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p\github\context\dynamic_context_server\ref\foundation\climate\"/>
    </mc:Choice>
  </mc:AlternateContent>
  <bookViews>
    <workbookView xWindow="0" yWindow="0" windowWidth="14580" windowHeight="12180" activeTab="3"/>
  </bookViews>
  <sheets>
    <sheet name="nino34" sheetId="22" r:id="rId1"/>
    <sheet name="SOI" sheetId="1" r:id="rId2"/>
    <sheet name="compactUp" sheetId="55" r:id="rId3"/>
    <sheet name="compactAll" sheetId="58" r:id="rId4"/>
  </sheets>
  <functionGroups builtInGroupCount="18"/>
  <externalReferences>
    <externalReference r:id="rId5"/>
  </externalReferences>
  <definedNames>
    <definedName name="solver_adj" localSheetId="3" hidden="1">compactAll!$I$3:$V$3,compactAll!$I$4:$I$5,compactAll!$L$4:$P$5,compactAll!$E$3,compactAll!$F$3,compactAll!$E$10,compactAll!$F$6,compactAll!$E$2,compactAll!$F$2,compactAll!$AA$17:$AA$19,compactAll!$Y$2</definedName>
    <definedName name="solver_adj" localSheetId="2" hidden="1">compactUp!$I$3:$V$3,compactUp!$I$4:$I$5,compactUp!$L$4:$P$5</definedName>
    <definedName name="solver_cvg" localSheetId="3" hidden="1">0.0001</definedName>
    <definedName name="solver_cvg" localSheetId="2" hidden="1">0.0001</definedName>
    <definedName name="solver_drv" localSheetId="3" hidden="1">2</definedName>
    <definedName name="solver_drv" localSheetId="2" hidden="1">2</definedName>
    <definedName name="solver_eng" localSheetId="3" hidden="1">1</definedName>
    <definedName name="solver_eng" localSheetId="2" hidden="1">1</definedName>
    <definedName name="solver_eng" localSheetId="1" hidden="1">1</definedName>
    <definedName name="solver_est" localSheetId="3" hidden="1">1</definedName>
    <definedName name="solver_est" localSheetId="2" hidden="1">1</definedName>
    <definedName name="solver_itr" localSheetId="3" hidden="1">2147483647</definedName>
    <definedName name="solver_itr" localSheetId="2" hidden="1">2147483647</definedName>
    <definedName name="solver_lhs1" localSheetId="3" hidden="1">compactAll!$Y$2</definedName>
    <definedName name="solver_lhs1" localSheetId="2" hidden="1">compactUp!$A$2</definedName>
    <definedName name="solver_lhs10" localSheetId="3" hidden="1">compactAll!$AB$20</definedName>
    <definedName name="solver_lhs10" localSheetId="2" hidden="1">compactUp!$AH$20</definedName>
    <definedName name="solver_lhs11" localSheetId="3" hidden="1">compactAll!$I$3</definedName>
    <definedName name="solver_lhs11" localSheetId="2" hidden="1">compactUp!$I$3</definedName>
    <definedName name="solver_lhs2" localSheetId="3" hidden="1">compactAll!$A$2</definedName>
    <definedName name="solver_lhs2" localSheetId="2" hidden="1">compactUp!$AE$2</definedName>
    <definedName name="solver_lhs3" localSheetId="3" hidden="1">compactAll!$A$2</definedName>
    <definedName name="solver_lhs3" localSheetId="2" hidden="1">compactUp!$A$2</definedName>
    <definedName name="solver_lhs4" localSheetId="3" hidden="1">compactAll!$AB$14</definedName>
    <definedName name="solver_lhs4" localSheetId="2" hidden="1">compactUp!$AH$14</definedName>
    <definedName name="solver_lhs5" localSheetId="3" hidden="1">compactAll!$Y$2</definedName>
    <definedName name="solver_lhs5" localSheetId="2" hidden="1">compactUp!$AE$2</definedName>
    <definedName name="solver_lhs6" localSheetId="3" hidden="1">compactAll!$A$2</definedName>
    <definedName name="solver_lhs6" localSheetId="2" hidden="1">compactUp!$A$2</definedName>
    <definedName name="solver_lhs7" localSheetId="3" hidden="1">compactAll!$AB$20</definedName>
    <definedName name="solver_lhs7" localSheetId="2" hidden="1">compactUp!$AH$20</definedName>
    <definedName name="solver_lhs8" localSheetId="3" hidden="1">compactAll!$AB$20</definedName>
    <definedName name="solver_lhs8" localSheetId="2" hidden="1">compactUp!$AH$20</definedName>
    <definedName name="solver_lhs9" localSheetId="3" hidden="1">compactAll!$AB$20</definedName>
    <definedName name="solver_lhs9" localSheetId="2" hidden="1">compactUp!$AH$20</definedName>
    <definedName name="solver_mip" localSheetId="3" hidden="1">2147483647</definedName>
    <definedName name="solver_mip" localSheetId="2" hidden="1">2147483647</definedName>
    <definedName name="solver_mni" localSheetId="3" hidden="1">30</definedName>
    <definedName name="solver_mni" localSheetId="2" hidden="1">30</definedName>
    <definedName name="solver_mrt" localSheetId="3" hidden="1">0.075</definedName>
    <definedName name="solver_mrt" localSheetId="2" hidden="1">0.075</definedName>
    <definedName name="solver_msl" localSheetId="3" hidden="1">2</definedName>
    <definedName name="solver_msl" localSheetId="2" hidden="1">2</definedName>
    <definedName name="solver_neg" localSheetId="3" hidden="1">2</definedName>
    <definedName name="solver_neg" localSheetId="2" hidden="1">2</definedName>
    <definedName name="solver_neg" localSheetId="1" hidden="1">1</definedName>
    <definedName name="solver_nod" localSheetId="3" hidden="1">2147483647</definedName>
    <definedName name="solver_nod" localSheetId="2" hidden="1">2147483647</definedName>
    <definedName name="solver_num" localSheetId="3" hidden="1">5</definedName>
    <definedName name="solver_num" localSheetId="2" hidden="1">5</definedName>
    <definedName name="solver_num" localSheetId="1" hidden="1">0</definedName>
    <definedName name="solver_nwt" localSheetId="3" hidden="1">1</definedName>
    <definedName name="solver_nwt" localSheetId="2" hidden="1">1</definedName>
    <definedName name="solver_opt" localSheetId="3" hidden="1">compactAll!$AH$19</definedName>
    <definedName name="solver_opt" localSheetId="1" hidden="1">SOI!$C$11</definedName>
    <definedName name="solver_pre" localSheetId="3" hidden="1">0.000001</definedName>
    <definedName name="solver_pre" localSheetId="2" hidden="1">0.000001</definedName>
    <definedName name="solver_rbv" localSheetId="3" hidden="1">2</definedName>
    <definedName name="solver_rbv" localSheetId="2" hidden="1">2</definedName>
    <definedName name="solver_rel1" localSheetId="3" hidden="1">3</definedName>
    <definedName name="solver_rel1" localSheetId="2" hidden="1">1</definedName>
    <definedName name="solver_rel10" localSheetId="3" hidden="1">3</definedName>
    <definedName name="solver_rel10" localSheetId="2" hidden="1">3</definedName>
    <definedName name="solver_rel11" localSheetId="3" hidden="1">1</definedName>
    <definedName name="solver_rel11" localSheetId="2" hidden="1">1</definedName>
    <definedName name="solver_rel2" localSheetId="3" hidden="1">3</definedName>
    <definedName name="solver_rel2" localSheetId="2" hidden="1">1</definedName>
    <definedName name="solver_rel3" localSheetId="3" hidden="1">1</definedName>
    <definedName name="solver_rel3" localSheetId="2" hidden="1">3</definedName>
    <definedName name="solver_rel4" localSheetId="3" hidden="1">3</definedName>
    <definedName name="solver_rel4" localSheetId="2" hidden="1">3</definedName>
    <definedName name="solver_rel5" localSheetId="3" hidden="1">1</definedName>
    <definedName name="solver_rel5" localSheetId="2" hidden="1">3</definedName>
    <definedName name="solver_rel6" localSheetId="3" hidden="1">3</definedName>
    <definedName name="solver_rel6" localSheetId="2" hidden="1">3</definedName>
    <definedName name="solver_rel7" localSheetId="3" hidden="1">3</definedName>
    <definedName name="solver_rel7" localSheetId="2" hidden="1">3</definedName>
    <definedName name="solver_rel8" localSheetId="3" hidden="1">3</definedName>
    <definedName name="solver_rel8" localSheetId="2" hidden="1">3</definedName>
    <definedName name="solver_rel9" localSheetId="3" hidden="1">3</definedName>
    <definedName name="solver_rel9" localSheetId="2" hidden="1">3</definedName>
    <definedName name="solver_rhs1" localSheetId="3" hidden="1">0.5</definedName>
    <definedName name="solver_rhs1" localSheetId="2" hidden="1">365.259</definedName>
    <definedName name="solver_rhs10" localSheetId="3" hidden="1">0</definedName>
    <definedName name="solver_rhs10" localSheetId="2" hidden="1">0</definedName>
    <definedName name="solver_rhs11" localSheetId="3" hidden="1">compactAll!$J$3</definedName>
    <definedName name="solver_rhs11" localSheetId="2" hidden="1">compactUp!$J$3</definedName>
    <definedName name="solver_rhs2" localSheetId="3" hidden="1">365.242</definedName>
    <definedName name="solver_rhs2" localSheetId="2" hidden="1">1</definedName>
    <definedName name="solver_rhs3" localSheetId="3" hidden="1">365.259</definedName>
    <definedName name="solver_rhs3" localSheetId="2" hidden="1">365.242</definedName>
    <definedName name="solver_rhs4" localSheetId="3" hidden="1">-0.3</definedName>
    <definedName name="solver_rhs4" localSheetId="2" hidden="1">-0.2</definedName>
    <definedName name="solver_rhs5" localSheetId="3" hidden="1">1</definedName>
    <definedName name="solver_rhs5" localSheetId="2" hidden="1">0.5</definedName>
    <definedName name="solver_rhs6" localSheetId="3" hidden="1">365.242</definedName>
    <definedName name="solver_rhs6" localSheetId="2" hidden="1">365.242</definedName>
    <definedName name="solver_rhs7" localSheetId="3" hidden="1">0</definedName>
    <definedName name="solver_rhs7" localSheetId="2" hidden="1">0</definedName>
    <definedName name="solver_rhs8" localSheetId="3" hidden="1">0</definedName>
    <definedName name="solver_rhs8" localSheetId="2" hidden="1">0</definedName>
    <definedName name="solver_rhs9" localSheetId="3" hidden="1">0</definedName>
    <definedName name="solver_rhs9" localSheetId="2" hidden="1">0</definedName>
    <definedName name="solver_rlx" localSheetId="3" hidden="1">2</definedName>
    <definedName name="solver_rlx" localSheetId="2" hidden="1">2</definedName>
    <definedName name="solver_rsd" localSheetId="3" hidden="1">0</definedName>
    <definedName name="solver_rsd" localSheetId="2" hidden="1">0</definedName>
    <definedName name="solver_scl" localSheetId="3" hidden="1">2</definedName>
    <definedName name="solver_scl" localSheetId="2" hidden="1">2</definedName>
    <definedName name="solver_sho" localSheetId="3" hidden="1">2</definedName>
    <definedName name="solver_sho" localSheetId="2" hidden="1">2</definedName>
    <definedName name="solver_ssz" localSheetId="3" hidden="1">100</definedName>
    <definedName name="solver_ssz" localSheetId="2" hidden="1">100</definedName>
    <definedName name="solver_tim" localSheetId="3" hidden="1">2147483647</definedName>
    <definedName name="solver_tim" localSheetId="2" hidden="1">2147483647</definedName>
    <definedName name="solver_tol" localSheetId="3" hidden="1">0.01</definedName>
    <definedName name="solver_tol" localSheetId="2" hidden="1">0.01</definedName>
    <definedName name="solver_typ" localSheetId="3" hidden="1">1</definedName>
    <definedName name="solver_typ" localSheetId="2" hidden="1">1</definedName>
    <definedName name="solver_typ" localSheetId="1" hidden="1">1</definedName>
    <definedName name="solver_val" localSheetId="3" hidden="1">0</definedName>
    <definedName name="solver_val" localSheetId="2" hidden="1">0</definedName>
    <definedName name="solver_val" localSheetId="1" hidden="1">0</definedName>
    <definedName name="solver_ver" localSheetId="3" hidden="1">3</definedName>
    <definedName name="solver_ver" localSheetId="2" hidden="1">3</definedName>
    <definedName name="solver_ver" localSheetId="1" hidden="1">3</definedName>
  </definedNames>
  <calcPr calcId="152511"/>
</workbook>
</file>

<file path=xl/calcChain.xml><?xml version="1.0" encoding="utf-8"?>
<calcChain xmlns="http://schemas.openxmlformats.org/spreadsheetml/2006/main">
  <c r="G7" i="58" l="1"/>
  <c r="G6" i="58"/>
  <c r="H15" i="58"/>
  <c r="H17" i="58"/>
  <c r="H16" i="58"/>
  <c r="H14" i="58"/>
  <c r="H13" i="58"/>
  <c r="H12" i="58"/>
  <c r="H11" i="58"/>
  <c r="H10" i="58"/>
  <c r="F4" i="58"/>
  <c r="F5" i="58" s="1"/>
  <c r="F7" i="58"/>
  <c r="G5" i="58"/>
  <c r="G4" i="58"/>
  <c r="G9" i="58"/>
  <c r="G10" i="58"/>
  <c r="G11" i="58"/>
  <c r="G12" i="58"/>
  <c r="G13" i="58"/>
  <c r="G14" i="58"/>
  <c r="G15" i="58"/>
  <c r="H9" i="58"/>
  <c r="H8" i="58"/>
  <c r="H7" i="58"/>
  <c r="H6" i="58"/>
  <c r="H5" i="58"/>
  <c r="H4" i="58"/>
  <c r="A10" i="58"/>
  <c r="B10" i="58" s="1"/>
  <c r="A11" i="58"/>
  <c r="A12" i="58" s="1"/>
  <c r="B12" i="58" s="1"/>
  <c r="G8" i="58" l="1"/>
  <c r="B11" i="58"/>
  <c r="Z1701" i="58"/>
  <c r="Y1701" i="58"/>
  <c r="D1701" i="58"/>
  <c r="Z1700" i="58"/>
  <c r="Y1700" i="58"/>
  <c r="D1700" i="58"/>
  <c r="Z1699" i="58"/>
  <c r="Y1699" i="58"/>
  <c r="D1699" i="58"/>
  <c r="Z1698" i="58"/>
  <c r="Y1698" i="58"/>
  <c r="D1698" i="58"/>
  <c r="Z1697" i="58"/>
  <c r="Y1697" i="58"/>
  <c r="D1697" i="58"/>
  <c r="Z1696" i="58"/>
  <c r="Y1696" i="58"/>
  <c r="D1696" i="58"/>
  <c r="Z1695" i="58"/>
  <c r="Y1695" i="58"/>
  <c r="D1695" i="58"/>
  <c r="Z1694" i="58"/>
  <c r="Y1694" i="58"/>
  <c r="D1694" i="58"/>
  <c r="Z1693" i="58"/>
  <c r="Y1693" i="58"/>
  <c r="D1693" i="58"/>
  <c r="Z1692" i="58"/>
  <c r="Y1692" i="58"/>
  <c r="D1692" i="58"/>
  <c r="Z1691" i="58"/>
  <c r="Y1691" i="58"/>
  <c r="D1691" i="58"/>
  <c r="Z1690" i="58"/>
  <c r="Y1690" i="58"/>
  <c r="D1690" i="58"/>
  <c r="Z1689" i="58"/>
  <c r="Y1689" i="58"/>
  <c r="D1689" i="58"/>
  <c r="Z1688" i="58"/>
  <c r="Y1688" i="58"/>
  <c r="D1688" i="58"/>
  <c r="Z1687" i="58"/>
  <c r="Y1687" i="58"/>
  <c r="D1687" i="58"/>
  <c r="Z1686" i="58"/>
  <c r="Y1686" i="58"/>
  <c r="D1686" i="58"/>
  <c r="Z1685" i="58"/>
  <c r="Y1685" i="58"/>
  <c r="D1685" i="58"/>
  <c r="Z1684" i="58"/>
  <c r="Y1684" i="58"/>
  <c r="D1684" i="58"/>
  <c r="Z1683" i="58"/>
  <c r="Y1683" i="58"/>
  <c r="D1683" i="58"/>
  <c r="Z1682" i="58"/>
  <c r="Y1682" i="58"/>
  <c r="D1682" i="58"/>
  <c r="Z1681" i="58"/>
  <c r="Y1681" i="58"/>
  <c r="D1681" i="58"/>
  <c r="Z1680" i="58"/>
  <c r="Y1680" i="58"/>
  <c r="D1680" i="58"/>
  <c r="Z1679" i="58"/>
  <c r="Y1679" i="58"/>
  <c r="D1679" i="58"/>
  <c r="Z1678" i="58"/>
  <c r="Y1678" i="58"/>
  <c r="D1678" i="58"/>
  <c r="Z1677" i="58"/>
  <c r="Y1677" i="58"/>
  <c r="D1677" i="58"/>
  <c r="Z1676" i="58"/>
  <c r="Y1676" i="58"/>
  <c r="D1676" i="58"/>
  <c r="Z1675" i="58"/>
  <c r="Y1675" i="58"/>
  <c r="D1675" i="58"/>
  <c r="Z1674" i="58"/>
  <c r="Y1674" i="58"/>
  <c r="D1674" i="58"/>
  <c r="Z1673" i="58"/>
  <c r="Y1673" i="58"/>
  <c r="D1673" i="58"/>
  <c r="Z1672" i="58"/>
  <c r="Y1672" i="58"/>
  <c r="D1672" i="58"/>
  <c r="Z1671" i="58"/>
  <c r="Y1671" i="58"/>
  <c r="D1671" i="58"/>
  <c r="Z1670" i="58"/>
  <c r="Y1670" i="58"/>
  <c r="D1670" i="58"/>
  <c r="Z1669" i="58"/>
  <c r="Y1669" i="58"/>
  <c r="D1669" i="58"/>
  <c r="Z1668" i="58"/>
  <c r="Y1668" i="58"/>
  <c r="D1668" i="58"/>
  <c r="Z1667" i="58"/>
  <c r="Y1667" i="58"/>
  <c r="D1667" i="58"/>
  <c r="Z1666" i="58"/>
  <c r="Y1666" i="58"/>
  <c r="D1666" i="58"/>
  <c r="Z1665" i="58"/>
  <c r="Y1665" i="58"/>
  <c r="D1665" i="58"/>
  <c r="Z1664" i="58"/>
  <c r="Y1664" i="58"/>
  <c r="D1664" i="58"/>
  <c r="Z1663" i="58"/>
  <c r="Y1663" i="58"/>
  <c r="D1663" i="58"/>
  <c r="Z1662" i="58"/>
  <c r="Y1662" i="58"/>
  <c r="D1662" i="58"/>
  <c r="Z1661" i="58"/>
  <c r="Y1661" i="58"/>
  <c r="D1661" i="58"/>
  <c r="Z1660" i="58"/>
  <c r="Y1660" i="58"/>
  <c r="D1660" i="58"/>
  <c r="Z1659" i="58"/>
  <c r="Y1659" i="58"/>
  <c r="D1659" i="58"/>
  <c r="Z1658" i="58"/>
  <c r="Y1658" i="58"/>
  <c r="D1658" i="58"/>
  <c r="Z1657" i="58"/>
  <c r="Y1657" i="58"/>
  <c r="D1657" i="58"/>
  <c r="Z1656" i="58"/>
  <c r="Y1656" i="58"/>
  <c r="D1656" i="58"/>
  <c r="Z1655" i="58"/>
  <c r="Y1655" i="58"/>
  <c r="D1655" i="58"/>
  <c r="Z1654" i="58"/>
  <c r="Y1654" i="58"/>
  <c r="D1654" i="58"/>
  <c r="Z1653" i="58"/>
  <c r="Y1653" i="58"/>
  <c r="D1653" i="58"/>
  <c r="Y1652" i="58"/>
  <c r="D1652" i="58"/>
  <c r="Y1651" i="58"/>
  <c r="D1651" i="58"/>
  <c r="Y1650" i="58"/>
  <c r="D1650" i="58"/>
  <c r="Y1649" i="58"/>
  <c r="D1649" i="58"/>
  <c r="Y1648" i="58"/>
  <c r="D1648" i="58"/>
  <c r="Y1647" i="58"/>
  <c r="D1647" i="58"/>
  <c r="Y1646" i="58"/>
  <c r="D1646" i="58"/>
  <c r="Y1645" i="58"/>
  <c r="D1645" i="58"/>
  <c r="Y1644" i="58"/>
  <c r="D1644" i="58"/>
  <c r="Y1643" i="58"/>
  <c r="D1643" i="58"/>
  <c r="Y1642" i="58"/>
  <c r="D1642" i="58"/>
  <c r="Y1641" i="58"/>
  <c r="D1641" i="58"/>
  <c r="Y1640" i="58"/>
  <c r="D1640" i="58"/>
  <c r="Y1639" i="58"/>
  <c r="D1639" i="58"/>
  <c r="Y1638" i="58"/>
  <c r="D1638" i="58"/>
  <c r="Y1637" i="58"/>
  <c r="D1637" i="58"/>
  <c r="Y1636" i="58"/>
  <c r="D1636" i="58"/>
  <c r="Y1635" i="58"/>
  <c r="D1635" i="58"/>
  <c r="Y1634" i="58"/>
  <c r="D1634" i="58"/>
  <c r="Y1633" i="58"/>
  <c r="D1633" i="58"/>
  <c r="Y1632" i="58"/>
  <c r="D1632" i="58"/>
  <c r="Y1631" i="58"/>
  <c r="D1631" i="58"/>
  <c r="Y1630" i="58"/>
  <c r="D1630" i="58"/>
  <c r="Y1629" i="58"/>
  <c r="D1629" i="58"/>
  <c r="Y1628" i="58"/>
  <c r="D1628" i="58"/>
  <c r="Y1627" i="58"/>
  <c r="D1627" i="58"/>
  <c r="Y1626" i="58"/>
  <c r="D1626" i="58"/>
  <c r="Y1625" i="58"/>
  <c r="D1625" i="58"/>
  <c r="Y1624" i="58"/>
  <c r="D1624" i="58"/>
  <c r="Y1623" i="58"/>
  <c r="D1623" i="58"/>
  <c r="Y1622" i="58"/>
  <c r="D1622" i="58"/>
  <c r="Y1621" i="58"/>
  <c r="D1621" i="58"/>
  <c r="Y1620" i="58"/>
  <c r="D1620" i="58"/>
  <c r="Y1619" i="58"/>
  <c r="D1619" i="58"/>
  <c r="Y1618" i="58"/>
  <c r="D1618" i="58"/>
  <c r="Y1617" i="58"/>
  <c r="D1617" i="58"/>
  <c r="Y1616" i="58"/>
  <c r="D1616" i="58"/>
  <c r="Y1615" i="58"/>
  <c r="D1615" i="58"/>
  <c r="Y1614" i="58"/>
  <c r="D1614" i="58"/>
  <c r="Y1613" i="58"/>
  <c r="D1613" i="58"/>
  <c r="Y1612" i="58"/>
  <c r="D1612" i="58"/>
  <c r="Y1611" i="58"/>
  <c r="D1611" i="58"/>
  <c r="Y1610" i="58"/>
  <c r="D1610" i="58"/>
  <c r="Y1609" i="58"/>
  <c r="D1609" i="58"/>
  <c r="Y1608" i="58"/>
  <c r="D1608" i="58"/>
  <c r="Y1607" i="58"/>
  <c r="D1607" i="58"/>
  <c r="Y1606" i="58"/>
  <c r="D1606" i="58"/>
  <c r="Y1605" i="58"/>
  <c r="D1605" i="58"/>
  <c r="Y1604" i="58"/>
  <c r="D1604" i="58"/>
  <c r="Y1603" i="58"/>
  <c r="D1603" i="58"/>
  <c r="Y1602" i="58"/>
  <c r="D1602" i="58"/>
  <c r="Y1601" i="58"/>
  <c r="D1601" i="58"/>
  <c r="Y1600" i="58"/>
  <c r="D1600" i="58"/>
  <c r="Y1599" i="58"/>
  <c r="D1599" i="58"/>
  <c r="Y1598" i="58"/>
  <c r="D1598" i="58"/>
  <c r="Y1597" i="58"/>
  <c r="D1597" i="58"/>
  <c r="Y1596" i="58"/>
  <c r="D1596" i="58"/>
  <c r="Y1595" i="58"/>
  <c r="D1595" i="58"/>
  <c r="Y1594" i="58"/>
  <c r="D1594" i="58"/>
  <c r="Y1593" i="58"/>
  <c r="D1593" i="58"/>
  <c r="Y1592" i="58"/>
  <c r="D1592" i="58"/>
  <c r="Y1591" i="58"/>
  <c r="D1591" i="58"/>
  <c r="Y1590" i="58"/>
  <c r="D1590" i="58"/>
  <c r="Y1589" i="58"/>
  <c r="D1589" i="58"/>
  <c r="Y1588" i="58"/>
  <c r="D1588" i="58"/>
  <c r="Y1587" i="58"/>
  <c r="D1587" i="58"/>
  <c r="Y1586" i="58"/>
  <c r="D1586" i="58"/>
  <c r="Y1585" i="58"/>
  <c r="D1585" i="58"/>
  <c r="Y1584" i="58"/>
  <c r="D1584" i="58"/>
  <c r="Y1583" i="58"/>
  <c r="D1583" i="58"/>
  <c r="Y1582" i="58"/>
  <c r="D1582" i="58"/>
  <c r="Y1581" i="58"/>
  <c r="D1581" i="58"/>
  <c r="Y1580" i="58"/>
  <c r="D1580" i="58"/>
  <c r="Y1579" i="58"/>
  <c r="D1579" i="58"/>
  <c r="Y1578" i="58"/>
  <c r="D1578" i="58"/>
  <c r="Y1577" i="58"/>
  <c r="D1577" i="58"/>
  <c r="Y1576" i="58"/>
  <c r="D1576" i="58"/>
  <c r="Y1575" i="58"/>
  <c r="D1575" i="58"/>
  <c r="Y1574" i="58"/>
  <c r="D1574" i="58"/>
  <c r="Y1573" i="58"/>
  <c r="D1573" i="58"/>
  <c r="Y1572" i="58"/>
  <c r="D1572" i="58"/>
  <c r="Y1571" i="58"/>
  <c r="D1571" i="58"/>
  <c r="Y1570" i="58"/>
  <c r="D1570" i="58"/>
  <c r="Y1569" i="58"/>
  <c r="D1569" i="58"/>
  <c r="Y1568" i="58"/>
  <c r="D1568" i="58"/>
  <c r="Y1567" i="58"/>
  <c r="D1567" i="58"/>
  <c r="Y1566" i="58"/>
  <c r="D1566" i="58"/>
  <c r="Y1565" i="58"/>
  <c r="D1565" i="58"/>
  <c r="Y1564" i="58"/>
  <c r="D1564" i="58"/>
  <c r="Y1563" i="58"/>
  <c r="D1563" i="58"/>
  <c r="Y1562" i="58"/>
  <c r="D1562" i="58"/>
  <c r="Y1561" i="58"/>
  <c r="D1561" i="58"/>
  <c r="Y1560" i="58"/>
  <c r="D1560" i="58"/>
  <c r="Y1559" i="58"/>
  <c r="D1559" i="58"/>
  <c r="Y1558" i="58"/>
  <c r="D1558" i="58"/>
  <c r="Y1557" i="58"/>
  <c r="D1557" i="58"/>
  <c r="Y1556" i="58"/>
  <c r="D1556" i="58"/>
  <c r="Y1555" i="58"/>
  <c r="D1555" i="58"/>
  <c r="Y1554" i="58"/>
  <c r="D1554" i="58"/>
  <c r="Y1553" i="58"/>
  <c r="D1553" i="58"/>
  <c r="Y1552" i="58"/>
  <c r="D1552" i="58"/>
  <c r="Y1551" i="58"/>
  <c r="D1551" i="58"/>
  <c r="Y1550" i="58"/>
  <c r="D1550" i="58"/>
  <c r="Y1549" i="58"/>
  <c r="D1549" i="58"/>
  <c r="Y1548" i="58"/>
  <c r="D1548" i="58"/>
  <c r="Y1547" i="58"/>
  <c r="D1547" i="58"/>
  <c r="Y1546" i="58"/>
  <c r="D1546" i="58"/>
  <c r="Y1545" i="58"/>
  <c r="D1545" i="58"/>
  <c r="Y1544" i="58"/>
  <c r="D1544" i="58"/>
  <c r="Y1543" i="58"/>
  <c r="D1543" i="58"/>
  <c r="Y1542" i="58"/>
  <c r="D1542" i="58"/>
  <c r="Y1541" i="58"/>
  <c r="D1541" i="58"/>
  <c r="Y1540" i="58"/>
  <c r="D1540" i="58"/>
  <c r="Y1539" i="58"/>
  <c r="D1539" i="58"/>
  <c r="Y1538" i="58"/>
  <c r="D1538" i="58"/>
  <c r="Y1537" i="58"/>
  <c r="D1537" i="58"/>
  <c r="Y1536" i="58"/>
  <c r="D1536" i="58"/>
  <c r="Y1535" i="58"/>
  <c r="D1535" i="58"/>
  <c r="Y1534" i="58"/>
  <c r="D1534" i="58"/>
  <c r="Y1533" i="58"/>
  <c r="D1533" i="58"/>
  <c r="Y1532" i="58"/>
  <c r="D1532" i="58"/>
  <c r="Y1531" i="58"/>
  <c r="D1531" i="58"/>
  <c r="Y1530" i="58"/>
  <c r="D1530" i="58"/>
  <c r="Y1529" i="58"/>
  <c r="D1529" i="58"/>
  <c r="Y1528" i="58"/>
  <c r="D1528" i="58"/>
  <c r="Y1527" i="58"/>
  <c r="D1527" i="58"/>
  <c r="Y1526" i="58"/>
  <c r="D1526" i="58"/>
  <c r="Y1525" i="58"/>
  <c r="D1525" i="58"/>
  <c r="Y1524" i="58"/>
  <c r="D1524" i="58"/>
  <c r="Y1523" i="58"/>
  <c r="D1523" i="58"/>
  <c r="Y1522" i="58"/>
  <c r="D1522" i="58"/>
  <c r="Y1521" i="58"/>
  <c r="D1521" i="58"/>
  <c r="Y1520" i="58"/>
  <c r="D1520" i="58"/>
  <c r="Y1519" i="58"/>
  <c r="D1519" i="58"/>
  <c r="Y1518" i="58"/>
  <c r="D1518" i="58"/>
  <c r="Y1517" i="58"/>
  <c r="D1517" i="58"/>
  <c r="Y1516" i="58"/>
  <c r="D1516" i="58"/>
  <c r="Y1515" i="58"/>
  <c r="D1515" i="58"/>
  <c r="Y1514" i="58"/>
  <c r="D1514" i="58"/>
  <c r="Y1513" i="58"/>
  <c r="D1513" i="58"/>
  <c r="Y1512" i="58"/>
  <c r="D1512" i="58"/>
  <c r="Y1511" i="58"/>
  <c r="D1511" i="58"/>
  <c r="Y1510" i="58"/>
  <c r="D1510" i="58"/>
  <c r="Y1509" i="58"/>
  <c r="D1509" i="58"/>
  <c r="Y1508" i="58"/>
  <c r="D1508" i="58"/>
  <c r="Y1507" i="58"/>
  <c r="D1507" i="58"/>
  <c r="Y1506" i="58"/>
  <c r="D1506" i="58"/>
  <c r="Y1505" i="58"/>
  <c r="D1505" i="58"/>
  <c r="Y1504" i="58"/>
  <c r="D1504" i="58"/>
  <c r="Y1503" i="58"/>
  <c r="D1503" i="58"/>
  <c r="Y1502" i="58"/>
  <c r="D1502" i="58"/>
  <c r="Y1501" i="58"/>
  <c r="D1501" i="58"/>
  <c r="Y1500" i="58"/>
  <c r="D1500" i="58"/>
  <c r="Y1499" i="58"/>
  <c r="D1499" i="58"/>
  <c r="Y1498" i="58"/>
  <c r="D1498" i="58"/>
  <c r="Y1497" i="58"/>
  <c r="D1497" i="58"/>
  <c r="Y1496" i="58"/>
  <c r="D1496" i="58"/>
  <c r="Y1495" i="58"/>
  <c r="D1495" i="58"/>
  <c r="Y1494" i="58"/>
  <c r="D1494" i="58"/>
  <c r="Y1493" i="58"/>
  <c r="D1493" i="58"/>
  <c r="Y1492" i="58"/>
  <c r="D1492" i="58"/>
  <c r="Y1491" i="58"/>
  <c r="D1491" i="58"/>
  <c r="Y1490" i="58"/>
  <c r="D1490" i="58"/>
  <c r="Y1489" i="58"/>
  <c r="D1489" i="58"/>
  <c r="Y1488" i="58"/>
  <c r="D1488" i="58"/>
  <c r="Y1487" i="58"/>
  <c r="D1487" i="58"/>
  <c r="Y1486" i="58"/>
  <c r="D1486" i="58"/>
  <c r="Y1485" i="58"/>
  <c r="D1485" i="58"/>
  <c r="Y1484" i="58"/>
  <c r="D1484" i="58"/>
  <c r="Y1483" i="58"/>
  <c r="D1483" i="58"/>
  <c r="Y1482" i="58"/>
  <c r="D1482" i="58"/>
  <c r="Y1481" i="58"/>
  <c r="D1481" i="58"/>
  <c r="Y1480" i="58"/>
  <c r="D1480" i="58"/>
  <c r="Y1479" i="58"/>
  <c r="D1479" i="58"/>
  <c r="Y1478" i="58"/>
  <c r="D1478" i="58"/>
  <c r="Y1477" i="58"/>
  <c r="D1477" i="58"/>
  <c r="Y1476" i="58"/>
  <c r="D1476" i="58"/>
  <c r="Y1475" i="58"/>
  <c r="D1475" i="58"/>
  <c r="Y1474" i="58"/>
  <c r="D1474" i="58"/>
  <c r="Y1473" i="58"/>
  <c r="D1473" i="58"/>
  <c r="Y1472" i="58"/>
  <c r="D1472" i="58"/>
  <c r="Y1471" i="58"/>
  <c r="D1471" i="58"/>
  <c r="Y1470" i="58"/>
  <c r="D1470" i="58"/>
  <c r="Y1469" i="58"/>
  <c r="D1469" i="58"/>
  <c r="Y1468" i="58"/>
  <c r="D1468" i="58"/>
  <c r="Y1467" i="58"/>
  <c r="D1467" i="58"/>
  <c r="Y1466" i="58"/>
  <c r="D1466" i="58"/>
  <c r="Y1465" i="58"/>
  <c r="D1465" i="58"/>
  <c r="Y1464" i="58"/>
  <c r="D1464" i="58"/>
  <c r="Y1463" i="58"/>
  <c r="D1463" i="58"/>
  <c r="Y1462" i="58"/>
  <c r="D1462" i="58"/>
  <c r="Y1461" i="58"/>
  <c r="D1461" i="58"/>
  <c r="Y1460" i="58"/>
  <c r="D1460" i="58"/>
  <c r="Y1459" i="58"/>
  <c r="D1459" i="58"/>
  <c r="Y1458" i="58"/>
  <c r="D1458" i="58"/>
  <c r="Y1457" i="58"/>
  <c r="D1457" i="58"/>
  <c r="Y1456" i="58"/>
  <c r="D1456" i="58"/>
  <c r="Y1455" i="58"/>
  <c r="D1455" i="58"/>
  <c r="Y1454" i="58"/>
  <c r="D1454" i="58"/>
  <c r="Y1453" i="58"/>
  <c r="D1453" i="58"/>
  <c r="Y1452" i="58"/>
  <c r="D1452" i="58"/>
  <c r="Y1451" i="58"/>
  <c r="D1451" i="58"/>
  <c r="Y1450" i="58"/>
  <c r="D1450" i="58"/>
  <c r="Y1449" i="58"/>
  <c r="D1449" i="58"/>
  <c r="Y1448" i="58"/>
  <c r="D1448" i="58"/>
  <c r="Y1447" i="58"/>
  <c r="D1447" i="58"/>
  <c r="Y1446" i="58"/>
  <c r="D1446" i="58"/>
  <c r="Y1445" i="58"/>
  <c r="D1445" i="58"/>
  <c r="Y1444" i="58"/>
  <c r="D1444" i="58"/>
  <c r="Y1443" i="58"/>
  <c r="D1443" i="58"/>
  <c r="Y1442" i="58"/>
  <c r="D1442" i="58"/>
  <c r="Y1441" i="58"/>
  <c r="D1441" i="58"/>
  <c r="Y1440" i="58"/>
  <c r="D1440" i="58"/>
  <c r="Y1439" i="58"/>
  <c r="D1439" i="58"/>
  <c r="Y1438" i="58"/>
  <c r="D1438" i="58"/>
  <c r="Y1437" i="58"/>
  <c r="D1437" i="58"/>
  <c r="Y1436" i="58"/>
  <c r="D1436" i="58"/>
  <c r="Y1435" i="58"/>
  <c r="D1435" i="58"/>
  <c r="Y1434" i="58"/>
  <c r="D1434" i="58"/>
  <c r="Y1433" i="58"/>
  <c r="D1433" i="58"/>
  <c r="Y1432" i="58"/>
  <c r="D1432" i="58"/>
  <c r="Y1431" i="58"/>
  <c r="D1431" i="58"/>
  <c r="Y1430" i="58"/>
  <c r="D1430" i="58"/>
  <c r="Y1429" i="58"/>
  <c r="D1429" i="58"/>
  <c r="Y1428" i="58"/>
  <c r="D1428" i="58"/>
  <c r="Y1427" i="58"/>
  <c r="D1427" i="58"/>
  <c r="Y1426" i="58"/>
  <c r="D1426" i="58"/>
  <c r="Y1425" i="58"/>
  <c r="D1425" i="58"/>
  <c r="Y1424" i="58"/>
  <c r="D1424" i="58"/>
  <c r="Y1423" i="58"/>
  <c r="D1423" i="58"/>
  <c r="Y1422" i="58"/>
  <c r="D1422" i="58"/>
  <c r="Y1421" i="58"/>
  <c r="D1421" i="58"/>
  <c r="Y1420" i="58"/>
  <c r="D1420" i="58"/>
  <c r="Y1419" i="58"/>
  <c r="D1419" i="58"/>
  <c r="Y1418" i="58"/>
  <c r="D1418" i="58"/>
  <c r="Y1417" i="58"/>
  <c r="D1417" i="58"/>
  <c r="Y1416" i="58"/>
  <c r="D1416" i="58"/>
  <c r="Y1415" i="58"/>
  <c r="D1415" i="58"/>
  <c r="Y1414" i="58"/>
  <c r="D1414" i="58"/>
  <c r="Y1413" i="58"/>
  <c r="D1413" i="58"/>
  <c r="Y1412" i="58"/>
  <c r="D1412" i="58"/>
  <c r="Y1411" i="58"/>
  <c r="D1411" i="58"/>
  <c r="Y1410" i="58"/>
  <c r="D1410" i="58"/>
  <c r="Y1409" i="58"/>
  <c r="D1409" i="58"/>
  <c r="Y1408" i="58"/>
  <c r="D1408" i="58"/>
  <c r="Y1407" i="58"/>
  <c r="D1407" i="58"/>
  <c r="Y1406" i="58"/>
  <c r="D1406" i="58"/>
  <c r="Y1405" i="58"/>
  <c r="D1405" i="58"/>
  <c r="Y1404" i="58"/>
  <c r="D1404" i="58"/>
  <c r="Y1403" i="58"/>
  <c r="D1403" i="58"/>
  <c r="Y1402" i="58"/>
  <c r="D1402" i="58"/>
  <c r="Y1401" i="58"/>
  <c r="D1401" i="58"/>
  <c r="Y1400" i="58"/>
  <c r="D1400" i="58"/>
  <c r="Y1399" i="58"/>
  <c r="D1399" i="58"/>
  <c r="Y1398" i="58"/>
  <c r="D1398" i="58"/>
  <c r="Y1397" i="58"/>
  <c r="D1397" i="58"/>
  <c r="Y1396" i="58"/>
  <c r="D1396" i="58"/>
  <c r="Y1395" i="58"/>
  <c r="D1395" i="58"/>
  <c r="Y1394" i="58"/>
  <c r="D1394" i="58"/>
  <c r="Y1393" i="58"/>
  <c r="D1393" i="58"/>
  <c r="Y1392" i="58"/>
  <c r="D1392" i="58"/>
  <c r="Y1391" i="58"/>
  <c r="D1391" i="58"/>
  <c r="Y1390" i="58"/>
  <c r="D1390" i="58"/>
  <c r="Y1389" i="58"/>
  <c r="D1389" i="58"/>
  <c r="Y1388" i="58"/>
  <c r="D1388" i="58"/>
  <c r="Y1387" i="58"/>
  <c r="D1387" i="58"/>
  <c r="Y1386" i="58"/>
  <c r="D1386" i="58"/>
  <c r="Y1385" i="58"/>
  <c r="D1385" i="58"/>
  <c r="Y1384" i="58"/>
  <c r="D1384" i="58"/>
  <c r="Y1383" i="58"/>
  <c r="D1383" i="58"/>
  <c r="Y1382" i="58"/>
  <c r="D1382" i="58"/>
  <c r="Y1381" i="58"/>
  <c r="D1381" i="58"/>
  <c r="Y1380" i="58"/>
  <c r="D1380" i="58"/>
  <c r="Y1379" i="58"/>
  <c r="D1379" i="58"/>
  <c r="Y1378" i="58"/>
  <c r="D1378" i="58"/>
  <c r="Y1377" i="58"/>
  <c r="D1377" i="58"/>
  <c r="Y1376" i="58"/>
  <c r="D1376" i="58"/>
  <c r="Y1375" i="58"/>
  <c r="D1375" i="58"/>
  <c r="Y1374" i="58"/>
  <c r="D1374" i="58"/>
  <c r="Y1373" i="58"/>
  <c r="D1373" i="58"/>
  <c r="Y1372" i="58"/>
  <c r="D1372" i="58"/>
  <c r="Y1371" i="58"/>
  <c r="D1371" i="58"/>
  <c r="Y1370" i="58"/>
  <c r="D1370" i="58"/>
  <c r="Y1369" i="58"/>
  <c r="D1369" i="58"/>
  <c r="Y1368" i="58"/>
  <c r="D1368" i="58"/>
  <c r="Y1367" i="58"/>
  <c r="D1367" i="58"/>
  <c r="Y1366" i="58"/>
  <c r="D1366" i="58"/>
  <c r="Y1365" i="58"/>
  <c r="D1365" i="58"/>
  <c r="Y1364" i="58"/>
  <c r="D1364" i="58"/>
  <c r="Y1363" i="58"/>
  <c r="D1363" i="58"/>
  <c r="Y1362" i="58"/>
  <c r="D1362" i="58"/>
  <c r="Y1361" i="58"/>
  <c r="D1361" i="58"/>
  <c r="Y1360" i="58"/>
  <c r="D1360" i="58"/>
  <c r="Y1359" i="58"/>
  <c r="D1359" i="58"/>
  <c r="Y1358" i="58"/>
  <c r="D1358" i="58"/>
  <c r="Y1357" i="58"/>
  <c r="D1357" i="58"/>
  <c r="Y1356" i="58"/>
  <c r="D1356" i="58"/>
  <c r="Y1355" i="58"/>
  <c r="D1355" i="58"/>
  <c r="Y1354" i="58"/>
  <c r="D1354" i="58"/>
  <c r="Y1353" i="58"/>
  <c r="D1353" i="58"/>
  <c r="Y1352" i="58"/>
  <c r="D1352" i="58"/>
  <c r="Y1351" i="58"/>
  <c r="D1351" i="58"/>
  <c r="Y1350" i="58"/>
  <c r="D1350" i="58"/>
  <c r="Y1349" i="58"/>
  <c r="D1349" i="58"/>
  <c r="Y1348" i="58"/>
  <c r="D1348" i="58"/>
  <c r="Y1347" i="58"/>
  <c r="D1347" i="58"/>
  <c r="Y1346" i="58"/>
  <c r="D1346" i="58"/>
  <c r="Y1345" i="58"/>
  <c r="D1345" i="58"/>
  <c r="Y1344" i="58"/>
  <c r="D1344" i="58"/>
  <c r="Y1343" i="58"/>
  <c r="D1343" i="58"/>
  <c r="Y1342" i="58"/>
  <c r="D1342" i="58"/>
  <c r="Y1341" i="58"/>
  <c r="D1341" i="58"/>
  <c r="Y1340" i="58"/>
  <c r="D1340" i="58"/>
  <c r="Y1339" i="58"/>
  <c r="D1339" i="58"/>
  <c r="Y1338" i="58"/>
  <c r="D1338" i="58"/>
  <c r="Y1337" i="58"/>
  <c r="D1337" i="58"/>
  <c r="Y1336" i="58"/>
  <c r="D1336" i="58"/>
  <c r="Y1335" i="58"/>
  <c r="D1335" i="58"/>
  <c r="Y1334" i="58"/>
  <c r="D1334" i="58"/>
  <c r="Y1333" i="58"/>
  <c r="D1333" i="58"/>
  <c r="Y1332" i="58"/>
  <c r="D1332" i="58"/>
  <c r="Y1331" i="58"/>
  <c r="D1331" i="58"/>
  <c r="Y1330" i="58"/>
  <c r="D1330" i="58"/>
  <c r="Y1329" i="58"/>
  <c r="D1329" i="58"/>
  <c r="Y1328" i="58"/>
  <c r="D1328" i="58"/>
  <c r="Y1327" i="58"/>
  <c r="D1327" i="58"/>
  <c r="Y1326" i="58"/>
  <c r="D1326" i="58"/>
  <c r="Y1325" i="58"/>
  <c r="D1325" i="58"/>
  <c r="Y1324" i="58"/>
  <c r="D1324" i="58"/>
  <c r="Y1323" i="58"/>
  <c r="D1323" i="58"/>
  <c r="Y1322" i="58"/>
  <c r="D1322" i="58"/>
  <c r="Y1321" i="58"/>
  <c r="D1321" i="58"/>
  <c r="Y1320" i="58"/>
  <c r="D1320" i="58"/>
  <c r="Y1319" i="58"/>
  <c r="D1319" i="58"/>
  <c r="Y1318" i="58"/>
  <c r="D1318" i="58"/>
  <c r="Y1317" i="58"/>
  <c r="D1317" i="58"/>
  <c r="Y1316" i="58"/>
  <c r="D1316" i="58"/>
  <c r="Y1315" i="58"/>
  <c r="D1315" i="58"/>
  <c r="Y1314" i="58"/>
  <c r="D1314" i="58"/>
  <c r="Y1313" i="58"/>
  <c r="D1313" i="58"/>
  <c r="Y1312" i="58"/>
  <c r="D1312" i="58"/>
  <c r="Y1311" i="58"/>
  <c r="D1311" i="58"/>
  <c r="Y1310" i="58"/>
  <c r="D1310" i="58"/>
  <c r="Y1309" i="58"/>
  <c r="D1309" i="58"/>
  <c r="Y1308" i="58"/>
  <c r="D1308" i="58"/>
  <c r="Y1307" i="58"/>
  <c r="D1307" i="58"/>
  <c r="Y1306" i="58"/>
  <c r="D1306" i="58"/>
  <c r="Y1305" i="58"/>
  <c r="D1305" i="58"/>
  <c r="Y1304" i="58"/>
  <c r="D1304" i="58"/>
  <c r="Y1303" i="58"/>
  <c r="D1303" i="58"/>
  <c r="Y1302" i="58"/>
  <c r="D1302" i="58"/>
  <c r="Y1301" i="58"/>
  <c r="D1301" i="58"/>
  <c r="Y1300" i="58"/>
  <c r="D1300" i="58"/>
  <c r="Y1299" i="58"/>
  <c r="D1299" i="58"/>
  <c r="Y1298" i="58"/>
  <c r="D1298" i="58"/>
  <c r="Y1297" i="58"/>
  <c r="D1297" i="58"/>
  <c r="Y1296" i="58"/>
  <c r="D1296" i="58"/>
  <c r="Y1295" i="58"/>
  <c r="D1295" i="58"/>
  <c r="Y1294" i="58"/>
  <c r="D1294" i="58"/>
  <c r="Y1293" i="58"/>
  <c r="D1293" i="58"/>
  <c r="Y1292" i="58"/>
  <c r="D1292" i="58"/>
  <c r="Y1291" i="58"/>
  <c r="D1291" i="58"/>
  <c r="Y1290" i="58"/>
  <c r="D1290" i="58"/>
  <c r="Y1289" i="58"/>
  <c r="D1289" i="58"/>
  <c r="Y1288" i="58"/>
  <c r="D1288" i="58"/>
  <c r="Y1287" i="58"/>
  <c r="D1287" i="58"/>
  <c r="Y1286" i="58"/>
  <c r="D1286" i="58"/>
  <c r="Y1285" i="58"/>
  <c r="D1285" i="58"/>
  <c r="Y1284" i="58"/>
  <c r="D1284" i="58"/>
  <c r="Y1283" i="58"/>
  <c r="D1283" i="58"/>
  <c r="Y1282" i="58"/>
  <c r="D1282" i="58"/>
  <c r="Y1281" i="58"/>
  <c r="D1281" i="58"/>
  <c r="Y1280" i="58"/>
  <c r="D1280" i="58"/>
  <c r="Y1279" i="58"/>
  <c r="D1279" i="58"/>
  <c r="Y1278" i="58"/>
  <c r="D1278" i="58"/>
  <c r="Y1277" i="58"/>
  <c r="D1277" i="58"/>
  <c r="Y1276" i="58"/>
  <c r="D1276" i="58"/>
  <c r="Y1275" i="58"/>
  <c r="D1275" i="58"/>
  <c r="Y1274" i="58"/>
  <c r="D1274" i="58"/>
  <c r="Y1273" i="58"/>
  <c r="D1273" i="58"/>
  <c r="Y1272" i="58"/>
  <c r="D1272" i="58"/>
  <c r="Y1271" i="58"/>
  <c r="D1271" i="58"/>
  <c r="Y1270" i="58"/>
  <c r="D1270" i="58"/>
  <c r="Y1269" i="58"/>
  <c r="D1269" i="58"/>
  <c r="Y1268" i="58"/>
  <c r="D1268" i="58"/>
  <c r="Y1267" i="58"/>
  <c r="D1267" i="58"/>
  <c r="Y1266" i="58"/>
  <c r="D1266" i="58"/>
  <c r="Y1265" i="58"/>
  <c r="D1265" i="58"/>
  <c r="Y1264" i="58"/>
  <c r="D1264" i="58"/>
  <c r="Y1263" i="58"/>
  <c r="D1263" i="58"/>
  <c r="Y1262" i="58"/>
  <c r="D1262" i="58"/>
  <c r="Y1261" i="58"/>
  <c r="D1261" i="58"/>
  <c r="Y1260" i="58"/>
  <c r="D1260" i="58"/>
  <c r="Y1259" i="58"/>
  <c r="D1259" i="58"/>
  <c r="Y1258" i="58"/>
  <c r="D1258" i="58"/>
  <c r="Y1257" i="58"/>
  <c r="D1257" i="58"/>
  <c r="Y1256" i="58"/>
  <c r="D1256" i="58"/>
  <c r="Y1255" i="58"/>
  <c r="D1255" i="58"/>
  <c r="Y1254" i="58"/>
  <c r="D1254" i="58"/>
  <c r="Y1253" i="58"/>
  <c r="D1253" i="58"/>
  <c r="Y1252" i="58"/>
  <c r="D1252" i="58"/>
  <c r="Y1251" i="58"/>
  <c r="D1251" i="58"/>
  <c r="Y1250" i="58"/>
  <c r="D1250" i="58"/>
  <c r="Y1249" i="58"/>
  <c r="D1249" i="58"/>
  <c r="Y1248" i="58"/>
  <c r="D1248" i="58"/>
  <c r="Y1247" i="58"/>
  <c r="D1247" i="58"/>
  <c r="Y1246" i="58"/>
  <c r="D1246" i="58"/>
  <c r="Y1245" i="58"/>
  <c r="D1245" i="58"/>
  <c r="Y1244" i="58"/>
  <c r="D1244" i="58"/>
  <c r="Y1243" i="58"/>
  <c r="D1243" i="58"/>
  <c r="Y1242" i="58"/>
  <c r="D1242" i="58"/>
  <c r="Y1241" i="58"/>
  <c r="D1241" i="58"/>
  <c r="Y1240" i="58"/>
  <c r="D1240" i="58"/>
  <c r="Y1239" i="58"/>
  <c r="D1239" i="58"/>
  <c r="Y1238" i="58"/>
  <c r="D1238" i="58"/>
  <c r="Y1237" i="58"/>
  <c r="D1237" i="58"/>
  <c r="Y1236" i="58"/>
  <c r="D1236" i="58"/>
  <c r="Y1235" i="58"/>
  <c r="D1235" i="58"/>
  <c r="Y1234" i="58"/>
  <c r="D1234" i="58"/>
  <c r="Y1233" i="58"/>
  <c r="D1233" i="58"/>
  <c r="Y1232" i="58"/>
  <c r="D1232" i="58"/>
  <c r="Y1231" i="58"/>
  <c r="D1231" i="58"/>
  <c r="Y1230" i="58"/>
  <c r="D1230" i="58"/>
  <c r="Y1229" i="58"/>
  <c r="D1229" i="58"/>
  <c r="Y1228" i="58"/>
  <c r="D1228" i="58"/>
  <c r="Y1227" i="58"/>
  <c r="D1227" i="58"/>
  <c r="Y1226" i="58"/>
  <c r="D1226" i="58"/>
  <c r="Y1225" i="58"/>
  <c r="D1225" i="58"/>
  <c r="Y1224" i="58"/>
  <c r="D1224" i="58"/>
  <c r="Y1223" i="58"/>
  <c r="D1223" i="58"/>
  <c r="Y1222" i="58"/>
  <c r="D1222" i="58"/>
  <c r="Y1221" i="58"/>
  <c r="D1221" i="58"/>
  <c r="Y1220" i="58"/>
  <c r="D1220" i="58"/>
  <c r="Y1219" i="58"/>
  <c r="D1219" i="58"/>
  <c r="Y1218" i="58"/>
  <c r="D1218" i="58"/>
  <c r="Y1217" i="58"/>
  <c r="D1217" i="58"/>
  <c r="Y1216" i="58"/>
  <c r="D1216" i="58"/>
  <c r="Y1215" i="58"/>
  <c r="D1215" i="58"/>
  <c r="Y1214" i="58"/>
  <c r="D1214" i="58"/>
  <c r="Y1213" i="58"/>
  <c r="D1213" i="58"/>
  <c r="Y1212" i="58"/>
  <c r="D1212" i="58"/>
  <c r="Y1211" i="58"/>
  <c r="D1211" i="58"/>
  <c r="Y1210" i="58"/>
  <c r="D1210" i="58"/>
  <c r="Y1209" i="58"/>
  <c r="D1209" i="58"/>
  <c r="Y1208" i="58"/>
  <c r="D1208" i="58"/>
  <c r="Y1207" i="58"/>
  <c r="D1207" i="58"/>
  <c r="Y1206" i="58"/>
  <c r="D1206" i="58"/>
  <c r="Y1205" i="58"/>
  <c r="D1205" i="58"/>
  <c r="Y1204" i="58"/>
  <c r="D1204" i="58"/>
  <c r="Y1203" i="58"/>
  <c r="D1203" i="58"/>
  <c r="Y1202" i="58"/>
  <c r="D1202" i="58"/>
  <c r="Y1201" i="58"/>
  <c r="D1201" i="58"/>
  <c r="Y1200" i="58"/>
  <c r="D1200" i="58"/>
  <c r="Y1199" i="58"/>
  <c r="D1199" i="58"/>
  <c r="Y1198" i="58"/>
  <c r="D1198" i="58"/>
  <c r="Y1197" i="58"/>
  <c r="D1197" i="58"/>
  <c r="Y1196" i="58"/>
  <c r="D1196" i="58"/>
  <c r="Y1195" i="58"/>
  <c r="D1195" i="58"/>
  <c r="Y1194" i="58"/>
  <c r="D1194" i="58"/>
  <c r="Y1193" i="58"/>
  <c r="D1193" i="58"/>
  <c r="Y1192" i="58"/>
  <c r="D1192" i="58"/>
  <c r="Y1191" i="58"/>
  <c r="D1191" i="58"/>
  <c r="Y1190" i="58"/>
  <c r="D1190" i="58"/>
  <c r="Y1189" i="58"/>
  <c r="D1189" i="58"/>
  <c r="Y1188" i="58"/>
  <c r="D1188" i="58"/>
  <c r="Y1187" i="58"/>
  <c r="D1187" i="58"/>
  <c r="Y1186" i="58"/>
  <c r="D1186" i="58"/>
  <c r="Y1185" i="58"/>
  <c r="D1185" i="58"/>
  <c r="Y1184" i="58"/>
  <c r="D1184" i="58"/>
  <c r="Y1183" i="58"/>
  <c r="D1183" i="58"/>
  <c r="Y1182" i="58"/>
  <c r="D1182" i="58"/>
  <c r="Y1181" i="58"/>
  <c r="D1181" i="58"/>
  <c r="Y1180" i="58"/>
  <c r="D1180" i="58"/>
  <c r="Y1179" i="58"/>
  <c r="D1179" i="58"/>
  <c r="Y1178" i="58"/>
  <c r="D1178" i="58"/>
  <c r="Y1177" i="58"/>
  <c r="D1177" i="58"/>
  <c r="Y1176" i="58"/>
  <c r="D1176" i="58"/>
  <c r="Y1175" i="58"/>
  <c r="D1175" i="58"/>
  <c r="Y1174" i="58"/>
  <c r="D1174" i="58"/>
  <c r="Y1173" i="58"/>
  <c r="D1173" i="58"/>
  <c r="Y1172" i="58"/>
  <c r="D1172" i="58"/>
  <c r="Y1171" i="58"/>
  <c r="D1171" i="58"/>
  <c r="Y1170" i="58"/>
  <c r="D1170" i="58"/>
  <c r="Y1169" i="58"/>
  <c r="D1169" i="58"/>
  <c r="Y1168" i="58"/>
  <c r="D1168" i="58"/>
  <c r="Y1167" i="58"/>
  <c r="D1167" i="58"/>
  <c r="Y1166" i="58"/>
  <c r="D1166" i="58"/>
  <c r="Y1165" i="58"/>
  <c r="D1165" i="58"/>
  <c r="Y1164" i="58"/>
  <c r="D1164" i="58"/>
  <c r="Y1163" i="58"/>
  <c r="D1163" i="58"/>
  <c r="Y1162" i="58"/>
  <c r="D1162" i="58"/>
  <c r="Y1161" i="58"/>
  <c r="D1161" i="58"/>
  <c r="Y1160" i="58"/>
  <c r="D1160" i="58"/>
  <c r="Y1159" i="58"/>
  <c r="D1159" i="58"/>
  <c r="Y1158" i="58"/>
  <c r="D1158" i="58"/>
  <c r="Y1157" i="58"/>
  <c r="D1157" i="58"/>
  <c r="Y1156" i="58"/>
  <c r="D1156" i="58"/>
  <c r="Y1155" i="58"/>
  <c r="D1155" i="58"/>
  <c r="Y1154" i="58"/>
  <c r="D1154" i="58"/>
  <c r="Y1153" i="58"/>
  <c r="D1153" i="58"/>
  <c r="Y1152" i="58"/>
  <c r="D1152" i="58"/>
  <c r="Y1151" i="58"/>
  <c r="D1151" i="58"/>
  <c r="Y1150" i="58"/>
  <c r="D1150" i="58"/>
  <c r="Y1149" i="58"/>
  <c r="D1149" i="58"/>
  <c r="Y1148" i="58"/>
  <c r="D1148" i="58"/>
  <c r="Y1147" i="58"/>
  <c r="D1147" i="58"/>
  <c r="Y1146" i="58"/>
  <c r="D1146" i="58"/>
  <c r="Y1145" i="58"/>
  <c r="D1145" i="58"/>
  <c r="Y1144" i="58"/>
  <c r="D1144" i="58"/>
  <c r="Y1143" i="58"/>
  <c r="D1143" i="58"/>
  <c r="Y1142" i="58"/>
  <c r="D1142" i="58"/>
  <c r="Y1141" i="58"/>
  <c r="D1141" i="58"/>
  <c r="Y1140" i="58"/>
  <c r="D1140" i="58"/>
  <c r="Y1139" i="58"/>
  <c r="D1139" i="58"/>
  <c r="Y1138" i="58"/>
  <c r="D1138" i="58"/>
  <c r="Y1137" i="58"/>
  <c r="D1137" i="58"/>
  <c r="Y1136" i="58"/>
  <c r="D1136" i="58"/>
  <c r="Y1135" i="58"/>
  <c r="D1135" i="58"/>
  <c r="Y1134" i="58"/>
  <c r="D1134" i="58"/>
  <c r="Y1133" i="58"/>
  <c r="D1133" i="58"/>
  <c r="Y1132" i="58"/>
  <c r="D1132" i="58"/>
  <c r="Y1131" i="58"/>
  <c r="D1131" i="58"/>
  <c r="Y1130" i="58"/>
  <c r="D1130" i="58"/>
  <c r="Y1129" i="58"/>
  <c r="D1129" i="58"/>
  <c r="Y1128" i="58"/>
  <c r="D1128" i="58"/>
  <c r="Y1127" i="58"/>
  <c r="D1127" i="58"/>
  <c r="Y1126" i="58"/>
  <c r="D1126" i="58"/>
  <c r="Y1125" i="58"/>
  <c r="D1125" i="58"/>
  <c r="Y1124" i="58"/>
  <c r="D1124" i="58"/>
  <c r="Y1123" i="58"/>
  <c r="D1123" i="58"/>
  <c r="Y1122" i="58"/>
  <c r="D1122" i="58"/>
  <c r="Y1121" i="58"/>
  <c r="D1121" i="58"/>
  <c r="Y1120" i="58"/>
  <c r="D1120" i="58"/>
  <c r="Y1119" i="58"/>
  <c r="D1119" i="58"/>
  <c r="Y1118" i="58"/>
  <c r="D1118" i="58"/>
  <c r="Y1117" i="58"/>
  <c r="D1117" i="58"/>
  <c r="Y1116" i="58"/>
  <c r="D1116" i="58"/>
  <c r="Y1115" i="58"/>
  <c r="D1115" i="58"/>
  <c r="Y1114" i="58"/>
  <c r="D1114" i="58"/>
  <c r="Y1113" i="58"/>
  <c r="D1113" i="58"/>
  <c r="Y1112" i="58"/>
  <c r="D1112" i="58"/>
  <c r="Y1111" i="58"/>
  <c r="D1111" i="58"/>
  <c r="Y1110" i="58"/>
  <c r="D1110" i="58"/>
  <c r="Y1109" i="58"/>
  <c r="D1109" i="58"/>
  <c r="Y1108" i="58"/>
  <c r="D1108" i="58"/>
  <c r="Y1107" i="58"/>
  <c r="D1107" i="58"/>
  <c r="Y1106" i="58"/>
  <c r="D1106" i="58"/>
  <c r="Y1105" i="58"/>
  <c r="D1105" i="58"/>
  <c r="Y1104" i="58"/>
  <c r="D1104" i="58"/>
  <c r="Y1103" i="58"/>
  <c r="D1103" i="58"/>
  <c r="Y1102" i="58"/>
  <c r="D1102" i="58"/>
  <c r="Y1101" i="58"/>
  <c r="D1101" i="58"/>
  <c r="Y1100" i="58"/>
  <c r="D1100" i="58"/>
  <c r="Y1099" i="58"/>
  <c r="D1099" i="58"/>
  <c r="Y1098" i="58"/>
  <c r="D1098" i="58"/>
  <c r="Y1097" i="58"/>
  <c r="D1097" i="58"/>
  <c r="Y1096" i="58"/>
  <c r="D1096" i="58"/>
  <c r="Y1095" i="58"/>
  <c r="D1095" i="58"/>
  <c r="Y1094" i="58"/>
  <c r="D1094" i="58"/>
  <c r="Y1093" i="58"/>
  <c r="D1093" i="58"/>
  <c r="Y1092" i="58"/>
  <c r="D1092" i="58"/>
  <c r="Y1091" i="58"/>
  <c r="D1091" i="58"/>
  <c r="Y1090" i="58"/>
  <c r="D1090" i="58"/>
  <c r="Y1089" i="58"/>
  <c r="D1089" i="58"/>
  <c r="Y1088" i="58"/>
  <c r="D1088" i="58"/>
  <c r="Y1087" i="58"/>
  <c r="D1087" i="58"/>
  <c r="Y1086" i="58"/>
  <c r="D1086" i="58"/>
  <c r="Y1085" i="58"/>
  <c r="D1085" i="58"/>
  <c r="Y1084" i="58"/>
  <c r="D1084" i="58"/>
  <c r="Y1083" i="58"/>
  <c r="D1083" i="58"/>
  <c r="Y1082" i="58"/>
  <c r="D1082" i="58"/>
  <c r="Y1081" i="58"/>
  <c r="D1081" i="58"/>
  <c r="Y1080" i="58"/>
  <c r="D1080" i="58"/>
  <c r="Y1079" i="58"/>
  <c r="D1079" i="58"/>
  <c r="Y1078" i="58"/>
  <c r="D1078" i="58"/>
  <c r="Y1077" i="58"/>
  <c r="D1077" i="58"/>
  <c r="Y1076" i="58"/>
  <c r="D1076" i="58"/>
  <c r="Y1075" i="58"/>
  <c r="D1075" i="58"/>
  <c r="Y1074" i="58"/>
  <c r="D1074" i="58"/>
  <c r="Y1073" i="58"/>
  <c r="D1073" i="58"/>
  <c r="Y1072" i="58"/>
  <c r="D1072" i="58"/>
  <c r="Y1071" i="58"/>
  <c r="D1071" i="58"/>
  <c r="Y1070" i="58"/>
  <c r="D1070" i="58"/>
  <c r="Y1069" i="58"/>
  <c r="D1069" i="58"/>
  <c r="Y1068" i="58"/>
  <c r="D1068" i="58"/>
  <c r="Y1067" i="58"/>
  <c r="D1067" i="58"/>
  <c r="Y1066" i="58"/>
  <c r="D1066" i="58"/>
  <c r="Y1065" i="58"/>
  <c r="D1065" i="58"/>
  <c r="Y1064" i="58"/>
  <c r="D1064" i="58"/>
  <c r="Y1063" i="58"/>
  <c r="D1063" i="58"/>
  <c r="Y1062" i="58"/>
  <c r="D1062" i="58"/>
  <c r="Y1061" i="58"/>
  <c r="D1061" i="58"/>
  <c r="Y1060" i="58"/>
  <c r="D1060" i="58"/>
  <c r="Y1059" i="58"/>
  <c r="D1059" i="58"/>
  <c r="Y1058" i="58"/>
  <c r="D1058" i="58"/>
  <c r="Y1057" i="58"/>
  <c r="D1057" i="58"/>
  <c r="Y1056" i="58"/>
  <c r="D1056" i="58"/>
  <c r="Y1055" i="58"/>
  <c r="D1055" i="58"/>
  <c r="Y1054" i="58"/>
  <c r="D1054" i="58"/>
  <c r="Y1053" i="58"/>
  <c r="D1053" i="58"/>
  <c r="Y1052" i="58"/>
  <c r="D1052" i="58"/>
  <c r="Y1051" i="58"/>
  <c r="D1051" i="58"/>
  <c r="Y1050" i="58"/>
  <c r="D1050" i="58"/>
  <c r="Y1049" i="58"/>
  <c r="D1049" i="58"/>
  <c r="Y1048" i="58"/>
  <c r="D1048" i="58"/>
  <c r="Y1047" i="58"/>
  <c r="D1047" i="58"/>
  <c r="Y1046" i="58"/>
  <c r="D1046" i="58"/>
  <c r="Y1045" i="58"/>
  <c r="D1045" i="58"/>
  <c r="Y1044" i="58"/>
  <c r="D1044" i="58"/>
  <c r="Y1043" i="58"/>
  <c r="D1043" i="58"/>
  <c r="Y1042" i="58"/>
  <c r="D1042" i="58"/>
  <c r="Y1041" i="58"/>
  <c r="D1041" i="58"/>
  <c r="Y1040" i="58"/>
  <c r="D1040" i="58"/>
  <c r="Y1039" i="58"/>
  <c r="D1039" i="58"/>
  <c r="Y1038" i="58"/>
  <c r="D1038" i="58"/>
  <c r="Y1037" i="58"/>
  <c r="D1037" i="58"/>
  <c r="Y1036" i="58"/>
  <c r="D1036" i="58"/>
  <c r="Y1035" i="58"/>
  <c r="D1035" i="58"/>
  <c r="Y1034" i="58"/>
  <c r="D1034" i="58"/>
  <c r="Y1033" i="58"/>
  <c r="D1033" i="58"/>
  <c r="Y1032" i="58"/>
  <c r="D1032" i="58"/>
  <c r="Y1031" i="58"/>
  <c r="D1031" i="58"/>
  <c r="Y1030" i="58"/>
  <c r="D1030" i="58"/>
  <c r="Y1029" i="58"/>
  <c r="D1029" i="58"/>
  <c r="Y1028" i="58"/>
  <c r="D1028" i="58"/>
  <c r="Y1027" i="58"/>
  <c r="D1027" i="58"/>
  <c r="Y1026" i="58"/>
  <c r="D1026" i="58"/>
  <c r="Y1025" i="58"/>
  <c r="D1025" i="58"/>
  <c r="Y1024" i="58"/>
  <c r="D1024" i="58"/>
  <c r="Y1023" i="58"/>
  <c r="D1023" i="58"/>
  <c r="Y1022" i="58"/>
  <c r="D1022" i="58"/>
  <c r="Y1021" i="58"/>
  <c r="D1021" i="58"/>
  <c r="Y1020" i="58"/>
  <c r="D1020" i="58"/>
  <c r="Y1019" i="58"/>
  <c r="D1019" i="58"/>
  <c r="Y1018" i="58"/>
  <c r="D1018" i="58"/>
  <c r="Y1017" i="58"/>
  <c r="D1017" i="58"/>
  <c r="Y1016" i="58"/>
  <c r="D1016" i="58"/>
  <c r="Y1015" i="58"/>
  <c r="D1015" i="58"/>
  <c r="Y1014" i="58"/>
  <c r="D1014" i="58"/>
  <c r="Y1013" i="58"/>
  <c r="D1013" i="58"/>
  <c r="Y1012" i="58"/>
  <c r="D1012" i="58"/>
  <c r="Y1011" i="58"/>
  <c r="D1011" i="58"/>
  <c r="Y1010" i="58"/>
  <c r="D1010" i="58"/>
  <c r="Y1009" i="58"/>
  <c r="D1009" i="58"/>
  <c r="Y1008" i="58"/>
  <c r="D1008" i="58"/>
  <c r="Y1007" i="58"/>
  <c r="D1007" i="58"/>
  <c r="Y1006" i="58"/>
  <c r="D1006" i="58"/>
  <c r="Y1005" i="58"/>
  <c r="D1005" i="58"/>
  <c r="Y1004" i="58"/>
  <c r="D1004" i="58"/>
  <c r="Y1003" i="58"/>
  <c r="D1003" i="58"/>
  <c r="Y1002" i="58"/>
  <c r="D1002" i="58"/>
  <c r="Y1001" i="58"/>
  <c r="D1001" i="58"/>
  <c r="Y1000" i="58"/>
  <c r="D1000" i="58"/>
  <c r="Y999" i="58"/>
  <c r="D999" i="58"/>
  <c r="Y998" i="58"/>
  <c r="D998" i="58"/>
  <c r="Y997" i="58"/>
  <c r="D997" i="58"/>
  <c r="Y996" i="58"/>
  <c r="D996" i="58"/>
  <c r="Y995" i="58"/>
  <c r="D995" i="58"/>
  <c r="Y994" i="58"/>
  <c r="D994" i="58"/>
  <c r="Y993" i="58"/>
  <c r="D993" i="58"/>
  <c r="Y992" i="58"/>
  <c r="D992" i="58"/>
  <c r="Y991" i="58"/>
  <c r="D991" i="58"/>
  <c r="Y990" i="58"/>
  <c r="D990" i="58"/>
  <c r="Y989" i="58"/>
  <c r="D989" i="58"/>
  <c r="Y988" i="58"/>
  <c r="D988" i="58"/>
  <c r="Y987" i="58"/>
  <c r="D987" i="58"/>
  <c r="Y986" i="58"/>
  <c r="D986" i="58"/>
  <c r="Y985" i="58"/>
  <c r="D985" i="58"/>
  <c r="Y984" i="58"/>
  <c r="D984" i="58"/>
  <c r="Y983" i="58"/>
  <c r="D983" i="58"/>
  <c r="Y982" i="58"/>
  <c r="D982" i="58"/>
  <c r="Y981" i="58"/>
  <c r="D981" i="58"/>
  <c r="Y980" i="58"/>
  <c r="D980" i="58"/>
  <c r="Y979" i="58"/>
  <c r="D979" i="58"/>
  <c r="Y978" i="58"/>
  <c r="D978" i="58"/>
  <c r="Y977" i="58"/>
  <c r="D977" i="58"/>
  <c r="Y976" i="58"/>
  <c r="D976" i="58"/>
  <c r="Y975" i="58"/>
  <c r="D975" i="58"/>
  <c r="Y974" i="58"/>
  <c r="D974" i="58"/>
  <c r="Y973" i="58"/>
  <c r="D973" i="58"/>
  <c r="Y972" i="58"/>
  <c r="D972" i="58"/>
  <c r="Y971" i="58"/>
  <c r="D971" i="58"/>
  <c r="Y970" i="58"/>
  <c r="D970" i="58"/>
  <c r="Y969" i="58"/>
  <c r="D969" i="58"/>
  <c r="Y968" i="58"/>
  <c r="D968" i="58"/>
  <c r="Y967" i="58"/>
  <c r="D967" i="58"/>
  <c r="Y966" i="58"/>
  <c r="D966" i="58"/>
  <c r="Y965" i="58"/>
  <c r="D965" i="58"/>
  <c r="Y964" i="58"/>
  <c r="D964" i="58"/>
  <c r="Y963" i="58"/>
  <c r="D963" i="58"/>
  <c r="Y962" i="58"/>
  <c r="D962" i="58"/>
  <c r="Y961" i="58"/>
  <c r="D961" i="58"/>
  <c r="Y960" i="58"/>
  <c r="D960" i="58"/>
  <c r="Y959" i="58"/>
  <c r="D959" i="58"/>
  <c r="Y958" i="58"/>
  <c r="D958" i="58"/>
  <c r="Y957" i="58"/>
  <c r="D957" i="58"/>
  <c r="Y956" i="58"/>
  <c r="D956" i="58"/>
  <c r="Y955" i="58"/>
  <c r="D955" i="58"/>
  <c r="Y954" i="58"/>
  <c r="D954" i="58"/>
  <c r="Y953" i="58"/>
  <c r="D953" i="58"/>
  <c r="Y952" i="58"/>
  <c r="D952" i="58"/>
  <c r="Y951" i="58"/>
  <c r="D951" i="58"/>
  <c r="Y950" i="58"/>
  <c r="D950" i="58"/>
  <c r="Y949" i="58"/>
  <c r="D949" i="58"/>
  <c r="Y948" i="58"/>
  <c r="D948" i="58"/>
  <c r="Y947" i="58"/>
  <c r="D947" i="58"/>
  <c r="Y946" i="58"/>
  <c r="D946" i="58"/>
  <c r="Y945" i="58"/>
  <c r="D945" i="58"/>
  <c r="Y944" i="58"/>
  <c r="D944" i="58"/>
  <c r="Y943" i="58"/>
  <c r="D943" i="58"/>
  <c r="Y942" i="58"/>
  <c r="D942" i="58"/>
  <c r="Y941" i="58"/>
  <c r="D941" i="58"/>
  <c r="Y940" i="58"/>
  <c r="D940" i="58"/>
  <c r="Y939" i="58"/>
  <c r="D939" i="58"/>
  <c r="Y938" i="58"/>
  <c r="D938" i="58"/>
  <c r="Y937" i="58"/>
  <c r="D937" i="58"/>
  <c r="Y936" i="58"/>
  <c r="D936" i="58"/>
  <c r="Y935" i="58"/>
  <c r="D935" i="58"/>
  <c r="Y934" i="58"/>
  <c r="D934" i="58"/>
  <c r="Y933" i="58"/>
  <c r="D933" i="58"/>
  <c r="Y932" i="58"/>
  <c r="D932" i="58"/>
  <c r="Y931" i="58"/>
  <c r="D931" i="58"/>
  <c r="Y930" i="58"/>
  <c r="D930" i="58"/>
  <c r="Y929" i="58"/>
  <c r="D929" i="58"/>
  <c r="Y928" i="58"/>
  <c r="D928" i="58"/>
  <c r="Y927" i="58"/>
  <c r="D927" i="58"/>
  <c r="Y926" i="58"/>
  <c r="D926" i="58"/>
  <c r="Y925" i="58"/>
  <c r="D925" i="58"/>
  <c r="Y924" i="58"/>
  <c r="D924" i="58"/>
  <c r="Y923" i="58"/>
  <c r="D923" i="58"/>
  <c r="Y922" i="58"/>
  <c r="D922" i="58"/>
  <c r="Y921" i="58"/>
  <c r="D921" i="58"/>
  <c r="Y920" i="58"/>
  <c r="D920" i="58"/>
  <c r="Y919" i="58"/>
  <c r="D919" i="58"/>
  <c r="Y918" i="58"/>
  <c r="D918" i="58"/>
  <c r="Y917" i="58"/>
  <c r="D917" i="58"/>
  <c r="Y916" i="58"/>
  <c r="D916" i="58"/>
  <c r="Y915" i="58"/>
  <c r="D915" i="58"/>
  <c r="Y914" i="58"/>
  <c r="D914" i="58"/>
  <c r="Y913" i="58"/>
  <c r="D913" i="58"/>
  <c r="Y912" i="58"/>
  <c r="D912" i="58"/>
  <c r="Y911" i="58"/>
  <c r="D911" i="58"/>
  <c r="Y910" i="58"/>
  <c r="D910" i="58"/>
  <c r="Y909" i="58"/>
  <c r="D909" i="58"/>
  <c r="Y908" i="58"/>
  <c r="D908" i="58"/>
  <c r="Y907" i="58"/>
  <c r="D907" i="58"/>
  <c r="Y906" i="58"/>
  <c r="D906" i="58"/>
  <c r="Y905" i="58"/>
  <c r="D905" i="58"/>
  <c r="Y904" i="58"/>
  <c r="D904" i="58"/>
  <c r="Y903" i="58"/>
  <c r="D903" i="58"/>
  <c r="Y902" i="58"/>
  <c r="D902" i="58"/>
  <c r="Y901" i="58"/>
  <c r="D901" i="58"/>
  <c r="Y900" i="58"/>
  <c r="D900" i="58"/>
  <c r="Y899" i="58"/>
  <c r="D899" i="58"/>
  <c r="Y898" i="58"/>
  <c r="D898" i="58"/>
  <c r="Y897" i="58"/>
  <c r="D897" i="58"/>
  <c r="Y896" i="58"/>
  <c r="D896" i="58"/>
  <c r="Y895" i="58"/>
  <c r="D895" i="58"/>
  <c r="Y894" i="58"/>
  <c r="D894" i="58"/>
  <c r="Y893" i="58"/>
  <c r="D893" i="58"/>
  <c r="Y892" i="58"/>
  <c r="D892" i="58"/>
  <c r="Y891" i="58"/>
  <c r="D891" i="58"/>
  <c r="Y890" i="58"/>
  <c r="D890" i="58"/>
  <c r="Y889" i="58"/>
  <c r="D889" i="58"/>
  <c r="Y888" i="58"/>
  <c r="D888" i="58"/>
  <c r="Y887" i="58"/>
  <c r="D887" i="58"/>
  <c r="Y886" i="58"/>
  <c r="D886" i="58"/>
  <c r="Y885" i="58"/>
  <c r="D885" i="58"/>
  <c r="Y884" i="58"/>
  <c r="D884" i="58"/>
  <c r="Y883" i="58"/>
  <c r="D883" i="58"/>
  <c r="Y882" i="58"/>
  <c r="D882" i="58"/>
  <c r="Y881" i="58"/>
  <c r="D881" i="58"/>
  <c r="Y880" i="58"/>
  <c r="D880" i="58"/>
  <c r="Y879" i="58"/>
  <c r="D879" i="58"/>
  <c r="Y878" i="58"/>
  <c r="D878" i="58"/>
  <c r="Y877" i="58"/>
  <c r="D877" i="58"/>
  <c r="Y876" i="58"/>
  <c r="D876" i="58"/>
  <c r="Y875" i="58"/>
  <c r="D875" i="58"/>
  <c r="Y874" i="58"/>
  <c r="D874" i="58"/>
  <c r="Y873" i="58"/>
  <c r="D873" i="58"/>
  <c r="Y872" i="58"/>
  <c r="D872" i="58"/>
  <c r="Y871" i="58"/>
  <c r="D871" i="58"/>
  <c r="Y870" i="58"/>
  <c r="D870" i="58"/>
  <c r="Y869" i="58"/>
  <c r="D869" i="58"/>
  <c r="Y868" i="58"/>
  <c r="D868" i="58"/>
  <c r="Y867" i="58"/>
  <c r="D867" i="58"/>
  <c r="Y866" i="58"/>
  <c r="D866" i="58"/>
  <c r="Y865" i="58"/>
  <c r="D865" i="58"/>
  <c r="Y864" i="58"/>
  <c r="D864" i="58"/>
  <c r="Y863" i="58"/>
  <c r="D863" i="58"/>
  <c r="Y862" i="58"/>
  <c r="D862" i="58"/>
  <c r="Y861" i="58"/>
  <c r="D861" i="58"/>
  <c r="Y860" i="58"/>
  <c r="D860" i="58"/>
  <c r="Y859" i="58"/>
  <c r="D859" i="58"/>
  <c r="Y858" i="58"/>
  <c r="D858" i="58"/>
  <c r="Y857" i="58"/>
  <c r="D857" i="58"/>
  <c r="Y856" i="58"/>
  <c r="D856" i="58"/>
  <c r="Y855" i="58"/>
  <c r="D855" i="58"/>
  <c r="Y854" i="58"/>
  <c r="D854" i="58"/>
  <c r="Y853" i="58"/>
  <c r="D853" i="58"/>
  <c r="Y852" i="58"/>
  <c r="D852" i="58"/>
  <c r="Y851" i="58"/>
  <c r="D851" i="58"/>
  <c r="Y850" i="58"/>
  <c r="D850" i="58"/>
  <c r="Y849" i="58"/>
  <c r="D849" i="58"/>
  <c r="Y848" i="58"/>
  <c r="D848" i="58"/>
  <c r="Y847" i="58"/>
  <c r="D847" i="58"/>
  <c r="Y846" i="58"/>
  <c r="D846" i="58"/>
  <c r="Y845" i="58"/>
  <c r="D845" i="58"/>
  <c r="Y844" i="58"/>
  <c r="D844" i="58"/>
  <c r="Y843" i="58"/>
  <c r="D843" i="58"/>
  <c r="Y842" i="58"/>
  <c r="D842" i="58"/>
  <c r="Y841" i="58"/>
  <c r="D841" i="58"/>
  <c r="Y840" i="58"/>
  <c r="D840" i="58"/>
  <c r="Y839" i="58"/>
  <c r="D839" i="58"/>
  <c r="Y838" i="58"/>
  <c r="D838" i="58"/>
  <c r="Y837" i="58"/>
  <c r="D837" i="58"/>
  <c r="Y836" i="58"/>
  <c r="D836" i="58"/>
  <c r="Y835" i="58"/>
  <c r="D835" i="58"/>
  <c r="Y834" i="58"/>
  <c r="D834" i="58"/>
  <c r="Y833" i="58"/>
  <c r="D833" i="58"/>
  <c r="Y832" i="58"/>
  <c r="D832" i="58"/>
  <c r="Y831" i="58"/>
  <c r="D831" i="58"/>
  <c r="Y830" i="58"/>
  <c r="D830" i="58"/>
  <c r="Y829" i="58"/>
  <c r="D829" i="58"/>
  <c r="Y828" i="58"/>
  <c r="D828" i="58"/>
  <c r="Y827" i="58"/>
  <c r="D827" i="58"/>
  <c r="Y826" i="58"/>
  <c r="D826" i="58"/>
  <c r="Y825" i="58"/>
  <c r="D825" i="58"/>
  <c r="Y824" i="58"/>
  <c r="D824" i="58"/>
  <c r="Y823" i="58"/>
  <c r="D823" i="58"/>
  <c r="Y822" i="58"/>
  <c r="D822" i="58"/>
  <c r="Y821" i="58"/>
  <c r="D821" i="58"/>
  <c r="Y820" i="58"/>
  <c r="D820" i="58"/>
  <c r="Y819" i="58"/>
  <c r="D819" i="58"/>
  <c r="Y818" i="58"/>
  <c r="D818" i="58"/>
  <c r="Y817" i="58"/>
  <c r="D817" i="58"/>
  <c r="Y816" i="58"/>
  <c r="D816" i="58"/>
  <c r="Y815" i="58"/>
  <c r="D815" i="58"/>
  <c r="Y814" i="58"/>
  <c r="D814" i="58"/>
  <c r="Y813" i="58"/>
  <c r="D813" i="58"/>
  <c r="Y812" i="58"/>
  <c r="D812" i="58"/>
  <c r="Y811" i="58"/>
  <c r="D811" i="58"/>
  <c r="Y810" i="58"/>
  <c r="D810" i="58"/>
  <c r="Y809" i="58"/>
  <c r="D809" i="58"/>
  <c r="Y808" i="58"/>
  <c r="D808" i="58"/>
  <c r="Y807" i="58"/>
  <c r="D807" i="58"/>
  <c r="Y806" i="58"/>
  <c r="D806" i="58"/>
  <c r="Y805" i="58"/>
  <c r="D805" i="58"/>
  <c r="Y804" i="58"/>
  <c r="D804" i="58"/>
  <c r="Y803" i="58"/>
  <c r="D803" i="58"/>
  <c r="Y802" i="58"/>
  <c r="D802" i="58"/>
  <c r="Y801" i="58"/>
  <c r="D801" i="58"/>
  <c r="Y800" i="58"/>
  <c r="D800" i="58"/>
  <c r="Y799" i="58"/>
  <c r="D799" i="58"/>
  <c r="Y798" i="58"/>
  <c r="D798" i="58"/>
  <c r="Y797" i="58"/>
  <c r="D797" i="58"/>
  <c r="Y796" i="58"/>
  <c r="D796" i="58"/>
  <c r="Y795" i="58"/>
  <c r="D795" i="58"/>
  <c r="Y794" i="58"/>
  <c r="D794" i="58"/>
  <c r="Y793" i="58"/>
  <c r="D793" i="58"/>
  <c r="Y792" i="58"/>
  <c r="D792" i="58"/>
  <c r="Y791" i="58"/>
  <c r="D791" i="58"/>
  <c r="Y790" i="58"/>
  <c r="D790" i="58"/>
  <c r="Y789" i="58"/>
  <c r="D789" i="58"/>
  <c r="Y788" i="58"/>
  <c r="D788" i="58"/>
  <c r="Y787" i="58"/>
  <c r="D787" i="58"/>
  <c r="Y786" i="58"/>
  <c r="D786" i="58"/>
  <c r="Y785" i="58"/>
  <c r="D785" i="58"/>
  <c r="Y784" i="58"/>
  <c r="D784" i="58"/>
  <c r="Y783" i="58"/>
  <c r="D783" i="58"/>
  <c r="Y782" i="58"/>
  <c r="D782" i="58"/>
  <c r="Y781" i="58"/>
  <c r="D781" i="58"/>
  <c r="Y780" i="58"/>
  <c r="D780" i="58"/>
  <c r="Y779" i="58"/>
  <c r="D779" i="58"/>
  <c r="Y778" i="58"/>
  <c r="D778" i="58"/>
  <c r="Y777" i="58"/>
  <c r="D777" i="58"/>
  <c r="Y776" i="58"/>
  <c r="D776" i="58"/>
  <c r="Y775" i="58"/>
  <c r="D775" i="58"/>
  <c r="Y774" i="58"/>
  <c r="D774" i="58"/>
  <c r="Y773" i="58"/>
  <c r="D773" i="58"/>
  <c r="Y772" i="58"/>
  <c r="D772" i="58"/>
  <c r="Y771" i="58"/>
  <c r="D771" i="58"/>
  <c r="Y770" i="58"/>
  <c r="D770" i="58"/>
  <c r="Y769" i="58"/>
  <c r="D769" i="58"/>
  <c r="Y768" i="58"/>
  <c r="D768" i="58"/>
  <c r="Y767" i="58"/>
  <c r="D767" i="58"/>
  <c r="Y766" i="58"/>
  <c r="D766" i="58"/>
  <c r="Y765" i="58"/>
  <c r="D765" i="58"/>
  <c r="Y764" i="58"/>
  <c r="D764" i="58"/>
  <c r="Y763" i="58"/>
  <c r="D763" i="58"/>
  <c r="Y762" i="58"/>
  <c r="D762" i="58"/>
  <c r="Y761" i="58"/>
  <c r="D761" i="58"/>
  <c r="Y760" i="58"/>
  <c r="D760" i="58"/>
  <c r="Y759" i="58"/>
  <c r="D759" i="58"/>
  <c r="Y758" i="58"/>
  <c r="D758" i="58"/>
  <c r="Y757" i="58"/>
  <c r="D757" i="58"/>
  <c r="Y756" i="58"/>
  <c r="D756" i="58"/>
  <c r="Y755" i="58"/>
  <c r="D755" i="58"/>
  <c r="Y754" i="58"/>
  <c r="D754" i="58"/>
  <c r="Y753" i="58"/>
  <c r="D753" i="58"/>
  <c r="Y752" i="58"/>
  <c r="D752" i="58"/>
  <c r="Y751" i="58"/>
  <c r="D751" i="58"/>
  <c r="Y750" i="58"/>
  <c r="D750" i="58"/>
  <c r="Y749" i="58"/>
  <c r="D749" i="58"/>
  <c r="Y748" i="58"/>
  <c r="D748" i="58"/>
  <c r="Y747" i="58"/>
  <c r="D747" i="58"/>
  <c r="Y746" i="58"/>
  <c r="D746" i="58"/>
  <c r="Y745" i="58"/>
  <c r="D745" i="58"/>
  <c r="Y744" i="58"/>
  <c r="D744" i="58"/>
  <c r="Y743" i="58"/>
  <c r="D743" i="58"/>
  <c r="Y742" i="58"/>
  <c r="D742" i="58"/>
  <c r="Y741" i="58"/>
  <c r="D741" i="58"/>
  <c r="Y740" i="58"/>
  <c r="D740" i="58"/>
  <c r="Y739" i="58"/>
  <c r="D739" i="58"/>
  <c r="Y738" i="58"/>
  <c r="D738" i="58"/>
  <c r="Y737" i="58"/>
  <c r="D737" i="58"/>
  <c r="Y736" i="58"/>
  <c r="D736" i="58"/>
  <c r="Y735" i="58"/>
  <c r="D735" i="58"/>
  <c r="Y734" i="58"/>
  <c r="D734" i="58"/>
  <c r="Y733" i="58"/>
  <c r="D733" i="58"/>
  <c r="Y732" i="58"/>
  <c r="D732" i="58"/>
  <c r="Y731" i="58"/>
  <c r="D731" i="58"/>
  <c r="Y730" i="58"/>
  <c r="D730" i="58"/>
  <c r="Y729" i="58"/>
  <c r="D729" i="58"/>
  <c r="Y728" i="58"/>
  <c r="D728" i="58"/>
  <c r="Y727" i="58"/>
  <c r="D727" i="58"/>
  <c r="Y726" i="58"/>
  <c r="D726" i="58"/>
  <c r="Y725" i="58"/>
  <c r="D725" i="58"/>
  <c r="Y724" i="58"/>
  <c r="D724" i="58"/>
  <c r="Y723" i="58"/>
  <c r="D723" i="58"/>
  <c r="Y722" i="58"/>
  <c r="D722" i="58"/>
  <c r="Y721" i="58"/>
  <c r="D721" i="58"/>
  <c r="Y720" i="58"/>
  <c r="D720" i="58"/>
  <c r="Y719" i="58"/>
  <c r="D719" i="58"/>
  <c r="Y718" i="58"/>
  <c r="D718" i="58"/>
  <c r="Y717" i="58"/>
  <c r="D717" i="58"/>
  <c r="Y716" i="58"/>
  <c r="D716" i="58"/>
  <c r="Y715" i="58"/>
  <c r="D715" i="58"/>
  <c r="Y714" i="58"/>
  <c r="D714" i="58"/>
  <c r="Y713" i="58"/>
  <c r="D713" i="58"/>
  <c r="Y712" i="58"/>
  <c r="D712" i="58"/>
  <c r="Y711" i="58"/>
  <c r="D711" i="58"/>
  <c r="Y710" i="58"/>
  <c r="D710" i="58"/>
  <c r="Y709" i="58"/>
  <c r="D709" i="58"/>
  <c r="Y708" i="58"/>
  <c r="D708" i="58"/>
  <c r="Y707" i="58"/>
  <c r="D707" i="58"/>
  <c r="Y706" i="58"/>
  <c r="D706" i="58"/>
  <c r="Y705" i="58"/>
  <c r="D705" i="58"/>
  <c r="Y704" i="58"/>
  <c r="D704" i="58"/>
  <c r="Y703" i="58"/>
  <c r="D703" i="58"/>
  <c r="Y702" i="58"/>
  <c r="D702" i="58"/>
  <c r="Y701" i="58"/>
  <c r="D701" i="58"/>
  <c r="Y700" i="58"/>
  <c r="D700" i="58"/>
  <c r="Y699" i="58"/>
  <c r="D699" i="58"/>
  <c r="Y698" i="58"/>
  <c r="D698" i="58"/>
  <c r="Y697" i="58"/>
  <c r="D697" i="58"/>
  <c r="Y696" i="58"/>
  <c r="D696" i="58"/>
  <c r="Y695" i="58"/>
  <c r="D695" i="58"/>
  <c r="Y694" i="58"/>
  <c r="D694" i="58"/>
  <c r="Y693" i="58"/>
  <c r="D693" i="58"/>
  <c r="Y692" i="58"/>
  <c r="D692" i="58"/>
  <c r="Y691" i="58"/>
  <c r="D691" i="58"/>
  <c r="Y690" i="58"/>
  <c r="D690" i="58"/>
  <c r="Y689" i="58"/>
  <c r="D689" i="58"/>
  <c r="Y688" i="58"/>
  <c r="D688" i="58"/>
  <c r="Y687" i="58"/>
  <c r="D687" i="58"/>
  <c r="Y686" i="58"/>
  <c r="D686" i="58"/>
  <c r="Y685" i="58"/>
  <c r="D685" i="58"/>
  <c r="Y684" i="58"/>
  <c r="D684" i="58"/>
  <c r="Y683" i="58"/>
  <c r="D683" i="58"/>
  <c r="Y682" i="58"/>
  <c r="D682" i="58"/>
  <c r="Y681" i="58"/>
  <c r="D681" i="58"/>
  <c r="Y680" i="58"/>
  <c r="D680" i="58"/>
  <c r="Y679" i="58"/>
  <c r="D679" i="58"/>
  <c r="Y678" i="58"/>
  <c r="D678" i="58"/>
  <c r="Y677" i="58"/>
  <c r="D677" i="58"/>
  <c r="Y676" i="58"/>
  <c r="D676" i="58"/>
  <c r="Y675" i="58"/>
  <c r="D675" i="58"/>
  <c r="Y674" i="58"/>
  <c r="D674" i="58"/>
  <c r="Y673" i="58"/>
  <c r="D673" i="58"/>
  <c r="Y672" i="58"/>
  <c r="D672" i="58"/>
  <c r="Y671" i="58"/>
  <c r="D671" i="58"/>
  <c r="Y670" i="58"/>
  <c r="D670" i="58"/>
  <c r="Y669" i="58"/>
  <c r="D669" i="58"/>
  <c r="Y668" i="58"/>
  <c r="D668" i="58"/>
  <c r="Y667" i="58"/>
  <c r="D667" i="58"/>
  <c r="Y666" i="58"/>
  <c r="D666" i="58"/>
  <c r="Y665" i="58"/>
  <c r="D665" i="58"/>
  <c r="Y664" i="58"/>
  <c r="D664" i="58"/>
  <c r="Y663" i="58"/>
  <c r="D663" i="58"/>
  <c r="Y662" i="58"/>
  <c r="D662" i="58"/>
  <c r="Y661" i="58"/>
  <c r="D661" i="58"/>
  <c r="Y660" i="58"/>
  <c r="D660" i="58"/>
  <c r="Y659" i="58"/>
  <c r="D659" i="58"/>
  <c r="Y658" i="58"/>
  <c r="D658" i="58"/>
  <c r="Y657" i="58"/>
  <c r="D657" i="58"/>
  <c r="Y656" i="58"/>
  <c r="D656" i="58"/>
  <c r="Y655" i="58"/>
  <c r="D655" i="58"/>
  <c r="Y654" i="58"/>
  <c r="D654" i="58"/>
  <c r="Y653" i="58"/>
  <c r="D653" i="58"/>
  <c r="Y652" i="58"/>
  <c r="D652" i="58"/>
  <c r="Y651" i="58"/>
  <c r="D651" i="58"/>
  <c r="Y650" i="58"/>
  <c r="D650" i="58"/>
  <c r="Y649" i="58"/>
  <c r="D649" i="58"/>
  <c r="Y648" i="58"/>
  <c r="D648" i="58"/>
  <c r="Y647" i="58"/>
  <c r="D647" i="58"/>
  <c r="Y646" i="58"/>
  <c r="D646" i="58"/>
  <c r="Y645" i="58"/>
  <c r="D645" i="58"/>
  <c r="Y644" i="58"/>
  <c r="D644" i="58"/>
  <c r="Y643" i="58"/>
  <c r="D643" i="58"/>
  <c r="Y642" i="58"/>
  <c r="D642" i="58"/>
  <c r="Y641" i="58"/>
  <c r="D641" i="58"/>
  <c r="Y640" i="58"/>
  <c r="D640" i="58"/>
  <c r="Y639" i="58"/>
  <c r="D639" i="58"/>
  <c r="Y638" i="58"/>
  <c r="D638" i="58"/>
  <c r="Y637" i="58"/>
  <c r="D637" i="58"/>
  <c r="Y636" i="58"/>
  <c r="D636" i="58"/>
  <c r="Y635" i="58"/>
  <c r="D635" i="58"/>
  <c r="Y634" i="58"/>
  <c r="D634" i="58"/>
  <c r="Y633" i="58"/>
  <c r="D633" i="58"/>
  <c r="Y632" i="58"/>
  <c r="D632" i="58"/>
  <c r="Y631" i="58"/>
  <c r="D631" i="58"/>
  <c r="Y630" i="58"/>
  <c r="D630" i="58"/>
  <c r="Y629" i="58"/>
  <c r="D629" i="58"/>
  <c r="Y628" i="58"/>
  <c r="D628" i="58"/>
  <c r="Y627" i="58"/>
  <c r="D627" i="58"/>
  <c r="Y626" i="58"/>
  <c r="D626" i="58"/>
  <c r="Y625" i="58"/>
  <c r="D625" i="58"/>
  <c r="Y624" i="58"/>
  <c r="D624" i="58"/>
  <c r="Y623" i="58"/>
  <c r="D623" i="58"/>
  <c r="Y622" i="58"/>
  <c r="D622" i="58"/>
  <c r="Y621" i="58"/>
  <c r="D621" i="58"/>
  <c r="Y620" i="58"/>
  <c r="D620" i="58"/>
  <c r="Y619" i="58"/>
  <c r="D619" i="58"/>
  <c r="Y618" i="58"/>
  <c r="D618" i="58"/>
  <c r="Y617" i="58"/>
  <c r="D617" i="58"/>
  <c r="Y616" i="58"/>
  <c r="D616" i="58"/>
  <c r="Y615" i="58"/>
  <c r="D615" i="58"/>
  <c r="Y614" i="58"/>
  <c r="D614" i="58"/>
  <c r="Y613" i="58"/>
  <c r="D613" i="58"/>
  <c r="Y612" i="58"/>
  <c r="D612" i="58"/>
  <c r="Y611" i="58"/>
  <c r="D611" i="58"/>
  <c r="Y610" i="58"/>
  <c r="D610" i="58"/>
  <c r="Y609" i="58"/>
  <c r="D609" i="58"/>
  <c r="Y608" i="58"/>
  <c r="D608" i="58"/>
  <c r="Y607" i="58"/>
  <c r="D607" i="58"/>
  <c r="Y606" i="58"/>
  <c r="D606" i="58"/>
  <c r="Y605" i="58"/>
  <c r="D605" i="58"/>
  <c r="Y604" i="58"/>
  <c r="D604" i="58"/>
  <c r="Y603" i="58"/>
  <c r="D603" i="58"/>
  <c r="Y602" i="58"/>
  <c r="D602" i="58"/>
  <c r="Y601" i="58"/>
  <c r="D601" i="58"/>
  <c r="Y600" i="58"/>
  <c r="D600" i="58"/>
  <c r="Y599" i="58"/>
  <c r="D599" i="58"/>
  <c r="Y598" i="58"/>
  <c r="D598" i="58"/>
  <c r="Y597" i="58"/>
  <c r="D597" i="58"/>
  <c r="Y596" i="58"/>
  <c r="D596" i="58"/>
  <c r="Y595" i="58"/>
  <c r="D595" i="58"/>
  <c r="Y594" i="58"/>
  <c r="D594" i="58"/>
  <c r="Y593" i="58"/>
  <c r="D593" i="58"/>
  <c r="Y592" i="58"/>
  <c r="D592" i="58"/>
  <c r="Y591" i="58"/>
  <c r="D591" i="58"/>
  <c r="Y590" i="58"/>
  <c r="D590" i="58"/>
  <c r="Y589" i="58"/>
  <c r="D589" i="58"/>
  <c r="Y588" i="58"/>
  <c r="D588" i="58"/>
  <c r="Y587" i="58"/>
  <c r="D587" i="58"/>
  <c r="Y586" i="58"/>
  <c r="D586" i="58"/>
  <c r="Y585" i="58"/>
  <c r="D585" i="58"/>
  <c r="Y584" i="58"/>
  <c r="D584" i="58"/>
  <c r="Y583" i="58"/>
  <c r="D583" i="58"/>
  <c r="Y582" i="58"/>
  <c r="D582" i="58"/>
  <c r="Y581" i="58"/>
  <c r="D581" i="58"/>
  <c r="Y580" i="58"/>
  <c r="D580" i="58"/>
  <c r="Y579" i="58"/>
  <c r="D579" i="58"/>
  <c r="Y578" i="58"/>
  <c r="D578" i="58"/>
  <c r="Y577" i="58"/>
  <c r="D577" i="58"/>
  <c r="Y576" i="58"/>
  <c r="D576" i="58"/>
  <c r="Y575" i="58"/>
  <c r="D575" i="58"/>
  <c r="Y574" i="58"/>
  <c r="D574" i="58"/>
  <c r="Y573" i="58"/>
  <c r="D573" i="58"/>
  <c r="Y572" i="58"/>
  <c r="D572" i="58"/>
  <c r="Y571" i="58"/>
  <c r="D571" i="58"/>
  <c r="Y570" i="58"/>
  <c r="D570" i="58"/>
  <c r="Y569" i="58"/>
  <c r="D569" i="58"/>
  <c r="Y568" i="58"/>
  <c r="D568" i="58"/>
  <c r="Y567" i="58"/>
  <c r="D567" i="58"/>
  <c r="Y566" i="58"/>
  <c r="D566" i="58"/>
  <c r="Y565" i="58"/>
  <c r="D565" i="58"/>
  <c r="Y564" i="58"/>
  <c r="D564" i="58"/>
  <c r="Y563" i="58"/>
  <c r="D563" i="58"/>
  <c r="Y562" i="58"/>
  <c r="D562" i="58"/>
  <c r="Y561" i="58"/>
  <c r="D561" i="58"/>
  <c r="Y560" i="58"/>
  <c r="D560" i="58"/>
  <c r="Y559" i="58"/>
  <c r="D559" i="58"/>
  <c r="Y558" i="58"/>
  <c r="D558" i="58"/>
  <c r="Y557" i="58"/>
  <c r="D557" i="58"/>
  <c r="Y556" i="58"/>
  <c r="D556" i="58"/>
  <c r="Y555" i="58"/>
  <c r="D555" i="58"/>
  <c r="Y554" i="58"/>
  <c r="D554" i="58"/>
  <c r="Y553" i="58"/>
  <c r="D553" i="58"/>
  <c r="Y552" i="58"/>
  <c r="D552" i="58"/>
  <c r="Y551" i="58"/>
  <c r="D551" i="58"/>
  <c r="Y550" i="58"/>
  <c r="D550" i="58"/>
  <c r="Y549" i="58"/>
  <c r="D549" i="58"/>
  <c r="Y548" i="58"/>
  <c r="D548" i="58"/>
  <c r="Y547" i="58"/>
  <c r="D547" i="58"/>
  <c r="Y546" i="58"/>
  <c r="D546" i="58"/>
  <c r="Y545" i="58"/>
  <c r="D545" i="58"/>
  <c r="Y544" i="58"/>
  <c r="D544" i="58"/>
  <c r="Y543" i="58"/>
  <c r="D543" i="58"/>
  <c r="Y542" i="58"/>
  <c r="D542" i="58"/>
  <c r="Y541" i="58"/>
  <c r="D541" i="58"/>
  <c r="Y540" i="58"/>
  <c r="D540" i="58"/>
  <c r="Y539" i="58"/>
  <c r="D539" i="58"/>
  <c r="Y538" i="58"/>
  <c r="D538" i="58"/>
  <c r="Y537" i="58"/>
  <c r="D537" i="58"/>
  <c r="Y536" i="58"/>
  <c r="D536" i="58"/>
  <c r="Y535" i="58"/>
  <c r="D535" i="58"/>
  <c r="Y534" i="58"/>
  <c r="D534" i="58"/>
  <c r="Y533" i="58"/>
  <c r="D533" i="58"/>
  <c r="Y532" i="58"/>
  <c r="D532" i="58"/>
  <c r="Y531" i="58"/>
  <c r="D531" i="58"/>
  <c r="Y530" i="58"/>
  <c r="D530" i="58"/>
  <c r="Y529" i="58"/>
  <c r="D529" i="58"/>
  <c r="Y528" i="58"/>
  <c r="D528" i="58"/>
  <c r="Y527" i="58"/>
  <c r="D527" i="58"/>
  <c r="Y526" i="58"/>
  <c r="D526" i="58"/>
  <c r="Y525" i="58"/>
  <c r="D525" i="58"/>
  <c r="Y524" i="58"/>
  <c r="D524" i="58"/>
  <c r="Y523" i="58"/>
  <c r="D523" i="58"/>
  <c r="Y522" i="58"/>
  <c r="D522" i="58"/>
  <c r="Y521" i="58"/>
  <c r="D521" i="58"/>
  <c r="Y520" i="58"/>
  <c r="D520" i="58"/>
  <c r="Y519" i="58"/>
  <c r="D519" i="58"/>
  <c r="Y518" i="58"/>
  <c r="D518" i="58"/>
  <c r="Y517" i="58"/>
  <c r="D517" i="58"/>
  <c r="Y516" i="58"/>
  <c r="D516" i="58"/>
  <c r="Y515" i="58"/>
  <c r="D515" i="58"/>
  <c r="Y514" i="58"/>
  <c r="D514" i="58"/>
  <c r="Y513" i="58"/>
  <c r="D513" i="58"/>
  <c r="Y512" i="58"/>
  <c r="D512" i="58"/>
  <c r="Y511" i="58"/>
  <c r="D511" i="58"/>
  <c r="Y510" i="58"/>
  <c r="D510" i="58"/>
  <c r="Y509" i="58"/>
  <c r="D509" i="58"/>
  <c r="Y508" i="58"/>
  <c r="D508" i="58"/>
  <c r="Y507" i="58"/>
  <c r="D507" i="58"/>
  <c r="Y506" i="58"/>
  <c r="D506" i="58"/>
  <c r="Y505" i="58"/>
  <c r="D505" i="58"/>
  <c r="Y504" i="58"/>
  <c r="D504" i="58"/>
  <c r="Y503" i="58"/>
  <c r="D503" i="58"/>
  <c r="Y502" i="58"/>
  <c r="D502" i="58"/>
  <c r="Y501" i="58"/>
  <c r="D501" i="58"/>
  <c r="Y500" i="58"/>
  <c r="D500" i="58"/>
  <c r="Y499" i="58"/>
  <c r="D499" i="58"/>
  <c r="Y498" i="58"/>
  <c r="D498" i="58"/>
  <c r="Y497" i="58"/>
  <c r="D497" i="58"/>
  <c r="Y496" i="58"/>
  <c r="D496" i="58"/>
  <c r="Y495" i="58"/>
  <c r="D495" i="58"/>
  <c r="Y494" i="58"/>
  <c r="D494" i="58"/>
  <c r="Y493" i="58"/>
  <c r="D493" i="58"/>
  <c r="Y492" i="58"/>
  <c r="D492" i="58"/>
  <c r="Y491" i="58"/>
  <c r="D491" i="58"/>
  <c r="Y490" i="58"/>
  <c r="D490" i="58"/>
  <c r="Y489" i="58"/>
  <c r="D489" i="58"/>
  <c r="Y488" i="58"/>
  <c r="D488" i="58"/>
  <c r="Y487" i="58"/>
  <c r="D487" i="58"/>
  <c r="Y486" i="58"/>
  <c r="D486" i="58"/>
  <c r="Y485" i="58"/>
  <c r="D485" i="58"/>
  <c r="Y484" i="58"/>
  <c r="D484" i="58"/>
  <c r="Y483" i="58"/>
  <c r="D483" i="58"/>
  <c r="Y482" i="58"/>
  <c r="D482" i="58"/>
  <c r="Y481" i="58"/>
  <c r="D481" i="58"/>
  <c r="Y480" i="58"/>
  <c r="D480" i="58"/>
  <c r="Y479" i="58"/>
  <c r="D479" i="58"/>
  <c r="Y478" i="58"/>
  <c r="D478" i="58"/>
  <c r="Y477" i="58"/>
  <c r="D477" i="58"/>
  <c r="Y476" i="58"/>
  <c r="D476" i="58"/>
  <c r="Y475" i="58"/>
  <c r="D475" i="58"/>
  <c r="Y474" i="58"/>
  <c r="D474" i="58"/>
  <c r="Y473" i="58"/>
  <c r="D473" i="58"/>
  <c r="Y472" i="58"/>
  <c r="D472" i="58"/>
  <c r="Y471" i="58"/>
  <c r="D471" i="58"/>
  <c r="Y470" i="58"/>
  <c r="D470" i="58"/>
  <c r="Y469" i="58"/>
  <c r="D469" i="58"/>
  <c r="Y468" i="58"/>
  <c r="D468" i="58"/>
  <c r="Y467" i="58"/>
  <c r="D467" i="58"/>
  <c r="Y466" i="58"/>
  <c r="D466" i="58"/>
  <c r="Y465" i="58"/>
  <c r="D465" i="58"/>
  <c r="Y464" i="58"/>
  <c r="D464" i="58"/>
  <c r="Y463" i="58"/>
  <c r="D463" i="58"/>
  <c r="Y462" i="58"/>
  <c r="D462" i="58"/>
  <c r="Y461" i="58"/>
  <c r="D461" i="58"/>
  <c r="Y460" i="58"/>
  <c r="D460" i="58"/>
  <c r="Y459" i="58"/>
  <c r="D459" i="58"/>
  <c r="Y458" i="58"/>
  <c r="D458" i="58"/>
  <c r="Y457" i="58"/>
  <c r="D457" i="58"/>
  <c r="Y456" i="58"/>
  <c r="D456" i="58"/>
  <c r="Y455" i="58"/>
  <c r="D455" i="58"/>
  <c r="Y454" i="58"/>
  <c r="D454" i="58"/>
  <c r="Y453" i="58"/>
  <c r="D453" i="58"/>
  <c r="Y452" i="58"/>
  <c r="D452" i="58"/>
  <c r="Y451" i="58"/>
  <c r="D451" i="58"/>
  <c r="Y450" i="58"/>
  <c r="D450" i="58"/>
  <c r="Y449" i="58"/>
  <c r="D449" i="58"/>
  <c r="Y448" i="58"/>
  <c r="D448" i="58"/>
  <c r="Y447" i="58"/>
  <c r="D447" i="58"/>
  <c r="Y446" i="58"/>
  <c r="D446" i="58"/>
  <c r="Y445" i="58"/>
  <c r="D445" i="58"/>
  <c r="Y444" i="58"/>
  <c r="D444" i="58"/>
  <c r="Y443" i="58"/>
  <c r="D443" i="58"/>
  <c r="Y442" i="58"/>
  <c r="D442" i="58"/>
  <c r="Y441" i="58"/>
  <c r="D441" i="58"/>
  <c r="Y440" i="58"/>
  <c r="D440" i="58"/>
  <c r="Y439" i="58"/>
  <c r="D439" i="58"/>
  <c r="Y438" i="58"/>
  <c r="D438" i="58"/>
  <c r="Y437" i="58"/>
  <c r="D437" i="58"/>
  <c r="Y436" i="58"/>
  <c r="D436" i="58"/>
  <c r="Y435" i="58"/>
  <c r="D435" i="58"/>
  <c r="Y434" i="58"/>
  <c r="D434" i="58"/>
  <c r="Y433" i="58"/>
  <c r="D433" i="58"/>
  <c r="Y432" i="58"/>
  <c r="D432" i="58"/>
  <c r="Y431" i="58"/>
  <c r="D431" i="58"/>
  <c r="Y430" i="58"/>
  <c r="D430" i="58"/>
  <c r="Y429" i="58"/>
  <c r="D429" i="58"/>
  <c r="Y428" i="58"/>
  <c r="D428" i="58"/>
  <c r="Y427" i="58"/>
  <c r="D427" i="58"/>
  <c r="Y426" i="58"/>
  <c r="D426" i="58"/>
  <c r="Y425" i="58"/>
  <c r="D425" i="58"/>
  <c r="Y424" i="58"/>
  <c r="D424" i="58"/>
  <c r="Y423" i="58"/>
  <c r="D423" i="58"/>
  <c r="Y422" i="58"/>
  <c r="D422" i="58"/>
  <c r="Y421" i="58"/>
  <c r="D421" i="58"/>
  <c r="Y420" i="58"/>
  <c r="D420" i="58"/>
  <c r="Y419" i="58"/>
  <c r="D419" i="58"/>
  <c r="Y418" i="58"/>
  <c r="D418" i="58"/>
  <c r="Y417" i="58"/>
  <c r="D417" i="58"/>
  <c r="Y416" i="58"/>
  <c r="D416" i="58"/>
  <c r="Y415" i="58"/>
  <c r="D415" i="58"/>
  <c r="Y414" i="58"/>
  <c r="D414" i="58"/>
  <c r="Y413" i="58"/>
  <c r="D413" i="58"/>
  <c r="Y412" i="58"/>
  <c r="D412" i="58"/>
  <c r="Y411" i="58"/>
  <c r="D411" i="58"/>
  <c r="Y410" i="58"/>
  <c r="D410" i="58"/>
  <c r="Y409" i="58"/>
  <c r="D409" i="58"/>
  <c r="Y408" i="58"/>
  <c r="D408" i="58"/>
  <c r="Y407" i="58"/>
  <c r="D407" i="58"/>
  <c r="Y406" i="58"/>
  <c r="D406" i="58"/>
  <c r="Y405" i="58"/>
  <c r="D405" i="58"/>
  <c r="Y404" i="58"/>
  <c r="D404" i="58"/>
  <c r="Y403" i="58"/>
  <c r="D403" i="58"/>
  <c r="Y402" i="58"/>
  <c r="D402" i="58"/>
  <c r="Y401" i="58"/>
  <c r="D401" i="58"/>
  <c r="Y400" i="58"/>
  <c r="D400" i="58"/>
  <c r="Y399" i="58"/>
  <c r="D399" i="58"/>
  <c r="Y398" i="58"/>
  <c r="D398" i="58"/>
  <c r="Y397" i="58"/>
  <c r="D397" i="58"/>
  <c r="Y396" i="58"/>
  <c r="D396" i="58"/>
  <c r="Y395" i="58"/>
  <c r="D395" i="58"/>
  <c r="Y394" i="58"/>
  <c r="D394" i="58"/>
  <c r="Y393" i="58"/>
  <c r="D393" i="58"/>
  <c r="Y392" i="58"/>
  <c r="D392" i="58"/>
  <c r="Y391" i="58"/>
  <c r="D391" i="58"/>
  <c r="Y390" i="58"/>
  <c r="D390" i="58"/>
  <c r="Y389" i="58"/>
  <c r="D389" i="58"/>
  <c r="Y388" i="58"/>
  <c r="D388" i="58"/>
  <c r="Y387" i="58"/>
  <c r="D387" i="58"/>
  <c r="Y386" i="58"/>
  <c r="D386" i="58"/>
  <c r="Y385" i="58"/>
  <c r="D385" i="58"/>
  <c r="Y384" i="58"/>
  <c r="D384" i="58"/>
  <c r="Y383" i="58"/>
  <c r="D383" i="58"/>
  <c r="Y382" i="58"/>
  <c r="D382" i="58"/>
  <c r="Y381" i="58"/>
  <c r="D381" i="58"/>
  <c r="Y380" i="58"/>
  <c r="D380" i="58"/>
  <c r="Y379" i="58"/>
  <c r="D379" i="58"/>
  <c r="Y378" i="58"/>
  <c r="D378" i="58"/>
  <c r="Y377" i="58"/>
  <c r="D377" i="58"/>
  <c r="Y376" i="58"/>
  <c r="D376" i="58"/>
  <c r="Y375" i="58"/>
  <c r="D375" i="58"/>
  <c r="Y374" i="58"/>
  <c r="D374" i="58"/>
  <c r="Y373" i="58"/>
  <c r="D373" i="58"/>
  <c r="Y372" i="58"/>
  <c r="D372" i="58"/>
  <c r="Y371" i="58"/>
  <c r="D371" i="58"/>
  <c r="Y370" i="58"/>
  <c r="D370" i="58"/>
  <c r="Y369" i="58"/>
  <c r="D369" i="58"/>
  <c r="Y368" i="58"/>
  <c r="D368" i="58"/>
  <c r="Y367" i="58"/>
  <c r="D367" i="58"/>
  <c r="Y366" i="58"/>
  <c r="D366" i="58"/>
  <c r="Y365" i="58"/>
  <c r="D365" i="58"/>
  <c r="Y364" i="58"/>
  <c r="D364" i="58"/>
  <c r="Y363" i="58"/>
  <c r="D363" i="58"/>
  <c r="Y362" i="58"/>
  <c r="D362" i="58"/>
  <c r="Y361" i="58"/>
  <c r="D361" i="58"/>
  <c r="Y360" i="58"/>
  <c r="D360" i="58"/>
  <c r="Y359" i="58"/>
  <c r="D359" i="58"/>
  <c r="Y358" i="58"/>
  <c r="D358" i="58"/>
  <c r="Y357" i="58"/>
  <c r="D357" i="58"/>
  <c r="Y356" i="58"/>
  <c r="D356" i="58"/>
  <c r="Y355" i="58"/>
  <c r="D355" i="58"/>
  <c r="Y354" i="58"/>
  <c r="D354" i="58"/>
  <c r="Y353" i="58"/>
  <c r="D353" i="58"/>
  <c r="Y352" i="58"/>
  <c r="D352" i="58"/>
  <c r="Y351" i="58"/>
  <c r="D351" i="58"/>
  <c r="Y350" i="58"/>
  <c r="D350" i="58"/>
  <c r="Y349" i="58"/>
  <c r="D349" i="58"/>
  <c r="Y348" i="58"/>
  <c r="D348" i="58"/>
  <c r="Y347" i="58"/>
  <c r="D347" i="58"/>
  <c r="Y346" i="58"/>
  <c r="D346" i="58"/>
  <c r="Y345" i="58"/>
  <c r="D345" i="58"/>
  <c r="Y344" i="58"/>
  <c r="D344" i="58"/>
  <c r="Y343" i="58"/>
  <c r="D343" i="58"/>
  <c r="Y342" i="58"/>
  <c r="D342" i="58"/>
  <c r="Y341" i="58"/>
  <c r="D341" i="58"/>
  <c r="Y340" i="58"/>
  <c r="D340" i="58"/>
  <c r="Y339" i="58"/>
  <c r="D339" i="58"/>
  <c r="Y338" i="58"/>
  <c r="D338" i="58"/>
  <c r="Y337" i="58"/>
  <c r="D337" i="58"/>
  <c r="Y336" i="58"/>
  <c r="D336" i="58"/>
  <c r="Y335" i="58"/>
  <c r="D335" i="58"/>
  <c r="Y334" i="58"/>
  <c r="D334" i="58"/>
  <c r="Y333" i="58"/>
  <c r="D333" i="58"/>
  <c r="Y332" i="58"/>
  <c r="D332" i="58"/>
  <c r="Y331" i="58"/>
  <c r="D331" i="58"/>
  <c r="Y330" i="58"/>
  <c r="D330" i="58"/>
  <c r="Y329" i="58"/>
  <c r="D329" i="58"/>
  <c r="Y328" i="58"/>
  <c r="D328" i="58"/>
  <c r="Y327" i="58"/>
  <c r="D327" i="58"/>
  <c r="Y326" i="58"/>
  <c r="D326" i="58"/>
  <c r="Y325" i="58"/>
  <c r="D325" i="58"/>
  <c r="Y324" i="58"/>
  <c r="D324" i="58"/>
  <c r="Y323" i="58"/>
  <c r="D323" i="58"/>
  <c r="Y322" i="58"/>
  <c r="D322" i="58"/>
  <c r="Y321" i="58"/>
  <c r="D321" i="58"/>
  <c r="Y320" i="58"/>
  <c r="D320" i="58"/>
  <c r="Y319" i="58"/>
  <c r="D319" i="58"/>
  <c r="Y318" i="58"/>
  <c r="D318" i="58"/>
  <c r="Y317" i="58"/>
  <c r="D317" i="58"/>
  <c r="Y316" i="58"/>
  <c r="D316" i="58"/>
  <c r="Y315" i="58"/>
  <c r="D315" i="58"/>
  <c r="Y314" i="58"/>
  <c r="D314" i="58"/>
  <c r="Y313" i="58"/>
  <c r="D313" i="58"/>
  <c r="Y312" i="58"/>
  <c r="D312" i="58"/>
  <c r="Y311" i="58"/>
  <c r="D311" i="58"/>
  <c r="Y310" i="58"/>
  <c r="D310" i="58"/>
  <c r="Y309" i="58"/>
  <c r="D309" i="58"/>
  <c r="Y308" i="58"/>
  <c r="D308" i="58"/>
  <c r="Y307" i="58"/>
  <c r="D307" i="58"/>
  <c r="Y306" i="58"/>
  <c r="D306" i="58"/>
  <c r="Y305" i="58"/>
  <c r="D305" i="58"/>
  <c r="Y304" i="58"/>
  <c r="D304" i="58"/>
  <c r="Y303" i="58"/>
  <c r="D303" i="58"/>
  <c r="Y302" i="58"/>
  <c r="D302" i="58"/>
  <c r="Y301" i="58"/>
  <c r="D301" i="58"/>
  <c r="Y300" i="58"/>
  <c r="D300" i="58"/>
  <c r="Y299" i="58"/>
  <c r="D299" i="58"/>
  <c r="Y298" i="58"/>
  <c r="D298" i="58"/>
  <c r="Y297" i="58"/>
  <c r="D297" i="58"/>
  <c r="Y296" i="58"/>
  <c r="D296" i="58"/>
  <c r="Y295" i="58"/>
  <c r="D295" i="58"/>
  <c r="Y294" i="58"/>
  <c r="D294" i="58"/>
  <c r="Y293" i="58"/>
  <c r="D293" i="58"/>
  <c r="Y292" i="58"/>
  <c r="D292" i="58"/>
  <c r="Y291" i="58"/>
  <c r="D291" i="58"/>
  <c r="Y290" i="58"/>
  <c r="D290" i="58"/>
  <c r="Y289" i="58"/>
  <c r="D289" i="58"/>
  <c r="Y288" i="58"/>
  <c r="D288" i="58"/>
  <c r="Y287" i="58"/>
  <c r="D287" i="58"/>
  <c r="Y286" i="58"/>
  <c r="D286" i="58"/>
  <c r="Y285" i="58"/>
  <c r="D285" i="58"/>
  <c r="Y284" i="58"/>
  <c r="D284" i="58"/>
  <c r="Y283" i="58"/>
  <c r="D283" i="58"/>
  <c r="Y282" i="58"/>
  <c r="D282" i="58"/>
  <c r="Y281" i="58"/>
  <c r="D281" i="58"/>
  <c r="Y280" i="58"/>
  <c r="D280" i="58"/>
  <c r="Y279" i="58"/>
  <c r="D279" i="58"/>
  <c r="Y278" i="58"/>
  <c r="D278" i="58"/>
  <c r="Y277" i="58"/>
  <c r="D277" i="58"/>
  <c r="Y276" i="58"/>
  <c r="D276" i="58"/>
  <c r="Y275" i="58"/>
  <c r="D275" i="58"/>
  <c r="Y274" i="58"/>
  <c r="D274" i="58"/>
  <c r="Y273" i="58"/>
  <c r="D273" i="58"/>
  <c r="Y272" i="58"/>
  <c r="D272" i="58"/>
  <c r="Y271" i="58"/>
  <c r="D271" i="58"/>
  <c r="Y270" i="58"/>
  <c r="D270" i="58"/>
  <c r="Y269" i="58"/>
  <c r="D269" i="58"/>
  <c r="Y268" i="58"/>
  <c r="D268" i="58"/>
  <c r="Y267" i="58"/>
  <c r="D267" i="58"/>
  <c r="Y266" i="58"/>
  <c r="D266" i="58"/>
  <c r="Y265" i="58"/>
  <c r="D265" i="58"/>
  <c r="Y264" i="58"/>
  <c r="D264" i="58"/>
  <c r="Y263" i="58"/>
  <c r="D263" i="58"/>
  <c r="Y262" i="58"/>
  <c r="D262" i="58"/>
  <c r="Y261" i="58"/>
  <c r="D261" i="58"/>
  <c r="Y260" i="58"/>
  <c r="D260" i="58"/>
  <c r="Y259" i="58"/>
  <c r="D259" i="58"/>
  <c r="Y258" i="58"/>
  <c r="D258" i="58"/>
  <c r="Y257" i="58"/>
  <c r="D257" i="58"/>
  <c r="Y256" i="58"/>
  <c r="D256" i="58"/>
  <c r="Y255" i="58"/>
  <c r="D255" i="58"/>
  <c r="Y254" i="58"/>
  <c r="D254" i="58"/>
  <c r="Y253" i="58"/>
  <c r="D253" i="58"/>
  <c r="Y252" i="58"/>
  <c r="D252" i="58"/>
  <c r="Y251" i="58"/>
  <c r="D251" i="58"/>
  <c r="Y250" i="58"/>
  <c r="D250" i="58"/>
  <c r="Y249" i="58"/>
  <c r="D249" i="58"/>
  <c r="Y248" i="58"/>
  <c r="D248" i="58"/>
  <c r="Y247" i="58"/>
  <c r="D247" i="58"/>
  <c r="Y246" i="58"/>
  <c r="D246" i="58"/>
  <c r="Y245" i="58"/>
  <c r="D245" i="58"/>
  <c r="Y244" i="58"/>
  <c r="D244" i="58"/>
  <c r="Y243" i="58"/>
  <c r="D243" i="58"/>
  <c r="Y242" i="58"/>
  <c r="D242" i="58"/>
  <c r="Y241" i="58"/>
  <c r="D241" i="58"/>
  <c r="Y240" i="58"/>
  <c r="D240" i="58"/>
  <c r="Y239" i="58"/>
  <c r="D239" i="58"/>
  <c r="Y238" i="58"/>
  <c r="D238" i="58"/>
  <c r="Y237" i="58"/>
  <c r="D237" i="58"/>
  <c r="Y236" i="58"/>
  <c r="D236" i="58"/>
  <c r="Y235" i="58"/>
  <c r="D235" i="58"/>
  <c r="Y234" i="58"/>
  <c r="D234" i="58"/>
  <c r="Y233" i="58"/>
  <c r="D233" i="58"/>
  <c r="Y232" i="58"/>
  <c r="D232" i="58"/>
  <c r="Y231" i="58"/>
  <c r="D231" i="58"/>
  <c r="Y230" i="58"/>
  <c r="D230" i="58"/>
  <c r="Y229" i="58"/>
  <c r="D229" i="58"/>
  <c r="Y228" i="58"/>
  <c r="D228" i="58"/>
  <c r="Y227" i="58"/>
  <c r="D227" i="58"/>
  <c r="Y226" i="58"/>
  <c r="D226" i="58"/>
  <c r="Y225" i="58"/>
  <c r="D225" i="58"/>
  <c r="Y224" i="58"/>
  <c r="D224" i="58"/>
  <c r="Y223" i="58"/>
  <c r="D223" i="58"/>
  <c r="Y222" i="58"/>
  <c r="D222" i="58"/>
  <c r="Y221" i="58"/>
  <c r="D221" i="58"/>
  <c r="Y220" i="58"/>
  <c r="D220" i="58"/>
  <c r="Y219" i="58"/>
  <c r="D219" i="58"/>
  <c r="Y218" i="58"/>
  <c r="D218" i="58"/>
  <c r="Y217" i="58"/>
  <c r="D217" i="58"/>
  <c r="Y216" i="58"/>
  <c r="D216" i="58"/>
  <c r="Y215" i="58"/>
  <c r="D215" i="58"/>
  <c r="Y214" i="58"/>
  <c r="D214" i="58"/>
  <c r="Y213" i="58"/>
  <c r="D213" i="58"/>
  <c r="Y212" i="58"/>
  <c r="D212" i="58"/>
  <c r="Y211" i="58"/>
  <c r="D211" i="58"/>
  <c r="Y210" i="58"/>
  <c r="D210" i="58"/>
  <c r="Y209" i="58"/>
  <c r="D209" i="58"/>
  <c r="Y208" i="58"/>
  <c r="D208" i="58"/>
  <c r="Y207" i="58"/>
  <c r="D207" i="58"/>
  <c r="Y206" i="58"/>
  <c r="D206" i="58"/>
  <c r="Y205" i="58"/>
  <c r="D205" i="58"/>
  <c r="Y204" i="58"/>
  <c r="D204" i="58"/>
  <c r="Y203" i="58"/>
  <c r="D203" i="58"/>
  <c r="Y202" i="58"/>
  <c r="D202" i="58"/>
  <c r="Y201" i="58"/>
  <c r="D201" i="58"/>
  <c r="Y200" i="58"/>
  <c r="D200" i="58"/>
  <c r="Y199" i="58"/>
  <c r="D199" i="58"/>
  <c r="Y198" i="58"/>
  <c r="D198" i="58"/>
  <c r="Y197" i="58"/>
  <c r="D197" i="58"/>
  <c r="Y196" i="58"/>
  <c r="D196" i="58"/>
  <c r="Y195" i="58"/>
  <c r="D195" i="58"/>
  <c r="Y194" i="58"/>
  <c r="D194" i="58"/>
  <c r="Y193" i="58"/>
  <c r="D193" i="58"/>
  <c r="Y192" i="58"/>
  <c r="D192" i="58"/>
  <c r="Y191" i="58"/>
  <c r="D191" i="58"/>
  <c r="Y190" i="58"/>
  <c r="D190" i="58"/>
  <c r="Y189" i="58"/>
  <c r="D189" i="58"/>
  <c r="Y188" i="58"/>
  <c r="D188" i="58"/>
  <c r="Y187" i="58"/>
  <c r="D187" i="58"/>
  <c r="Y186" i="58"/>
  <c r="D186" i="58"/>
  <c r="Y185" i="58"/>
  <c r="D185" i="58"/>
  <c r="Y184" i="58"/>
  <c r="D184" i="58"/>
  <c r="Y183" i="58"/>
  <c r="D183" i="58"/>
  <c r="Y182" i="58"/>
  <c r="D182" i="58"/>
  <c r="Y181" i="58"/>
  <c r="D181" i="58"/>
  <c r="Y180" i="58"/>
  <c r="D180" i="58"/>
  <c r="Y179" i="58"/>
  <c r="D179" i="58"/>
  <c r="Y178" i="58"/>
  <c r="D178" i="58"/>
  <c r="Y177" i="58"/>
  <c r="D177" i="58"/>
  <c r="Y176" i="58"/>
  <c r="D176" i="58"/>
  <c r="Y175" i="58"/>
  <c r="D175" i="58"/>
  <c r="Y174" i="58"/>
  <c r="D174" i="58"/>
  <c r="Y173" i="58"/>
  <c r="D173" i="58"/>
  <c r="Y172" i="58"/>
  <c r="D172" i="58"/>
  <c r="Y171" i="58"/>
  <c r="D171" i="58"/>
  <c r="Y170" i="58"/>
  <c r="D170" i="58"/>
  <c r="Y169" i="58"/>
  <c r="D169" i="58"/>
  <c r="Y168" i="58"/>
  <c r="D168" i="58"/>
  <c r="Y167" i="58"/>
  <c r="D167" i="58"/>
  <c r="Y166" i="58"/>
  <c r="D166" i="58"/>
  <c r="Y165" i="58"/>
  <c r="D165" i="58"/>
  <c r="Y164" i="58"/>
  <c r="D164" i="58"/>
  <c r="Y163" i="58"/>
  <c r="D163" i="58"/>
  <c r="Y162" i="58"/>
  <c r="D162" i="58"/>
  <c r="Y161" i="58"/>
  <c r="D161" i="58"/>
  <c r="Y160" i="58"/>
  <c r="D160" i="58"/>
  <c r="Y159" i="58"/>
  <c r="D159" i="58"/>
  <c r="Y158" i="58"/>
  <c r="D158" i="58"/>
  <c r="Y157" i="58"/>
  <c r="D157" i="58"/>
  <c r="Y156" i="58"/>
  <c r="D156" i="58"/>
  <c r="Y155" i="58"/>
  <c r="D155" i="58"/>
  <c r="Y154" i="58"/>
  <c r="D154" i="58"/>
  <c r="Y153" i="58"/>
  <c r="D153" i="58"/>
  <c r="Y152" i="58"/>
  <c r="D152" i="58"/>
  <c r="Y151" i="58"/>
  <c r="D151" i="58"/>
  <c r="Y150" i="58"/>
  <c r="D150" i="58"/>
  <c r="Y149" i="58"/>
  <c r="D149" i="58"/>
  <c r="Y148" i="58"/>
  <c r="D148" i="58"/>
  <c r="Y147" i="58"/>
  <c r="D147" i="58"/>
  <c r="Y146" i="58"/>
  <c r="D146" i="58"/>
  <c r="Y145" i="58"/>
  <c r="D145" i="58"/>
  <c r="Y144" i="58"/>
  <c r="D144" i="58"/>
  <c r="Y143" i="58"/>
  <c r="D143" i="58"/>
  <c r="Y142" i="58"/>
  <c r="D142" i="58"/>
  <c r="Y141" i="58"/>
  <c r="D141" i="58"/>
  <c r="Y140" i="58"/>
  <c r="D140" i="58"/>
  <c r="Y139" i="58"/>
  <c r="D139" i="58"/>
  <c r="Y138" i="58"/>
  <c r="D138" i="58"/>
  <c r="Y137" i="58"/>
  <c r="D137" i="58"/>
  <c r="Y136" i="58"/>
  <c r="D136" i="58"/>
  <c r="Y135" i="58"/>
  <c r="D135" i="58"/>
  <c r="Y134" i="58"/>
  <c r="D134" i="58"/>
  <c r="Y133" i="58"/>
  <c r="D133" i="58"/>
  <c r="Y132" i="58"/>
  <c r="D132" i="58"/>
  <c r="Y131" i="58"/>
  <c r="D131" i="58"/>
  <c r="Y130" i="58"/>
  <c r="D130" i="58"/>
  <c r="Y129" i="58"/>
  <c r="D129" i="58"/>
  <c r="Y128" i="58"/>
  <c r="D128" i="58"/>
  <c r="Y127" i="58"/>
  <c r="D127" i="58"/>
  <c r="Y126" i="58"/>
  <c r="D126" i="58"/>
  <c r="Y125" i="58"/>
  <c r="D125" i="58"/>
  <c r="Y124" i="58"/>
  <c r="D124" i="58"/>
  <c r="Y123" i="58"/>
  <c r="D123" i="58"/>
  <c r="Y122" i="58"/>
  <c r="D122" i="58"/>
  <c r="Y121" i="58"/>
  <c r="D121" i="58"/>
  <c r="Y120" i="58"/>
  <c r="D120" i="58"/>
  <c r="Y119" i="58"/>
  <c r="D119" i="58"/>
  <c r="Y118" i="58"/>
  <c r="D118" i="58"/>
  <c r="Y117" i="58"/>
  <c r="D117" i="58"/>
  <c r="Y116" i="58"/>
  <c r="D116" i="58"/>
  <c r="Y115" i="58"/>
  <c r="D115" i="58"/>
  <c r="Y114" i="58"/>
  <c r="D114" i="58"/>
  <c r="Y113" i="58"/>
  <c r="D113" i="58"/>
  <c r="Y112" i="58"/>
  <c r="D112" i="58"/>
  <c r="Y111" i="58"/>
  <c r="D111" i="58"/>
  <c r="Y110" i="58"/>
  <c r="D110" i="58"/>
  <c r="Y109" i="58"/>
  <c r="D109" i="58"/>
  <c r="Y108" i="58"/>
  <c r="D108" i="58"/>
  <c r="Y107" i="58"/>
  <c r="D107" i="58"/>
  <c r="Y106" i="58"/>
  <c r="D106" i="58"/>
  <c r="Y105" i="58"/>
  <c r="D105" i="58"/>
  <c r="Y104" i="58"/>
  <c r="D104" i="58"/>
  <c r="Y103" i="58"/>
  <c r="D103" i="58"/>
  <c r="Y102" i="58"/>
  <c r="D102" i="58"/>
  <c r="Y101" i="58"/>
  <c r="D101" i="58"/>
  <c r="Y100" i="58"/>
  <c r="D100" i="58"/>
  <c r="Y99" i="58"/>
  <c r="D99" i="58"/>
  <c r="Y98" i="58"/>
  <c r="D98" i="58"/>
  <c r="Y97" i="58"/>
  <c r="D97" i="58"/>
  <c r="Y96" i="58"/>
  <c r="D96" i="58"/>
  <c r="Y95" i="58"/>
  <c r="D95" i="58"/>
  <c r="Y94" i="58"/>
  <c r="D94" i="58"/>
  <c r="Y93" i="58"/>
  <c r="D93" i="58"/>
  <c r="Y92" i="58"/>
  <c r="D92" i="58"/>
  <c r="Y91" i="58"/>
  <c r="D91" i="58"/>
  <c r="Y90" i="58"/>
  <c r="D90" i="58"/>
  <c r="Y89" i="58"/>
  <c r="D89" i="58"/>
  <c r="Y88" i="58"/>
  <c r="D88" i="58"/>
  <c r="Y87" i="58"/>
  <c r="D87" i="58"/>
  <c r="Y86" i="58"/>
  <c r="D86" i="58"/>
  <c r="Y85" i="58"/>
  <c r="D85" i="58"/>
  <c r="Y84" i="58"/>
  <c r="D84" i="58"/>
  <c r="Y83" i="58"/>
  <c r="D83" i="58"/>
  <c r="Y82" i="58"/>
  <c r="D82" i="58"/>
  <c r="Y81" i="58"/>
  <c r="D81" i="58"/>
  <c r="Y80" i="58"/>
  <c r="D80" i="58"/>
  <c r="Y79" i="58"/>
  <c r="D79" i="58"/>
  <c r="Y78" i="58"/>
  <c r="D78" i="58"/>
  <c r="Y77" i="58"/>
  <c r="D77" i="58"/>
  <c r="Y76" i="58"/>
  <c r="D76" i="58"/>
  <c r="Y75" i="58"/>
  <c r="D75" i="58"/>
  <c r="Y74" i="58"/>
  <c r="D74" i="58"/>
  <c r="Y73" i="58"/>
  <c r="D73" i="58"/>
  <c r="Y72" i="58"/>
  <c r="D72" i="58"/>
  <c r="Y71" i="58"/>
  <c r="D71" i="58"/>
  <c r="Y70" i="58"/>
  <c r="D70" i="58"/>
  <c r="Y69" i="58"/>
  <c r="D69" i="58"/>
  <c r="Y68" i="58"/>
  <c r="D68" i="58"/>
  <c r="Y67" i="58"/>
  <c r="D67" i="58"/>
  <c r="Y66" i="58"/>
  <c r="D66" i="58"/>
  <c r="Y65" i="58"/>
  <c r="D65" i="58"/>
  <c r="Y64" i="58"/>
  <c r="D64" i="58"/>
  <c r="Y63" i="58"/>
  <c r="D63" i="58"/>
  <c r="Y62" i="58"/>
  <c r="D62" i="58"/>
  <c r="Y61" i="58"/>
  <c r="D61" i="58"/>
  <c r="Y60" i="58"/>
  <c r="D60" i="58"/>
  <c r="Y59" i="58"/>
  <c r="D59" i="58"/>
  <c r="Y58" i="58"/>
  <c r="D58" i="58"/>
  <c r="Y57" i="58"/>
  <c r="D57" i="58"/>
  <c r="Y56" i="58"/>
  <c r="D56" i="58"/>
  <c r="Y55" i="58"/>
  <c r="D55" i="58"/>
  <c r="Y54" i="58"/>
  <c r="D54" i="58"/>
  <c r="Y53" i="58"/>
  <c r="D53" i="58"/>
  <c r="Y52" i="58"/>
  <c r="D52" i="58"/>
  <c r="Y51" i="58"/>
  <c r="D51" i="58"/>
  <c r="Y50" i="58"/>
  <c r="D50" i="58"/>
  <c r="Y49" i="58"/>
  <c r="D49" i="58"/>
  <c r="Y48" i="58"/>
  <c r="D48" i="58"/>
  <c r="Y47" i="58"/>
  <c r="D47" i="58"/>
  <c r="Y46" i="58"/>
  <c r="D46" i="58"/>
  <c r="Y45" i="58"/>
  <c r="D45" i="58"/>
  <c r="Y44" i="58"/>
  <c r="D44" i="58"/>
  <c r="Y43" i="58"/>
  <c r="D43" i="58"/>
  <c r="Y42" i="58"/>
  <c r="D42" i="58"/>
  <c r="Y41" i="58"/>
  <c r="D41" i="58"/>
  <c r="Y40" i="58"/>
  <c r="D40" i="58"/>
  <c r="Y39" i="58"/>
  <c r="D39" i="58"/>
  <c r="Y38" i="58"/>
  <c r="D38" i="58"/>
  <c r="Y37" i="58"/>
  <c r="D37" i="58"/>
  <c r="Y36" i="58"/>
  <c r="D36" i="58"/>
  <c r="Y35" i="58"/>
  <c r="D35" i="58"/>
  <c r="Y34" i="58"/>
  <c r="D34" i="58"/>
  <c r="Y33" i="58"/>
  <c r="D33" i="58"/>
  <c r="Y32" i="58"/>
  <c r="D32" i="58"/>
  <c r="Y31" i="58"/>
  <c r="D31" i="58"/>
  <c r="Y30" i="58"/>
  <c r="D30" i="58"/>
  <c r="Y29" i="58"/>
  <c r="D29" i="58"/>
  <c r="Y28" i="58"/>
  <c r="D28" i="58"/>
  <c r="Y27" i="58"/>
  <c r="D27" i="58"/>
  <c r="Z26" i="58"/>
  <c r="Y26" i="58"/>
  <c r="D26" i="58"/>
  <c r="AD25" i="58"/>
  <c r="D25" i="58"/>
  <c r="AD24" i="58"/>
  <c r="D24" i="58"/>
  <c r="AD23" i="58"/>
  <c r="AC23" i="58"/>
  <c r="AC24" i="58" s="1"/>
  <c r="AC25" i="58" s="1"/>
  <c r="AC26" i="58" s="1"/>
  <c r="AC27" i="58" s="1"/>
  <c r="AC28" i="58" s="1"/>
  <c r="AC29" i="58" s="1"/>
  <c r="AC30" i="58" s="1"/>
  <c r="AC31" i="58" s="1"/>
  <c r="D23" i="58"/>
  <c r="D22" i="58"/>
  <c r="Z19" i="58"/>
  <c r="AE18" i="58"/>
  <c r="Z18" i="58"/>
  <c r="A18" i="58"/>
  <c r="M17" i="58"/>
  <c r="N17" i="58" s="1"/>
  <c r="O17" i="58" s="1"/>
  <c r="Z16" i="58"/>
  <c r="M16" i="58"/>
  <c r="N16" i="58" s="1"/>
  <c r="O16" i="58" s="1"/>
  <c r="Z15" i="58"/>
  <c r="M15" i="58"/>
  <c r="N15" i="58" s="1"/>
  <c r="O15" i="58" s="1"/>
  <c r="V10" i="58"/>
  <c r="U10" i="58"/>
  <c r="T10" i="58"/>
  <c r="S10" i="58"/>
  <c r="R10" i="58"/>
  <c r="Q10" i="58"/>
  <c r="P10" i="58"/>
  <c r="O10" i="58"/>
  <c r="N10" i="58"/>
  <c r="M10" i="58"/>
  <c r="L10" i="58"/>
  <c r="K10" i="58"/>
  <c r="J10" i="58"/>
  <c r="I10" i="58"/>
  <c r="A9" i="58"/>
  <c r="A8" i="58"/>
  <c r="A7" i="58"/>
  <c r="Z4" i="58"/>
  <c r="Z5" i="58" s="1"/>
  <c r="Z6" i="58" s="1"/>
  <c r="Z7" i="58" s="1"/>
  <c r="Z8" i="58" s="1"/>
  <c r="Z9" i="58" s="1"/>
  <c r="B7" i="58" l="1"/>
  <c r="A15" i="58"/>
  <c r="B15" i="58" s="1"/>
  <c r="A14" i="58"/>
  <c r="B14" i="58" s="1"/>
  <c r="B8" i="58"/>
  <c r="A13" i="58"/>
  <c r="B13" i="58" s="1"/>
  <c r="B9" i="58"/>
  <c r="E5" i="58"/>
  <c r="E6" i="58" s="1"/>
  <c r="E7" i="58" s="1"/>
  <c r="E8" i="58" s="1"/>
  <c r="E9" i="58" s="1"/>
  <c r="E11" i="58" s="1"/>
  <c r="E12" i="58" s="1"/>
  <c r="E13" i="58" s="1"/>
  <c r="E14" i="58" s="1"/>
  <c r="Z70" i="58"/>
  <c r="Z1348" i="58"/>
  <c r="Z177" i="58"/>
  <c r="Z169" i="58"/>
  <c r="Z173" i="58"/>
  <c r="Z581" i="58"/>
  <c r="Z589" i="58"/>
  <c r="Z605" i="58"/>
  <c r="Z577" i="58"/>
  <c r="Z609" i="58"/>
  <c r="Z617" i="58"/>
  <c r="Z613" i="58"/>
  <c r="Z621" i="58"/>
  <c r="Z1343" i="58"/>
  <c r="Z1359" i="58"/>
  <c r="Z1363" i="58"/>
  <c r="Z1367" i="58"/>
  <c r="Z1379" i="58"/>
  <c r="Z1383" i="58"/>
  <c r="Z645" i="58"/>
  <c r="Z204" i="58"/>
  <c r="Z200" i="58"/>
  <c r="Z1491" i="58"/>
  <c r="Z988" i="58"/>
  <c r="Z182" i="58"/>
  <c r="Z288" i="58"/>
  <c r="Z294" i="58"/>
  <c r="Z308" i="58"/>
  <c r="Z336" i="58"/>
  <c r="Z756" i="58"/>
  <c r="Z800" i="58"/>
  <c r="Z816" i="58"/>
  <c r="Z824" i="58"/>
  <c r="Z836" i="58"/>
  <c r="Z844" i="58"/>
  <c r="Z852" i="58"/>
  <c r="Z928" i="58"/>
  <c r="Z932" i="58"/>
  <c r="Z212" i="58"/>
  <c r="Z246" i="58"/>
  <c r="Z284" i="58"/>
  <c r="Z292" i="58"/>
  <c r="Z304" i="58"/>
  <c r="Z312" i="58"/>
  <c r="Z324" i="58"/>
  <c r="Z340" i="58"/>
  <c r="Z374" i="58"/>
  <c r="Z181" i="58"/>
  <c r="Z189" i="58"/>
  <c r="Z197" i="58"/>
  <c r="Z265" i="58"/>
  <c r="Z273" i="58"/>
  <c r="Z289" i="58"/>
  <c r="Z373" i="58"/>
  <c r="Z513" i="58"/>
  <c r="Z521" i="58"/>
  <c r="Z529" i="58"/>
  <c r="Z625" i="58"/>
  <c r="Z1595" i="58"/>
  <c r="Z1652" i="58"/>
  <c r="Z185" i="58"/>
  <c r="Z193" i="58"/>
  <c r="Z269" i="58"/>
  <c r="Z277" i="58"/>
  <c r="Z285" i="58"/>
  <c r="Z509" i="58"/>
  <c r="Z517" i="58"/>
  <c r="Z993" i="58"/>
  <c r="Z1001" i="58"/>
  <c r="Z1097" i="58"/>
  <c r="Z1111" i="58"/>
  <c r="Z1137" i="58"/>
  <c r="Z1141" i="58"/>
  <c r="Z1145" i="58"/>
  <c r="Z1153" i="58"/>
  <c r="Z1193" i="58"/>
  <c r="Z1261" i="58"/>
  <c r="Z933" i="58"/>
  <c r="Z1483" i="58"/>
  <c r="Z1487" i="58"/>
  <c r="Z1008" i="58"/>
  <c r="Z1016" i="58"/>
  <c r="Z1020" i="58"/>
  <c r="Z1028" i="58"/>
  <c r="Z1032" i="58"/>
  <c r="Z1052" i="58"/>
  <c r="Z1064" i="58"/>
  <c r="Z1164" i="58"/>
  <c r="Z1168" i="58"/>
  <c r="Z559" i="58"/>
  <c r="Z591" i="58"/>
  <c r="Z42" i="58"/>
  <c r="Z62" i="58"/>
  <c r="Z594" i="58"/>
  <c r="Z598" i="58"/>
  <c r="Z602" i="58"/>
  <c r="Z30" i="58"/>
  <c r="Z38" i="58"/>
  <c r="Z46" i="58"/>
  <c r="Z98" i="58"/>
  <c r="Z110" i="58"/>
  <c r="Z122" i="58"/>
  <c r="Z386" i="58"/>
  <c r="Z875" i="58"/>
  <c r="Z879" i="58"/>
  <c r="Z951" i="58"/>
  <c r="Z955" i="58"/>
  <c r="Z959" i="58"/>
  <c r="Z963" i="58"/>
  <c r="Z967" i="58"/>
  <c r="Z975" i="58"/>
  <c r="Z979" i="58"/>
  <c r="Z983" i="58"/>
  <c r="Z987" i="58"/>
  <c r="Z1031" i="58"/>
  <c r="Z1035" i="58"/>
  <c r="Z1091" i="58"/>
  <c r="Z1095" i="58"/>
  <c r="Z1103" i="58"/>
  <c r="Z1167" i="58"/>
  <c r="Z1279" i="58"/>
  <c r="Z1303" i="58"/>
  <c r="Z1307" i="58"/>
  <c r="Z1319" i="58"/>
  <c r="Z1331" i="58"/>
  <c r="Z1339" i="58"/>
  <c r="Z1506" i="58"/>
  <c r="Z1534" i="58"/>
  <c r="Z1538" i="58"/>
  <c r="Z1564" i="58"/>
  <c r="Z1582" i="58"/>
  <c r="Z1594" i="58"/>
  <c r="Z1610" i="58"/>
  <c r="Z633" i="58"/>
  <c r="Z637" i="58"/>
  <c r="Z1068" i="58"/>
  <c r="Z1072" i="58"/>
  <c r="Z1076" i="58"/>
  <c r="Z1180" i="58"/>
  <c r="Z1188" i="58"/>
  <c r="Z1232" i="58"/>
  <c r="Z1236" i="58"/>
  <c r="Z1248" i="58"/>
  <c r="Z1256" i="58"/>
  <c r="Z1260" i="58"/>
  <c r="Z1264" i="58"/>
  <c r="Z1276" i="58"/>
  <c r="Z1304" i="58"/>
  <c r="Z1308" i="58"/>
  <c r="Z1312" i="58"/>
  <c r="Z1316" i="58"/>
  <c r="Z1324" i="58"/>
  <c r="Z114" i="58"/>
  <c r="Z138" i="58"/>
  <c r="Z150" i="58"/>
  <c r="Z154" i="58"/>
  <c r="Z158" i="58"/>
  <c r="Z166" i="58"/>
  <c r="Z170" i="58"/>
  <c r="Z198" i="58"/>
  <c r="Z230" i="58"/>
  <c r="Z234" i="58"/>
  <c r="Z238" i="58"/>
  <c r="Z242" i="58"/>
  <c r="Z877" i="58"/>
  <c r="Z881" i="58"/>
  <c r="Z885" i="58"/>
  <c r="Z889" i="58"/>
  <c r="Z895" i="58"/>
  <c r="Z917" i="58"/>
  <c r="Z921" i="58"/>
  <c r="Z925" i="58"/>
  <c r="Z106" i="58"/>
  <c r="Z1005" i="58"/>
  <c r="Z1269" i="58"/>
  <c r="Z79" i="58"/>
  <c r="Z83" i="58"/>
  <c r="Z91" i="58"/>
  <c r="Z95" i="58"/>
  <c r="Z99" i="58"/>
  <c r="Z107" i="58"/>
  <c r="Z311" i="58"/>
  <c r="Z313" i="58"/>
  <c r="Z319" i="58"/>
  <c r="Z323" i="58"/>
  <c r="Z327" i="58"/>
  <c r="Z351" i="58"/>
  <c r="Z355" i="58"/>
  <c r="Z367" i="58"/>
  <c r="Z371" i="58"/>
  <c r="Z686" i="58"/>
  <c r="Z758" i="58"/>
  <c r="Z874" i="58"/>
  <c r="Z878" i="58"/>
  <c r="Z882" i="58"/>
  <c r="Z886" i="58"/>
  <c r="Z914" i="58"/>
  <c r="Z986" i="58"/>
  <c r="Z1453" i="58"/>
  <c r="Z1461" i="58"/>
  <c r="Z1465" i="58"/>
  <c r="Z1469" i="58"/>
  <c r="Z1473" i="58"/>
  <c r="Z1477" i="58"/>
  <c r="Z75" i="58"/>
  <c r="Z87" i="58"/>
  <c r="Z60" i="58"/>
  <c r="Z68" i="58"/>
  <c r="Z379" i="58"/>
  <c r="Z387" i="58"/>
  <c r="Z507" i="58"/>
  <c r="Z1036" i="58"/>
  <c r="Z1054" i="58"/>
  <c r="Z1106" i="58"/>
  <c r="Z1110" i="58"/>
  <c r="Z1174" i="58"/>
  <c r="Z1178" i="58"/>
  <c r="Z1182" i="58"/>
  <c r="Z1196" i="58"/>
  <c r="Z1338" i="58"/>
  <c r="Z1342" i="58"/>
  <c r="Z1422" i="58"/>
  <c r="Z41" i="58"/>
  <c r="Z45" i="58"/>
  <c r="Z53" i="58"/>
  <c r="Z61" i="58"/>
  <c r="Z1007" i="58"/>
  <c r="Z1011" i="58"/>
  <c r="Z1107" i="58"/>
  <c r="Z1127" i="58"/>
  <c r="Z1163" i="58"/>
  <c r="Z293" i="58"/>
  <c r="Z703" i="58"/>
  <c r="Z860" i="58"/>
  <c r="Z1058" i="58"/>
  <c r="Z1082" i="58"/>
  <c r="Z1352" i="58"/>
  <c r="Z1364" i="58"/>
  <c r="Z1368" i="58"/>
  <c r="Z1372" i="58"/>
  <c r="Z174" i="58"/>
  <c r="Z266" i="58"/>
  <c r="Z270" i="58"/>
  <c r="Z278" i="58"/>
  <c r="Z282" i="58"/>
  <c r="Z1122" i="58"/>
  <c r="Z1126" i="58"/>
  <c r="Z1484" i="58"/>
  <c r="Z1488" i="58"/>
  <c r="Z382" i="58"/>
  <c r="Z712" i="58"/>
  <c r="Z725" i="58"/>
  <c r="Z727" i="58"/>
  <c r="Z752" i="58"/>
  <c r="Z757" i="58"/>
  <c r="Z784" i="58"/>
  <c r="Z821" i="58"/>
  <c r="Z829" i="58"/>
  <c r="Z893" i="58"/>
  <c r="Z936" i="58"/>
  <c r="Z944" i="58"/>
  <c r="Z1047" i="58"/>
  <c r="Z1051" i="58"/>
  <c r="Z1242" i="58"/>
  <c r="Z1246" i="58"/>
  <c r="Z1250" i="58"/>
  <c r="Z1254" i="58"/>
  <c r="Z1373" i="58"/>
  <c r="Z1381" i="58"/>
  <c r="Z1385" i="58"/>
  <c r="Z1409" i="58"/>
  <c r="Z1413" i="58"/>
  <c r="Z1417" i="58"/>
  <c r="Z1496" i="58"/>
  <c r="Z1500" i="58"/>
  <c r="Z119" i="58"/>
  <c r="Z139" i="58"/>
  <c r="Z235" i="58"/>
  <c r="Z538" i="58"/>
  <c r="Z542" i="58"/>
  <c r="Z546" i="58"/>
  <c r="Z550" i="58"/>
  <c r="Z554" i="58"/>
  <c r="Z562" i="58"/>
  <c r="Z996" i="58"/>
  <c r="Z1131" i="58"/>
  <c r="Z1159" i="58"/>
  <c r="Z1171" i="58"/>
  <c r="Z1302" i="58"/>
  <c r="Z1322" i="58"/>
  <c r="Z1326" i="58"/>
  <c r="Z1481" i="58"/>
  <c r="Z35" i="58"/>
  <c r="Z792" i="58"/>
  <c r="Z949" i="58"/>
  <c r="Z1207" i="58"/>
  <c r="Z1211" i="58"/>
  <c r="Z1223" i="58"/>
  <c r="Z1227" i="58"/>
  <c r="Z1235" i="58"/>
  <c r="Z1239" i="58"/>
  <c r="Z1354" i="58"/>
  <c r="Z1358" i="58"/>
  <c r="Z1382" i="58"/>
  <c r="Z1386" i="58"/>
  <c r="Z1410" i="58"/>
  <c r="Z1418" i="58"/>
  <c r="Z216" i="58"/>
  <c r="Z563" i="58"/>
  <c r="Z571" i="58"/>
  <c r="Z579" i="58"/>
  <c r="Z587" i="58"/>
  <c r="Z1119" i="58"/>
  <c r="Z1132" i="58"/>
  <c r="Z375" i="58"/>
  <c r="Z687" i="58"/>
  <c r="Z755" i="58"/>
  <c r="Z763" i="58"/>
  <c r="Z771" i="58"/>
  <c r="Z779" i="58"/>
  <c r="Z791" i="58"/>
  <c r="Z941" i="58"/>
  <c r="Z954" i="58"/>
  <c r="Z958" i="58"/>
  <c r="Z966" i="58"/>
  <c r="Z1087" i="58"/>
  <c r="Z1634" i="58"/>
  <c r="Z201" i="58"/>
  <c r="Z512" i="58"/>
  <c r="Z516" i="58"/>
  <c r="Z524" i="58"/>
  <c r="Z528" i="58"/>
  <c r="Z532" i="58"/>
  <c r="Z540" i="58"/>
  <c r="Z998" i="58"/>
  <c r="Z1012" i="58"/>
  <c r="Z1022" i="58"/>
  <c r="Z1026" i="58"/>
  <c r="Z84" i="58"/>
  <c r="Z252" i="58"/>
  <c r="Z256" i="58"/>
  <c r="Z260" i="58"/>
  <c r="Z762" i="58"/>
  <c r="Z832" i="58"/>
  <c r="Z1073" i="58"/>
  <c r="Z1197" i="58"/>
  <c r="Z205" i="58"/>
  <c r="Z719" i="58"/>
  <c r="Z808" i="58"/>
  <c r="Z900" i="58"/>
  <c r="Z904" i="58"/>
  <c r="Z1101" i="58"/>
  <c r="Z1116" i="58"/>
  <c r="Z1186" i="58"/>
  <c r="Z1201" i="58"/>
  <c r="Z1205" i="58"/>
  <c r="Z1217" i="58"/>
  <c r="Z1556" i="58"/>
  <c r="Z920" i="58"/>
  <c r="Z927" i="58"/>
  <c r="Z931" i="58"/>
  <c r="Z974" i="58"/>
  <c r="Z982" i="58"/>
  <c r="Z31" i="58"/>
  <c r="Z343" i="58"/>
  <c r="Z539" i="58"/>
  <c r="Z566" i="58"/>
  <c r="Z570" i="58"/>
  <c r="Z574" i="58"/>
  <c r="Z590" i="58"/>
  <c r="Z663" i="58"/>
  <c r="Z681" i="58"/>
  <c r="Z711" i="58"/>
  <c r="Z803" i="58"/>
  <c r="Z811" i="58"/>
  <c r="Z909" i="58"/>
  <c r="Z913" i="58"/>
  <c r="Z919" i="58"/>
  <c r="Z924" i="58"/>
  <c r="Z935" i="58"/>
  <c r="Z939" i="58"/>
  <c r="Z943" i="58"/>
  <c r="Z1017" i="58"/>
  <c r="Z1044" i="58"/>
  <c r="Z1063" i="58"/>
  <c r="Z1067" i="58"/>
  <c r="Z1098" i="58"/>
  <c r="Z1102" i="58"/>
  <c r="Z1113" i="58"/>
  <c r="Z1117" i="58"/>
  <c r="Z1121" i="58"/>
  <c r="Z1125" i="58"/>
  <c r="Z1135" i="58"/>
  <c r="Z1140" i="58"/>
  <c r="Z1143" i="58"/>
  <c r="Z1148" i="58"/>
  <c r="Z1152" i="58"/>
  <c r="Z1156" i="58"/>
  <c r="Z1183" i="58"/>
  <c r="Z1187" i="58"/>
  <c r="Z1202" i="58"/>
  <c r="Z1222" i="58"/>
  <c r="Z1226" i="58"/>
  <c r="Z1240" i="58"/>
  <c r="Z1245" i="58"/>
  <c r="Z1280" i="58"/>
  <c r="Z1284" i="58"/>
  <c r="Z1292" i="58"/>
  <c r="Z1351" i="58"/>
  <c r="Z1426" i="58"/>
  <c r="Z1430" i="58"/>
  <c r="Z1434" i="58"/>
  <c r="Z1446" i="58"/>
  <c r="Z1450" i="58"/>
  <c r="Z1497" i="58"/>
  <c r="Z1557" i="58"/>
  <c r="Z1593" i="58"/>
  <c r="Z1605" i="58"/>
  <c r="Z1609" i="58"/>
  <c r="Z1617" i="58"/>
  <c r="Z1641" i="58"/>
  <c r="Z1645" i="58"/>
  <c r="Z297" i="58"/>
  <c r="Z301" i="58"/>
  <c r="Z835" i="58"/>
  <c r="Z1002" i="58"/>
  <c r="Z1037" i="58"/>
  <c r="Z1265" i="58"/>
  <c r="Z1482" i="58"/>
  <c r="Z199" i="58"/>
  <c r="Z1041" i="58"/>
  <c r="Z1273" i="58"/>
  <c r="Z1427" i="58"/>
  <c r="Z76" i="58"/>
  <c r="Z251" i="58"/>
  <c r="Z263" i="58"/>
  <c r="Z298" i="58"/>
  <c r="Z595" i="58"/>
  <c r="Z599" i="58"/>
  <c r="Z603" i="58"/>
  <c r="Z868" i="58"/>
  <c r="Z1192" i="58"/>
  <c r="Z220" i="58"/>
  <c r="Z228" i="58"/>
  <c r="Z346" i="58"/>
  <c r="Z350" i="58"/>
  <c r="Z354" i="58"/>
  <c r="Z357" i="58"/>
  <c r="Z366" i="58"/>
  <c r="Z667" i="58"/>
  <c r="Z675" i="58"/>
  <c r="Z679" i="58"/>
  <c r="Z797" i="58"/>
  <c r="Z887" i="58"/>
  <c r="Z892" i="58"/>
  <c r="Z899" i="58"/>
  <c r="Z903" i="58"/>
  <c r="Z907" i="58"/>
  <c r="Z911" i="58"/>
  <c r="Z945" i="58"/>
  <c r="Z992" i="58"/>
  <c r="Z1023" i="58"/>
  <c r="Z1027" i="58"/>
  <c r="Z1038" i="58"/>
  <c r="Z1042" i="58"/>
  <c r="Z1046" i="58"/>
  <c r="Z1050" i="58"/>
  <c r="Z1057" i="58"/>
  <c r="Z1061" i="58"/>
  <c r="Z1092" i="58"/>
  <c r="Z1158" i="58"/>
  <c r="Z1162" i="58"/>
  <c r="Z1172" i="58"/>
  <c r="Z1177" i="58"/>
  <c r="Z1208" i="58"/>
  <c r="Z1212" i="58"/>
  <c r="Z1216" i="58"/>
  <c r="Z1220" i="58"/>
  <c r="Z1251" i="58"/>
  <c r="Z1255" i="58"/>
  <c r="Z1270" i="58"/>
  <c r="Z1298" i="58"/>
  <c r="Z1345" i="58"/>
  <c r="Z1349" i="58"/>
  <c r="Z1353" i="58"/>
  <c r="Z1357" i="58"/>
  <c r="Z1452" i="58"/>
  <c r="Z1460" i="58"/>
  <c r="Z1464" i="58"/>
  <c r="Z1468" i="58"/>
  <c r="Z1499" i="58"/>
  <c r="Z1503" i="58"/>
  <c r="Z1539" i="58"/>
  <c r="Z1541" i="58"/>
  <c r="Z1547" i="58"/>
  <c r="Z1587" i="58"/>
  <c r="Z1591" i="58"/>
  <c r="Z78" i="58"/>
  <c r="Z39" i="58"/>
  <c r="Z69" i="58"/>
  <c r="Z80" i="58"/>
  <c r="Z88" i="58"/>
  <c r="Z92" i="58"/>
  <c r="Z186" i="58"/>
  <c r="Z190" i="58"/>
  <c r="Z221" i="58"/>
  <c r="Z229" i="58"/>
  <c r="Z248" i="58"/>
  <c r="Z43" i="58"/>
  <c r="Z47" i="58"/>
  <c r="Z58" i="58"/>
  <c r="Z77" i="58"/>
  <c r="Z108" i="58"/>
  <c r="Z136" i="58"/>
  <c r="Z148" i="58"/>
  <c r="Z171" i="58"/>
  <c r="Z183" i="58"/>
  <c r="Z202" i="58"/>
  <c r="Z206" i="58"/>
  <c r="Z210" i="58"/>
  <c r="Z233" i="58"/>
  <c r="Z237" i="58"/>
  <c r="Z241" i="58"/>
  <c r="Z245" i="58"/>
  <c r="Z264" i="58"/>
  <c r="Z268" i="58"/>
  <c r="Z276" i="58"/>
  <c r="Z295" i="58"/>
  <c r="Z302" i="58"/>
  <c r="Z306" i="58"/>
  <c r="Z314" i="58"/>
  <c r="Z318" i="58"/>
  <c r="Z322" i="58"/>
  <c r="Z515" i="58"/>
  <c r="Z523" i="58"/>
  <c r="Z526" i="58"/>
  <c r="Z531" i="58"/>
  <c r="Z561" i="58"/>
  <c r="Z607" i="58"/>
  <c r="Z55" i="58"/>
  <c r="Z89" i="58"/>
  <c r="Z93" i="58"/>
  <c r="Z97" i="58"/>
  <c r="Z152" i="58"/>
  <c r="Z156" i="58"/>
  <c r="Z160" i="58"/>
  <c r="Z164" i="58"/>
  <c r="Z187" i="58"/>
  <c r="Z218" i="58"/>
  <c r="Z222" i="58"/>
  <c r="Z226" i="58"/>
  <c r="Z249" i="58"/>
  <c r="Z253" i="58"/>
  <c r="Z257" i="58"/>
  <c r="Z261" i="58"/>
  <c r="Z280" i="58"/>
  <c r="Z299" i="58"/>
  <c r="Z338" i="58"/>
  <c r="Z341" i="58"/>
  <c r="Z380" i="58"/>
  <c r="Z51" i="58"/>
  <c r="Z40" i="58"/>
  <c r="Z59" i="58"/>
  <c r="Z74" i="58"/>
  <c r="Z96" i="58"/>
  <c r="Z105" i="58"/>
  <c r="Z137" i="58"/>
  <c r="Z149" i="58"/>
  <c r="Z176" i="58"/>
  <c r="Z203" i="58"/>
  <c r="Z370" i="58"/>
  <c r="Z66" i="58"/>
  <c r="Z29" i="58"/>
  <c r="Z44" i="58"/>
  <c r="Z54" i="58"/>
  <c r="Z63" i="58"/>
  <c r="Z101" i="58"/>
  <c r="Z109" i="58"/>
  <c r="Z124" i="58"/>
  <c r="Z133" i="58"/>
  <c r="Z140" i="58"/>
  <c r="Z145" i="58"/>
  <c r="Z168" i="58"/>
  <c r="Z172" i="58"/>
  <c r="Z180" i="58"/>
  <c r="Z215" i="58"/>
  <c r="Z37" i="58"/>
  <c r="Z52" i="58"/>
  <c r="Z67" i="58"/>
  <c r="Z71" i="58"/>
  <c r="Z82" i="58"/>
  <c r="Z86" i="58"/>
  <c r="Z94" i="58"/>
  <c r="Z153" i="58"/>
  <c r="Z157" i="58"/>
  <c r="Z161" i="58"/>
  <c r="Z165" i="58"/>
  <c r="Z184" i="58"/>
  <c r="Z188" i="58"/>
  <c r="Z192" i="58"/>
  <c r="Z196" i="58"/>
  <c r="Z214" i="58"/>
  <c r="Z219" i="58"/>
  <c r="Z231" i="58"/>
  <c r="Z250" i="58"/>
  <c r="Z254" i="58"/>
  <c r="Z281" i="58"/>
  <c r="Z296" i="58"/>
  <c r="Z329" i="58"/>
  <c r="Z335" i="58"/>
  <c r="Z339" i="58"/>
  <c r="Z369" i="58"/>
  <c r="Z383" i="58"/>
  <c r="Z536" i="58"/>
  <c r="Z543" i="58"/>
  <c r="Z547" i="58"/>
  <c r="Z555" i="58"/>
  <c r="Z578" i="58"/>
  <c r="Z247" i="58"/>
  <c r="Z328" i="58"/>
  <c r="Z533" i="58"/>
  <c r="Z537" i="58"/>
  <c r="Z544" i="58"/>
  <c r="Z151" i="58"/>
  <c r="Z213" i="58"/>
  <c r="Z232" i="58"/>
  <c r="Z236" i="58"/>
  <c r="Z244" i="58"/>
  <c r="Z262" i="58"/>
  <c r="Z267" i="58"/>
  <c r="Z279" i="58"/>
  <c r="Z286" i="58"/>
  <c r="Z300" i="58"/>
  <c r="Z305" i="58"/>
  <c r="Z368" i="58"/>
  <c r="Z514" i="58"/>
  <c r="Z522" i="58"/>
  <c r="Z530" i="58"/>
  <c r="Z541" i="58"/>
  <c r="Z50" i="58"/>
  <c r="Z65" i="58"/>
  <c r="Z155" i="58"/>
  <c r="Z167" i="58"/>
  <c r="Z194" i="58"/>
  <c r="Z217" i="58"/>
  <c r="Z225" i="58"/>
  <c r="Z283" i="58"/>
  <c r="Z534" i="58"/>
  <c r="Z545" i="58"/>
  <c r="Z549" i="58"/>
  <c r="Z553" i="58"/>
  <c r="Z575" i="58"/>
  <c r="Z582" i="58"/>
  <c r="Z586" i="58"/>
  <c r="Z593" i="58"/>
  <c r="Z601" i="58"/>
  <c r="Z620" i="58"/>
  <c r="Z654" i="58"/>
  <c r="Z666" i="58"/>
  <c r="Z674" i="58"/>
  <c r="Z695" i="58"/>
  <c r="Z704" i="58"/>
  <c r="Z759" i="58"/>
  <c r="Z805" i="58"/>
  <c r="Z813" i="58"/>
  <c r="Z828" i="58"/>
  <c r="Z867" i="58"/>
  <c r="Z896" i="58"/>
  <c r="Z957" i="58"/>
  <c r="Z965" i="58"/>
  <c r="Z969" i="58"/>
  <c r="Z973" i="58"/>
  <c r="Z981" i="58"/>
  <c r="Z985" i="58"/>
  <c r="Z989" i="58"/>
  <c r="Z1000" i="58"/>
  <c r="Z1019" i="58"/>
  <c r="Z1034" i="58"/>
  <c r="Z1049" i="58"/>
  <c r="Z1056" i="58"/>
  <c r="Z1075" i="58"/>
  <c r="Z1094" i="58"/>
  <c r="Z1109" i="58"/>
  <c r="Z1124" i="58"/>
  <c r="Z1128" i="58"/>
  <c r="Z1139" i="58"/>
  <c r="Z1147" i="58"/>
  <c r="Z1155" i="58"/>
  <c r="Z1170" i="58"/>
  <c r="Z1185" i="58"/>
  <c r="Z1189" i="58"/>
  <c r="Z1200" i="58"/>
  <c r="Z1219" i="58"/>
  <c r="Z1234" i="58"/>
  <c r="Z1238" i="58"/>
  <c r="Z1253" i="58"/>
  <c r="Z1257" i="58"/>
  <c r="Z1268" i="58"/>
  <c r="Z1290" i="58"/>
  <c r="Z1306" i="58"/>
  <c r="Z1310" i="58"/>
  <c r="Z1314" i="58"/>
  <c r="Z1329" i="58"/>
  <c r="Z1341" i="58"/>
  <c r="Z1356" i="58"/>
  <c r="Z1360" i="58"/>
  <c r="Z1371" i="58"/>
  <c r="Z1437" i="58"/>
  <c r="Z1441" i="58"/>
  <c r="Z1445" i="58"/>
  <c r="Z1449" i="58"/>
  <c r="Z1495" i="58"/>
  <c r="Z1550" i="58"/>
  <c r="Z1581" i="58"/>
  <c r="Z1585" i="58"/>
  <c r="Z1600" i="58"/>
  <c r="Z1604" i="58"/>
  <c r="Z1608" i="58"/>
  <c r="Z1620" i="58"/>
  <c r="Z1624" i="58"/>
  <c r="Z1640" i="58"/>
  <c r="Z560" i="58"/>
  <c r="Z766" i="58"/>
  <c r="Z918" i="58"/>
  <c r="Z997" i="58"/>
  <c r="Z1053" i="58"/>
  <c r="Z1136" i="58"/>
  <c r="Z1388" i="58"/>
  <c r="Z1393" i="58"/>
  <c r="Z1397" i="58"/>
  <c r="Z1401" i="58"/>
  <c r="Z1405" i="58"/>
  <c r="Z1492" i="58"/>
  <c r="Z1519" i="58"/>
  <c r="Z1523" i="58"/>
  <c r="Z1527" i="58"/>
  <c r="Z1558" i="58"/>
  <c r="Z872" i="58"/>
  <c r="Z1376" i="58"/>
  <c r="Z557" i="58"/>
  <c r="Z576" i="58"/>
  <c r="Z606" i="58"/>
  <c r="Z655" i="58"/>
  <c r="Z718" i="58"/>
  <c r="Z768" i="58"/>
  <c r="Z772" i="58"/>
  <c r="Z780" i="58"/>
  <c r="Z799" i="58"/>
  <c r="Z837" i="58"/>
  <c r="Z845" i="58"/>
  <c r="Z849" i="58"/>
  <c r="Z853" i="58"/>
  <c r="Z857" i="58"/>
  <c r="Z871" i="58"/>
  <c r="Z876" i="58"/>
  <c r="Z883" i="58"/>
  <c r="Z890" i="58"/>
  <c r="Z894" i="58"/>
  <c r="Z908" i="58"/>
  <c r="Z915" i="58"/>
  <c r="Z922" i="58"/>
  <c r="Z926" i="58"/>
  <c r="Z940" i="58"/>
  <c r="Z947" i="58"/>
  <c r="Z994" i="58"/>
  <c r="Z1004" i="58"/>
  <c r="Z1009" i="58"/>
  <c r="Z1013" i="58"/>
  <c r="Z1024" i="58"/>
  <c r="Z1043" i="58"/>
  <c r="Z1060" i="58"/>
  <c r="Z1065" i="58"/>
  <c r="Z1069" i="58"/>
  <c r="Z1084" i="58"/>
  <c r="Z1088" i="58"/>
  <c r="Z1099" i="58"/>
  <c r="Z1114" i="58"/>
  <c r="Z1118" i="58"/>
  <c r="Z1133" i="58"/>
  <c r="Z1160" i="58"/>
  <c r="Z1175" i="58"/>
  <c r="Z1179" i="58"/>
  <c r="Z1194" i="58"/>
  <c r="Z1204" i="58"/>
  <c r="Z1209" i="58"/>
  <c r="Z1213" i="58"/>
  <c r="Z1224" i="58"/>
  <c r="Z1243" i="58"/>
  <c r="Z1247" i="58"/>
  <c r="Z1262" i="58"/>
  <c r="Z1272" i="58"/>
  <c r="Z1296" i="58"/>
  <c r="Z1300" i="58"/>
  <c r="Z1318" i="58"/>
  <c r="Z1323" i="58"/>
  <c r="Z1346" i="58"/>
  <c r="Z1350" i="58"/>
  <c r="Z1365" i="58"/>
  <c r="Z1375" i="58"/>
  <c r="Z1380" i="58"/>
  <c r="Z1387" i="58"/>
  <c r="Z1391" i="58"/>
  <c r="Z1419" i="58"/>
  <c r="Z1423" i="58"/>
  <c r="Z1454" i="58"/>
  <c r="Z1458" i="58"/>
  <c r="Z1462" i="58"/>
  <c r="Z1489" i="58"/>
  <c r="Z1504" i="58"/>
  <c r="Z1508" i="58"/>
  <c r="Z1520" i="58"/>
  <c r="Z1524" i="58"/>
  <c r="Z1540" i="58"/>
  <c r="Z1559" i="58"/>
  <c r="Z1647" i="58"/>
  <c r="Z610" i="58"/>
  <c r="Z614" i="58"/>
  <c r="Z649" i="58"/>
  <c r="Z691" i="58"/>
  <c r="Z710" i="58"/>
  <c r="Z726" i="58"/>
  <c r="Z880" i="58"/>
  <c r="Z912" i="58"/>
  <c r="Z1021" i="58"/>
  <c r="Z1077" i="58"/>
  <c r="Z1096" i="58"/>
  <c r="Z1157" i="58"/>
  <c r="Z1221" i="58"/>
  <c r="Z1288" i="58"/>
  <c r="Z1384" i="58"/>
  <c r="Z1451" i="58"/>
  <c r="Z1646" i="58"/>
  <c r="Z558" i="58"/>
  <c r="Z573" i="58"/>
  <c r="Z592" i="58"/>
  <c r="Z715" i="58"/>
  <c r="Z754" i="58"/>
  <c r="Z765" i="58"/>
  <c r="Z773" i="58"/>
  <c r="Z781" i="58"/>
  <c r="Z796" i="58"/>
  <c r="Z823" i="58"/>
  <c r="Z840" i="58"/>
  <c r="Z873" i="58"/>
  <c r="Z884" i="58"/>
  <c r="Z891" i="58"/>
  <c r="Z902" i="58"/>
  <c r="Z916" i="58"/>
  <c r="Z923" i="58"/>
  <c r="Z934" i="58"/>
  <c r="Z948" i="58"/>
  <c r="Z995" i="58"/>
  <c r="Z1010" i="58"/>
  <c r="Z1025" i="58"/>
  <c r="Z1029" i="58"/>
  <c r="Z1040" i="58"/>
  <c r="Z1066" i="58"/>
  <c r="Z1081" i="58"/>
  <c r="Z1085" i="58"/>
  <c r="Z1100" i="58"/>
  <c r="Z1104" i="58"/>
  <c r="Z1115" i="58"/>
  <c r="Z1134" i="58"/>
  <c r="Z1161" i="58"/>
  <c r="Z1165" i="58"/>
  <c r="Z1176" i="58"/>
  <c r="Z1195" i="58"/>
  <c r="Z1210" i="58"/>
  <c r="Z1225" i="58"/>
  <c r="Z1233" i="58"/>
  <c r="Z1244" i="58"/>
  <c r="Z1263" i="58"/>
  <c r="Z1286" i="58"/>
  <c r="Z1297" i="58"/>
  <c r="Z1301" i="58"/>
  <c r="Z1320" i="58"/>
  <c r="Z1347" i="58"/>
  <c r="Z1366" i="58"/>
  <c r="Z1416" i="58"/>
  <c r="Z1455" i="58"/>
  <c r="Z1459" i="58"/>
  <c r="Z1463" i="58"/>
  <c r="Z1471" i="58"/>
  <c r="Z1490" i="58"/>
  <c r="Z1505" i="58"/>
  <c r="Z1509" i="58"/>
  <c r="Z1513" i="58"/>
  <c r="Z1529" i="58"/>
  <c r="Z1533" i="58"/>
  <c r="Z1537" i="58"/>
  <c r="Z611" i="58"/>
  <c r="Z669" i="58"/>
  <c r="Z673" i="58"/>
  <c r="Z723" i="58"/>
  <c r="Z735" i="58"/>
  <c r="Z739" i="58"/>
  <c r="Z743" i="58"/>
  <c r="Z747" i="58"/>
  <c r="Z789" i="58"/>
  <c r="Z804" i="58"/>
  <c r="Z812" i="58"/>
  <c r="Z831" i="58"/>
  <c r="Z862" i="58"/>
  <c r="Z888" i="58"/>
  <c r="Z901" i="58"/>
  <c r="Z956" i="58"/>
  <c r="Z964" i="58"/>
  <c r="Z980" i="58"/>
  <c r="Z984" i="58"/>
  <c r="Z999" i="58"/>
  <c r="Z1003" i="58"/>
  <c r="Z1018" i="58"/>
  <c r="Z1033" i="58"/>
  <c r="Z1048" i="58"/>
  <c r="Z1055" i="58"/>
  <c r="Z1059" i="58"/>
  <c r="Z1074" i="58"/>
  <c r="Z1093" i="58"/>
  <c r="Z1108" i="58"/>
  <c r="Z1112" i="58"/>
  <c r="Z1123" i="58"/>
  <c r="Z1142" i="58"/>
  <c r="Z1154" i="58"/>
  <c r="Z1169" i="58"/>
  <c r="Z1173" i="58"/>
  <c r="Z1184" i="58"/>
  <c r="Z1203" i="58"/>
  <c r="Z1218" i="58"/>
  <c r="Z1237" i="58"/>
  <c r="Z1241" i="58"/>
  <c r="Z1252" i="58"/>
  <c r="Z1271" i="58"/>
  <c r="Z1285" i="58"/>
  <c r="Z1305" i="58"/>
  <c r="Z1309" i="58"/>
  <c r="Z1313" i="58"/>
  <c r="Z1317" i="58"/>
  <c r="Z1332" i="58"/>
  <c r="Z1340" i="58"/>
  <c r="Z1344" i="58"/>
  <c r="Z1355" i="58"/>
  <c r="Z1374" i="58"/>
  <c r="Z1444" i="58"/>
  <c r="Z1447" i="58"/>
  <c r="Z1475" i="58"/>
  <c r="Z1498" i="58"/>
  <c r="Z1588" i="58"/>
  <c r="Z1627" i="58"/>
  <c r="Z1639" i="58"/>
  <c r="Z1643" i="58"/>
  <c r="Z608" i="58"/>
  <c r="Z910" i="58"/>
  <c r="Z942" i="58"/>
  <c r="Z1045" i="58"/>
  <c r="Z1120" i="58"/>
  <c r="Z1181" i="58"/>
  <c r="Z1249" i="58"/>
  <c r="Z1325" i="58"/>
  <c r="Z144" i="58"/>
  <c r="Z272" i="58"/>
  <c r="Z73" i="58"/>
  <c r="Z132" i="58"/>
  <c r="Z641" i="58"/>
  <c r="Z683" i="58"/>
  <c r="Z760" i="58"/>
  <c r="Z764" i="58"/>
  <c r="Z535" i="58"/>
  <c r="Z565" i="58"/>
  <c r="Z567" i="58"/>
  <c r="Z569" i="58"/>
  <c r="Z629" i="58"/>
  <c r="Z671" i="58"/>
  <c r="Z788" i="58"/>
  <c r="Z658" i="58"/>
  <c r="Z659" i="58"/>
  <c r="Z27" i="58"/>
  <c r="Z34" i="58"/>
  <c r="Z48" i="58"/>
  <c r="Z258" i="58"/>
  <c r="Z56" i="58"/>
  <c r="Z102" i="58"/>
  <c r="Z134" i="58"/>
  <c r="Z146" i="58"/>
  <c r="Z274" i="58"/>
  <c r="Z525" i="58"/>
  <c r="Z551" i="58"/>
  <c r="Z583" i="58"/>
  <c r="Z585" i="58"/>
  <c r="Z615" i="58"/>
  <c r="Z49" i="58"/>
  <c r="Z64" i="58"/>
  <c r="Z162" i="58"/>
  <c r="Z224" i="58"/>
  <c r="Z820" i="58"/>
  <c r="Z28" i="58"/>
  <c r="Z32" i="58"/>
  <c r="Z57" i="58"/>
  <c r="Z72" i="58"/>
  <c r="Z123" i="58"/>
  <c r="Z135" i="58"/>
  <c r="Z178" i="58"/>
  <c r="Z209" i="58"/>
  <c r="Z208" i="58"/>
  <c r="Z240" i="58"/>
  <c r="Z290" i="58"/>
  <c r="Z597" i="58"/>
  <c r="Z385" i="58"/>
  <c r="Z662" i="58"/>
  <c r="Z670" i="58"/>
  <c r="Z677" i="58"/>
  <c r="Z694" i="58"/>
  <c r="Z708" i="58"/>
  <c r="Z767" i="58"/>
  <c r="Z775" i="58"/>
  <c r="Z793" i="58"/>
  <c r="Z807" i="58"/>
  <c r="Z825" i="58"/>
  <c r="Z839" i="58"/>
  <c r="Z846" i="58"/>
  <c r="Z848" i="58"/>
  <c r="Z854" i="58"/>
  <c r="Z869" i="58"/>
  <c r="Z897" i="58"/>
  <c r="Z929" i="58"/>
  <c r="Z990" i="58"/>
  <c r="Z1039" i="58"/>
  <c r="Z1129" i="58"/>
  <c r="Z1190" i="58"/>
  <c r="Z1258" i="58"/>
  <c r="Z1361" i="58"/>
  <c r="Z1485" i="58"/>
  <c r="Z141" i="58"/>
  <c r="Z345" i="58"/>
  <c r="Z698" i="58"/>
  <c r="Z750" i="58"/>
  <c r="Z842" i="58"/>
  <c r="Z864" i="58"/>
  <c r="Z1198" i="58"/>
  <c r="Z1266" i="58"/>
  <c r="Z1369" i="58"/>
  <c r="Z1493" i="58"/>
  <c r="Z159" i="58"/>
  <c r="Z175" i="58"/>
  <c r="Z191" i="58"/>
  <c r="Z207" i="58"/>
  <c r="Z223" i="58"/>
  <c r="Z239" i="58"/>
  <c r="Z255" i="58"/>
  <c r="Z271" i="58"/>
  <c r="Z287" i="58"/>
  <c r="Z303" i="58"/>
  <c r="Z344" i="58"/>
  <c r="Z384" i="58"/>
  <c r="Z548" i="58"/>
  <c r="Z564" i="58"/>
  <c r="Z580" i="58"/>
  <c r="Z596" i="58"/>
  <c r="Z612" i="58"/>
  <c r="Z678" i="58"/>
  <c r="Z685" i="58"/>
  <c r="Z702" i="58"/>
  <c r="Z717" i="58"/>
  <c r="Z769" i="58"/>
  <c r="Z783" i="58"/>
  <c r="Z801" i="58"/>
  <c r="Z815" i="58"/>
  <c r="Z833" i="58"/>
  <c r="Z847" i="58"/>
  <c r="Z851" i="58"/>
  <c r="Z855" i="58"/>
  <c r="Z858" i="58"/>
  <c r="Z870" i="58"/>
  <c r="Z898" i="58"/>
  <c r="Z905" i="58"/>
  <c r="Z930" i="58"/>
  <c r="Z937" i="58"/>
  <c r="Z991" i="58"/>
  <c r="Z1006" i="58"/>
  <c r="Z1062" i="58"/>
  <c r="Z1130" i="58"/>
  <c r="Z1191" i="58"/>
  <c r="Z1206" i="58"/>
  <c r="Z1259" i="58"/>
  <c r="Z1274" i="58"/>
  <c r="Z1362" i="58"/>
  <c r="Z1377" i="58"/>
  <c r="Z1412" i="58"/>
  <c r="Z1467" i="58"/>
  <c r="Z1486" i="58"/>
  <c r="Z1501" i="58"/>
  <c r="Z112" i="58"/>
  <c r="Z120" i="58"/>
  <c r="Z131" i="58"/>
  <c r="Z309" i="58"/>
  <c r="Z337" i="58"/>
  <c r="Z348" i="58"/>
  <c r="Z352" i="58"/>
  <c r="Z356" i="58"/>
  <c r="Z359" i="58"/>
  <c r="Z363" i="58"/>
  <c r="Z510" i="58"/>
  <c r="Z653" i="58"/>
  <c r="Z682" i="58"/>
  <c r="Z689" i="58"/>
  <c r="Z706" i="58"/>
  <c r="Z721" i="58"/>
  <c r="Z736" i="58"/>
  <c r="Z740" i="58"/>
  <c r="Z744" i="58"/>
  <c r="Z748" i="58"/>
  <c r="Z787" i="58"/>
  <c r="Z819" i="58"/>
  <c r="Z863" i="58"/>
  <c r="Z972" i="58"/>
  <c r="Z1014" i="58"/>
  <c r="Z1070" i="58"/>
  <c r="Z1089" i="58"/>
  <c r="Z1138" i="58"/>
  <c r="Z1150" i="58"/>
  <c r="Z1199" i="58"/>
  <c r="Z1214" i="58"/>
  <c r="Z1267" i="58"/>
  <c r="Z1328" i="58"/>
  <c r="Z1370" i="58"/>
  <c r="Z1494" i="58"/>
  <c r="Z1584" i="58"/>
  <c r="Z81" i="58"/>
  <c r="Z147" i="58"/>
  <c r="Z163" i="58"/>
  <c r="Z179" i="58"/>
  <c r="Z195" i="58"/>
  <c r="Z211" i="58"/>
  <c r="Z227" i="58"/>
  <c r="Z243" i="58"/>
  <c r="Z259" i="58"/>
  <c r="Z275" i="58"/>
  <c r="Z291" i="58"/>
  <c r="Z307" i="58"/>
  <c r="Z325" i="58"/>
  <c r="Z552" i="58"/>
  <c r="Z568" i="58"/>
  <c r="Z584" i="58"/>
  <c r="Z600" i="58"/>
  <c r="Z616" i="58"/>
  <c r="Z660" i="58"/>
  <c r="Z692" i="58"/>
  <c r="Z699" i="58"/>
  <c r="Z751" i="58"/>
  <c r="Z761" i="58"/>
  <c r="Z777" i="58"/>
  <c r="Z809" i="58"/>
  <c r="Z841" i="58"/>
  <c r="Z856" i="58"/>
  <c r="Z866" i="58"/>
  <c r="Z906" i="58"/>
  <c r="Z938" i="58"/>
  <c r="Z1275" i="58"/>
  <c r="Z1378" i="58"/>
  <c r="Z1502" i="58"/>
  <c r="Z117" i="58"/>
  <c r="Z121" i="58"/>
  <c r="Z330" i="58"/>
  <c r="Z334" i="58"/>
  <c r="Z511" i="58"/>
  <c r="Z664" i="58"/>
  <c r="Z690" i="58"/>
  <c r="Z696" i="58"/>
  <c r="Z714" i="58"/>
  <c r="Z722" i="58"/>
  <c r="Z729" i="58"/>
  <c r="Z733" i="58"/>
  <c r="Z737" i="58"/>
  <c r="Z741" i="58"/>
  <c r="Z745" i="58"/>
  <c r="Z749" i="58"/>
  <c r="Z776" i="58"/>
  <c r="Z795" i="58"/>
  <c r="Z827" i="58"/>
  <c r="Z1015" i="58"/>
  <c r="Z1030" i="58"/>
  <c r="Z1071" i="58"/>
  <c r="Z1090" i="58"/>
  <c r="Z1105" i="58"/>
  <c r="Z1151" i="58"/>
  <c r="Z1166" i="58"/>
  <c r="Z1215" i="58"/>
  <c r="Z1429" i="58"/>
  <c r="Z1432" i="58"/>
  <c r="Z1433" i="58"/>
  <c r="Z1589" i="58"/>
  <c r="Z372" i="58"/>
  <c r="Z508" i="58"/>
  <c r="Z556" i="58"/>
  <c r="Z572" i="58"/>
  <c r="Z588" i="58"/>
  <c r="Z604" i="58"/>
  <c r="Z700" i="58"/>
  <c r="Z707" i="58"/>
  <c r="Z753" i="58"/>
  <c r="Z785" i="58"/>
  <c r="Z817" i="58"/>
  <c r="Z861" i="58"/>
  <c r="Z1149" i="58"/>
  <c r="Z1282" i="58"/>
  <c r="Z1562" i="58"/>
  <c r="Z1598" i="58"/>
  <c r="Z1602" i="58"/>
  <c r="Z1606" i="58"/>
  <c r="Z1621" i="58"/>
  <c r="Z1629" i="58"/>
  <c r="Z968" i="58"/>
  <c r="Z1470" i="58"/>
  <c r="Z1565" i="58"/>
  <c r="Z1592" i="58"/>
  <c r="Z1613" i="58"/>
  <c r="Z1644" i="58"/>
  <c r="Z1086" i="58"/>
  <c r="Z1231" i="58"/>
  <c r="Z1311" i="58"/>
  <c r="Z1327" i="58"/>
  <c r="Z1330" i="58"/>
  <c r="Z1333" i="58"/>
  <c r="Z1420" i="58"/>
  <c r="Z1431" i="58"/>
  <c r="Z1456" i="58"/>
  <c r="Z1466" i="58"/>
  <c r="Z1510" i="58"/>
  <c r="Z1521" i="58"/>
  <c r="Z1563" i="58"/>
  <c r="Z1586" i="58"/>
  <c r="Z1607" i="58"/>
  <c r="Z1625" i="58"/>
  <c r="Z952" i="58"/>
  <c r="Z971" i="58"/>
  <c r="Z1079" i="58"/>
  <c r="Z1083" i="58"/>
  <c r="Z1295" i="58"/>
  <c r="Z1321" i="58"/>
  <c r="Z1336" i="58"/>
  <c r="Z1392" i="58"/>
  <c r="Z1424" i="58"/>
  <c r="Z1474" i="58"/>
  <c r="Z1507" i="58"/>
  <c r="Z1514" i="58"/>
  <c r="Z1544" i="58"/>
  <c r="Z1552" i="58"/>
  <c r="Z1596" i="58"/>
  <c r="Z1611" i="58"/>
  <c r="Z1619" i="58"/>
  <c r="Z1648" i="58"/>
  <c r="Z946" i="58"/>
  <c r="Z1299" i="58"/>
  <c r="Z1315" i="58"/>
  <c r="Z1435" i="58"/>
  <c r="Z1590" i="58"/>
  <c r="Z1618" i="58"/>
  <c r="Z1635" i="58"/>
  <c r="Z1642" i="58"/>
  <c r="Z953" i="58"/>
  <c r="Z1428" i="58"/>
  <c r="Z1480" i="58"/>
  <c r="Z1545" i="58"/>
  <c r="Z1553" i="58"/>
  <c r="Z1583" i="58"/>
  <c r="Z1612" i="58"/>
  <c r="Z950" i="58"/>
  <c r="Z1425" i="58"/>
  <c r="Z1518" i="58"/>
  <c r="AC32" i="58"/>
  <c r="AC33" i="58" s="1"/>
  <c r="AC34" i="58" s="1"/>
  <c r="AC35" i="58" s="1"/>
  <c r="AC36" i="58" s="1"/>
  <c r="AC37" i="58" s="1"/>
  <c r="AC38" i="58" s="1"/>
  <c r="AC39" i="58" s="1"/>
  <c r="AC40" i="58" s="1"/>
  <c r="AC41" i="58" s="1"/>
  <c r="AC42" i="58" s="1"/>
  <c r="AC43" i="58" s="1"/>
  <c r="AC44" i="58" s="1"/>
  <c r="AC45" i="58" s="1"/>
  <c r="AC46" i="58" s="1"/>
  <c r="AC47" i="58" s="1"/>
  <c r="AC48" i="58" s="1"/>
  <c r="AC49" i="58" s="1"/>
  <c r="AC50" i="58" s="1"/>
  <c r="AC51" i="58" s="1"/>
  <c r="AC52" i="58" s="1"/>
  <c r="AC53" i="58" s="1"/>
  <c r="AC54" i="58" s="1"/>
  <c r="AC55" i="58" s="1"/>
  <c r="AC56" i="58" s="1"/>
  <c r="AC57" i="58" s="1"/>
  <c r="AC58" i="58" s="1"/>
  <c r="AC59" i="58" s="1"/>
  <c r="AC60" i="58" s="1"/>
  <c r="AC61" i="58" s="1"/>
  <c r="AC62" i="58" s="1"/>
  <c r="AC63" i="58" s="1"/>
  <c r="AC64" i="58" s="1"/>
  <c r="AC65" i="58" s="1"/>
  <c r="AC66" i="58" s="1"/>
  <c r="AC67" i="58" s="1"/>
  <c r="AC68" i="58" s="1"/>
  <c r="AC69" i="58" s="1"/>
  <c r="AC70" i="58" s="1"/>
  <c r="AC71" i="58" s="1"/>
  <c r="AC72" i="58" s="1"/>
  <c r="AC73" i="58" s="1"/>
  <c r="AC74" i="58" s="1"/>
  <c r="AC75" i="58" s="1"/>
  <c r="AC76" i="58" s="1"/>
  <c r="AC77" i="58" s="1"/>
  <c r="AC78" i="58" s="1"/>
  <c r="AC79" i="58" s="1"/>
  <c r="AC80" i="58" s="1"/>
  <c r="AC81" i="58" s="1"/>
  <c r="AC82" i="58" s="1"/>
  <c r="AC83" i="58" s="1"/>
  <c r="AC84" i="58" s="1"/>
  <c r="AC85" i="58" s="1"/>
  <c r="AC86" i="58" s="1"/>
  <c r="AC87" i="58" s="1"/>
  <c r="AC88" i="58" s="1"/>
  <c r="AC89" i="58" s="1"/>
  <c r="AC90" i="58" s="1"/>
  <c r="AC91" i="58" s="1"/>
  <c r="AC92" i="58" s="1"/>
  <c r="AC93" i="58" s="1"/>
  <c r="AC94" i="58" s="1"/>
  <c r="AC95" i="58" s="1"/>
  <c r="AC96" i="58" s="1"/>
  <c r="AC97" i="58" s="1"/>
  <c r="AC98" i="58" s="1"/>
  <c r="AC99" i="58" s="1"/>
  <c r="AC100" i="58" s="1"/>
  <c r="AC101" i="58" s="1"/>
  <c r="AC102" i="58" s="1"/>
  <c r="AC103" i="58" s="1"/>
  <c r="AC104" i="58" s="1"/>
  <c r="AC105" i="58" s="1"/>
  <c r="AC106" i="58" s="1"/>
  <c r="AC107" i="58" s="1"/>
  <c r="AC108" i="58" s="1"/>
  <c r="AC109" i="58" s="1"/>
  <c r="AC110" i="58" s="1"/>
  <c r="AC111" i="58" s="1"/>
  <c r="AC112" i="58" s="1"/>
  <c r="AC113" i="58" s="1"/>
  <c r="AC114" i="58" s="1"/>
  <c r="AC115" i="58" s="1"/>
  <c r="AC116" i="58" s="1"/>
  <c r="AC117" i="58" s="1"/>
  <c r="AC118" i="58" s="1"/>
  <c r="AC119" i="58" s="1"/>
  <c r="AC120" i="58" s="1"/>
  <c r="AC121" i="58" s="1"/>
  <c r="AC122" i="58" s="1"/>
  <c r="AC123" i="58" s="1"/>
  <c r="AC124" i="58" s="1"/>
  <c r="AC125" i="58" s="1"/>
  <c r="AC126" i="58" s="1"/>
  <c r="AC127" i="58" s="1"/>
  <c r="AC128" i="58" s="1"/>
  <c r="AC129" i="58" s="1"/>
  <c r="AC130" i="58" s="1"/>
  <c r="AC131" i="58" s="1"/>
  <c r="AC132" i="58" s="1"/>
  <c r="AC133" i="58" s="1"/>
  <c r="AC134" i="58" s="1"/>
  <c r="AC135" i="58" s="1"/>
  <c r="AC136" i="58" s="1"/>
  <c r="AC137" i="58" s="1"/>
  <c r="AC138" i="58" s="1"/>
  <c r="AC139" i="58" s="1"/>
  <c r="AC140" i="58" s="1"/>
  <c r="AC141" i="58" s="1"/>
  <c r="AC142" i="58" s="1"/>
  <c r="AC143" i="58" s="1"/>
  <c r="AC144" i="58" s="1"/>
  <c r="AC145" i="58" s="1"/>
  <c r="AC146" i="58" s="1"/>
  <c r="AC147" i="58" s="1"/>
  <c r="AC148" i="58" s="1"/>
  <c r="AC149" i="58" s="1"/>
  <c r="AC150" i="58" s="1"/>
  <c r="AC151" i="58" s="1"/>
  <c r="AC152" i="58" s="1"/>
  <c r="AC153" i="58" s="1"/>
  <c r="AC154" i="58" s="1"/>
  <c r="AC155" i="58" s="1"/>
  <c r="AC156" i="58" s="1"/>
  <c r="AC157" i="58" s="1"/>
  <c r="AC158" i="58" s="1"/>
  <c r="AC159" i="58" s="1"/>
  <c r="AC160" i="58" s="1"/>
  <c r="AC161" i="58" s="1"/>
  <c r="AC162" i="58" s="1"/>
  <c r="AC163" i="58" s="1"/>
  <c r="AC164" i="58" s="1"/>
  <c r="AC165" i="58" s="1"/>
  <c r="AC166" i="58" s="1"/>
  <c r="AC167" i="58" s="1"/>
  <c r="AC168" i="58" s="1"/>
  <c r="AC169" i="58" s="1"/>
  <c r="AC170" i="58" s="1"/>
  <c r="AC171" i="58" s="1"/>
  <c r="AC172" i="58" s="1"/>
  <c r="AC173" i="58" s="1"/>
  <c r="AC174" i="58" s="1"/>
  <c r="AC175" i="58" s="1"/>
  <c r="AC176" i="58" s="1"/>
  <c r="AC177" i="58" s="1"/>
  <c r="AC178" i="58" s="1"/>
  <c r="AC179" i="58" s="1"/>
  <c r="AC180" i="58" s="1"/>
  <c r="AC181" i="58" s="1"/>
  <c r="AC182" i="58" s="1"/>
  <c r="AC183" i="58" s="1"/>
  <c r="AC184" i="58" s="1"/>
  <c r="AC185" i="58" s="1"/>
  <c r="AC186" i="58" s="1"/>
  <c r="AC187" i="58" s="1"/>
  <c r="AC188" i="58" s="1"/>
  <c r="AC189" i="58" s="1"/>
  <c r="AC190" i="58" s="1"/>
  <c r="AC191" i="58" s="1"/>
  <c r="AC192" i="58" s="1"/>
  <c r="AC193" i="58" s="1"/>
  <c r="AC194" i="58" s="1"/>
  <c r="AC195" i="58" s="1"/>
  <c r="AC196" i="58" s="1"/>
  <c r="AC197" i="58" s="1"/>
  <c r="AC198" i="58" s="1"/>
  <c r="AC199" i="58" s="1"/>
  <c r="AC200" i="58" s="1"/>
  <c r="AC201" i="58" s="1"/>
  <c r="AC202" i="58" s="1"/>
  <c r="AC203" i="58" s="1"/>
  <c r="AC204" i="58" s="1"/>
  <c r="AC205" i="58" s="1"/>
  <c r="AC206" i="58" s="1"/>
  <c r="AC207" i="58" s="1"/>
  <c r="AC208" i="58" s="1"/>
  <c r="AC209" i="58" s="1"/>
  <c r="AC210" i="58" s="1"/>
  <c r="AC211" i="58" s="1"/>
  <c r="AC212" i="58" s="1"/>
  <c r="AC213" i="58" s="1"/>
  <c r="AC214" i="58" s="1"/>
  <c r="AC215" i="58" s="1"/>
  <c r="AC216" i="58" s="1"/>
  <c r="AC217" i="58" s="1"/>
  <c r="AC218" i="58" s="1"/>
  <c r="AC219" i="58" s="1"/>
  <c r="AC220" i="58" s="1"/>
  <c r="AC221" i="58" s="1"/>
  <c r="AC222" i="58" s="1"/>
  <c r="AC223" i="58" s="1"/>
  <c r="AC224" i="58" s="1"/>
  <c r="AC225" i="58" s="1"/>
  <c r="AC226" i="58" s="1"/>
  <c r="AC227" i="58" s="1"/>
  <c r="AC228" i="58" s="1"/>
  <c r="AC229" i="58" s="1"/>
  <c r="AC230" i="58" s="1"/>
  <c r="AC231" i="58" s="1"/>
  <c r="AC232" i="58" s="1"/>
  <c r="AC233" i="58" s="1"/>
  <c r="AC234" i="58" s="1"/>
  <c r="AC235" i="58" s="1"/>
  <c r="AC236" i="58" s="1"/>
  <c r="AC237" i="58" s="1"/>
  <c r="AC238" i="58" s="1"/>
  <c r="AC239" i="58" s="1"/>
  <c r="AC240" i="58" s="1"/>
  <c r="AC241" i="58" s="1"/>
  <c r="AC242" i="58" s="1"/>
  <c r="AC243" i="58" s="1"/>
  <c r="AC244" i="58" s="1"/>
  <c r="AC245" i="58" s="1"/>
  <c r="AC246" i="58" s="1"/>
  <c r="AC247" i="58" s="1"/>
  <c r="AC248" i="58" s="1"/>
  <c r="AC249" i="58" s="1"/>
  <c r="AC250" i="58" s="1"/>
  <c r="AC251" i="58" s="1"/>
  <c r="AC252" i="58" s="1"/>
  <c r="AC253" i="58" s="1"/>
  <c r="AC254" i="58" s="1"/>
  <c r="AC255" i="58" s="1"/>
  <c r="AC256" i="58" s="1"/>
  <c r="AC257" i="58" s="1"/>
  <c r="AC258" i="58" s="1"/>
  <c r="AC259" i="58" s="1"/>
  <c r="AC260" i="58" s="1"/>
  <c r="AC261" i="58" s="1"/>
  <c r="AC262" i="58" s="1"/>
  <c r="AC263" i="58" s="1"/>
  <c r="AC264" i="58" s="1"/>
  <c r="AC265" i="58" s="1"/>
  <c r="AC266" i="58" s="1"/>
  <c r="AC267" i="58" s="1"/>
  <c r="AC268" i="58" s="1"/>
  <c r="AC269" i="58" s="1"/>
  <c r="AC270" i="58" s="1"/>
  <c r="AC271" i="58" s="1"/>
  <c r="AC272" i="58" s="1"/>
  <c r="AC273" i="58" s="1"/>
  <c r="AC274" i="58" s="1"/>
  <c r="AC275" i="58" s="1"/>
  <c r="AC276" i="58" s="1"/>
  <c r="AC277" i="58" s="1"/>
  <c r="AC278" i="58" s="1"/>
  <c r="AC279" i="58" s="1"/>
  <c r="AC280" i="58" s="1"/>
  <c r="AC281" i="58" s="1"/>
  <c r="AC282" i="58" s="1"/>
  <c r="AC283" i="58" s="1"/>
  <c r="AC284" i="58" s="1"/>
  <c r="AC285" i="58" s="1"/>
  <c r="AC286" i="58" s="1"/>
  <c r="AC287" i="58" s="1"/>
  <c r="AC288" i="58" s="1"/>
  <c r="AC289" i="58" s="1"/>
  <c r="AC290" i="58" s="1"/>
  <c r="AC291" i="58" s="1"/>
  <c r="AC292" i="58" s="1"/>
  <c r="AC293" i="58" s="1"/>
  <c r="AC294" i="58" s="1"/>
  <c r="AC295" i="58" s="1"/>
  <c r="AC296" i="58" s="1"/>
  <c r="AC297" i="58" s="1"/>
  <c r="AC298" i="58" s="1"/>
  <c r="AC299" i="58" s="1"/>
  <c r="AC300" i="58" s="1"/>
  <c r="AC301" i="58" s="1"/>
  <c r="AC302" i="58" s="1"/>
  <c r="AC303" i="58" s="1"/>
  <c r="AC304" i="58" s="1"/>
  <c r="AC305" i="58" s="1"/>
  <c r="AC306" i="58" s="1"/>
  <c r="AC307" i="58" s="1"/>
  <c r="AC308" i="58" s="1"/>
  <c r="AC309" i="58" s="1"/>
  <c r="AC310" i="58" s="1"/>
  <c r="AC311" i="58" s="1"/>
  <c r="AC312" i="58" s="1"/>
  <c r="AC313" i="58" s="1"/>
  <c r="AC314" i="58" s="1"/>
  <c r="AC315" i="58" s="1"/>
  <c r="AC316" i="58" s="1"/>
  <c r="AC317" i="58" s="1"/>
  <c r="AC318" i="58" s="1"/>
  <c r="AC319" i="58" s="1"/>
  <c r="AC320" i="58" s="1"/>
  <c r="AC321" i="58" s="1"/>
  <c r="AC322" i="58" s="1"/>
  <c r="AC323" i="58" s="1"/>
  <c r="AC324" i="58" s="1"/>
  <c r="AC325" i="58" s="1"/>
  <c r="AC326" i="58" s="1"/>
  <c r="AC327" i="58" s="1"/>
  <c r="AC328" i="58" s="1"/>
  <c r="AC329" i="58" s="1"/>
  <c r="AC330" i="58" s="1"/>
  <c r="AC331" i="58" s="1"/>
  <c r="AC332" i="58" s="1"/>
  <c r="AC333" i="58" s="1"/>
  <c r="AC334" i="58" s="1"/>
  <c r="AC335" i="58" s="1"/>
  <c r="AC336" i="58" s="1"/>
  <c r="AC337" i="58" s="1"/>
  <c r="AC338" i="58" s="1"/>
  <c r="AC339" i="58" s="1"/>
  <c r="AC340" i="58" s="1"/>
  <c r="AC341" i="58" s="1"/>
  <c r="AC342" i="58" s="1"/>
  <c r="AC343" i="58" s="1"/>
  <c r="AC344" i="58" s="1"/>
  <c r="AC345" i="58" s="1"/>
  <c r="AC346" i="58" s="1"/>
  <c r="AC347" i="58" s="1"/>
  <c r="AC348" i="58" s="1"/>
  <c r="AC349" i="58" s="1"/>
  <c r="AC350" i="58" s="1"/>
  <c r="AC351" i="58" s="1"/>
  <c r="AC352" i="58" s="1"/>
  <c r="AC353" i="58" s="1"/>
  <c r="AC354" i="58" s="1"/>
  <c r="AC355" i="58" s="1"/>
  <c r="AC356" i="58" s="1"/>
  <c r="AC357" i="58" s="1"/>
  <c r="AC358" i="58" s="1"/>
  <c r="AC359" i="58" s="1"/>
  <c r="AC360" i="58" s="1"/>
  <c r="AC361" i="58" s="1"/>
  <c r="AC362" i="58" s="1"/>
  <c r="AC363" i="58" s="1"/>
  <c r="AC364" i="58" s="1"/>
  <c r="AC365" i="58" s="1"/>
  <c r="AC366" i="58" s="1"/>
  <c r="AC367" i="58" s="1"/>
  <c r="AC368" i="58" s="1"/>
  <c r="AC369" i="58" s="1"/>
  <c r="AC370" i="58" s="1"/>
  <c r="AC371" i="58" s="1"/>
  <c r="AC372" i="58" s="1"/>
  <c r="AC373" i="58" s="1"/>
  <c r="AC374" i="58" s="1"/>
  <c r="AC375" i="58" s="1"/>
  <c r="AC376" i="58" s="1"/>
  <c r="AC377" i="58" s="1"/>
  <c r="AC378" i="58" s="1"/>
  <c r="AC379" i="58" s="1"/>
  <c r="AC380" i="58" s="1"/>
  <c r="AC381" i="58" s="1"/>
  <c r="AC382" i="58" s="1"/>
  <c r="AC383" i="58" s="1"/>
  <c r="AC384" i="58" s="1"/>
  <c r="AC385" i="58" s="1"/>
  <c r="AC386" i="58" s="1"/>
  <c r="AC387" i="58" s="1"/>
  <c r="AC388" i="58" s="1"/>
  <c r="AC389" i="58" s="1"/>
  <c r="AC390" i="58" s="1"/>
  <c r="AC391" i="58" s="1"/>
  <c r="AC392" i="58" s="1"/>
  <c r="AC393" i="58" s="1"/>
  <c r="AC394" i="58" s="1"/>
  <c r="AC395" i="58" s="1"/>
  <c r="AC396" i="58" s="1"/>
  <c r="AC397" i="58" s="1"/>
  <c r="AC398" i="58" s="1"/>
  <c r="AC399" i="58" s="1"/>
  <c r="AC400" i="58" s="1"/>
  <c r="AC401" i="58" s="1"/>
  <c r="AC402" i="58" s="1"/>
  <c r="AC403" i="58" s="1"/>
  <c r="AC404" i="58" s="1"/>
  <c r="AC405" i="58" s="1"/>
  <c r="AC406" i="58" s="1"/>
  <c r="AC407" i="58" s="1"/>
  <c r="AC408" i="58" s="1"/>
  <c r="AC409" i="58" s="1"/>
  <c r="AC410" i="58" s="1"/>
  <c r="AC411" i="58" s="1"/>
  <c r="AC412" i="58" s="1"/>
  <c r="AC413" i="58" s="1"/>
  <c r="AC414" i="58" s="1"/>
  <c r="AC415" i="58" s="1"/>
  <c r="AC416" i="58" s="1"/>
  <c r="AC417" i="58" s="1"/>
  <c r="AC418" i="58" s="1"/>
  <c r="AC419" i="58" s="1"/>
  <c r="AC420" i="58" s="1"/>
  <c r="AC421" i="58" s="1"/>
  <c r="AC422" i="58" s="1"/>
  <c r="AC423" i="58" s="1"/>
  <c r="AC424" i="58" s="1"/>
  <c r="AC425" i="58" s="1"/>
  <c r="AC426" i="58" s="1"/>
  <c r="AC427" i="58" s="1"/>
  <c r="AC428" i="58" s="1"/>
  <c r="AC429" i="58" s="1"/>
  <c r="AC430" i="58" s="1"/>
  <c r="AC431" i="58" s="1"/>
  <c r="AC432" i="58" s="1"/>
  <c r="AC433" i="58" s="1"/>
  <c r="AC434" i="58" s="1"/>
  <c r="AC435" i="58" s="1"/>
  <c r="AC436" i="58" s="1"/>
  <c r="AC437" i="58" s="1"/>
  <c r="AC438" i="58" s="1"/>
  <c r="AC439" i="58" s="1"/>
  <c r="AC440" i="58" s="1"/>
  <c r="AC441" i="58" s="1"/>
  <c r="AC442" i="58" s="1"/>
  <c r="AC443" i="58" s="1"/>
  <c r="AC444" i="58" s="1"/>
  <c r="AC445" i="58" s="1"/>
  <c r="AC446" i="58" s="1"/>
  <c r="AC447" i="58" s="1"/>
  <c r="AC448" i="58" s="1"/>
  <c r="AC449" i="58" s="1"/>
  <c r="AC450" i="58" s="1"/>
  <c r="AC451" i="58" s="1"/>
  <c r="AC452" i="58" s="1"/>
  <c r="AC453" i="58" s="1"/>
  <c r="AC454" i="58" s="1"/>
  <c r="AC455" i="58" s="1"/>
  <c r="AC456" i="58" s="1"/>
  <c r="AC457" i="58" s="1"/>
  <c r="AC458" i="58" s="1"/>
  <c r="AC459" i="58" s="1"/>
  <c r="AC460" i="58" s="1"/>
  <c r="AC461" i="58" s="1"/>
  <c r="AC462" i="58" s="1"/>
  <c r="AC463" i="58" s="1"/>
  <c r="AC464" i="58" s="1"/>
  <c r="AC465" i="58" s="1"/>
  <c r="AC466" i="58" s="1"/>
  <c r="AC467" i="58" s="1"/>
  <c r="AC468" i="58" s="1"/>
  <c r="AC469" i="58" s="1"/>
  <c r="AC470" i="58" s="1"/>
  <c r="AC471" i="58" s="1"/>
  <c r="AC472" i="58" s="1"/>
  <c r="AC473" i="58" s="1"/>
  <c r="AC474" i="58" s="1"/>
  <c r="AC475" i="58" s="1"/>
  <c r="AC476" i="58" s="1"/>
  <c r="AC477" i="58" s="1"/>
  <c r="AC478" i="58" s="1"/>
  <c r="AC479" i="58" s="1"/>
  <c r="AC480" i="58" s="1"/>
  <c r="AC481" i="58" s="1"/>
  <c r="AC482" i="58" s="1"/>
  <c r="AC483" i="58" s="1"/>
  <c r="AC484" i="58" s="1"/>
  <c r="AC485" i="58" s="1"/>
  <c r="AC486" i="58" s="1"/>
  <c r="AC487" i="58" s="1"/>
  <c r="AC488" i="58" s="1"/>
  <c r="AC489" i="58" s="1"/>
  <c r="AC490" i="58" s="1"/>
  <c r="AC491" i="58" s="1"/>
  <c r="AC492" i="58" s="1"/>
  <c r="AC493" i="58" s="1"/>
  <c r="AC494" i="58" s="1"/>
  <c r="AC495" i="58" s="1"/>
  <c r="AC496" i="58" s="1"/>
  <c r="AC497" i="58" s="1"/>
  <c r="AC498" i="58" s="1"/>
  <c r="AC499" i="58" s="1"/>
  <c r="AC500" i="58" s="1"/>
  <c r="AC501" i="58" s="1"/>
  <c r="AC502" i="58" s="1"/>
  <c r="AC503" i="58" s="1"/>
  <c r="AC504" i="58" s="1"/>
  <c r="AC505" i="58" s="1"/>
  <c r="AC506" i="58" s="1"/>
  <c r="AC507" i="58" s="1"/>
  <c r="AC508" i="58" s="1"/>
  <c r="AC509" i="58" s="1"/>
  <c r="AC510" i="58" s="1"/>
  <c r="AC511" i="58" s="1"/>
  <c r="AC512" i="58" s="1"/>
  <c r="AC513" i="58" s="1"/>
  <c r="AC514" i="58" s="1"/>
  <c r="AC515" i="58" s="1"/>
  <c r="AC516" i="58" s="1"/>
  <c r="AC517" i="58" s="1"/>
  <c r="AC518" i="58" s="1"/>
  <c r="AC519" i="58" s="1"/>
  <c r="AC520" i="58" s="1"/>
  <c r="AC521" i="58" s="1"/>
  <c r="AC522" i="58" s="1"/>
  <c r="AC523" i="58" s="1"/>
  <c r="AC524" i="58" s="1"/>
  <c r="AC525" i="58" s="1"/>
  <c r="AC526" i="58" s="1"/>
  <c r="AC527" i="58" s="1"/>
  <c r="AC528" i="58" s="1"/>
  <c r="AC529" i="58" s="1"/>
  <c r="AC530" i="58" s="1"/>
  <c r="AC531" i="58" s="1"/>
  <c r="AC532" i="58" s="1"/>
  <c r="AC533" i="58" s="1"/>
  <c r="AC534" i="58" s="1"/>
  <c r="AC535" i="58" s="1"/>
  <c r="AC536" i="58" s="1"/>
  <c r="AC537" i="58" s="1"/>
  <c r="AC538" i="58" s="1"/>
  <c r="AC539" i="58" s="1"/>
  <c r="AC540" i="58" s="1"/>
  <c r="AC541" i="58" s="1"/>
  <c r="AC542" i="58" s="1"/>
  <c r="AC543" i="58" s="1"/>
  <c r="AC544" i="58" s="1"/>
  <c r="AC545" i="58" s="1"/>
  <c r="AC546" i="58" s="1"/>
  <c r="AC547" i="58" s="1"/>
  <c r="AC548" i="58" s="1"/>
  <c r="AC549" i="58" s="1"/>
  <c r="AC550" i="58" s="1"/>
  <c r="AC551" i="58" s="1"/>
  <c r="AC552" i="58" s="1"/>
  <c r="AC553" i="58" s="1"/>
  <c r="AC554" i="58" s="1"/>
  <c r="AC555" i="58" s="1"/>
  <c r="AC556" i="58" s="1"/>
  <c r="AC557" i="58" s="1"/>
  <c r="AC558" i="58" s="1"/>
  <c r="AC559" i="58" s="1"/>
  <c r="AC560" i="58" s="1"/>
  <c r="AC561" i="58" s="1"/>
  <c r="AC562" i="58" s="1"/>
  <c r="AC563" i="58" s="1"/>
  <c r="AC564" i="58" s="1"/>
  <c r="AC565" i="58" s="1"/>
  <c r="AC566" i="58" s="1"/>
  <c r="AC567" i="58" s="1"/>
  <c r="AC568" i="58" s="1"/>
  <c r="AC569" i="58" s="1"/>
  <c r="AC570" i="58" s="1"/>
  <c r="AC571" i="58" s="1"/>
  <c r="AC572" i="58" s="1"/>
  <c r="AC573" i="58" s="1"/>
  <c r="AC574" i="58" s="1"/>
  <c r="AC575" i="58" s="1"/>
  <c r="AC576" i="58" s="1"/>
  <c r="AC577" i="58" s="1"/>
  <c r="AC578" i="58" s="1"/>
  <c r="AC579" i="58" s="1"/>
  <c r="AC580" i="58" s="1"/>
  <c r="AC581" i="58" s="1"/>
  <c r="AC582" i="58" s="1"/>
  <c r="AC583" i="58" s="1"/>
  <c r="AC584" i="58" s="1"/>
  <c r="AC585" i="58" s="1"/>
  <c r="AC586" i="58" s="1"/>
  <c r="AC587" i="58" s="1"/>
  <c r="AC588" i="58" s="1"/>
  <c r="AC589" i="58" s="1"/>
  <c r="AC590" i="58" s="1"/>
  <c r="AC591" i="58" s="1"/>
  <c r="AC592" i="58" s="1"/>
  <c r="AC593" i="58" s="1"/>
  <c r="AC594" i="58" s="1"/>
  <c r="AC595" i="58" s="1"/>
  <c r="AC596" i="58" s="1"/>
  <c r="AC597" i="58" s="1"/>
  <c r="AC598" i="58" s="1"/>
  <c r="AC599" i="58" s="1"/>
  <c r="AC600" i="58" s="1"/>
  <c r="AC601" i="58" s="1"/>
  <c r="AC602" i="58" s="1"/>
  <c r="AC603" i="58" s="1"/>
  <c r="AC604" i="58" s="1"/>
  <c r="AC605" i="58" s="1"/>
  <c r="AC606" i="58" s="1"/>
  <c r="AC607" i="58" s="1"/>
  <c r="AC608" i="58" s="1"/>
  <c r="AC609" i="58" s="1"/>
  <c r="AC610" i="58" s="1"/>
  <c r="AC611" i="58" s="1"/>
  <c r="AC612" i="58" s="1"/>
  <c r="AC613" i="58" s="1"/>
  <c r="AC614" i="58" s="1"/>
  <c r="AC615" i="58" s="1"/>
  <c r="AC616" i="58" s="1"/>
  <c r="AC617" i="58" s="1"/>
  <c r="AC618" i="58" s="1"/>
  <c r="AC619" i="58" s="1"/>
  <c r="AC620" i="58" s="1"/>
  <c r="AC621" i="58" s="1"/>
  <c r="AC622" i="58" s="1"/>
  <c r="AC623" i="58" s="1"/>
  <c r="AC624" i="58" s="1"/>
  <c r="AC625" i="58" s="1"/>
  <c r="AC626" i="58" s="1"/>
  <c r="AC627" i="58" s="1"/>
  <c r="AC628" i="58" s="1"/>
  <c r="AC629" i="58" s="1"/>
  <c r="AC630" i="58" s="1"/>
  <c r="AC631" i="58" s="1"/>
  <c r="AC632" i="58" s="1"/>
  <c r="AC633" i="58" s="1"/>
  <c r="AC634" i="58" s="1"/>
  <c r="AC635" i="58" s="1"/>
  <c r="AC636" i="58" s="1"/>
  <c r="AC637" i="58" s="1"/>
  <c r="AC638" i="58" s="1"/>
  <c r="AC639" i="58" s="1"/>
  <c r="AC640" i="58" s="1"/>
  <c r="AC641" i="58" s="1"/>
  <c r="AC642" i="58" s="1"/>
  <c r="AC643" i="58" s="1"/>
  <c r="AC644" i="58" s="1"/>
  <c r="AC645" i="58" s="1"/>
  <c r="AC646" i="58" s="1"/>
  <c r="AC647" i="58" s="1"/>
  <c r="AC648" i="58" s="1"/>
  <c r="AC649" i="58" s="1"/>
  <c r="AC650" i="58" s="1"/>
  <c r="AC651" i="58" s="1"/>
  <c r="AC652" i="58" s="1"/>
  <c r="AC653" i="58" s="1"/>
  <c r="AC654" i="58" s="1"/>
  <c r="AC655" i="58" s="1"/>
  <c r="AC656" i="58" s="1"/>
  <c r="AC657" i="58" s="1"/>
  <c r="AC658" i="58" s="1"/>
  <c r="AC659" i="58" s="1"/>
  <c r="AC660" i="58" s="1"/>
  <c r="AC661" i="58" s="1"/>
  <c r="AC662" i="58" s="1"/>
  <c r="AC663" i="58" s="1"/>
  <c r="AC664" i="58" s="1"/>
  <c r="AC665" i="58" s="1"/>
  <c r="AC666" i="58" s="1"/>
  <c r="AC667" i="58" s="1"/>
  <c r="AC668" i="58" s="1"/>
  <c r="AC669" i="58" s="1"/>
  <c r="AC670" i="58" s="1"/>
  <c r="AC671" i="58" s="1"/>
  <c r="AC672" i="58" s="1"/>
  <c r="AC673" i="58" s="1"/>
  <c r="AC674" i="58" s="1"/>
  <c r="AC675" i="58" s="1"/>
  <c r="AC676" i="58" s="1"/>
  <c r="AC677" i="58" s="1"/>
  <c r="AC678" i="58" s="1"/>
  <c r="AC679" i="58" s="1"/>
  <c r="AC680" i="58" s="1"/>
  <c r="AC681" i="58" s="1"/>
  <c r="AC682" i="58" s="1"/>
  <c r="AC683" i="58" s="1"/>
  <c r="AC684" i="58" s="1"/>
  <c r="AC685" i="58" s="1"/>
  <c r="AC686" i="58" s="1"/>
  <c r="AC687" i="58" s="1"/>
  <c r="AC688" i="58" s="1"/>
  <c r="AC689" i="58" s="1"/>
  <c r="AC690" i="58" s="1"/>
  <c r="AC691" i="58" s="1"/>
  <c r="AC692" i="58" s="1"/>
  <c r="AC693" i="58" s="1"/>
  <c r="AC694" i="58" s="1"/>
  <c r="AC695" i="58" s="1"/>
  <c r="AC696" i="58" s="1"/>
  <c r="AC697" i="58" s="1"/>
  <c r="AC698" i="58" s="1"/>
  <c r="AC699" i="58" s="1"/>
  <c r="AC700" i="58" s="1"/>
  <c r="AC701" i="58" s="1"/>
  <c r="AC702" i="58" s="1"/>
  <c r="AC703" i="58" s="1"/>
  <c r="AC704" i="58" s="1"/>
  <c r="AC705" i="58" s="1"/>
  <c r="AC706" i="58" s="1"/>
  <c r="AC707" i="58" s="1"/>
  <c r="AC708" i="58" s="1"/>
  <c r="AC709" i="58" s="1"/>
  <c r="AC710" i="58" s="1"/>
  <c r="AC711" i="58" s="1"/>
  <c r="AC712" i="58" s="1"/>
  <c r="AC713" i="58" s="1"/>
  <c r="AC714" i="58" s="1"/>
  <c r="AC715" i="58" s="1"/>
  <c r="AC716" i="58" s="1"/>
  <c r="AC717" i="58" s="1"/>
  <c r="AC718" i="58" s="1"/>
  <c r="AC719" i="58" s="1"/>
  <c r="AC720" i="58" s="1"/>
  <c r="AC721" i="58" s="1"/>
  <c r="AC722" i="58" s="1"/>
  <c r="AC723" i="58" s="1"/>
  <c r="AC724" i="58" s="1"/>
  <c r="AC725" i="58" s="1"/>
  <c r="AC726" i="58" s="1"/>
  <c r="AC727" i="58" s="1"/>
  <c r="AC728" i="58" s="1"/>
  <c r="AC729" i="58" s="1"/>
  <c r="AC730" i="58" s="1"/>
  <c r="AC731" i="58" s="1"/>
  <c r="AC732" i="58" s="1"/>
  <c r="AC733" i="58" s="1"/>
  <c r="AC734" i="58" s="1"/>
  <c r="AC735" i="58" s="1"/>
  <c r="AC736" i="58" s="1"/>
  <c r="AC737" i="58" s="1"/>
  <c r="AC738" i="58" s="1"/>
  <c r="AC739" i="58" s="1"/>
  <c r="AC740" i="58" s="1"/>
  <c r="AC741" i="58" s="1"/>
  <c r="AC742" i="58" s="1"/>
  <c r="AC743" i="58" s="1"/>
  <c r="AC744" i="58" s="1"/>
  <c r="AC745" i="58" s="1"/>
  <c r="AC746" i="58" s="1"/>
  <c r="AC747" i="58" s="1"/>
  <c r="AC748" i="58" s="1"/>
  <c r="AC749" i="58" s="1"/>
  <c r="AC750" i="58" s="1"/>
  <c r="AC751" i="58" s="1"/>
  <c r="AC752" i="58" s="1"/>
  <c r="AC753" i="58" s="1"/>
  <c r="AC754" i="58" s="1"/>
  <c r="AC755" i="58" s="1"/>
  <c r="AC756" i="58" s="1"/>
  <c r="AC757" i="58" s="1"/>
  <c r="AC758" i="58" s="1"/>
  <c r="AC759" i="58" s="1"/>
  <c r="AC760" i="58" s="1"/>
  <c r="AC761" i="58" s="1"/>
  <c r="AC762" i="58" s="1"/>
  <c r="AC763" i="58" s="1"/>
  <c r="AC764" i="58" s="1"/>
  <c r="AC765" i="58" s="1"/>
  <c r="AC766" i="58" s="1"/>
  <c r="AC767" i="58" s="1"/>
  <c r="AC768" i="58" s="1"/>
  <c r="AC769" i="58" s="1"/>
  <c r="AC770" i="58" s="1"/>
  <c r="AC771" i="58" s="1"/>
  <c r="AC772" i="58" s="1"/>
  <c r="AC773" i="58" s="1"/>
  <c r="AC774" i="58" s="1"/>
  <c r="AC775" i="58" s="1"/>
  <c r="AC776" i="58" s="1"/>
  <c r="AC777" i="58" s="1"/>
  <c r="AC778" i="58" s="1"/>
  <c r="AC779" i="58" s="1"/>
  <c r="AC780" i="58" s="1"/>
  <c r="AC781" i="58" s="1"/>
  <c r="AC782" i="58" s="1"/>
  <c r="AC783" i="58" s="1"/>
  <c r="AC784" i="58" s="1"/>
  <c r="AC785" i="58" s="1"/>
  <c r="AC786" i="58" s="1"/>
  <c r="AC787" i="58" s="1"/>
  <c r="AC788" i="58" s="1"/>
  <c r="AC789" i="58" s="1"/>
  <c r="AC790" i="58" s="1"/>
  <c r="AC791" i="58" s="1"/>
  <c r="AC792" i="58" s="1"/>
  <c r="AC793" i="58" s="1"/>
  <c r="AC794" i="58" s="1"/>
  <c r="AC795" i="58" s="1"/>
  <c r="AC796" i="58" s="1"/>
  <c r="AC797" i="58" s="1"/>
  <c r="AC798" i="58" s="1"/>
  <c r="AC799" i="58" s="1"/>
  <c r="AC800" i="58" s="1"/>
  <c r="AC801" i="58" s="1"/>
  <c r="AC802" i="58" s="1"/>
  <c r="AC803" i="58" s="1"/>
  <c r="AC804" i="58" s="1"/>
  <c r="AC805" i="58" s="1"/>
  <c r="AC806" i="58" s="1"/>
  <c r="AC807" i="58" s="1"/>
  <c r="AC808" i="58" s="1"/>
  <c r="AC809" i="58" s="1"/>
  <c r="AC810" i="58" s="1"/>
  <c r="AC811" i="58" s="1"/>
  <c r="AC812" i="58" s="1"/>
  <c r="AC813" i="58" s="1"/>
  <c r="AC814" i="58" s="1"/>
  <c r="AC815" i="58" s="1"/>
  <c r="AC816" i="58" s="1"/>
  <c r="AC817" i="58" s="1"/>
  <c r="AC818" i="58" s="1"/>
  <c r="AC819" i="58" s="1"/>
  <c r="AC820" i="58" s="1"/>
  <c r="AC821" i="58" s="1"/>
  <c r="AC822" i="58" s="1"/>
  <c r="AC823" i="58" s="1"/>
  <c r="AC824" i="58" s="1"/>
  <c r="AC825" i="58" s="1"/>
  <c r="AC826" i="58" s="1"/>
  <c r="AC827" i="58" s="1"/>
  <c r="AC828" i="58" s="1"/>
  <c r="AC829" i="58" s="1"/>
  <c r="AC830" i="58" s="1"/>
  <c r="AC831" i="58" s="1"/>
  <c r="AC832" i="58" s="1"/>
  <c r="AC833" i="58" s="1"/>
  <c r="AC834" i="58" s="1"/>
  <c r="AC835" i="58" s="1"/>
  <c r="AC836" i="58" s="1"/>
  <c r="AC837" i="58" s="1"/>
  <c r="AC838" i="58" s="1"/>
  <c r="AC839" i="58" s="1"/>
  <c r="AC840" i="58" s="1"/>
  <c r="AC841" i="58" s="1"/>
  <c r="AC842" i="58" s="1"/>
  <c r="AC843" i="58" s="1"/>
  <c r="AC844" i="58" s="1"/>
  <c r="AC845" i="58" s="1"/>
  <c r="AC846" i="58" s="1"/>
  <c r="AC847" i="58" s="1"/>
  <c r="AC848" i="58" s="1"/>
  <c r="AC849" i="58" s="1"/>
  <c r="AC850" i="58" s="1"/>
  <c r="AC851" i="58" s="1"/>
  <c r="AC852" i="58" s="1"/>
  <c r="AC853" i="58" s="1"/>
  <c r="AC854" i="58" s="1"/>
  <c r="AC855" i="58" s="1"/>
  <c r="AC856" i="58" s="1"/>
  <c r="AC857" i="58" s="1"/>
  <c r="AC858" i="58" s="1"/>
  <c r="AC859" i="58" s="1"/>
  <c r="AC860" i="58" s="1"/>
  <c r="AC861" i="58" s="1"/>
  <c r="AC862" i="58" s="1"/>
  <c r="AC863" i="58" s="1"/>
  <c r="AC864" i="58" s="1"/>
  <c r="AC865" i="58" s="1"/>
  <c r="AC866" i="58" s="1"/>
  <c r="AC867" i="58" s="1"/>
  <c r="AC868" i="58" s="1"/>
  <c r="AC869" i="58" s="1"/>
  <c r="AC870" i="58" s="1"/>
  <c r="AC871" i="58" s="1"/>
  <c r="AC872" i="58" s="1"/>
  <c r="AC873" i="58" s="1"/>
  <c r="AC874" i="58" s="1"/>
  <c r="AC875" i="58" s="1"/>
  <c r="AC876" i="58" s="1"/>
  <c r="AC877" i="58" s="1"/>
  <c r="AC878" i="58" s="1"/>
  <c r="AC879" i="58" s="1"/>
  <c r="AC880" i="58" s="1"/>
  <c r="AC881" i="58" s="1"/>
  <c r="AC882" i="58" s="1"/>
  <c r="AC883" i="58" s="1"/>
  <c r="AC884" i="58" s="1"/>
  <c r="AC885" i="58" s="1"/>
  <c r="AC886" i="58" s="1"/>
  <c r="AC887" i="58" s="1"/>
  <c r="AC888" i="58" s="1"/>
  <c r="AC889" i="58" s="1"/>
  <c r="AC890" i="58" s="1"/>
  <c r="AC891" i="58" s="1"/>
  <c r="AC892" i="58" s="1"/>
  <c r="AC893" i="58" s="1"/>
  <c r="AC894" i="58" s="1"/>
  <c r="AC895" i="58" s="1"/>
  <c r="AC896" i="58" s="1"/>
  <c r="AC897" i="58" s="1"/>
  <c r="AC898" i="58" s="1"/>
  <c r="AC899" i="58" s="1"/>
  <c r="AC900" i="58" s="1"/>
  <c r="AC901" i="58" s="1"/>
  <c r="AC902" i="58" s="1"/>
  <c r="AC903" i="58" s="1"/>
  <c r="AC904" i="58" s="1"/>
  <c r="AC905" i="58" s="1"/>
  <c r="AC906" i="58" s="1"/>
  <c r="AC907" i="58" s="1"/>
  <c r="AC908" i="58" s="1"/>
  <c r="AC909" i="58" s="1"/>
  <c r="AC910" i="58" s="1"/>
  <c r="AC911" i="58" s="1"/>
  <c r="AC912" i="58" s="1"/>
  <c r="AC913" i="58" s="1"/>
  <c r="AC914" i="58" s="1"/>
  <c r="AC915" i="58" s="1"/>
  <c r="AC916" i="58" s="1"/>
  <c r="AC917" i="58" s="1"/>
  <c r="AC918" i="58" s="1"/>
  <c r="AC919" i="58" s="1"/>
  <c r="AC920" i="58" s="1"/>
  <c r="AC921" i="58" s="1"/>
  <c r="AC922" i="58" s="1"/>
  <c r="AC923" i="58" s="1"/>
  <c r="AC924" i="58" s="1"/>
  <c r="AC925" i="58" s="1"/>
  <c r="AC926" i="58" s="1"/>
  <c r="AC927" i="58" s="1"/>
  <c r="AC928" i="58" s="1"/>
  <c r="AC929" i="58" s="1"/>
  <c r="AC930" i="58" s="1"/>
  <c r="AC931" i="58" s="1"/>
  <c r="AC932" i="58" s="1"/>
  <c r="AC933" i="58" s="1"/>
  <c r="AC934" i="58" s="1"/>
  <c r="AC935" i="58" s="1"/>
  <c r="AC936" i="58" s="1"/>
  <c r="AC937" i="58" s="1"/>
  <c r="AC938" i="58" s="1"/>
  <c r="AC939" i="58" s="1"/>
  <c r="AC940" i="58" s="1"/>
  <c r="AC941" i="58" s="1"/>
  <c r="AC942" i="58" s="1"/>
  <c r="AC943" i="58" s="1"/>
  <c r="AC944" i="58" s="1"/>
  <c r="AC945" i="58" s="1"/>
  <c r="AC946" i="58" s="1"/>
  <c r="AC947" i="58" s="1"/>
  <c r="AC948" i="58" s="1"/>
  <c r="AC949" i="58" s="1"/>
  <c r="AC950" i="58" s="1"/>
  <c r="AC951" i="58" s="1"/>
  <c r="AC952" i="58" s="1"/>
  <c r="AC953" i="58" s="1"/>
  <c r="AC954" i="58" s="1"/>
  <c r="AC955" i="58" s="1"/>
  <c r="AC956" i="58" s="1"/>
  <c r="AC957" i="58" s="1"/>
  <c r="AC958" i="58" s="1"/>
  <c r="AC959" i="58" s="1"/>
  <c r="AC960" i="58" s="1"/>
  <c r="AC961" i="58" s="1"/>
  <c r="AC962" i="58" s="1"/>
  <c r="AC963" i="58" s="1"/>
  <c r="AC964" i="58" s="1"/>
  <c r="AC965" i="58" s="1"/>
  <c r="AC966" i="58" s="1"/>
  <c r="AC967" i="58" s="1"/>
  <c r="AC968" i="58" s="1"/>
  <c r="AC969" i="58" s="1"/>
  <c r="AC970" i="58" s="1"/>
  <c r="AC971" i="58" s="1"/>
  <c r="AC972" i="58" s="1"/>
  <c r="AC973" i="58" s="1"/>
  <c r="AC974" i="58" s="1"/>
  <c r="AC975" i="58" s="1"/>
  <c r="AC976" i="58" s="1"/>
  <c r="AC977" i="58" s="1"/>
  <c r="AC978" i="58" s="1"/>
  <c r="AC979" i="58" s="1"/>
  <c r="AC980" i="58" s="1"/>
  <c r="AC981" i="58" s="1"/>
  <c r="AC982" i="58" s="1"/>
  <c r="AC983" i="58" s="1"/>
  <c r="AC984" i="58" s="1"/>
  <c r="AC985" i="58" s="1"/>
  <c r="AC986" i="58" s="1"/>
  <c r="AC987" i="58" s="1"/>
  <c r="AC988" i="58" s="1"/>
  <c r="AC989" i="58" s="1"/>
  <c r="AC990" i="58" s="1"/>
  <c r="AC991" i="58" s="1"/>
  <c r="AC992" i="58" s="1"/>
  <c r="AC993" i="58" s="1"/>
  <c r="AC994" i="58" s="1"/>
  <c r="AC995" i="58" s="1"/>
  <c r="AC996" i="58" s="1"/>
  <c r="AC997" i="58" s="1"/>
  <c r="AC998" i="58" s="1"/>
  <c r="AC999" i="58" s="1"/>
  <c r="AC1000" i="58" s="1"/>
  <c r="AC1001" i="58" s="1"/>
  <c r="AC1002" i="58" s="1"/>
  <c r="AC1003" i="58" s="1"/>
  <c r="AC1004" i="58" s="1"/>
  <c r="AC1005" i="58" s="1"/>
  <c r="AC1006" i="58" s="1"/>
  <c r="AC1007" i="58" s="1"/>
  <c r="AC1008" i="58" s="1"/>
  <c r="AC1009" i="58" s="1"/>
  <c r="AC1010" i="58" s="1"/>
  <c r="AC1011" i="58" s="1"/>
  <c r="AC1012" i="58" s="1"/>
  <c r="AC1013" i="58" s="1"/>
  <c r="AC1014" i="58" s="1"/>
  <c r="AC1015" i="58" s="1"/>
  <c r="AC1016" i="58" s="1"/>
  <c r="AC1017" i="58" s="1"/>
  <c r="AC1018" i="58" s="1"/>
  <c r="AC1019" i="58" s="1"/>
  <c r="AC1020" i="58" s="1"/>
  <c r="AC1021" i="58" s="1"/>
  <c r="AC1022" i="58" s="1"/>
  <c r="AC1023" i="58" s="1"/>
  <c r="AC1024" i="58" s="1"/>
  <c r="AC1025" i="58" s="1"/>
  <c r="AC1026" i="58" s="1"/>
  <c r="AC1027" i="58" s="1"/>
  <c r="AC1028" i="58" s="1"/>
  <c r="AC1029" i="58" s="1"/>
  <c r="AC1030" i="58" s="1"/>
  <c r="AC1031" i="58" s="1"/>
  <c r="AC1032" i="58" s="1"/>
  <c r="AC1033" i="58" s="1"/>
  <c r="AC1034" i="58" s="1"/>
  <c r="AC1035" i="58" s="1"/>
  <c r="AC1036" i="58" s="1"/>
  <c r="AC1037" i="58" s="1"/>
  <c r="AC1038" i="58" s="1"/>
  <c r="AC1039" i="58" s="1"/>
  <c r="AC1040" i="58" s="1"/>
  <c r="AC1041" i="58" s="1"/>
  <c r="AC1042" i="58" s="1"/>
  <c r="AC1043" i="58" s="1"/>
  <c r="AC1044" i="58" s="1"/>
  <c r="AC1045" i="58" s="1"/>
  <c r="AC1046" i="58" s="1"/>
  <c r="AC1047" i="58" s="1"/>
  <c r="AC1048" i="58" s="1"/>
  <c r="AC1049" i="58" s="1"/>
  <c r="AC1050" i="58" s="1"/>
  <c r="AC1051" i="58" s="1"/>
  <c r="AC1052" i="58" s="1"/>
  <c r="AC1053" i="58" s="1"/>
  <c r="AC1054" i="58" s="1"/>
  <c r="AC1055" i="58" s="1"/>
  <c r="AC1056" i="58" s="1"/>
  <c r="AC1057" i="58" s="1"/>
  <c r="AC1058" i="58" s="1"/>
  <c r="AC1059" i="58" s="1"/>
  <c r="AC1060" i="58" s="1"/>
  <c r="AC1061" i="58" s="1"/>
  <c r="AC1062" i="58" s="1"/>
  <c r="AC1063" i="58" s="1"/>
  <c r="AC1064" i="58" s="1"/>
  <c r="AC1065" i="58" s="1"/>
  <c r="AC1066" i="58" s="1"/>
  <c r="AC1067" i="58" s="1"/>
  <c r="AC1068" i="58" s="1"/>
  <c r="AC1069" i="58" s="1"/>
  <c r="AC1070" i="58" s="1"/>
  <c r="AC1071" i="58" s="1"/>
  <c r="AC1072" i="58" s="1"/>
  <c r="AC1073" i="58" s="1"/>
  <c r="AC1074" i="58" s="1"/>
  <c r="AC1075" i="58" s="1"/>
  <c r="AC1076" i="58" s="1"/>
  <c r="AC1077" i="58" s="1"/>
  <c r="AC1078" i="58" s="1"/>
  <c r="AC1079" i="58" s="1"/>
  <c r="AC1080" i="58" s="1"/>
  <c r="AC1081" i="58" s="1"/>
  <c r="AC1082" i="58" s="1"/>
  <c r="AC1083" i="58" s="1"/>
  <c r="AC1084" i="58" s="1"/>
  <c r="AC1085" i="58" s="1"/>
  <c r="AC1086" i="58" s="1"/>
  <c r="AC1087" i="58" s="1"/>
  <c r="AC1088" i="58" s="1"/>
  <c r="AC1089" i="58" s="1"/>
  <c r="AC1090" i="58" s="1"/>
  <c r="AC1091" i="58" s="1"/>
  <c r="AC1092" i="58" s="1"/>
  <c r="AC1093" i="58" s="1"/>
  <c r="AC1094" i="58" s="1"/>
  <c r="AC1095" i="58" s="1"/>
  <c r="AC1096" i="58" s="1"/>
  <c r="AC1097" i="58" s="1"/>
  <c r="AC1098" i="58" s="1"/>
  <c r="AC1099" i="58" s="1"/>
  <c r="AC1100" i="58" s="1"/>
  <c r="AC1101" i="58" s="1"/>
  <c r="AC1102" i="58" s="1"/>
  <c r="AC1103" i="58" s="1"/>
  <c r="AC1104" i="58" s="1"/>
  <c r="AC1105" i="58" s="1"/>
  <c r="AC1106" i="58" s="1"/>
  <c r="AC1107" i="58" s="1"/>
  <c r="AC1108" i="58" s="1"/>
  <c r="AC1109" i="58" s="1"/>
  <c r="AC1110" i="58" s="1"/>
  <c r="AC1111" i="58" s="1"/>
  <c r="AC1112" i="58" s="1"/>
  <c r="AC1113" i="58" s="1"/>
  <c r="AC1114" i="58" s="1"/>
  <c r="AC1115" i="58" s="1"/>
  <c r="AC1116" i="58" s="1"/>
  <c r="AC1117" i="58" s="1"/>
  <c r="AC1118" i="58" s="1"/>
  <c r="AC1119" i="58" s="1"/>
  <c r="AC1120" i="58" s="1"/>
  <c r="AC1121" i="58" s="1"/>
  <c r="AC1122" i="58" s="1"/>
  <c r="AC1123" i="58" s="1"/>
  <c r="AC1124" i="58" s="1"/>
  <c r="AC1125" i="58" s="1"/>
  <c r="AC1126" i="58" s="1"/>
  <c r="AC1127" i="58" s="1"/>
  <c r="AC1128" i="58" s="1"/>
  <c r="AC1129" i="58" s="1"/>
  <c r="AC1130" i="58" s="1"/>
  <c r="AC1131" i="58" s="1"/>
  <c r="AC1132" i="58" s="1"/>
  <c r="AC1133" i="58" s="1"/>
  <c r="AC1134" i="58" s="1"/>
  <c r="AC1135" i="58" s="1"/>
  <c r="AC1136" i="58" s="1"/>
  <c r="AC1137" i="58" s="1"/>
  <c r="AC1138" i="58" s="1"/>
  <c r="AC1139" i="58" s="1"/>
  <c r="AC1140" i="58" s="1"/>
  <c r="AC1141" i="58" s="1"/>
  <c r="AC1142" i="58" s="1"/>
  <c r="AC1143" i="58" s="1"/>
  <c r="AC1144" i="58" s="1"/>
  <c r="AC1145" i="58" s="1"/>
  <c r="AC1146" i="58" s="1"/>
  <c r="AC1147" i="58" s="1"/>
  <c r="AC1148" i="58" s="1"/>
  <c r="AC1149" i="58" s="1"/>
  <c r="AC1150" i="58" s="1"/>
  <c r="AC1151" i="58" s="1"/>
  <c r="AC1152" i="58" s="1"/>
  <c r="AC1153" i="58" s="1"/>
  <c r="AC1154" i="58" s="1"/>
  <c r="AC1155" i="58" s="1"/>
  <c r="AC1156" i="58" s="1"/>
  <c r="AC1157" i="58" s="1"/>
  <c r="AC1158" i="58" s="1"/>
  <c r="AC1159" i="58" s="1"/>
  <c r="AC1160" i="58" s="1"/>
  <c r="AC1161" i="58" s="1"/>
  <c r="AC1162" i="58" s="1"/>
  <c r="AC1163" i="58" s="1"/>
  <c r="AC1164" i="58" s="1"/>
  <c r="AC1165" i="58" s="1"/>
  <c r="AC1166" i="58" s="1"/>
  <c r="AC1167" i="58" s="1"/>
  <c r="AC1168" i="58" s="1"/>
  <c r="AC1169" i="58" s="1"/>
  <c r="AC1170" i="58" s="1"/>
  <c r="AC1171" i="58" s="1"/>
  <c r="AC1172" i="58" s="1"/>
  <c r="AC1173" i="58" s="1"/>
  <c r="AC1174" i="58" s="1"/>
  <c r="AC1175" i="58" s="1"/>
  <c r="AC1176" i="58" s="1"/>
  <c r="AC1177" i="58" s="1"/>
  <c r="AC1178" i="58" s="1"/>
  <c r="AC1179" i="58" s="1"/>
  <c r="AC1180" i="58" s="1"/>
  <c r="AC1181" i="58" s="1"/>
  <c r="AC1182" i="58" s="1"/>
  <c r="AC1183" i="58" s="1"/>
  <c r="AC1184" i="58" s="1"/>
  <c r="AC1185" i="58" s="1"/>
  <c r="AC1186" i="58" s="1"/>
  <c r="AC1187" i="58" s="1"/>
  <c r="AC1188" i="58" s="1"/>
  <c r="AC1189" i="58" s="1"/>
  <c r="AC1190" i="58" s="1"/>
  <c r="AC1191" i="58" s="1"/>
  <c r="AC1192" i="58" s="1"/>
  <c r="AC1193" i="58" s="1"/>
  <c r="AC1194" i="58" s="1"/>
  <c r="AC1195" i="58" s="1"/>
  <c r="AC1196" i="58" s="1"/>
  <c r="AC1197" i="58" s="1"/>
  <c r="AC1198" i="58" s="1"/>
  <c r="AC1199" i="58" s="1"/>
  <c r="AC1200" i="58" s="1"/>
  <c r="AC1201" i="58" s="1"/>
  <c r="AC1202" i="58" s="1"/>
  <c r="AC1203" i="58" s="1"/>
  <c r="AC1204" i="58" s="1"/>
  <c r="AC1205" i="58" s="1"/>
  <c r="AC1206" i="58" s="1"/>
  <c r="AC1207" i="58" s="1"/>
  <c r="AC1208" i="58" s="1"/>
  <c r="AC1209" i="58" s="1"/>
  <c r="AC1210" i="58" s="1"/>
  <c r="AC1211" i="58" s="1"/>
  <c r="AC1212" i="58" s="1"/>
  <c r="AC1213" i="58" s="1"/>
  <c r="AC1214" i="58" s="1"/>
  <c r="AC1215" i="58" s="1"/>
  <c r="AC1216" i="58" s="1"/>
  <c r="AC1217" i="58" s="1"/>
  <c r="AC1218" i="58" s="1"/>
  <c r="AC1219" i="58" s="1"/>
  <c r="AC1220" i="58" s="1"/>
  <c r="AC1221" i="58" s="1"/>
  <c r="AC1222" i="58" s="1"/>
  <c r="AC1223" i="58" s="1"/>
  <c r="AC1224" i="58" s="1"/>
  <c r="AC1225" i="58" s="1"/>
  <c r="AC1226" i="58" s="1"/>
  <c r="AC1227" i="58" s="1"/>
  <c r="AC1228" i="58" s="1"/>
  <c r="AC1229" i="58" s="1"/>
  <c r="AC1230" i="58" s="1"/>
  <c r="AC1231" i="58" s="1"/>
  <c r="AC1232" i="58" s="1"/>
  <c r="AC1233" i="58" s="1"/>
  <c r="AC1234" i="58" s="1"/>
  <c r="AC1235" i="58" s="1"/>
  <c r="AC1236" i="58" s="1"/>
  <c r="AC1237" i="58" s="1"/>
  <c r="AC1238" i="58" s="1"/>
  <c r="AC1239" i="58" s="1"/>
  <c r="AC1240" i="58" s="1"/>
  <c r="AC1241" i="58" s="1"/>
  <c r="AC1242" i="58" s="1"/>
  <c r="AC1243" i="58" s="1"/>
  <c r="AC1244" i="58" s="1"/>
  <c r="AC1245" i="58" s="1"/>
  <c r="AC1246" i="58" s="1"/>
  <c r="AC1247" i="58" s="1"/>
  <c r="AC1248" i="58" s="1"/>
  <c r="AC1249" i="58" s="1"/>
  <c r="AC1250" i="58" s="1"/>
  <c r="AC1251" i="58" s="1"/>
  <c r="AC1252" i="58" s="1"/>
  <c r="AC1253" i="58" s="1"/>
  <c r="AC1254" i="58" s="1"/>
  <c r="AC1255" i="58" s="1"/>
  <c r="AC1256" i="58" s="1"/>
  <c r="AC1257" i="58" s="1"/>
  <c r="AC1258" i="58" s="1"/>
  <c r="AC1259" i="58" s="1"/>
  <c r="AC1260" i="58" s="1"/>
  <c r="AC1261" i="58" s="1"/>
  <c r="AC1262" i="58" s="1"/>
  <c r="AC1263" i="58" s="1"/>
  <c r="AC1264" i="58" s="1"/>
  <c r="AC1265" i="58" s="1"/>
  <c r="AC1266" i="58" s="1"/>
  <c r="AC1267" i="58" s="1"/>
  <c r="AC1268" i="58" s="1"/>
  <c r="AC1269" i="58" s="1"/>
  <c r="AC1270" i="58" s="1"/>
  <c r="AC1271" i="58" s="1"/>
  <c r="AC1272" i="58" s="1"/>
  <c r="AC1273" i="58" s="1"/>
  <c r="AC1274" i="58" s="1"/>
  <c r="AC1275" i="58" s="1"/>
  <c r="AC1276" i="58" s="1"/>
  <c r="AC1277" i="58" s="1"/>
  <c r="AC1278" i="58" s="1"/>
  <c r="AC1279" i="58" s="1"/>
  <c r="AC1280" i="58" s="1"/>
  <c r="AC1281" i="58" s="1"/>
  <c r="AC1282" i="58" s="1"/>
  <c r="AC1283" i="58" s="1"/>
  <c r="AC1284" i="58" s="1"/>
  <c r="AC1285" i="58" s="1"/>
  <c r="AC1286" i="58" s="1"/>
  <c r="AC1287" i="58" s="1"/>
  <c r="AC1288" i="58" s="1"/>
  <c r="AC1289" i="58" s="1"/>
  <c r="AC1290" i="58" s="1"/>
  <c r="AC1291" i="58" s="1"/>
  <c r="AC1292" i="58" s="1"/>
  <c r="AC1293" i="58" s="1"/>
  <c r="AC1294" i="58" s="1"/>
  <c r="AC1295" i="58" s="1"/>
  <c r="AC1296" i="58" s="1"/>
  <c r="AC1297" i="58" s="1"/>
  <c r="AC1298" i="58" s="1"/>
  <c r="AC1299" i="58" s="1"/>
  <c r="AC1300" i="58" s="1"/>
  <c r="AC1301" i="58" s="1"/>
  <c r="AC1302" i="58" s="1"/>
  <c r="AC1303" i="58" s="1"/>
  <c r="AC1304" i="58" s="1"/>
  <c r="AC1305" i="58" s="1"/>
  <c r="AC1306" i="58" s="1"/>
  <c r="AC1307" i="58" s="1"/>
  <c r="AC1308" i="58" s="1"/>
  <c r="AC1309" i="58" s="1"/>
  <c r="AC1310" i="58" s="1"/>
  <c r="AC1311" i="58" s="1"/>
  <c r="AC1312" i="58" s="1"/>
  <c r="AC1313" i="58" s="1"/>
  <c r="AC1314" i="58" s="1"/>
  <c r="AC1315" i="58" s="1"/>
  <c r="AC1316" i="58" s="1"/>
  <c r="AC1317" i="58" s="1"/>
  <c r="AC1318" i="58" s="1"/>
  <c r="AC1319" i="58" s="1"/>
  <c r="AC1320" i="58" s="1"/>
  <c r="AC1321" i="58" s="1"/>
  <c r="AC1322" i="58" s="1"/>
  <c r="AC1323" i="58" s="1"/>
  <c r="AC1324" i="58" s="1"/>
  <c r="AC1325" i="58" s="1"/>
  <c r="AC1326" i="58" s="1"/>
  <c r="AC1327" i="58" s="1"/>
  <c r="AC1328" i="58" s="1"/>
  <c r="AC1329" i="58" s="1"/>
  <c r="AC1330" i="58" s="1"/>
  <c r="AC1331" i="58" s="1"/>
  <c r="AC1332" i="58" s="1"/>
  <c r="AC1333" i="58" s="1"/>
  <c r="AC1334" i="58" s="1"/>
  <c r="AC1335" i="58" s="1"/>
  <c r="AC1336" i="58" s="1"/>
  <c r="AC1337" i="58" s="1"/>
  <c r="AC1338" i="58" s="1"/>
  <c r="AC1339" i="58" s="1"/>
  <c r="AC1340" i="58" s="1"/>
  <c r="AC1341" i="58" s="1"/>
  <c r="AC1342" i="58" s="1"/>
  <c r="AC1343" i="58" s="1"/>
  <c r="AC1344" i="58" s="1"/>
  <c r="AC1345" i="58" s="1"/>
  <c r="AC1346" i="58" s="1"/>
  <c r="AC1347" i="58" s="1"/>
  <c r="AC1348" i="58" s="1"/>
  <c r="AC1349" i="58" s="1"/>
  <c r="AC1350" i="58" s="1"/>
  <c r="AC1351" i="58" s="1"/>
  <c r="AC1352" i="58" s="1"/>
  <c r="AC1353" i="58" s="1"/>
  <c r="AC1354" i="58" s="1"/>
  <c r="AC1355" i="58" s="1"/>
  <c r="AC1356" i="58" s="1"/>
  <c r="AC1357" i="58" s="1"/>
  <c r="AC1358" i="58" s="1"/>
  <c r="AC1359" i="58" s="1"/>
  <c r="AC1360" i="58" s="1"/>
  <c r="AC1361" i="58" s="1"/>
  <c r="AC1362" i="58" s="1"/>
  <c r="AC1363" i="58" s="1"/>
  <c r="AC1364" i="58" s="1"/>
  <c r="AC1365" i="58" s="1"/>
  <c r="AC1366" i="58" s="1"/>
  <c r="AC1367" i="58" s="1"/>
  <c r="AC1368" i="58" s="1"/>
  <c r="AC1369" i="58" s="1"/>
  <c r="AC1370" i="58" s="1"/>
  <c r="AC1371" i="58" s="1"/>
  <c r="AC1372" i="58" s="1"/>
  <c r="AC1373" i="58" s="1"/>
  <c r="AC1374" i="58" s="1"/>
  <c r="AC1375" i="58" s="1"/>
  <c r="AC1376" i="58" s="1"/>
  <c r="AC1377" i="58" s="1"/>
  <c r="AC1378" i="58" s="1"/>
  <c r="AC1379" i="58" s="1"/>
  <c r="AC1380" i="58" s="1"/>
  <c r="AC1381" i="58" s="1"/>
  <c r="AC1382" i="58" s="1"/>
  <c r="AC1383" i="58" s="1"/>
  <c r="AC1384" i="58" s="1"/>
  <c r="AC1385" i="58" s="1"/>
  <c r="AC1386" i="58" s="1"/>
  <c r="AC1387" i="58" s="1"/>
  <c r="AC1388" i="58" s="1"/>
  <c r="AC1389" i="58" s="1"/>
  <c r="AC1390" i="58" s="1"/>
  <c r="AC1391" i="58" s="1"/>
  <c r="AC1392" i="58" s="1"/>
  <c r="AC1393" i="58" s="1"/>
  <c r="AC1394" i="58" s="1"/>
  <c r="AC1395" i="58" s="1"/>
  <c r="AC1396" i="58" s="1"/>
  <c r="AC1397" i="58" s="1"/>
  <c r="AC1398" i="58" s="1"/>
  <c r="AC1399" i="58" s="1"/>
  <c r="AC1400" i="58" s="1"/>
  <c r="AC1401" i="58" s="1"/>
  <c r="AC1402" i="58" s="1"/>
  <c r="AC1403" i="58" s="1"/>
  <c r="AC1404" i="58" s="1"/>
  <c r="AC1405" i="58" s="1"/>
  <c r="AC1406" i="58" s="1"/>
  <c r="AC1407" i="58" s="1"/>
  <c r="AC1408" i="58" s="1"/>
  <c r="AC1409" i="58" s="1"/>
  <c r="AC1410" i="58" s="1"/>
  <c r="AC1411" i="58" s="1"/>
  <c r="AC1412" i="58" s="1"/>
  <c r="AC1413" i="58" s="1"/>
  <c r="AC1414" i="58" s="1"/>
  <c r="AC1415" i="58" s="1"/>
  <c r="AC1416" i="58" s="1"/>
  <c r="AC1417" i="58" s="1"/>
  <c r="AC1418" i="58" s="1"/>
  <c r="AC1419" i="58" s="1"/>
  <c r="AC1420" i="58" s="1"/>
  <c r="AC1421" i="58" s="1"/>
  <c r="AC1422" i="58" s="1"/>
  <c r="AC1423" i="58" s="1"/>
  <c r="AC1424" i="58" s="1"/>
  <c r="AC1425" i="58" s="1"/>
  <c r="AC1426" i="58" s="1"/>
  <c r="AC1427" i="58" s="1"/>
  <c r="AC1428" i="58" s="1"/>
  <c r="AC1429" i="58" s="1"/>
  <c r="AC1430" i="58" s="1"/>
  <c r="AC1431" i="58" s="1"/>
  <c r="AC1432" i="58" s="1"/>
  <c r="AC1433" i="58" s="1"/>
  <c r="AC1434" i="58" s="1"/>
  <c r="AC1435" i="58" s="1"/>
  <c r="AC1436" i="58" s="1"/>
  <c r="AC1437" i="58" s="1"/>
  <c r="AC1438" i="58" s="1"/>
  <c r="AC1439" i="58" s="1"/>
  <c r="AC1440" i="58" s="1"/>
  <c r="AC1441" i="58" s="1"/>
  <c r="AC1442" i="58" s="1"/>
  <c r="AC1443" i="58" s="1"/>
  <c r="AC1444" i="58" s="1"/>
  <c r="AC1445" i="58" s="1"/>
  <c r="AC1446" i="58" s="1"/>
  <c r="AC1447" i="58" s="1"/>
  <c r="AC1448" i="58" s="1"/>
  <c r="AC1449" i="58" s="1"/>
  <c r="AC1450" i="58" s="1"/>
  <c r="AC1451" i="58" s="1"/>
  <c r="AC1452" i="58" s="1"/>
  <c r="AC1453" i="58" s="1"/>
  <c r="AC1454" i="58" s="1"/>
  <c r="AC1455" i="58" s="1"/>
  <c r="AC1456" i="58" s="1"/>
  <c r="AC1457" i="58" s="1"/>
  <c r="AC1458" i="58" s="1"/>
  <c r="AC1459" i="58" s="1"/>
  <c r="AC1460" i="58" s="1"/>
  <c r="AC1461" i="58" s="1"/>
  <c r="AC1462" i="58" s="1"/>
  <c r="AC1463" i="58" s="1"/>
  <c r="AC1464" i="58" s="1"/>
  <c r="AC1465" i="58" s="1"/>
  <c r="AC1466" i="58" s="1"/>
  <c r="AC1467" i="58" s="1"/>
  <c r="AC1468" i="58" s="1"/>
  <c r="AC1469" i="58" s="1"/>
  <c r="AC1470" i="58" s="1"/>
  <c r="AC1471" i="58" s="1"/>
  <c r="AC1472" i="58" s="1"/>
  <c r="AC1473" i="58" s="1"/>
  <c r="AC1474" i="58" s="1"/>
  <c r="AC1475" i="58" s="1"/>
  <c r="AC1476" i="58" s="1"/>
  <c r="AC1477" i="58" s="1"/>
  <c r="AC1478" i="58" s="1"/>
  <c r="AC1479" i="58" s="1"/>
  <c r="AC1480" i="58" s="1"/>
  <c r="AC1481" i="58" s="1"/>
  <c r="AC1482" i="58" s="1"/>
  <c r="AC1483" i="58" s="1"/>
  <c r="AC1484" i="58" s="1"/>
  <c r="AC1485" i="58" s="1"/>
  <c r="AC1486" i="58" s="1"/>
  <c r="AC1487" i="58" s="1"/>
  <c r="AC1488" i="58" s="1"/>
  <c r="AC1489" i="58" s="1"/>
  <c r="AC1490" i="58" s="1"/>
  <c r="AC1491" i="58" s="1"/>
  <c r="AC1492" i="58" s="1"/>
  <c r="AC1493" i="58" s="1"/>
  <c r="AC1494" i="58" s="1"/>
  <c r="AC1495" i="58" s="1"/>
  <c r="AC1496" i="58" s="1"/>
  <c r="AC1497" i="58" s="1"/>
  <c r="AC1498" i="58" s="1"/>
  <c r="AC1499" i="58" s="1"/>
  <c r="AC1500" i="58" s="1"/>
  <c r="AC1501" i="58" s="1"/>
  <c r="AC1502" i="58" s="1"/>
  <c r="AC1503" i="58" s="1"/>
  <c r="AC1504" i="58" s="1"/>
  <c r="AC1505" i="58" s="1"/>
  <c r="AC1506" i="58" s="1"/>
  <c r="AC1507" i="58" s="1"/>
  <c r="AC1508" i="58" s="1"/>
  <c r="AC1509" i="58" s="1"/>
  <c r="AC1510" i="58" s="1"/>
  <c r="AC1511" i="58" s="1"/>
  <c r="AC1512" i="58" s="1"/>
  <c r="AC1513" i="58" s="1"/>
  <c r="AC1514" i="58" s="1"/>
  <c r="AC1515" i="58" s="1"/>
  <c r="AC1516" i="58" s="1"/>
  <c r="AC1517" i="58" s="1"/>
  <c r="AC1518" i="58" s="1"/>
  <c r="AC1519" i="58" s="1"/>
  <c r="AC1520" i="58" s="1"/>
  <c r="AC1521" i="58" s="1"/>
  <c r="AC1522" i="58" s="1"/>
  <c r="AC1523" i="58" s="1"/>
  <c r="AC1524" i="58" s="1"/>
  <c r="AC1525" i="58" s="1"/>
  <c r="AC1526" i="58" s="1"/>
  <c r="AC1527" i="58" s="1"/>
  <c r="AC1528" i="58" s="1"/>
  <c r="AC1529" i="58" s="1"/>
  <c r="AC1530" i="58" s="1"/>
  <c r="AC1531" i="58" s="1"/>
  <c r="AC1532" i="58" s="1"/>
  <c r="AC1533" i="58" s="1"/>
  <c r="AC1534" i="58" s="1"/>
  <c r="AC1535" i="58" s="1"/>
  <c r="AC1536" i="58" s="1"/>
  <c r="AC1537" i="58" s="1"/>
  <c r="AC1538" i="58" s="1"/>
  <c r="AC1539" i="58" s="1"/>
  <c r="AC1540" i="58" s="1"/>
  <c r="AC1541" i="58" s="1"/>
  <c r="AC1542" i="58" s="1"/>
  <c r="AC1543" i="58" s="1"/>
  <c r="AC1544" i="58" s="1"/>
  <c r="AC1545" i="58" s="1"/>
  <c r="AC1546" i="58" s="1"/>
  <c r="AC1547" i="58" s="1"/>
  <c r="AC1548" i="58" s="1"/>
  <c r="AC1549" i="58" s="1"/>
  <c r="AC1550" i="58" s="1"/>
  <c r="AC1551" i="58" s="1"/>
  <c r="AC1552" i="58" s="1"/>
  <c r="AC1553" i="58" s="1"/>
  <c r="AC1554" i="58" s="1"/>
  <c r="AC1555" i="58" s="1"/>
  <c r="AC1556" i="58" s="1"/>
  <c r="AC1557" i="58" s="1"/>
  <c r="AC1558" i="58" s="1"/>
  <c r="AC1559" i="58" s="1"/>
  <c r="AC1560" i="58" s="1"/>
  <c r="AC1561" i="58" s="1"/>
  <c r="AC1562" i="58" s="1"/>
  <c r="AC1563" i="58" s="1"/>
  <c r="AC1564" i="58" s="1"/>
  <c r="AC1565" i="58" s="1"/>
  <c r="AC1566" i="58" s="1"/>
  <c r="AC1567" i="58" s="1"/>
  <c r="AC1568" i="58" s="1"/>
  <c r="AC1569" i="58" s="1"/>
  <c r="AC1570" i="58" s="1"/>
  <c r="AC1571" i="58" s="1"/>
  <c r="AC1572" i="58" s="1"/>
  <c r="AC1573" i="58" s="1"/>
  <c r="AC1574" i="58" s="1"/>
  <c r="AC1575" i="58" s="1"/>
  <c r="AC1576" i="58" s="1"/>
  <c r="AC1577" i="58" s="1"/>
  <c r="AC1578" i="58" s="1"/>
  <c r="AC1579" i="58" s="1"/>
  <c r="AC1580" i="58" s="1"/>
  <c r="AC1581" i="58" s="1"/>
  <c r="AC1582" i="58" s="1"/>
  <c r="AC1583" i="58" s="1"/>
  <c r="AC1584" i="58" s="1"/>
  <c r="AC1585" i="58" s="1"/>
  <c r="AC1586" i="58" s="1"/>
  <c r="AC1587" i="58" s="1"/>
  <c r="AC1588" i="58" s="1"/>
  <c r="AC1589" i="58" s="1"/>
  <c r="AC1590" i="58" s="1"/>
  <c r="AC1591" i="58" s="1"/>
  <c r="AC1592" i="58" s="1"/>
  <c r="AC1593" i="58" s="1"/>
  <c r="AC1594" i="58" s="1"/>
  <c r="AC1595" i="58" s="1"/>
  <c r="AC1596" i="58" s="1"/>
  <c r="AC1597" i="58" s="1"/>
  <c r="AC1598" i="58" s="1"/>
  <c r="AC1599" i="58" s="1"/>
  <c r="AC1600" i="58" s="1"/>
  <c r="AC1601" i="58" s="1"/>
  <c r="AC1602" i="58" s="1"/>
  <c r="AC1603" i="58" s="1"/>
  <c r="AC1604" i="58" s="1"/>
  <c r="AC1605" i="58" s="1"/>
  <c r="AC1606" i="58" s="1"/>
  <c r="AC1607" i="58" s="1"/>
  <c r="AC1608" i="58" s="1"/>
  <c r="AC1609" i="58" s="1"/>
  <c r="AC1610" i="58" s="1"/>
  <c r="AC1611" i="58" s="1"/>
  <c r="AC1612" i="58" s="1"/>
  <c r="AC1613" i="58" s="1"/>
  <c r="AC1614" i="58" s="1"/>
  <c r="AC1615" i="58" s="1"/>
  <c r="AC1616" i="58" s="1"/>
  <c r="AC1617" i="58" s="1"/>
  <c r="AC1618" i="58" s="1"/>
  <c r="AC1619" i="58" s="1"/>
  <c r="AC1620" i="58" s="1"/>
  <c r="AC1621" i="58" s="1"/>
  <c r="AC1622" i="58" s="1"/>
  <c r="AC1623" i="58" s="1"/>
  <c r="AC1624" i="58" s="1"/>
  <c r="AC1625" i="58" s="1"/>
  <c r="AC1626" i="58" s="1"/>
  <c r="AC1627" i="58" s="1"/>
  <c r="AC1628" i="58" s="1"/>
  <c r="AC1629" i="58" s="1"/>
  <c r="AC1630" i="58" s="1"/>
  <c r="AC1631" i="58" s="1"/>
  <c r="AC1632" i="58" s="1"/>
  <c r="AC1633" i="58" s="1"/>
  <c r="AC1634" i="58" s="1"/>
  <c r="AC1635" i="58" s="1"/>
  <c r="AC1636" i="58" s="1"/>
  <c r="AC1637" i="58" s="1"/>
  <c r="AC1638" i="58" s="1"/>
  <c r="AC1639" i="58" s="1"/>
  <c r="AC1640" i="58" s="1"/>
  <c r="AC1641" i="58" s="1"/>
  <c r="AC1642" i="58" s="1"/>
  <c r="AC1643" i="58" s="1"/>
  <c r="AC1644" i="58" s="1"/>
  <c r="AC1645" i="58" s="1"/>
  <c r="AC1646" i="58" s="1"/>
  <c r="AC1647" i="58" s="1"/>
  <c r="AC1648" i="58" s="1"/>
  <c r="AC1649" i="58" s="1"/>
  <c r="AC1650" i="58" s="1"/>
  <c r="AC1651" i="58" s="1"/>
  <c r="AC1652" i="58" s="1"/>
  <c r="AC1653" i="58" s="1"/>
  <c r="Z85" i="58"/>
  <c r="Z90" i="58"/>
  <c r="Z100" i="58"/>
  <c r="Z113" i="58"/>
  <c r="Z130" i="58"/>
  <c r="Z33" i="58"/>
  <c r="Z125" i="58"/>
  <c r="Z36" i="58"/>
  <c r="Z104" i="58"/>
  <c r="Z118" i="58"/>
  <c r="Z129" i="58"/>
  <c r="Z320" i="58"/>
  <c r="Y14" i="58"/>
  <c r="Z103" i="58"/>
  <c r="Z126" i="58"/>
  <c r="Z127" i="58"/>
  <c r="Z143" i="58"/>
  <c r="Z142" i="58"/>
  <c r="Z111" i="58"/>
  <c r="Z115" i="58"/>
  <c r="Z116" i="58"/>
  <c r="Z317" i="58"/>
  <c r="Z315" i="58"/>
  <c r="Z333" i="58"/>
  <c r="Z331" i="58"/>
  <c r="Z400" i="58"/>
  <c r="Z399" i="58"/>
  <c r="Z520" i="58"/>
  <c r="Z518" i="58"/>
  <c r="Z349" i="58"/>
  <c r="Z347" i="58"/>
  <c r="Z360" i="58"/>
  <c r="Z362" i="58"/>
  <c r="Z361" i="58"/>
  <c r="Z416" i="58"/>
  <c r="Z415" i="58"/>
  <c r="Z321" i="58"/>
  <c r="Z432" i="58"/>
  <c r="Z431" i="58"/>
  <c r="Z128" i="58"/>
  <c r="Z316" i="58"/>
  <c r="Z448" i="58"/>
  <c r="Z447" i="58"/>
  <c r="Z332" i="58"/>
  <c r="Z353" i="58"/>
  <c r="Z638" i="58"/>
  <c r="Z640" i="58"/>
  <c r="Z376" i="58"/>
  <c r="Z378" i="58"/>
  <c r="Z377" i="58"/>
  <c r="Z364" i="58"/>
  <c r="Z388" i="58"/>
  <c r="Z394" i="58"/>
  <c r="Z393" i="58"/>
  <c r="Z410" i="58"/>
  <c r="Z409" i="58"/>
  <c r="Z426" i="58"/>
  <c r="Z425" i="58"/>
  <c r="Z442" i="58"/>
  <c r="Z441" i="58"/>
  <c r="Z458" i="58"/>
  <c r="Z457" i="58"/>
  <c r="Z650" i="58"/>
  <c r="Z652" i="58"/>
  <c r="Z310" i="58"/>
  <c r="Z326" i="58"/>
  <c r="Z342" i="58"/>
  <c r="Z358" i="58"/>
  <c r="Z404" i="58"/>
  <c r="Z403" i="58"/>
  <c r="Z420" i="58"/>
  <c r="Z419" i="58"/>
  <c r="Z436" i="58"/>
  <c r="Z435" i="58"/>
  <c r="Z452" i="58"/>
  <c r="Z451" i="58"/>
  <c r="Z462" i="58"/>
  <c r="Z461" i="58"/>
  <c r="Z466" i="58"/>
  <c r="Z465" i="58"/>
  <c r="Z470" i="58"/>
  <c r="Z469" i="58"/>
  <c r="Z474" i="58"/>
  <c r="Z473" i="58"/>
  <c r="Z478" i="58"/>
  <c r="Z477" i="58"/>
  <c r="Z482" i="58"/>
  <c r="Z481" i="58"/>
  <c r="Z486" i="58"/>
  <c r="Z485" i="58"/>
  <c r="Z490" i="58"/>
  <c r="Z489" i="58"/>
  <c r="Z494" i="58"/>
  <c r="Z493" i="58"/>
  <c r="Z498" i="58"/>
  <c r="Z497" i="58"/>
  <c r="Z502" i="58"/>
  <c r="Z501" i="58"/>
  <c r="Z506" i="58"/>
  <c r="Z505" i="58"/>
  <c r="Z630" i="58"/>
  <c r="Z632" i="58"/>
  <c r="Z365" i="58"/>
  <c r="Z381" i="58"/>
  <c r="Z398" i="58"/>
  <c r="Z397" i="58"/>
  <c r="Z414" i="58"/>
  <c r="Z413" i="58"/>
  <c r="Z430" i="58"/>
  <c r="Z429" i="58"/>
  <c r="Z446" i="58"/>
  <c r="Z445" i="58"/>
  <c r="Z642" i="58"/>
  <c r="Z644" i="58"/>
  <c r="Z392" i="58"/>
  <c r="Z391" i="58"/>
  <c r="Z408" i="58"/>
  <c r="Z407" i="58"/>
  <c r="Z424" i="58"/>
  <c r="Z423" i="58"/>
  <c r="Z440" i="58"/>
  <c r="Z439" i="58"/>
  <c r="Z456" i="58"/>
  <c r="Z455" i="58"/>
  <c r="Z519" i="58"/>
  <c r="Z622" i="58"/>
  <c r="Z624" i="58"/>
  <c r="Z402" i="58"/>
  <c r="Z401" i="58"/>
  <c r="Z418" i="58"/>
  <c r="Z417" i="58"/>
  <c r="Z434" i="58"/>
  <c r="Z433" i="58"/>
  <c r="Z450" i="58"/>
  <c r="Z449" i="58"/>
  <c r="Z634" i="58"/>
  <c r="Z636" i="58"/>
  <c r="Z396" i="58"/>
  <c r="Z395" i="58"/>
  <c r="Z412" i="58"/>
  <c r="Z411" i="58"/>
  <c r="Z428" i="58"/>
  <c r="Z427" i="58"/>
  <c r="Z444" i="58"/>
  <c r="Z443" i="58"/>
  <c r="Z460" i="58"/>
  <c r="Z459" i="58"/>
  <c r="Z464" i="58"/>
  <c r="Z463" i="58"/>
  <c r="Z468" i="58"/>
  <c r="Z467" i="58"/>
  <c r="Z472" i="58"/>
  <c r="Z471" i="58"/>
  <c r="Z476" i="58"/>
  <c r="Z475" i="58"/>
  <c r="Z480" i="58"/>
  <c r="Z479" i="58"/>
  <c r="Z484" i="58"/>
  <c r="Z483" i="58"/>
  <c r="Z488" i="58"/>
  <c r="Z487" i="58"/>
  <c r="Z492" i="58"/>
  <c r="Z491" i="58"/>
  <c r="Z496" i="58"/>
  <c r="Z495" i="58"/>
  <c r="Z500" i="58"/>
  <c r="Z499" i="58"/>
  <c r="Z504" i="58"/>
  <c r="Z503" i="58"/>
  <c r="Z646" i="58"/>
  <c r="Z648" i="58"/>
  <c r="Z390" i="58"/>
  <c r="Z389" i="58"/>
  <c r="Z406" i="58"/>
  <c r="Z405" i="58"/>
  <c r="Z422" i="58"/>
  <c r="Z421" i="58"/>
  <c r="Z438" i="58"/>
  <c r="Z437" i="58"/>
  <c r="Z454" i="58"/>
  <c r="Z453" i="58"/>
  <c r="Z626" i="58"/>
  <c r="Z628" i="58"/>
  <c r="Z619" i="58"/>
  <c r="Z623" i="58"/>
  <c r="Z627" i="58"/>
  <c r="Z631" i="58"/>
  <c r="Z635" i="58"/>
  <c r="Z639" i="58"/>
  <c r="Z643" i="58"/>
  <c r="Z647" i="58"/>
  <c r="Z651" i="58"/>
  <c r="Z618" i="58"/>
  <c r="Z732" i="58"/>
  <c r="Z730" i="58"/>
  <c r="Z527" i="58"/>
  <c r="Z656" i="58"/>
  <c r="Z657" i="58"/>
  <c r="Z661" i="58"/>
  <c r="Z665" i="58"/>
  <c r="Z693" i="58"/>
  <c r="Z697" i="58"/>
  <c r="Z701" i="58"/>
  <c r="Z705" i="58"/>
  <c r="Z709" i="58"/>
  <c r="Z713" i="58"/>
  <c r="Z731" i="58"/>
  <c r="Z668" i="58"/>
  <c r="Z672" i="58"/>
  <c r="Z676" i="58"/>
  <c r="Z680" i="58"/>
  <c r="Z684" i="58"/>
  <c r="Z688" i="58"/>
  <c r="Z716" i="58"/>
  <c r="Z720" i="58"/>
  <c r="Z724" i="58"/>
  <c r="Z728" i="58"/>
  <c r="Z734" i="58"/>
  <c r="Z962" i="58"/>
  <c r="Z960" i="58"/>
  <c r="Z865" i="58"/>
  <c r="Z738" i="58"/>
  <c r="Z742" i="58"/>
  <c r="Z746" i="58"/>
  <c r="Z770" i="58"/>
  <c r="Z774" i="58"/>
  <c r="Z778" i="58"/>
  <c r="Z782" i="58"/>
  <c r="Z786" i="58"/>
  <c r="Z790" i="58"/>
  <c r="Z794" i="58"/>
  <c r="Z798" i="58"/>
  <c r="Z802" i="58"/>
  <c r="Z806" i="58"/>
  <c r="Z810" i="58"/>
  <c r="Z814" i="58"/>
  <c r="Z818" i="58"/>
  <c r="Z822" i="58"/>
  <c r="Z826" i="58"/>
  <c r="Z830" i="58"/>
  <c r="Z834" i="58"/>
  <c r="Z838" i="58"/>
  <c r="Z850" i="58"/>
  <c r="Z978" i="58"/>
  <c r="Z976" i="58"/>
  <c r="Z843" i="58"/>
  <c r="Z859" i="58"/>
  <c r="Z961" i="58"/>
  <c r="Z977" i="58"/>
  <c r="Z970" i="58"/>
  <c r="Z1078" i="58"/>
  <c r="Z1080" i="58"/>
  <c r="Z1144" i="58"/>
  <c r="Z1146" i="58"/>
  <c r="Z1228" i="58"/>
  <c r="Z1230" i="58"/>
  <c r="Z1229" i="58"/>
  <c r="Z1277" i="58"/>
  <c r="Z1289" i="58"/>
  <c r="Z1278" i="58"/>
  <c r="Z1283" i="58"/>
  <c r="Z1287" i="58"/>
  <c r="Z1294" i="58"/>
  <c r="Z1293" i="58"/>
  <c r="Z1334" i="58"/>
  <c r="Z1335" i="58"/>
  <c r="Z1281" i="58"/>
  <c r="Z1291" i="58"/>
  <c r="Z1337" i="58"/>
  <c r="Z1390" i="58"/>
  <c r="Z1394" i="58"/>
  <c r="Z1396" i="58"/>
  <c r="Z1398" i="58"/>
  <c r="Z1400" i="58"/>
  <c r="Z1402" i="58"/>
  <c r="Z1404" i="58"/>
  <c r="Z1406" i="58"/>
  <c r="Z1408" i="58"/>
  <c r="Z1389" i="58"/>
  <c r="Z1395" i="58"/>
  <c r="Z1399" i="58"/>
  <c r="Z1403" i="58"/>
  <c r="Z1407" i="58"/>
  <c r="Z1411" i="58"/>
  <c r="Z1415" i="58"/>
  <c r="Z1414" i="58"/>
  <c r="Z1421" i="58"/>
  <c r="Z1436" i="58"/>
  <c r="Z1440" i="58"/>
  <c r="Z1439" i="58"/>
  <c r="Z1443" i="58"/>
  <c r="Z1438" i="58"/>
  <c r="Z1442" i="58"/>
  <c r="Z1472" i="58"/>
  <c r="Z1476" i="58"/>
  <c r="Z1448" i="58"/>
  <c r="Z1479" i="58"/>
  <c r="Z1526" i="58"/>
  <c r="Z1457" i="58"/>
  <c r="Z1478" i="58"/>
  <c r="Z1517" i="58"/>
  <c r="Z1516" i="58"/>
  <c r="Z1522" i="58"/>
  <c r="Z1532" i="58"/>
  <c r="Z1531" i="58"/>
  <c r="Z1515" i="58"/>
  <c r="Z1525" i="58"/>
  <c r="Z1511" i="58"/>
  <c r="Z1512" i="58"/>
  <c r="Z1536" i="58"/>
  <c r="Z1535" i="58"/>
  <c r="Z1528" i="58"/>
  <c r="Z1530" i="58"/>
  <c r="Z1551" i="58"/>
  <c r="Z1554" i="58"/>
  <c r="Z1560" i="58"/>
  <c r="Z1548" i="58"/>
  <c r="Z1555" i="58"/>
  <c r="Z1549" i="58"/>
  <c r="Z1568" i="58"/>
  <c r="Z1566" i="58"/>
  <c r="Z1567" i="58"/>
  <c r="Z1572" i="58"/>
  <c r="Z1571" i="58"/>
  <c r="Z1576" i="58"/>
  <c r="Z1575" i="58"/>
  <c r="Z1580" i="58"/>
  <c r="Z1579" i="58"/>
  <c r="Z1543" i="58"/>
  <c r="Z1546" i="58"/>
  <c r="Z1561" i="58"/>
  <c r="Z1542" i="58"/>
  <c r="Z1570" i="58"/>
  <c r="Z1574" i="58"/>
  <c r="Z1578" i="58"/>
  <c r="Z1569" i="58"/>
  <c r="Z1573" i="58"/>
  <c r="Z1577" i="58"/>
  <c r="Z1651" i="58"/>
  <c r="Z1650" i="58"/>
  <c r="Z1615" i="58"/>
  <c r="Z1614" i="58"/>
  <c r="Z1616" i="58"/>
  <c r="Z1597" i="58"/>
  <c r="Z1599" i="58"/>
  <c r="Z1601" i="58"/>
  <c r="Z1603" i="58"/>
  <c r="Z1623" i="58"/>
  <c r="Z1633" i="58"/>
  <c r="Z1632" i="58"/>
  <c r="Z1622" i="58"/>
  <c r="Z1626" i="58"/>
  <c r="Z1631" i="58"/>
  <c r="Z1638" i="58"/>
  <c r="Z1636" i="58"/>
  <c r="Z1628" i="58"/>
  <c r="Z1630" i="58"/>
  <c r="Z1637" i="58"/>
  <c r="Z1649" i="58"/>
  <c r="E205" i="58" l="1"/>
  <c r="E381" i="58"/>
  <c r="E145" i="58"/>
  <c r="E180" i="58"/>
  <c r="E177" i="58"/>
  <c r="E238" i="58"/>
  <c r="E209" i="58"/>
  <c r="E584" i="58"/>
  <c r="E456" i="58"/>
  <c r="E241" i="58"/>
  <c r="E836" i="58"/>
  <c r="E81" i="58"/>
  <c r="E113" i="58"/>
  <c r="E396" i="58"/>
  <c r="E269" i="58"/>
  <c r="E141" i="58"/>
  <c r="E84" i="58"/>
  <c r="E109" i="58"/>
  <c r="E173" i="58"/>
  <c r="E237" i="58"/>
  <c r="E418" i="58"/>
  <c r="E164" i="58"/>
  <c r="E563" i="58"/>
  <c r="E762" i="58"/>
  <c r="E38" i="58"/>
  <c r="E125" i="58"/>
  <c r="E189" i="58"/>
  <c r="E253" i="58"/>
  <c r="E364" i="58"/>
  <c r="E198" i="58"/>
  <c r="E573" i="58"/>
  <c r="E916" i="58"/>
  <c r="E382" i="58"/>
  <c r="E129" i="58"/>
  <c r="E193" i="58"/>
  <c r="E257" i="58"/>
  <c r="E340" i="58"/>
  <c r="E218" i="58"/>
  <c r="E542" i="58"/>
  <c r="E994" i="58"/>
  <c r="E273" i="58"/>
  <c r="E100" i="58"/>
  <c r="E322" i="58"/>
  <c r="E631" i="58"/>
  <c r="E93" i="58"/>
  <c r="E157" i="58"/>
  <c r="E221" i="58"/>
  <c r="E289" i="58"/>
  <c r="E132" i="58"/>
  <c r="E470" i="58"/>
  <c r="E725" i="58"/>
  <c r="E97" i="58"/>
  <c r="E161" i="58"/>
  <c r="E225" i="58"/>
  <c r="E305" i="58"/>
  <c r="E148" i="58"/>
  <c r="E543" i="58"/>
  <c r="E797" i="58"/>
  <c r="E335" i="58"/>
  <c r="E685" i="58"/>
  <c r="E889" i="58"/>
  <c r="E116" i="58"/>
  <c r="E270" i="58"/>
  <c r="E427" i="58"/>
  <c r="E666" i="58"/>
  <c r="E1023" i="58"/>
  <c r="E384" i="58"/>
  <c r="E463" i="58"/>
  <c r="E722" i="58"/>
  <c r="E1494" i="58"/>
  <c r="E285" i="58"/>
  <c r="E376" i="58"/>
  <c r="E454" i="58"/>
  <c r="E96" i="58"/>
  <c r="E128" i="58"/>
  <c r="E160" i="58"/>
  <c r="E194" i="58"/>
  <c r="E234" i="58"/>
  <c r="E302" i="58"/>
  <c r="E466" i="58"/>
  <c r="E502" i="58"/>
  <c r="E331" i="58"/>
  <c r="E459" i="58"/>
  <c r="E704" i="58"/>
  <c r="E348" i="58"/>
  <c r="E332" i="58"/>
  <c r="E95" i="58"/>
  <c r="E111" i="58"/>
  <c r="E127" i="58"/>
  <c r="E143" i="58"/>
  <c r="E159" i="58"/>
  <c r="E175" i="58"/>
  <c r="E191" i="58"/>
  <c r="E207" i="58"/>
  <c r="E223" i="58"/>
  <c r="E239" i="58"/>
  <c r="E255" i="58"/>
  <c r="E271" i="58"/>
  <c r="E287" i="58"/>
  <c r="E303" i="58"/>
  <c r="E402" i="58"/>
  <c r="E386" i="58"/>
  <c r="E346" i="58"/>
  <c r="E324" i="58"/>
  <c r="E82" i="58"/>
  <c r="E98" i="58"/>
  <c r="E114" i="58"/>
  <c r="E130" i="58"/>
  <c r="E146" i="58"/>
  <c r="E162" i="58"/>
  <c r="E178" i="58"/>
  <c r="E196" i="58"/>
  <c r="E216" i="58"/>
  <c r="E236" i="58"/>
  <c r="E268" i="58"/>
  <c r="E368" i="58"/>
  <c r="E388" i="58"/>
  <c r="E468" i="58"/>
  <c r="E535" i="58"/>
  <c r="E585" i="58"/>
  <c r="E333" i="58"/>
  <c r="E379" i="58"/>
  <c r="E415" i="58"/>
  <c r="E461" i="58"/>
  <c r="E557" i="58"/>
  <c r="E530" i="58"/>
  <c r="E582" i="58"/>
  <c r="E629" i="58"/>
  <c r="E671" i="58"/>
  <c r="E723" i="58"/>
  <c r="E664" i="58"/>
  <c r="E720" i="58"/>
  <c r="E795" i="58"/>
  <c r="E760" i="58"/>
  <c r="E832" i="58"/>
  <c r="E912" i="58"/>
  <c r="E887" i="58"/>
  <c r="E992" i="58"/>
  <c r="E1017" i="58"/>
  <c r="E1479" i="58"/>
  <c r="E392" i="58"/>
  <c r="E83" i="58"/>
  <c r="E99" i="58"/>
  <c r="E115" i="58"/>
  <c r="E131" i="58"/>
  <c r="E147" i="58"/>
  <c r="E163" i="58"/>
  <c r="E179" i="58"/>
  <c r="E195" i="58"/>
  <c r="E211" i="58"/>
  <c r="E227" i="58"/>
  <c r="E243" i="58"/>
  <c r="E259" i="58"/>
  <c r="E275" i="58"/>
  <c r="E291" i="58"/>
  <c r="E310" i="58"/>
  <c r="E434" i="58"/>
  <c r="E412" i="58"/>
  <c r="E380" i="58"/>
  <c r="E356" i="58"/>
  <c r="E86" i="58"/>
  <c r="E102" i="58"/>
  <c r="E118" i="58"/>
  <c r="E134" i="58"/>
  <c r="E150" i="58"/>
  <c r="E166" i="58"/>
  <c r="E182" i="58"/>
  <c r="E200" i="58"/>
  <c r="E220" i="58"/>
  <c r="E242" i="58"/>
  <c r="E282" i="58"/>
  <c r="E394" i="58"/>
  <c r="E338" i="58"/>
  <c r="E482" i="58"/>
  <c r="E549" i="58"/>
  <c r="E579" i="58"/>
  <c r="E347" i="58"/>
  <c r="E383" i="58"/>
  <c r="E429" i="58"/>
  <c r="E477" i="58"/>
  <c r="E589" i="58"/>
  <c r="E546" i="58"/>
  <c r="E598" i="58"/>
  <c r="E633" i="58"/>
  <c r="E687" i="58"/>
  <c r="E628" i="58"/>
  <c r="E670" i="58"/>
  <c r="E741" i="58"/>
  <c r="E813" i="58"/>
  <c r="E778" i="58"/>
  <c r="E852" i="58"/>
  <c r="E934" i="58"/>
  <c r="E909" i="58"/>
  <c r="E1024" i="58"/>
  <c r="E1077" i="58"/>
  <c r="E56" i="58"/>
  <c r="E36" i="58"/>
  <c r="E408" i="58"/>
  <c r="E85" i="58"/>
  <c r="E101" i="58"/>
  <c r="E117" i="58"/>
  <c r="E133" i="58"/>
  <c r="E149" i="58"/>
  <c r="E181" i="58"/>
  <c r="E197" i="58"/>
  <c r="E213" i="58"/>
  <c r="E229" i="58"/>
  <c r="E245" i="58"/>
  <c r="E261" i="58"/>
  <c r="E277" i="58"/>
  <c r="E293" i="58"/>
  <c r="E326" i="58"/>
  <c r="E450" i="58"/>
  <c r="E428" i="58"/>
  <c r="E390" i="58"/>
  <c r="E374" i="58"/>
  <c r="E88" i="58"/>
  <c r="E104" i="58"/>
  <c r="E120" i="58"/>
  <c r="E136" i="58"/>
  <c r="E152" i="58"/>
  <c r="E168" i="58"/>
  <c r="E184" i="58"/>
  <c r="E202" i="58"/>
  <c r="E222" i="58"/>
  <c r="E248" i="58"/>
  <c r="E284" i="58"/>
  <c r="E545" i="58"/>
  <c r="E354" i="58"/>
  <c r="E484" i="58"/>
  <c r="E559" i="58"/>
  <c r="E595" i="58"/>
  <c r="E349" i="58"/>
  <c r="E395" i="58"/>
  <c r="E431" i="58"/>
  <c r="E479" i="58"/>
  <c r="E583" i="58"/>
  <c r="E548" i="58"/>
  <c r="E600" i="58"/>
  <c r="E647" i="58"/>
  <c r="E689" i="58"/>
  <c r="E630" i="58"/>
  <c r="E682" i="58"/>
  <c r="E743" i="58"/>
  <c r="E817" i="58"/>
  <c r="E780" i="58"/>
  <c r="E854" i="58"/>
  <c r="E936" i="58"/>
  <c r="E911" i="58"/>
  <c r="E1026" i="58"/>
  <c r="E1079" i="58"/>
  <c r="E165" i="58"/>
  <c r="E33" i="58"/>
  <c r="E366" i="58"/>
  <c r="E87" i="58"/>
  <c r="E103" i="58"/>
  <c r="E119" i="58"/>
  <c r="E135" i="58"/>
  <c r="E151" i="58"/>
  <c r="E167" i="58"/>
  <c r="E183" i="58"/>
  <c r="E199" i="58"/>
  <c r="E215" i="58"/>
  <c r="E231" i="58"/>
  <c r="E247" i="58"/>
  <c r="E263" i="58"/>
  <c r="E279" i="58"/>
  <c r="E295" i="58"/>
  <c r="E342" i="58"/>
  <c r="E320" i="58"/>
  <c r="E444" i="58"/>
  <c r="E406" i="58"/>
  <c r="E400" i="58"/>
  <c r="E90" i="58"/>
  <c r="E106" i="58"/>
  <c r="E122" i="58"/>
  <c r="E138" i="58"/>
  <c r="E154" i="58"/>
  <c r="E170" i="58"/>
  <c r="E186" i="58"/>
  <c r="E204" i="58"/>
  <c r="E226" i="58"/>
  <c r="E250" i="58"/>
  <c r="E286" i="58"/>
  <c r="E561" i="58"/>
  <c r="E513" i="58"/>
  <c r="E486" i="58"/>
  <c r="E575" i="58"/>
  <c r="E315" i="58"/>
  <c r="E351" i="58"/>
  <c r="E397" i="58"/>
  <c r="E443" i="58"/>
  <c r="E481" i="58"/>
  <c r="E599" i="58"/>
  <c r="E562" i="58"/>
  <c r="E602" i="58"/>
  <c r="E649" i="58"/>
  <c r="E703" i="58"/>
  <c r="E632" i="58"/>
  <c r="E686" i="58"/>
  <c r="E759" i="58"/>
  <c r="E833" i="58"/>
  <c r="E796" i="58"/>
  <c r="E870" i="58"/>
  <c r="E845" i="58"/>
  <c r="E929" i="58"/>
  <c r="E1064" i="58"/>
  <c r="E1176" i="58"/>
  <c r="E89" i="58"/>
  <c r="E121" i="58"/>
  <c r="E153" i="58"/>
  <c r="E185" i="58"/>
  <c r="E217" i="58"/>
  <c r="E249" i="58"/>
  <c r="E281" i="58"/>
  <c r="E297" i="58"/>
  <c r="E358" i="58"/>
  <c r="E336" i="58"/>
  <c r="E422" i="58"/>
  <c r="E416" i="58"/>
  <c r="E92" i="58"/>
  <c r="E108" i="58"/>
  <c r="E124" i="58"/>
  <c r="E140" i="58"/>
  <c r="E156" i="58"/>
  <c r="E172" i="58"/>
  <c r="E188" i="58"/>
  <c r="E206" i="58"/>
  <c r="E230" i="58"/>
  <c r="E252" i="58"/>
  <c r="E298" i="58"/>
  <c r="E577" i="58"/>
  <c r="E555" i="58"/>
  <c r="E498" i="58"/>
  <c r="E591" i="58"/>
  <c r="E317" i="58"/>
  <c r="E363" i="58"/>
  <c r="E399" i="58"/>
  <c r="E445" i="58"/>
  <c r="E495" i="58"/>
  <c r="E615" i="58"/>
  <c r="E564" i="58"/>
  <c r="E616" i="58"/>
  <c r="E653" i="58"/>
  <c r="E705" i="58"/>
  <c r="E646" i="58"/>
  <c r="E688" i="58"/>
  <c r="E761" i="58"/>
  <c r="E835" i="58"/>
  <c r="E798" i="58"/>
  <c r="E872" i="58"/>
  <c r="E847" i="58"/>
  <c r="E933" i="58"/>
  <c r="E1066" i="58"/>
  <c r="E1178" i="58"/>
  <c r="E424" i="58"/>
  <c r="E105" i="58"/>
  <c r="E137" i="58"/>
  <c r="E169" i="58"/>
  <c r="E201" i="58"/>
  <c r="E233" i="58"/>
  <c r="E265" i="58"/>
  <c r="E308" i="58"/>
  <c r="E440" i="58"/>
  <c r="E91" i="58"/>
  <c r="E107" i="58"/>
  <c r="E123" i="58"/>
  <c r="E139" i="58"/>
  <c r="E155" i="58"/>
  <c r="E171" i="58"/>
  <c r="E187" i="58"/>
  <c r="E203" i="58"/>
  <c r="E219" i="58"/>
  <c r="E235" i="58"/>
  <c r="E251" i="58"/>
  <c r="E267" i="58"/>
  <c r="E283" i="58"/>
  <c r="E299" i="58"/>
  <c r="E360" i="58"/>
  <c r="E352" i="58"/>
  <c r="E314" i="58"/>
  <c r="E438" i="58"/>
  <c r="E432" i="58"/>
  <c r="E94" i="58"/>
  <c r="E110" i="58"/>
  <c r="E126" i="58"/>
  <c r="E142" i="58"/>
  <c r="E158" i="58"/>
  <c r="E174" i="58"/>
  <c r="E190" i="58"/>
  <c r="E210" i="58"/>
  <c r="E232" i="58"/>
  <c r="E254" i="58"/>
  <c r="E300" i="58"/>
  <c r="E362" i="58"/>
  <c r="E571" i="58"/>
  <c r="E500" i="58"/>
  <c r="E553" i="58"/>
  <c r="E319" i="58"/>
  <c r="E365" i="58"/>
  <c r="E411" i="58"/>
  <c r="E447" i="58"/>
  <c r="E497" i="58"/>
  <c r="E524" i="58"/>
  <c r="E566" i="58"/>
  <c r="E618" i="58"/>
  <c r="E665" i="58"/>
  <c r="E707" i="58"/>
  <c r="E648" i="58"/>
  <c r="E702" i="58"/>
  <c r="E777" i="58"/>
  <c r="E742" i="58"/>
  <c r="E814" i="58"/>
  <c r="E892" i="58"/>
  <c r="E865" i="58"/>
  <c r="E960" i="58"/>
  <c r="E975" i="58"/>
  <c r="E1340" i="58"/>
  <c r="E301" i="58"/>
  <c r="E370" i="58"/>
  <c r="E330" i="58"/>
  <c r="E448" i="58"/>
  <c r="E112" i="58"/>
  <c r="E144" i="58"/>
  <c r="E176" i="58"/>
  <c r="E214" i="58"/>
  <c r="E266" i="58"/>
  <c r="E378" i="58"/>
  <c r="E569" i="58"/>
  <c r="E367" i="58"/>
  <c r="E413" i="58"/>
  <c r="E499" i="58"/>
  <c r="E526" i="58"/>
  <c r="E580" i="58"/>
  <c r="E733" i="58"/>
  <c r="E669" i="58"/>
  <c r="E721" i="58"/>
  <c r="E650" i="58"/>
  <c r="E779" i="58"/>
  <c r="E744" i="58"/>
  <c r="E816" i="58"/>
  <c r="E894" i="58"/>
  <c r="E869" i="58"/>
  <c r="E962" i="58"/>
  <c r="E983" i="58"/>
  <c r="E1280" i="58"/>
  <c r="E1681" i="58"/>
  <c r="E1415" i="58"/>
  <c r="E1244" i="58"/>
  <c r="E1114" i="58"/>
  <c r="E1065" i="58"/>
  <c r="E1015" i="58"/>
  <c r="E969" i="58"/>
  <c r="E1056" i="58"/>
  <c r="E1018" i="58"/>
  <c r="E986" i="58"/>
  <c r="E954" i="58"/>
  <c r="E927" i="58"/>
  <c r="E905" i="58"/>
  <c r="E885" i="58"/>
  <c r="E863" i="58"/>
  <c r="E841" i="58"/>
  <c r="E932" i="58"/>
  <c r="E910" i="58"/>
  <c r="E888" i="58"/>
  <c r="E868" i="58"/>
  <c r="E848" i="58"/>
  <c r="E830" i="58"/>
  <c r="E812" i="58"/>
  <c r="E794" i="58"/>
  <c r="E776" i="58"/>
  <c r="E758" i="58"/>
  <c r="E740" i="58"/>
  <c r="E829" i="58"/>
  <c r="E811" i="58"/>
  <c r="E793" i="58"/>
  <c r="E775" i="58"/>
  <c r="E757" i="58"/>
  <c r="E739" i="58"/>
  <c r="E718" i="58"/>
  <c r="E698" i="58"/>
  <c r="E680" i="58"/>
  <c r="E662" i="58"/>
  <c r="E644" i="58"/>
  <c r="E626" i="58"/>
  <c r="E719" i="58"/>
  <c r="E701" i="58"/>
  <c r="E681" i="58"/>
  <c r="E663" i="58"/>
  <c r="E645" i="58"/>
  <c r="E627" i="58"/>
  <c r="E614" i="58"/>
  <c r="E596" i="58"/>
  <c r="E578" i="58"/>
  <c r="E558" i="58"/>
  <c r="E540" i="58"/>
  <c r="E522" i="58"/>
  <c r="E567" i="58"/>
  <c r="E539" i="58"/>
  <c r="E493" i="58"/>
  <c r="E475" i="58"/>
  <c r="E457" i="58"/>
  <c r="E441" i="58"/>
  <c r="E425" i="58"/>
  <c r="E409" i="58"/>
  <c r="E393" i="58"/>
  <c r="E377" i="58"/>
  <c r="E361" i="58"/>
  <c r="E345" i="58"/>
  <c r="E329" i="58"/>
  <c r="E313" i="58"/>
  <c r="E547" i="58"/>
  <c r="E541" i="58"/>
  <c r="E517" i="58"/>
  <c r="E529" i="58"/>
  <c r="E496" i="58"/>
  <c r="E480" i="58"/>
  <c r="E464" i="58"/>
  <c r="E446" i="58"/>
  <c r="E519" i="58"/>
  <c r="E344" i="58"/>
  <c r="E537" i="58"/>
  <c r="E350" i="58"/>
  <c r="E296" i="58"/>
  <c r="E280" i="58"/>
  <c r="E264" i="58"/>
  <c r="E1701" i="58"/>
  <c r="E1399" i="58"/>
  <c r="E1236" i="58"/>
  <c r="E1112" i="58"/>
  <c r="E1063" i="58"/>
  <c r="E1007" i="58"/>
  <c r="E967" i="58"/>
  <c r="E1050" i="58"/>
  <c r="E1016" i="58"/>
  <c r="E984" i="58"/>
  <c r="E952" i="58"/>
  <c r="E925" i="58"/>
  <c r="E903" i="58"/>
  <c r="E881" i="58"/>
  <c r="E861" i="58"/>
  <c r="E950" i="58"/>
  <c r="E928" i="58"/>
  <c r="E908" i="58"/>
  <c r="E886" i="58"/>
  <c r="E864" i="58"/>
  <c r="E846" i="58"/>
  <c r="E828" i="58"/>
  <c r="E810" i="58"/>
  <c r="E792" i="58"/>
  <c r="E774" i="58"/>
  <c r="E756" i="58"/>
  <c r="E736" i="58"/>
  <c r="E827" i="58"/>
  <c r="E809" i="58"/>
  <c r="E791" i="58"/>
  <c r="E773" i="58"/>
  <c r="E755" i="58"/>
  <c r="E737" i="58"/>
  <c r="E714" i="58"/>
  <c r="E696" i="58"/>
  <c r="E678" i="58"/>
  <c r="E660" i="58"/>
  <c r="E642" i="58"/>
  <c r="E624" i="58"/>
  <c r="E717" i="58"/>
  <c r="E697" i="58"/>
  <c r="E679" i="58"/>
  <c r="E661" i="58"/>
  <c r="E643" i="58"/>
  <c r="E625" i="58"/>
  <c r="E612" i="58"/>
  <c r="E594" i="58"/>
  <c r="E574" i="58"/>
  <c r="E556" i="58"/>
  <c r="E538" i="58"/>
  <c r="E520" i="58"/>
  <c r="E551" i="58"/>
  <c r="E515" i="58"/>
  <c r="E491" i="58"/>
  <c r="E471" i="58"/>
  <c r="E455" i="58"/>
  <c r="E439" i="58"/>
  <c r="E423" i="58"/>
  <c r="E407" i="58"/>
  <c r="E391" i="58"/>
  <c r="E375" i="58"/>
  <c r="E359" i="58"/>
  <c r="E343" i="58"/>
  <c r="E327" i="58"/>
  <c r="E311" i="58"/>
  <c r="E521" i="58"/>
  <c r="E533" i="58"/>
  <c r="E613" i="58"/>
  <c r="E523" i="58"/>
  <c r="E494" i="58"/>
  <c r="E478" i="58"/>
  <c r="E462" i="58"/>
  <c r="E430" i="58"/>
  <c r="E452" i="58"/>
  <c r="E328" i="58"/>
  <c r="E458" i="58"/>
  <c r="E334" i="58"/>
  <c r="E294" i="58"/>
  <c r="E278" i="58"/>
  <c r="E262" i="58"/>
  <c r="E246" i="58"/>
  <c r="E1623" i="58"/>
  <c r="E1355" i="58"/>
  <c r="E1245" i="58"/>
  <c r="E1123" i="58"/>
  <c r="E1049" i="58"/>
  <c r="E1001" i="58"/>
  <c r="E959" i="58"/>
  <c r="E1048" i="58"/>
  <c r="E1010" i="58"/>
  <c r="E978" i="58"/>
  <c r="E945" i="58"/>
  <c r="E921" i="58"/>
  <c r="E901" i="58"/>
  <c r="E879" i="58"/>
  <c r="E857" i="58"/>
  <c r="E948" i="58"/>
  <c r="E926" i="58"/>
  <c r="E904" i="58"/>
  <c r="E884" i="58"/>
  <c r="E862" i="58"/>
  <c r="E844" i="58"/>
  <c r="E826" i="58"/>
  <c r="E808" i="58"/>
  <c r="E790" i="58"/>
  <c r="E772" i="58"/>
  <c r="E752" i="58"/>
  <c r="E734" i="58"/>
  <c r="E825" i="58"/>
  <c r="E807" i="58"/>
  <c r="E789" i="58"/>
  <c r="E771" i="58"/>
  <c r="E753" i="58"/>
  <c r="E730" i="58"/>
  <c r="E712" i="58"/>
  <c r="E694" i="58"/>
  <c r="E676" i="58"/>
  <c r="E658" i="58"/>
  <c r="E640" i="58"/>
  <c r="E622" i="58"/>
  <c r="E713" i="58"/>
  <c r="E695" i="58"/>
  <c r="E677" i="58"/>
  <c r="E659" i="58"/>
  <c r="E641" i="58"/>
  <c r="E623" i="58"/>
  <c r="E610" i="58"/>
  <c r="E590" i="58"/>
  <c r="E572" i="58"/>
  <c r="E554" i="58"/>
  <c r="E536" i="58"/>
  <c r="E518" i="58"/>
  <c r="E531" i="58"/>
  <c r="E507" i="58"/>
  <c r="E487" i="58"/>
  <c r="E469" i="58"/>
  <c r="E453" i="58"/>
  <c r="E437" i="58"/>
  <c r="E421" i="58"/>
  <c r="E405" i="58"/>
  <c r="E389" i="58"/>
  <c r="E373" i="58"/>
  <c r="E357" i="58"/>
  <c r="E341" i="58"/>
  <c r="E325" i="58"/>
  <c r="E309" i="58"/>
  <c r="E510" i="58"/>
  <c r="E527" i="58"/>
  <c r="E597" i="58"/>
  <c r="E509" i="58"/>
  <c r="E492" i="58"/>
  <c r="E476" i="58"/>
  <c r="E460" i="58"/>
  <c r="E414" i="58"/>
  <c r="E436" i="58"/>
  <c r="E312" i="58"/>
  <c r="E442" i="58"/>
  <c r="E318" i="58"/>
  <c r="E292" i="58"/>
  <c r="E276" i="58"/>
  <c r="E260" i="58"/>
  <c r="E244" i="58"/>
  <c r="E228" i="58"/>
  <c r="E212" i="58"/>
  <c r="E1616" i="58"/>
  <c r="E1339" i="58"/>
  <c r="E1237" i="58"/>
  <c r="E1121" i="58"/>
  <c r="E1047" i="58"/>
  <c r="E999" i="58"/>
  <c r="E953" i="58"/>
  <c r="E1040" i="58"/>
  <c r="E1008" i="58"/>
  <c r="E976" i="58"/>
  <c r="E943" i="58"/>
  <c r="E919" i="58"/>
  <c r="E897" i="58"/>
  <c r="E877" i="58"/>
  <c r="E855" i="58"/>
  <c r="E944" i="58"/>
  <c r="E924" i="58"/>
  <c r="E902" i="58"/>
  <c r="E880" i="58"/>
  <c r="E860" i="58"/>
  <c r="E842" i="58"/>
  <c r="E824" i="58"/>
  <c r="E806" i="58"/>
  <c r="E788" i="58"/>
  <c r="E768" i="58"/>
  <c r="E750" i="58"/>
  <c r="E732" i="58"/>
  <c r="E823" i="58"/>
  <c r="E805" i="58"/>
  <c r="E787" i="58"/>
  <c r="E769" i="58"/>
  <c r="E749" i="58"/>
  <c r="E728" i="58"/>
  <c r="E710" i="58"/>
  <c r="E692" i="58"/>
  <c r="E674" i="58"/>
  <c r="E656" i="58"/>
  <c r="E638" i="58"/>
  <c r="E729" i="58"/>
  <c r="E711" i="58"/>
  <c r="E693" i="58"/>
  <c r="E675" i="58"/>
  <c r="E657" i="58"/>
  <c r="E639" i="58"/>
  <c r="E621" i="58"/>
  <c r="E606" i="58"/>
  <c r="E588" i="58"/>
  <c r="E570" i="58"/>
  <c r="E552" i="58"/>
  <c r="E534" i="58"/>
  <c r="E516" i="58"/>
  <c r="E525" i="58"/>
  <c r="E503" i="58"/>
  <c r="E485" i="58"/>
  <c r="E467" i="58"/>
  <c r="E451" i="58"/>
  <c r="E435" i="58"/>
  <c r="E419" i="58"/>
  <c r="E403" i="58"/>
  <c r="E387" i="58"/>
  <c r="E371" i="58"/>
  <c r="E355" i="58"/>
  <c r="E339" i="58"/>
  <c r="E323" i="58"/>
  <c r="E307" i="58"/>
  <c r="E617" i="58"/>
  <c r="E511" i="58"/>
  <c r="E581" i="58"/>
  <c r="E506" i="58"/>
  <c r="E490" i="58"/>
  <c r="E474" i="58"/>
  <c r="E603" i="58"/>
  <c r="E398" i="58"/>
  <c r="E420" i="58"/>
  <c r="E609" i="58"/>
  <c r="E426" i="58"/>
  <c r="E306" i="58"/>
  <c r="E290" i="58"/>
  <c r="E274" i="58"/>
  <c r="E258" i="58"/>
  <c r="E39" i="58"/>
  <c r="E1562" i="58"/>
  <c r="E1281" i="58"/>
  <c r="E1167" i="58"/>
  <c r="E1095" i="58"/>
  <c r="E1033" i="58"/>
  <c r="E991" i="58"/>
  <c r="E951" i="58"/>
  <c r="E1034" i="58"/>
  <c r="E1002" i="58"/>
  <c r="E970" i="58"/>
  <c r="E937" i="58"/>
  <c r="E917" i="58"/>
  <c r="E895" i="58"/>
  <c r="E873" i="58"/>
  <c r="E853" i="58"/>
  <c r="E942" i="58"/>
  <c r="E920" i="58"/>
  <c r="E900" i="58"/>
  <c r="E878" i="58"/>
  <c r="E858" i="58"/>
  <c r="E840" i="58"/>
  <c r="E822" i="58"/>
  <c r="E804" i="58"/>
  <c r="E784" i="58"/>
  <c r="E766" i="58"/>
  <c r="E748" i="58"/>
  <c r="E839" i="58"/>
  <c r="E821" i="58"/>
  <c r="E803" i="58"/>
  <c r="E785" i="58"/>
  <c r="E765" i="58"/>
  <c r="E747" i="58"/>
  <c r="E726" i="58"/>
  <c r="E708" i="58"/>
  <c r="E690" i="58"/>
  <c r="E672" i="58"/>
  <c r="E654" i="58"/>
  <c r="E634" i="58"/>
  <c r="E727" i="58"/>
  <c r="E709" i="58"/>
  <c r="E691" i="58"/>
  <c r="E673" i="58"/>
  <c r="E655" i="58"/>
  <c r="E637" i="58"/>
  <c r="E731" i="58"/>
  <c r="E604" i="58"/>
  <c r="E586" i="58"/>
  <c r="E568" i="58"/>
  <c r="E550" i="58"/>
  <c r="E532" i="58"/>
  <c r="E514" i="58"/>
  <c r="E605" i="58"/>
  <c r="E501" i="58"/>
  <c r="E483" i="58"/>
  <c r="E465" i="58"/>
  <c r="E449" i="58"/>
  <c r="E433" i="58"/>
  <c r="E417" i="58"/>
  <c r="E401" i="58"/>
  <c r="E385" i="58"/>
  <c r="E369" i="58"/>
  <c r="E353" i="58"/>
  <c r="E337" i="58"/>
  <c r="E321" i="58"/>
  <c r="E611" i="58"/>
  <c r="E601" i="58"/>
  <c r="E607" i="58"/>
  <c r="E565" i="58"/>
  <c r="E504" i="58"/>
  <c r="E488" i="58"/>
  <c r="E472" i="58"/>
  <c r="E587" i="58"/>
  <c r="E372" i="58"/>
  <c r="E404" i="58"/>
  <c r="E593" i="58"/>
  <c r="E410" i="58"/>
  <c r="E304" i="58"/>
  <c r="E288" i="58"/>
  <c r="E272" i="58"/>
  <c r="E256" i="58"/>
  <c r="E240" i="58"/>
  <c r="E224" i="58"/>
  <c r="E208" i="58"/>
  <c r="E192" i="58"/>
  <c r="E1545" i="58"/>
  <c r="E1322" i="58"/>
  <c r="E1165" i="58"/>
  <c r="E1093" i="58"/>
  <c r="E1031" i="58"/>
  <c r="E985" i="58"/>
  <c r="E1072" i="58"/>
  <c r="E1032" i="58"/>
  <c r="E1000" i="58"/>
  <c r="E968" i="58"/>
  <c r="E935" i="58"/>
  <c r="E913" i="58"/>
  <c r="E893" i="58"/>
  <c r="E871" i="58"/>
  <c r="E849" i="58"/>
  <c r="E940" i="58"/>
  <c r="E918" i="58"/>
  <c r="E896" i="58"/>
  <c r="E876" i="58"/>
  <c r="E856" i="58"/>
  <c r="E838" i="58"/>
  <c r="E820" i="58"/>
  <c r="E800" i="58"/>
  <c r="E782" i="58"/>
  <c r="E764" i="58"/>
  <c r="E746" i="58"/>
  <c r="E837" i="58"/>
  <c r="E819" i="58"/>
  <c r="E801" i="58"/>
  <c r="E781" i="58"/>
  <c r="E763" i="58"/>
  <c r="E745" i="58"/>
  <c r="E724" i="58"/>
  <c r="E706" i="58"/>
  <c r="E71" i="58"/>
  <c r="E1670" i="58"/>
  <c r="E1590" i="58"/>
  <c r="E1548" i="58"/>
  <c r="E1447" i="58"/>
  <c r="E1428" i="58"/>
  <c r="E1376" i="58"/>
  <c r="E1315" i="58"/>
  <c r="E1338" i="58"/>
  <c r="E1250" i="58"/>
  <c r="E1234" i="58"/>
  <c r="E1149" i="58"/>
  <c r="E1160" i="58"/>
  <c r="E1096" i="58"/>
  <c r="E1111" i="58"/>
  <c r="E1089" i="58"/>
  <c r="E1075" i="58"/>
  <c r="E1059" i="58"/>
  <c r="E1043" i="58"/>
  <c r="E1027" i="58"/>
  <c r="E1011" i="58"/>
  <c r="E995" i="58"/>
  <c r="E979" i="58"/>
  <c r="E963" i="58"/>
  <c r="E1076" i="58"/>
  <c r="E1060" i="58"/>
  <c r="E1044" i="58"/>
  <c r="E1028" i="58"/>
  <c r="E1012" i="58"/>
  <c r="E996" i="58"/>
  <c r="E980" i="58"/>
  <c r="E964" i="58"/>
  <c r="E947" i="58"/>
  <c r="E931" i="58"/>
  <c r="E915" i="58"/>
  <c r="E899" i="58"/>
  <c r="E883" i="58"/>
  <c r="E867" i="58"/>
  <c r="E851" i="58"/>
  <c r="E946" i="58"/>
  <c r="E930" i="58"/>
  <c r="E914" i="58"/>
  <c r="E898" i="58"/>
  <c r="E882" i="58"/>
  <c r="E866" i="58"/>
  <c r="E850" i="58"/>
  <c r="E834" i="58"/>
  <c r="E818" i="58"/>
  <c r="E802" i="58"/>
  <c r="E786" i="58"/>
  <c r="E770" i="58"/>
  <c r="E754" i="58"/>
  <c r="E738" i="58"/>
  <c r="E831" i="58"/>
  <c r="E815" i="58"/>
  <c r="E799" i="58"/>
  <c r="E783" i="58"/>
  <c r="E767" i="58"/>
  <c r="E751" i="58"/>
  <c r="E735" i="58"/>
  <c r="E716" i="58"/>
  <c r="E700" i="58"/>
  <c r="E684" i="58"/>
  <c r="E668" i="58"/>
  <c r="E652" i="58"/>
  <c r="E636" i="58"/>
  <c r="E620" i="58"/>
  <c r="E715" i="58"/>
  <c r="E699" i="58"/>
  <c r="E683" i="58"/>
  <c r="E667" i="58"/>
  <c r="E651" i="58"/>
  <c r="E635" i="58"/>
  <c r="E619" i="58"/>
  <c r="E608" i="58"/>
  <c r="E592" i="58"/>
  <c r="E576" i="58"/>
  <c r="E560" i="58"/>
  <c r="E544" i="58"/>
  <c r="E528" i="58"/>
  <c r="E512" i="58"/>
  <c r="E508" i="58"/>
  <c r="E505" i="58"/>
  <c r="E489" i="58"/>
  <c r="E473" i="58"/>
  <c r="E1679" i="58"/>
  <c r="E1607" i="58"/>
  <c r="E1532" i="58"/>
  <c r="E1491" i="58"/>
  <c r="E1412" i="58"/>
  <c r="E1360" i="58"/>
  <c r="E1271" i="58"/>
  <c r="E1327" i="58"/>
  <c r="E1220" i="58"/>
  <c r="E1199" i="58"/>
  <c r="E1223" i="58"/>
  <c r="E1146" i="58"/>
  <c r="E1082" i="58"/>
  <c r="E1107" i="58"/>
  <c r="E1087" i="58"/>
  <c r="E1073" i="58"/>
  <c r="E1057" i="58"/>
  <c r="E1041" i="58"/>
  <c r="E1025" i="58"/>
  <c r="E1009" i="58"/>
  <c r="E993" i="58"/>
  <c r="E977" i="58"/>
  <c r="E961" i="58"/>
  <c r="E1074" i="58"/>
  <c r="E1058" i="58"/>
  <c r="E1042" i="58"/>
  <c r="E1651" i="58"/>
  <c r="E1573" i="58"/>
  <c r="E1516" i="58"/>
  <c r="E1468" i="58"/>
  <c r="E1396" i="58"/>
  <c r="E1358" i="58"/>
  <c r="E1269" i="58"/>
  <c r="E1319" i="58"/>
  <c r="E1218" i="58"/>
  <c r="E1197" i="58"/>
  <c r="E1225" i="58"/>
  <c r="E1144" i="58"/>
  <c r="E1080" i="58"/>
  <c r="E1105" i="58"/>
  <c r="E1085" i="58"/>
  <c r="E1071" i="58"/>
  <c r="E1055" i="58"/>
  <c r="E1039" i="58"/>
  <c r="E1637" i="58"/>
  <c r="E1601" i="58"/>
  <c r="E1525" i="58"/>
  <c r="E1446" i="58"/>
  <c r="E1387" i="58"/>
  <c r="E1344" i="58"/>
  <c r="E1255" i="58"/>
  <c r="E1231" i="58"/>
  <c r="E1328" i="58"/>
  <c r="E1183" i="58"/>
  <c r="E1194" i="58"/>
  <c r="E1130" i="58"/>
  <c r="E1137" i="58"/>
  <c r="E1103" i="58"/>
  <c r="E1083" i="58"/>
  <c r="E1069" i="58"/>
  <c r="E1053" i="58"/>
  <c r="E1037" i="58"/>
  <c r="E1021" i="58"/>
  <c r="E1005" i="58"/>
  <c r="E989" i="58"/>
  <c r="E973" i="58"/>
  <c r="E957" i="58"/>
  <c r="E1070" i="58"/>
  <c r="E1054" i="58"/>
  <c r="E1038" i="58"/>
  <c r="E1022" i="58"/>
  <c r="E1006" i="58"/>
  <c r="E990" i="58"/>
  <c r="E974" i="58"/>
  <c r="E958" i="58"/>
  <c r="E941" i="58"/>
  <c r="E25" i="58"/>
  <c r="E1699" i="58"/>
  <c r="E1646" i="58"/>
  <c r="E1578" i="58"/>
  <c r="E1509" i="58"/>
  <c r="E1431" i="58"/>
  <c r="E1371" i="58"/>
  <c r="E1336" i="58"/>
  <c r="E1253" i="58"/>
  <c r="E1296" i="58"/>
  <c r="E1276" i="58"/>
  <c r="E1181" i="58"/>
  <c r="E1192" i="58"/>
  <c r="E1128" i="58"/>
  <c r="E1135" i="58"/>
  <c r="E1101" i="58"/>
  <c r="E1081" i="58"/>
  <c r="E1067" i="58"/>
  <c r="E1051" i="58"/>
  <c r="E1035" i="58"/>
  <c r="E1019" i="58"/>
  <c r="E1003" i="58"/>
  <c r="E987" i="58"/>
  <c r="E971" i="58"/>
  <c r="E955" i="58"/>
  <c r="E1068" i="58"/>
  <c r="E1052" i="58"/>
  <c r="E1036" i="58"/>
  <c r="E1020" i="58"/>
  <c r="E1004" i="58"/>
  <c r="E988" i="58"/>
  <c r="E972" i="58"/>
  <c r="E956" i="58"/>
  <c r="E939" i="58"/>
  <c r="E923" i="58"/>
  <c r="E907" i="58"/>
  <c r="E891" i="58"/>
  <c r="E875" i="58"/>
  <c r="E859" i="58"/>
  <c r="E843" i="58"/>
  <c r="E938" i="58"/>
  <c r="E922" i="58"/>
  <c r="E906" i="58"/>
  <c r="E890" i="58"/>
  <c r="E874" i="58"/>
  <c r="E72" i="58"/>
  <c r="E55" i="58"/>
  <c r="E1675" i="58"/>
  <c r="E1606" i="58"/>
  <c r="E1605" i="58"/>
  <c r="E1463" i="58"/>
  <c r="E1444" i="58"/>
  <c r="E1342" i="58"/>
  <c r="E1323" i="58"/>
  <c r="E1277" i="58"/>
  <c r="E1258" i="58"/>
  <c r="E1242" i="58"/>
  <c r="E1151" i="58"/>
  <c r="E1162" i="58"/>
  <c r="E1098" i="58"/>
  <c r="E1119" i="58"/>
  <c r="E1091" i="58"/>
  <c r="E1208" i="58"/>
  <c r="E1061" i="58"/>
  <c r="E1045" i="58"/>
  <c r="E1029" i="58"/>
  <c r="E1013" i="58"/>
  <c r="E997" i="58"/>
  <c r="E981" i="58"/>
  <c r="E965" i="58"/>
  <c r="E1227" i="58"/>
  <c r="E1062" i="58"/>
  <c r="E1046" i="58"/>
  <c r="E1030" i="58"/>
  <c r="E1014" i="58"/>
  <c r="E998" i="58"/>
  <c r="E982" i="58"/>
  <c r="E966" i="58"/>
  <c r="E949" i="58"/>
  <c r="E22" i="58"/>
  <c r="E40" i="58"/>
  <c r="E58" i="58"/>
  <c r="E74" i="58"/>
  <c r="E42" i="58"/>
  <c r="E41" i="58"/>
  <c r="E57" i="58"/>
  <c r="E73" i="58"/>
  <c r="E1691" i="58"/>
  <c r="E1696" i="58"/>
  <c r="E1685" i="58"/>
  <c r="E1667" i="58"/>
  <c r="E1663" i="58"/>
  <c r="E1664" i="58"/>
  <c r="E1671" i="58"/>
  <c r="E1657" i="58"/>
  <c r="E1635" i="58"/>
  <c r="E1621" i="58"/>
  <c r="E1614" i="58"/>
  <c r="E1604" i="58"/>
  <c r="E1588" i="58"/>
  <c r="E1599" i="58"/>
  <c r="E1571" i="58"/>
  <c r="E1589" i="58"/>
  <c r="E1576" i="58"/>
  <c r="E1560" i="58"/>
  <c r="E1543" i="58"/>
  <c r="E1559" i="58"/>
  <c r="E1546" i="58"/>
  <c r="E1530" i="58"/>
  <c r="E1514" i="58"/>
  <c r="E1523" i="58"/>
  <c r="E1507" i="58"/>
  <c r="E1492" i="58"/>
  <c r="E1477" i="58"/>
  <c r="E1461" i="58"/>
  <c r="E1503" i="58"/>
  <c r="E1483" i="58"/>
  <c r="E1466" i="58"/>
  <c r="E1445" i="58"/>
  <c r="E1429" i="58"/>
  <c r="E1413" i="58"/>
  <c r="E1397" i="58"/>
  <c r="E1442" i="58"/>
  <c r="E1426" i="58"/>
  <c r="E1410" i="58"/>
  <c r="E1394" i="58"/>
  <c r="E1385" i="58"/>
  <c r="E1369" i="58"/>
  <c r="E1353" i="58"/>
  <c r="E1337" i="58"/>
  <c r="E1334" i="58"/>
  <c r="E1374" i="58"/>
  <c r="E44" i="58"/>
  <c r="E60" i="58"/>
  <c r="E76" i="58"/>
  <c r="E27" i="58"/>
  <c r="E32" i="58"/>
  <c r="E26" i="58"/>
  <c r="E43" i="58"/>
  <c r="E59" i="58"/>
  <c r="E75" i="58"/>
  <c r="E1683" i="58"/>
  <c r="E1688" i="58"/>
  <c r="E1677" i="58"/>
  <c r="E1674" i="58"/>
  <c r="E1655" i="58"/>
  <c r="E1661" i="58"/>
  <c r="E1649" i="58"/>
  <c r="E1638" i="58"/>
  <c r="E1633" i="58"/>
  <c r="E1626" i="58"/>
  <c r="E1612" i="58"/>
  <c r="E1602" i="58"/>
  <c r="E1586" i="58"/>
  <c r="E1617" i="58"/>
  <c r="E1569" i="58"/>
  <c r="E1591" i="58"/>
  <c r="E1574" i="58"/>
  <c r="E1558" i="58"/>
  <c r="E1541" i="58"/>
  <c r="E1583" i="58"/>
  <c r="E1544" i="58"/>
  <c r="E1528" i="58"/>
  <c r="E1512" i="58"/>
  <c r="E1521" i="58"/>
  <c r="E1506" i="58"/>
  <c r="E1501" i="58"/>
  <c r="E1475" i="58"/>
  <c r="E1459" i="58"/>
  <c r="E1495" i="58"/>
  <c r="E1480" i="58"/>
  <c r="E1464" i="58"/>
  <c r="E1443" i="58"/>
  <c r="E1427" i="58"/>
  <c r="E1411" i="58"/>
  <c r="E1395" i="58"/>
  <c r="E1440" i="58"/>
  <c r="E1424" i="58"/>
  <c r="E1408" i="58"/>
  <c r="E1392" i="58"/>
  <c r="E1383" i="58"/>
  <c r="E1367" i="58"/>
  <c r="E1351" i="58"/>
  <c r="E1335" i="58"/>
  <c r="E1388" i="58"/>
  <c r="E1372" i="58"/>
  <c r="E1356" i="58"/>
  <c r="E1330" i="58"/>
  <c r="E1314" i="58"/>
  <c r="E1307" i="58"/>
  <c r="E1267" i="58"/>
  <c r="E1251" i="58"/>
  <c r="E1325" i="58"/>
  <c r="E1326" i="58"/>
  <c r="E1311" i="58"/>
  <c r="E1284" i="58"/>
  <c r="E1288" i="58"/>
  <c r="E1246" i="58"/>
  <c r="E1216" i="58"/>
  <c r="E1268" i="58"/>
  <c r="E1230" i="58"/>
  <c r="E1219" i="58"/>
  <c r="E1195" i="58"/>
  <c r="E1179" i="58"/>
  <c r="E1163" i="58"/>
  <c r="E1147" i="58"/>
  <c r="E1206" i="58"/>
  <c r="E1190" i="58"/>
  <c r="E1174" i="58"/>
  <c r="E1158" i="58"/>
  <c r="E1142" i="58"/>
  <c r="E1126" i="58"/>
  <c r="E1110" i="58"/>
  <c r="E1094" i="58"/>
  <c r="E1078" i="58"/>
  <c r="E1133" i="58"/>
  <c r="E1117" i="58"/>
  <c r="E46" i="58"/>
  <c r="E62" i="58"/>
  <c r="E78" i="58"/>
  <c r="E34" i="58"/>
  <c r="E28" i="58"/>
  <c r="E45" i="58"/>
  <c r="E61" i="58"/>
  <c r="E77" i="58"/>
  <c r="E1698" i="58"/>
  <c r="E1680" i="58"/>
  <c r="E1669" i="58"/>
  <c r="E1666" i="58"/>
  <c r="E1662" i="58"/>
  <c r="E1660" i="58"/>
  <c r="E1647" i="58"/>
  <c r="E1656" i="58"/>
  <c r="E1631" i="58"/>
  <c r="E1630" i="58"/>
  <c r="E1610" i="58"/>
  <c r="E1600" i="58"/>
  <c r="E1584" i="58"/>
  <c r="E1585" i="58"/>
  <c r="E1567" i="58"/>
  <c r="E1603" i="58"/>
  <c r="E1572" i="58"/>
  <c r="E1555" i="58"/>
  <c r="E1539" i="58"/>
  <c r="E1597" i="58"/>
  <c r="E1542" i="58"/>
  <c r="E1526" i="58"/>
  <c r="E1510" i="58"/>
  <c r="E1519" i="58"/>
  <c r="E1504" i="58"/>
  <c r="E1493" i="58"/>
  <c r="E1473" i="58"/>
  <c r="E1457" i="58"/>
  <c r="E1484" i="58"/>
  <c r="E1478" i="58"/>
  <c r="E1462" i="58"/>
  <c r="E1441" i="58"/>
  <c r="E1425" i="58"/>
  <c r="E1409" i="58"/>
  <c r="E1393" i="58"/>
  <c r="E1438" i="58"/>
  <c r="E1422" i="58"/>
  <c r="E1406" i="58"/>
  <c r="E1390" i="58"/>
  <c r="E1381" i="58"/>
  <c r="E1365" i="58"/>
  <c r="E1349" i="58"/>
  <c r="E1333" i="58"/>
  <c r="E1386" i="58"/>
  <c r="E1370" i="58"/>
  <c r="E1354" i="58"/>
  <c r="E1321" i="58"/>
  <c r="E1306" i="58"/>
  <c r="E1299" i="58"/>
  <c r="E1265" i="58"/>
  <c r="E1324" i="58"/>
  <c r="E1317" i="58"/>
  <c r="E1318" i="58"/>
  <c r="E1303" i="58"/>
  <c r="E1272" i="58"/>
  <c r="E1279" i="58"/>
  <c r="E1238" i="58"/>
  <c r="E1214" i="58"/>
  <c r="E1260" i="58"/>
  <c r="E1312" i="58"/>
  <c r="E1215" i="58"/>
  <c r="E1193" i="58"/>
  <c r="E1177" i="58"/>
  <c r="E1161" i="58"/>
  <c r="E1145" i="58"/>
  <c r="E1204" i="58"/>
  <c r="E1188" i="58"/>
  <c r="E1172" i="58"/>
  <c r="E1156" i="58"/>
  <c r="E1140" i="58"/>
  <c r="E1124" i="58"/>
  <c r="E1108" i="58"/>
  <c r="E1092" i="58"/>
  <c r="E1210" i="58"/>
  <c r="E1131" i="58"/>
  <c r="E1115" i="58"/>
  <c r="E1099" i="58"/>
  <c r="E48" i="58"/>
  <c r="E64" i="58"/>
  <c r="E80" i="58"/>
  <c r="E35" i="58"/>
  <c r="E29" i="58"/>
  <c r="E47" i="58"/>
  <c r="E63" i="58"/>
  <c r="E79" i="58"/>
  <c r="E1690" i="58"/>
  <c r="E1695" i="58"/>
  <c r="E1676" i="58"/>
  <c r="E1693" i="58"/>
  <c r="E1654" i="58"/>
  <c r="E1678" i="58"/>
  <c r="E1645" i="58"/>
  <c r="E1640" i="58"/>
  <c r="E1629" i="58"/>
  <c r="E1632" i="58"/>
  <c r="E1628" i="58"/>
  <c r="E1598" i="58"/>
  <c r="E1582" i="58"/>
  <c r="E1581" i="58"/>
  <c r="E1565" i="58"/>
  <c r="E1593" i="58"/>
  <c r="E1570" i="58"/>
  <c r="E1553" i="58"/>
  <c r="E1537" i="58"/>
  <c r="E1556" i="58"/>
  <c r="E1540" i="58"/>
  <c r="E1524" i="58"/>
  <c r="E1508" i="58"/>
  <c r="E1517" i="58"/>
  <c r="E1502" i="58"/>
  <c r="E1490" i="58"/>
  <c r="E1471" i="58"/>
  <c r="E1455" i="58"/>
  <c r="E1489" i="58"/>
  <c r="E1476" i="58"/>
  <c r="E1460" i="58"/>
  <c r="E1439" i="58"/>
  <c r="E1423" i="58"/>
  <c r="E1407" i="58"/>
  <c r="E1391" i="58"/>
  <c r="E1436" i="58"/>
  <c r="E1420" i="58"/>
  <c r="E1404" i="58"/>
  <c r="E1454" i="58"/>
  <c r="E1379" i="58"/>
  <c r="E1363" i="58"/>
  <c r="E1347" i="58"/>
  <c r="E1331" i="58"/>
  <c r="E1384" i="58"/>
  <c r="E1368" i="58"/>
  <c r="E1352" i="58"/>
  <c r="E1313" i="58"/>
  <c r="E1298" i="58"/>
  <c r="E1291" i="58"/>
  <c r="E1263" i="58"/>
  <c r="E1316" i="58"/>
  <c r="E1309" i="58"/>
  <c r="E1310" i="58"/>
  <c r="E1304" i="58"/>
  <c r="E1264" i="58"/>
  <c r="E1241" i="58"/>
  <c r="E1228" i="58"/>
  <c r="E1212" i="58"/>
  <c r="E1252" i="58"/>
  <c r="E1270" i="58"/>
  <c r="E1207" i="58"/>
  <c r="E1191" i="58"/>
  <c r="E1175" i="58"/>
  <c r="E1159" i="58"/>
  <c r="E1254" i="58"/>
  <c r="E1202" i="58"/>
  <c r="E1186" i="58"/>
  <c r="E1170" i="58"/>
  <c r="E1154" i="58"/>
  <c r="E1138" i="58"/>
  <c r="E1122" i="58"/>
  <c r="E1106" i="58"/>
  <c r="E1090" i="58"/>
  <c r="E1217" i="58"/>
  <c r="E1129" i="58"/>
  <c r="E1113" i="58"/>
  <c r="E1097" i="58"/>
  <c r="E316" i="58"/>
  <c r="E50" i="58"/>
  <c r="E66" i="58"/>
  <c r="E30" i="58"/>
  <c r="E49" i="58"/>
  <c r="E65" i="58"/>
  <c r="E1682" i="58"/>
  <c r="E1687" i="58"/>
  <c r="E1668" i="58"/>
  <c r="E1673" i="58"/>
  <c r="E1652" i="58"/>
  <c r="E1659" i="58"/>
  <c r="E1643" i="58"/>
  <c r="E1636" i="58"/>
  <c r="E1627" i="58"/>
  <c r="E1622" i="58"/>
  <c r="E1619" i="58"/>
  <c r="E1596" i="58"/>
  <c r="E1615" i="58"/>
  <c r="E1579" i="58"/>
  <c r="E1563" i="58"/>
  <c r="E1587" i="58"/>
  <c r="E1568" i="58"/>
  <c r="E1551" i="58"/>
  <c r="E1535" i="58"/>
  <c r="E1554" i="58"/>
  <c r="E1538" i="58"/>
  <c r="E1522" i="58"/>
  <c r="E1557" i="58"/>
  <c r="E1515" i="58"/>
  <c r="E1500" i="58"/>
  <c r="E1487" i="58"/>
  <c r="E1469" i="58"/>
  <c r="E1453" i="58"/>
  <c r="E1505" i="58"/>
  <c r="E1474" i="58"/>
  <c r="E1499" i="58"/>
  <c r="E1437" i="58"/>
  <c r="E1421" i="58"/>
  <c r="E1405" i="58"/>
  <c r="E1452" i="58"/>
  <c r="E1434" i="58"/>
  <c r="E1418" i="58"/>
  <c r="E1402" i="58"/>
  <c r="E1485" i="58"/>
  <c r="E1377" i="58"/>
  <c r="E1361" i="58"/>
  <c r="E1345" i="58"/>
  <c r="E1329" i="58"/>
  <c r="E1382" i="58"/>
  <c r="E1366" i="58"/>
  <c r="E1350" i="58"/>
  <c r="E1305" i="58"/>
  <c r="E1295" i="58"/>
  <c r="E1283" i="58"/>
  <c r="E1261" i="58"/>
  <c r="E1308" i="58"/>
  <c r="E1301" i="58"/>
  <c r="E1302" i="58"/>
  <c r="E1287" i="58"/>
  <c r="E1256" i="58"/>
  <c r="E1233" i="58"/>
  <c r="E1226" i="58"/>
  <c r="E1293" i="58"/>
  <c r="E1240" i="58"/>
  <c r="E1229" i="58"/>
  <c r="E1205" i="58"/>
  <c r="E1189" i="58"/>
  <c r="E1173" i="58"/>
  <c r="E1157" i="58"/>
  <c r="E1211" i="58"/>
  <c r="E1200" i="58"/>
  <c r="E1184" i="58"/>
  <c r="E1168" i="58"/>
  <c r="E1152" i="58"/>
  <c r="E1136" i="58"/>
  <c r="E1120" i="58"/>
  <c r="E1104" i="58"/>
  <c r="E1088" i="58"/>
  <c r="E1143" i="58"/>
  <c r="E1127" i="58"/>
  <c r="E52" i="58"/>
  <c r="E68" i="58"/>
  <c r="E23" i="58"/>
  <c r="E31" i="58"/>
  <c r="E51" i="58"/>
  <c r="E67" i="58"/>
  <c r="E1697" i="58"/>
  <c r="E1694" i="58"/>
  <c r="E1700" i="58"/>
  <c r="E1665" i="58"/>
  <c r="E1650" i="58"/>
  <c r="E1658" i="58"/>
  <c r="E1641" i="58"/>
  <c r="E1644" i="58"/>
  <c r="E1625" i="58"/>
  <c r="E1620" i="58"/>
  <c r="E1624" i="58"/>
  <c r="E1594" i="58"/>
  <c r="E1613" i="58"/>
  <c r="E1577" i="58"/>
  <c r="E1561" i="58"/>
  <c r="E1595" i="58"/>
  <c r="E1566" i="58"/>
  <c r="E1549" i="58"/>
  <c r="E1533" i="58"/>
  <c r="E1552" i="58"/>
  <c r="E1536" i="58"/>
  <c r="E1520" i="58"/>
  <c r="E1529" i="58"/>
  <c r="E1513" i="58"/>
  <c r="E1498" i="58"/>
  <c r="E1482" i="58"/>
  <c r="E1467" i="58"/>
  <c r="E1451" i="58"/>
  <c r="E1497" i="58"/>
  <c r="E1472" i="58"/>
  <c r="E1488" i="58"/>
  <c r="E1435" i="58"/>
  <c r="E1419" i="58"/>
  <c r="E1403" i="58"/>
  <c r="E1458" i="58"/>
  <c r="E1432" i="58"/>
  <c r="E1416" i="58"/>
  <c r="E1400" i="58"/>
  <c r="E1692" i="58"/>
  <c r="E1375" i="58"/>
  <c r="E1359" i="58"/>
  <c r="E1343" i="58"/>
  <c r="E1450" i="58"/>
  <c r="E1380" i="58"/>
  <c r="E1364" i="58"/>
  <c r="E1348" i="58"/>
  <c r="E1297" i="58"/>
  <c r="E1290" i="58"/>
  <c r="E1275" i="58"/>
  <c r="E1259" i="58"/>
  <c r="E1300" i="58"/>
  <c r="E1294" i="58"/>
  <c r="E1286" i="58"/>
  <c r="E1247" i="58"/>
  <c r="E1249" i="58"/>
  <c r="E1274" i="58"/>
  <c r="E1224" i="58"/>
  <c r="E1243" i="58"/>
  <c r="E1232" i="58"/>
  <c r="E1213" i="58"/>
  <c r="E1203" i="58"/>
  <c r="E1187" i="58"/>
  <c r="E1171" i="58"/>
  <c r="E1155" i="58"/>
  <c r="E1209" i="58"/>
  <c r="E1198" i="58"/>
  <c r="E1182" i="58"/>
  <c r="E1166" i="58"/>
  <c r="E1150" i="58"/>
  <c r="E1134" i="58"/>
  <c r="E1118" i="58"/>
  <c r="E1102" i="58"/>
  <c r="E1086" i="58"/>
  <c r="E1141" i="58"/>
  <c r="E1125" i="58"/>
  <c r="E1109" i="58"/>
  <c r="E54" i="58"/>
  <c r="E70" i="58"/>
  <c r="E24" i="58"/>
  <c r="E37" i="58"/>
  <c r="E53" i="58"/>
  <c r="E69" i="58"/>
  <c r="E1689" i="58"/>
  <c r="E1686" i="58"/>
  <c r="E1684" i="58"/>
  <c r="E1672" i="58"/>
  <c r="E1648" i="58"/>
  <c r="E1653" i="58"/>
  <c r="E1639" i="58"/>
  <c r="E1642" i="58"/>
  <c r="E1634" i="58"/>
  <c r="E1618" i="58"/>
  <c r="E1608" i="58"/>
  <c r="E1592" i="58"/>
  <c r="E1611" i="58"/>
  <c r="E1575" i="58"/>
  <c r="E1609" i="58"/>
  <c r="E1580" i="58"/>
  <c r="E1564" i="58"/>
  <c r="E1547" i="58"/>
  <c r="E1531" i="58"/>
  <c r="E1550" i="58"/>
  <c r="E1534" i="58"/>
  <c r="E1518" i="58"/>
  <c r="E1527" i="58"/>
  <c r="E1511" i="58"/>
  <c r="E1496" i="58"/>
  <c r="E1481" i="58"/>
  <c r="E1465" i="58"/>
  <c r="E1449" i="58"/>
  <c r="E1486" i="58"/>
  <c r="E1470" i="58"/>
  <c r="E1456" i="58"/>
  <c r="E1433" i="58"/>
  <c r="E1417" i="58"/>
  <c r="E1401" i="58"/>
  <c r="E1448" i="58"/>
  <c r="E1430" i="58"/>
  <c r="E1414" i="58"/>
  <c r="E1398" i="58"/>
  <c r="E1389" i="58"/>
  <c r="E1373" i="58"/>
  <c r="E1357" i="58"/>
  <c r="E1341" i="58"/>
  <c r="E1332" i="58"/>
  <c r="E1378" i="58"/>
  <c r="E1362" i="58"/>
  <c r="E1346" i="58"/>
  <c r="E1289" i="58"/>
  <c r="E1278" i="58"/>
  <c r="E1273" i="58"/>
  <c r="E1257" i="58"/>
  <c r="E1292" i="58"/>
  <c r="E1285" i="58"/>
  <c r="E1282" i="58"/>
  <c r="E1239" i="58"/>
  <c r="E1248" i="58"/>
  <c r="E1266" i="58"/>
  <c r="E1222" i="58"/>
  <c r="E1235" i="58"/>
  <c r="E1320" i="58"/>
  <c r="E1262" i="58"/>
  <c r="E1201" i="58"/>
  <c r="E1185" i="58"/>
  <c r="E1169" i="58"/>
  <c r="E1153" i="58"/>
  <c r="E1221" i="58"/>
  <c r="E1196" i="58"/>
  <c r="E1180" i="58"/>
  <c r="E1164" i="58"/>
  <c r="E1148" i="58"/>
  <c r="E1132" i="58"/>
  <c r="E1116" i="58"/>
  <c r="E1100" i="58"/>
  <c r="E1084" i="58"/>
  <c r="E1139" i="58"/>
  <c r="A16" i="58"/>
  <c r="AW18" i="58"/>
  <c r="AY18" i="58" s="1"/>
  <c r="AW16" i="58"/>
  <c r="AW20" i="58"/>
  <c r="AW17" i="58"/>
  <c r="AW21" i="58"/>
  <c r="A17" i="58"/>
  <c r="AW22" i="58"/>
  <c r="F2" i="55"/>
  <c r="AI23" i="55"/>
  <c r="AI24" i="55" s="1"/>
  <c r="AI25" i="55" s="1"/>
  <c r="AI26" i="55" s="1"/>
  <c r="AI27" i="55" s="1"/>
  <c r="AI28" i="55" s="1"/>
  <c r="AI29" i="55" s="1"/>
  <c r="AI30" i="55" s="1"/>
  <c r="AI31" i="55" s="1"/>
  <c r="AI32" i="55" s="1"/>
  <c r="AI33" i="55" s="1"/>
  <c r="AI34" i="55" s="1"/>
  <c r="AI35" i="55" s="1"/>
  <c r="AI36" i="55" s="1"/>
  <c r="AI37" i="55" s="1"/>
  <c r="AI38" i="55" s="1"/>
  <c r="AI39" i="55" s="1"/>
  <c r="AI40" i="55" s="1"/>
  <c r="AI41" i="55" s="1"/>
  <c r="AI42" i="55" s="1"/>
  <c r="AI43" i="55" s="1"/>
  <c r="AI44" i="55" s="1"/>
  <c r="AI45" i="55" s="1"/>
  <c r="AI46" i="55" s="1"/>
  <c r="AI47" i="55" s="1"/>
  <c r="AI48" i="55" s="1"/>
  <c r="AI49" i="55" s="1"/>
  <c r="AI50" i="55" s="1"/>
  <c r="AI51" i="55" s="1"/>
  <c r="AI52" i="55" s="1"/>
  <c r="AI53" i="55" s="1"/>
  <c r="AI54" i="55" s="1"/>
  <c r="AI55" i="55" s="1"/>
  <c r="AI56" i="55" s="1"/>
  <c r="AI57" i="55" s="1"/>
  <c r="AI58" i="55" s="1"/>
  <c r="AI59" i="55" s="1"/>
  <c r="AI60" i="55" s="1"/>
  <c r="AI61" i="55" s="1"/>
  <c r="AI62" i="55" s="1"/>
  <c r="AI63" i="55" s="1"/>
  <c r="AI64" i="55" s="1"/>
  <c r="AI65" i="55" s="1"/>
  <c r="AI66" i="55" s="1"/>
  <c r="AI67" i="55" s="1"/>
  <c r="AI68" i="55" s="1"/>
  <c r="AI69" i="55" s="1"/>
  <c r="AI70" i="55" s="1"/>
  <c r="AI71" i="55" s="1"/>
  <c r="AI72" i="55" s="1"/>
  <c r="AI73" i="55" s="1"/>
  <c r="AI74" i="55" s="1"/>
  <c r="AI75" i="55" s="1"/>
  <c r="AI76" i="55" s="1"/>
  <c r="AI77" i="55" s="1"/>
  <c r="AI78" i="55" s="1"/>
  <c r="AI79" i="55" s="1"/>
  <c r="AI80" i="55" s="1"/>
  <c r="AI81" i="55" s="1"/>
  <c r="AI82" i="55" s="1"/>
  <c r="AI83" i="55" s="1"/>
  <c r="AI84" i="55" s="1"/>
  <c r="AI85" i="55" s="1"/>
  <c r="AI86" i="55" s="1"/>
  <c r="AI87" i="55" s="1"/>
  <c r="AI88" i="55" s="1"/>
  <c r="AI89" i="55" s="1"/>
  <c r="AI90" i="55" s="1"/>
  <c r="AI91" i="55" s="1"/>
  <c r="AI92" i="55" s="1"/>
  <c r="AI93" i="55" s="1"/>
  <c r="AI94" i="55" s="1"/>
  <c r="AI95" i="55" s="1"/>
  <c r="AI96" i="55" s="1"/>
  <c r="AI97" i="55" s="1"/>
  <c r="AI98" i="55" s="1"/>
  <c r="AI99" i="55" s="1"/>
  <c r="AI100" i="55" s="1"/>
  <c r="AI101" i="55" s="1"/>
  <c r="AI102" i="55" s="1"/>
  <c r="AI103" i="55" s="1"/>
  <c r="AI104" i="55" s="1"/>
  <c r="AI105" i="55" s="1"/>
  <c r="AI106" i="55" s="1"/>
  <c r="AI107" i="55" s="1"/>
  <c r="AI108" i="55" s="1"/>
  <c r="AI109" i="55" s="1"/>
  <c r="AI110" i="55" s="1"/>
  <c r="AI111" i="55" s="1"/>
  <c r="AI112" i="55" s="1"/>
  <c r="AI113" i="55" s="1"/>
  <c r="AI114" i="55" s="1"/>
  <c r="AI115" i="55" s="1"/>
  <c r="AI116" i="55" s="1"/>
  <c r="AI117" i="55" s="1"/>
  <c r="AI118" i="55" s="1"/>
  <c r="AI119" i="55" s="1"/>
  <c r="AI120" i="55" s="1"/>
  <c r="AI121" i="55" s="1"/>
  <c r="AI122" i="55" s="1"/>
  <c r="AI123" i="55" s="1"/>
  <c r="AI124" i="55" s="1"/>
  <c r="AI125" i="55" s="1"/>
  <c r="AI126" i="55" s="1"/>
  <c r="AI127" i="55" s="1"/>
  <c r="AI128" i="55" s="1"/>
  <c r="AI129" i="55" s="1"/>
  <c r="AI130" i="55" s="1"/>
  <c r="AI131" i="55" s="1"/>
  <c r="AI132" i="55" s="1"/>
  <c r="AI133" i="55" s="1"/>
  <c r="AI134" i="55" s="1"/>
  <c r="AI135" i="55" s="1"/>
  <c r="AI136" i="55" s="1"/>
  <c r="AI137" i="55" s="1"/>
  <c r="AI138" i="55" s="1"/>
  <c r="AI139" i="55" s="1"/>
  <c r="AI140" i="55" s="1"/>
  <c r="AI141" i="55" s="1"/>
  <c r="AI142" i="55" s="1"/>
  <c r="AI143" i="55" s="1"/>
  <c r="AI144" i="55" s="1"/>
  <c r="AI145" i="55" s="1"/>
  <c r="AI146" i="55" s="1"/>
  <c r="AI147" i="55" s="1"/>
  <c r="AI148" i="55" s="1"/>
  <c r="AI149" i="55" s="1"/>
  <c r="AI150" i="55" s="1"/>
  <c r="AI151" i="55" s="1"/>
  <c r="AI152" i="55" s="1"/>
  <c r="AI153" i="55" s="1"/>
  <c r="AI154" i="55" s="1"/>
  <c r="AI155" i="55" s="1"/>
  <c r="AI156" i="55" s="1"/>
  <c r="AI157" i="55" s="1"/>
  <c r="AI158" i="55" s="1"/>
  <c r="AI159" i="55" s="1"/>
  <c r="AI160" i="55" s="1"/>
  <c r="AI161" i="55" s="1"/>
  <c r="AI162" i="55" s="1"/>
  <c r="AI163" i="55" s="1"/>
  <c r="AI164" i="55" s="1"/>
  <c r="AI165" i="55" s="1"/>
  <c r="AI166" i="55" s="1"/>
  <c r="AI167" i="55" s="1"/>
  <c r="AI168" i="55" s="1"/>
  <c r="AI169" i="55" s="1"/>
  <c r="AI170" i="55" s="1"/>
  <c r="AI171" i="55" s="1"/>
  <c r="AI172" i="55" s="1"/>
  <c r="AI173" i="55" s="1"/>
  <c r="AI174" i="55" s="1"/>
  <c r="AI175" i="55" s="1"/>
  <c r="AI176" i="55" s="1"/>
  <c r="AI177" i="55" s="1"/>
  <c r="AI178" i="55" s="1"/>
  <c r="AI179" i="55" s="1"/>
  <c r="AI180" i="55" s="1"/>
  <c r="AI181" i="55" s="1"/>
  <c r="AI182" i="55" s="1"/>
  <c r="AI183" i="55" s="1"/>
  <c r="AI184" i="55" s="1"/>
  <c r="AI185" i="55" s="1"/>
  <c r="AI186" i="55" s="1"/>
  <c r="AI187" i="55" s="1"/>
  <c r="AI188" i="55" s="1"/>
  <c r="AI189" i="55" s="1"/>
  <c r="AI190" i="55" s="1"/>
  <c r="AI191" i="55" s="1"/>
  <c r="AI192" i="55" s="1"/>
  <c r="AI193" i="55" s="1"/>
  <c r="AI194" i="55" s="1"/>
  <c r="AI195" i="55" s="1"/>
  <c r="AI196" i="55" s="1"/>
  <c r="AI197" i="55" s="1"/>
  <c r="AI198" i="55" s="1"/>
  <c r="AI199" i="55" s="1"/>
  <c r="AI200" i="55" s="1"/>
  <c r="AI201" i="55" s="1"/>
  <c r="AI202" i="55" s="1"/>
  <c r="AI203" i="55" s="1"/>
  <c r="AI204" i="55" s="1"/>
  <c r="AI205" i="55" s="1"/>
  <c r="AI206" i="55" s="1"/>
  <c r="AI207" i="55" s="1"/>
  <c r="AI208" i="55" s="1"/>
  <c r="AI209" i="55" s="1"/>
  <c r="AI210" i="55" s="1"/>
  <c r="AI211" i="55" s="1"/>
  <c r="AI212" i="55" s="1"/>
  <c r="AI213" i="55" s="1"/>
  <c r="AI214" i="55" s="1"/>
  <c r="AI215" i="55" s="1"/>
  <c r="AI216" i="55" s="1"/>
  <c r="AI217" i="55" s="1"/>
  <c r="AI218" i="55" s="1"/>
  <c r="AI219" i="55" s="1"/>
  <c r="AI220" i="55" s="1"/>
  <c r="AI221" i="55" s="1"/>
  <c r="AI222" i="55" s="1"/>
  <c r="AI223" i="55" s="1"/>
  <c r="AI224" i="55" s="1"/>
  <c r="AI225" i="55" s="1"/>
  <c r="AI226" i="55" s="1"/>
  <c r="AI227" i="55" s="1"/>
  <c r="AI228" i="55" s="1"/>
  <c r="AI229" i="55" s="1"/>
  <c r="AI230" i="55" s="1"/>
  <c r="AI231" i="55" s="1"/>
  <c r="AI232" i="55" s="1"/>
  <c r="AI233" i="55" s="1"/>
  <c r="AI234" i="55" s="1"/>
  <c r="AI235" i="55" s="1"/>
  <c r="AI236" i="55" s="1"/>
  <c r="AI237" i="55" s="1"/>
  <c r="AI238" i="55" s="1"/>
  <c r="AI239" i="55" s="1"/>
  <c r="AI240" i="55" s="1"/>
  <c r="AI241" i="55" s="1"/>
  <c r="AI242" i="55" s="1"/>
  <c r="AI243" i="55" s="1"/>
  <c r="AI244" i="55" s="1"/>
  <c r="AI245" i="55" s="1"/>
  <c r="AI246" i="55" s="1"/>
  <c r="AI247" i="55" s="1"/>
  <c r="AI248" i="55" s="1"/>
  <c r="AI249" i="55" s="1"/>
  <c r="AI250" i="55" s="1"/>
  <c r="AI251" i="55" s="1"/>
  <c r="AI252" i="55" s="1"/>
  <c r="AI253" i="55" s="1"/>
  <c r="AI254" i="55" s="1"/>
  <c r="AI255" i="55" s="1"/>
  <c r="AI256" i="55" s="1"/>
  <c r="AI257" i="55" s="1"/>
  <c r="AI258" i="55" s="1"/>
  <c r="AI259" i="55" s="1"/>
  <c r="AI260" i="55" s="1"/>
  <c r="AI261" i="55" s="1"/>
  <c r="AI262" i="55" s="1"/>
  <c r="AI263" i="55" s="1"/>
  <c r="AI264" i="55" s="1"/>
  <c r="AI265" i="55" s="1"/>
  <c r="AI266" i="55" s="1"/>
  <c r="AI267" i="55" s="1"/>
  <c r="AI268" i="55" s="1"/>
  <c r="AI269" i="55" s="1"/>
  <c r="AI270" i="55" s="1"/>
  <c r="AI271" i="55" s="1"/>
  <c r="AI272" i="55" s="1"/>
  <c r="AI273" i="55" s="1"/>
  <c r="AI274" i="55" s="1"/>
  <c r="AI275" i="55" s="1"/>
  <c r="AI276" i="55" s="1"/>
  <c r="AI277" i="55" s="1"/>
  <c r="AI278" i="55" s="1"/>
  <c r="AI279" i="55" s="1"/>
  <c r="AI280" i="55" s="1"/>
  <c r="AI281" i="55" s="1"/>
  <c r="AI282" i="55" s="1"/>
  <c r="AI283" i="55" s="1"/>
  <c r="AI284" i="55" s="1"/>
  <c r="AI285" i="55" s="1"/>
  <c r="AI286" i="55" s="1"/>
  <c r="AI287" i="55" s="1"/>
  <c r="AI288" i="55" s="1"/>
  <c r="AI289" i="55" s="1"/>
  <c r="AI290" i="55" s="1"/>
  <c r="AI291" i="55" s="1"/>
  <c r="AI292" i="55" s="1"/>
  <c r="AI293" i="55" s="1"/>
  <c r="AI294" i="55" s="1"/>
  <c r="AI295" i="55" s="1"/>
  <c r="AI296" i="55" s="1"/>
  <c r="AI297" i="55" s="1"/>
  <c r="AI298" i="55" s="1"/>
  <c r="AI299" i="55" s="1"/>
  <c r="AI300" i="55" s="1"/>
  <c r="AI301" i="55" s="1"/>
  <c r="AI302" i="55" s="1"/>
  <c r="AI303" i="55" s="1"/>
  <c r="AI304" i="55" s="1"/>
  <c r="AI305" i="55" s="1"/>
  <c r="AI306" i="55" s="1"/>
  <c r="AI307" i="55" s="1"/>
  <c r="AI308" i="55" s="1"/>
  <c r="AI309" i="55" s="1"/>
  <c r="AI310" i="55" s="1"/>
  <c r="AI311" i="55" s="1"/>
  <c r="AI312" i="55" s="1"/>
  <c r="AI313" i="55" s="1"/>
  <c r="AI314" i="55" s="1"/>
  <c r="AI315" i="55" s="1"/>
  <c r="AI316" i="55" s="1"/>
  <c r="AI317" i="55" s="1"/>
  <c r="AI318" i="55" s="1"/>
  <c r="AI319" i="55" s="1"/>
  <c r="AI320" i="55" s="1"/>
  <c r="AI321" i="55" s="1"/>
  <c r="AI322" i="55" s="1"/>
  <c r="AI323" i="55" s="1"/>
  <c r="AI324" i="55" s="1"/>
  <c r="AI325" i="55" s="1"/>
  <c r="AI326" i="55" s="1"/>
  <c r="AI327" i="55" s="1"/>
  <c r="AI328" i="55" s="1"/>
  <c r="AI329" i="55" s="1"/>
  <c r="AI330" i="55" s="1"/>
  <c r="AI331" i="55" s="1"/>
  <c r="AI332" i="55" s="1"/>
  <c r="AI333" i="55" s="1"/>
  <c r="AI334" i="55" s="1"/>
  <c r="AI335" i="55" s="1"/>
  <c r="AI336" i="55" s="1"/>
  <c r="AI337" i="55" s="1"/>
  <c r="AI338" i="55" s="1"/>
  <c r="AI339" i="55" s="1"/>
  <c r="AI340" i="55" s="1"/>
  <c r="AI341" i="55" s="1"/>
  <c r="AI342" i="55" s="1"/>
  <c r="AI343" i="55" s="1"/>
  <c r="AI344" i="55" s="1"/>
  <c r="AI345" i="55" s="1"/>
  <c r="AI346" i="55" s="1"/>
  <c r="AI347" i="55" s="1"/>
  <c r="AI348" i="55" s="1"/>
  <c r="AI349" i="55" s="1"/>
  <c r="AI350" i="55" s="1"/>
  <c r="AI351" i="55" s="1"/>
  <c r="AI352" i="55" s="1"/>
  <c r="AI353" i="55" s="1"/>
  <c r="AI354" i="55" s="1"/>
  <c r="AI355" i="55" s="1"/>
  <c r="AI356" i="55" s="1"/>
  <c r="AI357" i="55" s="1"/>
  <c r="AI358" i="55" s="1"/>
  <c r="AI359" i="55" s="1"/>
  <c r="AI360" i="55" s="1"/>
  <c r="AI361" i="55" s="1"/>
  <c r="AI362" i="55" s="1"/>
  <c r="AI363" i="55" s="1"/>
  <c r="AI364" i="55" s="1"/>
  <c r="AI365" i="55" s="1"/>
  <c r="AI366" i="55" s="1"/>
  <c r="AI367" i="55" s="1"/>
  <c r="AI368" i="55" s="1"/>
  <c r="AI369" i="55" s="1"/>
  <c r="AI370" i="55" s="1"/>
  <c r="AI371" i="55" s="1"/>
  <c r="AI372" i="55" s="1"/>
  <c r="AI373" i="55" s="1"/>
  <c r="AI374" i="55" s="1"/>
  <c r="AI375" i="55" s="1"/>
  <c r="AI376" i="55" s="1"/>
  <c r="AI377" i="55" s="1"/>
  <c r="AI378" i="55" s="1"/>
  <c r="AI379" i="55" s="1"/>
  <c r="AI380" i="55" s="1"/>
  <c r="AI381" i="55" s="1"/>
  <c r="AI382" i="55" s="1"/>
  <c r="AI383" i="55" s="1"/>
  <c r="AI384" i="55" s="1"/>
  <c r="AI385" i="55" s="1"/>
  <c r="AI386" i="55" s="1"/>
  <c r="AI387" i="55" s="1"/>
  <c r="AI388" i="55" s="1"/>
  <c r="AI389" i="55" s="1"/>
  <c r="AI390" i="55" s="1"/>
  <c r="AI391" i="55" s="1"/>
  <c r="AI392" i="55" s="1"/>
  <c r="AI393" i="55" s="1"/>
  <c r="AI394" i="55" s="1"/>
  <c r="AI395" i="55" s="1"/>
  <c r="AI396" i="55" s="1"/>
  <c r="AI397" i="55" s="1"/>
  <c r="AI398" i="55" s="1"/>
  <c r="AI399" i="55" s="1"/>
  <c r="AI400" i="55" s="1"/>
  <c r="AI401" i="55" s="1"/>
  <c r="AI402" i="55" s="1"/>
  <c r="AI403" i="55" s="1"/>
  <c r="AI404" i="55" s="1"/>
  <c r="AI405" i="55" s="1"/>
  <c r="AI406" i="55" s="1"/>
  <c r="AI407" i="55" s="1"/>
  <c r="AI408" i="55" s="1"/>
  <c r="AI409" i="55" s="1"/>
  <c r="AI410" i="55" s="1"/>
  <c r="AI411" i="55" s="1"/>
  <c r="AI412" i="55" s="1"/>
  <c r="AI413" i="55" s="1"/>
  <c r="AI414" i="55" s="1"/>
  <c r="AI415" i="55" s="1"/>
  <c r="AI416" i="55" s="1"/>
  <c r="AI417" i="55" s="1"/>
  <c r="AI418" i="55" s="1"/>
  <c r="AI419" i="55" s="1"/>
  <c r="AI420" i="55" s="1"/>
  <c r="AI421" i="55" s="1"/>
  <c r="AI422" i="55" s="1"/>
  <c r="AI423" i="55" s="1"/>
  <c r="AI424" i="55" s="1"/>
  <c r="AI425" i="55" s="1"/>
  <c r="AI426" i="55" s="1"/>
  <c r="AI427" i="55" s="1"/>
  <c r="AI428" i="55" s="1"/>
  <c r="AI429" i="55" s="1"/>
  <c r="AI430" i="55" s="1"/>
  <c r="AI431" i="55" s="1"/>
  <c r="AI432" i="55" s="1"/>
  <c r="AI433" i="55" s="1"/>
  <c r="AI434" i="55" s="1"/>
  <c r="AI435" i="55" s="1"/>
  <c r="AI436" i="55" s="1"/>
  <c r="AI437" i="55" s="1"/>
  <c r="AI438" i="55" s="1"/>
  <c r="AI439" i="55" s="1"/>
  <c r="AI440" i="55" s="1"/>
  <c r="AI441" i="55" s="1"/>
  <c r="AI442" i="55" s="1"/>
  <c r="AI443" i="55" s="1"/>
  <c r="AI444" i="55" s="1"/>
  <c r="AI445" i="55" s="1"/>
  <c r="AI446" i="55" s="1"/>
  <c r="AI447" i="55" s="1"/>
  <c r="AI448" i="55" s="1"/>
  <c r="AI449" i="55" s="1"/>
  <c r="AI450" i="55" s="1"/>
  <c r="AI451" i="55" s="1"/>
  <c r="AI452" i="55" s="1"/>
  <c r="AI453" i="55" s="1"/>
  <c r="AI454" i="55" s="1"/>
  <c r="AI455" i="55" s="1"/>
  <c r="AI456" i="55" s="1"/>
  <c r="AI457" i="55" s="1"/>
  <c r="AI458" i="55" s="1"/>
  <c r="AI459" i="55" s="1"/>
  <c r="AI460" i="55" s="1"/>
  <c r="AI461" i="55" s="1"/>
  <c r="AI462" i="55" s="1"/>
  <c r="AI463" i="55" s="1"/>
  <c r="AI464" i="55" s="1"/>
  <c r="AI465" i="55" s="1"/>
  <c r="AI466" i="55" s="1"/>
  <c r="AI467" i="55" s="1"/>
  <c r="AI468" i="55" s="1"/>
  <c r="AI469" i="55" s="1"/>
  <c r="AI470" i="55" s="1"/>
  <c r="AI471" i="55" s="1"/>
  <c r="AI472" i="55" s="1"/>
  <c r="AI473" i="55" s="1"/>
  <c r="AI474" i="55" s="1"/>
  <c r="AI475" i="55" s="1"/>
  <c r="AI476" i="55" s="1"/>
  <c r="AI477" i="55" s="1"/>
  <c r="AI478" i="55" s="1"/>
  <c r="AI479" i="55" s="1"/>
  <c r="AI480" i="55" s="1"/>
  <c r="AI481" i="55" s="1"/>
  <c r="AI482" i="55" s="1"/>
  <c r="AI483" i="55" s="1"/>
  <c r="AI484" i="55" s="1"/>
  <c r="AI485" i="55" s="1"/>
  <c r="AI486" i="55" s="1"/>
  <c r="AI487" i="55" s="1"/>
  <c r="AI488" i="55" s="1"/>
  <c r="AI489" i="55" s="1"/>
  <c r="AI490" i="55" s="1"/>
  <c r="AI491" i="55" s="1"/>
  <c r="AI492" i="55" s="1"/>
  <c r="AI493" i="55" s="1"/>
  <c r="AI494" i="55" s="1"/>
  <c r="AI495" i="55" s="1"/>
  <c r="AI496" i="55" s="1"/>
  <c r="AI497" i="55" s="1"/>
  <c r="AI498" i="55" s="1"/>
  <c r="AI499" i="55" s="1"/>
  <c r="AI500" i="55" s="1"/>
  <c r="AI501" i="55" s="1"/>
  <c r="AI502" i="55" s="1"/>
  <c r="AI503" i="55" s="1"/>
  <c r="AI504" i="55" s="1"/>
  <c r="AI505" i="55" s="1"/>
  <c r="AI506" i="55" s="1"/>
  <c r="AI507" i="55" s="1"/>
  <c r="AI508" i="55" s="1"/>
  <c r="AI509" i="55" s="1"/>
  <c r="AI510" i="55" s="1"/>
  <c r="AI511" i="55" s="1"/>
  <c r="AI512" i="55" s="1"/>
  <c r="AI513" i="55" s="1"/>
  <c r="AI514" i="55" s="1"/>
  <c r="AI515" i="55" s="1"/>
  <c r="AI516" i="55" s="1"/>
  <c r="AI517" i="55" s="1"/>
  <c r="AI518" i="55" s="1"/>
  <c r="AI519" i="55" s="1"/>
  <c r="AI520" i="55" s="1"/>
  <c r="AI521" i="55" s="1"/>
  <c r="AI522" i="55" s="1"/>
  <c r="AI523" i="55" s="1"/>
  <c r="AI524" i="55" s="1"/>
  <c r="AI525" i="55" s="1"/>
  <c r="AI526" i="55" s="1"/>
  <c r="AI527" i="55" s="1"/>
  <c r="AI528" i="55" s="1"/>
  <c r="AI529" i="55" s="1"/>
  <c r="AI530" i="55" s="1"/>
  <c r="AI531" i="55" s="1"/>
  <c r="AI532" i="55" s="1"/>
  <c r="AI533" i="55" s="1"/>
  <c r="AI534" i="55" s="1"/>
  <c r="AI535" i="55" s="1"/>
  <c r="AI536" i="55" s="1"/>
  <c r="AI537" i="55" s="1"/>
  <c r="AI538" i="55" s="1"/>
  <c r="AI539" i="55" s="1"/>
  <c r="AI540" i="55" s="1"/>
  <c r="AI541" i="55" s="1"/>
  <c r="AI542" i="55" s="1"/>
  <c r="AI543" i="55" s="1"/>
  <c r="AI544" i="55" s="1"/>
  <c r="AI545" i="55" s="1"/>
  <c r="AI546" i="55" s="1"/>
  <c r="AI547" i="55" s="1"/>
  <c r="AI548" i="55" s="1"/>
  <c r="AI549" i="55" s="1"/>
  <c r="AI550" i="55" s="1"/>
  <c r="AI551" i="55" s="1"/>
  <c r="AI552" i="55" s="1"/>
  <c r="AI553" i="55" s="1"/>
  <c r="AI554" i="55" s="1"/>
  <c r="AI555" i="55" s="1"/>
  <c r="AI556" i="55" s="1"/>
  <c r="AI557" i="55" s="1"/>
  <c r="AI558" i="55" s="1"/>
  <c r="AI559" i="55" s="1"/>
  <c r="AI560" i="55" s="1"/>
  <c r="AI561" i="55" s="1"/>
  <c r="AI562" i="55" s="1"/>
  <c r="AI563" i="55" s="1"/>
  <c r="AI564" i="55" s="1"/>
  <c r="AI565" i="55" s="1"/>
  <c r="AI566" i="55" s="1"/>
  <c r="AI567" i="55" s="1"/>
  <c r="AI568" i="55" s="1"/>
  <c r="AI569" i="55" s="1"/>
  <c r="AI570" i="55" s="1"/>
  <c r="AI571" i="55" s="1"/>
  <c r="AI572" i="55" s="1"/>
  <c r="AI573" i="55" s="1"/>
  <c r="AI574" i="55" s="1"/>
  <c r="AI575" i="55" s="1"/>
  <c r="AI576" i="55" s="1"/>
  <c r="AI577" i="55" s="1"/>
  <c r="AI578" i="55" s="1"/>
  <c r="AI579" i="55" s="1"/>
  <c r="AI580" i="55" s="1"/>
  <c r="AI581" i="55" s="1"/>
  <c r="AI582" i="55" s="1"/>
  <c r="AI583" i="55" s="1"/>
  <c r="AI584" i="55" s="1"/>
  <c r="AI585" i="55" s="1"/>
  <c r="AI586" i="55" s="1"/>
  <c r="AI587" i="55" s="1"/>
  <c r="AI588" i="55" s="1"/>
  <c r="AI589" i="55" s="1"/>
  <c r="AI590" i="55" s="1"/>
  <c r="AI591" i="55" s="1"/>
  <c r="AI592" i="55" s="1"/>
  <c r="AI593" i="55" s="1"/>
  <c r="AI594" i="55" s="1"/>
  <c r="AI595" i="55" s="1"/>
  <c r="AI596" i="55" s="1"/>
  <c r="AI597" i="55" s="1"/>
  <c r="AI598" i="55" s="1"/>
  <c r="AI599" i="55" s="1"/>
  <c r="AI600" i="55" s="1"/>
  <c r="AI601" i="55" s="1"/>
  <c r="AI602" i="55" s="1"/>
  <c r="AI603" i="55" s="1"/>
  <c r="AI604" i="55" s="1"/>
  <c r="AI605" i="55" s="1"/>
  <c r="AI606" i="55" s="1"/>
  <c r="AI607" i="55" s="1"/>
  <c r="AI608" i="55" s="1"/>
  <c r="AI609" i="55" s="1"/>
  <c r="AI610" i="55" s="1"/>
  <c r="AI611" i="55" s="1"/>
  <c r="AI612" i="55" s="1"/>
  <c r="AI613" i="55" s="1"/>
  <c r="AI614" i="55" s="1"/>
  <c r="AI615" i="55" s="1"/>
  <c r="AI616" i="55" s="1"/>
  <c r="AI617" i="55" s="1"/>
  <c r="AI618" i="55" s="1"/>
  <c r="AI619" i="55" s="1"/>
  <c r="AI620" i="55" s="1"/>
  <c r="AI621" i="55" s="1"/>
  <c r="AI622" i="55" s="1"/>
  <c r="AI623" i="55" s="1"/>
  <c r="AI624" i="55" s="1"/>
  <c r="AI625" i="55" s="1"/>
  <c r="AI626" i="55" s="1"/>
  <c r="AI627" i="55" s="1"/>
  <c r="AI628" i="55" s="1"/>
  <c r="AI629" i="55" s="1"/>
  <c r="AI630" i="55" s="1"/>
  <c r="AI631" i="55" s="1"/>
  <c r="AI632" i="55" s="1"/>
  <c r="AI633" i="55" s="1"/>
  <c r="AI634" i="55" s="1"/>
  <c r="AI635" i="55" s="1"/>
  <c r="AI636" i="55" s="1"/>
  <c r="AI637" i="55" s="1"/>
  <c r="AI638" i="55" s="1"/>
  <c r="AI639" i="55" s="1"/>
  <c r="AI640" i="55" s="1"/>
  <c r="AI641" i="55" s="1"/>
  <c r="AI642" i="55" s="1"/>
  <c r="AI643" i="55" s="1"/>
  <c r="AI644" i="55" s="1"/>
  <c r="AI645" i="55" s="1"/>
  <c r="AI646" i="55" s="1"/>
  <c r="AI647" i="55" s="1"/>
  <c r="AI648" i="55" s="1"/>
  <c r="AI649" i="55" s="1"/>
  <c r="AI650" i="55" s="1"/>
  <c r="AI651" i="55" s="1"/>
  <c r="AI652" i="55" s="1"/>
  <c r="AI653" i="55" s="1"/>
  <c r="AI654" i="55" s="1"/>
  <c r="AI655" i="55" s="1"/>
  <c r="AI656" i="55" s="1"/>
  <c r="AI657" i="55" s="1"/>
  <c r="AI658" i="55" s="1"/>
  <c r="AI659" i="55" s="1"/>
  <c r="AI660" i="55" s="1"/>
  <c r="AI661" i="55" s="1"/>
  <c r="AI662" i="55" s="1"/>
  <c r="AI663" i="55" s="1"/>
  <c r="AI664" i="55" s="1"/>
  <c r="AI665" i="55" s="1"/>
  <c r="AI666" i="55" s="1"/>
  <c r="AI667" i="55" s="1"/>
  <c r="AI668" i="55" s="1"/>
  <c r="AI669" i="55" s="1"/>
  <c r="AI670" i="55" s="1"/>
  <c r="AI671" i="55" s="1"/>
  <c r="AI672" i="55" s="1"/>
  <c r="AI673" i="55" s="1"/>
  <c r="AI674" i="55" s="1"/>
  <c r="AI675" i="55" s="1"/>
  <c r="AI676" i="55" s="1"/>
  <c r="AI677" i="55" s="1"/>
  <c r="AI678" i="55" s="1"/>
  <c r="AI679" i="55" s="1"/>
  <c r="AI680" i="55" s="1"/>
  <c r="AI681" i="55" s="1"/>
  <c r="AI682" i="55" s="1"/>
  <c r="AI683" i="55" s="1"/>
  <c r="AI684" i="55" s="1"/>
  <c r="AI685" i="55" s="1"/>
  <c r="AI686" i="55" s="1"/>
  <c r="AI687" i="55" s="1"/>
  <c r="AI688" i="55" s="1"/>
  <c r="AI689" i="55" s="1"/>
  <c r="AI690" i="55" s="1"/>
  <c r="AI691" i="55" s="1"/>
  <c r="AI692" i="55" s="1"/>
  <c r="AI693" i="55" s="1"/>
  <c r="AI694" i="55" s="1"/>
  <c r="AI695" i="55" s="1"/>
  <c r="AI696" i="55" s="1"/>
  <c r="AI697" i="55" s="1"/>
  <c r="AI698" i="55" s="1"/>
  <c r="AI699" i="55" s="1"/>
  <c r="AI700" i="55" s="1"/>
  <c r="AI701" i="55" s="1"/>
  <c r="AI702" i="55" s="1"/>
  <c r="AI703" i="55" s="1"/>
  <c r="AI704" i="55" s="1"/>
  <c r="AI705" i="55" s="1"/>
  <c r="AI706" i="55" s="1"/>
  <c r="AI707" i="55" s="1"/>
  <c r="AI708" i="55" s="1"/>
  <c r="AI709" i="55" s="1"/>
  <c r="AI710" i="55" s="1"/>
  <c r="AI711" i="55" s="1"/>
  <c r="AI712" i="55" s="1"/>
  <c r="AI713" i="55" s="1"/>
  <c r="AI714" i="55" s="1"/>
  <c r="AI715" i="55" s="1"/>
  <c r="AI716" i="55" s="1"/>
  <c r="AI717" i="55" s="1"/>
  <c r="AI718" i="55" s="1"/>
  <c r="AI719" i="55" s="1"/>
  <c r="AI720" i="55" s="1"/>
  <c r="AI721" i="55" s="1"/>
  <c r="AI722" i="55" s="1"/>
  <c r="AI723" i="55" s="1"/>
  <c r="AI724" i="55" s="1"/>
  <c r="AI725" i="55" s="1"/>
  <c r="AI726" i="55" s="1"/>
  <c r="AI727" i="55" s="1"/>
  <c r="AI728" i="55" s="1"/>
  <c r="AI729" i="55" s="1"/>
  <c r="AI730" i="55" s="1"/>
  <c r="AI731" i="55" s="1"/>
  <c r="AI732" i="55" s="1"/>
  <c r="AI733" i="55" s="1"/>
  <c r="AI734" i="55" s="1"/>
  <c r="AI735" i="55" s="1"/>
  <c r="AI736" i="55" s="1"/>
  <c r="AI737" i="55" s="1"/>
  <c r="AI738" i="55" s="1"/>
  <c r="AI739" i="55" s="1"/>
  <c r="AI740" i="55" s="1"/>
  <c r="AI741" i="55" s="1"/>
  <c r="AI742" i="55" s="1"/>
  <c r="AI743" i="55" s="1"/>
  <c r="AI744" i="55" s="1"/>
  <c r="AI745" i="55" s="1"/>
  <c r="AI746" i="55" s="1"/>
  <c r="AI747" i="55" s="1"/>
  <c r="AI748" i="55" s="1"/>
  <c r="AI749" i="55" s="1"/>
  <c r="AI750" i="55" s="1"/>
  <c r="AI751" i="55" s="1"/>
  <c r="AI752" i="55" s="1"/>
  <c r="AI753" i="55" s="1"/>
  <c r="AI754" i="55" s="1"/>
  <c r="AI755" i="55" s="1"/>
  <c r="AI756" i="55" s="1"/>
  <c r="AI757" i="55" s="1"/>
  <c r="AI758" i="55" s="1"/>
  <c r="AI759" i="55" s="1"/>
  <c r="AI760" i="55" s="1"/>
  <c r="AI761" i="55" s="1"/>
  <c r="AI762" i="55" s="1"/>
  <c r="AI763" i="55" s="1"/>
  <c r="AI764" i="55" s="1"/>
  <c r="AI765" i="55" s="1"/>
  <c r="AI766" i="55" s="1"/>
  <c r="AI767" i="55" s="1"/>
  <c r="AI768" i="55" s="1"/>
  <c r="AI769" i="55" s="1"/>
  <c r="AI770" i="55" s="1"/>
  <c r="AI771" i="55" s="1"/>
  <c r="AI772" i="55" s="1"/>
  <c r="AI773" i="55" s="1"/>
  <c r="AI774" i="55" s="1"/>
  <c r="AI775" i="55" s="1"/>
  <c r="AI776" i="55" s="1"/>
  <c r="AI777" i="55" s="1"/>
  <c r="AI778" i="55" s="1"/>
  <c r="AI779" i="55" s="1"/>
  <c r="AI780" i="55" s="1"/>
  <c r="AI781" i="55" s="1"/>
  <c r="AI782" i="55" s="1"/>
  <c r="AI783" i="55" s="1"/>
  <c r="AI784" i="55" s="1"/>
  <c r="AI785" i="55" s="1"/>
  <c r="AI786" i="55" s="1"/>
  <c r="AI787" i="55" s="1"/>
  <c r="AI788" i="55" s="1"/>
  <c r="AI789" i="55" s="1"/>
  <c r="AI790" i="55" s="1"/>
  <c r="AI791" i="55" s="1"/>
  <c r="AI792" i="55" s="1"/>
  <c r="AI793" i="55" s="1"/>
  <c r="AI794" i="55" s="1"/>
  <c r="AI795" i="55" s="1"/>
  <c r="AI796" i="55" s="1"/>
  <c r="AI797" i="55" s="1"/>
  <c r="AI798" i="55" s="1"/>
  <c r="AI799" i="55" s="1"/>
  <c r="AI800" i="55" s="1"/>
  <c r="AI801" i="55" s="1"/>
  <c r="AI802" i="55" s="1"/>
  <c r="AI803" i="55" s="1"/>
  <c r="AI804" i="55" s="1"/>
  <c r="AI805" i="55" s="1"/>
  <c r="AI806" i="55" s="1"/>
  <c r="AI807" i="55" s="1"/>
  <c r="AI808" i="55" s="1"/>
  <c r="AI809" i="55" s="1"/>
  <c r="AI810" i="55" s="1"/>
  <c r="AI811" i="55" s="1"/>
  <c r="AI812" i="55" s="1"/>
  <c r="AI813" i="55" s="1"/>
  <c r="AI814" i="55" s="1"/>
  <c r="AI815" i="55" s="1"/>
  <c r="AI816" i="55" s="1"/>
  <c r="AI817" i="55" s="1"/>
  <c r="AI818" i="55" s="1"/>
  <c r="AI819" i="55" s="1"/>
  <c r="AI820" i="55" s="1"/>
  <c r="AI821" i="55" s="1"/>
  <c r="AI822" i="55" s="1"/>
  <c r="AI823" i="55" s="1"/>
  <c r="AI824" i="55" s="1"/>
  <c r="AI825" i="55" s="1"/>
  <c r="AI826" i="55" s="1"/>
  <c r="AI827" i="55" s="1"/>
  <c r="AI828" i="55" s="1"/>
  <c r="AI829" i="55" s="1"/>
  <c r="AI830" i="55" s="1"/>
  <c r="AI831" i="55" s="1"/>
  <c r="AI832" i="55" s="1"/>
  <c r="AI833" i="55" s="1"/>
  <c r="AI834" i="55" s="1"/>
  <c r="AI835" i="55" s="1"/>
  <c r="AI836" i="55" s="1"/>
  <c r="AI837" i="55" s="1"/>
  <c r="AI838" i="55" s="1"/>
  <c r="AI839" i="55" s="1"/>
  <c r="AI840" i="55" s="1"/>
  <c r="AI841" i="55" s="1"/>
  <c r="AI842" i="55" s="1"/>
  <c r="AI843" i="55" s="1"/>
  <c r="AI844" i="55" s="1"/>
  <c r="AI845" i="55" s="1"/>
  <c r="AI846" i="55" s="1"/>
  <c r="AI847" i="55" s="1"/>
  <c r="AI848" i="55" s="1"/>
  <c r="AI849" i="55" s="1"/>
  <c r="AI850" i="55" s="1"/>
  <c r="AI851" i="55" s="1"/>
  <c r="AI852" i="55" s="1"/>
  <c r="AI853" i="55" s="1"/>
  <c r="AI854" i="55" s="1"/>
  <c r="AI855" i="55" s="1"/>
  <c r="AI856" i="55" s="1"/>
  <c r="AI857" i="55" s="1"/>
  <c r="AI858" i="55" s="1"/>
  <c r="AI859" i="55" s="1"/>
  <c r="AI860" i="55" s="1"/>
  <c r="AI861" i="55" s="1"/>
  <c r="AI862" i="55" s="1"/>
  <c r="AI863" i="55" s="1"/>
  <c r="AI864" i="55" s="1"/>
  <c r="AI865" i="55" s="1"/>
  <c r="AI866" i="55" s="1"/>
  <c r="AI867" i="55" s="1"/>
  <c r="AI868" i="55" s="1"/>
  <c r="AI869" i="55" s="1"/>
  <c r="AI870" i="55" s="1"/>
  <c r="AI871" i="55" s="1"/>
  <c r="AI872" i="55" s="1"/>
  <c r="AI873" i="55" s="1"/>
  <c r="AI874" i="55" s="1"/>
  <c r="AI875" i="55" s="1"/>
  <c r="AI876" i="55" s="1"/>
  <c r="AI877" i="55" s="1"/>
  <c r="AI878" i="55" s="1"/>
  <c r="AI879" i="55" s="1"/>
  <c r="AI880" i="55" s="1"/>
  <c r="AI881" i="55" s="1"/>
  <c r="AI882" i="55" s="1"/>
  <c r="AI883" i="55" s="1"/>
  <c r="AI884" i="55" s="1"/>
  <c r="AI885" i="55" s="1"/>
  <c r="AI886" i="55" s="1"/>
  <c r="AI887" i="55" s="1"/>
  <c r="AI888" i="55" s="1"/>
  <c r="AI889" i="55" s="1"/>
  <c r="AI890" i="55" s="1"/>
  <c r="AI891" i="55" s="1"/>
  <c r="AI892" i="55" s="1"/>
  <c r="AI893" i="55" s="1"/>
  <c r="AI894" i="55" s="1"/>
  <c r="AI895" i="55" s="1"/>
  <c r="AI896" i="55" s="1"/>
  <c r="AI897" i="55" s="1"/>
  <c r="AI898" i="55" s="1"/>
  <c r="AI899" i="55" s="1"/>
  <c r="AI900" i="55" s="1"/>
  <c r="AI901" i="55" s="1"/>
  <c r="AI902" i="55" s="1"/>
  <c r="AI903" i="55" s="1"/>
  <c r="AI904" i="55" s="1"/>
  <c r="AI905" i="55" s="1"/>
  <c r="AI906" i="55" s="1"/>
  <c r="AI907" i="55" s="1"/>
  <c r="AI908" i="55" s="1"/>
  <c r="AI909" i="55" s="1"/>
  <c r="AI910" i="55" s="1"/>
  <c r="AI911" i="55" s="1"/>
  <c r="AI912" i="55" s="1"/>
  <c r="AI913" i="55" s="1"/>
  <c r="AI914" i="55" s="1"/>
  <c r="AI915" i="55" s="1"/>
  <c r="AI916" i="55" s="1"/>
  <c r="AI917" i="55" s="1"/>
  <c r="AI918" i="55" s="1"/>
  <c r="AI919" i="55" s="1"/>
  <c r="AI920" i="55" s="1"/>
  <c r="AI921" i="55" s="1"/>
  <c r="AI922" i="55" s="1"/>
  <c r="AI923" i="55" s="1"/>
  <c r="AI924" i="55" s="1"/>
  <c r="AI925" i="55" s="1"/>
  <c r="AI926" i="55" s="1"/>
  <c r="AI927" i="55" s="1"/>
  <c r="AI928" i="55" s="1"/>
  <c r="AI929" i="55" s="1"/>
  <c r="AI930" i="55" s="1"/>
  <c r="AI931" i="55" s="1"/>
  <c r="AI932" i="55" s="1"/>
  <c r="AI933" i="55" s="1"/>
  <c r="AI934" i="55" s="1"/>
  <c r="AI935" i="55" s="1"/>
  <c r="AI936" i="55" s="1"/>
  <c r="AI937" i="55" s="1"/>
  <c r="AI938" i="55" s="1"/>
  <c r="AI939" i="55" s="1"/>
  <c r="AI940" i="55" s="1"/>
  <c r="AI941" i="55" s="1"/>
  <c r="AI942" i="55" s="1"/>
  <c r="AI943" i="55" s="1"/>
  <c r="AI944" i="55" s="1"/>
  <c r="AI945" i="55" s="1"/>
  <c r="AI946" i="55" s="1"/>
  <c r="AI947" i="55" s="1"/>
  <c r="AI948" i="55" s="1"/>
  <c r="AI949" i="55" s="1"/>
  <c r="AI950" i="55" s="1"/>
  <c r="AI951" i="55" s="1"/>
  <c r="AI952" i="55" s="1"/>
  <c r="AI953" i="55" s="1"/>
  <c r="AI954" i="55" s="1"/>
  <c r="AI955" i="55" s="1"/>
  <c r="AI956" i="55" s="1"/>
  <c r="AI957" i="55" s="1"/>
  <c r="AI958" i="55" s="1"/>
  <c r="AI959" i="55" s="1"/>
  <c r="AI960" i="55" s="1"/>
  <c r="AI961" i="55" s="1"/>
  <c r="AI962" i="55" s="1"/>
  <c r="AI963" i="55" s="1"/>
  <c r="AI964" i="55" s="1"/>
  <c r="AI965" i="55" s="1"/>
  <c r="AI966" i="55" s="1"/>
  <c r="AI967" i="55" s="1"/>
  <c r="AI968" i="55" s="1"/>
  <c r="AI969" i="55" s="1"/>
  <c r="AI970" i="55" s="1"/>
  <c r="AI971" i="55" s="1"/>
  <c r="AI972" i="55" s="1"/>
  <c r="AI973" i="55" s="1"/>
  <c r="AI974" i="55" s="1"/>
  <c r="AI975" i="55" s="1"/>
  <c r="AI976" i="55" s="1"/>
  <c r="AI977" i="55" s="1"/>
  <c r="AI978" i="55" s="1"/>
  <c r="AI979" i="55" s="1"/>
  <c r="AI980" i="55" s="1"/>
  <c r="AI981" i="55" s="1"/>
  <c r="AI982" i="55" s="1"/>
  <c r="AI983" i="55" s="1"/>
  <c r="AI984" i="55" s="1"/>
  <c r="AI985" i="55" s="1"/>
  <c r="AI986" i="55" s="1"/>
  <c r="AI987" i="55" s="1"/>
  <c r="AI988" i="55" s="1"/>
  <c r="AI989" i="55" s="1"/>
  <c r="AI990" i="55" s="1"/>
  <c r="AI991" i="55" s="1"/>
  <c r="AI992" i="55" s="1"/>
  <c r="AI993" i="55" s="1"/>
  <c r="AI994" i="55" s="1"/>
  <c r="AI995" i="55" s="1"/>
  <c r="AI996" i="55" s="1"/>
  <c r="AI997" i="55" s="1"/>
  <c r="AI998" i="55" s="1"/>
  <c r="AI999" i="55" s="1"/>
  <c r="AI1000" i="55" s="1"/>
  <c r="AI1001" i="55" s="1"/>
  <c r="AI1002" i="55" s="1"/>
  <c r="AI1003" i="55" s="1"/>
  <c r="AI1004" i="55" s="1"/>
  <c r="AI1005" i="55" s="1"/>
  <c r="AI1006" i="55" s="1"/>
  <c r="AI1007" i="55" s="1"/>
  <c r="AI1008" i="55" s="1"/>
  <c r="AI1009" i="55" s="1"/>
  <c r="AI1010" i="55" s="1"/>
  <c r="AI1011" i="55" s="1"/>
  <c r="AI1012" i="55" s="1"/>
  <c r="AI1013" i="55" s="1"/>
  <c r="AI1014" i="55" s="1"/>
  <c r="AI1015" i="55" s="1"/>
  <c r="AI1016" i="55" s="1"/>
  <c r="AI1017" i="55" s="1"/>
  <c r="AI1018" i="55" s="1"/>
  <c r="AI1019" i="55" s="1"/>
  <c r="AI1020" i="55" s="1"/>
  <c r="AI1021" i="55" s="1"/>
  <c r="AI1022" i="55" s="1"/>
  <c r="AI1023" i="55" s="1"/>
  <c r="AI1024" i="55" s="1"/>
  <c r="AI1025" i="55" s="1"/>
  <c r="AI1026" i="55" s="1"/>
  <c r="AI1027" i="55" s="1"/>
  <c r="AI1028" i="55" s="1"/>
  <c r="AI1029" i="55" s="1"/>
  <c r="AI1030" i="55" s="1"/>
  <c r="AI1031" i="55" s="1"/>
  <c r="AI1032" i="55" s="1"/>
  <c r="AI1033" i="55" s="1"/>
  <c r="AI1034" i="55" s="1"/>
  <c r="AI1035" i="55" s="1"/>
  <c r="AI1036" i="55" s="1"/>
  <c r="AI1037" i="55" s="1"/>
  <c r="AI1038" i="55" s="1"/>
  <c r="AI1039" i="55" s="1"/>
  <c r="AI1040" i="55" s="1"/>
  <c r="AI1041" i="55" s="1"/>
  <c r="AI1042" i="55" s="1"/>
  <c r="AI1043" i="55" s="1"/>
  <c r="AI1044" i="55" s="1"/>
  <c r="AI1045" i="55" s="1"/>
  <c r="AI1046" i="55" s="1"/>
  <c r="AI1047" i="55" s="1"/>
  <c r="AI1048" i="55" s="1"/>
  <c r="AI1049" i="55" s="1"/>
  <c r="AI1050" i="55" s="1"/>
  <c r="AI1051" i="55" s="1"/>
  <c r="AI1052" i="55" s="1"/>
  <c r="AI1053" i="55" s="1"/>
  <c r="AI1054" i="55" s="1"/>
  <c r="AI1055" i="55" s="1"/>
  <c r="AI1056" i="55" s="1"/>
  <c r="AI1057" i="55" s="1"/>
  <c r="AI1058" i="55" s="1"/>
  <c r="AI1059" i="55" s="1"/>
  <c r="AI1060" i="55" s="1"/>
  <c r="AI1061" i="55" s="1"/>
  <c r="AI1062" i="55" s="1"/>
  <c r="AI1063" i="55" s="1"/>
  <c r="AI1064" i="55" s="1"/>
  <c r="AI1065" i="55" s="1"/>
  <c r="AI1066" i="55" s="1"/>
  <c r="AI1067" i="55" s="1"/>
  <c r="AI1068" i="55" s="1"/>
  <c r="AI1069" i="55" s="1"/>
  <c r="AI1070" i="55" s="1"/>
  <c r="AI1071" i="55" s="1"/>
  <c r="AI1072" i="55" s="1"/>
  <c r="AI1073" i="55" s="1"/>
  <c r="AI1074" i="55" s="1"/>
  <c r="AI1075" i="55" s="1"/>
  <c r="AI1076" i="55" s="1"/>
  <c r="AI1077" i="55" s="1"/>
  <c r="AI1078" i="55" s="1"/>
  <c r="AI1079" i="55" s="1"/>
  <c r="AI1080" i="55" s="1"/>
  <c r="AI1081" i="55" s="1"/>
  <c r="AI1082" i="55" s="1"/>
  <c r="AI1083" i="55" s="1"/>
  <c r="AI1084" i="55" s="1"/>
  <c r="AI1085" i="55" s="1"/>
  <c r="AI1086" i="55" s="1"/>
  <c r="AI1087" i="55" s="1"/>
  <c r="AI1088" i="55" s="1"/>
  <c r="AI1089" i="55" s="1"/>
  <c r="AI1090" i="55" s="1"/>
  <c r="AI1091" i="55" s="1"/>
  <c r="AI1092" i="55" s="1"/>
  <c r="AI1093" i="55" s="1"/>
  <c r="AI1094" i="55" s="1"/>
  <c r="AI1095" i="55" s="1"/>
  <c r="AI1096" i="55" s="1"/>
  <c r="AI1097" i="55" s="1"/>
  <c r="AI1098" i="55" s="1"/>
  <c r="AI1099" i="55" s="1"/>
  <c r="AI1100" i="55" s="1"/>
  <c r="AI1101" i="55" s="1"/>
  <c r="AI1102" i="55" s="1"/>
  <c r="AI1103" i="55" s="1"/>
  <c r="AI1104" i="55" s="1"/>
  <c r="AI1105" i="55" s="1"/>
  <c r="AI1106" i="55" s="1"/>
  <c r="AI1107" i="55" s="1"/>
  <c r="AI1108" i="55" s="1"/>
  <c r="AI1109" i="55" s="1"/>
  <c r="AI1110" i="55" s="1"/>
  <c r="AI1111" i="55" s="1"/>
  <c r="AI1112" i="55" s="1"/>
  <c r="AI1113" i="55" s="1"/>
  <c r="AI1114" i="55" s="1"/>
  <c r="AI1115" i="55" s="1"/>
  <c r="AI1116" i="55" s="1"/>
  <c r="AI1117" i="55" s="1"/>
  <c r="AI1118" i="55" s="1"/>
  <c r="AI1119" i="55" s="1"/>
  <c r="AI1120" i="55" s="1"/>
  <c r="AI1121" i="55" s="1"/>
  <c r="AI1122" i="55" s="1"/>
  <c r="AI1123" i="55" s="1"/>
  <c r="AI1124" i="55" s="1"/>
  <c r="AI1125" i="55" s="1"/>
  <c r="AI1126" i="55" s="1"/>
  <c r="AI1127" i="55" s="1"/>
  <c r="AI1128" i="55" s="1"/>
  <c r="AI1129" i="55" s="1"/>
  <c r="AI1130" i="55" s="1"/>
  <c r="AI1131" i="55" s="1"/>
  <c r="AI1132" i="55" s="1"/>
  <c r="AI1133" i="55" s="1"/>
  <c r="AI1134" i="55" s="1"/>
  <c r="AI1135" i="55" s="1"/>
  <c r="AI1136" i="55" s="1"/>
  <c r="AI1137" i="55" s="1"/>
  <c r="AI1138" i="55" s="1"/>
  <c r="AI1139" i="55" s="1"/>
  <c r="AI1140" i="55" s="1"/>
  <c r="AI1141" i="55" s="1"/>
  <c r="AI1142" i="55" s="1"/>
  <c r="AI1143" i="55" s="1"/>
  <c r="AI1144" i="55" s="1"/>
  <c r="AI1145" i="55" s="1"/>
  <c r="AI1146" i="55" s="1"/>
  <c r="AI1147" i="55" s="1"/>
  <c r="AI1148" i="55" s="1"/>
  <c r="AI1149" i="55" s="1"/>
  <c r="AI1150" i="55" s="1"/>
  <c r="AI1151" i="55" s="1"/>
  <c r="AI1152" i="55" s="1"/>
  <c r="AI1153" i="55" s="1"/>
  <c r="AI1154" i="55" s="1"/>
  <c r="AI1155" i="55" s="1"/>
  <c r="AI1156" i="55" s="1"/>
  <c r="AI1157" i="55" s="1"/>
  <c r="AI1158" i="55" s="1"/>
  <c r="AI1159" i="55" s="1"/>
  <c r="AI1160" i="55" s="1"/>
  <c r="AI1161" i="55" s="1"/>
  <c r="AI1162" i="55" s="1"/>
  <c r="AI1163" i="55" s="1"/>
  <c r="AI1164" i="55" s="1"/>
  <c r="AI1165" i="55" s="1"/>
  <c r="AI1166" i="55" s="1"/>
  <c r="AI1167" i="55" s="1"/>
  <c r="AI1168" i="55" s="1"/>
  <c r="AI1169" i="55" s="1"/>
  <c r="AI1170" i="55" s="1"/>
  <c r="AI1171" i="55" s="1"/>
  <c r="AI1172" i="55" s="1"/>
  <c r="AI1173" i="55" s="1"/>
  <c r="AI1174" i="55" s="1"/>
  <c r="AI1175" i="55" s="1"/>
  <c r="AI1176" i="55" s="1"/>
  <c r="AI1177" i="55" s="1"/>
  <c r="AI1178" i="55" s="1"/>
  <c r="AI1179" i="55" s="1"/>
  <c r="AI1180" i="55" s="1"/>
  <c r="AI1181" i="55" s="1"/>
  <c r="AI1182" i="55" s="1"/>
  <c r="AI1183" i="55" s="1"/>
  <c r="AI1184" i="55" s="1"/>
  <c r="AI1185" i="55" s="1"/>
  <c r="AI1186" i="55" s="1"/>
  <c r="AI1187" i="55" s="1"/>
  <c r="AI1188" i="55" s="1"/>
  <c r="AI1189" i="55" s="1"/>
  <c r="AI1190" i="55" s="1"/>
  <c r="AI1191" i="55" s="1"/>
  <c r="AI1192" i="55" s="1"/>
  <c r="AI1193" i="55" s="1"/>
  <c r="AI1194" i="55" s="1"/>
  <c r="AI1195" i="55" s="1"/>
  <c r="AI1196" i="55" s="1"/>
  <c r="AI1197" i="55" s="1"/>
  <c r="AI1198" i="55" s="1"/>
  <c r="AI1199" i="55" s="1"/>
  <c r="AI1200" i="55" s="1"/>
  <c r="AI1201" i="55" s="1"/>
  <c r="AI1202" i="55" s="1"/>
  <c r="AI1203" i="55" s="1"/>
  <c r="AI1204" i="55" s="1"/>
  <c r="AI1205" i="55" s="1"/>
  <c r="AI1206" i="55" s="1"/>
  <c r="AI1207" i="55" s="1"/>
  <c r="AI1208" i="55" s="1"/>
  <c r="AI1209" i="55" s="1"/>
  <c r="AI1210" i="55" s="1"/>
  <c r="AI1211" i="55" s="1"/>
  <c r="AI1212" i="55" s="1"/>
  <c r="AI1213" i="55" s="1"/>
  <c r="AI1214" i="55" s="1"/>
  <c r="AI1215" i="55" s="1"/>
  <c r="AI1216" i="55" s="1"/>
  <c r="AI1217" i="55" s="1"/>
  <c r="AI1218" i="55" s="1"/>
  <c r="AI1219" i="55" s="1"/>
  <c r="AI1220" i="55" s="1"/>
  <c r="AI1221" i="55" s="1"/>
  <c r="AI1222" i="55" s="1"/>
  <c r="AI1223" i="55" s="1"/>
  <c r="AI1224" i="55" s="1"/>
  <c r="AI1225" i="55" s="1"/>
  <c r="AI1226" i="55" s="1"/>
  <c r="AI1227" i="55" s="1"/>
  <c r="AI1228" i="55" s="1"/>
  <c r="AI1229" i="55" s="1"/>
  <c r="AI1230" i="55" s="1"/>
  <c r="AI1231" i="55" s="1"/>
  <c r="AI1232" i="55" s="1"/>
  <c r="AI1233" i="55" s="1"/>
  <c r="AI1234" i="55" s="1"/>
  <c r="AI1235" i="55" s="1"/>
  <c r="AI1236" i="55" s="1"/>
  <c r="AI1237" i="55" s="1"/>
  <c r="AI1238" i="55" s="1"/>
  <c r="AI1239" i="55" s="1"/>
  <c r="AI1240" i="55" s="1"/>
  <c r="AI1241" i="55" s="1"/>
  <c r="AI1242" i="55" s="1"/>
  <c r="AI1243" i="55" s="1"/>
  <c r="AI1244" i="55" s="1"/>
  <c r="AI1245" i="55" s="1"/>
  <c r="AI1246" i="55" s="1"/>
  <c r="AI1247" i="55" s="1"/>
  <c r="AI1248" i="55" s="1"/>
  <c r="AI1249" i="55" s="1"/>
  <c r="AI1250" i="55" s="1"/>
  <c r="AI1251" i="55" s="1"/>
  <c r="AI1252" i="55" s="1"/>
  <c r="AI1253" i="55" s="1"/>
  <c r="AI1254" i="55" s="1"/>
  <c r="AI1255" i="55" s="1"/>
  <c r="AI1256" i="55" s="1"/>
  <c r="AI1257" i="55" s="1"/>
  <c r="AI1258" i="55" s="1"/>
  <c r="AI1259" i="55" s="1"/>
  <c r="AI1260" i="55" s="1"/>
  <c r="AI1261" i="55" s="1"/>
  <c r="AI1262" i="55" s="1"/>
  <c r="AI1263" i="55" s="1"/>
  <c r="AI1264" i="55" s="1"/>
  <c r="AI1265" i="55" s="1"/>
  <c r="AI1266" i="55" s="1"/>
  <c r="AI1267" i="55" s="1"/>
  <c r="AI1268" i="55" s="1"/>
  <c r="AI1269" i="55" s="1"/>
  <c r="AI1270" i="55" s="1"/>
  <c r="AI1271" i="55" s="1"/>
  <c r="AI1272" i="55" s="1"/>
  <c r="AI1273" i="55" s="1"/>
  <c r="AI1274" i="55" s="1"/>
  <c r="AI1275" i="55" s="1"/>
  <c r="AI1276" i="55" s="1"/>
  <c r="AI1277" i="55" s="1"/>
  <c r="AI1278" i="55" s="1"/>
  <c r="AI1279" i="55" s="1"/>
  <c r="AI1280" i="55" s="1"/>
  <c r="AI1281" i="55" s="1"/>
  <c r="AI1282" i="55" s="1"/>
  <c r="AI1283" i="55" s="1"/>
  <c r="AI1284" i="55" s="1"/>
  <c r="AI1285" i="55" s="1"/>
  <c r="AI1286" i="55" s="1"/>
  <c r="AI1287" i="55" s="1"/>
  <c r="AI1288" i="55" s="1"/>
  <c r="AI1289" i="55" s="1"/>
  <c r="AI1290" i="55" s="1"/>
  <c r="AI1291" i="55" s="1"/>
  <c r="AI1292" i="55" s="1"/>
  <c r="AI1293" i="55" s="1"/>
  <c r="AI1294" i="55" s="1"/>
  <c r="AI1295" i="55" s="1"/>
  <c r="AI1296" i="55" s="1"/>
  <c r="AI1297" i="55" s="1"/>
  <c r="AI1298" i="55" s="1"/>
  <c r="AI1299" i="55" s="1"/>
  <c r="AI1300" i="55" s="1"/>
  <c r="AI1301" i="55" s="1"/>
  <c r="AI1302" i="55" s="1"/>
  <c r="AI1303" i="55" s="1"/>
  <c r="AI1304" i="55" s="1"/>
  <c r="AI1305" i="55" s="1"/>
  <c r="AI1306" i="55" s="1"/>
  <c r="AI1307" i="55" s="1"/>
  <c r="AI1308" i="55" s="1"/>
  <c r="AI1309" i="55" s="1"/>
  <c r="AI1310" i="55" s="1"/>
  <c r="AI1311" i="55" s="1"/>
  <c r="AI1312" i="55" s="1"/>
  <c r="AI1313" i="55" s="1"/>
  <c r="AI1314" i="55" s="1"/>
  <c r="AI1315" i="55" s="1"/>
  <c r="AI1316" i="55" s="1"/>
  <c r="AI1317" i="55" s="1"/>
  <c r="AI1318" i="55" s="1"/>
  <c r="AI1319" i="55" s="1"/>
  <c r="AI1320" i="55" s="1"/>
  <c r="AI1321" i="55" s="1"/>
  <c r="AI1322" i="55" s="1"/>
  <c r="AI1323" i="55" s="1"/>
  <c r="AI1324" i="55" s="1"/>
  <c r="AI1325" i="55" s="1"/>
  <c r="AI1326" i="55" s="1"/>
  <c r="AI1327" i="55" s="1"/>
  <c r="AI1328" i="55" s="1"/>
  <c r="AI1329" i="55" s="1"/>
  <c r="AI1330" i="55" s="1"/>
  <c r="AI1331" i="55" s="1"/>
  <c r="AI1332" i="55" s="1"/>
  <c r="AI1333" i="55" s="1"/>
  <c r="AI1334" i="55" s="1"/>
  <c r="AI1335" i="55" s="1"/>
  <c r="AI1336" i="55" s="1"/>
  <c r="AI1337" i="55" s="1"/>
  <c r="AI1338" i="55" s="1"/>
  <c r="AI1339" i="55" s="1"/>
  <c r="AI1340" i="55" s="1"/>
  <c r="AI1341" i="55" s="1"/>
  <c r="AI1342" i="55" s="1"/>
  <c r="AI1343" i="55" s="1"/>
  <c r="AI1344" i="55" s="1"/>
  <c r="AI1345" i="55" s="1"/>
  <c r="AI1346" i="55" s="1"/>
  <c r="AI1347" i="55" s="1"/>
  <c r="AI1348" i="55" s="1"/>
  <c r="AI1349" i="55" s="1"/>
  <c r="AI1350" i="55" s="1"/>
  <c r="AI1351" i="55" s="1"/>
  <c r="AI1352" i="55" s="1"/>
  <c r="AI1353" i="55" s="1"/>
  <c r="AI1354" i="55" s="1"/>
  <c r="AI1355" i="55" s="1"/>
  <c r="AI1356" i="55" s="1"/>
  <c r="AI1357" i="55" s="1"/>
  <c r="AI1358" i="55" s="1"/>
  <c r="AI1359" i="55" s="1"/>
  <c r="AI1360" i="55" s="1"/>
  <c r="AI1361" i="55" s="1"/>
  <c r="AI1362" i="55" s="1"/>
  <c r="AI1363" i="55" s="1"/>
  <c r="AI1364" i="55" s="1"/>
  <c r="AI1365" i="55" s="1"/>
  <c r="AI1366" i="55" s="1"/>
  <c r="AI1367" i="55" s="1"/>
  <c r="AI1368" i="55" s="1"/>
  <c r="AI1369" i="55" s="1"/>
  <c r="AI1370" i="55" s="1"/>
  <c r="AI1371" i="55" s="1"/>
  <c r="AI1372" i="55" s="1"/>
  <c r="AI1373" i="55" s="1"/>
  <c r="AI1374" i="55" s="1"/>
  <c r="AI1375" i="55" s="1"/>
  <c r="AI1376" i="55" s="1"/>
  <c r="AI1377" i="55" s="1"/>
  <c r="AI1378" i="55" s="1"/>
  <c r="AI1379" i="55" s="1"/>
  <c r="AI1380" i="55" s="1"/>
  <c r="AI1381" i="55" s="1"/>
  <c r="AI1382" i="55" s="1"/>
  <c r="AI1383" i="55" s="1"/>
  <c r="AI1384" i="55" s="1"/>
  <c r="AI1385" i="55" s="1"/>
  <c r="AI1386" i="55" s="1"/>
  <c r="AI1387" i="55" s="1"/>
  <c r="AI1388" i="55" s="1"/>
  <c r="AI1389" i="55" s="1"/>
  <c r="AI1390" i="55" s="1"/>
  <c r="AI1391" i="55" s="1"/>
  <c r="AI1392" i="55" s="1"/>
  <c r="AI1393" i="55" s="1"/>
  <c r="AI1394" i="55" s="1"/>
  <c r="AI1395" i="55" s="1"/>
  <c r="AI1396" i="55" s="1"/>
  <c r="AI1397" i="55" s="1"/>
  <c r="AI1398" i="55" s="1"/>
  <c r="AI1399" i="55" s="1"/>
  <c r="AI1400" i="55" s="1"/>
  <c r="AI1401" i="55" s="1"/>
  <c r="AI1402" i="55" s="1"/>
  <c r="AI1403" i="55" s="1"/>
  <c r="AI1404" i="55" s="1"/>
  <c r="AI1405" i="55" s="1"/>
  <c r="AI1406" i="55" s="1"/>
  <c r="AI1407" i="55" s="1"/>
  <c r="AI1408" i="55" s="1"/>
  <c r="AI1409" i="55" s="1"/>
  <c r="AI1410" i="55" s="1"/>
  <c r="AI1411" i="55" s="1"/>
  <c r="AI1412" i="55" s="1"/>
  <c r="AI1413" i="55" s="1"/>
  <c r="AI1414" i="55" s="1"/>
  <c r="AI1415" i="55" s="1"/>
  <c r="AI1416" i="55" s="1"/>
  <c r="AI1417" i="55" s="1"/>
  <c r="AI1418" i="55" s="1"/>
  <c r="AI1419" i="55" s="1"/>
  <c r="AI1420" i="55" s="1"/>
  <c r="AI1421" i="55" s="1"/>
  <c r="AI1422" i="55" s="1"/>
  <c r="AI1423" i="55" s="1"/>
  <c r="AI1424" i="55" s="1"/>
  <c r="AI1425" i="55" s="1"/>
  <c r="AI1426" i="55" s="1"/>
  <c r="AI1427" i="55" s="1"/>
  <c r="AI1428" i="55" s="1"/>
  <c r="AI1429" i="55" s="1"/>
  <c r="AI1430" i="55" s="1"/>
  <c r="AI1431" i="55" s="1"/>
  <c r="AI1432" i="55" s="1"/>
  <c r="AI1433" i="55" s="1"/>
  <c r="AI1434" i="55" s="1"/>
  <c r="AI1435" i="55" s="1"/>
  <c r="AI1436" i="55" s="1"/>
  <c r="AI1437" i="55" s="1"/>
  <c r="AI1438" i="55" s="1"/>
  <c r="AI1439" i="55" s="1"/>
  <c r="AI1440" i="55" s="1"/>
  <c r="AI1441" i="55" s="1"/>
  <c r="AI1442" i="55" s="1"/>
  <c r="AI1443" i="55" s="1"/>
  <c r="AI1444" i="55" s="1"/>
  <c r="AI1445" i="55" s="1"/>
  <c r="AI1446" i="55" s="1"/>
  <c r="AI1447" i="55" s="1"/>
  <c r="AI1448" i="55" s="1"/>
  <c r="AI1449" i="55" s="1"/>
  <c r="AI1450" i="55" s="1"/>
  <c r="AI1451" i="55" s="1"/>
  <c r="AI1452" i="55" s="1"/>
  <c r="AI1453" i="55" s="1"/>
  <c r="AI1454" i="55" s="1"/>
  <c r="AI1455" i="55" s="1"/>
  <c r="AI1456" i="55" s="1"/>
  <c r="AI1457" i="55" s="1"/>
  <c r="AI1458" i="55" s="1"/>
  <c r="AI1459" i="55" s="1"/>
  <c r="AI1460" i="55" s="1"/>
  <c r="AI1461" i="55" s="1"/>
  <c r="AI1462" i="55" s="1"/>
  <c r="AI1463" i="55" s="1"/>
  <c r="AI1464" i="55" s="1"/>
  <c r="AI1465" i="55" s="1"/>
  <c r="AI1466" i="55" s="1"/>
  <c r="AI1467" i="55" s="1"/>
  <c r="AI1468" i="55" s="1"/>
  <c r="AI1469" i="55" s="1"/>
  <c r="AI1470" i="55" s="1"/>
  <c r="AI1471" i="55" s="1"/>
  <c r="AI1472" i="55" s="1"/>
  <c r="AI1473" i="55" s="1"/>
  <c r="AI1474" i="55" s="1"/>
  <c r="AI1475" i="55" s="1"/>
  <c r="AI1476" i="55" s="1"/>
  <c r="AI1477" i="55" s="1"/>
  <c r="AI1478" i="55" s="1"/>
  <c r="AI1479" i="55" s="1"/>
  <c r="AI1480" i="55" s="1"/>
  <c r="AI1481" i="55" s="1"/>
  <c r="AI1482" i="55" s="1"/>
  <c r="AI1483" i="55" s="1"/>
  <c r="AI1484" i="55" s="1"/>
  <c r="AI1485" i="55" s="1"/>
  <c r="AI1486" i="55" s="1"/>
  <c r="AI1487" i="55" s="1"/>
  <c r="AI1488" i="55" s="1"/>
  <c r="AI1489" i="55" s="1"/>
  <c r="AI1490" i="55" s="1"/>
  <c r="AI1491" i="55" s="1"/>
  <c r="AI1492" i="55" s="1"/>
  <c r="AI1493" i="55" s="1"/>
  <c r="AI1494" i="55" s="1"/>
  <c r="AI1495" i="55" s="1"/>
  <c r="AI1496" i="55" s="1"/>
  <c r="AI1497" i="55" s="1"/>
  <c r="AI1498" i="55" s="1"/>
  <c r="AI1499" i="55" s="1"/>
  <c r="AI1500" i="55" s="1"/>
  <c r="AI1501" i="55" s="1"/>
  <c r="AI1502" i="55" s="1"/>
  <c r="AI1503" i="55" s="1"/>
  <c r="AI1504" i="55" s="1"/>
  <c r="AI1505" i="55" s="1"/>
  <c r="AI1506" i="55" s="1"/>
  <c r="AI1507" i="55" s="1"/>
  <c r="AI1508" i="55" s="1"/>
  <c r="AI1509" i="55" s="1"/>
  <c r="AI1510" i="55" s="1"/>
  <c r="AI1511" i="55" s="1"/>
  <c r="AI1512" i="55" s="1"/>
  <c r="AI1513" i="55" s="1"/>
  <c r="AI1514" i="55" s="1"/>
  <c r="AI1515" i="55" s="1"/>
  <c r="AI1516" i="55" s="1"/>
  <c r="AI1517" i="55" s="1"/>
  <c r="AI1518" i="55" s="1"/>
  <c r="AI1519" i="55" s="1"/>
  <c r="AI1520" i="55" s="1"/>
  <c r="AI1521" i="55" s="1"/>
  <c r="AI1522" i="55" s="1"/>
  <c r="AI1523" i="55" s="1"/>
  <c r="AI1524" i="55" s="1"/>
  <c r="AI1525" i="55" s="1"/>
  <c r="AI1526" i="55" s="1"/>
  <c r="AI1527" i="55" s="1"/>
  <c r="AI1528" i="55" s="1"/>
  <c r="AI1529" i="55" s="1"/>
  <c r="AI1530" i="55" s="1"/>
  <c r="AI1531" i="55" s="1"/>
  <c r="AI1532" i="55" s="1"/>
  <c r="AI1533" i="55" s="1"/>
  <c r="AI1534" i="55" s="1"/>
  <c r="AI1535" i="55" s="1"/>
  <c r="AI1536" i="55" s="1"/>
  <c r="AI1537" i="55" s="1"/>
  <c r="AI1538" i="55" s="1"/>
  <c r="AI1539" i="55" s="1"/>
  <c r="AI1540" i="55" s="1"/>
  <c r="AI1541" i="55" s="1"/>
  <c r="AI1542" i="55" s="1"/>
  <c r="AI1543" i="55" s="1"/>
  <c r="AI1544" i="55" s="1"/>
  <c r="AI1545" i="55" s="1"/>
  <c r="AI1546" i="55" s="1"/>
  <c r="AI1547" i="55" s="1"/>
  <c r="AI1548" i="55" s="1"/>
  <c r="AI1549" i="55" s="1"/>
  <c r="AI1550" i="55" s="1"/>
  <c r="AI1551" i="55" s="1"/>
  <c r="AI1552" i="55" s="1"/>
  <c r="AI1553" i="55" s="1"/>
  <c r="AI1554" i="55" s="1"/>
  <c r="AI1555" i="55" s="1"/>
  <c r="AI1556" i="55" s="1"/>
  <c r="AI1557" i="55" s="1"/>
  <c r="AI1558" i="55" s="1"/>
  <c r="AI1559" i="55" s="1"/>
  <c r="AI1560" i="55" s="1"/>
  <c r="AI1561" i="55" s="1"/>
  <c r="AI1562" i="55" s="1"/>
  <c r="AI1563" i="55" s="1"/>
  <c r="AI1564" i="55" s="1"/>
  <c r="AI1565" i="55" s="1"/>
  <c r="AI1566" i="55" s="1"/>
  <c r="AI1567" i="55" s="1"/>
  <c r="AI1568" i="55" s="1"/>
  <c r="AI1569" i="55" s="1"/>
  <c r="AI1570" i="55" s="1"/>
  <c r="AI1571" i="55" s="1"/>
  <c r="AI1572" i="55" s="1"/>
  <c r="AI1573" i="55" s="1"/>
  <c r="AI1574" i="55" s="1"/>
  <c r="AI1575" i="55" s="1"/>
  <c r="AI1576" i="55" s="1"/>
  <c r="AI1577" i="55" s="1"/>
  <c r="AI1578" i="55" s="1"/>
  <c r="AI1579" i="55" s="1"/>
  <c r="AI1580" i="55" s="1"/>
  <c r="AI1581" i="55" s="1"/>
  <c r="AI1582" i="55" s="1"/>
  <c r="AI1583" i="55" s="1"/>
  <c r="AI1584" i="55" s="1"/>
  <c r="AI1585" i="55" s="1"/>
  <c r="AI1586" i="55" s="1"/>
  <c r="AI1587" i="55" s="1"/>
  <c r="AI1588" i="55" s="1"/>
  <c r="AI1589" i="55" s="1"/>
  <c r="AI1590" i="55" s="1"/>
  <c r="AI1591" i="55" s="1"/>
  <c r="AI1592" i="55" s="1"/>
  <c r="AI1593" i="55" s="1"/>
  <c r="AI1594" i="55" s="1"/>
  <c r="AI1595" i="55" s="1"/>
  <c r="AI1596" i="55" s="1"/>
  <c r="AI1597" i="55" s="1"/>
  <c r="AI1598" i="55" s="1"/>
  <c r="AI1599" i="55" s="1"/>
  <c r="AI1600" i="55" s="1"/>
  <c r="AI1601" i="55" s="1"/>
  <c r="AI1602" i="55" s="1"/>
  <c r="AI1603" i="55" s="1"/>
  <c r="AI1604" i="55" s="1"/>
  <c r="AI1605" i="55" s="1"/>
  <c r="AI1606" i="55" s="1"/>
  <c r="AI1607" i="55" s="1"/>
  <c r="AI1608" i="55" s="1"/>
  <c r="AI1609" i="55" s="1"/>
  <c r="AI1610" i="55" s="1"/>
  <c r="AI1611" i="55" s="1"/>
  <c r="AI1612" i="55" s="1"/>
  <c r="AI1613" i="55" s="1"/>
  <c r="AI1614" i="55" s="1"/>
  <c r="AI1615" i="55" s="1"/>
  <c r="AI1616" i="55" s="1"/>
  <c r="AI1617" i="55" s="1"/>
  <c r="AI1618" i="55" s="1"/>
  <c r="AI1619" i="55" s="1"/>
  <c r="AI1620" i="55" s="1"/>
  <c r="AI1621" i="55" s="1"/>
  <c r="AI1622" i="55" s="1"/>
  <c r="AI1623" i="55" s="1"/>
  <c r="AI1624" i="55" s="1"/>
  <c r="AI1625" i="55" s="1"/>
  <c r="AI1626" i="55" s="1"/>
  <c r="AI1627" i="55" s="1"/>
  <c r="AI1628" i="55" s="1"/>
  <c r="AI1629" i="55" s="1"/>
  <c r="AI1630" i="55" s="1"/>
  <c r="AI1631" i="55" s="1"/>
  <c r="AI1632" i="55" s="1"/>
  <c r="AI1633" i="55" s="1"/>
  <c r="AI1634" i="55" s="1"/>
  <c r="AI1635" i="55" s="1"/>
  <c r="AI1636" i="55" s="1"/>
  <c r="AI1637" i="55" s="1"/>
  <c r="AI1638" i="55" s="1"/>
  <c r="AI1639" i="55" s="1"/>
  <c r="AI1640" i="55" s="1"/>
  <c r="AI1641" i="55" s="1"/>
  <c r="AI1642" i="55" s="1"/>
  <c r="AI1643" i="55" s="1"/>
  <c r="AI1644" i="55" s="1"/>
  <c r="AI1645" i="55" s="1"/>
  <c r="AI1646" i="55" s="1"/>
  <c r="AI1647" i="55" s="1"/>
  <c r="AI1648" i="55" s="1"/>
  <c r="AI1649" i="55" s="1"/>
  <c r="AI1650" i="55" s="1"/>
  <c r="AI1651" i="55" s="1"/>
  <c r="AI1652" i="55" s="1"/>
  <c r="AI1653" i="55" s="1"/>
  <c r="AF1701" i="55"/>
  <c r="AE1701" i="55"/>
  <c r="D1701" i="55"/>
  <c r="AF1700" i="55"/>
  <c r="AE1700" i="55"/>
  <c r="D1700" i="55"/>
  <c r="AF1699" i="55"/>
  <c r="AE1699" i="55"/>
  <c r="D1699" i="55"/>
  <c r="AF1698" i="55"/>
  <c r="AE1698" i="55"/>
  <c r="D1698" i="55"/>
  <c r="AF1697" i="55"/>
  <c r="AE1697" i="55"/>
  <c r="D1697" i="55"/>
  <c r="AF1696" i="55"/>
  <c r="AE1696" i="55"/>
  <c r="D1696" i="55"/>
  <c r="AF1695" i="55"/>
  <c r="AE1695" i="55"/>
  <c r="D1695" i="55"/>
  <c r="AF1694" i="55"/>
  <c r="AE1694" i="55"/>
  <c r="D1694" i="55"/>
  <c r="AF1693" i="55"/>
  <c r="AE1693" i="55"/>
  <c r="D1693" i="55"/>
  <c r="AF1692" i="55"/>
  <c r="AE1692" i="55"/>
  <c r="D1692" i="55"/>
  <c r="AF1691" i="55"/>
  <c r="AE1691" i="55"/>
  <c r="D1691" i="55"/>
  <c r="AF1690" i="55"/>
  <c r="AE1690" i="55"/>
  <c r="D1690" i="55"/>
  <c r="AF1689" i="55"/>
  <c r="AE1689" i="55"/>
  <c r="D1689" i="55"/>
  <c r="AF1688" i="55"/>
  <c r="AE1688" i="55"/>
  <c r="D1688" i="55"/>
  <c r="AF1687" i="55"/>
  <c r="AE1687" i="55"/>
  <c r="D1687" i="55"/>
  <c r="AF1686" i="55"/>
  <c r="AE1686" i="55"/>
  <c r="D1686" i="55"/>
  <c r="AF1685" i="55"/>
  <c r="AE1685" i="55"/>
  <c r="D1685" i="55"/>
  <c r="AF1684" i="55"/>
  <c r="AE1684" i="55"/>
  <c r="D1684" i="55"/>
  <c r="AF1683" i="55"/>
  <c r="AE1683" i="55"/>
  <c r="D1683" i="55"/>
  <c r="AF1682" i="55"/>
  <c r="AE1682" i="55"/>
  <c r="D1682" i="55"/>
  <c r="AF1681" i="55"/>
  <c r="AE1681" i="55"/>
  <c r="D1681" i="55"/>
  <c r="AF1680" i="55"/>
  <c r="AE1680" i="55"/>
  <c r="D1680" i="55"/>
  <c r="AF1679" i="55"/>
  <c r="AE1679" i="55"/>
  <c r="D1679" i="55"/>
  <c r="AF1678" i="55"/>
  <c r="AE1678" i="55"/>
  <c r="D1678" i="55"/>
  <c r="AF1677" i="55"/>
  <c r="AE1677" i="55"/>
  <c r="D1677" i="55"/>
  <c r="AF1676" i="55"/>
  <c r="AE1676" i="55"/>
  <c r="D1676" i="55"/>
  <c r="AF1675" i="55"/>
  <c r="AE1675" i="55"/>
  <c r="D1675" i="55"/>
  <c r="AF1674" i="55"/>
  <c r="AE1674" i="55"/>
  <c r="D1674" i="55"/>
  <c r="AF1673" i="55"/>
  <c r="AE1673" i="55"/>
  <c r="D1673" i="55"/>
  <c r="AF1672" i="55"/>
  <c r="AE1672" i="55"/>
  <c r="D1672" i="55"/>
  <c r="AF1671" i="55"/>
  <c r="AE1671" i="55"/>
  <c r="D1671" i="55"/>
  <c r="AF1670" i="55"/>
  <c r="AE1670" i="55"/>
  <c r="D1670" i="55"/>
  <c r="AF1669" i="55"/>
  <c r="AE1669" i="55"/>
  <c r="D1669" i="55"/>
  <c r="AF1668" i="55"/>
  <c r="AE1668" i="55"/>
  <c r="D1668" i="55"/>
  <c r="AF1667" i="55"/>
  <c r="AE1667" i="55"/>
  <c r="D1667" i="55"/>
  <c r="AF1666" i="55"/>
  <c r="AE1666" i="55"/>
  <c r="D1666" i="55"/>
  <c r="AF1665" i="55"/>
  <c r="AE1665" i="55"/>
  <c r="D1665" i="55"/>
  <c r="AF1664" i="55"/>
  <c r="AE1664" i="55"/>
  <c r="D1664" i="55"/>
  <c r="AF1663" i="55"/>
  <c r="AE1663" i="55"/>
  <c r="D1663" i="55"/>
  <c r="AF1662" i="55"/>
  <c r="AE1662" i="55"/>
  <c r="D1662" i="55"/>
  <c r="AF1661" i="55"/>
  <c r="AE1661" i="55"/>
  <c r="D1661" i="55"/>
  <c r="AF1660" i="55"/>
  <c r="AE1660" i="55"/>
  <c r="D1660" i="55"/>
  <c r="AF1659" i="55"/>
  <c r="AE1659" i="55"/>
  <c r="D1659" i="55"/>
  <c r="AF1658" i="55"/>
  <c r="AE1658" i="55"/>
  <c r="D1658" i="55"/>
  <c r="AF1657" i="55"/>
  <c r="AE1657" i="55"/>
  <c r="D1657" i="55"/>
  <c r="AF1656" i="55"/>
  <c r="AE1656" i="55"/>
  <c r="D1656" i="55"/>
  <c r="AF1655" i="55"/>
  <c r="AE1655" i="55"/>
  <c r="D1655" i="55"/>
  <c r="AF1654" i="55"/>
  <c r="AE1654" i="55"/>
  <c r="D1654" i="55"/>
  <c r="AF1653" i="55"/>
  <c r="AE1653" i="55"/>
  <c r="D1653" i="55"/>
  <c r="AE1652" i="55"/>
  <c r="D1652" i="55"/>
  <c r="AE1651" i="55"/>
  <c r="D1651" i="55"/>
  <c r="AE1650" i="55"/>
  <c r="D1650" i="55"/>
  <c r="AE1649" i="55"/>
  <c r="D1649" i="55"/>
  <c r="AE1648" i="55"/>
  <c r="D1648" i="55"/>
  <c r="AE1647" i="55"/>
  <c r="D1647" i="55"/>
  <c r="AE1646" i="55"/>
  <c r="D1646" i="55"/>
  <c r="AE1645" i="55"/>
  <c r="D1645" i="55"/>
  <c r="AE1644" i="55"/>
  <c r="D1644" i="55"/>
  <c r="AE1643" i="55"/>
  <c r="D1643" i="55"/>
  <c r="AE1642" i="55"/>
  <c r="D1642" i="55"/>
  <c r="AE1641" i="55"/>
  <c r="D1641" i="55"/>
  <c r="AE1640" i="55"/>
  <c r="D1640" i="55"/>
  <c r="AE1639" i="55"/>
  <c r="D1639" i="55"/>
  <c r="AE1638" i="55"/>
  <c r="D1638" i="55"/>
  <c r="AE1637" i="55"/>
  <c r="D1637" i="55"/>
  <c r="AE1636" i="55"/>
  <c r="D1636" i="55"/>
  <c r="AE1635" i="55"/>
  <c r="D1635" i="55"/>
  <c r="AE1634" i="55"/>
  <c r="D1634" i="55"/>
  <c r="AE1633" i="55"/>
  <c r="D1633" i="55"/>
  <c r="AE1632" i="55"/>
  <c r="D1632" i="55"/>
  <c r="AE1631" i="55"/>
  <c r="D1631" i="55"/>
  <c r="AE1630" i="55"/>
  <c r="D1630" i="55"/>
  <c r="AE1629" i="55"/>
  <c r="D1629" i="55"/>
  <c r="AE1628" i="55"/>
  <c r="D1628" i="55"/>
  <c r="AE1627" i="55"/>
  <c r="D1627" i="55"/>
  <c r="AE1626" i="55"/>
  <c r="D1626" i="55"/>
  <c r="AE1625" i="55"/>
  <c r="D1625" i="55"/>
  <c r="AE1624" i="55"/>
  <c r="D1624" i="55"/>
  <c r="AE1623" i="55"/>
  <c r="D1623" i="55"/>
  <c r="AE1622" i="55"/>
  <c r="D1622" i="55"/>
  <c r="AE1621" i="55"/>
  <c r="D1621" i="55"/>
  <c r="AE1620" i="55"/>
  <c r="D1620" i="55"/>
  <c r="AE1619" i="55"/>
  <c r="D1619" i="55"/>
  <c r="AE1618" i="55"/>
  <c r="D1618" i="55"/>
  <c r="AE1617" i="55"/>
  <c r="D1617" i="55"/>
  <c r="AE1616" i="55"/>
  <c r="D1616" i="55"/>
  <c r="AE1615" i="55"/>
  <c r="D1615" i="55"/>
  <c r="AE1614" i="55"/>
  <c r="D1614" i="55"/>
  <c r="AE1613" i="55"/>
  <c r="D1613" i="55"/>
  <c r="AE1612" i="55"/>
  <c r="D1612" i="55"/>
  <c r="AE1611" i="55"/>
  <c r="D1611" i="55"/>
  <c r="AE1610" i="55"/>
  <c r="D1610" i="55"/>
  <c r="AE1609" i="55"/>
  <c r="D1609" i="55"/>
  <c r="AE1608" i="55"/>
  <c r="D1608" i="55"/>
  <c r="AE1607" i="55"/>
  <c r="D1607" i="55"/>
  <c r="AE1606" i="55"/>
  <c r="D1606" i="55"/>
  <c r="AE1605" i="55"/>
  <c r="D1605" i="55"/>
  <c r="AE1604" i="55"/>
  <c r="D1604" i="55"/>
  <c r="AE1603" i="55"/>
  <c r="D1603" i="55"/>
  <c r="AE1602" i="55"/>
  <c r="D1602" i="55"/>
  <c r="AE1601" i="55"/>
  <c r="D1601" i="55"/>
  <c r="AE1600" i="55"/>
  <c r="D1600" i="55"/>
  <c r="AE1599" i="55"/>
  <c r="D1599" i="55"/>
  <c r="AE1598" i="55"/>
  <c r="D1598" i="55"/>
  <c r="AE1597" i="55"/>
  <c r="D1597" i="55"/>
  <c r="AE1596" i="55"/>
  <c r="D1596" i="55"/>
  <c r="AE1595" i="55"/>
  <c r="D1595" i="55"/>
  <c r="AE1594" i="55"/>
  <c r="D1594" i="55"/>
  <c r="AE1593" i="55"/>
  <c r="D1593" i="55"/>
  <c r="AE1592" i="55"/>
  <c r="D1592" i="55"/>
  <c r="AE1591" i="55"/>
  <c r="D1591" i="55"/>
  <c r="AE1590" i="55"/>
  <c r="D1590" i="55"/>
  <c r="AE1589" i="55"/>
  <c r="D1589" i="55"/>
  <c r="AE1588" i="55"/>
  <c r="D1588" i="55"/>
  <c r="AE1587" i="55"/>
  <c r="D1587" i="55"/>
  <c r="AE1586" i="55"/>
  <c r="D1586" i="55"/>
  <c r="AE1585" i="55"/>
  <c r="D1585" i="55"/>
  <c r="AE1584" i="55"/>
  <c r="D1584" i="55"/>
  <c r="AE1583" i="55"/>
  <c r="D1583" i="55"/>
  <c r="AE1582" i="55"/>
  <c r="D1582" i="55"/>
  <c r="AE1581" i="55"/>
  <c r="D1581" i="55"/>
  <c r="AE1580" i="55"/>
  <c r="D1580" i="55"/>
  <c r="AE1579" i="55"/>
  <c r="D1579" i="55"/>
  <c r="AE1578" i="55"/>
  <c r="D1578" i="55"/>
  <c r="AE1577" i="55"/>
  <c r="D1577" i="55"/>
  <c r="AE1576" i="55"/>
  <c r="D1576" i="55"/>
  <c r="AE1575" i="55"/>
  <c r="D1575" i="55"/>
  <c r="AE1574" i="55"/>
  <c r="D1574" i="55"/>
  <c r="AE1573" i="55"/>
  <c r="D1573" i="55"/>
  <c r="AE1572" i="55"/>
  <c r="D1572" i="55"/>
  <c r="AE1571" i="55"/>
  <c r="D1571" i="55"/>
  <c r="AE1570" i="55"/>
  <c r="D1570" i="55"/>
  <c r="AE1569" i="55"/>
  <c r="D1569" i="55"/>
  <c r="AE1568" i="55"/>
  <c r="D1568" i="55"/>
  <c r="AE1567" i="55"/>
  <c r="D1567" i="55"/>
  <c r="AE1566" i="55"/>
  <c r="D1566" i="55"/>
  <c r="AE1565" i="55"/>
  <c r="D1565" i="55"/>
  <c r="AE1564" i="55"/>
  <c r="D1564" i="55"/>
  <c r="AE1563" i="55"/>
  <c r="D1563" i="55"/>
  <c r="AE1562" i="55"/>
  <c r="D1562" i="55"/>
  <c r="AE1561" i="55"/>
  <c r="D1561" i="55"/>
  <c r="AE1560" i="55"/>
  <c r="D1560" i="55"/>
  <c r="AE1559" i="55"/>
  <c r="D1559" i="55"/>
  <c r="AE1558" i="55"/>
  <c r="D1558" i="55"/>
  <c r="AE1557" i="55"/>
  <c r="D1557" i="55"/>
  <c r="AE1556" i="55"/>
  <c r="D1556" i="55"/>
  <c r="AE1555" i="55"/>
  <c r="D1555" i="55"/>
  <c r="AE1554" i="55"/>
  <c r="D1554" i="55"/>
  <c r="AE1553" i="55"/>
  <c r="D1553" i="55"/>
  <c r="AE1552" i="55"/>
  <c r="D1552" i="55"/>
  <c r="AE1551" i="55"/>
  <c r="D1551" i="55"/>
  <c r="AE1550" i="55"/>
  <c r="D1550" i="55"/>
  <c r="AE1549" i="55"/>
  <c r="D1549" i="55"/>
  <c r="AE1548" i="55"/>
  <c r="D1548" i="55"/>
  <c r="AE1547" i="55"/>
  <c r="D1547" i="55"/>
  <c r="AE1546" i="55"/>
  <c r="D1546" i="55"/>
  <c r="AE1545" i="55"/>
  <c r="D1545" i="55"/>
  <c r="AE1544" i="55"/>
  <c r="D1544" i="55"/>
  <c r="AE1543" i="55"/>
  <c r="D1543" i="55"/>
  <c r="AE1542" i="55"/>
  <c r="D1542" i="55"/>
  <c r="AE1541" i="55"/>
  <c r="D1541" i="55"/>
  <c r="AE1540" i="55"/>
  <c r="D1540" i="55"/>
  <c r="AE1539" i="55"/>
  <c r="D1539" i="55"/>
  <c r="AE1538" i="55"/>
  <c r="D1538" i="55"/>
  <c r="AE1537" i="55"/>
  <c r="D1537" i="55"/>
  <c r="AE1536" i="55"/>
  <c r="D1536" i="55"/>
  <c r="AE1535" i="55"/>
  <c r="D1535" i="55"/>
  <c r="AE1534" i="55"/>
  <c r="D1534" i="55"/>
  <c r="AE1533" i="55"/>
  <c r="D1533" i="55"/>
  <c r="AE1532" i="55"/>
  <c r="D1532" i="55"/>
  <c r="AE1531" i="55"/>
  <c r="D1531" i="55"/>
  <c r="AE1530" i="55"/>
  <c r="D1530" i="55"/>
  <c r="AE1529" i="55"/>
  <c r="D1529" i="55"/>
  <c r="AE1528" i="55"/>
  <c r="D1528" i="55"/>
  <c r="AE1527" i="55"/>
  <c r="D1527" i="55"/>
  <c r="AE1526" i="55"/>
  <c r="D1526" i="55"/>
  <c r="AE1525" i="55"/>
  <c r="D1525" i="55"/>
  <c r="AE1524" i="55"/>
  <c r="D1524" i="55"/>
  <c r="AE1523" i="55"/>
  <c r="D1523" i="55"/>
  <c r="AE1522" i="55"/>
  <c r="D1522" i="55"/>
  <c r="AE1521" i="55"/>
  <c r="D1521" i="55"/>
  <c r="AE1520" i="55"/>
  <c r="D1520" i="55"/>
  <c r="AE1519" i="55"/>
  <c r="D1519" i="55"/>
  <c r="AE1518" i="55"/>
  <c r="D1518" i="55"/>
  <c r="AE1517" i="55"/>
  <c r="D1517" i="55"/>
  <c r="AE1516" i="55"/>
  <c r="D1516" i="55"/>
  <c r="AE1515" i="55"/>
  <c r="D1515" i="55"/>
  <c r="AE1514" i="55"/>
  <c r="D1514" i="55"/>
  <c r="AE1513" i="55"/>
  <c r="D1513" i="55"/>
  <c r="AE1512" i="55"/>
  <c r="D1512" i="55"/>
  <c r="AE1511" i="55"/>
  <c r="D1511" i="55"/>
  <c r="AE1510" i="55"/>
  <c r="D1510" i="55"/>
  <c r="AE1509" i="55"/>
  <c r="D1509" i="55"/>
  <c r="AE1508" i="55"/>
  <c r="D1508" i="55"/>
  <c r="AE1507" i="55"/>
  <c r="D1507" i="55"/>
  <c r="AE1506" i="55"/>
  <c r="D1506" i="55"/>
  <c r="AE1505" i="55"/>
  <c r="D1505" i="55"/>
  <c r="AE1504" i="55"/>
  <c r="D1504" i="55"/>
  <c r="AE1503" i="55"/>
  <c r="D1503" i="55"/>
  <c r="AE1502" i="55"/>
  <c r="D1502" i="55"/>
  <c r="AE1501" i="55"/>
  <c r="D1501" i="55"/>
  <c r="AE1500" i="55"/>
  <c r="D1500" i="55"/>
  <c r="AE1499" i="55"/>
  <c r="D1499" i="55"/>
  <c r="AE1498" i="55"/>
  <c r="D1498" i="55"/>
  <c r="AE1497" i="55"/>
  <c r="D1497" i="55"/>
  <c r="AE1496" i="55"/>
  <c r="D1496" i="55"/>
  <c r="AE1495" i="55"/>
  <c r="D1495" i="55"/>
  <c r="AE1494" i="55"/>
  <c r="D1494" i="55"/>
  <c r="AE1493" i="55"/>
  <c r="D1493" i="55"/>
  <c r="AE1492" i="55"/>
  <c r="D1492" i="55"/>
  <c r="AE1491" i="55"/>
  <c r="D1491" i="55"/>
  <c r="AE1490" i="55"/>
  <c r="D1490" i="55"/>
  <c r="AE1489" i="55"/>
  <c r="D1489" i="55"/>
  <c r="AE1488" i="55"/>
  <c r="D1488" i="55"/>
  <c r="AE1487" i="55"/>
  <c r="D1487" i="55"/>
  <c r="AE1486" i="55"/>
  <c r="D1486" i="55"/>
  <c r="AE1485" i="55"/>
  <c r="D1485" i="55"/>
  <c r="AE1484" i="55"/>
  <c r="D1484" i="55"/>
  <c r="AE1483" i="55"/>
  <c r="D1483" i="55"/>
  <c r="AE1482" i="55"/>
  <c r="D1482" i="55"/>
  <c r="AE1481" i="55"/>
  <c r="D1481" i="55"/>
  <c r="AE1480" i="55"/>
  <c r="D1480" i="55"/>
  <c r="AE1479" i="55"/>
  <c r="D1479" i="55"/>
  <c r="AE1478" i="55"/>
  <c r="D1478" i="55"/>
  <c r="AE1477" i="55"/>
  <c r="D1477" i="55"/>
  <c r="AE1476" i="55"/>
  <c r="D1476" i="55"/>
  <c r="AE1475" i="55"/>
  <c r="D1475" i="55"/>
  <c r="AE1474" i="55"/>
  <c r="D1474" i="55"/>
  <c r="AE1473" i="55"/>
  <c r="D1473" i="55"/>
  <c r="AE1472" i="55"/>
  <c r="D1472" i="55"/>
  <c r="AE1471" i="55"/>
  <c r="D1471" i="55"/>
  <c r="AE1470" i="55"/>
  <c r="D1470" i="55"/>
  <c r="AE1469" i="55"/>
  <c r="D1469" i="55"/>
  <c r="AE1468" i="55"/>
  <c r="D1468" i="55"/>
  <c r="AE1467" i="55"/>
  <c r="D1467" i="55"/>
  <c r="AE1466" i="55"/>
  <c r="D1466" i="55"/>
  <c r="AE1465" i="55"/>
  <c r="D1465" i="55"/>
  <c r="AE1464" i="55"/>
  <c r="D1464" i="55"/>
  <c r="AE1463" i="55"/>
  <c r="D1463" i="55"/>
  <c r="AE1462" i="55"/>
  <c r="D1462" i="55"/>
  <c r="AE1461" i="55"/>
  <c r="D1461" i="55"/>
  <c r="AE1460" i="55"/>
  <c r="D1460" i="55"/>
  <c r="AE1459" i="55"/>
  <c r="D1459" i="55"/>
  <c r="AE1458" i="55"/>
  <c r="D1458" i="55"/>
  <c r="AE1457" i="55"/>
  <c r="D1457" i="55"/>
  <c r="AE1456" i="55"/>
  <c r="D1456" i="55"/>
  <c r="AE1455" i="55"/>
  <c r="D1455" i="55"/>
  <c r="AE1454" i="55"/>
  <c r="D1454" i="55"/>
  <c r="AE1453" i="55"/>
  <c r="D1453" i="55"/>
  <c r="AE1452" i="55"/>
  <c r="D1452" i="55"/>
  <c r="AE1451" i="55"/>
  <c r="D1451" i="55"/>
  <c r="AE1450" i="55"/>
  <c r="D1450" i="55"/>
  <c r="AE1449" i="55"/>
  <c r="D1449" i="55"/>
  <c r="AE1448" i="55"/>
  <c r="D1448" i="55"/>
  <c r="AE1447" i="55"/>
  <c r="D1447" i="55"/>
  <c r="AE1446" i="55"/>
  <c r="D1446" i="55"/>
  <c r="AE1445" i="55"/>
  <c r="D1445" i="55"/>
  <c r="AE1444" i="55"/>
  <c r="D1444" i="55"/>
  <c r="AE1443" i="55"/>
  <c r="D1443" i="55"/>
  <c r="AE1442" i="55"/>
  <c r="D1442" i="55"/>
  <c r="AE1441" i="55"/>
  <c r="D1441" i="55"/>
  <c r="AE1440" i="55"/>
  <c r="D1440" i="55"/>
  <c r="AE1439" i="55"/>
  <c r="D1439" i="55"/>
  <c r="AE1438" i="55"/>
  <c r="D1438" i="55"/>
  <c r="AE1437" i="55"/>
  <c r="D1437" i="55"/>
  <c r="AE1436" i="55"/>
  <c r="D1436" i="55"/>
  <c r="AE1435" i="55"/>
  <c r="D1435" i="55"/>
  <c r="AE1434" i="55"/>
  <c r="D1434" i="55"/>
  <c r="AE1433" i="55"/>
  <c r="D1433" i="55"/>
  <c r="AE1432" i="55"/>
  <c r="D1432" i="55"/>
  <c r="AE1431" i="55"/>
  <c r="D1431" i="55"/>
  <c r="AE1430" i="55"/>
  <c r="D1430" i="55"/>
  <c r="AE1429" i="55"/>
  <c r="D1429" i="55"/>
  <c r="AE1428" i="55"/>
  <c r="D1428" i="55"/>
  <c r="AE1427" i="55"/>
  <c r="D1427" i="55"/>
  <c r="AE1426" i="55"/>
  <c r="D1426" i="55"/>
  <c r="AE1425" i="55"/>
  <c r="D1425" i="55"/>
  <c r="AE1424" i="55"/>
  <c r="D1424" i="55"/>
  <c r="AE1423" i="55"/>
  <c r="D1423" i="55"/>
  <c r="AE1422" i="55"/>
  <c r="D1422" i="55"/>
  <c r="AE1421" i="55"/>
  <c r="D1421" i="55"/>
  <c r="AE1420" i="55"/>
  <c r="D1420" i="55"/>
  <c r="AE1419" i="55"/>
  <c r="D1419" i="55"/>
  <c r="AE1418" i="55"/>
  <c r="D1418" i="55"/>
  <c r="AE1417" i="55"/>
  <c r="D1417" i="55"/>
  <c r="AE1416" i="55"/>
  <c r="D1416" i="55"/>
  <c r="AE1415" i="55"/>
  <c r="D1415" i="55"/>
  <c r="AE1414" i="55"/>
  <c r="D1414" i="55"/>
  <c r="AE1413" i="55"/>
  <c r="D1413" i="55"/>
  <c r="AE1412" i="55"/>
  <c r="D1412" i="55"/>
  <c r="AE1411" i="55"/>
  <c r="D1411" i="55"/>
  <c r="AE1410" i="55"/>
  <c r="D1410" i="55"/>
  <c r="AE1409" i="55"/>
  <c r="D1409" i="55"/>
  <c r="AE1408" i="55"/>
  <c r="D1408" i="55"/>
  <c r="AE1407" i="55"/>
  <c r="D1407" i="55"/>
  <c r="AE1406" i="55"/>
  <c r="D1406" i="55"/>
  <c r="AE1405" i="55"/>
  <c r="D1405" i="55"/>
  <c r="AE1404" i="55"/>
  <c r="D1404" i="55"/>
  <c r="AE1403" i="55"/>
  <c r="D1403" i="55"/>
  <c r="AE1402" i="55"/>
  <c r="D1402" i="55"/>
  <c r="AE1401" i="55"/>
  <c r="D1401" i="55"/>
  <c r="AE1400" i="55"/>
  <c r="D1400" i="55"/>
  <c r="AE1399" i="55"/>
  <c r="D1399" i="55"/>
  <c r="AE1398" i="55"/>
  <c r="D1398" i="55"/>
  <c r="AE1397" i="55"/>
  <c r="D1397" i="55"/>
  <c r="AE1396" i="55"/>
  <c r="D1396" i="55"/>
  <c r="AE1395" i="55"/>
  <c r="D1395" i="55"/>
  <c r="AE1394" i="55"/>
  <c r="D1394" i="55"/>
  <c r="AE1393" i="55"/>
  <c r="D1393" i="55"/>
  <c r="AE1392" i="55"/>
  <c r="D1392" i="55"/>
  <c r="AE1391" i="55"/>
  <c r="D1391" i="55"/>
  <c r="AE1390" i="55"/>
  <c r="D1390" i="55"/>
  <c r="AE1389" i="55"/>
  <c r="D1389" i="55"/>
  <c r="AE1388" i="55"/>
  <c r="D1388" i="55"/>
  <c r="AE1387" i="55"/>
  <c r="D1387" i="55"/>
  <c r="AE1386" i="55"/>
  <c r="D1386" i="55"/>
  <c r="AE1385" i="55"/>
  <c r="D1385" i="55"/>
  <c r="AE1384" i="55"/>
  <c r="D1384" i="55"/>
  <c r="AE1383" i="55"/>
  <c r="D1383" i="55"/>
  <c r="AE1382" i="55"/>
  <c r="D1382" i="55"/>
  <c r="AE1381" i="55"/>
  <c r="D1381" i="55"/>
  <c r="AE1380" i="55"/>
  <c r="D1380" i="55"/>
  <c r="AE1379" i="55"/>
  <c r="D1379" i="55"/>
  <c r="AE1378" i="55"/>
  <c r="D1378" i="55"/>
  <c r="AE1377" i="55"/>
  <c r="D1377" i="55"/>
  <c r="AE1376" i="55"/>
  <c r="D1376" i="55"/>
  <c r="AE1375" i="55"/>
  <c r="D1375" i="55"/>
  <c r="AE1374" i="55"/>
  <c r="D1374" i="55"/>
  <c r="AE1373" i="55"/>
  <c r="D1373" i="55"/>
  <c r="AE1372" i="55"/>
  <c r="D1372" i="55"/>
  <c r="AE1371" i="55"/>
  <c r="D1371" i="55"/>
  <c r="AE1370" i="55"/>
  <c r="D1370" i="55"/>
  <c r="AE1369" i="55"/>
  <c r="D1369" i="55"/>
  <c r="AE1368" i="55"/>
  <c r="D1368" i="55"/>
  <c r="AE1367" i="55"/>
  <c r="D1367" i="55"/>
  <c r="AE1366" i="55"/>
  <c r="D1366" i="55"/>
  <c r="AE1365" i="55"/>
  <c r="D1365" i="55"/>
  <c r="AE1364" i="55"/>
  <c r="D1364" i="55"/>
  <c r="AE1363" i="55"/>
  <c r="D1363" i="55"/>
  <c r="AE1362" i="55"/>
  <c r="D1362" i="55"/>
  <c r="AE1361" i="55"/>
  <c r="D1361" i="55"/>
  <c r="AE1360" i="55"/>
  <c r="D1360" i="55"/>
  <c r="AE1359" i="55"/>
  <c r="D1359" i="55"/>
  <c r="AE1358" i="55"/>
  <c r="D1358" i="55"/>
  <c r="AE1357" i="55"/>
  <c r="D1357" i="55"/>
  <c r="AE1356" i="55"/>
  <c r="D1356" i="55"/>
  <c r="AE1355" i="55"/>
  <c r="D1355" i="55"/>
  <c r="AE1354" i="55"/>
  <c r="D1354" i="55"/>
  <c r="AE1353" i="55"/>
  <c r="D1353" i="55"/>
  <c r="AE1352" i="55"/>
  <c r="D1352" i="55"/>
  <c r="AE1351" i="55"/>
  <c r="D1351" i="55"/>
  <c r="AE1350" i="55"/>
  <c r="D1350" i="55"/>
  <c r="AE1349" i="55"/>
  <c r="D1349" i="55"/>
  <c r="AE1348" i="55"/>
  <c r="D1348" i="55"/>
  <c r="AE1347" i="55"/>
  <c r="D1347" i="55"/>
  <c r="AE1346" i="55"/>
  <c r="D1346" i="55"/>
  <c r="AE1345" i="55"/>
  <c r="D1345" i="55"/>
  <c r="AE1344" i="55"/>
  <c r="D1344" i="55"/>
  <c r="AE1343" i="55"/>
  <c r="D1343" i="55"/>
  <c r="AE1342" i="55"/>
  <c r="D1342" i="55"/>
  <c r="AE1341" i="55"/>
  <c r="D1341" i="55"/>
  <c r="AE1340" i="55"/>
  <c r="D1340" i="55"/>
  <c r="AE1339" i="55"/>
  <c r="D1339" i="55"/>
  <c r="AE1338" i="55"/>
  <c r="D1338" i="55"/>
  <c r="AE1337" i="55"/>
  <c r="D1337" i="55"/>
  <c r="AE1336" i="55"/>
  <c r="D1336" i="55"/>
  <c r="AE1335" i="55"/>
  <c r="D1335" i="55"/>
  <c r="AE1334" i="55"/>
  <c r="D1334" i="55"/>
  <c r="AE1333" i="55"/>
  <c r="D1333" i="55"/>
  <c r="AE1332" i="55"/>
  <c r="D1332" i="55"/>
  <c r="AE1331" i="55"/>
  <c r="D1331" i="55"/>
  <c r="AE1330" i="55"/>
  <c r="D1330" i="55"/>
  <c r="AE1329" i="55"/>
  <c r="D1329" i="55"/>
  <c r="AE1328" i="55"/>
  <c r="D1328" i="55"/>
  <c r="AE1327" i="55"/>
  <c r="D1327" i="55"/>
  <c r="AE1326" i="55"/>
  <c r="D1326" i="55"/>
  <c r="AE1325" i="55"/>
  <c r="D1325" i="55"/>
  <c r="AE1324" i="55"/>
  <c r="D1324" i="55"/>
  <c r="AE1323" i="55"/>
  <c r="D1323" i="55"/>
  <c r="AE1322" i="55"/>
  <c r="D1322" i="55"/>
  <c r="AE1321" i="55"/>
  <c r="D1321" i="55"/>
  <c r="AE1320" i="55"/>
  <c r="D1320" i="55"/>
  <c r="AE1319" i="55"/>
  <c r="D1319" i="55"/>
  <c r="AE1318" i="55"/>
  <c r="D1318" i="55"/>
  <c r="AE1317" i="55"/>
  <c r="D1317" i="55"/>
  <c r="AE1316" i="55"/>
  <c r="D1316" i="55"/>
  <c r="AE1315" i="55"/>
  <c r="D1315" i="55"/>
  <c r="AE1314" i="55"/>
  <c r="D1314" i="55"/>
  <c r="AE1313" i="55"/>
  <c r="D1313" i="55"/>
  <c r="AE1312" i="55"/>
  <c r="D1312" i="55"/>
  <c r="AE1311" i="55"/>
  <c r="D1311" i="55"/>
  <c r="AE1310" i="55"/>
  <c r="D1310" i="55"/>
  <c r="AE1309" i="55"/>
  <c r="D1309" i="55"/>
  <c r="AE1308" i="55"/>
  <c r="D1308" i="55"/>
  <c r="AE1307" i="55"/>
  <c r="D1307" i="55"/>
  <c r="AE1306" i="55"/>
  <c r="D1306" i="55"/>
  <c r="AE1305" i="55"/>
  <c r="D1305" i="55"/>
  <c r="AE1304" i="55"/>
  <c r="D1304" i="55"/>
  <c r="AE1303" i="55"/>
  <c r="D1303" i="55"/>
  <c r="AE1302" i="55"/>
  <c r="D1302" i="55"/>
  <c r="AE1301" i="55"/>
  <c r="D1301" i="55"/>
  <c r="AE1300" i="55"/>
  <c r="D1300" i="55"/>
  <c r="AE1299" i="55"/>
  <c r="D1299" i="55"/>
  <c r="AE1298" i="55"/>
  <c r="D1298" i="55"/>
  <c r="AE1297" i="55"/>
  <c r="D1297" i="55"/>
  <c r="AE1296" i="55"/>
  <c r="D1296" i="55"/>
  <c r="AE1295" i="55"/>
  <c r="D1295" i="55"/>
  <c r="AE1294" i="55"/>
  <c r="D1294" i="55"/>
  <c r="AE1293" i="55"/>
  <c r="D1293" i="55"/>
  <c r="AE1292" i="55"/>
  <c r="D1292" i="55"/>
  <c r="AE1291" i="55"/>
  <c r="D1291" i="55"/>
  <c r="AE1290" i="55"/>
  <c r="D1290" i="55"/>
  <c r="AE1289" i="55"/>
  <c r="D1289" i="55"/>
  <c r="AE1288" i="55"/>
  <c r="D1288" i="55"/>
  <c r="AE1287" i="55"/>
  <c r="D1287" i="55"/>
  <c r="AE1286" i="55"/>
  <c r="D1286" i="55"/>
  <c r="AE1285" i="55"/>
  <c r="D1285" i="55"/>
  <c r="AE1284" i="55"/>
  <c r="D1284" i="55"/>
  <c r="AE1283" i="55"/>
  <c r="D1283" i="55"/>
  <c r="AE1282" i="55"/>
  <c r="D1282" i="55"/>
  <c r="AE1281" i="55"/>
  <c r="D1281" i="55"/>
  <c r="AE1280" i="55"/>
  <c r="D1280" i="55"/>
  <c r="AE1279" i="55"/>
  <c r="D1279" i="55"/>
  <c r="AE1278" i="55"/>
  <c r="D1278" i="55"/>
  <c r="AE1277" i="55"/>
  <c r="D1277" i="55"/>
  <c r="AE1276" i="55"/>
  <c r="D1276" i="55"/>
  <c r="AE1275" i="55"/>
  <c r="D1275" i="55"/>
  <c r="AE1274" i="55"/>
  <c r="D1274" i="55"/>
  <c r="AE1273" i="55"/>
  <c r="D1273" i="55"/>
  <c r="AE1272" i="55"/>
  <c r="D1272" i="55"/>
  <c r="AE1271" i="55"/>
  <c r="D1271" i="55"/>
  <c r="AE1270" i="55"/>
  <c r="D1270" i="55"/>
  <c r="AE1269" i="55"/>
  <c r="D1269" i="55"/>
  <c r="AE1268" i="55"/>
  <c r="D1268" i="55"/>
  <c r="AE1267" i="55"/>
  <c r="D1267" i="55"/>
  <c r="AE1266" i="55"/>
  <c r="D1266" i="55"/>
  <c r="AE1265" i="55"/>
  <c r="D1265" i="55"/>
  <c r="AE1264" i="55"/>
  <c r="D1264" i="55"/>
  <c r="AE1263" i="55"/>
  <c r="D1263" i="55"/>
  <c r="AE1262" i="55"/>
  <c r="D1262" i="55"/>
  <c r="AE1261" i="55"/>
  <c r="D1261" i="55"/>
  <c r="AE1260" i="55"/>
  <c r="D1260" i="55"/>
  <c r="AE1259" i="55"/>
  <c r="D1259" i="55"/>
  <c r="AE1258" i="55"/>
  <c r="D1258" i="55"/>
  <c r="AE1257" i="55"/>
  <c r="D1257" i="55"/>
  <c r="AE1256" i="55"/>
  <c r="D1256" i="55"/>
  <c r="AE1255" i="55"/>
  <c r="D1255" i="55"/>
  <c r="AE1254" i="55"/>
  <c r="D1254" i="55"/>
  <c r="AE1253" i="55"/>
  <c r="D1253" i="55"/>
  <c r="AE1252" i="55"/>
  <c r="D1252" i="55"/>
  <c r="AE1251" i="55"/>
  <c r="D1251" i="55"/>
  <c r="AE1250" i="55"/>
  <c r="D1250" i="55"/>
  <c r="AE1249" i="55"/>
  <c r="D1249" i="55"/>
  <c r="AE1248" i="55"/>
  <c r="D1248" i="55"/>
  <c r="AE1247" i="55"/>
  <c r="D1247" i="55"/>
  <c r="AE1246" i="55"/>
  <c r="D1246" i="55"/>
  <c r="AE1245" i="55"/>
  <c r="D1245" i="55"/>
  <c r="AE1244" i="55"/>
  <c r="D1244" i="55"/>
  <c r="AE1243" i="55"/>
  <c r="D1243" i="55"/>
  <c r="AE1242" i="55"/>
  <c r="D1242" i="55"/>
  <c r="AE1241" i="55"/>
  <c r="D1241" i="55"/>
  <c r="AE1240" i="55"/>
  <c r="D1240" i="55"/>
  <c r="AE1239" i="55"/>
  <c r="D1239" i="55"/>
  <c r="AE1238" i="55"/>
  <c r="D1238" i="55"/>
  <c r="AE1237" i="55"/>
  <c r="D1237" i="55"/>
  <c r="AE1236" i="55"/>
  <c r="D1236" i="55"/>
  <c r="AE1235" i="55"/>
  <c r="D1235" i="55"/>
  <c r="AE1234" i="55"/>
  <c r="D1234" i="55"/>
  <c r="AE1233" i="55"/>
  <c r="D1233" i="55"/>
  <c r="AE1232" i="55"/>
  <c r="D1232" i="55"/>
  <c r="AE1231" i="55"/>
  <c r="D1231" i="55"/>
  <c r="AE1230" i="55"/>
  <c r="D1230" i="55"/>
  <c r="AE1229" i="55"/>
  <c r="D1229" i="55"/>
  <c r="AE1228" i="55"/>
  <c r="D1228" i="55"/>
  <c r="AE1227" i="55"/>
  <c r="D1227" i="55"/>
  <c r="AE1226" i="55"/>
  <c r="D1226" i="55"/>
  <c r="AE1225" i="55"/>
  <c r="D1225" i="55"/>
  <c r="AE1224" i="55"/>
  <c r="D1224" i="55"/>
  <c r="AE1223" i="55"/>
  <c r="D1223" i="55"/>
  <c r="AE1222" i="55"/>
  <c r="D1222" i="55"/>
  <c r="AE1221" i="55"/>
  <c r="D1221" i="55"/>
  <c r="AE1220" i="55"/>
  <c r="D1220" i="55"/>
  <c r="AE1219" i="55"/>
  <c r="D1219" i="55"/>
  <c r="AE1218" i="55"/>
  <c r="D1218" i="55"/>
  <c r="AE1217" i="55"/>
  <c r="D1217" i="55"/>
  <c r="AE1216" i="55"/>
  <c r="D1216" i="55"/>
  <c r="AE1215" i="55"/>
  <c r="D1215" i="55"/>
  <c r="AE1214" i="55"/>
  <c r="D1214" i="55"/>
  <c r="AE1213" i="55"/>
  <c r="D1213" i="55"/>
  <c r="AE1212" i="55"/>
  <c r="D1212" i="55"/>
  <c r="AE1211" i="55"/>
  <c r="D1211" i="55"/>
  <c r="AE1210" i="55"/>
  <c r="D1210" i="55"/>
  <c r="AE1209" i="55"/>
  <c r="D1209" i="55"/>
  <c r="AE1208" i="55"/>
  <c r="D1208" i="55"/>
  <c r="AE1207" i="55"/>
  <c r="D1207" i="55"/>
  <c r="AE1206" i="55"/>
  <c r="D1206" i="55"/>
  <c r="AE1205" i="55"/>
  <c r="D1205" i="55"/>
  <c r="AE1204" i="55"/>
  <c r="D1204" i="55"/>
  <c r="AE1203" i="55"/>
  <c r="D1203" i="55"/>
  <c r="AE1202" i="55"/>
  <c r="D1202" i="55"/>
  <c r="AE1201" i="55"/>
  <c r="D1201" i="55"/>
  <c r="AE1200" i="55"/>
  <c r="D1200" i="55"/>
  <c r="AE1199" i="55"/>
  <c r="D1199" i="55"/>
  <c r="AE1198" i="55"/>
  <c r="D1198" i="55"/>
  <c r="AE1197" i="55"/>
  <c r="D1197" i="55"/>
  <c r="AE1196" i="55"/>
  <c r="D1196" i="55"/>
  <c r="AE1195" i="55"/>
  <c r="D1195" i="55"/>
  <c r="AE1194" i="55"/>
  <c r="D1194" i="55"/>
  <c r="AE1193" i="55"/>
  <c r="D1193" i="55"/>
  <c r="AE1192" i="55"/>
  <c r="D1192" i="55"/>
  <c r="AE1191" i="55"/>
  <c r="D1191" i="55"/>
  <c r="AE1190" i="55"/>
  <c r="D1190" i="55"/>
  <c r="AE1189" i="55"/>
  <c r="D1189" i="55"/>
  <c r="AE1188" i="55"/>
  <c r="D1188" i="55"/>
  <c r="AE1187" i="55"/>
  <c r="D1187" i="55"/>
  <c r="AE1186" i="55"/>
  <c r="D1186" i="55"/>
  <c r="AE1185" i="55"/>
  <c r="D1185" i="55"/>
  <c r="AE1184" i="55"/>
  <c r="D1184" i="55"/>
  <c r="AE1183" i="55"/>
  <c r="D1183" i="55"/>
  <c r="AE1182" i="55"/>
  <c r="D1182" i="55"/>
  <c r="AE1181" i="55"/>
  <c r="D1181" i="55"/>
  <c r="AE1180" i="55"/>
  <c r="D1180" i="55"/>
  <c r="AE1179" i="55"/>
  <c r="D1179" i="55"/>
  <c r="AE1178" i="55"/>
  <c r="D1178" i="55"/>
  <c r="AE1177" i="55"/>
  <c r="D1177" i="55"/>
  <c r="AE1176" i="55"/>
  <c r="D1176" i="55"/>
  <c r="AE1175" i="55"/>
  <c r="D1175" i="55"/>
  <c r="AE1174" i="55"/>
  <c r="D1174" i="55"/>
  <c r="AE1173" i="55"/>
  <c r="D1173" i="55"/>
  <c r="AE1172" i="55"/>
  <c r="D1172" i="55"/>
  <c r="AE1171" i="55"/>
  <c r="D1171" i="55"/>
  <c r="AE1170" i="55"/>
  <c r="D1170" i="55"/>
  <c r="AE1169" i="55"/>
  <c r="D1169" i="55"/>
  <c r="AE1168" i="55"/>
  <c r="D1168" i="55"/>
  <c r="AE1167" i="55"/>
  <c r="D1167" i="55"/>
  <c r="AE1166" i="55"/>
  <c r="D1166" i="55"/>
  <c r="AE1165" i="55"/>
  <c r="D1165" i="55"/>
  <c r="AE1164" i="55"/>
  <c r="D1164" i="55"/>
  <c r="AE1163" i="55"/>
  <c r="D1163" i="55"/>
  <c r="AE1162" i="55"/>
  <c r="D1162" i="55"/>
  <c r="AE1161" i="55"/>
  <c r="D1161" i="55"/>
  <c r="AE1160" i="55"/>
  <c r="D1160" i="55"/>
  <c r="AE1159" i="55"/>
  <c r="D1159" i="55"/>
  <c r="AE1158" i="55"/>
  <c r="D1158" i="55"/>
  <c r="AE1157" i="55"/>
  <c r="D1157" i="55"/>
  <c r="AE1156" i="55"/>
  <c r="D1156" i="55"/>
  <c r="AE1155" i="55"/>
  <c r="D1155" i="55"/>
  <c r="AE1154" i="55"/>
  <c r="D1154" i="55"/>
  <c r="AE1153" i="55"/>
  <c r="D1153" i="55"/>
  <c r="AE1152" i="55"/>
  <c r="D1152" i="55"/>
  <c r="AE1151" i="55"/>
  <c r="D1151" i="55"/>
  <c r="AE1150" i="55"/>
  <c r="D1150" i="55"/>
  <c r="AE1149" i="55"/>
  <c r="D1149" i="55"/>
  <c r="AE1148" i="55"/>
  <c r="D1148" i="55"/>
  <c r="AE1147" i="55"/>
  <c r="D1147" i="55"/>
  <c r="AE1146" i="55"/>
  <c r="D1146" i="55"/>
  <c r="AE1145" i="55"/>
  <c r="D1145" i="55"/>
  <c r="AE1144" i="55"/>
  <c r="D1144" i="55"/>
  <c r="AE1143" i="55"/>
  <c r="D1143" i="55"/>
  <c r="AE1142" i="55"/>
  <c r="D1142" i="55"/>
  <c r="AE1141" i="55"/>
  <c r="D1141" i="55"/>
  <c r="AE1140" i="55"/>
  <c r="D1140" i="55"/>
  <c r="AE1139" i="55"/>
  <c r="D1139" i="55"/>
  <c r="AE1138" i="55"/>
  <c r="D1138" i="55"/>
  <c r="AE1137" i="55"/>
  <c r="D1137" i="55"/>
  <c r="AE1136" i="55"/>
  <c r="D1136" i="55"/>
  <c r="AE1135" i="55"/>
  <c r="D1135" i="55"/>
  <c r="AE1134" i="55"/>
  <c r="D1134" i="55"/>
  <c r="AE1133" i="55"/>
  <c r="D1133" i="55"/>
  <c r="AE1132" i="55"/>
  <c r="D1132" i="55"/>
  <c r="AE1131" i="55"/>
  <c r="D1131" i="55"/>
  <c r="AE1130" i="55"/>
  <c r="D1130" i="55"/>
  <c r="AE1129" i="55"/>
  <c r="D1129" i="55"/>
  <c r="AE1128" i="55"/>
  <c r="D1128" i="55"/>
  <c r="AE1127" i="55"/>
  <c r="D1127" i="55"/>
  <c r="AE1126" i="55"/>
  <c r="D1126" i="55"/>
  <c r="AE1125" i="55"/>
  <c r="D1125" i="55"/>
  <c r="AE1124" i="55"/>
  <c r="D1124" i="55"/>
  <c r="AE1123" i="55"/>
  <c r="D1123" i="55"/>
  <c r="AE1122" i="55"/>
  <c r="D1122" i="55"/>
  <c r="AE1121" i="55"/>
  <c r="D1121" i="55"/>
  <c r="AE1120" i="55"/>
  <c r="D1120" i="55"/>
  <c r="AE1119" i="55"/>
  <c r="D1119" i="55"/>
  <c r="AE1118" i="55"/>
  <c r="D1118" i="55"/>
  <c r="AE1117" i="55"/>
  <c r="D1117" i="55"/>
  <c r="AE1116" i="55"/>
  <c r="D1116" i="55"/>
  <c r="AE1115" i="55"/>
  <c r="D1115" i="55"/>
  <c r="AE1114" i="55"/>
  <c r="D1114" i="55"/>
  <c r="AE1113" i="55"/>
  <c r="D1113" i="55"/>
  <c r="AE1112" i="55"/>
  <c r="D1112" i="55"/>
  <c r="AE1111" i="55"/>
  <c r="D1111" i="55"/>
  <c r="AE1110" i="55"/>
  <c r="D1110" i="55"/>
  <c r="AE1109" i="55"/>
  <c r="D1109" i="55"/>
  <c r="AE1108" i="55"/>
  <c r="D1108" i="55"/>
  <c r="AE1107" i="55"/>
  <c r="D1107" i="55"/>
  <c r="AE1106" i="55"/>
  <c r="D1106" i="55"/>
  <c r="AE1105" i="55"/>
  <c r="D1105" i="55"/>
  <c r="AE1104" i="55"/>
  <c r="D1104" i="55"/>
  <c r="AE1103" i="55"/>
  <c r="D1103" i="55"/>
  <c r="AE1102" i="55"/>
  <c r="D1102" i="55"/>
  <c r="AE1101" i="55"/>
  <c r="D1101" i="55"/>
  <c r="AE1100" i="55"/>
  <c r="D1100" i="55"/>
  <c r="AE1099" i="55"/>
  <c r="D1099" i="55"/>
  <c r="AE1098" i="55"/>
  <c r="D1098" i="55"/>
  <c r="AE1097" i="55"/>
  <c r="D1097" i="55"/>
  <c r="AE1096" i="55"/>
  <c r="D1096" i="55"/>
  <c r="AE1095" i="55"/>
  <c r="D1095" i="55"/>
  <c r="AE1094" i="55"/>
  <c r="D1094" i="55"/>
  <c r="AE1093" i="55"/>
  <c r="D1093" i="55"/>
  <c r="AE1092" i="55"/>
  <c r="D1092" i="55"/>
  <c r="AE1091" i="55"/>
  <c r="D1091" i="55"/>
  <c r="AE1090" i="55"/>
  <c r="D1090" i="55"/>
  <c r="AE1089" i="55"/>
  <c r="D1089" i="55"/>
  <c r="AE1088" i="55"/>
  <c r="D1088" i="55"/>
  <c r="AE1087" i="55"/>
  <c r="D1087" i="55"/>
  <c r="AE1086" i="55"/>
  <c r="D1086" i="55"/>
  <c r="AE1085" i="55"/>
  <c r="D1085" i="55"/>
  <c r="AE1084" i="55"/>
  <c r="D1084" i="55"/>
  <c r="AE1083" i="55"/>
  <c r="D1083" i="55"/>
  <c r="AE1082" i="55"/>
  <c r="D1082" i="55"/>
  <c r="AE1081" i="55"/>
  <c r="D1081" i="55"/>
  <c r="AE1080" i="55"/>
  <c r="D1080" i="55"/>
  <c r="AE1079" i="55"/>
  <c r="D1079" i="55"/>
  <c r="AE1078" i="55"/>
  <c r="D1078" i="55"/>
  <c r="AE1077" i="55"/>
  <c r="D1077" i="55"/>
  <c r="AE1076" i="55"/>
  <c r="D1076" i="55"/>
  <c r="AE1075" i="55"/>
  <c r="D1075" i="55"/>
  <c r="AE1074" i="55"/>
  <c r="D1074" i="55"/>
  <c r="AE1073" i="55"/>
  <c r="D1073" i="55"/>
  <c r="AE1072" i="55"/>
  <c r="D1072" i="55"/>
  <c r="AE1071" i="55"/>
  <c r="D1071" i="55"/>
  <c r="AE1070" i="55"/>
  <c r="D1070" i="55"/>
  <c r="AE1069" i="55"/>
  <c r="D1069" i="55"/>
  <c r="AE1068" i="55"/>
  <c r="D1068" i="55"/>
  <c r="AE1067" i="55"/>
  <c r="D1067" i="55"/>
  <c r="AE1066" i="55"/>
  <c r="D1066" i="55"/>
  <c r="AE1065" i="55"/>
  <c r="D1065" i="55"/>
  <c r="AE1064" i="55"/>
  <c r="D1064" i="55"/>
  <c r="AE1063" i="55"/>
  <c r="D1063" i="55"/>
  <c r="AE1062" i="55"/>
  <c r="D1062" i="55"/>
  <c r="AE1061" i="55"/>
  <c r="D1061" i="55"/>
  <c r="AE1060" i="55"/>
  <c r="D1060" i="55"/>
  <c r="AE1059" i="55"/>
  <c r="D1059" i="55"/>
  <c r="AE1058" i="55"/>
  <c r="D1058" i="55"/>
  <c r="AE1057" i="55"/>
  <c r="D1057" i="55"/>
  <c r="AE1056" i="55"/>
  <c r="D1056" i="55"/>
  <c r="AE1055" i="55"/>
  <c r="D1055" i="55"/>
  <c r="AE1054" i="55"/>
  <c r="D1054" i="55"/>
  <c r="AE1053" i="55"/>
  <c r="D1053" i="55"/>
  <c r="AE1052" i="55"/>
  <c r="D1052" i="55"/>
  <c r="AE1051" i="55"/>
  <c r="D1051" i="55"/>
  <c r="AE1050" i="55"/>
  <c r="D1050" i="55"/>
  <c r="AE1049" i="55"/>
  <c r="D1049" i="55"/>
  <c r="AE1048" i="55"/>
  <c r="D1048" i="55"/>
  <c r="AE1047" i="55"/>
  <c r="D1047" i="55"/>
  <c r="AE1046" i="55"/>
  <c r="D1046" i="55"/>
  <c r="AE1045" i="55"/>
  <c r="D1045" i="55"/>
  <c r="AE1044" i="55"/>
  <c r="D1044" i="55"/>
  <c r="AE1043" i="55"/>
  <c r="D1043" i="55"/>
  <c r="AE1042" i="55"/>
  <c r="D1042" i="55"/>
  <c r="AE1041" i="55"/>
  <c r="D1041" i="55"/>
  <c r="AE1040" i="55"/>
  <c r="D1040" i="55"/>
  <c r="AE1039" i="55"/>
  <c r="D1039" i="55"/>
  <c r="AE1038" i="55"/>
  <c r="D1038" i="55"/>
  <c r="AE1037" i="55"/>
  <c r="D1037" i="55"/>
  <c r="AE1036" i="55"/>
  <c r="D1036" i="55"/>
  <c r="AE1035" i="55"/>
  <c r="D1035" i="55"/>
  <c r="AE1034" i="55"/>
  <c r="D1034" i="55"/>
  <c r="AE1033" i="55"/>
  <c r="D1033" i="55"/>
  <c r="AE1032" i="55"/>
  <c r="D1032" i="55"/>
  <c r="AE1031" i="55"/>
  <c r="D1031" i="55"/>
  <c r="AE1030" i="55"/>
  <c r="D1030" i="55"/>
  <c r="AE1029" i="55"/>
  <c r="D1029" i="55"/>
  <c r="AE1028" i="55"/>
  <c r="D1028" i="55"/>
  <c r="AE1027" i="55"/>
  <c r="D1027" i="55"/>
  <c r="AE1026" i="55"/>
  <c r="D1026" i="55"/>
  <c r="AE1025" i="55"/>
  <c r="D1025" i="55"/>
  <c r="AE1024" i="55"/>
  <c r="D1024" i="55"/>
  <c r="AE1023" i="55"/>
  <c r="D1023" i="55"/>
  <c r="AE1022" i="55"/>
  <c r="D1022" i="55"/>
  <c r="AE1021" i="55"/>
  <c r="D1021" i="55"/>
  <c r="AE1020" i="55"/>
  <c r="D1020" i="55"/>
  <c r="AE1019" i="55"/>
  <c r="D1019" i="55"/>
  <c r="AE1018" i="55"/>
  <c r="D1018" i="55"/>
  <c r="AE1017" i="55"/>
  <c r="D1017" i="55"/>
  <c r="AE1016" i="55"/>
  <c r="D1016" i="55"/>
  <c r="AE1015" i="55"/>
  <c r="D1015" i="55"/>
  <c r="AE1014" i="55"/>
  <c r="D1014" i="55"/>
  <c r="AE1013" i="55"/>
  <c r="D1013" i="55"/>
  <c r="AE1012" i="55"/>
  <c r="D1012" i="55"/>
  <c r="AE1011" i="55"/>
  <c r="D1011" i="55"/>
  <c r="AE1010" i="55"/>
  <c r="D1010" i="55"/>
  <c r="AE1009" i="55"/>
  <c r="D1009" i="55"/>
  <c r="AE1008" i="55"/>
  <c r="D1008" i="55"/>
  <c r="AE1007" i="55"/>
  <c r="D1007" i="55"/>
  <c r="AE1006" i="55"/>
  <c r="D1006" i="55"/>
  <c r="AE1005" i="55"/>
  <c r="D1005" i="55"/>
  <c r="AE1004" i="55"/>
  <c r="D1004" i="55"/>
  <c r="AE1003" i="55"/>
  <c r="D1003" i="55"/>
  <c r="AE1002" i="55"/>
  <c r="D1002" i="55"/>
  <c r="AE1001" i="55"/>
  <c r="D1001" i="55"/>
  <c r="AE1000" i="55"/>
  <c r="D1000" i="55"/>
  <c r="AE999" i="55"/>
  <c r="D999" i="55"/>
  <c r="AE998" i="55"/>
  <c r="D998" i="55"/>
  <c r="AE997" i="55"/>
  <c r="D997" i="55"/>
  <c r="AE996" i="55"/>
  <c r="D996" i="55"/>
  <c r="AE995" i="55"/>
  <c r="D995" i="55"/>
  <c r="AE994" i="55"/>
  <c r="D994" i="55"/>
  <c r="AE993" i="55"/>
  <c r="D993" i="55"/>
  <c r="AE992" i="55"/>
  <c r="D992" i="55"/>
  <c r="AE991" i="55"/>
  <c r="D991" i="55"/>
  <c r="AE990" i="55"/>
  <c r="D990" i="55"/>
  <c r="AE989" i="55"/>
  <c r="D989" i="55"/>
  <c r="AE988" i="55"/>
  <c r="D988" i="55"/>
  <c r="AE987" i="55"/>
  <c r="D987" i="55"/>
  <c r="AE986" i="55"/>
  <c r="D986" i="55"/>
  <c r="AE985" i="55"/>
  <c r="D985" i="55"/>
  <c r="AE984" i="55"/>
  <c r="D984" i="55"/>
  <c r="AE983" i="55"/>
  <c r="D983" i="55"/>
  <c r="AE982" i="55"/>
  <c r="D982" i="55"/>
  <c r="AE981" i="55"/>
  <c r="D981" i="55"/>
  <c r="AE980" i="55"/>
  <c r="D980" i="55"/>
  <c r="AE979" i="55"/>
  <c r="D979" i="55"/>
  <c r="AE978" i="55"/>
  <c r="D978" i="55"/>
  <c r="AE977" i="55"/>
  <c r="D977" i="55"/>
  <c r="AE976" i="55"/>
  <c r="D976" i="55"/>
  <c r="AE975" i="55"/>
  <c r="D975" i="55"/>
  <c r="AE974" i="55"/>
  <c r="D974" i="55"/>
  <c r="AE973" i="55"/>
  <c r="D973" i="55"/>
  <c r="AE972" i="55"/>
  <c r="D972" i="55"/>
  <c r="AE971" i="55"/>
  <c r="D971" i="55"/>
  <c r="AE970" i="55"/>
  <c r="D970" i="55"/>
  <c r="AE969" i="55"/>
  <c r="D969" i="55"/>
  <c r="AE968" i="55"/>
  <c r="D968" i="55"/>
  <c r="AE967" i="55"/>
  <c r="D967" i="55"/>
  <c r="AE966" i="55"/>
  <c r="D966" i="55"/>
  <c r="AE965" i="55"/>
  <c r="D965" i="55"/>
  <c r="AE964" i="55"/>
  <c r="D964" i="55"/>
  <c r="AE963" i="55"/>
  <c r="D963" i="55"/>
  <c r="AE962" i="55"/>
  <c r="D962" i="55"/>
  <c r="AE961" i="55"/>
  <c r="D961" i="55"/>
  <c r="AE960" i="55"/>
  <c r="D960" i="55"/>
  <c r="AE959" i="55"/>
  <c r="D959" i="55"/>
  <c r="AE958" i="55"/>
  <c r="D958" i="55"/>
  <c r="AE957" i="55"/>
  <c r="D957" i="55"/>
  <c r="AE956" i="55"/>
  <c r="D956" i="55"/>
  <c r="AE955" i="55"/>
  <c r="D955" i="55"/>
  <c r="AE954" i="55"/>
  <c r="D954" i="55"/>
  <c r="AE953" i="55"/>
  <c r="D953" i="55"/>
  <c r="AE952" i="55"/>
  <c r="D952" i="55"/>
  <c r="AE951" i="55"/>
  <c r="D951" i="55"/>
  <c r="AE950" i="55"/>
  <c r="D950" i="55"/>
  <c r="AE949" i="55"/>
  <c r="D949" i="55"/>
  <c r="AE948" i="55"/>
  <c r="D948" i="55"/>
  <c r="AE947" i="55"/>
  <c r="D947" i="55"/>
  <c r="AE946" i="55"/>
  <c r="D946" i="55"/>
  <c r="AE945" i="55"/>
  <c r="D945" i="55"/>
  <c r="AE944" i="55"/>
  <c r="D944" i="55"/>
  <c r="AE943" i="55"/>
  <c r="D943" i="55"/>
  <c r="AE942" i="55"/>
  <c r="D942" i="55"/>
  <c r="AE941" i="55"/>
  <c r="D941" i="55"/>
  <c r="AE940" i="55"/>
  <c r="D940" i="55"/>
  <c r="AE939" i="55"/>
  <c r="D939" i="55"/>
  <c r="AE938" i="55"/>
  <c r="D938" i="55"/>
  <c r="AE937" i="55"/>
  <c r="D937" i="55"/>
  <c r="AE936" i="55"/>
  <c r="D936" i="55"/>
  <c r="AE935" i="55"/>
  <c r="D935" i="55"/>
  <c r="AE934" i="55"/>
  <c r="D934" i="55"/>
  <c r="AE933" i="55"/>
  <c r="D933" i="55"/>
  <c r="AE932" i="55"/>
  <c r="D932" i="55"/>
  <c r="AE931" i="55"/>
  <c r="D931" i="55"/>
  <c r="AE930" i="55"/>
  <c r="D930" i="55"/>
  <c r="AE929" i="55"/>
  <c r="D929" i="55"/>
  <c r="AE928" i="55"/>
  <c r="D928" i="55"/>
  <c r="AE927" i="55"/>
  <c r="D927" i="55"/>
  <c r="AE926" i="55"/>
  <c r="D926" i="55"/>
  <c r="AE925" i="55"/>
  <c r="D925" i="55"/>
  <c r="AE924" i="55"/>
  <c r="D924" i="55"/>
  <c r="AE923" i="55"/>
  <c r="D923" i="55"/>
  <c r="AE922" i="55"/>
  <c r="D922" i="55"/>
  <c r="AE921" i="55"/>
  <c r="D921" i="55"/>
  <c r="AE920" i="55"/>
  <c r="D920" i="55"/>
  <c r="AE919" i="55"/>
  <c r="D919" i="55"/>
  <c r="AE918" i="55"/>
  <c r="D918" i="55"/>
  <c r="AE917" i="55"/>
  <c r="D917" i="55"/>
  <c r="AE916" i="55"/>
  <c r="D916" i="55"/>
  <c r="AE915" i="55"/>
  <c r="D915" i="55"/>
  <c r="AE914" i="55"/>
  <c r="D914" i="55"/>
  <c r="AE913" i="55"/>
  <c r="D913" i="55"/>
  <c r="AE912" i="55"/>
  <c r="D912" i="55"/>
  <c r="AE911" i="55"/>
  <c r="D911" i="55"/>
  <c r="AE910" i="55"/>
  <c r="D910" i="55"/>
  <c r="AE909" i="55"/>
  <c r="D909" i="55"/>
  <c r="AE908" i="55"/>
  <c r="D908" i="55"/>
  <c r="AE907" i="55"/>
  <c r="D907" i="55"/>
  <c r="AE906" i="55"/>
  <c r="D906" i="55"/>
  <c r="AE905" i="55"/>
  <c r="D905" i="55"/>
  <c r="AE904" i="55"/>
  <c r="D904" i="55"/>
  <c r="AE903" i="55"/>
  <c r="D903" i="55"/>
  <c r="AE902" i="55"/>
  <c r="D902" i="55"/>
  <c r="AE901" i="55"/>
  <c r="D901" i="55"/>
  <c r="AE900" i="55"/>
  <c r="D900" i="55"/>
  <c r="AE899" i="55"/>
  <c r="D899" i="55"/>
  <c r="AE898" i="55"/>
  <c r="D898" i="55"/>
  <c r="AE897" i="55"/>
  <c r="D897" i="55"/>
  <c r="AE896" i="55"/>
  <c r="D896" i="55"/>
  <c r="AE895" i="55"/>
  <c r="D895" i="55"/>
  <c r="AE894" i="55"/>
  <c r="D894" i="55"/>
  <c r="AE893" i="55"/>
  <c r="D893" i="55"/>
  <c r="AE892" i="55"/>
  <c r="D892" i="55"/>
  <c r="AE891" i="55"/>
  <c r="D891" i="55"/>
  <c r="AE890" i="55"/>
  <c r="D890" i="55"/>
  <c r="AE889" i="55"/>
  <c r="D889" i="55"/>
  <c r="AE888" i="55"/>
  <c r="D888" i="55"/>
  <c r="AE887" i="55"/>
  <c r="D887" i="55"/>
  <c r="AE886" i="55"/>
  <c r="D886" i="55"/>
  <c r="AE885" i="55"/>
  <c r="D885" i="55"/>
  <c r="AE884" i="55"/>
  <c r="D884" i="55"/>
  <c r="AE883" i="55"/>
  <c r="D883" i="55"/>
  <c r="AE882" i="55"/>
  <c r="D882" i="55"/>
  <c r="AE881" i="55"/>
  <c r="D881" i="55"/>
  <c r="AE880" i="55"/>
  <c r="D880" i="55"/>
  <c r="AE879" i="55"/>
  <c r="D879" i="55"/>
  <c r="AE878" i="55"/>
  <c r="D878" i="55"/>
  <c r="AE877" i="55"/>
  <c r="D877" i="55"/>
  <c r="AE876" i="55"/>
  <c r="D876" i="55"/>
  <c r="AE875" i="55"/>
  <c r="D875" i="55"/>
  <c r="AE874" i="55"/>
  <c r="D874" i="55"/>
  <c r="AE873" i="55"/>
  <c r="D873" i="55"/>
  <c r="AE872" i="55"/>
  <c r="D872" i="55"/>
  <c r="AE871" i="55"/>
  <c r="D871" i="55"/>
  <c r="AE870" i="55"/>
  <c r="D870" i="55"/>
  <c r="AE869" i="55"/>
  <c r="D869" i="55"/>
  <c r="AE868" i="55"/>
  <c r="D868" i="55"/>
  <c r="AE867" i="55"/>
  <c r="D867" i="55"/>
  <c r="AE866" i="55"/>
  <c r="D866" i="55"/>
  <c r="AE865" i="55"/>
  <c r="D865" i="55"/>
  <c r="AE864" i="55"/>
  <c r="D864" i="55"/>
  <c r="AE863" i="55"/>
  <c r="D863" i="55"/>
  <c r="AE862" i="55"/>
  <c r="D862" i="55"/>
  <c r="AE861" i="55"/>
  <c r="D861" i="55"/>
  <c r="AE860" i="55"/>
  <c r="D860" i="55"/>
  <c r="AE859" i="55"/>
  <c r="D859" i="55"/>
  <c r="AE858" i="55"/>
  <c r="D858" i="55"/>
  <c r="AE857" i="55"/>
  <c r="D857" i="55"/>
  <c r="AE856" i="55"/>
  <c r="D856" i="55"/>
  <c r="AE855" i="55"/>
  <c r="D855" i="55"/>
  <c r="AE854" i="55"/>
  <c r="D854" i="55"/>
  <c r="AE853" i="55"/>
  <c r="D853" i="55"/>
  <c r="AE852" i="55"/>
  <c r="D852" i="55"/>
  <c r="AE851" i="55"/>
  <c r="D851" i="55"/>
  <c r="AE850" i="55"/>
  <c r="D850" i="55"/>
  <c r="AE849" i="55"/>
  <c r="D849" i="55"/>
  <c r="AE848" i="55"/>
  <c r="D848" i="55"/>
  <c r="AE847" i="55"/>
  <c r="D847" i="55"/>
  <c r="AE846" i="55"/>
  <c r="D846" i="55"/>
  <c r="AE845" i="55"/>
  <c r="D845" i="55"/>
  <c r="AE844" i="55"/>
  <c r="D844" i="55"/>
  <c r="AE843" i="55"/>
  <c r="D843" i="55"/>
  <c r="AE842" i="55"/>
  <c r="D842" i="55"/>
  <c r="AE841" i="55"/>
  <c r="D841" i="55"/>
  <c r="AE840" i="55"/>
  <c r="D840" i="55"/>
  <c r="AE839" i="55"/>
  <c r="D839" i="55"/>
  <c r="AE838" i="55"/>
  <c r="D838" i="55"/>
  <c r="AE837" i="55"/>
  <c r="D837" i="55"/>
  <c r="AE836" i="55"/>
  <c r="D836" i="55"/>
  <c r="AE835" i="55"/>
  <c r="D835" i="55"/>
  <c r="AE834" i="55"/>
  <c r="D834" i="55"/>
  <c r="AE833" i="55"/>
  <c r="D833" i="55"/>
  <c r="AE832" i="55"/>
  <c r="D832" i="55"/>
  <c r="AE831" i="55"/>
  <c r="D831" i="55"/>
  <c r="AE830" i="55"/>
  <c r="D830" i="55"/>
  <c r="AE829" i="55"/>
  <c r="D829" i="55"/>
  <c r="AE828" i="55"/>
  <c r="D828" i="55"/>
  <c r="AE827" i="55"/>
  <c r="D827" i="55"/>
  <c r="AE826" i="55"/>
  <c r="D826" i="55"/>
  <c r="AE825" i="55"/>
  <c r="D825" i="55"/>
  <c r="AE824" i="55"/>
  <c r="D824" i="55"/>
  <c r="AE823" i="55"/>
  <c r="D823" i="55"/>
  <c r="AE822" i="55"/>
  <c r="D822" i="55"/>
  <c r="AE821" i="55"/>
  <c r="D821" i="55"/>
  <c r="AE820" i="55"/>
  <c r="D820" i="55"/>
  <c r="AE819" i="55"/>
  <c r="D819" i="55"/>
  <c r="AE818" i="55"/>
  <c r="D818" i="55"/>
  <c r="AE817" i="55"/>
  <c r="D817" i="55"/>
  <c r="AE816" i="55"/>
  <c r="D816" i="55"/>
  <c r="AE815" i="55"/>
  <c r="D815" i="55"/>
  <c r="AE814" i="55"/>
  <c r="D814" i="55"/>
  <c r="AE813" i="55"/>
  <c r="D813" i="55"/>
  <c r="AE812" i="55"/>
  <c r="D812" i="55"/>
  <c r="AE811" i="55"/>
  <c r="D811" i="55"/>
  <c r="AE810" i="55"/>
  <c r="D810" i="55"/>
  <c r="AE809" i="55"/>
  <c r="D809" i="55"/>
  <c r="AE808" i="55"/>
  <c r="D808" i="55"/>
  <c r="AE807" i="55"/>
  <c r="D807" i="55"/>
  <c r="AE806" i="55"/>
  <c r="D806" i="55"/>
  <c r="AE805" i="55"/>
  <c r="D805" i="55"/>
  <c r="AE804" i="55"/>
  <c r="D804" i="55"/>
  <c r="AE803" i="55"/>
  <c r="D803" i="55"/>
  <c r="AE802" i="55"/>
  <c r="D802" i="55"/>
  <c r="AE801" i="55"/>
  <c r="D801" i="55"/>
  <c r="AE800" i="55"/>
  <c r="D800" i="55"/>
  <c r="AE799" i="55"/>
  <c r="D799" i="55"/>
  <c r="AE798" i="55"/>
  <c r="D798" i="55"/>
  <c r="AE797" i="55"/>
  <c r="D797" i="55"/>
  <c r="AE796" i="55"/>
  <c r="D796" i="55"/>
  <c r="AE795" i="55"/>
  <c r="D795" i="55"/>
  <c r="AE794" i="55"/>
  <c r="D794" i="55"/>
  <c r="AE793" i="55"/>
  <c r="D793" i="55"/>
  <c r="AE792" i="55"/>
  <c r="D792" i="55"/>
  <c r="AE791" i="55"/>
  <c r="D791" i="55"/>
  <c r="AE790" i="55"/>
  <c r="D790" i="55"/>
  <c r="AE789" i="55"/>
  <c r="D789" i="55"/>
  <c r="AE788" i="55"/>
  <c r="D788" i="55"/>
  <c r="AE787" i="55"/>
  <c r="D787" i="55"/>
  <c r="AE786" i="55"/>
  <c r="D786" i="55"/>
  <c r="AE785" i="55"/>
  <c r="D785" i="55"/>
  <c r="AE784" i="55"/>
  <c r="D784" i="55"/>
  <c r="AE783" i="55"/>
  <c r="D783" i="55"/>
  <c r="AE782" i="55"/>
  <c r="D782" i="55"/>
  <c r="AE781" i="55"/>
  <c r="D781" i="55"/>
  <c r="AE780" i="55"/>
  <c r="D780" i="55"/>
  <c r="AE779" i="55"/>
  <c r="D779" i="55"/>
  <c r="AE778" i="55"/>
  <c r="D778" i="55"/>
  <c r="AE777" i="55"/>
  <c r="D777" i="55"/>
  <c r="AE776" i="55"/>
  <c r="D776" i="55"/>
  <c r="AE775" i="55"/>
  <c r="D775" i="55"/>
  <c r="AE774" i="55"/>
  <c r="D774" i="55"/>
  <c r="AE773" i="55"/>
  <c r="D773" i="55"/>
  <c r="AE772" i="55"/>
  <c r="D772" i="55"/>
  <c r="AE771" i="55"/>
  <c r="D771" i="55"/>
  <c r="AE770" i="55"/>
  <c r="D770" i="55"/>
  <c r="AE769" i="55"/>
  <c r="D769" i="55"/>
  <c r="AE768" i="55"/>
  <c r="D768" i="55"/>
  <c r="AE767" i="55"/>
  <c r="D767" i="55"/>
  <c r="AE766" i="55"/>
  <c r="D766" i="55"/>
  <c r="AE765" i="55"/>
  <c r="D765" i="55"/>
  <c r="AE764" i="55"/>
  <c r="D764" i="55"/>
  <c r="AE763" i="55"/>
  <c r="D763" i="55"/>
  <c r="AE762" i="55"/>
  <c r="D762" i="55"/>
  <c r="AE761" i="55"/>
  <c r="D761" i="55"/>
  <c r="AE760" i="55"/>
  <c r="D760" i="55"/>
  <c r="AE759" i="55"/>
  <c r="D759" i="55"/>
  <c r="AE758" i="55"/>
  <c r="D758" i="55"/>
  <c r="AE757" i="55"/>
  <c r="D757" i="55"/>
  <c r="AE756" i="55"/>
  <c r="D756" i="55"/>
  <c r="AE755" i="55"/>
  <c r="D755" i="55"/>
  <c r="AE754" i="55"/>
  <c r="D754" i="55"/>
  <c r="AE753" i="55"/>
  <c r="D753" i="55"/>
  <c r="AE752" i="55"/>
  <c r="D752" i="55"/>
  <c r="AE751" i="55"/>
  <c r="D751" i="55"/>
  <c r="AE750" i="55"/>
  <c r="D750" i="55"/>
  <c r="AE749" i="55"/>
  <c r="D749" i="55"/>
  <c r="AE748" i="55"/>
  <c r="D748" i="55"/>
  <c r="AE747" i="55"/>
  <c r="D747" i="55"/>
  <c r="AE746" i="55"/>
  <c r="D746" i="55"/>
  <c r="AE745" i="55"/>
  <c r="D745" i="55"/>
  <c r="AE744" i="55"/>
  <c r="D744" i="55"/>
  <c r="AE743" i="55"/>
  <c r="D743" i="55"/>
  <c r="AE742" i="55"/>
  <c r="D742" i="55"/>
  <c r="AE741" i="55"/>
  <c r="D741" i="55"/>
  <c r="AE740" i="55"/>
  <c r="D740" i="55"/>
  <c r="AE739" i="55"/>
  <c r="D739" i="55"/>
  <c r="AE738" i="55"/>
  <c r="D738" i="55"/>
  <c r="AE737" i="55"/>
  <c r="D737" i="55"/>
  <c r="AE736" i="55"/>
  <c r="D736" i="55"/>
  <c r="AE735" i="55"/>
  <c r="D735" i="55"/>
  <c r="AE734" i="55"/>
  <c r="D734" i="55"/>
  <c r="AE733" i="55"/>
  <c r="D733" i="55"/>
  <c r="AE732" i="55"/>
  <c r="D732" i="55"/>
  <c r="AE731" i="55"/>
  <c r="D731" i="55"/>
  <c r="AE730" i="55"/>
  <c r="D730" i="55"/>
  <c r="AE729" i="55"/>
  <c r="D729" i="55"/>
  <c r="AE728" i="55"/>
  <c r="D728" i="55"/>
  <c r="AE727" i="55"/>
  <c r="D727" i="55"/>
  <c r="AE726" i="55"/>
  <c r="D726" i="55"/>
  <c r="AE725" i="55"/>
  <c r="D725" i="55"/>
  <c r="AE724" i="55"/>
  <c r="D724" i="55"/>
  <c r="AE723" i="55"/>
  <c r="D723" i="55"/>
  <c r="AE722" i="55"/>
  <c r="D722" i="55"/>
  <c r="AE721" i="55"/>
  <c r="D721" i="55"/>
  <c r="AE720" i="55"/>
  <c r="D720" i="55"/>
  <c r="AE719" i="55"/>
  <c r="D719" i="55"/>
  <c r="AE718" i="55"/>
  <c r="D718" i="55"/>
  <c r="AE717" i="55"/>
  <c r="D717" i="55"/>
  <c r="AE716" i="55"/>
  <c r="D716" i="55"/>
  <c r="AE715" i="55"/>
  <c r="D715" i="55"/>
  <c r="AE714" i="55"/>
  <c r="D714" i="55"/>
  <c r="AE713" i="55"/>
  <c r="D713" i="55"/>
  <c r="AE712" i="55"/>
  <c r="D712" i="55"/>
  <c r="AE711" i="55"/>
  <c r="D711" i="55"/>
  <c r="AE710" i="55"/>
  <c r="D710" i="55"/>
  <c r="AE709" i="55"/>
  <c r="D709" i="55"/>
  <c r="AE708" i="55"/>
  <c r="D708" i="55"/>
  <c r="AE707" i="55"/>
  <c r="D707" i="55"/>
  <c r="AE706" i="55"/>
  <c r="D706" i="55"/>
  <c r="AE705" i="55"/>
  <c r="D705" i="55"/>
  <c r="AE704" i="55"/>
  <c r="D704" i="55"/>
  <c r="AE703" i="55"/>
  <c r="D703" i="55"/>
  <c r="AE702" i="55"/>
  <c r="D702" i="55"/>
  <c r="AE701" i="55"/>
  <c r="D701" i="55"/>
  <c r="AE700" i="55"/>
  <c r="D700" i="55"/>
  <c r="AE699" i="55"/>
  <c r="D699" i="55"/>
  <c r="AE698" i="55"/>
  <c r="D698" i="55"/>
  <c r="AE697" i="55"/>
  <c r="D697" i="55"/>
  <c r="AE696" i="55"/>
  <c r="D696" i="55"/>
  <c r="AE695" i="55"/>
  <c r="D695" i="55"/>
  <c r="AE694" i="55"/>
  <c r="D694" i="55"/>
  <c r="AE693" i="55"/>
  <c r="D693" i="55"/>
  <c r="AE692" i="55"/>
  <c r="D692" i="55"/>
  <c r="AE691" i="55"/>
  <c r="D691" i="55"/>
  <c r="AE690" i="55"/>
  <c r="D690" i="55"/>
  <c r="AE689" i="55"/>
  <c r="D689" i="55"/>
  <c r="AE688" i="55"/>
  <c r="D688" i="55"/>
  <c r="AE687" i="55"/>
  <c r="D687" i="55"/>
  <c r="AE686" i="55"/>
  <c r="D686" i="55"/>
  <c r="AE685" i="55"/>
  <c r="D685" i="55"/>
  <c r="AE684" i="55"/>
  <c r="D684" i="55"/>
  <c r="AE683" i="55"/>
  <c r="D683" i="55"/>
  <c r="AE682" i="55"/>
  <c r="D682" i="55"/>
  <c r="AE681" i="55"/>
  <c r="D681" i="55"/>
  <c r="AE680" i="55"/>
  <c r="D680" i="55"/>
  <c r="AE679" i="55"/>
  <c r="D679" i="55"/>
  <c r="AE678" i="55"/>
  <c r="D678" i="55"/>
  <c r="AE677" i="55"/>
  <c r="D677" i="55"/>
  <c r="AE676" i="55"/>
  <c r="D676" i="55"/>
  <c r="AE675" i="55"/>
  <c r="D675" i="55"/>
  <c r="AE674" i="55"/>
  <c r="D674" i="55"/>
  <c r="AE673" i="55"/>
  <c r="D673" i="55"/>
  <c r="AE672" i="55"/>
  <c r="D672" i="55"/>
  <c r="AE671" i="55"/>
  <c r="D671" i="55"/>
  <c r="AE670" i="55"/>
  <c r="D670" i="55"/>
  <c r="AE669" i="55"/>
  <c r="D669" i="55"/>
  <c r="AE668" i="55"/>
  <c r="D668" i="55"/>
  <c r="AE667" i="55"/>
  <c r="D667" i="55"/>
  <c r="AE666" i="55"/>
  <c r="D666" i="55"/>
  <c r="AE665" i="55"/>
  <c r="D665" i="55"/>
  <c r="AE664" i="55"/>
  <c r="D664" i="55"/>
  <c r="AE663" i="55"/>
  <c r="D663" i="55"/>
  <c r="AE662" i="55"/>
  <c r="D662" i="55"/>
  <c r="AE661" i="55"/>
  <c r="D661" i="55"/>
  <c r="AE660" i="55"/>
  <c r="D660" i="55"/>
  <c r="AE659" i="55"/>
  <c r="D659" i="55"/>
  <c r="AE658" i="55"/>
  <c r="D658" i="55"/>
  <c r="AE657" i="55"/>
  <c r="D657" i="55"/>
  <c r="AE656" i="55"/>
  <c r="D656" i="55"/>
  <c r="AE655" i="55"/>
  <c r="D655" i="55"/>
  <c r="AE654" i="55"/>
  <c r="D654" i="55"/>
  <c r="AE653" i="55"/>
  <c r="D653" i="55"/>
  <c r="AE652" i="55"/>
  <c r="D652" i="55"/>
  <c r="AE651" i="55"/>
  <c r="D651" i="55"/>
  <c r="AE650" i="55"/>
  <c r="D650" i="55"/>
  <c r="AE649" i="55"/>
  <c r="D649" i="55"/>
  <c r="AE648" i="55"/>
  <c r="D648" i="55"/>
  <c r="AE647" i="55"/>
  <c r="D647" i="55"/>
  <c r="AE646" i="55"/>
  <c r="D646" i="55"/>
  <c r="AE645" i="55"/>
  <c r="D645" i="55"/>
  <c r="AE644" i="55"/>
  <c r="D644" i="55"/>
  <c r="AE643" i="55"/>
  <c r="D643" i="55"/>
  <c r="AE642" i="55"/>
  <c r="D642" i="55"/>
  <c r="AE641" i="55"/>
  <c r="D641" i="55"/>
  <c r="AE640" i="55"/>
  <c r="D640" i="55"/>
  <c r="AE639" i="55"/>
  <c r="D639" i="55"/>
  <c r="AE638" i="55"/>
  <c r="D638" i="55"/>
  <c r="AE637" i="55"/>
  <c r="D637" i="55"/>
  <c r="AE636" i="55"/>
  <c r="D636" i="55"/>
  <c r="AE635" i="55"/>
  <c r="D635" i="55"/>
  <c r="AE634" i="55"/>
  <c r="D634" i="55"/>
  <c r="AE633" i="55"/>
  <c r="D633" i="55"/>
  <c r="AE632" i="55"/>
  <c r="D632" i="55"/>
  <c r="AE631" i="55"/>
  <c r="D631" i="55"/>
  <c r="AE630" i="55"/>
  <c r="D630" i="55"/>
  <c r="AE629" i="55"/>
  <c r="D629" i="55"/>
  <c r="AE628" i="55"/>
  <c r="D628" i="55"/>
  <c r="AE627" i="55"/>
  <c r="D627" i="55"/>
  <c r="AE626" i="55"/>
  <c r="D626" i="55"/>
  <c r="AE625" i="55"/>
  <c r="D625" i="55"/>
  <c r="AE624" i="55"/>
  <c r="D624" i="55"/>
  <c r="AE623" i="55"/>
  <c r="D623" i="55"/>
  <c r="AE622" i="55"/>
  <c r="D622" i="55"/>
  <c r="AE621" i="55"/>
  <c r="D621" i="55"/>
  <c r="AE620" i="55"/>
  <c r="D620" i="55"/>
  <c r="AE619" i="55"/>
  <c r="D619" i="55"/>
  <c r="AE618" i="55"/>
  <c r="D618" i="55"/>
  <c r="AE617" i="55"/>
  <c r="D617" i="55"/>
  <c r="AE616" i="55"/>
  <c r="D616" i="55"/>
  <c r="AE615" i="55"/>
  <c r="D615" i="55"/>
  <c r="AE614" i="55"/>
  <c r="D614" i="55"/>
  <c r="AE613" i="55"/>
  <c r="D613" i="55"/>
  <c r="AE612" i="55"/>
  <c r="D612" i="55"/>
  <c r="AE611" i="55"/>
  <c r="D611" i="55"/>
  <c r="AE610" i="55"/>
  <c r="D610" i="55"/>
  <c r="AE609" i="55"/>
  <c r="D609" i="55"/>
  <c r="AE608" i="55"/>
  <c r="D608" i="55"/>
  <c r="AE607" i="55"/>
  <c r="D607" i="55"/>
  <c r="AE606" i="55"/>
  <c r="D606" i="55"/>
  <c r="AE605" i="55"/>
  <c r="D605" i="55"/>
  <c r="AE604" i="55"/>
  <c r="D604" i="55"/>
  <c r="AE603" i="55"/>
  <c r="D603" i="55"/>
  <c r="AE602" i="55"/>
  <c r="D602" i="55"/>
  <c r="AE601" i="55"/>
  <c r="D601" i="55"/>
  <c r="AE600" i="55"/>
  <c r="D600" i="55"/>
  <c r="AE599" i="55"/>
  <c r="D599" i="55"/>
  <c r="AE598" i="55"/>
  <c r="D598" i="55"/>
  <c r="AE597" i="55"/>
  <c r="D597" i="55"/>
  <c r="AE596" i="55"/>
  <c r="D596" i="55"/>
  <c r="AE595" i="55"/>
  <c r="D595" i="55"/>
  <c r="AE594" i="55"/>
  <c r="D594" i="55"/>
  <c r="AE593" i="55"/>
  <c r="D593" i="55"/>
  <c r="AE592" i="55"/>
  <c r="D592" i="55"/>
  <c r="AE591" i="55"/>
  <c r="D591" i="55"/>
  <c r="AE590" i="55"/>
  <c r="D590" i="55"/>
  <c r="AE589" i="55"/>
  <c r="D589" i="55"/>
  <c r="AE588" i="55"/>
  <c r="D588" i="55"/>
  <c r="AE587" i="55"/>
  <c r="D587" i="55"/>
  <c r="AE586" i="55"/>
  <c r="D586" i="55"/>
  <c r="AE585" i="55"/>
  <c r="D585" i="55"/>
  <c r="AE584" i="55"/>
  <c r="D584" i="55"/>
  <c r="AE583" i="55"/>
  <c r="D583" i="55"/>
  <c r="AE582" i="55"/>
  <c r="D582" i="55"/>
  <c r="AE581" i="55"/>
  <c r="D581" i="55"/>
  <c r="AE580" i="55"/>
  <c r="D580" i="55"/>
  <c r="AE579" i="55"/>
  <c r="D579" i="55"/>
  <c r="AE578" i="55"/>
  <c r="D578" i="55"/>
  <c r="AE577" i="55"/>
  <c r="D577" i="55"/>
  <c r="AE576" i="55"/>
  <c r="D576" i="55"/>
  <c r="AE575" i="55"/>
  <c r="D575" i="55"/>
  <c r="AE574" i="55"/>
  <c r="D574" i="55"/>
  <c r="AE573" i="55"/>
  <c r="D573" i="55"/>
  <c r="AE572" i="55"/>
  <c r="D572" i="55"/>
  <c r="AE571" i="55"/>
  <c r="D571" i="55"/>
  <c r="AE570" i="55"/>
  <c r="D570" i="55"/>
  <c r="AE569" i="55"/>
  <c r="D569" i="55"/>
  <c r="AE568" i="55"/>
  <c r="D568" i="55"/>
  <c r="AE567" i="55"/>
  <c r="D567" i="55"/>
  <c r="AE566" i="55"/>
  <c r="D566" i="55"/>
  <c r="AE565" i="55"/>
  <c r="D565" i="55"/>
  <c r="AE564" i="55"/>
  <c r="D564" i="55"/>
  <c r="AE563" i="55"/>
  <c r="D563" i="55"/>
  <c r="AE562" i="55"/>
  <c r="D562" i="55"/>
  <c r="AE561" i="55"/>
  <c r="D561" i="55"/>
  <c r="AE560" i="55"/>
  <c r="D560" i="55"/>
  <c r="AE559" i="55"/>
  <c r="D559" i="55"/>
  <c r="AE558" i="55"/>
  <c r="D558" i="55"/>
  <c r="AE557" i="55"/>
  <c r="D557" i="55"/>
  <c r="AE556" i="55"/>
  <c r="D556" i="55"/>
  <c r="AE555" i="55"/>
  <c r="D555" i="55"/>
  <c r="AE554" i="55"/>
  <c r="D554" i="55"/>
  <c r="AE553" i="55"/>
  <c r="D553" i="55"/>
  <c r="AE552" i="55"/>
  <c r="D552" i="55"/>
  <c r="AE551" i="55"/>
  <c r="D551" i="55"/>
  <c r="AE550" i="55"/>
  <c r="D550" i="55"/>
  <c r="AE549" i="55"/>
  <c r="D549" i="55"/>
  <c r="AE548" i="55"/>
  <c r="D548" i="55"/>
  <c r="AE547" i="55"/>
  <c r="D547" i="55"/>
  <c r="AE546" i="55"/>
  <c r="D546" i="55"/>
  <c r="AE545" i="55"/>
  <c r="D545" i="55"/>
  <c r="AE544" i="55"/>
  <c r="D544" i="55"/>
  <c r="AE543" i="55"/>
  <c r="D543" i="55"/>
  <c r="AE542" i="55"/>
  <c r="D542" i="55"/>
  <c r="AE541" i="55"/>
  <c r="D541" i="55"/>
  <c r="AE540" i="55"/>
  <c r="D540" i="55"/>
  <c r="AE539" i="55"/>
  <c r="D539" i="55"/>
  <c r="AE538" i="55"/>
  <c r="D538" i="55"/>
  <c r="AE537" i="55"/>
  <c r="D537" i="55"/>
  <c r="AE536" i="55"/>
  <c r="D536" i="55"/>
  <c r="AE535" i="55"/>
  <c r="D535" i="55"/>
  <c r="AE534" i="55"/>
  <c r="D534" i="55"/>
  <c r="AE533" i="55"/>
  <c r="D533" i="55"/>
  <c r="AE532" i="55"/>
  <c r="D532" i="55"/>
  <c r="AE531" i="55"/>
  <c r="D531" i="55"/>
  <c r="AE530" i="55"/>
  <c r="D530" i="55"/>
  <c r="AE529" i="55"/>
  <c r="D529" i="55"/>
  <c r="AE528" i="55"/>
  <c r="D528" i="55"/>
  <c r="AE527" i="55"/>
  <c r="D527" i="55"/>
  <c r="AE526" i="55"/>
  <c r="D526" i="55"/>
  <c r="AE525" i="55"/>
  <c r="D525" i="55"/>
  <c r="AE524" i="55"/>
  <c r="D524" i="55"/>
  <c r="AE523" i="55"/>
  <c r="D523" i="55"/>
  <c r="AE522" i="55"/>
  <c r="D522" i="55"/>
  <c r="AE521" i="55"/>
  <c r="D521" i="55"/>
  <c r="AE520" i="55"/>
  <c r="D520" i="55"/>
  <c r="AE519" i="55"/>
  <c r="D519" i="55"/>
  <c r="AE518" i="55"/>
  <c r="D518" i="55"/>
  <c r="AE517" i="55"/>
  <c r="D517" i="55"/>
  <c r="AE516" i="55"/>
  <c r="D516" i="55"/>
  <c r="AE515" i="55"/>
  <c r="D515" i="55"/>
  <c r="AE514" i="55"/>
  <c r="D514" i="55"/>
  <c r="AE513" i="55"/>
  <c r="D513" i="55"/>
  <c r="AE512" i="55"/>
  <c r="D512" i="55"/>
  <c r="AE511" i="55"/>
  <c r="D511" i="55"/>
  <c r="AE510" i="55"/>
  <c r="D510" i="55"/>
  <c r="AE509" i="55"/>
  <c r="D509" i="55"/>
  <c r="AE508" i="55"/>
  <c r="D508" i="55"/>
  <c r="AE507" i="55"/>
  <c r="D507" i="55"/>
  <c r="AE506" i="55"/>
  <c r="D506" i="55"/>
  <c r="AE505" i="55"/>
  <c r="D505" i="55"/>
  <c r="AE504" i="55"/>
  <c r="D504" i="55"/>
  <c r="AE503" i="55"/>
  <c r="D503" i="55"/>
  <c r="AE502" i="55"/>
  <c r="D502" i="55"/>
  <c r="AE501" i="55"/>
  <c r="D501" i="55"/>
  <c r="AE500" i="55"/>
  <c r="D500" i="55"/>
  <c r="AE499" i="55"/>
  <c r="D499" i="55"/>
  <c r="AE498" i="55"/>
  <c r="D498" i="55"/>
  <c r="AE497" i="55"/>
  <c r="D497" i="55"/>
  <c r="AE496" i="55"/>
  <c r="D496" i="55"/>
  <c r="AE495" i="55"/>
  <c r="D495" i="55"/>
  <c r="AE494" i="55"/>
  <c r="D494" i="55"/>
  <c r="AE493" i="55"/>
  <c r="D493" i="55"/>
  <c r="AE492" i="55"/>
  <c r="D492" i="55"/>
  <c r="AE491" i="55"/>
  <c r="D491" i="55"/>
  <c r="AE490" i="55"/>
  <c r="D490" i="55"/>
  <c r="AE489" i="55"/>
  <c r="D489" i="55"/>
  <c r="AE488" i="55"/>
  <c r="D488" i="55"/>
  <c r="AE487" i="55"/>
  <c r="D487" i="55"/>
  <c r="AE486" i="55"/>
  <c r="D486" i="55"/>
  <c r="AE485" i="55"/>
  <c r="D485" i="55"/>
  <c r="AE484" i="55"/>
  <c r="D484" i="55"/>
  <c r="AE483" i="55"/>
  <c r="D483" i="55"/>
  <c r="AE482" i="55"/>
  <c r="D482" i="55"/>
  <c r="AE481" i="55"/>
  <c r="D481" i="55"/>
  <c r="AE480" i="55"/>
  <c r="D480" i="55"/>
  <c r="AE479" i="55"/>
  <c r="D479" i="55"/>
  <c r="AE478" i="55"/>
  <c r="D478" i="55"/>
  <c r="AE477" i="55"/>
  <c r="D477" i="55"/>
  <c r="AE476" i="55"/>
  <c r="D476" i="55"/>
  <c r="AE475" i="55"/>
  <c r="D475" i="55"/>
  <c r="AE474" i="55"/>
  <c r="D474" i="55"/>
  <c r="AE473" i="55"/>
  <c r="D473" i="55"/>
  <c r="AE472" i="55"/>
  <c r="D472" i="55"/>
  <c r="AE471" i="55"/>
  <c r="D471" i="55"/>
  <c r="AE470" i="55"/>
  <c r="D470" i="55"/>
  <c r="AE469" i="55"/>
  <c r="D469" i="55"/>
  <c r="AE468" i="55"/>
  <c r="D468" i="55"/>
  <c r="AE467" i="55"/>
  <c r="D467" i="55"/>
  <c r="AE466" i="55"/>
  <c r="D466" i="55"/>
  <c r="AE465" i="55"/>
  <c r="D465" i="55"/>
  <c r="AE464" i="55"/>
  <c r="D464" i="55"/>
  <c r="AE463" i="55"/>
  <c r="D463" i="55"/>
  <c r="AE462" i="55"/>
  <c r="D462" i="55"/>
  <c r="AE461" i="55"/>
  <c r="D461" i="55"/>
  <c r="AE460" i="55"/>
  <c r="D460" i="55"/>
  <c r="AE459" i="55"/>
  <c r="D459" i="55"/>
  <c r="AE458" i="55"/>
  <c r="D458" i="55"/>
  <c r="AE457" i="55"/>
  <c r="D457" i="55"/>
  <c r="AE456" i="55"/>
  <c r="D456" i="55"/>
  <c r="AE455" i="55"/>
  <c r="D455" i="55"/>
  <c r="AE454" i="55"/>
  <c r="D454" i="55"/>
  <c r="AE453" i="55"/>
  <c r="D453" i="55"/>
  <c r="AE452" i="55"/>
  <c r="D452" i="55"/>
  <c r="AE451" i="55"/>
  <c r="D451" i="55"/>
  <c r="AE450" i="55"/>
  <c r="D450" i="55"/>
  <c r="AE449" i="55"/>
  <c r="D449" i="55"/>
  <c r="AE448" i="55"/>
  <c r="D448" i="55"/>
  <c r="AE447" i="55"/>
  <c r="D447" i="55"/>
  <c r="AE446" i="55"/>
  <c r="D446" i="55"/>
  <c r="AE445" i="55"/>
  <c r="D445" i="55"/>
  <c r="AE444" i="55"/>
  <c r="D444" i="55"/>
  <c r="AE443" i="55"/>
  <c r="D443" i="55"/>
  <c r="AE442" i="55"/>
  <c r="D442" i="55"/>
  <c r="AE441" i="55"/>
  <c r="D441" i="55"/>
  <c r="AE440" i="55"/>
  <c r="D440" i="55"/>
  <c r="AE439" i="55"/>
  <c r="D439" i="55"/>
  <c r="AE438" i="55"/>
  <c r="D438" i="55"/>
  <c r="AE437" i="55"/>
  <c r="D437" i="55"/>
  <c r="AE436" i="55"/>
  <c r="D436" i="55"/>
  <c r="AE435" i="55"/>
  <c r="D435" i="55"/>
  <c r="AE434" i="55"/>
  <c r="D434" i="55"/>
  <c r="AE433" i="55"/>
  <c r="D433" i="55"/>
  <c r="AE432" i="55"/>
  <c r="D432" i="55"/>
  <c r="AE431" i="55"/>
  <c r="D431" i="55"/>
  <c r="AE430" i="55"/>
  <c r="D430" i="55"/>
  <c r="AE429" i="55"/>
  <c r="D429" i="55"/>
  <c r="AE428" i="55"/>
  <c r="D428" i="55"/>
  <c r="AE427" i="55"/>
  <c r="D427" i="55"/>
  <c r="AE426" i="55"/>
  <c r="D426" i="55"/>
  <c r="AE425" i="55"/>
  <c r="D425" i="55"/>
  <c r="AE424" i="55"/>
  <c r="D424" i="55"/>
  <c r="AE423" i="55"/>
  <c r="D423" i="55"/>
  <c r="AE422" i="55"/>
  <c r="D422" i="55"/>
  <c r="AE421" i="55"/>
  <c r="D421" i="55"/>
  <c r="AE420" i="55"/>
  <c r="D420" i="55"/>
  <c r="AE419" i="55"/>
  <c r="D419" i="55"/>
  <c r="AE418" i="55"/>
  <c r="D418" i="55"/>
  <c r="AE417" i="55"/>
  <c r="D417" i="55"/>
  <c r="AE416" i="55"/>
  <c r="D416" i="55"/>
  <c r="AE415" i="55"/>
  <c r="D415" i="55"/>
  <c r="AE414" i="55"/>
  <c r="D414" i="55"/>
  <c r="AE413" i="55"/>
  <c r="D413" i="55"/>
  <c r="AE412" i="55"/>
  <c r="D412" i="55"/>
  <c r="AE411" i="55"/>
  <c r="D411" i="55"/>
  <c r="AE410" i="55"/>
  <c r="D410" i="55"/>
  <c r="AE409" i="55"/>
  <c r="D409" i="55"/>
  <c r="AE408" i="55"/>
  <c r="D408" i="55"/>
  <c r="AE407" i="55"/>
  <c r="D407" i="55"/>
  <c r="AE406" i="55"/>
  <c r="D406" i="55"/>
  <c r="AE405" i="55"/>
  <c r="D405" i="55"/>
  <c r="AE404" i="55"/>
  <c r="D404" i="55"/>
  <c r="AE403" i="55"/>
  <c r="D403" i="55"/>
  <c r="AE402" i="55"/>
  <c r="D402" i="55"/>
  <c r="AE401" i="55"/>
  <c r="D401" i="55"/>
  <c r="AE400" i="55"/>
  <c r="D400" i="55"/>
  <c r="AE399" i="55"/>
  <c r="D399" i="55"/>
  <c r="AE398" i="55"/>
  <c r="D398" i="55"/>
  <c r="AE397" i="55"/>
  <c r="D397" i="55"/>
  <c r="AE396" i="55"/>
  <c r="D396" i="55"/>
  <c r="AE395" i="55"/>
  <c r="D395" i="55"/>
  <c r="AE394" i="55"/>
  <c r="D394" i="55"/>
  <c r="AE393" i="55"/>
  <c r="D393" i="55"/>
  <c r="AE392" i="55"/>
  <c r="D392" i="55"/>
  <c r="AE391" i="55"/>
  <c r="D391" i="55"/>
  <c r="AE390" i="55"/>
  <c r="D390" i="55"/>
  <c r="AE389" i="55"/>
  <c r="D389" i="55"/>
  <c r="AE388" i="55"/>
  <c r="D388" i="55"/>
  <c r="AE387" i="55"/>
  <c r="D387" i="55"/>
  <c r="AE386" i="55"/>
  <c r="D386" i="55"/>
  <c r="AE385" i="55"/>
  <c r="D385" i="55"/>
  <c r="AE384" i="55"/>
  <c r="D384" i="55"/>
  <c r="AE383" i="55"/>
  <c r="D383" i="55"/>
  <c r="AE382" i="55"/>
  <c r="D382" i="55"/>
  <c r="AE381" i="55"/>
  <c r="D381" i="55"/>
  <c r="AE380" i="55"/>
  <c r="D380" i="55"/>
  <c r="AE379" i="55"/>
  <c r="D379" i="55"/>
  <c r="AE378" i="55"/>
  <c r="D378" i="55"/>
  <c r="AE377" i="55"/>
  <c r="D377" i="55"/>
  <c r="AE376" i="55"/>
  <c r="D376" i="55"/>
  <c r="AE375" i="55"/>
  <c r="D375" i="55"/>
  <c r="AE374" i="55"/>
  <c r="D374" i="55"/>
  <c r="AE373" i="55"/>
  <c r="D373" i="55"/>
  <c r="AE372" i="55"/>
  <c r="D372" i="55"/>
  <c r="AE371" i="55"/>
  <c r="D371" i="55"/>
  <c r="AE370" i="55"/>
  <c r="D370" i="55"/>
  <c r="AE369" i="55"/>
  <c r="D369" i="55"/>
  <c r="AE368" i="55"/>
  <c r="D368" i="55"/>
  <c r="AE367" i="55"/>
  <c r="D367" i="55"/>
  <c r="AE366" i="55"/>
  <c r="D366" i="55"/>
  <c r="AE365" i="55"/>
  <c r="D365" i="55"/>
  <c r="AE364" i="55"/>
  <c r="D364" i="55"/>
  <c r="AE363" i="55"/>
  <c r="D363" i="55"/>
  <c r="AE362" i="55"/>
  <c r="D362" i="55"/>
  <c r="AE361" i="55"/>
  <c r="D361" i="55"/>
  <c r="AE360" i="55"/>
  <c r="D360" i="55"/>
  <c r="AE359" i="55"/>
  <c r="D359" i="55"/>
  <c r="AE358" i="55"/>
  <c r="D358" i="55"/>
  <c r="AE357" i="55"/>
  <c r="D357" i="55"/>
  <c r="AE356" i="55"/>
  <c r="D356" i="55"/>
  <c r="AE355" i="55"/>
  <c r="D355" i="55"/>
  <c r="AE354" i="55"/>
  <c r="D354" i="55"/>
  <c r="AE353" i="55"/>
  <c r="D353" i="55"/>
  <c r="AE352" i="55"/>
  <c r="D352" i="55"/>
  <c r="AE351" i="55"/>
  <c r="D351" i="55"/>
  <c r="AE350" i="55"/>
  <c r="D350" i="55"/>
  <c r="AE349" i="55"/>
  <c r="D349" i="55"/>
  <c r="AE348" i="55"/>
  <c r="D348" i="55"/>
  <c r="AE347" i="55"/>
  <c r="D347" i="55"/>
  <c r="AE346" i="55"/>
  <c r="D346" i="55"/>
  <c r="AE345" i="55"/>
  <c r="D345" i="55"/>
  <c r="AE344" i="55"/>
  <c r="D344" i="55"/>
  <c r="AE343" i="55"/>
  <c r="D343" i="55"/>
  <c r="AE342" i="55"/>
  <c r="D342" i="55"/>
  <c r="AE341" i="55"/>
  <c r="D341" i="55"/>
  <c r="AE340" i="55"/>
  <c r="D340" i="55"/>
  <c r="AE339" i="55"/>
  <c r="D339" i="55"/>
  <c r="AE338" i="55"/>
  <c r="D338" i="55"/>
  <c r="AE337" i="55"/>
  <c r="D337" i="55"/>
  <c r="AE336" i="55"/>
  <c r="D336" i="55"/>
  <c r="AE335" i="55"/>
  <c r="D335" i="55"/>
  <c r="AE334" i="55"/>
  <c r="D334" i="55"/>
  <c r="AE333" i="55"/>
  <c r="D333" i="55"/>
  <c r="AE332" i="55"/>
  <c r="D332" i="55"/>
  <c r="AE331" i="55"/>
  <c r="D331" i="55"/>
  <c r="AE330" i="55"/>
  <c r="D330" i="55"/>
  <c r="AE329" i="55"/>
  <c r="D329" i="55"/>
  <c r="AE328" i="55"/>
  <c r="D328" i="55"/>
  <c r="AE327" i="55"/>
  <c r="D327" i="55"/>
  <c r="AE326" i="55"/>
  <c r="D326" i="55"/>
  <c r="AE325" i="55"/>
  <c r="D325" i="55"/>
  <c r="AE324" i="55"/>
  <c r="D324" i="55"/>
  <c r="AE323" i="55"/>
  <c r="D323" i="55"/>
  <c r="AE322" i="55"/>
  <c r="D322" i="55"/>
  <c r="AE321" i="55"/>
  <c r="D321" i="55"/>
  <c r="AE320" i="55"/>
  <c r="D320" i="55"/>
  <c r="AE319" i="55"/>
  <c r="D319" i="55"/>
  <c r="AE318" i="55"/>
  <c r="D318" i="55"/>
  <c r="AE317" i="55"/>
  <c r="D317" i="55"/>
  <c r="AE316" i="55"/>
  <c r="D316" i="55"/>
  <c r="AE315" i="55"/>
  <c r="D315" i="55"/>
  <c r="AE314" i="55"/>
  <c r="D314" i="55"/>
  <c r="AE313" i="55"/>
  <c r="D313" i="55"/>
  <c r="AE312" i="55"/>
  <c r="D312" i="55"/>
  <c r="AE311" i="55"/>
  <c r="D311" i="55"/>
  <c r="AE310" i="55"/>
  <c r="D310" i="55"/>
  <c r="AE309" i="55"/>
  <c r="D309" i="55"/>
  <c r="AE308" i="55"/>
  <c r="D308" i="55"/>
  <c r="AE307" i="55"/>
  <c r="D307" i="55"/>
  <c r="AE306" i="55"/>
  <c r="D306" i="55"/>
  <c r="AE305" i="55"/>
  <c r="D305" i="55"/>
  <c r="AE304" i="55"/>
  <c r="D304" i="55"/>
  <c r="AE303" i="55"/>
  <c r="D303" i="55"/>
  <c r="AE302" i="55"/>
  <c r="D302" i="55"/>
  <c r="AE301" i="55"/>
  <c r="D301" i="55"/>
  <c r="AE300" i="55"/>
  <c r="D300" i="55"/>
  <c r="AE299" i="55"/>
  <c r="D299" i="55"/>
  <c r="AE298" i="55"/>
  <c r="D298" i="55"/>
  <c r="AE297" i="55"/>
  <c r="D297" i="55"/>
  <c r="AE296" i="55"/>
  <c r="D296" i="55"/>
  <c r="AE295" i="55"/>
  <c r="D295" i="55"/>
  <c r="AE294" i="55"/>
  <c r="D294" i="55"/>
  <c r="AE293" i="55"/>
  <c r="D293" i="55"/>
  <c r="AE292" i="55"/>
  <c r="D292" i="55"/>
  <c r="AE291" i="55"/>
  <c r="D291" i="55"/>
  <c r="AE290" i="55"/>
  <c r="D290" i="55"/>
  <c r="AE289" i="55"/>
  <c r="D289" i="55"/>
  <c r="AE288" i="55"/>
  <c r="D288" i="55"/>
  <c r="AE287" i="55"/>
  <c r="D287" i="55"/>
  <c r="AE286" i="55"/>
  <c r="D286" i="55"/>
  <c r="AE285" i="55"/>
  <c r="D285" i="55"/>
  <c r="AE284" i="55"/>
  <c r="D284" i="55"/>
  <c r="AE283" i="55"/>
  <c r="D283" i="55"/>
  <c r="AE282" i="55"/>
  <c r="D282" i="55"/>
  <c r="AE281" i="55"/>
  <c r="D281" i="55"/>
  <c r="AE280" i="55"/>
  <c r="D280" i="55"/>
  <c r="AE279" i="55"/>
  <c r="D279" i="55"/>
  <c r="AE278" i="55"/>
  <c r="D278" i="55"/>
  <c r="AE277" i="55"/>
  <c r="D277" i="55"/>
  <c r="AE276" i="55"/>
  <c r="D276" i="55"/>
  <c r="AE275" i="55"/>
  <c r="D275" i="55"/>
  <c r="AE274" i="55"/>
  <c r="D274" i="55"/>
  <c r="AE273" i="55"/>
  <c r="D273" i="55"/>
  <c r="AE272" i="55"/>
  <c r="D272" i="55"/>
  <c r="AE271" i="55"/>
  <c r="D271" i="55"/>
  <c r="AE270" i="55"/>
  <c r="D270" i="55"/>
  <c r="AE269" i="55"/>
  <c r="D269" i="55"/>
  <c r="AE268" i="55"/>
  <c r="D268" i="55"/>
  <c r="AE267" i="55"/>
  <c r="D267" i="55"/>
  <c r="AE266" i="55"/>
  <c r="D266" i="55"/>
  <c r="AE265" i="55"/>
  <c r="D265" i="55"/>
  <c r="AE264" i="55"/>
  <c r="D264" i="55"/>
  <c r="AE263" i="55"/>
  <c r="D263" i="55"/>
  <c r="AE262" i="55"/>
  <c r="D262" i="55"/>
  <c r="AE261" i="55"/>
  <c r="D261" i="55"/>
  <c r="AE260" i="55"/>
  <c r="D260" i="55"/>
  <c r="AE259" i="55"/>
  <c r="D259" i="55"/>
  <c r="AE258" i="55"/>
  <c r="D258" i="55"/>
  <c r="AE257" i="55"/>
  <c r="D257" i="55"/>
  <c r="AE256" i="55"/>
  <c r="D256" i="55"/>
  <c r="AE255" i="55"/>
  <c r="D255" i="55"/>
  <c r="AE254" i="55"/>
  <c r="D254" i="55"/>
  <c r="AE253" i="55"/>
  <c r="D253" i="55"/>
  <c r="AE252" i="55"/>
  <c r="D252" i="55"/>
  <c r="AE251" i="55"/>
  <c r="D251" i="55"/>
  <c r="AE250" i="55"/>
  <c r="D250" i="55"/>
  <c r="AE249" i="55"/>
  <c r="D249" i="55"/>
  <c r="AE248" i="55"/>
  <c r="D248" i="55"/>
  <c r="AE247" i="55"/>
  <c r="D247" i="55"/>
  <c r="AE246" i="55"/>
  <c r="D246" i="55"/>
  <c r="AE245" i="55"/>
  <c r="D245" i="55"/>
  <c r="AE244" i="55"/>
  <c r="D244" i="55"/>
  <c r="AE243" i="55"/>
  <c r="D243" i="55"/>
  <c r="AE242" i="55"/>
  <c r="D242" i="55"/>
  <c r="AE241" i="55"/>
  <c r="D241" i="55"/>
  <c r="AE240" i="55"/>
  <c r="D240" i="55"/>
  <c r="AE239" i="55"/>
  <c r="D239" i="55"/>
  <c r="AE238" i="55"/>
  <c r="D238" i="55"/>
  <c r="AE237" i="55"/>
  <c r="D237" i="55"/>
  <c r="AE236" i="55"/>
  <c r="D236" i="55"/>
  <c r="AE235" i="55"/>
  <c r="D235" i="55"/>
  <c r="AE234" i="55"/>
  <c r="D234" i="55"/>
  <c r="AE233" i="55"/>
  <c r="D233" i="55"/>
  <c r="AE232" i="55"/>
  <c r="D232" i="55"/>
  <c r="AE231" i="55"/>
  <c r="D231" i="55"/>
  <c r="AE230" i="55"/>
  <c r="D230" i="55"/>
  <c r="AE229" i="55"/>
  <c r="D229" i="55"/>
  <c r="AE228" i="55"/>
  <c r="D228" i="55"/>
  <c r="AE227" i="55"/>
  <c r="D227" i="55"/>
  <c r="AE226" i="55"/>
  <c r="D226" i="55"/>
  <c r="AE225" i="55"/>
  <c r="D225" i="55"/>
  <c r="AE224" i="55"/>
  <c r="D224" i="55"/>
  <c r="AE223" i="55"/>
  <c r="D223" i="55"/>
  <c r="AE222" i="55"/>
  <c r="D222" i="55"/>
  <c r="AE221" i="55"/>
  <c r="D221" i="55"/>
  <c r="AE220" i="55"/>
  <c r="D220" i="55"/>
  <c r="AE219" i="55"/>
  <c r="D219" i="55"/>
  <c r="AE218" i="55"/>
  <c r="D218" i="55"/>
  <c r="AE217" i="55"/>
  <c r="D217" i="55"/>
  <c r="AE216" i="55"/>
  <c r="D216" i="55"/>
  <c r="AE215" i="55"/>
  <c r="D215" i="55"/>
  <c r="AE214" i="55"/>
  <c r="D214" i="55"/>
  <c r="AE213" i="55"/>
  <c r="D213" i="55"/>
  <c r="AE212" i="55"/>
  <c r="D212" i="55"/>
  <c r="AE211" i="55"/>
  <c r="D211" i="55"/>
  <c r="AE210" i="55"/>
  <c r="D210" i="55"/>
  <c r="AE209" i="55"/>
  <c r="D209" i="55"/>
  <c r="AE208" i="55"/>
  <c r="D208" i="55"/>
  <c r="AE207" i="55"/>
  <c r="D207" i="55"/>
  <c r="AE206" i="55"/>
  <c r="D206" i="55"/>
  <c r="AE205" i="55"/>
  <c r="D205" i="55"/>
  <c r="AE204" i="55"/>
  <c r="D204" i="55"/>
  <c r="AE203" i="55"/>
  <c r="D203" i="55"/>
  <c r="AE202" i="55"/>
  <c r="D202" i="55"/>
  <c r="AE201" i="55"/>
  <c r="D201" i="55"/>
  <c r="AE200" i="55"/>
  <c r="D200" i="55"/>
  <c r="AE199" i="55"/>
  <c r="D199" i="55"/>
  <c r="AE198" i="55"/>
  <c r="D198" i="55"/>
  <c r="AE197" i="55"/>
  <c r="D197" i="55"/>
  <c r="AE196" i="55"/>
  <c r="D196" i="55"/>
  <c r="AE195" i="55"/>
  <c r="D195" i="55"/>
  <c r="AE194" i="55"/>
  <c r="D194" i="55"/>
  <c r="AE193" i="55"/>
  <c r="D193" i="55"/>
  <c r="AE192" i="55"/>
  <c r="D192" i="55"/>
  <c r="AE191" i="55"/>
  <c r="D191" i="55"/>
  <c r="AE190" i="55"/>
  <c r="D190" i="55"/>
  <c r="AE189" i="55"/>
  <c r="D189" i="55"/>
  <c r="AE188" i="55"/>
  <c r="D188" i="55"/>
  <c r="AE187" i="55"/>
  <c r="D187" i="55"/>
  <c r="AE186" i="55"/>
  <c r="D186" i="55"/>
  <c r="AE185" i="55"/>
  <c r="D185" i="55"/>
  <c r="AE184" i="55"/>
  <c r="D184" i="55"/>
  <c r="AE183" i="55"/>
  <c r="D183" i="55"/>
  <c r="AE182" i="55"/>
  <c r="D182" i="55"/>
  <c r="AE181" i="55"/>
  <c r="D181" i="55"/>
  <c r="AE180" i="55"/>
  <c r="D180" i="55"/>
  <c r="AE179" i="55"/>
  <c r="D179" i="55"/>
  <c r="AE178" i="55"/>
  <c r="D178" i="55"/>
  <c r="AE177" i="55"/>
  <c r="D177" i="55"/>
  <c r="AE176" i="55"/>
  <c r="D176" i="55"/>
  <c r="AE175" i="55"/>
  <c r="D175" i="55"/>
  <c r="AE174" i="55"/>
  <c r="D174" i="55"/>
  <c r="AE173" i="55"/>
  <c r="D173" i="55"/>
  <c r="AE172" i="55"/>
  <c r="D172" i="55"/>
  <c r="AE171" i="55"/>
  <c r="D171" i="55"/>
  <c r="AE170" i="55"/>
  <c r="D170" i="55"/>
  <c r="AE169" i="55"/>
  <c r="D169" i="55"/>
  <c r="AE168" i="55"/>
  <c r="D168" i="55"/>
  <c r="AE167" i="55"/>
  <c r="D167" i="55"/>
  <c r="AE166" i="55"/>
  <c r="D166" i="55"/>
  <c r="AE165" i="55"/>
  <c r="D165" i="55"/>
  <c r="AE164" i="55"/>
  <c r="D164" i="55"/>
  <c r="AE163" i="55"/>
  <c r="D163" i="55"/>
  <c r="AE162" i="55"/>
  <c r="D162" i="55"/>
  <c r="AE161" i="55"/>
  <c r="D161" i="55"/>
  <c r="AE160" i="55"/>
  <c r="D160" i="55"/>
  <c r="AE159" i="55"/>
  <c r="D159" i="55"/>
  <c r="AE158" i="55"/>
  <c r="D158" i="55"/>
  <c r="AE157" i="55"/>
  <c r="D157" i="55"/>
  <c r="AE156" i="55"/>
  <c r="D156" i="55"/>
  <c r="AE155" i="55"/>
  <c r="D155" i="55"/>
  <c r="AE154" i="55"/>
  <c r="D154" i="55"/>
  <c r="AE153" i="55"/>
  <c r="D153" i="55"/>
  <c r="AE152" i="55"/>
  <c r="D152" i="55"/>
  <c r="AE151" i="55"/>
  <c r="D151" i="55"/>
  <c r="AE150" i="55"/>
  <c r="D150" i="55"/>
  <c r="AE149" i="55"/>
  <c r="D149" i="55"/>
  <c r="AE148" i="55"/>
  <c r="D148" i="55"/>
  <c r="AE147" i="55"/>
  <c r="D147" i="55"/>
  <c r="AE146" i="55"/>
  <c r="D146" i="55"/>
  <c r="AE145" i="55"/>
  <c r="D145" i="55"/>
  <c r="AE144" i="55"/>
  <c r="D144" i="55"/>
  <c r="AE143" i="55"/>
  <c r="D143" i="55"/>
  <c r="AE142" i="55"/>
  <c r="D142" i="55"/>
  <c r="AE141" i="55"/>
  <c r="D141" i="55"/>
  <c r="AE140" i="55"/>
  <c r="D140" i="55"/>
  <c r="AE139" i="55"/>
  <c r="D139" i="55"/>
  <c r="AE138" i="55"/>
  <c r="D138" i="55"/>
  <c r="AE137" i="55"/>
  <c r="D137" i="55"/>
  <c r="AE136" i="55"/>
  <c r="D136" i="55"/>
  <c r="AE135" i="55"/>
  <c r="D135" i="55"/>
  <c r="AE134" i="55"/>
  <c r="D134" i="55"/>
  <c r="AE133" i="55"/>
  <c r="D133" i="55"/>
  <c r="AE132" i="55"/>
  <c r="D132" i="55"/>
  <c r="AE131" i="55"/>
  <c r="D131" i="55"/>
  <c r="AE130" i="55"/>
  <c r="D130" i="55"/>
  <c r="AE129" i="55"/>
  <c r="D129" i="55"/>
  <c r="AE128" i="55"/>
  <c r="D128" i="55"/>
  <c r="AE127" i="55"/>
  <c r="D127" i="55"/>
  <c r="AE126" i="55"/>
  <c r="D126" i="55"/>
  <c r="AE125" i="55"/>
  <c r="D125" i="55"/>
  <c r="AE124" i="55"/>
  <c r="D124" i="55"/>
  <c r="AE123" i="55"/>
  <c r="D123" i="55"/>
  <c r="AE122" i="55"/>
  <c r="D122" i="55"/>
  <c r="AE121" i="55"/>
  <c r="D121" i="55"/>
  <c r="AE120" i="55"/>
  <c r="D120" i="55"/>
  <c r="AE119" i="55"/>
  <c r="D119" i="55"/>
  <c r="AE118" i="55"/>
  <c r="D118" i="55"/>
  <c r="AE117" i="55"/>
  <c r="D117" i="55"/>
  <c r="AE116" i="55"/>
  <c r="D116" i="55"/>
  <c r="AE115" i="55"/>
  <c r="D115" i="55"/>
  <c r="AE114" i="55"/>
  <c r="D114" i="55"/>
  <c r="AE113" i="55"/>
  <c r="D113" i="55"/>
  <c r="AE112" i="55"/>
  <c r="D112" i="55"/>
  <c r="AE111" i="55"/>
  <c r="D111" i="55"/>
  <c r="AE110" i="55"/>
  <c r="D110" i="55"/>
  <c r="AE109" i="55"/>
  <c r="D109" i="55"/>
  <c r="AE108" i="55"/>
  <c r="D108" i="55"/>
  <c r="AE107" i="55"/>
  <c r="D107" i="55"/>
  <c r="AE106" i="55"/>
  <c r="D106" i="55"/>
  <c r="AE105" i="55"/>
  <c r="D105" i="55"/>
  <c r="AE104" i="55"/>
  <c r="D104" i="55"/>
  <c r="AE103" i="55"/>
  <c r="D103" i="55"/>
  <c r="AE102" i="55"/>
  <c r="D102" i="55"/>
  <c r="AE101" i="55"/>
  <c r="D101" i="55"/>
  <c r="AE100" i="55"/>
  <c r="D100" i="55"/>
  <c r="AE99" i="55"/>
  <c r="D99" i="55"/>
  <c r="AE98" i="55"/>
  <c r="D98" i="55"/>
  <c r="AE97" i="55"/>
  <c r="D97" i="55"/>
  <c r="AE96" i="55"/>
  <c r="D96" i="55"/>
  <c r="AE95" i="55"/>
  <c r="D95" i="55"/>
  <c r="AE94" i="55"/>
  <c r="D94" i="55"/>
  <c r="AE93" i="55"/>
  <c r="D93" i="55"/>
  <c r="AE92" i="55"/>
  <c r="D92" i="55"/>
  <c r="AE91" i="55"/>
  <c r="D91" i="55"/>
  <c r="AE90" i="55"/>
  <c r="D90" i="55"/>
  <c r="AE89" i="55"/>
  <c r="D89" i="55"/>
  <c r="AE88" i="55"/>
  <c r="D88" i="55"/>
  <c r="AE87" i="55"/>
  <c r="D87" i="55"/>
  <c r="AE86" i="55"/>
  <c r="D86" i="55"/>
  <c r="AE85" i="55"/>
  <c r="D85" i="55"/>
  <c r="AE84" i="55"/>
  <c r="D84" i="55"/>
  <c r="AE83" i="55"/>
  <c r="D83" i="55"/>
  <c r="AE82" i="55"/>
  <c r="D82" i="55"/>
  <c r="AE81" i="55"/>
  <c r="D81" i="55"/>
  <c r="AE80" i="55"/>
  <c r="D80" i="55"/>
  <c r="AE79" i="55"/>
  <c r="D79" i="55"/>
  <c r="AE78" i="55"/>
  <c r="D78" i="55"/>
  <c r="AE77" i="55"/>
  <c r="D77" i="55"/>
  <c r="AE76" i="55"/>
  <c r="D76" i="55"/>
  <c r="AE75" i="55"/>
  <c r="D75" i="55"/>
  <c r="AE74" i="55"/>
  <c r="D74" i="55"/>
  <c r="AE73" i="55"/>
  <c r="D73" i="55"/>
  <c r="AE72" i="55"/>
  <c r="D72" i="55"/>
  <c r="AE71" i="55"/>
  <c r="D71" i="55"/>
  <c r="AE70" i="55"/>
  <c r="D70" i="55"/>
  <c r="AE69" i="55"/>
  <c r="D69" i="55"/>
  <c r="AE68" i="55"/>
  <c r="D68" i="55"/>
  <c r="AE67" i="55"/>
  <c r="D67" i="55"/>
  <c r="AE66" i="55"/>
  <c r="D66" i="55"/>
  <c r="AE65" i="55"/>
  <c r="D65" i="55"/>
  <c r="AE64" i="55"/>
  <c r="D64" i="55"/>
  <c r="AE63" i="55"/>
  <c r="D63" i="55"/>
  <c r="AE62" i="55"/>
  <c r="D62" i="55"/>
  <c r="AE61" i="55"/>
  <c r="D61" i="55"/>
  <c r="AE60" i="55"/>
  <c r="D60" i="55"/>
  <c r="AE59" i="55"/>
  <c r="D59" i="55"/>
  <c r="AE58" i="55"/>
  <c r="D58" i="55"/>
  <c r="AE57" i="55"/>
  <c r="D57" i="55"/>
  <c r="AE56" i="55"/>
  <c r="D56" i="55"/>
  <c r="AE55" i="55"/>
  <c r="D55" i="55"/>
  <c r="AE54" i="55"/>
  <c r="D54" i="55"/>
  <c r="AE53" i="55"/>
  <c r="D53" i="55"/>
  <c r="AE52" i="55"/>
  <c r="D52" i="55"/>
  <c r="AE51" i="55"/>
  <c r="D51" i="55"/>
  <c r="AE50" i="55"/>
  <c r="D50" i="55"/>
  <c r="AE49" i="55"/>
  <c r="D49" i="55"/>
  <c r="AE48" i="55"/>
  <c r="D48" i="55"/>
  <c r="AE47" i="55"/>
  <c r="D47" i="55"/>
  <c r="AE46" i="55"/>
  <c r="D46" i="55"/>
  <c r="AE45" i="55"/>
  <c r="D45" i="55"/>
  <c r="AE44" i="55"/>
  <c r="D44" i="55"/>
  <c r="AE43" i="55"/>
  <c r="D43" i="55"/>
  <c r="AE42" i="55"/>
  <c r="D42" i="55"/>
  <c r="AE41" i="55"/>
  <c r="D41" i="55"/>
  <c r="AE40" i="55"/>
  <c r="D40" i="55"/>
  <c r="AE39" i="55"/>
  <c r="D39" i="55"/>
  <c r="AE38" i="55"/>
  <c r="D38" i="55"/>
  <c r="AE37" i="55"/>
  <c r="D37" i="55"/>
  <c r="AE36" i="55"/>
  <c r="D36" i="55"/>
  <c r="AE35" i="55"/>
  <c r="D35" i="55"/>
  <c r="AE34" i="55"/>
  <c r="D34" i="55"/>
  <c r="AE33" i="55"/>
  <c r="D33" i="55"/>
  <c r="AE32" i="55"/>
  <c r="D32" i="55"/>
  <c r="AE31" i="55"/>
  <c r="D31" i="55"/>
  <c r="AE30" i="55"/>
  <c r="D30" i="55"/>
  <c r="AE29" i="55"/>
  <c r="D29" i="55"/>
  <c r="AE28" i="55"/>
  <c r="D28" i="55"/>
  <c r="AE27" i="55"/>
  <c r="D27" i="55"/>
  <c r="AF26" i="55"/>
  <c r="AE26" i="55"/>
  <c r="D26" i="55"/>
  <c r="AJ25" i="55"/>
  <c r="D25" i="55"/>
  <c r="AJ24" i="55"/>
  <c r="D24" i="55"/>
  <c r="AJ23" i="55"/>
  <c r="D23" i="55"/>
  <c r="AR22" i="55"/>
  <c r="AV22" i="55" s="1"/>
  <c r="AX22" i="55" s="1"/>
  <c r="D22" i="55"/>
  <c r="AR21" i="55"/>
  <c r="AV21" i="55" s="1"/>
  <c r="AX21" i="55" s="1"/>
  <c r="AR20" i="55"/>
  <c r="AV20" i="55" s="1"/>
  <c r="AX20" i="55" s="1"/>
  <c r="AF19" i="55"/>
  <c r="A19" i="55"/>
  <c r="AR18" i="55"/>
  <c r="AS18" i="55" s="1"/>
  <c r="AT18" i="55" s="1"/>
  <c r="AK18" i="55"/>
  <c r="AF18" i="55"/>
  <c r="A18" i="55"/>
  <c r="AR17" i="55"/>
  <c r="AS17" i="55" s="1"/>
  <c r="AT17" i="55" s="1"/>
  <c r="M17" i="55"/>
  <c r="N17" i="55" s="1"/>
  <c r="O17" i="55" s="1"/>
  <c r="H17" i="55"/>
  <c r="AR16" i="55"/>
  <c r="AS16" i="55" s="1"/>
  <c r="AT16" i="55" s="1"/>
  <c r="AK16" i="55"/>
  <c r="AF16" i="55"/>
  <c r="M16" i="55"/>
  <c r="N16" i="55" s="1"/>
  <c r="O16" i="55" s="1"/>
  <c r="AF15" i="55"/>
  <c r="M15" i="55"/>
  <c r="N15" i="55" s="1"/>
  <c r="O15" i="55" s="1"/>
  <c r="H15" i="55"/>
  <c r="F15" i="55"/>
  <c r="E15" i="55"/>
  <c r="AR14" i="55"/>
  <c r="AS14" i="55" s="1"/>
  <c r="AT14" i="55" s="1"/>
  <c r="AK14" i="55"/>
  <c r="H14" i="55"/>
  <c r="F14" i="55"/>
  <c r="E14" i="55"/>
  <c r="AR13" i="55"/>
  <c r="AS13" i="55" s="1"/>
  <c r="AT13" i="55" s="1"/>
  <c r="H13" i="55"/>
  <c r="F13" i="55"/>
  <c r="E13" i="55"/>
  <c r="AR12" i="55"/>
  <c r="AS12" i="55" s="1"/>
  <c r="AT12" i="55" s="1"/>
  <c r="AY12" i="55" s="1"/>
  <c r="AK12" i="55"/>
  <c r="H12" i="55"/>
  <c r="H11" i="55"/>
  <c r="F11" i="55"/>
  <c r="E11" i="55"/>
  <c r="A11" i="55"/>
  <c r="B11" i="55" s="1"/>
  <c r="AB10" i="55"/>
  <c r="AA10" i="55"/>
  <c r="Z10" i="55"/>
  <c r="Y10" i="55"/>
  <c r="X10" i="55"/>
  <c r="W10" i="55"/>
  <c r="V10" i="55"/>
  <c r="U10" i="55"/>
  <c r="T10" i="55"/>
  <c r="S10" i="55"/>
  <c r="R10" i="55"/>
  <c r="Q10" i="55"/>
  <c r="P10" i="55"/>
  <c r="O10" i="55"/>
  <c r="N10" i="55"/>
  <c r="M10" i="55"/>
  <c r="L10" i="55"/>
  <c r="K10" i="55"/>
  <c r="J10" i="55"/>
  <c r="I10" i="55"/>
  <c r="H10" i="55"/>
  <c r="F10" i="55"/>
  <c r="E10" i="55"/>
  <c r="A10" i="55"/>
  <c r="C10" i="55" s="1"/>
  <c r="A9" i="55"/>
  <c r="AK8" i="55"/>
  <c r="H8" i="55"/>
  <c r="A8" i="55"/>
  <c r="A14" i="55" s="1"/>
  <c r="H7" i="55"/>
  <c r="A7" i="55"/>
  <c r="A15" i="55" s="1"/>
  <c r="H6" i="55"/>
  <c r="A6" i="55"/>
  <c r="C6" i="55" s="1"/>
  <c r="H5" i="55"/>
  <c r="F5" i="55"/>
  <c r="E5" i="55"/>
  <c r="AS4" i="55"/>
  <c r="AT4" i="55" s="1"/>
  <c r="AK4" i="55"/>
  <c r="AF4" i="55"/>
  <c r="AF5" i="55" s="1"/>
  <c r="AF6" i="55" s="1"/>
  <c r="AF7" i="55" s="1"/>
  <c r="AF8" i="55" s="1"/>
  <c r="AF9" i="55" s="1"/>
  <c r="H4" i="55"/>
  <c r="F4" i="55"/>
  <c r="E4" i="55"/>
  <c r="AS3" i="55"/>
  <c r="AT3" i="55" s="1"/>
  <c r="AU2" i="55"/>
  <c r="AT2" i="55"/>
  <c r="AY2" i="55" s="1"/>
  <c r="AS2" i="55"/>
  <c r="AK2" i="55"/>
  <c r="E2" i="55"/>
  <c r="AY20" i="58" l="1"/>
  <c r="AX16" i="58"/>
  <c r="AX21" i="58"/>
  <c r="AX22" i="58"/>
  <c r="AY17" i="58"/>
  <c r="AR26" i="55"/>
  <c r="AY22" i="58"/>
  <c r="AY16" i="58"/>
  <c r="AX20" i="58"/>
  <c r="AX18" i="58"/>
  <c r="AY21" i="58"/>
  <c r="AX17" i="58"/>
  <c r="B9" i="55"/>
  <c r="E1190" i="55"/>
  <c r="E23" i="55"/>
  <c r="E31" i="55"/>
  <c r="E39" i="55"/>
  <c r="E47" i="55"/>
  <c r="E55" i="55"/>
  <c r="E63" i="55"/>
  <c r="E71" i="55"/>
  <c r="E79" i="55"/>
  <c r="E87" i="55"/>
  <c r="E95" i="55"/>
  <c r="E103" i="55"/>
  <c r="E111" i="55"/>
  <c r="E119" i="55"/>
  <c r="E127" i="55"/>
  <c r="E135" i="55"/>
  <c r="E143" i="55"/>
  <c r="E151" i="55"/>
  <c r="E159" i="55"/>
  <c r="E167" i="55"/>
  <c r="E175" i="55"/>
  <c r="E183" i="55"/>
  <c r="E191" i="55"/>
  <c r="E199" i="55"/>
  <c r="E207" i="55"/>
  <c r="E215" i="55"/>
  <c r="E223" i="55"/>
  <c r="E231" i="55"/>
  <c r="E239" i="55"/>
  <c r="E247" i="55"/>
  <c r="E255" i="55"/>
  <c r="E263" i="55"/>
  <c r="E271" i="55"/>
  <c r="E279" i="55"/>
  <c r="E287" i="55"/>
  <c r="E295" i="55"/>
  <c r="E303" i="55"/>
  <c r="E311" i="55"/>
  <c r="E319" i="55"/>
  <c r="E327" i="55"/>
  <c r="E335" i="55"/>
  <c r="E343" i="55"/>
  <c r="E351" i="55"/>
  <c r="E359" i="55"/>
  <c r="E367" i="55"/>
  <c r="E375" i="55"/>
  <c r="E383" i="55"/>
  <c r="E391" i="55"/>
  <c r="E399" i="55"/>
  <c r="E407" i="55"/>
  <c r="E415" i="55"/>
  <c r="E423" i="55"/>
  <c r="E467" i="55"/>
  <c r="E531" i="55"/>
  <c r="E595" i="55"/>
  <c r="E659" i="55"/>
  <c r="E723" i="55"/>
  <c r="E787" i="55"/>
  <c r="E851" i="55"/>
  <c r="E915" i="55"/>
  <c r="E979" i="55"/>
  <c r="E1701" i="55"/>
  <c r="E1693" i="55"/>
  <c r="E1685" i="55"/>
  <c r="E1677" i="55"/>
  <c r="E1669" i="55"/>
  <c r="E1661" i="55"/>
  <c r="E1653" i="55"/>
  <c r="E1645" i="55"/>
  <c r="E1637" i="55"/>
  <c r="E1629" i="55"/>
  <c r="E1621" i="55"/>
  <c r="E1613" i="55"/>
  <c r="E1605" i="55"/>
  <c r="E1597" i="55"/>
  <c r="E1589" i="55"/>
  <c r="E1581" i="55"/>
  <c r="E1573" i="55"/>
  <c r="E1565" i="55"/>
  <c r="E1557" i="55"/>
  <c r="E1549" i="55"/>
  <c r="E1541" i="55"/>
  <c r="E1533" i="55"/>
  <c r="E1525" i="55"/>
  <c r="E1517" i="55"/>
  <c r="E1509" i="55"/>
  <c r="E1501" i="55"/>
  <c r="E1493" i="55"/>
  <c r="E1485" i="55"/>
  <c r="E1477" i="55"/>
  <c r="E1469" i="55"/>
  <c r="E1461" i="55"/>
  <c r="E1453" i="55"/>
  <c r="E1445" i="55"/>
  <c r="E1437" i="55"/>
  <c r="E1429" i="55"/>
  <c r="E1421" i="55"/>
  <c r="E1413" i="55"/>
  <c r="E1405" i="55"/>
  <c r="E1397" i="55"/>
  <c r="E1389" i="55"/>
  <c r="E1381" i="55"/>
  <c r="E1373" i="55"/>
  <c r="E1365" i="55"/>
  <c r="E1357" i="55"/>
  <c r="E1349" i="55"/>
  <c r="E1341" i="55"/>
  <c r="E1333" i="55"/>
  <c r="E1325" i="55"/>
  <c r="E1317" i="55"/>
  <c r="E1309" i="55"/>
  <c r="E1301" i="55"/>
  <c r="E1293" i="55"/>
  <c r="E1285" i="55"/>
  <c r="E1277" i="55"/>
  <c r="E1269" i="55"/>
  <c r="E1261" i="55"/>
  <c r="E1253" i="55"/>
  <c r="E1245" i="55"/>
  <c r="E1237" i="55"/>
  <c r="E1229" i="55"/>
  <c r="E1221" i="55"/>
  <c r="E1213" i="55"/>
  <c r="E1205" i="55"/>
  <c r="E1197" i="55"/>
  <c r="E1189" i="55"/>
  <c r="E1181" i="55"/>
  <c r="E1173" i="55"/>
  <c r="E1165" i="55"/>
  <c r="E1157" i="55"/>
  <c r="E1149" i="55"/>
  <c r="E1141" i="55"/>
  <c r="E1133" i="55"/>
  <c r="E1125" i="55"/>
  <c r="E1117" i="55"/>
  <c r="E1109" i="55"/>
  <c r="E1101" i="55"/>
  <c r="E1093" i="55"/>
  <c r="E1085" i="55"/>
  <c r="E1077" i="55"/>
  <c r="E1069" i="55"/>
  <c r="E1061" i="55"/>
  <c r="E1053" i="55"/>
  <c r="E1045" i="55"/>
  <c r="E1037" i="55"/>
  <c r="E1029" i="55"/>
  <c r="E1700" i="55"/>
  <c r="E1692" i="55"/>
  <c r="E1684" i="55"/>
  <c r="E1676" i="55"/>
  <c r="E1668" i="55"/>
  <c r="E1660" i="55"/>
  <c r="E1652" i="55"/>
  <c r="E1644" i="55"/>
  <c r="E1636" i="55"/>
  <c r="E1628" i="55"/>
  <c r="E1620" i="55"/>
  <c r="E1612" i="55"/>
  <c r="E1604" i="55"/>
  <c r="E1596" i="55"/>
  <c r="E1588" i="55"/>
  <c r="E1580" i="55"/>
  <c r="E1572" i="55"/>
  <c r="E1564" i="55"/>
  <c r="E1556" i="55"/>
  <c r="E1548" i="55"/>
  <c r="E1540" i="55"/>
  <c r="E1532" i="55"/>
  <c r="E1524" i="55"/>
  <c r="E1516" i="55"/>
  <c r="E1508" i="55"/>
  <c r="E1500" i="55"/>
  <c r="E1492" i="55"/>
  <c r="E1484" i="55"/>
  <c r="E1476" i="55"/>
  <c r="E1468" i="55"/>
  <c r="E1460" i="55"/>
  <c r="E1452" i="55"/>
  <c r="E1444" i="55"/>
  <c r="E1436" i="55"/>
  <c r="E1428" i="55"/>
  <c r="E1420" i="55"/>
  <c r="E1412" i="55"/>
  <c r="E1404" i="55"/>
  <c r="E1396" i="55"/>
  <c r="E1388" i="55"/>
  <c r="E1380" i="55"/>
  <c r="E1372" i="55"/>
  <c r="E1364" i="55"/>
  <c r="E1356" i="55"/>
  <c r="E1348" i="55"/>
  <c r="E1340" i="55"/>
  <c r="E1332" i="55"/>
  <c r="E1324" i="55"/>
  <c r="E1316" i="55"/>
  <c r="E1308" i="55"/>
  <c r="E1300" i="55"/>
  <c r="E1292" i="55"/>
  <c r="E1284" i="55"/>
  <c r="E1276" i="55"/>
  <c r="E1268" i="55"/>
  <c r="E1260" i="55"/>
  <c r="E1252" i="55"/>
  <c r="E1244" i="55"/>
  <c r="E1236" i="55"/>
  <c r="E1228" i="55"/>
  <c r="E1220" i="55"/>
  <c r="E1212" i="55"/>
  <c r="E1204" i="55"/>
  <c r="E1196" i="55"/>
  <c r="E1188" i="55"/>
  <c r="E1180" i="55"/>
  <c r="E1172" i="55"/>
  <c r="E1164" i="55"/>
  <c r="E1156" i="55"/>
  <c r="E1148" i="55"/>
  <c r="E1140" i="55"/>
  <c r="E1132" i="55"/>
  <c r="E1124" i="55"/>
  <c r="E1116" i="55"/>
  <c r="E1108" i="55"/>
  <c r="E1100" i="55"/>
  <c r="E1092" i="55"/>
  <c r="E1084" i="55"/>
  <c r="E1076" i="55"/>
  <c r="E1068" i="55"/>
  <c r="E1060" i="55"/>
  <c r="E1052" i="55"/>
  <c r="E1044" i="55"/>
  <c r="E1036" i="55"/>
  <c r="E1028" i="55"/>
  <c r="E1699" i="55"/>
  <c r="E1691" i="55"/>
  <c r="E1683" i="55"/>
  <c r="E1675" i="55"/>
  <c r="E1667" i="55"/>
  <c r="E1659" i="55"/>
  <c r="E1651" i="55"/>
  <c r="E1643" i="55"/>
  <c r="E1635" i="55"/>
  <c r="E1627" i="55"/>
  <c r="E1619" i="55"/>
  <c r="E1611" i="55"/>
  <c r="E1603" i="55"/>
  <c r="E1595" i="55"/>
  <c r="E1587" i="55"/>
  <c r="E1579" i="55"/>
  <c r="E1571" i="55"/>
  <c r="E1563" i="55"/>
  <c r="E1555" i="55"/>
  <c r="E1547" i="55"/>
  <c r="E1539" i="55"/>
  <c r="E1531" i="55"/>
  <c r="E1523" i="55"/>
  <c r="E1515" i="55"/>
  <c r="E1507" i="55"/>
  <c r="E1499" i="55"/>
  <c r="E1491" i="55"/>
  <c r="E1483" i="55"/>
  <c r="E1475" i="55"/>
  <c r="E1467" i="55"/>
  <c r="E1459" i="55"/>
  <c r="E1451" i="55"/>
  <c r="E1443" i="55"/>
  <c r="E1435" i="55"/>
  <c r="E1427" i="55"/>
  <c r="E1419" i="55"/>
  <c r="E1411" i="55"/>
  <c r="E1403" i="55"/>
  <c r="E1395" i="55"/>
  <c r="E1387" i="55"/>
  <c r="E1379" i="55"/>
  <c r="E1371" i="55"/>
  <c r="E1363" i="55"/>
  <c r="E1355" i="55"/>
  <c r="E1347" i="55"/>
  <c r="E1339" i="55"/>
  <c r="E1331" i="55"/>
  <c r="E1323" i="55"/>
  <c r="E1315" i="55"/>
  <c r="E1307" i="55"/>
  <c r="E1299" i="55"/>
  <c r="E1291" i="55"/>
  <c r="E1283" i="55"/>
  <c r="E1275" i="55"/>
  <c r="E1267" i="55"/>
  <c r="E1259" i="55"/>
  <c r="E1251" i="55"/>
  <c r="E1243" i="55"/>
  <c r="E1235" i="55"/>
  <c r="E1227" i="55"/>
  <c r="E1219" i="55"/>
  <c r="E1211" i="55"/>
  <c r="E1203" i="55"/>
  <c r="E1195" i="55"/>
  <c r="E1187" i="55"/>
  <c r="E1179" i="55"/>
  <c r="E1171" i="55"/>
  <c r="E1163" i="55"/>
  <c r="E1155" i="55"/>
  <c r="E1147" i="55"/>
  <c r="E1139" i="55"/>
  <c r="E1131" i="55"/>
  <c r="E1123" i="55"/>
  <c r="E1115" i="55"/>
  <c r="E1107" i="55"/>
  <c r="E1099" i="55"/>
  <c r="E1091" i="55"/>
  <c r="E1083" i="55"/>
  <c r="E1075" i="55"/>
  <c r="E1067" i="55"/>
  <c r="E1059" i="55"/>
  <c r="E1051" i="55"/>
  <c r="E1043" i="55"/>
  <c r="E1035" i="55"/>
  <c r="E1027" i="55"/>
  <c r="E1698" i="55"/>
  <c r="E1690" i="55"/>
  <c r="E1682" i="55"/>
  <c r="E1674" i="55"/>
  <c r="E1666" i="55"/>
  <c r="E1658" i="55"/>
  <c r="E1650" i="55"/>
  <c r="E1642" i="55"/>
  <c r="E1634" i="55"/>
  <c r="E1626" i="55"/>
  <c r="E1618" i="55"/>
  <c r="E1610" i="55"/>
  <c r="E1602" i="55"/>
  <c r="E1594" i="55"/>
  <c r="E1586" i="55"/>
  <c r="E1578" i="55"/>
  <c r="E1570" i="55"/>
  <c r="E1562" i="55"/>
  <c r="E1554" i="55"/>
  <c r="E1546" i="55"/>
  <c r="E1538" i="55"/>
  <c r="E1530" i="55"/>
  <c r="E1522" i="55"/>
  <c r="E1514" i="55"/>
  <c r="E1506" i="55"/>
  <c r="E1498" i="55"/>
  <c r="E1490" i="55"/>
  <c r="E1482" i="55"/>
  <c r="E1474" i="55"/>
  <c r="E1466" i="55"/>
  <c r="E1458" i="55"/>
  <c r="E1450" i="55"/>
  <c r="E1442" i="55"/>
  <c r="E1434" i="55"/>
  <c r="E1426" i="55"/>
  <c r="E1418" i="55"/>
  <c r="E1410" i="55"/>
  <c r="E1402" i="55"/>
  <c r="E1394" i="55"/>
  <c r="E1386" i="55"/>
  <c r="E1378" i="55"/>
  <c r="E1370" i="55"/>
  <c r="E1362" i="55"/>
  <c r="E1354" i="55"/>
  <c r="E1346" i="55"/>
  <c r="E1338" i="55"/>
  <c r="E1330" i="55"/>
  <c r="E1322" i="55"/>
  <c r="E1314" i="55"/>
  <c r="E1306" i="55"/>
  <c r="E1298" i="55"/>
  <c r="E1290" i="55"/>
  <c r="E1282" i="55"/>
  <c r="E1274" i="55"/>
  <c r="E1266" i="55"/>
  <c r="E1258" i="55"/>
  <c r="E1250" i="55"/>
  <c r="E1242" i="55"/>
  <c r="E1234" i="55"/>
  <c r="E1226" i="55"/>
  <c r="E1218" i="55"/>
  <c r="E1210" i="55"/>
  <c r="E1202" i="55"/>
  <c r="E1194" i="55"/>
  <c r="E1186" i="55"/>
  <c r="E1178" i="55"/>
  <c r="E1170" i="55"/>
  <c r="E1162" i="55"/>
  <c r="E1154" i="55"/>
  <c r="E1146" i="55"/>
  <c r="E1138" i="55"/>
  <c r="E1130" i="55"/>
  <c r="E1122" i="55"/>
  <c r="E1114" i="55"/>
  <c r="E1106" i="55"/>
  <c r="E1098" i="55"/>
  <c r="E1090" i="55"/>
  <c r="E1082" i="55"/>
  <c r="E1074" i="55"/>
  <c r="E1066" i="55"/>
  <c r="E1058" i="55"/>
  <c r="E1050" i="55"/>
  <c r="E1042" i="55"/>
  <c r="E1034" i="55"/>
  <c r="E1026" i="55"/>
  <c r="E1697" i="55"/>
  <c r="E1689" i="55"/>
  <c r="E1681" i="55"/>
  <c r="E1673" i="55"/>
  <c r="E1665" i="55"/>
  <c r="E1657" i="55"/>
  <c r="E1649" i="55"/>
  <c r="E1641" i="55"/>
  <c r="E1633" i="55"/>
  <c r="E1625" i="55"/>
  <c r="E1617" i="55"/>
  <c r="E1609" i="55"/>
  <c r="E1601" i="55"/>
  <c r="E1593" i="55"/>
  <c r="E1585" i="55"/>
  <c r="E1577" i="55"/>
  <c r="E1569" i="55"/>
  <c r="E1561" i="55"/>
  <c r="E1553" i="55"/>
  <c r="E1545" i="55"/>
  <c r="E1537" i="55"/>
  <c r="E1529" i="55"/>
  <c r="E1521" i="55"/>
  <c r="E1513" i="55"/>
  <c r="E1505" i="55"/>
  <c r="E1497" i="55"/>
  <c r="E1489" i="55"/>
  <c r="E1481" i="55"/>
  <c r="E1473" i="55"/>
  <c r="E1465" i="55"/>
  <c r="E1457" i="55"/>
  <c r="E1449" i="55"/>
  <c r="E1441" i="55"/>
  <c r="E1433" i="55"/>
  <c r="E1425" i="55"/>
  <c r="E1417" i="55"/>
  <c r="E1409" i="55"/>
  <c r="E1401" i="55"/>
  <c r="E1393" i="55"/>
  <c r="E1385" i="55"/>
  <c r="E1377" i="55"/>
  <c r="E1369" i="55"/>
  <c r="E1361" i="55"/>
  <c r="E1353" i="55"/>
  <c r="E1345" i="55"/>
  <c r="E1337" i="55"/>
  <c r="E1329" i="55"/>
  <c r="E1321" i="55"/>
  <c r="E1313" i="55"/>
  <c r="E1305" i="55"/>
  <c r="E1297" i="55"/>
  <c r="E1289" i="55"/>
  <c r="E1281" i="55"/>
  <c r="E1273" i="55"/>
  <c r="E1265" i="55"/>
  <c r="E1257" i="55"/>
  <c r="E1249" i="55"/>
  <c r="E1241" i="55"/>
  <c r="E1233" i="55"/>
  <c r="E1225" i="55"/>
  <c r="E1217" i="55"/>
  <c r="E1209" i="55"/>
  <c r="E1201" i="55"/>
  <c r="E1193" i="55"/>
  <c r="E1185" i="55"/>
  <c r="E1177" i="55"/>
  <c r="E1169" i="55"/>
  <c r="E1161" i="55"/>
  <c r="E1153" i="55"/>
  <c r="E1145" i="55"/>
  <c r="E1137" i="55"/>
  <c r="E1129" i="55"/>
  <c r="E1121" i="55"/>
  <c r="E1113" i="55"/>
  <c r="E1105" i="55"/>
  <c r="E1097" i="55"/>
  <c r="E1089" i="55"/>
  <c r="E1081" i="55"/>
  <c r="E1073" i="55"/>
  <c r="E1065" i="55"/>
  <c r="E1057" i="55"/>
  <c r="E1049" i="55"/>
  <c r="E1041" i="55"/>
  <c r="E1033" i="55"/>
  <c r="E1025" i="55"/>
  <c r="E1696" i="55"/>
  <c r="E1688" i="55"/>
  <c r="E1680" i="55"/>
  <c r="E1672" i="55"/>
  <c r="E1664" i="55"/>
  <c r="E1656" i="55"/>
  <c r="E1648" i="55"/>
  <c r="E1640" i="55"/>
  <c r="E1632" i="55"/>
  <c r="E1624" i="55"/>
  <c r="E1616" i="55"/>
  <c r="E1608" i="55"/>
  <c r="E1600" i="55"/>
  <c r="E1592" i="55"/>
  <c r="E1584" i="55"/>
  <c r="E1576" i="55"/>
  <c r="E1568" i="55"/>
  <c r="E1560" i="55"/>
  <c r="E1552" i="55"/>
  <c r="E1544" i="55"/>
  <c r="E1536" i="55"/>
  <c r="E1528" i="55"/>
  <c r="E1520" i="55"/>
  <c r="E1512" i="55"/>
  <c r="E1504" i="55"/>
  <c r="E1496" i="55"/>
  <c r="E1488" i="55"/>
  <c r="E1480" i="55"/>
  <c r="E1472" i="55"/>
  <c r="E1464" i="55"/>
  <c r="E1456" i="55"/>
  <c r="E1448" i="55"/>
  <c r="E1440" i="55"/>
  <c r="E1432" i="55"/>
  <c r="E1424" i="55"/>
  <c r="E1416" i="55"/>
  <c r="E1408" i="55"/>
  <c r="E1400" i="55"/>
  <c r="E1392" i="55"/>
  <c r="E1384" i="55"/>
  <c r="E1376" i="55"/>
  <c r="E1368" i="55"/>
  <c r="E1360" i="55"/>
  <c r="E1352" i="55"/>
  <c r="E1344" i="55"/>
  <c r="E1336" i="55"/>
  <c r="E1328" i="55"/>
  <c r="E1320" i="55"/>
  <c r="E1312" i="55"/>
  <c r="E1304" i="55"/>
  <c r="E1296" i="55"/>
  <c r="E1288" i="55"/>
  <c r="E1280" i="55"/>
  <c r="E1272" i="55"/>
  <c r="E1264" i="55"/>
  <c r="E1256" i="55"/>
  <c r="E1248" i="55"/>
  <c r="E1240" i="55"/>
  <c r="E1232" i="55"/>
  <c r="E1224" i="55"/>
  <c r="E1216" i="55"/>
  <c r="E1208" i="55"/>
  <c r="E1200" i="55"/>
  <c r="E1192" i="55"/>
  <c r="E1184" i="55"/>
  <c r="E1176" i="55"/>
  <c r="E1168" i="55"/>
  <c r="E1160" i="55"/>
  <c r="E1152" i="55"/>
  <c r="E1144" i="55"/>
  <c r="E1136" i="55"/>
  <c r="E1128" i="55"/>
  <c r="E1120" i="55"/>
  <c r="E1112" i="55"/>
  <c r="E1104" i="55"/>
  <c r="E1096" i="55"/>
  <c r="E1088" i="55"/>
  <c r="E1080" i="55"/>
  <c r="E1072" i="55"/>
  <c r="E1064" i="55"/>
  <c r="E1056" i="55"/>
  <c r="E1048" i="55"/>
  <c r="E1040" i="55"/>
  <c r="E1032" i="55"/>
  <c r="E1024" i="55"/>
  <c r="E1695" i="55"/>
  <c r="E1687" i="55"/>
  <c r="E1679" i="55"/>
  <c r="E1671" i="55"/>
  <c r="E1663" i="55"/>
  <c r="E1655" i="55"/>
  <c r="E1647" i="55"/>
  <c r="E1639" i="55"/>
  <c r="E1631" i="55"/>
  <c r="E1623" i="55"/>
  <c r="E1615" i="55"/>
  <c r="E1607" i="55"/>
  <c r="E1599" i="55"/>
  <c r="E1591" i="55"/>
  <c r="E1583" i="55"/>
  <c r="E1575" i="55"/>
  <c r="E1567" i="55"/>
  <c r="E1559" i="55"/>
  <c r="E1551" i="55"/>
  <c r="E1543" i="55"/>
  <c r="E1535" i="55"/>
  <c r="E1527" i="55"/>
  <c r="E1519" i="55"/>
  <c r="E1511" i="55"/>
  <c r="E1503" i="55"/>
  <c r="E1495" i="55"/>
  <c r="E1487" i="55"/>
  <c r="E1479" i="55"/>
  <c r="E1471" i="55"/>
  <c r="E1463" i="55"/>
  <c r="E1455" i="55"/>
  <c r="E1447" i="55"/>
  <c r="E1439" i="55"/>
  <c r="E1431" i="55"/>
  <c r="E1423" i="55"/>
  <c r="E1415" i="55"/>
  <c r="E1407" i="55"/>
  <c r="E1399" i="55"/>
  <c r="E1391" i="55"/>
  <c r="E1383" i="55"/>
  <c r="E1375" i="55"/>
  <c r="E1367" i="55"/>
  <c r="E1359" i="55"/>
  <c r="E1351" i="55"/>
  <c r="E1343" i="55"/>
  <c r="E1335" i="55"/>
  <c r="E1327" i="55"/>
  <c r="E1319" i="55"/>
  <c r="E1311" i="55"/>
  <c r="E1303" i="55"/>
  <c r="E1295" i="55"/>
  <c r="E1287" i="55"/>
  <c r="E1279" i="55"/>
  <c r="E1271" i="55"/>
  <c r="E1263" i="55"/>
  <c r="E1255" i="55"/>
  <c r="E1247" i="55"/>
  <c r="E1239" i="55"/>
  <c r="E1231" i="55"/>
  <c r="E1223" i="55"/>
  <c r="E1215" i="55"/>
  <c r="E1207" i="55"/>
  <c r="E1199" i="55"/>
  <c r="E1191" i="55"/>
  <c r="E1183" i="55"/>
  <c r="E1175" i="55"/>
  <c r="E1167" i="55"/>
  <c r="E1159" i="55"/>
  <c r="E1151" i="55"/>
  <c r="E1143" i="55"/>
  <c r="E1135" i="55"/>
  <c r="E1127" i="55"/>
  <c r="E1119" i="55"/>
  <c r="E1111" i="55"/>
  <c r="E1103" i="55"/>
  <c r="E1095" i="55"/>
  <c r="E1087" i="55"/>
  <c r="E1079" i="55"/>
  <c r="E1071" i="55"/>
  <c r="E1063" i="55"/>
  <c r="E1055" i="55"/>
  <c r="E1047" i="55"/>
  <c r="E1039" i="55"/>
  <c r="E1031" i="55"/>
  <c r="E1023" i="55"/>
  <c r="E1694" i="55"/>
  <c r="E1630" i="55"/>
  <c r="E1566" i="55"/>
  <c r="E1502" i="55"/>
  <c r="E1438" i="55"/>
  <c r="E1374" i="55"/>
  <c r="E1310" i="55"/>
  <c r="E1246" i="55"/>
  <c r="E1182" i="55"/>
  <c r="E1118" i="55"/>
  <c r="E1054" i="55"/>
  <c r="E1018" i="55"/>
  <c r="E1010" i="55"/>
  <c r="E1002" i="55"/>
  <c r="E994" i="55"/>
  <c r="E986" i="55"/>
  <c r="E978" i="55"/>
  <c r="E970" i="55"/>
  <c r="E962" i="55"/>
  <c r="E954" i="55"/>
  <c r="E946" i="55"/>
  <c r="E938" i="55"/>
  <c r="E930" i="55"/>
  <c r="E922" i="55"/>
  <c r="E914" i="55"/>
  <c r="E906" i="55"/>
  <c r="E898" i="55"/>
  <c r="E890" i="55"/>
  <c r="E882" i="55"/>
  <c r="E874" i="55"/>
  <c r="E866" i="55"/>
  <c r="E858" i="55"/>
  <c r="E850" i="55"/>
  <c r="E842" i="55"/>
  <c r="E834" i="55"/>
  <c r="E826" i="55"/>
  <c r="E818" i="55"/>
  <c r="E810" i="55"/>
  <c r="E802" i="55"/>
  <c r="E794" i="55"/>
  <c r="E786" i="55"/>
  <c r="E778" i="55"/>
  <c r="E770" i="55"/>
  <c r="E762" i="55"/>
  <c r="E754" i="55"/>
  <c r="E746" i="55"/>
  <c r="E738" i="55"/>
  <c r="E730" i="55"/>
  <c r="E722" i="55"/>
  <c r="E714" i="55"/>
  <c r="E706" i="55"/>
  <c r="E698" i="55"/>
  <c r="E690" i="55"/>
  <c r="E682" i="55"/>
  <c r="E674" i="55"/>
  <c r="E666" i="55"/>
  <c r="E658" i="55"/>
  <c r="E650" i="55"/>
  <c r="E642" i="55"/>
  <c r="E634" i="55"/>
  <c r="E626" i="55"/>
  <c r="E618" i="55"/>
  <c r="E610" i="55"/>
  <c r="E602" i="55"/>
  <c r="E594" i="55"/>
  <c r="E586" i="55"/>
  <c r="E578" i="55"/>
  <c r="E570" i="55"/>
  <c r="E562" i="55"/>
  <c r="E554" i="55"/>
  <c r="E546" i="55"/>
  <c r="E538" i="55"/>
  <c r="E530" i="55"/>
  <c r="E522" i="55"/>
  <c r="E514" i="55"/>
  <c r="E506" i="55"/>
  <c r="E498" i="55"/>
  <c r="E490" i="55"/>
  <c r="E482" i="55"/>
  <c r="E474" i="55"/>
  <c r="E466" i="55"/>
  <c r="E458" i="55"/>
  <c r="E450" i="55"/>
  <c r="E442" i="55"/>
  <c r="E434" i="55"/>
  <c r="E426" i="55"/>
  <c r="E1686" i="55"/>
  <c r="E1622" i="55"/>
  <c r="E1558" i="55"/>
  <c r="E1494" i="55"/>
  <c r="E1430" i="55"/>
  <c r="E1366" i="55"/>
  <c r="E1302" i="55"/>
  <c r="E1238" i="55"/>
  <c r="E1174" i="55"/>
  <c r="E1110" i="55"/>
  <c r="E1046" i="55"/>
  <c r="E1017" i="55"/>
  <c r="E1009" i="55"/>
  <c r="E1001" i="55"/>
  <c r="E993" i="55"/>
  <c r="E985" i="55"/>
  <c r="E977" i="55"/>
  <c r="E969" i="55"/>
  <c r="E961" i="55"/>
  <c r="E953" i="55"/>
  <c r="E945" i="55"/>
  <c r="E937" i="55"/>
  <c r="E929" i="55"/>
  <c r="E921" i="55"/>
  <c r="E913" i="55"/>
  <c r="E905" i="55"/>
  <c r="E897" i="55"/>
  <c r="E889" i="55"/>
  <c r="E881" i="55"/>
  <c r="E873" i="55"/>
  <c r="E865" i="55"/>
  <c r="E857" i="55"/>
  <c r="E849" i="55"/>
  <c r="E841" i="55"/>
  <c r="E833" i="55"/>
  <c r="E825" i="55"/>
  <c r="E817" i="55"/>
  <c r="E809" i="55"/>
  <c r="E801" i="55"/>
  <c r="E793" i="55"/>
  <c r="E785" i="55"/>
  <c r="E777" i="55"/>
  <c r="E769" i="55"/>
  <c r="E761" i="55"/>
  <c r="E753" i="55"/>
  <c r="E745" i="55"/>
  <c r="E737" i="55"/>
  <c r="E729" i="55"/>
  <c r="E721" i="55"/>
  <c r="E713" i="55"/>
  <c r="E705" i="55"/>
  <c r="E697" i="55"/>
  <c r="E689" i="55"/>
  <c r="E681" i="55"/>
  <c r="E673" i="55"/>
  <c r="E665" i="55"/>
  <c r="E657" i="55"/>
  <c r="E649" i="55"/>
  <c r="E641" i="55"/>
  <c r="E633" i="55"/>
  <c r="E625" i="55"/>
  <c r="E617" i="55"/>
  <c r="E609" i="55"/>
  <c r="E601" i="55"/>
  <c r="E593" i="55"/>
  <c r="E585" i="55"/>
  <c r="E577" i="55"/>
  <c r="E569" i="55"/>
  <c r="E561" i="55"/>
  <c r="E553" i="55"/>
  <c r="E545" i="55"/>
  <c r="E537" i="55"/>
  <c r="E529" i="55"/>
  <c r="E521" i="55"/>
  <c r="E513" i="55"/>
  <c r="E505" i="55"/>
  <c r="E497" i="55"/>
  <c r="E489" i="55"/>
  <c r="E481" i="55"/>
  <c r="E473" i="55"/>
  <c r="E465" i="55"/>
  <c r="E457" i="55"/>
  <c r="E449" i="55"/>
  <c r="E441" i="55"/>
  <c r="E433" i="55"/>
  <c r="E1678" i="55"/>
  <c r="E1614" i="55"/>
  <c r="E1550" i="55"/>
  <c r="E1486" i="55"/>
  <c r="E1422" i="55"/>
  <c r="E1358" i="55"/>
  <c r="E1294" i="55"/>
  <c r="E1230" i="55"/>
  <c r="E1166" i="55"/>
  <c r="E1102" i="55"/>
  <c r="E1038" i="55"/>
  <c r="E1016" i="55"/>
  <c r="E1008" i="55"/>
  <c r="E1000" i="55"/>
  <c r="E992" i="55"/>
  <c r="E984" i="55"/>
  <c r="E976" i="55"/>
  <c r="E968" i="55"/>
  <c r="E960" i="55"/>
  <c r="E952" i="55"/>
  <c r="E944" i="55"/>
  <c r="E936" i="55"/>
  <c r="E928" i="55"/>
  <c r="E920" i="55"/>
  <c r="E912" i="55"/>
  <c r="E904" i="55"/>
  <c r="E896" i="55"/>
  <c r="E888" i="55"/>
  <c r="E880" i="55"/>
  <c r="E872" i="55"/>
  <c r="E864" i="55"/>
  <c r="E856" i="55"/>
  <c r="E848" i="55"/>
  <c r="E840" i="55"/>
  <c r="E832" i="55"/>
  <c r="E824" i="55"/>
  <c r="E816" i="55"/>
  <c r="E808" i="55"/>
  <c r="E800" i="55"/>
  <c r="E792" i="55"/>
  <c r="E784" i="55"/>
  <c r="E776" i="55"/>
  <c r="E768" i="55"/>
  <c r="E760" i="55"/>
  <c r="E752" i="55"/>
  <c r="E744" i="55"/>
  <c r="E736" i="55"/>
  <c r="E728" i="55"/>
  <c r="E720" i="55"/>
  <c r="E712" i="55"/>
  <c r="E704" i="55"/>
  <c r="E696" i="55"/>
  <c r="E688" i="55"/>
  <c r="E680" i="55"/>
  <c r="E672" i="55"/>
  <c r="E664" i="55"/>
  <c r="E656" i="55"/>
  <c r="E648" i="55"/>
  <c r="E640" i="55"/>
  <c r="E632" i="55"/>
  <c r="E624" i="55"/>
  <c r="E616" i="55"/>
  <c r="E608" i="55"/>
  <c r="E600" i="55"/>
  <c r="E592" i="55"/>
  <c r="E584" i="55"/>
  <c r="E576" i="55"/>
  <c r="E568" i="55"/>
  <c r="E560" i="55"/>
  <c r="E552" i="55"/>
  <c r="E544" i="55"/>
  <c r="E536" i="55"/>
  <c r="E528" i="55"/>
  <c r="E520" i="55"/>
  <c r="E512" i="55"/>
  <c r="E504" i="55"/>
  <c r="E496" i="55"/>
  <c r="E488" i="55"/>
  <c r="E480" i="55"/>
  <c r="E472" i="55"/>
  <c r="E464" i="55"/>
  <c r="E456" i="55"/>
  <c r="E448" i="55"/>
  <c r="E440" i="55"/>
  <c r="E432" i="55"/>
  <c r="E1670" i="55"/>
  <c r="E1606" i="55"/>
  <c r="E1542" i="55"/>
  <c r="E1478" i="55"/>
  <c r="E1414" i="55"/>
  <c r="E1350" i="55"/>
  <c r="E1286" i="55"/>
  <c r="E1222" i="55"/>
  <c r="E1158" i="55"/>
  <c r="E1094" i="55"/>
  <c r="E1030" i="55"/>
  <c r="E1015" i="55"/>
  <c r="E1007" i="55"/>
  <c r="E999" i="55"/>
  <c r="E991" i="55"/>
  <c r="E983" i="55"/>
  <c r="E975" i="55"/>
  <c r="E967" i="55"/>
  <c r="E959" i="55"/>
  <c r="E951" i="55"/>
  <c r="E943" i="55"/>
  <c r="E935" i="55"/>
  <c r="E927" i="55"/>
  <c r="E919" i="55"/>
  <c r="E911" i="55"/>
  <c r="E903" i="55"/>
  <c r="E895" i="55"/>
  <c r="E887" i="55"/>
  <c r="E879" i="55"/>
  <c r="E871" i="55"/>
  <c r="E863" i="55"/>
  <c r="E855" i="55"/>
  <c r="E847" i="55"/>
  <c r="E839" i="55"/>
  <c r="E831" i="55"/>
  <c r="E823" i="55"/>
  <c r="E815" i="55"/>
  <c r="E807" i="55"/>
  <c r="E799" i="55"/>
  <c r="E791" i="55"/>
  <c r="E783" i="55"/>
  <c r="E775" i="55"/>
  <c r="E767" i="55"/>
  <c r="E759" i="55"/>
  <c r="E751" i="55"/>
  <c r="E743" i="55"/>
  <c r="E735" i="55"/>
  <c r="E727" i="55"/>
  <c r="E719" i="55"/>
  <c r="E711" i="55"/>
  <c r="E703" i="55"/>
  <c r="E695" i="55"/>
  <c r="E687" i="55"/>
  <c r="E679" i="55"/>
  <c r="E671" i="55"/>
  <c r="E663" i="55"/>
  <c r="E655" i="55"/>
  <c r="E647" i="55"/>
  <c r="E639" i="55"/>
  <c r="E631" i="55"/>
  <c r="E623" i="55"/>
  <c r="E615" i="55"/>
  <c r="E607" i="55"/>
  <c r="E599" i="55"/>
  <c r="E591" i="55"/>
  <c r="E583" i="55"/>
  <c r="E575" i="55"/>
  <c r="E567" i="55"/>
  <c r="E559" i="55"/>
  <c r="E551" i="55"/>
  <c r="E543" i="55"/>
  <c r="E535" i="55"/>
  <c r="E527" i="55"/>
  <c r="E519" i="55"/>
  <c r="E511" i="55"/>
  <c r="E503" i="55"/>
  <c r="E495" i="55"/>
  <c r="E487" i="55"/>
  <c r="E479" i="55"/>
  <c r="E471" i="55"/>
  <c r="E463" i="55"/>
  <c r="E455" i="55"/>
  <c r="E447" i="55"/>
  <c r="E439" i="55"/>
  <c r="E431" i="55"/>
  <c r="E1662" i="55"/>
  <c r="E1598" i="55"/>
  <c r="E1534" i="55"/>
  <c r="E1470" i="55"/>
  <c r="E1406" i="55"/>
  <c r="E1342" i="55"/>
  <c r="E1278" i="55"/>
  <c r="E1214" i="55"/>
  <c r="E1150" i="55"/>
  <c r="E1086" i="55"/>
  <c r="E1022" i="55"/>
  <c r="E1014" i="55"/>
  <c r="E1006" i="55"/>
  <c r="E998" i="55"/>
  <c r="E990" i="55"/>
  <c r="E982" i="55"/>
  <c r="E974" i="55"/>
  <c r="E966" i="55"/>
  <c r="E958" i="55"/>
  <c r="E950" i="55"/>
  <c r="E942" i="55"/>
  <c r="E934" i="55"/>
  <c r="E926" i="55"/>
  <c r="E918" i="55"/>
  <c r="E910" i="55"/>
  <c r="E902" i="55"/>
  <c r="E894" i="55"/>
  <c r="E886" i="55"/>
  <c r="E878" i="55"/>
  <c r="E870" i="55"/>
  <c r="E862" i="55"/>
  <c r="E854" i="55"/>
  <c r="E846" i="55"/>
  <c r="E838" i="55"/>
  <c r="E830" i="55"/>
  <c r="E822" i="55"/>
  <c r="E814" i="55"/>
  <c r="E806" i="55"/>
  <c r="E798" i="55"/>
  <c r="E790" i="55"/>
  <c r="E782" i="55"/>
  <c r="E774" i="55"/>
  <c r="E766" i="55"/>
  <c r="E758" i="55"/>
  <c r="E750" i="55"/>
  <c r="E742" i="55"/>
  <c r="E734" i="55"/>
  <c r="E726" i="55"/>
  <c r="E718" i="55"/>
  <c r="E710" i="55"/>
  <c r="E702" i="55"/>
  <c r="E694" i="55"/>
  <c r="E686" i="55"/>
  <c r="E678" i="55"/>
  <c r="E670" i="55"/>
  <c r="E662" i="55"/>
  <c r="E654" i="55"/>
  <c r="E646" i="55"/>
  <c r="E638" i="55"/>
  <c r="E630" i="55"/>
  <c r="E622" i="55"/>
  <c r="E614" i="55"/>
  <c r="E606" i="55"/>
  <c r="E598" i="55"/>
  <c r="E590" i="55"/>
  <c r="E582" i="55"/>
  <c r="E574" i="55"/>
  <c r="E566" i="55"/>
  <c r="E558" i="55"/>
  <c r="E550" i="55"/>
  <c r="E542" i="55"/>
  <c r="E534" i="55"/>
  <c r="E526" i="55"/>
  <c r="E518" i="55"/>
  <c r="E510" i="55"/>
  <c r="E502" i="55"/>
  <c r="E494" i="55"/>
  <c r="E486" i="55"/>
  <c r="E478" i="55"/>
  <c r="E470" i="55"/>
  <c r="E462" i="55"/>
  <c r="E454" i="55"/>
  <c r="E446" i="55"/>
  <c r="E438" i="55"/>
  <c r="E430" i="55"/>
  <c r="E1654" i="55"/>
  <c r="E1590" i="55"/>
  <c r="E1526" i="55"/>
  <c r="E1462" i="55"/>
  <c r="E1398" i="55"/>
  <c r="E1334" i="55"/>
  <c r="E1270" i="55"/>
  <c r="E1206" i="55"/>
  <c r="E1142" i="55"/>
  <c r="E1078" i="55"/>
  <c r="E1021" i="55"/>
  <c r="E1013" i="55"/>
  <c r="E1005" i="55"/>
  <c r="E997" i="55"/>
  <c r="E989" i="55"/>
  <c r="E981" i="55"/>
  <c r="E973" i="55"/>
  <c r="E965" i="55"/>
  <c r="E957" i="55"/>
  <c r="E949" i="55"/>
  <c r="E941" i="55"/>
  <c r="E933" i="55"/>
  <c r="E925" i="55"/>
  <c r="E917" i="55"/>
  <c r="E909" i="55"/>
  <c r="E901" i="55"/>
  <c r="E893" i="55"/>
  <c r="E885" i="55"/>
  <c r="E877" i="55"/>
  <c r="E869" i="55"/>
  <c r="E861" i="55"/>
  <c r="E853" i="55"/>
  <c r="E845" i="55"/>
  <c r="E837" i="55"/>
  <c r="E829" i="55"/>
  <c r="E821" i="55"/>
  <c r="E813" i="55"/>
  <c r="E805" i="55"/>
  <c r="E797" i="55"/>
  <c r="E789" i="55"/>
  <c r="E781" i="55"/>
  <c r="E773" i="55"/>
  <c r="E765" i="55"/>
  <c r="E757" i="55"/>
  <c r="E749" i="55"/>
  <c r="E741" i="55"/>
  <c r="E733" i="55"/>
  <c r="E725" i="55"/>
  <c r="E717" i="55"/>
  <c r="E709" i="55"/>
  <c r="E701" i="55"/>
  <c r="E693" i="55"/>
  <c r="E685" i="55"/>
  <c r="E677" i="55"/>
  <c r="E669" i="55"/>
  <c r="E661" i="55"/>
  <c r="E653" i="55"/>
  <c r="E645" i="55"/>
  <c r="E637" i="55"/>
  <c r="E629" i="55"/>
  <c r="E621" i="55"/>
  <c r="E613" i="55"/>
  <c r="E605" i="55"/>
  <c r="E597" i="55"/>
  <c r="E589" i="55"/>
  <c r="E581" i="55"/>
  <c r="E573" i="55"/>
  <c r="E565" i="55"/>
  <c r="E557" i="55"/>
  <c r="E549" i="55"/>
  <c r="E541" i="55"/>
  <c r="E533" i="55"/>
  <c r="E525" i="55"/>
  <c r="E517" i="55"/>
  <c r="E509" i="55"/>
  <c r="E501" i="55"/>
  <c r="E493" i="55"/>
  <c r="E485" i="55"/>
  <c r="E477" i="55"/>
  <c r="E469" i="55"/>
  <c r="E461" i="55"/>
  <c r="E453" i="55"/>
  <c r="E445" i="55"/>
  <c r="E437" i="55"/>
  <c r="E429" i="55"/>
  <c r="E1646" i="55"/>
  <c r="E1582" i="55"/>
  <c r="E1518" i="55"/>
  <c r="E1454" i="55"/>
  <c r="E1390" i="55"/>
  <c r="E1326" i="55"/>
  <c r="E1262" i="55"/>
  <c r="E1198" i="55"/>
  <c r="E1134" i="55"/>
  <c r="E1070" i="55"/>
  <c r="E1020" i="55"/>
  <c r="E1012" i="55"/>
  <c r="E1004" i="55"/>
  <c r="E996" i="55"/>
  <c r="E988" i="55"/>
  <c r="E980" i="55"/>
  <c r="E972" i="55"/>
  <c r="E964" i="55"/>
  <c r="E956" i="55"/>
  <c r="E948" i="55"/>
  <c r="E940" i="55"/>
  <c r="E932" i="55"/>
  <c r="E924" i="55"/>
  <c r="E916" i="55"/>
  <c r="E908" i="55"/>
  <c r="E900" i="55"/>
  <c r="E892" i="55"/>
  <c r="E884" i="55"/>
  <c r="E876" i="55"/>
  <c r="E868" i="55"/>
  <c r="E860" i="55"/>
  <c r="E852" i="55"/>
  <c r="E844" i="55"/>
  <c r="E836" i="55"/>
  <c r="E828" i="55"/>
  <c r="E820" i="55"/>
  <c r="E812" i="55"/>
  <c r="E804" i="55"/>
  <c r="E796" i="55"/>
  <c r="E788" i="55"/>
  <c r="E780" i="55"/>
  <c r="E772" i="55"/>
  <c r="E764" i="55"/>
  <c r="E756" i="55"/>
  <c r="E748" i="55"/>
  <c r="E740" i="55"/>
  <c r="E732" i="55"/>
  <c r="E724" i="55"/>
  <c r="E716" i="55"/>
  <c r="E708" i="55"/>
  <c r="E700" i="55"/>
  <c r="E692" i="55"/>
  <c r="E684" i="55"/>
  <c r="E676" i="55"/>
  <c r="E668" i="55"/>
  <c r="E660" i="55"/>
  <c r="E652" i="55"/>
  <c r="E644" i="55"/>
  <c r="E636" i="55"/>
  <c r="E628" i="55"/>
  <c r="E620" i="55"/>
  <c r="E612" i="55"/>
  <c r="E604" i="55"/>
  <c r="E596" i="55"/>
  <c r="E588" i="55"/>
  <c r="E580" i="55"/>
  <c r="E572" i="55"/>
  <c r="E564" i="55"/>
  <c r="E556" i="55"/>
  <c r="E548" i="55"/>
  <c r="E540" i="55"/>
  <c r="E532" i="55"/>
  <c r="E524" i="55"/>
  <c r="E516" i="55"/>
  <c r="E508" i="55"/>
  <c r="E500" i="55"/>
  <c r="E492" i="55"/>
  <c r="E484" i="55"/>
  <c r="E476" i="55"/>
  <c r="E468" i="55"/>
  <c r="E460" i="55"/>
  <c r="E452" i="55"/>
  <c r="E444" i="55"/>
  <c r="E436" i="55"/>
  <c r="E428" i="55"/>
  <c r="E24" i="55"/>
  <c r="E32" i="55"/>
  <c r="E40" i="55"/>
  <c r="E48" i="55"/>
  <c r="E56" i="55"/>
  <c r="E64" i="55"/>
  <c r="E72" i="55"/>
  <c r="E80" i="55"/>
  <c r="E88" i="55"/>
  <c r="E96" i="55"/>
  <c r="E104" i="55"/>
  <c r="E112" i="55"/>
  <c r="E120" i="55"/>
  <c r="E128" i="55"/>
  <c r="E136" i="55"/>
  <c r="E144" i="55"/>
  <c r="E152" i="55"/>
  <c r="E160" i="55"/>
  <c r="E168" i="55"/>
  <c r="E176" i="55"/>
  <c r="E184" i="55"/>
  <c r="E192" i="55"/>
  <c r="E200" i="55"/>
  <c r="E208" i="55"/>
  <c r="E216" i="55"/>
  <c r="E224" i="55"/>
  <c r="E232" i="55"/>
  <c r="E240" i="55"/>
  <c r="E248" i="55"/>
  <c r="E256" i="55"/>
  <c r="E264" i="55"/>
  <c r="E272" i="55"/>
  <c r="E280" i="55"/>
  <c r="E288" i="55"/>
  <c r="E296" i="55"/>
  <c r="E304" i="55"/>
  <c r="E312" i="55"/>
  <c r="E320" i="55"/>
  <c r="E328" i="55"/>
  <c r="E336" i="55"/>
  <c r="E344" i="55"/>
  <c r="E352" i="55"/>
  <c r="E360" i="55"/>
  <c r="E368" i="55"/>
  <c r="E376" i="55"/>
  <c r="E384" i="55"/>
  <c r="E392" i="55"/>
  <c r="E400" i="55"/>
  <c r="E408" i="55"/>
  <c r="E416" i="55"/>
  <c r="E424" i="55"/>
  <c r="E475" i="55"/>
  <c r="E539" i="55"/>
  <c r="E603" i="55"/>
  <c r="E667" i="55"/>
  <c r="E731" i="55"/>
  <c r="E795" i="55"/>
  <c r="E859" i="55"/>
  <c r="E923" i="55"/>
  <c r="E987" i="55"/>
  <c r="E1254" i="55"/>
  <c r="E25" i="55"/>
  <c r="E33" i="55"/>
  <c r="E41" i="55"/>
  <c r="E49" i="55"/>
  <c r="E57" i="55"/>
  <c r="E65" i="55"/>
  <c r="E73" i="55"/>
  <c r="E81" i="55"/>
  <c r="E89" i="55"/>
  <c r="E97" i="55"/>
  <c r="E105" i="55"/>
  <c r="E113" i="55"/>
  <c r="E121" i="55"/>
  <c r="E129" i="55"/>
  <c r="E137" i="55"/>
  <c r="E145" i="55"/>
  <c r="E153" i="55"/>
  <c r="E161" i="55"/>
  <c r="E169" i="55"/>
  <c r="E177" i="55"/>
  <c r="E185" i="55"/>
  <c r="E193" i="55"/>
  <c r="E201" i="55"/>
  <c r="E209" i="55"/>
  <c r="E217" i="55"/>
  <c r="E225" i="55"/>
  <c r="E233" i="55"/>
  <c r="E241" i="55"/>
  <c r="E249" i="55"/>
  <c r="E257" i="55"/>
  <c r="E265" i="55"/>
  <c r="E273" i="55"/>
  <c r="E281" i="55"/>
  <c r="E289" i="55"/>
  <c r="E297" i="55"/>
  <c r="E305" i="55"/>
  <c r="E313" i="55"/>
  <c r="E321" i="55"/>
  <c r="E329" i="55"/>
  <c r="E337" i="55"/>
  <c r="E345" i="55"/>
  <c r="E353" i="55"/>
  <c r="E361" i="55"/>
  <c r="E369" i="55"/>
  <c r="E377" i="55"/>
  <c r="E385" i="55"/>
  <c r="E393" i="55"/>
  <c r="E401" i="55"/>
  <c r="E409" i="55"/>
  <c r="E417" i="55"/>
  <c r="E425" i="55"/>
  <c r="E483" i="55"/>
  <c r="E547" i="55"/>
  <c r="E611" i="55"/>
  <c r="E675" i="55"/>
  <c r="E739" i="55"/>
  <c r="E803" i="55"/>
  <c r="E867" i="55"/>
  <c r="E931" i="55"/>
  <c r="E995" i="55"/>
  <c r="E1318" i="55"/>
  <c r="AR25" i="55"/>
  <c r="AR29" i="55" s="1"/>
  <c r="AS29" i="55" s="1"/>
  <c r="E26" i="55"/>
  <c r="E34" i="55"/>
  <c r="E42" i="55"/>
  <c r="E50" i="55"/>
  <c r="E58" i="55"/>
  <c r="E66" i="55"/>
  <c r="E74" i="55"/>
  <c r="E82" i="55"/>
  <c r="E90" i="55"/>
  <c r="E98" i="55"/>
  <c r="E106" i="55"/>
  <c r="E114" i="55"/>
  <c r="E122" i="55"/>
  <c r="E130" i="55"/>
  <c r="E138" i="55"/>
  <c r="E146" i="55"/>
  <c r="E154" i="55"/>
  <c r="E162" i="55"/>
  <c r="E170" i="55"/>
  <c r="E178" i="55"/>
  <c r="E186" i="55"/>
  <c r="E194" i="55"/>
  <c r="E202" i="55"/>
  <c r="E210" i="55"/>
  <c r="E218" i="55"/>
  <c r="E226" i="55"/>
  <c r="E234" i="55"/>
  <c r="E242" i="55"/>
  <c r="E250" i="55"/>
  <c r="E258" i="55"/>
  <c r="E266" i="55"/>
  <c r="E274" i="55"/>
  <c r="E282" i="55"/>
  <c r="E290" i="55"/>
  <c r="E298" i="55"/>
  <c r="E306" i="55"/>
  <c r="E314" i="55"/>
  <c r="E322" i="55"/>
  <c r="E330" i="55"/>
  <c r="E338" i="55"/>
  <c r="E346" i="55"/>
  <c r="E354" i="55"/>
  <c r="E362" i="55"/>
  <c r="E370" i="55"/>
  <c r="E378" i="55"/>
  <c r="E386" i="55"/>
  <c r="E394" i="55"/>
  <c r="E402" i="55"/>
  <c r="E410" i="55"/>
  <c r="E418" i="55"/>
  <c r="E427" i="55"/>
  <c r="E491" i="55"/>
  <c r="E555" i="55"/>
  <c r="E619" i="55"/>
  <c r="E683" i="55"/>
  <c r="E747" i="55"/>
  <c r="E811" i="55"/>
  <c r="E875" i="55"/>
  <c r="E939" i="55"/>
  <c r="E1003" i="55"/>
  <c r="E1382" i="55"/>
  <c r="E27" i="55"/>
  <c r="E35" i="55"/>
  <c r="E43" i="55"/>
  <c r="E51" i="55"/>
  <c r="E59" i="55"/>
  <c r="E67" i="55"/>
  <c r="E75" i="55"/>
  <c r="E83" i="55"/>
  <c r="E91" i="55"/>
  <c r="E99" i="55"/>
  <c r="E107" i="55"/>
  <c r="E115" i="55"/>
  <c r="E123" i="55"/>
  <c r="E131" i="55"/>
  <c r="E139" i="55"/>
  <c r="E147" i="55"/>
  <c r="E155" i="55"/>
  <c r="E163" i="55"/>
  <c r="E171" i="55"/>
  <c r="E179" i="55"/>
  <c r="E187" i="55"/>
  <c r="E195" i="55"/>
  <c r="E203" i="55"/>
  <c r="E211" i="55"/>
  <c r="E219" i="55"/>
  <c r="E227" i="55"/>
  <c r="E235" i="55"/>
  <c r="E243" i="55"/>
  <c r="E251" i="55"/>
  <c r="E259" i="55"/>
  <c r="E267" i="55"/>
  <c r="E275" i="55"/>
  <c r="E283" i="55"/>
  <c r="E291" i="55"/>
  <c r="E299" i="55"/>
  <c r="E307" i="55"/>
  <c r="E315" i="55"/>
  <c r="E323" i="55"/>
  <c r="E331" i="55"/>
  <c r="E339" i="55"/>
  <c r="E347" i="55"/>
  <c r="E355" i="55"/>
  <c r="E363" i="55"/>
  <c r="E371" i="55"/>
  <c r="E379" i="55"/>
  <c r="E387" i="55"/>
  <c r="E395" i="55"/>
  <c r="E403" i="55"/>
  <c r="E411" i="55"/>
  <c r="E419" i="55"/>
  <c r="E435" i="55"/>
  <c r="E499" i="55"/>
  <c r="E563" i="55"/>
  <c r="E627" i="55"/>
  <c r="E691" i="55"/>
  <c r="E755" i="55"/>
  <c r="E819" i="55"/>
  <c r="E883" i="55"/>
  <c r="E947" i="55"/>
  <c r="E1011" i="55"/>
  <c r="E1446" i="55"/>
  <c r="E28" i="55"/>
  <c r="E36" i="55"/>
  <c r="E44" i="55"/>
  <c r="E52" i="55"/>
  <c r="E60" i="55"/>
  <c r="E68" i="55"/>
  <c r="E76" i="55"/>
  <c r="E84" i="55"/>
  <c r="E92" i="55"/>
  <c r="E100" i="55"/>
  <c r="E108" i="55"/>
  <c r="E116" i="55"/>
  <c r="E124" i="55"/>
  <c r="E132" i="55"/>
  <c r="E140" i="55"/>
  <c r="E148" i="55"/>
  <c r="E156" i="55"/>
  <c r="E164" i="55"/>
  <c r="E172" i="55"/>
  <c r="E180" i="55"/>
  <c r="E188" i="55"/>
  <c r="E196" i="55"/>
  <c r="E204" i="55"/>
  <c r="E212" i="55"/>
  <c r="E220" i="55"/>
  <c r="E228" i="55"/>
  <c r="E236" i="55"/>
  <c r="E244" i="55"/>
  <c r="E252" i="55"/>
  <c r="E260" i="55"/>
  <c r="E268" i="55"/>
  <c r="E276" i="55"/>
  <c r="E284" i="55"/>
  <c r="E292" i="55"/>
  <c r="E300" i="55"/>
  <c r="E308" i="55"/>
  <c r="E316" i="55"/>
  <c r="E324" i="55"/>
  <c r="E332" i="55"/>
  <c r="E340" i="55"/>
  <c r="E348" i="55"/>
  <c r="E356" i="55"/>
  <c r="E364" i="55"/>
  <c r="E372" i="55"/>
  <c r="E380" i="55"/>
  <c r="E388" i="55"/>
  <c r="E396" i="55"/>
  <c r="E404" i="55"/>
  <c r="E412" i="55"/>
  <c r="E420" i="55"/>
  <c r="E443" i="55"/>
  <c r="E507" i="55"/>
  <c r="E571" i="55"/>
  <c r="E635" i="55"/>
  <c r="E699" i="55"/>
  <c r="E763" i="55"/>
  <c r="E827" i="55"/>
  <c r="E891" i="55"/>
  <c r="E955" i="55"/>
  <c r="E1019" i="55"/>
  <c r="E1510" i="55"/>
  <c r="E29" i="55"/>
  <c r="E37" i="55"/>
  <c r="E45" i="55"/>
  <c r="E53" i="55"/>
  <c r="E61" i="55"/>
  <c r="E69" i="55"/>
  <c r="E77" i="55"/>
  <c r="E85" i="55"/>
  <c r="E93" i="55"/>
  <c r="E101" i="55"/>
  <c r="E109" i="55"/>
  <c r="E117" i="55"/>
  <c r="E125" i="55"/>
  <c r="E133" i="55"/>
  <c r="E141" i="55"/>
  <c r="E149" i="55"/>
  <c r="E157" i="55"/>
  <c r="E165" i="55"/>
  <c r="E173" i="55"/>
  <c r="E181" i="55"/>
  <c r="E189" i="55"/>
  <c r="E197" i="55"/>
  <c r="E205" i="55"/>
  <c r="E213" i="55"/>
  <c r="E221" i="55"/>
  <c r="E229" i="55"/>
  <c r="E237" i="55"/>
  <c r="E245" i="55"/>
  <c r="E253" i="55"/>
  <c r="E261" i="55"/>
  <c r="E269" i="55"/>
  <c r="E277" i="55"/>
  <c r="E285" i="55"/>
  <c r="E293" i="55"/>
  <c r="E301" i="55"/>
  <c r="E309" i="55"/>
  <c r="E317" i="55"/>
  <c r="E325" i="55"/>
  <c r="E333" i="55"/>
  <c r="E341" i="55"/>
  <c r="E349" i="55"/>
  <c r="E357" i="55"/>
  <c r="E365" i="55"/>
  <c r="E373" i="55"/>
  <c r="E381" i="55"/>
  <c r="E389" i="55"/>
  <c r="E397" i="55"/>
  <c r="E405" i="55"/>
  <c r="E413" i="55"/>
  <c r="E421" i="55"/>
  <c r="E451" i="55"/>
  <c r="E515" i="55"/>
  <c r="E579" i="55"/>
  <c r="E643" i="55"/>
  <c r="E707" i="55"/>
  <c r="E771" i="55"/>
  <c r="E835" i="55"/>
  <c r="E899" i="55"/>
  <c r="E963" i="55"/>
  <c r="E1062" i="55"/>
  <c r="E1574" i="55"/>
  <c r="E22" i="55"/>
  <c r="E30" i="55"/>
  <c r="E38" i="55"/>
  <c r="E46" i="55"/>
  <c r="E54" i="55"/>
  <c r="E62" i="55"/>
  <c r="E70" i="55"/>
  <c r="E78" i="55"/>
  <c r="E86" i="55"/>
  <c r="E94" i="55"/>
  <c r="E102" i="55"/>
  <c r="E110" i="55"/>
  <c r="E118" i="55"/>
  <c r="E126" i="55"/>
  <c r="E134" i="55"/>
  <c r="E142" i="55"/>
  <c r="E150" i="55"/>
  <c r="E158" i="55"/>
  <c r="E166" i="55"/>
  <c r="E174" i="55"/>
  <c r="E182" i="55"/>
  <c r="E190" i="55"/>
  <c r="E198" i="55"/>
  <c r="E206" i="55"/>
  <c r="E214" i="55"/>
  <c r="E222" i="55"/>
  <c r="E230" i="55"/>
  <c r="E238" i="55"/>
  <c r="E246" i="55"/>
  <c r="E254" i="55"/>
  <c r="E262" i="55"/>
  <c r="E270" i="55"/>
  <c r="E278" i="55"/>
  <c r="E286" i="55"/>
  <c r="E294" i="55"/>
  <c r="E302" i="55"/>
  <c r="E310" i="55"/>
  <c r="E318" i="55"/>
  <c r="E326" i="55"/>
  <c r="E334" i="55"/>
  <c r="E342" i="55"/>
  <c r="E350" i="55"/>
  <c r="E358" i="55"/>
  <c r="E366" i="55"/>
  <c r="E374" i="55"/>
  <c r="E382" i="55"/>
  <c r="E390" i="55"/>
  <c r="E398" i="55"/>
  <c r="E406" i="55"/>
  <c r="E414" i="55"/>
  <c r="E422" i="55"/>
  <c r="E459" i="55"/>
  <c r="E523" i="55"/>
  <c r="E587" i="55"/>
  <c r="E651" i="55"/>
  <c r="E715" i="55"/>
  <c r="E779" i="55"/>
  <c r="E843" i="55"/>
  <c r="E907" i="55"/>
  <c r="E971" i="55"/>
  <c r="E1126" i="55"/>
  <c r="E1638" i="55"/>
  <c r="F176" i="55"/>
  <c r="AF694" i="55"/>
  <c r="AF702" i="55"/>
  <c r="AF817" i="55"/>
  <c r="AF29" i="55"/>
  <c r="AF37" i="55"/>
  <c r="AF45" i="55"/>
  <c r="AF53" i="55"/>
  <c r="AF61" i="55"/>
  <c r="AF69" i="55"/>
  <c r="AF77" i="55"/>
  <c r="AF85" i="55"/>
  <c r="AF1219" i="55"/>
  <c r="AF1228" i="55"/>
  <c r="AF1244" i="55"/>
  <c r="AF93" i="55"/>
  <c r="AF101" i="55"/>
  <c r="AF109" i="55"/>
  <c r="AF117" i="55"/>
  <c r="AF125" i="55"/>
  <c r="AF133" i="55"/>
  <c r="AF141" i="55"/>
  <c r="AF149" i="55"/>
  <c r="AF157" i="55"/>
  <c r="AF165" i="55"/>
  <c r="AF173" i="55"/>
  <c r="AF181" i="55"/>
  <c r="AF990" i="55"/>
  <c r="AF998" i="55"/>
  <c r="AF1046" i="55"/>
  <c r="AF189" i="55"/>
  <c r="AF197" i="55"/>
  <c r="AF205" i="55"/>
  <c r="AF213" i="55"/>
  <c r="AF221" i="55"/>
  <c r="AF229" i="55"/>
  <c r="AF237" i="55"/>
  <c r="AF245" i="55"/>
  <c r="AF253" i="55"/>
  <c r="AF261" i="55"/>
  <c r="AF269" i="55"/>
  <c r="AF277" i="55"/>
  <c r="AF671" i="55"/>
  <c r="AF679" i="55"/>
  <c r="AF687" i="55"/>
  <c r="AF695" i="55"/>
  <c r="AF285" i="55"/>
  <c r="AF293" i="55"/>
  <c r="AF301" i="55"/>
  <c r="AF309" i="55"/>
  <c r="AF317" i="55"/>
  <c r="AF325" i="55"/>
  <c r="AF333" i="55"/>
  <c r="AF341" i="55"/>
  <c r="AF349" i="55"/>
  <c r="AF357" i="55"/>
  <c r="AF365" i="55"/>
  <c r="AF373" i="55"/>
  <c r="AF381" i="55"/>
  <c r="AF389" i="55"/>
  <c r="AF397" i="55"/>
  <c r="AF405" i="55"/>
  <c r="AF413" i="55"/>
  <c r="AF1207" i="55"/>
  <c r="AF437" i="55"/>
  <c r="AF714" i="55"/>
  <c r="AF722" i="55"/>
  <c r="AF730" i="55"/>
  <c r="AF738" i="55"/>
  <c r="AF746" i="55"/>
  <c r="AF754" i="55"/>
  <c r="AF786" i="55"/>
  <c r="AF794" i="55"/>
  <c r="AF802" i="55"/>
  <c r="AF810" i="55"/>
  <c r="AF834" i="55"/>
  <c r="AF874" i="55"/>
  <c r="AF882" i="55"/>
  <c r="AF890" i="55"/>
  <c r="AF898" i="55"/>
  <c r="AF906" i="55"/>
  <c r="AF914" i="55"/>
  <c r="AF922" i="55"/>
  <c r="AF930" i="55"/>
  <c r="AF938" i="55"/>
  <c r="AF946" i="55"/>
  <c r="AF954" i="55"/>
  <c r="AF970" i="55"/>
  <c r="AF978" i="55"/>
  <c r="AF986" i="55"/>
  <c r="AF1010" i="55"/>
  <c r="AF1248" i="55"/>
  <c r="AF1252" i="55"/>
  <c r="AF1256" i="55"/>
  <c r="AF1260" i="55"/>
  <c r="AF1054" i="55"/>
  <c r="AF1062" i="55"/>
  <c r="AF1070" i="55"/>
  <c r="AF1078" i="55"/>
  <c r="AF1606" i="55"/>
  <c r="AF445" i="55"/>
  <c r="AF991" i="55"/>
  <c r="AF1110" i="55"/>
  <c r="AF762" i="55"/>
  <c r="AF770" i="55"/>
  <c r="AF778" i="55"/>
  <c r="AF453" i="55"/>
  <c r="AF30" i="55"/>
  <c r="AF38" i="55"/>
  <c r="AF1264" i="55"/>
  <c r="AF353" i="55"/>
  <c r="AF361" i="55"/>
  <c r="AF369" i="55"/>
  <c r="AF377" i="55"/>
  <c r="AF385" i="55"/>
  <c r="AF393" i="55"/>
  <c r="AF401" i="55"/>
  <c r="AF409" i="55"/>
  <c r="AF417" i="55"/>
  <c r="AF462" i="55"/>
  <c r="AF466" i="55"/>
  <c r="AF1370" i="55"/>
  <c r="AF1410" i="55"/>
  <c r="AF1418" i="55"/>
  <c r="AF1426" i="55"/>
  <c r="AF42" i="55"/>
  <c r="AF50" i="55"/>
  <c r="AF58" i="55"/>
  <c r="AF480" i="55"/>
  <c r="AF1462" i="55"/>
  <c r="AF1470" i="55"/>
  <c r="AF1494" i="55"/>
  <c r="AF1502" i="55"/>
  <c r="AF1510" i="55"/>
  <c r="AF1526" i="55"/>
  <c r="AF1542" i="55"/>
  <c r="AF1550" i="55"/>
  <c r="AF1566" i="55"/>
  <c r="AF1245" i="55"/>
  <c r="AF1118" i="55"/>
  <c r="AF1126" i="55"/>
  <c r="AF1134" i="55"/>
  <c r="AF470" i="55"/>
  <c r="AF1279" i="55"/>
  <c r="AF1253" i="55"/>
  <c r="AF1142" i="55"/>
  <c r="AF1605" i="55"/>
  <c r="AF474" i="55"/>
  <c r="AF1058" i="55"/>
  <c r="AF1066" i="55"/>
  <c r="AF1074" i="55"/>
  <c r="AF1106" i="55"/>
  <c r="AF1114" i="55"/>
  <c r="AF1130" i="55"/>
  <c r="AF1288" i="55"/>
  <c r="AF1201" i="55"/>
  <c r="AF1465" i="55"/>
  <c r="AF1473" i="55"/>
  <c r="AF1585" i="55"/>
  <c r="AF1593" i="55"/>
  <c r="AF1601" i="55"/>
  <c r="AF1178" i="55"/>
  <c r="AF46" i="55"/>
  <c r="AF54" i="55"/>
  <c r="AF62" i="55"/>
  <c r="AF70" i="55"/>
  <c r="AF78" i="55"/>
  <c r="AF86" i="55"/>
  <c r="AF94" i="55"/>
  <c r="AF102" i="55"/>
  <c r="AF110" i="55"/>
  <c r="AF118" i="55"/>
  <c r="AF126" i="55"/>
  <c r="AF134" i="55"/>
  <c r="AF142" i="55"/>
  <c r="AF150" i="55"/>
  <c r="AF158" i="55"/>
  <c r="AF166" i="55"/>
  <c r="AF174" i="55"/>
  <c r="AF182" i="55"/>
  <c r="AF521" i="55"/>
  <c r="AF529" i="55"/>
  <c r="AF1327" i="55"/>
  <c r="AF1335" i="55"/>
  <c r="AF1343" i="55"/>
  <c r="AF1351" i="55"/>
  <c r="AF478" i="55"/>
  <c r="AF486" i="55"/>
  <c r="AF498" i="55"/>
  <c r="AF508" i="55"/>
  <c r="AF516" i="55"/>
  <c r="AF524" i="55"/>
  <c r="AF556" i="55"/>
  <c r="AF1296" i="55"/>
  <c r="AF1304" i="55"/>
  <c r="AF1312" i="55"/>
  <c r="AF1320" i="55"/>
  <c r="AF66" i="55"/>
  <c r="AF74" i="55"/>
  <c r="AF82" i="55"/>
  <c r="AF90" i="55"/>
  <c r="AF98" i="55"/>
  <c r="AF106" i="55"/>
  <c r="AF114" i="55"/>
  <c r="AF122" i="55"/>
  <c r="AF130" i="55"/>
  <c r="AF138" i="55"/>
  <c r="AF146" i="55"/>
  <c r="AF154" i="55"/>
  <c r="AF162" i="55"/>
  <c r="AF170" i="55"/>
  <c r="AF178" i="55"/>
  <c r="AF186" i="55"/>
  <c r="AF194" i="55"/>
  <c r="AF202" i="55"/>
  <c r="AF509" i="55"/>
  <c r="AF517" i="55"/>
  <c r="AF1331" i="55"/>
  <c r="AF1347" i="55"/>
  <c r="AF1371" i="55"/>
  <c r="AF484" i="55"/>
  <c r="AF500" i="55"/>
  <c r="AF1292" i="55"/>
  <c r="AF1300" i="55"/>
  <c r="AF1316" i="55"/>
  <c r="AF1324" i="55"/>
  <c r="AF1332" i="55"/>
  <c r="AF190" i="55"/>
  <c r="AF198" i="55"/>
  <c r="AF206" i="55"/>
  <c r="AF537" i="55"/>
  <c r="AF492" i="55"/>
  <c r="AF1241" i="55"/>
  <c r="AF1146" i="55"/>
  <c r="AF1154" i="55"/>
  <c r="AF1328" i="55"/>
  <c r="AF1336" i="55"/>
  <c r="AF1344" i="55"/>
  <c r="AF210" i="55"/>
  <c r="AF218" i="55"/>
  <c r="AF226" i="55"/>
  <c r="AF234" i="55"/>
  <c r="AF525" i="55"/>
  <c r="AF533" i="55"/>
  <c r="AF1307" i="55"/>
  <c r="AF1315" i="55"/>
  <c r="AF1323" i="55"/>
  <c r="AF1339" i="55"/>
  <c r="AF560" i="55"/>
  <c r="AF1150" i="55"/>
  <c r="AF1340" i="55"/>
  <c r="AF1348" i="55"/>
  <c r="C9" i="55"/>
  <c r="D9" i="55" s="1"/>
  <c r="I2" i="55" s="1"/>
  <c r="B10" i="55"/>
  <c r="D10" i="55" s="1"/>
  <c r="D16" i="55" s="1"/>
  <c r="B16" i="55" s="1"/>
  <c r="A13" i="55"/>
  <c r="B13" i="55" s="1"/>
  <c r="V2" i="55" s="1"/>
  <c r="AF564" i="55"/>
  <c r="AF572" i="55"/>
  <c r="AF456" i="55"/>
  <c r="AF460" i="55"/>
  <c r="AF464" i="55"/>
  <c r="AF568" i="55"/>
  <c r="AF1158" i="55"/>
  <c r="AF580" i="55"/>
  <c r="AF588" i="55"/>
  <c r="AF596" i="55"/>
  <c r="AF604" i="55"/>
  <c r="AF612" i="55"/>
  <c r="AF620" i="55"/>
  <c r="AF628" i="55"/>
  <c r="AF636" i="55"/>
  <c r="AF644" i="55"/>
  <c r="AF652" i="55"/>
  <c r="AF660" i="55"/>
  <c r="AF668" i="55"/>
  <c r="AF676" i="55"/>
  <c r="AF684" i="55"/>
  <c r="AF692" i="55"/>
  <c r="AF724" i="55"/>
  <c r="AF732" i="55"/>
  <c r="AF740" i="55"/>
  <c r="AF748" i="55"/>
  <c r="AF756" i="55"/>
  <c r="AF764" i="55"/>
  <c r="AF772" i="55"/>
  <c r="AF788" i="55"/>
  <c r="AF1199" i="55"/>
  <c r="AF1295" i="55"/>
  <c r="AF1303" i="55"/>
  <c r="AF1311" i="55"/>
  <c r="AF1319" i="55"/>
  <c r="AF1423" i="55"/>
  <c r="AF1431" i="55"/>
  <c r="AF1455" i="55"/>
  <c r="AF1503" i="55"/>
  <c r="AF420" i="55"/>
  <c r="AF428" i="55"/>
  <c r="AF436" i="55"/>
  <c r="AF31" i="55"/>
  <c r="AF39" i="55"/>
  <c r="AF47" i="55"/>
  <c r="AF55" i="55"/>
  <c r="AF63" i="55"/>
  <c r="AF71" i="55"/>
  <c r="AF79" i="55"/>
  <c r="AF87" i="55"/>
  <c r="AF95" i="55"/>
  <c r="AF103" i="55"/>
  <c r="AF111" i="55"/>
  <c r="AF119" i="55"/>
  <c r="AF1162" i="55"/>
  <c r="AF1461" i="55"/>
  <c r="AF242" i="55"/>
  <c r="AF250" i="55"/>
  <c r="AF258" i="55"/>
  <c r="AF314" i="55"/>
  <c r="AF322" i="55"/>
  <c r="AF330" i="55"/>
  <c r="AF338" i="55"/>
  <c r="AF346" i="55"/>
  <c r="AF354" i="55"/>
  <c r="AF362" i="55"/>
  <c r="AF605" i="55"/>
  <c r="AF613" i="55"/>
  <c r="AF621" i="55"/>
  <c r="AF629" i="55"/>
  <c r="AF637" i="55"/>
  <c r="AF645" i="55"/>
  <c r="AF653" i="55"/>
  <c r="AF661" i="55"/>
  <c r="AF669" i="55"/>
  <c r="AF677" i="55"/>
  <c r="AF725" i="55"/>
  <c r="AF741" i="55"/>
  <c r="AF749" i="55"/>
  <c r="AF757" i="55"/>
  <c r="AF765" i="55"/>
  <c r="AF773" i="55"/>
  <c r="AF789" i="55"/>
  <c r="AF1352" i="55"/>
  <c r="AF1368" i="55"/>
  <c r="AF1376" i="55"/>
  <c r="AF1448" i="55"/>
  <c r="AF1456" i="55"/>
  <c r="AF468" i="55"/>
  <c r="AF576" i="55"/>
  <c r="AF584" i="55"/>
  <c r="AF592" i="55"/>
  <c r="AF600" i="55"/>
  <c r="AF608" i="55"/>
  <c r="AF616" i="55"/>
  <c r="AF624" i="55"/>
  <c r="AF632" i="55"/>
  <c r="AF640" i="55"/>
  <c r="AF648" i="55"/>
  <c r="AF656" i="55"/>
  <c r="AF664" i="55"/>
  <c r="AF1403" i="55"/>
  <c r="AF1411" i="55"/>
  <c r="AF1419" i="55"/>
  <c r="AF1491" i="55"/>
  <c r="AF1499" i="55"/>
  <c r="AF352" i="55"/>
  <c r="AF360" i="55"/>
  <c r="AF368" i="55"/>
  <c r="AF376" i="55"/>
  <c r="AF384" i="55"/>
  <c r="AF432" i="55"/>
  <c r="AF461" i="55"/>
  <c r="AF469" i="55"/>
  <c r="AF545" i="55"/>
  <c r="AF1372" i="55"/>
  <c r="AF1396" i="55"/>
  <c r="AF1404" i="55"/>
  <c r="AF1412" i="55"/>
  <c r="AF1420" i="55"/>
  <c r="AF1428" i="55"/>
  <c r="AF1460" i="55"/>
  <c r="AF1468" i="55"/>
  <c r="AF127" i="55"/>
  <c r="AF183" i="55"/>
  <c r="AF191" i="55"/>
  <c r="AF199" i="55"/>
  <c r="AF359" i="55"/>
  <c r="AF367" i="55"/>
  <c r="AF375" i="55"/>
  <c r="AF383" i="55"/>
  <c r="AF391" i="55"/>
  <c r="AF399" i="55"/>
  <c r="AF407" i="55"/>
  <c r="AF439" i="55"/>
  <c r="AF447" i="55"/>
  <c r="AF455" i="55"/>
  <c r="AF459" i="55"/>
  <c r="AF463" i="55"/>
  <c r="AF467" i="55"/>
  <c r="AF471" i="55"/>
  <c r="AF542" i="55"/>
  <c r="AF550" i="55"/>
  <c r="AF559" i="55"/>
  <c r="AF567" i="55"/>
  <c r="AF575" i="55"/>
  <c r="AF583" i="55"/>
  <c r="AF591" i="55"/>
  <c r="AF599" i="55"/>
  <c r="AF607" i="55"/>
  <c r="AF615" i="55"/>
  <c r="AF623" i="55"/>
  <c r="AF631" i="55"/>
  <c r="AF639" i="55"/>
  <c r="AF647" i="55"/>
  <c r="AF655" i="55"/>
  <c r="AF663" i="55"/>
  <c r="AF703" i="55"/>
  <c r="AF855" i="55"/>
  <c r="AF863" i="55"/>
  <c r="AF871" i="55"/>
  <c r="AF879" i="55"/>
  <c r="AF887" i="55"/>
  <c r="AF895" i="55"/>
  <c r="AF903" i="55"/>
  <c r="AF911" i="55"/>
  <c r="AF919" i="55"/>
  <c r="AF927" i="55"/>
  <c r="AF959" i="55"/>
  <c r="AF975" i="55"/>
  <c r="AF1007" i="55"/>
  <c r="AF1079" i="55"/>
  <c r="AF1087" i="55"/>
  <c r="AF1095" i="55"/>
  <c r="AF1103" i="55"/>
  <c r="AF1151" i="55"/>
  <c r="AF1203" i="55"/>
  <c r="AF1439" i="55"/>
  <c r="AF1477" i="55"/>
  <c r="AF1543" i="55"/>
  <c r="AF1551" i="55"/>
  <c r="AF1559" i="55"/>
  <c r="AF1607" i="55"/>
  <c r="AF370" i="55"/>
  <c r="AF378" i="55"/>
  <c r="AF386" i="55"/>
  <c r="AF394" i="55"/>
  <c r="AF402" i="55"/>
  <c r="AF410" i="55"/>
  <c r="AF426" i="55"/>
  <c r="AF479" i="55"/>
  <c r="AF1168" i="55"/>
  <c r="AF1176" i="55"/>
  <c r="AF1184" i="55"/>
  <c r="AF1192" i="55"/>
  <c r="AF1195" i="55"/>
  <c r="AF1231" i="55"/>
  <c r="AF1239" i="55"/>
  <c r="AF685" i="55"/>
  <c r="AF693" i="55"/>
  <c r="AF797" i="55"/>
  <c r="AF805" i="55"/>
  <c r="AF813" i="55"/>
  <c r="AF821" i="55"/>
  <c r="AF981" i="55"/>
  <c r="AF988" i="55"/>
  <c r="AF997" i="55"/>
  <c r="AF1013" i="55"/>
  <c r="AF1021" i="55"/>
  <c r="AF1029" i="55"/>
  <c r="AF1037" i="55"/>
  <c r="AF1045" i="55"/>
  <c r="AF1208" i="55"/>
  <c r="AF1469" i="55"/>
  <c r="AF688" i="55"/>
  <c r="AF696" i="55"/>
  <c r="AF728" i="55"/>
  <c r="AF736" i="55"/>
  <c r="AF744" i="55"/>
  <c r="AF752" i="55"/>
  <c r="AF760" i="55"/>
  <c r="AF768" i="55"/>
  <c r="AF776" i="55"/>
  <c r="AF792" i="55"/>
  <c r="AF800" i="55"/>
  <c r="AF808" i="55"/>
  <c r="AF816" i="55"/>
  <c r="AF824" i="55"/>
  <c r="AF880" i="55"/>
  <c r="AF888" i="55"/>
  <c r="AF896" i="55"/>
  <c r="AF904" i="55"/>
  <c r="AF912" i="55"/>
  <c r="AF920" i="55"/>
  <c r="AF928" i="55"/>
  <c r="AF936" i="55"/>
  <c r="AF944" i="55"/>
  <c r="AF952" i="55"/>
  <c r="AF960" i="55"/>
  <c r="AF976" i="55"/>
  <c r="AF1400" i="55"/>
  <c r="AF1408" i="55"/>
  <c r="AF1416" i="55"/>
  <c r="AF1560" i="55"/>
  <c r="AF507" i="55"/>
  <c r="AF515" i="55"/>
  <c r="AF523" i="55"/>
  <c r="AF531" i="55"/>
  <c r="AF538" i="55"/>
  <c r="AF563" i="55"/>
  <c r="AF571" i="55"/>
  <c r="AF579" i="55"/>
  <c r="AF587" i="55"/>
  <c r="AF595" i="55"/>
  <c r="AF603" i="55"/>
  <c r="AF611" i="55"/>
  <c r="AF619" i="55"/>
  <c r="AF627" i="55"/>
  <c r="AF635" i="55"/>
  <c r="AF643" i="55"/>
  <c r="AF651" i="55"/>
  <c r="AF659" i="55"/>
  <c r="AF667" i="55"/>
  <c r="AF675" i="55"/>
  <c r="AF683" i="55"/>
  <c r="AF707" i="55"/>
  <c r="AF715" i="55"/>
  <c r="AF723" i="55"/>
  <c r="AF731" i="55"/>
  <c r="AF739" i="55"/>
  <c r="AF747" i="55"/>
  <c r="AF755" i="55"/>
  <c r="AF763" i="55"/>
  <c r="AF771" i="55"/>
  <c r="AF779" i="55"/>
  <c r="AF795" i="55"/>
  <c r="AF803" i="55"/>
  <c r="AF811" i="55"/>
  <c r="AF875" i="55"/>
  <c r="AF883" i="55"/>
  <c r="AF891" i="55"/>
  <c r="AF899" i="55"/>
  <c r="AF907" i="55"/>
  <c r="AF915" i="55"/>
  <c r="AF923" i="55"/>
  <c r="AF931" i="55"/>
  <c r="AF939" i="55"/>
  <c r="AF947" i="55"/>
  <c r="AF955" i="55"/>
  <c r="AF1200" i="55"/>
  <c r="AF1275" i="55"/>
  <c r="AF1355" i="55"/>
  <c r="AF1507" i="55"/>
  <c r="AF1523" i="55"/>
  <c r="AF1539" i="55"/>
  <c r="AF1547" i="55"/>
  <c r="AF1555" i="55"/>
  <c r="AF1563" i="55"/>
  <c r="AF1603" i="55"/>
  <c r="AF1611" i="55"/>
  <c r="AF1619" i="55"/>
  <c r="AF1627" i="55"/>
  <c r="AF1643" i="55"/>
  <c r="AF1651" i="55"/>
  <c r="AF350" i="55"/>
  <c r="AF358" i="55"/>
  <c r="AF366" i="55"/>
  <c r="AF374" i="55"/>
  <c r="AF382" i="55"/>
  <c r="AF390" i="55"/>
  <c r="AF398" i="55"/>
  <c r="AF406" i="55"/>
  <c r="AF414" i="55"/>
  <c r="AF422" i="55"/>
  <c r="AF430" i="55"/>
  <c r="AF472" i="55"/>
  <c r="AF477" i="55"/>
  <c r="AF481" i="55"/>
  <c r="AF1194" i="55"/>
  <c r="AF1221" i="55"/>
  <c r="AF1229" i="55"/>
  <c r="AF1237" i="55"/>
  <c r="AF689" i="55"/>
  <c r="AF697" i="55"/>
  <c r="AF729" i="55"/>
  <c r="AF737" i="55"/>
  <c r="AF745" i="55"/>
  <c r="AF753" i="55"/>
  <c r="AF761" i="55"/>
  <c r="AF769" i="55"/>
  <c r="AF793" i="55"/>
  <c r="AF801" i="55"/>
  <c r="AF825" i="55"/>
  <c r="AF833" i="55"/>
  <c r="AF841" i="55"/>
  <c r="AF849" i="55"/>
  <c r="AF857" i="55"/>
  <c r="AF865" i="55"/>
  <c r="AF873" i="55"/>
  <c r="AF881" i="55"/>
  <c r="AF889" i="55"/>
  <c r="AF897" i="55"/>
  <c r="AF905" i="55"/>
  <c r="AF913" i="55"/>
  <c r="AF921" i="55"/>
  <c r="AF929" i="55"/>
  <c r="AF937" i="55"/>
  <c r="AF945" i="55"/>
  <c r="AF953" i="55"/>
  <c r="AF969" i="55"/>
  <c r="AF977" i="55"/>
  <c r="AF1049" i="55"/>
  <c r="AF1257" i="55"/>
  <c r="AF1261" i="55"/>
  <c r="AF796" i="55"/>
  <c r="AF804" i="55"/>
  <c r="AF812" i="55"/>
  <c r="AF820" i="55"/>
  <c r="AF828" i="55"/>
  <c r="AF876" i="55"/>
  <c r="AF884" i="55"/>
  <c r="AF892" i="55"/>
  <c r="AF900" i="55"/>
  <c r="AF908" i="55"/>
  <c r="AF916" i="55"/>
  <c r="AF924" i="55"/>
  <c r="AF932" i="55"/>
  <c r="AF940" i="55"/>
  <c r="AF948" i="55"/>
  <c r="AF956" i="55"/>
  <c r="AF964" i="55"/>
  <c r="AF980" i="55"/>
  <c r="AF1004" i="55"/>
  <c r="AF1556" i="55"/>
  <c r="AF1564" i="55"/>
  <c r="AF1588" i="55"/>
  <c r="AF1596" i="55"/>
  <c r="AF1604" i="55"/>
  <c r="AF1620" i="55"/>
  <c r="AF1652" i="55"/>
  <c r="AF351" i="55"/>
  <c r="AF441" i="55"/>
  <c r="AF449" i="55"/>
  <c r="AF501" i="55"/>
  <c r="AF510" i="55"/>
  <c r="AF518" i="55"/>
  <c r="AF558" i="55"/>
  <c r="AF566" i="55"/>
  <c r="AF574" i="55"/>
  <c r="AF598" i="55"/>
  <c r="AF606" i="55"/>
  <c r="AF614" i="55"/>
  <c r="AF622" i="55"/>
  <c r="AF630" i="55"/>
  <c r="AF638" i="55"/>
  <c r="AF646" i="55"/>
  <c r="AF654" i="55"/>
  <c r="AF662" i="55"/>
  <c r="AF670" i="55"/>
  <c r="AF678" i="55"/>
  <c r="AF686" i="55"/>
  <c r="AF699" i="55"/>
  <c r="AF973" i="55"/>
  <c r="AF1018" i="55"/>
  <c r="AF1026" i="55"/>
  <c r="AF1034" i="55"/>
  <c r="AF1042" i="55"/>
  <c r="AF1084" i="55"/>
  <c r="AF1092" i="55"/>
  <c r="AF1100" i="55"/>
  <c r="AF1108" i="55"/>
  <c r="AF1116" i="55"/>
  <c r="AF1124" i="55"/>
  <c r="AF1132" i="55"/>
  <c r="AF1140" i="55"/>
  <c r="AF1156" i="55"/>
  <c r="AF1171" i="55"/>
  <c r="AF1175" i="55"/>
  <c r="AF1183" i="55"/>
  <c r="AF1191" i="55"/>
  <c r="AF1202" i="55"/>
  <c r="AF1232" i="55"/>
  <c r="AF1236" i="55"/>
  <c r="AF1240" i="55"/>
  <c r="AF1277" i="55"/>
  <c r="AF1285" i="55"/>
  <c r="AF1349" i="55"/>
  <c r="AF1357" i="55"/>
  <c r="AF1365" i="55"/>
  <c r="AF1397" i="55"/>
  <c r="AF1405" i="55"/>
  <c r="AF1421" i="55"/>
  <c r="AF1466" i="55"/>
  <c r="AF1484" i="55"/>
  <c r="AF1524" i="55"/>
  <c r="AF1532" i="55"/>
  <c r="AF1548" i="55"/>
  <c r="AF1608" i="55"/>
  <c r="AF431" i="55"/>
  <c r="AF452" i="55"/>
  <c r="AF505" i="55"/>
  <c r="AF513" i="55"/>
  <c r="AF553" i="55"/>
  <c r="AF1159" i="55"/>
  <c r="AF1210" i="55"/>
  <c r="AF1218" i="55"/>
  <c r="AF1268" i="55"/>
  <c r="AF1435" i="55"/>
  <c r="AF1443" i="55"/>
  <c r="AE14" i="55"/>
  <c r="AF32" i="55"/>
  <c r="AF392" i="55"/>
  <c r="AF400" i="55"/>
  <c r="AF408" i="55"/>
  <c r="AF416" i="55"/>
  <c r="AF421" i="55"/>
  <c r="AF429" i="55"/>
  <c r="AF442" i="55"/>
  <c r="AF450" i="55"/>
  <c r="AF487" i="55"/>
  <c r="AF491" i="55"/>
  <c r="AF705" i="55"/>
  <c r="AF966" i="55"/>
  <c r="AF974" i="55"/>
  <c r="AF1011" i="55"/>
  <c r="AF1027" i="55"/>
  <c r="AF1043" i="55"/>
  <c r="AF1048" i="55"/>
  <c r="AF1109" i="55"/>
  <c r="AF1117" i="55"/>
  <c r="AF1125" i="55"/>
  <c r="AF1133" i="55"/>
  <c r="AF1141" i="55"/>
  <c r="AF1310" i="55"/>
  <c r="AF1318" i="55"/>
  <c r="AF1326" i="55"/>
  <c r="AF1334" i="55"/>
  <c r="AF1342" i="55"/>
  <c r="AF1350" i="55"/>
  <c r="AF1358" i="55"/>
  <c r="AF1382" i="55"/>
  <c r="AF1398" i="55"/>
  <c r="AF1430" i="55"/>
  <c r="AF1438" i="55"/>
  <c r="AF1472" i="55"/>
  <c r="AF1493" i="55"/>
  <c r="AF1501" i="55"/>
  <c r="AF1509" i="55"/>
  <c r="AF1525" i="55"/>
  <c r="AF1533" i="55"/>
  <c r="AF1549" i="55"/>
  <c r="AF1554" i="55"/>
  <c r="AF1562" i="55"/>
  <c r="AF1591" i="55"/>
  <c r="AF1599" i="55"/>
  <c r="AF1609" i="55"/>
  <c r="AF1630" i="55"/>
  <c r="AF1646" i="55"/>
  <c r="AF35" i="55"/>
  <c r="AF506" i="55"/>
  <c r="AF514" i="55"/>
  <c r="AF522" i="55"/>
  <c r="AF530" i="55"/>
  <c r="AF690" i="55"/>
  <c r="AF1014" i="55"/>
  <c r="AF1022" i="55"/>
  <c r="AF1030" i="55"/>
  <c r="AF1038" i="55"/>
  <c r="AF1177" i="55"/>
  <c r="AF1181" i="55"/>
  <c r="AF1185" i="55"/>
  <c r="AF1193" i="55"/>
  <c r="AF1211" i="55"/>
  <c r="AF1215" i="55"/>
  <c r="AF1230" i="55"/>
  <c r="AF1269" i="55"/>
  <c r="AF1377" i="55"/>
  <c r="AF1449" i="55"/>
  <c r="AF1457" i="55"/>
  <c r="AF1536" i="55"/>
  <c r="AF1544" i="55"/>
  <c r="AF1552" i="55"/>
  <c r="AF1565" i="55"/>
  <c r="AF1594" i="55"/>
  <c r="AF1602" i="55"/>
  <c r="AF1612" i="55"/>
  <c r="AF419" i="55"/>
  <c r="AF440" i="55"/>
  <c r="AF448" i="55"/>
  <c r="AF488" i="55"/>
  <c r="AF541" i="55"/>
  <c r="AF698" i="55"/>
  <c r="AF1107" i="55"/>
  <c r="AF1123" i="55"/>
  <c r="AF1139" i="55"/>
  <c r="AF1246" i="55"/>
  <c r="AF1254" i="55"/>
  <c r="AF1258" i="55"/>
  <c r="AF1262" i="55"/>
  <c r="AF1478" i="55"/>
  <c r="AF443" i="55"/>
  <c r="AF451" i="55"/>
  <c r="AF473" i="55"/>
  <c r="AF935" i="55"/>
  <c r="AF943" i="55"/>
  <c r="AF951" i="55"/>
  <c r="AF1568" i="55"/>
  <c r="AF1600" i="55"/>
  <c r="AF433" i="55"/>
  <c r="AF454" i="55"/>
  <c r="AF493" i="55"/>
  <c r="AF1015" i="55"/>
  <c r="AF1023" i="55"/>
  <c r="AF1031" i="55"/>
  <c r="AF1039" i="55"/>
  <c r="AF1047" i="55"/>
  <c r="AF1263" i="55"/>
  <c r="AF1378" i="55"/>
  <c r="AF1434" i="55"/>
  <c r="AF1463" i="55"/>
  <c r="AF1476" i="55"/>
  <c r="AF1558" i="55"/>
  <c r="AF1571" i="55"/>
  <c r="AF1595" i="55"/>
  <c r="AF1613" i="55"/>
  <c r="AF1621" i="55"/>
  <c r="AF1626" i="55"/>
  <c r="AF1650" i="55"/>
  <c r="AF207" i="55"/>
  <c r="AF215" i="55"/>
  <c r="AF223" i="55"/>
  <c r="AF231" i="55"/>
  <c r="AF239" i="55"/>
  <c r="AF247" i="55"/>
  <c r="AF255" i="55"/>
  <c r="AF263" i="55"/>
  <c r="AF271" i="55"/>
  <c r="AF279" i="55"/>
  <c r="AF287" i="55"/>
  <c r="AF295" i="55"/>
  <c r="AF303" i="55"/>
  <c r="AF311" i="55"/>
  <c r="AF319" i="55"/>
  <c r="AF327" i="55"/>
  <c r="AF335" i="55"/>
  <c r="AF343" i="55"/>
  <c r="AF829" i="55"/>
  <c r="AF1167" i="55"/>
  <c r="AF1179" i="55"/>
  <c r="AF1187" i="55"/>
  <c r="AF1616" i="55"/>
  <c r="C8" i="55"/>
  <c r="C11" i="55"/>
  <c r="D11" i="55" s="1"/>
  <c r="AF36" i="55"/>
  <c r="AF28" i="55"/>
  <c r="AF33" i="55"/>
  <c r="AF40" i="55"/>
  <c r="AF48" i="55"/>
  <c r="AF56" i="55"/>
  <c r="AF64" i="55"/>
  <c r="AF72" i="55"/>
  <c r="AF80" i="55"/>
  <c r="AF88" i="55"/>
  <c r="AF96" i="55"/>
  <c r="AF104" i="55"/>
  <c r="AF112" i="55"/>
  <c r="AF120" i="55"/>
  <c r="AF128" i="55"/>
  <c r="AF136" i="55"/>
  <c r="AF144" i="55"/>
  <c r="AF168" i="55"/>
  <c r="AF176" i="55"/>
  <c r="AF184" i="55"/>
  <c r="AF192" i="55"/>
  <c r="AF200" i="55"/>
  <c r="AF208" i="55"/>
  <c r="AF216" i="55"/>
  <c r="AF224" i="55"/>
  <c r="AF232" i="55"/>
  <c r="AF240" i="55"/>
  <c r="AF248" i="55"/>
  <c r="AF256" i="55"/>
  <c r="AF264" i="55"/>
  <c r="AF272" i="55"/>
  <c r="AF280" i="55"/>
  <c r="AF288" i="55"/>
  <c r="AF296" i="55"/>
  <c r="AF304" i="55"/>
  <c r="AF312" i="55"/>
  <c r="AF320" i="55"/>
  <c r="AF328" i="55"/>
  <c r="AF336" i="55"/>
  <c r="AF344" i="55"/>
  <c r="AF700" i="55"/>
  <c r="AF1617" i="55"/>
  <c r="B6" i="55"/>
  <c r="D6" i="55" s="1"/>
  <c r="AF27" i="55"/>
  <c r="AF43" i="55"/>
  <c r="AF51" i="55"/>
  <c r="AF59" i="55"/>
  <c r="AF67" i="55"/>
  <c r="AF75" i="55"/>
  <c r="AF83" i="55"/>
  <c r="AF91" i="55"/>
  <c r="AF99" i="55"/>
  <c r="AF107" i="55"/>
  <c r="AF115" i="55"/>
  <c r="AF123" i="55"/>
  <c r="AF131" i="55"/>
  <c r="AF179" i="55"/>
  <c r="AF187" i="55"/>
  <c r="AF195" i="55"/>
  <c r="AF203" i="55"/>
  <c r="AF211" i="55"/>
  <c r="AF219" i="55"/>
  <c r="AF227" i="55"/>
  <c r="AF235" i="55"/>
  <c r="AF243" i="55"/>
  <c r="AF251" i="55"/>
  <c r="AF259" i="55"/>
  <c r="AF267" i="55"/>
  <c r="AF275" i="55"/>
  <c r="AF283" i="55"/>
  <c r="AF291" i="55"/>
  <c r="AF299" i="55"/>
  <c r="AF307" i="55"/>
  <c r="AF315" i="55"/>
  <c r="AF323" i="55"/>
  <c r="AF331" i="55"/>
  <c r="AF339" i="55"/>
  <c r="AF347" i="55"/>
  <c r="AF982" i="55"/>
  <c r="AF214" i="55"/>
  <c r="AF222" i="55"/>
  <c r="AF230" i="55"/>
  <c r="AF238" i="55"/>
  <c r="AF246" i="55"/>
  <c r="AF254" i="55"/>
  <c r="AF262" i="55"/>
  <c r="AF318" i="55"/>
  <c r="AF326" i="55"/>
  <c r="AF334" i="55"/>
  <c r="AF342" i="55"/>
  <c r="AF435" i="55"/>
  <c r="AF476" i="55"/>
  <c r="AF1615" i="55"/>
  <c r="AF41" i="55"/>
  <c r="AF49" i="55"/>
  <c r="AF57" i="55"/>
  <c r="AF65" i="55"/>
  <c r="AF73" i="55"/>
  <c r="AF81" i="55"/>
  <c r="AF89" i="55"/>
  <c r="AF97" i="55"/>
  <c r="AF105" i="55"/>
  <c r="AF113" i="55"/>
  <c r="AF121" i="55"/>
  <c r="AF129" i="55"/>
  <c r="AF137" i="55"/>
  <c r="AF145" i="55"/>
  <c r="AF153" i="55"/>
  <c r="AF161" i="55"/>
  <c r="AF169" i="55"/>
  <c r="AF177" i="55"/>
  <c r="AF185" i="55"/>
  <c r="AF193" i="55"/>
  <c r="AF201" i="55"/>
  <c r="AF209" i="55"/>
  <c r="AF217" i="55"/>
  <c r="AF225" i="55"/>
  <c r="AF233" i="55"/>
  <c r="AF241" i="55"/>
  <c r="AF249" i="55"/>
  <c r="AF257" i="55"/>
  <c r="AF265" i="55"/>
  <c r="AF273" i="55"/>
  <c r="AF281" i="55"/>
  <c r="AF289" i="55"/>
  <c r="AF297" i="55"/>
  <c r="AF305" i="55"/>
  <c r="AF313" i="55"/>
  <c r="AF321" i="55"/>
  <c r="AF329" i="55"/>
  <c r="AF337" i="55"/>
  <c r="AF345" i="55"/>
  <c r="AF496" i="55"/>
  <c r="AF552" i="55"/>
  <c r="AF1216" i="55"/>
  <c r="AF1407" i="55"/>
  <c r="AF1415" i="55"/>
  <c r="AF34" i="55"/>
  <c r="AF44" i="55"/>
  <c r="AF52" i="55"/>
  <c r="AF60" i="55"/>
  <c r="AF68" i="55"/>
  <c r="AF76" i="55"/>
  <c r="AF84" i="55"/>
  <c r="AF92" i="55"/>
  <c r="AF100" i="55"/>
  <c r="AF108" i="55"/>
  <c r="AF116" i="55"/>
  <c r="AF124" i="55"/>
  <c r="AF132" i="55"/>
  <c r="AF140" i="55"/>
  <c r="AF180" i="55"/>
  <c r="AF188" i="55"/>
  <c r="AF196" i="55"/>
  <c r="AF204" i="55"/>
  <c r="AF212" i="55"/>
  <c r="AF220" i="55"/>
  <c r="AF228" i="55"/>
  <c r="AF236" i="55"/>
  <c r="AF244" i="55"/>
  <c r="AF252" i="55"/>
  <c r="AF260" i="55"/>
  <c r="AF268" i="55"/>
  <c r="AF276" i="55"/>
  <c r="AF284" i="55"/>
  <c r="AF292" i="55"/>
  <c r="AF300" i="55"/>
  <c r="AF308" i="55"/>
  <c r="AF316" i="55"/>
  <c r="AF324" i="55"/>
  <c r="AF332" i="55"/>
  <c r="AF340" i="55"/>
  <c r="AF348" i="55"/>
  <c r="AF1052" i="55"/>
  <c r="AF1050" i="55"/>
  <c r="AF434" i="55"/>
  <c r="AF495" i="55"/>
  <c r="AF502" i="55"/>
  <c r="AF532" i="55"/>
  <c r="AF691" i="55"/>
  <c r="AF962" i="55"/>
  <c r="AF987" i="55"/>
  <c r="AF1222" i="55"/>
  <c r="AF1259" i="55"/>
  <c r="AF1366" i="55"/>
  <c r="AF1384" i="55"/>
  <c r="AF1402" i="55"/>
  <c r="AF1458" i="55"/>
  <c r="AF1467" i="55"/>
  <c r="AF1474" i="55"/>
  <c r="AF1561" i="55"/>
  <c r="AF1624" i="55"/>
  <c r="AF355" i="55"/>
  <c r="AF363" i="55"/>
  <c r="AF371" i="55"/>
  <c r="AF379" i="55"/>
  <c r="AF387" i="55"/>
  <c r="AF395" i="55"/>
  <c r="AF403" i="55"/>
  <c r="AF411" i="55"/>
  <c r="AF424" i="55"/>
  <c r="AF485" i="55"/>
  <c r="AF499" i="55"/>
  <c r="AF511" i="55"/>
  <c r="AF519" i="55"/>
  <c r="AF527" i="55"/>
  <c r="AF535" i="55"/>
  <c r="AF561" i="55"/>
  <c r="AF609" i="55"/>
  <c r="AF617" i="55"/>
  <c r="AF625" i="55"/>
  <c r="AF633" i="55"/>
  <c r="AF641" i="55"/>
  <c r="AF649" i="55"/>
  <c r="AF657" i="55"/>
  <c r="AF665" i="55"/>
  <c r="AF673" i="55"/>
  <c r="AF681" i="55"/>
  <c r="AF710" i="55"/>
  <c r="AF718" i="55"/>
  <c r="AF726" i="55"/>
  <c r="AF734" i="55"/>
  <c r="AF742" i="55"/>
  <c r="AF750" i="55"/>
  <c r="AF758" i="55"/>
  <c r="AF766" i="55"/>
  <c r="AF774" i="55"/>
  <c r="AF790" i="55"/>
  <c r="AF798" i="55"/>
  <c r="AF806" i="55"/>
  <c r="AF814" i="55"/>
  <c r="AF822" i="55"/>
  <c r="AF837" i="55"/>
  <c r="AF845" i="55"/>
  <c r="AF853" i="55"/>
  <c r="AF861" i="55"/>
  <c r="AF869" i="55"/>
  <c r="AF877" i="55"/>
  <c r="AF885" i="55"/>
  <c r="AF893" i="55"/>
  <c r="AF901" i="55"/>
  <c r="AF909" i="55"/>
  <c r="AF917" i="55"/>
  <c r="AF925" i="55"/>
  <c r="AF933" i="55"/>
  <c r="AF941" i="55"/>
  <c r="AF949" i="55"/>
  <c r="AF957" i="55"/>
  <c r="AF965" i="55"/>
  <c r="AF1000" i="55"/>
  <c r="AF1008" i="55"/>
  <c r="AF1024" i="55"/>
  <c r="AF1040" i="55"/>
  <c r="AF1080" i="55"/>
  <c r="AF1112" i="55"/>
  <c r="AF1120" i="55"/>
  <c r="AF1128" i="55"/>
  <c r="AF1136" i="55"/>
  <c r="AF1144" i="55"/>
  <c r="AF1152" i="55"/>
  <c r="AF1160" i="55"/>
  <c r="AF1182" i="55"/>
  <c r="AF1209" i="55"/>
  <c r="AF1243" i="55"/>
  <c r="AF1313" i="55"/>
  <c r="AF1321" i="55"/>
  <c r="AF1329" i="55"/>
  <c r="AF1337" i="55"/>
  <c r="AF1345" i="55"/>
  <c r="AF1353" i="55"/>
  <c r="AF1361" i="55"/>
  <c r="AF1379" i="55"/>
  <c r="AF1395" i="55"/>
  <c r="AF1414" i="55"/>
  <c r="AF1424" i="55"/>
  <c r="AF1453" i="55"/>
  <c r="AF1464" i="55"/>
  <c r="AF1489" i="55"/>
  <c r="AF1497" i="55"/>
  <c r="AF1505" i="55"/>
  <c r="AF1513" i="55"/>
  <c r="AF1529" i="55"/>
  <c r="AF1545" i="55"/>
  <c r="AF1557" i="55"/>
  <c r="AF1589" i="55"/>
  <c r="AF1597" i="55"/>
  <c r="AF1632" i="55"/>
  <c r="AF1640" i="55"/>
  <c r="AF1648" i="55"/>
  <c r="AF427" i="55"/>
  <c r="AF446" i="55"/>
  <c r="AF457" i="55"/>
  <c r="AF489" i="55"/>
  <c r="AF503" i="55"/>
  <c r="AF809" i="55"/>
  <c r="AF984" i="55"/>
  <c r="AF1147" i="55"/>
  <c r="AF1155" i="55"/>
  <c r="AF1163" i="55"/>
  <c r="AF1169" i="55"/>
  <c r="AF1189" i="55"/>
  <c r="AF1206" i="55"/>
  <c r="AF1223" i="55"/>
  <c r="AF1227" i="55"/>
  <c r="AF1270" i="55"/>
  <c r="AF1283" i="55"/>
  <c r="AF1364" i="55"/>
  <c r="AF1479" i="55"/>
  <c r="AF1553" i="55"/>
  <c r="AF444" i="55"/>
  <c r="AF475" i="55"/>
  <c r="AF482" i="55"/>
  <c r="AF549" i="55"/>
  <c r="AF701" i="55"/>
  <c r="AF830" i="55"/>
  <c r="AF983" i="55"/>
  <c r="AF1166" i="55"/>
  <c r="AF1186" i="55"/>
  <c r="AF1213" i="55"/>
  <c r="AF1247" i="55"/>
  <c r="AF1267" i="55"/>
  <c r="AF1618" i="55"/>
  <c r="AF356" i="55"/>
  <c r="AF364" i="55"/>
  <c r="AF372" i="55"/>
  <c r="AF380" i="55"/>
  <c r="AF388" i="55"/>
  <c r="AF396" i="55"/>
  <c r="AF404" i="55"/>
  <c r="AF412" i="55"/>
  <c r="AF425" i="55"/>
  <c r="AF465" i="55"/>
  <c r="AF497" i="55"/>
  <c r="AF504" i="55"/>
  <c r="AF512" i="55"/>
  <c r="AF520" i="55"/>
  <c r="AF528" i="55"/>
  <c r="AF570" i="55"/>
  <c r="AF578" i="55"/>
  <c r="AF586" i="55"/>
  <c r="AF594" i="55"/>
  <c r="AF602" i="55"/>
  <c r="AF610" i="55"/>
  <c r="AF618" i="55"/>
  <c r="AF626" i="55"/>
  <c r="AF634" i="55"/>
  <c r="AF642" i="55"/>
  <c r="AF650" i="55"/>
  <c r="AF658" i="55"/>
  <c r="AF666" i="55"/>
  <c r="AF674" i="55"/>
  <c r="AF682" i="55"/>
  <c r="AF711" i="55"/>
  <c r="AF719" i="55"/>
  <c r="AF727" i="55"/>
  <c r="AF735" i="55"/>
  <c r="AF743" i="55"/>
  <c r="AF751" i="55"/>
  <c r="AF759" i="55"/>
  <c r="AF767" i="55"/>
  <c r="AF775" i="55"/>
  <c r="AF783" i="55"/>
  <c r="AF791" i="55"/>
  <c r="AF799" i="55"/>
  <c r="AF807" i="55"/>
  <c r="AF815" i="55"/>
  <c r="AF878" i="55"/>
  <c r="AF886" i="55"/>
  <c r="AF894" i="55"/>
  <c r="AF902" i="55"/>
  <c r="AF910" i="55"/>
  <c r="AF918" i="55"/>
  <c r="AF926" i="55"/>
  <c r="AF934" i="55"/>
  <c r="AF942" i="55"/>
  <c r="AF950" i="55"/>
  <c r="AF958" i="55"/>
  <c r="AF971" i="55"/>
  <c r="AF992" i="55"/>
  <c r="AF1009" i="55"/>
  <c r="AF1017" i="55"/>
  <c r="AF1025" i="55"/>
  <c r="AF1033" i="55"/>
  <c r="AF1041" i="55"/>
  <c r="AF1056" i="55"/>
  <c r="AF1089" i="55"/>
  <c r="AF1097" i="55"/>
  <c r="AF1105" i="55"/>
  <c r="AF1113" i="55"/>
  <c r="AF1121" i="55"/>
  <c r="AF1129" i="55"/>
  <c r="AF1137" i="55"/>
  <c r="AF1145" i="55"/>
  <c r="AF1190" i="55"/>
  <c r="AF1217" i="55"/>
  <c r="AF1238" i="55"/>
  <c r="AF1367" i="55"/>
  <c r="AF1380" i="55"/>
  <c r="AF1388" i="55"/>
  <c r="AF1401" i="55"/>
  <c r="AF1454" i="55"/>
  <c r="AF1459" i="55"/>
  <c r="AF1475" i="55"/>
  <c r="AF1482" i="55"/>
  <c r="AF1490" i="55"/>
  <c r="AF1498" i="55"/>
  <c r="AF1506" i="55"/>
  <c r="AF1574" i="55"/>
  <c r="AF1582" i="55"/>
  <c r="AF1590" i="55"/>
  <c r="AF1598" i="55"/>
  <c r="AF1614" i="55"/>
  <c r="AF1633" i="55"/>
  <c r="AF1649" i="55"/>
  <c r="AF458" i="55"/>
  <c r="AF483" i="55"/>
  <c r="AF490" i="55"/>
  <c r="AF546" i="55"/>
  <c r="AF961" i="55"/>
  <c r="AF1170" i="55"/>
  <c r="AF1214" i="55"/>
  <c r="AF1235" i="55"/>
  <c r="AF1271" i="55"/>
  <c r="AF1391" i="55"/>
  <c r="AF1406" i="55"/>
  <c r="AF1610" i="55"/>
  <c r="AF1644" i="55"/>
  <c r="AF423" i="55"/>
  <c r="AF438" i="55"/>
  <c r="AF494" i="55"/>
  <c r="AF526" i="55"/>
  <c r="AF534" i="55"/>
  <c r="AF554" i="55"/>
  <c r="AF672" i="55"/>
  <c r="AF680" i="55"/>
  <c r="AF733" i="55"/>
  <c r="AF826" i="55"/>
  <c r="AF979" i="55"/>
  <c r="AF1174" i="55"/>
  <c r="AF1242" i="55"/>
  <c r="AF1255" i="55"/>
  <c r="AF1386" i="55"/>
  <c r="AF1399" i="55"/>
  <c r="AF1447" i="55"/>
  <c r="AF1471" i="55"/>
  <c r="AF1488" i="55"/>
  <c r="AV34" i="55"/>
  <c r="AT29" i="55"/>
  <c r="AV29" i="55" s="1"/>
  <c r="AR30" i="55"/>
  <c r="AS30" i="55" s="1"/>
  <c r="AR31" i="55"/>
  <c r="AS31" i="55" s="1"/>
  <c r="AY17" i="55"/>
  <c r="AX17" i="55"/>
  <c r="AV17" i="55"/>
  <c r="AU17" i="55"/>
  <c r="AU4" i="55"/>
  <c r="AY4" i="55"/>
  <c r="AV4" i="55"/>
  <c r="AX4" i="55" s="1"/>
  <c r="AZ4" i="55" s="1"/>
  <c r="C15" i="55"/>
  <c r="B15" i="55"/>
  <c r="AY14" i="55"/>
  <c r="AV14" i="55"/>
  <c r="AX14" i="55" s="1"/>
  <c r="AU14" i="55"/>
  <c r="AY3" i="55"/>
  <c r="AU3" i="55"/>
  <c r="AV3" i="55" s="1"/>
  <c r="B14" i="55"/>
  <c r="C14" i="55"/>
  <c r="AY13" i="55"/>
  <c r="AU13" i="55"/>
  <c r="AV13" i="55" s="1"/>
  <c r="AX13" i="55" s="1"/>
  <c r="AU16" i="55"/>
  <c r="AZ24" i="55"/>
  <c r="AY16" i="55"/>
  <c r="AX16" i="55"/>
  <c r="AV16" i="55"/>
  <c r="AY18" i="55"/>
  <c r="AX18" i="55"/>
  <c r="AV18" i="55"/>
  <c r="AU18" i="55"/>
  <c r="C7" i="55"/>
  <c r="F22" i="55"/>
  <c r="F24" i="55"/>
  <c r="AR28" i="55"/>
  <c r="AS28" i="55" s="1"/>
  <c r="F29" i="55"/>
  <c r="F37" i="55"/>
  <c r="F41" i="55"/>
  <c r="F45" i="55"/>
  <c r="F49" i="55"/>
  <c r="F53" i="55"/>
  <c r="F57" i="55"/>
  <c r="F61" i="55"/>
  <c r="F65" i="55"/>
  <c r="F69" i="55"/>
  <c r="F73" i="55"/>
  <c r="F77" i="55"/>
  <c r="F81" i="55"/>
  <c r="F85" i="55"/>
  <c r="F89" i="55"/>
  <c r="F93" i="55"/>
  <c r="F97" i="55"/>
  <c r="F101" i="55"/>
  <c r="F105" i="55"/>
  <c r="F109" i="55"/>
  <c r="F113" i="55"/>
  <c r="F117" i="55"/>
  <c r="F121" i="55"/>
  <c r="F125" i="55"/>
  <c r="F129" i="55"/>
  <c r="F135" i="55"/>
  <c r="F143" i="55"/>
  <c r="AF148" i="55"/>
  <c r="F151" i="55"/>
  <c r="AF156" i="55"/>
  <c r="F159" i="55"/>
  <c r="AF164" i="55"/>
  <c r="F167" i="55"/>
  <c r="AF172" i="55"/>
  <c r="F175" i="55"/>
  <c r="S2" i="55"/>
  <c r="F27" i="55"/>
  <c r="F32" i="55"/>
  <c r="F35" i="55"/>
  <c r="F136" i="55"/>
  <c r="F144" i="55"/>
  <c r="F152" i="55"/>
  <c r="F160" i="55"/>
  <c r="F168" i="55"/>
  <c r="F1700" i="55"/>
  <c r="F1696" i="55"/>
  <c r="F1692" i="55"/>
  <c r="F1688" i="55"/>
  <c r="F1701" i="55"/>
  <c r="F1697" i="55"/>
  <c r="F1693" i="55"/>
  <c r="F1689" i="55"/>
  <c r="F1698" i="55"/>
  <c r="F1694" i="55"/>
  <c r="F1690" i="55"/>
  <c r="F1686" i="55"/>
  <c r="F1682" i="55"/>
  <c r="F1699" i="55"/>
  <c r="F1695" i="55"/>
  <c r="F1691" i="55"/>
  <c r="F1687" i="55"/>
  <c r="F1683" i="55"/>
  <c r="F1685" i="55"/>
  <c r="F1677" i="55"/>
  <c r="F1680" i="55"/>
  <c r="F1678" i="55"/>
  <c r="F1681" i="55"/>
  <c r="F1675" i="55"/>
  <c r="F1671" i="55"/>
  <c r="F1667" i="55"/>
  <c r="F1684" i="55"/>
  <c r="F1656" i="55"/>
  <c r="F1652" i="55"/>
  <c r="F1674" i="55"/>
  <c r="F1669" i="55"/>
  <c r="F1660" i="55"/>
  <c r="F1672" i="55"/>
  <c r="F1657" i="55"/>
  <c r="F1651" i="55"/>
  <c r="F1662" i="55"/>
  <c r="F1661" i="55"/>
  <c r="F1670" i="55"/>
  <c r="F1658" i="55"/>
  <c r="F1654" i="55"/>
  <c r="F1650" i="55"/>
  <c r="F1679" i="55"/>
  <c r="F1668" i="55"/>
  <c r="F1665" i="55"/>
  <c r="F1664" i="55"/>
  <c r="F1663" i="55"/>
  <c r="F1673" i="55"/>
  <c r="F1659" i="55"/>
  <c r="F1655" i="55"/>
  <c r="F1653" i="55"/>
  <c r="F1649" i="55"/>
  <c r="F1676" i="55"/>
  <c r="F1647" i="55"/>
  <c r="F1648" i="55"/>
  <c r="F1646" i="55"/>
  <c r="F1666" i="55"/>
  <c r="F1644" i="55"/>
  <c r="F1638" i="55"/>
  <c r="F1645" i="55"/>
  <c r="F1642" i="55"/>
  <c r="F1636" i="55"/>
  <c r="F1635" i="55"/>
  <c r="F1630" i="55"/>
  <c r="F1634" i="55"/>
  <c r="F1643" i="55"/>
  <c r="F1637" i="55"/>
  <c r="F1633" i="55"/>
  <c r="F1628" i="55"/>
  <c r="F1640" i="55"/>
  <c r="F1632" i="55"/>
  <c r="F1629" i="55"/>
  <c r="F1621" i="55"/>
  <c r="F1617" i="55"/>
  <c r="F1613" i="55"/>
  <c r="F1609" i="55"/>
  <c r="F1605" i="55"/>
  <c r="F1627" i="55"/>
  <c r="F1626" i="55"/>
  <c r="F1625" i="55"/>
  <c r="F1620" i="55"/>
  <c r="F1616" i="55"/>
  <c r="F1612" i="55"/>
  <c r="F1608" i="55"/>
  <c r="F1604" i="55"/>
  <c r="F1624" i="55"/>
  <c r="F1619" i="55"/>
  <c r="F1615" i="55"/>
  <c r="F1611" i="55"/>
  <c r="F1607" i="55"/>
  <c r="F1623" i="55"/>
  <c r="F1641" i="55"/>
  <c r="F1618" i="55"/>
  <c r="F1614" i="55"/>
  <c r="F1610" i="55"/>
  <c r="F1606" i="55"/>
  <c r="F1631" i="55"/>
  <c r="F1622" i="55"/>
  <c r="F1602" i="55"/>
  <c r="F1600" i="55"/>
  <c r="F1596" i="55"/>
  <c r="F1592" i="55"/>
  <c r="F1639" i="55"/>
  <c r="F1599" i="55"/>
  <c r="F1595" i="55"/>
  <c r="F1591" i="55"/>
  <c r="F1598" i="55"/>
  <c r="F1594" i="55"/>
  <c r="F1590" i="55"/>
  <c r="F1586" i="55"/>
  <c r="F1587" i="55"/>
  <c r="F1584" i="55"/>
  <c r="F1576" i="55"/>
  <c r="F1572" i="55"/>
  <c r="F1564" i="55"/>
  <c r="F1560" i="55"/>
  <c r="F1556" i="55"/>
  <c r="F1597" i="55"/>
  <c r="F1583" i="55"/>
  <c r="F1575" i="55"/>
  <c r="F1603" i="55"/>
  <c r="F1588" i="55"/>
  <c r="F1582" i="55"/>
  <c r="F1574" i="55"/>
  <c r="F1570" i="55"/>
  <c r="F1567" i="55"/>
  <c r="F1563" i="55"/>
  <c r="F1559" i="55"/>
  <c r="F1555" i="55"/>
  <c r="F1551" i="55"/>
  <c r="F1593" i="55"/>
  <c r="F1585" i="55"/>
  <c r="F1581" i="55"/>
  <c r="F1573" i="55"/>
  <c r="F1580" i="55"/>
  <c r="F1566" i="55"/>
  <c r="F1562" i="55"/>
  <c r="F1558" i="55"/>
  <c r="F1589" i="55"/>
  <c r="F1579" i="55"/>
  <c r="F1571" i="55"/>
  <c r="F1568" i="55"/>
  <c r="F1578" i="55"/>
  <c r="F1565" i="55"/>
  <c r="F1561" i="55"/>
  <c r="F1557" i="55"/>
  <c r="F1553" i="55"/>
  <c r="F1550" i="55"/>
  <c r="F1549" i="55"/>
  <c r="F1545" i="55"/>
  <c r="F1548" i="55"/>
  <c r="F1577" i="55"/>
  <c r="F1601" i="55"/>
  <c r="F1569" i="55"/>
  <c r="F1554" i="55"/>
  <c r="F1547" i="55"/>
  <c r="F1543" i="55"/>
  <c r="F1539" i="55"/>
  <c r="F1535" i="55"/>
  <c r="F1552" i="55"/>
  <c r="F1536" i="55"/>
  <c r="F1542" i="55"/>
  <c r="F1530" i="55"/>
  <c r="F1527" i="55"/>
  <c r="F1515" i="55"/>
  <c r="F1526" i="55"/>
  <c r="F1534" i="55"/>
  <c r="F1540" i="55"/>
  <c r="F1531" i="55"/>
  <c r="F1528" i="55"/>
  <c r="F1525" i="55"/>
  <c r="F1546" i="55"/>
  <c r="F1533" i="55"/>
  <c r="F1538" i="55"/>
  <c r="F1532" i="55"/>
  <c r="F1529" i="55"/>
  <c r="F1523" i="55"/>
  <c r="F1516" i="55"/>
  <c r="F1518" i="55"/>
  <c r="F1517" i="55"/>
  <c r="F1520" i="55"/>
  <c r="F1511" i="55"/>
  <c r="F1507" i="55"/>
  <c r="F1503" i="55"/>
  <c r="F1499" i="55"/>
  <c r="F1495" i="55"/>
  <c r="F1491" i="55"/>
  <c r="F1541" i="55"/>
  <c r="F1537" i="55"/>
  <c r="F1510" i="55"/>
  <c r="F1506" i="55"/>
  <c r="F1502" i="55"/>
  <c r="F1498" i="55"/>
  <c r="F1494" i="55"/>
  <c r="F1490" i="55"/>
  <c r="F1524" i="55"/>
  <c r="F1514" i="55"/>
  <c r="F1544" i="55"/>
  <c r="F1522" i="55"/>
  <c r="F1521" i="55"/>
  <c r="F1519" i="55"/>
  <c r="F1513" i="55"/>
  <c r="F1509" i="55"/>
  <c r="F1505" i="55"/>
  <c r="F1501" i="55"/>
  <c r="F1497" i="55"/>
  <c r="F1493" i="55"/>
  <c r="F1489" i="55"/>
  <c r="F1481" i="55"/>
  <c r="F1508" i="55"/>
  <c r="F1492" i="55"/>
  <c r="F1479" i="55"/>
  <c r="F1475" i="55"/>
  <c r="F1471" i="55"/>
  <c r="F1467" i="55"/>
  <c r="F1463" i="55"/>
  <c r="F1459" i="55"/>
  <c r="F1488" i="55"/>
  <c r="F1487" i="55"/>
  <c r="F1504" i="55"/>
  <c r="F1486" i="55"/>
  <c r="F1478" i="55"/>
  <c r="F1474" i="55"/>
  <c r="F1470" i="55"/>
  <c r="F1466" i="55"/>
  <c r="F1462" i="55"/>
  <c r="F1458" i="55"/>
  <c r="F1500" i="55"/>
  <c r="F1484" i="55"/>
  <c r="F1477" i="55"/>
  <c r="F1473" i="55"/>
  <c r="F1469" i="55"/>
  <c r="F1465" i="55"/>
  <c r="F1461" i="55"/>
  <c r="F1457" i="55"/>
  <c r="F1483" i="55"/>
  <c r="F1512" i="55"/>
  <c r="F1496" i="55"/>
  <c r="F1482" i="55"/>
  <c r="F1480" i="55"/>
  <c r="F1476" i="55"/>
  <c r="F1472" i="55"/>
  <c r="F1468" i="55"/>
  <c r="F1464" i="55"/>
  <c r="F1460" i="55"/>
  <c r="F1456" i="55"/>
  <c r="F1452" i="55"/>
  <c r="F1448" i="55"/>
  <c r="F1444" i="55"/>
  <c r="F1440" i="55"/>
  <c r="F1436" i="55"/>
  <c r="F1432" i="55"/>
  <c r="F1451" i="55"/>
  <c r="F1455" i="55"/>
  <c r="F1450" i="55"/>
  <c r="F1447" i="55"/>
  <c r="F1443" i="55"/>
  <c r="F1439" i="55"/>
  <c r="F1435" i="55"/>
  <c r="F1431" i="55"/>
  <c r="F1485" i="55"/>
  <c r="F1454" i="55"/>
  <c r="F1446" i="55"/>
  <c r="F1442" i="55"/>
  <c r="F1438" i="55"/>
  <c r="F1434" i="55"/>
  <c r="F1430" i="55"/>
  <c r="F1449" i="55"/>
  <c r="F1453" i="55"/>
  <c r="F1433" i="55"/>
  <c r="F1421" i="55"/>
  <c r="F1415" i="55"/>
  <c r="F1411" i="55"/>
  <c r="F1407" i="55"/>
  <c r="F1403" i="55"/>
  <c r="F1399" i="55"/>
  <c r="F1395" i="55"/>
  <c r="F1424" i="55"/>
  <c r="F1445" i="55"/>
  <c r="F1428" i="55"/>
  <c r="F1418" i="55"/>
  <c r="F1414" i="55"/>
  <c r="F1410" i="55"/>
  <c r="F1406" i="55"/>
  <c r="F1402" i="55"/>
  <c r="F1398" i="55"/>
  <c r="F1394" i="55"/>
  <c r="F1427" i="55"/>
  <c r="F1425" i="55"/>
  <c r="F1422" i="55"/>
  <c r="F1419" i="55"/>
  <c r="F1441" i="55"/>
  <c r="F1417" i="55"/>
  <c r="F1413" i="55"/>
  <c r="F1409" i="55"/>
  <c r="F1405" i="55"/>
  <c r="F1401" i="55"/>
  <c r="F1397" i="55"/>
  <c r="F1437" i="55"/>
  <c r="F1426" i="55"/>
  <c r="F1423" i="55"/>
  <c r="F1420" i="55"/>
  <c r="F1416" i="55"/>
  <c r="F1412" i="55"/>
  <c r="F1408" i="55"/>
  <c r="F1404" i="55"/>
  <c r="F1400" i="55"/>
  <c r="F1396" i="55"/>
  <c r="F1391" i="55"/>
  <c r="F1385" i="55"/>
  <c r="F1381" i="55"/>
  <c r="F1377" i="55"/>
  <c r="F1373" i="55"/>
  <c r="F1369" i="55"/>
  <c r="F1365" i="55"/>
  <c r="F1361" i="55"/>
  <c r="F1429" i="55"/>
  <c r="F1389" i="55"/>
  <c r="F1384" i="55"/>
  <c r="F1380" i="55"/>
  <c r="F1376" i="55"/>
  <c r="F1372" i="55"/>
  <c r="F1368" i="55"/>
  <c r="F1364" i="55"/>
  <c r="F1392" i="55"/>
  <c r="F1388" i="55"/>
  <c r="F1393" i="55"/>
  <c r="F1387" i="55"/>
  <c r="F1383" i="55"/>
  <c r="F1379" i="55"/>
  <c r="F1375" i="55"/>
  <c r="F1371" i="55"/>
  <c r="F1367" i="55"/>
  <c r="F1390" i="55"/>
  <c r="F1370" i="55"/>
  <c r="F1363" i="55"/>
  <c r="F1353" i="55"/>
  <c r="F1349" i="55"/>
  <c r="F1345" i="55"/>
  <c r="F1341" i="55"/>
  <c r="F1337" i="55"/>
  <c r="F1333" i="55"/>
  <c r="F1329" i="55"/>
  <c r="F1325" i="55"/>
  <c r="F1321" i="55"/>
  <c r="F1317" i="55"/>
  <c r="F1313" i="55"/>
  <c r="F1378" i="55"/>
  <c r="F1360" i="55"/>
  <c r="F1357" i="55"/>
  <c r="F1386" i="55"/>
  <c r="F1352" i="55"/>
  <c r="F1348" i="55"/>
  <c r="F1344" i="55"/>
  <c r="F1340" i="55"/>
  <c r="F1336" i="55"/>
  <c r="F1332" i="55"/>
  <c r="F1328" i="55"/>
  <c r="F1324" i="55"/>
  <c r="F1320" i="55"/>
  <c r="F1316" i="55"/>
  <c r="F1312" i="55"/>
  <c r="F1358" i="55"/>
  <c r="F1382" i="55"/>
  <c r="F1374" i="55"/>
  <c r="F1366" i="55"/>
  <c r="F1355" i="55"/>
  <c r="F1351" i="55"/>
  <c r="F1347" i="55"/>
  <c r="F1343" i="55"/>
  <c r="F1339" i="55"/>
  <c r="F1335" i="55"/>
  <c r="F1331" i="55"/>
  <c r="F1327" i="55"/>
  <c r="F1323" i="55"/>
  <c r="F1319" i="55"/>
  <c r="F1315" i="55"/>
  <c r="F1311" i="55"/>
  <c r="F1307" i="55"/>
  <c r="F1362" i="55"/>
  <c r="F1306" i="55"/>
  <c r="F1302" i="55"/>
  <c r="F1294" i="55"/>
  <c r="F1265" i="55"/>
  <c r="F1257" i="55"/>
  <c r="F1249" i="55"/>
  <c r="F1241" i="55"/>
  <c r="F1233" i="55"/>
  <c r="F1359" i="55"/>
  <c r="F1356" i="55"/>
  <c r="F1346" i="55"/>
  <c r="F1330" i="55"/>
  <c r="F1314" i="55"/>
  <c r="F1301" i="55"/>
  <c r="F1293" i="55"/>
  <c r="F1284" i="55"/>
  <c r="F1280" i="55"/>
  <c r="F1276" i="55"/>
  <c r="F1272" i="55"/>
  <c r="F1264" i="55"/>
  <c r="F1256" i="55"/>
  <c r="F1248" i="55"/>
  <c r="F1240" i="55"/>
  <c r="F1232" i="55"/>
  <c r="F1224" i="55"/>
  <c r="F1300" i="55"/>
  <c r="F1292" i="55"/>
  <c r="F1271" i="55"/>
  <c r="F1263" i="55"/>
  <c r="F1255" i="55"/>
  <c r="F1247" i="55"/>
  <c r="F1239" i="55"/>
  <c r="F1231" i="55"/>
  <c r="F1342" i="55"/>
  <c r="F1326" i="55"/>
  <c r="F1310" i="55"/>
  <c r="F1299" i="55"/>
  <c r="F1291" i="55"/>
  <c r="F1283" i="55"/>
  <c r="F1279" i="55"/>
  <c r="F1275" i="55"/>
  <c r="F1270" i="55"/>
  <c r="F1262" i="55"/>
  <c r="F1254" i="55"/>
  <c r="F1246" i="55"/>
  <c r="F1238" i="55"/>
  <c r="F1230" i="55"/>
  <c r="F1298" i="55"/>
  <c r="F1290" i="55"/>
  <c r="F1269" i="55"/>
  <c r="F1261" i="55"/>
  <c r="F1253" i="55"/>
  <c r="F1245" i="55"/>
  <c r="F1237" i="55"/>
  <c r="F1229" i="55"/>
  <c r="F1354" i="55"/>
  <c r="F1338" i="55"/>
  <c r="F1322" i="55"/>
  <c r="F1308" i="55"/>
  <c r="F1305" i="55"/>
  <c r="F1297" i="55"/>
  <c r="F1289" i="55"/>
  <c r="F1286" i="55"/>
  <c r="F1282" i="55"/>
  <c r="F1278" i="55"/>
  <c r="F1274" i="55"/>
  <c r="F1268" i="55"/>
  <c r="F1260" i="55"/>
  <c r="F1252" i="55"/>
  <c r="F1244" i="55"/>
  <c r="F1236" i="55"/>
  <c r="F1228" i="55"/>
  <c r="F1304" i="55"/>
  <c r="F1296" i="55"/>
  <c r="F1288" i="55"/>
  <c r="F1267" i="55"/>
  <c r="F1259" i="55"/>
  <c r="F1251" i="55"/>
  <c r="F1243" i="55"/>
  <c r="F1235" i="55"/>
  <c r="F1227" i="55"/>
  <c r="F1287" i="55"/>
  <c r="F1277" i="55"/>
  <c r="F1258" i="55"/>
  <c r="F1220" i="55"/>
  <c r="F1212" i="55"/>
  <c r="F1204" i="55"/>
  <c r="F1196" i="55"/>
  <c r="F1188" i="55"/>
  <c r="F1180" i="55"/>
  <c r="F1172" i="55"/>
  <c r="F1226" i="55"/>
  <c r="F1219" i="55"/>
  <c r="F1211" i="55"/>
  <c r="F1203" i="55"/>
  <c r="F1195" i="55"/>
  <c r="F1187" i="55"/>
  <c r="F1179" i="55"/>
  <c r="F1171" i="55"/>
  <c r="F1164" i="55"/>
  <c r="F1160" i="55"/>
  <c r="F1156" i="55"/>
  <c r="F1295" i="55"/>
  <c r="F1273" i="55"/>
  <c r="F1250" i="55"/>
  <c r="F1218" i="55"/>
  <c r="F1210" i="55"/>
  <c r="F1202" i="55"/>
  <c r="F1194" i="55"/>
  <c r="F1186" i="55"/>
  <c r="F1178" i="55"/>
  <c r="F1170" i="55"/>
  <c r="F1309" i="55"/>
  <c r="F1225" i="55"/>
  <c r="F1217" i="55"/>
  <c r="F1209" i="55"/>
  <c r="F1201" i="55"/>
  <c r="F1193" i="55"/>
  <c r="F1185" i="55"/>
  <c r="F1177" i="55"/>
  <c r="F1169" i="55"/>
  <c r="F1163" i="55"/>
  <c r="F1159" i="55"/>
  <c r="F1155" i="55"/>
  <c r="F1350" i="55"/>
  <c r="F1334" i="55"/>
  <c r="F1318" i="55"/>
  <c r="F1303" i="55"/>
  <c r="F1285" i="55"/>
  <c r="F1242" i="55"/>
  <c r="F1216" i="55"/>
  <c r="F1208" i="55"/>
  <c r="F1200" i="55"/>
  <c r="F1192" i="55"/>
  <c r="F1184" i="55"/>
  <c r="F1176" i="55"/>
  <c r="F1168" i="55"/>
  <c r="F1223" i="55"/>
  <c r="F1215" i="55"/>
  <c r="F1207" i="55"/>
  <c r="F1199" i="55"/>
  <c r="F1191" i="55"/>
  <c r="F1183" i="55"/>
  <c r="F1175" i="55"/>
  <c r="F1167" i="55"/>
  <c r="F1162" i="55"/>
  <c r="F1158" i="55"/>
  <c r="F1154" i="55"/>
  <c r="F1281" i="55"/>
  <c r="F1266" i="55"/>
  <c r="F1234" i="55"/>
  <c r="F1222" i="55"/>
  <c r="F1214" i="55"/>
  <c r="F1206" i="55"/>
  <c r="F1198" i="55"/>
  <c r="F1190" i="55"/>
  <c r="G1190" i="55" s="1"/>
  <c r="F1182" i="55"/>
  <c r="F1174" i="55"/>
  <c r="F1166" i="55"/>
  <c r="F1205" i="55"/>
  <c r="F1173" i="55"/>
  <c r="F1150" i="55"/>
  <c r="F1149" i="55"/>
  <c r="F1146" i="55"/>
  <c r="F1142" i="55"/>
  <c r="F1138" i="55"/>
  <c r="F1134" i="55"/>
  <c r="F1130" i="55"/>
  <c r="F1126" i="55"/>
  <c r="F1122" i="55"/>
  <c r="F1118" i="55"/>
  <c r="F1114" i="55"/>
  <c r="F1110" i="55"/>
  <c r="F1197" i="55"/>
  <c r="F1165" i="55"/>
  <c r="F1148" i="55"/>
  <c r="F1145" i="55"/>
  <c r="F1141" i="55"/>
  <c r="F1137" i="55"/>
  <c r="F1133" i="55"/>
  <c r="F1129" i="55"/>
  <c r="F1125" i="55"/>
  <c r="F1121" i="55"/>
  <c r="F1117" i="55"/>
  <c r="F1113" i="55"/>
  <c r="F1109" i="55"/>
  <c r="F1221" i="55"/>
  <c r="F1189" i="55"/>
  <c r="F1161" i="55"/>
  <c r="F1144" i="55"/>
  <c r="F1140" i="55"/>
  <c r="F1136" i="55"/>
  <c r="F1132" i="55"/>
  <c r="F1128" i="55"/>
  <c r="F1124" i="55"/>
  <c r="F1120" i="55"/>
  <c r="F1116" i="55"/>
  <c r="F1112" i="55"/>
  <c r="F1213" i="55"/>
  <c r="F1181" i="55"/>
  <c r="F1157" i="55"/>
  <c r="F1153" i="55"/>
  <c r="F1152" i="55"/>
  <c r="F1151" i="55"/>
  <c r="F1102" i="55"/>
  <c r="F1094" i="55"/>
  <c r="F1086" i="55"/>
  <c r="F1143" i="55"/>
  <c r="F1127" i="55"/>
  <c r="F1111" i="55"/>
  <c r="F1108" i="55"/>
  <c r="F1101" i="55"/>
  <c r="F1093" i="55"/>
  <c r="F1085" i="55"/>
  <c r="F1075" i="55"/>
  <c r="F1071" i="55"/>
  <c r="F1067" i="55"/>
  <c r="F1063" i="55"/>
  <c r="F1059" i="55"/>
  <c r="F1055" i="55"/>
  <c r="F1051" i="55"/>
  <c r="F1047" i="55"/>
  <c r="F1043" i="55"/>
  <c r="F1039" i="55"/>
  <c r="F1035" i="55"/>
  <c r="F1031" i="55"/>
  <c r="F1027" i="55"/>
  <c r="F1023" i="55"/>
  <c r="F1019" i="55"/>
  <c r="F1015" i="55"/>
  <c r="F1011" i="55"/>
  <c r="F1100" i="55"/>
  <c r="F1092" i="55"/>
  <c r="F1084" i="55"/>
  <c r="F1081" i="55"/>
  <c r="F1139" i="55"/>
  <c r="F1123" i="55"/>
  <c r="F1099" i="55"/>
  <c r="F1091" i="55"/>
  <c r="F1083" i="55"/>
  <c r="F1080" i="55"/>
  <c r="F1078" i="55"/>
  <c r="F1074" i="55"/>
  <c r="F1070" i="55"/>
  <c r="F1066" i="55"/>
  <c r="F1062" i="55"/>
  <c r="F1058" i="55"/>
  <c r="F1054" i="55"/>
  <c r="F1050" i="55"/>
  <c r="F1046" i="55"/>
  <c r="F1042" i="55"/>
  <c r="F1038" i="55"/>
  <c r="F1034" i="55"/>
  <c r="F1030" i="55"/>
  <c r="F1026" i="55"/>
  <c r="F1022" i="55"/>
  <c r="F1018" i="55"/>
  <c r="F1014" i="55"/>
  <c r="F1010" i="55"/>
  <c r="F1106" i="55"/>
  <c r="F1098" i="55"/>
  <c r="F1090" i="55"/>
  <c r="F1079" i="55"/>
  <c r="F1135" i="55"/>
  <c r="F1119" i="55"/>
  <c r="F1105" i="55"/>
  <c r="F1097" i="55"/>
  <c r="F1089" i="55"/>
  <c r="F1082" i="55"/>
  <c r="F1077" i="55"/>
  <c r="F1073" i="55"/>
  <c r="F1069" i="55"/>
  <c r="F1065" i="55"/>
  <c r="F1061" i="55"/>
  <c r="F1057" i="55"/>
  <c r="F1053" i="55"/>
  <c r="F1049" i="55"/>
  <c r="F1045" i="55"/>
  <c r="F1041" i="55"/>
  <c r="F1037" i="55"/>
  <c r="F1033" i="55"/>
  <c r="F1029" i="55"/>
  <c r="F1025" i="55"/>
  <c r="F1021" i="55"/>
  <c r="F1017" i="55"/>
  <c r="F1013" i="55"/>
  <c r="F1009" i="55"/>
  <c r="F1107" i="55"/>
  <c r="F1104" i="55"/>
  <c r="F1096" i="55"/>
  <c r="F1088" i="55"/>
  <c r="F1048" i="55"/>
  <c r="F1003" i="55"/>
  <c r="F999" i="55"/>
  <c r="F996" i="55"/>
  <c r="F1095" i="55"/>
  <c r="F1068" i="55"/>
  <c r="F1032" i="55"/>
  <c r="F1016" i="55"/>
  <c r="F1002" i="55"/>
  <c r="F992" i="55"/>
  <c r="F988" i="55"/>
  <c r="F984" i="55"/>
  <c r="F980" i="55"/>
  <c r="F1056" i="55"/>
  <c r="F1001" i="55"/>
  <c r="F1103" i="55"/>
  <c r="F1076" i="55"/>
  <c r="F1044" i="55"/>
  <c r="F1028" i="55"/>
  <c r="F1012" i="55"/>
  <c r="F1008" i="55"/>
  <c r="F1000" i="55"/>
  <c r="F997" i="55"/>
  <c r="F991" i="55"/>
  <c r="F987" i="55"/>
  <c r="F983" i="55"/>
  <c r="F979" i="55"/>
  <c r="F975" i="55"/>
  <c r="F971" i="55"/>
  <c r="F1147" i="55"/>
  <c r="F1131" i="55"/>
  <c r="F1115" i="55"/>
  <c r="F1064" i="55"/>
  <c r="F1007" i="55"/>
  <c r="F1052" i="55"/>
  <c r="F1040" i="55"/>
  <c r="F1024" i="55"/>
  <c r="F1006" i="55"/>
  <c r="F998" i="55"/>
  <c r="F995" i="55"/>
  <c r="F994" i="55"/>
  <c r="F990" i="55"/>
  <c r="F986" i="55"/>
  <c r="F982" i="55"/>
  <c r="F978" i="55"/>
  <c r="F974" i="55"/>
  <c r="F970" i="55"/>
  <c r="F966" i="55"/>
  <c r="F1072" i="55"/>
  <c r="F1005" i="55"/>
  <c r="F1087" i="55"/>
  <c r="F1060" i="55"/>
  <c r="F1036" i="55"/>
  <c r="F1020" i="55"/>
  <c r="F1004" i="55"/>
  <c r="F993" i="55"/>
  <c r="F989" i="55"/>
  <c r="F985" i="55"/>
  <c r="F981" i="55"/>
  <c r="F977" i="55"/>
  <c r="F973" i="55"/>
  <c r="F969" i="55"/>
  <c r="F972" i="55"/>
  <c r="F967" i="55"/>
  <c r="F963" i="55"/>
  <c r="F959" i="55"/>
  <c r="F955" i="55"/>
  <c r="F951" i="55"/>
  <c r="F947" i="55"/>
  <c r="F943" i="55"/>
  <c r="F939" i="55"/>
  <c r="F935" i="55"/>
  <c r="F931" i="55"/>
  <c r="F927" i="55"/>
  <c r="F923" i="55"/>
  <c r="F919" i="55"/>
  <c r="F915" i="55"/>
  <c r="F911" i="55"/>
  <c r="F907" i="55"/>
  <c r="F903" i="55"/>
  <c r="F899" i="55"/>
  <c r="F895" i="55"/>
  <c r="F891" i="55"/>
  <c r="F887" i="55"/>
  <c r="F883" i="55"/>
  <c r="F879" i="55"/>
  <c r="F875" i="55"/>
  <c r="F962" i="55"/>
  <c r="F958" i="55"/>
  <c r="F954" i="55"/>
  <c r="F950" i="55"/>
  <c r="F946" i="55"/>
  <c r="F942" i="55"/>
  <c r="F938" i="55"/>
  <c r="F934" i="55"/>
  <c r="F930" i="55"/>
  <c r="F926" i="55"/>
  <c r="F922" i="55"/>
  <c r="F918" i="55"/>
  <c r="F914" i="55"/>
  <c r="F910" i="55"/>
  <c r="F906" i="55"/>
  <c r="F902" i="55"/>
  <c r="F898" i="55"/>
  <c r="F894" i="55"/>
  <c r="F890" i="55"/>
  <c r="F886" i="55"/>
  <c r="F882" i="55"/>
  <c r="F878" i="55"/>
  <c r="F874" i="55"/>
  <c r="F964" i="55"/>
  <c r="F961" i="55"/>
  <c r="F957" i="55"/>
  <c r="F953" i="55"/>
  <c r="F949" i="55"/>
  <c r="F945" i="55"/>
  <c r="F941" i="55"/>
  <c r="F937" i="55"/>
  <c r="F933" i="55"/>
  <c r="F929" i="55"/>
  <c r="F925" i="55"/>
  <c r="F921" i="55"/>
  <c r="F917" i="55"/>
  <c r="F913" i="55"/>
  <c r="F909" i="55"/>
  <c r="F905" i="55"/>
  <c r="F901" i="55"/>
  <c r="F897" i="55"/>
  <c r="F893" i="55"/>
  <c r="F889" i="55"/>
  <c r="F885" i="55"/>
  <c r="F881" i="55"/>
  <c r="F877" i="55"/>
  <c r="F976" i="55"/>
  <c r="F968" i="55"/>
  <c r="F965" i="55"/>
  <c r="F960" i="55"/>
  <c r="F956" i="55"/>
  <c r="F952" i="55"/>
  <c r="F948" i="55"/>
  <c r="F944" i="55"/>
  <c r="F940" i="55"/>
  <c r="F936" i="55"/>
  <c r="F932" i="55"/>
  <c r="F928" i="55"/>
  <c r="F924" i="55"/>
  <c r="F920" i="55"/>
  <c r="F916" i="55"/>
  <c r="F912" i="55"/>
  <c r="F908" i="55"/>
  <c r="F904" i="55"/>
  <c r="F900" i="55"/>
  <c r="F896" i="55"/>
  <c r="F892" i="55"/>
  <c r="F888" i="55"/>
  <c r="F884" i="55"/>
  <c r="F880" i="55"/>
  <c r="F876" i="55"/>
  <c r="F869" i="55"/>
  <c r="F861" i="55"/>
  <c r="F853" i="55"/>
  <c r="F845" i="55"/>
  <c r="F837" i="55"/>
  <c r="F833" i="55"/>
  <c r="F830" i="55"/>
  <c r="F826" i="55"/>
  <c r="F822" i="55"/>
  <c r="F818" i="55"/>
  <c r="F814" i="55"/>
  <c r="F810" i="55"/>
  <c r="F806" i="55"/>
  <c r="F802" i="55"/>
  <c r="F798" i="55"/>
  <c r="F794" i="55"/>
  <c r="F790" i="55"/>
  <c r="F786" i="55"/>
  <c r="F868" i="55"/>
  <c r="F860" i="55"/>
  <c r="F852" i="55"/>
  <c r="F844" i="55"/>
  <c r="F836" i="55"/>
  <c r="F867" i="55"/>
  <c r="F859" i="55"/>
  <c r="F851" i="55"/>
  <c r="F843" i="55"/>
  <c r="F835" i="55"/>
  <c r="F831" i="55"/>
  <c r="F829" i="55"/>
  <c r="F825" i="55"/>
  <c r="F821" i="55"/>
  <c r="F817" i="55"/>
  <c r="F813" i="55"/>
  <c r="F809" i="55"/>
  <c r="F805" i="55"/>
  <c r="F801" i="55"/>
  <c r="F797" i="55"/>
  <c r="F793" i="55"/>
  <c r="F789" i="55"/>
  <c r="F866" i="55"/>
  <c r="F858" i="55"/>
  <c r="F850" i="55"/>
  <c r="F842" i="55"/>
  <c r="F834" i="55"/>
  <c r="F865" i="55"/>
  <c r="F857" i="55"/>
  <c r="F849" i="55"/>
  <c r="F841" i="55"/>
  <c r="F828" i="55"/>
  <c r="F824" i="55"/>
  <c r="F820" i="55"/>
  <c r="F816" i="55"/>
  <c r="F812" i="55"/>
  <c r="F808" i="55"/>
  <c r="F804" i="55"/>
  <c r="F800" i="55"/>
  <c r="F796" i="55"/>
  <c r="F792" i="55"/>
  <c r="F788" i="55"/>
  <c r="F872" i="55"/>
  <c r="F864" i="55"/>
  <c r="F856" i="55"/>
  <c r="F848" i="55"/>
  <c r="F840" i="55"/>
  <c r="F832" i="55"/>
  <c r="F873" i="55"/>
  <c r="F871" i="55"/>
  <c r="F863" i="55"/>
  <c r="F855" i="55"/>
  <c r="F847" i="55"/>
  <c r="F839" i="55"/>
  <c r="F827" i="55"/>
  <c r="F823" i="55"/>
  <c r="F819" i="55"/>
  <c r="F815" i="55"/>
  <c r="F811" i="55"/>
  <c r="F807" i="55"/>
  <c r="F803" i="55"/>
  <c r="F799" i="55"/>
  <c r="F795" i="55"/>
  <c r="F791" i="55"/>
  <c r="F870" i="55"/>
  <c r="F862" i="55"/>
  <c r="F854" i="55"/>
  <c r="F846" i="55"/>
  <c r="F838" i="55"/>
  <c r="F778" i="55"/>
  <c r="F774" i="55"/>
  <c r="F770" i="55"/>
  <c r="F766" i="55"/>
  <c r="F762" i="55"/>
  <c r="F758" i="55"/>
  <c r="F754" i="55"/>
  <c r="F750" i="55"/>
  <c r="F746" i="55"/>
  <c r="F742" i="55"/>
  <c r="F738" i="55"/>
  <c r="F734" i="55"/>
  <c r="F730" i="55"/>
  <c r="F785" i="55"/>
  <c r="F777" i="55"/>
  <c r="F787" i="55"/>
  <c r="F784" i="55"/>
  <c r="F776" i="55"/>
  <c r="F773" i="55"/>
  <c r="F769" i="55"/>
  <c r="F765" i="55"/>
  <c r="F761" i="55"/>
  <c r="F757" i="55"/>
  <c r="F753" i="55"/>
  <c r="F749" i="55"/>
  <c r="F745" i="55"/>
  <c r="F741" i="55"/>
  <c r="F737" i="55"/>
  <c r="F733" i="55"/>
  <c r="F729" i="55"/>
  <c r="F725" i="55"/>
  <c r="F783" i="55"/>
  <c r="F782" i="55"/>
  <c r="F772" i="55"/>
  <c r="F768" i="55"/>
  <c r="F764" i="55"/>
  <c r="F760" i="55"/>
  <c r="F756" i="55"/>
  <c r="F752" i="55"/>
  <c r="F748" i="55"/>
  <c r="F744" i="55"/>
  <c r="F740" i="55"/>
  <c r="F736" i="55"/>
  <c r="F732" i="55"/>
  <c r="F728" i="55"/>
  <c r="F781" i="55"/>
  <c r="F780" i="55"/>
  <c r="F775" i="55"/>
  <c r="F771" i="55"/>
  <c r="F767" i="55"/>
  <c r="F763" i="55"/>
  <c r="F759" i="55"/>
  <c r="F755" i="55"/>
  <c r="F751" i="55"/>
  <c r="F747" i="55"/>
  <c r="F743" i="55"/>
  <c r="F739" i="55"/>
  <c r="F735" i="55"/>
  <c r="F731" i="55"/>
  <c r="F727" i="55"/>
  <c r="F723" i="55"/>
  <c r="F779" i="55"/>
  <c r="F715" i="55"/>
  <c r="F722" i="55"/>
  <c r="F714" i="55"/>
  <c r="F707" i="55"/>
  <c r="F703" i="55"/>
  <c r="F699" i="55"/>
  <c r="F695" i="55"/>
  <c r="F691" i="55"/>
  <c r="F687" i="55"/>
  <c r="F683" i="55"/>
  <c r="F679" i="55"/>
  <c r="F675" i="55"/>
  <c r="F671" i="55"/>
  <c r="F667" i="55"/>
  <c r="F663" i="55"/>
  <c r="F659" i="55"/>
  <c r="F655" i="55"/>
  <c r="F651" i="55"/>
  <c r="F647" i="55"/>
  <c r="F643" i="55"/>
  <c r="F639" i="55"/>
  <c r="F635" i="55"/>
  <c r="F631" i="55"/>
  <c r="F627" i="55"/>
  <c r="F623" i="55"/>
  <c r="F619" i="55"/>
  <c r="F615" i="55"/>
  <c r="F611" i="55"/>
  <c r="F607" i="55"/>
  <c r="F726" i="55"/>
  <c r="F721" i="55"/>
  <c r="F713" i="55"/>
  <c r="F720" i="55"/>
  <c r="F712" i="55"/>
  <c r="F702" i="55"/>
  <c r="F698" i="55"/>
  <c r="F694" i="55"/>
  <c r="F690" i="55"/>
  <c r="F686" i="55"/>
  <c r="F682" i="55"/>
  <c r="F678" i="55"/>
  <c r="F674" i="55"/>
  <c r="F670" i="55"/>
  <c r="F666" i="55"/>
  <c r="F662" i="55"/>
  <c r="F658" i="55"/>
  <c r="F654" i="55"/>
  <c r="F650" i="55"/>
  <c r="F646" i="55"/>
  <c r="F642" i="55"/>
  <c r="F638" i="55"/>
  <c r="F634" i="55"/>
  <c r="F630" i="55"/>
  <c r="F626" i="55"/>
  <c r="F622" i="55"/>
  <c r="F618" i="55"/>
  <c r="F614" i="55"/>
  <c r="F610" i="55"/>
  <c r="F606" i="55"/>
  <c r="F719" i="55"/>
  <c r="F711" i="55"/>
  <c r="F718" i="55"/>
  <c r="F710" i="55"/>
  <c r="F701" i="55"/>
  <c r="F697" i="55"/>
  <c r="F693" i="55"/>
  <c r="F689" i="55"/>
  <c r="F685" i="55"/>
  <c r="F681" i="55"/>
  <c r="F677" i="55"/>
  <c r="F673" i="55"/>
  <c r="F669" i="55"/>
  <c r="F665" i="55"/>
  <c r="F661" i="55"/>
  <c r="F657" i="55"/>
  <c r="F653" i="55"/>
  <c r="F649" i="55"/>
  <c r="F645" i="55"/>
  <c r="F641" i="55"/>
  <c r="F637" i="55"/>
  <c r="F633" i="55"/>
  <c r="F629" i="55"/>
  <c r="F625" i="55"/>
  <c r="F621" i="55"/>
  <c r="F617" i="55"/>
  <c r="F613" i="55"/>
  <c r="F609" i="55"/>
  <c r="F605" i="55"/>
  <c r="F724" i="55"/>
  <c r="F717" i="55"/>
  <c r="F709" i="55"/>
  <c r="F706" i="55"/>
  <c r="F705" i="55"/>
  <c r="F716" i="55"/>
  <c r="F708" i="55"/>
  <c r="F704" i="55"/>
  <c r="F700" i="55"/>
  <c r="F696" i="55"/>
  <c r="F692" i="55"/>
  <c r="F688" i="55"/>
  <c r="F684" i="55"/>
  <c r="F680" i="55"/>
  <c r="F676" i="55"/>
  <c r="F672" i="55"/>
  <c r="F668" i="55"/>
  <c r="F664" i="55"/>
  <c r="F660" i="55"/>
  <c r="F656" i="55"/>
  <c r="F652" i="55"/>
  <c r="F648" i="55"/>
  <c r="F644" i="55"/>
  <c r="F640" i="55"/>
  <c r="F636" i="55"/>
  <c r="F632" i="55"/>
  <c r="F628" i="55"/>
  <c r="F624" i="55"/>
  <c r="F620" i="55"/>
  <c r="F616" i="55"/>
  <c r="F612" i="55"/>
  <c r="F608" i="55"/>
  <c r="F604" i="55"/>
  <c r="F599" i="55"/>
  <c r="F591" i="55"/>
  <c r="F583" i="55"/>
  <c r="F575" i="55"/>
  <c r="F567" i="55"/>
  <c r="F562" i="55"/>
  <c r="F502" i="55"/>
  <c r="F494" i="55"/>
  <c r="F486" i="55"/>
  <c r="F478" i="55"/>
  <c r="F470" i="55"/>
  <c r="F462" i="55"/>
  <c r="F454" i="55"/>
  <c r="F450" i="55"/>
  <c r="F446" i="55"/>
  <c r="F442" i="55"/>
  <c r="F438" i="55"/>
  <c r="F434" i="55"/>
  <c r="F430" i="55"/>
  <c r="F426" i="55"/>
  <c r="F422" i="55"/>
  <c r="F598" i="55"/>
  <c r="F590" i="55"/>
  <c r="F582" i="55"/>
  <c r="F574" i="55"/>
  <c r="F566" i="55"/>
  <c r="F561" i="55"/>
  <c r="F554" i="55"/>
  <c r="F550" i="55"/>
  <c r="F546" i="55"/>
  <c r="F542" i="55"/>
  <c r="F538" i="55"/>
  <c r="F534" i="55"/>
  <c r="F530" i="55"/>
  <c r="F526" i="55"/>
  <c r="F522" i="55"/>
  <c r="F518" i="55"/>
  <c r="F514" i="55"/>
  <c r="F510" i="55"/>
  <c r="F506" i="55"/>
  <c r="F501" i="55"/>
  <c r="F493" i="55"/>
  <c r="F485" i="55"/>
  <c r="F477" i="55"/>
  <c r="F469" i="55"/>
  <c r="F461" i="55"/>
  <c r="F597" i="55"/>
  <c r="F589" i="55"/>
  <c r="F581" i="55"/>
  <c r="F573" i="55"/>
  <c r="F565" i="55"/>
  <c r="F500" i="55"/>
  <c r="F492" i="55"/>
  <c r="F484" i="55"/>
  <c r="F476" i="55"/>
  <c r="F468" i="55"/>
  <c r="F460" i="55"/>
  <c r="F453" i="55"/>
  <c r="F449" i="55"/>
  <c r="F445" i="55"/>
  <c r="F441" i="55"/>
  <c r="F437" i="55"/>
  <c r="F433" i="55"/>
  <c r="F429" i="55"/>
  <c r="F425" i="55"/>
  <c r="F596" i="55"/>
  <c r="F588" i="55"/>
  <c r="F580" i="55"/>
  <c r="F572" i="55"/>
  <c r="F560" i="55"/>
  <c r="F553" i="55"/>
  <c r="F549" i="55"/>
  <c r="F545" i="55"/>
  <c r="F541" i="55"/>
  <c r="F537" i="55"/>
  <c r="F533" i="55"/>
  <c r="F529" i="55"/>
  <c r="F525" i="55"/>
  <c r="F521" i="55"/>
  <c r="F517" i="55"/>
  <c r="F513" i="55"/>
  <c r="F509" i="55"/>
  <c r="F505" i="55"/>
  <c r="F499" i="55"/>
  <c r="F491" i="55"/>
  <c r="F483" i="55"/>
  <c r="F475" i="55"/>
  <c r="F467" i="55"/>
  <c r="F459" i="55"/>
  <c r="F595" i="55"/>
  <c r="F587" i="55"/>
  <c r="F579" i="55"/>
  <c r="F571" i="55"/>
  <c r="F559" i="55"/>
  <c r="F498" i="55"/>
  <c r="F490" i="55"/>
  <c r="F482" i="55"/>
  <c r="F474" i="55"/>
  <c r="F466" i="55"/>
  <c r="F458" i="55"/>
  <c r="F452" i="55"/>
  <c r="F448" i="55"/>
  <c r="F444" i="55"/>
  <c r="F440" i="55"/>
  <c r="F436" i="55"/>
  <c r="F432" i="55"/>
  <c r="F428" i="55"/>
  <c r="F424" i="55"/>
  <c r="F602" i="55"/>
  <c r="F594" i="55"/>
  <c r="F586" i="55"/>
  <c r="F578" i="55"/>
  <c r="F570" i="55"/>
  <c r="F564" i="55"/>
  <c r="F556" i="55"/>
  <c r="F552" i="55"/>
  <c r="F548" i="55"/>
  <c r="F544" i="55"/>
  <c r="F540" i="55"/>
  <c r="F536" i="55"/>
  <c r="F532" i="55"/>
  <c r="F528" i="55"/>
  <c r="F524" i="55"/>
  <c r="F520" i="55"/>
  <c r="F516" i="55"/>
  <c r="F512" i="55"/>
  <c r="F508" i="55"/>
  <c r="F504" i="55"/>
  <c r="F497" i="55"/>
  <c r="F489" i="55"/>
  <c r="F481" i="55"/>
  <c r="F473" i="55"/>
  <c r="F465" i="55"/>
  <c r="F457" i="55"/>
  <c r="F603" i="55"/>
  <c r="F601" i="55"/>
  <c r="F593" i="55"/>
  <c r="F585" i="55"/>
  <c r="F577" i="55"/>
  <c r="F569" i="55"/>
  <c r="F563" i="55"/>
  <c r="F558" i="55"/>
  <c r="F496" i="55"/>
  <c r="F488" i="55"/>
  <c r="F480" i="55"/>
  <c r="F472" i="55"/>
  <c r="F464" i="55"/>
  <c r="F456" i="55"/>
  <c r="F451" i="55"/>
  <c r="F447" i="55"/>
  <c r="F443" i="55"/>
  <c r="F439" i="55"/>
  <c r="F435" i="55"/>
  <c r="F431" i="55"/>
  <c r="F427" i="55"/>
  <c r="F423" i="55"/>
  <c r="F600" i="55"/>
  <c r="F592" i="55"/>
  <c r="F584" i="55"/>
  <c r="F576" i="55"/>
  <c r="F568" i="55"/>
  <c r="F557" i="55"/>
  <c r="F555" i="55"/>
  <c r="F551" i="55"/>
  <c r="F547" i="55"/>
  <c r="F543" i="55"/>
  <c r="F539" i="55"/>
  <c r="F535" i="55"/>
  <c r="F531" i="55"/>
  <c r="F527" i="55"/>
  <c r="F523" i="55"/>
  <c r="F519" i="55"/>
  <c r="F515" i="55"/>
  <c r="F511" i="55"/>
  <c r="F507" i="55"/>
  <c r="F503" i="55"/>
  <c r="F495" i="55"/>
  <c r="F487" i="55"/>
  <c r="F479" i="55"/>
  <c r="F471" i="55"/>
  <c r="F463" i="55"/>
  <c r="F455" i="55"/>
  <c r="F417" i="55"/>
  <c r="F411" i="55"/>
  <c r="F407" i="55"/>
  <c r="F403" i="55"/>
  <c r="F399" i="55"/>
  <c r="F395" i="55"/>
  <c r="F391" i="55"/>
  <c r="F387" i="55"/>
  <c r="F383" i="55"/>
  <c r="F379" i="55"/>
  <c r="F375" i="55"/>
  <c r="F371" i="55"/>
  <c r="F367" i="55"/>
  <c r="F363" i="55"/>
  <c r="F359" i="55"/>
  <c r="F355" i="55"/>
  <c r="F351" i="55"/>
  <c r="F347" i="55"/>
  <c r="F343" i="55"/>
  <c r="F339" i="55"/>
  <c r="F335" i="55"/>
  <c r="F331" i="55"/>
  <c r="F327" i="55"/>
  <c r="F323" i="55"/>
  <c r="F319" i="55"/>
  <c r="F315" i="55"/>
  <c r="F416" i="55"/>
  <c r="F421" i="55"/>
  <c r="F410" i="55"/>
  <c r="F406" i="55"/>
  <c r="F402" i="55"/>
  <c r="F398" i="55"/>
  <c r="F394" i="55"/>
  <c r="F390" i="55"/>
  <c r="F386" i="55"/>
  <c r="F382" i="55"/>
  <c r="F378" i="55"/>
  <c r="F374" i="55"/>
  <c r="F370" i="55"/>
  <c r="F366" i="55"/>
  <c r="F362" i="55"/>
  <c r="F358" i="55"/>
  <c r="F354" i="55"/>
  <c r="F350" i="55"/>
  <c r="F346" i="55"/>
  <c r="F342" i="55"/>
  <c r="F338" i="55"/>
  <c r="F334" i="55"/>
  <c r="F330" i="55"/>
  <c r="F326" i="55"/>
  <c r="F322" i="55"/>
  <c r="F318" i="55"/>
  <c r="F314" i="55"/>
  <c r="F420" i="55"/>
  <c r="F415" i="55"/>
  <c r="F419" i="55"/>
  <c r="F414" i="55"/>
  <c r="F409" i="55"/>
  <c r="F405" i="55"/>
  <c r="F401" i="55"/>
  <c r="F397" i="55"/>
  <c r="F393" i="55"/>
  <c r="F389" i="55"/>
  <c r="F385" i="55"/>
  <c r="F381" i="55"/>
  <c r="F377" i="55"/>
  <c r="F373" i="55"/>
  <c r="F369" i="55"/>
  <c r="F365" i="55"/>
  <c r="F361" i="55"/>
  <c r="F357" i="55"/>
  <c r="F353" i="55"/>
  <c r="F349" i="55"/>
  <c r="F345" i="55"/>
  <c r="F341" i="55"/>
  <c r="F337" i="55"/>
  <c r="F333" i="55"/>
  <c r="F329" i="55"/>
  <c r="F325" i="55"/>
  <c r="F321" i="55"/>
  <c r="F317" i="55"/>
  <c r="F413" i="55"/>
  <c r="F408" i="55"/>
  <c r="F404" i="55"/>
  <c r="F400" i="55"/>
  <c r="F396" i="55"/>
  <c r="F392" i="55"/>
  <c r="F388" i="55"/>
  <c r="F384" i="55"/>
  <c r="F380" i="55"/>
  <c r="F376" i="55"/>
  <c r="F372" i="55"/>
  <c r="F368" i="55"/>
  <c r="F364" i="55"/>
  <c r="F360" i="55"/>
  <c r="F356" i="55"/>
  <c r="F352" i="55"/>
  <c r="F348" i="55"/>
  <c r="F344" i="55"/>
  <c r="F340" i="55"/>
  <c r="F336" i="55"/>
  <c r="F332" i="55"/>
  <c r="F328" i="55"/>
  <c r="F324" i="55"/>
  <c r="F320" i="55"/>
  <c r="F316" i="55"/>
  <c r="F418" i="55"/>
  <c r="F412" i="55"/>
  <c r="F312" i="55"/>
  <c r="F304" i="55"/>
  <c r="F296" i="55"/>
  <c r="F288" i="55"/>
  <c r="F280" i="55"/>
  <c r="F272" i="55"/>
  <c r="F264" i="55"/>
  <c r="F261" i="55"/>
  <c r="F257" i="55"/>
  <c r="F253" i="55"/>
  <c r="F249" i="55"/>
  <c r="F245" i="55"/>
  <c r="F241" i="55"/>
  <c r="F237" i="55"/>
  <c r="F233" i="55"/>
  <c r="F229" i="55"/>
  <c r="F225" i="55"/>
  <c r="F221" i="55"/>
  <c r="F217" i="55"/>
  <c r="F213" i="55"/>
  <c r="F209" i="55"/>
  <c r="F205" i="55"/>
  <c r="F201" i="55"/>
  <c r="F197" i="55"/>
  <c r="F193" i="55"/>
  <c r="F189" i="55"/>
  <c r="F185" i="55"/>
  <c r="F181" i="55"/>
  <c r="F311" i="55"/>
  <c r="F303" i="55"/>
  <c r="F295" i="55"/>
  <c r="F287" i="55"/>
  <c r="F279" i="55"/>
  <c r="F271" i="55"/>
  <c r="F313" i="55"/>
  <c r="F310" i="55"/>
  <c r="F302" i="55"/>
  <c r="F294" i="55"/>
  <c r="F286" i="55"/>
  <c r="F278" i="55"/>
  <c r="F270" i="55"/>
  <c r="F260" i="55"/>
  <c r="F256" i="55"/>
  <c r="F252" i="55"/>
  <c r="F248" i="55"/>
  <c r="F244" i="55"/>
  <c r="F240" i="55"/>
  <c r="F236" i="55"/>
  <c r="F232" i="55"/>
  <c r="F228" i="55"/>
  <c r="F224" i="55"/>
  <c r="F220" i="55"/>
  <c r="F216" i="55"/>
  <c r="F212" i="55"/>
  <c r="F208" i="55"/>
  <c r="F204" i="55"/>
  <c r="F200" i="55"/>
  <c r="F196" i="55"/>
  <c r="F192" i="55"/>
  <c r="F188" i="55"/>
  <c r="F184" i="55"/>
  <c r="F180" i="55"/>
  <c r="F309" i="55"/>
  <c r="F301" i="55"/>
  <c r="F293" i="55"/>
  <c r="F285" i="55"/>
  <c r="F277" i="55"/>
  <c r="F269" i="55"/>
  <c r="F308" i="55"/>
  <c r="F300" i="55"/>
  <c r="F292" i="55"/>
  <c r="F284" i="55"/>
  <c r="F276" i="55"/>
  <c r="F268" i="55"/>
  <c r="F263" i="55"/>
  <c r="F259" i="55"/>
  <c r="F255" i="55"/>
  <c r="F251" i="55"/>
  <c r="F247" i="55"/>
  <c r="F243" i="55"/>
  <c r="F239" i="55"/>
  <c r="F235" i="55"/>
  <c r="F231" i="55"/>
  <c r="F227" i="55"/>
  <c r="F223" i="55"/>
  <c r="F219" i="55"/>
  <c r="F215" i="55"/>
  <c r="F211" i="55"/>
  <c r="F207" i="55"/>
  <c r="F203" i="55"/>
  <c r="F199" i="55"/>
  <c r="F195" i="55"/>
  <c r="F191" i="55"/>
  <c r="F187" i="55"/>
  <c r="F183" i="55"/>
  <c r="F179" i="55"/>
  <c r="F307" i="55"/>
  <c r="F299" i="55"/>
  <c r="F291" i="55"/>
  <c r="F283" i="55"/>
  <c r="F275" i="55"/>
  <c r="F267" i="55"/>
  <c r="F306" i="55"/>
  <c r="F298" i="55"/>
  <c r="F290" i="55"/>
  <c r="F282" i="55"/>
  <c r="F274" i="55"/>
  <c r="F266" i="55"/>
  <c r="F262" i="55"/>
  <c r="F258" i="55"/>
  <c r="F254" i="55"/>
  <c r="F250" i="55"/>
  <c r="F246" i="55"/>
  <c r="F242" i="55"/>
  <c r="F238" i="55"/>
  <c r="F234" i="55"/>
  <c r="F230" i="55"/>
  <c r="F226" i="55"/>
  <c r="F222" i="55"/>
  <c r="F218" i="55"/>
  <c r="F214" i="55"/>
  <c r="F210" i="55"/>
  <c r="F206" i="55"/>
  <c r="F202" i="55"/>
  <c r="F198" i="55"/>
  <c r="F194" i="55"/>
  <c r="F190" i="55"/>
  <c r="F186" i="55"/>
  <c r="F182" i="55"/>
  <c r="F305" i="55"/>
  <c r="F297" i="55"/>
  <c r="F289" i="55"/>
  <c r="F281" i="55"/>
  <c r="F273" i="55"/>
  <c r="F265" i="55"/>
  <c r="F23" i="55"/>
  <c r="F28" i="55"/>
  <c r="F33" i="55"/>
  <c r="F38" i="55"/>
  <c r="F42" i="55"/>
  <c r="F46" i="55"/>
  <c r="F50" i="55"/>
  <c r="F54" i="55"/>
  <c r="F58" i="55"/>
  <c r="F62" i="55"/>
  <c r="F66" i="55"/>
  <c r="F70" i="55"/>
  <c r="F74" i="55"/>
  <c r="F78" i="55"/>
  <c r="F82" i="55"/>
  <c r="F86" i="55"/>
  <c r="F90" i="55"/>
  <c r="F94" i="55"/>
  <c r="F98" i="55"/>
  <c r="F102" i="55"/>
  <c r="F106" i="55"/>
  <c r="F110" i="55"/>
  <c r="F114" i="55"/>
  <c r="F118" i="55"/>
  <c r="F122" i="55"/>
  <c r="F126" i="55"/>
  <c r="F130" i="55"/>
  <c r="F137" i="55"/>
  <c r="F145" i="55"/>
  <c r="F153" i="55"/>
  <c r="F161" i="55"/>
  <c r="F169" i="55"/>
  <c r="F177" i="55"/>
  <c r="A12" i="55"/>
  <c r="AF135" i="55"/>
  <c r="F138" i="55"/>
  <c r="AF143" i="55"/>
  <c r="F146" i="55"/>
  <c r="AF151" i="55"/>
  <c r="F154" i="55"/>
  <c r="AF159" i="55"/>
  <c r="F162" i="55"/>
  <c r="AF167" i="55"/>
  <c r="F170" i="55"/>
  <c r="AF175" i="55"/>
  <c r="AV2" i="55"/>
  <c r="B8" i="55"/>
  <c r="AU12" i="55"/>
  <c r="AV12" i="55" s="1"/>
  <c r="AX12" i="55" s="1"/>
  <c r="F31" i="55"/>
  <c r="F39" i="55"/>
  <c r="F43" i="55"/>
  <c r="F47" i="55"/>
  <c r="F51" i="55"/>
  <c r="F55" i="55"/>
  <c r="F59" i="55"/>
  <c r="F63" i="55"/>
  <c r="F67" i="55"/>
  <c r="F71" i="55"/>
  <c r="F75" i="55"/>
  <c r="F79" i="55"/>
  <c r="F83" i="55"/>
  <c r="F87" i="55"/>
  <c r="F91" i="55"/>
  <c r="F95" i="55"/>
  <c r="F99" i="55"/>
  <c r="F103" i="55"/>
  <c r="F107" i="55"/>
  <c r="F111" i="55"/>
  <c r="F115" i="55"/>
  <c r="F119" i="55"/>
  <c r="F123" i="55"/>
  <c r="F127" i="55"/>
  <c r="F131" i="55"/>
  <c r="F139" i="55"/>
  <c r="F147" i="55"/>
  <c r="AF152" i="55"/>
  <c r="F155" i="55"/>
  <c r="AF160" i="55"/>
  <c r="F163" i="55"/>
  <c r="F171" i="55"/>
  <c r="F34" i="55"/>
  <c r="F36" i="55"/>
  <c r="F140" i="55"/>
  <c r="F148" i="55"/>
  <c r="F156" i="55"/>
  <c r="F164" i="55"/>
  <c r="F172" i="55"/>
  <c r="F178" i="55"/>
  <c r="F26" i="55"/>
  <c r="F30" i="55"/>
  <c r="F40" i="55"/>
  <c r="F44" i="55"/>
  <c r="F48" i="55"/>
  <c r="F52" i="55"/>
  <c r="F56" i="55"/>
  <c r="F60" i="55"/>
  <c r="F64" i="55"/>
  <c r="F68" i="55"/>
  <c r="F72" i="55"/>
  <c r="F76" i="55"/>
  <c r="F80" i="55"/>
  <c r="F84" i="55"/>
  <c r="F88" i="55"/>
  <c r="F92" i="55"/>
  <c r="F96" i="55"/>
  <c r="F100" i="55"/>
  <c r="F104" i="55"/>
  <c r="F108" i="55"/>
  <c r="F112" i="55"/>
  <c r="F116" i="55"/>
  <c r="F120" i="55"/>
  <c r="F124" i="55"/>
  <c r="F128" i="55"/>
  <c r="F132" i="55"/>
  <c r="F133" i="55"/>
  <c r="F141" i="55"/>
  <c r="F149" i="55"/>
  <c r="F157" i="55"/>
  <c r="F165" i="55"/>
  <c r="F173" i="55"/>
  <c r="B7" i="55"/>
  <c r="F25" i="55"/>
  <c r="F134" i="55"/>
  <c r="AF139" i="55"/>
  <c r="F142" i="55"/>
  <c r="AF147" i="55"/>
  <c r="F150" i="55"/>
  <c r="AF155" i="55"/>
  <c r="F158" i="55"/>
  <c r="AF163" i="55"/>
  <c r="F166" i="55"/>
  <c r="AF171" i="55"/>
  <c r="F174" i="55"/>
  <c r="AF270" i="55"/>
  <c r="AF278" i="55"/>
  <c r="AF286" i="55"/>
  <c r="AF294" i="55"/>
  <c r="AF302" i="55"/>
  <c r="AF310" i="55"/>
  <c r="AF266" i="55"/>
  <c r="AF274" i="55"/>
  <c r="AF282" i="55"/>
  <c r="AF290" i="55"/>
  <c r="AF298" i="55"/>
  <c r="AF306" i="55"/>
  <c r="AF418" i="55"/>
  <c r="AF415" i="55"/>
  <c r="AF557" i="55"/>
  <c r="AF565" i="55"/>
  <c r="AF573" i="55"/>
  <c r="AF581" i="55"/>
  <c r="AF589" i="55"/>
  <c r="AF597" i="55"/>
  <c r="AF539" i="55"/>
  <c r="AF543" i="55"/>
  <c r="AF547" i="55"/>
  <c r="AF551" i="55"/>
  <c r="AF555" i="55"/>
  <c r="AF582" i="55"/>
  <c r="AF590" i="55"/>
  <c r="AF562" i="55"/>
  <c r="AF536" i="55"/>
  <c r="AF540" i="55"/>
  <c r="AF544" i="55"/>
  <c r="AF548" i="55"/>
  <c r="AF569" i="55"/>
  <c r="AF577" i="55"/>
  <c r="AF585" i="55"/>
  <c r="AF593" i="55"/>
  <c r="AF601" i="55"/>
  <c r="AF704" i="55"/>
  <c r="AF713" i="55"/>
  <c r="AF721" i="55"/>
  <c r="AF706" i="55"/>
  <c r="AF708" i="55"/>
  <c r="AF716" i="55"/>
  <c r="AF709" i="55"/>
  <c r="AF717" i="55"/>
  <c r="AF712" i="55"/>
  <c r="AF720" i="55"/>
  <c r="AF784" i="55"/>
  <c r="AF777" i="55"/>
  <c r="AF785" i="55"/>
  <c r="AF787" i="55"/>
  <c r="AF780" i="55"/>
  <c r="AF781" i="55"/>
  <c r="AF782" i="55"/>
  <c r="AF818" i="55"/>
  <c r="AF835" i="55"/>
  <c r="AF843" i="55"/>
  <c r="AF851" i="55"/>
  <c r="AF859" i="55"/>
  <c r="AF867" i="55"/>
  <c r="AF836" i="55"/>
  <c r="AF844" i="55"/>
  <c r="AF852" i="55"/>
  <c r="AF860" i="55"/>
  <c r="AF868" i="55"/>
  <c r="AF819" i="55"/>
  <c r="AF823" i="55"/>
  <c r="AF827" i="55"/>
  <c r="AF838" i="55"/>
  <c r="AF846" i="55"/>
  <c r="AF854" i="55"/>
  <c r="AF862" i="55"/>
  <c r="AF870" i="55"/>
  <c r="AF832" i="55"/>
  <c r="AF839" i="55"/>
  <c r="AF847" i="55"/>
  <c r="AF840" i="55"/>
  <c r="AF848" i="55"/>
  <c r="AF856" i="55"/>
  <c r="AF864" i="55"/>
  <c r="AF872" i="55"/>
  <c r="AF831" i="55"/>
  <c r="AF842" i="55"/>
  <c r="AF850" i="55"/>
  <c r="AF858" i="55"/>
  <c r="AF866" i="55"/>
  <c r="AF967" i="55"/>
  <c r="AF972" i="55"/>
  <c r="AF968" i="55"/>
  <c r="AF963" i="55"/>
  <c r="AF994" i="55"/>
  <c r="AF1001" i="55"/>
  <c r="AF1012" i="55"/>
  <c r="AF1028" i="55"/>
  <c r="AF1044" i="55"/>
  <c r="AF1055" i="55"/>
  <c r="AF1057" i="55"/>
  <c r="AF985" i="55"/>
  <c r="AF989" i="55"/>
  <c r="AF993" i="55"/>
  <c r="AF996" i="55"/>
  <c r="AF999" i="55"/>
  <c r="AF1002" i="55"/>
  <c r="AF1067" i="55"/>
  <c r="AF1069" i="55"/>
  <c r="AF1003" i="55"/>
  <c r="AF1016" i="55"/>
  <c r="AF1032" i="55"/>
  <c r="AF1068" i="55"/>
  <c r="AF1059" i="55"/>
  <c r="AF1061" i="55"/>
  <c r="AF995" i="55"/>
  <c r="AF1005" i="55"/>
  <c r="AF1020" i="55"/>
  <c r="AF1036" i="55"/>
  <c r="AF1060" i="55"/>
  <c r="AF1071" i="55"/>
  <c r="AF1073" i="55"/>
  <c r="AF1006" i="55"/>
  <c r="AF1019" i="55"/>
  <c r="AF1035" i="55"/>
  <c r="AF1051" i="55"/>
  <c r="AF1053" i="55"/>
  <c r="AF1072" i="55"/>
  <c r="AF1063" i="55"/>
  <c r="AF1065" i="55"/>
  <c r="AF1064" i="55"/>
  <c r="AF1075" i="55"/>
  <c r="AF1077" i="55"/>
  <c r="AF1076" i="55"/>
  <c r="AF1085" i="55"/>
  <c r="AF1093" i="55"/>
  <c r="AF1101" i="55"/>
  <c r="AF1122" i="55"/>
  <c r="AF1138" i="55"/>
  <c r="AF1086" i="55"/>
  <c r="AF1094" i="55"/>
  <c r="AF1102" i="55"/>
  <c r="AF1111" i="55"/>
  <c r="AF1127" i="55"/>
  <c r="AF1143" i="55"/>
  <c r="AF1226" i="55"/>
  <c r="AF1224" i="55"/>
  <c r="AF1225" i="55"/>
  <c r="AF1082" i="55"/>
  <c r="AF1088" i="55"/>
  <c r="AF1096" i="55"/>
  <c r="AF1104" i="55"/>
  <c r="AF1115" i="55"/>
  <c r="AF1131" i="55"/>
  <c r="AF1198" i="55"/>
  <c r="AF1196" i="55"/>
  <c r="AF1081" i="55"/>
  <c r="AF1090" i="55"/>
  <c r="AF1098" i="55"/>
  <c r="AF1119" i="55"/>
  <c r="AF1135" i="55"/>
  <c r="AF1083" i="55"/>
  <c r="AF1091" i="55"/>
  <c r="AF1099" i="55"/>
  <c r="AF1165" i="55"/>
  <c r="AF1188" i="55"/>
  <c r="AF1220" i="55"/>
  <c r="AF1164" i="55"/>
  <c r="AF1197" i="55"/>
  <c r="AF1173" i="55"/>
  <c r="AF1205" i="55"/>
  <c r="AF1251" i="55"/>
  <c r="AF1249" i="55"/>
  <c r="AF1153" i="55"/>
  <c r="AF1157" i="55"/>
  <c r="AF1172" i="55"/>
  <c r="AF1204" i="55"/>
  <c r="AF1149" i="55"/>
  <c r="AF1148" i="55"/>
  <c r="AF1161" i="55"/>
  <c r="AF1180" i="55"/>
  <c r="AF1212" i="55"/>
  <c r="AF1272" i="55"/>
  <c r="AF1274" i="55"/>
  <c r="AF1273" i="55"/>
  <c r="AF1250" i="55"/>
  <c r="AF1276" i="55"/>
  <c r="AF1278" i="55"/>
  <c r="AF1375" i="55"/>
  <c r="AF1373" i="55"/>
  <c r="AF1280" i="55"/>
  <c r="AF1282" i="55"/>
  <c r="AF1281" i="55"/>
  <c r="AF1234" i="55"/>
  <c r="AF1266" i="55"/>
  <c r="AF1286" i="55"/>
  <c r="AF1284" i="55"/>
  <c r="AF1233" i="55"/>
  <c r="AF1265" i="55"/>
  <c r="AF1287" i="55"/>
  <c r="AF1293" i="55"/>
  <c r="AF1301" i="55"/>
  <c r="AF1325" i="55"/>
  <c r="AF1341" i="55"/>
  <c r="AF1294" i="55"/>
  <c r="AF1302" i="55"/>
  <c r="AF1314" i="55"/>
  <c r="AF1330" i="55"/>
  <c r="AF1346" i="55"/>
  <c r="AF1306" i="55"/>
  <c r="AF1309" i="55"/>
  <c r="AF1289" i="55"/>
  <c r="AF1297" i="55"/>
  <c r="AF1305" i="55"/>
  <c r="AF1308" i="55"/>
  <c r="AF1317" i="55"/>
  <c r="AF1333" i="55"/>
  <c r="AF1290" i="55"/>
  <c r="AF1298" i="55"/>
  <c r="AF1322" i="55"/>
  <c r="AF1338" i="55"/>
  <c r="AF1354" i="55"/>
  <c r="AF1291" i="55"/>
  <c r="AF1299" i="55"/>
  <c r="AF1394" i="55"/>
  <c r="AF1392" i="55"/>
  <c r="AF1356" i="55"/>
  <c r="AF1359" i="55"/>
  <c r="AF1362" i="55"/>
  <c r="AF1363" i="55"/>
  <c r="AF1369" i="55"/>
  <c r="AF1374" i="55"/>
  <c r="AF1383" i="55"/>
  <c r="AF1381" i="55"/>
  <c r="AF1360" i="55"/>
  <c r="AF1387" i="55"/>
  <c r="AF1385" i="55"/>
  <c r="AF1390" i="55"/>
  <c r="AF1393" i="55"/>
  <c r="AF1389" i="55"/>
  <c r="AF1445" i="55"/>
  <c r="AF1433" i="55"/>
  <c r="AF1409" i="55"/>
  <c r="AF1413" i="55"/>
  <c r="AF1417" i="55"/>
  <c r="AF1432" i="55"/>
  <c r="AF1425" i="55"/>
  <c r="AF1437" i="55"/>
  <c r="AF1422" i="55"/>
  <c r="AF1429" i="55"/>
  <c r="AF1436" i="55"/>
  <c r="AF1442" i="55"/>
  <c r="AF1440" i="55"/>
  <c r="AF1452" i="55"/>
  <c r="AF1427" i="55"/>
  <c r="AF1441" i="55"/>
  <c r="AF1446" i="55"/>
  <c r="AF1444" i="55"/>
  <c r="AF1450" i="55"/>
  <c r="AF1451" i="55"/>
  <c r="AF1481" i="55"/>
  <c r="AF1487" i="55"/>
  <c r="AF1504" i="55"/>
  <c r="AF1518" i="55"/>
  <c r="AF1516" i="55"/>
  <c r="AF1517" i="55"/>
  <c r="AF1492" i="55"/>
  <c r="AF1508" i="55"/>
  <c r="AF1520" i="55"/>
  <c r="AF1519" i="55"/>
  <c r="AF1483" i="55"/>
  <c r="AF1496" i="55"/>
  <c r="AF1512" i="55"/>
  <c r="AF1495" i="55"/>
  <c r="AF1511" i="55"/>
  <c r="AF1480" i="55"/>
  <c r="AF1485" i="55"/>
  <c r="AF1500" i="55"/>
  <c r="AF1486" i="55"/>
  <c r="AF1515" i="55"/>
  <c r="AF1514" i="55"/>
  <c r="AF1522" i="55"/>
  <c r="AF1521" i="55"/>
  <c r="AF1535" i="55"/>
  <c r="AF1537" i="55"/>
  <c r="AF1538" i="55"/>
  <c r="AF1541" i="55"/>
  <c r="AF1528" i="55"/>
  <c r="AF1531" i="55"/>
  <c r="AF1534" i="55"/>
  <c r="AF1540" i="55"/>
  <c r="AF1546" i="55"/>
  <c r="AF1527" i="55"/>
  <c r="AF1530" i="55"/>
  <c r="AF1569" i="55"/>
  <c r="AF1575" i="55"/>
  <c r="AF1583" i="55"/>
  <c r="AF1592" i="55"/>
  <c r="AF1576" i="55"/>
  <c r="AF1584" i="55"/>
  <c r="AF1587" i="55"/>
  <c r="AF1567" i="55"/>
  <c r="AF1577" i="55"/>
  <c r="AF1578" i="55"/>
  <c r="AF1579" i="55"/>
  <c r="AF1586" i="55"/>
  <c r="AF1573" i="55"/>
  <c r="AF1580" i="55"/>
  <c r="AF1570" i="55"/>
  <c r="AF1572" i="55"/>
  <c r="AF1581" i="55"/>
  <c r="AF1629" i="55"/>
  <c r="AF1623" i="55"/>
  <c r="AF1631" i="55"/>
  <c r="AF1622" i="55"/>
  <c r="AF1625" i="55"/>
  <c r="AF1628" i="55"/>
  <c r="AF1636" i="55"/>
  <c r="AF1634" i="55"/>
  <c r="AF1642" i="55"/>
  <c r="AF1645" i="55"/>
  <c r="AF1638" i="55"/>
  <c r="AF1639" i="55"/>
  <c r="AF1641" i="55"/>
  <c r="AF1637" i="55"/>
  <c r="AF1635" i="55"/>
  <c r="AF1647" i="55"/>
  <c r="AW30" i="58" l="1"/>
  <c r="AW29" i="58"/>
  <c r="AW28" i="58"/>
  <c r="AW34" i="58"/>
  <c r="AW33" i="58"/>
  <c r="AW35" i="58"/>
  <c r="C22" i="55"/>
  <c r="G1126" i="55"/>
  <c r="G101" i="55"/>
  <c r="G37" i="55"/>
  <c r="G73" i="55"/>
  <c r="G176" i="55"/>
  <c r="G93" i="55"/>
  <c r="G29" i="55"/>
  <c r="G129" i="55"/>
  <c r="G65" i="55"/>
  <c r="G523" i="55"/>
  <c r="G374" i="55"/>
  <c r="G310" i="55"/>
  <c r="G246" i="55"/>
  <c r="G182" i="55"/>
  <c r="G118" i="55"/>
  <c r="G54" i="55"/>
  <c r="G899" i="55"/>
  <c r="G421" i="55"/>
  <c r="G357" i="55"/>
  <c r="G293" i="55"/>
  <c r="G229" i="55"/>
  <c r="G165" i="55"/>
  <c r="G699" i="55"/>
  <c r="G396" i="55"/>
  <c r="G332" i="55"/>
  <c r="G268" i="55"/>
  <c r="G204" i="55"/>
  <c r="G140" i="55"/>
  <c r="G76" i="55"/>
  <c r="G1011" i="55"/>
  <c r="G499" i="55"/>
  <c r="G371" i="55"/>
  <c r="G307" i="55"/>
  <c r="G243" i="55"/>
  <c r="G179" i="55"/>
  <c r="G115" i="55"/>
  <c r="G51" i="55"/>
  <c r="G811" i="55"/>
  <c r="G410" i="55"/>
  <c r="G346" i="55"/>
  <c r="G282" i="55"/>
  <c r="G218" i="55"/>
  <c r="G154" i="55"/>
  <c r="G90" i="55"/>
  <c r="G26" i="55"/>
  <c r="G675" i="55"/>
  <c r="G971" i="55"/>
  <c r="G459" i="55"/>
  <c r="G366" i="55"/>
  <c r="G302" i="55"/>
  <c r="G238" i="55"/>
  <c r="G174" i="55"/>
  <c r="G110" i="55"/>
  <c r="G46" i="55"/>
  <c r="G835" i="55"/>
  <c r="G413" i="55"/>
  <c r="G349" i="55"/>
  <c r="G285" i="55"/>
  <c r="G221" i="55"/>
  <c r="G157" i="55"/>
  <c r="G635" i="55"/>
  <c r="G388" i="55"/>
  <c r="G324" i="55"/>
  <c r="G260" i="55"/>
  <c r="G196" i="55"/>
  <c r="G132" i="55"/>
  <c r="G68" i="55"/>
  <c r="G947" i="55"/>
  <c r="G1638" i="55"/>
  <c r="G587" i="55"/>
  <c r="G382" i="55"/>
  <c r="G318" i="55"/>
  <c r="G254" i="55"/>
  <c r="G190" i="55"/>
  <c r="G126" i="55"/>
  <c r="G62" i="55"/>
  <c r="G963" i="55"/>
  <c r="G451" i="55"/>
  <c r="G365" i="55"/>
  <c r="G301" i="55"/>
  <c r="G237" i="55"/>
  <c r="G173" i="55"/>
  <c r="G109" i="55"/>
  <c r="G45" i="55"/>
  <c r="G763" i="55"/>
  <c r="G404" i="55"/>
  <c r="G340" i="55"/>
  <c r="G276" i="55"/>
  <c r="G212" i="55"/>
  <c r="G148" i="55"/>
  <c r="G84" i="55"/>
  <c r="G1446" i="55"/>
  <c r="G563" i="55"/>
  <c r="G379" i="55"/>
  <c r="G315" i="55"/>
  <c r="G251" i="55"/>
  <c r="G187" i="55"/>
  <c r="G123" i="55"/>
  <c r="G59" i="55"/>
  <c r="G875" i="55"/>
  <c r="G418" i="55"/>
  <c r="G354" i="55"/>
  <c r="G290" i="55"/>
  <c r="G226" i="55"/>
  <c r="G162" i="55"/>
  <c r="G98" i="55"/>
  <c r="G34" i="55"/>
  <c r="G739" i="55"/>
  <c r="G401" i="55"/>
  <c r="G337" i="55"/>
  <c r="G273" i="55"/>
  <c r="G209" i="55"/>
  <c r="G145" i="55"/>
  <c r="G81" i="55"/>
  <c r="G1254" i="55"/>
  <c r="G393" i="55"/>
  <c r="G329" i="55"/>
  <c r="G265" i="55"/>
  <c r="G201" i="55"/>
  <c r="G137" i="55"/>
  <c r="G987" i="55"/>
  <c r="G475" i="55"/>
  <c r="G368" i="55"/>
  <c r="G304" i="55"/>
  <c r="G240" i="55"/>
  <c r="G112" i="55"/>
  <c r="G48" i="55"/>
  <c r="G460" i="55"/>
  <c r="G524" i="55"/>
  <c r="G588" i="55"/>
  <c r="G652" i="55"/>
  <c r="G716" i="55"/>
  <c r="G780" i="55"/>
  <c r="G844" i="55"/>
  <c r="G908" i="55"/>
  <c r="G972" i="55"/>
  <c r="G1134" i="55"/>
  <c r="G1646" i="55"/>
  <c r="G485" i="55"/>
  <c r="G549" i="55"/>
  <c r="G613" i="55"/>
  <c r="G677" i="55"/>
  <c r="G741" i="55"/>
  <c r="G805" i="55"/>
  <c r="G869" i="55"/>
  <c r="G933" i="55"/>
  <c r="G997" i="55"/>
  <c r="G1334" i="55"/>
  <c r="G446" i="55"/>
  <c r="G510" i="55"/>
  <c r="G574" i="55"/>
  <c r="G638" i="55"/>
  <c r="G702" i="55"/>
  <c r="G766" i="55"/>
  <c r="G830" i="55"/>
  <c r="G894" i="55"/>
  <c r="G958" i="55"/>
  <c r="G1022" i="55"/>
  <c r="G1534" i="55"/>
  <c r="G471" i="55"/>
  <c r="G535" i="55"/>
  <c r="G599" i="55"/>
  <c r="G663" i="55"/>
  <c r="G727" i="55"/>
  <c r="G791" i="55"/>
  <c r="G855" i="55"/>
  <c r="G919" i="55"/>
  <c r="G983" i="55"/>
  <c r="G1222" i="55"/>
  <c r="G432" i="55"/>
  <c r="G496" i="55"/>
  <c r="G560" i="55"/>
  <c r="G624" i="55"/>
  <c r="G688" i="55"/>
  <c r="G752" i="55"/>
  <c r="G816" i="55"/>
  <c r="G880" i="55"/>
  <c r="G944" i="55"/>
  <c r="G1008" i="55"/>
  <c r="G1422" i="55"/>
  <c r="G457" i="55"/>
  <c r="G521" i="55"/>
  <c r="G585" i="55"/>
  <c r="G649" i="55"/>
  <c r="G713" i="55"/>
  <c r="G777" i="55"/>
  <c r="G841" i="55"/>
  <c r="G905" i="55"/>
  <c r="G969" i="55"/>
  <c r="G1110" i="55"/>
  <c r="G1622" i="55"/>
  <c r="G474" i="55"/>
  <c r="G538" i="55"/>
  <c r="G602" i="55"/>
  <c r="G666" i="55"/>
  <c r="G730" i="55"/>
  <c r="G794" i="55"/>
  <c r="G858" i="55"/>
  <c r="G922" i="55"/>
  <c r="G986" i="55"/>
  <c r="G435" i="55"/>
  <c r="G363" i="55"/>
  <c r="G299" i="55"/>
  <c r="G235" i="55"/>
  <c r="G171" i="55"/>
  <c r="G107" i="55"/>
  <c r="G43" i="55"/>
  <c r="G747" i="55"/>
  <c r="G402" i="55"/>
  <c r="G338" i="55"/>
  <c r="G274" i="55"/>
  <c r="G210" i="55"/>
  <c r="G146" i="55"/>
  <c r="G82" i="55"/>
  <c r="G611" i="55"/>
  <c r="G385" i="55"/>
  <c r="G321" i="55"/>
  <c r="G257" i="55"/>
  <c r="G193" i="55"/>
  <c r="G923" i="55"/>
  <c r="G424" i="55"/>
  <c r="G360" i="55"/>
  <c r="G296" i="55"/>
  <c r="G232" i="55"/>
  <c r="G168" i="55"/>
  <c r="G104" i="55"/>
  <c r="G40" i="55"/>
  <c r="G468" i="55"/>
  <c r="G532" i="55"/>
  <c r="G596" i="55"/>
  <c r="G660" i="55"/>
  <c r="G724" i="55"/>
  <c r="G788" i="55"/>
  <c r="G852" i="55"/>
  <c r="G916" i="55"/>
  <c r="G980" i="55"/>
  <c r="G1198" i="55"/>
  <c r="G429" i="55"/>
  <c r="G493" i="55"/>
  <c r="G557" i="55"/>
  <c r="G621" i="55"/>
  <c r="G685" i="55"/>
  <c r="G749" i="55"/>
  <c r="G813" i="55"/>
  <c r="G877" i="55"/>
  <c r="G941" i="55"/>
  <c r="G1005" i="55"/>
  <c r="G1398" i="55"/>
  <c r="G454" i="55"/>
  <c r="G518" i="55"/>
  <c r="G582" i="55"/>
  <c r="G646" i="55"/>
  <c r="G710" i="55"/>
  <c r="G774" i="55"/>
  <c r="G838" i="55"/>
  <c r="G902" i="55"/>
  <c r="G966" i="55"/>
  <c r="G1086" i="55"/>
  <c r="G1598" i="55"/>
  <c r="G479" i="55"/>
  <c r="G543" i="55"/>
  <c r="G607" i="55"/>
  <c r="G671" i="55"/>
  <c r="G735" i="55"/>
  <c r="G799" i="55"/>
  <c r="G863" i="55"/>
  <c r="G927" i="55"/>
  <c r="G991" i="55"/>
  <c r="G1286" i="55"/>
  <c r="G440" i="55"/>
  <c r="G504" i="55"/>
  <c r="G568" i="55"/>
  <c r="G632" i="55"/>
  <c r="G696" i="55"/>
  <c r="G760" i="55"/>
  <c r="G824" i="55"/>
  <c r="G888" i="55"/>
  <c r="G952" i="55"/>
  <c r="G1016" i="55"/>
  <c r="G1486" i="55"/>
  <c r="G465" i="55"/>
  <c r="G529" i="55"/>
  <c r="G593" i="55"/>
  <c r="G657" i="55"/>
  <c r="G907" i="55"/>
  <c r="G422" i="55"/>
  <c r="G358" i="55"/>
  <c r="G294" i="55"/>
  <c r="G230" i="55"/>
  <c r="G166" i="55"/>
  <c r="G102" i="55"/>
  <c r="G38" i="55"/>
  <c r="G771" i="55"/>
  <c r="G405" i="55"/>
  <c r="G341" i="55"/>
  <c r="G277" i="55"/>
  <c r="G213" i="55"/>
  <c r="G149" i="55"/>
  <c r="G85" i="55"/>
  <c r="G1510" i="55"/>
  <c r="G571" i="55"/>
  <c r="G380" i="55"/>
  <c r="G316" i="55"/>
  <c r="G252" i="55"/>
  <c r="G188" i="55"/>
  <c r="G124" i="55"/>
  <c r="G60" i="55"/>
  <c r="G883" i="55"/>
  <c r="G419" i="55"/>
  <c r="G355" i="55"/>
  <c r="G291" i="55"/>
  <c r="G227" i="55"/>
  <c r="G163" i="55"/>
  <c r="G99" i="55"/>
  <c r="G35" i="55"/>
  <c r="G683" i="55"/>
  <c r="G394" i="55"/>
  <c r="G330" i="55"/>
  <c r="G266" i="55"/>
  <c r="G202" i="55"/>
  <c r="G138" i="55"/>
  <c r="G74" i="55"/>
  <c r="G1318" i="55"/>
  <c r="G547" i="55"/>
  <c r="G377" i="55"/>
  <c r="G313" i="55"/>
  <c r="G843" i="55"/>
  <c r="G414" i="55"/>
  <c r="G350" i="55"/>
  <c r="G286" i="55"/>
  <c r="G222" i="55"/>
  <c r="G158" i="55"/>
  <c r="G94" i="55"/>
  <c r="G30" i="55"/>
  <c r="G707" i="55"/>
  <c r="G397" i="55"/>
  <c r="G333" i="55"/>
  <c r="G269" i="55"/>
  <c r="G205" i="55"/>
  <c r="G141" i="55"/>
  <c r="G77" i="55"/>
  <c r="G1019" i="55"/>
  <c r="G507" i="55"/>
  <c r="G372" i="55"/>
  <c r="G308" i="55"/>
  <c r="G244" i="55"/>
  <c r="G180" i="55"/>
  <c r="G116" i="55"/>
  <c r="G52" i="55"/>
  <c r="G819" i="55"/>
  <c r="G411" i="55"/>
  <c r="G347" i="55"/>
  <c r="G283" i="55"/>
  <c r="G219" i="55"/>
  <c r="G155" i="55"/>
  <c r="G91" i="55"/>
  <c r="G27" i="55"/>
  <c r="G619" i="55"/>
  <c r="G386" i="55"/>
  <c r="G322" i="55"/>
  <c r="G258" i="55"/>
  <c r="G194" i="55"/>
  <c r="G130" i="55"/>
  <c r="G66" i="55"/>
  <c r="G995" i="55"/>
  <c r="G483" i="55"/>
  <c r="G369" i="55"/>
  <c r="G305" i="55"/>
  <c r="G241" i="55"/>
  <c r="G177" i="55"/>
  <c r="G113" i="55"/>
  <c r="G49" i="55"/>
  <c r="G795" i="55"/>
  <c r="G408" i="55"/>
  <c r="G344" i="55"/>
  <c r="G779" i="55"/>
  <c r="G406" i="55"/>
  <c r="G342" i="55"/>
  <c r="G278" i="55"/>
  <c r="G214" i="55"/>
  <c r="G150" i="55"/>
  <c r="G86" i="55"/>
  <c r="G22" i="55"/>
  <c r="G643" i="55"/>
  <c r="G389" i="55"/>
  <c r="G325" i="55"/>
  <c r="G261" i="55"/>
  <c r="G197" i="55"/>
  <c r="G133" i="55"/>
  <c r="G69" i="55"/>
  <c r="G955" i="55"/>
  <c r="G443" i="55"/>
  <c r="G364" i="55"/>
  <c r="G300" i="55"/>
  <c r="G236" i="55"/>
  <c r="G172" i="55"/>
  <c r="G108" i="55"/>
  <c r="G44" i="55"/>
  <c r="G755" i="55"/>
  <c r="G403" i="55"/>
  <c r="G339" i="55"/>
  <c r="G275" i="55"/>
  <c r="G211" i="55"/>
  <c r="G147" i="55"/>
  <c r="G83" i="55"/>
  <c r="G1382" i="55"/>
  <c r="G555" i="55"/>
  <c r="G378" i="55"/>
  <c r="G314" i="55"/>
  <c r="G250" i="55"/>
  <c r="G186" i="55"/>
  <c r="G122" i="55"/>
  <c r="G58" i="55"/>
  <c r="G931" i="55"/>
  <c r="G425" i="55"/>
  <c r="G361" i="55"/>
  <c r="G297" i="55"/>
  <c r="G233" i="55"/>
  <c r="G169" i="55"/>
  <c r="G105" i="55"/>
  <c r="G41" i="55"/>
  <c r="G715" i="55"/>
  <c r="G398" i="55"/>
  <c r="G334" i="55"/>
  <c r="G270" i="55"/>
  <c r="G206" i="55"/>
  <c r="G142" i="55"/>
  <c r="G78" i="55"/>
  <c r="G1574" i="55"/>
  <c r="G579" i="55"/>
  <c r="G381" i="55"/>
  <c r="G317" i="55"/>
  <c r="G253" i="55"/>
  <c r="G189" i="55"/>
  <c r="G125" i="55"/>
  <c r="G61" i="55"/>
  <c r="G891" i="55"/>
  <c r="G420" i="55"/>
  <c r="G356" i="55"/>
  <c r="G292" i="55"/>
  <c r="G228" i="55"/>
  <c r="G164" i="55"/>
  <c r="G100" i="55"/>
  <c r="G36" i="55"/>
  <c r="G691" i="55"/>
  <c r="G395" i="55"/>
  <c r="G331" i="55"/>
  <c r="G267" i="55"/>
  <c r="G203" i="55"/>
  <c r="G139" i="55"/>
  <c r="G75" i="55"/>
  <c r="G1003" i="55"/>
  <c r="G491" i="55"/>
  <c r="G370" i="55"/>
  <c r="G306" i="55"/>
  <c r="G242" i="55"/>
  <c r="G178" i="55"/>
  <c r="G114" i="55"/>
  <c r="G50" i="55"/>
  <c r="G867" i="55"/>
  <c r="G417" i="55"/>
  <c r="G353" i="55"/>
  <c r="G289" i="55"/>
  <c r="G225" i="55"/>
  <c r="G161" i="55"/>
  <c r="G97" i="55"/>
  <c r="G33" i="55"/>
  <c r="G651" i="55"/>
  <c r="G390" i="55"/>
  <c r="G326" i="55"/>
  <c r="G262" i="55"/>
  <c r="G198" i="55"/>
  <c r="G134" i="55"/>
  <c r="G70" i="55"/>
  <c r="G1062" i="55"/>
  <c r="G515" i="55"/>
  <c r="G373" i="55"/>
  <c r="G309" i="55"/>
  <c r="G245" i="55"/>
  <c r="G181" i="55"/>
  <c r="G117" i="55"/>
  <c r="G53" i="55"/>
  <c r="G827" i="55"/>
  <c r="G412" i="55"/>
  <c r="G348" i="55"/>
  <c r="G284" i="55"/>
  <c r="G220" i="55"/>
  <c r="G156" i="55"/>
  <c r="G92" i="55"/>
  <c r="G28" i="55"/>
  <c r="G627" i="55"/>
  <c r="G387" i="55"/>
  <c r="G323" i="55"/>
  <c r="G259" i="55"/>
  <c r="G195" i="55"/>
  <c r="G131" i="55"/>
  <c r="G67" i="55"/>
  <c r="G939" i="55"/>
  <c r="G427" i="55"/>
  <c r="G362" i="55"/>
  <c r="G298" i="55"/>
  <c r="G234" i="55"/>
  <c r="G170" i="55"/>
  <c r="G106" i="55"/>
  <c r="G42" i="55"/>
  <c r="G803" i="55"/>
  <c r="G409" i="55"/>
  <c r="G345" i="55"/>
  <c r="G281" i="55"/>
  <c r="G217" i="55"/>
  <c r="G153" i="55"/>
  <c r="G89" i="55"/>
  <c r="G25" i="55"/>
  <c r="G603" i="55"/>
  <c r="G539" i="55"/>
  <c r="G376" i="55"/>
  <c r="G312" i="55"/>
  <c r="G248" i="55"/>
  <c r="G184" i="55"/>
  <c r="G120" i="55"/>
  <c r="G56" i="55"/>
  <c r="G452" i="55"/>
  <c r="G516" i="55"/>
  <c r="G580" i="55"/>
  <c r="G644" i="55"/>
  <c r="G708" i="55"/>
  <c r="G772" i="55"/>
  <c r="G836" i="55"/>
  <c r="G900" i="55"/>
  <c r="G964" i="55"/>
  <c r="G1070" i="55"/>
  <c r="G1582" i="55"/>
  <c r="G477" i="55"/>
  <c r="G541" i="55"/>
  <c r="G605" i="55"/>
  <c r="G669" i="55"/>
  <c r="G733" i="55"/>
  <c r="G797" i="55"/>
  <c r="G861" i="55"/>
  <c r="G925" i="55"/>
  <c r="G989" i="55"/>
  <c r="G1270" i="55"/>
  <c r="G438" i="55"/>
  <c r="G502" i="55"/>
  <c r="G566" i="55"/>
  <c r="G630" i="55"/>
  <c r="G694" i="55"/>
  <c r="G758" i="55"/>
  <c r="G822" i="55"/>
  <c r="G886" i="55"/>
  <c r="G950" i="55"/>
  <c r="G1014" i="55"/>
  <c r="G1470" i="55"/>
  <c r="G463" i="55"/>
  <c r="G527" i="55"/>
  <c r="G591" i="55"/>
  <c r="G655" i="55"/>
  <c r="G719" i="55"/>
  <c r="G783" i="55"/>
  <c r="G847" i="55"/>
  <c r="G911" i="55"/>
  <c r="G975" i="55"/>
  <c r="G1158" i="55"/>
  <c r="G1670" i="55"/>
  <c r="G488" i="55"/>
  <c r="G552" i="55"/>
  <c r="G616" i="55"/>
  <c r="G680" i="55"/>
  <c r="G744" i="55"/>
  <c r="G808" i="55"/>
  <c r="G872" i="55"/>
  <c r="G936" i="55"/>
  <c r="G1000" i="55"/>
  <c r="G1358" i="55"/>
  <c r="G449" i="55"/>
  <c r="G513" i="55"/>
  <c r="G577" i="55"/>
  <c r="G641" i="55"/>
  <c r="G705" i="55"/>
  <c r="G769" i="55"/>
  <c r="G833" i="55"/>
  <c r="G897" i="55"/>
  <c r="G961" i="55"/>
  <c r="G1046" i="55"/>
  <c r="G1558" i="55"/>
  <c r="G466" i="55"/>
  <c r="G530" i="55"/>
  <c r="G594" i="55"/>
  <c r="G658" i="55"/>
  <c r="G722" i="55"/>
  <c r="G786" i="55"/>
  <c r="G850" i="55"/>
  <c r="G914" i="55"/>
  <c r="G721" i="55"/>
  <c r="G785" i="55"/>
  <c r="G849" i="55"/>
  <c r="G913" i="55"/>
  <c r="G977" i="55"/>
  <c r="G1174" i="55"/>
  <c r="G1686" i="55"/>
  <c r="G482" i="55"/>
  <c r="G546" i="55"/>
  <c r="G610" i="55"/>
  <c r="G674" i="55"/>
  <c r="G738" i="55"/>
  <c r="G802" i="55"/>
  <c r="G866" i="55"/>
  <c r="G930" i="55"/>
  <c r="G994" i="55"/>
  <c r="G249" i="55"/>
  <c r="G185" i="55"/>
  <c r="G121" i="55"/>
  <c r="G57" i="55"/>
  <c r="G859" i="55"/>
  <c r="G416" i="55"/>
  <c r="G352" i="55"/>
  <c r="G288" i="55"/>
  <c r="G224" i="55"/>
  <c r="G160" i="55"/>
  <c r="G96" i="55"/>
  <c r="G32" i="55"/>
  <c r="G476" i="55"/>
  <c r="G540" i="55"/>
  <c r="G604" i="55"/>
  <c r="G668" i="55"/>
  <c r="G732" i="55"/>
  <c r="G796" i="55"/>
  <c r="G860" i="55"/>
  <c r="G924" i="55"/>
  <c r="G988" i="55"/>
  <c r="G1262" i="55"/>
  <c r="G437" i="55"/>
  <c r="G501" i="55"/>
  <c r="G565" i="55"/>
  <c r="G629" i="55"/>
  <c r="G693" i="55"/>
  <c r="G757" i="55"/>
  <c r="G821" i="55"/>
  <c r="G885" i="55"/>
  <c r="G949" i="55"/>
  <c r="G1013" i="55"/>
  <c r="G1462" i="55"/>
  <c r="G462" i="55"/>
  <c r="G526" i="55"/>
  <c r="G590" i="55"/>
  <c r="G654" i="55"/>
  <c r="G718" i="55"/>
  <c r="G782" i="55"/>
  <c r="G846" i="55"/>
  <c r="G910" i="55"/>
  <c r="G974" i="55"/>
  <c r="G1150" i="55"/>
  <c r="G1662" i="55"/>
  <c r="G487" i="55"/>
  <c r="G551" i="55"/>
  <c r="G615" i="55"/>
  <c r="G679" i="55"/>
  <c r="G743" i="55"/>
  <c r="G807" i="55"/>
  <c r="G871" i="55"/>
  <c r="G935" i="55"/>
  <c r="G999" i="55"/>
  <c r="G1350" i="55"/>
  <c r="G448" i="55"/>
  <c r="G512" i="55"/>
  <c r="G576" i="55"/>
  <c r="G640" i="55"/>
  <c r="G704" i="55"/>
  <c r="G768" i="55"/>
  <c r="G832" i="55"/>
  <c r="G896" i="55"/>
  <c r="G960" i="55"/>
  <c r="G1038" i="55"/>
  <c r="G1550" i="55"/>
  <c r="G473" i="55"/>
  <c r="G537" i="55"/>
  <c r="G601" i="55"/>
  <c r="G665" i="55"/>
  <c r="G729" i="55"/>
  <c r="G793" i="55"/>
  <c r="G857" i="55"/>
  <c r="G921" i="55"/>
  <c r="G985" i="55"/>
  <c r="G1238" i="55"/>
  <c r="G426" i="55"/>
  <c r="G490" i="55"/>
  <c r="G554" i="55"/>
  <c r="G618" i="55"/>
  <c r="G682" i="55"/>
  <c r="G746" i="55"/>
  <c r="G810" i="55"/>
  <c r="G874" i="55"/>
  <c r="G938" i="55"/>
  <c r="G1002" i="55"/>
  <c r="G280" i="55"/>
  <c r="G216" i="55"/>
  <c r="G152" i="55"/>
  <c r="G88" i="55"/>
  <c r="G24" i="55"/>
  <c r="G484" i="55"/>
  <c r="G548" i="55"/>
  <c r="G612" i="55"/>
  <c r="G676" i="55"/>
  <c r="G740" i="55"/>
  <c r="G804" i="55"/>
  <c r="G868" i="55"/>
  <c r="G932" i="55"/>
  <c r="G996" i="55"/>
  <c r="G1326" i="55"/>
  <c r="G445" i="55"/>
  <c r="G509" i="55"/>
  <c r="G573" i="55"/>
  <c r="G637" i="55"/>
  <c r="G701" i="55"/>
  <c r="G765" i="55"/>
  <c r="G829" i="55"/>
  <c r="G893" i="55"/>
  <c r="G957" i="55"/>
  <c r="G1021" i="55"/>
  <c r="G1526" i="55"/>
  <c r="G470" i="55"/>
  <c r="G534" i="55"/>
  <c r="G598" i="55"/>
  <c r="G662" i="55"/>
  <c r="G726" i="55"/>
  <c r="G790" i="55"/>
  <c r="G854" i="55"/>
  <c r="G918" i="55"/>
  <c r="G982" i="55"/>
  <c r="G1214" i="55"/>
  <c r="G431" i="55"/>
  <c r="G495" i="55"/>
  <c r="G559" i="55"/>
  <c r="G623" i="55"/>
  <c r="G687" i="55"/>
  <c r="G751" i="55"/>
  <c r="G815" i="55"/>
  <c r="G879" i="55"/>
  <c r="G943" i="55"/>
  <c r="G1007" i="55"/>
  <c r="G1414" i="55"/>
  <c r="G456" i="55"/>
  <c r="G520" i="55"/>
  <c r="G584" i="55"/>
  <c r="G648" i="55"/>
  <c r="G712" i="55"/>
  <c r="G776" i="55"/>
  <c r="G840" i="55"/>
  <c r="G904" i="55"/>
  <c r="G968" i="55"/>
  <c r="G1102" i="55"/>
  <c r="G1614" i="55"/>
  <c r="G481" i="55"/>
  <c r="G545" i="55"/>
  <c r="G609" i="55"/>
  <c r="G673" i="55"/>
  <c r="G737" i="55"/>
  <c r="G801" i="55"/>
  <c r="G865" i="55"/>
  <c r="G929" i="55"/>
  <c r="G993" i="55"/>
  <c r="G1302" i="55"/>
  <c r="G434" i="55"/>
  <c r="G498" i="55"/>
  <c r="G562" i="55"/>
  <c r="G626" i="55"/>
  <c r="G690" i="55"/>
  <c r="G754" i="55"/>
  <c r="G818" i="55"/>
  <c r="G882" i="55"/>
  <c r="G946" i="55"/>
  <c r="G731" i="55"/>
  <c r="G400" i="55"/>
  <c r="G336" i="55"/>
  <c r="G272" i="55"/>
  <c r="G208" i="55"/>
  <c r="G144" i="55"/>
  <c r="G80" i="55"/>
  <c r="G428" i="55"/>
  <c r="G492" i="55"/>
  <c r="G556" i="55"/>
  <c r="G620" i="55"/>
  <c r="G684" i="55"/>
  <c r="G748" i="55"/>
  <c r="G812" i="55"/>
  <c r="G876" i="55"/>
  <c r="G940" i="55"/>
  <c r="G1004" i="55"/>
  <c r="G1390" i="55"/>
  <c r="G453" i="55"/>
  <c r="G517" i="55"/>
  <c r="G581" i="55"/>
  <c r="G645" i="55"/>
  <c r="G709" i="55"/>
  <c r="G773" i="55"/>
  <c r="G837" i="55"/>
  <c r="G901" i="55"/>
  <c r="G965" i="55"/>
  <c r="G1078" i="55"/>
  <c r="G1590" i="55"/>
  <c r="G478" i="55"/>
  <c r="G542" i="55"/>
  <c r="G606" i="55"/>
  <c r="G670" i="55"/>
  <c r="G734" i="55"/>
  <c r="G798" i="55"/>
  <c r="G862" i="55"/>
  <c r="G926" i="55"/>
  <c r="G990" i="55"/>
  <c r="G1278" i="55"/>
  <c r="G439" i="55"/>
  <c r="G503" i="55"/>
  <c r="G567" i="55"/>
  <c r="G631" i="55"/>
  <c r="G695" i="55"/>
  <c r="G759" i="55"/>
  <c r="G823" i="55"/>
  <c r="G887" i="55"/>
  <c r="G951" i="55"/>
  <c r="G1015" i="55"/>
  <c r="G1478" i="55"/>
  <c r="G464" i="55"/>
  <c r="G528" i="55"/>
  <c r="G592" i="55"/>
  <c r="G656" i="55"/>
  <c r="G720" i="55"/>
  <c r="G784" i="55"/>
  <c r="G848" i="55"/>
  <c r="G912" i="55"/>
  <c r="G976" i="55"/>
  <c r="G1166" i="55"/>
  <c r="G1678" i="55"/>
  <c r="G489" i="55"/>
  <c r="G553" i="55"/>
  <c r="G617" i="55"/>
  <c r="G681" i="55"/>
  <c r="G745" i="55"/>
  <c r="G809" i="55"/>
  <c r="G873" i="55"/>
  <c r="G937" i="55"/>
  <c r="G1001" i="55"/>
  <c r="G1366" i="55"/>
  <c r="G442" i="55"/>
  <c r="G506" i="55"/>
  <c r="G570" i="55"/>
  <c r="G634" i="55"/>
  <c r="G698" i="55"/>
  <c r="G762" i="55"/>
  <c r="G826" i="55"/>
  <c r="G890" i="55"/>
  <c r="G954" i="55"/>
  <c r="G1018" i="55"/>
  <c r="G667" i="55"/>
  <c r="G392" i="55"/>
  <c r="G328" i="55"/>
  <c r="G264" i="55"/>
  <c r="G200" i="55"/>
  <c r="G136" i="55"/>
  <c r="G72" i="55"/>
  <c r="G436" i="55"/>
  <c r="G500" i="55"/>
  <c r="G564" i="55"/>
  <c r="G628" i="55"/>
  <c r="G692" i="55"/>
  <c r="G756" i="55"/>
  <c r="G820" i="55"/>
  <c r="G884" i="55"/>
  <c r="G948" i="55"/>
  <c r="G1012" i="55"/>
  <c r="G1454" i="55"/>
  <c r="G461" i="55"/>
  <c r="G525" i="55"/>
  <c r="G589" i="55"/>
  <c r="G653" i="55"/>
  <c r="G717" i="55"/>
  <c r="G781" i="55"/>
  <c r="G845" i="55"/>
  <c r="G909" i="55"/>
  <c r="G973" i="55"/>
  <c r="G1142" i="55"/>
  <c r="G1654" i="55"/>
  <c r="G486" i="55"/>
  <c r="G550" i="55"/>
  <c r="G614" i="55"/>
  <c r="G678" i="55"/>
  <c r="G742" i="55"/>
  <c r="G806" i="55"/>
  <c r="G870" i="55"/>
  <c r="G934" i="55"/>
  <c r="G998" i="55"/>
  <c r="G1342" i="55"/>
  <c r="G447" i="55"/>
  <c r="G511" i="55"/>
  <c r="G575" i="55"/>
  <c r="G639" i="55"/>
  <c r="G703" i="55"/>
  <c r="G767" i="55"/>
  <c r="G831" i="55"/>
  <c r="G895" i="55"/>
  <c r="G959" i="55"/>
  <c r="G1030" i="55"/>
  <c r="G1542" i="55"/>
  <c r="G472" i="55"/>
  <c r="G536" i="55"/>
  <c r="G600" i="55"/>
  <c r="G664" i="55"/>
  <c r="G728" i="55"/>
  <c r="G792" i="55"/>
  <c r="G856" i="55"/>
  <c r="G920" i="55"/>
  <c r="G984" i="55"/>
  <c r="G1230" i="55"/>
  <c r="G433" i="55"/>
  <c r="G497" i="55"/>
  <c r="G561" i="55"/>
  <c r="G625" i="55"/>
  <c r="G689" i="55"/>
  <c r="G753" i="55"/>
  <c r="G817" i="55"/>
  <c r="G881" i="55"/>
  <c r="G945" i="55"/>
  <c r="G1009" i="55"/>
  <c r="G1430" i="55"/>
  <c r="G450" i="55"/>
  <c r="G514" i="55"/>
  <c r="G578" i="55"/>
  <c r="G642" i="55"/>
  <c r="G706" i="55"/>
  <c r="G770" i="55"/>
  <c r="G834" i="55"/>
  <c r="G898" i="55"/>
  <c r="G962" i="55"/>
  <c r="G384" i="55"/>
  <c r="G320" i="55"/>
  <c r="G256" i="55"/>
  <c r="G192" i="55"/>
  <c r="G128" i="55"/>
  <c r="G64" i="55"/>
  <c r="G444" i="55"/>
  <c r="G508" i="55"/>
  <c r="G572" i="55"/>
  <c r="G636" i="55"/>
  <c r="G700" i="55"/>
  <c r="G764" i="55"/>
  <c r="G828" i="55"/>
  <c r="G892" i="55"/>
  <c r="G956" i="55"/>
  <c r="G1020" i="55"/>
  <c r="G1518" i="55"/>
  <c r="G469" i="55"/>
  <c r="G533" i="55"/>
  <c r="G597" i="55"/>
  <c r="G661" i="55"/>
  <c r="G725" i="55"/>
  <c r="G789" i="55"/>
  <c r="G853" i="55"/>
  <c r="G917" i="55"/>
  <c r="G981" i="55"/>
  <c r="G1206" i="55"/>
  <c r="G430" i="55"/>
  <c r="G494" i="55"/>
  <c r="G558" i="55"/>
  <c r="G622" i="55"/>
  <c r="G686" i="55"/>
  <c r="G750" i="55"/>
  <c r="G814" i="55"/>
  <c r="G878" i="55"/>
  <c r="G942" i="55"/>
  <c r="G1006" i="55"/>
  <c r="G1406" i="55"/>
  <c r="G455" i="55"/>
  <c r="G519" i="55"/>
  <c r="G583" i="55"/>
  <c r="G647" i="55"/>
  <c r="G711" i="55"/>
  <c r="G775" i="55"/>
  <c r="G839" i="55"/>
  <c r="G903" i="55"/>
  <c r="G967" i="55"/>
  <c r="G1094" i="55"/>
  <c r="G1606" i="55"/>
  <c r="G480" i="55"/>
  <c r="G544" i="55"/>
  <c r="G608" i="55"/>
  <c r="G672" i="55"/>
  <c r="G736" i="55"/>
  <c r="G800" i="55"/>
  <c r="G864" i="55"/>
  <c r="G928" i="55"/>
  <c r="G992" i="55"/>
  <c r="G1294" i="55"/>
  <c r="G441" i="55"/>
  <c r="G505" i="55"/>
  <c r="G569" i="55"/>
  <c r="G633" i="55"/>
  <c r="G697" i="55"/>
  <c r="G761" i="55"/>
  <c r="G825" i="55"/>
  <c r="G889" i="55"/>
  <c r="G953" i="55"/>
  <c r="G1017" i="55"/>
  <c r="G1494" i="55"/>
  <c r="G458" i="55"/>
  <c r="G522" i="55"/>
  <c r="G586" i="55"/>
  <c r="G650" i="55"/>
  <c r="G714" i="55"/>
  <c r="G778" i="55"/>
  <c r="G842" i="55"/>
  <c r="G906" i="55"/>
  <c r="G970" i="55"/>
  <c r="G1118" i="55"/>
  <c r="G1246" i="55"/>
  <c r="G1023" i="55"/>
  <c r="G1087" i="55"/>
  <c r="G1151" i="55"/>
  <c r="G1215" i="55"/>
  <c r="G1279" i="55"/>
  <c r="G1343" i="55"/>
  <c r="G1407" i="55"/>
  <c r="G1471" i="55"/>
  <c r="G1535" i="55"/>
  <c r="G1599" i="55"/>
  <c r="G1663" i="55"/>
  <c r="G1048" i="55"/>
  <c r="G1112" i="55"/>
  <c r="G1176" i="55"/>
  <c r="G1240" i="55"/>
  <c r="G1304" i="55"/>
  <c r="G1368" i="55"/>
  <c r="G1432" i="55"/>
  <c r="G1496" i="55"/>
  <c r="G1560" i="55"/>
  <c r="G1624" i="55"/>
  <c r="G1688" i="55"/>
  <c r="G1073" i="55"/>
  <c r="G1137" i="55"/>
  <c r="G1201" i="55"/>
  <c r="G1265" i="55"/>
  <c r="G1329" i="55"/>
  <c r="G1393" i="55"/>
  <c r="G1457" i="55"/>
  <c r="G1521" i="55"/>
  <c r="G1585" i="55"/>
  <c r="G1649" i="55"/>
  <c r="G1034" i="55"/>
  <c r="G1098" i="55"/>
  <c r="G1162" i="55"/>
  <c r="G1226" i="55"/>
  <c r="G1290" i="55"/>
  <c r="G1354" i="55"/>
  <c r="G1418" i="55"/>
  <c r="G1482" i="55"/>
  <c r="G1546" i="55"/>
  <c r="G1610" i="55"/>
  <c r="G1674" i="55"/>
  <c r="G1059" i="55"/>
  <c r="G1123" i="55"/>
  <c r="G1187" i="55"/>
  <c r="G1251" i="55"/>
  <c r="G1315" i="55"/>
  <c r="G1379" i="55"/>
  <c r="G1443" i="55"/>
  <c r="G1507" i="55"/>
  <c r="G1571" i="55"/>
  <c r="G1635" i="55"/>
  <c r="G1699" i="55"/>
  <c r="G1084" i="55"/>
  <c r="G1148" i="55"/>
  <c r="G1212" i="55"/>
  <c r="G1276" i="55"/>
  <c r="G1340" i="55"/>
  <c r="G1404" i="55"/>
  <c r="G1468" i="55"/>
  <c r="G1532" i="55"/>
  <c r="G1596" i="55"/>
  <c r="G1660" i="55"/>
  <c r="G1045" i="55"/>
  <c r="G1109" i="55"/>
  <c r="G1173" i="55"/>
  <c r="G1237" i="55"/>
  <c r="G1301" i="55"/>
  <c r="G1365" i="55"/>
  <c r="G1429" i="55"/>
  <c r="G1493" i="55"/>
  <c r="G1557" i="55"/>
  <c r="G1621" i="55"/>
  <c r="G1685" i="55"/>
  <c r="G659" i="55"/>
  <c r="G391" i="55"/>
  <c r="G327" i="55"/>
  <c r="G263" i="55"/>
  <c r="G199" i="55"/>
  <c r="G135" i="55"/>
  <c r="G71" i="55"/>
  <c r="G1310" i="55"/>
  <c r="G1031" i="55"/>
  <c r="G1095" i="55"/>
  <c r="G1159" i="55"/>
  <c r="G1223" i="55"/>
  <c r="G1287" i="55"/>
  <c r="G1351" i="55"/>
  <c r="G1415" i="55"/>
  <c r="G1479" i="55"/>
  <c r="G1543" i="55"/>
  <c r="G1607" i="55"/>
  <c r="G1671" i="55"/>
  <c r="G1056" i="55"/>
  <c r="G1120" i="55"/>
  <c r="G1184" i="55"/>
  <c r="G1248" i="55"/>
  <c r="G1312" i="55"/>
  <c r="G1376" i="55"/>
  <c r="G1440" i="55"/>
  <c r="G1504" i="55"/>
  <c r="G1568" i="55"/>
  <c r="G1632" i="55"/>
  <c r="G1696" i="55"/>
  <c r="G1081" i="55"/>
  <c r="G1145" i="55"/>
  <c r="G1209" i="55"/>
  <c r="G1273" i="55"/>
  <c r="G1337" i="55"/>
  <c r="G1401" i="55"/>
  <c r="G1465" i="55"/>
  <c r="G1529" i="55"/>
  <c r="G1593" i="55"/>
  <c r="G1657" i="55"/>
  <c r="G1042" i="55"/>
  <c r="G1106" i="55"/>
  <c r="G1170" i="55"/>
  <c r="G1234" i="55"/>
  <c r="G1298" i="55"/>
  <c r="G1362" i="55"/>
  <c r="G1426" i="55"/>
  <c r="G1490" i="55"/>
  <c r="G1554" i="55"/>
  <c r="G1618" i="55"/>
  <c r="G1682" i="55"/>
  <c r="G1067" i="55"/>
  <c r="G1131" i="55"/>
  <c r="G1195" i="55"/>
  <c r="G1259" i="55"/>
  <c r="G1323" i="55"/>
  <c r="G1387" i="55"/>
  <c r="G1451" i="55"/>
  <c r="G1515" i="55"/>
  <c r="G1579" i="55"/>
  <c r="G1643" i="55"/>
  <c r="G1028" i="55"/>
  <c r="G1092" i="55"/>
  <c r="G1156" i="55"/>
  <c r="G1220" i="55"/>
  <c r="G1284" i="55"/>
  <c r="G1348" i="55"/>
  <c r="G1412" i="55"/>
  <c r="G1476" i="55"/>
  <c r="G1540" i="55"/>
  <c r="G1604" i="55"/>
  <c r="G1668" i="55"/>
  <c r="G1053" i="55"/>
  <c r="G1117" i="55"/>
  <c r="G1181" i="55"/>
  <c r="G1245" i="55"/>
  <c r="G1309" i="55"/>
  <c r="G1373" i="55"/>
  <c r="G1437" i="55"/>
  <c r="G1501" i="55"/>
  <c r="G1565" i="55"/>
  <c r="G1629" i="55"/>
  <c r="G1693" i="55"/>
  <c r="G595" i="55"/>
  <c r="G383" i="55"/>
  <c r="G319" i="55"/>
  <c r="G255" i="55"/>
  <c r="G191" i="55"/>
  <c r="G127" i="55"/>
  <c r="G63" i="55"/>
  <c r="G1374" i="55"/>
  <c r="G1039" i="55"/>
  <c r="G1103" i="55"/>
  <c r="G1167" i="55"/>
  <c r="G1231" i="55"/>
  <c r="G1295" i="55"/>
  <c r="G1359" i="55"/>
  <c r="G1423" i="55"/>
  <c r="G1487" i="55"/>
  <c r="G1551" i="55"/>
  <c r="G1615" i="55"/>
  <c r="G1679" i="55"/>
  <c r="G1064" i="55"/>
  <c r="G1128" i="55"/>
  <c r="G1192" i="55"/>
  <c r="G1256" i="55"/>
  <c r="G1320" i="55"/>
  <c r="G1384" i="55"/>
  <c r="G1448" i="55"/>
  <c r="G1512" i="55"/>
  <c r="G1576" i="55"/>
  <c r="G1640" i="55"/>
  <c r="G1025" i="55"/>
  <c r="G1089" i="55"/>
  <c r="G1153" i="55"/>
  <c r="G1217" i="55"/>
  <c r="G1281" i="55"/>
  <c r="G1345" i="55"/>
  <c r="G1409" i="55"/>
  <c r="G1473" i="55"/>
  <c r="G1537" i="55"/>
  <c r="G1601" i="55"/>
  <c r="G1665" i="55"/>
  <c r="G1050" i="55"/>
  <c r="G1114" i="55"/>
  <c r="G1178" i="55"/>
  <c r="G1242" i="55"/>
  <c r="G1306" i="55"/>
  <c r="G1370" i="55"/>
  <c r="G1434" i="55"/>
  <c r="G1498" i="55"/>
  <c r="G1562" i="55"/>
  <c r="G1626" i="55"/>
  <c r="G1690" i="55"/>
  <c r="G1075" i="55"/>
  <c r="G1139" i="55"/>
  <c r="G1203" i="55"/>
  <c r="G1267" i="55"/>
  <c r="G1331" i="55"/>
  <c r="G1395" i="55"/>
  <c r="G1459" i="55"/>
  <c r="G1523" i="55"/>
  <c r="G1587" i="55"/>
  <c r="G1651" i="55"/>
  <c r="G1036" i="55"/>
  <c r="G1100" i="55"/>
  <c r="G1164" i="55"/>
  <c r="G1228" i="55"/>
  <c r="G1292" i="55"/>
  <c r="G1356" i="55"/>
  <c r="G1420" i="55"/>
  <c r="G1484" i="55"/>
  <c r="G1548" i="55"/>
  <c r="G1612" i="55"/>
  <c r="G1676" i="55"/>
  <c r="G1061" i="55"/>
  <c r="G1125" i="55"/>
  <c r="G1189" i="55"/>
  <c r="G1253" i="55"/>
  <c r="G1317" i="55"/>
  <c r="G1381" i="55"/>
  <c r="G1445" i="55"/>
  <c r="G1509" i="55"/>
  <c r="G1573" i="55"/>
  <c r="G1637" i="55"/>
  <c r="G1701" i="55"/>
  <c r="G531" i="55"/>
  <c r="G375" i="55"/>
  <c r="G311" i="55"/>
  <c r="G247" i="55"/>
  <c r="G183" i="55"/>
  <c r="G119" i="55"/>
  <c r="G55" i="55"/>
  <c r="G1010" i="55"/>
  <c r="G1438" i="55"/>
  <c r="G1047" i="55"/>
  <c r="G1111" i="55"/>
  <c r="G1175" i="55"/>
  <c r="G1239" i="55"/>
  <c r="G1303" i="55"/>
  <c r="G1367" i="55"/>
  <c r="G1431" i="55"/>
  <c r="G1495" i="55"/>
  <c r="G1559" i="55"/>
  <c r="G1623" i="55"/>
  <c r="G1687" i="55"/>
  <c r="G1072" i="55"/>
  <c r="G1136" i="55"/>
  <c r="G1200" i="55"/>
  <c r="G1264" i="55"/>
  <c r="G1328" i="55"/>
  <c r="G1392" i="55"/>
  <c r="G1456" i="55"/>
  <c r="G1520" i="55"/>
  <c r="G1584" i="55"/>
  <c r="G1648" i="55"/>
  <c r="G1033" i="55"/>
  <c r="G1097" i="55"/>
  <c r="G1161" i="55"/>
  <c r="G1225" i="55"/>
  <c r="G1289" i="55"/>
  <c r="G1353" i="55"/>
  <c r="G1417" i="55"/>
  <c r="G1481" i="55"/>
  <c r="G1545" i="55"/>
  <c r="G1609" i="55"/>
  <c r="G1673" i="55"/>
  <c r="G1058" i="55"/>
  <c r="G1122" i="55"/>
  <c r="G1186" i="55"/>
  <c r="G1250" i="55"/>
  <c r="G1314" i="55"/>
  <c r="G1378" i="55"/>
  <c r="G1442" i="55"/>
  <c r="G1506" i="55"/>
  <c r="G1570" i="55"/>
  <c r="G1634" i="55"/>
  <c r="G1698" i="55"/>
  <c r="G1083" i="55"/>
  <c r="G1147" i="55"/>
  <c r="G1211" i="55"/>
  <c r="G1275" i="55"/>
  <c r="G1339" i="55"/>
  <c r="G1403" i="55"/>
  <c r="G1467" i="55"/>
  <c r="G1531" i="55"/>
  <c r="G1595" i="55"/>
  <c r="G1659" i="55"/>
  <c r="G1044" i="55"/>
  <c r="G1108" i="55"/>
  <c r="G1172" i="55"/>
  <c r="G1236" i="55"/>
  <c r="G1300" i="55"/>
  <c r="G1364" i="55"/>
  <c r="G1428" i="55"/>
  <c r="G1492" i="55"/>
  <c r="G1556" i="55"/>
  <c r="G1620" i="55"/>
  <c r="G1684" i="55"/>
  <c r="G1069" i="55"/>
  <c r="G1133" i="55"/>
  <c r="G1197" i="55"/>
  <c r="G1261" i="55"/>
  <c r="G1325" i="55"/>
  <c r="G1389" i="55"/>
  <c r="G1453" i="55"/>
  <c r="G1517" i="55"/>
  <c r="G1581" i="55"/>
  <c r="G1645" i="55"/>
  <c r="G979" i="55"/>
  <c r="G467" i="55"/>
  <c r="G367" i="55"/>
  <c r="G303" i="55"/>
  <c r="G239" i="55"/>
  <c r="G175" i="55"/>
  <c r="G111" i="55"/>
  <c r="G47" i="55"/>
  <c r="G1502" i="55"/>
  <c r="G1055" i="55"/>
  <c r="G1119" i="55"/>
  <c r="G1183" i="55"/>
  <c r="G1247" i="55"/>
  <c r="G1311" i="55"/>
  <c r="G1375" i="55"/>
  <c r="G1439" i="55"/>
  <c r="G1503" i="55"/>
  <c r="G1567" i="55"/>
  <c r="G1631" i="55"/>
  <c r="G1695" i="55"/>
  <c r="G1080" i="55"/>
  <c r="G1144" i="55"/>
  <c r="G1208" i="55"/>
  <c r="G1272" i="55"/>
  <c r="G1336" i="55"/>
  <c r="G1400" i="55"/>
  <c r="G1464" i="55"/>
  <c r="G1528" i="55"/>
  <c r="G1592" i="55"/>
  <c r="G1656" i="55"/>
  <c r="G1041" i="55"/>
  <c r="G1105" i="55"/>
  <c r="G1169" i="55"/>
  <c r="G1233" i="55"/>
  <c r="G1297" i="55"/>
  <c r="G1361" i="55"/>
  <c r="G1425" i="55"/>
  <c r="G1489" i="55"/>
  <c r="G1553" i="55"/>
  <c r="G1617" i="55"/>
  <c r="G1681" i="55"/>
  <c r="G1066" i="55"/>
  <c r="G1130" i="55"/>
  <c r="G1194" i="55"/>
  <c r="G1258" i="55"/>
  <c r="G1322" i="55"/>
  <c r="G1386" i="55"/>
  <c r="G1450" i="55"/>
  <c r="G1514" i="55"/>
  <c r="G1578" i="55"/>
  <c r="G1642" i="55"/>
  <c r="G1027" i="55"/>
  <c r="G1091" i="55"/>
  <c r="G1155" i="55"/>
  <c r="G1219" i="55"/>
  <c r="G1283" i="55"/>
  <c r="G1347" i="55"/>
  <c r="G1411" i="55"/>
  <c r="G1475" i="55"/>
  <c r="G1539" i="55"/>
  <c r="G1603" i="55"/>
  <c r="G1667" i="55"/>
  <c r="G1052" i="55"/>
  <c r="G1116" i="55"/>
  <c r="G1180" i="55"/>
  <c r="G1244" i="55"/>
  <c r="G1308" i="55"/>
  <c r="G1372" i="55"/>
  <c r="G1436" i="55"/>
  <c r="G1500" i="55"/>
  <c r="G1564" i="55"/>
  <c r="G1628" i="55"/>
  <c r="G1692" i="55"/>
  <c r="G1077" i="55"/>
  <c r="G1141" i="55"/>
  <c r="G1205" i="55"/>
  <c r="G1269" i="55"/>
  <c r="G1333" i="55"/>
  <c r="G1397" i="55"/>
  <c r="G1461" i="55"/>
  <c r="G1525" i="55"/>
  <c r="G1589" i="55"/>
  <c r="G1653" i="55"/>
  <c r="G915" i="55"/>
  <c r="G423" i="55"/>
  <c r="G359" i="55"/>
  <c r="G295" i="55"/>
  <c r="G231" i="55"/>
  <c r="G167" i="55"/>
  <c r="G103" i="55"/>
  <c r="G39" i="55"/>
  <c r="G1054" i="55"/>
  <c r="G1566" i="55"/>
  <c r="G1063" i="55"/>
  <c r="G1127" i="55"/>
  <c r="G1191" i="55"/>
  <c r="G1255" i="55"/>
  <c r="G1319" i="55"/>
  <c r="G1383" i="55"/>
  <c r="G1447" i="55"/>
  <c r="G1511" i="55"/>
  <c r="G1575" i="55"/>
  <c r="G1639" i="55"/>
  <c r="G1024" i="55"/>
  <c r="G1088" i="55"/>
  <c r="G1152" i="55"/>
  <c r="G1216" i="55"/>
  <c r="G1280" i="55"/>
  <c r="G1344" i="55"/>
  <c r="G1408" i="55"/>
  <c r="G1472" i="55"/>
  <c r="G1536" i="55"/>
  <c r="G1600" i="55"/>
  <c r="G1664" i="55"/>
  <c r="G1049" i="55"/>
  <c r="G1113" i="55"/>
  <c r="G1177" i="55"/>
  <c r="G1241" i="55"/>
  <c r="G1305" i="55"/>
  <c r="G1369" i="55"/>
  <c r="G1433" i="55"/>
  <c r="G1497" i="55"/>
  <c r="G1561" i="55"/>
  <c r="G1625" i="55"/>
  <c r="G1689" i="55"/>
  <c r="G1074" i="55"/>
  <c r="G1138" i="55"/>
  <c r="G1202" i="55"/>
  <c r="G1266" i="55"/>
  <c r="G1330" i="55"/>
  <c r="G1394" i="55"/>
  <c r="G1458" i="55"/>
  <c r="G1522" i="55"/>
  <c r="G1586" i="55"/>
  <c r="G1650" i="55"/>
  <c r="G1035" i="55"/>
  <c r="G1099" i="55"/>
  <c r="G1163" i="55"/>
  <c r="G1227" i="55"/>
  <c r="G1291" i="55"/>
  <c r="G1355" i="55"/>
  <c r="G1419" i="55"/>
  <c r="G1483" i="55"/>
  <c r="G1547" i="55"/>
  <c r="G1611" i="55"/>
  <c r="G1675" i="55"/>
  <c r="G1060" i="55"/>
  <c r="G1124" i="55"/>
  <c r="G1188" i="55"/>
  <c r="G1252" i="55"/>
  <c r="G1316" i="55"/>
  <c r="G1380" i="55"/>
  <c r="G1444" i="55"/>
  <c r="G1508" i="55"/>
  <c r="G1572" i="55"/>
  <c r="G1636" i="55"/>
  <c r="G1700" i="55"/>
  <c r="G1085" i="55"/>
  <c r="G1149" i="55"/>
  <c r="G1213" i="55"/>
  <c r="G1277" i="55"/>
  <c r="G1341" i="55"/>
  <c r="G1405" i="55"/>
  <c r="G1469" i="55"/>
  <c r="G1533" i="55"/>
  <c r="G1597" i="55"/>
  <c r="G1661" i="55"/>
  <c r="G851" i="55"/>
  <c r="G415" i="55"/>
  <c r="G351" i="55"/>
  <c r="G287" i="55"/>
  <c r="G223" i="55"/>
  <c r="G159" i="55"/>
  <c r="G95" i="55"/>
  <c r="G31" i="55"/>
  <c r="G1630" i="55"/>
  <c r="G1071" i="55"/>
  <c r="G1135" i="55"/>
  <c r="G1199" i="55"/>
  <c r="G1263" i="55"/>
  <c r="G1327" i="55"/>
  <c r="G1391" i="55"/>
  <c r="G1455" i="55"/>
  <c r="G1519" i="55"/>
  <c r="G1583" i="55"/>
  <c r="G1647" i="55"/>
  <c r="G1032" i="55"/>
  <c r="G1096" i="55"/>
  <c r="G1160" i="55"/>
  <c r="G1224" i="55"/>
  <c r="G1288" i="55"/>
  <c r="G1352" i="55"/>
  <c r="G1416" i="55"/>
  <c r="G1480" i="55"/>
  <c r="G1544" i="55"/>
  <c r="G1608" i="55"/>
  <c r="G1672" i="55"/>
  <c r="G1057" i="55"/>
  <c r="G1121" i="55"/>
  <c r="G1185" i="55"/>
  <c r="G1249" i="55"/>
  <c r="G1313" i="55"/>
  <c r="G1377" i="55"/>
  <c r="G1441" i="55"/>
  <c r="G1505" i="55"/>
  <c r="G1569" i="55"/>
  <c r="G1633" i="55"/>
  <c r="G1697" i="55"/>
  <c r="G1082" i="55"/>
  <c r="G1146" i="55"/>
  <c r="G1210" i="55"/>
  <c r="G1274" i="55"/>
  <c r="G1338" i="55"/>
  <c r="G1402" i="55"/>
  <c r="G1466" i="55"/>
  <c r="G1530" i="55"/>
  <c r="G1594" i="55"/>
  <c r="G1658" i="55"/>
  <c r="G1043" i="55"/>
  <c r="G1107" i="55"/>
  <c r="G1171" i="55"/>
  <c r="G1235" i="55"/>
  <c r="G1299" i="55"/>
  <c r="G1363" i="55"/>
  <c r="G1427" i="55"/>
  <c r="G1491" i="55"/>
  <c r="G1555" i="55"/>
  <c r="G1619" i="55"/>
  <c r="G1683" i="55"/>
  <c r="G1068" i="55"/>
  <c r="G1132" i="55"/>
  <c r="G1196" i="55"/>
  <c r="G1260" i="55"/>
  <c r="G1324" i="55"/>
  <c r="G1388" i="55"/>
  <c r="G1452" i="55"/>
  <c r="G1516" i="55"/>
  <c r="G1580" i="55"/>
  <c r="G1644" i="55"/>
  <c r="G1029" i="55"/>
  <c r="G1093" i="55"/>
  <c r="G1157" i="55"/>
  <c r="G1221" i="55"/>
  <c r="G1285" i="55"/>
  <c r="G1349" i="55"/>
  <c r="G1413" i="55"/>
  <c r="G1477" i="55"/>
  <c r="G1541" i="55"/>
  <c r="G1605" i="55"/>
  <c r="G1669" i="55"/>
  <c r="G787" i="55"/>
  <c r="G407" i="55"/>
  <c r="G343" i="55"/>
  <c r="G279" i="55"/>
  <c r="G215" i="55"/>
  <c r="G151" i="55"/>
  <c r="G87" i="55"/>
  <c r="G23" i="55"/>
  <c r="G978" i="55"/>
  <c r="G1182" i="55"/>
  <c r="G1694" i="55"/>
  <c r="G1079" i="55"/>
  <c r="G1143" i="55"/>
  <c r="G1207" i="55"/>
  <c r="G1271" i="55"/>
  <c r="G1335" i="55"/>
  <c r="G1399" i="55"/>
  <c r="G1463" i="55"/>
  <c r="G1527" i="55"/>
  <c r="G1591" i="55"/>
  <c r="G1655" i="55"/>
  <c r="G1040" i="55"/>
  <c r="G1104" i="55"/>
  <c r="G1168" i="55"/>
  <c r="G1232" i="55"/>
  <c r="G1296" i="55"/>
  <c r="G1360" i="55"/>
  <c r="G1424" i="55"/>
  <c r="G1488" i="55"/>
  <c r="G1552" i="55"/>
  <c r="G1616" i="55"/>
  <c r="G1680" i="55"/>
  <c r="G1065" i="55"/>
  <c r="G1129" i="55"/>
  <c r="G1193" i="55"/>
  <c r="G1257" i="55"/>
  <c r="G1321" i="55"/>
  <c r="G1385" i="55"/>
  <c r="G1449" i="55"/>
  <c r="G1513" i="55"/>
  <c r="G1577" i="55"/>
  <c r="G1641" i="55"/>
  <c r="G1026" i="55"/>
  <c r="G1090" i="55"/>
  <c r="G1154" i="55"/>
  <c r="G1218" i="55"/>
  <c r="G1282" i="55"/>
  <c r="G1346" i="55"/>
  <c r="G1410" i="55"/>
  <c r="G1474" i="55"/>
  <c r="G1538" i="55"/>
  <c r="G1602" i="55"/>
  <c r="G1666" i="55"/>
  <c r="G1051" i="55"/>
  <c r="G1115" i="55"/>
  <c r="G1179" i="55"/>
  <c r="G1243" i="55"/>
  <c r="G1307" i="55"/>
  <c r="G1371" i="55"/>
  <c r="G1435" i="55"/>
  <c r="G1499" i="55"/>
  <c r="G1563" i="55"/>
  <c r="G1627" i="55"/>
  <c r="G1691" i="55"/>
  <c r="G1076" i="55"/>
  <c r="G1140" i="55"/>
  <c r="G1204" i="55"/>
  <c r="G1268" i="55"/>
  <c r="G1332" i="55"/>
  <c r="G1396" i="55"/>
  <c r="G1460" i="55"/>
  <c r="G1524" i="55"/>
  <c r="G1588" i="55"/>
  <c r="G1652" i="55"/>
  <c r="G1037" i="55"/>
  <c r="G1101" i="55"/>
  <c r="G1165" i="55"/>
  <c r="G1229" i="55"/>
  <c r="G1293" i="55"/>
  <c r="G1357" i="55"/>
  <c r="G1421" i="55"/>
  <c r="G1485" i="55"/>
  <c r="G1549" i="55"/>
  <c r="G1613" i="55"/>
  <c r="G1677" i="55"/>
  <c r="G723" i="55"/>
  <c r="G399" i="55"/>
  <c r="G335" i="55"/>
  <c r="G271" i="55"/>
  <c r="G207" i="55"/>
  <c r="G143" i="55"/>
  <c r="G79" i="55"/>
  <c r="C150" i="55"/>
  <c r="P150" i="55"/>
  <c r="O150" i="55"/>
  <c r="N150" i="55"/>
  <c r="M150" i="55"/>
  <c r="L150" i="55"/>
  <c r="I150" i="55"/>
  <c r="C165" i="55"/>
  <c r="N165" i="55"/>
  <c r="M165" i="55"/>
  <c r="L165" i="55"/>
  <c r="I165" i="55"/>
  <c r="P165" i="55"/>
  <c r="O165" i="55"/>
  <c r="C120" i="55"/>
  <c r="I120" i="55"/>
  <c r="P120" i="55"/>
  <c r="O120" i="55"/>
  <c r="N120" i="55"/>
  <c r="M120" i="55"/>
  <c r="L120" i="55"/>
  <c r="C88" i="55"/>
  <c r="N88" i="55"/>
  <c r="M88" i="55"/>
  <c r="L88" i="55"/>
  <c r="I88" i="55"/>
  <c r="P88" i="55"/>
  <c r="O88" i="55"/>
  <c r="C56" i="55"/>
  <c r="P56" i="55"/>
  <c r="O56" i="55"/>
  <c r="N56" i="55"/>
  <c r="M56" i="55"/>
  <c r="L56" i="55"/>
  <c r="I56" i="55"/>
  <c r="C172" i="55"/>
  <c r="I172" i="55"/>
  <c r="P172" i="55"/>
  <c r="O172" i="55"/>
  <c r="N172" i="55"/>
  <c r="M172" i="55"/>
  <c r="L172" i="55"/>
  <c r="C163" i="55"/>
  <c r="O163" i="55"/>
  <c r="N163" i="55"/>
  <c r="M163" i="55"/>
  <c r="L163" i="55"/>
  <c r="I163" i="55"/>
  <c r="P163" i="55"/>
  <c r="C123" i="55"/>
  <c r="I123" i="55"/>
  <c r="P123" i="55"/>
  <c r="O123" i="55"/>
  <c r="N123" i="55"/>
  <c r="M123" i="55"/>
  <c r="L123" i="55"/>
  <c r="C91" i="55"/>
  <c r="L91" i="55"/>
  <c r="I91" i="55"/>
  <c r="P91" i="55"/>
  <c r="O91" i="55"/>
  <c r="N91" i="55"/>
  <c r="M91" i="55"/>
  <c r="C59" i="55"/>
  <c r="N59" i="55"/>
  <c r="M59" i="55"/>
  <c r="L59" i="55"/>
  <c r="I59" i="55"/>
  <c r="P59" i="55"/>
  <c r="O59" i="55"/>
  <c r="C161" i="55"/>
  <c r="L161" i="55"/>
  <c r="I161" i="55"/>
  <c r="P161" i="55"/>
  <c r="O161" i="55"/>
  <c r="N161" i="55"/>
  <c r="M161" i="55"/>
  <c r="C114" i="55"/>
  <c r="P114" i="55"/>
  <c r="O114" i="55"/>
  <c r="N114" i="55"/>
  <c r="M114" i="55"/>
  <c r="L114" i="55"/>
  <c r="I114" i="55"/>
  <c r="C82" i="55"/>
  <c r="M82" i="55"/>
  <c r="L82" i="55"/>
  <c r="I82" i="55"/>
  <c r="P82" i="55"/>
  <c r="O82" i="55"/>
  <c r="N82" i="55"/>
  <c r="C50" i="55"/>
  <c r="P50" i="55"/>
  <c r="N50" i="55"/>
  <c r="L50" i="55"/>
  <c r="I50" i="55"/>
  <c r="M50" i="55"/>
  <c r="O50" i="55"/>
  <c r="C273" i="55"/>
  <c r="M273" i="55"/>
  <c r="L273" i="55"/>
  <c r="I273" i="55"/>
  <c r="P273" i="55"/>
  <c r="N273" i="55"/>
  <c r="O273" i="55"/>
  <c r="C194" i="55"/>
  <c r="P194" i="55"/>
  <c r="O194" i="55"/>
  <c r="N194" i="55"/>
  <c r="M194" i="55"/>
  <c r="L194" i="55"/>
  <c r="I194" i="55"/>
  <c r="C226" i="55"/>
  <c r="P226" i="55"/>
  <c r="O226" i="55"/>
  <c r="N226" i="55"/>
  <c r="M226" i="55"/>
  <c r="L226" i="55"/>
  <c r="I226" i="55"/>
  <c r="C258" i="55"/>
  <c r="P258" i="55"/>
  <c r="O258" i="55"/>
  <c r="N258" i="55"/>
  <c r="M258" i="55"/>
  <c r="L258" i="55"/>
  <c r="I258" i="55"/>
  <c r="C267" i="55"/>
  <c r="O267" i="55"/>
  <c r="N267" i="55"/>
  <c r="M267" i="55"/>
  <c r="L267" i="55"/>
  <c r="I267" i="55"/>
  <c r="P267" i="55"/>
  <c r="C187" i="55"/>
  <c r="P187" i="55"/>
  <c r="O187" i="55"/>
  <c r="N187" i="55"/>
  <c r="M187" i="55"/>
  <c r="L187" i="55"/>
  <c r="I187" i="55"/>
  <c r="C219" i="55"/>
  <c r="P219" i="55"/>
  <c r="O219" i="55"/>
  <c r="N219" i="55"/>
  <c r="M219" i="55"/>
  <c r="L219" i="55"/>
  <c r="I219" i="55"/>
  <c r="C251" i="55"/>
  <c r="P251" i="55"/>
  <c r="O251" i="55"/>
  <c r="N251" i="55"/>
  <c r="M251" i="55"/>
  <c r="L251" i="55"/>
  <c r="I251" i="55"/>
  <c r="C300" i="55"/>
  <c r="N300" i="55"/>
  <c r="M300" i="55"/>
  <c r="L300" i="55"/>
  <c r="I300" i="55"/>
  <c r="O300" i="55"/>
  <c r="P300" i="55"/>
  <c r="C180" i="55"/>
  <c r="M180" i="55"/>
  <c r="L180" i="55"/>
  <c r="I180" i="55"/>
  <c r="P180" i="55"/>
  <c r="N180" i="55"/>
  <c r="O180" i="55"/>
  <c r="C212" i="55"/>
  <c r="N212" i="55"/>
  <c r="M212" i="55"/>
  <c r="L212" i="55"/>
  <c r="I212" i="55"/>
  <c r="O212" i="55"/>
  <c r="P212" i="55"/>
  <c r="C244" i="55"/>
  <c r="N244" i="55"/>
  <c r="M244" i="55"/>
  <c r="L244" i="55"/>
  <c r="I244" i="55"/>
  <c r="O244" i="55"/>
  <c r="P244" i="55"/>
  <c r="C294" i="55"/>
  <c r="P294" i="55"/>
  <c r="O294" i="55"/>
  <c r="N294" i="55"/>
  <c r="M294" i="55"/>
  <c r="L294" i="55"/>
  <c r="I294" i="55"/>
  <c r="C303" i="55"/>
  <c r="O303" i="55"/>
  <c r="N303" i="55"/>
  <c r="M303" i="55"/>
  <c r="L303" i="55"/>
  <c r="I303" i="55"/>
  <c r="P303" i="55"/>
  <c r="C205" i="55"/>
  <c r="M205" i="55"/>
  <c r="L205" i="55"/>
  <c r="I205" i="55"/>
  <c r="P205" i="55"/>
  <c r="N205" i="55"/>
  <c r="O205" i="55"/>
  <c r="C237" i="55"/>
  <c r="M237" i="55"/>
  <c r="L237" i="55"/>
  <c r="I237" i="55"/>
  <c r="P237" i="55"/>
  <c r="N237" i="55"/>
  <c r="O237" i="55"/>
  <c r="C272" i="55"/>
  <c r="N272" i="55"/>
  <c r="M272" i="55"/>
  <c r="L272" i="55"/>
  <c r="I272" i="55"/>
  <c r="O272" i="55"/>
  <c r="P272" i="55"/>
  <c r="C316" i="55"/>
  <c r="P316" i="55"/>
  <c r="O316" i="55"/>
  <c r="N316" i="55"/>
  <c r="M316" i="55"/>
  <c r="L316" i="55"/>
  <c r="I316" i="55"/>
  <c r="C348" i="55"/>
  <c r="P348" i="55"/>
  <c r="O348" i="55"/>
  <c r="N348" i="55"/>
  <c r="M348" i="55"/>
  <c r="L348" i="55"/>
  <c r="I348" i="55"/>
  <c r="C380" i="55"/>
  <c r="P380" i="55"/>
  <c r="O380" i="55"/>
  <c r="N380" i="55"/>
  <c r="M380" i="55"/>
  <c r="L380" i="55"/>
  <c r="I380" i="55"/>
  <c r="C413" i="55"/>
  <c r="I413" i="55"/>
  <c r="P413" i="55"/>
  <c r="O413" i="55"/>
  <c r="N413" i="55"/>
  <c r="M413" i="55"/>
  <c r="L413" i="55"/>
  <c r="C345" i="55"/>
  <c r="N345" i="55"/>
  <c r="M345" i="55"/>
  <c r="L345" i="55"/>
  <c r="I345" i="55"/>
  <c r="O345" i="55"/>
  <c r="P345" i="55"/>
  <c r="C377" i="55"/>
  <c r="N377" i="55"/>
  <c r="M377" i="55"/>
  <c r="L377" i="55"/>
  <c r="I377" i="55"/>
  <c r="O377" i="55"/>
  <c r="P377" i="55"/>
  <c r="C409" i="55"/>
  <c r="L409" i="55"/>
  <c r="I409" i="55"/>
  <c r="P409" i="55"/>
  <c r="O409" i="55"/>
  <c r="M409" i="55"/>
  <c r="N409" i="55"/>
  <c r="C326" i="55"/>
  <c r="P326" i="55"/>
  <c r="O326" i="55"/>
  <c r="N326" i="55"/>
  <c r="M326" i="55"/>
  <c r="L326" i="55"/>
  <c r="I326" i="55"/>
  <c r="C358" i="55"/>
  <c r="P358" i="55"/>
  <c r="O358" i="55"/>
  <c r="N358" i="55"/>
  <c r="M358" i="55"/>
  <c r="L358" i="55"/>
  <c r="I358" i="55"/>
  <c r="C390" i="55"/>
  <c r="P390" i="55"/>
  <c r="O390" i="55"/>
  <c r="N390" i="55"/>
  <c r="M390" i="55"/>
  <c r="L390" i="55"/>
  <c r="I390" i="55"/>
  <c r="C315" i="55"/>
  <c r="P315" i="55"/>
  <c r="O315" i="55"/>
  <c r="N315" i="55"/>
  <c r="M315" i="55"/>
  <c r="L315" i="55"/>
  <c r="I315" i="55"/>
  <c r="C347" i="55"/>
  <c r="P347" i="55"/>
  <c r="O347" i="55"/>
  <c r="N347" i="55"/>
  <c r="M347" i="55"/>
  <c r="L347" i="55"/>
  <c r="I347" i="55"/>
  <c r="C379" i="55"/>
  <c r="P379" i="55"/>
  <c r="O379" i="55"/>
  <c r="N379" i="55"/>
  <c r="M379" i="55"/>
  <c r="L379" i="55"/>
  <c r="I379" i="55"/>
  <c r="C411" i="55"/>
  <c r="I411" i="55"/>
  <c r="P411" i="55"/>
  <c r="O411" i="55"/>
  <c r="N411" i="55"/>
  <c r="L411" i="55"/>
  <c r="M411" i="55"/>
  <c r="C503" i="55"/>
  <c r="P503" i="55"/>
  <c r="O503" i="55"/>
  <c r="N503" i="55"/>
  <c r="M503" i="55"/>
  <c r="L503" i="55"/>
  <c r="I503" i="55"/>
  <c r="C535" i="55"/>
  <c r="P535" i="55"/>
  <c r="O535" i="55"/>
  <c r="N535" i="55"/>
  <c r="M535" i="55"/>
  <c r="L535" i="55"/>
  <c r="I535" i="55"/>
  <c r="C576" i="55"/>
  <c r="P576" i="55"/>
  <c r="O576" i="55"/>
  <c r="N576" i="55"/>
  <c r="M576" i="55"/>
  <c r="L576" i="55"/>
  <c r="I576" i="55"/>
  <c r="C439" i="55"/>
  <c r="O439" i="55"/>
  <c r="N439" i="55"/>
  <c r="M439" i="55"/>
  <c r="L439" i="55"/>
  <c r="I439" i="55"/>
  <c r="P439" i="55"/>
  <c r="C488" i="55"/>
  <c r="P488" i="55"/>
  <c r="O488" i="55"/>
  <c r="N488" i="55"/>
  <c r="M488" i="55"/>
  <c r="L488" i="55"/>
  <c r="I488" i="55"/>
  <c r="C601" i="55"/>
  <c r="P601" i="55"/>
  <c r="O601" i="55"/>
  <c r="N601" i="55"/>
  <c r="M601" i="55"/>
  <c r="L601" i="55"/>
  <c r="I601" i="55"/>
  <c r="C504" i="55"/>
  <c r="I504" i="55"/>
  <c r="P504" i="55"/>
  <c r="O504" i="55"/>
  <c r="N504" i="55"/>
  <c r="M504" i="55"/>
  <c r="L504" i="55"/>
  <c r="C536" i="55"/>
  <c r="P536" i="55"/>
  <c r="O536" i="55"/>
  <c r="N536" i="55"/>
  <c r="M536" i="55"/>
  <c r="L536" i="55"/>
  <c r="I536" i="55"/>
  <c r="C578" i="55"/>
  <c r="P578" i="55"/>
  <c r="O578" i="55"/>
  <c r="N578" i="55"/>
  <c r="M578" i="55"/>
  <c r="L578" i="55"/>
  <c r="I578" i="55"/>
  <c r="C440" i="55"/>
  <c r="P440" i="55"/>
  <c r="O440" i="55"/>
  <c r="N440" i="55"/>
  <c r="M440" i="55"/>
  <c r="L440" i="55"/>
  <c r="I440" i="55"/>
  <c r="C490" i="55"/>
  <c r="O490" i="55"/>
  <c r="N490" i="55"/>
  <c r="M490" i="55"/>
  <c r="L490" i="55"/>
  <c r="I490" i="55"/>
  <c r="P490" i="55"/>
  <c r="C467" i="55"/>
  <c r="M467" i="55"/>
  <c r="L467" i="55"/>
  <c r="I467" i="55"/>
  <c r="P467" i="55"/>
  <c r="N467" i="55"/>
  <c r="O467" i="55"/>
  <c r="C517" i="55"/>
  <c r="O517" i="55"/>
  <c r="N517" i="55"/>
  <c r="M517" i="55"/>
  <c r="L517" i="55"/>
  <c r="I517" i="55"/>
  <c r="P517" i="55"/>
  <c r="C549" i="55"/>
  <c r="I549" i="55"/>
  <c r="P549" i="55"/>
  <c r="O549" i="55"/>
  <c r="N549" i="55"/>
  <c r="M549" i="55"/>
  <c r="L549" i="55"/>
  <c r="C429" i="55"/>
  <c r="P429" i="55"/>
  <c r="O429" i="55"/>
  <c r="N429" i="55"/>
  <c r="M429" i="55"/>
  <c r="L429" i="55"/>
  <c r="I429" i="55"/>
  <c r="C468" i="55"/>
  <c r="N468" i="55"/>
  <c r="M468" i="55"/>
  <c r="L468" i="55"/>
  <c r="I468" i="55"/>
  <c r="O468" i="55"/>
  <c r="P468" i="55"/>
  <c r="C589" i="55"/>
  <c r="P589" i="55"/>
  <c r="O589" i="55"/>
  <c r="N589" i="55"/>
  <c r="M589" i="55"/>
  <c r="L589" i="55"/>
  <c r="I589" i="55"/>
  <c r="C506" i="55"/>
  <c r="P506" i="55"/>
  <c r="O506" i="55"/>
  <c r="N506" i="55"/>
  <c r="M506" i="55"/>
  <c r="L506" i="55"/>
  <c r="I506" i="55"/>
  <c r="C538" i="55"/>
  <c r="O538" i="55"/>
  <c r="N538" i="55"/>
  <c r="M538" i="55"/>
  <c r="L538" i="55"/>
  <c r="I538" i="55"/>
  <c r="P538" i="55"/>
  <c r="C582" i="55"/>
  <c r="P582" i="55"/>
  <c r="O582" i="55"/>
  <c r="N582" i="55"/>
  <c r="M582" i="55"/>
  <c r="L582" i="55"/>
  <c r="I582" i="55"/>
  <c r="C442" i="55"/>
  <c r="O442" i="55"/>
  <c r="N442" i="55"/>
  <c r="M442" i="55"/>
  <c r="L442" i="55"/>
  <c r="I442" i="55"/>
  <c r="P442" i="55"/>
  <c r="C494" i="55"/>
  <c r="P494" i="55"/>
  <c r="O494" i="55"/>
  <c r="N494" i="55"/>
  <c r="M494" i="55"/>
  <c r="L494" i="55"/>
  <c r="I494" i="55"/>
  <c r="C604" i="55"/>
  <c r="I604" i="55"/>
  <c r="P604" i="55"/>
  <c r="O604" i="55"/>
  <c r="N604" i="55"/>
  <c r="M604" i="55"/>
  <c r="L604" i="55"/>
  <c r="C636" i="55"/>
  <c r="I636" i="55"/>
  <c r="P636" i="55"/>
  <c r="O636" i="55"/>
  <c r="N636" i="55"/>
  <c r="M636" i="55"/>
  <c r="L636" i="55"/>
  <c r="C668" i="55"/>
  <c r="I668" i="55"/>
  <c r="P668" i="55"/>
  <c r="O668" i="55"/>
  <c r="N668" i="55"/>
  <c r="M668" i="55"/>
  <c r="L668" i="55"/>
  <c r="C700" i="55"/>
  <c r="I700" i="55"/>
  <c r="P700" i="55"/>
  <c r="O700" i="55"/>
  <c r="N700" i="55"/>
  <c r="M700" i="55"/>
  <c r="L700" i="55"/>
  <c r="C724" i="55"/>
  <c r="L724" i="55"/>
  <c r="I724" i="55"/>
  <c r="P724" i="55"/>
  <c r="O724" i="55"/>
  <c r="N724" i="55"/>
  <c r="M724" i="55"/>
  <c r="C633" i="55"/>
  <c r="P633" i="55"/>
  <c r="O633" i="55"/>
  <c r="N633" i="55"/>
  <c r="M633" i="55"/>
  <c r="L633" i="55"/>
  <c r="I633" i="55"/>
  <c r="C665" i="55"/>
  <c r="P665" i="55"/>
  <c r="O665" i="55"/>
  <c r="N665" i="55"/>
  <c r="M665" i="55"/>
  <c r="L665" i="55"/>
  <c r="I665" i="55"/>
  <c r="C697" i="55"/>
  <c r="P697" i="55"/>
  <c r="O697" i="55"/>
  <c r="N697" i="55"/>
  <c r="M697" i="55"/>
  <c r="L697" i="55"/>
  <c r="I697" i="55"/>
  <c r="C614" i="55"/>
  <c r="P614" i="55"/>
  <c r="O614" i="55"/>
  <c r="N614" i="55"/>
  <c r="M614" i="55"/>
  <c r="L614" i="55"/>
  <c r="I614" i="55"/>
  <c r="C646" i="55"/>
  <c r="P646" i="55"/>
  <c r="O646" i="55"/>
  <c r="N646" i="55"/>
  <c r="M646" i="55"/>
  <c r="L646" i="55"/>
  <c r="I646" i="55"/>
  <c r="C678" i="55"/>
  <c r="P678" i="55"/>
  <c r="O678" i="55"/>
  <c r="N678" i="55"/>
  <c r="M678" i="55"/>
  <c r="L678" i="55"/>
  <c r="I678" i="55"/>
  <c r="C720" i="55"/>
  <c r="M720" i="55"/>
  <c r="L720" i="55"/>
  <c r="I720" i="55"/>
  <c r="P720" i="55"/>
  <c r="O720" i="55"/>
  <c r="N720" i="55"/>
  <c r="C623" i="55"/>
  <c r="P623" i="55"/>
  <c r="O623" i="55"/>
  <c r="N623" i="55"/>
  <c r="M623" i="55"/>
  <c r="L623" i="55"/>
  <c r="I623" i="55"/>
  <c r="C655" i="55"/>
  <c r="P655" i="55"/>
  <c r="O655" i="55"/>
  <c r="N655" i="55"/>
  <c r="M655" i="55"/>
  <c r="L655" i="55"/>
  <c r="I655" i="55"/>
  <c r="C687" i="55"/>
  <c r="P687" i="55"/>
  <c r="O687" i="55"/>
  <c r="N687" i="55"/>
  <c r="M687" i="55"/>
  <c r="L687" i="55"/>
  <c r="I687" i="55"/>
  <c r="C715" i="55"/>
  <c r="P715" i="55"/>
  <c r="O715" i="55"/>
  <c r="N715" i="55"/>
  <c r="M715" i="55"/>
  <c r="L715" i="55"/>
  <c r="I715" i="55"/>
  <c r="C747" i="55"/>
  <c r="P747" i="55"/>
  <c r="O747" i="55"/>
  <c r="N747" i="55"/>
  <c r="M747" i="55"/>
  <c r="L747" i="55"/>
  <c r="I747" i="55"/>
  <c r="C780" i="55"/>
  <c r="P780" i="55"/>
  <c r="O780" i="55"/>
  <c r="N780" i="55"/>
  <c r="M780" i="55"/>
  <c r="L780" i="55"/>
  <c r="I780" i="55"/>
  <c r="C752" i="55"/>
  <c r="P752" i="55"/>
  <c r="O752" i="55"/>
  <c r="N752" i="55"/>
  <c r="M752" i="55"/>
  <c r="L752" i="55"/>
  <c r="I752" i="55"/>
  <c r="C725" i="55"/>
  <c r="L725" i="55"/>
  <c r="I725" i="55"/>
  <c r="P725" i="55"/>
  <c r="O725" i="55"/>
  <c r="N725" i="55"/>
  <c r="M725" i="55"/>
  <c r="C757" i="55"/>
  <c r="I757" i="55"/>
  <c r="P757" i="55"/>
  <c r="O757" i="55"/>
  <c r="N757" i="55"/>
  <c r="M757" i="55"/>
  <c r="L757" i="55"/>
  <c r="C777" i="55"/>
  <c r="P777" i="55"/>
  <c r="O777" i="55"/>
  <c r="N777" i="55"/>
  <c r="M777" i="55"/>
  <c r="L777" i="55"/>
  <c r="I777" i="55"/>
  <c r="C754" i="55"/>
  <c r="I754" i="55"/>
  <c r="P754" i="55"/>
  <c r="O754" i="55"/>
  <c r="N754" i="55"/>
  <c r="M754" i="55"/>
  <c r="L754" i="55"/>
  <c r="C846" i="55"/>
  <c r="P846" i="55"/>
  <c r="O846" i="55"/>
  <c r="N846" i="55"/>
  <c r="M846" i="55"/>
  <c r="I846" i="55"/>
  <c r="L846" i="55"/>
  <c r="C807" i="55"/>
  <c r="I807" i="55"/>
  <c r="P807" i="55"/>
  <c r="O807" i="55"/>
  <c r="N807" i="55"/>
  <c r="M807" i="55"/>
  <c r="L807" i="55"/>
  <c r="C855" i="55"/>
  <c r="O855" i="55"/>
  <c r="N855" i="55"/>
  <c r="M855" i="55"/>
  <c r="L855" i="55"/>
  <c r="I855" i="55"/>
  <c r="P855" i="55"/>
  <c r="C864" i="55"/>
  <c r="I864" i="55"/>
  <c r="P864" i="55"/>
  <c r="O864" i="55"/>
  <c r="N864" i="55"/>
  <c r="L864" i="55"/>
  <c r="M864" i="55"/>
  <c r="C812" i="55"/>
  <c r="M812" i="55"/>
  <c r="L812" i="55"/>
  <c r="I812" i="55"/>
  <c r="N812" i="55"/>
  <c r="P812" i="55"/>
  <c r="O812" i="55"/>
  <c r="C865" i="55"/>
  <c r="I865" i="55"/>
  <c r="P865" i="55"/>
  <c r="O865" i="55"/>
  <c r="N865" i="55"/>
  <c r="L865" i="55"/>
  <c r="M865" i="55"/>
  <c r="C797" i="55"/>
  <c r="P797" i="55"/>
  <c r="O797" i="55"/>
  <c r="N797" i="55"/>
  <c r="M797" i="55"/>
  <c r="L797" i="55"/>
  <c r="I797" i="55"/>
  <c r="C829" i="55"/>
  <c r="L829" i="55"/>
  <c r="I829" i="55"/>
  <c r="P829" i="55"/>
  <c r="M829" i="55"/>
  <c r="N829" i="55"/>
  <c r="O829" i="55"/>
  <c r="C157" i="55"/>
  <c r="P157" i="55"/>
  <c r="O157" i="55"/>
  <c r="N157" i="55"/>
  <c r="M157" i="55"/>
  <c r="L157" i="55"/>
  <c r="I157" i="55"/>
  <c r="C116" i="55"/>
  <c r="I116" i="55"/>
  <c r="P116" i="55"/>
  <c r="O116" i="55"/>
  <c r="N116" i="55"/>
  <c r="M116" i="55"/>
  <c r="L116" i="55"/>
  <c r="C84" i="55"/>
  <c r="N84" i="55"/>
  <c r="M84" i="55"/>
  <c r="L84" i="55"/>
  <c r="I84" i="55"/>
  <c r="P84" i="55"/>
  <c r="O84" i="55"/>
  <c r="C52" i="55"/>
  <c r="O52" i="55"/>
  <c r="M52" i="55"/>
  <c r="L52" i="55"/>
  <c r="I52" i="55"/>
  <c r="P52" i="55"/>
  <c r="N52" i="55"/>
  <c r="C164" i="55"/>
  <c r="N164" i="55"/>
  <c r="M164" i="55"/>
  <c r="L164" i="55"/>
  <c r="I164" i="55"/>
  <c r="P164" i="55"/>
  <c r="O164" i="55"/>
  <c r="C119" i="55"/>
  <c r="L119" i="55"/>
  <c r="I119" i="55"/>
  <c r="P119" i="55"/>
  <c r="O119" i="55"/>
  <c r="N119" i="55"/>
  <c r="M119" i="55"/>
  <c r="C87" i="55"/>
  <c r="L87" i="55"/>
  <c r="I87" i="55"/>
  <c r="P87" i="55"/>
  <c r="O87" i="55"/>
  <c r="N87" i="55"/>
  <c r="M87" i="55"/>
  <c r="C55" i="55"/>
  <c r="O55" i="55"/>
  <c r="N55" i="55"/>
  <c r="M55" i="55"/>
  <c r="L55" i="55"/>
  <c r="I55" i="55"/>
  <c r="P55" i="55"/>
  <c r="C146" i="55"/>
  <c r="O146" i="55"/>
  <c r="N146" i="55"/>
  <c r="M146" i="55"/>
  <c r="L146" i="55"/>
  <c r="I146" i="55"/>
  <c r="P146" i="55"/>
  <c r="C153" i="55"/>
  <c r="P153" i="55"/>
  <c r="O153" i="55"/>
  <c r="N153" i="55"/>
  <c r="M153" i="55"/>
  <c r="L153" i="55"/>
  <c r="I153" i="55"/>
  <c r="C110" i="55"/>
  <c r="P110" i="55"/>
  <c r="O110" i="55"/>
  <c r="N110" i="55"/>
  <c r="M110" i="55"/>
  <c r="L110" i="55"/>
  <c r="I110" i="55"/>
  <c r="C78" i="55"/>
  <c r="M78" i="55"/>
  <c r="L78" i="55"/>
  <c r="I78" i="55"/>
  <c r="P78" i="55"/>
  <c r="O78" i="55"/>
  <c r="N78" i="55"/>
  <c r="C46" i="55"/>
  <c r="P46" i="55"/>
  <c r="N46" i="55"/>
  <c r="I46" i="55"/>
  <c r="M46" i="55"/>
  <c r="L46" i="55"/>
  <c r="O46" i="55"/>
  <c r="C281" i="55"/>
  <c r="N281" i="55"/>
  <c r="M281" i="55"/>
  <c r="L281" i="55"/>
  <c r="I281" i="55"/>
  <c r="O281" i="55"/>
  <c r="P281" i="55"/>
  <c r="C198" i="55"/>
  <c r="P198" i="55"/>
  <c r="O198" i="55"/>
  <c r="N198" i="55"/>
  <c r="M198" i="55"/>
  <c r="L198" i="55"/>
  <c r="I198" i="55"/>
  <c r="C230" i="55"/>
  <c r="P230" i="55"/>
  <c r="O230" i="55"/>
  <c r="N230" i="55"/>
  <c r="M230" i="55"/>
  <c r="L230" i="55"/>
  <c r="I230" i="55"/>
  <c r="C262" i="55"/>
  <c r="P262" i="55"/>
  <c r="O262" i="55"/>
  <c r="N262" i="55"/>
  <c r="M262" i="55"/>
  <c r="L262" i="55"/>
  <c r="I262" i="55"/>
  <c r="C275" i="55"/>
  <c r="O275" i="55"/>
  <c r="N275" i="55"/>
  <c r="M275" i="55"/>
  <c r="L275" i="55"/>
  <c r="I275" i="55"/>
  <c r="P275" i="55"/>
  <c r="C191" i="55"/>
  <c r="P191" i="55"/>
  <c r="O191" i="55"/>
  <c r="N191" i="55"/>
  <c r="M191" i="55"/>
  <c r="L191" i="55"/>
  <c r="I191" i="55"/>
  <c r="C223" i="55"/>
  <c r="P223" i="55"/>
  <c r="O223" i="55"/>
  <c r="N223" i="55"/>
  <c r="M223" i="55"/>
  <c r="L223" i="55"/>
  <c r="I223" i="55"/>
  <c r="C255" i="55"/>
  <c r="P255" i="55"/>
  <c r="O255" i="55"/>
  <c r="N255" i="55"/>
  <c r="M255" i="55"/>
  <c r="L255" i="55"/>
  <c r="I255" i="55"/>
  <c r="C308" i="55"/>
  <c r="N308" i="55"/>
  <c r="M308" i="55"/>
  <c r="L308" i="55"/>
  <c r="I308" i="55"/>
  <c r="O308" i="55"/>
  <c r="P308" i="55"/>
  <c r="C184" i="55"/>
  <c r="O184" i="55"/>
  <c r="N184" i="55"/>
  <c r="M184" i="55"/>
  <c r="L184" i="55"/>
  <c r="I184" i="55"/>
  <c r="P184" i="55"/>
  <c r="C216" i="55"/>
  <c r="O216" i="55"/>
  <c r="N216" i="55"/>
  <c r="M216" i="55"/>
  <c r="L216" i="55"/>
  <c r="I216" i="55"/>
  <c r="P216" i="55"/>
  <c r="C248" i="55"/>
  <c r="O248" i="55"/>
  <c r="N248" i="55"/>
  <c r="M248" i="55"/>
  <c r="L248" i="55"/>
  <c r="I248" i="55"/>
  <c r="P248" i="55"/>
  <c r="C302" i="55"/>
  <c r="O302" i="55"/>
  <c r="N302" i="55"/>
  <c r="M302" i="55"/>
  <c r="L302" i="55"/>
  <c r="I302" i="55"/>
  <c r="P302" i="55"/>
  <c r="C311" i="55"/>
  <c r="P311" i="55"/>
  <c r="O311" i="55"/>
  <c r="N311" i="55"/>
  <c r="M311" i="55"/>
  <c r="L311" i="55"/>
  <c r="I311" i="55"/>
  <c r="C209" i="55"/>
  <c r="M209" i="55"/>
  <c r="L209" i="55"/>
  <c r="I209" i="55"/>
  <c r="P209" i="55"/>
  <c r="N209" i="55"/>
  <c r="O209" i="55"/>
  <c r="C241" i="55"/>
  <c r="M241" i="55"/>
  <c r="L241" i="55"/>
  <c r="I241" i="55"/>
  <c r="P241" i="55"/>
  <c r="N241" i="55"/>
  <c r="O241" i="55"/>
  <c r="C280" i="55"/>
  <c r="O280" i="55"/>
  <c r="N280" i="55"/>
  <c r="M280" i="55"/>
  <c r="L280" i="55"/>
  <c r="I280" i="55"/>
  <c r="P280" i="55"/>
  <c r="C320" i="55"/>
  <c r="P320" i="55"/>
  <c r="O320" i="55"/>
  <c r="N320" i="55"/>
  <c r="M320" i="55"/>
  <c r="L320" i="55"/>
  <c r="I320" i="55"/>
  <c r="C352" i="55"/>
  <c r="P352" i="55"/>
  <c r="O352" i="55"/>
  <c r="N352" i="55"/>
  <c r="M352" i="55"/>
  <c r="L352" i="55"/>
  <c r="I352" i="55"/>
  <c r="C384" i="55"/>
  <c r="P384" i="55"/>
  <c r="O384" i="55"/>
  <c r="N384" i="55"/>
  <c r="M384" i="55"/>
  <c r="L384" i="55"/>
  <c r="I384" i="55"/>
  <c r="C317" i="55"/>
  <c r="O317" i="55"/>
  <c r="N317" i="55"/>
  <c r="M317" i="55"/>
  <c r="L317" i="55"/>
  <c r="I317" i="55"/>
  <c r="P317" i="55"/>
  <c r="C349" i="55"/>
  <c r="O349" i="55"/>
  <c r="N349" i="55"/>
  <c r="M349" i="55"/>
  <c r="L349" i="55"/>
  <c r="I349" i="55"/>
  <c r="P349" i="55"/>
  <c r="C381" i="55"/>
  <c r="O381" i="55"/>
  <c r="N381" i="55"/>
  <c r="M381" i="55"/>
  <c r="L381" i="55"/>
  <c r="I381" i="55"/>
  <c r="P381" i="55"/>
  <c r="C414" i="55"/>
  <c r="P414" i="55"/>
  <c r="O414" i="55"/>
  <c r="N414" i="55"/>
  <c r="M414" i="55"/>
  <c r="I414" i="55"/>
  <c r="L414" i="55"/>
  <c r="C330" i="55"/>
  <c r="O330" i="55"/>
  <c r="N330" i="55"/>
  <c r="M330" i="55"/>
  <c r="L330" i="55"/>
  <c r="I330" i="55"/>
  <c r="P330" i="55"/>
  <c r="C362" i="55"/>
  <c r="O362" i="55"/>
  <c r="N362" i="55"/>
  <c r="M362" i="55"/>
  <c r="L362" i="55"/>
  <c r="I362" i="55"/>
  <c r="P362" i="55"/>
  <c r="C394" i="55"/>
  <c r="P394" i="55"/>
  <c r="O394" i="55"/>
  <c r="N394" i="55"/>
  <c r="M394" i="55"/>
  <c r="L394" i="55"/>
  <c r="I394" i="55"/>
  <c r="C319" i="55"/>
  <c r="P319" i="55"/>
  <c r="O319" i="55"/>
  <c r="N319" i="55"/>
  <c r="M319" i="55"/>
  <c r="L319" i="55"/>
  <c r="I319" i="55"/>
  <c r="C351" i="55"/>
  <c r="P351" i="55"/>
  <c r="O351" i="55"/>
  <c r="N351" i="55"/>
  <c r="M351" i="55"/>
  <c r="L351" i="55"/>
  <c r="I351" i="55"/>
  <c r="C383" i="55"/>
  <c r="P383" i="55"/>
  <c r="O383" i="55"/>
  <c r="N383" i="55"/>
  <c r="M383" i="55"/>
  <c r="L383" i="55"/>
  <c r="I383" i="55"/>
  <c r="C417" i="55"/>
  <c r="I417" i="55"/>
  <c r="P417" i="55"/>
  <c r="O417" i="55"/>
  <c r="N417" i="55"/>
  <c r="L417" i="55"/>
  <c r="M417" i="55"/>
  <c r="C507" i="55"/>
  <c r="I507" i="55"/>
  <c r="P507" i="55"/>
  <c r="O507" i="55"/>
  <c r="N507" i="55"/>
  <c r="L507" i="55"/>
  <c r="M507" i="55"/>
  <c r="C539" i="55"/>
  <c r="P539" i="55"/>
  <c r="O539" i="55"/>
  <c r="N539" i="55"/>
  <c r="M539" i="55"/>
  <c r="L539" i="55"/>
  <c r="I539" i="55"/>
  <c r="C584" i="55"/>
  <c r="P584" i="55"/>
  <c r="O584" i="55"/>
  <c r="N584" i="55"/>
  <c r="M584" i="55"/>
  <c r="L584" i="55"/>
  <c r="I584" i="55"/>
  <c r="C443" i="55"/>
  <c r="P443" i="55"/>
  <c r="O443" i="55"/>
  <c r="N443" i="55"/>
  <c r="M443" i="55"/>
  <c r="L443" i="55"/>
  <c r="I443" i="55"/>
  <c r="C496" i="55"/>
  <c r="L496" i="55"/>
  <c r="I496" i="55"/>
  <c r="P496" i="55"/>
  <c r="O496" i="55"/>
  <c r="M496" i="55"/>
  <c r="N496" i="55"/>
  <c r="C603" i="55"/>
  <c r="P603" i="55"/>
  <c r="O603" i="55"/>
  <c r="N603" i="55"/>
  <c r="M603" i="55"/>
  <c r="L603" i="55"/>
  <c r="I603" i="55"/>
  <c r="C508" i="55"/>
  <c r="L508" i="55"/>
  <c r="I508" i="55"/>
  <c r="P508" i="55"/>
  <c r="O508" i="55"/>
  <c r="M508" i="55"/>
  <c r="N508" i="55"/>
  <c r="C540" i="55"/>
  <c r="P540" i="55"/>
  <c r="O540" i="55"/>
  <c r="N540" i="55"/>
  <c r="M540" i="55"/>
  <c r="L540" i="55"/>
  <c r="I540" i="55"/>
  <c r="C586" i="55"/>
  <c r="P586" i="55"/>
  <c r="O586" i="55"/>
  <c r="N586" i="55"/>
  <c r="M586" i="55"/>
  <c r="L586" i="55"/>
  <c r="I586" i="55"/>
  <c r="C444" i="55"/>
  <c r="I444" i="55"/>
  <c r="P444" i="55"/>
  <c r="O444" i="55"/>
  <c r="N444" i="55"/>
  <c r="M444" i="55"/>
  <c r="L444" i="55"/>
  <c r="C498" i="55"/>
  <c r="I498" i="55"/>
  <c r="P498" i="55"/>
  <c r="O498" i="55"/>
  <c r="N498" i="55"/>
  <c r="L498" i="55"/>
  <c r="M498" i="55"/>
  <c r="C475" i="55"/>
  <c r="P475" i="55"/>
  <c r="O475" i="55"/>
  <c r="N475" i="55"/>
  <c r="M475" i="55"/>
  <c r="L475" i="55"/>
  <c r="I475" i="55"/>
  <c r="C521" i="55"/>
  <c r="P521" i="55"/>
  <c r="O521" i="55"/>
  <c r="N521" i="55"/>
  <c r="M521" i="55"/>
  <c r="L521" i="55"/>
  <c r="I521" i="55"/>
  <c r="C553" i="55"/>
  <c r="M553" i="55"/>
  <c r="L553" i="55"/>
  <c r="I553" i="55"/>
  <c r="P553" i="55"/>
  <c r="N553" i="55"/>
  <c r="O553" i="55"/>
  <c r="C433" i="55"/>
  <c r="I433" i="55"/>
  <c r="P433" i="55"/>
  <c r="O433" i="55"/>
  <c r="N433" i="55"/>
  <c r="L433" i="55"/>
  <c r="M433" i="55"/>
  <c r="C476" i="55"/>
  <c r="I476" i="55"/>
  <c r="P476" i="55"/>
  <c r="O476" i="55"/>
  <c r="N476" i="55"/>
  <c r="M476" i="55"/>
  <c r="L476" i="55"/>
  <c r="C597" i="55"/>
  <c r="P597" i="55"/>
  <c r="O597" i="55"/>
  <c r="N597" i="55"/>
  <c r="M597" i="55"/>
  <c r="L597" i="55"/>
  <c r="I597" i="55"/>
  <c r="C510" i="55"/>
  <c r="I510" i="55"/>
  <c r="P510" i="55"/>
  <c r="O510" i="55"/>
  <c r="N510" i="55"/>
  <c r="L510" i="55"/>
  <c r="M510" i="55"/>
  <c r="C542" i="55"/>
  <c r="P542" i="55"/>
  <c r="O542" i="55"/>
  <c r="N542" i="55"/>
  <c r="M542" i="55"/>
  <c r="L542" i="55"/>
  <c r="I542" i="55"/>
  <c r="C590" i="55"/>
  <c r="P590" i="55"/>
  <c r="O590" i="55"/>
  <c r="N590" i="55"/>
  <c r="M590" i="55"/>
  <c r="L590" i="55"/>
  <c r="I590" i="55"/>
  <c r="C446" i="55"/>
  <c r="P446" i="55"/>
  <c r="O446" i="55"/>
  <c r="N446" i="55"/>
  <c r="M446" i="55"/>
  <c r="L446" i="55"/>
  <c r="I446" i="55"/>
  <c r="C502" i="55"/>
  <c r="O502" i="55"/>
  <c r="N502" i="55"/>
  <c r="M502" i="55"/>
  <c r="L502" i="55"/>
  <c r="I502" i="55"/>
  <c r="P502" i="55"/>
  <c r="C608" i="55"/>
  <c r="P608" i="55"/>
  <c r="O608" i="55"/>
  <c r="N608" i="55"/>
  <c r="M608" i="55"/>
  <c r="L608" i="55"/>
  <c r="I608" i="55"/>
  <c r="C640" i="55"/>
  <c r="P640" i="55"/>
  <c r="O640" i="55"/>
  <c r="N640" i="55"/>
  <c r="M640" i="55"/>
  <c r="L640" i="55"/>
  <c r="I640" i="55"/>
  <c r="C672" i="55"/>
  <c r="P672" i="55"/>
  <c r="O672" i="55"/>
  <c r="M672" i="55"/>
  <c r="L672" i="55"/>
  <c r="I672" i="55"/>
  <c r="N672" i="55"/>
  <c r="C704" i="55"/>
  <c r="I704" i="55"/>
  <c r="P704" i="55"/>
  <c r="O704" i="55"/>
  <c r="N704" i="55"/>
  <c r="M704" i="55"/>
  <c r="L704" i="55"/>
  <c r="C605" i="55"/>
  <c r="P605" i="55"/>
  <c r="O605" i="55"/>
  <c r="N605" i="55"/>
  <c r="M605" i="55"/>
  <c r="L605" i="55"/>
  <c r="I605" i="55"/>
  <c r="C637" i="55"/>
  <c r="P637" i="55"/>
  <c r="O637" i="55"/>
  <c r="N637" i="55"/>
  <c r="M637" i="55"/>
  <c r="L637" i="55"/>
  <c r="I637" i="55"/>
  <c r="C669" i="55"/>
  <c r="P669" i="55"/>
  <c r="O669" i="55"/>
  <c r="N669" i="55"/>
  <c r="M669" i="55"/>
  <c r="L669" i="55"/>
  <c r="I669" i="55"/>
  <c r="C701" i="55"/>
  <c r="P701" i="55"/>
  <c r="O701" i="55"/>
  <c r="N701" i="55"/>
  <c r="M701" i="55"/>
  <c r="L701" i="55"/>
  <c r="I701" i="55"/>
  <c r="C618" i="55"/>
  <c r="P618" i="55"/>
  <c r="O618" i="55"/>
  <c r="N618" i="55"/>
  <c r="M618" i="55"/>
  <c r="L618" i="55"/>
  <c r="I618" i="55"/>
  <c r="C650" i="55"/>
  <c r="P650" i="55"/>
  <c r="O650" i="55"/>
  <c r="N650" i="55"/>
  <c r="M650" i="55"/>
  <c r="L650" i="55"/>
  <c r="I650" i="55"/>
  <c r="C682" i="55"/>
  <c r="P682" i="55"/>
  <c r="O682" i="55"/>
  <c r="N682" i="55"/>
  <c r="M682" i="55"/>
  <c r="L682" i="55"/>
  <c r="I682" i="55"/>
  <c r="C713" i="55"/>
  <c r="P713" i="55"/>
  <c r="O713" i="55"/>
  <c r="N713" i="55"/>
  <c r="M713" i="55"/>
  <c r="L713" i="55"/>
  <c r="I713" i="55"/>
  <c r="C627" i="55"/>
  <c r="P627" i="55"/>
  <c r="O627" i="55"/>
  <c r="N627" i="55"/>
  <c r="M627" i="55"/>
  <c r="L627" i="55"/>
  <c r="I627" i="55"/>
  <c r="C659" i="55"/>
  <c r="P659" i="55"/>
  <c r="O659" i="55"/>
  <c r="N659" i="55"/>
  <c r="M659" i="55"/>
  <c r="L659" i="55"/>
  <c r="I659" i="55"/>
  <c r="C691" i="55"/>
  <c r="P691" i="55"/>
  <c r="O691" i="55"/>
  <c r="N691" i="55"/>
  <c r="M691" i="55"/>
  <c r="L691" i="55"/>
  <c r="I691" i="55"/>
  <c r="C779" i="55"/>
  <c r="P779" i="55"/>
  <c r="O779" i="55"/>
  <c r="N779" i="55"/>
  <c r="M779" i="55"/>
  <c r="L779" i="55"/>
  <c r="I779" i="55"/>
  <c r="C751" i="55"/>
  <c r="I751" i="55"/>
  <c r="P751" i="55"/>
  <c r="O751" i="55"/>
  <c r="N751" i="55"/>
  <c r="M751" i="55"/>
  <c r="L751" i="55"/>
  <c r="C781" i="55"/>
  <c r="I781" i="55"/>
  <c r="P781" i="55"/>
  <c r="O781" i="55"/>
  <c r="N781" i="55"/>
  <c r="M781" i="55"/>
  <c r="L781" i="55"/>
  <c r="C756" i="55"/>
  <c r="P756" i="55"/>
  <c r="O756" i="55"/>
  <c r="N756" i="55"/>
  <c r="M756" i="55"/>
  <c r="L756" i="55"/>
  <c r="I756" i="55"/>
  <c r="C729" i="55"/>
  <c r="P729" i="55"/>
  <c r="O729" i="55"/>
  <c r="N729" i="55"/>
  <c r="M729" i="55"/>
  <c r="L729" i="55"/>
  <c r="I729" i="55"/>
  <c r="C761" i="55"/>
  <c r="P761" i="55"/>
  <c r="O761" i="55"/>
  <c r="N761" i="55"/>
  <c r="M761" i="55"/>
  <c r="L761" i="55"/>
  <c r="I761" i="55"/>
  <c r="C785" i="55"/>
  <c r="P785" i="55"/>
  <c r="O785" i="55"/>
  <c r="N785" i="55"/>
  <c r="M785" i="55"/>
  <c r="L785" i="55"/>
  <c r="I785" i="55"/>
  <c r="C758" i="55"/>
  <c r="I758" i="55"/>
  <c r="P758" i="55"/>
  <c r="O758" i="55"/>
  <c r="N758" i="55"/>
  <c r="M758" i="55"/>
  <c r="L758" i="55"/>
  <c r="C854" i="55"/>
  <c r="M854" i="55"/>
  <c r="L854" i="55"/>
  <c r="I854" i="55"/>
  <c r="N854" i="55"/>
  <c r="O854" i="55"/>
  <c r="P854" i="55"/>
  <c r="C811" i="55"/>
  <c r="M811" i="55"/>
  <c r="N811" i="55"/>
  <c r="P811" i="55"/>
  <c r="O811" i="55"/>
  <c r="L811" i="55"/>
  <c r="I811" i="55"/>
  <c r="C863" i="55"/>
  <c r="I863" i="55"/>
  <c r="P863" i="55"/>
  <c r="O863" i="55"/>
  <c r="N863" i="55"/>
  <c r="L863" i="55"/>
  <c r="M863" i="55"/>
  <c r="C872" i="55"/>
  <c r="O872" i="55"/>
  <c r="N872" i="55"/>
  <c r="M872" i="55"/>
  <c r="L872" i="55"/>
  <c r="I872" i="55"/>
  <c r="P872" i="55"/>
  <c r="C816" i="55"/>
  <c r="O816" i="55"/>
  <c r="N816" i="55"/>
  <c r="M816" i="55"/>
  <c r="L816" i="55"/>
  <c r="P816" i="55"/>
  <c r="I816" i="55"/>
  <c r="C834" i="55"/>
  <c r="I834" i="55"/>
  <c r="P834" i="55"/>
  <c r="O834" i="55"/>
  <c r="L834" i="55"/>
  <c r="N834" i="55"/>
  <c r="M834" i="55"/>
  <c r="C801" i="55"/>
  <c r="P801" i="55"/>
  <c r="O801" i="55"/>
  <c r="N801" i="55"/>
  <c r="M801" i="55"/>
  <c r="L801" i="55"/>
  <c r="I801" i="55"/>
  <c r="C831" i="55"/>
  <c r="I831" i="55"/>
  <c r="P831" i="55"/>
  <c r="O831" i="55"/>
  <c r="L831" i="55"/>
  <c r="N831" i="55"/>
  <c r="M831" i="55"/>
  <c r="C174" i="55"/>
  <c r="L174" i="55"/>
  <c r="I174" i="55"/>
  <c r="P174" i="55"/>
  <c r="O174" i="55"/>
  <c r="N174" i="55"/>
  <c r="M174" i="55"/>
  <c r="C142" i="55"/>
  <c r="O142" i="55"/>
  <c r="N142" i="55"/>
  <c r="M142" i="55"/>
  <c r="L142" i="55"/>
  <c r="I142" i="55"/>
  <c r="P142" i="55"/>
  <c r="C149" i="55"/>
  <c r="N149" i="55"/>
  <c r="M149" i="55"/>
  <c r="L149" i="55"/>
  <c r="I149" i="55"/>
  <c r="P149" i="55"/>
  <c r="O149" i="55"/>
  <c r="C112" i="55"/>
  <c r="P112" i="55"/>
  <c r="O112" i="55"/>
  <c r="N112" i="55"/>
  <c r="M112" i="55"/>
  <c r="L112" i="55"/>
  <c r="I112" i="55"/>
  <c r="C80" i="55"/>
  <c r="N80" i="55"/>
  <c r="M80" i="55"/>
  <c r="L80" i="55"/>
  <c r="I80" i="55"/>
  <c r="P80" i="55"/>
  <c r="O80" i="55"/>
  <c r="C48" i="55"/>
  <c r="O48" i="55"/>
  <c r="M48" i="55"/>
  <c r="L48" i="55"/>
  <c r="I48" i="55"/>
  <c r="P48" i="55"/>
  <c r="N48" i="55"/>
  <c r="C156" i="55"/>
  <c r="I156" i="55"/>
  <c r="P156" i="55"/>
  <c r="O156" i="55"/>
  <c r="N156" i="55"/>
  <c r="M156" i="55"/>
  <c r="L156" i="55"/>
  <c r="C155" i="55"/>
  <c r="I155" i="55"/>
  <c r="P155" i="55"/>
  <c r="O155" i="55"/>
  <c r="N155" i="55"/>
  <c r="M155" i="55"/>
  <c r="L155" i="55"/>
  <c r="C115" i="55"/>
  <c r="I115" i="55"/>
  <c r="P115" i="55"/>
  <c r="O115" i="55"/>
  <c r="N115" i="55"/>
  <c r="M115" i="55"/>
  <c r="L115" i="55"/>
  <c r="C83" i="55"/>
  <c r="L83" i="55"/>
  <c r="I83" i="55"/>
  <c r="P83" i="55"/>
  <c r="O83" i="55"/>
  <c r="N83" i="55"/>
  <c r="M83" i="55"/>
  <c r="C51" i="55"/>
  <c r="P51" i="55"/>
  <c r="N51" i="55"/>
  <c r="L51" i="55"/>
  <c r="I51" i="55"/>
  <c r="O51" i="55"/>
  <c r="M51" i="55"/>
  <c r="C145" i="55"/>
  <c r="N145" i="55"/>
  <c r="M145" i="55"/>
  <c r="L145" i="55"/>
  <c r="I145" i="55"/>
  <c r="P145" i="55"/>
  <c r="O145" i="55"/>
  <c r="C106" i="55"/>
  <c r="P106" i="55"/>
  <c r="O106" i="55"/>
  <c r="N106" i="55"/>
  <c r="M106" i="55"/>
  <c r="L106" i="55"/>
  <c r="I106" i="55"/>
  <c r="C74" i="55"/>
  <c r="M74" i="55"/>
  <c r="L74" i="55"/>
  <c r="I74" i="55"/>
  <c r="P74" i="55"/>
  <c r="O74" i="55"/>
  <c r="N74" i="55"/>
  <c r="C42" i="55"/>
  <c r="L42" i="55"/>
  <c r="I42" i="55"/>
  <c r="M42" i="55"/>
  <c r="P42" i="55"/>
  <c r="O42" i="55"/>
  <c r="N42" i="55"/>
  <c r="C289" i="55"/>
  <c r="O289" i="55"/>
  <c r="N289" i="55"/>
  <c r="M289" i="55"/>
  <c r="L289" i="55"/>
  <c r="I289" i="55"/>
  <c r="P289" i="55"/>
  <c r="C202" i="55"/>
  <c r="O202" i="55"/>
  <c r="N202" i="55"/>
  <c r="M202" i="55"/>
  <c r="L202" i="55"/>
  <c r="I202" i="55"/>
  <c r="P202" i="55"/>
  <c r="C234" i="55"/>
  <c r="O234" i="55"/>
  <c r="N234" i="55"/>
  <c r="M234" i="55"/>
  <c r="L234" i="55"/>
  <c r="I234" i="55"/>
  <c r="P234" i="55"/>
  <c r="C266" i="55"/>
  <c r="O266" i="55"/>
  <c r="N266" i="55"/>
  <c r="M266" i="55"/>
  <c r="L266" i="55"/>
  <c r="I266" i="55"/>
  <c r="P266" i="55"/>
  <c r="C283" i="55"/>
  <c r="P283" i="55"/>
  <c r="O283" i="55"/>
  <c r="N283" i="55"/>
  <c r="M283" i="55"/>
  <c r="L283" i="55"/>
  <c r="I283" i="55"/>
  <c r="C195" i="55"/>
  <c r="P195" i="55"/>
  <c r="O195" i="55"/>
  <c r="N195" i="55"/>
  <c r="M195" i="55"/>
  <c r="L195" i="55"/>
  <c r="I195" i="55"/>
  <c r="C227" i="55"/>
  <c r="P227" i="55"/>
  <c r="O227" i="55"/>
  <c r="N227" i="55"/>
  <c r="M227" i="55"/>
  <c r="L227" i="55"/>
  <c r="I227" i="55"/>
  <c r="C259" i="55"/>
  <c r="P259" i="55"/>
  <c r="O259" i="55"/>
  <c r="N259" i="55"/>
  <c r="M259" i="55"/>
  <c r="L259" i="55"/>
  <c r="I259" i="55"/>
  <c r="C269" i="55"/>
  <c r="M269" i="55"/>
  <c r="L269" i="55"/>
  <c r="I269" i="55"/>
  <c r="P269" i="55"/>
  <c r="N269" i="55"/>
  <c r="O269" i="55"/>
  <c r="C188" i="55"/>
  <c r="P188" i="55"/>
  <c r="O188" i="55"/>
  <c r="N188" i="55"/>
  <c r="M188" i="55"/>
  <c r="L188" i="55"/>
  <c r="I188" i="55"/>
  <c r="C220" i="55"/>
  <c r="P220" i="55"/>
  <c r="O220" i="55"/>
  <c r="N220" i="55"/>
  <c r="M220" i="55"/>
  <c r="L220" i="55"/>
  <c r="I220" i="55"/>
  <c r="C252" i="55"/>
  <c r="P252" i="55"/>
  <c r="O252" i="55"/>
  <c r="N252" i="55"/>
  <c r="M252" i="55"/>
  <c r="L252" i="55"/>
  <c r="I252" i="55"/>
  <c r="C310" i="55"/>
  <c r="O310" i="55"/>
  <c r="N310" i="55"/>
  <c r="M310" i="55"/>
  <c r="L310" i="55"/>
  <c r="I310" i="55"/>
  <c r="P310" i="55"/>
  <c r="C181" i="55"/>
  <c r="M181" i="55"/>
  <c r="L181" i="55"/>
  <c r="I181" i="55"/>
  <c r="P181" i="55"/>
  <c r="N181" i="55"/>
  <c r="O181" i="55"/>
  <c r="C213" i="55"/>
  <c r="M213" i="55"/>
  <c r="L213" i="55"/>
  <c r="I213" i="55"/>
  <c r="P213" i="55"/>
  <c r="N213" i="55"/>
  <c r="O213" i="55"/>
  <c r="C245" i="55"/>
  <c r="M245" i="55"/>
  <c r="L245" i="55"/>
  <c r="I245" i="55"/>
  <c r="P245" i="55"/>
  <c r="N245" i="55"/>
  <c r="O245" i="55"/>
  <c r="C288" i="55"/>
  <c r="P288" i="55"/>
  <c r="O288" i="55"/>
  <c r="N288" i="55"/>
  <c r="M288" i="55"/>
  <c r="L288" i="55"/>
  <c r="I288" i="55"/>
  <c r="C324" i="55"/>
  <c r="P324" i="55"/>
  <c r="O324" i="55"/>
  <c r="N324" i="55"/>
  <c r="M324" i="55"/>
  <c r="L324" i="55"/>
  <c r="I324" i="55"/>
  <c r="C356" i="55"/>
  <c r="P356" i="55"/>
  <c r="O356" i="55"/>
  <c r="N356" i="55"/>
  <c r="M356" i="55"/>
  <c r="L356" i="55"/>
  <c r="I356" i="55"/>
  <c r="C388" i="55"/>
  <c r="P388" i="55"/>
  <c r="O388" i="55"/>
  <c r="N388" i="55"/>
  <c r="M388" i="55"/>
  <c r="L388" i="55"/>
  <c r="I388" i="55"/>
  <c r="C321" i="55"/>
  <c r="O321" i="55"/>
  <c r="N321" i="55"/>
  <c r="M321" i="55"/>
  <c r="L321" i="55"/>
  <c r="I321" i="55"/>
  <c r="P321" i="55"/>
  <c r="C353" i="55"/>
  <c r="O353" i="55"/>
  <c r="N353" i="55"/>
  <c r="M353" i="55"/>
  <c r="L353" i="55"/>
  <c r="I353" i="55"/>
  <c r="P353" i="55"/>
  <c r="C385" i="55"/>
  <c r="O385" i="55"/>
  <c r="N385" i="55"/>
  <c r="M385" i="55"/>
  <c r="L385" i="55"/>
  <c r="I385" i="55"/>
  <c r="P385" i="55"/>
  <c r="C419" i="55"/>
  <c r="M419" i="55"/>
  <c r="L419" i="55"/>
  <c r="I419" i="55"/>
  <c r="P419" i="55"/>
  <c r="N419" i="55"/>
  <c r="O419" i="55"/>
  <c r="C334" i="55"/>
  <c r="O334" i="55"/>
  <c r="N334" i="55"/>
  <c r="M334" i="55"/>
  <c r="L334" i="55"/>
  <c r="I334" i="55"/>
  <c r="P334" i="55"/>
  <c r="C366" i="55"/>
  <c r="O366" i="55"/>
  <c r="N366" i="55"/>
  <c r="M366" i="55"/>
  <c r="L366" i="55"/>
  <c r="I366" i="55"/>
  <c r="P366" i="55"/>
  <c r="C398" i="55"/>
  <c r="P398" i="55"/>
  <c r="O398" i="55"/>
  <c r="N398" i="55"/>
  <c r="M398" i="55"/>
  <c r="I398" i="55"/>
  <c r="L398" i="55"/>
  <c r="C323" i="55"/>
  <c r="P323" i="55"/>
  <c r="O323" i="55"/>
  <c r="N323" i="55"/>
  <c r="M323" i="55"/>
  <c r="L323" i="55"/>
  <c r="I323" i="55"/>
  <c r="C355" i="55"/>
  <c r="P355" i="55"/>
  <c r="O355" i="55"/>
  <c r="N355" i="55"/>
  <c r="M355" i="55"/>
  <c r="L355" i="55"/>
  <c r="I355" i="55"/>
  <c r="C387" i="55"/>
  <c r="P387" i="55"/>
  <c r="O387" i="55"/>
  <c r="N387" i="55"/>
  <c r="M387" i="55"/>
  <c r="L387" i="55"/>
  <c r="I387" i="55"/>
  <c r="C455" i="55"/>
  <c r="O455" i="55"/>
  <c r="N455" i="55"/>
  <c r="M455" i="55"/>
  <c r="L455" i="55"/>
  <c r="I455" i="55"/>
  <c r="P455" i="55"/>
  <c r="C511" i="55"/>
  <c r="M511" i="55"/>
  <c r="L511" i="55"/>
  <c r="I511" i="55"/>
  <c r="P511" i="55"/>
  <c r="N511" i="55"/>
  <c r="O511" i="55"/>
  <c r="C543" i="55"/>
  <c r="P543" i="55"/>
  <c r="O543" i="55"/>
  <c r="N543" i="55"/>
  <c r="M543" i="55"/>
  <c r="I543" i="55"/>
  <c r="L543" i="55"/>
  <c r="C592" i="55"/>
  <c r="P592" i="55"/>
  <c r="O592" i="55"/>
  <c r="N592" i="55"/>
  <c r="M592" i="55"/>
  <c r="L592" i="55"/>
  <c r="I592" i="55"/>
  <c r="C447" i="55"/>
  <c r="I447" i="55"/>
  <c r="P447" i="55"/>
  <c r="O447" i="55"/>
  <c r="N447" i="55"/>
  <c r="L447" i="55"/>
  <c r="M447" i="55"/>
  <c r="C558" i="55"/>
  <c r="P558" i="55"/>
  <c r="O558" i="55"/>
  <c r="N558" i="55"/>
  <c r="M558" i="55"/>
  <c r="I558" i="55"/>
  <c r="L558" i="55"/>
  <c r="C457" i="55"/>
  <c r="O457" i="55"/>
  <c r="N457" i="55"/>
  <c r="M457" i="55"/>
  <c r="L457" i="55"/>
  <c r="I457" i="55"/>
  <c r="P457" i="55"/>
  <c r="C512" i="55"/>
  <c r="N512" i="55"/>
  <c r="M512" i="55"/>
  <c r="L512" i="55"/>
  <c r="I512" i="55"/>
  <c r="O512" i="55"/>
  <c r="P512" i="55"/>
  <c r="C544" i="55"/>
  <c r="I544" i="55"/>
  <c r="P544" i="55"/>
  <c r="O544" i="55"/>
  <c r="N544" i="55"/>
  <c r="M544" i="55"/>
  <c r="L544" i="55"/>
  <c r="C594" i="55"/>
  <c r="O594" i="55"/>
  <c r="N594" i="55"/>
  <c r="M594" i="55"/>
  <c r="L594" i="55"/>
  <c r="I594" i="55"/>
  <c r="P594" i="55"/>
  <c r="C448" i="55"/>
  <c r="L448" i="55"/>
  <c r="I448" i="55"/>
  <c r="P448" i="55"/>
  <c r="O448" i="55"/>
  <c r="M448" i="55"/>
  <c r="N448" i="55"/>
  <c r="C559" i="55"/>
  <c r="I559" i="55"/>
  <c r="P559" i="55"/>
  <c r="O559" i="55"/>
  <c r="N559" i="55"/>
  <c r="M559" i="55"/>
  <c r="L559" i="55"/>
  <c r="C483" i="55"/>
  <c r="M483" i="55"/>
  <c r="L483" i="55"/>
  <c r="I483" i="55"/>
  <c r="P483" i="55"/>
  <c r="N483" i="55"/>
  <c r="O483" i="55"/>
  <c r="C525" i="55"/>
  <c r="I525" i="55"/>
  <c r="P525" i="55"/>
  <c r="O525" i="55"/>
  <c r="N525" i="55"/>
  <c r="L525" i="55"/>
  <c r="M525" i="55"/>
  <c r="C560" i="55"/>
  <c r="I560" i="55"/>
  <c r="P560" i="55"/>
  <c r="O560" i="55"/>
  <c r="N560" i="55"/>
  <c r="L560" i="55"/>
  <c r="M560" i="55"/>
  <c r="C437" i="55"/>
  <c r="M437" i="55"/>
  <c r="L437" i="55"/>
  <c r="I437" i="55"/>
  <c r="P437" i="55"/>
  <c r="N437" i="55"/>
  <c r="O437" i="55"/>
  <c r="C484" i="55"/>
  <c r="N484" i="55"/>
  <c r="M484" i="55"/>
  <c r="L484" i="55"/>
  <c r="I484" i="55"/>
  <c r="O484" i="55"/>
  <c r="P484" i="55"/>
  <c r="C461" i="55"/>
  <c r="P461" i="55"/>
  <c r="O461" i="55"/>
  <c r="N461" i="55"/>
  <c r="M461" i="55"/>
  <c r="L461" i="55"/>
  <c r="I461" i="55"/>
  <c r="C514" i="55"/>
  <c r="M514" i="55"/>
  <c r="L514" i="55"/>
  <c r="I514" i="55"/>
  <c r="P514" i="55"/>
  <c r="N514" i="55"/>
  <c r="O514" i="55"/>
  <c r="C546" i="55"/>
  <c r="P546" i="55"/>
  <c r="O546" i="55"/>
  <c r="N546" i="55"/>
  <c r="M546" i="55"/>
  <c r="L546" i="55"/>
  <c r="I546" i="55"/>
  <c r="C598" i="55"/>
  <c r="P598" i="55"/>
  <c r="O598" i="55"/>
  <c r="N598" i="55"/>
  <c r="M598" i="55"/>
  <c r="L598" i="55"/>
  <c r="I598" i="55"/>
  <c r="C450" i="55"/>
  <c r="I450" i="55"/>
  <c r="P450" i="55"/>
  <c r="O450" i="55"/>
  <c r="N450" i="55"/>
  <c r="L450" i="55"/>
  <c r="M450" i="55"/>
  <c r="C562" i="55"/>
  <c r="P562" i="55"/>
  <c r="O562" i="55"/>
  <c r="N562" i="55"/>
  <c r="M562" i="55"/>
  <c r="L562" i="55"/>
  <c r="I562" i="55"/>
  <c r="C612" i="55"/>
  <c r="I612" i="55"/>
  <c r="P612" i="55"/>
  <c r="O612" i="55"/>
  <c r="N612" i="55"/>
  <c r="M612" i="55"/>
  <c r="L612" i="55"/>
  <c r="C644" i="55"/>
  <c r="I644" i="55"/>
  <c r="P644" i="55"/>
  <c r="O644" i="55"/>
  <c r="N644" i="55"/>
  <c r="M644" i="55"/>
  <c r="L644" i="55"/>
  <c r="C676" i="55"/>
  <c r="I676" i="55"/>
  <c r="P676" i="55"/>
  <c r="O676" i="55"/>
  <c r="N676" i="55"/>
  <c r="M676" i="55"/>
  <c r="L676" i="55"/>
  <c r="C708" i="55"/>
  <c r="I708" i="55"/>
  <c r="P708" i="55"/>
  <c r="O708" i="55"/>
  <c r="N708" i="55"/>
  <c r="M708" i="55"/>
  <c r="L708" i="55"/>
  <c r="C609" i="55"/>
  <c r="P609" i="55"/>
  <c r="O609" i="55"/>
  <c r="N609" i="55"/>
  <c r="M609" i="55"/>
  <c r="L609" i="55"/>
  <c r="I609" i="55"/>
  <c r="C641" i="55"/>
  <c r="P641" i="55"/>
  <c r="O641" i="55"/>
  <c r="N641" i="55"/>
  <c r="M641" i="55"/>
  <c r="L641" i="55"/>
  <c r="I641" i="55"/>
  <c r="C673" i="55"/>
  <c r="P673" i="55"/>
  <c r="O673" i="55"/>
  <c r="N673" i="55"/>
  <c r="L673" i="55"/>
  <c r="M673" i="55"/>
  <c r="I673" i="55"/>
  <c r="C710" i="55"/>
  <c r="P710" i="55"/>
  <c r="O710" i="55"/>
  <c r="N710" i="55"/>
  <c r="M710" i="55"/>
  <c r="L710" i="55"/>
  <c r="I710" i="55"/>
  <c r="C622" i="55"/>
  <c r="P622" i="55"/>
  <c r="O622" i="55"/>
  <c r="N622" i="55"/>
  <c r="M622" i="55"/>
  <c r="L622" i="55"/>
  <c r="I622" i="55"/>
  <c r="C654" i="55"/>
  <c r="P654" i="55"/>
  <c r="O654" i="55"/>
  <c r="N654" i="55"/>
  <c r="M654" i="55"/>
  <c r="L654" i="55"/>
  <c r="I654" i="55"/>
  <c r="C686" i="55"/>
  <c r="P686" i="55"/>
  <c r="O686" i="55"/>
  <c r="N686" i="55"/>
  <c r="M686" i="55"/>
  <c r="L686" i="55"/>
  <c r="I686" i="55"/>
  <c r="C721" i="55"/>
  <c r="M721" i="55"/>
  <c r="L721" i="55"/>
  <c r="I721" i="55"/>
  <c r="P721" i="55"/>
  <c r="O721" i="55"/>
  <c r="N721" i="55"/>
  <c r="C631" i="55"/>
  <c r="P631" i="55"/>
  <c r="O631" i="55"/>
  <c r="N631" i="55"/>
  <c r="M631" i="55"/>
  <c r="L631" i="55"/>
  <c r="I631" i="55"/>
  <c r="C663" i="55"/>
  <c r="P663" i="55"/>
  <c r="O663" i="55"/>
  <c r="N663" i="55"/>
  <c r="M663" i="55"/>
  <c r="L663" i="55"/>
  <c r="I663" i="55"/>
  <c r="C695" i="55"/>
  <c r="P695" i="55"/>
  <c r="O695" i="55"/>
  <c r="N695" i="55"/>
  <c r="M695" i="55"/>
  <c r="L695" i="55"/>
  <c r="I695" i="55"/>
  <c r="C723" i="55"/>
  <c r="M723" i="55"/>
  <c r="L723" i="55"/>
  <c r="I723" i="55"/>
  <c r="P723" i="55"/>
  <c r="O723" i="55"/>
  <c r="N723" i="55"/>
  <c r="C755" i="55"/>
  <c r="P755" i="55"/>
  <c r="O755" i="55"/>
  <c r="N755" i="55"/>
  <c r="M755" i="55"/>
  <c r="L755" i="55"/>
  <c r="I755" i="55"/>
  <c r="C728" i="55"/>
  <c r="I728" i="55"/>
  <c r="P728" i="55"/>
  <c r="O728" i="55"/>
  <c r="N728" i="55"/>
  <c r="M728" i="55"/>
  <c r="L728" i="55"/>
  <c r="C760" i="55"/>
  <c r="P760" i="55"/>
  <c r="O760" i="55"/>
  <c r="N760" i="55"/>
  <c r="M760" i="55"/>
  <c r="L760" i="55"/>
  <c r="I760" i="55"/>
  <c r="C733" i="55"/>
  <c r="P733" i="55"/>
  <c r="O733" i="55"/>
  <c r="N733" i="55"/>
  <c r="M733" i="55"/>
  <c r="L733" i="55"/>
  <c r="I733" i="55"/>
  <c r="C765" i="55"/>
  <c r="P765" i="55"/>
  <c r="O765" i="55"/>
  <c r="N765" i="55"/>
  <c r="M765" i="55"/>
  <c r="L765" i="55"/>
  <c r="I765" i="55"/>
  <c r="C730" i="55"/>
  <c r="I730" i="55"/>
  <c r="P730" i="55"/>
  <c r="O730" i="55"/>
  <c r="N730" i="55"/>
  <c r="M730" i="55"/>
  <c r="L730" i="55"/>
  <c r="C762" i="55"/>
  <c r="I762" i="55"/>
  <c r="P762" i="55"/>
  <c r="O762" i="55"/>
  <c r="N762" i="55"/>
  <c r="M762" i="55"/>
  <c r="L762" i="55"/>
  <c r="C862" i="55"/>
  <c r="P862" i="55"/>
  <c r="O862" i="55"/>
  <c r="N862" i="55"/>
  <c r="M862" i="55"/>
  <c r="I862" i="55"/>
  <c r="L862" i="55"/>
  <c r="C815" i="55"/>
  <c r="O815" i="55"/>
  <c r="N815" i="55"/>
  <c r="M815" i="55"/>
  <c r="L815" i="55"/>
  <c r="I815" i="55"/>
  <c r="P815" i="55"/>
  <c r="C871" i="55"/>
  <c r="O871" i="55"/>
  <c r="N871" i="55"/>
  <c r="M871" i="55"/>
  <c r="L871" i="55"/>
  <c r="I871" i="55"/>
  <c r="P871" i="55"/>
  <c r="C788" i="55"/>
  <c r="P788" i="55"/>
  <c r="O788" i="55"/>
  <c r="N788" i="55"/>
  <c r="M788" i="55"/>
  <c r="L788" i="55"/>
  <c r="I788" i="55"/>
  <c r="C820" i="55"/>
  <c r="P820" i="55"/>
  <c r="O820" i="55"/>
  <c r="N820" i="55"/>
  <c r="M820" i="55"/>
  <c r="L820" i="55"/>
  <c r="I820" i="55"/>
  <c r="C842" i="55"/>
  <c r="O842" i="55"/>
  <c r="N842" i="55"/>
  <c r="M842" i="55"/>
  <c r="L842" i="55"/>
  <c r="P842" i="55"/>
  <c r="I842" i="55"/>
  <c r="C805" i="55"/>
  <c r="I805" i="55"/>
  <c r="P805" i="55"/>
  <c r="O805" i="55"/>
  <c r="N805" i="55"/>
  <c r="M805" i="55"/>
  <c r="L805" i="55"/>
  <c r="C141" i="55"/>
  <c r="N141" i="55"/>
  <c r="M141" i="55"/>
  <c r="L141" i="55"/>
  <c r="I141" i="55"/>
  <c r="P141" i="55"/>
  <c r="O141" i="55"/>
  <c r="C108" i="55"/>
  <c r="P108" i="55"/>
  <c r="O108" i="55"/>
  <c r="N108" i="55"/>
  <c r="M108" i="55"/>
  <c r="L108" i="55"/>
  <c r="I108" i="55"/>
  <c r="C76" i="55"/>
  <c r="N76" i="55"/>
  <c r="M76" i="55"/>
  <c r="L76" i="55"/>
  <c r="I76" i="55"/>
  <c r="P76" i="55"/>
  <c r="O76" i="55"/>
  <c r="C44" i="55"/>
  <c r="M44" i="55"/>
  <c r="L44" i="55"/>
  <c r="I44" i="55"/>
  <c r="N44" i="55"/>
  <c r="P44" i="55"/>
  <c r="O44" i="55"/>
  <c r="C148" i="55"/>
  <c r="O148" i="55"/>
  <c r="N148" i="55"/>
  <c r="M148" i="55"/>
  <c r="L148" i="55"/>
  <c r="I148" i="55"/>
  <c r="P148" i="55"/>
  <c r="C111" i="55"/>
  <c r="P111" i="55"/>
  <c r="O111" i="55"/>
  <c r="N111" i="55"/>
  <c r="M111" i="55"/>
  <c r="L111" i="55"/>
  <c r="I111" i="55"/>
  <c r="C79" i="55"/>
  <c r="L79" i="55"/>
  <c r="I79" i="55"/>
  <c r="P79" i="55"/>
  <c r="O79" i="55"/>
  <c r="N79" i="55"/>
  <c r="M79" i="55"/>
  <c r="C47" i="55"/>
  <c r="P47" i="55"/>
  <c r="N47" i="55"/>
  <c r="L47" i="55"/>
  <c r="I47" i="55"/>
  <c r="O47" i="55"/>
  <c r="M47" i="55"/>
  <c r="C170" i="55"/>
  <c r="P170" i="55"/>
  <c r="O170" i="55"/>
  <c r="N170" i="55"/>
  <c r="M170" i="55"/>
  <c r="L170" i="55"/>
  <c r="I170" i="55"/>
  <c r="C138" i="55"/>
  <c r="P138" i="55"/>
  <c r="O138" i="55"/>
  <c r="N138" i="55"/>
  <c r="M138" i="55"/>
  <c r="L138" i="55"/>
  <c r="I138" i="55"/>
  <c r="C137" i="55"/>
  <c r="O137" i="55"/>
  <c r="N137" i="55"/>
  <c r="M137" i="55"/>
  <c r="L137" i="55"/>
  <c r="I137" i="55"/>
  <c r="P137" i="55"/>
  <c r="C102" i="55"/>
  <c r="P102" i="55"/>
  <c r="O102" i="55"/>
  <c r="N102" i="55"/>
  <c r="M102" i="55"/>
  <c r="L102" i="55"/>
  <c r="I102" i="55"/>
  <c r="C70" i="55"/>
  <c r="M70" i="55"/>
  <c r="L70" i="55"/>
  <c r="I70" i="55"/>
  <c r="P70" i="55"/>
  <c r="O70" i="55"/>
  <c r="N70" i="55"/>
  <c r="C38" i="55"/>
  <c r="L38" i="55"/>
  <c r="I38" i="55"/>
  <c r="M38" i="55"/>
  <c r="P38" i="55"/>
  <c r="O38" i="55"/>
  <c r="N38" i="55"/>
  <c r="C297" i="55"/>
  <c r="N297" i="55"/>
  <c r="M297" i="55"/>
  <c r="L297" i="55"/>
  <c r="I297" i="55"/>
  <c r="O297" i="55"/>
  <c r="P297" i="55"/>
  <c r="C206" i="55"/>
  <c r="O206" i="55"/>
  <c r="N206" i="55"/>
  <c r="M206" i="55"/>
  <c r="L206" i="55"/>
  <c r="I206" i="55"/>
  <c r="P206" i="55"/>
  <c r="C238" i="55"/>
  <c r="O238" i="55"/>
  <c r="N238" i="55"/>
  <c r="M238" i="55"/>
  <c r="L238" i="55"/>
  <c r="I238" i="55"/>
  <c r="P238" i="55"/>
  <c r="C274" i="55"/>
  <c r="N274" i="55"/>
  <c r="M274" i="55"/>
  <c r="L274" i="55"/>
  <c r="I274" i="55"/>
  <c r="O274" i="55"/>
  <c r="P274" i="55"/>
  <c r="C291" i="55"/>
  <c r="P291" i="55"/>
  <c r="O291" i="55"/>
  <c r="N291" i="55"/>
  <c r="M291" i="55"/>
  <c r="L291" i="55"/>
  <c r="I291" i="55"/>
  <c r="C199" i="55"/>
  <c r="P199" i="55"/>
  <c r="O199" i="55"/>
  <c r="N199" i="55"/>
  <c r="M199" i="55"/>
  <c r="L199" i="55"/>
  <c r="I199" i="55"/>
  <c r="C231" i="55"/>
  <c r="P231" i="55"/>
  <c r="O231" i="55"/>
  <c r="N231" i="55"/>
  <c r="M231" i="55"/>
  <c r="L231" i="55"/>
  <c r="I231" i="55"/>
  <c r="C263" i="55"/>
  <c r="P263" i="55"/>
  <c r="O263" i="55"/>
  <c r="N263" i="55"/>
  <c r="M263" i="55"/>
  <c r="L263" i="55"/>
  <c r="I263" i="55"/>
  <c r="C277" i="55"/>
  <c r="M277" i="55"/>
  <c r="L277" i="55"/>
  <c r="I277" i="55"/>
  <c r="P277" i="55"/>
  <c r="N277" i="55"/>
  <c r="O277" i="55"/>
  <c r="C192" i="55"/>
  <c r="P192" i="55"/>
  <c r="O192" i="55"/>
  <c r="N192" i="55"/>
  <c r="M192" i="55"/>
  <c r="L192" i="55"/>
  <c r="I192" i="55"/>
  <c r="C224" i="55"/>
  <c r="P224" i="55"/>
  <c r="O224" i="55"/>
  <c r="N224" i="55"/>
  <c r="M224" i="55"/>
  <c r="L224" i="55"/>
  <c r="I224" i="55"/>
  <c r="C256" i="55"/>
  <c r="P256" i="55"/>
  <c r="O256" i="55"/>
  <c r="N256" i="55"/>
  <c r="M256" i="55"/>
  <c r="L256" i="55"/>
  <c r="I256" i="55"/>
  <c r="C313" i="55"/>
  <c r="N313" i="55"/>
  <c r="M313" i="55"/>
  <c r="L313" i="55"/>
  <c r="I313" i="55"/>
  <c r="O313" i="55"/>
  <c r="P313" i="55"/>
  <c r="C185" i="55"/>
  <c r="N185" i="55"/>
  <c r="M185" i="55"/>
  <c r="L185" i="55"/>
  <c r="I185" i="55"/>
  <c r="O185" i="55"/>
  <c r="P185" i="55"/>
  <c r="C217" i="55"/>
  <c r="N217" i="55"/>
  <c r="M217" i="55"/>
  <c r="L217" i="55"/>
  <c r="I217" i="55"/>
  <c r="O217" i="55"/>
  <c r="P217" i="55"/>
  <c r="C249" i="55"/>
  <c r="N249" i="55"/>
  <c r="M249" i="55"/>
  <c r="L249" i="55"/>
  <c r="I249" i="55"/>
  <c r="O249" i="55"/>
  <c r="P249" i="55"/>
  <c r="C296" i="55"/>
  <c r="O296" i="55"/>
  <c r="N296" i="55"/>
  <c r="M296" i="55"/>
  <c r="L296" i="55"/>
  <c r="I296" i="55"/>
  <c r="P296" i="55"/>
  <c r="C328" i="55"/>
  <c r="O328" i="55"/>
  <c r="N328" i="55"/>
  <c r="M328" i="55"/>
  <c r="L328" i="55"/>
  <c r="I328" i="55"/>
  <c r="P328" i="55"/>
  <c r="C360" i="55"/>
  <c r="O360" i="55"/>
  <c r="N360" i="55"/>
  <c r="M360" i="55"/>
  <c r="L360" i="55"/>
  <c r="I360" i="55"/>
  <c r="P360" i="55"/>
  <c r="C392" i="55"/>
  <c r="P392" i="55"/>
  <c r="O392" i="55"/>
  <c r="N392" i="55"/>
  <c r="M392" i="55"/>
  <c r="L392" i="55"/>
  <c r="I392" i="55"/>
  <c r="C325" i="55"/>
  <c r="O325" i="55"/>
  <c r="N325" i="55"/>
  <c r="M325" i="55"/>
  <c r="L325" i="55"/>
  <c r="I325" i="55"/>
  <c r="P325" i="55"/>
  <c r="C357" i="55"/>
  <c r="O357" i="55"/>
  <c r="N357" i="55"/>
  <c r="M357" i="55"/>
  <c r="L357" i="55"/>
  <c r="I357" i="55"/>
  <c r="P357" i="55"/>
  <c r="C389" i="55"/>
  <c r="O389" i="55"/>
  <c r="N389" i="55"/>
  <c r="M389" i="55"/>
  <c r="L389" i="55"/>
  <c r="I389" i="55"/>
  <c r="P389" i="55"/>
  <c r="C415" i="55"/>
  <c r="I415" i="55"/>
  <c r="P415" i="55"/>
  <c r="O415" i="55"/>
  <c r="N415" i="55"/>
  <c r="L415" i="55"/>
  <c r="M415" i="55"/>
  <c r="C338" i="55"/>
  <c r="N338" i="55"/>
  <c r="M338" i="55"/>
  <c r="L338" i="55"/>
  <c r="I338" i="55"/>
  <c r="O338" i="55"/>
  <c r="P338" i="55"/>
  <c r="C370" i="55"/>
  <c r="N370" i="55"/>
  <c r="M370" i="55"/>
  <c r="L370" i="55"/>
  <c r="I370" i="55"/>
  <c r="O370" i="55"/>
  <c r="P370" i="55"/>
  <c r="C402" i="55"/>
  <c r="I402" i="55"/>
  <c r="P402" i="55"/>
  <c r="O402" i="55"/>
  <c r="N402" i="55"/>
  <c r="L402" i="55"/>
  <c r="M402" i="55"/>
  <c r="C327" i="55"/>
  <c r="P327" i="55"/>
  <c r="O327" i="55"/>
  <c r="N327" i="55"/>
  <c r="M327" i="55"/>
  <c r="L327" i="55"/>
  <c r="I327" i="55"/>
  <c r="C359" i="55"/>
  <c r="P359" i="55"/>
  <c r="O359" i="55"/>
  <c r="N359" i="55"/>
  <c r="M359" i="55"/>
  <c r="L359" i="55"/>
  <c r="I359" i="55"/>
  <c r="C391" i="55"/>
  <c r="P391" i="55"/>
  <c r="O391" i="55"/>
  <c r="N391" i="55"/>
  <c r="M391" i="55"/>
  <c r="L391" i="55"/>
  <c r="I391" i="55"/>
  <c r="C463" i="55"/>
  <c r="I463" i="55"/>
  <c r="P463" i="55"/>
  <c r="O463" i="55"/>
  <c r="N463" i="55"/>
  <c r="L463" i="55"/>
  <c r="M463" i="55"/>
  <c r="C515" i="55"/>
  <c r="O515" i="55"/>
  <c r="N515" i="55"/>
  <c r="M515" i="55"/>
  <c r="L515" i="55"/>
  <c r="I515" i="55"/>
  <c r="P515" i="55"/>
  <c r="C547" i="55"/>
  <c r="I547" i="55"/>
  <c r="P547" i="55"/>
  <c r="O547" i="55"/>
  <c r="N547" i="55"/>
  <c r="L547" i="55"/>
  <c r="M547" i="55"/>
  <c r="C600" i="55"/>
  <c r="P600" i="55"/>
  <c r="O600" i="55"/>
  <c r="N600" i="55"/>
  <c r="M600" i="55"/>
  <c r="L600" i="55"/>
  <c r="I600" i="55"/>
  <c r="C451" i="55"/>
  <c r="M451" i="55"/>
  <c r="L451" i="55"/>
  <c r="I451" i="55"/>
  <c r="P451" i="55"/>
  <c r="N451" i="55"/>
  <c r="O451" i="55"/>
  <c r="C563" i="55"/>
  <c r="P563" i="55"/>
  <c r="O563" i="55"/>
  <c r="N563" i="55"/>
  <c r="M563" i="55"/>
  <c r="L563" i="55"/>
  <c r="I563" i="55"/>
  <c r="C465" i="55"/>
  <c r="I465" i="55"/>
  <c r="P465" i="55"/>
  <c r="O465" i="55"/>
  <c r="N465" i="55"/>
  <c r="L465" i="55"/>
  <c r="M465" i="55"/>
  <c r="C516" i="55"/>
  <c r="P516" i="55"/>
  <c r="O516" i="55"/>
  <c r="N516" i="55"/>
  <c r="M516" i="55"/>
  <c r="L516" i="55"/>
  <c r="I516" i="55"/>
  <c r="C548" i="55"/>
  <c r="I548" i="55"/>
  <c r="P548" i="55"/>
  <c r="O548" i="55"/>
  <c r="N548" i="55"/>
  <c r="L548" i="55"/>
  <c r="M548" i="55"/>
  <c r="C602" i="55"/>
  <c r="P602" i="55"/>
  <c r="O602" i="55"/>
  <c r="N602" i="55"/>
  <c r="M602" i="55"/>
  <c r="L602" i="55"/>
  <c r="I602" i="55"/>
  <c r="C452" i="55"/>
  <c r="N452" i="55"/>
  <c r="M452" i="55"/>
  <c r="L452" i="55"/>
  <c r="I452" i="55"/>
  <c r="O452" i="55"/>
  <c r="P452" i="55"/>
  <c r="C571" i="55"/>
  <c r="P571" i="55"/>
  <c r="O571" i="55"/>
  <c r="N571" i="55"/>
  <c r="M571" i="55"/>
  <c r="L571" i="55"/>
  <c r="I571" i="55"/>
  <c r="C491" i="55"/>
  <c r="P491" i="55"/>
  <c r="O491" i="55"/>
  <c r="N491" i="55"/>
  <c r="M491" i="55"/>
  <c r="L491" i="55"/>
  <c r="I491" i="55"/>
  <c r="C529" i="55"/>
  <c r="M529" i="55"/>
  <c r="L529" i="55"/>
  <c r="I529" i="55"/>
  <c r="P529" i="55"/>
  <c r="N529" i="55"/>
  <c r="O529" i="55"/>
  <c r="C572" i="55"/>
  <c r="I572" i="55"/>
  <c r="P572" i="55"/>
  <c r="O572" i="55"/>
  <c r="N572" i="55"/>
  <c r="M572" i="55"/>
  <c r="L572" i="55"/>
  <c r="C441" i="55"/>
  <c r="O441" i="55"/>
  <c r="N441" i="55"/>
  <c r="M441" i="55"/>
  <c r="L441" i="55"/>
  <c r="I441" i="55"/>
  <c r="P441" i="55"/>
  <c r="C492" i="55"/>
  <c r="I492" i="55"/>
  <c r="P492" i="55"/>
  <c r="O492" i="55"/>
  <c r="N492" i="55"/>
  <c r="M492" i="55"/>
  <c r="L492" i="55"/>
  <c r="C469" i="55"/>
  <c r="M469" i="55"/>
  <c r="L469" i="55"/>
  <c r="I469" i="55"/>
  <c r="P469" i="55"/>
  <c r="N469" i="55"/>
  <c r="O469" i="55"/>
  <c r="C518" i="55"/>
  <c r="O518" i="55"/>
  <c r="N518" i="55"/>
  <c r="M518" i="55"/>
  <c r="L518" i="55"/>
  <c r="I518" i="55"/>
  <c r="P518" i="55"/>
  <c r="C550" i="55"/>
  <c r="P550" i="55"/>
  <c r="O550" i="55"/>
  <c r="N550" i="55"/>
  <c r="M550" i="55"/>
  <c r="L550" i="55"/>
  <c r="I550" i="55"/>
  <c r="C422" i="55"/>
  <c r="M422" i="55"/>
  <c r="L422" i="55"/>
  <c r="I422" i="55"/>
  <c r="P422" i="55"/>
  <c r="N422" i="55"/>
  <c r="O422" i="55"/>
  <c r="C454" i="55"/>
  <c r="M454" i="55"/>
  <c r="L454" i="55"/>
  <c r="I454" i="55"/>
  <c r="P454" i="55"/>
  <c r="N454" i="55"/>
  <c r="O454" i="55"/>
  <c r="C567" i="55"/>
  <c r="P567" i="55"/>
  <c r="O567" i="55"/>
  <c r="N567" i="55"/>
  <c r="M567" i="55"/>
  <c r="L567" i="55"/>
  <c r="I567" i="55"/>
  <c r="C616" i="55"/>
  <c r="P616" i="55"/>
  <c r="O616" i="55"/>
  <c r="N616" i="55"/>
  <c r="M616" i="55"/>
  <c r="L616" i="55"/>
  <c r="I616" i="55"/>
  <c r="C648" i="55"/>
  <c r="P648" i="55"/>
  <c r="O648" i="55"/>
  <c r="N648" i="55"/>
  <c r="M648" i="55"/>
  <c r="L648" i="55"/>
  <c r="I648" i="55"/>
  <c r="C680" i="55"/>
  <c r="P680" i="55"/>
  <c r="O680" i="55"/>
  <c r="N680" i="55"/>
  <c r="M680" i="55"/>
  <c r="L680" i="55"/>
  <c r="I680" i="55"/>
  <c r="C716" i="55"/>
  <c r="O716" i="55"/>
  <c r="N716" i="55"/>
  <c r="M716" i="55"/>
  <c r="L716" i="55"/>
  <c r="I716" i="55"/>
  <c r="P716" i="55"/>
  <c r="C613" i="55"/>
  <c r="P613" i="55"/>
  <c r="O613" i="55"/>
  <c r="N613" i="55"/>
  <c r="M613" i="55"/>
  <c r="L613" i="55"/>
  <c r="I613" i="55"/>
  <c r="C645" i="55"/>
  <c r="P645" i="55"/>
  <c r="O645" i="55"/>
  <c r="N645" i="55"/>
  <c r="M645" i="55"/>
  <c r="L645" i="55"/>
  <c r="I645" i="55"/>
  <c r="C677" i="55"/>
  <c r="P677" i="55"/>
  <c r="O677" i="55"/>
  <c r="N677" i="55"/>
  <c r="M677" i="55"/>
  <c r="L677" i="55"/>
  <c r="I677" i="55"/>
  <c r="C718" i="55"/>
  <c r="N718" i="55"/>
  <c r="M718" i="55"/>
  <c r="L718" i="55"/>
  <c r="I718" i="55"/>
  <c r="P718" i="55"/>
  <c r="O718" i="55"/>
  <c r="C626" i="55"/>
  <c r="O626" i="55"/>
  <c r="N626" i="55"/>
  <c r="M626" i="55"/>
  <c r="L626" i="55"/>
  <c r="I626" i="55"/>
  <c r="P626" i="55"/>
  <c r="C658" i="55"/>
  <c r="O658" i="55"/>
  <c r="N658" i="55"/>
  <c r="M658" i="55"/>
  <c r="L658" i="55"/>
  <c r="I658" i="55"/>
  <c r="P658" i="55"/>
  <c r="C690" i="55"/>
  <c r="O690" i="55"/>
  <c r="N690" i="55"/>
  <c r="M690" i="55"/>
  <c r="L690" i="55"/>
  <c r="I690" i="55"/>
  <c r="P690" i="55"/>
  <c r="C726" i="55"/>
  <c r="L726" i="55"/>
  <c r="I726" i="55"/>
  <c r="P726" i="55"/>
  <c r="O726" i="55"/>
  <c r="N726" i="55"/>
  <c r="M726" i="55"/>
  <c r="C635" i="55"/>
  <c r="P635" i="55"/>
  <c r="O635" i="55"/>
  <c r="N635" i="55"/>
  <c r="M635" i="55"/>
  <c r="L635" i="55"/>
  <c r="I635" i="55"/>
  <c r="C667" i="55"/>
  <c r="P667" i="55"/>
  <c r="O667" i="55"/>
  <c r="N667" i="55"/>
  <c r="M667" i="55"/>
  <c r="L667" i="55"/>
  <c r="I667" i="55"/>
  <c r="C699" i="55"/>
  <c r="P699" i="55"/>
  <c r="O699" i="55"/>
  <c r="N699" i="55"/>
  <c r="M699" i="55"/>
  <c r="L699" i="55"/>
  <c r="I699" i="55"/>
  <c r="C727" i="55"/>
  <c r="L727" i="55"/>
  <c r="I727" i="55"/>
  <c r="P727" i="55"/>
  <c r="O727" i="55"/>
  <c r="N727" i="55"/>
  <c r="M727" i="55"/>
  <c r="C759" i="55"/>
  <c r="I759" i="55"/>
  <c r="P759" i="55"/>
  <c r="O759" i="55"/>
  <c r="N759" i="55"/>
  <c r="M759" i="55"/>
  <c r="L759" i="55"/>
  <c r="C732" i="55"/>
  <c r="P732" i="55"/>
  <c r="O732" i="55"/>
  <c r="N732" i="55"/>
  <c r="M732" i="55"/>
  <c r="L732" i="55"/>
  <c r="I732" i="55"/>
  <c r="C764" i="55"/>
  <c r="P764" i="55"/>
  <c r="O764" i="55"/>
  <c r="N764" i="55"/>
  <c r="M764" i="55"/>
  <c r="L764" i="55"/>
  <c r="I764" i="55"/>
  <c r="C737" i="55"/>
  <c r="P737" i="55"/>
  <c r="O737" i="55"/>
  <c r="N737" i="55"/>
  <c r="M737" i="55"/>
  <c r="L737" i="55"/>
  <c r="I737" i="55"/>
  <c r="C769" i="55"/>
  <c r="P769" i="55"/>
  <c r="O769" i="55"/>
  <c r="N769" i="55"/>
  <c r="M769" i="55"/>
  <c r="L769" i="55"/>
  <c r="I769" i="55"/>
  <c r="C734" i="55"/>
  <c r="I734" i="55"/>
  <c r="P734" i="55"/>
  <c r="O734" i="55"/>
  <c r="N734" i="55"/>
  <c r="M734" i="55"/>
  <c r="L734" i="55"/>
  <c r="C766" i="55"/>
  <c r="I766" i="55"/>
  <c r="P766" i="55"/>
  <c r="O766" i="55"/>
  <c r="N766" i="55"/>
  <c r="M766" i="55"/>
  <c r="L766" i="55"/>
  <c r="C870" i="55"/>
  <c r="M870" i="55"/>
  <c r="L870" i="55"/>
  <c r="I870" i="55"/>
  <c r="P870" i="55"/>
  <c r="N870" i="55"/>
  <c r="O870" i="55"/>
  <c r="C819" i="55"/>
  <c r="P819" i="55"/>
  <c r="O819" i="55"/>
  <c r="N819" i="55"/>
  <c r="M819" i="55"/>
  <c r="L819" i="55"/>
  <c r="I819" i="55"/>
  <c r="C873" i="55"/>
  <c r="O873" i="55"/>
  <c r="N873" i="55"/>
  <c r="M873" i="55"/>
  <c r="L873" i="55"/>
  <c r="I873" i="55"/>
  <c r="P873" i="55"/>
  <c r="C792" i="55"/>
  <c r="P792" i="55"/>
  <c r="O792" i="55"/>
  <c r="N792" i="55"/>
  <c r="M792" i="55"/>
  <c r="L792" i="55"/>
  <c r="I792" i="55"/>
  <c r="C824" i="55"/>
  <c r="I824" i="55"/>
  <c r="P824" i="55"/>
  <c r="O824" i="55"/>
  <c r="N824" i="55"/>
  <c r="M824" i="55"/>
  <c r="L824" i="55"/>
  <c r="C850" i="55"/>
  <c r="I850" i="55"/>
  <c r="P850" i="55"/>
  <c r="O850" i="55"/>
  <c r="L850" i="55"/>
  <c r="M850" i="55"/>
  <c r="N850" i="55"/>
  <c r="C809" i="55"/>
  <c r="P809" i="55"/>
  <c r="O809" i="55"/>
  <c r="N809" i="55"/>
  <c r="M809" i="55"/>
  <c r="L809" i="55"/>
  <c r="I809" i="55"/>
  <c r="C843" i="55"/>
  <c r="P843" i="55"/>
  <c r="O843" i="55"/>
  <c r="N843" i="55"/>
  <c r="M843" i="55"/>
  <c r="L843" i="55"/>
  <c r="I843" i="55"/>
  <c r="C166" i="55"/>
  <c r="P166" i="55"/>
  <c r="O166" i="55"/>
  <c r="N166" i="55"/>
  <c r="M166" i="55"/>
  <c r="L166" i="55"/>
  <c r="I166" i="55"/>
  <c r="C134" i="55"/>
  <c r="P134" i="55"/>
  <c r="O134" i="55"/>
  <c r="N134" i="55"/>
  <c r="M134" i="55"/>
  <c r="L134" i="55"/>
  <c r="I134" i="55"/>
  <c r="C133" i="55"/>
  <c r="P133" i="55"/>
  <c r="O133" i="55"/>
  <c r="N133" i="55"/>
  <c r="M133" i="55"/>
  <c r="L133" i="55"/>
  <c r="I133" i="55"/>
  <c r="C104" i="55"/>
  <c r="P104" i="55"/>
  <c r="O104" i="55"/>
  <c r="N104" i="55"/>
  <c r="M104" i="55"/>
  <c r="L104" i="55"/>
  <c r="I104" i="55"/>
  <c r="C72" i="55"/>
  <c r="N72" i="55"/>
  <c r="M72" i="55"/>
  <c r="L72" i="55"/>
  <c r="I72" i="55"/>
  <c r="P72" i="55"/>
  <c r="O72" i="55"/>
  <c r="C40" i="55"/>
  <c r="M40" i="55"/>
  <c r="N40" i="55"/>
  <c r="L40" i="55"/>
  <c r="I40" i="55"/>
  <c r="P40" i="55"/>
  <c r="O40" i="55"/>
  <c r="C140" i="55"/>
  <c r="O140" i="55"/>
  <c r="N140" i="55"/>
  <c r="M140" i="55"/>
  <c r="L140" i="55"/>
  <c r="I140" i="55"/>
  <c r="P140" i="55"/>
  <c r="C147" i="55"/>
  <c r="P147" i="55"/>
  <c r="O147" i="55"/>
  <c r="N147" i="55"/>
  <c r="M147" i="55"/>
  <c r="L147" i="55"/>
  <c r="I147" i="55"/>
  <c r="C107" i="55"/>
  <c r="I107" i="55"/>
  <c r="P107" i="55"/>
  <c r="O107" i="55"/>
  <c r="N107" i="55"/>
  <c r="M107" i="55"/>
  <c r="L107" i="55"/>
  <c r="C75" i="55"/>
  <c r="L75" i="55"/>
  <c r="I75" i="55"/>
  <c r="P75" i="55"/>
  <c r="O75" i="55"/>
  <c r="N75" i="55"/>
  <c r="M75" i="55"/>
  <c r="C43" i="55"/>
  <c r="L43" i="55"/>
  <c r="I43" i="55"/>
  <c r="P43" i="55"/>
  <c r="M43" i="55"/>
  <c r="O43" i="55"/>
  <c r="N43" i="55"/>
  <c r="C130" i="55"/>
  <c r="I130" i="55"/>
  <c r="P130" i="55"/>
  <c r="O130" i="55"/>
  <c r="N130" i="55"/>
  <c r="M130" i="55"/>
  <c r="L130" i="55"/>
  <c r="C98" i="55"/>
  <c r="P98" i="55"/>
  <c r="O98" i="55"/>
  <c r="N98" i="55"/>
  <c r="M98" i="55"/>
  <c r="L98" i="55"/>
  <c r="I98" i="55"/>
  <c r="C66" i="55"/>
  <c r="M66" i="55"/>
  <c r="L66" i="55"/>
  <c r="I66" i="55"/>
  <c r="P66" i="55"/>
  <c r="O66" i="55"/>
  <c r="N66" i="55"/>
  <c r="C33" i="55"/>
  <c r="L33" i="55"/>
  <c r="I33" i="55"/>
  <c r="P33" i="55"/>
  <c r="M33" i="55"/>
  <c r="O33" i="55"/>
  <c r="N33" i="55"/>
  <c r="C305" i="55"/>
  <c r="M305" i="55"/>
  <c r="L305" i="55"/>
  <c r="I305" i="55"/>
  <c r="P305" i="55"/>
  <c r="N305" i="55"/>
  <c r="O305" i="55"/>
  <c r="C210" i="55"/>
  <c r="N210" i="55"/>
  <c r="M210" i="55"/>
  <c r="L210" i="55"/>
  <c r="I210" i="55"/>
  <c r="O210" i="55"/>
  <c r="P210" i="55"/>
  <c r="C242" i="55"/>
  <c r="N242" i="55"/>
  <c r="M242" i="55"/>
  <c r="L242" i="55"/>
  <c r="I242" i="55"/>
  <c r="O242" i="55"/>
  <c r="P242" i="55"/>
  <c r="C282" i="55"/>
  <c r="P282" i="55"/>
  <c r="O282" i="55"/>
  <c r="N282" i="55"/>
  <c r="M282" i="55"/>
  <c r="L282" i="55"/>
  <c r="I282" i="55"/>
  <c r="C299" i="55"/>
  <c r="O299" i="55"/>
  <c r="N299" i="55"/>
  <c r="M299" i="55"/>
  <c r="L299" i="55"/>
  <c r="I299" i="55"/>
  <c r="P299" i="55"/>
  <c r="C203" i="55"/>
  <c r="O203" i="55"/>
  <c r="N203" i="55"/>
  <c r="M203" i="55"/>
  <c r="L203" i="55"/>
  <c r="I203" i="55"/>
  <c r="P203" i="55"/>
  <c r="C235" i="55"/>
  <c r="O235" i="55"/>
  <c r="N235" i="55"/>
  <c r="M235" i="55"/>
  <c r="L235" i="55"/>
  <c r="I235" i="55"/>
  <c r="P235" i="55"/>
  <c r="C268" i="55"/>
  <c r="N268" i="55"/>
  <c r="M268" i="55"/>
  <c r="L268" i="55"/>
  <c r="I268" i="55"/>
  <c r="O268" i="55"/>
  <c r="P268" i="55"/>
  <c r="C285" i="55"/>
  <c r="O285" i="55"/>
  <c r="N285" i="55"/>
  <c r="M285" i="55"/>
  <c r="L285" i="55"/>
  <c r="I285" i="55"/>
  <c r="P285" i="55"/>
  <c r="C196" i="55"/>
  <c r="P196" i="55"/>
  <c r="O196" i="55"/>
  <c r="N196" i="55"/>
  <c r="M196" i="55"/>
  <c r="L196" i="55"/>
  <c r="I196" i="55"/>
  <c r="C228" i="55"/>
  <c r="P228" i="55"/>
  <c r="O228" i="55"/>
  <c r="N228" i="55"/>
  <c r="M228" i="55"/>
  <c r="L228" i="55"/>
  <c r="I228" i="55"/>
  <c r="C260" i="55"/>
  <c r="P260" i="55"/>
  <c r="O260" i="55"/>
  <c r="N260" i="55"/>
  <c r="M260" i="55"/>
  <c r="L260" i="55"/>
  <c r="I260" i="55"/>
  <c r="C271" i="55"/>
  <c r="O271" i="55"/>
  <c r="N271" i="55"/>
  <c r="M271" i="55"/>
  <c r="L271" i="55"/>
  <c r="I271" i="55"/>
  <c r="P271" i="55"/>
  <c r="C189" i="55"/>
  <c r="O189" i="55"/>
  <c r="N189" i="55"/>
  <c r="M189" i="55"/>
  <c r="L189" i="55"/>
  <c r="I189" i="55"/>
  <c r="P189" i="55"/>
  <c r="C221" i="55"/>
  <c r="O221" i="55"/>
  <c r="N221" i="55"/>
  <c r="M221" i="55"/>
  <c r="L221" i="55"/>
  <c r="I221" i="55"/>
  <c r="P221" i="55"/>
  <c r="C253" i="55"/>
  <c r="O253" i="55"/>
  <c r="N253" i="55"/>
  <c r="M253" i="55"/>
  <c r="L253" i="55"/>
  <c r="I253" i="55"/>
  <c r="P253" i="55"/>
  <c r="C304" i="55"/>
  <c r="N304" i="55"/>
  <c r="M304" i="55"/>
  <c r="L304" i="55"/>
  <c r="I304" i="55"/>
  <c r="O304" i="55"/>
  <c r="P304" i="55"/>
  <c r="C332" i="55"/>
  <c r="N332" i="55"/>
  <c r="M332" i="55"/>
  <c r="L332" i="55"/>
  <c r="I332" i="55"/>
  <c r="O332" i="55"/>
  <c r="P332" i="55"/>
  <c r="C364" i="55"/>
  <c r="N364" i="55"/>
  <c r="M364" i="55"/>
  <c r="L364" i="55"/>
  <c r="I364" i="55"/>
  <c r="O364" i="55"/>
  <c r="P364" i="55"/>
  <c r="C396" i="55"/>
  <c r="P396" i="55"/>
  <c r="O396" i="55"/>
  <c r="N396" i="55"/>
  <c r="M396" i="55"/>
  <c r="L396" i="55"/>
  <c r="I396" i="55"/>
  <c r="C329" i="55"/>
  <c r="N329" i="55"/>
  <c r="M329" i="55"/>
  <c r="L329" i="55"/>
  <c r="I329" i="55"/>
  <c r="O329" i="55"/>
  <c r="P329" i="55"/>
  <c r="C361" i="55"/>
  <c r="N361" i="55"/>
  <c r="M361" i="55"/>
  <c r="L361" i="55"/>
  <c r="I361" i="55"/>
  <c r="O361" i="55"/>
  <c r="P361" i="55"/>
  <c r="C393" i="55"/>
  <c r="P393" i="55"/>
  <c r="O393" i="55"/>
  <c r="N393" i="55"/>
  <c r="M393" i="55"/>
  <c r="L393" i="55"/>
  <c r="I393" i="55"/>
  <c r="C420" i="55"/>
  <c r="N420" i="55"/>
  <c r="M420" i="55"/>
  <c r="L420" i="55"/>
  <c r="I420" i="55"/>
  <c r="O420" i="55"/>
  <c r="P420" i="55"/>
  <c r="C342" i="55"/>
  <c r="O342" i="55"/>
  <c r="N342" i="55"/>
  <c r="M342" i="55"/>
  <c r="L342" i="55"/>
  <c r="I342" i="55"/>
  <c r="P342" i="55"/>
  <c r="C374" i="55"/>
  <c r="O374" i="55"/>
  <c r="N374" i="55"/>
  <c r="M374" i="55"/>
  <c r="L374" i="55"/>
  <c r="I374" i="55"/>
  <c r="P374" i="55"/>
  <c r="C406" i="55"/>
  <c r="I406" i="55"/>
  <c r="P406" i="55"/>
  <c r="O406" i="55"/>
  <c r="N406" i="55"/>
  <c r="L406" i="55"/>
  <c r="M406" i="55"/>
  <c r="C331" i="55"/>
  <c r="O331" i="55"/>
  <c r="N331" i="55"/>
  <c r="M331" i="55"/>
  <c r="L331" i="55"/>
  <c r="I331" i="55"/>
  <c r="P331" i="55"/>
  <c r="C363" i="55"/>
  <c r="O363" i="55"/>
  <c r="N363" i="55"/>
  <c r="M363" i="55"/>
  <c r="L363" i="55"/>
  <c r="I363" i="55"/>
  <c r="P363" i="55"/>
  <c r="C395" i="55"/>
  <c r="P395" i="55"/>
  <c r="O395" i="55"/>
  <c r="N395" i="55"/>
  <c r="M395" i="55"/>
  <c r="L395" i="55"/>
  <c r="I395" i="55"/>
  <c r="C471" i="55"/>
  <c r="O471" i="55"/>
  <c r="N471" i="55"/>
  <c r="M471" i="55"/>
  <c r="L471" i="55"/>
  <c r="I471" i="55"/>
  <c r="P471" i="55"/>
  <c r="C519" i="55"/>
  <c r="P519" i="55"/>
  <c r="O519" i="55"/>
  <c r="N519" i="55"/>
  <c r="M519" i="55"/>
  <c r="L519" i="55"/>
  <c r="I519" i="55"/>
  <c r="C551" i="55"/>
  <c r="P551" i="55"/>
  <c r="O551" i="55"/>
  <c r="N551" i="55"/>
  <c r="M551" i="55"/>
  <c r="L551" i="55"/>
  <c r="I551" i="55"/>
  <c r="C423" i="55"/>
  <c r="O423" i="55"/>
  <c r="N423" i="55"/>
  <c r="M423" i="55"/>
  <c r="L423" i="55"/>
  <c r="I423" i="55"/>
  <c r="P423" i="55"/>
  <c r="C456" i="55"/>
  <c r="P456" i="55"/>
  <c r="O456" i="55"/>
  <c r="N456" i="55"/>
  <c r="M456" i="55"/>
  <c r="L456" i="55"/>
  <c r="I456" i="55"/>
  <c r="C569" i="55"/>
  <c r="P569" i="55"/>
  <c r="O569" i="55"/>
  <c r="N569" i="55"/>
  <c r="M569" i="55"/>
  <c r="L569" i="55"/>
  <c r="I569" i="55"/>
  <c r="C473" i="55"/>
  <c r="O473" i="55"/>
  <c r="N473" i="55"/>
  <c r="M473" i="55"/>
  <c r="L473" i="55"/>
  <c r="I473" i="55"/>
  <c r="P473" i="55"/>
  <c r="C520" i="55"/>
  <c r="I520" i="55"/>
  <c r="P520" i="55"/>
  <c r="O520" i="55"/>
  <c r="N520" i="55"/>
  <c r="M520" i="55"/>
  <c r="L520" i="55"/>
  <c r="C552" i="55"/>
  <c r="O552" i="55"/>
  <c r="N552" i="55"/>
  <c r="M552" i="55"/>
  <c r="L552" i="55"/>
  <c r="P552" i="55"/>
  <c r="I552" i="55"/>
  <c r="C424" i="55"/>
  <c r="P424" i="55"/>
  <c r="O424" i="55"/>
  <c r="N424" i="55"/>
  <c r="M424" i="55"/>
  <c r="L424" i="55"/>
  <c r="I424" i="55"/>
  <c r="C458" i="55"/>
  <c r="O458" i="55"/>
  <c r="N458" i="55"/>
  <c r="M458" i="55"/>
  <c r="L458" i="55"/>
  <c r="I458" i="55"/>
  <c r="P458" i="55"/>
  <c r="C579" i="55"/>
  <c r="P579" i="55"/>
  <c r="O579" i="55"/>
  <c r="N579" i="55"/>
  <c r="M579" i="55"/>
  <c r="L579" i="55"/>
  <c r="I579" i="55"/>
  <c r="C499" i="55"/>
  <c r="M499" i="55"/>
  <c r="L499" i="55"/>
  <c r="I499" i="55"/>
  <c r="P499" i="55"/>
  <c r="N499" i="55"/>
  <c r="O499" i="55"/>
  <c r="C533" i="55"/>
  <c r="N533" i="55"/>
  <c r="M533" i="55"/>
  <c r="L533" i="55"/>
  <c r="I533" i="55"/>
  <c r="O533" i="55"/>
  <c r="P533" i="55"/>
  <c r="C580" i="55"/>
  <c r="I580" i="55"/>
  <c r="P580" i="55"/>
  <c r="O580" i="55"/>
  <c r="N580" i="55"/>
  <c r="M580" i="55"/>
  <c r="L580" i="55"/>
  <c r="C445" i="55"/>
  <c r="P445" i="55"/>
  <c r="O445" i="55"/>
  <c r="N445" i="55"/>
  <c r="M445" i="55"/>
  <c r="L445" i="55"/>
  <c r="I445" i="55"/>
  <c r="C500" i="55"/>
  <c r="N500" i="55"/>
  <c r="M500" i="55"/>
  <c r="L500" i="55"/>
  <c r="I500" i="55"/>
  <c r="O500" i="55"/>
  <c r="P500" i="55"/>
  <c r="C477" i="55"/>
  <c r="P477" i="55"/>
  <c r="O477" i="55"/>
  <c r="N477" i="55"/>
  <c r="M477" i="55"/>
  <c r="L477" i="55"/>
  <c r="I477" i="55"/>
  <c r="C522" i="55"/>
  <c r="P522" i="55"/>
  <c r="O522" i="55"/>
  <c r="N522" i="55"/>
  <c r="M522" i="55"/>
  <c r="L522" i="55"/>
  <c r="I522" i="55"/>
  <c r="C554" i="55"/>
  <c r="L554" i="55"/>
  <c r="I554" i="55"/>
  <c r="P554" i="55"/>
  <c r="O554" i="55"/>
  <c r="M554" i="55"/>
  <c r="N554" i="55"/>
  <c r="C426" i="55"/>
  <c r="O426" i="55"/>
  <c r="N426" i="55"/>
  <c r="M426" i="55"/>
  <c r="L426" i="55"/>
  <c r="I426" i="55"/>
  <c r="P426" i="55"/>
  <c r="C462" i="55"/>
  <c r="P462" i="55"/>
  <c r="O462" i="55"/>
  <c r="N462" i="55"/>
  <c r="M462" i="55"/>
  <c r="L462" i="55"/>
  <c r="I462" i="55"/>
  <c r="C575" i="55"/>
  <c r="P575" i="55"/>
  <c r="O575" i="55"/>
  <c r="N575" i="55"/>
  <c r="M575" i="55"/>
  <c r="L575" i="55"/>
  <c r="I575" i="55"/>
  <c r="C620" i="55"/>
  <c r="P620" i="55"/>
  <c r="O620" i="55"/>
  <c r="N620" i="55"/>
  <c r="M620" i="55"/>
  <c r="L620" i="55"/>
  <c r="I620" i="55"/>
  <c r="C652" i="55"/>
  <c r="P652" i="55"/>
  <c r="O652" i="55"/>
  <c r="N652" i="55"/>
  <c r="M652" i="55"/>
  <c r="L652" i="55"/>
  <c r="I652" i="55"/>
  <c r="C684" i="55"/>
  <c r="P684" i="55"/>
  <c r="O684" i="55"/>
  <c r="N684" i="55"/>
  <c r="M684" i="55"/>
  <c r="L684" i="55"/>
  <c r="I684" i="55"/>
  <c r="C705" i="55"/>
  <c r="I705" i="55"/>
  <c r="P705" i="55"/>
  <c r="O705" i="55"/>
  <c r="N705" i="55"/>
  <c r="M705" i="55"/>
  <c r="L705" i="55"/>
  <c r="C617" i="55"/>
  <c r="P617" i="55"/>
  <c r="O617" i="55"/>
  <c r="N617" i="55"/>
  <c r="M617" i="55"/>
  <c r="L617" i="55"/>
  <c r="I617" i="55"/>
  <c r="C649" i="55"/>
  <c r="P649" i="55"/>
  <c r="O649" i="55"/>
  <c r="N649" i="55"/>
  <c r="M649" i="55"/>
  <c r="L649" i="55"/>
  <c r="I649" i="55"/>
  <c r="C681" i="55"/>
  <c r="P681" i="55"/>
  <c r="O681" i="55"/>
  <c r="N681" i="55"/>
  <c r="M681" i="55"/>
  <c r="L681" i="55"/>
  <c r="I681" i="55"/>
  <c r="C711" i="55"/>
  <c r="P711" i="55"/>
  <c r="O711" i="55"/>
  <c r="N711" i="55"/>
  <c r="M711" i="55"/>
  <c r="L711" i="55"/>
  <c r="I711" i="55"/>
  <c r="C630" i="55"/>
  <c r="P630" i="55"/>
  <c r="O630" i="55"/>
  <c r="N630" i="55"/>
  <c r="M630" i="55"/>
  <c r="L630" i="55"/>
  <c r="I630" i="55"/>
  <c r="C662" i="55"/>
  <c r="P662" i="55"/>
  <c r="O662" i="55"/>
  <c r="N662" i="55"/>
  <c r="M662" i="55"/>
  <c r="L662" i="55"/>
  <c r="I662" i="55"/>
  <c r="C694" i="55"/>
  <c r="P694" i="55"/>
  <c r="O694" i="55"/>
  <c r="N694" i="55"/>
  <c r="M694" i="55"/>
  <c r="L694" i="55"/>
  <c r="I694" i="55"/>
  <c r="C607" i="55"/>
  <c r="P607" i="55"/>
  <c r="O607" i="55"/>
  <c r="N607" i="55"/>
  <c r="M607" i="55"/>
  <c r="L607" i="55"/>
  <c r="I607" i="55"/>
  <c r="C639" i="55"/>
  <c r="P639" i="55"/>
  <c r="O639" i="55"/>
  <c r="N639" i="55"/>
  <c r="M639" i="55"/>
  <c r="L639" i="55"/>
  <c r="I639" i="55"/>
  <c r="C671" i="55"/>
  <c r="P671" i="55"/>
  <c r="O671" i="55"/>
  <c r="M671" i="55"/>
  <c r="L671" i="55"/>
  <c r="I671" i="55"/>
  <c r="N671" i="55"/>
  <c r="C703" i="55"/>
  <c r="P703" i="55"/>
  <c r="O703" i="55"/>
  <c r="N703" i="55"/>
  <c r="M703" i="55"/>
  <c r="L703" i="55"/>
  <c r="I703" i="55"/>
  <c r="C731" i="55"/>
  <c r="P731" i="55"/>
  <c r="O731" i="55"/>
  <c r="N731" i="55"/>
  <c r="M731" i="55"/>
  <c r="L731" i="55"/>
  <c r="I731" i="55"/>
  <c r="C763" i="55"/>
  <c r="P763" i="55"/>
  <c r="O763" i="55"/>
  <c r="N763" i="55"/>
  <c r="M763" i="55"/>
  <c r="L763" i="55"/>
  <c r="I763" i="55"/>
  <c r="C736" i="55"/>
  <c r="P736" i="55"/>
  <c r="O736" i="55"/>
  <c r="N736" i="55"/>
  <c r="M736" i="55"/>
  <c r="L736" i="55"/>
  <c r="I736" i="55"/>
  <c r="C768" i="55"/>
  <c r="P768" i="55"/>
  <c r="O768" i="55"/>
  <c r="N768" i="55"/>
  <c r="M768" i="55"/>
  <c r="L768" i="55"/>
  <c r="I768" i="55"/>
  <c r="C741" i="55"/>
  <c r="I741" i="55"/>
  <c r="P741" i="55"/>
  <c r="O741" i="55"/>
  <c r="N741" i="55"/>
  <c r="M741" i="55"/>
  <c r="L741" i="55"/>
  <c r="C773" i="55"/>
  <c r="I773" i="55"/>
  <c r="P773" i="55"/>
  <c r="O773" i="55"/>
  <c r="N773" i="55"/>
  <c r="M773" i="55"/>
  <c r="L773" i="55"/>
  <c r="C738" i="55"/>
  <c r="I738" i="55"/>
  <c r="P738" i="55"/>
  <c r="O738" i="55"/>
  <c r="N738" i="55"/>
  <c r="M738" i="55"/>
  <c r="L738" i="55"/>
  <c r="C770" i="55"/>
  <c r="I770" i="55"/>
  <c r="P770" i="55"/>
  <c r="O770" i="55"/>
  <c r="N770" i="55"/>
  <c r="M770" i="55"/>
  <c r="L770" i="55"/>
  <c r="C791" i="55"/>
  <c r="I791" i="55"/>
  <c r="P791" i="55"/>
  <c r="O791" i="55"/>
  <c r="N791" i="55"/>
  <c r="M791" i="55"/>
  <c r="L791" i="55"/>
  <c r="C823" i="55"/>
  <c r="P823" i="55"/>
  <c r="O823" i="55"/>
  <c r="N823" i="55"/>
  <c r="I823" i="55"/>
  <c r="M823" i="55"/>
  <c r="L823" i="55"/>
  <c r="C832" i="55"/>
  <c r="I832" i="55"/>
  <c r="P832" i="55"/>
  <c r="O832" i="55"/>
  <c r="L832" i="55"/>
  <c r="N832" i="55"/>
  <c r="M832" i="55"/>
  <c r="C796" i="55"/>
  <c r="P796" i="55"/>
  <c r="O796" i="55"/>
  <c r="N796" i="55"/>
  <c r="M796" i="55"/>
  <c r="L796" i="55"/>
  <c r="I796" i="55"/>
  <c r="C828" i="55"/>
  <c r="L828" i="55"/>
  <c r="I828" i="55"/>
  <c r="P828" i="55"/>
  <c r="M828" i="55"/>
  <c r="O828" i="55"/>
  <c r="N828" i="55"/>
  <c r="C858" i="55"/>
  <c r="O858" i="55"/>
  <c r="N858" i="55"/>
  <c r="M858" i="55"/>
  <c r="L858" i="55"/>
  <c r="P858" i="55"/>
  <c r="I858" i="55"/>
  <c r="C813" i="55"/>
  <c r="M813" i="55"/>
  <c r="L813" i="55"/>
  <c r="I813" i="55"/>
  <c r="N813" i="55"/>
  <c r="P813" i="55"/>
  <c r="O813" i="55"/>
  <c r="C25" i="55"/>
  <c r="L25" i="55"/>
  <c r="I25" i="55"/>
  <c r="P25" i="55"/>
  <c r="M25" i="55"/>
  <c r="O25" i="55"/>
  <c r="N25" i="55"/>
  <c r="C132" i="55"/>
  <c r="I132" i="55"/>
  <c r="P132" i="55"/>
  <c r="O132" i="55"/>
  <c r="N132" i="55"/>
  <c r="M132" i="55"/>
  <c r="L132" i="55"/>
  <c r="C100" i="55"/>
  <c r="P100" i="55"/>
  <c r="O100" i="55"/>
  <c r="N100" i="55"/>
  <c r="M100" i="55"/>
  <c r="L100" i="55"/>
  <c r="I100" i="55"/>
  <c r="C68" i="55"/>
  <c r="N68" i="55"/>
  <c r="M68" i="55"/>
  <c r="L68" i="55"/>
  <c r="I68" i="55"/>
  <c r="P68" i="55"/>
  <c r="O68" i="55"/>
  <c r="C30" i="55"/>
  <c r="L30" i="55"/>
  <c r="I30" i="55"/>
  <c r="M30" i="55"/>
  <c r="P30" i="55"/>
  <c r="O30" i="55"/>
  <c r="N30" i="55"/>
  <c r="C36" i="55"/>
  <c r="M36" i="55"/>
  <c r="L36" i="55"/>
  <c r="I36" i="55"/>
  <c r="N36" i="55"/>
  <c r="P36" i="55"/>
  <c r="O36" i="55"/>
  <c r="C139" i="55"/>
  <c r="P139" i="55"/>
  <c r="O139" i="55"/>
  <c r="N139" i="55"/>
  <c r="M139" i="55"/>
  <c r="L139" i="55"/>
  <c r="I139" i="55"/>
  <c r="C103" i="55"/>
  <c r="P103" i="55"/>
  <c r="O103" i="55"/>
  <c r="N103" i="55"/>
  <c r="M103" i="55"/>
  <c r="L103" i="55"/>
  <c r="I103" i="55"/>
  <c r="C71" i="55"/>
  <c r="L71" i="55"/>
  <c r="I71" i="55"/>
  <c r="P71" i="55"/>
  <c r="O71" i="55"/>
  <c r="N71" i="55"/>
  <c r="M71" i="55"/>
  <c r="C39" i="55"/>
  <c r="L39" i="55"/>
  <c r="I39" i="55"/>
  <c r="P39" i="55"/>
  <c r="M39" i="55"/>
  <c r="O39" i="55"/>
  <c r="N39" i="55"/>
  <c r="C162" i="55"/>
  <c r="N162" i="55"/>
  <c r="M162" i="55"/>
  <c r="L162" i="55"/>
  <c r="I162" i="55"/>
  <c r="P162" i="55"/>
  <c r="O162" i="55"/>
  <c r="C126" i="55"/>
  <c r="P126" i="55"/>
  <c r="O126" i="55"/>
  <c r="N126" i="55"/>
  <c r="M126" i="55"/>
  <c r="L126" i="55"/>
  <c r="I126" i="55"/>
  <c r="C94" i="55"/>
  <c r="P94" i="55"/>
  <c r="O94" i="55"/>
  <c r="N94" i="55"/>
  <c r="M94" i="55"/>
  <c r="L94" i="55"/>
  <c r="I94" i="55"/>
  <c r="C62" i="55"/>
  <c r="N62" i="55"/>
  <c r="M62" i="55"/>
  <c r="L62" i="55"/>
  <c r="I62" i="55"/>
  <c r="P62" i="55"/>
  <c r="O62" i="55"/>
  <c r="C28" i="55"/>
  <c r="M28" i="55"/>
  <c r="N28" i="55"/>
  <c r="L28" i="55"/>
  <c r="I28" i="55"/>
  <c r="P28" i="55"/>
  <c r="O28" i="55"/>
  <c r="C182" i="55"/>
  <c r="O182" i="55"/>
  <c r="N182" i="55"/>
  <c r="M182" i="55"/>
  <c r="L182" i="55"/>
  <c r="I182" i="55"/>
  <c r="P182" i="55"/>
  <c r="C214" i="55"/>
  <c r="O214" i="55"/>
  <c r="N214" i="55"/>
  <c r="M214" i="55"/>
  <c r="L214" i="55"/>
  <c r="I214" i="55"/>
  <c r="P214" i="55"/>
  <c r="C246" i="55"/>
  <c r="O246" i="55"/>
  <c r="N246" i="55"/>
  <c r="M246" i="55"/>
  <c r="L246" i="55"/>
  <c r="I246" i="55"/>
  <c r="P246" i="55"/>
  <c r="C290" i="55"/>
  <c r="P290" i="55"/>
  <c r="O290" i="55"/>
  <c r="N290" i="55"/>
  <c r="M290" i="55"/>
  <c r="L290" i="55"/>
  <c r="I290" i="55"/>
  <c r="C307" i="55"/>
  <c r="O307" i="55"/>
  <c r="N307" i="55"/>
  <c r="M307" i="55"/>
  <c r="L307" i="55"/>
  <c r="I307" i="55"/>
  <c r="P307" i="55"/>
  <c r="C207" i="55"/>
  <c r="O207" i="55"/>
  <c r="N207" i="55"/>
  <c r="M207" i="55"/>
  <c r="L207" i="55"/>
  <c r="I207" i="55"/>
  <c r="P207" i="55"/>
  <c r="C239" i="55"/>
  <c r="O239" i="55"/>
  <c r="N239" i="55"/>
  <c r="M239" i="55"/>
  <c r="L239" i="55"/>
  <c r="I239" i="55"/>
  <c r="P239" i="55"/>
  <c r="C276" i="55"/>
  <c r="N276" i="55"/>
  <c r="M276" i="55"/>
  <c r="L276" i="55"/>
  <c r="I276" i="55"/>
  <c r="O276" i="55"/>
  <c r="P276" i="55"/>
  <c r="C293" i="55"/>
  <c r="O293" i="55"/>
  <c r="N293" i="55"/>
  <c r="M293" i="55"/>
  <c r="L293" i="55"/>
  <c r="I293" i="55"/>
  <c r="P293" i="55"/>
  <c r="C200" i="55"/>
  <c r="O200" i="55"/>
  <c r="N200" i="55"/>
  <c r="M200" i="55"/>
  <c r="L200" i="55"/>
  <c r="I200" i="55"/>
  <c r="P200" i="55"/>
  <c r="C232" i="55"/>
  <c r="O232" i="55"/>
  <c r="N232" i="55"/>
  <c r="M232" i="55"/>
  <c r="L232" i="55"/>
  <c r="I232" i="55"/>
  <c r="P232" i="55"/>
  <c r="C270" i="55"/>
  <c r="O270" i="55"/>
  <c r="N270" i="55"/>
  <c r="M270" i="55"/>
  <c r="L270" i="55"/>
  <c r="I270" i="55"/>
  <c r="P270" i="55"/>
  <c r="C279" i="55"/>
  <c r="P279" i="55"/>
  <c r="O279" i="55"/>
  <c r="N279" i="55"/>
  <c r="M279" i="55"/>
  <c r="L279" i="55"/>
  <c r="I279" i="55"/>
  <c r="C193" i="55"/>
  <c r="O193" i="55"/>
  <c r="N193" i="55"/>
  <c r="M193" i="55"/>
  <c r="L193" i="55"/>
  <c r="I193" i="55"/>
  <c r="P193" i="55"/>
  <c r="C225" i="55"/>
  <c r="O225" i="55"/>
  <c r="N225" i="55"/>
  <c r="M225" i="55"/>
  <c r="L225" i="55"/>
  <c r="I225" i="55"/>
  <c r="P225" i="55"/>
  <c r="C257" i="55"/>
  <c r="O257" i="55"/>
  <c r="N257" i="55"/>
  <c r="M257" i="55"/>
  <c r="L257" i="55"/>
  <c r="I257" i="55"/>
  <c r="P257" i="55"/>
  <c r="C312" i="55"/>
  <c r="O312" i="55"/>
  <c r="N312" i="55"/>
  <c r="M312" i="55"/>
  <c r="L312" i="55"/>
  <c r="I312" i="55"/>
  <c r="P312" i="55"/>
  <c r="C336" i="55"/>
  <c r="N336" i="55"/>
  <c r="M336" i="55"/>
  <c r="L336" i="55"/>
  <c r="I336" i="55"/>
  <c r="O336" i="55"/>
  <c r="P336" i="55"/>
  <c r="C368" i="55"/>
  <c r="N368" i="55"/>
  <c r="M368" i="55"/>
  <c r="L368" i="55"/>
  <c r="I368" i="55"/>
  <c r="O368" i="55"/>
  <c r="P368" i="55"/>
  <c r="C400" i="55"/>
  <c r="L400" i="55"/>
  <c r="I400" i="55"/>
  <c r="P400" i="55"/>
  <c r="O400" i="55"/>
  <c r="M400" i="55"/>
  <c r="N400" i="55"/>
  <c r="C333" i="55"/>
  <c r="M333" i="55"/>
  <c r="L333" i="55"/>
  <c r="I333" i="55"/>
  <c r="P333" i="55"/>
  <c r="N333" i="55"/>
  <c r="O333" i="55"/>
  <c r="C365" i="55"/>
  <c r="M365" i="55"/>
  <c r="L365" i="55"/>
  <c r="I365" i="55"/>
  <c r="P365" i="55"/>
  <c r="N365" i="55"/>
  <c r="O365" i="55"/>
  <c r="C397" i="55"/>
  <c r="P397" i="55"/>
  <c r="O397" i="55"/>
  <c r="N397" i="55"/>
  <c r="M397" i="55"/>
  <c r="I397" i="55"/>
  <c r="L397" i="55"/>
  <c r="C314" i="55"/>
  <c r="P314" i="55"/>
  <c r="O314" i="55"/>
  <c r="N314" i="55"/>
  <c r="M314" i="55"/>
  <c r="L314" i="55"/>
  <c r="I314" i="55"/>
  <c r="C346" i="55"/>
  <c r="P346" i="55"/>
  <c r="O346" i="55"/>
  <c r="N346" i="55"/>
  <c r="M346" i="55"/>
  <c r="L346" i="55"/>
  <c r="I346" i="55"/>
  <c r="C378" i="55"/>
  <c r="P378" i="55"/>
  <c r="O378" i="55"/>
  <c r="N378" i="55"/>
  <c r="M378" i="55"/>
  <c r="L378" i="55"/>
  <c r="I378" i="55"/>
  <c r="C410" i="55"/>
  <c r="I410" i="55"/>
  <c r="P410" i="55"/>
  <c r="O410" i="55"/>
  <c r="N410" i="55"/>
  <c r="L410" i="55"/>
  <c r="M410" i="55"/>
  <c r="C335" i="55"/>
  <c r="O335" i="55"/>
  <c r="N335" i="55"/>
  <c r="M335" i="55"/>
  <c r="L335" i="55"/>
  <c r="I335" i="55"/>
  <c r="P335" i="55"/>
  <c r="C367" i="55"/>
  <c r="O367" i="55"/>
  <c r="N367" i="55"/>
  <c r="M367" i="55"/>
  <c r="L367" i="55"/>
  <c r="I367" i="55"/>
  <c r="P367" i="55"/>
  <c r="C399" i="55"/>
  <c r="L399" i="55"/>
  <c r="I399" i="55"/>
  <c r="P399" i="55"/>
  <c r="O399" i="55"/>
  <c r="M399" i="55"/>
  <c r="N399" i="55"/>
  <c r="C479" i="55"/>
  <c r="I479" i="55"/>
  <c r="P479" i="55"/>
  <c r="O479" i="55"/>
  <c r="N479" i="55"/>
  <c r="L479" i="55"/>
  <c r="M479" i="55"/>
  <c r="C523" i="55"/>
  <c r="I523" i="55"/>
  <c r="P523" i="55"/>
  <c r="O523" i="55"/>
  <c r="N523" i="55"/>
  <c r="L523" i="55"/>
  <c r="M523" i="55"/>
  <c r="C555" i="55"/>
  <c r="M555" i="55"/>
  <c r="L555" i="55"/>
  <c r="I555" i="55"/>
  <c r="P555" i="55"/>
  <c r="N555" i="55"/>
  <c r="O555" i="55"/>
  <c r="C427" i="55"/>
  <c r="P427" i="55"/>
  <c r="O427" i="55"/>
  <c r="N427" i="55"/>
  <c r="M427" i="55"/>
  <c r="L427" i="55"/>
  <c r="I427" i="55"/>
  <c r="C464" i="55"/>
  <c r="L464" i="55"/>
  <c r="I464" i="55"/>
  <c r="P464" i="55"/>
  <c r="O464" i="55"/>
  <c r="M464" i="55"/>
  <c r="N464" i="55"/>
  <c r="C577" i="55"/>
  <c r="P577" i="55"/>
  <c r="O577" i="55"/>
  <c r="N577" i="55"/>
  <c r="M577" i="55"/>
  <c r="L577" i="55"/>
  <c r="I577" i="55"/>
  <c r="C481" i="55"/>
  <c r="I481" i="55"/>
  <c r="P481" i="55"/>
  <c r="O481" i="55"/>
  <c r="N481" i="55"/>
  <c r="L481" i="55"/>
  <c r="M481" i="55"/>
  <c r="C524" i="55"/>
  <c r="L524" i="55"/>
  <c r="I524" i="55"/>
  <c r="P524" i="55"/>
  <c r="O524" i="55"/>
  <c r="M524" i="55"/>
  <c r="N524" i="55"/>
  <c r="C556" i="55"/>
  <c r="M556" i="55"/>
  <c r="L556" i="55"/>
  <c r="I556" i="55"/>
  <c r="P556" i="55"/>
  <c r="N556" i="55"/>
  <c r="O556" i="55"/>
  <c r="C428" i="55"/>
  <c r="I428" i="55"/>
  <c r="P428" i="55"/>
  <c r="O428" i="55"/>
  <c r="N428" i="55"/>
  <c r="M428" i="55"/>
  <c r="L428" i="55"/>
  <c r="C466" i="55"/>
  <c r="I466" i="55"/>
  <c r="P466" i="55"/>
  <c r="O466" i="55"/>
  <c r="N466" i="55"/>
  <c r="L466" i="55"/>
  <c r="M466" i="55"/>
  <c r="C587" i="55"/>
  <c r="P587" i="55"/>
  <c r="O587" i="55"/>
  <c r="N587" i="55"/>
  <c r="M587" i="55"/>
  <c r="L587" i="55"/>
  <c r="I587" i="55"/>
  <c r="C505" i="55"/>
  <c r="P505" i="55"/>
  <c r="O505" i="55"/>
  <c r="N505" i="55"/>
  <c r="M505" i="55"/>
  <c r="L505" i="55"/>
  <c r="I505" i="55"/>
  <c r="C537" i="55"/>
  <c r="O537" i="55"/>
  <c r="N537" i="55"/>
  <c r="M537" i="55"/>
  <c r="L537" i="55"/>
  <c r="I537" i="55"/>
  <c r="P537" i="55"/>
  <c r="C588" i="55"/>
  <c r="P588" i="55"/>
  <c r="O588" i="55"/>
  <c r="N588" i="55"/>
  <c r="M588" i="55"/>
  <c r="L588" i="55"/>
  <c r="I588" i="55"/>
  <c r="C449" i="55"/>
  <c r="I449" i="55"/>
  <c r="P449" i="55"/>
  <c r="O449" i="55"/>
  <c r="N449" i="55"/>
  <c r="L449" i="55"/>
  <c r="M449" i="55"/>
  <c r="C565" i="55"/>
  <c r="P565" i="55"/>
  <c r="O565" i="55"/>
  <c r="N565" i="55"/>
  <c r="M565" i="55"/>
  <c r="L565" i="55"/>
  <c r="I565" i="55"/>
  <c r="C485" i="55"/>
  <c r="M485" i="55"/>
  <c r="L485" i="55"/>
  <c r="I485" i="55"/>
  <c r="P485" i="55"/>
  <c r="N485" i="55"/>
  <c r="O485" i="55"/>
  <c r="C526" i="55"/>
  <c r="I526" i="55"/>
  <c r="P526" i="55"/>
  <c r="O526" i="55"/>
  <c r="N526" i="55"/>
  <c r="L526" i="55"/>
  <c r="M526" i="55"/>
  <c r="C561" i="55"/>
  <c r="P561" i="55"/>
  <c r="O561" i="55"/>
  <c r="N561" i="55"/>
  <c r="M561" i="55"/>
  <c r="L561" i="55"/>
  <c r="I561" i="55"/>
  <c r="C430" i="55"/>
  <c r="P430" i="55"/>
  <c r="O430" i="55"/>
  <c r="N430" i="55"/>
  <c r="M430" i="55"/>
  <c r="L430" i="55"/>
  <c r="I430" i="55"/>
  <c r="C470" i="55"/>
  <c r="M470" i="55"/>
  <c r="L470" i="55"/>
  <c r="I470" i="55"/>
  <c r="P470" i="55"/>
  <c r="N470" i="55"/>
  <c r="O470" i="55"/>
  <c r="C583" i="55"/>
  <c r="P583" i="55"/>
  <c r="O583" i="55"/>
  <c r="N583" i="55"/>
  <c r="M583" i="55"/>
  <c r="L583" i="55"/>
  <c r="I583" i="55"/>
  <c r="C624" i="55"/>
  <c r="P624" i="55"/>
  <c r="O624" i="55"/>
  <c r="N624" i="55"/>
  <c r="M624" i="55"/>
  <c r="L624" i="55"/>
  <c r="I624" i="55"/>
  <c r="C656" i="55"/>
  <c r="P656" i="55"/>
  <c r="O656" i="55"/>
  <c r="N656" i="55"/>
  <c r="M656" i="55"/>
  <c r="L656" i="55"/>
  <c r="I656" i="55"/>
  <c r="C688" i="55"/>
  <c r="P688" i="55"/>
  <c r="O688" i="55"/>
  <c r="N688" i="55"/>
  <c r="M688" i="55"/>
  <c r="L688" i="55"/>
  <c r="I688" i="55"/>
  <c r="C706" i="55"/>
  <c r="I706" i="55"/>
  <c r="P706" i="55"/>
  <c r="O706" i="55"/>
  <c r="N706" i="55"/>
  <c r="M706" i="55"/>
  <c r="L706" i="55"/>
  <c r="C621" i="55"/>
  <c r="P621" i="55"/>
  <c r="O621" i="55"/>
  <c r="N621" i="55"/>
  <c r="M621" i="55"/>
  <c r="L621" i="55"/>
  <c r="I621" i="55"/>
  <c r="C653" i="55"/>
  <c r="P653" i="55"/>
  <c r="O653" i="55"/>
  <c r="N653" i="55"/>
  <c r="M653" i="55"/>
  <c r="L653" i="55"/>
  <c r="I653" i="55"/>
  <c r="C685" i="55"/>
  <c r="P685" i="55"/>
  <c r="O685" i="55"/>
  <c r="N685" i="55"/>
  <c r="M685" i="55"/>
  <c r="L685" i="55"/>
  <c r="I685" i="55"/>
  <c r="C719" i="55"/>
  <c r="N719" i="55"/>
  <c r="M719" i="55"/>
  <c r="L719" i="55"/>
  <c r="I719" i="55"/>
  <c r="P719" i="55"/>
  <c r="O719" i="55"/>
  <c r="C634" i="55"/>
  <c r="P634" i="55"/>
  <c r="O634" i="55"/>
  <c r="N634" i="55"/>
  <c r="M634" i="55"/>
  <c r="L634" i="55"/>
  <c r="I634" i="55"/>
  <c r="C666" i="55"/>
  <c r="P666" i="55"/>
  <c r="O666" i="55"/>
  <c r="N666" i="55"/>
  <c r="M666" i="55"/>
  <c r="L666" i="55"/>
  <c r="I666" i="55"/>
  <c r="C698" i="55"/>
  <c r="P698" i="55"/>
  <c r="O698" i="55"/>
  <c r="N698" i="55"/>
  <c r="M698" i="55"/>
  <c r="L698" i="55"/>
  <c r="I698" i="55"/>
  <c r="C611" i="55"/>
  <c r="P611" i="55"/>
  <c r="O611" i="55"/>
  <c r="N611" i="55"/>
  <c r="M611" i="55"/>
  <c r="L611" i="55"/>
  <c r="I611" i="55"/>
  <c r="C643" i="55"/>
  <c r="P643" i="55"/>
  <c r="O643" i="55"/>
  <c r="N643" i="55"/>
  <c r="M643" i="55"/>
  <c r="L643" i="55"/>
  <c r="I643" i="55"/>
  <c r="C675" i="55"/>
  <c r="P675" i="55"/>
  <c r="O675" i="55"/>
  <c r="M675" i="55"/>
  <c r="L675" i="55"/>
  <c r="I675" i="55"/>
  <c r="N675" i="55"/>
  <c r="C707" i="55"/>
  <c r="L707" i="55"/>
  <c r="I707" i="55"/>
  <c r="P707" i="55"/>
  <c r="O707" i="55"/>
  <c r="N707" i="55"/>
  <c r="M707" i="55"/>
  <c r="C735" i="55"/>
  <c r="P735" i="55"/>
  <c r="O735" i="55"/>
  <c r="N735" i="55"/>
  <c r="M735" i="55"/>
  <c r="L735" i="55"/>
  <c r="I735" i="55"/>
  <c r="C767" i="55"/>
  <c r="P767" i="55"/>
  <c r="O767" i="55"/>
  <c r="N767" i="55"/>
  <c r="M767" i="55"/>
  <c r="L767" i="55"/>
  <c r="I767" i="55"/>
  <c r="C740" i="55"/>
  <c r="P740" i="55"/>
  <c r="O740" i="55"/>
  <c r="N740" i="55"/>
  <c r="M740" i="55"/>
  <c r="L740" i="55"/>
  <c r="I740" i="55"/>
  <c r="C772" i="55"/>
  <c r="P772" i="55"/>
  <c r="O772" i="55"/>
  <c r="N772" i="55"/>
  <c r="M772" i="55"/>
  <c r="L772" i="55"/>
  <c r="I772" i="55"/>
  <c r="C745" i="55"/>
  <c r="P745" i="55"/>
  <c r="O745" i="55"/>
  <c r="N745" i="55"/>
  <c r="M745" i="55"/>
  <c r="L745" i="55"/>
  <c r="I745" i="55"/>
  <c r="C776" i="55"/>
  <c r="P776" i="55"/>
  <c r="O776" i="55"/>
  <c r="N776" i="55"/>
  <c r="M776" i="55"/>
  <c r="L776" i="55"/>
  <c r="I776" i="55"/>
  <c r="C742" i="55"/>
  <c r="I742" i="55"/>
  <c r="P742" i="55"/>
  <c r="O742" i="55"/>
  <c r="N742" i="55"/>
  <c r="M742" i="55"/>
  <c r="L742" i="55"/>
  <c r="C774" i="55"/>
  <c r="I774" i="55"/>
  <c r="P774" i="55"/>
  <c r="O774" i="55"/>
  <c r="N774" i="55"/>
  <c r="M774" i="55"/>
  <c r="L774" i="55"/>
  <c r="C795" i="55"/>
  <c r="P795" i="55"/>
  <c r="O795" i="55"/>
  <c r="N795" i="55"/>
  <c r="M795" i="55"/>
  <c r="L795" i="55"/>
  <c r="I795" i="55"/>
  <c r="C827" i="55"/>
  <c r="I827" i="55"/>
  <c r="P827" i="55"/>
  <c r="O827" i="55"/>
  <c r="L827" i="55"/>
  <c r="N827" i="55"/>
  <c r="M827" i="55"/>
  <c r="C840" i="55"/>
  <c r="O840" i="55"/>
  <c r="N840" i="55"/>
  <c r="M840" i="55"/>
  <c r="L840" i="55"/>
  <c r="P840" i="55"/>
  <c r="I840" i="55"/>
  <c r="C800" i="55"/>
  <c r="P800" i="55"/>
  <c r="O800" i="55"/>
  <c r="N800" i="55"/>
  <c r="M800" i="55"/>
  <c r="L800" i="55"/>
  <c r="I800" i="55"/>
  <c r="C841" i="55"/>
  <c r="O841" i="55"/>
  <c r="N841" i="55"/>
  <c r="M841" i="55"/>
  <c r="L841" i="55"/>
  <c r="I841" i="55"/>
  <c r="P841" i="55"/>
  <c r="C866" i="55"/>
  <c r="I866" i="55"/>
  <c r="P866" i="55"/>
  <c r="O866" i="55"/>
  <c r="N866" i="55"/>
  <c r="L866" i="55"/>
  <c r="M866" i="55"/>
  <c r="C817" i="55"/>
  <c r="O817" i="55"/>
  <c r="N817" i="55"/>
  <c r="M817" i="55"/>
  <c r="L817" i="55"/>
  <c r="I817" i="55"/>
  <c r="P817" i="55"/>
  <c r="C859" i="55"/>
  <c r="P859" i="55"/>
  <c r="O859" i="55"/>
  <c r="N859" i="55"/>
  <c r="M859" i="55"/>
  <c r="I859" i="55"/>
  <c r="L859" i="55"/>
  <c r="C158" i="55"/>
  <c r="L158" i="55"/>
  <c r="I158" i="55"/>
  <c r="P158" i="55"/>
  <c r="O158" i="55"/>
  <c r="N158" i="55"/>
  <c r="M158" i="55"/>
  <c r="C128" i="55"/>
  <c r="I128" i="55"/>
  <c r="P128" i="55"/>
  <c r="O128" i="55"/>
  <c r="N128" i="55"/>
  <c r="M128" i="55"/>
  <c r="L128" i="55"/>
  <c r="C96" i="55"/>
  <c r="P96" i="55"/>
  <c r="O96" i="55"/>
  <c r="N96" i="55"/>
  <c r="M96" i="55"/>
  <c r="L96" i="55"/>
  <c r="I96" i="55"/>
  <c r="C64" i="55"/>
  <c r="N64" i="55"/>
  <c r="M64" i="55"/>
  <c r="L64" i="55"/>
  <c r="I64" i="55"/>
  <c r="P64" i="55"/>
  <c r="O64" i="55"/>
  <c r="C26" i="55"/>
  <c r="L26" i="55"/>
  <c r="I26" i="55"/>
  <c r="M26" i="55"/>
  <c r="P26" i="55"/>
  <c r="O26" i="55"/>
  <c r="N26" i="55"/>
  <c r="C34" i="55"/>
  <c r="L34" i="55"/>
  <c r="I34" i="55"/>
  <c r="P34" i="55"/>
  <c r="O34" i="55"/>
  <c r="M34" i="55"/>
  <c r="N34" i="55"/>
  <c r="C131" i="55"/>
  <c r="I131" i="55"/>
  <c r="P131" i="55"/>
  <c r="O131" i="55"/>
  <c r="N131" i="55"/>
  <c r="M131" i="55"/>
  <c r="L131" i="55"/>
  <c r="C99" i="55"/>
  <c r="P99" i="55"/>
  <c r="O99" i="55"/>
  <c r="N99" i="55"/>
  <c r="M99" i="55"/>
  <c r="L99" i="55"/>
  <c r="I99" i="55"/>
  <c r="C67" i="55"/>
  <c r="L67" i="55"/>
  <c r="I67" i="55"/>
  <c r="P67" i="55"/>
  <c r="O67" i="55"/>
  <c r="N67" i="55"/>
  <c r="M67" i="55"/>
  <c r="C31" i="55"/>
  <c r="L31" i="55"/>
  <c r="I31" i="55"/>
  <c r="M31" i="55"/>
  <c r="P31" i="55"/>
  <c r="O31" i="55"/>
  <c r="N31" i="55"/>
  <c r="C177" i="55"/>
  <c r="P177" i="55"/>
  <c r="O177" i="55"/>
  <c r="N177" i="55"/>
  <c r="L177" i="55"/>
  <c r="M177" i="55"/>
  <c r="I177" i="55"/>
  <c r="C122" i="55"/>
  <c r="P122" i="55"/>
  <c r="O122" i="55"/>
  <c r="N122" i="55"/>
  <c r="M122" i="55"/>
  <c r="L122" i="55"/>
  <c r="I122" i="55"/>
  <c r="C90" i="55"/>
  <c r="M90" i="55"/>
  <c r="L90" i="55"/>
  <c r="I90" i="55"/>
  <c r="P90" i="55"/>
  <c r="O90" i="55"/>
  <c r="N90" i="55"/>
  <c r="C58" i="55"/>
  <c r="O58" i="55"/>
  <c r="N58" i="55"/>
  <c r="M58" i="55"/>
  <c r="L58" i="55"/>
  <c r="I58" i="55"/>
  <c r="P58" i="55"/>
  <c r="C23" i="55"/>
  <c r="L23" i="55"/>
  <c r="I23" i="55"/>
  <c r="M23" i="55"/>
  <c r="P23" i="55"/>
  <c r="O23" i="55"/>
  <c r="N23" i="55"/>
  <c r="C186" i="55"/>
  <c r="P186" i="55"/>
  <c r="O186" i="55"/>
  <c r="N186" i="55"/>
  <c r="M186" i="55"/>
  <c r="L186" i="55"/>
  <c r="I186" i="55"/>
  <c r="C218" i="55"/>
  <c r="P218" i="55"/>
  <c r="O218" i="55"/>
  <c r="N218" i="55"/>
  <c r="M218" i="55"/>
  <c r="L218" i="55"/>
  <c r="I218" i="55"/>
  <c r="C250" i="55"/>
  <c r="P250" i="55"/>
  <c r="O250" i="55"/>
  <c r="N250" i="55"/>
  <c r="M250" i="55"/>
  <c r="L250" i="55"/>
  <c r="I250" i="55"/>
  <c r="C298" i="55"/>
  <c r="O298" i="55"/>
  <c r="N298" i="55"/>
  <c r="M298" i="55"/>
  <c r="L298" i="55"/>
  <c r="I298" i="55"/>
  <c r="P298" i="55"/>
  <c r="C179" i="55"/>
  <c r="N179" i="55"/>
  <c r="M179" i="55"/>
  <c r="L179" i="55"/>
  <c r="I179" i="55"/>
  <c r="O179" i="55"/>
  <c r="P179" i="55"/>
  <c r="C211" i="55"/>
  <c r="O211" i="55"/>
  <c r="N211" i="55"/>
  <c r="M211" i="55"/>
  <c r="L211" i="55"/>
  <c r="I211" i="55"/>
  <c r="P211" i="55"/>
  <c r="C243" i="55"/>
  <c r="O243" i="55"/>
  <c r="N243" i="55"/>
  <c r="M243" i="55"/>
  <c r="L243" i="55"/>
  <c r="I243" i="55"/>
  <c r="P243" i="55"/>
  <c r="C284" i="55"/>
  <c r="P284" i="55"/>
  <c r="O284" i="55"/>
  <c r="N284" i="55"/>
  <c r="M284" i="55"/>
  <c r="L284" i="55"/>
  <c r="I284" i="55"/>
  <c r="C301" i="55"/>
  <c r="M301" i="55"/>
  <c r="L301" i="55"/>
  <c r="I301" i="55"/>
  <c r="P301" i="55"/>
  <c r="N301" i="55"/>
  <c r="O301" i="55"/>
  <c r="C204" i="55"/>
  <c r="N204" i="55"/>
  <c r="M204" i="55"/>
  <c r="L204" i="55"/>
  <c r="I204" i="55"/>
  <c r="O204" i="55"/>
  <c r="P204" i="55"/>
  <c r="C236" i="55"/>
  <c r="N236" i="55"/>
  <c r="M236" i="55"/>
  <c r="L236" i="55"/>
  <c r="I236" i="55"/>
  <c r="O236" i="55"/>
  <c r="P236" i="55"/>
  <c r="C278" i="55"/>
  <c r="O278" i="55"/>
  <c r="N278" i="55"/>
  <c r="M278" i="55"/>
  <c r="L278" i="55"/>
  <c r="I278" i="55"/>
  <c r="P278" i="55"/>
  <c r="C287" i="55"/>
  <c r="P287" i="55"/>
  <c r="O287" i="55"/>
  <c r="N287" i="55"/>
  <c r="M287" i="55"/>
  <c r="L287" i="55"/>
  <c r="I287" i="55"/>
  <c r="C197" i="55"/>
  <c r="O197" i="55"/>
  <c r="N197" i="55"/>
  <c r="M197" i="55"/>
  <c r="L197" i="55"/>
  <c r="I197" i="55"/>
  <c r="P197" i="55"/>
  <c r="C229" i="55"/>
  <c r="O229" i="55"/>
  <c r="N229" i="55"/>
  <c r="M229" i="55"/>
  <c r="L229" i="55"/>
  <c r="I229" i="55"/>
  <c r="P229" i="55"/>
  <c r="C261" i="55"/>
  <c r="O261" i="55"/>
  <c r="N261" i="55"/>
  <c r="M261" i="55"/>
  <c r="L261" i="55"/>
  <c r="I261" i="55"/>
  <c r="P261" i="55"/>
  <c r="C412" i="55"/>
  <c r="I412" i="55"/>
  <c r="P412" i="55"/>
  <c r="O412" i="55"/>
  <c r="N412" i="55"/>
  <c r="L412" i="55"/>
  <c r="M412" i="55"/>
  <c r="C340" i="55"/>
  <c r="N340" i="55"/>
  <c r="M340" i="55"/>
  <c r="L340" i="55"/>
  <c r="I340" i="55"/>
  <c r="O340" i="55"/>
  <c r="P340" i="55"/>
  <c r="C372" i="55"/>
  <c r="N372" i="55"/>
  <c r="M372" i="55"/>
  <c r="L372" i="55"/>
  <c r="I372" i="55"/>
  <c r="O372" i="55"/>
  <c r="P372" i="55"/>
  <c r="C404" i="55"/>
  <c r="I404" i="55"/>
  <c r="P404" i="55"/>
  <c r="O404" i="55"/>
  <c r="N404" i="55"/>
  <c r="L404" i="55"/>
  <c r="M404" i="55"/>
  <c r="C337" i="55"/>
  <c r="M337" i="55"/>
  <c r="L337" i="55"/>
  <c r="I337" i="55"/>
  <c r="P337" i="55"/>
  <c r="N337" i="55"/>
  <c r="O337" i="55"/>
  <c r="C369" i="55"/>
  <c r="M369" i="55"/>
  <c r="L369" i="55"/>
  <c r="I369" i="55"/>
  <c r="P369" i="55"/>
  <c r="N369" i="55"/>
  <c r="O369" i="55"/>
  <c r="C401" i="55"/>
  <c r="I401" i="55"/>
  <c r="P401" i="55"/>
  <c r="O401" i="55"/>
  <c r="N401" i="55"/>
  <c r="L401" i="55"/>
  <c r="M401" i="55"/>
  <c r="C318" i="55"/>
  <c r="P318" i="55"/>
  <c r="O318" i="55"/>
  <c r="N318" i="55"/>
  <c r="M318" i="55"/>
  <c r="L318" i="55"/>
  <c r="I318" i="55"/>
  <c r="C350" i="55"/>
  <c r="P350" i="55"/>
  <c r="O350" i="55"/>
  <c r="N350" i="55"/>
  <c r="M350" i="55"/>
  <c r="L350" i="55"/>
  <c r="I350" i="55"/>
  <c r="C382" i="55"/>
  <c r="P382" i="55"/>
  <c r="O382" i="55"/>
  <c r="N382" i="55"/>
  <c r="M382" i="55"/>
  <c r="L382" i="55"/>
  <c r="I382" i="55"/>
  <c r="C421" i="55"/>
  <c r="M421" i="55"/>
  <c r="L421" i="55"/>
  <c r="I421" i="55"/>
  <c r="P421" i="55"/>
  <c r="N421" i="55"/>
  <c r="O421" i="55"/>
  <c r="C339" i="55"/>
  <c r="O339" i="55"/>
  <c r="N339" i="55"/>
  <c r="M339" i="55"/>
  <c r="L339" i="55"/>
  <c r="I339" i="55"/>
  <c r="P339" i="55"/>
  <c r="C371" i="55"/>
  <c r="O371" i="55"/>
  <c r="N371" i="55"/>
  <c r="M371" i="55"/>
  <c r="L371" i="55"/>
  <c r="I371" i="55"/>
  <c r="P371" i="55"/>
  <c r="C403" i="55"/>
  <c r="L403" i="55"/>
  <c r="I403" i="55"/>
  <c r="P403" i="55"/>
  <c r="O403" i="55"/>
  <c r="M403" i="55"/>
  <c r="N403" i="55"/>
  <c r="C487" i="55"/>
  <c r="O487" i="55"/>
  <c r="N487" i="55"/>
  <c r="M487" i="55"/>
  <c r="L487" i="55"/>
  <c r="I487" i="55"/>
  <c r="P487" i="55"/>
  <c r="C527" i="55"/>
  <c r="M527" i="55"/>
  <c r="L527" i="55"/>
  <c r="I527" i="55"/>
  <c r="P527" i="55"/>
  <c r="N527" i="55"/>
  <c r="O527" i="55"/>
  <c r="C557" i="55"/>
  <c r="I557" i="55"/>
  <c r="P557" i="55"/>
  <c r="O557" i="55"/>
  <c r="N557" i="55"/>
  <c r="L557" i="55"/>
  <c r="M557" i="55"/>
  <c r="C431" i="55"/>
  <c r="I431" i="55"/>
  <c r="P431" i="55"/>
  <c r="O431" i="55"/>
  <c r="N431" i="55"/>
  <c r="L431" i="55"/>
  <c r="M431" i="55"/>
  <c r="C472" i="55"/>
  <c r="P472" i="55"/>
  <c r="O472" i="55"/>
  <c r="N472" i="55"/>
  <c r="M472" i="55"/>
  <c r="L472" i="55"/>
  <c r="I472" i="55"/>
  <c r="C585" i="55"/>
  <c r="P585" i="55"/>
  <c r="O585" i="55"/>
  <c r="N585" i="55"/>
  <c r="M585" i="55"/>
  <c r="L585" i="55"/>
  <c r="I585" i="55"/>
  <c r="C489" i="55"/>
  <c r="O489" i="55"/>
  <c r="N489" i="55"/>
  <c r="M489" i="55"/>
  <c r="L489" i="55"/>
  <c r="I489" i="55"/>
  <c r="P489" i="55"/>
  <c r="C528" i="55"/>
  <c r="N528" i="55"/>
  <c r="M528" i="55"/>
  <c r="L528" i="55"/>
  <c r="I528" i="55"/>
  <c r="O528" i="55"/>
  <c r="P528" i="55"/>
  <c r="C564" i="55"/>
  <c r="P564" i="55"/>
  <c r="O564" i="55"/>
  <c r="N564" i="55"/>
  <c r="M564" i="55"/>
  <c r="L564" i="55"/>
  <c r="I564" i="55"/>
  <c r="C432" i="55"/>
  <c r="L432" i="55"/>
  <c r="I432" i="55"/>
  <c r="P432" i="55"/>
  <c r="O432" i="55"/>
  <c r="M432" i="55"/>
  <c r="N432" i="55"/>
  <c r="C474" i="55"/>
  <c r="O474" i="55"/>
  <c r="N474" i="55"/>
  <c r="M474" i="55"/>
  <c r="L474" i="55"/>
  <c r="I474" i="55"/>
  <c r="P474" i="55"/>
  <c r="C595" i="55"/>
  <c r="P595" i="55"/>
  <c r="O595" i="55"/>
  <c r="N595" i="55"/>
  <c r="M595" i="55"/>
  <c r="L595" i="55"/>
  <c r="I595" i="55"/>
  <c r="C509" i="55"/>
  <c r="I509" i="55"/>
  <c r="P509" i="55"/>
  <c r="O509" i="55"/>
  <c r="N509" i="55"/>
  <c r="L509" i="55"/>
  <c r="M509" i="55"/>
  <c r="C541" i="55"/>
  <c r="P541" i="55"/>
  <c r="O541" i="55"/>
  <c r="N541" i="55"/>
  <c r="M541" i="55"/>
  <c r="L541" i="55"/>
  <c r="I541" i="55"/>
  <c r="C596" i="55"/>
  <c r="P596" i="55"/>
  <c r="O596" i="55"/>
  <c r="N596" i="55"/>
  <c r="M596" i="55"/>
  <c r="L596" i="55"/>
  <c r="I596" i="55"/>
  <c r="C453" i="55"/>
  <c r="M453" i="55"/>
  <c r="L453" i="55"/>
  <c r="I453" i="55"/>
  <c r="P453" i="55"/>
  <c r="N453" i="55"/>
  <c r="O453" i="55"/>
  <c r="C573" i="55"/>
  <c r="P573" i="55"/>
  <c r="O573" i="55"/>
  <c r="N573" i="55"/>
  <c r="M573" i="55"/>
  <c r="L573" i="55"/>
  <c r="I573" i="55"/>
  <c r="C493" i="55"/>
  <c r="P493" i="55"/>
  <c r="O493" i="55"/>
  <c r="N493" i="55"/>
  <c r="M493" i="55"/>
  <c r="L493" i="55"/>
  <c r="I493" i="55"/>
  <c r="C530" i="55"/>
  <c r="M530" i="55"/>
  <c r="L530" i="55"/>
  <c r="I530" i="55"/>
  <c r="P530" i="55"/>
  <c r="N530" i="55"/>
  <c r="O530" i="55"/>
  <c r="C566" i="55"/>
  <c r="O566" i="55"/>
  <c r="N566" i="55"/>
  <c r="M566" i="55"/>
  <c r="L566" i="55"/>
  <c r="I566" i="55"/>
  <c r="P566" i="55"/>
  <c r="C434" i="55"/>
  <c r="I434" i="55"/>
  <c r="P434" i="55"/>
  <c r="O434" i="55"/>
  <c r="N434" i="55"/>
  <c r="L434" i="55"/>
  <c r="M434" i="55"/>
  <c r="C478" i="55"/>
  <c r="P478" i="55"/>
  <c r="O478" i="55"/>
  <c r="N478" i="55"/>
  <c r="M478" i="55"/>
  <c r="L478" i="55"/>
  <c r="I478" i="55"/>
  <c r="C591" i="55"/>
  <c r="P591" i="55"/>
  <c r="O591" i="55"/>
  <c r="N591" i="55"/>
  <c r="M591" i="55"/>
  <c r="L591" i="55"/>
  <c r="I591" i="55"/>
  <c r="C628" i="55"/>
  <c r="P628" i="55"/>
  <c r="O628" i="55"/>
  <c r="N628" i="55"/>
  <c r="M628" i="55"/>
  <c r="L628" i="55"/>
  <c r="I628" i="55"/>
  <c r="C660" i="55"/>
  <c r="P660" i="55"/>
  <c r="O660" i="55"/>
  <c r="N660" i="55"/>
  <c r="M660" i="55"/>
  <c r="L660" i="55"/>
  <c r="I660" i="55"/>
  <c r="C692" i="55"/>
  <c r="P692" i="55"/>
  <c r="O692" i="55"/>
  <c r="N692" i="55"/>
  <c r="M692" i="55"/>
  <c r="L692" i="55"/>
  <c r="I692" i="55"/>
  <c r="C709" i="55"/>
  <c r="P709" i="55"/>
  <c r="O709" i="55"/>
  <c r="N709" i="55"/>
  <c r="M709" i="55"/>
  <c r="L709" i="55"/>
  <c r="I709" i="55"/>
  <c r="C625" i="55"/>
  <c r="O625" i="55"/>
  <c r="N625" i="55"/>
  <c r="M625" i="55"/>
  <c r="L625" i="55"/>
  <c r="I625" i="55"/>
  <c r="P625" i="55"/>
  <c r="C657" i="55"/>
  <c r="O657" i="55"/>
  <c r="N657" i="55"/>
  <c r="M657" i="55"/>
  <c r="L657" i="55"/>
  <c r="I657" i="55"/>
  <c r="P657" i="55"/>
  <c r="C689" i="55"/>
  <c r="O689" i="55"/>
  <c r="N689" i="55"/>
  <c r="M689" i="55"/>
  <c r="L689" i="55"/>
  <c r="I689" i="55"/>
  <c r="P689" i="55"/>
  <c r="C606" i="55"/>
  <c r="P606" i="55"/>
  <c r="O606" i="55"/>
  <c r="N606" i="55"/>
  <c r="M606" i="55"/>
  <c r="L606" i="55"/>
  <c r="I606" i="55"/>
  <c r="C638" i="55"/>
  <c r="P638" i="55"/>
  <c r="O638" i="55"/>
  <c r="N638" i="55"/>
  <c r="M638" i="55"/>
  <c r="L638" i="55"/>
  <c r="I638" i="55"/>
  <c r="C670" i="55"/>
  <c r="I670" i="55"/>
  <c r="P670" i="55"/>
  <c r="O670" i="55"/>
  <c r="N670" i="55"/>
  <c r="L670" i="55"/>
  <c r="M670" i="55"/>
  <c r="C702" i="55"/>
  <c r="P702" i="55"/>
  <c r="O702" i="55"/>
  <c r="N702" i="55"/>
  <c r="M702" i="55"/>
  <c r="L702" i="55"/>
  <c r="I702" i="55"/>
  <c r="C615" i="55"/>
  <c r="P615" i="55"/>
  <c r="O615" i="55"/>
  <c r="N615" i="55"/>
  <c r="M615" i="55"/>
  <c r="L615" i="55"/>
  <c r="I615" i="55"/>
  <c r="C647" i="55"/>
  <c r="P647" i="55"/>
  <c r="O647" i="55"/>
  <c r="N647" i="55"/>
  <c r="M647" i="55"/>
  <c r="L647" i="55"/>
  <c r="I647" i="55"/>
  <c r="C679" i="55"/>
  <c r="P679" i="55"/>
  <c r="O679" i="55"/>
  <c r="N679" i="55"/>
  <c r="M679" i="55"/>
  <c r="L679" i="55"/>
  <c r="I679" i="55"/>
  <c r="C714" i="55"/>
  <c r="P714" i="55"/>
  <c r="O714" i="55"/>
  <c r="N714" i="55"/>
  <c r="M714" i="55"/>
  <c r="L714" i="55"/>
  <c r="I714" i="55"/>
  <c r="C739" i="55"/>
  <c r="P739" i="55"/>
  <c r="O739" i="55"/>
  <c r="N739" i="55"/>
  <c r="M739" i="55"/>
  <c r="L739" i="55"/>
  <c r="I739" i="55"/>
  <c r="C771" i="55"/>
  <c r="P771" i="55"/>
  <c r="O771" i="55"/>
  <c r="N771" i="55"/>
  <c r="M771" i="55"/>
  <c r="L771" i="55"/>
  <c r="I771" i="55"/>
  <c r="C744" i="55"/>
  <c r="P744" i="55"/>
  <c r="O744" i="55"/>
  <c r="N744" i="55"/>
  <c r="M744" i="55"/>
  <c r="L744" i="55"/>
  <c r="I744" i="55"/>
  <c r="C782" i="55"/>
  <c r="I782" i="55"/>
  <c r="P782" i="55"/>
  <c r="O782" i="55"/>
  <c r="N782" i="55"/>
  <c r="M782" i="55"/>
  <c r="L782" i="55"/>
  <c r="C749" i="55"/>
  <c r="I749" i="55"/>
  <c r="P749" i="55"/>
  <c r="O749" i="55"/>
  <c r="N749" i="55"/>
  <c r="M749" i="55"/>
  <c r="L749" i="55"/>
  <c r="C784" i="55"/>
  <c r="P784" i="55"/>
  <c r="O784" i="55"/>
  <c r="N784" i="55"/>
  <c r="M784" i="55"/>
  <c r="L784" i="55"/>
  <c r="I784" i="55"/>
  <c r="C746" i="55"/>
  <c r="I746" i="55"/>
  <c r="P746" i="55"/>
  <c r="O746" i="55"/>
  <c r="N746" i="55"/>
  <c r="M746" i="55"/>
  <c r="L746" i="55"/>
  <c r="C778" i="55"/>
  <c r="I778" i="55"/>
  <c r="P778" i="55"/>
  <c r="O778" i="55"/>
  <c r="N778" i="55"/>
  <c r="M778" i="55"/>
  <c r="L778" i="55"/>
  <c r="C799" i="55"/>
  <c r="P799" i="55"/>
  <c r="O799" i="55"/>
  <c r="N799" i="55"/>
  <c r="M799" i="55"/>
  <c r="L799" i="55"/>
  <c r="I799" i="55"/>
  <c r="C839" i="55"/>
  <c r="O839" i="55"/>
  <c r="N839" i="55"/>
  <c r="M839" i="55"/>
  <c r="L839" i="55"/>
  <c r="I839" i="55"/>
  <c r="P839" i="55"/>
  <c r="C848" i="55"/>
  <c r="I848" i="55"/>
  <c r="P848" i="55"/>
  <c r="O848" i="55"/>
  <c r="L848" i="55"/>
  <c r="N848" i="55"/>
  <c r="M848" i="55"/>
  <c r="C804" i="55"/>
  <c r="P804" i="55"/>
  <c r="O804" i="55"/>
  <c r="N804" i="55"/>
  <c r="M804" i="55"/>
  <c r="L804" i="55"/>
  <c r="I804" i="55"/>
  <c r="C849" i="55"/>
  <c r="I849" i="55"/>
  <c r="P849" i="55"/>
  <c r="O849" i="55"/>
  <c r="L849" i="55"/>
  <c r="N849" i="55"/>
  <c r="M849" i="55"/>
  <c r="C789" i="55"/>
  <c r="I789" i="55"/>
  <c r="P789" i="55"/>
  <c r="O789" i="55"/>
  <c r="N789" i="55"/>
  <c r="M789" i="55"/>
  <c r="L789" i="55"/>
  <c r="C821" i="55"/>
  <c r="P821" i="55"/>
  <c r="O821" i="55"/>
  <c r="N821" i="55"/>
  <c r="I821" i="55"/>
  <c r="L821" i="55"/>
  <c r="M821" i="55"/>
  <c r="C173" i="55"/>
  <c r="P173" i="55"/>
  <c r="O173" i="55"/>
  <c r="N173" i="55"/>
  <c r="M173" i="55"/>
  <c r="L173" i="55"/>
  <c r="I173" i="55"/>
  <c r="C124" i="55"/>
  <c r="P124" i="55"/>
  <c r="O124" i="55"/>
  <c r="N124" i="55"/>
  <c r="M124" i="55"/>
  <c r="L124" i="55"/>
  <c r="I124" i="55"/>
  <c r="C92" i="55"/>
  <c r="N92" i="55"/>
  <c r="M92" i="55"/>
  <c r="L92" i="55"/>
  <c r="I92" i="55"/>
  <c r="P92" i="55"/>
  <c r="O92" i="55"/>
  <c r="C60" i="55"/>
  <c r="O60" i="55"/>
  <c r="N60" i="55"/>
  <c r="M60" i="55"/>
  <c r="L60" i="55"/>
  <c r="I60" i="55"/>
  <c r="P60" i="55"/>
  <c r="C178" i="55"/>
  <c r="M178" i="55"/>
  <c r="L178" i="55"/>
  <c r="I178" i="55"/>
  <c r="P178" i="55"/>
  <c r="N178" i="55"/>
  <c r="O178" i="55"/>
  <c r="C171" i="55"/>
  <c r="I171" i="55"/>
  <c r="P171" i="55"/>
  <c r="O171" i="55"/>
  <c r="N171" i="55"/>
  <c r="M171" i="55"/>
  <c r="L171" i="55"/>
  <c r="C127" i="55"/>
  <c r="I127" i="55"/>
  <c r="P127" i="55"/>
  <c r="O127" i="55"/>
  <c r="N127" i="55"/>
  <c r="M127" i="55"/>
  <c r="L127" i="55"/>
  <c r="C95" i="55"/>
  <c r="I95" i="55"/>
  <c r="P95" i="55"/>
  <c r="O95" i="55"/>
  <c r="N95" i="55"/>
  <c r="M95" i="55"/>
  <c r="L95" i="55"/>
  <c r="C63" i="55"/>
  <c r="M63" i="55"/>
  <c r="L63" i="55"/>
  <c r="I63" i="55"/>
  <c r="P63" i="55"/>
  <c r="O63" i="55"/>
  <c r="N63" i="55"/>
  <c r="C154" i="55"/>
  <c r="P154" i="55"/>
  <c r="O154" i="55"/>
  <c r="N154" i="55"/>
  <c r="M154" i="55"/>
  <c r="L154" i="55"/>
  <c r="I154" i="55"/>
  <c r="C169" i="55"/>
  <c r="P169" i="55"/>
  <c r="O169" i="55"/>
  <c r="N169" i="55"/>
  <c r="M169" i="55"/>
  <c r="L169" i="55"/>
  <c r="I169" i="55"/>
  <c r="C118" i="55"/>
  <c r="I118" i="55"/>
  <c r="P118" i="55"/>
  <c r="O118" i="55"/>
  <c r="N118" i="55"/>
  <c r="M118" i="55"/>
  <c r="L118" i="55"/>
  <c r="C86" i="55"/>
  <c r="M86" i="55"/>
  <c r="L86" i="55"/>
  <c r="I86" i="55"/>
  <c r="P86" i="55"/>
  <c r="O86" i="55"/>
  <c r="N86" i="55"/>
  <c r="C54" i="55"/>
  <c r="P54" i="55"/>
  <c r="N54" i="55"/>
  <c r="M54" i="55"/>
  <c r="L54" i="55"/>
  <c r="I54" i="55"/>
  <c r="O54" i="55"/>
  <c r="C265" i="55"/>
  <c r="N265" i="55"/>
  <c r="M265" i="55"/>
  <c r="L265" i="55"/>
  <c r="I265" i="55"/>
  <c r="O265" i="55"/>
  <c r="P265" i="55"/>
  <c r="C190" i="55"/>
  <c r="P190" i="55"/>
  <c r="O190" i="55"/>
  <c r="N190" i="55"/>
  <c r="M190" i="55"/>
  <c r="L190" i="55"/>
  <c r="I190" i="55"/>
  <c r="C222" i="55"/>
  <c r="P222" i="55"/>
  <c r="O222" i="55"/>
  <c r="N222" i="55"/>
  <c r="M222" i="55"/>
  <c r="L222" i="55"/>
  <c r="I222" i="55"/>
  <c r="C254" i="55"/>
  <c r="P254" i="55"/>
  <c r="O254" i="55"/>
  <c r="N254" i="55"/>
  <c r="M254" i="55"/>
  <c r="L254" i="55"/>
  <c r="I254" i="55"/>
  <c r="C306" i="55"/>
  <c r="N306" i="55"/>
  <c r="M306" i="55"/>
  <c r="L306" i="55"/>
  <c r="I306" i="55"/>
  <c r="O306" i="55"/>
  <c r="P306" i="55"/>
  <c r="C183" i="55"/>
  <c r="P183" i="55"/>
  <c r="O183" i="55"/>
  <c r="N183" i="55"/>
  <c r="M183" i="55"/>
  <c r="L183" i="55"/>
  <c r="I183" i="55"/>
  <c r="C215" i="55"/>
  <c r="P215" i="55"/>
  <c r="O215" i="55"/>
  <c r="N215" i="55"/>
  <c r="M215" i="55"/>
  <c r="L215" i="55"/>
  <c r="I215" i="55"/>
  <c r="C247" i="55"/>
  <c r="P247" i="55"/>
  <c r="O247" i="55"/>
  <c r="N247" i="55"/>
  <c r="M247" i="55"/>
  <c r="L247" i="55"/>
  <c r="I247" i="55"/>
  <c r="C292" i="55"/>
  <c r="P292" i="55"/>
  <c r="O292" i="55"/>
  <c r="N292" i="55"/>
  <c r="M292" i="55"/>
  <c r="L292" i="55"/>
  <c r="I292" i="55"/>
  <c r="C309" i="55"/>
  <c r="M309" i="55"/>
  <c r="L309" i="55"/>
  <c r="I309" i="55"/>
  <c r="P309" i="55"/>
  <c r="N309" i="55"/>
  <c r="O309" i="55"/>
  <c r="C208" i="55"/>
  <c r="N208" i="55"/>
  <c r="M208" i="55"/>
  <c r="L208" i="55"/>
  <c r="I208" i="55"/>
  <c r="O208" i="55"/>
  <c r="P208" i="55"/>
  <c r="C240" i="55"/>
  <c r="N240" i="55"/>
  <c r="M240" i="55"/>
  <c r="L240" i="55"/>
  <c r="I240" i="55"/>
  <c r="O240" i="55"/>
  <c r="P240" i="55"/>
  <c r="C286" i="55"/>
  <c r="P286" i="55"/>
  <c r="O286" i="55"/>
  <c r="N286" i="55"/>
  <c r="M286" i="55"/>
  <c r="L286" i="55"/>
  <c r="I286" i="55"/>
  <c r="C295" i="55"/>
  <c r="P295" i="55"/>
  <c r="O295" i="55"/>
  <c r="N295" i="55"/>
  <c r="M295" i="55"/>
  <c r="L295" i="55"/>
  <c r="I295" i="55"/>
  <c r="C201" i="55"/>
  <c r="N201" i="55"/>
  <c r="M201" i="55"/>
  <c r="L201" i="55"/>
  <c r="I201" i="55"/>
  <c r="O201" i="55"/>
  <c r="P201" i="55"/>
  <c r="C233" i="55"/>
  <c r="N233" i="55"/>
  <c r="M233" i="55"/>
  <c r="L233" i="55"/>
  <c r="I233" i="55"/>
  <c r="O233" i="55"/>
  <c r="P233" i="55"/>
  <c r="C264" i="55"/>
  <c r="O264" i="55"/>
  <c r="N264" i="55"/>
  <c r="M264" i="55"/>
  <c r="L264" i="55"/>
  <c r="I264" i="55"/>
  <c r="P264" i="55"/>
  <c r="C418" i="55"/>
  <c r="I418" i="55"/>
  <c r="P418" i="55"/>
  <c r="O418" i="55"/>
  <c r="N418" i="55"/>
  <c r="L418" i="55"/>
  <c r="M418" i="55"/>
  <c r="C344" i="55"/>
  <c r="O344" i="55"/>
  <c r="N344" i="55"/>
  <c r="M344" i="55"/>
  <c r="L344" i="55"/>
  <c r="I344" i="55"/>
  <c r="P344" i="55"/>
  <c r="C376" i="55"/>
  <c r="O376" i="55"/>
  <c r="N376" i="55"/>
  <c r="M376" i="55"/>
  <c r="L376" i="55"/>
  <c r="I376" i="55"/>
  <c r="P376" i="55"/>
  <c r="C408" i="55"/>
  <c r="M408" i="55"/>
  <c r="L408" i="55"/>
  <c r="I408" i="55"/>
  <c r="P408" i="55"/>
  <c r="N408" i="55"/>
  <c r="O408" i="55"/>
  <c r="C341" i="55"/>
  <c r="M341" i="55"/>
  <c r="L341" i="55"/>
  <c r="I341" i="55"/>
  <c r="P341" i="55"/>
  <c r="N341" i="55"/>
  <c r="O341" i="55"/>
  <c r="C373" i="55"/>
  <c r="M373" i="55"/>
  <c r="L373" i="55"/>
  <c r="I373" i="55"/>
  <c r="P373" i="55"/>
  <c r="N373" i="55"/>
  <c r="O373" i="55"/>
  <c r="C405" i="55"/>
  <c r="I405" i="55"/>
  <c r="P405" i="55"/>
  <c r="O405" i="55"/>
  <c r="N405" i="55"/>
  <c r="L405" i="55"/>
  <c r="M405" i="55"/>
  <c r="C322" i="55"/>
  <c r="P322" i="55"/>
  <c r="O322" i="55"/>
  <c r="N322" i="55"/>
  <c r="M322" i="55"/>
  <c r="L322" i="55"/>
  <c r="I322" i="55"/>
  <c r="C354" i="55"/>
  <c r="P354" i="55"/>
  <c r="O354" i="55"/>
  <c r="N354" i="55"/>
  <c r="M354" i="55"/>
  <c r="L354" i="55"/>
  <c r="I354" i="55"/>
  <c r="C386" i="55"/>
  <c r="P386" i="55"/>
  <c r="O386" i="55"/>
  <c r="N386" i="55"/>
  <c r="M386" i="55"/>
  <c r="L386" i="55"/>
  <c r="I386" i="55"/>
  <c r="C416" i="55"/>
  <c r="L416" i="55"/>
  <c r="I416" i="55"/>
  <c r="P416" i="55"/>
  <c r="O416" i="55"/>
  <c r="M416" i="55"/>
  <c r="N416" i="55"/>
  <c r="C343" i="55"/>
  <c r="P343" i="55"/>
  <c r="O343" i="55"/>
  <c r="N343" i="55"/>
  <c r="M343" i="55"/>
  <c r="L343" i="55"/>
  <c r="I343" i="55"/>
  <c r="C375" i="55"/>
  <c r="P375" i="55"/>
  <c r="O375" i="55"/>
  <c r="N375" i="55"/>
  <c r="M375" i="55"/>
  <c r="L375" i="55"/>
  <c r="I375" i="55"/>
  <c r="C407" i="55"/>
  <c r="M407" i="55"/>
  <c r="L407" i="55"/>
  <c r="I407" i="55"/>
  <c r="P407" i="55"/>
  <c r="N407" i="55"/>
  <c r="O407" i="55"/>
  <c r="C495" i="55"/>
  <c r="I495" i="55"/>
  <c r="P495" i="55"/>
  <c r="O495" i="55"/>
  <c r="N495" i="55"/>
  <c r="L495" i="55"/>
  <c r="M495" i="55"/>
  <c r="C531" i="55"/>
  <c r="O531" i="55"/>
  <c r="N531" i="55"/>
  <c r="M531" i="55"/>
  <c r="L531" i="55"/>
  <c r="I531" i="55"/>
  <c r="P531" i="55"/>
  <c r="C568" i="55"/>
  <c r="P568" i="55"/>
  <c r="O568" i="55"/>
  <c r="N568" i="55"/>
  <c r="M568" i="55"/>
  <c r="L568" i="55"/>
  <c r="I568" i="55"/>
  <c r="C435" i="55"/>
  <c r="M435" i="55"/>
  <c r="L435" i="55"/>
  <c r="I435" i="55"/>
  <c r="P435" i="55"/>
  <c r="N435" i="55"/>
  <c r="O435" i="55"/>
  <c r="C480" i="55"/>
  <c r="L480" i="55"/>
  <c r="I480" i="55"/>
  <c r="P480" i="55"/>
  <c r="O480" i="55"/>
  <c r="M480" i="55"/>
  <c r="N480" i="55"/>
  <c r="C593" i="55"/>
  <c r="O593" i="55"/>
  <c r="N593" i="55"/>
  <c r="M593" i="55"/>
  <c r="L593" i="55"/>
  <c r="I593" i="55"/>
  <c r="P593" i="55"/>
  <c r="C497" i="55"/>
  <c r="I497" i="55"/>
  <c r="P497" i="55"/>
  <c r="O497" i="55"/>
  <c r="N497" i="55"/>
  <c r="L497" i="55"/>
  <c r="M497" i="55"/>
  <c r="C532" i="55"/>
  <c r="O532" i="55"/>
  <c r="N532" i="55"/>
  <c r="M532" i="55"/>
  <c r="L532" i="55"/>
  <c r="I532" i="55"/>
  <c r="P532" i="55"/>
  <c r="C570" i="55"/>
  <c r="P570" i="55"/>
  <c r="O570" i="55"/>
  <c r="N570" i="55"/>
  <c r="M570" i="55"/>
  <c r="L570" i="55"/>
  <c r="I570" i="55"/>
  <c r="C436" i="55"/>
  <c r="N436" i="55"/>
  <c r="M436" i="55"/>
  <c r="L436" i="55"/>
  <c r="I436" i="55"/>
  <c r="O436" i="55"/>
  <c r="P436" i="55"/>
  <c r="C482" i="55"/>
  <c r="I482" i="55"/>
  <c r="P482" i="55"/>
  <c r="O482" i="55"/>
  <c r="N482" i="55"/>
  <c r="L482" i="55"/>
  <c r="M482" i="55"/>
  <c r="C459" i="55"/>
  <c r="P459" i="55"/>
  <c r="O459" i="55"/>
  <c r="N459" i="55"/>
  <c r="M459" i="55"/>
  <c r="L459" i="55"/>
  <c r="I459" i="55"/>
  <c r="C513" i="55"/>
  <c r="M513" i="55"/>
  <c r="L513" i="55"/>
  <c r="I513" i="55"/>
  <c r="P513" i="55"/>
  <c r="N513" i="55"/>
  <c r="O513" i="55"/>
  <c r="C545" i="55"/>
  <c r="P545" i="55"/>
  <c r="O545" i="55"/>
  <c r="N545" i="55"/>
  <c r="M545" i="55"/>
  <c r="L545" i="55"/>
  <c r="I545" i="55"/>
  <c r="C425" i="55"/>
  <c r="O425" i="55"/>
  <c r="N425" i="55"/>
  <c r="M425" i="55"/>
  <c r="L425" i="55"/>
  <c r="I425" i="55"/>
  <c r="P425" i="55"/>
  <c r="C460" i="55"/>
  <c r="I460" i="55"/>
  <c r="P460" i="55"/>
  <c r="O460" i="55"/>
  <c r="N460" i="55"/>
  <c r="M460" i="55"/>
  <c r="L460" i="55"/>
  <c r="C581" i="55"/>
  <c r="P581" i="55"/>
  <c r="O581" i="55"/>
  <c r="N581" i="55"/>
  <c r="M581" i="55"/>
  <c r="L581" i="55"/>
  <c r="I581" i="55"/>
  <c r="C501" i="55"/>
  <c r="O501" i="55"/>
  <c r="N501" i="55"/>
  <c r="M501" i="55"/>
  <c r="L501" i="55"/>
  <c r="P501" i="55"/>
  <c r="I501" i="55"/>
  <c r="C534" i="55"/>
  <c r="N534" i="55"/>
  <c r="M534" i="55"/>
  <c r="L534" i="55"/>
  <c r="I534" i="55"/>
  <c r="O534" i="55"/>
  <c r="P534" i="55"/>
  <c r="C574" i="55"/>
  <c r="P574" i="55"/>
  <c r="O574" i="55"/>
  <c r="N574" i="55"/>
  <c r="M574" i="55"/>
  <c r="L574" i="55"/>
  <c r="I574" i="55"/>
  <c r="C438" i="55"/>
  <c r="M438" i="55"/>
  <c r="L438" i="55"/>
  <c r="I438" i="55"/>
  <c r="P438" i="55"/>
  <c r="N438" i="55"/>
  <c r="O438" i="55"/>
  <c r="C486" i="55"/>
  <c r="M486" i="55"/>
  <c r="L486" i="55"/>
  <c r="I486" i="55"/>
  <c r="P486" i="55"/>
  <c r="N486" i="55"/>
  <c r="O486" i="55"/>
  <c r="C599" i="55"/>
  <c r="P599" i="55"/>
  <c r="O599" i="55"/>
  <c r="N599" i="55"/>
  <c r="M599" i="55"/>
  <c r="L599" i="55"/>
  <c r="I599" i="55"/>
  <c r="C632" i="55"/>
  <c r="P632" i="55"/>
  <c r="O632" i="55"/>
  <c r="N632" i="55"/>
  <c r="M632" i="55"/>
  <c r="L632" i="55"/>
  <c r="I632" i="55"/>
  <c r="C664" i="55"/>
  <c r="P664" i="55"/>
  <c r="O664" i="55"/>
  <c r="N664" i="55"/>
  <c r="M664" i="55"/>
  <c r="L664" i="55"/>
  <c r="I664" i="55"/>
  <c r="C696" i="55"/>
  <c r="P696" i="55"/>
  <c r="O696" i="55"/>
  <c r="N696" i="55"/>
  <c r="M696" i="55"/>
  <c r="L696" i="55"/>
  <c r="I696" i="55"/>
  <c r="C717" i="55"/>
  <c r="N717" i="55"/>
  <c r="M717" i="55"/>
  <c r="L717" i="55"/>
  <c r="I717" i="55"/>
  <c r="P717" i="55"/>
  <c r="O717" i="55"/>
  <c r="C629" i="55"/>
  <c r="P629" i="55"/>
  <c r="O629" i="55"/>
  <c r="N629" i="55"/>
  <c r="M629" i="55"/>
  <c r="L629" i="55"/>
  <c r="I629" i="55"/>
  <c r="C661" i="55"/>
  <c r="P661" i="55"/>
  <c r="O661" i="55"/>
  <c r="N661" i="55"/>
  <c r="M661" i="55"/>
  <c r="L661" i="55"/>
  <c r="I661" i="55"/>
  <c r="C693" i="55"/>
  <c r="P693" i="55"/>
  <c r="O693" i="55"/>
  <c r="N693" i="55"/>
  <c r="M693" i="55"/>
  <c r="L693" i="55"/>
  <c r="I693" i="55"/>
  <c r="C610" i="55"/>
  <c r="P610" i="55"/>
  <c r="O610" i="55"/>
  <c r="N610" i="55"/>
  <c r="M610" i="55"/>
  <c r="L610" i="55"/>
  <c r="I610" i="55"/>
  <c r="C642" i="55"/>
  <c r="P642" i="55"/>
  <c r="O642" i="55"/>
  <c r="N642" i="55"/>
  <c r="M642" i="55"/>
  <c r="L642" i="55"/>
  <c r="I642" i="55"/>
  <c r="C674" i="55"/>
  <c r="P674" i="55"/>
  <c r="O674" i="55"/>
  <c r="N674" i="55"/>
  <c r="L674" i="55"/>
  <c r="I674" i="55"/>
  <c r="M674" i="55"/>
  <c r="C712" i="55"/>
  <c r="P712" i="55"/>
  <c r="O712" i="55"/>
  <c r="N712" i="55"/>
  <c r="M712" i="55"/>
  <c r="L712" i="55"/>
  <c r="I712" i="55"/>
  <c r="C619" i="55"/>
  <c r="P619" i="55"/>
  <c r="O619" i="55"/>
  <c r="N619" i="55"/>
  <c r="M619" i="55"/>
  <c r="L619" i="55"/>
  <c r="I619" i="55"/>
  <c r="C651" i="55"/>
  <c r="P651" i="55"/>
  <c r="O651" i="55"/>
  <c r="N651" i="55"/>
  <c r="M651" i="55"/>
  <c r="L651" i="55"/>
  <c r="I651" i="55"/>
  <c r="C683" i="55"/>
  <c r="P683" i="55"/>
  <c r="O683" i="55"/>
  <c r="N683" i="55"/>
  <c r="M683" i="55"/>
  <c r="L683" i="55"/>
  <c r="I683" i="55"/>
  <c r="C722" i="55"/>
  <c r="M722" i="55"/>
  <c r="L722" i="55"/>
  <c r="I722" i="55"/>
  <c r="P722" i="55"/>
  <c r="O722" i="55"/>
  <c r="N722" i="55"/>
  <c r="C743" i="55"/>
  <c r="I743" i="55"/>
  <c r="P743" i="55"/>
  <c r="O743" i="55"/>
  <c r="N743" i="55"/>
  <c r="M743" i="55"/>
  <c r="L743" i="55"/>
  <c r="C775" i="55"/>
  <c r="I775" i="55"/>
  <c r="P775" i="55"/>
  <c r="O775" i="55"/>
  <c r="N775" i="55"/>
  <c r="M775" i="55"/>
  <c r="L775" i="55"/>
  <c r="C748" i="55"/>
  <c r="P748" i="55"/>
  <c r="O748" i="55"/>
  <c r="N748" i="55"/>
  <c r="M748" i="55"/>
  <c r="L748" i="55"/>
  <c r="I748" i="55"/>
  <c r="C783" i="55"/>
  <c r="I783" i="55"/>
  <c r="P783" i="55"/>
  <c r="O783" i="55"/>
  <c r="N783" i="55"/>
  <c r="M783" i="55"/>
  <c r="L783" i="55"/>
  <c r="C753" i="55"/>
  <c r="P753" i="55"/>
  <c r="O753" i="55"/>
  <c r="N753" i="55"/>
  <c r="M753" i="55"/>
  <c r="L753" i="55"/>
  <c r="I753" i="55"/>
  <c r="C787" i="55"/>
  <c r="P787" i="55"/>
  <c r="O787" i="55"/>
  <c r="N787" i="55"/>
  <c r="M787" i="55"/>
  <c r="L787" i="55"/>
  <c r="I787" i="55"/>
  <c r="C750" i="55"/>
  <c r="I750" i="55"/>
  <c r="P750" i="55"/>
  <c r="O750" i="55"/>
  <c r="N750" i="55"/>
  <c r="M750" i="55"/>
  <c r="L750" i="55"/>
  <c r="C838" i="55"/>
  <c r="M838" i="55"/>
  <c r="L838" i="55"/>
  <c r="I838" i="55"/>
  <c r="N838" i="55"/>
  <c r="P838" i="55"/>
  <c r="O838" i="55"/>
  <c r="C803" i="55"/>
  <c r="P803" i="55"/>
  <c r="O803" i="55"/>
  <c r="N803" i="55"/>
  <c r="M803" i="55"/>
  <c r="L803" i="55"/>
  <c r="I803" i="55"/>
  <c r="C847" i="55"/>
  <c r="I847" i="55"/>
  <c r="P847" i="55"/>
  <c r="O847" i="55"/>
  <c r="L847" i="55"/>
  <c r="N847" i="55"/>
  <c r="M847" i="55"/>
  <c r="C856" i="55"/>
  <c r="O856" i="55"/>
  <c r="N856" i="55"/>
  <c r="M856" i="55"/>
  <c r="L856" i="55"/>
  <c r="P856" i="55"/>
  <c r="I856" i="55"/>
  <c r="C808" i="55"/>
  <c r="P808" i="55"/>
  <c r="O808" i="55"/>
  <c r="N808" i="55"/>
  <c r="M808" i="55"/>
  <c r="L808" i="55"/>
  <c r="I808" i="55"/>
  <c r="C857" i="55"/>
  <c r="O857" i="55"/>
  <c r="N857" i="55"/>
  <c r="M857" i="55"/>
  <c r="L857" i="55"/>
  <c r="I857" i="55"/>
  <c r="P857" i="55"/>
  <c r="C793" i="55"/>
  <c r="P793" i="55"/>
  <c r="O793" i="55"/>
  <c r="N793" i="55"/>
  <c r="M793" i="55"/>
  <c r="L793" i="55"/>
  <c r="I793" i="55"/>
  <c r="C825" i="55"/>
  <c r="I825" i="55"/>
  <c r="P825" i="55"/>
  <c r="O825" i="55"/>
  <c r="L825" i="55"/>
  <c r="M825" i="55"/>
  <c r="N825" i="55"/>
  <c r="C836" i="55"/>
  <c r="M836" i="55"/>
  <c r="L836" i="55"/>
  <c r="I836" i="55"/>
  <c r="N836" i="55"/>
  <c r="P836" i="55"/>
  <c r="O836" i="55"/>
  <c r="C835" i="55"/>
  <c r="M835" i="55"/>
  <c r="L835" i="55"/>
  <c r="I835" i="55"/>
  <c r="N835" i="55"/>
  <c r="P835" i="55"/>
  <c r="O835" i="55"/>
  <c r="C860" i="55"/>
  <c r="P860" i="55"/>
  <c r="O860" i="55"/>
  <c r="N860" i="55"/>
  <c r="M860" i="55"/>
  <c r="I860" i="55"/>
  <c r="L860" i="55"/>
  <c r="C810" i="55"/>
  <c r="I810" i="55"/>
  <c r="P810" i="55"/>
  <c r="O810" i="55"/>
  <c r="N810" i="55"/>
  <c r="M810" i="55"/>
  <c r="L810" i="55"/>
  <c r="C845" i="55"/>
  <c r="P845" i="55"/>
  <c r="O845" i="55"/>
  <c r="N845" i="55"/>
  <c r="M845" i="55"/>
  <c r="L845" i="55"/>
  <c r="I845" i="55"/>
  <c r="C892" i="55"/>
  <c r="P892" i="55"/>
  <c r="O892" i="55"/>
  <c r="N892" i="55"/>
  <c r="M892" i="55"/>
  <c r="L892" i="55"/>
  <c r="I892" i="55"/>
  <c r="C924" i="55"/>
  <c r="P924" i="55"/>
  <c r="O924" i="55"/>
  <c r="N924" i="55"/>
  <c r="M924" i="55"/>
  <c r="L924" i="55"/>
  <c r="I924" i="55"/>
  <c r="C956" i="55"/>
  <c r="I956" i="55"/>
  <c r="P956" i="55"/>
  <c r="N956" i="55"/>
  <c r="M956" i="55"/>
  <c r="L956" i="55"/>
  <c r="O956" i="55"/>
  <c r="C889" i="55"/>
  <c r="O889" i="55"/>
  <c r="N889" i="55"/>
  <c r="M889" i="55"/>
  <c r="L889" i="55"/>
  <c r="I889" i="55"/>
  <c r="P889" i="55"/>
  <c r="C921" i="55"/>
  <c r="O921" i="55"/>
  <c r="N921" i="55"/>
  <c r="M921" i="55"/>
  <c r="L921" i="55"/>
  <c r="I921" i="55"/>
  <c r="P921" i="55"/>
  <c r="C953" i="55"/>
  <c r="P953" i="55"/>
  <c r="O953" i="55"/>
  <c r="N953" i="55"/>
  <c r="M953" i="55"/>
  <c r="L953" i="55"/>
  <c r="I953" i="55"/>
  <c r="C890" i="55"/>
  <c r="O890" i="55"/>
  <c r="N890" i="55"/>
  <c r="M890" i="55"/>
  <c r="L890" i="55"/>
  <c r="I890" i="55"/>
  <c r="P890" i="55"/>
  <c r="C922" i="55"/>
  <c r="O922" i="55"/>
  <c r="N922" i="55"/>
  <c r="M922" i="55"/>
  <c r="L922" i="55"/>
  <c r="I922" i="55"/>
  <c r="P922" i="55"/>
  <c r="C954" i="55"/>
  <c r="P954" i="55"/>
  <c r="O954" i="55"/>
  <c r="N954" i="55"/>
  <c r="M954" i="55"/>
  <c r="I954" i="55"/>
  <c r="L954" i="55"/>
  <c r="C895" i="55"/>
  <c r="I895" i="55"/>
  <c r="P895" i="55"/>
  <c r="O895" i="55"/>
  <c r="N895" i="55"/>
  <c r="L895" i="55"/>
  <c r="M895" i="55"/>
  <c r="C927" i="55"/>
  <c r="I927" i="55"/>
  <c r="P927" i="55"/>
  <c r="O927" i="55"/>
  <c r="N927" i="55"/>
  <c r="L927" i="55"/>
  <c r="M927" i="55"/>
  <c r="C959" i="55"/>
  <c r="M959" i="55"/>
  <c r="I959" i="55"/>
  <c r="P959" i="55"/>
  <c r="N959" i="55"/>
  <c r="L959" i="55"/>
  <c r="O959" i="55"/>
  <c r="C985" i="55"/>
  <c r="L985" i="55"/>
  <c r="I985" i="55"/>
  <c r="O985" i="55"/>
  <c r="M985" i="55"/>
  <c r="N985" i="55"/>
  <c r="P985" i="55"/>
  <c r="C1005" i="55"/>
  <c r="L1005" i="55"/>
  <c r="I1005" i="55"/>
  <c r="O1005" i="55"/>
  <c r="M1005" i="55"/>
  <c r="P1005" i="55"/>
  <c r="N1005" i="55"/>
  <c r="C990" i="55"/>
  <c r="L990" i="55"/>
  <c r="O990" i="55"/>
  <c r="M990" i="55"/>
  <c r="P990" i="55"/>
  <c r="N990" i="55"/>
  <c r="I990" i="55"/>
  <c r="C1007" i="55"/>
  <c r="L1007" i="55"/>
  <c r="I1007" i="55"/>
  <c r="O1007" i="55"/>
  <c r="M1007" i="55"/>
  <c r="N1007" i="55"/>
  <c r="P1007" i="55"/>
  <c r="C983" i="55"/>
  <c r="L983" i="55"/>
  <c r="I983" i="55"/>
  <c r="O983" i="55"/>
  <c r="M983" i="55"/>
  <c r="P983" i="55"/>
  <c r="N983" i="55"/>
  <c r="C1044" i="55"/>
  <c r="L1044" i="55"/>
  <c r="I1044" i="55"/>
  <c r="P1044" i="55"/>
  <c r="O1044" i="55"/>
  <c r="M1044" i="55"/>
  <c r="N1044" i="55"/>
  <c r="C992" i="55"/>
  <c r="L992" i="55"/>
  <c r="I992" i="55"/>
  <c r="O992" i="55"/>
  <c r="M992" i="55"/>
  <c r="P992" i="55"/>
  <c r="N992" i="55"/>
  <c r="C1003" i="55"/>
  <c r="L1003" i="55"/>
  <c r="I1003" i="55"/>
  <c r="O1003" i="55"/>
  <c r="M1003" i="55"/>
  <c r="N1003" i="55"/>
  <c r="P1003" i="55"/>
  <c r="C1017" i="55"/>
  <c r="L1017" i="55"/>
  <c r="I1017" i="55"/>
  <c r="O1017" i="55"/>
  <c r="M1017" i="55"/>
  <c r="P1017" i="55"/>
  <c r="N1017" i="55"/>
  <c r="C1049" i="55"/>
  <c r="L1049" i="55"/>
  <c r="I1049" i="55"/>
  <c r="P1049" i="55"/>
  <c r="O1049" i="55"/>
  <c r="M1049" i="55"/>
  <c r="N1049" i="55"/>
  <c r="C1082" i="55"/>
  <c r="L1082" i="55"/>
  <c r="I1082" i="55"/>
  <c r="P1082" i="55"/>
  <c r="O1082" i="55"/>
  <c r="M1082" i="55"/>
  <c r="N1082" i="55"/>
  <c r="C1098" i="55"/>
  <c r="I1098" i="55"/>
  <c r="P1098" i="55"/>
  <c r="O1098" i="55"/>
  <c r="N1098" i="55"/>
  <c r="L1098" i="55"/>
  <c r="M1098" i="55"/>
  <c r="C1034" i="55"/>
  <c r="L1034" i="55"/>
  <c r="I1034" i="55"/>
  <c r="P1034" i="55"/>
  <c r="O1034" i="55"/>
  <c r="M1034" i="55"/>
  <c r="N1034" i="55"/>
  <c r="C1066" i="55"/>
  <c r="L1066" i="55"/>
  <c r="I1066" i="55"/>
  <c r="P1066" i="55"/>
  <c r="O1066" i="55"/>
  <c r="M1066" i="55"/>
  <c r="N1066" i="55"/>
  <c r="C1123" i="55"/>
  <c r="O1123" i="55"/>
  <c r="N1123" i="55"/>
  <c r="M1123" i="55"/>
  <c r="L1123" i="55"/>
  <c r="I1123" i="55"/>
  <c r="P1123" i="55"/>
  <c r="C1019" i="55"/>
  <c r="L1019" i="55"/>
  <c r="I1019" i="55"/>
  <c r="O1019" i="55"/>
  <c r="M1019" i="55"/>
  <c r="N1019" i="55"/>
  <c r="P1019" i="55"/>
  <c r="C1051" i="55"/>
  <c r="L1051" i="55"/>
  <c r="I1051" i="55"/>
  <c r="P1051" i="55"/>
  <c r="O1051" i="55"/>
  <c r="M1051" i="55"/>
  <c r="N1051" i="55"/>
  <c r="C1093" i="55"/>
  <c r="L1093" i="55"/>
  <c r="I1093" i="55"/>
  <c r="P1093" i="55"/>
  <c r="O1093" i="55"/>
  <c r="M1093" i="55"/>
  <c r="N1093" i="55"/>
  <c r="C1102" i="55"/>
  <c r="P1102" i="55"/>
  <c r="O1102" i="55"/>
  <c r="N1102" i="55"/>
  <c r="M1102" i="55"/>
  <c r="I1102" i="55"/>
  <c r="L1102" i="55"/>
  <c r="C1116" i="55"/>
  <c r="N1116" i="55"/>
  <c r="M1116" i="55"/>
  <c r="L1116" i="55"/>
  <c r="I1116" i="55"/>
  <c r="O1116" i="55"/>
  <c r="P1116" i="55"/>
  <c r="C1161" i="55"/>
  <c r="I1161" i="55"/>
  <c r="P1161" i="55"/>
  <c r="O1161" i="55"/>
  <c r="N1161" i="55"/>
  <c r="M1161" i="55"/>
  <c r="L1161" i="55"/>
  <c r="C1129" i="55"/>
  <c r="I1129" i="55"/>
  <c r="P1129" i="55"/>
  <c r="O1129" i="55"/>
  <c r="N1129" i="55"/>
  <c r="M1129" i="55"/>
  <c r="L1129" i="55"/>
  <c r="C1110" i="55"/>
  <c r="L1110" i="55"/>
  <c r="I1110" i="55"/>
  <c r="P1110" i="55"/>
  <c r="O1110" i="55"/>
  <c r="M1110" i="55"/>
  <c r="N1110" i="55"/>
  <c r="C1142" i="55"/>
  <c r="L1142" i="55"/>
  <c r="I1142" i="55"/>
  <c r="P1142" i="55"/>
  <c r="O1142" i="55"/>
  <c r="N1142" i="55"/>
  <c r="M1142" i="55"/>
  <c r="C1182" i="55"/>
  <c r="P1182" i="55"/>
  <c r="O1182" i="55"/>
  <c r="N1182" i="55"/>
  <c r="M1182" i="55"/>
  <c r="L1182" i="55"/>
  <c r="I1182" i="55"/>
  <c r="C1281" i="55"/>
  <c r="O1281" i="55"/>
  <c r="N1281" i="55"/>
  <c r="M1281" i="55"/>
  <c r="L1281" i="55"/>
  <c r="I1281" i="55"/>
  <c r="P1281" i="55"/>
  <c r="C1199" i="55"/>
  <c r="P1199" i="55"/>
  <c r="O1199" i="55"/>
  <c r="N1199" i="55"/>
  <c r="M1199" i="55"/>
  <c r="L1199" i="55"/>
  <c r="I1199" i="55"/>
  <c r="C1200" i="55"/>
  <c r="P1200" i="55"/>
  <c r="O1200" i="55"/>
  <c r="N1200" i="55"/>
  <c r="M1200" i="55"/>
  <c r="L1200" i="55"/>
  <c r="I1200" i="55"/>
  <c r="C1350" i="55"/>
  <c r="M1350" i="55"/>
  <c r="L1350" i="55"/>
  <c r="I1350" i="55"/>
  <c r="P1350" i="55"/>
  <c r="O1350" i="55"/>
  <c r="N1350" i="55"/>
  <c r="C1201" i="55"/>
  <c r="P1201" i="55"/>
  <c r="O1201" i="55"/>
  <c r="N1201" i="55"/>
  <c r="M1201" i="55"/>
  <c r="L1201" i="55"/>
  <c r="I1201" i="55"/>
  <c r="C1194" i="55"/>
  <c r="L1194" i="55"/>
  <c r="I1194" i="55"/>
  <c r="P1194" i="55"/>
  <c r="O1194" i="55"/>
  <c r="N1194" i="55"/>
  <c r="M1194" i="55"/>
  <c r="C1160" i="55"/>
  <c r="P1160" i="55"/>
  <c r="O1160" i="55"/>
  <c r="N1160" i="55"/>
  <c r="M1160" i="55"/>
  <c r="L1160" i="55"/>
  <c r="I1160" i="55"/>
  <c r="C1219" i="55"/>
  <c r="I1219" i="55"/>
  <c r="P1219" i="55"/>
  <c r="O1219" i="55"/>
  <c r="N1219" i="55"/>
  <c r="M1219" i="55"/>
  <c r="L1219" i="55"/>
  <c r="C1220" i="55"/>
  <c r="I1220" i="55"/>
  <c r="P1220" i="55"/>
  <c r="O1220" i="55"/>
  <c r="N1220" i="55"/>
  <c r="M1220" i="55"/>
  <c r="L1220" i="55"/>
  <c r="C1259" i="55"/>
  <c r="O1259" i="55"/>
  <c r="N1259" i="55"/>
  <c r="M1259" i="55"/>
  <c r="L1259" i="55"/>
  <c r="I1259" i="55"/>
  <c r="P1259" i="55"/>
  <c r="C1252" i="55"/>
  <c r="I1252" i="55"/>
  <c r="P1252" i="55"/>
  <c r="O1252" i="55"/>
  <c r="N1252" i="55"/>
  <c r="M1252" i="55"/>
  <c r="L1252" i="55"/>
  <c r="C1297" i="55"/>
  <c r="I1297" i="55"/>
  <c r="P1297" i="55"/>
  <c r="O1297" i="55"/>
  <c r="N1297" i="55"/>
  <c r="M1297" i="55"/>
  <c r="L1297" i="55"/>
  <c r="C1245" i="55"/>
  <c r="O1245" i="55"/>
  <c r="N1245" i="55"/>
  <c r="M1245" i="55"/>
  <c r="L1245" i="55"/>
  <c r="I1245" i="55"/>
  <c r="P1245" i="55"/>
  <c r="C1246" i="55"/>
  <c r="O1246" i="55"/>
  <c r="N1246" i="55"/>
  <c r="M1246" i="55"/>
  <c r="L1246" i="55"/>
  <c r="I1246" i="55"/>
  <c r="P1246" i="55"/>
  <c r="C1299" i="55"/>
  <c r="M1299" i="55"/>
  <c r="L1299" i="55"/>
  <c r="I1299" i="55"/>
  <c r="P1299" i="55"/>
  <c r="O1299" i="55"/>
  <c r="N1299" i="55"/>
  <c r="C1263" i="55"/>
  <c r="P1263" i="55"/>
  <c r="O1263" i="55"/>
  <c r="N1263" i="55"/>
  <c r="M1263" i="55"/>
  <c r="L1263" i="55"/>
  <c r="I1263" i="55"/>
  <c r="C1256" i="55"/>
  <c r="L1256" i="55"/>
  <c r="I1256" i="55"/>
  <c r="P1256" i="55"/>
  <c r="O1256" i="55"/>
  <c r="N1256" i="55"/>
  <c r="M1256" i="55"/>
  <c r="C1314" i="55"/>
  <c r="O1314" i="55"/>
  <c r="N1314" i="55"/>
  <c r="M1314" i="55"/>
  <c r="L1314" i="55"/>
  <c r="I1314" i="55"/>
  <c r="P1314" i="55"/>
  <c r="C1257" i="55"/>
  <c r="L1257" i="55"/>
  <c r="I1257" i="55"/>
  <c r="P1257" i="55"/>
  <c r="O1257" i="55"/>
  <c r="N1257" i="55"/>
  <c r="M1257" i="55"/>
  <c r="C1315" i="55"/>
  <c r="P1315" i="55"/>
  <c r="O1315" i="55"/>
  <c r="N1315" i="55"/>
  <c r="M1315" i="55"/>
  <c r="L1315" i="55"/>
  <c r="I1315" i="55"/>
  <c r="C1347" i="55"/>
  <c r="M1347" i="55"/>
  <c r="L1347" i="55"/>
  <c r="I1347" i="55"/>
  <c r="P1347" i="55"/>
  <c r="O1347" i="55"/>
  <c r="N1347" i="55"/>
  <c r="C1316" i="55"/>
  <c r="P1316" i="55"/>
  <c r="O1316" i="55"/>
  <c r="N1316" i="55"/>
  <c r="M1316" i="55"/>
  <c r="L1316" i="55"/>
  <c r="I1316" i="55"/>
  <c r="C1348" i="55"/>
  <c r="M1348" i="55"/>
  <c r="L1348" i="55"/>
  <c r="I1348" i="55"/>
  <c r="P1348" i="55"/>
  <c r="O1348" i="55"/>
  <c r="N1348" i="55"/>
  <c r="C1321" i="55"/>
  <c r="I1321" i="55"/>
  <c r="P1321" i="55"/>
  <c r="O1321" i="55"/>
  <c r="N1321" i="55"/>
  <c r="M1321" i="55"/>
  <c r="L1321" i="55"/>
  <c r="C1353" i="55"/>
  <c r="M1353" i="55"/>
  <c r="L1353" i="55"/>
  <c r="I1353" i="55"/>
  <c r="P1353" i="55"/>
  <c r="O1353" i="55"/>
  <c r="N1353" i="55"/>
  <c r="C1383" i="55"/>
  <c r="N1383" i="55"/>
  <c r="M1383" i="55"/>
  <c r="L1383" i="55"/>
  <c r="I1383" i="55"/>
  <c r="P1383" i="55"/>
  <c r="O1383" i="55"/>
  <c r="C1376" i="55"/>
  <c r="N1376" i="55"/>
  <c r="M1376" i="55"/>
  <c r="L1376" i="55"/>
  <c r="I1376" i="55"/>
  <c r="P1376" i="55"/>
  <c r="O1376" i="55"/>
  <c r="C1373" i="55"/>
  <c r="M1373" i="55"/>
  <c r="L1373" i="55"/>
  <c r="I1373" i="55"/>
  <c r="P1373" i="55"/>
  <c r="O1373" i="55"/>
  <c r="N1373" i="55"/>
  <c r="C1408" i="55"/>
  <c r="M1408" i="55"/>
  <c r="L1408" i="55"/>
  <c r="I1408" i="55"/>
  <c r="P1408" i="55"/>
  <c r="O1408" i="55"/>
  <c r="N1408" i="55"/>
  <c r="C1401" i="55"/>
  <c r="I1401" i="55"/>
  <c r="P1401" i="55"/>
  <c r="O1401" i="55"/>
  <c r="N1401" i="55"/>
  <c r="M1401" i="55"/>
  <c r="L1401" i="55"/>
  <c r="C1425" i="55"/>
  <c r="P1425" i="55"/>
  <c r="O1425" i="55"/>
  <c r="N1425" i="55"/>
  <c r="M1425" i="55"/>
  <c r="L1425" i="55"/>
  <c r="I1425" i="55"/>
  <c r="C1418" i="55"/>
  <c r="O1418" i="55"/>
  <c r="N1418" i="55"/>
  <c r="M1418" i="55"/>
  <c r="L1418" i="55"/>
  <c r="I1418" i="55"/>
  <c r="P1418" i="55"/>
  <c r="C1411" i="55"/>
  <c r="M1411" i="55"/>
  <c r="L1411" i="55"/>
  <c r="I1411" i="55"/>
  <c r="P1411" i="55"/>
  <c r="O1411" i="55"/>
  <c r="N1411" i="55"/>
  <c r="C1438" i="55"/>
  <c r="L1438" i="55"/>
  <c r="I1438" i="55"/>
  <c r="P1438" i="55"/>
  <c r="O1438" i="55"/>
  <c r="N1438" i="55"/>
  <c r="M1438" i="55"/>
  <c r="C1443" i="55"/>
  <c r="M1443" i="55"/>
  <c r="L1443" i="55"/>
  <c r="I1443" i="55"/>
  <c r="P1443" i="55"/>
  <c r="O1443" i="55"/>
  <c r="N1443" i="55"/>
  <c r="C1444" i="55"/>
  <c r="N1444" i="55"/>
  <c r="M1444" i="55"/>
  <c r="L1444" i="55"/>
  <c r="I1444" i="55"/>
  <c r="P1444" i="55"/>
  <c r="O1444" i="55"/>
  <c r="C1476" i="55"/>
  <c r="N1476" i="55"/>
  <c r="M1476" i="55"/>
  <c r="L1476" i="55"/>
  <c r="I1476" i="55"/>
  <c r="P1476" i="55"/>
  <c r="O1476" i="55"/>
  <c r="C1465" i="55"/>
  <c r="I1465" i="55"/>
  <c r="P1465" i="55"/>
  <c r="O1465" i="55"/>
  <c r="N1465" i="55"/>
  <c r="M1465" i="55"/>
  <c r="L1465" i="55"/>
  <c r="C1466" i="55"/>
  <c r="I1466" i="55"/>
  <c r="P1466" i="55"/>
  <c r="O1466" i="55"/>
  <c r="N1466" i="55"/>
  <c r="M1466" i="55"/>
  <c r="L1466" i="55"/>
  <c r="C1459" i="55"/>
  <c r="P1459" i="55"/>
  <c r="O1459" i="55"/>
  <c r="N1459" i="55"/>
  <c r="M1459" i="55"/>
  <c r="L1459" i="55"/>
  <c r="I1459" i="55"/>
  <c r="C1481" i="55"/>
  <c r="I1481" i="55"/>
  <c r="P1481" i="55"/>
  <c r="O1481" i="55"/>
  <c r="N1481" i="55"/>
  <c r="M1481" i="55"/>
  <c r="L1481" i="55"/>
  <c r="C1519" i="55"/>
  <c r="I1519" i="55"/>
  <c r="P1519" i="55"/>
  <c r="O1519" i="55"/>
  <c r="N1519" i="55"/>
  <c r="M1519" i="55"/>
  <c r="L1519" i="55"/>
  <c r="C1498" i="55"/>
  <c r="P1498" i="55"/>
  <c r="O1498" i="55"/>
  <c r="N1498" i="55"/>
  <c r="M1498" i="55"/>
  <c r="L1498" i="55"/>
  <c r="I1498" i="55"/>
  <c r="C1499" i="55"/>
  <c r="P1499" i="55"/>
  <c r="O1499" i="55"/>
  <c r="N1499" i="55"/>
  <c r="M1499" i="55"/>
  <c r="L1499" i="55"/>
  <c r="I1499" i="55"/>
  <c r="C1523" i="55"/>
  <c r="P1523" i="55"/>
  <c r="O1523" i="55"/>
  <c r="N1523" i="55"/>
  <c r="M1523" i="55"/>
  <c r="L1523" i="55"/>
  <c r="I1523" i="55"/>
  <c r="C1531" i="55"/>
  <c r="P1531" i="55"/>
  <c r="O1531" i="55"/>
  <c r="N1531" i="55"/>
  <c r="M1531" i="55"/>
  <c r="L1531" i="55"/>
  <c r="I1531" i="55"/>
  <c r="C1536" i="55"/>
  <c r="O1536" i="55"/>
  <c r="N1536" i="55"/>
  <c r="M1536" i="55"/>
  <c r="L1536" i="55"/>
  <c r="I1536" i="55"/>
  <c r="P1536" i="55"/>
  <c r="C1601" i="55"/>
  <c r="N1601" i="55"/>
  <c r="M1601" i="55"/>
  <c r="L1601" i="55"/>
  <c r="I1601" i="55"/>
  <c r="P1601" i="55"/>
  <c r="O1601" i="55"/>
  <c r="C1561" i="55"/>
  <c r="N1561" i="55"/>
  <c r="M1561" i="55"/>
  <c r="L1561" i="55"/>
  <c r="I1561" i="55"/>
  <c r="P1561" i="55"/>
  <c r="O1561" i="55"/>
  <c r="C1562" i="55"/>
  <c r="P1562" i="55"/>
  <c r="O1562" i="55"/>
  <c r="N1562" i="55"/>
  <c r="M1562" i="55"/>
  <c r="L1562" i="55"/>
  <c r="I1562" i="55"/>
  <c r="C1555" i="55"/>
  <c r="I1555" i="55"/>
  <c r="P1555" i="55"/>
  <c r="O1555" i="55"/>
  <c r="N1555" i="55"/>
  <c r="M1555" i="55"/>
  <c r="L1555" i="55"/>
  <c r="C1603" i="55"/>
  <c r="P1603" i="55"/>
  <c r="O1603" i="55"/>
  <c r="N1603" i="55"/>
  <c r="M1603" i="55"/>
  <c r="L1603" i="55"/>
  <c r="I1603" i="55"/>
  <c r="C1576" i="55"/>
  <c r="P1576" i="55"/>
  <c r="O1576" i="55"/>
  <c r="N1576" i="55"/>
  <c r="M1576" i="55"/>
  <c r="L1576" i="55"/>
  <c r="I1576" i="55"/>
  <c r="C1595" i="55"/>
  <c r="L1595" i="55"/>
  <c r="I1595" i="55"/>
  <c r="P1595" i="55"/>
  <c r="O1595" i="55"/>
  <c r="N1595" i="55"/>
  <c r="M1595" i="55"/>
  <c r="C1631" i="55"/>
  <c r="L1631" i="55"/>
  <c r="I1631" i="55"/>
  <c r="P1631" i="55"/>
  <c r="O1631" i="55"/>
  <c r="N1631" i="55"/>
  <c r="M1631" i="55"/>
  <c r="C1611" i="55"/>
  <c r="L1611" i="55"/>
  <c r="I1611" i="55"/>
  <c r="P1611" i="55"/>
  <c r="O1611" i="55"/>
  <c r="N1611" i="55"/>
  <c r="M1611" i="55"/>
  <c r="C1620" i="55"/>
  <c r="P1620" i="55"/>
  <c r="O1620" i="55"/>
  <c r="N1620" i="55"/>
  <c r="M1620" i="55"/>
  <c r="L1620" i="55"/>
  <c r="I1620" i="55"/>
  <c r="C1621" i="55"/>
  <c r="P1621" i="55"/>
  <c r="O1621" i="55"/>
  <c r="N1621" i="55"/>
  <c r="M1621" i="55"/>
  <c r="L1621" i="55"/>
  <c r="I1621" i="55"/>
  <c r="C1634" i="55"/>
  <c r="P1634" i="55"/>
  <c r="O1634" i="55"/>
  <c r="N1634" i="55"/>
  <c r="M1634" i="55"/>
  <c r="L1634" i="55"/>
  <c r="I1634" i="55"/>
  <c r="C1666" i="55"/>
  <c r="P1666" i="55"/>
  <c r="O1666" i="55"/>
  <c r="N1666" i="55"/>
  <c r="M1666" i="55"/>
  <c r="L1666" i="55"/>
  <c r="I1666" i="55"/>
  <c r="C1659" i="55"/>
  <c r="P1659" i="55"/>
  <c r="O1659" i="55"/>
  <c r="N1659" i="55"/>
  <c r="M1659" i="55"/>
  <c r="L1659" i="55"/>
  <c r="I1659" i="55"/>
  <c r="C1654" i="55"/>
  <c r="L1654" i="55"/>
  <c r="I1654" i="55"/>
  <c r="P1654" i="55"/>
  <c r="O1654" i="55"/>
  <c r="N1654" i="55"/>
  <c r="M1654" i="55"/>
  <c r="C1660" i="55"/>
  <c r="P1660" i="55"/>
  <c r="O1660" i="55"/>
  <c r="N1660" i="55"/>
  <c r="M1660" i="55"/>
  <c r="L1660" i="55"/>
  <c r="I1660" i="55"/>
  <c r="C1675" i="55"/>
  <c r="P1675" i="55"/>
  <c r="O1675" i="55"/>
  <c r="N1675" i="55"/>
  <c r="M1675" i="55"/>
  <c r="L1675" i="55"/>
  <c r="I1675" i="55"/>
  <c r="C1691" i="55"/>
  <c r="M1691" i="55"/>
  <c r="L1691" i="55"/>
  <c r="I1691" i="55"/>
  <c r="P1691" i="55"/>
  <c r="O1691" i="55"/>
  <c r="N1691" i="55"/>
  <c r="C1689" i="55"/>
  <c r="L1689" i="55"/>
  <c r="I1689" i="55"/>
  <c r="P1689" i="55"/>
  <c r="O1689" i="55"/>
  <c r="N1689" i="55"/>
  <c r="M1689" i="55"/>
  <c r="C168" i="55"/>
  <c r="P168" i="55"/>
  <c r="O168" i="55"/>
  <c r="N168" i="55"/>
  <c r="M168" i="55"/>
  <c r="L168" i="55"/>
  <c r="I168" i="55"/>
  <c r="C109" i="55"/>
  <c r="O109" i="55"/>
  <c r="N109" i="55"/>
  <c r="M109" i="55"/>
  <c r="L109" i="55"/>
  <c r="I109" i="55"/>
  <c r="P109" i="55"/>
  <c r="C77" i="55"/>
  <c r="M77" i="55"/>
  <c r="L77" i="55"/>
  <c r="I77" i="55"/>
  <c r="P77" i="55"/>
  <c r="O77" i="55"/>
  <c r="N77" i="55"/>
  <c r="C45" i="55"/>
  <c r="L45" i="55"/>
  <c r="I45" i="55"/>
  <c r="M45" i="55"/>
  <c r="P45" i="55"/>
  <c r="O45" i="55"/>
  <c r="N45" i="55"/>
  <c r="C868" i="55"/>
  <c r="M868" i="55"/>
  <c r="L868" i="55"/>
  <c r="I868" i="55"/>
  <c r="P868" i="55"/>
  <c r="N868" i="55"/>
  <c r="O868" i="55"/>
  <c r="C814" i="55"/>
  <c r="M814" i="55"/>
  <c r="L814" i="55"/>
  <c r="I814" i="55"/>
  <c r="N814" i="55"/>
  <c r="P814" i="55"/>
  <c r="O814" i="55"/>
  <c r="C853" i="55"/>
  <c r="M853" i="55"/>
  <c r="L853" i="55"/>
  <c r="I853" i="55"/>
  <c r="N853" i="55"/>
  <c r="P853" i="55"/>
  <c r="O853" i="55"/>
  <c r="C896" i="55"/>
  <c r="I896" i="55"/>
  <c r="P896" i="55"/>
  <c r="O896" i="55"/>
  <c r="N896" i="55"/>
  <c r="L896" i="55"/>
  <c r="M896" i="55"/>
  <c r="C928" i="55"/>
  <c r="I928" i="55"/>
  <c r="P928" i="55"/>
  <c r="O928" i="55"/>
  <c r="N928" i="55"/>
  <c r="L928" i="55"/>
  <c r="M928" i="55"/>
  <c r="C960" i="55"/>
  <c r="N960" i="55"/>
  <c r="L960" i="55"/>
  <c r="I960" i="55"/>
  <c r="O960" i="55"/>
  <c r="P960" i="55"/>
  <c r="M960" i="55"/>
  <c r="C893" i="55"/>
  <c r="P893" i="55"/>
  <c r="O893" i="55"/>
  <c r="N893" i="55"/>
  <c r="M893" i="55"/>
  <c r="L893" i="55"/>
  <c r="I893" i="55"/>
  <c r="C925" i="55"/>
  <c r="P925" i="55"/>
  <c r="O925" i="55"/>
  <c r="N925" i="55"/>
  <c r="M925" i="55"/>
  <c r="L925" i="55"/>
  <c r="I925" i="55"/>
  <c r="C957" i="55"/>
  <c r="L957" i="55"/>
  <c r="O957" i="55"/>
  <c r="P957" i="55"/>
  <c r="N957" i="55"/>
  <c r="M957" i="55"/>
  <c r="I957" i="55"/>
  <c r="C894" i="55"/>
  <c r="P894" i="55"/>
  <c r="O894" i="55"/>
  <c r="N894" i="55"/>
  <c r="M894" i="55"/>
  <c r="L894" i="55"/>
  <c r="I894" i="55"/>
  <c r="C926" i="55"/>
  <c r="P926" i="55"/>
  <c r="O926" i="55"/>
  <c r="N926" i="55"/>
  <c r="M926" i="55"/>
  <c r="L926" i="55"/>
  <c r="I926" i="55"/>
  <c r="C958" i="55"/>
  <c r="M958" i="55"/>
  <c r="I958" i="55"/>
  <c r="P958" i="55"/>
  <c r="N958" i="55"/>
  <c r="O958" i="55"/>
  <c r="L958" i="55"/>
  <c r="C899" i="55"/>
  <c r="M899" i="55"/>
  <c r="L899" i="55"/>
  <c r="I899" i="55"/>
  <c r="P899" i="55"/>
  <c r="N899" i="55"/>
  <c r="O899" i="55"/>
  <c r="C931" i="55"/>
  <c r="M931" i="55"/>
  <c r="L931" i="55"/>
  <c r="I931" i="55"/>
  <c r="P931" i="55"/>
  <c r="N931" i="55"/>
  <c r="O931" i="55"/>
  <c r="C963" i="55"/>
  <c r="M963" i="55"/>
  <c r="I963" i="55"/>
  <c r="P963" i="55"/>
  <c r="N963" i="55"/>
  <c r="O963" i="55"/>
  <c r="L963" i="55"/>
  <c r="C989" i="55"/>
  <c r="L989" i="55"/>
  <c r="I989" i="55"/>
  <c r="O989" i="55"/>
  <c r="M989" i="55"/>
  <c r="P989" i="55"/>
  <c r="N989" i="55"/>
  <c r="C1072" i="55"/>
  <c r="L1072" i="55"/>
  <c r="I1072" i="55"/>
  <c r="P1072" i="55"/>
  <c r="O1072" i="55"/>
  <c r="M1072" i="55"/>
  <c r="N1072" i="55"/>
  <c r="C994" i="55"/>
  <c r="L994" i="55"/>
  <c r="I994" i="55"/>
  <c r="O994" i="55"/>
  <c r="M994" i="55"/>
  <c r="P994" i="55"/>
  <c r="N994" i="55"/>
  <c r="C1064" i="55"/>
  <c r="L1064" i="55"/>
  <c r="I1064" i="55"/>
  <c r="P1064" i="55"/>
  <c r="O1064" i="55"/>
  <c r="M1064" i="55"/>
  <c r="N1064" i="55"/>
  <c r="C987" i="55"/>
  <c r="L987" i="55"/>
  <c r="I987" i="55"/>
  <c r="O987" i="55"/>
  <c r="M987" i="55"/>
  <c r="P987" i="55"/>
  <c r="N987" i="55"/>
  <c r="C1076" i="55"/>
  <c r="L1076" i="55"/>
  <c r="I1076" i="55"/>
  <c r="P1076" i="55"/>
  <c r="O1076" i="55"/>
  <c r="M1076" i="55"/>
  <c r="N1076" i="55"/>
  <c r="C1002" i="55"/>
  <c r="L1002" i="55"/>
  <c r="I1002" i="55"/>
  <c r="O1002" i="55"/>
  <c r="M1002" i="55"/>
  <c r="P1002" i="55"/>
  <c r="N1002" i="55"/>
  <c r="C1048" i="55"/>
  <c r="L1048" i="55"/>
  <c r="I1048" i="55"/>
  <c r="P1048" i="55"/>
  <c r="O1048" i="55"/>
  <c r="M1048" i="55"/>
  <c r="N1048" i="55"/>
  <c r="C1021" i="55"/>
  <c r="L1021" i="55"/>
  <c r="I1021" i="55"/>
  <c r="O1021" i="55"/>
  <c r="M1021" i="55"/>
  <c r="P1021" i="55"/>
  <c r="N1021" i="55"/>
  <c r="C1053" i="55"/>
  <c r="L1053" i="55"/>
  <c r="I1053" i="55"/>
  <c r="P1053" i="55"/>
  <c r="O1053" i="55"/>
  <c r="M1053" i="55"/>
  <c r="N1053" i="55"/>
  <c r="C1089" i="55"/>
  <c r="L1089" i="55"/>
  <c r="I1089" i="55"/>
  <c r="P1089" i="55"/>
  <c r="O1089" i="55"/>
  <c r="M1089" i="55"/>
  <c r="N1089" i="55"/>
  <c r="C1106" i="55"/>
  <c r="I1106" i="55"/>
  <c r="P1106" i="55"/>
  <c r="O1106" i="55"/>
  <c r="N1106" i="55"/>
  <c r="L1106" i="55"/>
  <c r="M1106" i="55"/>
  <c r="C1038" i="55"/>
  <c r="L1038" i="55"/>
  <c r="I1038" i="55"/>
  <c r="P1038" i="55"/>
  <c r="O1038" i="55"/>
  <c r="M1038" i="55"/>
  <c r="N1038" i="55"/>
  <c r="C1070" i="55"/>
  <c r="L1070" i="55"/>
  <c r="I1070" i="55"/>
  <c r="P1070" i="55"/>
  <c r="O1070" i="55"/>
  <c r="M1070" i="55"/>
  <c r="N1070" i="55"/>
  <c r="C1139" i="55"/>
  <c r="I1139" i="55"/>
  <c r="P1139" i="55"/>
  <c r="O1139" i="55"/>
  <c r="N1139" i="55"/>
  <c r="M1139" i="55"/>
  <c r="L1139" i="55"/>
  <c r="C1023" i="55"/>
  <c r="L1023" i="55"/>
  <c r="I1023" i="55"/>
  <c r="O1023" i="55"/>
  <c r="M1023" i="55"/>
  <c r="N1023" i="55"/>
  <c r="P1023" i="55"/>
  <c r="C1055" i="55"/>
  <c r="L1055" i="55"/>
  <c r="I1055" i="55"/>
  <c r="P1055" i="55"/>
  <c r="O1055" i="55"/>
  <c r="M1055" i="55"/>
  <c r="N1055" i="55"/>
  <c r="C1101" i="55"/>
  <c r="I1101" i="55"/>
  <c r="P1101" i="55"/>
  <c r="O1101" i="55"/>
  <c r="N1101" i="55"/>
  <c r="M1101" i="55"/>
  <c r="L1101" i="55"/>
  <c r="C1151" i="55"/>
  <c r="N1151" i="55"/>
  <c r="M1151" i="55"/>
  <c r="L1151" i="55"/>
  <c r="I1151" i="55"/>
  <c r="P1151" i="55"/>
  <c r="O1151" i="55"/>
  <c r="C1120" i="55"/>
  <c r="O1120" i="55"/>
  <c r="N1120" i="55"/>
  <c r="M1120" i="55"/>
  <c r="L1120" i="55"/>
  <c r="I1120" i="55"/>
  <c r="P1120" i="55"/>
  <c r="C1189" i="55"/>
  <c r="P1189" i="55"/>
  <c r="O1189" i="55"/>
  <c r="N1189" i="55"/>
  <c r="M1189" i="55"/>
  <c r="L1189" i="55"/>
  <c r="I1189" i="55"/>
  <c r="C1133" i="55"/>
  <c r="I1133" i="55"/>
  <c r="P1133" i="55"/>
  <c r="O1133" i="55"/>
  <c r="N1133" i="55"/>
  <c r="M1133" i="55"/>
  <c r="L1133" i="55"/>
  <c r="C1114" i="55"/>
  <c r="M1114" i="55"/>
  <c r="L1114" i="55"/>
  <c r="I1114" i="55"/>
  <c r="P1114" i="55"/>
  <c r="N1114" i="55"/>
  <c r="O1114" i="55"/>
  <c r="C1146" i="55"/>
  <c r="M1146" i="55"/>
  <c r="L1146" i="55"/>
  <c r="I1146" i="55"/>
  <c r="P1146" i="55"/>
  <c r="O1146" i="55"/>
  <c r="N1146" i="55"/>
  <c r="C1190" i="55"/>
  <c r="P1190" i="55"/>
  <c r="O1190" i="55"/>
  <c r="N1190" i="55"/>
  <c r="M1190" i="55"/>
  <c r="L1190" i="55"/>
  <c r="I1190" i="55"/>
  <c r="C1154" i="55"/>
  <c r="O1154" i="55"/>
  <c r="N1154" i="55"/>
  <c r="M1154" i="55"/>
  <c r="L1154" i="55"/>
  <c r="I1154" i="55"/>
  <c r="P1154" i="55"/>
  <c r="C1207" i="55"/>
  <c r="M1207" i="55"/>
  <c r="L1207" i="55"/>
  <c r="I1207" i="55"/>
  <c r="P1207" i="55"/>
  <c r="O1207" i="55"/>
  <c r="N1207" i="55"/>
  <c r="C1208" i="55"/>
  <c r="M1208" i="55"/>
  <c r="L1208" i="55"/>
  <c r="I1208" i="55"/>
  <c r="P1208" i="55"/>
  <c r="O1208" i="55"/>
  <c r="N1208" i="55"/>
  <c r="C1155" i="55"/>
  <c r="O1155" i="55"/>
  <c r="N1155" i="55"/>
  <c r="M1155" i="55"/>
  <c r="L1155" i="55"/>
  <c r="I1155" i="55"/>
  <c r="P1155" i="55"/>
  <c r="C1209" i="55"/>
  <c r="M1209" i="55"/>
  <c r="L1209" i="55"/>
  <c r="I1209" i="55"/>
  <c r="P1209" i="55"/>
  <c r="O1209" i="55"/>
  <c r="N1209" i="55"/>
  <c r="C1202" i="55"/>
  <c r="I1202" i="55"/>
  <c r="P1202" i="55"/>
  <c r="O1202" i="55"/>
  <c r="N1202" i="55"/>
  <c r="M1202" i="55"/>
  <c r="L1202" i="55"/>
  <c r="C1164" i="55"/>
  <c r="P1164" i="55"/>
  <c r="O1164" i="55"/>
  <c r="N1164" i="55"/>
  <c r="M1164" i="55"/>
  <c r="L1164" i="55"/>
  <c r="I1164" i="55"/>
  <c r="C1226" i="55"/>
  <c r="M1226" i="55"/>
  <c r="L1226" i="55"/>
  <c r="I1226" i="55"/>
  <c r="P1226" i="55"/>
  <c r="O1226" i="55"/>
  <c r="N1226" i="55"/>
  <c r="C1258" i="55"/>
  <c r="M1258" i="55"/>
  <c r="L1258" i="55"/>
  <c r="I1258" i="55"/>
  <c r="P1258" i="55"/>
  <c r="O1258" i="55"/>
  <c r="N1258" i="55"/>
  <c r="C1267" i="55"/>
  <c r="M1267" i="55"/>
  <c r="L1267" i="55"/>
  <c r="I1267" i="55"/>
  <c r="P1267" i="55"/>
  <c r="O1267" i="55"/>
  <c r="N1267" i="55"/>
  <c r="C1260" i="55"/>
  <c r="O1260" i="55"/>
  <c r="N1260" i="55"/>
  <c r="M1260" i="55"/>
  <c r="L1260" i="55"/>
  <c r="I1260" i="55"/>
  <c r="P1260" i="55"/>
  <c r="C1305" i="55"/>
  <c r="P1305" i="55"/>
  <c r="O1305" i="55"/>
  <c r="N1305" i="55"/>
  <c r="M1305" i="55"/>
  <c r="L1305" i="55"/>
  <c r="I1305" i="55"/>
  <c r="C1253" i="55"/>
  <c r="I1253" i="55"/>
  <c r="P1253" i="55"/>
  <c r="O1253" i="55"/>
  <c r="N1253" i="55"/>
  <c r="M1253" i="55"/>
  <c r="L1253" i="55"/>
  <c r="C1254" i="55"/>
  <c r="I1254" i="55"/>
  <c r="P1254" i="55"/>
  <c r="O1254" i="55"/>
  <c r="N1254" i="55"/>
  <c r="M1254" i="55"/>
  <c r="L1254" i="55"/>
  <c r="C1310" i="55"/>
  <c r="L1310" i="55"/>
  <c r="I1310" i="55"/>
  <c r="P1310" i="55"/>
  <c r="O1310" i="55"/>
  <c r="N1310" i="55"/>
  <c r="M1310" i="55"/>
  <c r="C1271" i="55"/>
  <c r="P1271" i="55"/>
  <c r="O1271" i="55"/>
  <c r="N1271" i="55"/>
  <c r="M1271" i="55"/>
  <c r="L1271" i="55"/>
  <c r="I1271" i="55"/>
  <c r="C1264" i="55"/>
  <c r="I1264" i="55"/>
  <c r="P1264" i="55"/>
  <c r="O1264" i="55"/>
  <c r="N1264" i="55"/>
  <c r="M1264" i="55"/>
  <c r="L1264" i="55"/>
  <c r="C1330" i="55"/>
  <c r="P1330" i="55"/>
  <c r="O1330" i="55"/>
  <c r="N1330" i="55"/>
  <c r="M1330" i="55"/>
  <c r="L1330" i="55"/>
  <c r="I1330" i="55"/>
  <c r="C1265" i="55"/>
  <c r="I1265" i="55"/>
  <c r="P1265" i="55"/>
  <c r="O1265" i="55"/>
  <c r="N1265" i="55"/>
  <c r="M1265" i="55"/>
  <c r="L1265" i="55"/>
  <c r="C1319" i="55"/>
  <c r="I1319" i="55"/>
  <c r="P1319" i="55"/>
  <c r="O1319" i="55"/>
  <c r="N1319" i="55"/>
  <c r="M1319" i="55"/>
  <c r="L1319" i="55"/>
  <c r="C1351" i="55"/>
  <c r="N1351" i="55"/>
  <c r="M1351" i="55"/>
  <c r="L1351" i="55"/>
  <c r="I1351" i="55"/>
  <c r="P1351" i="55"/>
  <c r="O1351" i="55"/>
  <c r="C1320" i="55"/>
  <c r="I1320" i="55"/>
  <c r="P1320" i="55"/>
  <c r="O1320" i="55"/>
  <c r="N1320" i="55"/>
  <c r="M1320" i="55"/>
  <c r="L1320" i="55"/>
  <c r="C1352" i="55"/>
  <c r="N1352" i="55"/>
  <c r="M1352" i="55"/>
  <c r="L1352" i="55"/>
  <c r="I1352" i="55"/>
  <c r="P1352" i="55"/>
  <c r="O1352" i="55"/>
  <c r="C1325" i="55"/>
  <c r="N1325" i="55"/>
  <c r="M1325" i="55"/>
  <c r="L1325" i="55"/>
  <c r="I1325" i="55"/>
  <c r="P1325" i="55"/>
  <c r="O1325" i="55"/>
  <c r="C1363" i="55"/>
  <c r="N1363" i="55"/>
  <c r="M1363" i="55"/>
  <c r="L1363" i="55"/>
  <c r="I1363" i="55"/>
  <c r="P1363" i="55"/>
  <c r="O1363" i="55"/>
  <c r="C1387" i="55"/>
  <c r="N1387" i="55"/>
  <c r="M1387" i="55"/>
  <c r="L1387" i="55"/>
  <c r="I1387" i="55"/>
  <c r="P1387" i="55"/>
  <c r="O1387" i="55"/>
  <c r="C1380" i="55"/>
  <c r="N1380" i="55"/>
  <c r="M1380" i="55"/>
  <c r="L1380" i="55"/>
  <c r="I1380" i="55"/>
  <c r="P1380" i="55"/>
  <c r="O1380" i="55"/>
  <c r="C1377" i="55"/>
  <c r="M1377" i="55"/>
  <c r="L1377" i="55"/>
  <c r="I1377" i="55"/>
  <c r="P1377" i="55"/>
  <c r="O1377" i="55"/>
  <c r="N1377" i="55"/>
  <c r="C1412" i="55"/>
  <c r="N1412" i="55"/>
  <c r="M1412" i="55"/>
  <c r="L1412" i="55"/>
  <c r="I1412" i="55"/>
  <c r="P1412" i="55"/>
  <c r="O1412" i="55"/>
  <c r="C1405" i="55"/>
  <c r="I1405" i="55"/>
  <c r="P1405" i="55"/>
  <c r="O1405" i="55"/>
  <c r="N1405" i="55"/>
  <c r="M1405" i="55"/>
  <c r="L1405" i="55"/>
  <c r="C1427" i="55"/>
  <c r="P1427" i="55"/>
  <c r="O1427" i="55"/>
  <c r="N1427" i="55"/>
  <c r="M1427" i="55"/>
  <c r="L1427" i="55"/>
  <c r="I1427" i="55"/>
  <c r="C1428" i="55"/>
  <c r="P1428" i="55"/>
  <c r="O1428" i="55"/>
  <c r="N1428" i="55"/>
  <c r="M1428" i="55"/>
  <c r="L1428" i="55"/>
  <c r="I1428" i="55"/>
  <c r="C1415" i="55"/>
  <c r="N1415" i="55"/>
  <c r="M1415" i="55"/>
  <c r="L1415" i="55"/>
  <c r="I1415" i="55"/>
  <c r="P1415" i="55"/>
  <c r="O1415" i="55"/>
  <c r="C1442" i="55"/>
  <c r="M1442" i="55"/>
  <c r="L1442" i="55"/>
  <c r="I1442" i="55"/>
  <c r="P1442" i="55"/>
  <c r="O1442" i="55"/>
  <c r="N1442" i="55"/>
  <c r="C1447" i="55"/>
  <c r="N1447" i="55"/>
  <c r="M1447" i="55"/>
  <c r="L1447" i="55"/>
  <c r="I1447" i="55"/>
  <c r="P1447" i="55"/>
  <c r="O1447" i="55"/>
  <c r="C1448" i="55"/>
  <c r="O1448" i="55"/>
  <c r="N1448" i="55"/>
  <c r="M1448" i="55"/>
  <c r="L1448" i="55"/>
  <c r="I1448" i="55"/>
  <c r="P1448" i="55"/>
  <c r="C1480" i="55"/>
  <c r="P1480" i="55"/>
  <c r="O1480" i="55"/>
  <c r="N1480" i="55"/>
  <c r="M1480" i="55"/>
  <c r="L1480" i="55"/>
  <c r="I1480" i="55"/>
  <c r="C1469" i="55"/>
  <c r="L1469" i="55"/>
  <c r="I1469" i="55"/>
  <c r="P1469" i="55"/>
  <c r="O1469" i="55"/>
  <c r="N1469" i="55"/>
  <c r="M1469" i="55"/>
  <c r="C1470" i="55"/>
  <c r="L1470" i="55"/>
  <c r="I1470" i="55"/>
  <c r="P1470" i="55"/>
  <c r="O1470" i="55"/>
  <c r="N1470" i="55"/>
  <c r="M1470" i="55"/>
  <c r="C1463" i="55"/>
  <c r="P1463" i="55"/>
  <c r="O1463" i="55"/>
  <c r="N1463" i="55"/>
  <c r="M1463" i="55"/>
  <c r="L1463" i="55"/>
  <c r="I1463" i="55"/>
  <c r="C1489" i="55"/>
  <c r="M1489" i="55"/>
  <c r="L1489" i="55"/>
  <c r="I1489" i="55"/>
  <c r="P1489" i="55"/>
  <c r="O1489" i="55"/>
  <c r="N1489" i="55"/>
  <c r="C1521" i="55"/>
  <c r="I1521" i="55"/>
  <c r="P1521" i="55"/>
  <c r="O1521" i="55"/>
  <c r="N1521" i="55"/>
  <c r="M1521" i="55"/>
  <c r="L1521" i="55"/>
  <c r="C1502" i="55"/>
  <c r="I1502" i="55"/>
  <c r="P1502" i="55"/>
  <c r="O1502" i="55"/>
  <c r="N1502" i="55"/>
  <c r="M1502" i="55"/>
  <c r="L1502" i="55"/>
  <c r="C1503" i="55"/>
  <c r="I1503" i="55"/>
  <c r="P1503" i="55"/>
  <c r="O1503" i="55"/>
  <c r="N1503" i="55"/>
  <c r="M1503" i="55"/>
  <c r="L1503" i="55"/>
  <c r="C1529" i="55"/>
  <c r="P1529" i="55"/>
  <c r="O1529" i="55"/>
  <c r="N1529" i="55"/>
  <c r="M1529" i="55"/>
  <c r="L1529" i="55"/>
  <c r="I1529" i="55"/>
  <c r="C1540" i="55"/>
  <c r="N1540" i="55"/>
  <c r="M1540" i="55"/>
  <c r="L1540" i="55"/>
  <c r="I1540" i="55"/>
  <c r="P1540" i="55"/>
  <c r="O1540" i="55"/>
  <c r="C1552" i="55"/>
  <c r="P1552" i="55"/>
  <c r="O1552" i="55"/>
  <c r="N1552" i="55"/>
  <c r="M1552" i="55"/>
  <c r="L1552" i="55"/>
  <c r="I1552" i="55"/>
  <c r="C1577" i="55"/>
  <c r="P1577" i="55"/>
  <c r="O1577" i="55"/>
  <c r="N1577" i="55"/>
  <c r="M1577" i="55"/>
  <c r="L1577" i="55"/>
  <c r="I1577" i="55"/>
  <c r="C1565" i="55"/>
  <c r="P1565" i="55"/>
  <c r="O1565" i="55"/>
  <c r="N1565" i="55"/>
  <c r="M1565" i="55"/>
  <c r="L1565" i="55"/>
  <c r="I1565" i="55"/>
  <c r="C1566" i="55"/>
  <c r="P1566" i="55"/>
  <c r="O1566" i="55"/>
  <c r="N1566" i="55"/>
  <c r="M1566" i="55"/>
  <c r="L1566" i="55"/>
  <c r="I1566" i="55"/>
  <c r="C1559" i="55"/>
  <c r="N1559" i="55"/>
  <c r="M1559" i="55"/>
  <c r="L1559" i="55"/>
  <c r="I1559" i="55"/>
  <c r="P1559" i="55"/>
  <c r="O1559" i="55"/>
  <c r="C1575" i="55"/>
  <c r="P1575" i="55"/>
  <c r="O1575" i="55"/>
  <c r="N1575" i="55"/>
  <c r="M1575" i="55"/>
  <c r="L1575" i="55"/>
  <c r="I1575" i="55"/>
  <c r="C1584" i="55"/>
  <c r="M1584" i="55"/>
  <c r="L1584" i="55"/>
  <c r="I1584" i="55"/>
  <c r="P1584" i="55"/>
  <c r="O1584" i="55"/>
  <c r="N1584" i="55"/>
  <c r="C1599" i="55"/>
  <c r="N1599" i="55"/>
  <c r="M1599" i="55"/>
  <c r="L1599" i="55"/>
  <c r="I1599" i="55"/>
  <c r="P1599" i="55"/>
  <c r="O1599" i="55"/>
  <c r="C1606" i="55"/>
  <c r="P1606" i="55"/>
  <c r="O1606" i="55"/>
  <c r="N1606" i="55"/>
  <c r="M1606" i="55"/>
  <c r="L1606" i="55"/>
  <c r="I1606" i="55"/>
  <c r="C1615" i="55"/>
  <c r="N1615" i="55"/>
  <c r="M1615" i="55"/>
  <c r="L1615" i="55"/>
  <c r="I1615" i="55"/>
  <c r="P1615" i="55"/>
  <c r="O1615" i="55"/>
  <c r="C1625" i="55"/>
  <c r="N1625" i="55"/>
  <c r="M1625" i="55"/>
  <c r="L1625" i="55"/>
  <c r="I1625" i="55"/>
  <c r="P1625" i="55"/>
  <c r="O1625" i="55"/>
  <c r="C1629" i="55"/>
  <c r="P1629" i="55"/>
  <c r="O1629" i="55"/>
  <c r="N1629" i="55"/>
  <c r="M1629" i="55"/>
  <c r="L1629" i="55"/>
  <c r="I1629" i="55"/>
  <c r="C1630" i="55"/>
  <c r="L1630" i="55"/>
  <c r="I1630" i="55"/>
  <c r="P1630" i="55"/>
  <c r="O1630" i="55"/>
  <c r="N1630" i="55"/>
  <c r="M1630" i="55"/>
  <c r="C1646" i="55"/>
  <c r="L1646" i="55"/>
  <c r="I1646" i="55"/>
  <c r="P1646" i="55"/>
  <c r="O1646" i="55"/>
  <c r="N1646" i="55"/>
  <c r="M1646" i="55"/>
  <c r="C1673" i="55"/>
  <c r="O1673" i="55"/>
  <c r="N1673" i="55"/>
  <c r="M1673" i="55"/>
  <c r="L1673" i="55"/>
  <c r="I1673" i="55"/>
  <c r="P1673" i="55"/>
  <c r="C1658" i="55"/>
  <c r="P1658" i="55"/>
  <c r="O1658" i="55"/>
  <c r="N1658" i="55"/>
  <c r="M1658" i="55"/>
  <c r="L1658" i="55"/>
  <c r="I1658" i="55"/>
  <c r="C1669" i="55"/>
  <c r="L1669" i="55"/>
  <c r="I1669" i="55"/>
  <c r="P1669" i="55"/>
  <c r="O1669" i="55"/>
  <c r="N1669" i="55"/>
  <c r="M1669" i="55"/>
  <c r="C1681" i="55"/>
  <c r="L1681" i="55"/>
  <c r="I1681" i="55"/>
  <c r="P1681" i="55"/>
  <c r="O1681" i="55"/>
  <c r="N1681" i="55"/>
  <c r="M1681" i="55"/>
  <c r="C1695" i="55"/>
  <c r="O1695" i="55"/>
  <c r="N1695" i="55"/>
  <c r="M1695" i="55"/>
  <c r="L1695" i="55"/>
  <c r="I1695" i="55"/>
  <c r="P1695" i="55"/>
  <c r="C1693" i="55"/>
  <c r="M1693" i="55"/>
  <c r="L1693" i="55"/>
  <c r="I1693" i="55"/>
  <c r="P1693" i="55"/>
  <c r="O1693" i="55"/>
  <c r="N1693" i="55"/>
  <c r="C160" i="55"/>
  <c r="L160" i="55"/>
  <c r="I160" i="55"/>
  <c r="P160" i="55"/>
  <c r="O160" i="55"/>
  <c r="N160" i="55"/>
  <c r="M160" i="55"/>
  <c r="C175" i="55"/>
  <c r="O175" i="55"/>
  <c r="M175" i="55"/>
  <c r="N175" i="55"/>
  <c r="L175" i="55"/>
  <c r="I175" i="55"/>
  <c r="P175" i="55"/>
  <c r="C143" i="55"/>
  <c r="P143" i="55"/>
  <c r="O143" i="55"/>
  <c r="N143" i="55"/>
  <c r="M143" i="55"/>
  <c r="L143" i="55"/>
  <c r="I143" i="55"/>
  <c r="C105" i="55"/>
  <c r="O105" i="55"/>
  <c r="N105" i="55"/>
  <c r="M105" i="55"/>
  <c r="L105" i="55"/>
  <c r="I105" i="55"/>
  <c r="P105" i="55"/>
  <c r="C73" i="55"/>
  <c r="M73" i="55"/>
  <c r="L73" i="55"/>
  <c r="I73" i="55"/>
  <c r="P73" i="55"/>
  <c r="O73" i="55"/>
  <c r="N73" i="55"/>
  <c r="C41" i="55"/>
  <c r="L41" i="55"/>
  <c r="M41" i="55"/>
  <c r="I41" i="55"/>
  <c r="P41" i="55"/>
  <c r="O41" i="55"/>
  <c r="N41" i="55"/>
  <c r="C851" i="55"/>
  <c r="M851" i="55"/>
  <c r="L851" i="55"/>
  <c r="I851" i="55"/>
  <c r="N851" i="55"/>
  <c r="P851" i="55"/>
  <c r="O851" i="55"/>
  <c r="C786" i="55"/>
  <c r="I786" i="55"/>
  <c r="P786" i="55"/>
  <c r="O786" i="55"/>
  <c r="N786" i="55"/>
  <c r="M786" i="55"/>
  <c r="L786" i="55"/>
  <c r="C818" i="55"/>
  <c r="O818" i="55"/>
  <c r="N818" i="55"/>
  <c r="M818" i="55"/>
  <c r="L818" i="55"/>
  <c r="P818" i="55"/>
  <c r="I818" i="55"/>
  <c r="C861" i="55"/>
  <c r="P861" i="55"/>
  <c r="O861" i="55"/>
  <c r="N861" i="55"/>
  <c r="M861" i="55"/>
  <c r="L861" i="55"/>
  <c r="I861" i="55"/>
  <c r="C900" i="55"/>
  <c r="M900" i="55"/>
  <c r="L900" i="55"/>
  <c r="I900" i="55"/>
  <c r="P900" i="55"/>
  <c r="N900" i="55"/>
  <c r="O900" i="55"/>
  <c r="C932" i="55"/>
  <c r="M932" i="55"/>
  <c r="L932" i="55"/>
  <c r="I932" i="55"/>
  <c r="P932" i="55"/>
  <c r="N932" i="55"/>
  <c r="O932" i="55"/>
  <c r="C965" i="55"/>
  <c r="M965" i="55"/>
  <c r="I965" i="55"/>
  <c r="P965" i="55"/>
  <c r="N965" i="55"/>
  <c r="O965" i="55"/>
  <c r="L965" i="55"/>
  <c r="C897" i="55"/>
  <c r="I897" i="55"/>
  <c r="P897" i="55"/>
  <c r="O897" i="55"/>
  <c r="N897" i="55"/>
  <c r="L897" i="55"/>
  <c r="M897" i="55"/>
  <c r="C929" i="55"/>
  <c r="I929" i="55"/>
  <c r="P929" i="55"/>
  <c r="O929" i="55"/>
  <c r="N929" i="55"/>
  <c r="L929" i="55"/>
  <c r="M929" i="55"/>
  <c r="C961" i="55"/>
  <c r="N961" i="55"/>
  <c r="L961" i="55"/>
  <c r="O961" i="55"/>
  <c r="P961" i="55"/>
  <c r="M961" i="55"/>
  <c r="I961" i="55"/>
  <c r="C898" i="55"/>
  <c r="I898" i="55"/>
  <c r="P898" i="55"/>
  <c r="O898" i="55"/>
  <c r="N898" i="55"/>
  <c r="L898" i="55"/>
  <c r="M898" i="55"/>
  <c r="C930" i="55"/>
  <c r="I930" i="55"/>
  <c r="P930" i="55"/>
  <c r="O930" i="55"/>
  <c r="N930" i="55"/>
  <c r="L930" i="55"/>
  <c r="M930" i="55"/>
  <c r="C962" i="55"/>
  <c r="N962" i="55"/>
  <c r="L962" i="55"/>
  <c r="I962" i="55"/>
  <c r="O962" i="55"/>
  <c r="P962" i="55"/>
  <c r="M962" i="55"/>
  <c r="C903" i="55"/>
  <c r="O903" i="55"/>
  <c r="N903" i="55"/>
  <c r="M903" i="55"/>
  <c r="L903" i="55"/>
  <c r="I903" i="55"/>
  <c r="P903" i="55"/>
  <c r="C935" i="55"/>
  <c r="O935" i="55"/>
  <c r="N935" i="55"/>
  <c r="M935" i="55"/>
  <c r="L935" i="55"/>
  <c r="I935" i="55"/>
  <c r="P935" i="55"/>
  <c r="C967" i="55"/>
  <c r="M967" i="55"/>
  <c r="I967" i="55"/>
  <c r="P967" i="55"/>
  <c r="N967" i="55"/>
  <c r="L967" i="55"/>
  <c r="O967" i="55"/>
  <c r="C993" i="55"/>
  <c r="L993" i="55"/>
  <c r="I993" i="55"/>
  <c r="O993" i="55"/>
  <c r="M993" i="55"/>
  <c r="P993" i="55"/>
  <c r="N993" i="55"/>
  <c r="C966" i="55"/>
  <c r="M966" i="55"/>
  <c r="I966" i="55"/>
  <c r="P966" i="55"/>
  <c r="N966" i="55"/>
  <c r="O966" i="55"/>
  <c r="L966" i="55"/>
  <c r="C995" i="55"/>
  <c r="L995" i="55"/>
  <c r="I995" i="55"/>
  <c r="O995" i="55"/>
  <c r="M995" i="55"/>
  <c r="N995" i="55"/>
  <c r="P995" i="55"/>
  <c r="C1115" i="55"/>
  <c r="M1115" i="55"/>
  <c r="L1115" i="55"/>
  <c r="I1115" i="55"/>
  <c r="P1115" i="55"/>
  <c r="N1115" i="55"/>
  <c r="O1115" i="55"/>
  <c r="C991" i="55"/>
  <c r="L991" i="55"/>
  <c r="I991" i="55"/>
  <c r="O991" i="55"/>
  <c r="M991" i="55"/>
  <c r="N991" i="55"/>
  <c r="P991" i="55"/>
  <c r="C1103" i="55"/>
  <c r="P1103" i="55"/>
  <c r="O1103" i="55"/>
  <c r="N1103" i="55"/>
  <c r="M1103" i="55"/>
  <c r="I1103" i="55"/>
  <c r="L1103" i="55"/>
  <c r="C1016" i="55"/>
  <c r="L1016" i="55"/>
  <c r="I1016" i="55"/>
  <c r="O1016" i="55"/>
  <c r="M1016" i="55"/>
  <c r="P1016" i="55"/>
  <c r="N1016" i="55"/>
  <c r="C1088" i="55"/>
  <c r="L1088" i="55"/>
  <c r="I1088" i="55"/>
  <c r="P1088" i="55"/>
  <c r="O1088" i="55"/>
  <c r="M1088" i="55"/>
  <c r="N1088" i="55"/>
  <c r="C1025" i="55"/>
  <c r="L1025" i="55"/>
  <c r="I1025" i="55"/>
  <c r="P1025" i="55"/>
  <c r="O1025" i="55"/>
  <c r="M1025" i="55"/>
  <c r="N1025" i="55"/>
  <c r="C1057" i="55"/>
  <c r="L1057" i="55"/>
  <c r="I1057" i="55"/>
  <c r="P1057" i="55"/>
  <c r="O1057" i="55"/>
  <c r="M1057" i="55"/>
  <c r="N1057" i="55"/>
  <c r="C1097" i="55"/>
  <c r="I1097" i="55"/>
  <c r="P1097" i="55"/>
  <c r="O1097" i="55"/>
  <c r="N1097" i="55"/>
  <c r="L1097" i="55"/>
  <c r="M1097" i="55"/>
  <c r="C1010" i="55"/>
  <c r="L1010" i="55"/>
  <c r="I1010" i="55"/>
  <c r="O1010" i="55"/>
  <c r="M1010" i="55"/>
  <c r="P1010" i="55"/>
  <c r="N1010" i="55"/>
  <c r="C1042" i="55"/>
  <c r="L1042" i="55"/>
  <c r="I1042" i="55"/>
  <c r="P1042" i="55"/>
  <c r="O1042" i="55"/>
  <c r="M1042" i="55"/>
  <c r="N1042" i="55"/>
  <c r="C1074" i="55"/>
  <c r="L1074" i="55"/>
  <c r="I1074" i="55"/>
  <c r="P1074" i="55"/>
  <c r="O1074" i="55"/>
  <c r="M1074" i="55"/>
  <c r="N1074" i="55"/>
  <c r="C1081" i="55"/>
  <c r="L1081" i="55"/>
  <c r="I1081" i="55"/>
  <c r="P1081" i="55"/>
  <c r="O1081" i="55"/>
  <c r="M1081" i="55"/>
  <c r="N1081" i="55"/>
  <c r="C1027" i="55"/>
  <c r="L1027" i="55"/>
  <c r="I1027" i="55"/>
  <c r="P1027" i="55"/>
  <c r="O1027" i="55"/>
  <c r="M1027" i="55"/>
  <c r="N1027" i="55"/>
  <c r="C1059" i="55"/>
  <c r="L1059" i="55"/>
  <c r="I1059" i="55"/>
  <c r="P1059" i="55"/>
  <c r="O1059" i="55"/>
  <c r="M1059" i="55"/>
  <c r="N1059" i="55"/>
  <c r="C1108" i="55"/>
  <c r="L1108" i="55"/>
  <c r="I1108" i="55"/>
  <c r="P1108" i="55"/>
  <c r="O1108" i="55"/>
  <c r="M1108" i="55"/>
  <c r="N1108" i="55"/>
  <c r="C1152" i="55"/>
  <c r="O1152" i="55"/>
  <c r="N1152" i="55"/>
  <c r="M1152" i="55"/>
  <c r="L1152" i="55"/>
  <c r="I1152" i="55"/>
  <c r="P1152" i="55"/>
  <c r="C1124" i="55"/>
  <c r="P1124" i="55"/>
  <c r="O1124" i="55"/>
  <c r="N1124" i="55"/>
  <c r="M1124" i="55"/>
  <c r="L1124" i="55"/>
  <c r="I1124" i="55"/>
  <c r="C1221" i="55"/>
  <c r="I1221" i="55"/>
  <c r="P1221" i="55"/>
  <c r="O1221" i="55"/>
  <c r="N1221" i="55"/>
  <c r="M1221" i="55"/>
  <c r="L1221" i="55"/>
  <c r="C1137" i="55"/>
  <c r="L1137" i="55"/>
  <c r="I1137" i="55"/>
  <c r="P1137" i="55"/>
  <c r="O1137" i="55"/>
  <c r="N1137" i="55"/>
  <c r="M1137" i="55"/>
  <c r="C1118" i="55"/>
  <c r="N1118" i="55"/>
  <c r="M1118" i="55"/>
  <c r="L1118" i="55"/>
  <c r="I1118" i="55"/>
  <c r="O1118" i="55"/>
  <c r="P1118" i="55"/>
  <c r="C1149" i="55"/>
  <c r="O1149" i="55"/>
  <c r="N1149" i="55"/>
  <c r="M1149" i="55"/>
  <c r="L1149" i="55"/>
  <c r="I1149" i="55"/>
  <c r="P1149" i="55"/>
  <c r="C1198" i="55"/>
  <c r="O1198" i="55"/>
  <c r="N1198" i="55"/>
  <c r="M1198" i="55"/>
  <c r="L1198" i="55"/>
  <c r="I1198" i="55"/>
  <c r="P1198" i="55"/>
  <c r="C1158" i="55"/>
  <c r="P1158" i="55"/>
  <c r="O1158" i="55"/>
  <c r="N1158" i="55"/>
  <c r="M1158" i="55"/>
  <c r="L1158" i="55"/>
  <c r="I1158" i="55"/>
  <c r="C1215" i="55"/>
  <c r="P1215" i="55"/>
  <c r="O1215" i="55"/>
  <c r="N1215" i="55"/>
  <c r="M1215" i="55"/>
  <c r="L1215" i="55"/>
  <c r="I1215" i="55"/>
  <c r="C1216" i="55"/>
  <c r="P1216" i="55"/>
  <c r="O1216" i="55"/>
  <c r="N1216" i="55"/>
  <c r="M1216" i="55"/>
  <c r="L1216" i="55"/>
  <c r="I1216" i="55"/>
  <c r="C1159" i="55"/>
  <c r="P1159" i="55"/>
  <c r="O1159" i="55"/>
  <c r="N1159" i="55"/>
  <c r="M1159" i="55"/>
  <c r="L1159" i="55"/>
  <c r="I1159" i="55"/>
  <c r="C1217" i="55"/>
  <c r="P1217" i="55"/>
  <c r="O1217" i="55"/>
  <c r="N1217" i="55"/>
  <c r="M1217" i="55"/>
  <c r="L1217" i="55"/>
  <c r="I1217" i="55"/>
  <c r="C1210" i="55"/>
  <c r="M1210" i="55"/>
  <c r="L1210" i="55"/>
  <c r="I1210" i="55"/>
  <c r="P1210" i="55"/>
  <c r="O1210" i="55"/>
  <c r="N1210" i="55"/>
  <c r="C1171" i="55"/>
  <c r="I1171" i="55"/>
  <c r="P1171" i="55"/>
  <c r="O1171" i="55"/>
  <c r="N1171" i="55"/>
  <c r="M1171" i="55"/>
  <c r="L1171" i="55"/>
  <c r="C1172" i="55"/>
  <c r="L1172" i="55"/>
  <c r="I1172" i="55"/>
  <c r="P1172" i="55"/>
  <c r="O1172" i="55"/>
  <c r="N1172" i="55"/>
  <c r="M1172" i="55"/>
  <c r="C1277" i="55"/>
  <c r="L1277" i="55"/>
  <c r="I1277" i="55"/>
  <c r="P1277" i="55"/>
  <c r="O1277" i="55"/>
  <c r="N1277" i="55"/>
  <c r="M1277" i="55"/>
  <c r="C1288" i="55"/>
  <c r="L1288" i="55"/>
  <c r="I1288" i="55"/>
  <c r="P1288" i="55"/>
  <c r="O1288" i="55"/>
  <c r="N1288" i="55"/>
  <c r="M1288" i="55"/>
  <c r="C1268" i="55"/>
  <c r="M1268" i="55"/>
  <c r="L1268" i="55"/>
  <c r="I1268" i="55"/>
  <c r="P1268" i="55"/>
  <c r="O1268" i="55"/>
  <c r="N1268" i="55"/>
  <c r="C1308" i="55"/>
  <c r="P1308" i="55"/>
  <c r="O1308" i="55"/>
  <c r="N1308" i="55"/>
  <c r="M1308" i="55"/>
  <c r="L1308" i="55"/>
  <c r="I1308" i="55"/>
  <c r="C1261" i="55"/>
  <c r="O1261" i="55"/>
  <c r="N1261" i="55"/>
  <c r="M1261" i="55"/>
  <c r="L1261" i="55"/>
  <c r="I1261" i="55"/>
  <c r="P1261" i="55"/>
  <c r="C1262" i="55"/>
  <c r="P1262" i="55"/>
  <c r="O1262" i="55"/>
  <c r="N1262" i="55"/>
  <c r="M1262" i="55"/>
  <c r="L1262" i="55"/>
  <c r="I1262" i="55"/>
  <c r="C1326" i="55"/>
  <c r="P1326" i="55"/>
  <c r="O1326" i="55"/>
  <c r="N1326" i="55"/>
  <c r="M1326" i="55"/>
  <c r="L1326" i="55"/>
  <c r="I1326" i="55"/>
  <c r="C1292" i="55"/>
  <c r="P1292" i="55"/>
  <c r="O1292" i="55"/>
  <c r="N1292" i="55"/>
  <c r="M1292" i="55"/>
  <c r="L1292" i="55"/>
  <c r="I1292" i="55"/>
  <c r="C1272" i="55"/>
  <c r="P1272" i="55"/>
  <c r="O1272" i="55"/>
  <c r="N1272" i="55"/>
  <c r="M1272" i="55"/>
  <c r="L1272" i="55"/>
  <c r="I1272" i="55"/>
  <c r="C1346" i="55"/>
  <c r="L1346" i="55"/>
  <c r="I1346" i="55"/>
  <c r="P1346" i="55"/>
  <c r="O1346" i="55"/>
  <c r="N1346" i="55"/>
  <c r="M1346" i="55"/>
  <c r="C1294" i="55"/>
  <c r="P1294" i="55"/>
  <c r="O1294" i="55"/>
  <c r="N1294" i="55"/>
  <c r="M1294" i="55"/>
  <c r="L1294" i="55"/>
  <c r="I1294" i="55"/>
  <c r="C1323" i="55"/>
  <c r="M1323" i="55"/>
  <c r="L1323" i="55"/>
  <c r="I1323" i="55"/>
  <c r="P1323" i="55"/>
  <c r="O1323" i="55"/>
  <c r="N1323" i="55"/>
  <c r="C1355" i="55"/>
  <c r="N1355" i="55"/>
  <c r="M1355" i="55"/>
  <c r="L1355" i="55"/>
  <c r="I1355" i="55"/>
  <c r="P1355" i="55"/>
  <c r="O1355" i="55"/>
  <c r="C1324" i="55"/>
  <c r="N1324" i="55"/>
  <c r="M1324" i="55"/>
  <c r="L1324" i="55"/>
  <c r="I1324" i="55"/>
  <c r="P1324" i="55"/>
  <c r="O1324" i="55"/>
  <c r="C1386" i="55"/>
  <c r="M1386" i="55"/>
  <c r="L1386" i="55"/>
  <c r="I1386" i="55"/>
  <c r="P1386" i="55"/>
  <c r="O1386" i="55"/>
  <c r="N1386" i="55"/>
  <c r="C1329" i="55"/>
  <c r="O1329" i="55"/>
  <c r="N1329" i="55"/>
  <c r="M1329" i="55"/>
  <c r="L1329" i="55"/>
  <c r="I1329" i="55"/>
  <c r="P1329" i="55"/>
  <c r="C1370" i="55"/>
  <c r="M1370" i="55"/>
  <c r="L1370" i="55"/>
  <c r="I1370" i="55"/>
  <c r="P1370" i="55"/>
  <c r="O1370" i="55"/>
  <c r="N1370" i="55"/>
  <c r="C1393" i="55"/>
  <c r="M1393" i="55"/>
  <c r="L1393" i="55"/>
  <c r="I1393" i="55"/>
  <c r="P1393" i="55"/>
  <c r="O1393" i="55"/>
  <c r="N1393" i="55"/>
  <c r="C1384" i="55"/>
  <c r="N1384" i="55"/>
  <c r="M1384" i="55"/>
  <c r="L1384" i="55"/>
  <c r="I1384" i="55"/>
  <c r="P1384" i="55"/>
  <c r="O1384" i="55"/>
  <c r="C1381" i="55"/>
  <c r="M1381" i="55"/>
  <c r="L1381" i="55"/>
  <c r="I1381" i="55"/>
  <c r="P1381" i="55"/>
  <c r="O1381" i="55"/>
  <c r="N1381" i="55"/>
  <c r="C1416" i="55"/>
  <c r="O1416" i="55"/>
  <c r="N1416" i="55"/>
  <c r="M1416" i="55"/>
  <c r="L1416" i="55"/>
  <c r="I1416" i="55"/>
  <c r="P1416" i="55"/>
  <c r="C1409" i="55"/>
  <c r="M1409" i="55"/>
  <c r="L1409" i="55"/>
  <c r="I1409" i="55"/>
  <c r="P1409" i="55"/>
  <c r="O1409" i="55"/>
  <c r="N1409" i="55"/>
  <c r="C1394" i="55"/>
  <c r="M1394" i="55"/>
  <c r="L1394" i="55"/>
  <c r="I1394" i="55"/>
  <c r="P1394" i="55"/>
  <c r="O1394" i="55"/>
  <c r="N1394" i="55"/>
  <c r="C1445" i="55"/>
  <c r="N1445" i="55"/>
  <c r="M1445" i="55"/>
  <c r="L1445" i="55"/>
  <c r="I1445" i="55"/>
  <c r="P1445" i="55"/>
  <c r="O1445" i="55"/>
  <c r="C1421" i="55"/>
  <c r="P1421" i="55"/>
  <c r="O1421" i="55"/>
  <c r="N1421" i="55"/>
  <c r="M1421" i="55"/>
  <c r="L1421" i="55"/>
  <c r="I1421" i="55"/>
  <c r="C1446" i="55"/>
  <c r="N1446" i="55"/>
  <c r="M1446" i="55"/>
  <c r="L1446" i="55"/>
  <c r="I1446" i="55"/>
  <c r="P1446" i="55"/>
  <c r="O1446" i="55"/>
  <c r="C1450" i="55"/>
  <c r="O1450" i="55"/>
  <c r="N1450" i="55"/>
  <c r="M1450" i="55"/>
  <c r="L1450" i="55"/>
  <c r="I1450" i="55"/>
  <c r="P1450" i="55"/>
  <c r="C1452" i="55"/>
  <c r="P1452" i="55"/>
  <c r="O1452" i="55"/>
  <c r="N1452" i="55"/>
  <c r="M1452" i="55"/>
  <c r="L1452" i="55"/>
  <c r="I1452" i="55"/>
  <c r="C1482" i="55"/>
  <c r="I1482" i="55"/>
  <c r="P1482" i="55"/>
  <c r="O1482" i="55"/>
  <c r="N1482" i="55"/>
  <c r="M1482" i="55"/>
  <c r="L1482" i="55"/>
  <c r="C1473" i="55"/>
  <c r="M1473" i="55"/>
  <c r="L1473" i="55"/>
  <c r="I1473" i="55"/>
  <c r="P1473" i="55"/>
  <c r="O1473" i="55"/>
  <c r="N1473" i="55"/>
  <c r="C1474" i="55"/>
  <c r="M1474" i="55"/>
  <c r="L1474" i="55"/>
  <c r="I1474" i="55"/>
  <c r="P1474" i="55"/>
  <c r="O1474" i="55"/>
  <c r="N1474" i="55"/>
  <c r="C1467" i="55"/>
  <c r="I1467" i="55"/>
  <c r="P1467" i="55"/>
  <c r="O1467" i="55"/>
  <c r="N1467" i="55"/>
  <c r="M1467" i="55"/>
  <c r="L1467" i="55"/>
  <c r="C1493" i="55"/>
  <c r="P1493" i="55"/>
  <c r="O1493" i="55"/>
  <c r="N1493" i="55"/>
  <c r="M1493" i="55"/>
  <c r="L1493" i="55"/>
  <c r="I1493" i="55"/>
  <c r="C1522" i="55"/>
  <c r="I1522" i="55"/>
  <c r="P1522" i="55"/>
  <c r="O1522" i="55"/>
  <c r="N1522" i="55"/>
  <c r="M1522" i="55"/>
  <c r="L1522" i="55"/>
  <c r="C1506" i="55"/>
  <c r="L1506" i="55"/>
  <c r="I1506" i="55"/>
  <c r="P1506" i="55"/>
  <c r="O1506" i="55"/>
  <c r="N1506" i="55"/>
  <c r="M1506" i="55"/>
  <c r="C1507" i="55"/>
  <c r="L1507" i="55"/>
  <c r="I1507" i="55"/>
  <c r="P1507" i="55"/>
  <c r="O1507" i="55"/>
  <c r="N1507" i="55"/>
  <c r="M1507" i="55"/>
  <c r="C1532" i="55"/>
  <c r="P1532" i="55"/>
  <c r="O1532" i="55"/>
  <c r="N1532" i="55"/>
  <c r="M1532" i="55"/>
  <c r="L1532" i="55"/>
  <c r="I1532" i="55"/>
  <c r="C1534" i="55"/>
  <c r="N1534" i="55"/>
  <c r="M1534" i="55"/>
  <c r="L1534" i="55"/>
  <c r="I1534" i="55"/>
  <c r="P1534" i="55"/>
  <c r="O1534" i="55"/>
  <c r="C1535" i="55"/>
  <c r="O1535" i="55"/>
  <c r="N1535" i="55"/>
  <c r="M1535" i="55"/>
  <c r="L1535" i="55"/>
  <c r="I1535" i="55"/>
  <c r="P1535" i="55"/>
  <c r="C1548" i="55"/>
  <c r="N1548" i="55"/>
  <c r="M1548" i="55"/>
  <c r="L1548" i="55"/>
  <c r="I1548" i="55"/>
  <c r="P1548" i="55"/>
  <c r="O1548" i="55"/>
  <c r="C1578" i="55"/>
  <c r="P1578" i="55"/>
  <c r="O1578" i="55"/>
  <c r="N1578" i="55"/>
  <c r="M1578" i="55"/>
  <c r="L1578" i="55"/>
  <c r="I1578" i="55"/>
  <c r="C1580" i="55"/>
  <c r="I1580" i="55"/>
  <c r="P1580" i="55"/>
  <c r="O1580" i="55"/>
  <c r="N1580" i="55"/>
  <c r="M1580" i="55"/>
  <c r="L1580" i="55"/>
  <c r="C1563" i="55"/>
  <c r="P1563" i="55"/>
  <c r="O1563" i="55"/>
  <c r="N1563" i="55"/>
  <c r="M1563" i="55"/>
  <c r="L1563" i="55"/>
  <c r="I1563" i="55"/>
  <c r="C1583" i="55"/>
  <c r="M1583" i="55"/>
  <c r="L1583" i="55"/>
  <c r="I1583" i="55"/>
  <c r="P1583" i="55"/>
  <c r="O1583" i="55"/>
  <c r="N1583" i="55"/>
  <c r="C1587" i="55"/>
  <c r="O1587" i="55"/>
  <c r="N1587" i="55"/>
  <c r="M1587" i="55"/>
  <c r="L1587" i="55"/>
  <c r="I1587" i="55"/>
  <c r="P1587" i="55"/>
  <c r="C1639" i="55"/>
  <c r="L1639" i="55"/>
  <c r="I1639" i="55"/>
  <c r="P1639" i="55"/>
  <c r="O1639" i="55"/>
  <c r="N1639" i="55"/>
  <c r="M1639" i="55"/>
  <c r="C1610" i="55"/>
  <c r="I1610" i="55"/>
  <c r="P1610" i="55"/>
  <c r="O1610" i="55"/>
  <c r="N1610" i="55"/>
  <c r="M1610" i="55"/>
  <c r="L1610" i="55"/>
  <c r="C1619" i="55"/>
  <c r="P1619" i="55"/>
  <c r="O1619" i="55"/>
  <c r="N1619" i="55"/>
  <c r="M1619" i="55"/>
  <c r="L1619" i="55"/>
  <c r="I1619" i="55"/>
  <c r="C1626" i="55"/>
  <c r="P1626" i="55"/>
  <c r="O1626" i="55"/>
  <c r="N1626" i="55"/>
  <c r="M1626" i="55"/>
  <c r="L1626" i="55"/>
  <c r="I1626" i="55"/>
  <c r="C1632" i="55"/>
  <c r="M1632" i="55"/>
  <c r="L1632" i="55"/>
  <c r="I1632" i="55"/>
  <c r="P1632" i="55"/>
  <c r="O1632" i="55"/>
  <c r="N1632" i="55"/>
  <c r="C1635" i="55"/>
  <c r="P1635" i="55"/>
  <c r="O1635" i="55"/>
  <c r="N1635" i="55"/>
  <c r="M1635" i="55"/>
  <c r="L1635" i="55"/>
  <c r="I1635" i="55"/>
  <c r="C1648" i="55"/>
  <c r="M1648" i="55"/>
  <c r="L1648" i="55"/>
  <c r="I1648" i="55"/>
  <c r="P1648" i="55"/>
  <c r="O1648" i="55"/>
  <c r="N1648" i="55"/>
  <c r="C1663" i="55"/>
  <c r="L1663" i="55"/>
  <c r="I1663" i="55"/>
  <c r="P1663" i="55"/>
  <c r="O1663" i="55"/>
  <c r="N1663" i="55"/>
  <c r="M1663" i="55"/>
  <c r="C1670" i="55"/>
  <c r="N1670" i="55"/>
  <c r="M1670" i="55"/>
  <c r="L1670" i="55"/>
  <c r="I1670" i="55"/>
  <c r="P1670" i="55"/>
  <c r="O1670" i="55"/>
  <c r="C1674" i="55"/>
  <c r="P1674" i="55"/>
  <c r="O1674" i="55"/>
  <c r="N1674" i="55"/>
  <c r="M1674" i="55"/>
  <c r="L1674" i="55"/>
  <c r="I1674" i="55"/>
  <c r="C1678" i="55"/>
  <c r="L1678" i="55"/>
  <c r="I1678" i="55"/>
  <c r="P1678" i="55"/>
  <c r="O1678" i="55"/>
  <c r="N1678" i="55"/>
  <c r="M1678" i="55"/>
  <c r="C1699" i="55"/>
  <c r="I1699" i="55"/>
  <c r="P1699" i="55"/>
  <c r="O1699" i="55"/>
  <c r="N1699" i="55"/>
  <c r="M1699" i="55"/>
  <c r="L1699" i="55"/>
  <c r="C1697" i="55"/>
  <c r="P1697" i="55"/>
  <c r="O1697" i="55"/>
  <c r="N1697" i="55"/>
  <c r="M1697" i="55"/>
  <c r="L1697" i="55"/>
  <c r="I1697" i="55"/>
  <c r="C152" i="55"/>
  <c r="P152" i="55"/>
  <c r="O152" i="55"/>
  <c r="N152" i="55"/>
  <c r="M152" i="55"/>
  <c r="L152" i="55"/>
  <c r="I152" i="55"/>
  <c r="C135" i="55"/>
  <c r="P135" i="55"/>
  <c r="O135" i="55"/>
  <c r="N135" i="55"/>
  <c r="M135" i="55"/>
  <c r="L135" i="55"/>
  <c r="I135" i="55"/>
  <c r="C101" i="55"/>
  <c r="P101" i="55"/>
  <c r="O101" i="55"/>
  <c r="N101" i="55"/>
  <c r="M101" i="55"/>
  <c r="L101" i="55"/>
  <c r="I101" i="55"/>
  <c r="C69" i="55"/>
  <c r="M69" i="55"/>
  <c r="L69" i="55"/>
  <c r="I69" i="55"/>
  <c r="P69" i="55"/>
  <c r="O69" i="55"/>
  <c r="N69" i="55"/>
  <c r="C37" i="55"/>
  <c r="L37" i="55"/>
  <c r="M37" i="55"/>
  <c r="I37" i="55"/>
  <c r="P37" i="55"/>
  <c r="O37" i="55"/>
  <c r="N37" i="55"/>
  <c r="C790" i="55"/>
  <c r="I790" i="55"/>
  <c r="P790" i="55"/>
  <c r="O790" i="55"/>
  <c r="N790" i="55"/>
  <c r="M790" i="55"/>
  <c r="L790" i="55"/>
  <c r="C822" i="55"/>
  <c r="P822" i="55"/>
  <c r="O822" i="55"/>
  <c r="N822" i="55"/>
  <c r="M822" i="55"/>
  <c r="I822" i="55"/>
  <c r="L822" i="55"/>
  <c r="C869" i="55"/>
  <c r="M869" i="55"/>
  <c r="L869" i="55"/>
  <c r="I869" i="55"/>
  <c r="P869" i="55"/>
  <c r="N869" i="55"/>
  <c r="O869" i="55"/>
  <c r="C904" i="55"/>
  <c r="O904" i="55"/>
  <c r="N904" i="55"/>
  <c r="M904" i="55"/>
  <c r="L904" i="55"/>
  <c r="I904" i="55"/>
  <c r="P904" i="55"/>
  <c r="C936" i="55"/>
  <c r="O936" i="55"/>
  <c r="N936" i="55"/>
  <c r="M936" i="55"/>
  <c r="L936" i="55"/>
  <c r="I936" i="55"/>
  <c r="P936" i="55"/>
  <c r="C968" i="55"/>
  <c r="M968" i="55"/>
  <c r="I968" i="55"/>
  <c r="P968" i="55"/>
  <c r="N968" i="55"/>
  <c r="O968" i="55"/>
  <c r="L968" i="55"/>
  <c r="C901" i="55"/>
  <c r="M901" i="55"/>
  <c r="L901" i="55"/>
  <c r="I901" i="55"/>
  <c r="P901" i="55"/>
  <c r="N901" i="55"/>
  <c r="O901" i="55"/>
  <c r="C933" i="55"/>
  <c r="M933" i="55"/>
  <c r="L933" i="55"/>
  <c r="I933" i="55"/>
  <c r="P933" i="55"/>
  <c r="N933" i="55"/>
  <c r="O933" i="55"/>
  <c r="C964" i="55"/>
  <c r="M964" i="55"/>
  <c r="I964" i="55"/>
  <c r="P964" i="55"/>
  <c r="N964" i="55"/>
  <c r="L964" i="55"/>
  <c r="O964" i="55"/>
  <c r="C902" i="55"/>
  <c r="M902" i="55"/>
  <c r="L902" i="55"/>
  <c r="I902" i="55"/>
  <c r="P902" i="55"/>
  <c r="N902" i="55"/>
  <c r="O902" i="55"/>
  <c r="C934" i="55"/>
  <c r="M934" i="55"/>
  <c r="L934" i="55"/>
  <c r="I934" i="55"/>
  <c r="P934" i="55"/>
  <c r="N934" i="55"/>
  <c r="O934" i="55"/>
  <c r="C875" i="55"/>
  <c r="P875" i="55"/>
  <c r="O875" i="55"/>
  <c r="N875" i="55"/>
  <c r="M875" i="55"/>
  <c r="L875" i="55"/>
  <c r="I875" i="55"/>
  <c r="C907" i="55"/>
  <c r="P907" i="55"/>
  <c r="O907" i="55"/>
  <c r="N907" i="55"/>
  <c r="M907" i="55"/>
  <c r="L907" i="55"/>
  <c r="I907" i="55"/>
  <c r="C939" i="55"/>
  <c r="P939" i="55"/>
  <c r="O939" i="55"/>
  <c r="N939" i="55"/>
  <c r="M939" i="55"/>
  <c r="L939" i="55"/>
  <c r="I939" i="55"/>
  <c r="C972" i="55"/>
  <c r="L972" i="55"/>
  <c r="O972" i="55"/>
  <c r="M972" i="55"/>
  <c r="I972" i="55"/>
  <c r="N972" i="55"/>
  <c r="P972" i="55"/>
  <c r="C1004" i="55"/>
  <c r="L1004" i="55"/>
  <c r="I1004" i="55"/>
  <c r="O1004" i="55"/>
  <c r="M1004" i="55"/>
  <c r="P1004" i="55"/>
  <c r="N1004" i="55"/>
  <c r="C970" i="55"/>
  <c r="M970" i="55"/>
  <c r="I970" i="55"/>
  <c r="P970" i="55"/>
  <c r="N970" i="55"/>
  <c r="O970" i="55"/>
  <c r="L970" i="55"/>
  <c r="C998" i="55"/>
  <c r="L998" i="55"/>
  <c r="I998" i="55"/>
  <c r="O998" i="55"/>
  <c r="M998" i="55"/>
  <c r="P998" i="55"/>
  <c r="N998" i="55"/>
  <c r="C1131" i="55"/>
  <c r="P1131" i="55"/>
  <c r="O1131" i="55"/>
  <c r="N1131" i="55"/>
  <c r="M1131" i="55"/>
  <c r="L1131" i="55"/>
  <c r="I1131" i="55"/>
  <c r="C997" i="55"/>
  <c r="L997" i="55"/>
  <c r="I997" i="55"/>
  <c r="O997" i="55"/>
  <c r="M997" i="55"/>
  <c r="P997" i="55"/>
  <c r="N997" i="55"/>
  <c r="C1001" i="55"/>
  <c r="L1001" i="55"/>
  <c r="I1001" i="55"/>
  <c r="O1001" i="55"/>
  <c r="M1001" i="55"/>
  <c r="P1001" i="55"/>
  <c r="N1001" i="55"/>
  <c r="C1032" i="55"/>
  <c r="L1032" i="55"/>
  <c r="I1032" i="55"/>
  <c r="P1032" i="55"/>
  <c r="O1032" i="55"/>
  <c r="M1032" i="55"/>
  <c r="N1032" i="55"/>
  <c r="C1096" i="55"/>
  <c r="L1096" i="55"/>
  <c r="I1096" i="55"/>
  <c r="P1096" i="55"/>
  <c r="O1096" i="55"/>
  <c r="M1096" i="55"/>
  <c r="N1096" i="55"/>
  <c r="C1029" i="55"/>
  <c r="L1029" i="55"/>
  <c r="I1029" i="55"/>
  <c r="P1029" i="55"/>
  <c r="O1029" i="55"/>
  <c r="M1029" i="55"/>
  <c r="N1029" i="55"/>
  <c r="C1061" i="55"/>
  <c r="L1061" i="55"/>
  <c r="I1061" i="55"/>
  <c r="P1061" i="55"/>
  <c r="O1061" i="55"/>
  <c r="M1061" i="55"/>
  <c r="N1061" i="55"/>
  <c r="C1105" i="55"/>
  <c r="L1105" i="55"/>
  <c r="I1105" i="55"/>
  <c r="P1105" i="55"/>
  <c r="O1105" i="55"/>
  <c r="M1105" i="55"/>
  <c r="N1105" i="55"/>
  <c r="C1014" i="55"/>
  <c r="L1014" i="55"/>
  <c r="I1014" i="55"/>
  <c r="O1014" i="55"/>
  <c r="M1014" i="55"/>
  <c r="P1014" i="55"/>
  <c r="N1014" i="55"/>
  <c r="C1046" i="55"/>
  <c r="L1046" i="55"/>
  <c r="I1046" i="55"/>
  <c r="P1046" i="55"/>
  <c r="O1046" i="55"/>
  <c r="M1046" i="55"/>
  <c r="N1046" i="55"/>
  <c r="C1078" i="55"/>
  <c r="L1078" i="55"/>
  <c r="I1078" i="55"/>
  <c r="P1078" i="55"/>
  <c r="O1078" i="55"/>
  <c r="M1078" i="55"/>
  <c r="N1078" i="55"/>
  <c r="C1084" i="55"/>
  <c r="L1084" i="55"/>
  <c r="I1084" i="55"/>
  <c r="P1084" i="55"/>
  <c r="O1084" i="55"/>
  <c r="M1084" i="55"/>
  <c r="N1084" i="55"/>
  <c r="C1031" i="55"/>
  <c r="L1031" i="55"/>
  <c r="I1031" i="55"/>
  <c r="P1031" i="55"/>
  <c r="O1031" i="55"/>
  <c r="M1031" i="55"/>
  <c r="N1031" i="55"/>
  <c r="C1063" i="55"/>
  <c r="L1063" i="55"/>
  <c r="I1063" i="55"/>
  <c r="P1063" i="55"/>
  <c r="O1063" i="55"/>
  <c r="M1063" i="55"/>
  <c r="N1063" i="55"/>
  <c r="C1111" i="55"/>
  <c r="L1111" i="55"/>
  <c r="I1111" i="55"/>
  <c r="P1111" i="55"/>
  <c r="O1111" i="55"/>
  <c r="M1111" i="55"/>
  <c r="N1111" i="55"/>
  <c r="C1153" i="55"/>
  <c r="P1153" i="55"/>
  <c r="O1153" i="55"/>
  <c r="N1153" i="55"/>
  <c r="M1153" i="55"/>
  <c r="L1153" i="55"/>
  <c r="I1153" i="55"/>
  <c r="C1128" i="55"/>
  <c r="P1128" i="55"/>
  <c r="O1128" i="55"/>
  <c r="N1128" i="55"/>
  <c r="M1128" i="55"/>
  <c r="L1128" i="55"/>
  <c r="I1128" i="55"/>
  <c r="C1109" i="55"/>
  <c r="M1109" i="55"/>
  <c r="L1109" i="55"/>
  <c r="I1109" i="55"/>
  <c r="P1109" i="55"/>
  <c r="N1109" i="55"/>
  <c r="O1109" i="55"/>
  <c r="C1141" i="55"/>
  <c r="M1141" i="55"/>
  <c r="L1141" i="55"/>
  <c r="I1141" i="55"/>
  <c r="P1141" i="55"/>
  <c r="O1141" i="55"/>
  <c r="N1141" i="55"/>
  <c r="C1122" i="55"/>
  <c r="O1122" i="55"/>
  <c r="N1122" i="55"/>
  <c r="M1122" i="55"/>
  <c r="L1122" i="55"/>
  <c r="I1122" i="55"/>
  <c r="P1122" i="55"/>
  <c r="C1150" i="55"/>
  <c r="N1150" i="55"/>
  <c r="M1150" i="55"/>
  <c r="L1150" i="55"/>
  <c r="I1150" i="55"/>
  <c r="P1150" i="55"/>
  <c r="O1150" i="55"/>
  <c r="C1206" i="55"/>
  <c r="I1206" i="55"/>
  <c r="P1206" i="55"/>
  <c r="O1206" i="55"/>
  <c r="N1206" i="55"/>
  <c r="M1206" i="55"/>
  <c r="L1206" i="55"/>
  <c r="C1162" i="55"/>
  <c r="P1162" i="55"/>
  <c r="O1162" i="55"/>
  <c r="N1162" i="55"/>
  <c r="M1162" i="55"/>
  <c r="L1162" i="55"/>
  <c r="I1162" i="55"/>
  <c r="C1223" i="55"/>
  <c r="M1223" i="55"/>
  <c r="L1223" i="55"/>
  <c r="I1223" i="55"/>
  <c r="P1223" i="55"/>
  <c r="O1223" i="55"/>
  <c r="N1223" i="55"/>
  <c r="C1242" i="55"/>
  <c r="M1242" i="55"/>
  <c r="L1242" i="55"/>
  <c r="I1242" i="55"/>
  <c r="P1242" i="55"/>
  <c r="O1242" i="55"/>
  <c r="N1242" i="55"/>
  <c r="C1163" i="55"/>
  <c r="P1163" i="55"/>
  <c r="O1163" i="55"/>
  <c r="N1163" i="55"/>
  <c r="M1163" i="55"/>
  <c r="L1163" i="55"/>
  <c r="I1163" i="55"/>
  <c r="C1225" i="55"/>
  <c r="M1225" i="55"/>
  <c r="L1225" i="55"/>
  <c r="I1225" i="55"/>
  <c r="P1225" i="55"/>
  <c r="O1225" i="55"/>
  <c r="N1225" i="55"/>
  <c r="C1218" i="55"/>
  <c r="P1218" i="55"/>
  <c r="O1218" i="55"/>
  <c r="N1218" i="55"/>
  <c r="M1218" i="55"/>
  <c r="L1218" i="55"/>
  <c r="I1218" i="55"/>
  <c r="C1179" i="55"/>
  <c r="M1179" i="55"/>
  <c r="L1179" i="55"/>
  <c r="I1179" i="55"/>
  <c r="P1179" i="55"/>
  <c r="O1179" i="55"/>
  <c r="N1179" i="55"/>
  <c r="C1180" i="55"/>
  <c r="N1180" i="55"/>
  <c r="M1180" i="55"/>
  <c r="L1180" i="55"/>
  <c r="I1180" i="55"/>
  <c r="P1180" i="55"/>
  <c r="O1180" i="55"/>
  <c r="C1287" i="55"/>
  <c r="L1287" i="55"/>
  <c r="I1287" i="55"/>
  <c r="P1287" i="55"/>
  <c r="O1287" i="55"/>
  <c r="N1287" i="55"/>
  <c r="M1287" i="55"/>
  <c r="C1296" i="55"/>
  <c r="I1296" i="55"/>
  <c r="P1296" i="55"/>
  <c r="O1296" i="55"/>
  <c r="N1296" i="55"/>
  <c r="M1296" i="55"/>
  <c r="L1296" i="55"/>
  <c r="C1274" i="55"/>
  <c r="P1274" i="55"/>
  <c r="O1274" i="55"/>
  <c r="N1274" i="55"/>
  <c r="M1274" i="55"/>
  <c r="L1274" i="55"/>
  <c r="I1274" i="55"/>
  <c r="C1322" i="55"/>
  <c r="L1322" i="55"/>
  <c r="I1322" i="55"/>
  <c r="P1322" i="55"/>
  <c r="O1322" i="55"/>
  <c r="N1322" i="55"/>
  <c r="M1322" i="55"/>
  <c r="C1269" i="55"/>
  <c r="M1269" i="55"/>
  <c r="L1269" i="55"/>
  <c r="I1269" i="55"/>
  <c r="P1269" i="55"/>
  <c r="O1269" i="55"/>
  <c r="N1269" i="55"/>
  <c r="C1270" i="55"/>
  <c r="N1270" i="55"/>
  <c r="M1270" i="55"/>
  <c r="L1270" i="55"/>
  <c r="I1270" i="55"/>
  <c r="P1270" i="55"/>
  <c r="O1270" i="55"/>
  <c r="C1342" i="55"/>
  <c r="I1342" i="55"/>
  <c r="P1342" i="55"/>
  <c r="O1342" i="55"/>
  <c r="N1342" i="55"/>
  <c r="M1342" i="55"/>
  <c r="L1342" i="55"/>
  <c r="C1300" i="55"/>
  <c r="M1300" i="55"/>
  <c r="L1300" i="55"/>
  <c r="I1300" i="55"/>
  <c r="P1300" i="55"/>
  <c r="O1300" i="55"/>
  <c r="N1300" i="55"/>
  <c r="C1276" i="55"/>
  <c r="L1276" i="55"/>
  <c r="I1276" i="55"/>
  <c r="P1276" i="55"/>
  <c r="O1276" i="55"/>
  <c r="N1276" i="55"/>
  <c r="M1276" i="55"/>
  <c r="C1356" i="55"/>
  <c r="N1356" i="55"/>
  <c r="M1356" i="55"/>
  <c r="L1356" i="55"/>
  <c r="I1356" i="55"/>
  <c r="P1356" i="55"/>
  <c r="O1356" i="55"/>
  <c r="C1302" i="55"/>
  <c r="N1302" i="55"/>
  <c r="M1302" i="55"/>
  <c r="L1302" i="55"/>
  <c r="I1302" i="55"/>
  <c r="P1302" i="55"/>
  <c r="O1302" i="55"/>
  <c r="C1327" i="55"/>
  <c r="P1327" i="55"/>
  <c r="O1327" i="55"/>
  <c r="N1327" i="55"/>
  <c r="M1327" i="55"/>
  <c r="L1327" i="55"/>
  <c r="I1327" i="55"/>
  <c r="C1366" i="55"/>
  <c r="M1366" i="55"/>
  <c r="L1366" i="55"/>
  <c r="I1366" i="55"/>
  <c r="P1366" i="55"/>
  <c r="O1366" i="55"/>
  <c r="N1366" i="55"/>
  <c r="C1328" i="55"/>
  <c r="P1328" i="55"/>
  <c r="O1328" i="55"/>
  <c r="N1328" i="55"/>
  <c r="M1328" i="55"/>
  <c r="L1328" i="55"/>
  <c r="I1328" i="55"/>
  <c r="C1357" i="55"/>
  <c r="M1357" i="55"/>
  <c r="L1357" i="55"/>
  <c r="I1357" i="55"/>
  <c r="P1357" i="55"/>
  <c r="O1357" i="55"/>
  <c r="N1357" i="55"/>
  <c r="C1333" i="55"/>
  <c r="P1333" i="55"/>
  <c r="O1333" i="55"/>
  <c r="N1333" i="55"/>
  <c r="M1333" i="55"/>
  <c r="L1333" i="55"/>
  <c r="I1333" i="55"/>
  <c r="C1390" i="55"/>
  <c r="M1390" i="55"/>
  <c r="L1390" i="55"/>
  <c r="I1390" i="55"/>
  <c r="P1390" i="55"/>
  <c r="O1390" i="55"/>
  <c r="N1390" i="55"/>
  <c r="C1388" i="55"/>
  <c r="N1388" i="55"/>
  <c r="M1388" i="55"/>
  <c r="L1388" i="55"/>
  <c r="I1388" i="55"/>
  <c r="P1388" i="55"/>
  <c r="O1388" i="55"/>
  <c r="C1389" i="55"/>
  <c r="M1389" i="55"/>
  <c r="L1389" i="55"/>
  <c r="I1389" i="55"/>
  <c r="P1389" i="55"/>
  <c r="O1389" i="55"/>
  <c r="N1389" i="55"/>
  <c r="C1385" i="55"/>
  <c r="M1385" i="55"/>
  <c r="L1385" i="55"/>
  <c r="I1385" i="55"/>
  <c r="P1385" i="55"/>
  <c r="O1385" i="55"/>
  <c r="N1385" i="55"/>
  <c r="C1420" i="55"/>
  <c r="P1420" i="55"/>
  <c r="O1420" i="55"/>
  <c r="N1420" i="55"/>
  <c r="M1420" i="55"/>
  <c r="L1420" i="55"/>
  <c r="I1420" i="55"/>
  <c r="C1413" i="55"/>
  <c r="N1413" i="55"/>
  <c r="M1413" i="55"/>
  <c r="L1413" i="55"/>
  <c r="I1413" i="55"/>
  <c r="P1413" i="55"/>
  <c r="O1413" i="55"/>
  <c r="C1398" i="55"/>
  <c r="I1398" i="55"/>
  <c r="P1398" i="55"/>
  <c r="O1398" i="55"/>
  <c r="N1398" i="55"/>
  <c r="M1398" i="55"/>
  <c r="L1398" i="55"/>
  <c r="C1424" i="55"/>
  <c r="P1424" i="55"/>
  <c r="O1424" i="55"/>
  <c r="N1424" i="55"/>
  <c r="M1424" i="55"/>
  <c r="L1424" i="55"/>
  <c r="I1424" i="55"/>
  <c r="C1433" i="55"/>
  <c r="I1433" i="55"/>
  <c r="P1433" i="55"/>
  <c r="O1433" i="55"/>
  <c r="N1433" i="55"/>
  <c r="M1433" i="55"/>
  <c r="L1433" i="55"/>
  <c r="C1454" i="55"/>
  <c r="P1454" i="55"/>
  <c r="O1454" i="55"/>
  <c r="N1454" i="55"/>
  <c r="M1454" i="55"/>
  <c r="L1454" i="55"/>
  <c r="I1454" i="55"/>
  <c r="C1455" i="55"/>
  <c r="P1455" i="55"/>
  <c r="O1455" i="55"/>
  <c r="N1455" i="55"/>
  <c r="M1455" i="55"/>
  <c r="L1455" i="55"/>
  <c r="I1455" i="55"/>
  <c r="C1456" i="55"/>
  <c r="P1456" i="55"/>
  <c r="O1456" i="55"/>
  <c r="N1456" i="55"/>
  <c r="M1456" i="55"/>
  <c r="L1456" i="55"/>
  <c r="I1456" i="55"/>
  <c r="C1496" i="55"/>
  <c r="P1496" i="55"/>
  <c r="O1496" i="55"/>
  <c r="N1496" i="55"/>
  <c r="M1496" i="55"/>
  <c r="L1496" i="55"/>
  <c r="I1496" i="55"/>
  <c r="C1477" i="55"/>
  <c r="N1477" i="55"/>
  <c r="M1477" i="55"/>
  <c r="L1477" i="55"/>
  <c r="I1477" i="55"/>
  <c r="P1477" i="55"/>
  <c r="O1477" i="55"/>
  <c r="C1478" i="55"/>
  <c r="O1478" i="55"/>
  <c r="N1478" i="55"/>
  <c r="M1478" i="55"/>
  <c r="L1478" i="55"/>
  <c r="I1478" i="55"/>
  <c r="P1478" i="55"/>
  <c r="C1471" i="55"/>
  <c r="L1471" i="55"/>
  <c r="I1471" i="55"/>
  <c r="P1471" i="55"/>
  <c r="O1471" i="55"/>
  <c r="N1471" i="55"/>
  <c r="M1471" i="55"/>
  <c r="C1497" i="55"/>
  <c r="P1497" i="55"/>
  <c r="O1497" i="55"/>
  <c r="N1497" i="55"/>
  <c r="M1497" i="55"/>
  <c r="L1497" i="55"/>
  <c r="I1497" i="55"/>
  <c r="C1544" i="55"/>
  <c r="L1544" i="55"/>
  <c r="I1544" i="55"/>
  <c r="P1544" i="55"/>
  <c r="O1544" i="55"/>
  <c r="N1544" i="55"/>
  <c r="M1544" i="55"/>
  <c r="C1510" i="55"/>
  <c r="M1510" i="55"/>
  <c r="L1510" i="55"/>
  <c r="I1510" i="55"/>
  <c r="P1510" i="55"/>
  <c r="O1510" i="55"/>
  <c r="N1510" i="55"/>
  <c r="C1511" i="55"/>
  <c r="M1511" i="55"/>
  <c r="L1511" i="55"/>
  <c r="I1511" i="55"/>
  <c r="P1511" i="55"/>
  <c r="O1511" i="55"/>
  <c r="N1511" i="55"/>
  <c r="C1538" i="55"/>
  <c r="N1538" i="55"/>
  <c r="M1538" i="55"/>
  <c r="L1538" i="55"/>
  <c r="I1538" i="55"/>
  <c r="P1538" i="55"/>
  <c r="O1538" i="55"/>
  <c r="C1526" i="55"/>
  <c r="P1526" i="55"/>
  <c r="O1526" i="55"/>
  <c r="N1526" i="55"/>
  <c r="M1526" i="55"/>
  <c r="L1526" i="55"/>
  <c r="I1526" i="55"/>
  <c r="C1539" i="55"/>
  <c r="N1539" i="55"/>
  <c r="M1539" i="55"/>
  <c r="L1539" i="55"/>
  <c r="I1539" i="55"/>
  <c r="P1539" i="55"/>
  <c r="O1539" i="55"/>
  <c r="C1545" i="55"/>
  <c r="I1545" i="55"/>
  <c r="P1545" i="55"/>
  <c r="O1545" i="55"/>
  <c r="N1545" i="55"/>
  <c r="M1545" i="55"/>
  <c r="L1545" i="55"/>
  <c r="C1568" i="55"/>
  <c r="I1568" i="55"/>
  <c r="P1568" i="55"/>
  <c r="O1568" i="55"/>
  <c r="N1568" i="55"/>
  <c r="M1568" i="55"/>
  <c r="L1568" i="55"/>
  <c r="C1573" i="55"/>
  <c r="O1573" i="55"/>
  <c r="N1573" i="55"/>
  <c r="M1573" i="55"/>
  <c r="P1573" i="55"/>
  <c r="L1573" i="55"/>
  <c r="I1573" i="55"/>
  <c r="C1567" i="55"/>
  <c r="I1567" i="55"/>
  <c r="P1567" i="55"/>
  <c r="O1567" i="55"/>
  <c r="N1567" i="55"/>
  <c r="M1567" i="55"/>
  <c r="L1567" i="55"/>
  <c r="C1597" i="55"/>
  <c r="L1597" i="55"/>
  <c r="I1597" i="55"/>
  <c r="P1597" i="55"/>
  <c r="O1597" i="55"/>
  <c r="N1597" i="55"/>
  <c r="M1597" i="55"/>
  <c r="C1586" i="55"/>
  <c r="N1586" i="55"/>
  <c r="M1586" i="55"/>
  <c r="L1586" i="55"/>
  <c r="I1586" i="55"/>
  <c r="P1586" i="55"/>
  <c r="O1586" i="55"/>
  <c r="C1592" i="55"/>
  <c r="I1592" i="55"/>
  <c r="P1592" i="55"/>
  <c r="O1592" i="55"/>
  <c r="N1592" i="55"/>
  <c r="M1592" i="55"/>
  <c r="L1592" i="55"/>
  <c r="C1614" i="55"/>
  <c r="M1614" i="55"/>
  <c r="L1614" i="55"/>
  <c r="I1614" i="55"/>
  <c r="P1614" i="55"/>
  <c r="O1614" i="55"/>
  <c r="N1614" i="55"/>
  <c r="C1624" i="55"/>
  <c r="M1624" i="55"/>
  <c r="L1624" i="55"/>
  <c r="I1624" i="55"/>
  <c r="P1624" i="55"/>
  <c r="O1624" i="55"/>
  <c r="N1624" i="55"/>
  <c r="C1627" i="55"/>
  <c r="P1627" i="55"/>
  <c r="O1627" i="55"/>
  <c r="N1627" i="55"/>
  <c r="M1627" i="55"/>
  <c r="L1627" i="55"/>
  <c r="I1627" i="55"/>
  <c r="C1640" i="55"/>
  <c r="M1640" i="55"/>
  <c r="L1640" i="55"/>
  <c r="I1640" i="55"/>
  <c r="P1640" i="55"/>
  <c r="O1640" i="55"/>
  <c r="N1640" i="55"/>
  <c r="C1636" i="55"/>
  <c r="P1636" i="55"/>
  <c r="O1636" i="55"/>
  <c r="N1636" i="55"/>
  <c r="M1636" i="55"/>
  <c r="L1636" i="55"/>
  <c r="I1636" i="55"/>
  <c r="C1647" i="55"/>
  <c r="L1647" i="55"/>
  <c r="I1647" i="55"/>
  <c r="P1647" i="55"/>
  <c r="O1647" i="55"/>
  <c r="N1647" i="55"/>
  <c r="M1647" i="55"/>
  <c r="C1664" i="55"/>
  <c r="M1664" i="55"/>
  <c r="L1664" i="55"/>
  <c r="I1664" i="55"/>
  <c r="P1664" i="55"/>
  <c r="O1664" i="55"/>
  <c r="N1664" i="55"/>
  <c r="C1661" i="55"/>
  <c r="P1661" i="55"/>
  <c r="O1661" i="55"/>
  <c r="N1661" i="55"/>
  <c r="M1661" i="55"/>
  <c r="L1661" i="55"/>
  <c r="I1661" i="55"/>
  <c r="C1652" i="55"/>
  <c r="P1652" i="55"/>
  <c r="O1652" i="55"/>
  <c r="N1652" i="55"/>
  <c r="M1652" i="55"/>
  <c r="L1652" i="55"/>
  <c r="I1652" i="55"/>
  <c r="C1680" i="55"/>
  <c r="L1680" i="55"/>
  <c r="I1680" i="55"/>
  <c r="P1680" i="55"/>
  <c r="O1680" i="55"/>
  <c r="N1680" i="55"/>
  <c r="M1680" i="55"/>
  <c r="C1682" i="55"/>
  <c r="M1682" i="55"/>
  <c r="L1682" i="55"/>
  <c r="I1682" i="55"/>
  <c r="P1682" i="55"/>
  <c r="O1682" i="55"/>
  <c r="N1682" i="55"/>
  <c r="C1701" i="55"/>
  <c r="L1701" i="55"/>
  <c r="I1701" i="55"/>
  <c r="P1701" i="55"/>
  <c r="O1701" i="55"/>
  <c r="N1701" i="55"/>
  <c r="M1701" i="55"/>
  <c r="C144" i="55"/>
  <c r="O144" i="55"/>
  <c r="N144" i="55"/>
  <c r="M144" i="55"/>
  <c r="L144" i="55"/>
  <c r="I144" i="55"/>
  <c r="P144" i="55"/>
  <c r="C167" i="55"/>
  <c r="P167" i="55"/>
  <c r="O167" i="55"/>
  <c r="N167" i="55"/>
  <c r="M167" i="55"/>
  <c r="L167" i="55"/>
  <c r="I167" i="55"/>
  <c r="C129" i="55"/>
  <c r="P129" i="55"/>
  <c r="O129" i="55"/>
  <c r="N129" i="55"/>
  <c r="M129" i="55"/>
  <c r="L129" i="55"/>
  <c r="I129" i="55"/>
  <c r="C97" i="55"/>
  <c r="O97" i="55"/>
  <c r="N97" i="55"/>
  <c r="M97" i="55"/>
  <c r="L97" i="55"/>
  <c r="I97" i="55"/>
  <c r="P97" i="55"/>
  <c r="C65" i="55"/>
  <c r="M65" i="55"/>
  <c r="L65" i="55"/>
  <c r="I65" i="55"/>
  <c r="P65" i="55"/>
  <c r="O65" i="55"/>
  <c r="N65" i="55"/>
  <c r="C29" i="55"/>
  <c r="L29" i="55"/>
  <c r="M29" i="55"/>
  <c r="I29" i="55"/>
  <c r="P29" i="55"/>
  <c r="O29" i="55"/>
  <c r="N29" i="55"/>
  <c r="C867" i="55"/>
  <c r="M867" i="55"/>
  <c r="L867" i="55"/>
  <c r="I867" i="55"/>
  <c r="P867" i="55"/>
  <c r="N867" i="55"/>
  <c r="O867" i="55"/>
  <c r="C794" i="55"/>
  <c r="I794" i="55"/>
  <c r="P794" i="55"/>
  <c r="O794" i="55"/>
  <c r="N794" i="55"/>
  <c r="M794" i="55"/>
  <c r="L794" i="55"/>
  <c r="C826" i="55"/>
  <c r="I826" i="55"/>
  <c r="P826" i="55"/>
  <c r="O826" i="55"/>
  <c r="L826" i="55"/>
  <c r="N826" i="55"/>
  <c r="M826" i="55"/>
  <c r="C876" i="55"/>
  <c r="P876" i="55"/>
  <c r="O876" i="55"/>
  <c r="N876" i="55"/>
  <c r="M876" i="55"/>
  <c r="L876" i="55"/>
  <c r="I876" i="55"/>
  <c r="C908" i="55"/>
  <c r="P908" i="55"/>
  <c r="O908" i="55"/>
  <c r="N908" i="55"/>
  <c r="M908" i="55"/>
  <c r="L908" i="55"/>
  <c r="I908" i="55"/>
  <c r="C940" i="55"/>
  <c r="P940" i="55"/>
  <c r="O940" i="55"/>
  <c r="N940" i="55"/>
  <c r="M940" i="55"/>
  <c r="L940" i="55"/>
  <c r="I940" i="55"/>
  <c r="C976" i="55"/>
  <c r="L976" i="55"/>
  <c r="O976" i="55"/>
  <c r="M976" i="55"/>
  <c r="P976" i="55"/>
  <c r="N976" i="55"/>
  <c r="I976" i="55"/>
  <c r="C905" i="55"/>
  <c r="O905" i="55"/>
  <c r="N905" i="55"/>
  <c r="M905" i="55"/>
  <c r="L905" i="55"/>
  <c r="I905" i="55"/>
  <c r="P905" i="55"/>
  <c r="C937" i="55"/>
  <c r="O937" i="55"/>
  <c r="N937" i="55"/>
  <c r="M937" i="55"/>
  <c r="L937" i="55"/>
  <c r="I937" i="55"/>
  <c r="P937" i="55"/>
  <c r="C874" i="55"/>
  <c r="O874" i="55"/>
  <c r="N874" i="55"/>
  <c r="M874" i="55"/>
  <c r="L874" i="55"/>
  <c r="I874" i="55"/>
  <c r="P874" i="55"/>
  <c r="C906" i="55"/>
  <c r="O906" i="55"/>
  <c r="N906" i="55"/>
  <c r="M906" i="55"/>
  <c r="L906" i="55"/>
  <c r="I906" i="55"/>
  <c r="P906" i="55"/>
  <c r="C938" i="55"/>
  <c r="O938" i="55"/>
  <c r="N938" i="55"/>
  <c r="M938" i="55"/>
  <c r="L938" i="55"/>
  <c r="I938" i="55"/>
  <c r="P938" i="55"/>
  <c r="C879" i="55"/>
  <c r="I879" i="55"/>
  <c r="P879" i="55"/>
  <c r="O879" i="55"/>
  <c r="N879" i="55"/>
  <c r="L879" i="55"/>
  <c r="M879" i="55"/>
  <c r="C911" i="55"/>
  <c r="I911" i="55"/>
  <c r="P911" i="55"/>
  <c r="O911" i="55"/>
  <c r="N911" i="55"/>
  <c r="L911" i="55"/>
  <c r="M911" i="55"/>
  <c r="C943" i="55"/>
  <c r="I943" i="55"/>
  <c r="P943" i="55"/>
  <c r="O943" i="55"/>
  <c r="N943" i="55"/>
  <c r="L943" i="55"/>
  <c r="M943" i="55"/>
  <c r="C969" i="55"/>
  <c r="M969" i="55"/>
  <c r="I969" i="55"/>
  <c r="P969" i="55"/>
  <c r="N969" i="55"/>
  <c r="O969" i="55"/>
  <c r="L969" i="55"/>
  <c r="C1020" i="55"/>
  <c r="L1020" i="55"/>
  <c r="I1020" i="55"/>
  <c r="O1020" i="55"/>
  <c r="M1020" i="55"/>
  <c r="P1020" i="55"/>
  <c r="N1020" i="55"/>
  <c r="C974" i="55"/>
  <c r="L974" i="55"/>
  <c r="O974" i="55"/>
  <c r="M974" i="55"/>
  <c r="P974" i="55"/>
  <c r="N974" i="55"/>
  <c r="I974" i="55"/>
  <c r="C1006" i="55"/>
  <c r="L1006" i="55"/>
  <c r="I1006" i="55"/>
  <c r="O1006" i="55"/>
  <c r="M1006" i="55"/>
  <c r="P1006" i="55"/>
  <c r="N1006" i="55"/>
  <c r="C1147" i="55"/>
  <c r="M1147" i="55"/>
  <c r="L1147" i="55"/>
  <c r="I1147" i="55"/>
  <c r="P1147" i="55"/>
  <c r="O1147" i="55"/>
  <c r="N1147" i="55"/>
  <c r="C1000" i="55"/>
  <c r="L1000" i="55"/>
  <c r="I1000" i="55"/>
  <c r="O1000" i="55"/>
  <c r="M1000" i="55"/>
  <c r="P1000" i="55"/>
  <c r="N1000" i="55"/>
  <c r="C1056" i="55"/>
  <c r="L1056" i="55"/>
  <c r="I1056" i="55"/>
  <c r="P1056" i="55"/>
  <c r="O1056" i="55"/>
  <c r="M1056" i="55"/>
  <c r="N1056" i="55"/>
  <c r="C1068" i="55"/>
  <c r="L1068" i="55"/>
  <c r="I1068" i="55"/>
  <c r="P1068" i="55"/>
  <c r="O1068" i="55"/>
  <c r="M1068" i="55"/>
  <c r="N1068" i="55"/>
  <c r="C1104" i="55"/>
  <c r="I1104" i="55"/>
  <c r="P1104" i="55"/>
  <c r="O1104" i="55"/>
  <c r="N1104" i="55"/>
  <c r="L1104" i="55"/>
  <c r="M1104" i="55"/>
  <c r="C1033" i="55"/>
  <c r="L1033" i="55"/>
  <c r="I1033" i="55"/>
  <c r="P1033" i="55"/>
  <c r="O1033" i="55"/>
  <c r="M1033" i="55"/>
  <c r="N1033" i="55"/>
  <c r="C1065" i="55"/>
  <c r="L1065" i="55"/>
  <c r="I1065" i="55"/>
  <c r="P1065" i="55"/>
  <c r="O1065" i="55"/>
  <c r="M1065" i="55"/>
  <c r="N1065" i="55"/>
  <c r="C1119" i="55"/>
  <c r="N1119" i="55"/>
  <c r="M1119" i="55"/>
  <c r="L1119" i="55"/>
  <c r="I1119" i="55"/>
  <c r="O1119" i="55"/>
  <c r="P1119" i="55"/>
  <c r="C1018" i="55"/>
  <c r="L1018" i="55"/>
  <c r="I1018" i="55"/>
  <c r="O1018" i="55"/>
  <c r="M1018" i="55"/>
  <c r="P1018" i="55"/>
  <c r="N1018" i="55"/>
  <c r="C1050" i="55"/>
  <c r="L1050" i="55"/>
  <c r="I1050" i="55"/>
  <c r="P1050" i="55"/>
  <c r="O1050" i="55"/>
  <c r="M1050" i="55"/>
  <c r="N1050" i="55"/>
  <c r="C1080" i="55"/>
  <c r="L1080" i="55"/>
  <c r="I1080" i="55"/>
  <c r="P1080" i="55"/>
  <c r="O1080" i="55"/>
  <c r="M1080" i="55"/>
  <c r="N1080" i="55"/>
  <c r="C1092" i="55"/>
  <c r="L1092" i="55"/>
  <c r="I1092" i="55"/>
  <c r="P1092" i="55"/>
  <c r="O1092" i="55"/>
  <c r="M1092" i="55"/>
  <c r="N1092" i="55"/>
  <c r="C1035" i="55"/>
  <c r="L1035" i="55"/>
  <c r="I1035" i="55"/>
  <c r="P1035" i="55"/>
  <c r="O1035" i="55"/>
  <c r="M1035" i="55"/>
  <c r="N1035" i="55"/>
  <c r="C1067" i="55"/>
  <c r="L1067" i="55"/>
  <c r="I1067" i="55"/>
  <c r="P1067" i="55"/>
  <c r="O1067" i="55"/>
  <c r="M1067" i="55"/>
  <c r="N1067" i="55"/>
  <c r="C1127" i="55"/>
  <c r="P1127" i="55"/>
  <c r="O1127" i="55"/>
  <c r="N1127" i="55"/>
  <c r="M1127" i="55"/>
  <c r="L1127" i="55"/>
  <c r="I1127" i="55"/>
  <c r="C1157" i="55"/>
  <c r="P1157" i="55"/>
  <c r="O1157" i="55"/>
  <c r="N1157" i="55"/>
  <c r="M1157" i="55"/>
  <c r="L1157" i="55"/>
  <c r="I1157" i="55"/>
  <c r="C1132" i="55"/>
  <c r="P1132" i="55"/>
  <c r="O1132" i="55"/>
  <c r="N1132" i="55"/>
  <c r="M1132" i="55"/>
  <c r="L1132" i="55"/>
  <c r="I1132" i="55"/>
  <c r="C1113" i="55"/>
  <c r="N1113" i="55"/>
  <c r="M1113" i="55"/>
  <c r="L1113" i="55"/>
  <c r="I1113" i="55"/>
  <c r="O1113" i="55"/>
  <c r="P1113" i="55"/>
  <c r="C1145" i="55"/>
  <c r="N1145" i="55"/>
  <c r="M1145" i="55"/>
  <c r="L1145" i="55"/>
  <c r="I1145" i="55"/>
  <c r="P1145" i="55"/>
  <c r="O1145" i="55"/>
  <c r="C1126" i="55"/>
  <c r="P1126" i="55"/>
  <c r="O1126" i="55"/>
  <c r="N1126" i="55"/>
  <c r="M1126" i="55"/>
  <c r="L1126" i="55"/>
  <c r="I1126" i="55"/>
  <c r="C1173" i="55"/>
  <c r="M1173" i="55"/>
  <c r="L1173" i="55"/>
  <c r="I1173" i="55"/>
  <c r="P1173" i="55"/>
  <c r="O1173" i="55"/>
  <c r="N1173" i="55"/>
  <c r="C1214" i="55"/>
  <c r="O1214" i="55"/>
  <c r="N1214" i="55"/>
  <c r="M1214" i="55"/>
  <c r="L1214" i="55"/>
  <c r="I1214" i="55"/>
  <c r="P1214" i="55"/>
  <c r="C1167" i="55"/>
  <c r="P1167" i="55"/>
  <c r="O1167" i="55"/>
  <c r="N1167" i="55"/>
  <c r="M1167" i="55"/>
  <c r="L1167" i="55"/>
  <c r="I1167" i="55"/>
  <c r="C1168" i="55"/>
  <c r="I1168" i="55"/>
  <c r="P1168" i="55"/>
  <c r="O1168" i="55"/>
  <c r="N1168" i="55"/>
  <c r="M1168" i="55"/>
  <c r="L1168" i="55"/>
  <c r="C1285" i="55"/>
  <c r="P1285" i="55"/>
  <c r="O1285" i="55"/>
  <c r="N1285" i="55"/>
  <c r="M1285" i="55"/>
  <c r="L1285" i="55"/>
  <c r="I1285" i="55"/>
  <c r="C1169" i="55"/>
  <c r="L1169" i="55"/>
  <c r="I1169" i="55"/>
  <c r="P1169" i="55"/>
  <c r="O1169" i="55"/>
  <c r="N1169" i="55"/>
  <c r="M1169" i="55"/>
  <c r="C1309" i="55"/>
  <c r="I1309" i="55"/>
  <c r="P1309" i="55"/>
  <c r="O1309" i="55"/>
  <c r="N1309" i="55"/>
  <c r="M1309" i="55"/>
  <c r="L1309" i="55"/>
  <c r="C1250" i="55"/>
  <c r="P1250" i="55"/>
  <c r="O1250" i="55"/>
  <c r="N1250" i="55"/>
  <c r="M1250" i="55"/>
  <c r="L1250" i="55"/>
  <c r="I1250" i="55"/>
  <c r="C1187" i="55"/>
  <c r="P1187" i="55"/>
  <c r="O1187" i="55"/>
  <c r="N1187" i="55"/>
  <c r="M1187" i="55"/>
  <c r="L1187" i="55"/>
  <c r="I1187" i="55"/>
  <c r="C1188" i="55"/>
  <c r="P1188" i="55"/>
  <c r="O1188" i="55"/>
  <c r="N1188" i="55"/>
  <c r="M1188" i="55"/>
  <c r="L1188" i="55"/>
  <c r="I1188" i="55"/>
  <c r="C1227" i="55"/>
  <c r="O1227" i="55"/>
  <c r="N1227" i="55"/>
  <c r="M1227" i="55"/>
  <c r="L1227" i="55"/>
  <c r="I1227" i="55"/>
  <c r="P1227" i="55"/>
  <c r="C1304" i="55"/>
  <c r="P1304" i="55"/>
  <c r="O1304" i="55"/>
  <c r="N1304" i="55"/>
  <c r="M1304" i="55"/>
  <c r="L1304" i="55"/>
  <c r="I1304" i="55"/>
  <c r="C1278" i="55"/>
  <c r="M1278" i="55"/>
  <c r="L1278" i="55"/>
  <c r="I1278" i="55"/>
  <c r="P1278" i="55"/>
  <c r="O1278" i="55"/>
  <c r="N1278" i="55"/>
  <c r="C1338" i="55"/>
  <c r="I1338" i="55"/>
  <c r="P1338" i="55"/>
  <c r="O1338" i="55"/>
  <c r="N1338" i="55"/>
  <c r="M1338" i="55"/>
  <c r="L1338" i="55"/>
  <c r="C1290" i="55"/>
  <c r="M1290" i="55"/>
  <c r="L1290" i="55"/>
  <c r="I1290" i="55"/>
  <c r="P1290" i="55"/>
  <c r="O1290" i="55"/>
  <c r="N1290" i="55"/>
  <c r="C1275" i="55"/>
  <c r="I1275" i="55"/>
  <c r="P1275" i="55"/>
  <c r="O1275" i="55"/>
  <c r="N1275" i="55"/>
  <c r="M1275" i="55"/>
  <c r="L1275" i="55"/>
  <c r="C1231" i="55"/>
  <c r="P1231" i="55"/>
  <c r="O1231" i="55"/>
  <c r="N1231" i="55"/>
  <c r="M1231" i="55"/>
  <c r="L1231" i="55"/>
  <c r="I1231" i="55"/>
  <c r="C1224" i="55"/>
  <c r="M1224" i="55"/>
  <c r="L1224" i="55"/>
  <c r="I1224" i="55"/>
  <c r="P1224" i="55"/>
  <c r="O1224" i="55"/>
  <c r="N1224" i="55"/>
  <c r="C1280" i="55"/>
  <c r="O1280" i="55"/>
  <c r="N1280" i="55"/>
  <c r="M1280" i="55"/>
  <c r="L1280" i="55"/>
  <c r="I1280" i="55"/>
  <c r="P1280" i="55"/>
  <c r="C1359" i="55"/>
  <c r="N1359" i="55"/>
  <c r="M1359" i="55"/>
  <c r="L1359" i="55"/>
  <c r="I1359" i="55"/>
  <c r="P1359" i="55"/>
  <c r="O1359" i="55"/>
  <c r="C1306" i="55"/>
  <c r="P1306" i="55"/>
  <c r="O1306" i="55"/>
  <c r="N1306" i="55"/>
  <c r="M1306" i="55"/>
  <c r="L1306" i="55"/>
  <c r="I1306" i="55"/>
  <c r="C1331" i="55"/>
  <c r="P1331" i="55"/>
  <c r="O1331" i="55"/>
  <c r="N1331" i="55"/>
  <c r="M1331" i="55"/>
  <c r="L1331" i="55"/>
  <c r="I1331" i="55"/>
  <c r="C1374" i="55"/>
  <c r="M1374" i="55"/>
  <c r="L1374" i="55"/>
  <c r="I1374" i="55"/>
  <c r="P1374" i="55"/>
  <c r="O1374" i="55"/>
  <c r="N1374" i="55"/>
  <c r="C1332" i="55"/>
  <c r="P1332" i="55"/>
  <c r="O1332" i="55"/>
  <c r="N1332" i="55"/>
  <c r="M1332" i="55"/>
  <c r="L1332" i="55"/>
  <c r="I1332" i="55"/>
  <c r="C1360" i="55"/>
  <c r="N1360" i="55"/>
  <c r="M1360" i="55"/>
  <c r="L1360" i="55"/>
  <c r="I1360" i="55"/>
  <c r="P1360" i="55"/>
  <c r="O1360" i="55"/>
  <c r="C1337" i="55"/>
  <c r="P1337" i="55"/>
  <c r="O1337" i="55"/>
  <c r="N1337" i="55"/>
  <c r="M1337" i="55"/>
  <c r="L1337" i="55"/>
  <c r="I1337" i="55"/>
  <c r="C1367" i="55"/>
  <c r="N1367" i="55"/>
  <c r="M1367" i="55"/>
  <c r="L1367" i="55"/>
  <c r="I1367" i="55"/>
  <c r="P1367" i="55"/>
  <c r="O1367" i="55"/>
  <c r="C1392" i="55"/>
  <c r="N1392" i="55"/>
  <c r="M1392" i="55"/>
  <c r="L1392" i="55"/>
  <c r="I1392" i="55"/>
  <c r="P1392" i="55"/>
  <c r="O1392" i="55"/>
  <c r="C1429" i="55"/>
  <c r="I1429" i="55"/>
  <c r="P1429" i="55"/>
  <c r="O1429" i="55"/>
  <c r="N1429" i="55"/>
  <c r="M1429" i="55"/>
  <c r="L1429" i="55"/>
  <c r="C1391" i="55"/>
  <c r="N1391" i="55"/>
  <c r="M1391" i="55"/>
  <c r="L1391" i="55"/>
  <c r="I1391" i="55"/>
  <c r="P1391" i="55"/>
  <c r="O1391" i="55"/>
  <c r="C1423" i="55"/>
  <c r="P1423" i="55"/>
  <c r="O1423" i="55"/>
  <c r="N1423" i="55"/>
  <c r="M1423" i="55"/>
  <c r="L1423" i="55"/>
  <c r="I1423" i="55"/>
  <c r="C1417" i="55"/>
  <c r="O1417" i="55"/>
  <c r="N1417" i="55"/>
  <c r="M1417" i="55"/>
  <c r="L1417" i="55"/>
  <c r="I1417" i="55"/>
  <c r="P1417" i="55"/>
  <c r="C1402" i="55"/>
  <c r="I1402" i="55"/>
  <c r="P1402" i="55"/>
  <c r="O1402" i="55"/>
  <c r="N1402" i="55"/>
  <c r="M1402" i="55"/>
  <c r="L1402" i="55"/>
  <c r="C1395" i="55"/>
  <c r="N1395" i="55"/>
  <c r="M1395" i="55"/>
  <c r="L1395" i="55"/>
  <c r="I1395" i="55"/>
  <c r="P1395" i="55"/>
  <c r="O1395" i="55"/>
  <c r="C1453" i="55"/>
  <c r="P1453" i="55"/>
  <c r="O1453" i="55"/>
  <c r="N1453" i="55"/>
  <c r="M1453" i="55"/>
  <c r="L1453" i="55"/>
  <c r="I1453" i="55"/>
  <c r="C1485" i="55"/>
  <c r="P1485" i="55"/>
  <c r="O1485" i="55"/>
  <c r="N1485" i="55"/>
  <c r="M1485" i="55"/>
  <c r="L1485" i="55"/>
  <c r="I1485" i="55"/>
  <c r="C1451" i="55"/>
  <c r="O1451" i="55"/>
  <c r="N1451" i="55"/>
  <c r="M1451" i="55"/>
  <c r="L1451" i="55"/>
  <c r="I1451" i="55"/>
  <c r="P1451" i="55"/>
  <c r="C1460" i="55"/>
  <c r="P1460" i="55"/>
  <c r="O1460" i="55"/>
  <c r="N1460" i="55"/>
  <c r="M1460" i="55"/>
  <c r="L1460" i="55"/>
  <c r="I1460" i="55"/>
  <c r="C1512" i="55"/>
  <c r="M1512" i="55"/>
  <c r="L1512" i="55"/>
  <c r="I1512" i="55"/>
  <c r="P1512" i="55"/>
  <c r="O1512" i="55"/>
  <c r="N1512" i="55"/>
  <c r="C1484" i="55"/>
  <c r="N1484" i="55"/>
  <c r="M1484" i="55"/>
  <c r="L1484" i="55"/>
  <c r="I1484" i="55"/>
  <c r="P1484" i="55"/>
  <c r="O1484" i="55"/>
  <c r="C1486" i="55"/>
  <c r="I1486" i="55"/>
  <c r="P1486" i="55"/>
  <c r="O1486" i="55"/>
  <c r="N1486" i="55"/>
  <c r="M1486" i="55"/>
  <c r="L1486" i="55"/>
  <c r="C1475" i="55"/>
  <c r="M1475" i="55"/>
  <c r="L1475" i="55"/>
  <c r="I1475" i="55"/>
  <c r="P1475" i="55"/>
  <c r="O1475" i="55"/>
  <c r="N1475" i="55"/>
  <c r="C1501" i="55"/>
  <c r="I1501" i="55"/>
  <c r="P1501" i="55"/>
  <c r="O1501" i="55"/>
  <c r="N1501" i="55"/>
  <c r="M1501" i="55"/>
  <c r="L1501" i="55"/>
  <c r="C1514" i="55"/>
  <c r="I1514" i="55"/>
  <c r="P1514" i="55"/>
  <c r="O1514" i="55"/>
  <c r="N1514" i="55"/>
  <c r="M1514" i="55"/>
  <c r="L1514" i="55"/>
  <c r="C1537" i="55"/>
  <c r="O1537" i="55"/>
  <c r="N1537" i="55"/>
  <c r="M1537" i="55"/>
  <c r="L1537" i="55"/>
  <c r="I1537" i="55"/>
  <c r="P1537" i="55"/>
  <c r="C1520" i="55"/>
  <c r="I1520" i="55"/>
  <c r="P1520" i="55"/>
  <c r="O1520" i="55"/>
  <c r="N1520" i="55"/>
  <c r="M1520" i="55"/>
  <c r="L1520" i="55"/>
  <c r="C1533" i="55"/>
  <c r="P1533" i="55"/>
  <c r="O1533" i="55"/>
  <c r="N1533" i="55"/>
  <c r="M1533" i="55"/>
  <c r="L1533" i="55"/>
  <c r="I1533" i="55"/>
  <c r="C1515" i="55"/>
  <c r="L1515" i="55"/>
  <c r="I1515" i="55"/>
  <c r="P1515" i="55"/>
  <c r="O1515" i="55"/>
  <c r="N1515" i="55"/>
  <c r="M1515" i="55"/>
  <c r="C1543" i="55"/>
  <c r="L1543" i="55"/>
  <c r="I1543" i="55"/>
  <c r="P1543" i="55"/>
  <c r="O1543" i="55"/>
  <c r="N1543" i="55"/>
  <c r="M1543" i="55"/>
  <c r="C1549" i="55"/>
  <c r="N1549" i="55"/>
  <c r="M1549" i="55"/>
  <c r="L1549" i="55"/>
  <c r="I1549" i="55"/>
  <c r="P1549" i="55"/>
  <c r="O1549" i="55"/>
  <c r="C1571" i="55"/>
  <c r="M1571" i="55"/>
  <c r="L1571" i="55"/>
  <c r="I1571" i="55"/>
  <c r="P1571" i="55"/>
  <c r="O1571" i="55"/>
  <c r="N1571" i="55"/>
  <c r="C1581" i="55"/>
  <c r="I1581" i="55"/>
  <c r="P1581" i="55"/>
  <c r="O1581" i="55"/>
  <c r="N1581" i="55"/>
  <c r="M1581" i="55"/>
  <c r="L1581" i="55"/>
  <c r="C1570" i="55"/>
  <c r="L1570" i="55"/>
  <c r="I1570" i="55"/>
  <c r="P1570" i="55"/>
  <c r="O1570" i="55"/>
  <c r="N1570" i="55"/>
  <c r="M1570" i="55"/>
  <c r="C1556" i="55"/>
  <c r="I1556" i="55"/>
  <c r="P1556" i="55"/>
  <c r="O1556" i="55"/>
  <c r="N1556" i="55"/>
  <c r="M1556" i="55"/>
  <c r="L1556" i="55"/>
  <c r="C1590" i="55"/>
  <c r="P1590" i="55"/>
  <c r="O1590" i="55"/>
  <c r="N1590" i="55"/>
  <c r="M1590" i="55"/>
  <c r="L1590" i="55"/>
  <c r="I1590" i="55"/>
  <c r="C1596" i="55"/>
  <c r="L1596" i="55"/>
  <c r="I1596" i="55"/>
  <c r="P1596" i="55"/>
  <c r="O1596" i="55"/>
  <c r="N1596" i="55"/>
  <c r="M1596" i="55"/>
  <c r="C1618" i="55"/>
  <c r="P1618" i="55"/>
  <c r="O1618" i="55"/>
  <c r="N1618" i="55"/>
  <c r="M1618" i="55"/>
  <c r="L1618" i="55"/>
  <c r="I1618" i="55"/>
  <c r="C1604" i="55"/>
  <c r="P1604" i="55"/>
  <c r="O1604" i="55"/>
  <c r="N1604" i="55"/>
  <c r="M1604" i="55"/>
  <c r="L1604" i="55"/>
  <c r="I1604" i="55"/>
  <c r="C1605" i="55"/>
  <c r="P1605" i="55"/>
  <c r="O1605" i="55"/>
  <c r="N1605" i="55"/>
  <c r="M1605" i="55"/>
  <c r="L1605" i="55"/>
  <c r="I1605" i="55"/>
  <c r="C1628" i="55"/>
  <c r="P1628" i="55"/>
  <c r="O1628" i="55"/>
  <c r="N1628" i="55"/>
  <c r="M1628" i="55"/>
  <c r="L1628" i="55"/>
  <c r="I1628" i="55"/>
  <c r="C1642" i="55"/>
  <c r="P1642" i="55"/>
  <c r="O1642" i="55"/>
  <c r="N1642" i="55"/>
  <c r="M1642" i="55"/>
  <c r="L1642" i="55"/>
  <c r="I1642" i="55"/>
  <c r="C1676" i="55"/>
  <c r="P1676" i="55"/>
  <c r="O1676" i="55"/>
  <c r="N1676" i="55"/>
  <c r="M1676" i="55"/>
  <c r="L1676" i="55"/>
  <c r="I1676" i="55"/>
  <c r="C1665" i="55"/>
  <c r="N1665" i="55"/>
  <c r="M1665" i="55"/>
  <c r="L1665" i="55"/>
  <c r="I1665" i="55"/>
  <c r="P1665" i="55"/>
  <c r="O1665" i="55"/>
  <c r="C1662" i="55"/>
  <c r="L1662" i="55"/>
  <c r="I1662" i="55"/>
  <c r="P1662" i="55"/>
  <c r="O1662" i="55"/>
  <c r="N1662" i="55"/>
  <c r="M1662" i="55"/>
  <c r="C1656" i="55"/>
  <c r="M1656" i="55"/>
  <c r="L1656" i="55"/>
  <c r="I1656" i="55"/>
  <c r="P1656" i="55"/>
  <c r="O1656" i="55"/>
  <c r="N1656" i="55"/>
  <c r="C1677" i="55"/>
  <c r="P1677" i="55"/>
  <c r="O1677" i="55"/>
  <c r="N1677" i="55"/>
  <c r="M1677" i="55"/>
  <c r="L1677" i="55"/>
  <c r="I1677" i="55"/>
  <c r="C1686" i="55"/>
  <c r="M1686" i="55"/>
  <c r="L1686" i="55"/>
  <c r="I1686" i="55"/>
  <c r="P1686" i="55"/>
  <c r="O1686" i="55"/>
  <c r="N1686" i="55"/>
  <c r="C1688" i="55"/>
  <c r="L1688" i="55"/>
  <c r="I1688" i="55"/>
  <c r="P1688" i="55"/>
  <c r="O1688" i="55"/>
  <c r="N1688" i="55"/>
  <c r="M1688" i="55"/>
  <c r="C136" i="55"/>
  <c r="P136" i="55"/>
  <c r="O136" i="55"/>
  <c r="N136" i="55"/>
  <c r="M136" i="55"/>
  <c r="L136" i="55"/>
  <c r="I136" i="55"/>
  <c r="C125" i="55"/>
  <c r="P125" i="55"/>
  <c r="O125" i="55"/>
  <c r="N125" i="55"/>
  <c r="M125" i="55"/>
  <c r="L125" i="55"/>
  <c r="I125" i="55"/>
  <c r="C93" i="55"/>
  <c r="O93" i="55"/>
  <c r="N93" i="55"/>
  <c r="M93" i="55"/>
  <c r="L93" i="55"/>
  <c r="I93" i="55"/>
  <c r="P93" i="55"/>
  <c r="C61" i="55"/>
  <c r="N61" i="55"/>
  <c r="M61" i="55"/>
  <c r="L61" i="55"/>
  <c r="I61" i="55"/>
  <c r="P61" i="55"/>
  <c r="O61" i="55"/>
  <c r="C798" i="55"/>
  <c r="I798" i="55"/>
  <c r="P798" i="55"/>
  <c r="O798" i="55"/>
  <c r="N798" i="55"/>
  <c r="M798" i="55"/>
  <c r="L798" i="55"/>
  <c r="C830" i="55"/>
  <c r="I830" i="55"/>
  <c r="P830" i="55"/>
  <c r="O830" i="55"/>
  <c r="L830" i="55"/>
  <c r="N830" i="55"/>
  <c r="M830" i="55"/>
  <c r="C880" i="55"/>
  <c r="I880" i="55"/>
  <c r="P880" i="55"/>
  <c r="O880" i="55"/>
  <c r="N880" i="55"/>
  <c r="L880" i="55"/>
  <c r="M880" i="55"/>
  <c r="C912" i="55"/>
  <c r="I912" i="55"/>
  <c r="P912" i="55"/>
  <c r="O912" i="55"/>
  <c r="N912" i="55"/>
  <c r="L912" i="55"/>
  <c r="M912" i="55"/>
  <c r="C944" i="55"/>
  <c r="I944" i="55"/>
  <c r="P944" i="55"/>
  <c r="O944" i="55"/>
  <c r="N944" i="55"/>
  <c r="L944" i="55"/>
  <c r="M944" i="55"/>
  <c r="C877" i="55"/>
  <c r="P877" i="55"/>
  <c r="O877" i="55"/>
  <c r="N877" i="55"/>
  <c r="M877" i="55"/>
  <c r="L877" i="55"/>
  <c r="I877" i="55"/>
  <c r="C909" i="55"/>
  <c r="P909" i="55"/>
  <c r="O909" i="55"/>
  <c r="N909" i="55"/>
  <c r="M909" i="55"/>
  <c r="L909" i="55"/>
  <c r="I909" i="55"/>
  <c r="C941" i="55"/>
  <c r="P941" i="55"/>
  <c r="O941" i="55"/>
  <c r="N941" i="55"/>
  <c r="M941" i="55"/>
  <c r="L941" i="55"/>
  <c r="I941" i="55"/>
  <c r="C878" i="55"/>
  <c r="P878" i="55"/>
  <c r="O878" i="55"/>
  <c r="N878" i="55"/>
  <c r="M878" i="55"/>
  <c r="L878" i="55"/>
  <c r="I878" i="55"/>
  <c r="C910" i="55"/>
  <c r="P910" i="55"/>
  <c r="O910" i="55"/>
  <c r="N910" i="55"/>
  <c r="M910" i="55"/>
  <c r="L910" i="55"/>
  <c r="I910" i="55"/>
  <c r="C942" i="55"/>
  <c r="P942" i="55"/>
  <c r="O942" i="55"/>
  <c r="N942" i="55"/>
  <c r="M942" i="55"/>
  <c r="L942" i="55"/>
  <c r="I942" i="55"/>
  <c r="C883" i="55"/>
  <c r="M883" i="55"/>
  <c r="L883" i="55"/>
  <c r="I883" i="55"/>
  <c r="P883" i="55"/>
  <c r="N883" i="55"/>
  <c r="O883" i="55"/>
  <c r="C915" i="55"/>
  <c r="M915" i="55"/>
  <c r="L915" i="55"/>
  <c r="I915" i="55"/>
  <c r="P915" i="55"/>
  <c r="N915" i="55"/>
  <c r="O915" i="55"/>
  <c r="C947" i="55"/>
  <c r="M947" i="55"/>
  <c r="L947" i="55"/>
  <c r="I947" i="55"/>
  <c r="P947" i="55"/>
  <c r="N947" i="55"/>
  <c r="O947" i="55"/>
  <c r="C973" i="55"/>
  <c r="L973" i="55"/>
  <c r="I973" i="55"/>
  <c r="O973" i="55"/>
  <c r="M973" i="55"/>
  <c r="P973" i="55"/>
  <c r="N973" i="55"/>
  <c r="C1036" i="55"/>
  <c r="L1036" i="55"/>
  <c r="I1036" i="55"/>
  <c r="P1036" i="55"/>
  <c r="O1036" i="55"/>
  <c r="M1036" i="55"/>
  <c r="N1036" i="55"/>
  <c r="C978" i="55"/>
  <c r="L978" i="55"/>
  <c r="O978" i="55"/>
  <c r="M978" i="55"/>
  <c r="P978" i="55"/>
  <c r="N978" i="55"/>
  <c r="I978" i="55"/>
  <c r="C1024" i="55"/>
  <c r="L1024" i="55"/>
  <c r="I1024" i="55"/>
  <c r="O1024" i="55"/>
  <c r="M1024" i="55"/>
  <c r="P1024" i="55"/>
  <c r="N1024" i="55"/>
  <c r="C971" i="55"/>
  <c r="L971" i="55"/>
  <c r="I971" i="55"/>
  <c r="O971" i="55"/>
  <c r="M971" i="55"/>
  <c r="P971" i="55"/>
  <c r="N971" i="55"/>
  <c r="C1008" i="55"/>
  <c r="L1008" i="55"/>
  <c r="I1008" i="55"/>
  <c r="O1008" i="55"/>
  <c r="M1008" i="55"/>
  <c r="P1008" i="55"/>
  <c r="N1008" i="55"/>
  <c r="C980" i="55"/>
  <c r="L980" i="55"/>
  <c r="O980" i="55"/>
  <c r="M980" i="55"/>
  <c r="I980" i="55"/>
  <c r="N980" i="55"/>
  <c r="P980" i="55"/>
  <c r="C1095" i="55"/>
  <c r="L1095" i="55"/>
  <c r="I1095" i="55"/>
  <c r="P1095" i="55"/>
  <c r="O1095" i="55"/>
  <c r="M1095" i="55"/>
  <c r="N1095" i="55"/>
  <c r="C1107" i="55"/>
  <c r="I1107" i="55"/>
  <c r="P1107" i="55"/>
  <c r="O1107" i="55"/>
  <c r="N1107" i="55"/>
  <c r="L1107" i="55"/>
  <c r="M1107" i="55"/>
  <c r="C1037" i="55"/>
  <c r="L1037" i="55"/>
  <c r="I1037" i="55"/>
  <c r="P1037" i="55"/>
  <c r="O1037" i="55"/>
  <c r="M1037" i="55"/>
  <c r="N1037" i="55"/>
  <c r="C1069" i="55"/>
  <c r="L1069" i="55"/>
  <c r="I1069" i="55"/>
  <c r="P1069" i="55"/>
  <c r="O1069" i="55"/>
  <c r="M1069" i="55"/>
  <c r="N1069" i="55"/>
  <c r="C1135" i="55"/>
  <c r="P1135" i="55"/>
  <c r="O1135" i="55"/>
  <c r="N1135" i="55"/>
  <c r="M1135" i="55"/>
  <c r="L1135" i="55"/>
  <c r="I1135" i="55"/>
  <c r="C1022" i="55"/>
  <c r="L1022" i="55"/>
  <c r="I1022" i="55"/>
  <c r="O1022" i="55"/>
  <c r="M1022" i="55"/>
  <c r="P1022" i="55"/>
  <c r="N1022" i="55"/>
  <c r="C1054" i="55"/>
  <c r="L1054" i="55"/>
  <c r="I1054" i="55"/>
  <c r="P1054" i="55"/>
  <c r="O1054" i="55"/>
  <c r="M1054" i="55"/>
  <c r="N1054" i="55"/>
  <c r="C1083" i="55"/>
  <c r="L1083" i="55"/>
  <c r="I1083" i="55"/>
  <c r="P1083" i="55"/>
  <c r="O1083" i="55"/>
  <c r="M1083" i="55"/>
  <c r="N1083" i="55"/>
  <c r="C1100" i="55"/>
  <c r="I1100" i="55"/>
  <c r="P1100" i="55"/>
  <c r="O1100" i="55"/>
  <c r="N1100" i="55"/>
  <c r="L1100" i="55"/>
  <c r="M1100" i="55"/>
  <c r="C1039" i="55"/>
  <c r="L1039" i="55"/>
  <c r="I1039" i="55"/>
  <c r="P1039" i="55"/>
  <c r="O1039" i="55"/>
  <c r="M1039" i="55"/>
  <c r="N1039" i="55"/>
  <c r="C1071" i="55"/>
  <c r="L1071" i="55"/>
  <c r="I1071" i="55"/>
  <c r="P1071" i="55"/>
  <c r="O1071" i="55"/>
  <c r="M1071" i="55"/>
  <c r="N1071" i="55"/>
  <c r="C1143" i="55"/>
  <c r="L1143" i="55"/>
  <c r="I1143" i="55"/>
  <c r="P1143" i="55"/>
  <c r="O1143" i="55"/>
  <c r="N1143" i="55"/>
  <c r="M1143" i="55"/>
  <c r="C1181" i="55"/>
  <c r="O1181" i="55"/>
  <c r="N1181" i="55"/>
  <c r="M1181" i="55"/>
  <c r="L1181" i="55"/>
  <c r="I1181" i="55"/>
  <c r="P1181" i="55"/>
  <c r="C1136" i="55"/>
  <c r="I1136" i="55"/>
  <c r="P1136" i="55"/>
  <c r="O1136" i="55"/>
  <c r="N1136" i="55"/>
  <c r="M1136" i="55"/>
  <c r="L1136" i="55"/>
  <c r="C1117" i="55"/>
  <c r="O1117" i="55"/>
  <c r="N1117" i="55"/>
  <c r="M1117" i="55"/>
  <c r="L1117" i="55"/>
  <c r="I1117" i="55"/>
  <c r="P1117" i="55"/>
  <c r="C1148" i="55"/>
  <c r="N1148" i="55"/>
  <c r="M1148" i="55"/>
  <c r="L1148" i="55"/>
  <c r="I1148" i="55"/>
  <c r="P1148" i="55"/>
  <c r="O1148" i="55"/>
  <c r="C1130" i="55"/>
  <c r="P1130" i="55"/>
  <c r="O1130" i="55"/>
  <c r="N1130" i="55"/>
  <c r="M1130" i="55"/>
  <c r="L1130" i="55"/>
  <c r="I1130" i="55"/>
  <c r="C1205" i="55"/>
  <c r="I1205" i="55"/>
  <c r="P1205" i="55"/>
  <c r="O1205" i="55"/>
  <c r="N1205" i="55"/>
  <c r="M1205" i="55"/>
  <c r="L1205" i="55"/>
  <c r="C1222" i="55"/>
  <c r="I1222" i="55"/>
  <c r="P1222" i="55"/>
  <c r="O1222" i="55"/>
  <c r="N1222" i="55"/>
  <c r="M1222" i="55"/>
  <c r="L1222" i="55"/>
  <c r="C1175" i="55"/>
  <c r="L1175" i="55"/>
  <c r="I1175" i="55"/>
  <c r="P1175" i="55"/>
  <c r="O1175" i="55"/>
  <c r="N1175" i="55"/>
  <c r="M1175" i="55"/>
  <c r="C1176" i="55"/>
  <c r="M1176" i="55"/>
  <c r="L1176" i="55"/>
  <c r="I1176" i="55"/>
  <c r="P1176" i="55"/>
  <c r="O1176" i="55"/>
  <c r="N1176" i="55"/>
  <c r="C1303" i="55"/>
  <c r="P1303" i="55"/>
  <c r="O1303" i="55"/>
  <c r="N1303" i="55"/>
  <c r="M1303" i="55"/>
  <c r="L1303" i="55"/>
  <c r="I1303" i="55"/>
  <c r="C1177" i="55"/>
  <c r="N1177" i="55"/>
  <c r="M1177" i="55"/>
  <c r="L1177" i="55"/>
  <c r="I1177" i="55"/>
  <c r="P1177" i="55"/>
  <c r="O1177" i="55"/>
  <c r="C1170" i="55"/>
  <c r="I1170" i="55"/>
  <c r="P1170" i="55"/>
  <c r="O1170" i="55"/>
  <c r="N1170" i="55"/>
  <c r="M1170" i="55"/>
  <c r="L1170" i="55"/>
  <c r="C1273" i="55"/>
  <c r="P1273" i="55"/>
  <c r="O1273" i="55"/>
  <c r="N1273" i="55"/>
  <c r="M1273" i="55"/>
  <c r="L1273" i="55"/>
  <c r="I1273" i="55"/>
  <c r="C1195" i="55"/>
  <c r="N1195" i="55"/>
  <c r="M1195" i="55"/>
  <c r="L1195" i="55"/>
  <c r="I1195" i="55"/>
  <c r="P1195" i="55"/>
  <c r="O1195" i="55"/>
  <c r="C1196" i="55"/>
  <c r="N1196" i="55"/>
  <c r="M1196" i="55"/>
  <c r="L1196" i="55"/>
  <c r="I1196" i="55"/>
  <c r="P1196" i="55"/>
  <c r="O1196" i="55"/>
  <c r="C1235" i="55"/>
  <c r="I1235" i="55"/>
  <c r="P1235" i="55"/>
  <c r="O1235" i="55"/>
  <c r="N1235" i="55"/>
  <c r="M1235" i="55"/>
  <c r="L1235" i="55"/>
  <c r="C1228" i="55"/>
  <c r="O1228" i="55"/>
  <c r="N1228" i="55"/>
  <c r="M1228" i="55"/>
  <c r="L1228" i="55"/>
  <c r="I1228" i="55"/>
  <c r="P1228" i="55"/>
  <c r="C1282" i="55"/>
  <c r="P1282" i="55"/>
  <c r="O1282" i="55"/>
  <c r="N1282" i="55"/>
  <c r="M1282" i="55"/>
  <c r="L1282" i="55"/>
  <c r="I1282" i="55"/>
  <c r="C1354" i="55"/>
  <c r="M1354" i="55"/>
  <c r="L1354" i="55"/>
  <c r="I1354" i="55"/>
  <c r="P1354" i="55"/>
  <c r="O1354" i="55"/>
  <c r="N1354" i="55"/>
  <c r="C1298" i="55"/>
  <c r="L1298" i="55"/>
  <c r="I1298" i="55"/>
  <c r="P1298" i="55"/>
  <c r="O1298" i="55"/>
  <c r="N1298" i="55"/>
  <c r="M1298" i="55"/>
  <c r="C1279" i="55"/>
  <c r="O1279" i="55"/>
  <c r="N1279" i="55"/>
  <c r="M1279" i="55"/>
  <c r="L1279" i="55"/>
  <c r="I1279" i="55"/>
  <c r="P1279" i="55"/>
  <c r="C1239" i="55"/>
  <c r="M1239" i="55"/>
  <c r="L1239" i="55"/>
  <c r="I1239" i="55"/>
  <c r="P1239" i="55"/>
  <c r="O1239" i="55"/>
  <c r="N1239" i="55"/>
  <c r="C1232" i="55"/>
  <c r="P1232" i="55"/>
  <c r="O1232" i="55"/>
  <c r="N1232" i="55"/>
  <c r="M1232" i="55"/>
  <c r="L1232" i="55"/>
  <c r="I1232" i="55"/>
  <c r="C1284" i="55"/>
  <c r="P1284" i="55"/>
  <c r="O1284" i="55"/>
  <c r="N1284" i="55"/>
  <c r="M1284" i="55"/>
  <c r="L1284" i="55"/>
  <c r="I1284" i="55"/>
  <c r="C1233" i="55"/>
  <c r="P1233" i="55"/>
  <c r="O1233" i="55"/>
  <c r="N1233" i="55"/>
  <c r="M1233" i="55"/>
  <c r="L1233" i="55"/>
  <c r="I1233" i="55"/>
  <c r="C1362" i="55"/>
  <c r="M1362" i="55"/>
  <c r="L1362" i="55"/>
  <c r="I1362" i="55"/>
  <c r="P1362" i="55"/>
  <c r="O1362" i="55"/>
  <c r="N1362" i="55"/>
  <c r="C1335" i="55"/>
  <c r="I1335" i="55"/>
  <c r="P1335" i="55"/>
  <c r="O1335" i="55"/>
  <c r="N1335" i="55"/>
  <c r="M1335" i="55"/>
  <c r="L1335" i="55"/>
  <c r="C1382" i="55"/>
  <c r="M1382" i="55"/>
  <c r="L1382" i="55"/>
  <c r="I1382" i="55"/>
  <c r="P1382" i="55"/>
  <c r="O1382" i="55"/>
  <c r="N1382" i="55"/>
  <c r="C1336" i="55"/>
  <c r="I1336" i="55"/>
  <c r="P1336" i="55"/>
  <c r="O1336" i="55"/>
  <c r="N1336" i="55"/>
  <c r="M1336" i="55"/>
  <c r="L1336" i="55"/>
  <c r="C1378" i="55"/>
  <c r="M1378" i="55"/>
  <c r="L1378" i="55"/>
  <c r="I1378" i="55"/>
  <c r="P1378" i="55"/>
  <c r="O1378" i="55"/>
  <c r="N1378" i="55"/>
  <c r="C1341" i="55"/>
  <c r="I1341" i="55"/>
  <c r="P1341" i="55"/>
  <c r="O1341" i="55"/>
  <c r="N1341" i="55"/>
  <c r="M1341" i="55"/>
  <c r="L1341" i="55"/>
  <c r="C1371" i="55"/>
  <c r="N1371" i="55"/>
  <c r="M1371" i="55"/>
  <c r="L1371" i="55"/>
  <c r="I1371" i="55"/>
  <c r="P1371" i="55"/>
  <c r="O1371" i="55"/>
  <c r="C1364" i="55"/>
  <c r="N1364" i="55"/>
  <c r="M1364" i="55"/>
  <c r="L1364" i="55"/>
  <c r="I1364" i="55"/>
  <c r="P1364" i="55"/>
  <c r="O1364" i="55"/>
  <c r="C1361" i="55"/>
  <c r="M1361" i="55"/>
  <c r="L1361" i="55"/>
  <c r="I1361" i="55"/>
  <c r="P1361" i="55"/>
  <c r="O1361" i="55"/>
  <c r="N1361" i="55"/>
  <c r="C1396" i="55"/>
  <c r="P1396" i="55"/>
  <c r="O1396" i="55"/>
  <c r="N1396" i="55"/>
  <c r="M1396" i="55"/>
  <c r="L1396" i="55"/>
  <c r="I1396" i="55"/>
  <c r="C1426" i="55"/>
  <c r="P1426" i="55"/>
  <c r="O1426" i="55"/>
  <c r="N1426" i="55"/>
  <c r="M1426" i="55"/>
  <c r="L1426" i="55"/>
  <c r="I1426" i="55"/>
  <c r="C1441" i="55"/>
  <c r="M1441" i="55"/>
  <c r="L1441" i="55"/>
  <c r="I1441" i="55"/>
  <c r="P1441" i="55"/>
  <c r="O1441" i="55"/>
  <c r="N1441" i="55"/>
  <c r="C1406" i="55"/>
  <c r="L1406" i="55"/>
  <c r="I1406" i="55"/>
  <c r="P1406" i="55"/>
  <c r="O1406" i="55"/>
  <c r="N1406" i="55"/>
  <c r="M1406" i="55"/>
  <c r="C1399" i="55"/>
  <c r="L1399" i="55"/>
  <c r="I1399" i="55"/>
  <c r="P1399" i="55"/>
  <c r="O1399" i="55"/>
  <c r="N1399" i="55"/>
  <c r="M1399" i="55"/>
  <c r="C1449" i="55"/>
  <c r="O1449" i="55"/>
  <c r="N1449" i="55"/>
  <c r="M1449" i="55"/>
  <c r="L1449" i="55"/>
  <c r="I1449" i="55"/>
  <c r="P1449" i="55"/>
  <c r="C1431" i="55"/>
  <c r="P1431" i="55"/>
  <c r="O1431" i="55"/>
  <c r="N1431" i="55"/>
  <c r="M1431" i="55"/>
  <c r="L1431" i="55"/>
  <c r="I1431" i="55"/>
  <c r="C1432" i="55"/>
  <c r="I1432" i="55"/>
  <c r="P1432" i="55"/>
  <c r="O1432" i="55"/>
  <c r="N1432" i="55"/>
  <c r="M1432" i="55"/>
  <c r="L1432" i="55"/>
  <c r="C1464" i="55"/>
  <c r="I1464" i="55"/>
  <c r="P1464" i="55"/>
  <c r="O1464" i="55"/>
  <c r="N1464" i="55"/>
  <c r="M1464" i="55"/>
  <c r="L1464" i="55"/>
  <c r="C1483" i="55"/>
  <c r="L1483" i="55"/>
  <c r="I1483" i="55"/>
  <c r="P1483" i="55"/>
  <c r="O1483" i="55"/>
  <c r="N1483" i="55"/>
  <c r="M1483" i="55"/>
  <c r="C1500" i="55"/>
  <c r="I1500" i="55"/>
  <c r="P1500" i="55"/>
  <c r="O1500" i="55"/>
  <c r="N1500" i="55"/>
  <c r="M1500" i="55"/>
  <c r="L1500" i="55"/>
  <c r="C1504" i="55"/>
  <c r="L1504" i="55"/>
  <c r="I1504" i="55"/>
  <c r="P1504" i="55"/>
  <c r="O1504" i="55"/>
  <c r="N1504" i="55"/>
  <c r="M1504" i="55"/>
  <c r="C1479" i="55"/>
  <c r="P1479" i="55"/>
  <c r="O1479" i="55"/>
  <c r="N1479" i="55"/>
  <c r="M1479" i="55"/>
  <c r="L1479" i="55"/>
  <c r="I1479" i="55"/>
  <c r="C1505" i="55"/>
  <c r="L1505" i="55"/>
  <c r="I1505" i="55"/>
  <c r="P1505" i="55"/>
  <c r="O1505" i="55"/>
  <c r="N1505" i="55"/>
  <c r="M1505" i="55"/>
  <c r="C1524" i="55"/>
  <c r="I1524" i="55"/>
  <c r="P1524" i="55"/>
  <c r="O1524" i="55"/>
  <c r="N1524" i="55"/>
  <c r="M1524" i="55"/>
  <c r="L1524" i="55"/>
  <c r="C1541" i="55"/>
  <c r="N1541" i="55"/>
  <c r="M1541" i="55"/>
  <c r="L1541" i="55"/>
  <c r="I1541" i="55"/>
  <c r="P1541" i="55"/>
  <c r="O1541" i="55"/>
  <c r="C1517" i="55"/>
  <c r="L1517" i="55"/>
  <c r="I1517" i="55"/>
  <c r="P1517" i="55"/>
  <c r="O1517" i="55"/>
  <c r="N1517" i="55"/>
  <c r="M1517" i="55"/>
  <c r="C1546" i="55"/>
  <c r="M1546" i="55"/>
  <c r="L1546" i="55"/>
  <c r="I1546" i="55"/>
  <c r="P1546" i="55"/>
  <c r="O1546" i="55"/>
  <c r="N1546" i="55"/>
  <c r="C1527" i="55"/>
  <c r="P1527" i="55"/>
  <c r="O1527" i="55"/>
  <c r="N1527" i="55"/>
  <c r="M1527" i="55"/>
  <c r="L1527" i="55"/>
  <c r="I1527" i="55"/>
  <c r="C1547" i="55"/>
  <c r="M1547" i="55"/>
  <c r="L1547" i="55"/>
  <c r="I1547" i="55"/>
  <c r="P1547" i="55"/>
  <c r="O1547" i="55"/>
  <c r="N1547" i="55"/>
  <c r="C1550" i="55"/>
  <c r="P1550" i="55"/>
  <c r="O1550" i="55"/>
  <c r="N1550" i="55"/>
  <c r="M1550" i="55"/>
  <c r="L1550" i="55"/>
  <c r="I1550" i="55"/>
  <c r="C1579" i="55"/>
  <c r="I1579" i="55"/>
  <c r="P1579" i="55"/>
  <c r="O1579" i="55"/>
  <c r="N1579" i="55"/>
  <c r="M1579" i="55"/>
  <c r="L1579" i="55"/>
  <c r="C1585" i="55"/>
  <c r="M1585" i="55"/>
  <c r="L1585" i="55"/>
  <c r="I1585" i="55"/>
  <c r="P1585" i="55"/>
  <c r="O1585" i="55"/>
  <c r="N1585" i="55"/>
  <c r="C1574" i="55"/>
  <c r="P1574" i="55"/>
  <c r="O1574" i="55"/>
  <c r="N1574" i="55"/>
  <c r="M1574" i="55"/>
  <c r="L1574" i="55"/>
  <c r="I1574" i="55"/>
  <c r="C1560" i="55"/>
  <c r="N1560" i="55"/>
  <c r="M1560" i="55"/>
  <c r="L1560" i="55"/>
  <c r="I1560" i="55"/>
  <c r="P1560" i="55"/>
  <c r="O1560" i="55"/>
  <c r="C1594" i="55"/>
  <c r="I1594" i="55"/>
  <c r="P1594" i="55"/>
  <c r="O1594" i="55"/>
  <c r="N1594" i="55"/>
  <c r="M1594" i="55"/>
  <c r="L1594" i="55"/>
  <c r="C1600" i="55"/>
  <c r="N1600" i="55"/>
  <c r="M1600" i="55"/>
  <c r="L1600" i="55"/>
  <c r="I1600" i="55"/>
  <c r="P1600" i="55"/>
  <c r="O1600" i="55"/>
  <c r="C1641" i="55"/>
  <c r="N1641" i="55"/>
  <c r="M1641" i="55"/>
  <c r="L1641" i="55"/>
  <c r="I1641" i="55"/>
  <c r="P1641" i="55"/>
  <c r="O1641" i="55"/>
  <c r="C1608" i="55"/>
  <c r="I1608" i="55"/>
  <c r="P1608" i="55"/>
  <c r="O1608" i="55"/>
  <c r="N1608" i="55"/>
  <c r="M1608" i="55"/>
  <c r="L1608" i="55"/>
  <c r="C1609" i="55"/>
  <c r="I1609" i="55"/>
  <c r="P1609" i="55"/>
  <c r="O1609" i="55"/>
  <c r="N1609" i="55"/>
  <c r="M1609" i="55"/>
  <c r="L1609" i="55"/>
  <c r="C1633" i="55"/>
  <c r="N1633" i="55"/>
  <c r="M1633" i="55"/>
  <c r="L1633" i="55"/>
  <c r="I1633" i="55"/>
  <c r="P1633" i="55"/>
  <c r="O1633" i="55"/>
  <c r="C1645" i="55"/>
  <c r="P1645" i="55"/>
  <c r="O1645" i="55"/>
  <c r="N1645" i="55"/>
  <c r="M1645" i="55"/>
  <c r="L1645" i="55"/>
  <c r="I1645" i="55"/>
  <c r="C1649" i="55"/>
  <c r="N1649" i="55"/>
  <c r="M1649" i="55"/>
  <c r="L1649" i="55"/>
  <c r="I1649" i="55"/>
  <c r="P1649" i="55"/>
  <c r="O1649" i="55"/>
  <c r="C1668" i="55"/>
  <c r="I1668" i="55"/>
  <c r="P1668" i="55"/>
  <c r="O1668" i="55"/>
  <c r="N1668" i="55"/>
  <c r="M1668" i="55"/>
  <c r="L1668" i="55"/>
  <c r="C1651" i="55"/>
  <c r="P1651" i="55"/>
  <c r="O1651" i="55"/>
  <c r="N1651" i="55"/>
  <c r="M1651" i="55"/>
  <c r="L1651" i="55"/>
  <c r="I1651" i="55"/>
  <c r="C1684" i="55"/>
  <c r="L1684" i="55"/>
  <c r="I1684" i="55"/>
  <c r="P1684" i="55"/>
  <c r="O1684" i="55"/>
  <c r="N1684" i="55"/>
  <c r="M1684" i="55"/>
  <c r="C1685" i="55"/>
  <c r="L1685" i="55"/>
  <c r="I1685" i="55"/>
  <c r="P1685" i="55"/>
  <c r="O1685" i="55"/>
  <c r="N1685" i="55"/>
  <c r="M1685" i="55"/>
  <c r="C1690" i="55"/>
  <c r="M1690" i="55"/>
  <c r="L1690" i="55"/>
  <c r="I1690" i="55"/>
  <c r="P1690" i="55"/>
  <c r="O1690" i="55"/>
  <c r="N1690" i="55"/>
  <c r="C1692" i="55"/>
  <c r="M1692" i="55"/>
  <c r="L1692" i="55"/>
  <c r="I1692" i="55"/>
  <c r="P1692" i="55"/>
  <c r="O1692" i="55"/>
  <c r="N1692" i="55"/>
  <c r="C35" i="55"/>
  <c r="L35" i="55"/>
  <c r="I35" i="55"/>
  <c r="P35" i="55"/>
  <c r="O35" i="55"/>
  <c r="N35" i="55"/>
  <c r="M35" i="55"/>
  <c r="C159" i="55"/>
  <c r="M159" i="55"/>
  <c r="L159" i="55"/>
  <c r="I159" i="55"/>
  <c r="P159" i="55"/>
  <c r="O159" i="55"/>
  <c r="N159" i="55"/>
  <c r="C121" i="55"/>
  <c r="I121" i="55"/>
  <c r="P121" i="55"/>
  <c r="O121" i="55"/>
  <c r="N121" i="55"/>
  <c r="M121" i="55"/>
  <c r="L121" i="55"/>
  <c r="C89" i="55"/>
  <c r="M89" i="55"/>
  <c r="L89" i="55"/>
  <c r="I89" i="55"/>
  <c r="P89" i="55"/>
  <c r="O89" i="55"/>
  <c r="N89" i="55"/>
  <c r="C57" i="55"/>
  <c r="O57" i="55"/>
  <c r="N57" i="55"/>
  <c r="M57" i="55"/>
  <c r="L57" i="55"/>
  <c r="I57" i="55"/>
  <c r="P57" i="55"/>
  <c r="C24" i="55"/>
  <c r="M24" i="55"/>
  <c r="L24" i="55"/>
  <c r="I24" i="55"/>
  <c r="P24" i="55"/>
  <c r="N24" i="55"/>
  <c r="O24" i="55"/>
  <c r="C176" i="55"/>
  <c r="I176" i="55"/>
  <c r="P176" i="55"/>
  <c r="N176" i="55"/>
  <c r="L176" i="55"/>
  <c r="O176" i="55"/>
  <c r="M176" i="55"/>
  <c r="C844" i="55"/>
  <c r="P844" i="55"/>
  <c r="O844" i="55"/>
  <c r="N844" i="55"/>
  <c r="M844" i="55"/>
  <c r="I844" i="55"/>
  <c r="L844" i="55"/>
  <c r="C802" i="55"/>
  <c r="I802" i="55"/>
  <c r="P802" i="55"/>
  <c r="O802" i="55"/>
  <c r="N802" i="55"/>
  <c r="M802" i="55"/>
  <c r="L802" i="55"/>
  <c r="C833" i="55"/>
  <c r="I833" i="55"/>
  <c r="P833" i="55"/>
  <c r="O833" i="55"/>
  <c r="L833" i="55"/>
  <c r="M833" i="55"/>
  <c r="N833" i="55"/>
  <c r="C884" i="55"/>
  <c r="M884" i="55"/>
  <c r="L884" i="55"/>
  <c r="I884" i="55"/>
  <c r="P884" i="55"/>
  <c r="N884" i="55"/>
  <c r="O884" i="55"/>
  <c r="C916" i="55"/>
  <c r="M916" i="55"/>
  <c r="L916" i="55"/>
  <c r="I916" i="55"/>
  <c r="P916" i="55"/>
  <c r="N916" i="55"/>
  <c r="O916" i="55"/>
  <c r="C948" i="55"/>
  <c r="M948" i="55"/>
  <c r="L948" i="55"/>
  <c r="I948" i="55"/>
  <c r="P948" i="55"/>
  <c r="N948" i="55"/>
  <c r="O948" i="55"/>
  <c r="C881" i="55"/>
  <c r="I881" i="55"/>
  <c r="P881" i="55"/>
  <c r="O881" i="55"/>
  <c r="N881" i="55"/>
  <c r="L881" i="55"/>
  <c r="M881" i="55"/>
  <c r="C913" i="55"/>
  <c r="I913" i="55"/>
  <c r="P913" i="55"/>
  <c r="O913" i="55"/>
  <c r="N913" i="55"/>
  <c r="L913" i="55"/>
  <c r="M913" i="55"/>
  <c r="C945" i="55"/>
  <c r="I945" i="55"/>
  <c r="P945" i="55"/>
  <c r="O945" i="55"/>
  <c r="N945" i="55"/>
  <c r="L945" i="55"/>
  <c r="M945" i="55"/>
  <c r="C882" i="55"/>
  <c r="I882" i="55"/>
  <c r="P882" i="55"/>
  <c r="O882" i="55"/>
  <c r="N882" i="55"/>
  <c r="L882" i="55"/>
  <c r="M882" i="55"/>
  <c r="C914" i="55"/>
  <c r="I914" i="55"/>
  <c r="P914" i="55"/>
  <c r="O914" i="55"/>
  <c r="N914" i="55"/>
  <c r="L914" i="55"/>
  <c r="M914" i="55"/>
  <c r="C946" i="55"/>
  <c r="I946" i="55"/>
  <c r="P946" i="55"/>
  <c r="O946" i="55"/>
  <c r="N946" i="55"/>
  <c r="L946" i="55"/>
  <c r="M946" i="55"/>
  <c r="C887" i="55"/>
  <c r="O887" i="55"/>
  <c r="N887" i="55"/>
  <c r="M887" i="55"/>
  <c r="L887" i="55"/>
  <c r="I887" i="55"/>
  <c r="P887" i="55"/>
  <c r="C919" i="55"/>
  <c r="O919" i="55"/>
  <c r="N919" i="55"/>
  <c r="M919" i="55"/>
  <c r="L919" i="55"/>
  <c r="I919" i="55"/>
  <c r="P919" i="55"/>
  <c r="C951" i="55"/>
  <c r="P951" i="55"/>
  <c r="O951" i="55"/>
  <c r="N951" i="55"/>
  <c r="M951" i="55"/>
  <c r="L951" i="55"/>
  <c r="I951" i="55"/>
  <c r="C977" i="55"/>
  <c r="L977" i="55"/>
  <c r="I977" i="55"/>
  <c r="O977" i="55"/>
  <c r="M977" i="55"/>
  <c r="N977" i="55"/>
  <c r="P977" i="55"/>
  <c r="C1060" i="55"/>
  <c r="L1060" i="55"/>
  <c r="I1060" i="55"/>
  <c r="P1060" i="55"/>
  <c r="O1060" i="55"/>
  <c r="M1060" i="55"/>
  <c r="N1060" i="55"/>
  <c r="C982" i="55"/>
  <c r="L982" i="55"/>
  <c r="O982" i="55"/>
  <c r="M982" i="55"/>
  <c r="P982" i="55"/>
  <c r="N982" i="55"/>
  <c r="I982" i="55"/>
  <c r="C1040" i="55"/>
  <c r="L1040" i="55"/>
  <c r="I1040" i="55"/>
  <c r="P1040" i="55"/>
  <c r="O1040" i="55"/>
  <c r="M1040" i="55"/>
  <c r="N1040" i="55"/>
  <c r="C975" i="55"/>
  <c r="L975" i="55"/>
  <c r="I975" i="55"/>
  <c r="O975" i="55"/>
  <c r="M975" i="55"/>
  <c r="P975" i="55"/>
  <c r="N975" i="55"/>
  <c r="C1012" i="55"/>
  <c r="L1012" i="55"/>
  <c r="I1012" i="55"/>
  <c r="O1012" i="55"/>
  <c r="M1012" i="55"/>
  <c r="P1012" i="55"/>
  <c r="N1012" i="55"/>
  <c r="C984" i="55"/>
  <c r="L984" i="55"/>
  <c r="O984" i="55"/>
  <c r="M984" i="55"/>
  <c r="P984" i="55"/>
  <c r="N984" i="55"/>
  <c r="I984" i="55"/>
  <c r="C996" i="55"/>
  <c r="L996" i="55"/>
  <c r="I996" i="55"/>
  <c r="O996" i="55"/>
  <c r="M996" i="55"/>
  <c r="P996" i="55"/>
  <c r="N996" i="55"/>
  <c r="C1009" i="55"/>
  <c r="L1009" i="55"/>
  <c r="I1009" i="55"/>
  <c r="O1009" i="55"/>
  <c r="M1009" i="55"/>
  <c r="P1009" i="55"/>
  <c r="N1009" i="55"/>
  <c r="C1041" i="55"/>
  <c r="L1041" i="55"/>
  <c r="I1041" i="55"/>
  <c r="P1041" i="55"/>
  <c r="O1041" i="55"/>
  <c r="M1041" i="55"/>
  <c r="N1041" i="55"/>
  <c r="C1073" i="55"/>
  <c r="L1073" i="55"/>
  <c r="I1073" i="55"/>
  <c r="P1073" i="55"/>
  <c r="O1073" i="55"/>
  <c r="M1073" i="55"/>
  <c r="N1073" i="55"/>
  <c r="C1079" i="55"/>
  <c r="L1079" i="55"/>
  <c r="I1079" i="55"/>
  <c r="P1079" i="55"/>
  <c r="O1079" i="55"/>
  <c r="M1079" i="55"/>
  <c r="N1079" i="55"/>
  <c r="C1026" i="55"/>
  <c r="L1026" i="55"/>
  <c r="I1026" i="55"/>
  <c r="P1026" i="55"/>
  <c r="O1026" i="55"/>
  <c r="M1026" i="55"/>
  <c r="N1026" i="55"/>
  <c r="C1058" i="55"/>
  <c r="L1058" i="55"/>
  <c r="I1058" i="55"/>
  <c r="P1058" i="55"/>
  <c r="O1058" i="55"/>
  <c r="M1058" i="55"/>
  <c r="N1058" i="55"/>
  <c r="C1091" i="55"/>
  <c r="L1091" i="55"/>
  <c r="I1091" i="55"/>
  <c r="P1091" i="55"/>
  <c r="O1091" i="55"/>
  <c r="M1091" i="55"/>
  <c r="N1091" i="55"/>
  <c r="C1011" i="55"/>
  <c r="L1011" i="55"/>
  <c r="I1011" i="55"/>
  <c r="O1011" i="55"/>
  <c r="M1011" i="55"/>
  <c r="N1011" i="55"/>
  <c r="P1011" i="55"/>
  <c r="C1043" i="55"/>
  <c r="L1043" i="55"/>
  <c r="I1043" i="55"/>
  <c r="P1043" i="55"/>
  <c r="O1043" i="55"/>
  <c r="M1043" i="55"/>
  <c r="N1043" i="55"/>
  <c r="C1075" i="55"/>
  <c r="L1075" i="55"/>
  <c r="I1075" i="55"/>
  <c r="P1075" i="55"/>
  <c r="O1075" i="55"/>
  <c r="M1075" i="55"/>
  <c r="N1075" i="55"/>
  <c r="C1086" i="55"/>
  <c r="L1086" i="55"/>
  <c r="I1086" i="55"/>
  <c r="P1086" i="55"/>
  <c r="O1086" i="55"/>
  <c r="M1086" i="55"/>
  <c r="N1086" i="55"/>
  <c r="C1213" i="55"/>
  <c r="N1213" i="55"/>
  <c r="M1213" i="55"/>
  <c r="L1213" i="55"/>
  <c r="I1213" i="55"/>
  <c r="P1213" i="55"/>
  <c r="O1213" i="55"/>
  <c r="C1140" i="55"/>
  <c r="L1140" i="55"/>
  <c r="I1140" i="55"/>
  <c r="P1140" i="55"/>
  <c r="O1140" i="55"/>
  <c r="N1140" i="55"/>
  <c r="M1140" i="55"/>
  <c r="C1121" i="55"/>
  <c r="P1121" i="55"/>
  <c r="O1121" i="55"/>
  <c r="N1121" i="55"/>
  <c r="M1121" i="55"/>
  <c r="L1121" i="55"/>
  <c r="I1121" i="55"/>
  <c r="C1165" i="55"/>
  <c r="I1165" i="55"/>
  <c r="P1165" i="55"/>
  <c r="O1165" i="55"/>
  <c r="N1165" i="55"/>
  <c r="M1165" i="55"/>
  <c r="L1165" i="55"/>
  <c r="C1134" i="55"/>
  <c r="I1134" i="55"/>
  <c r="P1134" i="55"/>
  <c r="O1134" i="55"/>
  <c r="N1134" i="55"/>
  <c r="M1134" i="55"/>
  <c r="L1134" i="55"/>
  <c r="C1166" i="55"/>
  <c r="I1166" i="55"/>
  <c r="P1166" i="55"/>
  <c r="O1166" i="55"/>
  <c r="N1166" i="55"/>
  <c r="M1166" i="55"/>
  <c r="L1166" i="55"/>
  <c r="C1234" i="55"/>
  <c r="P1234" i="55"/>
  <c r="O1234" i="55"/>
  <c r="N1234" i="55"/>
  <c r="M1234" i="55"/>
  <c r="L1234" i="55"/>
  <c r="I1234" i="55"/>
  <c r="C1183" i="55"/>
  <c r="I1183" i="55"/>
  <c r="P1183" i="55"/>
  <c r="O1183" i="55"/>
  <c r="N1183" i="55"/>
  <c r="M1183" i="55"/>
  <c r="L1183" i="55"/>
  <c r="C1184" i="55"/>
  <c r="L1184" i="55"/>
  <c r="I1184" i="55"/>
  <c r="P1184" i="55"/>
  <c r="O1184" i="55"/>
  <c r="N1184" i="55"/>
  <c r="M1184" i="55"/>
  <c r="C1318" i="55"/>
  <c r="P1318" i="55"/>
  <c r="O1318" i="55"/>
  <c r="N1318" i="55"/>
  <c r="M1318" i="55"/>
  <c r="L1318" i="55"/>
  <c r="I1318" i="55"/>
  <c r="C1185" i="55"/>
  <c r="M1185" i="55"/>
  <c r="L1185" i="55"/>
  <c r="I1185" i="55"/>
  <c r="P1185" i="55"/>
  <c r="O1185" i="55"/>
  <c r="N1185" i="55"/>
  <c r="C1178" i="55"/>
  <c r="M1178" i="55"/>
  <c r="L1178" i="55"/>
  <c r="I1178" i="55"/>
  <c r="P1178" i="55"/>
  <c r="O1178" i="55"/>
  <c r="N1178" i="55"/>
  <c r="C1295" i="55"/>
  <c r="I1295" i="55"/>
  <c r="P1295" i="55"/>
  <c r="O1295" i="55"/>
  <c r="N1295" i="55"/>
  <c r="M1295" i="55"/>
  <c r="L1295" i="55"/>
  <c r="C1203" i="55"/>
  <c r="I1203" i="55"/>
  <c r="P1203" i="55"/>
  <c r="O1203" i="55"/>
  <c r="N1203" i="55"/>
  <c r="M1203" i="55"/>
  <c r="L1203" i="55"/>
  <c r="C1204" i="55"/>
  <c r="I1204" i="55"/>
  <c r="P1204" i="55"/>
  <c r="O1204" i="55"/>
  <c r="N1204" i="55"/>
  <c r="M1204" i="55"/>
  <c r="L1204" i="55"/>
  <c r="C1243" i="55"/>
  <c r="O1243" i="55"/>
  <c r="N1243" i="55"/>
  <c r="M1243" i="55"/>
  <c r="L1243" i="55"/>
  <c r="I1243" i="55"/>
  <c r="P1243" i="55"/>
  <c r="C1236" i="55"/>
  <c r="I1236" i="55"/>
  <c r="P1236" i="55"/>
  <c r="O1236" i="55"/>
  <c r="N1236" i="55"/>
  <c r="M1236" i="55"/>
  <c r="L1236" i="55"/>
  <c r="C1286" i="55"/>
  <c r="P1286" i="55"/>
  <c r="O1286" i="55"/>
  <c r="N1286" i="55"/>
  <c r="M1286" i="55"/>
  <c r="L1286" i="55"/>
  <c r="I1286" i="55"/>
  <c r="C1229" i="55"/>
  <c r="O1229" i="55"/>
  <c r="N1229" i="55"/>
  <c r="M1229" i="55"/>
  <c r="L1229" i="55"/>
  <c r="I1229" i="55"/>
  <c r="P1229" i="55"/>
  <c r="C1230" i="55"/>
  <c r="O1230" i="55"/>
  <c r="N1230" i="55"/>
  <c r="M1230" i="55"/>
  <c r="L1230" i="55"/>
  <c r="I1230" i="55"/>
  <c r="P1230" i="55"/>
  <c r="C1283" i="55"/>
  <c r="P1283" i="55"/>
  <c r="O1283" i="55"/>
  <c r="N1283" i="55"/>
  <c r="M1283" i="55"/>
  <c r="L1283" i="55"/>
  <c r="I1283" i="55"/>
  <c r="C1247" i="55"/>
  <c r="P1247" i="55"/>
  <c r="O1247" i="55"/>
  <c r="N1247" i="55"/>
  <c r="M1247" i="55"/>
  <c r="L1247" i="55"/>
  <c r="I1247" i="55"/>
  <c r="C1240" i="55"/>
  <c r="M1240" i="55"/>
  <c r="L1240" i="55"/>
  <c r="I1240" i="55"/>
  <c r="P1240" i="55"/>
  <c r="O1240" i="55"/>
  <c r="N1240" i="55"/>
  <c r="C1293" i="55"/>
  <c r="P1293" i="55"/>
  <c r="O1293" i="55"/>
  <c r="N1293" i="55"/>
  <c r="M1293" i="55"/>
  <c r="L1293" i="55"/>
  <c r="I1293" i="55"/>
  <c r="C1241" i="55"/>
  <c r="M1241" i="55"/>
  <c r="L1241" i="55"/>
  <c r="I1241" i="55"/>
  <c r="P1241" i="55"/>
  <c r="O1241" i="55"/>
  <c r="N1241" i="55"/>
  <c r="C1307" i="55"/>
  <c r="I1307" i="55"/>
  <c r="P1307" i="55"/>
  <c r="O1307" i="55"/>
  <c r="N1307" i="55"/>
  <c r="M1307" i="55"/>
  <c r="L1307" i="55"/>
  <c r="C1339" i="55"/>
  <c r="I1339" i="55"/>
  <c r="P1339" i="55"/>
  <c r="O1339" i="55"/>
  <c r="N1339" i="55"/>
  <c r="M1339" i="55"/>
  <c r="L1339" i="55"/>
  <c r="C1358" i="55"/>
  <c r="M1358" i="55"/>
  <c r="L1358" i="55"/>
  <c r="I1358" i="55"/>
  <c r="P1358" i="55"/>
  <c r="O1358" i="55"/>
  <c r="N1358" i="55"/>
  <c r="C1340" i="55"/>
  <c r="I1340" i="55"/>
  <c r="P1340" i="55"/>
  <c r="O1340" i="55"/>
  <c r="N1340" i="55"/>
  <c r="M1340" i="55"/>
  <c r="L1340" i="55"/>
  <c r="C1313" i="55"/>
  <c r="N1313" i="55"/>
  <c r="M1313" i="55"/>
  <c r="L1313" i="55"/>
  <c r="I1313" i="55"/>
  <c r="P1313" i="55"/>
  <c r="O1313" i="55"/>
  <c r="C1345" i="55"/>
  <c r="I1345" i="55"/>
  <c r="P1345" i="55"/>
  <c r="O1345" i="55"/>
  <c r="N1345" i="55"/>
  <c r="M1345" i="55"/>
  <c r="L1345" i="55"/>
  <c r="C1375" i="55"/>
  <c r="N1375" i="55"/>
  <c r="M1375" i="55"/>
  <c r="L1375" i="55"/>
  <c r="I1375" i="55"/>
  <c r="P1375" i="55"/>
  <c r="O1375" i="55"/>
  <c r="C1368" i="55"/>
  <c r="N1368" i="55"/>
  <c r="M1368" i="55"/>
  <c r="L1368" i="55"/>
  <c r="I1368" i="55"/>
  <c r="P1368" i="55"/>
  <c r="O1368" i="55"/>
  <c r="C1365" i="55"/>
  <c r="M1365" i="55"/>
  <c r="L1365" i="55"/>
  <c r="I1365" i="55"/>
  <c r="P1365" i="55"/>
  <c r="O1365" i="55"/>
  <c r="N1365" i="55"/>
  <c r="C1400" i="55"/>
  <c r="L1400" i="55"/>
  <c r="I1400" i="55"/>
  <c r="P1400" i="55"/>
  <c r="O1400" i="55"/>
  <c r="N1400" i="55"/>
  <c r="M1400" i="55"/>
  <c r="C1437" i="55"/>
  <c r="L1437" i="55"/>
  <c r="I1437" i="55"/>
  <c r="P1437" i="55"/>
  <c r="O1437" i="55"/>
  <c r="N1437" i="55"/>
  <c r="M1437" i="55"/>
  <c r="C1419" i="55"/>
  <c r="O1419" i="55"/>
  <c r="N1419" i="55"/>
  <c r="M1419" i="55"/>
  <c r="L1419" i="55"/>
  <c r="I1419" i="55"/>
  <c r="P1419" i="55"/>
  <c r="C1410" i="55"/>
  <c r="M1410" i="55"/>
  <c r="L1410" i="55"/>
  <c r="I1410" i="55"/>
  <c r="P1410" i="55"/>
  <c r="O1410" i="55"/>
  <c r="N1410" i="55"/>
  <c r="C1403" i="55"/>
  <c r="L1403" i="55"/>
  <c r="I1403" i="55"/>
  <c r="P1403" i="55"/>
  <c r="O1403" i="55"/>
  <c r="N1403" i="55"/>
  <c r="M1403" i="55"/>
  <c r="C1430" i="55"/>
  <c r="I1430" i="55"/>
  <c r="P1430" i="55"/>
  <c r="O1430" i="55"/>
  <c r="N1430" i="55"/>
  <c r="M1430" i="55"/>
  <c r="L1430" i="55"/>
  <c r="C1435" i="55"/>
  <c r="I1435" i="55"/>
  <c r="P1435" i="55"/>
  <c r="O1435" i="55"/>
  <c r="N1435" i="55"/>
  <c r="M1435" i="55"/>
  <c r="L1435" i="55"/>
  <c r="C1436" i="55"/>
  <c r="L1436" i="55"/>
  <c r="I1436" i="55"/>
  <c r="P1436" i="55"/>
  <c r="O1436" i="55"/>
  <c r="N1436" i="55"/>
  <c r="M1436" i="55"/>
  <c r="C1468" i="55"/>
  <c r="L1468" i="55"/>
  <c r="I1468" i="55"/>
  <c r="P1468" i="55"/>
  <c r="O1468" i="55"/>
  <c r="N1468" i="55"/>
  <c r="M1468" i="55"/>
  <c r="C1457" i="55"/>
  <c r="P1457" i="55"/>
  <c r="O1457" i="55"/>
  <c r="N1457" i="55"/>
  <c r="M1457" i="55"/>
  <c r="L1457" i="55"/>
  <c r="I1457" i="55"/>
  <c r="C1458" i="55"/>
  <c r="P1458" i="55"/>
  <c r="O1458" i="55"/>
  <c r="N1458" i="55"/>
  <c r="M1458" i="55"/>
  <c r="L1458" i="55"/>
  <c r="I1458" i="55"/>
  <c r="C1487" i="55"/>
  <c r="L1487" i="55"/>
  <c r="I1487" i="55"/>
  <c r="P1487" i="55"/>
  <c r="O1487" i="55"/>
  <c r="N1487" i="55"/>
  <c r="M1487" i="55"/>
  <c r="C1492" i="55"/>
  <c r="P1492" i="55"/>
  <c r="O1492" i="55"/>
  <c r="N1492" i="55"/>
  <c r="M1492" i="55"/>
  <c r="L1492" i="55"/>
  <c r="I1492" i="55"/>
  <c r="C1509" i="55"/>
  <c r="M1509" i="55"/>
  <c r="L1509" i="55"/>
  <c r="I1509" i="55"/>
  <c r="P1509" i="55"/>
  <c r="O1509" i="55"/>
  <c r="N1509" i="55"/>
  <c r="C1490" i="55"/>
  <c r="N1490" i="55"/>
  <c r="M1490" i="55"/>
  <c r="L1490" i="55"/>
  <c r="I1490" i="55"/>
  <c r="P1490" i="55"/>
  <c r="O1490" i="55"/>
  <c r="C1491" i="55"/>
  <c r="O1491" i="55"/>
  <c r="N1491" i="55"/>
  <c r="M1491" i="55"/>
  <c r="L1491" i="55"/>
  <c r="I1491" i="55"/>
  <c r="P1491" i="55"/>
  <c r="C1518" i="55"/>
  <c r="I1518" i="55"/>
  <c r="P1518" i="55"/>
  <c r="O1518" i="55"/>
  <c r="N1518" i="55"/>
  <c r="M1518" i="55"/>
  <c r="L1518" i="55"/>
  <c r="C1525" i="55"/>
  <c r="P1525" i="55"/>
  <c r="O1525" i="55"/>
  <c r="N1525" i="55"/>
  <c r="M1525" i="55"/>
  <c r="L1525" i="55"/>
  <c r="I1525" i="55"/>
  <c r="C1530" i="55"/>
  <c r="O1530" i="55"/>
  <c r="N1530" i="55"/>
  <c r="M1530" i="55"/>
  <c r="L1530" i="55"/>
  <c r="I1530" i="55"/>
  <c r="P1530" i="55"/>
  <c r="C1554" i="55"/>
  <c r="P1554" i="55"/>
  <c r="O1554" i="55"/>
  <c r="N1554" i="55"/>
  <c r="M1554" i="55"/>
  <c r="L1554" i="55"/>
  <c r="I1554" i="55"/>
  <c r="C1553" i="55"/>
  <c r="P1553" i="55"/>
  <c r="O1553" i="55"/>
  <c r="N1553" i="55"/>
  <c r="M1553" i="55"/>
  <c r="L1553" i="55"/>
  <c r="I1553" i="55"/>
  <c r="C1589" i="55"/>
  <c r="O1589" i="55"/>
  <c r="N1589" i="55"/>
  <c r="M1589" i="55"/>
  <c r="L1589" i="55"/>
  <c r="I1589" i="55"/>
  <c r="P1589" i="55"/>
  <c r="C1593" i="55"/>
  <c r="I1593" i="55"/>
  <c r="P1593" i="55"/>
  <c r="O1593" i="55"/>
  <c r="N1593" i="55"/>
  <c r="M1593" i="55"/>
  <c r="L1593" i="55"/>
  <c r="C1582" i="55"/>
  <c r="L1582" i="55"/>
  <c r="I1582" i="55"/>
  <c r="P1582" i="55"/>
  <c r="O1582" i="55"/>
  <c r="N1582" i="55"/>
  <c r="M1582" i="55"/>
  <c r="C1564" i="55"/>
  <c r="P1564" i="55"/>
  <c r="O1564" i="55"/>
  <c r="N1564" i="55"/>
  <c r="M1564" i="55"/>
  <c r="L1564" i="55"/>
  <c r="I1564" i="55"/>
  <c r="C1598" i="55"/>
  <c r="M1598" i="55"/>
  <c r="L1598" i="55"/>
  <c r="I1598" i="55"/>
  <c r="P1598" i="55"/>
  <c r="O1598" i="55"/>
  <c r="N1598" i="55"/>
  <c r="C1602" i="55"/>
  <c r="O1602" i="55"/>
  <c r="N1602" i="55"/>
  <c r="M1602" i="55"/>
  <c r="L1602" i="55"/>
  <c r="I1602" i="55"/>
  <c r="P1602" i="55"/>
  <c r="C1623" i="55"/>
  <c r="L1623" i="55"/>
  <c r="I1623" i="55"/>
  <c r="P1623" i="55"/>
  <c r="O1623" i="55"/>
  <c r="N1623" i="55"/>
  <c r="M1623" i="55"/>
  <c r="C1612" i="55"/>
  <c r="L1612" i="55"/>
  <c r="I1612" i="55"/>
  <c r="P1612" i="55"/>
  <c r="O1612" i="55"/>
  <c r="N1612" i="55"/>
  <c r="M1612" i="55"/>
  <c r="C1613" i="55"/>
  <c r="L1613" i="55"/>
  <c r="I1613" i="55"/>
  <c r="P1613" i="55"/>
  <c r="O1613" i="55"/>
  <c r="N1613" i="55"/>
  <c r="M1613" i="55"/>
  <c r="C1637" i="55"/>
  <c r="P1637" i="55"/>
  <c r="O1637" i="55"/>
  <c r="N1637" i="55"/>
  <c r="M1637" i="55"/>
  <c r="L1637" i="55"/>
  <c r="I1637" i="55"/>
  <c r="C1638" i="55"/>
  <c r="L1638" i="55"/>
  <c r="I1638" i="55"/>
  <c r="P1638" i="55"/>
  <c r="O1638" i="55"/>
  <c r="N1638" i="55"/>
  <c r="M1638" i="55"/>
  <c r="C1653" i="55"/>
  <c r="P1653" i="55"/>
  <c r="O1653" i="55"/>
  <c r="N1653" i="55"/>
  <c r="M1653" i="55"/>
  <c r="L1653" i="55"/>
  <c r="I1653" i="55"/>
  <c r="C1679" i="55"/>
  <c r="L1679" i="55"/>
  <c r="I1679" i="55"/>
  <c r="P1679" i="55"/>
  <c r="O1679" i="55"/>
  <c r="N1679" i="55"/>
  <c r="M1679" i="55"/>
  <c r="C1657" i="55"/>
  <c r="N1657" i="55"/>
  <c r="M1657" i="55"/>
  <c r="L1657" i="55"/>
  <c r="I1657" i="55"/>
  <c r="P1657" i="55"/>
  <c r="O1657" i="55"/>
  <c r="C1667" i="55"/>
  <c r="P1667" i="55"/>
  <c r="O1667" i="55"/>
  <c r="N1667" i="55"/>
  <c r="M1667" i="55"/>
  <c r="L1667" i="55"/>
  <c r="I1667" i="55"/>
  <c r="C1683" i="55"/>
  <c r="M1683" i="55"/>
  <c r="L1683" i="55"/>
  <c r="I1683" i="55"/>
  <c r="P1683" i="55"/>
  <c r="O1683" i="55"/>
  <c r="N1683" i="55"/>
  <c r="C1694" i="55"/>
  <c r="O1694" i="55"/>
  <c r="N1694" i="55"/>
  <c r="M1694" i="55"/>
  <c r="L1694" i="55"/>
  <c r="I1694" i="55"/>
  <c r="P1694" i="55"/>
  <c r="C1696" i="55"/>
  <c r="O1696" i="55"/>
  <c r="N1696" i="55"/>
  <c r="M1696" i="55"/>
  <c r="L1696" i="55"/>
  <c r="I1696" i="55"/>
  <c r="P1696" i="55"/>
  <c r="C32" i="55"/>
  <c r="M32" i="55"/>
  <c r="N32" i="55"/>
  <c r="L32" i="55"/>
  <c r="I32" i="55"/>
  <c r="P32" i="55"/>
  <c r="O32" i="55"/>
  <c r="C117" i="55"/>
  <c r="P117" i="55"/>
  <c r="O117" i="55"/>
  <c r="N117" i="55"/>
  <c r="M117" i="55"/>
  <c r="L117" i="55"/>
  <c r="I117" i="55"/>
  <c r="C85" i="55"/>
  <c r="M85" i="55"/>
  <c r="L85" i="55"/>
  <c r="I85" i="55"/>
  <c r="P85" i="55"/>
  <c r="O85" i="55"/>
  <c r="N85" i="55"/>
  <c r="C53" i="55"/>
  <c r="P53" i="55"/>
  <c r="N53" i="55"/>
  <c r="L53" i="55"/>
  <c r="I53" i="55"/>
  <c r="O53" i="55"/>
  <c r="M53" i="55"/>
  <c r="C852" i="55"/>
  <c r="M852" i="55"/>
  <c r="L852" i="55"/>
  <c r="I852" i="55"/>
  <c r="N852" i="55"/>
  <c r="P852" i="55"/>
  <c r="O852" i="55"/>
  <c r="C806" i="55"/>
  <c r="I806" i="55"/>
  <c r="P806" i="55"/>
  <c r="O806" i="55"/>
  <c r="N806" i="55"/>
  <c r="M806" i="55"/>
  <c r="L806" i="55"/>
  <c r="C837" i="55"/>
  <c r="M837" i="55"/>
  <c r="L837" i="55"/>
  <c r="I837" i="55"/>
  <c r="N837" i="55"/>
  <c r="O837" i="55"/>
  <c r="P837" i="55"/>
  <c r="C888" i="55"/>
  <c r="O888" i="55"/>
  <c r="N888" i="55"/>
  <c r="M888" i="55"/>
  <c r="L888" i="55"/>
  <c r="I888" i="55"/>
  <c r="P888" i="55"/>
  <c r="C920" i="55"/>
  <c r="O920" i="55"/>
  <c r="N920" i="55"/>
  <c r="M920" i="55"/>
  <c r="L920" i="55"/>
  <c r="I920" i="55"/>
  <c r="P920" i="55"/>
  <c r="C952" i="55"/>
  <c r="P952" i="55"/>
  <c r="O952" i="55"/>
  <c r="N952" i="55"/>
  <c r="M952" i="55"/>
  <c r="L952" i="55"/>
  <c r="I952" i="55"/>
  <c r="C885" i="55"/>
  <c r="M885" i="55"/>
  <c r="L885" i="55"/>
  <c r="I885" i="55"/>
  <c r="P885" i="55"/>
  <c r="N885" i="55"/>
  <c r="O885" i="55"/>
  <c r="C917" i="55"/>
  <c r="M917" i="55"/>
  <c r="L917" i="55"/>
  <c r="I917" i="55"/>
  <c r="P917" i="55"/>
  <c r="N917" i="55"/>
  <c r="O917" i="55"/>
  <c r="C949" i="55"/>
  <c r="O949" i="55"/>
  <c r="N949" i="55"/>
  <c r="M949" i="55"/>
  <c r="L949" i="55"/>
  <c r="I949" i="55"/>
  <c r="P949" i="55"/>
  <c r="C886" i="55"/>
  <c r="M886" i="55"/>
  <c r="L886" i="55"/>
  <c r="I886" i="55"/>
  <c r="P886" i="55"/>
  <c r="N886" i="55"/>
  <c r="O886" i="55"/>
  <c r="C918" i="55"/>
  <c r="M918" i="55"/>
  <c r="L918" i="55"/>
  <c r="I918" i="55"/>
  <c r="P918" i="55"/>
  <c r="N918" i="55"/>
  <c r="O918" i="55"/>
  <c r="C950" i="55"/>
  <c r="P950" i="55"/>
  <c r="O950" i="55"/>
  <c r="N950" i="55"/>
  <c r="M950" i="55"/>
  <c r="L950" i="55"/>
  <c r="I950" i="55"/>
  <c r="C891" i="55"/>
  <c r="P891" i="55"/>
  <c r="O891" i="55"/>
  <c r="N891" i="55"/>
  <c r="M891" i="55"/>
  <c r="L891" i="55"/>
  <c r="I891" i="55"/>
  <c r="C923" i="55"/>
  <c r="P923" i="55"/>
  <c r="O923" i="55"/>
  <c r="N923" i="55"/>
  <c r="M923" i="55"/>
  <c r="L923" i="55"/>
  <c r="I923" i="55"/>
  <c r="C955" i="55"/>
  <c r="P955" i="55"/>
  <c r="I955" i="55"/>
  <c r="O955" i="55"/>
  <c r="N955" i="55"/>
  <c r="L955" i="55"/>
  <c r="M955" i="55"/>
  <c r="C981" i="55"/>
  <c r="L981" i="55"/>
  <c r="I981" i="55"/>
  <c r="O981" i="55"/>
  <c r="M981" i="55"/>
  <c r="P981" i="55"/>
  <c r="N981" i="55"/>
  <c r="C1087" i="55"/>
  <c r="L1087" i="55"/>
  <c r="I1087" i="55"/>
  <c r="P1087" i="55"/>
  <c r="O1087" i="55"/>
  <c r="M1087" i="55"/>
  <c r="N1087" i="55"/>
  <c r="C986" i="55"/>
  <c r="L986" i="55"/>
  <c r="O986" i="55"/>
  <c r="M986" i="55"/>
  <c r="P986" i="55"/>
  <c r="N986" i="55"/>
  <c r="I986" i="55"/>
  <c r="C1052" i="55"/>
  <c r="L1052" i="55"/>
  <c r="I1052" i="55"/>
  <c r="P1052" i="55"/>
  <c r="O1052" i="55"/>
  <c r="M1052" i="55"/>
  <c r="N1052" i="55"/>
  <c r="C979" i="55"/>
  <c r="L979" i="55"/>
  <c r="I979" i="55"/>
  <c r="O979" i="55"/>
  <c r="M979" i="55"/>
  <c r="P979" i="55"/>
  <c r="N979" i="55"/>
  <c r="C1028" i="55"/>
  <c r="L1028" i="55"/>
  <c r="I1028" i="55"/>
  <c r="P1028" i="55"/>
  <c r="O1028" i="55"/>
  <c r="M1028" i="55"/>
  <c r="N1028" i="55"/>
  <c r="C988" i="55"/>
  <c r="L988" i="55"/>
  <c r="O988" i="55"/>
  <c r="M988" i="55"/>
  <c r="I988" i="55"/>
  <c r="N988" i="55"/>
  <c r="P988" i="55"/>
  <c r="C999" i="55"/>
  <c r="L999" i="55"/>
  <c r="I999" i="55"/>
  <c r="O999" i="55"/>
  <c r="M999" i="55"/>
  <c r="N999" i="55"/>
  <c r="P999" i="55"/>
  <c r="C1013" i="55"/>
  <c r="L1013" i="55"/>
  <c r="I1013" i="55"/>
  <c r="O1013" i="55"/>
  <c r="M1013" i="55"/>
  <c r="P1013" i="55"/>
  <c r="N1013" i="55"/>
  <c r="C1045" i="55"/>
  <c r="L1045" i="55"/>
  <c r="I1045" i="55"/>
  <c r="P1045" i="55"/>
  <c r="O1045" i="55"/>
  <c r="M1045" i="55"/>
  <c r="N1045" i="55"/>
  <c r="C1077" i="55"/>
  <c r="L1077" i="55"/>
  <c r="I1077" i="55"/>
  <c r="P1077" i="55"/>
  <c r="O1077" i="55"/>
  <c r="M1077" i="55"/>
  <c r="N1077" i="55"/>
  <c r="C1090" i="55"/>
  <c r="L1090" i="55"/>
  <c r="I1090" i="55"/>
  <c r="P1090" i="55"/>
  <c r="O1090" i="55"/>
  <c r="M1090" i="55"/>
  <c r="N1090" i="55"/>
  <c r="C1030" i="55"/>
  <c r="L1030" i="55"/>
  <c r="I1030" i="55"/>
  <c r="P1030" i="55"/>
  <c r="O1030" i="55"/>
  <c r="M1030" i="55"/>
  <c r="N1030" i="55"/>
  <c r="C1062" i="55"/>
  <c r="L1062" i="55"/>
  <c r="I1062" i="55"/>
  <c r="P1062" i="55"/>
  <c r="O1062" i="55"/>
  <c r="M1062" i="55"/>
  <c r="N1062" i="55"/>
  <c r="C1099" i="55"/>
  <c r="P1099" i="55"/>
  <c r="O1099" i="55"/>
  <c r="N1099" i="55"/>
  <c r="M1099" i="55"/>
  <c r="I1099" i="55"/>
  <c r="L1099" i="55"/>
  <c r="C1015" i="55"/>
  <c r="L1015" i="55"/>
  <c r="I1015" i="55"/>
  <c r="O1015" i="55"/>
  <c r="M1015" i="55"/>
  <c r="N1015" i="55"/>
  <c r="P1015" i="55"/>
  <c r="C1047" i="55"/>
  <c r="L1047" i="55"/>
  <c r="I1047" i="55"/>
  <c r="P1047" i="55"/>
  <c r="O1047" i="55"/>
  <c r="M1047" i="55"/>
  <c r="N1047" i="55"/>
  <c r="C1085" i="55"/>
  <c r="L1085" i="55"/>
  <c r="I1085" i="55"/>
  <c r="P1085" i="55"/>
  <c r="O1085" i="55"/>
  <c r="M1085" i="55"/>
  <c r="N1085" i="55"/>
  <c r="C1094" i="55"/>
  <c r="L1094" i="55"/>
  <c r="I1094" i="55"/>
  <c r="P1094" i="55"/>
  <c r="O1094" i="55"/>
  <c r="M1094" i="55"/>
  <c r="N1094" i="55"/>
  <c r="C1112" i="55"/>
  <c r="M1112" i="55"/>
  <c r="L1112" i="55"/>
  <c r="I1112" i="55"/>
  <c r="P1112" i="55"/>
  <c r="N1112" i="55"/>
  <c r="O1112" i="55"/>
  <c r="C1144" i="55"/>
  <c r="M1144" i="55"/>
  <c r="L1144" i="55"/>
  <c r="I1144" i="55"/>
  <c r="P1144" i="55"/>
  <c r="O1144" i="55"/>
  <c r="N1144" i="55"/>
  <c r="C1125" i="55"/>
  <c r="P1125" i="55"/>
  <c r="O1125" i="55"/>
  <c r="N1125" i="55"/>
  <c r="M1125" i="55"/>
  <c r="L1125" i="55"/>
  <c r="I1125" i="55"/>
  <c r="C1197" i="55"/>
  <c r="N1197" i="55"/>
  <c r="M1197" i="55"/>
  <c r="L1197" i="55"/>
  <c r="I1197" i="55"/>
  <c r="P1197" i="55"/>
  <c r="O1197" i="55"/>
  <c r="C1138" i="55"/>
  <c r="I1138" i="55"/>
  <c r="P1138" i="55"/>
  <c r="O1138" i="55"/>
  <c r="N1138" i="55"/>
  <c r="M1138" i="55"/>
  <c r="L1138" i="55"/>
  <c r="C1174" i="55"/>
  <c r="L1174" i="55"/>
  <c r="I1174" i="55"/>
  <c r="P1174" i="55"/>
  <c r="O1174" i="55"/>
  <c r="N1174" i="55"/>
  <c r="M1174" i="55"/>
  <c r="C1266" i="55"/>
  <c r="L1266" i="55"/>
  <c r="I1266" i="55"/>
  <c r="P1266" i="55"/>
  <c r="O1266" i="55"/>
  <c r="N1266" i="55"/>
  <c r="M1266" i="55"/>
  <c r="C1191" i="55"/>
  <c r="I1191" i="55"/>
  <c r="P1191" i="55"/>
  <c r="O1191" i="55"/>
  <c r="N1191" i="55"/>
  <c r="M1191" i="55"/>
  <c r="L1191" i="55"/>
  <c r="C1192" i="55"/>
  <c r="I1192" i="55"/>
  <c r="P1192" i="55"/>
  <c r="O1192" i="55"/>
  <c r="N1192" i="55"/>
  <c r="M1192" i="55"/>
  <c r="L1192" i="55"/>
  <c r="C1334" i="55"/>
  <c r="P1334" i="55"/>
  <c r="O1334" i="55"/>
  <c r="N1334" i="55"/>
  <c r="M1334" i="55"/>
  <c r="L1334" i="55"/>
  <c r="I1334" i="55"/>
  <c r="C1193" i="55"/>
  <c r="I1193" i="55"/>
  <c r="P1193" i="55"/>
  <c r="O1193" i="55"/>
  <c r="N1193" i="55"/>
  <c r="M1193" i="55"/>
  <c r="L1193" i="55"/>
  <c r="C1186" i="55"/>
  <c r="N1186" i="55"/>
  <c r="M1186" i="55"/>
  <c r="L1186" i="55"/>
  <c r="I1186" i="55"/>
  <c r="P1186" i="55"/>
  <c r="O1186" i="55"/>
  <c r="C1156" i="55"/>
  <c r="P1156" i="55"/>
  <c r="O1156" i="55"/>
  <c r="N1156" i="55"/>
  <c r="M1156" i="55"/>
  <c r="L1156" i="55"/>
  <c r="I1156" i="55"/>
  <c r="C1211" i="55"/>
  <c r="N1211" i="55"/>
  <c r="M1211" i="55"/>
  <c r="L1211" i="55"/>
  <c r="I1211" i="55"/>
  <c r="P1211" i="55"/>
  <c r="O1211" i="55"/>
  <c r="C1212" i="55"/>
  <c r="N1212" i="55"/>
  <c r="M1212" i="55"/>
  <c r="L1212" i="55"/>
  <c r="I1212" i="55"/>
  <c r="P1212" i="55"/>
  <c r="O1212" i="55"/>
  <c r="C1251" i="55"/>
  <c r="I1251" i="55"/>
  <c r="P1251" i="55"/>
  <c r="O1251" i="55"/>
  <c r="N1251" i="55"/>
  <c r="M1251" i="55"/>
  <c r="L1251" i="55"/>
  <c r="C1244" i="55"/>
  <c r="O1244" i="55"/>
  <c r="N1244" i="55"/>
  <c r="M1244" i="55"/>
  <c r="L1244" i="55"/>
  <c r="I1244" i="55"/>
  <c r="P1244" i="55"/>
  <c r="C1289" i="55"/>
  <c r="L1289" i="55"/>
  <c r="I1289" i="55"/>
  <c r="P1289" i="55"/>
  <c r="O1289" i="55"/>
  <c r="N1289" i="55"/>
  <c r="M1289" i="55"/>
  <c r="C1237" i="55"/>
  <c r="I1237" i="55"/>
  <c r="P1237" i="55"/>
  <c r="O1237" i="55"/>
  <c r="N1237" i="55"/>
  <c r="M1237" i="55"/>
  <c r="L1237" i="55"/>
  <c r="C1238" i="55"/>
  <c r="I1238" i="55"/>
  <c r="P1238" i="55"/>
  <c r="O1238" i="55"/>
  <c r="N1238" i="55"/>
  <c r="M1238" i="55"/>
  <c r="L1238" i="55"/>
  <c r="C1291" i="55"/>
  <c r="O1291" i="55"/>
  <c r="N1291" i="55"/>
  <c r="M1291" i="55"/>
  <c r="L1291" i="55"/>
  <c r="I1291" i="55"/>
  <c r="P1291" i="55"/>
  <c r="C1255" i="55"/>
  <c r="M1255" i="55"/>
  <c r="L1255" i="55"/>
  <c r="I1255" i="55"/>
  <c r="P1255" i="55"/>
  <c r="O1255" i="55"/>
  <c r="N1255" i="55"/>
  <c r="C1248" i="55"/>
  <c r="P1248" i="55"/>
  <c r="O1248" i="55"/>
  <c r="N1248" i="55"/>
  <c r="M1248" i="55"/>
  <c r="L1248" i="55"/>
  <c r="I1248" i="55"/>
  <c r="C1301" i="55"/>
  <c r="M1301" i="55"/>
  <c r="L1301" i="55"/>
  <c r="I1301" i="55"/>
  <c r="P1301" i="55"/>
  <c r="O1301" i="55"/>
  <c r="N1301" i="55"/>
  <c r="C1249" i="55"/>
  <c r="P1249" i="55"/>
  <c r="O1249" i="55"/>
  <c r="N1249" i="55"/>
  <c r="M1249" i="55"/>
  <c r="L1249" i="55"/>
  <c r="I1249" i="55"/>
  <c r="C1311" i="55"/>
  <c r="N1311" i="55"/>
  <c r="M1311" i="55"/>
  <c r="L1311" i="55"/>
  <c r="I1311" i="55"/>
  <c r="P1311" i="55"/>
  <c r="O1311" i="55"/>
  <c r="C1343" i="55"/>
  <c r="L1343" i="55"/>
  <c r="I1343" i="55"/>
  <c r="P1343" i="55"/>
  <c r="O1343" i="55"/>
  <c r="N1343" i="55"/>
  <c r="M1343" i="55"/>
  <c r="C1312" i="55"/>
  <c r="N1312" i="55"/>
  <c r="M1312" i="55"/>
  <c r="L1312" i="55"/>
  <c r="I1312" i="55"/>
  <c r="P1312" i="55"/>
  <c r="O1312" i="55"/>
  <c r="C1344" i="55"/>
  <c r="L1344" i="55"/>
  <c r="I1344" i="55"/>
  <c r="P1344" i="55"/>
  <c r="O1344" i="55"/>
  <c r="N1344" i="55"/>
  <c r="M1344" i="55"/>
  <c r="C1317" i="55"/>
  <c r="P1317" i="55"/>
  <c r="O1317" i="55"/>
  <c r="N1317" i="55"/>
  <c r="M1317" i="55"/>
  <c r="L1317" i="55"/>
  <c r="I1317" i="55"/>
  <c r="C1349" i="55"/>
  <c r="L1349" i="55"/>
  <c r="I1349" i="55"/>
  <c r="P1349" i="55"/>
  <c r="O1349" i="55"/>
  <c r="N1349" i="55"/>
  <c r="M1349" i="55"/>
  <c r="C1379" i="55"/>
  <c r="N1379" i="55"/>
  <c r="M1379" i="55"/>
  <c r="L1379" i="55"/>
  <c r="I1379" i="55"/>
  <c r="P1379" i="55"/>
  <c r="O1379" i="55"/>
  <c r="C1372" i="55"/>
  <c r="N1372" i="55"/>
  <c r="M1372" i="55"/>
  <c r="L1372" i="55"/>
  <c r="I1372" i="55"/>
  <c r="P1372" i="55"/>
  <c r="O1372" i="55"/>
  <c r="C1369" i="55"/>
  <c r="M1369" i="55"/>
  <c r="L1369" i="55"/>
  <c r="I1369" i="55"/>
  <c r="P1369" i="55"/>
  <c r="O1369" i="55"/>
  <c r="N1369" i="55"/>
  <c r="C1404" i="55"/>
  <c r="L1404" i="55"/>
  <c r="I1404" i="55"/>
  <c r="P1404" i="55"/>
  <c r="O1404" i="55"/>
  <c r="N1404" i="55"/>
  <c r="M1404" i="55"/>
  <c r="C1397" i="55"/>
  <c r="I1397" i="55"/>
  <c r="P1397" i="55"/>
  <c r="O1397" i="55"/>
  <c r="N1397" i="55"/>
  <c r="M1397" i="55"/>
  <c r="L1397" i="55"/>
  <c r="C1422" i="55"/>
  <c r="P1422" i="55"/>
  <c r="O1422" i="55"/>
  <c r="N1422" i="55"/>
  <c r="M1422" i="55"/>
  <c r="L1422" i="55"/>
  <c r="I1422" i="55"/>
  <c r="C1414" i="55"/>
  <c r="N1414" i="55"/>
  <c r="M1414" i="55"/>
  <c r="L1414" i="55"/>
  <c r="I1414" i="55"/>
  <c r="P1414" i="55"/>
  <c r="O1414" i="55"/>
  <c r="C1407" i="55"/>
  <c r="L1407" i="55"/>
  <c r="I1407" i="55"/>
  <c r="P1407" i="55"/>
  <c r="O1407" i="55"/>
  <c r="N1407" i="55"/>
  <c r="M1407" i="55"/>
  <c r="C1434" i="55"/>
  <c r="I1434" i="55"/>
  <c r="P1434" i="55"/>
  <c r="O1434" i="55"/>
  <c r="N1434" i="55"/>
  <c r="M1434" i="55"/>
  <c r="L1434" i="55"/>
  <c r="C1439" i="55"/>
  <c r="L1439" i="55"/>
  <c r="I1439" i="55"/>
  <c r="P1439" i="55"/>
  <c r="O1439" i="55"/>
  <c r="N1439" i="55"/>
  <c r="M1439" i="55"/>
  <c r="C1440" i="55"/>
  <c r="M1440" i="55"/>
  <c r="L1440" i="55"/>
  <c r="I1440" i="55"/>
  <c r="P1440" i="55"/>
  <c r="O1440" i="55"/>
  <c r="N1440" i="55"/>
  <c r="C1472" i="55"/>
  <c r="M1472" i="55"/>
  <c r="L1472" i="55"/>
  <c r="I1472" i="55"/>
  <c r="P1472" i="55"/>
  <c r="O1472" i="55"/>
  <c r="N1472" i="55"/>
  <c r="C1461" i="55"/>
  <c r="I1461" i="55"/>
  <c r="P1461" i="55"/>
  <c r="O1461" i="55"/>
  <c r="N1461" i="55"/>
  <c r="M1461" i="55"/>
  <c r="L1461" i="55"/>
  <c r="C1462" i="55"/>
  <c r="I1462" i="55"/>
  <c r="P1462" i="55"/>
  <c r="O1462" i="55"/>
  <c r="N1462" i="55"/>
  <c r="M1462" i="55"/>
  <c r="L1462" i="55"/>
  <c r="C1488" i="55"/>
  <c r="M1488" i="55"/>
  <c r="L1488" i="55"/>
  <c r="I1488" i="55"/>
  <c r="P1488" i="55"/>
  <c r="O1488" i="55"/>
  <c r="N1488" i="55"/>
  <c r="C1508" i="55"/>
  <c r="M1508" i="55"/>
  <c r="L1508" i="55"/>
  <c r="I1508" i="55"/>
  <c r="P1508" i="55"/>
  <c r="O1508" i="55"/>
  <c r="N1508" i="55"/>
  <c r="C1513" i="55"/>
  <c r="M1513" i="55"/>
  <c r="L1513" i="55"/>
  <c r="I1513" i="55"/>
  <c r="P1513" i="55"/>
  <c r="O1513" i="55"/>
  <c r="N1513" i="55"/>
  <c r="C1494" i="55"/>
  <c r="P1494" i="55"/>
  <c r="O1494" i="55"/>
  <c r="N1494" i="55"/>
  <c r="M1494" i="55"/>
  <c r="L1494" i="55"/>
  <c r="I1494" i="55"/>
  <c r="C1495" i="55"/>
  <c r="P1495" i="55"/>
  <c r="O1495" i="55"/>
  <c r="N1495" i="55"/>
  <c r="M1495" i="55"/>
  <c r="L1495" i="55"/>
  <c r="I1495" i="55"/>
  <c r="C1516" i="55"/>
  <c r="L1516" i="55"/>
  <c r="I1516" i="55"/>
  <c r="P1516" i="55"/>
  <c r="O1516" i="55"/>
  <c r="N1516" i="55"/>
  <c r="M1516" i="55"/>
  <c r="C1528" i="55"/>
  <c r="P1528" i="55"/>
  <c r="O1528" i="55"/>
  <c r="N1528" i="55"/>
  <c r="M1528" i="55"/>
  <c r="L1528" i="55"/>
  <c r="I1528" i="55"/>
  <c r="C1542" i="55"/>
  <c r="M1542" i="55"/>
  <c r="L1542" i="55"/>
  <c r="I1542" i="55"/>
  <c r="P1542" i="55"/>
  <c r="O1542" i="55"/>
  <c r="N1542" i="55"/>
  <c r="C1569" i="55"/>
  <c r="I1569" i="55"/>
  <c r="P1569" i="55"/>
  <c r="O1569" i="55"/>
  <c r="N1569" i="55"/>
  <c r="M1569" i="55"/>
  <c r="L1569" i="55"/>
  <c r="C1557" i="55"/>
  <c r="I1557" i="55"/>
  <c r="P1557" i="55"/>
  <c r="O1557" i="55"/>
  <c r="N1557" i="55"/>
  <c r="M1557" i="55"/>
  <c r="L1557" i="55"/>
  <c r="C1558" i="55"/>
  <c r="M1558" i="55"/>
  <c r="L1558" i="55"/>
  <c r="I1558" i="55"/>
  <c r="P1558" i="55"/>
  <c r="O1558" i="55"/>
  <c r="N1558" i="55"/>
  <c r="C1551" i="55"/>
  <c r="P1551" i="55"/>
  <c r="O1551" i="55"/>
  <c r="N1551" i="55"/>
  <c r="M1551" i="55"/>
  <c r="L1551" i="55"/>
  <c r="I1551" i="55"/>
  <c r="C1588" i="55"/>
  <c r="O1588" i="55"/>
  <c r="N1588" i="55"/>
  <c r="M1588" i="55"/>
  <c r="L1588" i="55"/>
  <c r="I1588" i="55"/>
  <c r="P1588" i="55"/>
  <c r="C1572" i="55"/>
  <c r="M1572" i="55"/>
  <c r="L1572" i="55"/>
  <c r="I1572" i="55"/>
  <c r="P1572" i="55"/>
  <c r="O1572" i="55"/>
  <c r="N1572" i="55"/>
  <c r="C1591" i="55"/>
  <c r="I1591" i="55"/>
  <c r="P1591" i="55"/>
  <c r="O1591" i="55"/>
  <c r="N1591" i="55"/>
  <c r="M1591" i="55"/>
  <c r="L1591" i="55"/>
  <c r="C1622" i="55"/>
  <c r="L1622" i="55"/>
  <c r="I1622" i="55"/>
  <c r="P1622" i="55"/>
  <c r="O1622" i="55"/>
  <c r="N1622" i="55"/>
  <c r="M1622" i="55"/>
  <c r="C1607" i="55"/>
  <c r="I1607" i="55"/>
  <c r="P1607" i="55"/>
  <c r="O1607" i="55"/>
  <c r="N1607" i="55"/>
  <c r="M1607" i="55"/>
  <c r="L1607" i="55"/>
  <c r="C1616" i="55"/>
  <c r="N1616" i="55"/>
  <c r="M1616" i="55"/>
  <c r="L1616" i="55"/>
  <c r="I1616" i="55"/>
  <c r="P1616" i="55"/>
  <c r="O1616" i="55"/>
  <c r="C1617" i="55"/>
  <c r="N1617" i="55"/>
  <c r="M1617" i="55"/>
  <c r="L1617" i="55"/>
  <c r="I1617" i="55"/>
  <c r="P1617" i="55"/>
  <c r="O1617" i="55"/>
  <c r="C1643" i="55"/>
  <c r="P1643" i="55"/>
  <c r="O1643" i="55"/>
  <c r="N1643" i="55"/>
  <c r="M1643" i="55"/>
  <c r="L1643" i="55"/>
  <c r="I1643" i="55"/>
  <c r="C1644" i="55"/>
  <c r="P1644" i="55"/>
  <c r="O1644" i="55"/>
  <c r="N1644" i="55"/>
  <c r="M1644" i="55"/>
  <c r="L1644" i="55"/>
  <c r="I1644" i="55"/>
  <c r="C1655" i="55"/>
  <c r="L1655" i="55"/>
  <c r="I1655" i="55"/>
  <c r="P1655" i="55"/>
  <c r="O1655" i="55"/>
  <c r="N1655" i="55"/>
  <c r="M1655" i="55"/>
  <c r="C1650" i="55"/>
  <c r="P1650" i="55"/>
  <c r="O1650" i="55"/>
  <c r="N1650" i="55"/>
  <c r="M1650" i="55"/>
  <c r="L1650" i="55"/>
  <c r="I1650" i="55"/>
  <c r="C1672" i="55"/>
  <c r="N1672" i="55"/>
  <c r="M1672" i="55"/>
  <c r="L1672" i="55"/>
  <c r="I1672" i="55"/>
  <c r="P1672" i="55"/>
  <c r="O1672" i="55"/>
  <c r="C1671" i="55"/>
  <c r="N1671" i="55"/>
  <c r="M1671" i="55"/>
  <c r="L1671" i="55"/>
  <c r="I1671" i="55"/>
  <c r="P1671" i="55"/>
  <c r="O1671" i="55"/>
  <c r="C1687" i="55"/>
  <c r="M1687" i="55"/>
  <c r="L1687" i="55"/>
  <c r="I1687" i="55"/>
  <c r="P1687" i="55"/>
  <c r="O1687" i="55"/>
  <c r="N1687" i="55"/>
  <c r="C1698" i="55"/>
  <c r="P1698" i="55"/>
  <c r="O1698" i="55"/>
  <c r="N1698" i="55"/>
  <c r="M1698" i="55"/>
  <c r="L1698" i="55"/>
  <c r="I1698" i="55"/>
  <c r="C1700" i="55"/>
  <c r="I1700" i="55"/>
  <c r="P1700" i="55"/>
  <c r="O1700" i="55"/>
  <c r="N1700" i="55"/>
  <c r="M1700" i="55"/>
  <c r="L1700" i="55"/>
  <c r="C27" i="55"/>
  <c r="L27" i="55"/>
  <c r="I27" i="55"/>
  <c r="P27" i="55"/>
  <c r="O27" i="55"/>
  <c r="N27" i="55"/>
  <c r="M27" i="55"/>
  <c r="C151" i="55"/>
  <c r="P151" i="55"/>
  <c r="O151" i="55"/>
  <c r="N151" i="55"/>
  <c r="M151" i="55"/>
  <c r="L151" i="55"/>
  <c r="I151" i="55"/>
  <c r="C113" i="55"/>
  <c r="P113" i="55"/>
  <c r="O113" i="55"/>
  <c r="N113" i="55"/>
  <c r="M113" i="55"/>
  <c r="L113" i="55"/>
  <c r="I113" i="55"/>
  <c r="C81" i="55"/>
  <c r="M81" i="55"/>
  <c r="L81" i="55"/>
  <c r="I81" i="55"/>
  <c r="P81" i="55"/>
  <c r="O81" i="55"/>
  <c r="N81" i="55"/>
  <c r="C49" i="55"/>
  <c r="P49" i="55"/>
  <c r="N49" i="55"/>
  <c r="L49" i="55"/>
  <c r="I49" i="55"/>
  <c r="O49" i="55"/>
  <c r="M49" i="55"/>
  <c r="L22" i="55"/>
  <c r="P22" i="55"/>
  <c r="O22" i="55"/>
  <c r="O18" i="55" s="1"/>
  <c r="N22" i="55"/>
  <c r="M22" i="55"/>
  <c r="I22" i="55"/>
  <c r="C13" i="55"/>
  <c r="D13" i="55" s="1"/>
  <c r="L2" i="55" s="1"/>
  <c r="C16" i="55"/>
  <c r="A16" i="55" s="1"/>
  <c r="D14" i="55"/>
  <c r="O2" i="55" s="1"/>
  <c r="D17" i="55"/>
  <c r="B17" i="55" s="1"/>
  <c r="C17" i="55"/>
  <c r="A17" i="55" s="1"/>
  <c r="D15" i="55"/>
  <c r="AS7" i="55"/>
  <c r="AW7" i="55" s="1"/>
  <c r="AR7" i="55"/>
  <c r="AX3" i="55"/>
  <c r="BA18" i="55"/>
  <c r="AZ18" i="55"/>
  <c r="BA21" i="55"/>
  <c r="AZ21" i="55"/>
  <c r="BA22" i="55"/>
  <c r="AA1404" i="55" s="1"/>
  <c r="AZ22" i="55"/>
  <c r="AA161" i="55" s="1"/>
  <c r="AA521" i="55"/>
  <c r="AA831" i="55"/>
  <c r="AA1334" i="55"/>
  <c r="AA1607" i="55"/>
  <c r="AV36" i="55"/>
  <c r="AT31" i="55"/>
  <c r="AV31" i="55" s="1"/>
  <c r="W2" i="55"/>
  <c r="W788" i="55" s="1"/>
  <c r="D7" i="55"/>
  <c r="M2" i="55" s="1"/>
  <c r="AA220" i="55"/>
  <c r="AA512" i="55"/>
  <c r="AA631" i="55"/>
  <c r="AA927" i="55"/>
  <c r="AA1142" i="55"/>
  <c r="AA1316" i="55"/>
  <c r="AA1531" i="55"/>
  <c r="AA1660" i="55"/>
  <c r="AT30" i="55"/>
  <c r="AV30" i="55" s="1"/>
  <c r="AV35" i="55"/>
  <c r="AA96" i="55"/>
  <c r="AA274" i="55"/>
  <c r="AA328" i="55"/>
  <c r="AA327" i="55"/>
  <c r="AA563" i="55"/>
  <c r="AA529" i="55"/>
  <c r="AA454" i="55"/>
  <c r="AA677" i="55"/>
  <c r="AA699" i="55"/>
  <c r="AA766" i="55"/>
  <c r="AA843" i="55"/>
  <c r="AA925" i="55"/>
  <c r="AA989" i="55"/>
  <c r="AA1021" i="55"/>
  <c r="AA1055" i="55"/>
  <c r="AA1190" i="55"/>
  <c r="AA1226" i="55"/>
  <c r="AA1271" i="55"/>
  <c r="AA1325" i="55"/>
  <c r="AA1428" i="55"/>
  <c r="AA1463" i="55"/>
  <c r="AA1577" i="55"/>
  <c r="AA1615" i="55"/>
  <c r="AA1681" i="55"/>
  <c r="AA37" i="55"/>
  <c r="AA171" i="55"/>
  <c r="AA33" i="55"/>
  <c r="AA268" i="55"/>
  <c r="AA253" i="55"/>
  <c r="AA420" i="55"/>
  <c r="AA519" i="55"/>
  <c r="AA424" i="55"/>
  <c r="AA477" i="55"/>
  <c r="AA684" i="55"/>
  <c r="AA694" i="55"/>
  <c r="AA768" i="55"/>
  <c r="AA796" i="55"/>
  <c r="AA900" i="55"/>
  <c r="AA962" i="55"/>
  <c r="AA991" i="55"/>
  <c r="AA1042" i="55"/>
  <c r="AA1221" i="55"/>
  <c r="AA1159" i="55"/>
  <c r="AA1308" i="55"/>
  <c r="AA1323" i="55"/>
  <c r="AA1384" i="55"/>
  <c r="AA1381" i="55"/>
  <c r="AA1450" i="55"/>
  <c r="AA1452" i="55"/>
  <c r="AA1506" i="55"/>
  <c r="AA1507" i="55"/>
  <c r="AA1563" i="55"/>
  <c r="AA1583" i="55"/>
  <c r="AA1635" i="55"/>
  <c r="AA1648" i="55"/>
  <c r="AA144" i="55"/>
  <c r="AA175" i="55"/>
  <c r="BA16" i="55"/>
  <c r="AZ16" i="55"/>
  <c r="BC16" i="55" s="1"/>
  <c r="AA137" i="55"/>
  <c r="AA142" i="55"/>
  <c r="AA123" i="55"/>
  <c r="AA91" i="55"/>
  <c r="D8" i="55"/>
  <c r="N2" i="55" s="1"/>
  <c r="X2" i="55"/>
  <c r="X936" i="55" s="1"/>
  <c r="C12" i="55"/>
  <c r="B12" i="55"/>
  <c r="AA126" i="55"/>
  <c r="AA94" i="55"/>
  <c r="AA307" i="55"/>
  <c r="W307" i="55"/>
  <c r="AA270" i="55"/>
  <c r="AA279" i="55"/>
  <c r="AA400" i="55"/>
  <c r="AA333" i="55"/>
  <c r="AA335" i="55"/>
  <c r="AA367" i="55"/>
  <c r="AA577" i="55"/>
  <c r="AA481" i="55"/>
  <c r="AA537" i="55"/>
  <c r="AA588" i="55"/>
  <c r="AA470" i="55"/>
  <c r="AA583" i="55"/>
  <c r="AA685" i="55"/>
  <c r="AA719" i="55"/>
  <c r="AA707" i="55"/>
  <c r="AA735" i="55"/>
  <c r="AA774" i="55"/>
  <c r="AA795" i="55"/>
  <c r="AA859" i="55"/>
  <c r="AA790" i="55"/>
  <c r="AA901" i="55"/>
  <c r="AA933" i="55"/>
  <c r="AA964" i="55"/>
  <c r="AA972" i="55"/>
  <c r="AA1004" i="55"/>
  <c r="AA970" i="55"/>
  <c r="AA997" i="55"/>
  <c r="AA1096" i="55"/>
  <c r="AA1029" i="55"/>
  <c r="AA1061" i="55"/>
  <c r="AA1046" i="55"/>
  <c r="AA1031" i="55"/>
  <c r="AA1063" i="55"/>
  <c r="AA1111" i="55"/>
  <c r="AA1109" i="55"/>
  <c r="AA1150" i="55"/>
  <c r="AA1206" i="55"/>
  <c r="AA1162" i="55"/>
  <c r="AA1223" i="55"/>
  <c r="AA1163" i="55"/>
  <c r="AA1225" i="55"/>
  <c r="AA1218" i="55"/>
  <c r="AA1179" i="55"/>
  <c r="AA1180" i="55"/>
  <c r="AA1287" i="55"/>
  <c r="AA1296" i="55"/>
  <c r="AA1274" i="55"/>
  <c r="AA1322" i="55"/>
  <c r="AA1269" i="55"/>
  <c r="AA1270" i="55"/>
  <c r="AA1342" i="55"/>
  <c r="AA1300" i="55"/>
  <c r="AA1276" i="55"/>
  <c r="AA1356" i="55"/>
  <c r="AA1302" i="55"/>
  <c r="AA1327" i="55"/>
  <c r="AA1366" i="55"/>
  <c r="AA1328" i="55"/>
  <c r="AA1357" i="55"/>
  <c r="AA1333" i="55"/>
  <c r="AA1390" i="55"/>
  <c r="AA1388" i="55"/>
  <c r="AA1389" i="55"/>
  <c r="AA1385" i="55"/>
  <c r="AA1420" i="55"/>
  <c r="AA1413" i="55"/>
  <c r="AA1398" i="55"/>
  <c r="AA1424" i="55"/>
  <c r="AA1433" i="55"/>
  <c r="AA1454" i="55"/>
  <c r="AA1455" i="55"/>
  <c r="AA1456" i="55"/>
  <c r="AA1496" i="55"/>
  <c r="AA1477" i="55"/>
  <c r="AA1478" i="55"/>
  <c r="AA1471" i="55"/>
  <c r="AA1497" i="55"/>
  <c r="AA1544" i="55"/>
  <c r="AA1510" i="55"/>
  <c r="AA1511" i="55"/>
  <c r="AA1538" i="55"/>
  <c r="AA1526" i="55"/>
  <c r="AA1539" i="55"/>
  <c r="AA1545" i="55"/>
  <c r="AA1568" i="55"/>
  <c r="AA1573" i="55"/>
  <c r="AA1567" i="55"/>
  <c r="AA1597" i="55"/>
  <c r="AA1586" i="55"/>
  <c r="AA1592" i="55"/>
  <c r="AA1614" i="55"/>
  <c r="AA1624" i="55"/>
  <c r="AA1627" i="55"/>
  <c r="AA1640" i="55"/>
  <c r="AA1636" i="55"/>
  <c r="AA1647" i="55"/>
  <c r="AA1664" i="55"/>
  <c r="AA1661" i="55"/>
  <c r="AA1652" i="55"/>
  <c r="AA1680" i="55"/>
  <c r="AA1682" i="55"/>
  <c r="AA1701" i="55"/>
  <c r="AA151" i="55"/>
  <c r="AA125" i="55"/>
  <c r="AA93" i="55"/>
  <c r="AA61" i="55"/>
  <c r="AT28" i="55"/>
  <c r="AV28" i="55" s="1"/>
  <c r="AV33" i="55"/>
  <c r="BA20" i="55"/>
  <c r="AZ20" i="55"/>
  <c r="AA141" i="55"/>
  <c r="AA116" i="55"/>
  <c r="AA84" i="55"/>
  <c r="AA52" i="55"/>
  <c r="AA119" i="55"/>
  <c r="AA87" i="55"/>
  <c r="AA55" i="55"/>
  <c r="AX2" i="55"/>
  <c r="AS8" i="55"/>
  <c r="AW8" i="55" s="1"/>
  <c r="AR8" i="55"/>
  <c r="AS6" i="55"/>
  <c r="AW6" i="55" s="1"/>
  <c r="AR6" i="55"/>
  <c r="AA169" i="55"/>
  <c r="AA122" i="55"/>
  <c r="AA90" i="55"/>
  <c r="AA58" i="55"/>
  <c r="AA23" i="55"/>
  <c r="AA186" i="55"/>
  <c r="AA218" i="55"/>
  <c r="AA250" i="55"/>
  <c r="AA298" i="55"/>
  <c r="AA179" i="55"/>
  <c r="AA211" i="55"/>
  <c r="AA243" i="55"/>
  <c r="AA284" i="55"/>
  <c r="AA301" i="55"/>
  <c r="AA204" i="55"/>
  <c r="AA236" i="55"/>
  <c r="AA278" i="55"/>
  <c r="AA287" i="55"/>
  <c r="AA197" i="55"/>
  <c r="AA229" i="55"/>
  <c r="AA261" i="55"/>
  <c r="AA412" i="55"/>
  <c r="AA340" i="55"/>
  <c r="AA372" i="55"/>
  <c r="AA404" i="55"/>
  <c r="AA337" i="55"/>
  <c r="AA369" i="55"/>
  <c r="AA401" i="55"/>
  <c r="AA318" i="55"/>
  <c r="AA350" i="55"/>
  <c r="AA382" i="55"/>
  <c r="AA421" i="55"/>
  <c r="AA339" i="55"/>
  <c r="AA371" i="55"/>
  <c r="AA403" i="55"/>
  <c r="AA487" i="55"/>
  <c r="AA527" i="55"/>
  <c r="AA557" i="55"/>
  <c r="AA431" i="55"/>
  <c r="AA472" i="55"/>
  <c r="AA585" i="55"/>
  <c r="AA489" i="55"/>
  <c r="AA528" i="55"/>
  <c r="AA564" i="55"/>
  <c r="AA432" i="55"/>
  <c r="AA474" i="55"/>
  <c r="AA595" i="55"/>
  <c r="AA509" i="55"/>
  <c r="AA541" i="55"/>
  <c r="AA596" i="55"/>
  <c r="AA453" i="55"/>
  <c r="AA573" i="55"/>
  <c r="AA493" i="55"/>
  <c r="AA530" i="55"/>
  <c r="AA566" i="55"/>
  <c r="AA434" i="55"/>
  <c r="AA478" i="55"/>
  <c r="AA591" i="55"/>
  <c r="AA628" i="55"/>
  <c r="AA660" i="55"/>
  <c r="AA692" i="55"/>
  <c r="AA709" i="55"/>
  <c r="AA625" i="55"/>
  <c r="AA657" i="55"/>
  <c r="AA689" i="55"/>
  <c r="AA606" i="55"/>
  <c r="AA638" i="55"/>
  <c r="AA670" i="55"/>
  <c r="AA702" i="55"/>
  <c r="AA615" i="55"/>
  <c r="AA647" i="55"/>
  <c r="AA679" i="55"/>
  <c r="AA714" i="55"/>
  <c r="AA739" i="55"/>
  <c r="AA771" i="55"/>
  <c r="AA744" i="55"/>
  <c r="AA782" i="55"/>
  <c r="AA749" i="55"/>
  <c r="AA784" i="55"/>
  <c r="AA746" i="55"/>
  <c r="AA778" i="55"/>
  <c r="AA799" i="55"/>
  <c r="AA839" i="55"/>
  <c r="AA848" i="55"/>
  <c r="AA804" i="55"/>
  <c r="AA849" i="55"/>
  <c r="AA789" i="55"/>
  <c r="AA821" i="55"/>
  <c r="AA867" i="55"/>
  <c r="AA794" i="55"/>
  <c r="AA826" i="55"/>
  <c r="AA876" i="55"/>
  <c r="AA908" i="55"/>
  <c r="AA940" i="55"/>
  <c r="AA976" i="55"/>
  <c r="AA905" i="55"/>
  <c r="AA937" i="55"/>
  <c r="AA874" i="55"/>
  <c r="AA906" i="55"/>
  <c r="AA938" i="55"/>
  <c r="AA879" i="55"/>
  <c r="AA911" i="55"/>
  <c r="AA943" i="55"/>
  <c r="AA969" i="55"/>
  <c r="AA1020" i="55"/>
  <c r="AA974" i="55"/>
  <c r="AA1006" i="55"/>
  <c r="AA1147" i="55"/>
  <c r="AA1000" i="55"/>
  <c r="AA1056" i="55"/>
  <c r="AA1068" i="55"/>
  <c r="AA1104" i="55"/>
  <c r="AA1033" i="55"/>
  <c r="AA1065" i="55"/>
  <c r="AA1119" i="55"/>
  <c r="AA1018" i="55"/>
  <c r="AA1050" i="55"/>
  <c r="AA1080" i="55"/>
  <c r="AA1092" i="55"/>
  <c r="AA1035" i="55"/>
  <c r="AA1067" i="55"/>
  <c r="AA1127" i="55"/>
  <c r="AA1157" i="55"/>
  <c r="AA1132" i="55"/>
  <c r="AA1113" i="55"/>
  <c r="AA1145" i="55"/>
  <c r="AA1126" i="55"/>
  <c r="AA1173" i="55"/>
  <c r="AA1214" i="55"/>
  <c r="AA1167" i="55"/>
  <c r="AA1168" i="55"/>
  <c r="AA1285" i="55"/>
  <c r="AA1169" i="55"/>
  <c r="AA1309" i="55"/>
  <c r="AA1250" i="55"/>
  <c r="AA1187" i="55"/>
  <c r="AA1188" i="55"/>
  <c r="AA1227" i="55"/>
  <c r="AA1304" i="55"/>
  <c r="AA1278" i="55"/>
  <c r="AA1338" i="55"/>
  <c r="AA1290" i="55"/>
  <c r="AA1275" i="55"/>
  <c r="AA1231" i="55"/>
  <c r="AA1224" i="55"/>
  <c r="AA1280" i="55"/>
  <c r="AA1359" i="55"/>
  <c r="AA1306" i="55"/>
  <c r="AA1331" i="55"/>
  <c r="AA1374" i="55"/>
  <c r="AA1332" i="55"/>
  <c r="AA1360" i="55"/>
  <c r="AA1337" i="55"/>
  <c r="AA1367" i="55"/>
  <c r="AA1392" i="55"/>
  <c r="AA1429" i="55"/>
  <c r="AA1391" i="55"/>
  <c r="AA1423" i="55"/>
  <c r="AA1417" i="55"/>
  <c r="AA1402" i="55"/>
  <c r="AA1395" i="55"/>
  <c r="AA1453" i="55"/>
  <c r="AA1485" i="55"/>
  <c r="AA1451" i="55"/>
  <c r="AA1460" i="55"/>
  <c r="AA1512" i="55"/>
  <c r="AA1484" i="55"/>
  <c r="AA1486" i="55"/>
  <c r="AA1475" i="55"/>
  <c r="AA1501" i="55"/>
  <c r="AA1514" i="55"/>
  <c r="AA1537" i="55"/>
  <c r="AA1520" i="55"/>
  <c r="AA1533" i="55"/>
  <c r="AA1515" i="55"/>
  <c r="AA1543" i="55"/>
  <c r="AA1549" i="55"/>
  <c r="AA1571" i="55"/>
  <c r="AA1581" i="55"/>
  <c r="AA1570" i="55"/>
  <c r="AA1556" i="55"/>
  <c r="AA1590" i="55"/>
  <c r="AA1596" i="55"/>
  <c r="AA1618" i="55"/>
  <c r="AA1604" i="55"/>
  <c r="AA1605" i="55"/>
  <c r="AA1628" i="55"/>
  <c r="AA1642" i="55"/>
  <c r="AA1676" i="55"/>
  <c r="AA1665" i="55"/>
  <c r="AA1662" i="55"/>
  <c r="AA1656" i="55"/>
  <c r="AA1677" i="55"/>
  <c r="AA1686" i="55"/>
  <c r="AA1688" i="55"/>
  <c r="AA160" i="55"/>
  <c r="AA121" i="55"/>
  <c r="AA89" i="55"/>
  <c r="AA57" i="55"/>
  <c r="AA24" i="55"/>
  <c r="BA17" i="55"/>
  <c r="AZ17" i="55"/>
  <c r="AA1362" i="55" l="1"/>
  <c r="AA597" i="55"/>
  <c r="AA888" i="55"/>
  <c r="AA1193" i="55"/>
  <c r="AA1414" i="55"/>
  <c r="AA1644" i="55"/>
  <c r="AA181" i="55"/>
  <c r="AA559" i="55"/>
  <c r="AA663" i="55"/>
  <c r="AA959" i="55"/>
  <c r="AA1199" i="55"/>
  <c r="AA1348" i="55"/>
  <c r="AA1536" i="55"/>
  <c r="AA1689" i="55"/>
  <c r="AA64" i="55"/>
  <c r="AA291" i="55"/>
  <c r="AA392" i="55"/>
  <c r="AA359" i="55"/>
  <c r="AA465" i="55"/>
  <c r="AA572" i="55"/>
  <c r="AA567" i="55"/>
  <c r="AA718" i="55"/>
  <c r="AA727" i="55"/>
  <c r="AA870" i="55"/>
  <c r="AA868" i="55"/>
  <c r="AA957" i="55"/>
  <c r="AA1072" i="55"/>
  <c r="AA1053" i="55"/>
  <c r="AA1101" i="55"/>
  <c r="AA1154" i="55"/>
  <c r="AA1258" i="55"/>
  <c r="AA1264" i="55"/>
  <c r="AA1363" i="55"/>
  <c r="AA1415" i="55"/>
  <c r="AA1489" i="55"/>
  <c r="AA1565" i="55"/>
  <c r="AA1625" i="55"/>
  <c r="AA1695" i="55"/>
  <c r="AA106" i="55"/>
  <c r="AA127" i="55"/>
  <c r="AA305" i="55"/>
  <c r="AA285" i="55"/>
  <c r="AA304" i="55"/>
  <c r="AA342" i="55"/>
  <c r="AA551" i="55"/>
  <c r="AA458" i="55"/>
  <c r="AA522" i="55"/>
  <c r="AA705" i="55"/>
  <c r="AA607" i="55"/>
  <c r="AA741" i="55"/>
  <c r="AA828" i="55"/>
  <c r="AA932" i="55"/>
  <c r="AA903" i="55"/>
  <c r="AA1103" i="55"/>
  <c r="AA1074" i="55"/>
  <c r="AA1137" i="55"/>
  <c r="AA1217" i="55"/>
  <c r="AA1261" i="55"/>
  <c r="AA1355" i="55"/>
  <c r="AA1416" i="55"/>
  <c r="AA1482" i="55"/>
  <c r="AA1532" i="55"/>
  <c r="AA1587" i="55"/>
  <c r="AA1663" i="55"/>
  <c r="AA129" i="55"/>
  <c r="AA165" i="55"/>
  <c r="AA59" i="55"/>
  <c r="AA62" i="55"/>
  <c r="AA207" i="55"/>
  <c r="AA193" i="55"/>
  <c r="AA365" i="55"/>
  <c r="AA399" i="55"/>
  <c r="AA524" i="55"/>
  <c r="AA449" i="55"/>
  <c r="AA624" i="55"/>
  <c r="AA634" i="55"/>
  <c r="AA767" i="55"/>
  <c r="AA827" i="55"/>
  <c r="AA822" i="55"/>
  <c r="AA902" i="55"/>
  <c r="AA998" i="55"/>
  <c r="AA1105" i="55"/>
  <c r="AA1153" i="55"/>
  <c r="AA446" i="55"/>
  <c r="AA981" i="55"/>
  <c r="AA1211" i="55"/>
  <c r="AA1440" i="55"/>
  <c r="AA152" i="55"/>
  <c r="AA132" i="55"/>
  <c r="AA324" i="55"/>
  <c r="AA483" i="55"/>
  <c r="AA730" i="55"/>
  <c r="AA990" i="55"/>
  <c r="AA1194" i="55"/>
  <c r="AA1401" i="55"/>
  <c r="AA1562" i="55"/>
  <c r="AA159" i="55"/>
  <c r="AA131" i="55"/>
  <c r="AA231" i="55"/>
  <c r="AA325" i="55"/>
  <c r="AA391" i="55"/>
  <c r="AA516" i="55"/>
  <c r="AA441" i="55"/>
  <c r="AA616" i="55"/>
  <c r="AA626" i="55"/>
  <c r="AA759" i="55"/>
  <c r="AA819" i="55"/>
  <c r="AA814" i="55"/>
  <c r="AA894" i="55"/>
  <c r="AA994" i="55"/>
  <c r="AA1089" i="55"/>
  <c r="AA1151" i="55"/>
  <c r="AA1207" i="55"/>
  <c r="AA1267" i="55"/>
  <c r="AA1330" i="55"/>
  <c r="AA1387" i="55"/>
  <c r="AA1442" i="55"/>
  <c r="AA1521" i="55"/>
  <c r="AA1566" i="55"/>
  <c r="AA1629" i="55"/>
  <c r="AA1693" i="55"/>
  <c r="AA166" i="55"/>
  <c r="AA95" i="55"/>
  <c r="AA210" i="55"/>
  <c r="AA196" i="55"/>
  <c r="AA332" i="55"/>
  <c r="AA374" i="55"/>
  <c r="AA423" i="55"/>
  <c r="AA579" i="55"/>
  <c r="AA554" i="55"/>
  <c r="AA617" i="55"/>
  <c r="AA639" i="55"/>
  <c r="AA773" i="55"/>
  <c r="AA858" i="55"/>
  <c r="AA965" i="55"/>
  <c r="AA935" i="55"/>
  <c r="AA1016" i="55"/>
  <c r="AA1081" i="55"/>
  <c r="AA1118" i="55"/>
  <c r="AA1210" i="55"/>
  <c r="AA1262" i="55"/>
  <c r="AA1324" i="55"/>
  <c r="AA1409" i="55"/>
  <c r="AA1473" i="55"/>
  <c r="AA1534" i="55"/>
  <c r="AA1639" i="55"/>
  <c r="AA1670" i="55"/>
  <c r="AA97" i="55"/>
  <c r="AA120" i="55"/>
  <c r="AA28" i="55"/>
  <c r="AA239" i="55"/>
  <c r="AA225" i="55"/>
  <c r="AA397" i="55"/>
  <c r="AA479" i="55"/>
  <c r="AA556" i="55"/>
  <c r="AA565" i="55"/>
  <c r="AA656" i="55"/>
  <c r="AA666" i="55"/>
  <c r="AA740" i="55"/>
  <c r="AA840" i="55"/>
  <c r="AA869" i="55"/>
  <c r="AA934" i="55"/>
  <c r="AA1131" i="55"/>
  <c r="AA1014" i="55"/>
  <c r="AA1128" i="55"/>
  <c r="AA1242" i="55"/>
  <c r="AA275" i="55"/>
  <c r="AA672" i="55"/>
  <c r="AA979" i="55"/>
  <c r="AA1289" i="55"/>
  <c r="AA1472" i="55"/>
  <c r="AA35" i="55"/>
  <c r="AA156" i="55"/>
  <c r="AA356" i="55"/>
  <c r="AA437" i="55"/>
  <c r="AA815" i="55"/>
  <c r="AA992" i="55"/>
  <c r="AA1160" i="55"/>
  <c r="AA1425" i="55"/>
  <c r="AA1603" i="55"/>
  <c r="AA73" i="55"/>
  <c r="AA67" i="55"/>
  <c r="AA263" i="55"/>
  <c r="AA357" i="55"/>
  <c r="AA463" i="55"/>
  <c r="AA548" i="55"/>
  <c r="AA492" i="55"/>
  <c r="AA648" i="55"/>
  <c r="AA658" i="55"/>
  <c r="AA732" i="55"/>
  <c r="AA873" i="55"/>
  <c r="AA853" i="55"/>
  <c r="AA926" i="55"/>
  <c r="AA1064" i="55"/>
  <c r="AA1106" i="55"/>
  <c r="AA1120" i="55"/>
  <c r="AA1208" i="55"/>
  <c r="AA1260" i="55"/>
  <c r="AA1265" i="55"/>
  <c r="AA1380" i="55"/>
  <c r="AA1447" i="55"/>
  <c r="AA1502" i="55"/>
  <c r="AA1559" i="55"/>
  <c r="AA1630" i="55"/>
  <c r="AA168" i="55"/>
  <c r="AA124" i="55"/>
  <c r="AA63" i="55"/>
  <c r="AA242" i="55"/>
  <c r="AA228" i="55"/>
  <c r="AA364" i="55"/>
  <c r="AA406" i="55"/>
  <c r="AA456" i="55"/>
  <c r="AA499" i="55"/>
  <c r="AA426" i="55"/>
  <c r="AA649" i="55"/>
  <c r="AA671" i="55"/>
  <c r="AA738" i="55"/>
  <c r="AA813" i="55"/>
  <c r="AA897" i="55"/>
  <c r="AA967" i="55"/>
  <c r="AA1088" i="55"/>
  <c r="AA1027" i="55"/>
  <c r="AA1149" i="55"/>
  <c r="AA1171" i="55"/>
  <c r="AA1326" i="55"/>
  <c r="AA1386" i="55"/>
  <c r="AA1394" i="55"/>
  <c r="AA1474" i="55"/>
  <c r="AA1535" i="55"/>
  <c r="AA1610" i="55"/>
  <c r="AA1674" i="55"/>
  <c r="AA65" i="55"/>
  <c r="AA88" i="55"/>
  <c r="AA182" i="55"/>
  <c r="AA276" i="55"/>
  <c r="AA257" i="55"/>
  <c r="AA314" i="55"/>
  <c r="AA523" i="55"/>
  <c r="AA428" i="55"/>
  <c r="AA485" i="55"/>
  <c r="AA688" i="55"/>
  <c r="AA698" i="55"/>
  <c r="AA772" i="55"/>
  <c r="AA800" i="55"/>
  <c r="AA904" i="55"/>
  <c r="AA875" i="55"/>
  <c r="AA1013" i="55"/>
  <c r="AA1237" i="55"/>
  <c r="AA1516" i="55"/>
  <c r="AA45" i="55"/>
  <c r="AA155" i="55"/>
  <c r="AA353" i="55"/>
  <c r="AA612" i="55"/>
  <c r="AA842" i="55"/>
  <c r="AA1003" i="55"/>
  <c r="AA1246" i="55"/>
  <c r="AA1438" i="55"/>
  <c r="AA1595" i="55"/>
  <c r="AA41" i="55"/>
  <c r="AA138" i="55"/>
  <c r="AA192" i="55"/>
  <c r="AA415" i="55"/>
  <c r="AA515" i="55"/>
  <c r="AA602" i="55"/>
  <c r="AA469" i="55"/>
  <c r="AA680" i="55"/>
  <c r="AA690" i="55"/>
  <c r="AA764" i="55"/>
  <c r="AA792" i="55"/>
  <c r="AA896" i="55"/>
  <c r="AA958" i="55"/>
  <c r="AA987" i="55"/>
  <c r="AA1038" i="55"/>
  <c r="AA1189" i="55"/>
  <c r="AA1155" i="55"/>
  <c r="AA1305" i="55"/>
  <c r="AA1319" i="55"/>
  <c r="AA1377" i="55"/>
  <c r="AA1448" i="55"/>
  <c r="AA1503" i="55"/>
  <c r="AA1575" i="55"/>
  <c r="AA1646" i="55"/>
  <c r="AA27" i="55"/>
  <c r="AA92" i="55"/>
  <c r="AA153" i="55"/>
  <c r="AA282" i="55"/>
  <c r="AA260" i="55"/>
  <c r="AA396" i="55"/>
  <c r="AA331" i="55"/>
  <c r="AA569" i="55"/>
  <c r="AA533" i="55"/>
  <c r="AA462" i="55"/>
  <c r="AA681" i="55"/>
  <c r="AA703" i="55"/>
  <c r="AA770" i="55"/>
  <c r="AA851" i="55"/>
  <c r="AA929" i="55"/>
  <c r="AA993" i="55"/>
  <c r="AA1025" i="55"/>
  <c r="AA1059" i="55"/>
  <c r="AA1198" i="55"/>
  <c r="AA1172" i="55"/>
  <c r="AA1292" i="55"/>
  <c r="AA1329" i="55"/>
  <c r="AA1445" i="55"/>
  <c r="AA1467" i="55"/>
  <c r="AA1548" i="55"/>
  <c r="AA1619" i="55"/>
  <c r="AA1678" i="55"/>
  <c r="AA29" i="55"/>
  <c r="AA56" i="55"/>
  <c r="AA154" i="55"/>
  <c r="AA214" i="55"/>
  <c r="AA293" i="55"/>
  <c r="AA312" i="55"/>
  <c r="AA346" i="55"/>
  <c r="AA555" i="55"/>
  <c r="AA466" i="55"/>
  <c r="AA526" i="55"/>
  <c r="AA706" i="55"/>
  <c r="AA611" i="55"/>
  <c r="AA745" i="55"/>
  <c r="AA841" i="55"/>
  <c r="AA936" i="55"/>
  <c r="AA907" i="55"/>
  <c r="AA1001" i="55"/>
  <c r="AA1078" i="55"/>
  <c r="AA1141" i="55"/>
  <c r="AA1030" i="55"/>
  <c r="AA1255" i="55"/>
  <c r="AA1569" i="55"/>
  <c r="AA39" i="55"/>
  <c r="AA366" i="55"/>
  <c r="AA609" i="55"/>
  <c r="AA805" i="55"/>
  <c r="AA1082" i="55"/>
  <c r="AA1299" i="55"/>
  <c r="AA1444" i="55"/>
  <c r="AA1631" i="55"/>
  <c r="AA177" i="55"/>
  <c r="AA313" i="55"/>
  <c r="AA338" i="55"/>
  <c r="AA547" i="55"/>
  <c r="AA452" i="55"/>
  <c r="AA518" i="55"/>
  <c r="AA716" i="55"/>
  <c r="AA726" i="55"/>
  <c r="AA737" i="55"/>
  <c r="AA824" i="55"/>
  <c r="AA928" i="55"/>
  <c r="AA899" i="55"/>
  <c r="AA1076" i="55"/>
  <c r="AA1070" i="55"/>
  <c r="AA1133" i="55"/>
  <c r="AA1209" i="55"/>
  <c r="AA1253" i="55"/>
  <c r="AA1351" i="55"/>
  <c r="AA1412" i="55"/>
  <c r="AA1480" i="55"/>
  <c r="AA1529" i="55"/>
  <c r="AA1584" i="55"/>
  <c r="AA1673" i="55"/>
  <c r="AA135" i="55"/>
  <c r="AA60" i="55"/>
  <c r="AA130" i="55"/>
  <c r="AA299" i="55"/>
  <c r="AA271" i="55"/>
  <c r="AA329" i="55"/>
  <c r="AA363" i="55"/>
  <c r="AA473" i="55"/>
  <c r="AA580" i="55"/>
  <c r="AA575" i="55"/>
  <c r="AA711" i="55"/>
  <c r="AA731" i="55"/>
  <c r="AA791" i="55"/>
  <c r="AA786" i="55"/>
  <c r="AA961" i="55"/>
  <c r="AA966" i="55"/>
  <c r="AA1057" i="55"/>
  <c r="AA1108" i="55"/>
  <c r="AA1158" i="55"/>
  <c r="AA1277" i="55"/>
  <c r="AA1272" i="55"/>
  <c r="AA1370" i="55"/>
  <c r="AA1421" i="55"/>
  <c r="AA1493" i="55"/>
  <c r="AA1578" i="55"/>
  <c r="AA1626" i="55"/>
  <c r="AA1699" i="55"/>
  <c r="AA148" i="55"/>
  <c r="AA246" i="55"/>
  <c r="AA200" i="55"/>
  <c r="AA336" i="55"/>
  <c r="AA378" i="55"/>
  <c r="AA427" i="55"/>
  <c r="AA587" i="55"/>
  <c r="AA561" i="55"/>
  <c r="AA621" i="55"/>
  <c r="AA643" i="55"/>
  <c r="AA776" i="55"/>
  <c r="AA866" i="55"/>
  <c r="AA968" i="55"/>
  <c r="AA939" i="55"/>
  <c r="AA1032" i="55"/>
  <c r="AA1084" i="55"/>
  <c r="AA1122" i="55"/>
  <c r="AA496" i="55"/>
  <c r="AA758" i="55"/>
  <c r="AA1047" i="55"/>
  <c r="AA1317" i="55"/>
  <c r="AA1588" i="55"/>
  <c r="AA202" i="55"/>
  <c r="AA592" i="55"/>
  <c r="AA641" i="55"/>
  <c r="AA810" i="55"/>
  <c r="AA1102" i="55"/>
  <c r="AA1314" i="55"/>
  <c r="AA1465" i="55"/>
  <c r="AA1621" i="55"/>
  <c r="AA38" i="55"/>
  <c r="AA217" i="55"/>
  <c r="AA370" i="55"/>
  <c r="AA600" i="55"/>
  <c r="AA571" i="55"/>
  <c r="AA550" i="55"/>
  <c r="AA613" i="55"/>
  <c r="AA635" i="55"/>
  <c r="AA769" i="55"/>
  <c r="AA850" i="55"/>
  <c r="AA960" i="55"/>
  <c r="AA931" i="55"/>
  <c r="AA1002" i="55"/>
  <c r="AA1139" i="55"/>
  <c r="AA1114" i="55"/>
  <c r="AA1202" i="55"/>
  <c r="AA1254" i="55"/>
  <c r="AA1320" i="55"/>
  <c r="AA1405" i="55"/>
  <c r="AA1469" i="55"/>
  <c r="AA1540" i="55"/>
  <c r="AA1599" i="55"/>
  <c r="AA1658" i="55"/>
  <c r="AA101" i="55"/>
  <c r="AA172" i="55"/>
  <c r="AA98" i="55"/>
  <c r="AA203" i="55"/>
  <c r="AA189" i="55"/>
  <c r="AA361" i="55"/>
  <c r="AA395" i="55"/>
  <c r="AA520" i="55"/>
  <c r="AA445" i="55"/>
  <c r="AA620" i="55"/>
  <c r="AA630" i="55"/>
  <c r="AA763" i="55"/>
  <c r="AA823" i="55"/>
  <c r="AA818" i="55"/>
  <c r="AA898" i="55"/>
  <c r="AA995" i="55"/>
  <c r="AA1097" i="55"/>
  <c r="AA1152" i="55"/>
  <c r="AA1215" i="55"/>
  <c r="AA1288" i="55"/>
  <c r="AA1346" i="55"/>
  <c r="AA1393" i="55"/>
  <c r="AA1446" i="55"/>
  <c r="AA1522" i="55"/>
  <c r="AA1580" i="55"/>
  <c r="AA1632" i="55"/>
  <c r="AA1697" i="55"/>
  <c r="AA147" i="55"/>
  <c r="AA290" i="55"/>
  <c r="AA232" i="55"/>
  <c r="AA368" i="55"/>
  <c r="AA410" i="55"/>
  <c r="AA464" i="55"/>
  <c r="AA505" i="55"/>
  <c r="AA430" i="55"/>
  <c r="AA653" i="55"/>
  <c r="AA675" i="55"/>
  <c r="AA742" i="55"/>
  <c r="AA817" i="55"/>
  <c r="AA1692" i="55"/>
  <c r="AA1091" i="55"/>
  <c r="AA586" i="55"/>
  <c r="AA872" i="55"/>
  <c r="AA1144" i="55"/>
  <c r="AA1369" i="55"/>
  <c r="AA1572" i="55"/>
  <c r="AA150" i="55"/>
  <c r="AA234" i="55"/>
  <c r="AA447" i="55"/>
  <c r="AA622" i="55"/>
  <c r="AA956" i="55"/>
  <c r="AA1110" i="55"/>
  <c r="AA1315" i="55"/>
  <c r="AA1466" i="55"/>
  <c r="AA1654" i="55"/>
  <c r="AA149" i="55"/>
  <c r="AA206" i="55"/>
  <c r="AA249" i="55"/>
  <c r="AA402" i="55"/>
  <c r="AA451" i="55"/>
  <c r="AA491" i="55"/>
  <c r="AA422" i="55"/>
  <c r="AA645" i="55"/>
  <c r="AA667" i="55"/>
  <c r="AA734" i="55"/>
  <c r="AA809" i="55"/>
  <c r="AA893" i="55"/>
  <c r="AA963" i="55"/>
  <c r="AA1048" i="55"/>
  <c r="AA1023" i="55"/>
  <c r="AA1146" i="55"/>
  <c r="AA1164" i="55"/>
  <c r="AA1310" i="55"/>
  <c r="AA1352" i="55"/>
  <c r="AA1427" i="55"/>
  <c r="AA1470" i="55"/>
  <c r="AA1552" i="55"/>
  <c r="AA1606" i="55"/>
  <c r="AA1669" i="55"/>
  <c r="AA69" i="55"/>
  <c r="AA34" i="55"/>
  <c r="AA66" i="55"/>
  <c r="AA235" i="55"/>
  <c r="AA221" i="55"/>
  <c r="AA393" i="55"/>
  <c r="AA471" i="55"/>
  <c r="AA552" i="55"/>
  <c r="AA500" i="55"/>
  <c r="AA652" i="55"/>
  <c r="AA662" i="55"/>
  <c r="AA736" i="55"/>
  <c r="AA832" i="55"/>
  <c r="AA861" i="55"/>
  <c r="AA930" i="55"/>
  <c r="AA1115" i="55"/>
  <c r="AA1010" i="55"/>
  <c r="AA1124" i="55"/>
  <c r="AA1216" i="55"/>
  <c r="AA1268" i="55"/>
  <c r="AA1294" i="55"/>
  <c r="P18" i="55"/>
  <c r="AA982" i="55"/>
  <c r="AA878" i="55"/>
  <c r="L18" i="55"/>
  <c r="AA756" i="55"/>
  <c r="AA414" i="55"/>
  <c r="AA855" i="55"/>
  <c r="AA112" i="55"/>
  <c r="AA691" i="55"/>
  <c r="AA384" i="55"/>
  <c r="AA226" i="55"/>
  <c r="I18" i="55"/>
  <c r="M18" i="55"/>
  <c r="AA265" i="55"/>
  <c r="BC18" i="55"/>
  <c r="N18" i="55"/>
  <c r="W1275" i="55"/>
  <c r="W904" i="55"/>
  <c r="W278" i="55"/>
  <c r="W1132" i="55"/>
  <c r="W789" i="55"/>
  <c r="W1150" i="55"/>
  <c r="W1597" i="55"/>
  <c r="W1332" i="55"/>
  <c r="W867" i="55"/>
  <c r="T539" i="55"/>
  <c r="Q897" i="55"/>
  <c r="Q105" i="55"/>
  <c r="Q140" i="55"/>
  <c r="Q440" i="55"/>
  <c r="Q164" i="55"/>
  <c r="Q677" i="55"/>
  <c r="Q844" i="55"/>
  <c r="U928" i="55"/>
  <c r="Q797" i="55"/>
  <c r="V738" i="55"/>
  <c r="Q1288" i="55"/>
  <c r="Q676" i="55"/>
  <c r="Q227" i="55"/>
  <c r="Q605" i="55"/>
  <c r="K1081" i="55"/>
  <c r="Q181" i="55"/>
  <c r="Q305" i="55"/>
  <c r="U1019" i="55"/>
  <c r="Q438" i="55"/>
  <c r="Q1106" i="55"/>
  <c r="Q770" i="55"/>
  <c r="Q516" i="55"/>
  <c r="Q1330" i="55"/>
  <c r="T790" i="55"/>
  <c r="T1467" i="55"/>
  <c r="Q1292" i="55"/>
  <c r="Q843" i="55"/>
  <c r="V541" i="55"/>
  <c r="Q572" i="55"/>
  <c r="Q304" i="55"/>
  <c r="Q905" i="55"/>
  <c r="Q1276" i="55"/>
  <c r="U1015" i="55"/>
  <c r="Q255" i="55"/>
  <c r="Q1430" i="55"/>
  <c r="Q699" i="55"/>
  <c r="Q693" i="55"/>
  <c r="Q1689" i="55"/>
  <c r="Q612" i="55"/>
  <c r="Q847" i="55"/>
  <c r="Q147" i="55"/>
  <c r="Q1003" i="55"/>
  <c r="Q1454" i="55"/>
  <c r="Q962" i="55"/>
  <c r="Q521" i="55"/>
  <c r="Q384" i="55"/>
  <c r="Q1226" i="55"/>
  <c r="U1111" i="55"/>
  <c r="V991" i="55"/>
  <c r="Q880" i="55"/>
  <c r="Q61" i="55"/>
  <c r="Q106" i="55"/>
  <c r="Q773" i="55"/>
  <c r="Q743" i="55"/>
  <c r="Q209" i="55"/>
  <c r="Q422" i="55"/>
  <c r="Q355" i="55"/>
  <c r="Q1524" i="55"/>
  <c r="U1071" i="55"/>
  <c r="U1297" i="55"/>
  <c r="Q591" i="55"/>
  <c r="Q327" i="55"/>
  <c r="Q319" i="55"/>
  <c r="Q865" i="55"/>
  <c r="S1291" i="55"/>
  <c r="Q1210" i="55"/>
  <c r="V699" i="55"/>
  <c r="T471" i="55"/>
  <c r="Q109" i="55"/>
  <c r="Q360" i="55"/>
  <c r="Q1688" i="55"/>
  <c r="T234" i="55"/>
  <c r="Q204" i="55"/>
  <c r="Q392" i="55"/>
  <c r="Q256" i="55"/>
  <c r="Q597" i="55"/>
  <c r="Q802" i="55"/>
  <c r="Q771" i="55"/>
  <c r="Q745" i="55"/>
  <c r="Q649" i="55"/>
  <c r="Q391" i="55"/>
  <c r="Q627" i="55"/>
  <c r="Q822" i="55"/>
  <c r="Q1566" i="55"/>
  <c r="Q1086" i="55"/>
  <c r="V1059" i="55"/>
  <c r="V1258" i="55"/>
  <c r="V1053" i="55"/>
  <c r="V677" i="55"/>
  <c r="V1007" i="55"/>
  <c r="V1081" i="55"/>
  <c r="V1309" i="55"/>
  <c r="V1254" i="55"/>
  <c r="V1041" i="55"/>
  <c r="V1067" i="55"/>
  <c r="V1061" i="55"/>
  <c r="V778" i="55"/>
  <c r="V1057" i="55"/>
  <c r="V959" i="55"/>
  <c r="V661" i="55"/>
  <c r="V1031" i="55"/>
  <c r="T519" i="55"/>
  <c r="V1111" i="55"/>
  <c r="V1065" i="55"/>
  <c r="V1545" i="55"/>
  <c r="V453" i="55"/>
  <c r="V979" i="55"/>
  <c r="T475" i="55"/>
  <c r="V1244" i="55"/>
  <c r="V1047" i="55"/>
  <c r="T619" i="55"/>
  <c r="T679" i="55"/>
  <c r="T250" i="55"/>
  <c r="V908" i="55"/>
  <c r="V1482" i="55"/>
  <c r="T1164" i="55"/>
  <c r="V1055" i="55"/>
  <c r="V1297" i="55"/>
  <c r="V734" i="55"/>
  <c r="V635" i="55"/>
  <c r="T507" i="55"/>
  <c r="V1077" i="55"/>
  <c r="V1240" i="55"/>
  <c r="V1075" i="55"/>
  <c r="V1025" i="55"/>
  <c r="V963" i="55"/>
  <c r="T683" i="55"/>
  <c r="T591" i="55"/>
  <c r="T298" i="55"/>
  <c r="T523" i="55"/>
  <c r="T639" i="55"/>
  <c r="V477" i="55"/>
  <c r="T342" i="55"/>
  <c r="T166" i="55"/>
  <c r="V437" i="55"/>
  <c r="V1317" i="55"/>
  <c r="V1073" i="55"/>
  <c r="V798" i="55"/>
  <c r="V1486" i="55"/>
  <c r="V1250" i="55"/>
  <c r="V1262" i="55"/>
  <c r="V1089" i="55"/>
  <c r="V1465" i="55"/>
  <c r="V1051" i="55"/>
  <c r="V750" i="55"/>
  <c r="V565" i="55"/>
  <c r="T770" i="55"/>
  <c r="T423" i="55"/>
  <c r="V43" i="55"/>
  <c r="V465" i="55"/>
  <c r="T815" i="55"/>
  <c r="T627" i="55"/>
  <c r="V597" i="55"/>
  <c r="V1248" i="55"/>
  <c r="V806" i="55"/>
  <c r="V1242" i="55"/>
  <c r="V790" i="55"/>
  <c r="V1190" i="55"/>
  <c r="V71" i="55"/>
  <c r="T671" i="55"/>
  <c r="V617" i="55"/>
  <c r="V579" i="55"/>
  <c r="T362" i="55"/>
  <c r="T439" i="55"/>
  <c r="V975" i="55"/>
  <c r="V987" i="55"/>
  <c r="V754" i="55"/>
  <c r="V633" i="55"/>
  <c r="T170" i="55"/>
  <c r="Q1166" i="55"/>
  <c r="Q924" i="55"/>
  <c r="Q710" i="55"/>
  <c r="Q1611" i="55"/>
  <c r="Q689" i="55"/>
  <c r="Q1188" i="55"/>
  <c r="Q1097" i="55"/>
  <c r="Q1565" i="55"/>
  <c r="Q611" i="55"/>
  <c r="Q1263" i="55"/>
  <c r="Q216" i="55"/>
  <c r="Q715" i="55"/>
  <c r="Q1050" i="55"/>
  <c r="Q1018" i="55"/>
  <c r="Q1042" i="55"/>
  <c r="Q1076" i="55"/>
  <c r="Q960" i="55"/>
  <c r="T511" i="55"/>
  <c r="T1156" i="55"/>
  <c r="Q1039" i="55"/>
  <c r="V1540" i="55"/>
  <c r="Q835" i="55"/>
  <c r="T531" i="55"/>
  <c r="T354" i="55"/>
  <c r="T190" i="55"/>
  <c r="T778" i="55"/>
  <c r="T766" i="55"/>
  <c r="T667" i="55"/>
  <c r="T491" i="55"/>
  <c r="T206" i="55"/>
  <c r="T695" i="55"/>
  <c r="Q409" i="55"/>
  <c r="Q853" i="55"/>
  <c r="Q927" i="55"/>
  <c r="Q1572" i="55"/>
  <c r="Q1557" i="55"/>
  <c r="Q1317" i="55"/>
  <c r="Q1186" i="55"/>
  <c r="T806" i="55"/>
  <c r="Q32" i="55"/>
  <c r="Q1612" i="55"/>
  <c r="Q1458" i="55"/>
  <c r="Q1403" i="55"/>
  <c r="Q1283" i="55"/>
  <c r="T1140" i="55"/>
  <c r="Q1043" i="55"/>
  <c r="Q1011" i="55"/>
  <c r="Q951" i="55"/>
  <c r="Q919" i="55"/>
  <c r="Q915" i="55"/>
  <c r="Q941" i="55"/>
  <c r="Q798" i="55"/>
  <c r="Q93" i="55"/>
  <c r="Q1486" i="55"/>
  <c r="Q1402" i="55"/>
  <c r="Q1391" i="55"/>
  <c r="Q1332" i="55"/>
  <c r="Q1250" i="55"/>
  <c r="Q1126" i="55"/>
  <c r="Q1113" i="55"/>
  <c r="Q1652" i="55"/>
  <c r="Q1206" i="55"/>
  <c r="Q1610" i="55"/>
  <c r="Q1587" i="55"/>
  <c r="Q1262" i="55"/>
  <c r="Q1261" i="55"/>
  <c r="Q903" i="55"/>
  <c r="Q1427" i="55"/>
  <c r="Q893" i="55"/>
  <c r="Q1659" i="55"/>
  <c r="Q1631" i="55"/>
  <c r="Q1576" i="55"/>
  <c r="V1536" i="55"/>
  <c r="Q1401" i="55"/>
  <c r="Q1142" i="55"/>
  <c r="Q750" i="55"/>
  <c r="Q787" i="55"/>
  <c r="T254" i="55"/>
  <c r="T278" i="55"/>
  <c r="Q428" i="55"/>
  <c r="T314" i="55"/>
  <c r="Q207" i="55"/>
  <c r="Q68" i="55"/>
  <c r="Q607" i="55"/>
  <c r="T579" i="55"/>
  <c r="Q551" i="55"/>
  <c r="Q75" i="55"/>
  <c r="Q107" i="55"/>
  <c r="Q563" i="55"/>
  <c r="T310" i="55"/>
  <c r="Q283" i="55"/>
  <c r="Q756" i="55"/>
  <c r="Q444" i="55"/>
  <c r="Q87" i="55"/>
  <c r="Q84" i="55"/>
  <c r="Q1672" i="55"/>
  <c r="Q1284" i="55"/>
  <c r="T1136" i="55"/>
  <c r="T794" i="55"/>
  <c r="Q1599" i="55"/>
  <c r="Q1577" i="55"/>
  <c r="Q1540" i="55"/>
  <c r="Q1463" i="55"/>
  <c r="Q1264" i="55"/>
  <c r="Q1271" i="55"/>
  <c r="Q1190" i="55"/>
  <c r="Q957" i="55"/>
  <c r="Q925" i="55"/>
  <c r="Q1466" i="55"/>
  <c r="Q1444" i="55"/>
  <c r="Q1245" i="55"/>
  <c r="Q124" i="55"/>
  <c r="Q848" i="55"/>
  <c r="Q799" i="55"/>
  <c r="Q739" i="55"/>
  <c r="Q596" i="55"/>
  <c r="Q339" i="55"/>
  <c r="Q372" i="55"/>
  <c r="Q287" i="55"/>
  <c r="Q706" i="55"/>
  <c r="Q688" i="55"/>
  <c r="Q239" i="55"/>
  <c r="T374" i="55"/>
  <c r="Q548" i="55"/>
  <c r="Q872" i="55"/>
  <c r="Q1700" i="55"/>
  <c r="Q1698" i="55"/>
  <c r="Q1414" i="55"/>
  <c r="Q1289" i="55"/>
  <c r="Q1192" i="55"/>
  <c r="Q1052" i="55"/>
  <c r="Q949" i="55"/>
  <c r="Q1657" i="55"/>
  <c r="Q1553" i="55"/>
  <c r="Q1492" i="55"/>
  <c r="Q1432" i="55"/>
  <c r="Q1431" i="55"/>
  <c r="Q912" i="55"/>
  <c r="Q1677" i="55"/>
  <c r="Q1604" i="55"/>
  <c r="Q1497" i="55"/>
  <c r="Q1296" i="55"/>
  <c r="Q1699" i="55"/>
  <c r="Q1324" i="55"/>
  <c r="Q1149" i="55"/>
  <c r="Q1118" i="55"/>
  <c r="Q1057" i="55"/>
  <c r="Q1521" i="55"/>
  <c r="Q1660" i="55"/>
  <c r="Q1051" i="55"/>
  <c r="Q1019" i="55"/>
  <c r="Q376" i="55"/>
  <c r="Q208" i="55"/>
  <c r="Q118" i="55"/>
  <c r="Q103" i="55"/>
  <c r="Q456" i="55"/>
  <c r="Q228" i="55"/>
  <c r="Q819" i="55"/>
  <c r="T463" i="55"/>
  <c r="Q199" i="55"/>
  <c r="Q831" i="55"/>
  <c r="Q816" i="55"/>
  <c r="Q761" i="55"/>
  <c r="T443" i="55"/>
  <c r="T230" i="55"/>
  <c r="T687" i="55"/>
  <c r="Q1212" i="55"/>
  <c r="T1013" i="55"/>
  <c r="Q986" i="55"/>
  <c r="Q1436" i="55"/>
  <c r="Q1435" i="55"/>
  <c r="Q1313" i="55"/>
  <c r="Q1293" i="55"/>
  <c r="Q1645" i="55"/>
  <c r="Q1574" i="55"/>
  <c r="Q1483" i="55"/>
  <c r="Q1464" i="55"/>
  <c r="Q1371" i="55"/>
  <c r="Q1335" i="55"/>
  <c r="Q1298" i="55"/>
  <c r="Q1282" i="55"/>
  <c r="Q1228" i="55"/>
  <c r="Q1181" i="55"/>
  <c r="Q1605" i="55"/>
  <c r="Q1581" i="55"/>
  <c r="Q1360" i="55"/>
  <c r="Q1127" i="55"/>
  <c r="Q937" i="55"/>
  <c r="Q1647" i="55"/>
  <c r="Q1597" i="55"/>
  <c r="Q1153" i="55"/>
  <c r="Q1626" i="55"/>
  <c r="Q1580" i="55"/>
  <c r="Q1578" i="55"/>
  <c r="Q1506" i="55"/>
  <c r="Q1522" i="55"/>
  <c r="Q1329" i="55"/>
  <c r="Q1272" i="55"/>
  <c r="V1693" i="55"/>
  <c r="Q1695" i="55"/>
  <c r="Q1646" i="55"/>
  <c r="Q1502" i="55"/>
  <c r="Q1325" i="55"/>
  <c r="Q1265" i="55"/>
  <c r="Q1675" i="55"/>
  <c r="Q1536" i="55"/>
  <c r="Q1481" i="55"/>
  <c r="Q1438" i="55"/>
  <c r="Q1220" i="55"/>
  <c r="Q1182" i="55"/>
  <c r="Q76" i="55"/>
  <c r="Q788" i="55"/>
  <c r="Q871" i="55"/>
  <c r="Q637" i="55"/>
  <c r="Q184" i="55"/>
  <c r="Q308" i="55"/>
  <c r="T1085" i="55"/>
  <c r="Q400" i="55"/>
  <c r="Q83" i="55"/>
  <c r="Q115" i="55"/>
  <c r="Q669" i="55"/>
  <c r="Q116" i="55"/>
  <c r="Q157" i="55"/>
  <c r="Q807" i="55"/>
  <c r="Q697" i="55"/>
  <c r="Q604" i="55"/>
  <c r="Q517" i="55"/>
  <c r="Q504" i="55"/>
  <c r="Q601" i="55"/>
  <c r="Q347" i="55"/>
  <c r="Q1686" i="55"/>
  <c r="Q1678" i="55"/>
  <c r="Q1351" i="55"/>
  <c r="Q1582" i="55"/>
  <c r="Q1567" i="55"/>
  <c r="Q182" i="55"/>
  <c r="Q1058" i="55"/>
  <c r="S35" i="55"/>
  <c r="V1677" i="55"/>
  <c r="Q1078" i="55"/>
  <c r="Q1070" i="55"/>
  <c r="Q926" i="55"/>
  <c r="Q543" i="55"/>
  <c r="Q41" i="55"/>
  <c r="S1307" i="55"/>
  <c r="Q1416" i="55"/>
  <c r="Q337" i="55"/>
  <c r="Q397" i="55"/>
  <c r="Q500" i="55"/>
  <c r="Q112" i="55"/>
  <c r="S1303" i="55"/>
  <c r="Q1090" i="55"/>
  <c r="Q1073" i="55"/>
  <c r="Q1517" i="55"/>
  <c r="Q1065" i="55"/>
  <c r="Q1670" i="55"/>
  <c r="Q1352" i="55"/>
  <c r="Q1089" i="55"/>
  <c r="Q1123" i="55"/>
  <c r="Q616" i="55"/>
  <c r="Q492" i="55"/>
  <c r="Q145" i="55"/>
  <c r="Q1593" i="55"/>
  <c r="Q1236" i="55"/>
  <c r="Q1453" i="55"/>
  <c r="Q1421" i="55"/>
  <c r="Q1629" i="55"/>
  <c r="Q79" i="55"/>
  <c r="V87" i="55"/>
  <c r="Q55" i="55"/>
  <c r="Q310" i="55"/>
  <c r="Q378" i="55"/>
  <c r="Q293" i="55"/>
  <c r="Q385" i="55"/>
  <c r="Q1131" i="55"/>
  <c r="Q642" i="55"/>
  <c r="Q306" i="55"/>
  <c r="Q702" i="55"/>
  <c r="Q318" i="55"/>
  <c r="Q158" i="55"/>
  <c r="Q333" i="55"/>
  <c r="Q792" i="55"/>
  <c r="Q483" i="55"/>
  <c r="Q309" i="55"/>
  <c r="Q365" i="55"/>
  <c r="Q447" i="55"/>
  <c r="Q146" i="55"/>
  <c r="Q614" i="55"/>
  <c r="Q237" i="55"/>
  <c r="Q29" i="55"/>
  <c r="Q45" i="55"/>
  <c r="Q454" i="55"/>
  <c r="R1569" i="55"/>
  <c r="Q1156" i="55"/>
  <c r="Q1176" i="55"/>
  <c r="R1299" i="55"/>
  <c r="Q870" i="55"/>
  <c r="Q25" i="55"/>
  <c r="Q467" i="55"/>
  <c r="Q225" i="55"/>
  <c r="Q458" i="55"/>
  <c r="Q342" i="55"/>
  <c r="Q166" i="55"/>
  <c r="Q622" i="55"/>
  <c r="Q321" i="55"/>
  <c r="Q1136" i="55"/>
  <c r="Q1168" i="55"/>
  <c r="Q1214" i="55"/>
  <c r="Q1209" i="55"/>
  <c r="Q462" i="55"/>
  <c r="Q282" i="55"/>
  <c r="Q210" i="55"/>
  <c r="Q732" i="55"/>
  <c r="Q626" i="55"/>
  <c r="Q313" i="55"/>
  <c r="Q174" i="55"/>
  <c r="Q590" i="55"/>
  <c r="T1099" i="55"/>
  <c r="U1313" i="55"/>
  <c r="T813" i="55"/>
  <c r="U1258" i="55"/>
  <c r="U1059" i="55"/>
  <c r="U1091" i="55"/>
  <c r="U1075" i="55"/>
  <c r="U1253" i="55"/>
  <c r="U718" i="55"/>
  <c r="U409" i="55"/>
  <c r="U485" i="55"/>
  <c r="U1043" i="55"/>
  <c r="Q874" i="55"/>
  <c r="T1025" i="55"/>
  <c r="Q577" i="55"/>
  <c r="Q336" i="55"/>
  <c r="Q232" i="55"/>
  <c r="U39" i="55"/>
  <c r="Q100" i="55"/>
  <c r="Q763" i="55"/>
  <c r="Q620" i="55"/>
  <c r="Q445" i="55"/>
  <c r="Q533" i="55"/>
  <c r="Q473" i="55"/>
  <c r="Q395" i="55"/>
  <c r="Q363" i="55"/>
  <c r="Q271" i="55"/>
  <c r="Q299" i="55"/>
  <c r="Q805" i="55"/>
  <c r="Q631" i="55"/>
  <c r="Q609" i="55"/>
  <c r="Q592" i="55"/>
  <c r="Q324" i="55"/>
  <c r="Q188" i="55"/>
  <c r="Q751" i="55"/>
  <c r="Q779" i="55"/>
  <c r="Q701" i="55"/>
  <c r="V1069" i="55"/>
  <c r="V1035" i="55"/>
  <c r="T699" i="55"/>
  <c r="T535" i="55"/>
  <c r="T326" i="55"/>
  <c r="V1301" i="55"/>
  <c r="V1525" i="55"/>
  <c r="Q945" i="55"/>
  <c r="V1533" i="55"/>
  <c r="V1275" i="55"/>
  <c r="V940" i="55"/>
  <c r="Q1465" i="55"/>
  <c r="Q1376" i="55"/>
  <c r="V892" i="55"/>
  <c r="V501" i="55"/>
  <c r="Q479" i="55"/>
  <c r="Q828" i="55"/>
  <c r="V766" i="55"/>
  <c r="V667" i="55"/>
  <c r="V645" i="55"/>
  <c r="V673" i="55"/>
  <c r="Q507" i="55"/>
  <c r="V589" i="55"/>
  <c r="Q1439" i="55"/>
  <c r="Q1248" i="55"/>
  <c r="K1069" i="55"/>
  <c r="Q1665" i="55"/>
  <c r="Q1618" i="55"/>
  <c r="Q1417" i="55"/>
  <c r="Q1187" i="55"/>
  <c r="Q1701" i="55"/>
  <c r="Q956" i="55"/>
  <c r="Q661" i="55"/>
  <c r="Q344" i="55"/>
  <c r="Q71" i="55"/>
  <c r="Q139" i="55"/>
  <c r="Q738" i="55"/>
  <c r="Q617" i="55"/>
  <c r="Q268" i="55"/>
  <c r="Q759" i="55"/>
  <c r="Q359" i="55"/>
  <c r="Q291" i="55"/>
  <c r="Q141" i="55"/>
  <c r="U762" i="55"/>
  <c r="Q728" i="55"/>
  <c r="Q644" i="55"/>
  <c r="Q729" i="55"/>
  <c r="Q623" i="55"/>
  <c r="Q576" i="55"/>
  <c r="T543" i="55"/>
  <c r="Q419" i="55"/>
  <c r="Q245" i="55"/>
  <c r="Q1180" i="55"/>
  <c r="V995" i="55"/>
  <c r="Q1064" i="55"/>
  <c r="Q1459" i="55"/>
  <c r="Q1160" i="55"/>
  <c r="Q1049" i="55"/>
  <c r="Q102" i="55"/>
  <c r="T262" i="55"/>
  <c r="Q582" i="55"/>
  <c r="Q538" i="55"/>
  <c r="Q490" i="55"/>
  <c r="Q390" i="55"/>
  <c r="Q1005" i="55"/>
  <c r="Q481" i="55"/>
  <c r="Q410" i="55"/>
  <c r="Q823" i="55"/>
  <c r="V681" i="55"/>
  <c r="V569" i="55"/>
  <c r="V726" i="55"/>
  <c r="T547" i="55"/>
  <c r="Q415" i="55"/>
  <c r="V79" i="55"/>
  <c r="V461" i="55"/>
  <c r="V758" i="55"/>
  <c r="V637" i="55"/>
  <c r="Q433" i="55"/>
  <c r="AA348" i="55"/>
  <c r="AA223" i="55"/>
  <c r="AA330" i="55"/>
  <c r="AA539" i="55"/>
  <c r="AA444" i="55"/>
  <c r="AA510" i="55"/>
  <c r="AA704" i="55"/>
  <c r="AA713" i="55"/>
  <c r="AA729" i="55"/>
  <c r="AA816" i="55"/>
  <c r="AA920" i="55"/>
  <c r="AA891" i="55"/>
  <c r="AA1028" i="55"/>
  <c r="AA1062" i="55"/>
  <c r="AA1263" i="55"/>
  <c r="AA1321" i="55"/>
  <c r="AA1418" i="55"/>
  <c r="AA1459" i="55"/>
  <c r="AA1601" i="55"/>
  <c r="AA1611" i="55"/>
  <c r="AA1675" i="55"/>
  <c r="AA26" i="55"/>
  <c r="AA102" i="55"/>
  <c r="AA199" i="55"/>
  <c r="AA185" i="55"/>
  <c r="AA953" i="55"/>
  <c r="AA1005" i="55"/>
  <c r="AA1049" i="55"/>
  <c r="AA1093" i="55"/>
  <c r="AA1281" i="55"/>
  <c r="AA1220" i="55"/>
  <c r="AA1256" i="55"/>
  <c r="AA1353" i="55"/>
  <c r="AA1411" i="55"/>
  <c r="AA1481" i="55"/>
  <c r="AA1561" i="55"/>
  <c r="AA1620" i="55"/>
  <c r="AA1691" i="55"/>
  <c r="AA36" i="55"/>
  <c r="AA1252" i="55"/>
  <c r="AA1257" i="55"/>
  <c r="AA1376" i="55"/>
  <c r="AA1443" i="55"/>
  <c r="AA1498" i="55"/>
  <c r="AA1555" i="55"/>
  <c r="AA1634" i="55"/>
  <c r="AA32" i="55"/>
  <c r="AA74" i="55"/>
  <c r="AA99" i="55"/>
  <c r="AA297" i="55"/>
  <c r="AA277" i="55"/>
  <c r="AA296" i="55"/>
  <c r="AA259" i="55"/>
  <c r="AA245" i="55"/>
  <c r="AA419" i="55"/>
  <c r="AA511" i="55"/>
  <c r="AA594" i="55"/>
  <c r="AA461" i="55"/>
  <c r="AA676" i="55"/>
  <c r="AA686" i="55"/>
  <c r="AA760" i="55"/>
  <c r="AA788" i="55"/>
  <c r="AA892" i="55"/>
  <c r="AA954" i="55"/>
  <c r="AA983" i="55"/>
  <c r="AA1034" i="55"/>
  <c r="AA1161" i="55"/>
  <c r="AA1350" i="55"/>
  <c r="AA1245" i="55"/>
  <c r="AA1347" i="55"/>
  <c r="AA1408" i="55"/>
  <c r="AA1476" i="55"/>
  <c r="AA1523" i="55"/>
  <c r="AA1576" i="55"/>
  <c r="AA1659" i="55"/>
  <c r="AA105" i="55"/>
  <c r="AA128" i="55"/>
  <c r="AA31" i="55"/>
  <c r="AA238" i="55"/>
  <c r="AA224" i="55"/>
  <c r="AA360" i="55"/>
  <c r="AA108" i="55"/>
  <c r="AA808" i="55"/>
  <c r="AA389" i="55"/>
  <c r="AA256" i="55"/>
  <c r="AA70" i="55"/>
  <c r="AA1666" i="55"/>
  <c r="AA1499" i="55"/>
  <c r="AA1373" i="55"/>
  <c r="AA1297" i="55"/>
  <c r="AA1019" i="55"/>
  <c r="AA890" i="55"/>
  <c r="AA765" i="55"/>
  <c r="AA598" i="55"/>
  <c r="AA387" i="55"/>
  <c r="AA188" i="55"/>
  <c r="AA1671" i="55"/>
  <c r="AA1495" i="55"/>
  <c r="AA1343" i="55"/>
  <c r="AA1174" i="55"/>
  <c r="AA950" i="55"/>
  <c r="AA682" i="55"/>
  <c r="AA507" i="55"/>
  <c r="AA1554" i="55"/>
  <c r="AA599" i="55"/>
  <c r="BC17" i="55"/>
  <c r="AA1519" i="55"/>
  <c r="AA1383" i="55"/>
  <c r="AA1259" i="55"/>
  <c r="AA1123" i="55"/>
  <c r="AA889" i="55"/>
  <c r="AA755" i="55"/>
  <c r="AA546" i="55"/>
  <c r="AA398" i="55"/>
  <c r="AA195" i="55"/>
  <c r="AA1655" i="55"/>
  <c r="AA1488" i="55"/>
  <c r="AA1311" i="55"/>
  <c r="AA1125" i="55"/>
  <c r="AA917" i="55"/>
  <c r="AA669" i="55"/>
  <c r="AA319" i="55"/>
  <c r="AA1247" i="55"/>
  <c r="AA322" i="55"/>
  <c r="AA1201" i="55"/>
  <c r="AA1129" i="55"/>
  <c r="AA1066" i="55"/>
  <c r="AA1044" i="55"/>
  <c r="AA895" i="55"/>
  <c r="AA924" i="55"/>
  <c r="AA820" i="55"/>
  <c r="AA733" i="55"/>
  <c r="AA721" i="55"/>
  <c r="AA708" i="55"/>
  <c r="AA514" i="55"/>
  <c r="AA448" i="55"/>
  <c r="AA543" i="55"/>
  <c r="AA334" i="55"/>
  <c r="AA288" i="55"/>
  <c r="AA269" i="55"/>
  <c r="AA289" i="55"/>
  <c r="AA30" i="55"/>
  <c r="AA1700" i="55"/>
  <c r="AA1643" i="55"/>
  <c r="AA1551" i="55"/>
  <c r="AA1494" i="55"/>
  <c r="AA1439" i="55"/>
  <c r="AA1372" i="55"/>
  <c r="AA1249" i="55"/>
  <c r="AA1244" i="55"/>
  <c r="AA1192" i="55"/>
  <c r="AA1112" i="55"/>
  <c r="AA1090" i="55"/>
  <c r="AA1052" i="55"/>
  <c r="AA918" i="55"/>
  <c r="AA837" i="55"/>
  <c r="AA863" i="55"/>
  <c r="AA781" i="55"/>
  <c r="AA650" i="55"/>
  <c r="AA640" i="55"/>
  <c r="AA476" i="55"/>
  <c r="AA540" i="55"/>
  <c r="AA417" i="55"/>
  <c r="AA381" i="55"/>
  <c r="AA262" i="55"/>
  <c r="AA81" i="55"/>
  <c r="AA1185" i="55"/>
  <c r="AA1060" i="55"/>
  <c r="AA272" i="55"/>
  <c r="AA157" i="55"/>
  <c r="AA1649" i="55"/>
  <c r="AA877" i="55"/>
  <c r="AA574" i="55"/>
  <c r="Q999" i="55"/>
  <c r="Q1092" i="55"/>
  <c r="Q938" i="55"/>
  <c r="V1063" i="55"/>
  <c r="Q1031" i="55"/>
  <c r="S1386" i="55"/>
  <c r="V1027" i="55"/>
  <c r="Q1320" i="55"/>
  <c r="Q1202" i="55"/>
  <c r="Q1155" i="55"/>
  <c r="V1023" i="55"/>
  <c r="Q1048" i="55"/>
  <c r="AA42" i="55"/>
  <c r="AA68" i="55"/>
  <c r="AA1698" i="55"/>
  <c r="AA1617" i="55"/>
  <c r="AA1558" i="55"/>
  <c r="AA1513" i="55"/>
  <c r="AA1434" i="55"/>
  <c r="AA1379" i="55"/>
  <c r="AA1301" i="55"/>
  <c r="AA1251" i="55"/>
  <c r="AA1191" i="55"/>
  <c r="AA1094" i="55"/>
  <c r="AA1077" i="55"/>
  <c r="AA986" i="55"/>
  <c r="AA886" i="55"/>
  <c r="AA806" i="55"/>
  <c r="AA811" i="55"/>
  <c r="AA751" i="55"/>
  <c r="AA618" i="55"/>
  <c r="AA608" i="55"/>
  <c r="AA433" i="55"/>
  <c r="AA508" i="55"/>
  <c r="AA383" i="55"/>
  <c r="AA349" i="55"/>
  <c r="AA281" i="55"/>
  <c r="AA1694" i="55"/>
  <c r="AA1183" i="55"/>
  <c r="AA829" i="55"/>
  <c r="AA303" i="55"/>
  <c r="AA1517" i="55"/>
  <c r="AA944" i="55"/>
  <c r="AA436" i="55"/>
  <c r="Q1013" i="55"/>
  <c r="Q996" i="55"/>
  <c r="Q984" i="55"/>
  <c r="Q1016" i="55"/>
  <c r="AA1200" i="55"/>
  <c r="AA1116" i="55"/>
  <c r="AA1098" i="55"/>
  <c r="AA1007" i="55"/>
  <c r="AA922" i="55"/>
  <c r="AA845" i="55"/>
  <c r="AA871" i="55"/>
  <c r="AA728" i="55"/>
  <c r="AA654" i="55"/>
  <c r="AA644" i="55"/>
  <c r="AA484" i="55"/>
  <c r="AA544" i="55"/>
  <c r="AA455" i="55"/>
  <c r="AA385" i="55"/>
  <c r="AA213" i="55"/>
  <c r="AA227" i="55"/>
  <c r="AA162" i="55"/>
  <c r="AA100" i="55"/>
  <c r="AA1687" i="55"/>
  <c r="AA1616" i="55"/>
  <c r="AA1557" i="55"/>
  <c r="AA1508" i="55"/>
  <c r="AA1407" i="55"/>
  <c r="AA1349" i="55"/>
  <c r="AA1248" i="55"/>
  <c r="AA1212" i="55"/>
  <c r="AA1266" i="55"/>
  <c r="AA1085" i="55"/>
  <c r="AA1045" i="55"/>
  <c r="AA1087" i="55"/>
  <c r="AA949" i="55"/>
  <c r="AA852" i="55"/>
  <c r="AA854" i="55"/>
  <c r="AA779" i="55"/>
  <c r="AA701" i="55"/>
  <c r="AA502" i="55"/>
  <c r="AA553" i="55"/>
  <c r="AA603" i="55"/>
  <c r="AA351" i="55"/>
  <c r="AA317" i="55"/>
  <c r="AA78" i="55"/>
  <c r="AA1623" i="55"/>
  <c r="AA1234" i="55"/>
  <c r="AA865" i="55"/>
  <c r="AA244" i="55"/>
  <c r="BB21" i="55"/>
  <c r="AA1406" i="55"/>
  <c r="AA830" i="55"/>
  <c r="AA407" i="55"/>
  <c r="Q22" i="55"/>
  <c r="Q1568" i="55"/>
  <c r="Q1544" i="55"/>
  <c r="Q1478" i="55"/>
  <c r="Q1477" i="55"/>
  <c r="Q1433" i="55"/>
  <c r="Q1424" i="55"/>
  <c r="Q1413" i="55"/>
  <c r="Q1333" i="55"/>
  <c r="U1031" i="55"/>
  <c r="K1029" i="55"/>
  <c r="Q1467" i="55"/>
  <c r="R1370" i="55"/>
  <c r="Q1355" i="55"/>
  <c r="Q1326" i="55"/>
  <c r="Q1277" i="55"/>
  <c r="V629" i="55"/>
  <c r="Q918" i="55"/>
  <c r="V1241" i="55"/>
  <c r="Q1178" i="55"/>
  <c r="V1079" i="55"/>
  <c r="K1041" i="55"/>
  <c r="Q902" i="55"/>
  <c r="Q1114" i="55"/>
  <c r="Q314" i="55"/>
  <c r="Q156" i="55"/>
  <c r="AA860" i="55"/>
  <c r="AA862" i="55"/>
  <c r="AA723" i="55"/>
  <c r="AA710" i="55"/>
  <c r="AA562" i="55"/>
  <c r="AA560" i="55"/>
  <c r="AA457" i="55"/>
  <c r="AA355" i="55"/>
  <c r="AA321" i="55"/>
  <c r="AA310" i="55"/>
  <c r="AA283" i="55"/>
  <c r="AA71" i="55"/>
  <c r="AA173" i="55"/>
  <c r="AA77" i="55"/>
  <c r="AA1672" i="55"/>
  <c r="AA1622" i="55"/>
  <c r="AA1542" i="55"/>
  <c r="AA1462" i="55"/>
  <c r="AA1422" i="55"/>
  <c r="AA1344" i="55"/>
  <c r="AA1291" i="55"/>
  <c r="AA1156" i="55"/>
  <c r="AA1138" i="55"/>
  <c r="AA1015" i="55"/>
  <c r="AA999" i="55"/>
  <c r="AA955" i="55"/>
  <c r="AA885" i="55"/>
  <c r="AA801" i="55"/>
  <c r="AA785" i="55"/>
  <c r="AA659" i="55"/>
  <c r="AA637" i="55"/>
  <c r="AA590" i="55"/>
  <c r="AA475" i="55"/>
  <c r="AA443" i="55"/>
  <c r="AA394" i="55"/>
  <c r="AA209" i="55"/>
  <c r="AA178" i="55"/>
  <c r="AA1509" i="55"/>
  <c r="AA1058" i="55"/>
  <c r="AA780" i="55"/>
  <c r="AA114" i="55"/>
  <c r="AA1233" i="55"/>
  <c r="AA683" i="55"/>
  <c r="AA201" i="55"/>
  <c r="U979" i="55"/>
  <c r="T1694" i="55"/>
  <c r="S1318" i="55"/>
  <c r="K1073" i="55"/>
  <c r="V1233" i="55"/>
  <c r="Q944" i="55"/>
  <c r="K1065" i="55"/>
  <c r="Q1614" i="55"/>
  <c r="T1128" i="55"/>
  <c r="K1057" i="55"/>
  <c r="K1089" i="55"/>
  <c r="AA1219" i="55"/>
  <c r="AA1182" i="55"/>
  <c r="AA1051" i="55"/>
  <c r="AA1017" i="55"/>
  <c r="AA985" i="55"/>
  <c r="AA921" i="55"/>
  <c r="AA835" i="55"/>
  <c r="AA762" i="55"/>
  <c r="AA695" i="55"/>
  <c r="AA673" i="55"/>
  <c r="AA450" i="55"/>
  <c r="AA525" i="55"/>
  <c r="AA558" i="55"/>
  <c r="AA323" i="55"/>
  <c r="AA388" i="55"/>
  <c r="AA252" i="55"/>
  <c r="AA266" i="55"/>
  <c r="AA103" i="55"/>
  <c r="AA109" i="55"/>
  <c r="AA1650" i="55"/>
  <c r="AA1591" i="55"/>
  <c r="AA1528" i="55"/>
  <c r="AA1461" i="55"/>
  <c r="AA1397" i="55"/>
  <c r="AA1312" i="55"/>
  <c r="AA1238" i="55"/>
  <c r="AA1186" i="55"/>
  <c r="AA1197" i="55"/>
  <c r="AA1099" i="55"/>
  <c r="AA988" i="55"/>
  <c r="AA923" i="55"/>
  <c r="AA952" i="55"/>
  <c r="AA834" i="55"/>
  <c r="AA761" i="55"/>
  <c r="AA627" i="55"/>
  <c r="AA605" i="55"/>
  <c r="AA542" i="55"/>
  <c r="AA498" i="55"/>
  <c r="AA584" i="55"/>
  <c r="AA362" i="55"/>
  <c r="AA302" i="55"/>
  <c r="AA72" i="55"/>
  <c r="AA1492" i="55"/>
  <c r="AA1079" i="55"/>
  <c r="AA504" i="55"/>
  <c r="AA47" i="55"/>
  <c r="AA117" i="55"/>
  <c r="AA1195" i="55"/>
  <c r="AA610" i="55"/>
  <c r="K1698" i="55"/>
  <c r="Q1644" i="55"/>
  <c r="Q1617" i="55"/>
  <c r="Q1495" i="55"/>
  <c r="Q1379" i="55"/>
  <c r="V1249" i="55"/>
  <c r="V1293" i="55"/>
  <c r="V1236" i="55"/>
  <c r="Q1396" i="55"/>
  <c r="Q1170" i="55"/>
  <c r="Q1628" i="55"/>
  <c r="Q1549" i="55"/>
  <c r="Q1485" i="55"/>
  <c r="Q1395" i="55"/>
  <c r="V1127" i="55"/>
  <c r="Q879" i="55"/>
  <c r="V1225" i="55"/>
  <c r="Q1046" i="55"/>
  <c r="V822" i="55"/>
  <c r="V1158" i="55"/>
  <c r="Q928" i="55"/>
  <c r="V1263" i="55"/>
  <c r="Q1098" i="55"/>
  <c r="AA80" i="55"/>
  <c r="AA1293" i="55"/>
  <c r="AA1073" i="55"/>
  <c r="AA439" i="55"/>
  <c r="AA140" i="55"/>
  <c r="AA167" i="55"/>
  <c r="AA1039" i="55"/>
  <c r="AA629" i="55"/>
  <c r="AA164" i="55"/>
  <c r="Q151" i="55"/>
  <c r="Q1622" i="55"/>
  <c r="Q1591" i="55"/>
  <c r="Q1588" i="55"/>
  <c r="Q1461" i="55"/>
  <c r="Q1397" i="55"/>
  <c r="Q1372" i="55"/>
  <c r="Q1344" i="55"/>
  <c r="Q1125" i="55"/>
  <c r="Q891" i="55"/>
  <c r="Q888" i="55"/>
  <c r="Q1696" i="55"/>
  <c r="Q1679" i="55"/>
  <c r="Q1518" i="55"/>
  <c r="Q1437" i="55"/>
  <c r="Q1375" i="55"/>
  <c r="Q1339" i="55"/>
  <c r="Q1286" i="55"/>
  <c r="V916" i="55"/>
  <c r="Q1684" i="55"/>
  <c r="Q1541" i="55"/>
  <c r="Q1504" i="55"/>
  <c r="Q1500" i="55"/>
  <c r="Q1406" i="55"/>
  <c r="Q1426" i="55"/>
  <c r="Q876" i="55"/>
  <c r="Q167" i="55"/>
  <c r="Q144" i="55"/>
  <c r="Q1456" i="55"/>
  <c r="Q1388" i="55"/>
  <c r="Q1327" i="55"/>
  <c r="Q1356" i="55"/>
  <c r="Q875" i="55"/>
  <c r="Q152" i="55"/>
  <c r="Q1663" i="55"/>
  <c r="Q1635" i="55"/>
  <c r="Q1294" i="55"/>
  <c r="Q1216" i="55"/>
  <c r="Q1137" i="55"/>
  <c r="Q1221" i="55"/>
  <c r="V900" i="55"/>
  <c r="Q861" i="55"/>
  <c r="Q1575" i="55"/>
  <c r="Q1253" i="55"/>
  <c r="Q1305" i="55"/>
  <c r="Q1260" i="55"/>
  <c r="Q1133" i="55"/>
  <c r="Q1189" i="55"/>
  <c r="Q1621" i="55"/>
  <c r="Q1555" i="55"/>
  <c r="Q1562" i="55"/>
  <c r="Q1601" i="55"/>
  <c r="Q1102" i="55"/>
  <c r="U1049" i="55"/>
  <c r="V983" i="55"/>
  <c r="V165" i="55"/>
  <c r="R1349" i="55"/>
  <c r="R1266" i="55"/>
  <c r="U1518" i="55"/>
  <c r="R1295" i="55"/>
  <c r="R1585" i="55"/>
  <c r="S1398" i="55"/>
  <c r="S1390" i="55"/>
  <c r="U1473" i="55"/>
  <c r="S1384" i="55"/>
  <c r="U1221" i="55"/>
  <c r="U1469" i="55"/>
  <c r="U1305" i="55"/>
  <c r="U1252" i="55"/>
  <c r="U1003" i="55"/>
  <c r="U481" i="55"/>
  <c r="U445" i="55"/>
  <c r="U441" i="55"/>
  <c r="U529" i="55"/>
  <c r="U730" i="55"/>
  <c r="U433" i="55"/>
  <c r="U1035" i="55"/>
  <c r="U1053" i="55"/>
  <c r="U770" i="55"/>
  <c r="S955" i="55"/>
  <c r="S1394" i="55"/>
  <c r="S1405" i="55"/>
  <c r="R1310" i="55"/>
  <c r="R1361" i="55"/>
  <c r="U1107" i="55"/>
  <c r="S1402" i="55"/>
  <c r="U1482" i="55"/>
  <c r="U1254" i="55"/>
  <c r="U963" i="55"/>
  <c r="S1376" i="55"/>
  <c r="U425" i="55"/>
  <c r="U513" i="55"/>
  <c r="U746" i="55"/>
  <c r="U509" i="55"/>
  <c r="U533" i="55"/>
  <c r="U734" i="55"/>
  <c r="U437" i="55"/>
  <c r="U525" i="55"/>
  <c r="U517" i="55"/>
  <c r="U1301" i="55"/>
  <c r="U1087" i="55"/>
  <c r="U888" i="55"/>
  <c r="R1345" i="55"/>
  <c r="U1240" i="55"/>
  <c r="U971" i="55"/>
  <c r="U1533" i="55"/>
  <c r="U1275" i="55"/>
  <c r="U1119" i="55"/>
  <c r="U1063" i="55"/>
  <c r="U1027" i="55"/>
  <c r="U995" i="55"/>
  <c r="U722" i="55"/>
  <c r="U453" i="55"/>
  <c r="U473" i="55"/>
  <c r="U766" i="55"/>
  <c r="R27" i="55"/>
  <c r="U1490" i="55"/>
  <c r="U1166" i="55"/>
  <c r="U1041" i="55"/>
  <c r="U1537" i="55"/>
  <c r="U1067" i="55"/>
  <c r="U1545" i="55"/>
  <c r="U1302" i="55"/>
  <c r="U904" i="55"/>
  <c r="R1346" i="55"/>
  <c r="U1025" i="55"/>
  <c r="S1616" i="55"/>
  <c r="U1289" i="55"/>
  <c r="U1186" i="55"/>
  <c r="U999" i="55"/>
  <c r="U1079" i="55"/>
  <c r="U884" i="55"/>
  <c r="U802" i="55"/>
  <c r="U794" i="55"/>
  <c r="U1115" i="55"/>
  <c r="U786" i="55"/>
  <c r="U1321" i="55"/>
  <c r="U501" i="55"/>
  <c r="R1357" i="55"/>
  <c r="U1023" i="55"/>
  <c r="U1182" i="55"/>
  <c r="U983" i="55"/>
  <c r="U665" i="55"/>
  <c r="V1529" i="55"/>
  <c r="Q1139" i="55"/>
  <c r="U1461" i="55"/>
  <c r="Q1045" i="55"/>
  <c r="Q929" i="55"/>
  <c r="Q1606" i="55"/>
  <c r="Q1412" i="55"/>
  <c r="Q793" i="55"/>
  <c r="Q857" i="55"/>
  <c r="Q651" i="55"/>
  <c r="Q629" i="55"/>
  <c r="U581" i="55"/>
  <c r="V513" i="55"/>
  <c r="Q436" i="55"/>
  <c r="U593" i="55"/>
  <c r="U63" i="55"/>
  <c r="Q714" i="55"/>
  <c r="Q657" i="55"/>
  <c r="Q541" i="55"/>
  <c r="Q585" i="55"/>
  <c r="Q340" i="55"/>
  <c r="Q96" i="55"/>
  <c r="Q719" i="55"/>
  <c r="Q656" i="55"/>
  <c r="T802" i="55"/>
  <c r="U449" i="55"/>
  <c r="Q1316" i="55"/>
  <c r="Q341" i="55"/>
  <c r="Q254" i="55"/>
  <c r="Q154" i="55"/>
  <c r="Q606" i="55"/>
  <c r="Q298" i="55"/>
  <c r="Q122" i="55"/>
  <c r="Q800" i="55"/>
  <c r="Q772" i="55"/>
  <c r="Q882" i="55"/>
  <c r="Q1054" i="55"/>
  <c r="U1486" i="55"/>
  <c r="T495" i="55"/>
  <c r="V782" i="55"/>
  <c r="V573" i="55"/>
  <c r="U23" i="55"/>
  <c r="V742" i="55"/>
  <c r="T675" i="55"/>
  <c r="V643" i="55"/>
  <c r="V621" i="55"/>
  <c r="V561" i="55"/>
  <c r="Q1387" i="55"/>
  <c r="Q783" i="55"/>
  <c r="Q664" i="55"/>
  <c r="Q581" i="55"/>
  <c r="Q532" i="55"/>
  <c r="U497" i="55"/>
  <c r="Q247" i="55"/>
  <c r="U118" i="55"/>
  <c r="Q127" i="55"/>
  <c r="Q789" i="55"/>
  <c r="Q804" i="55"/>
  <c r="Q615" i="55"/>
  <c r="U657" i="55"/>
  <c r="Q709" i="55"/>
  <c r="Q487" i="55"/>
  <c r="Q99" i="55"/>
  <c r="Q859" i="55"/>
  <c r="Q685" i="55"/>
  <c r="Q1509" i="55"/>
  <c r="Q980" i="55"/>
  <c r="Q1571" i="55"/>
  <c r="Q451" i="55"/>
  <c r="V1528" i="55"/>
  <c r="V1508" i="55"/>
  <c r="Q1009" i="55"/>
  <c r="Q1144" i="55"/>
  <c r="R1602" i="55"/>
  <c r="K977" i="55"/>
  <c r="R1354" i="55"/>
  <c r="Q878" i="55"/>
  <c r="K798" i="55"/>
  <c r="Q1501" i="55"/>
  <c r="Q1508" i="55"/>
  <c r="S1404" i="55"/>
  <c r="S1311" i="55"/>
  <c r="U975" i="55"/>
  <c r="V1095" i="55"/>
  <c r="R1581" i="55"/>
  <c r="T1475" i="55"/>
  <c r="V1237" i="55"/>
  <c r="Q955" i="55"/>
  <c r="V85" i="55"/>
  <c r="V1178" i="55"/>
  <c r="V1170" i="55"/>
  <c r="V944" i="55"/>
  <c r="Q113" i="55"/>
  <c r="Q1528" i="55"/>
  <c r="Q1462" i="55"/>
  <c r="Q1174" i="55"/>
  <c r="Q1138" i="55"/>
  <c r="Q1099" i="55"/>
  <c r="Q952" i="55"/>
  <c r="Q117" i="55"/>
  <c r="Q1564" i="55"/>
  <c r="U1530" i="55"/>
  <c r="Q1165" i="55"/>
  <c r="Q1121" i="55"/>
  <c r="U916" i="55"/>
  <c r="U89" i="55"/>
  <c r="Q1685" i="55"/>
  <c r="Q1651" i="55"/>
  <c r="Q1649" i="55"/>
  <c r="Q1560" i="55"/>
  <c r="U1298" i="55"/>
  <c r="Q1273" i="55"/>
  <c r="Q1177" i="55"/>
  <c r="Q877" i="55"/>
  <c r="U912" i="55"/>
  <c r="Q125" i="55"/>
  <c r="Q1662" i="55"/>
  <c r="Q1676" i="55"/>
  <c r="Q1596" i="55"/>
  <c r="Q1515" i="55"/>
  <c r="Q1537" i="55"/>
  <c r="U1514" i="55"/>
  <c r="Q1460" i="55"/>
  <c r="Q1451" i="55"/>
  <c r="Q1392" i="55"/>
  <c r="R1342" i="55"/>
  <c r="Q1218" i="55"/>
  <c r="Q1029" i="55"/>
  <c r="T997" i="55"/>
  <c r="R101" i="55"/>
  <c r="V1217" i="55"/>
  <c r="Q1027" i="55"/>
  <c r="Q1088" i="55"/>
  <c r="S1319" i="55"/>
  <c r="Q1055" i="55"/>
  <c r="Q1023" i="55"/>
  <c r="R1315" i="55"/>
  <c r="Q1194" i="55"/>
  <c r="Q1110" i="55"/>
  <c r="Q922" i="55"/>
  <c r="Q825" i="55"/>
  <c r="V722" i="55"/>
  <c r="Q480" i="55"/>
  <c r="Q531" i="55"/>
  <c r="Q416" i="55"/>
  <c r="Q354" i="55"/>
  <c r="Q190" i="55"/>
  <c r="Q566" i="55"/>
  <c r="Q250" i="55"/>
  <c r="Q634" i="55"/>
  <c r="V485" i="55"/>
  <c r="Q94" i="55"/>
  <c r="Q162" i="55"/>
  <c r="Q796" i="55"/>
  <c r="Q768" i="55"/>
  <c r="Q694" i="55"/>
  <c r="Q519" i="55"/>
  <c r="Q471" i="55"/>
  <c r="Q361" i="55"/>
  <c r="Q221" i="55"/>
  <c r="Q491" i="55"/>
  <c r="T402" i="55"/>
  <c r="Q338" i="55"/>
  <c r="Q206" i="55"/>
  <c r="Q297" i="55"/>
  <c r="Q170" i="55"/>
  <c r="U609" i="55"/>
  <c r="T483" i="55"/>
  <c r="Q558" i="55"/>
  <c r="Q234" i="55"/>
  <c r="Q142" i="55"/>
  <c r="Q650" i="55"/>
  <c r="U153" i="55"/>
  <c r="Q752" i="55"/>
  <c r="Q678" i="55"/>
  <c r="Q724" i="55"/>
  <c r="Q578" i="55"/>
  <c r="Q503" i="55"/>
  <c r="Q345" i="55"/>
  <c r="Q91" i="55"/>
  <c r="U1309" i="55"/>
  <c r="T1001" i="55"/>
  <c r="Q1004" i="55"/>
  <c r="Q972" i="55"/>
  <c r="Q790" i="55"/>
  <c r="Q1674" i="55"/>
  <c r="Q989" i="55"/>
  <c r="Q683" i="55"/>
  <c r="Q177" i="55"/>
  <c r="Q840" i="55"/>
  <c r="Q523" i="55"/>
  <c r="T274" i="55"/>
  <c r="Q544" i="55"/>
  <c r="Q457" i="55"/>
  <c r="Q195" i="55"/>
  <c r="Q510" i="55"/>
  <c r="U417" i="55"/>
  <c r="Q163" i="55"/>
  <c r="R1577" i="55"/>
  <c r="V675" i="55"/>
  <c r="R141" i="55"/>
  <c r="U51" i="55"/>
  <c r="Q934" i="55"/>
  <c r="Q901" i="55"/>
  <c r="V1534" i="55"/>
  <c r="Q407" i="55"/>
  <c r="Q373" i="55"/>
  <c r="Q178" i="55"/>
  <c r="Q527" i="55"/>
  <c r="Q556" i="55"/>
  <c r="Q514" i="55"/>
  <c r="Q269" i="55"/>
  <c r="Q198" i="55"/>
  <c r="T1132" i="55"/>
  <c r="R1366" i="55"/>
  <c r="R1322" i="55"/>
  <c r="S1287" i="55"/>
  <c r="R1323" i="55"/>
  <c r="T1152" i="55"/>
  <c r="Q967" i="55"/>
  <c r="U987" i="55"/>
  <c r="S1314" i="55"/>
  <c r="T615" i="55"/>
  <c r="T350" i="55"/>
  <c r="T186" i="55"/>
  <c r="T719" i="55"/>
  <c r="T290" i="55"/>
  <c r="T246" i="55"/>
  <c r="T515" i="55"/>
  <c r="T631" i="55"/>
  <c r="T334" i="55"/>
  <c r="T603" i="55"/>
  <c r="V1290" i="55"/>
  <c r="Q911" i="55"/>
  <c r="V1274" i="55"/>
  <c r="V810" i="55"/>
  <c r="V493" i="55"/>
  <c r="T431" i="55"/>
  <c r="V774" i="55"/>
  <c r="V653" i="55"/>
  <c r="Q449" i="55"/>
  <c r="V505" i="55"/>
  <c r="Q33" i="55"/>
  <c r="Q525" i="55"/>
  <c r="T447" i="55"/>
  <c r="V83" i="55"/>
  <c r="Q863" i="55"/>
  <c r="V669" i="55"/>
  <c r="V521" i="55"/>
  <c r="Q417" i="55"/>
  <c r="Q1331" i="55"/>
  <c r="Q1359" i="55"/>
  <c r="Q1309" i="55"/>
  <c r="Q908" i="55"/>
  <c r="Q129" i="55"/>
  <c r="U1478" i="55"/>
  <c r="U1225" i="55"/>
  <c r="Q907" i="55"/>
  <c r="Q135" i="55"/>
  <c r="Q1482" i="55"/>
  <c r="Q1452" i="55"/>
  <c r="Q1450" i="55"/>
  <c r="Q1446" i="55"/>
  <c r="Q1308" i="55"/>
  <c r="V932" i="55"/>
  <c r="U900" i="55"/>
  <c r="Q1559" i="55"/>
  <c r="Q1529" i="55"/>
  <c r="Q1470" i="55"/>
  <c r="Q1480" i="55"/>
  <c r="Q1448" i="55"/>
  <c r="Q1447" i="55"/>
  <c r="Q1380" i="55"/>
  <c r="Q1254" i="55"/>
  <c r="Q1634" i="55"/>
  <c r="U1245" i="55"/>
  <c r="Q1297" i="55"/>
  <c r="Q1259" i="55"/>
  <c r="Q1200" i="55"/>
  <c r="Q1161" i="55"/>
  <c r="Q845" i="55"/>
  <c r="Q856" i="55"/>
  <c r="Q292" i="55"/>
  <c r="Q95" i="55"/>
  <c r="Q746" i="55"/>
  <c r="U782" i="55"/>
  <c r="Q647" i="55"/>
  <c r="U689" i="55"/>
  <c r="Q595" i="55"/>
  <c r="V421" i="55"/>
  <c r="Q128" i="55"/>
  <c r="Q795" i="55"/>
  <c r="K774" i="55"/>
  <c r="U742" i="55"/>
  <c r="Q735" i="55"/>
  <c r="Q583" i="55"/>
  <c r="Q588" i="55"/>
  <c r="Q335" i="55"/>
  <c r="Q368" i="55"/>
  <c r="Q279" i="55"/>
  <c r="Q652" i="55"/>
  <c r="Q393" i="55"/>
  <c r="Q203" i="55"/>
  <c r="Q734" i="55"/>
  <c r="Q769" i="55"/>
  <c r="Q635" i="55"/>
  <c r="U726" i="55"/>
  <c r="Q613" i="55"/>
  <c r="Q716" i="55"/>
  <c r="Q571" i="55"/>
  <c r="Q600" i="55"/>
  <c r="Q296" i="55"/>
  <c r="Q192" i="55"/>
  <c r="Q762" i="55"/>
  <c r="Q663" i="55"/>
  <c r="Q641" i="55"/>
  <c r="U457" i="55"/>
  <c r="Q356" i="55"/>
  <c r="Q220" i="55"/>
  <c r="U149" i="55"/>
  <c r="U758" i="55"/>
  <c r="Q781" i="55"/>
  <c r="Q608" i="55"/>
  <c r="Q476" i="55"/>
  <c r="Q383" i="55"/>
  <c r="Q311" i="55"/>
  <c r="Q191" i="55"/>
  <c r="Q275" i="55"/>
  <c r="Q110" i="55"/>
  <c r="Q668" i="55"/>
  <c r="Q536" i="55"/>
  <c r="Q303" i="55"/>
  <c r="Q219" i="55"/>
  <c r="Q172" i="55"/>
  <c r="Q56" i="55"/>
  <c r="V1107" i="55"/>
  <c r="Q1472" i="55"/>
  <c r="Q1365" i="55"/>
  <c r="Q1609" i="55"/>
  <c r="Q1600" i="55"/>
  <c r="Q1579" i="55"/>
  <c r="Q1550" i="55"/>
  <c r="Q1479" i="55"/>
  <c r="Q1232" i="55"/>
  <c r="Q1035" i="55"/>
  <c r="Q97" i="55"/>
  <c r="Q1586" i="55"/>
  <c r="Q1545" i="55"/>
  <c r="Q1538" i="55"/>
  <c r="V625" i="55"/>
  <c r="U685" i="55"/>
  <c r="Q565" i="55"/>
  <c r="U577" i="55"/>
  <c r="R47" i="55"/>
  <c r="Q553" i="55"/>
  <c r="Q468" i="55"/>
  <c r="Q123" i="55"/>
  <c r="U908" i="55"/>
  <c r="Q1270" i="55"/>
  <c r="T786" i="55"/>
  <c r="T286" i="55"/>
  <c r="V51" i="55"/>
  <c r="Q1112" i="55"/>
  <c r="V689" i="55"/>
  <c r="S1700" i="55"/>
  <c r="Q1514" i="55"/>
  <c r="Q1146" i="55"/>
  <c r="Q985" i="55"/>
  <c r="V489" i="55"/>
  <c r="Q1690" i="55"/>
  <c r="T1176" i="55"/>
  <c r="Q1474" i="55"/>
  <c r="U1190" i="55"/>
  <c r="U617" i="55"/>
  <c r="T1172" i="55"/>
  <c r="Q987" i="55"/>
  <c r="Q836" i="55"/>
  <c r="K782" i="55"/>
  <c r="Q509" i="55"/>
  <c r="Q675" i="55"/>
  <c r="Q923" i="55"/>
  <c r="Q920" i="55"/>
  <c r="Q1362" i="55"/>
  <c r="V1071" i="55"/>
  <c r="Q1001" i="55"/>
  <c r="Q1047" i="55"/>
  <c r="Q1505" i="55"/>
  <c r="Q1341" i="55"/>
  <c r="Q1279" i="55"/>
  <c r="U1170" i="55"/>
  <c r="U1095" i="55"/>
  <c r="Q909" i="55"/>
  <c r="U944" i="55"/>
  <c r="Q1543" i="55"/>
  <c r="Q1393" i="55"/>
  <c r="V1476" i="55"/>
  <c r="Q435" i="55"/>
  <c r="Q241" i="55"/>
  <c r="Q1104" i="55"/>
  <c r="Q1428" i="55"/>
  <c r="Q1443" i="55"/>
  <c r="V924" i="55"/>
  <c r="Q497" i="55"/>
  <c r="V585" i="55"/>
  <c r="Q401" i="55"/>
  <c r="Q639" i="55"/>
  <c r="Q420" i="55"/>
  <c r="Q755" i="55"/>
  <c r="Q149" i="55"/>
  <c r="Q52" i="55"/>
  <c r="K1077" i="55"/>
  <c r="Q885" i="55"/>
  <c r="V1530" i="55"/>
  <c r="Q1184" i="55"/>
  <c r="Q1183" i="55"/>
  <c r="U1541" i="55"/>
  <c r="Q1024" i="55"/>
  <c r="Q1484" i="55"/>
  <c r="Q1337" i="55"/>
  <c r="Q1162" i="55"/>
  <c r="Q1150" i="55"/>
  <c r="Q1346" i="55"/>
  <c r="U1055" i="55"/>
  <c r="Q1476" i="55"/>
  <c r="Q1321" i="55"/>
  <c r="Q1246" i="55"/>
  <c r="Q545" i="55"/>
  <c r="Q343" i="55"/>
  <c r="U778" i="55"/>
  <c r="Q628" i="55"/>
  <c r="Q489" i="55"/>
  <c r="Q371" i="55"/>
  <c r="Q511" i="55"/>
  <c r="Q584" i="55"/>
  <c r="Q320" i="55"/>
  <c r="Q280" i="55"/>
  <c r="Q358" i="55"/>
  <c r="T258" i="55"/>
  <c r="Q194" i="55"/>
  <c r="Q1135" i="55"/>
  <c r="Q1357" i="55"/>
  <c r="Q1615" i="55"/>
  <c r="U1465" i="55"/>
  <c r="Q226" i="55"/>
  <c r="V161" i="55"/>
  <c r="Q150" i="55"/>
  <c r="Q1062" i="55"/>
  <c r="T1045" i="55"/>
  <c r="Q1028" i="55"/>
  <c r="Q1656" i="55"/>
  <c r="Q1167" i="55"/>
  <c r="Q1198" i="55"/>
  <c r="V1182" i="55"/>
  <c r="Q1082" i="55"/>
  <c r="Q610" i="55"/>
  <c r="Q744" i="55"/>
  <c r="Q197" i="55"/>
  <c r="Q776" i="55"/>
  <c r="Q427" i="55"/>
  <c r="Q28" i="55"/>
  <c r="Q426" i="55"/>
  <c r="Q130" i="55"/>
  <c r="Q357" i="55"/>
  <c r="Q455" i="55"/>
  <c r="Q443" i="55"/>
  <c r="Q362" i="55"/>
  <c r="Q230" i="55"/>
  <c r="Q281" i="55"/>
  <c r="Q439" i="55"/>
  <c r="Q212" i="55"/>
  <c r="V1472" i="55"/>
  <c r="T1041" i="55"/>
  <c r="Q975" i="55"/>
  <c r="Q946" i="55"/>
  <c r="R1547" i="55"/>
  <c r="S1378" i="55"/>
  <c r="V1039" i="55"/>
  <c r="S1374" i="55"/>
  <c r="Q997" i="55"/>
  <c r="Q964" i="55"/>
  <c r="Q1563" i="55"/>
  <c r="Q1010" i="55"/>
  <c r="T993" i="55"/>
  <c r="Q1252" i="55"/>
  <c r="K1005" i="55"/>
  <c r="Q399" i="55"/>
  <c r="Q813" i="55"/>
  <c r="Q242" i="55"/>
  <c r="Q389" i="55"/>
  <c r="Q185" i="55"/>
  <c r="Q730" i="55"/>
  <c r="Q559" i="55"/>
  <c r="S1696" i="55"/>
  <c r="U1282" i="55"/>
  <c r="Q1119" i="55"/>
  <c r="Q674" i="55"/>
  <c r="T503" i="55"/>
  <c r="Q1440" i="55"/>
  <c r="Q1015" i="55"/>
  <c r="V920" i="55"/>
  <c r="V1490" i="55"/>
  <c r="Q1354" i="55"/>
  <c r="Q1205" i="55"/>
  <c r="Q1071" i="55"/>
  <c r="Q1037" i="55"/>
  <c r="Q1036" i="55"/>
  <c r="Q973" i="55"/>
  <c r="T798" i="55"/>
  <c r="S1392" i="55"/>
  <c r="R129" i="55"/>
  <c r="Q1632" i="55"/>
  <c r="Q175" i="55"/>
  <c r="S1380" i="55"/>
  <c r="Q1691" i="55"/>
  <c r="V537" i="55"/>
  <c r="Q273" i="55"/>
  <c r="Q1085" i="55"/>
  <c r="Q1087" i="55"/>
  <c r="Q981" i="55"/>
  <c r="V1229" i="55"/>
  <c r="U1286" i="55"/>
  <c r="Q884" i="55"/>
  <c r="U1039" i="55"/>
  <c r="K1037" i="55"/>
  <c r="Q830" i="55"/>
  <c r="V1520" i="55"/>
  <c r="U1306" i="55"/>
  <c r="Q1278" i="55"/>
  <c r="U1285" i="55"/>
  <c r="Q1511" i="55"/>
  <c r="Q1385" i="55"/>
  <c r="Q1122" i="55"/>
  <c r="Q1109" i="55"/>
  <c r="Q1063" i="55"/>
  <c r="V936" i="55"/>
  <c r="U1294" i="55"/>
  <c r="Q1268" i="55"/>
  <c r="V1103" i="55"/>
  <c r="Q1115" i="55"/>
  <c r="Q1552" i="55"/>
  <c r="Q1377" i="55"/>
  <c r="Q958" i="55"/>
  <c r="Q233" i="55"/>
  <c r="Q108" i="55"/>
  <c r="T174" i="55"/>
  <c r="U701" i="55"/>
  <c r="Q349" i="55"/>
  <c r="T623" i="55"/>
  <c r="U429" i="55"/>
  <c r="T358" i="55"/>
  <c r="T194" i="55"/>
  <c r="U114" i="55"/>
  <c r="Q1185" i="55"/>
  <c r="Q89" i="55"/>
  <c r="R1362" i="55"/>
  <c r="V971" i="55"/>
  <c r="Q1145" i="55"/>
  <c r="Q1141" i="55"/>
  <c r="Q1108" i="55"/>
  <c r="Q236" i="55"/>
  <c r="Q579" i="55"/>
  <c r="Q196" i="55"/>
  <c r="Q567" i="55"/>
  <c r="Q387" i="55"/>
  <c r="V91" i="55"/>
  <c r="Q49" i="55"/>
  <c r="R1369" i="55"/>
  <c r="Q53" i="55"/>
  <c r="Q1598" i="55"/>
  <c r="Q948" i="55"/>
  <c r="Q1547" i="55"/>
  <c r="V1478" i="55"/>
  <c r="Q1105" i="55"/>
  <c r="Q961" i="55"/>
  <c r="Q932" i="55"/>
  <c r="Q534" i="55"/>
  <c r="Q698" i="55"/>
  <c r="Q285" i="55"/>
  <c r="Q539" i="55"/>
  <c r="Q754" i="55"/>
  <c r="Q777" i="55"/>
  <c r="Q633" i="55"/>
  <c r="U589" i="55"/>
  <c r="Q348" i="55"/>
  <c r="Q300" i="55"/>
  <c r="Q161" i="55"/>
  <c r="U165" i="55"/>
  <c r="U1317" i="55"/>
  <c r="U951" i="55"/>
  <c r="Q24" i="55"/>
  <c r="S1382" i="55"/>
  <c r="V1083" i="55"/>
  <c r="Q1022" i="55"/>
  <c r="T1037" i="55"/>
  <c r="Q971" i="55"/>
  <c r="Q910" i="55"/>
  <c r="U798" i="55"/>
  <c r="Q826" i="55"/>
  <c r="Q1179" i="55"/>
  <c r="Q998" i="55"/>
  <c r="Q69" i="55"/>
  <c r="Q1493" i="55"/>
  <c r="Q73" i="55"/>
  <c r="Q1408" i="55"/>
  <c r="Q1347" i="55"/>
  <c r="V1246" i="55"/>
  <c r="Q274" i="55"/>
  <c r="Q654" i="55"/>
  <c r="Q1687" i="55"/>
  <c r="U1248" i="55"/>
  <c r="Q852" i="55"/>
  <c r="V1298" i="55"/>
  <c r="V1282" i="55"/>
  <c r="Q1100" i="55"/>
  <c r="V912" i="55"/>
  <c r="V1514" i="55"/>
  <c r="Q1173" i="55"/>
  <c r="Q1300" i="55"/>
  <c r="K1017" i="55"/>
  <c r="U661" i="55"/>
  <c r="Q258" i="55"/>
  <c r="T1077" i="55"/>
  <c r="S1396" i="55"/>
  <c r="Q1336" i="55"/>
  <c r="Q1556" i="55"/>
  <c r="Q1367" i="55"/>
  <c r="Q1338" i="55"/>
  <c r="U1278" i="55"/>
  <c r="Q1285" i="55"/>
  <c r="T1033" i="55"/>
  <c r="Q867" i="55"/>
  <c r="R1573" i="55"/>
  <c r="Q1128" i="55"/>
  <c r="T1061" i="55"/>
  <c r="Q970" i="55"/>
  <c r="Q930" i="55"/>
  <c r="Q851" i="55"/>
  <c r="Q1469" i="55"/>
  <c r="T1053" i="55"/>
  <c r="V896" i="55"/>
  <c r="Q868" i="55"/>
  <c r="Q1281" i="55"/>
  <c r="Q959" i="55"/>
  <c r="V425" i="55"/>
  <c r="Q495" i="55"/>
  <c r="Q408" i="55"/>
  <c r="Q453" i="55"/>
  <c r="Q229" i="55"/>
  <c r="Q817" i="55"/>
  <c r="Q827" i="55"/>
  <c r="Q430" i="55"/>
  <c r="Q214" i="55"/>
  <c r="Q764" i="55"/>
  <c r="Q658" i="55"/>
  <c r="Q602" i="55"/>
  <c r="Q547" i="55"/>
  <c r="Q44" i="55"/>
  <c r="Q765" i="55"/>
  <c r="Q594" i="55"/>
  <c r="Q446" i="55"/>
  <c r="U1293" i="55"/>
  <c r="Q1012" i="55"/>
  <c r="U1158" i="55"/>
  <c r="Q1693" i="55"/>
  <c r="Q1442" i="55"/>
  <c r="Q696" i="55"/>
  <c r="U573" i="55"/>
  <c r="Q431" i="55"/>
  <c r="T527" i="55"/>
  <c r="U621" i="55"/>
  <c r="U561" i="55"/>
  <c r="Q537" i="55"/>
  <c r="T338" i="55"/>
  <c r="Q411" i="55"/>
  <c r="R59" i="55"/>
  <c r="T1655" i="55"/>
  <c r="K1655" i="55"/>
  <c r="V1591" i="55"/>
  <c r="U1591" i="55"/>
  <c r="T1516" i="55"/>
  <c r="K1516" i="55"/>
  <c r="S1414" i="55"/>
  <c r="R1414" i="55"/>
  <c r="J1414" i="55"/>
  <c r="J1291" i="55"/>
  <c r="Q1291" i="55"/>
  <c r="V917" i="55"/>
  <c r="U917" i="55"/>
  <c r="S85" i="55"/>
  <c r="J85" i="55"/>
  <c r="R85" i="55"/>
  <c r="T1436" i="55"/>
  <c r="K1436" i="55"/>
  <c r="J1400" i="55"/>
  <c r="R1400" i="55"/>
  <c r="S1358" i="55"/>
  <c r="J1358" i="55"/>
  <c r="V81" i="55"/>
  <c r="U81" i="55"/>
  <c r="R113" i="55"/>
  <c r="T27" i="55"/>
  <c r="K27" i="55"/>
  <c r="V1671" i="55"/>
  <c r="U1671" i="55"/>
  <c r="S1672" i="55"/>
  <c r="J1672" i="55"/>
  <c r="R1672" i="55"/>
  <c r="R1655" i="55"/>
  <c r="S1655" i="55"/>
  <c r="J1655" i="55"/>
  <c r="V1644" i="55"/>
  <c r="U1644" i="55"/>
  <c r="Q1607" i="55"/>
  <c r="K1572" i="55"/>
  <c r="T1572" i="55"/>
  <c r="T1557" i="55"/>
  <c r="K1557" i="55"/>
  <c r="Q1569" i="55"/>
  <c r="V1542" i="55"/>
  <c r="U1542" i="55"/>
  <c r="U1516" i="55"/>
  <c r="J1516" i="55"/>
  <c r="R1516" i="55"/>
  <c r="S1516" i="55"/>
  <c r="V1495" i="55"/>
  <c r="U1495" i="55"/>
  <c r="K1472" i="55"/>
  <c r="T1472" i="55"/>
  <c r="Q1407" i="55"/>
  <c r="V1414" i="55"/>
  <c r="U1414" i="55"/>
  <c r="Q1422" i="55"/>
  <c r="J1404" i="55"/>
  <c r="R1404" i="55"/>
  <c r="Q1369" i="55"/>
  <c r="Q1349" i="55"/>
  <c r="T1317" i="55"/>
  <c r="K1317" i="55"/>
  <c r="T1312" i="55"/>
  <c r="K1312" i="55"/>
  <c r="S1343" i="55"/>
  <c r="J1343" i="55"/>
  <c r="R1343" i="55"/>
  <c r="R1311" i="55"/>
  <c r="S1248" i="55"/>
  <c r="R1248" i="55"/>
  <c r="J1248" i="55"/>
  <c r="T1291" i="55"/>
  <c r="K1291" i="55"/>
  <c r="U1237" i="55"/>
  <c r="T1289" i="55"/>
  <c r="K1289" i="55"/>
  <c r="V1211" i="55"/>
  <c r="U1211" i="55"/>
  <c r="T1186" i="55"/>
  <c r="K1186" i="55"/>
  <c r="V1193" i="55"/>
  <c r="U1193" i="55"/>
  <c r="V1334" i="55"/>
  <c r="U1334" i="55"/>
  <c r="J1266" i="55"/>
  <c r="Q1266" i="55"/>
  <c r="V1174" i="55"/>
  <c r="T1197" i="55"/>
  <c r="K1197" i="55"/>
  <c r="V1085" i="55"/>
  <c r="S1062" i="55"/>
  <c r="R1062" i="55"/>
  <c r="J1062" i="55"/>
  <c r="T1030" i="55"/>
  <c r="K1030" i="55"/>
  <c r="V1045" i="55"/>
  <c r="U1013" i="55"/>
  <c r="V1013" i="55"/>
  <c r="Q988" i="55"/>
  <c r="S1028" i="55"/>
  <c r="J1028" i="55"/>
  <c r="R1028" i="55"/>
  <c r="T979" i="55"/>
  <c r="K979" i="55"/>
  <c r="V1087" i="55"/>
  <c r="U981" i="55"/>
  <c r="V981" i="55"/>
  <c r="V950" i="55"/>
  <c r="U950" i="55"/>
  <c r="U949" i="55"/>
  <c r="V949" i="55"/>
  <c r="V885" i="55"/>
  <c r="U885" i="55"/>
  <c r="U85" i="55"/>
  <c r="R117" i="55"/>
  <c r="R1667" i="55"/>
  <c r="S1667" i="55"/>
  <c r="J1667" i="55"/>
  <c r="V1657" i="55"/>
  <c r="U1657" i="55"/>
  <c r="J1638" i="55"/>
  <c r="S1638" i="55"/>
  <c r="R1638" i="55"/>
  <c r="V1637" i="55"/>
  <c r="U1637" i="55"/>
  <c r="Q1623" i="55"/>
  <c r="S1602" i="55"/>
  <c r="J1602" i="55"/>
  <c r="V1598" i="55"/>
  <c r="U1598" i="55"/>
  <c r="S1582" i="55"/>
  <c r="J1582" i="55"/>
  <c r="R1582" i="55"/>
  <c r="J1593" i="55"/>
  <c r="R1593" i="55"/>
  <c r="S1593" i="55"/>
  <c r="S1554" i="55"/>
  <c r="J1554" i="55"/>
  <c r="R1554" i="55"/>
  <c r="R1530" i="55"/>
  <c r="S1530" i="55"/>
  <c r="J1530" i="55"/>
  <c r="Q1525" i="55"/>
  <c r="Q1487" i="55"/>
  <c r="T1458" i="55"/>
  <c r="K1458" i="55"/>
  <c r="Q1457" i="55"/>
  <c r="V1468" i="55"/>
  <c r="S1436" i="55"/>
  <c r="J1436" i="55"/>
  <c r="R1436" i="55"/>
  <c r="S1435" i="55"/>
  <c r="J1435" i="55"/>
  <c r="R1435" i="55"/>
  <c r="S1419" i="55"/>
  <c r="J1419" i="55"/>
  <c r="R1419" i="55"/>
  <c r="V1400" i="55"/>
  <c r="U1400" i="55"/>
  <c r="T1365" i="55"/>
  <c r="K1365" i="55"/>
  <c r="Q1340" i="55"/>
  <c r="V1358" i="55"/>
  <c r="U1358" i="55"/>
  <c r="U1307" i="55"/>
  <c r="V1307" i="55"/>
  <c r="Q1241" i="55"/>
  <c r="S1247" i="55"/>
  <c r="J1247" i="55"/>
  <c r="T1283" i="55"/>
  <c r="K1283" i="55"/>
  <c r="T1230" i="55"/>
  <c r="K1230" i="55"/>
  <c r="Q1229" i="55"/>
  <c r="S1236" i="55"/>
  <c r="J1236" i="55"/>
  <c r="R1236" i="55"/>
  <c r="T1203" i="55"/>
  <c r="K1203" i="55"/>
  <c r="J1295" i="55"/>
  <c r="Q1295" i="55"/>
  <c r="U1178" i="55"/>
  <c r="R1185" i="55"/>
  <c r="J1185" i="55"/>
  <c r="S1185" i="55"/>
  <c r="T1184" i="55"/>
  <c r="K1184" i="55"/>
  <c r="T1166" i="55"/>
  <c r="K1166" i="55"/>
  <c r="Q1134" i="55"/>
  <c r="J1140" i="55"/>
  <c r="R1140" i="55"/>
  <c r="S1140" i="55"/>
  <c r="Q1213" i="55"/>
  <c r="V1043" i="55"/>
  <c r="V1011" i="55"/>
  <c r="V1058" i="55"/>
  <c r="U1058" i="55"/>
  <c r="S1026" i="55"/>
  <c r="R1026" i="55"/>
  <c r="J1026" i="55"/>
  <c r="T1079" i="55"/>
  <c r="K1079" i="55"/>
  <c r="V996" i="55"/>
  <c r="U996" i="55"/>
  <c r="V984" i="55"/>
  <c r="U984" i="55"/>
  <c r="R975" i="55"/>
  <c r="S975" i="55"/>
  <c r="J975" i="55"/>
  <c r="K1040" i="55"/>
  <c r="T1040" i="55"/>
  <c r="U977" i="55"/>
  <c r="V977" i="55"/>
  <c r="T951" i="55"/>
  <c r="K951" i="55"/>
  <c r="T919" i="55"/>
  <c r="K919" i="55"/>
  <c r="Q887" i="55"/>
  <c r="V946" i="55"/>
  <c r="U946" i="55"/>
  <c r="S914" i="55"/>
  <c r="J914" i="55"/>
  <c r="R914" i="55"/>
  <c r="Q913" i="55"/>
  <c r="K881" i="55"/>
  <c r="T881" i="55"/>
  <c r="V948" i="55"/>
  <c r="U948" i="55"/>
  <c r="S916" i="55"/>
  <c r="J916" i="55"/>
  <c r="R916" i="55"/>
  <c r="T884" i="55"/>
  <c r="K884" i="55"/>
  <c r="R833" i="55"/>
  <c r="S833" i="55"/>
  <c r="J833" i="55"/>
  <c r="Q176" i="55"/>
  <c r="T57" i="55"/>
  <c r="K57" i="55"/>
  <c r="S89" i="55"/>
  <c r="J89" i="55"/>
  <c r="R89" i="55"/>
  <c r="U121" i="55"/>
  <c r="V121" i="55"/>
  <c r="Q159" i="55"/>
  <c r="V1668" i="55"/>
  <c r="U1668" i="55"/>
  <c r="T1609" i="55"/>
  <c r="K1609" i="55"/>
  <c r="Q1608" i="55"/>
  <c r="S1641" i="55"/>
  <c r="J1641" i="55"/>
  <c r="R1641" i="55"/>
  <c r="K1600" i="55"/>
  <c r="T1600" i="55"/>
  <c r="V1594" i="55"/>
  <c r="U1594" i="55"/>
  <c r="S81" i="55"/>
  <c r="J81" i="55"/>
  <c r="R81" i="55"/>
  <c r="T1434" i="55"/>
  <c r="K1434" i="55"/>
  <c r="T1248" i="55"/>
  <c r="K1248" i="55"/>
  <c r="V1212" i="55"/>
  <c r="U1212" i="55"/>
  <c r="T1191" i="55"/>
  <c r="K1191" i="55"/>
  <c r="T1062" i="55"/>
  <c r="K1062" i="55"/>
  <c r="T1638" i="55"/>
  <c r="K1638" i="55"/>
  <c r="S1598" i="55"/>
  <c r="J1598" i="55"/>
  <c r="T1554" i="55"/>
  <c r="K1554" i="55"/>
  <c r="V1437" i="55"/>
  <c r="U1437" i="55"/>
  <c r="S1178" i="55"/>
  <c r="J1178" i="55"/>
  <c r="R1178" i="55"/>
  <c r="T844" i="55"/>
  <c r="K844" i="55"/>
  <c r="T49" i="55"/>
  <c r="K49" i="55"/>
  <c r="T81" i="55"/>
  <c r="K81" i="55"/>
  <c r="U113" i="55"/>
  <c r="V113" i="55"/>
  <c r="T1700" i="55"/>
  <c r="K1700" i="55"/>
  <c r="T1698" i="55"/>
  <c r="V1687" i="55"/>
  <c r="U1687" i="55"/>
  <c r="T1671" i="55"/>
  <c r="K1671" i="55"/>
  <c r="V1650" i="55"/>
  <c r="U1650" i="55"/>
  <c r="R1643" i="55"/>
  <c r="S1643" i="55"/>
  <c r="J1643" i="55"/>
  <c r="V1617" i="55"/>
  <c r="U1617" i="55"/>
  <c r="J1616" i="55"/>
  <c r="R1616" i="55"/>
  <c r="S1622" i="55"/>
  <c r="R1622" i="55"/>
  <c r="J1622" i="55"/>
  <c r="S1591" i="55"/>
  <c r="R1591" i="55"/>
  <c r="J1591" i="55"/>
  <c r="S1551" i="55"/>
  <c r="R1551" i="55"/>
  <c r="J1551" i="55"/>
  <c r="R1557" i="55"/>
  <c r="T1542" i="55"/>
  <c r="K1542" i="55"/>
  <c r="S1494" i="55"/>
  <c r="J1494" i="55"/>
  <c r="R1494" i="55"/>
  <c r="S1488" i="55"/>
  <c r="J1488" i="55"/>
  <c r="R1488" i="55"/>
  <c r="V1462" i="55"/>
  <c r="U1462" i="55"/>
  <c r="R1461" i="55"/>
  <c r="J1461" i="55"/>
  <c r="S1461" i="55"/>
  <c r="Q1434" i="55"/>
  <c r="T1414" i="55"/>
  <c r="K1414" i="55"/>
  <c r="S1397" i="55"/>
  <c r="J1397" i="55"/>
  <c r="V1379" i="55"/>
  <c r="U1379" i="55"/>
  <c r="S1344" i="55"/>
  <c r="J1344" i="55"/>
  <c r="R1344" i="55"/>
  <c r="Q1312" i="55"/>
  <c r="R1249" i="55"/>
  <c r="J1249" i="55"/>
  <c r="S1249" i="55"/>
  <c r="R1255" i="55"/>
  <c r="S1255" i="55"/>
  <c r="J1255" i="55"/>
  <c r="R1291" i="55"/>
  <c r="S1238" i="55"/>
  <c r="J1238" i="55"/>
  <c r="R1238" i="55"/>
  <c r="U1244" i="55"/>
  <c r="R1251" i="55"/>
  <c r="Q1251" i="55"/>
  <c r="S1212" i="55"/>
  <c r="J1212" i="55"/>
  <c r="R1212" i="55"/>
  <c r="T1211" i="55"/>
  <c r="K1211" i="55"/>
  <c r="V1186" i="55"/>
  <c r="T1192" i="55"/>
  <c r="K1192" i="55"/>
  <c r="Q1191" i="55"/>
  <c r="U1174" i="55"/>
  <c r="V1138" i="55"/>
  <c r="U1138" i="55"/>
  <c r="Q1197" i="55"/>
  <c r="Q1094" i="55"/>
  <c r="K1085" i="55"/>
  <c r="U1047" i="55"/>
  <c r="R1015" i="55"/>
  <c r="S1015" i="55"/>
  <c r="J1015" i="55"/>
  <c r="U1099" i="55"/>
  <c r="V1099" i="55"/>
  <c r="Q1077" i="55"/>
  <c r="K1045" i="55"/>
  <c r="K1013" i="55"/>
  <c r="R999" i="55"/>
  <c r="S999" i="55"/>
  <c r="J999" i="55"/>
  <c r="K988" i="55"/>
  <c r="T988" i="55"/>
  <c r="R955" i="55"/>
  <c r="J955" i="55"/>
  <c r="V923" i="55"/>
  <c r="U923" i="55"/>
  <c r="Q886" i="55"/>
  <c r="T949" i="55"/>
  <c r="K949" i="55"/>
  <c r="R917" i="55"/>
  <c r="S917" i="55"/>
  <c r="J917" i="55"/>
  <c r="K885" i="55"/>
  <c r="T885" i="55"/>
  <c r="V952" i="55"/>
  <c r="U952" i="55"/>
  <c r="V837" i="55"/>
  <c r="U837" i="55"/>
  <c r="Q806" i="55"/>
  <c r="T53" i="55"/>
  <c r="K53" i="55"/>
  <c r="T85" i="55"/>
  <c r="K85" i="55"/>
  <c r="U117" i="55"/>
  <c r="V117" i="55"/>
  <c r="V1694" i="55"/>
  <c r="U1694" i="55"/>
  <c r="Q1667" i="55"/>
  <c r="T1657" i="55"/>
  <c r="K1657" i="55"/>
  <c r="R1679" i="55"/>
  <c r="S1679" i="55"/>
  <c r="J1679" i="55"/>
  <c r="V1653" i="55"/>
  <c r="U1653" i="55"/>
  <c r="Q1613" i="55"/>
  <c r="Q1602" i="55"/>
  <c r="T1598" i="55"/>
  <c r="K1598" i="55"/>
  <c r="V1564" i="55"/>
  <c r="U1564" i="55"/>
  <c r="U1589" i="55"/>
  <c r="V1589" i="55"/>
  <c r="T1553" i="55"/>
  <c r="K1553" i="55"/>
  <c r="Q1554" i="55"/>
  <c r="Q1530" i="55"/>
  <c r="J1518" i="55"/>
  <c r="R1518" i="55"/>
  <c r="S1518" i="55"/>
  <c r="T1492" i="55"/>
  <c r="K1492" i="55"/>
  <c r="T1468" i="55"/>
  <c r="K1468" i="55"/>
  <c r="T1430" i="55"/>
  <c r="K1430" i="55"/>
  <c r="V1410" i="55"/>
  <c r="U1410" i="55"/>
  <c r="Q1419" i="55"/>
  <c r="S1437" i="55"/>
  <c r="R1437" i="55"/>
  <c r="J1437" i="55"/>
  <c r="K1400" i="55"/>
  <c r="T1400" i="55"/>
  <c r="Q1345" i="55"/>
  <c r="S1313" i="55"/>
  <c r="J1313" i="55"/>
  <c r="R1313" i="55"/>
  <c r="T1358" i="55"/>
  <c r="K1358" i="55"/>
  <c r="S1339" i="55"/>
  <c r="J1339" i="55"/>
  <c r="R1339" i="55"/>
  <c r="S1293" i="55"/>
  <c r="J1293" i="55"/>
  <c r="R1293" i="55"/>
  <c r="R1247" i="55"/>
  <c r="Q1247" i="55"/>
  <c r="Q1230" i="55"/>
  <c r="U1243" i="55"/>
  <c r="V1243" i="55"/>
  <c r="Q1204" i="55"/>
  <c r="T1178" i="55"/>
  <c r="K1178" i="55"/>
  <c r="T1183" i="55"/>
  <c r="K1183" i="55"/>
  <c r="T1234" i="55"/>
  <c r="K1234" i="55"/>
  <c r="V1166" i="55"/>
  <c r="V1165" i="55"/>
  <c r="U1165" i="55"/>
  <c r="V1121" i="55"/>
  <c r="U1121" i="55"/>
  <c r="Q1075" i="55"/>
  <c r="S1091" i="55"/>
  <c r="J1091" i="55"/>
  <c r="R1091" i="55"/>
  <c r="T1058" i="55"/>
  <c r="K1058" i="55"/>
  <c r="Q1041" i="55"/>
  <c r="K1012" i="55"/>
  <c r="T1012" i="55"/>
  <c r="S982" i="55"/>
  <c r="R982" i="55"/>
  <c r="J982" i="55"/>
  <c r="Q1060" i="55"/>
  <c r="Q977" i="55"/>
  <c r="V951" i="55"/>
  <c r="K945" i="55"/>
  <c r="T945" i="55"/>
  <c r="K948" i="55"/>
  <c r="T948" i="55"/>
  <c r="Q916" i="55"/>
  <c r="S844" i="55"/>
  <c r="R844" i="55"/>
  <c r="J844" i="55"/>
  <c r="T176" i="55"/>
  <c r="K176" i="55"/>
  <c r="S24" i="55"/>
  <c r="R24" i="55"/>
  <c r="J24" i="55"/>
  <c r="Q57" i="55"/>
  <c r="J35" i="55"/>
  <c r="Q35" i="55"/>
  <c r="V1690" i="55"/>
  <c r="U1690" i="55"/>
  <c r="V1685" i="55"/>
  <c r="U1685" i="55"/>
  <c r="S1684" i="55"/>
  <c r="J1684" i="55"/>
  <c r="R1684" i="55"/>
  <c r="V1651" i="55"/>
  <c r="U1651" i="55"/>
  <c r="S1645" i="55"/>
  <c r="J1645" i="55"/>
  <c r="R1645" i="55"/>
  <c r="V1633" i="55"/>
  <c r="U1633" i="55"/>
  <c r="Q1641" i="55"/>
  <c r="S1574" i="55"/>
  <c r="J1574" i="55"/>
  <c r="R1574" i="55"/>
  <c r="J22" i="55"/>
  <c r="S22" i="55"/>
  <c r="R22" i="55"/>
  <c r="R1237" i="55"/>
  <c r="S1237" i="55"/>
  <c r="J1237" i="55"/>
  <c r="R1193" i="55"/>
  <c r="J1193" i="55"/>
  <c r="S1193" i="55"/>
  <c r="R885" i="55"/>
  <c r="S885" i="55"/>
  <c r="J885" i="55"/>
  <c r="V852" i="55"/>
  <c r="U852" i="55"/>
  <c r="T1667" i="55"/>
  <c r="K1667" i="55"/>
  <c r="J1553" i="55"/>
  <c r="S1553" i="55"/>
  <c r="S1492" i="55"/>
  <c r="J1492" i="55"/>
  <c r="R1492" i="55"/>
  <c r="U1318" i="55"/>
  <c r="V1318" i="55"/>
  <c r="T916" i="55"/>
  <c r="K916" i="55"/>
  <c r="S121" i="55"/>
  <c r="J121" i="55"/>
  <c r="Q81" i="55"/>
  <c r="J27" i="55"/>
  <c r="Q27" i="55"/>
  <c r="R1687" i="55"/>
  <c r="S1687" i="55"/>
  <c r="J1687" i="55"/>
  <c r="Q1671" i="55"/>
  <c r="S1644" i="55"/>
  <c r="J1644" i="55"/>
  <c r="R1644" i="55"/>
  <c r="T1643" i="55"/>
  <c r="K1643" i="55"/>
  <c r="J1617" i="55"/>
  <c r="S1617" i="55"/>
  <c r="R1617" i="55"/>
  <c r="K1616" i="55"/>
  <c r="T1616" i="55"/>
  <c r="V1607" i="55"/>
  <c r="U1607" i="55"/>
  <c r="T1622" i="55"/>
  <c r="K1622" i="55"/>
  <c r="V1588" i="55"/>
  <c r="U1588" i="55"/>
  <c r="T1551" i="55"/>
  <c r="K1551" i="55"/>
  <c r="V1558" i="55"/>
  <c r="U1558" i="55"/>
  <c r="U1569" i="55"/>
  <c r="V1569" i="55"/>
  <c r="Q1542" i="55"/>
  <c r="S1495" i="55"/>
  <c r="J1495" i="55"/>
  <c r="R1495" i="55"/>
  <c r="T1494" i="55"/>
  <c r="K1494" i="55"/>
  <c r="V1513" i="55"/>
  <c r="U1513" i="55"/>
  <c r="U1508" i="55"/>
  <c r="J1508" i="55"/>
  <c r="R1508" i="55"/>
  <c r="S1508" i="55"/>
  <c r="T1488" i="55"/>
  <c r="K1488" i="55"/>
  <c r="R1462" i="55"/>
  <c r="S1462" i="55"/>
  <c r="J1462" i="55"/>
  <c r="V1407" i="55"/>
  <c r="U1407" i="55"/>
  <c r="V1422" i="55"/>
  <c r="U1422" i="55"/>
  <c r="V1372" i="55"/>
  <c r="U1372" i="55"/>
  <c r="S1379" i="55"/>
  <c r="J1379" i="55"/>
  <c r="R1379" i="55"/>
  <c r="U1349" i="55"/>
  <c r="V1349" i="55"/>
  <c r="K1344" i="55"/>
  <c r="T1344" i="55"/>
  <c r="K1249" i="55"/>
  <c r="T1249" i="55"/>
  <c r="T1255" i="55"/>
  <c r="K1255" i="55"/>
  <c r="S1244" i="55"/>
  <c r="J1244" i="55"/>
  <c r="R1244" i="55"/>
  <c r="T1212" i="55"/>
  <c r="K1212" i="55"/>
  <c r="R1211" i="55"/>
  <c r="Q1211" i="55"/>
  <c r="K1156" i="55"/>
  <c r="V1156" i="55"/>
  <c r="U1156" i="55"/>
  <c r="S1334" i="55"/>
  <c r="J1334" i="55"/>
  <c r="R1334" i="55"/>
  <c r="U1266" i="55"/>
  <c r="V1266" i="55"/>
  <c r="S1174" i="55"/>
  <c r="J1174" i="55"/>
  <c r="R1174" i="55"/>
  <c r="S1138" i="55"/>
  <c r="J1138" i="55"/>
  <c r="R1138" i="55"/>
  <c r="S1047" i="55"/>
  <c r="J1047" i="55"/>
  <c r="R1047" i="55"/>
  <c r="T1015" i="55"/>
  <c r="K1015" i="55"/>
  <c r="S1013" i="55"/>
  <c r="J1013" i="55"/>
  <c r="R1013" i="55"/>
  <c r="T999" i="55"/>
  <c r="K999" i="55"/>
  <c r="V986" i="55"/>
  <c r="U986" i="55"/>
  <c r="S981" i="55"/>
  <c r="R981" i="55"/>
  <c r="J981" i="55"/>
  <c r="V955" i="55"/>
  <c r="U955" i="55"/>
  <c r="S950" i="55"/>
  <c r="R950" i="55"/>
  <c r="J950" i="55"/>
  <c r="V886" i="55"/>
  <c r="U886" i="55"/>
  <c r="K917" i="55"/>
  <c r="T917" i="55"/>
  <c r="S852" i="55"/>
  <c r="J852" i="55"/>
  <c r="R852" i="55"/>
  <c r="Q85" i="55"/>
  <c r="U1696" i="55"/>
  <c r="V1696" i="55"/>
  <c r="S1694" i="55"/>
  <c r="R1694" i="55"/>
  <c r="J1694" i="55"/>
  <c r="V1683" i="55"/>
  <c r="U1683" i="55"/>
  <c r="T1679" i="55"/>
  <c r="K1679" i="55"/>
  <c r="S1637" i="55"/>
  <c r="J1637" i="55"/>
  <c r="R1637" i="55"/>
  <c r="V1623" i="55"/>
  <c r="U1623" i="55"/>
  <c r="T1593" i="55"/>
  <c r="K1593" i="55"/>
  <c r="S1589" i="55"/>
  <c r="J1589" i="55"/>
  <c r="U1525" i="55"/>
  <c r="V1487" i="55"/>
  <c r="U1487" i="55"/>
  <c r="V1457" i="55"/>
  <c r="U1457" i="55"/>
  <c r="K1435" i="55"/>
  <c r="T1435" i="55"/>
  <c r="S1410" i="55"/>
  <c r="R1410" i="55"/>
  <c r="J1410" i="55"/>
  <c r="T1437" i="55"/>
  <c r="K1437" i="55"/>
  <c r="V1375" i="55"/>
  <c r="U1375" i="55"/>
  <c r="T1313" i="55"/>
  <c r="K1313" i="55"/>
  <c r="V1340" i="55"/>
  <c r="U1340" i="55"/>
  <c r="Q1358" i="55"/>
  <c r="T1293" i="55"/>
  <c r="K1293" i="55"/>
  <c r="T1236" i="55"/>
  <c r="K1236" i="55"/>
  <c r="S1243" i="55"/>
  <c r="J1243" i="55"/>
  <c r="U1295" i="55"/>
  <c r="V1295" i="55"/>
  <c r="V1134" i="55"/>
  <c r="U1134" i="55"/>
  <c r="J1165" i="55"/>
  <c r="S1165" i="55"/>
  <c r="R1165" i="55"/>
  <c r="R1011" i="55"/>
  <c r="S1011" i="55"/>
  <c r="J1011" i="55"/>
  <c r="T1091" i="55"/>
  <c r="K1091" i="55"/>
  <c r="K1009" i="55"/>
  <c r="S996" i="55"/>
  <c r="J996" i="55"/>
  <c r="R996" i="55"/>
  <c r="K984" i="55"/>
  <c r="T984" i="55"/>
  <c r="T882" i="55"/>
  <c r="K882" i="55"/>
  <c r="V881" i="55"/>
  <c r="U881" i="55"/>
  <c r="T24" i="55"/>
  <c r="K24" i="55"/>
  <c r="R35" i="55"/>
  <c r="V1692" i="55"/>
  <c r="U1692" i="55"/>
  <c r="S1690" i="55"/>
  <c r="R1690" i="55"/>
  <c r="J1690" i="55"/>
  <c r="S1685" i="55"/>
  <c r="J1685" i="55"/>
  <c r="R1685" i="55"/>
  <c r="T1684" i="55"/>
  <c r="K1684" i="55"/>
  <c r="T1645" i="55"/>
  <c r="K1645" i="55"/>
  <c r="S1633" i="55"/>
  <c r="J1633" i="55"/>
  <c r="R1633" i="55"/>
  <c r="V1608" i="55"/>
  <c r="U1608" i="55"/>
  <c r="T1574" i="55"/>
  <c r="K1574" i="55"/>
  <c r="V151" i="55"/>
  <c r="U151" i="55"/>
  <c r="T1672" i="55"/>
  <c r="K1672" i="55"/>
  <c r="V1622" i="55"/>
  <c r="U1622" i="55"/>
  <c r="S1542" i="55"/>
  <c r="J1542" i="55"/>
  <c r="R1542" i="55"/>
  <c r="V1344" i="55"/>
  <c r="U1344" i="55"/>
  <c r="V1255" i="55"/>
  <c r="U1255" i="55"/>
  <c r="T1251" i="55"/>
  <c r="K1251" i="55"/>
  <c r="R949" i="55"/>
  <c r="S949" i="55"/>
  <c r="J949" i="55"/>
  <c r="S53" i="55"/>
  <c r="J53" i="55"/>
  <c r="R53" i="55"/>
  <c r="S1657" i="55"/>
  <c r="J1657" i="55"/>
  <c r="R1657" i="55"/>
  <c r="T1602" i="55"/>
  <c r="K1602" i="55"/>
  <c r="K1419" i="55"/>
  <c r="T1419" i="55"/>
  <c r="T1247" i="55"/>
  <c r="K1247" i="55"/>
  <c r="R1203" i="55"/>
  <c r="Q1203" i="55"/>
  <c r="S1234" i="55"/>
  <c r="J1234" i="55"/>
  <c r="R1234" i="55"/>
  <c r="T1026" i="55"/>
  <c r="K1026" i="55"/>
  <c r="S1012" i="55"/>
  <c r="J1012" i="55"/>
  <c r="R1012" i="55"/>
  <c r="K913" i="55"/>
  <c r="T913" i="55"/>
  <c r="S1668" i="55"/>
  <c r="J1668" i="55"/>
  <c r="R1668" i="55"/>
  <c r="S1594" i="55"/>
  <c r="J1594" i="55"/>
  <c r="R1594" i="55"/>
  <c r="V49" i="55"/>
  <c r="U49" i="55"/>
  <c r="R151" i="55"/>
  <c r="J151" i="55"/>
  <c r="S151" i="55"/>
  <c r="T1687" i="55"/>
  <c r="K1687" i="55"/>
  <c r="Q1655" i="55"/>
  <c r="T1644" i="55"/>
  <c r="K1644" i="55"/>
  <c r="Q1643" i="55"/>
  <c r="T1617" i="55"/>
  <c r="K1617" i="55"/>
  <c r="Q1616" i="55"/>
  <c r="S1607" i="55"/>
  <c r="R1607" i="55"/>
  <c r="J1607" i="55"/>
  <c r="S1588" i="55"/>
  <c r="J1588" i="55"/>
  <c r="R1588" i="55"/>
  <c r="Q1551" i="55"/>
  <c r="S1558" i="55"/>
  <c r="J1558" i="55"/>
  <c r="R1558" i="55"/>
  <c r="U1557" i="55"/>
  <c r="V1557" i="55"/>
  <c r="S1569" i="55"/>
  <c r="J1569" i="55"/>
  <c r="Q1516" i="55"/>
  <c r="T1495" i="55"/>
  <c r="K1495" i="55"/>
  <c r="Q1494" i="55"/>
  <c r="R1513" i="55"/>
  <c r="S1513" i="55"/>
  <c r="J1513" i="55"/>
  <c r="T1508" i="55"/>
  <c r="K1508" i="55"/>
  <c r="Q1488" i="55"/>
  <c r="S1407" i="55"/>
  <c r="J1407" i="55"/>
  <c r="R1407" i="55"/>
  <c r="Q1404" i="55"/>
  <c r="J1372" i="55"/>
  <c r="R1372" i="55"/>
  <c r="T1379" i="55"/>
  <c r="K1379" i="55"/>
  <c r="S1349" i="55"/>
  <c r="J1349" i="55"/>
  <c r="Q1343" i="55"/>
  <c r="U1311" i="55"/>
  <c r="V1311" i="55"/>
  <c r="Q1249" i="55"/>
  <c r="S1301" i="55"/>
  <c r="J1301" i="55"/>
  <c r="R1301" i="55"/>
  <c r="Q1255" i="55"/>
  <c r="K1237" i="55"/>
  <c r="T1237" i="55"/>
  <c r="V1289" i="55"/>
  <c r="T1244" i="55"/>
  <c r="K1244" i="55"/>
  <c r="K1193" i="55"/>
  <c r="T1193" i="55"/>
  <c r="T1334" i="55"/>
  <c r="K1334" i="55"/>
  <c r="S1266" i="55"/>
  <c r="T1174" i="55"/>
  <c r="K1174" i="55"/>
  <c r="S1125" i="55"/>
  <c r="R1125" i="55"/>
  <c r="J1125" i="55"/>
  <c r="U1112" i="55"/>
  <c r="V1112" i="55"/>
  <c r="V1094" i="55"/>
  <c r="U1094" i="55"/>
  <c r="U1085" i="55"/>
  <c r="J1085" i="55"/>
  <c r="R1085" i="55"/>
  <c r="S1085" i="55"/>
  <c r="T1047" i="55"/>
  <c r="K1047" i="55"/>
  <c r="Q1030" i="55"/>
  <c r="U1045" i="55"/>
  <c r="J1045" i="55"/>
  <c r="R1045" i="55"/>
  <c r="S1045" i="55"/>
  <c r="S1087" i="55"/>
  <c r="J1087" i="55"/>
  <c r="R1087" i="55"/>
  <c r="T981" i="55"/>
  <c r="K981" i="55"/>
  <c r="R891" i="55"/>
  <c r="S891" i="55"/>
  <c r="J891" i="55"/>
  <c r="T950" i="55"/>
  <c r="K950" i="55"/>
  <c r="V918" i="55"/>
  <c r="U918" i="55"/>
  <c r="S886" i="55"/>
  <c r="J886" i="55"/>
  <c r="R886" i="55"/>
  <c r="Q917" i="55"/>
  <c r="U920" i="55"/>
  <c r="S888" i="55"/>
  <c r="J888" i="55"/>
  <c r="R888" i="55"/>
  <c r="K806" i="55"/>
  <c r="T852" i="55"/>
  <c r="K852" i="55"/>
  <c r="V53" i="55"/>
  <c r="U53" i="55"/>
  <c r="R1696" i="55"/>
  <c r="J1696" i="55"/>
  <c r="R1683" i="55"/>
  <c r="S1683" i="55"/>
  <c r="J1683" i="55"/>
  <c r="Q1638" i="55"/>
  <c r="K1637" i="55"/>
  <c r="T1637" i="55"/>
  <c r="V1612" i="55"/>
  <c r="U1612" i="55"/>
  <c r="R1623" i="55"/>
  <c r="S1623" i="55"/>
  <c r="J1623" i="55"/>
  <c r="T1589" i="55"/>
  <c r="K1589" i="55"/>
  <c r="R1553" i="55"/>
  <c r="V1491" i="55"/>
  <c r="U1491" i="55"/>
  <c r="V1509" i="55"/>
  <c r="U1509" i="55"/>
  <c r="S1487" i="55"/>
  <c r="J1487" i="55"/>
  <c r="R1487" i="55"/>
  <c r="V1458" i="55"/>
  <c r="U1458" i="55"/>
  <c r="V1403" i="55"/>
  <c r="U1403" i="55"/>
  <c r="T1410" i="55"/>
  <c r="K1410" i="55"/>
  <c r="R1365" i="55"/>
  <c r="V1368" i="55"/>
  <c r="U1368" i="55"/>
  <c r="S1375" i="55"/>
  <c r="J1375" i="55"/>
  <c r="R1375" i="55"/>
  <c r="S1340" i="55"/>
  <c r="J1340" i="55"/>
  <c r="R1340" i="55"/>
  <c r="T1307" i="55"/>
  <c r="K1307" i="55"/>
  <c r="S1240" i="55"/>
  <c r="J1240" i="55"/>
  <c r="R1240" i="55"/>
  <c r="U1283" i="55"/>
  <c r="V1283" i="55"/>
  <c r="R1286" i="55"/>
  <c r="J1286" i="55"/>
  <c r="S1286" i="55"/>
  <c r="T1243" i="55"/>
  <c r="K1243" i="55"/>
  <c r="V1203" i="55"/>
  <c r="U1203" i="55"/>
  <c r="S1295" i="55"/>
  <c r="Q1234" i="55"/>
  <c r="S1134" i="55"/>
  <c r="R1134" i="55"/>
  <c r="J1134" i="55"/>
  <c r="U1213" i="55"/>
  <c r="V1213" i="55"/>
  <c r="S1043" i="55"/>
  <c r="R1043" i="55"/>
  <c r="J1043" i="55"/>
  <c r="T1011" i="55"/>
  <c r="K1011" i="55"/>
  <c r="Q1079" i="55"/>
  <c r="S1009" i="55"/>
  <c r="J1009" i="55"/>
  <c r="R1009" i="55"/>
  <c r="K996" i="55"/>
  <c r="T996" i="55"/>
  <c r="Q1040" i="55"/>
  <c r="V982" i="55"/>
  <c r="U982" i="55"/>
  <c r="V1060" i="55"/>
  <c r="U1060" i="55"/>
  <c r="S977" i="55"/>
  <c r="R977" i="55"/>
  <c r="J977" i="55"/>
  <c r="T914" i="55"/>
  <c r="K914" i="55"/>
  <c r="V913" i="55"/>
  <c r="U913" i="55"/>
  <c r="R881" i="55"/>
  <c r="S881" i="55"/>
  <c r="J881" i="55"/>
  <c r="Q833" i="55"/>
  <c r="V802" i="55"/>
  <c r="V176" i="55"/>
  <c r="U176" i="55"/>
  <c r="K121" i="55"/>
  <c r="T121" i="55"/>
  <c r="R1692" i="55"/>
  <c r="S1692" i="55"/>
  <c r="J1692" i="55"/>
  <c r="T1690" i="55"/>
  <c r="K1690" i="55"/>
  <c r="T1685" i="55"/>
  <c r="K1685" i="55"/>
  <c r="T1668" i="55"/>
  <c r="K1668" i="55"/>
  <c r="V1649" i="55"/>
  <c r="U1649" i="55"/>
  <c r="T1633" i="55"/>
  <c r="K1633" i="55"/>
  <c r="U1609" i="55"/>
  <c r="V1609" i="55"/>
  <c r="S1608" i="55"/>
  <c r="R1608" i="55"/>
  <c r="J1608" i="55"/>
  <c r="T1594" i="55"/>
  <c r="K1594" i="55"/>
  <c r="V1560" i="55"/>
  <c r="U1560" i="55"/>
  <c r="S1698" i="55"/>
  <c r="R1698" i="55"/>
  <c r="J1698" i="55"/>
  <c r="V1616" i="55"/>
  <c r="U1616" i="55"/>
  <c r="V1488" i="55"/>
  <c r="U1488" i="55"/>
  <c r="K1404" i="55"/>
  <c r="T1404" i="55"/>
  <c r="S1211" i="55"/>
  <c r="J1211" i="55"/>
  <c r="V891" i="55"/>
  <c r="U891" i="55"/>
  <c r="U1468" i="55"/>
  <c r="J1468" i="55"/>
  <c r="R1468" i="55"/>
  <c r="S1468" i="55"/>
  <c r="T1204" i="55"/>
  <c r="K1204" i="55"/>
  <c r="U1009" i="55"/>
  <c r="V1009" i="55"/>
  <c r="S948" i="55"/>
  <c r="J948" i="55"/>
  <c r="R948" i="55"/>
  <c r="V1684" i="55"/>
  <c r="U1684" i="55"/>
  <c r="V22" i="55"/>
  <c r="U22" i="55"/>
  <c r="J113" i="55"/>
  <c r="S113" i="55"/>
  <c r="T151" i="55"/>
  <c r="K151" i="55"/>
  <c r="R1650" i="55"/>
  <c r="J1650" i="55"/>
  <c r="S1650" i="55"/>
  <c r="T1591" i="55"/>
  <c r="K1591" i="55"/>
  <c r="K1588" i="55"/>
  <c r="T1588" i="55"/>
  <c r="T1558" i="55"/>
  <c r="K1558" i="55"/>
  <c r="S1557" i="55"/>
  <c r="J1557" i="55"/>
  <c r="U1528" i="55"/>
  <c r="J1528" i="55"/>
  <c r="R1528" i="55"/>
  <c r="S1528" i="55"/>
  <c r="K1513" i="55"/>
  <c r="T1513" i="55"/>
  <c r="T1461" i="55"/>
  <c r="K1461" i="55"/>
  <c r="U1440" i="55"/>
  <c r="V1440" i="55"/>
  <c r="V1439" i="55"/>
  <c r="U1439" i="55"/>
  <c r="V1434" i="55"/>
  <c r="U1434" i="55"/>
  <c r="T1407" i="55"/>
  <c r="K1407" i="55"/>
  <c r="T1397" i="55"/>
  <c r="K1397" i="55"/>
  <c r="U1369" i="55"/>
  <c r="V1369" i="55"/>
  <c r="K1372" i="55"/>
  <c r="T1372" i="55"/>
  <c r="T1349" i="55"/>
  <c r="K1349" i="55"/>
  <c r="T1301" i="55"/>
  <c r="K1301" i="55"/>
  <c r="T1238" i="55"/>
  <c r="K1238" i="55"/>
  <c r="Q1237" i="55"/>
  <c r="Q1244" i="55"/>
  <c r="V1251" i="55"/>
  <c r="U1251" i="55"/>
  <c r="Q1193" i="55"/>
  <c r="Q1334" i="55"/>
  <c r="V1191" i="55"/>
  <c r="U1191" i="55"/>
  <c r="K1266" i="55"/>
  <c r="T1266" i="55"/>
  <c r="T1125" i="55"/>
  <c r="K1125" i="55"/>
  <c r="K1144" i="55"/>
  <c r="U1144" i="55"/>
  <c r="V1144" i="55"/>
  <c r="J1112" i="55"/>
  <c r="R1112" i="55"/>
  <c r="S1112" i="55"/>
  <c r="S1094" i="55"/>
  <c r="R1094" i="55"/>
  <c r="J1094" i="55"/>
  <c r="K1099" i="55"/>
  <c r="V1090" i="55"/>
  <c r="U1090" i="55"/>
  <c r="U1077" i="55"/>
  <c r="J1077" i="55"/>
  <c r="R1077" i="55"/>
  <c r="S1077" i="55"/>
  <c r="V988" i="55"/>
  <c r="U988" i="55"/>
  <c r="Q979" i="55"/>
  <c r="V1052" i="55"/>
  <c r="U1052" i="55"/>
  <c r="T1087" i="55"/>
  <c r="K1087" i="55"/>
  <c r="R923" i="55"/>
  <c r="S923" i="55"/>
  <c r="J923" i="55"/>
  <c r="T891" i="55"/>
  <c r="K891" i="55"/>
  <c r="Q950" i="55"/>
  <c r="S918" i="55"/>
  <c r="J918" i="55"/>
  <c r="R918" i="55"/>
  <c r="T886" i="55"/>
  <c r="K886" i="55"/>
  <c r="S952" i="55"/>
  <c r="R952" i="55"/>
  <c r="J952" i="55"/>
  <c r="S920" i="55"/>
  <c r="J920" i="55"/>
  <c r="R920" i="55"/>
  <c r="T888" i="55"/>
  <c r="K888" i="55"/>
  <c r="R837" i="55"/>
  <c r="S837" i="55"/>
  <c r="J837" i="55"/>
  <c r="U806" i="55"/>
  <c r="J117" i="55"/>
  <c r="S117" i="55"/>
  <c r="V32" i="55"/>
  <c r="U32" i="55"/>
  <c r="T1696" i="55"/>
  <c r="K1696" i="55"/>
  <c r="Q1694" i="55"/>
  <c r="T1683" i="55"/>
  <c r="K1683" i="55"/>
  <c r="V1667" i="55"/>
  <c r="U1667" i="55"/>
  <c r="S1653" i="55"/>
  <c r="J1653" i="55"/>
  <c r="R1653" i="55"/>
  <c r="Q1637" i="55"/>
  <c r="U1613" i="55"/>
  <c r="V1613" i="55"/>
  <c r="S1612" i="55"/>
  <c r="J1612" i="55"/>
  <c r="R1612" i="55"/>
  <c r="T1623" i="55"/>
  <c r="K1623" i="55"/>
  <c r="S1564" i="55"/>
  <c r="R1564" i="55"/>
  <c r="J1564" i="55"/>
  <c r="Q1589" i="55"/>
  <c r="V1554" i="55"/>
  <c r="U1554" i="55"/>
  <c r="T1518" i="55"/>
  <c r="K1518" i="55"/>
  <c r="S1491" i="55"/>
  <c r="J1491" i="55"/>
  <c r="R1491" i="55"/>
  <c r="S1490" i="55"/>
  <c r="J1490" i="55"/>
  <c r="R1490" i="55"/>
  <c r="R1509" i="55"/>
  <c r="S1509" i="55"/>
  <c r="J1509" i="55"/>
  <c r="T1487" i="55"/>
  <c r="K1487" i="55"/>
  <c r="Q1468" i="55"/>
  <c r="S1403" i="55"/>
  <c r="J1403" i="55"/>
  <c r="R1403" i="55"/>
  <c r="Q1410" i="55"/>
  <c r="Q1400" i="55"/>
  <c r="S1368" i="55"/>
  <c r="J1368" i="55"/>
  <c r="R1368" i="55"/>
  <c r="T1375" i="55"/>
  <c r="K1375" i="55"/>
  <c r="U1345" i="55"/>
  <c r="V1345" i="55"/>
  <c r="V1313" i="55"/>
  <c r="T1339" i="55"/>
  <c r="K1339" i="55"/>
  <c r="J1307" i="55"/>
  <c r="Q1307" i="55"/>
  <c r="U1241" i="55"/>
  <c r="T1240" i="55"/>
  <c r="K1240" i="55"/>
  <c r="V1247" i="55"/>
  <c r="U1247" i="55"/>
  <c r="U1229" i="55"/>
  <c r="K1286" i="55"/>
  <c r="T1286" i="55"/>
  <c r="R1243" i="55"/>
  <c r="Q1243" i="55"/>
  <c r="V1204" i="55"/>
  <c r="U1204" i="55"/>
  <c r="S1203" i="55"/>
  <c r="J1203" i="55"/>
  <c r="K1318" i="55"/>
  <c r="T1318" i="55"/>
  <c r="S1166" i="55"/>
  <c r="R1166" i="55"/>
  <c r="J1166" i="55"/>
  <c r="J1121" i="55"/>
  <c r="R1121" i="55"/>
  <c r="S1121" i="55"/>
  <c r="Q1140" i="55"/>
  <c r="R1213" i="55"/>
  <c r="J1213" i="55"/>
  <c r="S1213" i="55"/>
  <c r="V1086" i="55"/>
  <c r="U1086" i="55"/>
  <c r="S1075" i="55"/>
  <c r="R1075" i="55"/>
  <c r="J1075" i="55"/>
  <c r="T1043" i="55"/>
  <c r="K1043" i="55"/>
  <c r="Q1026" i="55"/>
  <c r="S1041" i="55"/>
  <c r="J1041" i="55"/>
  <c r="R1041" i="55"/>
  <c r="T1009" i="55"/>
  <c r="Q982" i="55"/>
  <c r="S1060" i="55"/>
  <c r="J1060" i="55"/>
  <c r="R1060" i="55"/>
  <c r="T977" i="55"/>
  <c r="V887" i="55"/>
  <c r="U887" i="55"/>
  <c r="T946" i="55"/>
  <c r="K946" i="55"/>
  <c r="Q914" i="55"/>
  <c r="V945" i="55"/>
  <c r="U945" i="55"/>
  <c r="R913" i="55"/>
  <c r="S913" i="55"/>
  <c r="J913" i="55"/>
  <c r="V884" i="55"/>
  <c r="K833" i="55"/>
  <c r="T833" i="55"/>
  <c r="K802" i="55"/>
  <c r="S176" i="55"/>
  <c r="R176" i="55"/>
  <c r="J176" i="55"/>
  <c r="V89" i="55"/>
  <c r="Q121" i="55"/>
  <c r="V159" i="55"/>
  <c r="U159" i="55"/>
  <c r="U35" i="55"/>
  <c r="V35" i="55"/>
  <c r="T1692" i="55"/>
  <c r="K1692" i="55"/>
  <c r="R1651" i="55"/>
  <c r="S1651" i="55"/>
  <c r="J1651" i="55"/>
  <c r="Q1668" i="55"/>
  <c r="S1649" i="55"/>
  <c r="J1649" i="55"/>
  <c r="R1649" i="55"/>
  <c r="Q1633" i="55"/>
  <c r="J1609" i="55"/>
  <c r="S1609" i="55"/>
  <c r="R1609" i="55"/>
  <c r="Q1594" i="55"/>
  <c r="S1560" i="55"/>
  <c r="J1560" i="55"/>
  <c r="R1560" i="55"/>
  <c r="U1397" i="55"/>
  <c r="V1397" i="55"/>
  <c r="T1343" i="55"/>
  <c r="K1343" i="55"/>
  <c r="U1238" i="55"/>
  <c r="V1238" i="55"/>
  <c r="S986" i="55"/>
  <c r="R986" i="55"/>
  <c r="J986" i="55"/>
  <c r="V1679" i="55"/>
  <c r="U1679" i="55"/>
  <c r="S1058" i="55"/>
  <c r="R1058" i="55"/>
  <c r="J1058" i="55"/>
  <c r="T975" i="55"/>
  <c r="K975" i="55"/>
  <c r="S946" i="55"/>
  <c r="J946" i="55"/>
  <c r="R946" i="55"/>
  <c r="T89" i="55"/>
  <c r="K89" i="55"/>
  <c r="K22" i="55"/>
  <c r="T22" i="55"/>
  <c r="K113" i="55"/>
  <c r="T113" i="55"/>
  <c r="U27" i="55"/>
  <c r="V27" i="55"/>
  <c r="U1700" i="55"/>
  <c r="V1700" i="55"/>
  <c r="V1698" i="55"/>
  <c r="U1698" i="55"/>
  <c r="T1650" i="55"/>
  <c r="K1650" i="55"/>
  <c r="V1572" i="55"/>
  <c r="U1572" i="55"/>
  <c r="Q1558" i="55"/>
  <c r="T1528" i="55"/>
  <c r="K1528" i="55"/>
  <c r="Q1513" i="55"/>
  <c r="T1462" i="55"/>
  <c r="K1462" i="55"/>
  <c r="S1440" i="55"/>
  <c r="J1440" i="55"/>
  <c r="R1440" i="55"/>
  <c r="S1439" i="55"/>
  <c r="J1439" i="55"/>
  <c r="R1439" i="55"/>
  <c r="R1434" i="55"/>
  <c r="S1434" i="55"/>
  <c r="J1434" i="55"/>
  <c r="R1422" i="55"/>
  <c r="S1422" i="55"/>
  <c r="J1422" i="55"/>
  <c r="S1369" i="55"/>
  <c r="J1369" i="55"/>
  <c r="V1312" i="55"/>
  <c r="U1312" i="55"/>
  <c r="T1311" i="55"/>
  <c r="K1311" i="55"/>
  <c r="Q1301" i="55"/>
  <c r="U1291" i="55"/>
  <c r="V1291" i="55"/>
  <c r="S1251" i="55"/>
  <c r="J1251" i="55"/>
  <c r="S1156" i="55"/>
  <c r="J1156" i="55"/>
  <c r="R1156" i="55"/>
  <c r="V1192" i="55"/>
  <c r="U1192" i="55"/>
  <c r="R1191" i="55"/>
  <c r="S1191" i="55"/>
  <c r="J1191" i="55"/>
  <c r="T1138" i="55"/>
  <c r="K1138" i="55"/>
  <c r="U1197" i="55"/>
  <c r="V1197" i="55"/>
  <c r="J1144" i="55"/>
  <c r="R1144" i="55"/>
  <c r="S1144" i="55"/>
  <c r="T1112" i="55"/>
  <c r="K1112" i="55"/>
  <c r="T1094" i="55"/>
  <c r="K1094" i="55"/>
  <c r="R1099" i="55"/>
  <c r="J1099" i="55"/>
  <c r="S1099" i="55"/>
  <c r="V1030" i="55"/>
  <c r="U1030" i="55"/>
  <c r="S1090" i="55"/>
  <c r="R1090" i="55"/>
  <c r="J1090" i="55"/>
  <c r="S1052" i="55"/>
  <c r="J1052" i="55"/>
  <c r="R1052" i="55"/>
  <c r="T986" i="55"/>
  <c r="K986" i="55"/>
  <c r="T923" i="55"/>
  <c r="K923" i="55"/>
  <c r="T918" i="55"/>
  <c r="K918" i="55"/>
  <c r="K952" i="55"/>
  <c r="T952" i="55"/>
  <c r="T920" i="55"/>
  <c r="K920" i="55"/>
  <c r="K837" i="55"/>
  <c r="T837" i="55"/>
  <c r="S806" i="55"/>
  <c r="J806" i="55"/>
  <c r="R806" i="55"/>
  <c r="T117" i="55"/>
  <c r="K117" i="55"/>
  <c r="S32" i="55"/>
  <c r="J32" i="55"/>
  <c r="R32" i="55"/>
  <c r="Q1683" i="55"/>
  <c r="K1653" i="55"/>
  <c r="T1653" i="55"/>
  <c r="J1613" i="55"/>
  <c r="R1613" i="55"/>
  <c r="S1613" i="55"/>
  <c r="K1612" i="55"/>
  <c r="T1612" i="55"/>
  <c r="R1598" i="55"/>
  <c r="K1564" i="55"/>
  <c r="T1564" i="55"/>
  <c r="R1589" i="55"/>
  <c r="U1553" i="55"/>
  <c r="V1553" i="55"/>
  <c r="R1525" i="55"/>
  <c r="S1525" i="55"/>
  <c r="J1525" i="55"/>
  <c r="T1491" i="55"/>
  <c r="K1491" i="55"/>
  <c r="T1490" i="55"/>
  <c r="K1490" i="55"/>
  <c r="K1509" i="55"/>
  <c r="T1509" i="55"/>
  <c r="V1492" i="55"/>
  <c r="U1492" i="55"/>
  <c r="S1457" i="55"/>
  <c r="R1457" i="55"/>
  <c r="J1457" i="55"/>
  <c r="V1430" i="55"/>
  <c r="U1430" i="55"/>
  <c r="T1403" i="55"/>
  <c r="K1403" i="55"/>
  <c r="S1400" i="55"/>
  <c r="U1365" i="55"/>
  <c r="V1365" i="55"/>
  <c r="K1368" i="55"/>
  <c r="T1368" i="55"/>
  <c r="S1345" i="55"/>
  <c r="J1345" i="55"/>
  <c r="R1358" i="55"/>
  <c r="R1307" i="55"/>
  <c r="R1241" i="55"/>
  <c r="J1241" i="55"/>
  <c r="S1241" i="55"/>
  <c r="Q1240" i="55"/>
  <c r="U1230" i="55"/>
  <c r="V1230" i="55"/>
  <c r="R1229" i="55"/>
  <c r="J1229" i="55"/>
  <c r="S1229" i="55"/>
  <c r="S1204" i="55"/>
  <c r="J1204" i="55"/>
  <c r="R1204" i="55"/>
  <c r="J1318" i="55"/>
  <c r="Q1318" i="55"/>
  <c r="V1184" i="55"/>
  <c r="U1184" i="55"/>
  <c r="U1183" i="55"/>
  <c r="V1183" i="55"/>
  <c r="U1234" i="55"/>
  <c r="V1234" i="55"/>
  <c r="T1165" i="55"/>
  <c r="K1165" i="55"/>
  <c r="T1121" i="55"/>
  <c r="K1121" i="55"/>
  <c r="K1213" i="55"/>
  <c r="T1213" i="55"/>
  <c r="S1086" i="55"/>
  <c r="R1086" i="55"/>
  <c r="J1086" i="55"/>
  <c r="T1075" i="55"/>
  <c r="K1075" i="55"/>
  <c r="V1091" i="55"/>
  <c r="U1073" i="55"/>
  <c r="J1073" i="55"/>
  <c r="R1073" i="55"/>
  <c r="S1073" i="55"/>
  <c r="S984" i="55"/>
  <c r="R984" i="55"/>
  <c r="J984" i="55"/>
  <c r="V1012" i="55"/>
  <c r="U1012" i="55"/>
  <c r="V1040" i="55"/>
  <c r="U1040" i="55"/>
  <c r="K1060" i="55"/>
  <c r="T1060" i="55"/>
  <c r="V919" i="55"/>
  <c r="U919" i="55"/>
  <c r="R887" i="55"/>
  <c r="S887" i="55"/>
  <c r="J887" i="55"/>
  <c r="V882" i="55"/>
  <c r="U882" i="55"/>
  <c r="R945" i="55"/>
  <c r="S945" i="55"/>
  <c r="J945" i="55"/>
  <c r="V844" i="55"/>
  <c r="U844" i="55"/>
  <c r="V57" i="55"/>
  <c r="U57" i="55"/>
  <c r="R121" i="55"/>
  <c r="J159" i="55"/>
  <c r="S159" i="55"/>
  <c r="R159" i="55"/>
  <c r="Q1692" i="55"/>
  <c r="T1651" i="55"/>
  <c r="K1651" i="55"/>
  <c r="T1649" i="55"/>
  <c r="K1649" i="55"/>
  <c r="V1600" i="55"/>
  <c r="U1600" i="55"/>
  <c r="K1560" i="55"/>
  <c r="T1560" i="55"/>
  <c r="Q1585" i="55"/>
  <c r="S49" i="55"/>
  <c r="J49" i="55"/>
  <c r="R49" i="55"/>
  <c r="R1671" i="55"/>
  <c r="S1671" i="55"/>
  <c r="J1671" i="55"/>
  <c r="U1125" i="55"/>
  <c r="V1125" i="55"/>
  <c r="K1028" i="55"/>
  <c r="T1028" i="55"/>
  <c r="T1582" i="55"/>
  <c r="K1582" i="55"/>
  <c r="T1530" i="55"/>
  <c r="K1530" i="55"/>
  <c r="T1345" i="55"/>
  <c r="K1345" i="55"/>
  <c r="V1339" i="55"/>
  <c r="U1339" i="55"/>
  <c r="K1185" i="55"/>
  <c r="T1185" i="55"/>
  <c r="V24" i="55"/>
  <c r="U24" i="55"/>
  <c r="K1641" i="55"/>
  <c r="T1641" i="55"/>
  <c r="S27" i="55"/>
  <c r="J1700" i="55"/>
  <c r="R1700" i="55"/>
  <c r="V1672" i="55"/>
  <c r="U1672" i="55"/>
  <c r="Q1650" i="55"/>
  <c r="V1655" i="55"/>
  <c r="U1655" i="55"/>
  <c r="V1643" i="55"/>
  <c r="U1643" i="55"/>
  <c r="T1607" i="55"/>
  <c r="K1607" i="55"/>
  <c r="S1572" i="55"/>
  <c r="J1572" i="55"/>
  <c r="R1572" i="55"/>
  <c r="V1551" i="55"/>
  <c r="U1551" i="55"/>
  <c r="T1569" i="55"/>
  <c r="K1569" i="55"/>
  <c r="V1516" i="55"/>
  <c r="V1494" i="55"/>
  <c r="U1494" i="55"/>
  <c r="V1461" i="55"/>
  <c r="U1472" i="55"/>
  <c r="J1472" i="55"/>
  <c r="R1472" i="55"/>
  <c r="S1472" i="55"/>
  <c r="T1440" i="55"/>
  <c r="K1440" i="55"/>
  <c r="K1439" i="55"/>
  <c r="T1439" i="55"/>
  <c r="T1422" i="55"/>
  <c r="K1422" i="55"/>
  <c r="R1397" i="55"/>
  <c r="V1404" i="55"/>
  <c r="U1404" i="55"/>
  <c r="T1369" i="55"/>
  <c r="K1369" i="55"/>
  <c r="S1372" i="55"/>
  <c r="S1317" i="55"/>
  <c r="J1317" i="55"/>
  <c r="R1317" i="55"/>
  <c r="S1312" i="55"/>
  <c r="J1312" i="55"/>
  <c r="R1312" i="55"/>
  <c r="V1343" i="55"/>
  <c r="U1343" i="55"/>
  <c r="J1311" i="55"/>
  <c r="Q1311" i="55"/>
  <c r="U1249" i="55"/>
  <c r="Q1238" i="55"/>
  <c r="S1289" i="55"/>
  <c r="J1289" i="55"/>
  <c r="R1289" i="55"/>
  <c r="S1186" i="55"/>
  <c r="J1186" i="55"/>
  <c r="R1186" i="55"/>
  <c r="S1192" i="55"/>
  <c r="J1192" i="55"/>
  <c r="R1192" i="55"/>
  <c r="R1197" i="55"/>
  <c r="J1197" i="55"/>
  <c r="S1197" i="55"/>
  <c r="T1144" i="55"/>
  <c r="V1015" i="55"/>
  <c r="V1062" i="55"/>
  <c r="U1062" i="55"/>
  <c r="S1030" i="55"/>
  <c r="R1030" i="55"/>
  <c r="J1030" i="55"/>
  <c r="T1090" i="55"/>
  <c r="K1090" i="55"/>
  <c r="V999" i="55"/>
  <c r="S988" i="55"/>
  <c r="J988" i="55"/>
  <c r="R988" i="55"/>
  <c r="V1028" i="55"/>
  <c r="U1028" i="55"/>
  <c r="R979" i="55"/>
  <c r="S979" i="55"/>
  <c r="J979" i="55"/>
  <c r="K1052" i="55"/>
  <c r="T1052" i="55"/>
  <c r="T955" i="55"/>
  <c r="K955" i="55"/>
  <c r="V888" i="55"/>
  <c r="Q837" i="55"/>
  <c r="T32" i="55"/>
  <c r="K32" i="55"/>
  <c r="K1694" i="55"/>
  <c r="Q1653" i="55"/>
  <c r="V1638" i="55"/>
  <c r="U1638" i="55"/>
  <c r="T1613" i="55"/>
  <c r="K1613" i="55"/>
  <c r="V1602" i="55"/>
  <c r="U1602" i="55"/>
  <c r="V1582" i="55"/>
  <c r="U1582" i="55"/>
  <c r="U1593" i="55"/>
  <c r="V1593" i="55"/>
  <c r="K1525" i="55"/>
  <c r="T1525" i="55"/>
  <c r="V1518" i="55"/>
  <c r="Q1491" i="55"/>
  <c r="Q1490" i="55"/>
  <c r="R1458" i="55"/>
  <c r="S1458" i="55"/>
  <c r="J1458" i="55"/>
  <c r="T1457" i="55"/>
  <c r="K1457" i="55"/>
  <c r="U1436" i="55"/>
  <c r="V1436" i="55"/>
  <c r="V1435" i="55"/>
  <c r="U1435" i="55"/>
  <c r="R1430" i="55"/>
  <c r="S1430" i="55"/>
  <c r="J1430" i="55"/>
  <c r="V1419" i="55"/>
  <c r="U1419" i="55"/>
  <c r="S1365" i="55"/>
  <c r="J1365" i="55"/>
  <c r="Q1368" i="55"/>
  <c r="K1340" i="55"/>
  <c r="T1340" i="55"/>
  <c r="K1241" i="55"/>
  <c r="T1241" i="55"/>
  <c r="J1283" i="55"/>
  <c r="R1283" i="55"/>
  <c r="S1283" i="55"/>
  <c r="S1230" i="55"/>
  <c r="J1230" i="55"/>
  <c r="R1230" i="55"/>
  <c r="K1229" i="55"/>
  <c r="T1229" i="55"/>
  <c r="V1286" i="55"/>
  <c r="U1236" i="55"/>
  <c r="T1295" i="55"/>
  <c r="K1295" i="55"/>
  <c r="V1185" i="55"/>
  <c r="U1185" i="55"/>
  <c r="R1318" i="55"/>
  <c r="S1184" i="55"/>
  <c r="J1184" i="55"/>
  <c r="R1184" i="55"/>
  <c r="S1183" i="55"/>
  <c r="J1183" i="55"/>
  <c r="R1183" i="55"/>
  <c r="T1134" i="55"/>
  <c r="K1134" i="55"/>
  <c r="K1140" i="55"/>
  <c r="U1140" i="55"/>
  <c r="V1140" i="55"/>
  <c r="T1086" i="55"/>
  <c r="K1086" i="55"/>
  <c r="U1011" i="55"/>
  <c r="Q1091" i="55"/>
  <c r="V1026" i="55"/>
  <c r="U1026" i="55"/>
  <c r="S1079" i="55"/>
  <c r="J1079" i="55"/>
  <c r="R1079" i="55"/>
  <c r="T1073" i="55"/>
  <c r="S1040" i="55"/>
  <c r="J1040" i="55"/>
  <c r="R1040" i="55"/>
  <c r="T982" i="55"/>
  <c r="K982" i="55"/>
  <c r="R951" i="55"/>
  <c r="J951" i="55"/>
  <c r="S951" i="55"/>
  <c r="R919" i="55"/>
  <c r="S919" i="55"/>
  <c r="J919" i="55"/>
  <c r="T887" i="55"/>
  <c r="K887" i="55"/>
  <c r="V914" i="55"/>
  <c r="U914" i="55"/>
  <c r="S882" i="55"/>
  <c r="J882" i="55"/>
  <c r="R882" i="55"/>
  <c r="Q881" i="55"/>
  <c r="S884" i="55"/>
  <c r="J884" i="55"/>
  <c r="R884" i="55"/>
  <c r="V833" i="55"/>
  <c r="U833" i="55"/>
  <c r="S802" i="55"/>
  <c r="R802" i="55"/>
  <c r="J802" i="55"/>
  <c r="S57" i="55"/>
  <c r="J57" i="55"/>
  <c r="R57" i="55"/>
  <c r="T159" i="55"/>
  <c r="K159" i="55"/>
  <c r="T35" i="55"/>
  <c r="K35" i="55"/>
  <c r="V1645" i="55"/>
  <c r="U1645" i="55"/>
  <c r="K1608" i="55"/>
  <c r="T1608" i="55"/>
  <c r="V1641" i="55"/>
  <c r="U1641" i="55"/>
  <c r="S1600" i="55"/>
  <c r="J1600" i="55"/>
  <c r="R1600" i="55"/>
  <c r="V1574" i="55"/>
  <c r="U1574" i="55"/>
  <c r="T1579" i="55"/>
  <c r="K1579" i="55"/>
  <c r="T1550" i="55"/>
  <c r="K1550" i="55"/>
  <c r="U1547" i="55"/>
  <c r="V1547" i="55"/>
  <c r="T1546" i="55"/>
  <c r="K1546" i="55"/>
  <c r="K1517" i="55"/>
  <c r="T1517" i="55"/>
  <c r="T1479" i="55"/>
  <c r="K1479" i="55"/>
  <c r="S1483" i="55"/>
  <c r="J1483" i="55"/>
  <c r="R1483" i="55"/>
  <c r="S1464" i="55"/>
  <c r="J1464" i="55"/>
  <c r="R1464" i="55"/>
  <c r="V1449" i="55"/>
  <c r="U1449" i="55"/>
  <c r="J1441" i="55"/>
  <c r="S1441" i="55"/>
  <c r="R1441" i="55"/>
  <c r="V1396" i="55"/>
  <c r="U1396" i="55"/>
  <c r="V1378" i="55"/>
  <c r="U1378" i="55"/>
  <c r="T1382" i="55"/>
  <c r="K1382" i="55"/>
  <c r="S1335" i="55"/>
  <c r="R1335" i="55"/>
  <c r="J1335" i="55"/>
  <c r="S1284" i="55"/>
  <c r="R1284" i="55"/>
  <c r="J1284" i="55"/>
  <c r="T1232" i="55"/>
  <c r="K1232" i="55"/>
  <c r="V1239" i="55"/>
  <c r="U1239" i="55"/>
  <c r="R1298" i="55"/>
  <c r="S1298" i="55"/>
  <c r="J1298" i="55"/>
  <c r="T1235" i="55"/>
  <c r="K1235" i="55"/>
  <c r="V1196" i="55"/>
  <c r="U1196" i="55"/>
  <c r="R1195" i="55"/>
  <c r="S1195" i="55"/>
  <c r="S1083" i="55"/>
  <c r="J1083" i="55"/>
  <c r="R1083" i="55"/>
  <c r="T1054" i="55"/>
  <c r="K1054" i="55"/>
  <c r="K1008" i="55"/>
  <c r="T1008" i="55"/>
  <c r="S978" i="55"/>
  <c r="R978" i="55"/>
  <c r="J978" i="55"/>
  <c r="S947" i="55"/>
  <c r="J947" i="55"/>
  <c r="T915" i="55"/>
  <c r="K915" i="55"/>
  <c r="Q883" i="55"/>
  <c r="S878" i="55"/>
  <c r="J878" i="55"/>
  <c r="R878" i="55"/>
  <c r="K941" i="55"/>
  <c r="T941" i="55"/>
  <c r="S912" i="55"/>
  <c r="J912" i="55"/>
  <c r="R912" i="55"/>
  <c r="U61" i="55"/>
  <c r="K93" i="55"/>
  <c r="T93" i="55"/>
  <c r="R125" i="55"/>
  <c r="T1688" i="55"/>
  <c r="K1688" i="55"/>
  <c r="S1665" i="55"/>
  <c r="J1665" i="55"/>
  <c r="R1665" i="55"/>
  <c r="V1628" i="55"/>
  <c r="U1628" i="55"/>
  <c r="S1618" i="55"/>
  <c r="R1618" i="55"/>
  <c r="J1618" i="55"/>
  <c r="J1590" i="55"/>
  <c r="Q1590" i="55"/>
  <c r="S1570" i="55"/>
  <c r="J1570" i="55"/>
  <c r="R1570" i="55"/>
  <c r="S1581" i="55"/>
  <c r="J1581" i="55"/>
  <c r="Q1533" i="55"/>
  <c r="V1537" i="55"/>
  <c r="R1514" i="55"/>
  <c r="S1514" i="55"/>
  <c r="J1514" i="55"/>
  <c r="T1486" i="55"/>
  <c r="K1486" i="55"/>
  <c r="V1484" i="55"/>
  <c r="U1484" i="55"/>
  <c r="V1512" i="55"/>
  <c r="V1485" i="55"/>
  <c r="U1485" i="55"/>
  <c r="T1402" i="55"/>
  <c r="K1402" i="55"/>
  <c r="R1417" i="55"/>
  <c r="J1417" i="55"/>
  <c r="S1417" i="55"/>
  <c r="Q1423" i="55"/>
  <c r="T1391" i="55"/>
  <c r="K1391" i="55"/>
  <c r="V1429" i="55"/>
  <c r="U1429" i="55"/>
  <c r="K1332" i="55"/>
  <c r="T1332" i="55"/>
  <c r="V1374" i="55"/>
  <c r="U1374" i="55"/>
  <c r="S1231" i="55"/>
  <c r="J1231" i="55"/>
  <c r="Q1275" i="55"/>
  <c r="U1290" i="55"/>
  <c r="K1278" i="55"/>
  <c r="T1278" i="55"/>
  <c r="U1304" i="55"/>
  <c r="V1304" i="55"/>
  <c r="R1187" i="55"/>
  <c r="S1187" i="55"/>
  <c r="J1187" i="55"/>
  <c r="T1250" i="55"/>
  <c r="K1250" i="55"/>
  <c r="V1169" i="55"/>
  <c r="U1169" i="55"/>
  <c r="J1168" i="55"/>
  <c r="R1168" i="55"/>
  <c r="S1168" i="55"/>
  <c r="T1126" i="55"/>
  <c r="K1126" i="55"/>
  <c r="J1145" i="55"/>
  <c r="S1145" i="55"/>
  <c r="R1145" i="55"/>
  <c r="T1113" i="55"/>
  <c r="K1113" i="55"/>
  <c r="U1157" i="55"/>
  <c r="V1157" i="55"/>
  <c r="V1050" i="55"/>
  <c r="U1050" i="55"/>
  <c r="S1018" i="55"/>
  <c r="R1018" i="55"/>
  <c r="J1018" i="55"/>
  <c r="V1119" i="55"/>
  <c r="Q1068" i="55"/>
  <c r="K1147" i="55"/>
  <c r="T1147" i="55"/>
  <c r="T1006" i="55"/>
  <c r="K1006" i="55"/>
  <c r="T969" i="55"/>
  <c r="K969" i="55"/>
  <c r="T943" i="55"/>
  <c r="K943" i="55"/>
  <c r="V905" i="55"/>
  <c r="U905" i="55"/>
  <c r="Q940" i="55"/>
  <c r="S826" i="55"/>
  <c r="R826" i="55"/>
  <c r="J826" i="55"/>
  <c r="K97" i="55"/>
  <c r="Q1680" i="55"/>
  <c r="T1652" i="55"/>
  <c r="K1652" i="55"/>
  <c r="Q1661" i="55"/>
  <c r="S1664" i="55"/>
  <c r="J1664" i="55"/>
  <c r="R1664" i="55"/>
  <c r="R1647" i="55"/>
  <c r="S1647" i="55"/>
  <c r="J1647" i="55"/>
  <c r="V1636" i="55"/>
  <c r="U1636" i="55"/>
  <c r="T1586" i="55"/>
  <c r="K1586" i="55"/>
  <c r="J1597" i="55"/>
  <c r="R1597" i="55"/>
  <c r="S1597" i="55"/>
  <c r="S1567" i="55"/>
  <c r="J1567" i="55"/>
  <c r="R1567" i="55"/>
  <c r="K1545" i="55"/>
  <c r="T1545" i="55"/>
  <c r="V1539" i="55"/>
  <c r="U1539" i="55"/>
  <c r="Q1526" i="55"/>
  <c r="T1538" i="55"/>
  <c r="K1538" i="55"/>
  <c r="T1511" i="55"/>
  <c r="K1511" i="55"/>
  <c r="Q1510" i="55"/>
  <c r="Q1471" i="55"/>
  <c r="S1478" i="55"/>
  <c r="J1478" i="55"/>
  <c r="R1478" i="55"/>
  <c r="R1477" i="55"/>
  <c r="S1477" i="55"/>
  <c r="J1477" i="55"/>
  <c r="V1455" i="55"/>
  <c r="U1455" i="55"/>
  <c r="S1424" i="55"/>
  <c r="J1424" i="55"/>
  <c r="R1424" i="55"/>
  <c r="Q1398" i="55"/>
  <c r="R1413" i="55"/>
  <c r="J1413" i="55"/>
  <c r="S1413" i="55"/>
  <c r="T1385" i="55"/>
  <c r="K1385" i="55"/>
  <c r="Q1389" i="55"/>
  <c r="S1333" i="55"/>
  <c r="J1333" i="55"/>
  <c r="Q1328" i="55"/>
  <c r="S1366" i="55"/>
  <c r="J1366" i="55"/>
  <c r="V1302" i="55"/>
  <c r="Q1342" i="55"/>
  <c r="R1270" i="55"/>
  <c r="J1270" i="55"/>
  <c r="S1270" i="55"/>
  <c r="S1269" i="55"/>
  <c r="J1269" i="55"/>
  <c r="R1269" i="55"/>
  <c r="S1322" i="55"/>
  <c r="U1274" i="55"/>
  <c r="R1225" i="55"/>
  <c r="J1225" i="55"/>
  <c r="S1225" i="55"/>
  <c r="Q1242" i="55"/>
  <c r="T1206" i="55"/>
  <c r="K1206" i="55"/>
  <c r="V1150" i="55"/>
  <c r="U1150" i="55"/>
  <c r="T1122" i="55"/>
  <c r="K1122" i="55"/>
  <c r="J1141" i="55"/>
  <c r="S1141" i="55"/>
  <c r="R1141" i="55"/>
  <c r="T1109" i="55"/>
  <c r="K1109" i="55"/>
  <c r="K1128" i="55"/>
  <c r="V1128" i="55"/>
  <c r="U1128" i="55"/>
  <c r="V1078" i="55"/>
  <c r="U1078" i="55"/>
  <c r="S1046" i="55"/>
  <c r="R1046" i="55"/>
  <c r="J1046" i="55"/>
  <c r="T1014" i="55"/>
  <c r="K1014" i="55"/>
  <c r="Q1096" i="55"/>
  <c r="K1001" i="55"/>
  <c r="S997" i="55"/>
  <c r="J997" i="55"/>
  <c r="R997" i="55"/>
  <c r="U1131" i="55"/>
  <c r="V1131" i="55"/>
  <c r="R939" i="55"/>
  <c r="Q939" i="55"/>
  <c r="Q936" i="55"/>
  <c r="V904" i="55"/>
  <c r="Q869" i="55"/>
  <c r="Q37" i="55"/>
  <c r="Q101" i="55"/>
  <c r="V1697" i="55"/>
  <c r="U1697" i="55"/>
  <c r="S1674" i="55"/>
  <c r="R1674" i="55"/>
  <c r="J1674" i="55"/>
  <c r="V1670" i="55"/>
  <c r="U1670" i="55"/>
  <c r="S1648" i="55"/>
  <c r="J1648" i="55"/>
  <c r="R1648" i="55"/>
  <c r="T1610" i="55"/>
  <c r="K1610" i="55"/>
  <c r="T1587" i="55"/>
  <c r="K1587" i="55"/>
  <c r="S1583" i="55"/>
  <c r="J1583" i="55"/>
  <c r="R1583" i="55"/>
  <c r="S1580" i="55"/>
  <c r="R1580" i="55"/>
  <c r="J1580" i="55"/>
  <c r="U1535" i="55"/>
  <c r="V1535" i="55"/>
  <c r="U1534" i="55"/>
  <c r="Q1532" i="55"/>
  <c r="V1507" i="55"/>
  <c r="U1507" i="55"/>
  <c r="S1506" i="55"/>
  <c r="J1506" i="55"/>
  <c r="R1506" i="55"/>
  <c r="S1522" i="55"/>
  <c r="J1522" i="55"/>
  <c r="R1522" i="55"/>
  <c r="T1416" i="55"/>
  <c r="K1416" i="55"/>
  <c r="S1381" i="55"/>
  <c r="J1381" i="55"/>
  <c r="Q1384" i="55"/>
  <c r="V1324" i="55"/>
  <c r="U1324" i="55"/>
  <c r="S1355" i="55"/>
  <c r="J1355" i="55"/>
  <c r="R1355" i="55"/>
  <c r="J1323" i="55"/>
  <c r="S1323" i="55"/>
  <c r="T1346" i="55"/>
  <c r="K1346" i="55"/>
  <c r="S1326" i="55"/>
  <c r="J1326" i="55"/>
  <c r="R1326" i="55"/>
  <c r="K1262" i="55"/>
  <c r="T1262" i="55"/>
  <c r="T1261" i="55"/>
  <c r="K1261" i="55"/>
  <c r="T1268" i="55"/>
  <c r="K1268" i="55"/>
  <c r="T1288" i="55"/>
  <c r="K1288" i="55"/>
  <c r="K1171" i="55"/>
  <c r="T1171" i="55"/>
  <c r="Q1217" i="55"/>
  <c r="Q1159" i="55"/>
  <c r="V1215" i="55"/>
  <c r="U1215" i="55"/>
  <c r="V1149" i="55"/>
  <c r="U1149" i="55"/>
  <c r="Q1081" i="55"/>
  <c r="V1042" i="55"/>
  <c r="U1042" i="55"/>
  <c r="S1010" i="55"/>
  <c r="R1010" i="55"/>
  <c r="J1010" i="55"/>
  <c r="S1097" i="55"/>
  <c r="J1097" i="55"/>
  <c r="R1097" i="55"/>
  <c r="V1016" i="55"/>
  <c r="U1016" i="55"/>
  <c r="Q1103" i="55"/>
  <c r="K1115" i="55"/>
  <c r="T1115" i="55"/>
  <c r="T995" i="55"/>
  <c r="K995" i="55"/>
  <c r="S935" i="55"/>
  <c r="J935" i="55"/>
  <c r="T903" i="55"/>
  <c r="K903" i="55"/>
  <c r="S962" i="55"/>
  <c r="R962" i="55"/>
  <c r="J962" i="55"/>
  <c r="U930" i="55"/>
  <c r="V930" i="55"/>
  <c r="S898" i="55"/>
  <c r="J898" i="55"/>
  <c r="R898" i="55"/>
  <c r="U932" i="55"/>
  <c r="S900" i="55"/>
  <c r="J900" i="55"/>
  <c r="R900" i="55"/>
  <c r="K105" i="55"/>
  <c r="T105" i="55"/>
  <c r="T160" i="55"/>
  <c r="K160" i="55"/>
  <c r="Q1681" i="55"/>
  <c r="Q1658" i="55"/>
  <c r="Q1673" i="55"/>
  <c r="S1646" i="55"/>
  <c r="R1646" i="55"/>
  <c r="J1646" i="55"/>
  <c r="T1630" i="55"/>
  <c r="K1630" i="55"/>
  <c r="T1606" i="55"/>
  <c r="K1606" i="55"/>
  <c r="S1599" i="55"/>
  <c r="J1599" i="55"/>
  <c r="R1599" i="55"/>
  <c r="S1584" i="55"/>
  <c r="J1584" i="55"/>
  <c r="R1584" i="55"/>
  <c r="S1577" i="55"/>
  <c r="J1577" i="55"/>
  <c r="K1552" i="55"/>
  <c r="T1552" i="55"/>
  <c r="U1540" i="55"/>
  <c r="J1540" i="55"/>
  <c r="R1540" i="55"/>
  <c r="S1540" i="55"/>
  <c r="V1503" i="55"/>
  <c r="U1503" i="55"/>
  <c r="S1502" i="55"/>
  <c r="J1502" i="55"/>
  <c r="R1502" i="55"/>
  <c r="S1463" i="55"/>
  <c r="R1463" i="55"/>
  <c r="J1463" i="55"/>
  <c r="S1428" i="55"/>
  <c r="J1428" i="55"/>
  <c r="R1428" i="55"/>
  <c r="K1427" i="55"/>
  <c r="T1427" i="55"/>
  <c r="T1412" i="55"/>
  <c r="K1412" i="55"/>
  <c r="T1377" i="55"/>
  <c r="K1377" i="55"/>
  <c r="V1352" i="55"/>
  <c r="U1352" i="55"/>
  <c r="T1351" i="55"/>
  <c r="K1351" i="55"/>
  <c r="U1319" i="55"/>
  <c r="V1319" i="55"/>
  <c r="S1265" i="55"/>
  <c r="J1265" i="55"/>
  <c r="R1265" i="55"/>
  <c r="J1271" i="55"/>
  <c r="R1271" i="55"/>
  <c r="S1271" i="55"/>
  <c r="R1209" i="55"/>
  <c r="J1209" i="55"/>
  <c r="S1209" i="55"/>
  <c r="Q1208" i="55"/>
  <c r="J1190" i="55"/>
  <c r="R1190" i="55"/>
  <c r="S1190" i="55"/>
  <c r="V1114" i="55"/>
  <c r="U1114" i="55"/>
  <c r="V1070" i="55"/>
  <c r="U1070" i="55"/>
  <c r="S1038" i="55"/>
  <c r="R1038" i="55"/>
  <c r="J1038" i="55"/>
  <c r="S1106" i="55"/>
  <c r="J1106" i="55"/>
  <c r="R1106" i="55"/>
  <c r="Q1002" i="55"/>
  <c r="V1076" i="55"/>
  <c r="U1076" i="55"/>
  <c r="R987" i="55"/>
  <c r="S987" i="55"/>
  <c r="J987" i="55"/>
  <c r="K1064" i="55"/>
  <c r="T1064" i="55"/>
  <c r="V931" i="55"/>
  <c r="U931" i="55"/>
  <c r="R899" i="55"/>
  <c r="S899" i="55"/>
  <c r="J899" i="55"/>
  <c r="R958" i="55"/>
  <c r="J958" i="55"/>
  <c r="S958" i="55"/>
  <c r="U926" i="55"/>
  <c r="V926" i="55"/>
  <c r="R925" i="55"/>
  <c r="S925" i="55"/>
  <c r="J925" i="55"/>
  <c r="K893" i="55"/>
  <c r="T893" i="55"/>
  <c r="U896" i="55"/>
  <c r="K109" i="55"/>
  <c r="T109" i="55"/>
  <c r="S1689" i="55"/>
  <c r="J1689" i="55"/>
  <c r="R1689" i="55"/>
  <c r="Q1654" i="55"/>
  <c r="T1659" i="55"/>
  <c r="K1659" i="55"/>
  <c r="Q1666" i="55"/>
  <c r="V1620" i="55"/>
  <c r="U1620" i="55"/>
  <c r="Q1595" i="55"/>
  <c r="K1576" i="55"/>
  <c r="T1576" i="55"/>
  <c r="Q1603" i="55"/>
  <c r="S1531" i="55"/>
  <c r="J1531" i="55"/>
  <c r="T1523" i="55"/>
  <c r="K1523" i="55"/>
  <c r="Q1499" i="55"/>
  <c r="V1498" i="55"/>
  <c r="V1519" i="55"/>
  <c r="U1519" i="55"/>
  <c r="R1481" i="55"/>
  <c r="S1481" i="55"/>
  <c r="J1481" i="55"/>
  <c r="T1465" i="55"/>
  <c r="K1465" i="55"/>
  <c r="S1444" i="55"/>
  <c r="J1444" i="55"/>
  <c r="R1444" i="55"/>
  <c r="S1443" i="55"/>
  <c r="J1443" i="55"/>
  <c r="R1443" i="55"/>
  <c r="R1438" i="55"/>
  <c r="S1438" i="55"/>
  <c r="J1438" i="55"/>
  <c r="Q1411" i="55"/>
  <c r="T1401" i="55"/>
  <c r="K1401" i="55"/>
  <c r="U1373" i="55"/>
  <c r="V1373" i="55"/>
  <c r="K1376" i="55"/>
  <c r="T1376" i="55"/>
  <c r="Q1383" i="55"/>
  <c r="Q1353" i="55"/>
  <c r="S1316" i="55"/>
  <c r="J1316" i="55"/>
  <c r="R1316" i="55"/>
  <c r="J1315" i="55"/>
  <c r="Q1315" i="55"/>
  <c r="V1257" i="55"/>
  <c r="U1257" i="55"/>
  <c r="R1314" i="55"/>
  <c r="T1256" i="55"/>
  <c r="K1256" i="55"/>
  <c r="U1246" i="55"/>
  <c r="R1245" i="55"/>
  <c r="J1245" i="55"/>
  <c r="S1245" i="55"/>
  <c r="S1220" i="55"/>
  <c r="J1220" i="55"/>
  <c r="R1220" i="55"/>
  <c r="K1201" i="55"/>
  <c r="T1201" i="55"/>
  <c r="V1350" i="55"/>
  <c r="U1350" i="55"/>
  <c r="Q1129" i="55"/>
  <c r="T1116" i="55"/>
  <c r="K1116" i="55"/>
  <c r="T1093" i="55"/>
  <c r="U1123" i="55"/>
  <c r="Q1066" i="55"/>
  <c r="S1082" i="55"/>
  <c r="R1082" i="55"/>
  <c r="J1082" i="55"/>
  <c r="T1049" i="55"/>
  <c r="Q1044" i="55"/>
  <c r="Q983" i="55"/>
  <c r="T1005" i="55"/>
  <c r="T895" i="55"/>
  <c r="K895" i="55"/>
  <c r="Q954" i="55"/>
  <c r="Q890" i="55"/>
  <c r="V953" i="55"/>
  <c r="U953" i="55"/>
  <c r="T924" i="55"/>
  <c r="K924" i="55"/>
  <c r="Q892" i="55"/>
  <c r="U810" i="55"/>
  <c r="V860" i="55"/>
  <c r="U860" i="55"/>
  <c r="T793" i="55"/>
  <c r="K793" i="55"/>
  <c r="K857" i="55"/>
  <c r="T857" i="55"/>
  <c r="Q808" i="55"/>
  <c r="R847" i="55"/>
  <c r="S847" i="55"/>
  <c r="J847" i="55"/>
  <c r="T750" i="55"/>
  <c r="K750" i="55"/>
  <c r="K787" i="55"/>
  <c r="T787" i="55"/>
  <c r="J753" i="55"/>
  <c r="Q753" i="55"/>
  <c r="R775" i="55"/>
  <c r="S775" i="55"/>
  <c r="J775" i="55"/>
  <c r="J683" i="55"/>
  <c r="R683" i="55"/>
  <c r="S683" i="55"/>
  <c r="T651" i="55"/>
  <c r="Q619" i="55"/>
  <c r="Q712" i="55"/>
  <c r="U642" i="55"/>
  <c r="V642" i="55"/>
  <c r="S661" i="55"/>
  <c r="J661" i="55"/>
  <c r="R661" i="55"/>
  <c r="T629" i="55"/>
  <c r="K629" i="55"/>
  <c r="R717" i="55"/>
  <c r="S717" i="55"/>
  <c r="U632" i="55"/>
  <c r="V632" i="55"/>
  <c r="K574" i="55"/>
  <c r="T574" i="55"/>
  <c r="R534" i="55"/>
  <c r="J534" i="55"/>
  <c r="S534" i="55"/>
  <c r="Q501" i="55"/>
  <c r="S460" i="55"/>
  <c r="R460" i="55"/>
  <c r="J460" i="55"/>
  <c r="T459" i="55"/>
  <c r="Q482" i="55"/>
  <c r="T436" i="55"/>
  <c r="K436" i="55"/>
  <c r="Q568" i="55"/>
  <c r="K495" i="55"/>
  <c r="V495" i="55"/>
  <c r="U495" i="55"/>
  <c r="T386" i="55"/>
  <c r="Q322" i="55"/>
  <c r="V405" i="55"/>
  <c r="U405" i="55"/>
  <c r="V376" i="55"/>
  <c r="U376" i="55"/>
  <c r="J344" i="55"/>
  <c r="S344" i="55"/>
  <c r="R344" i="55"/>
  <c r="Q418" i="55"/>
  <c r="Q264" i="55"/>
  <c r="Q201" i="55"/>
  <c r="V240" i="55"/>
  <c r="U240" i="55"/>
  <c r="V309" i="55"/>
  <c r="U309" i="55"/>
  <c r="V215" i="55"/>
  <c r="U215" i="55"/>
  <c r="S254" i="55"/>
  <c r="J254" i="55"/>
  <c r="R254" i="55"/>
  <c r="T222" i="55"/>
  <c r="K265" i="55"/>
  <c r="T265" i="55"/>
  <c r="R86" i="55"/>
  <c r="Q86" i="55"/>
  <c r="J154" i="55"/>
  <c r="R154" i="55"/>
  <c r="S154" i="55"/>
  <c r="V171" i="55"/>
  <c r="U171" i="55"/>
  <c r="S124" i="55"/>
  <c r="R124" i="55"/>
  <c r="J124" i="55"/>
  <c r="K173" i="55"/>
  <c r="T173" i="55"/>
  <c r="R821" i="55"/>
  <c r="S821" i="55"/>
  <c r="J821" i="55"/>
  <c r="V849" i="55"/>
  <c r="U849" i="55"/>
  <c r="V804" i="55"/>
  <c r="U804" i="55"/>
  <c r="R799" i="55"/>
  <c r="S799" i="55"/>
  <c r="J799" i="55"/>
  <c r="Q778" i="55"/>
  <c r="V746" i="55"/>
  <c r="Q784" i="55"/>
  <c r="V749" i="55"/>
  <c r="U749" i="55"/>
  <c r="S782" i="55"/>
  <c r="J782" i="55"/>
  <c r="R782" i="55"/>
  <c r="R739" i="55"/>
  <c r="S739" i="55"/>
  <c r="J739" i="55"/>
  <c r="T714" i="55"/>
  <c r="K714" i="55"/>
  <c r="Q679" i="55"/>
  <c r="U702" i="55"/>
  <c r="V702" i="55"/>
  <c r="R606" i="55"/>
  <c r="J606" i="55"/>
  <c r="S606" i="55"/>
  <c r="S689" i="55"/>
  <c r="J689" i="55"/>
  <c r="R689" i="55"/>
  <c r="T657" i="55"/>
  <c r="K657" i="55"/>
  <c r="Q625" i="55"/>
  <c r="V692" i="55"/>
  <c r="U692" i="55"/>
  <c r="S591" i="55"/>
  <c r="J591" i="55"/>
  <c r="R591" i="55"/>
  <c r="K478" i="55"/>
  <c r="T478" i="55"/>
  <c r="Q434" i="55"/>
  <c r="K530" i="55"/>
  <c r="T530" i="55"/>
  <c r="U493" i="55"/>
  <c r="R596" i="55"/>
  <c r="S596" i="55"/>
  <c r="J596" i="55"/>
  <c r="T541" i="55"/>
  <c r="K541" i="55"/>
  <c r="V509" i="55"/>
  <c r="Q474" i="55"/>
  <c r="T432" i="55"/>
  <c r="K432" i="55"/>
  <c r="U489" i="55"/>
  <c r="T585" i="55"/>
  <c r="K585" i="55"/>
  <c r="Q472" i="55"/>
  <c r="V557" i="55"/>
  <c r="U557" i="55"/>
  <c r="U371" i="55"/>
  <c r="V371" i="55"/>
  <c r="J339" i="55"/>
  <c r="S339" i="55"/>
  <c r="R339" i="55"/>
  <c r="U421" i="55"/>
  <c r="Q382" i="55"/>
  <c r="K318" i="55"/>
  <c r="V318" i="55"/>
  <c r="U318" i="55"/>
  <c r="T404" i="55"/>
  <c r="K404" i="55"/>
  <c r="J372" i="55"/>
  <c r="S372" i="55"/>
  <c r="R372" i="55"/>
  <c r="T340" i="55"/>
  <c r="K340" i="55"/>
  <c r="V412" i="55"/>
  <c r="U412" i="55"/>
  <c r="R287" i="55"/>
  <c r="S287" i="55"/>
  <c r="J287" i="55"/>
  <c r="S278" i="55"/>
  <c r="J278" i="55"/>
  <c r="R278" i="55"/>
  <c r="J236" i="55"/>
  <c r="S236" i="55"/>
  <c r="R236" i="55"/>
  <c r="T204" i="55"/>
  <c r="K204" i="55"/>
  <c r="K301" i="55"/>
  <c r="T301" i="55"/>
  <c r="V284" i="55"/>
  <c r="U284" i="55"/>
  <c r="V179" i="55"/>
  <c r="U179" i="55"/>
  <c r="J298" i="55"/>
  <c r="R298" i="55"/>
  <c r="S298" i="55"/>
  <c r="Q218" i="55"/>
  <c r="T23" i="55"/>
  <c r="K23" i="55"/>
  <c r="S122" i="55"/>
  <c r="R122" i="55"/>
  <c r="J122" i="55"/>
  <c r="U31" i="55"/>
  <c r="V31" i="55"/>
  <c r="V67" i="55"/>
  <c r="J131" i="55"/>
  <c r="S131" i="55"/>
  <c r="R131" i="55"/>
  <c r="K96" i="55"/>
  <c r="T96" i="55"/>
  <c r="U158" i="55"/>
  <c r="V158" i="55"/>
  <c r="S800" i="55"/>
  <c r="J800" i="55"/>
  <c r="R800" i="55"/>
  <c r="V840" i="55"/>
  <c r="U840" i="55"/>
  <c r="T827" i="55"/>
  <c r="K827" i="55"/>
  <c r="U774" i="55"/>
  <c r="S742" i="55"/>
  <c r="J742" i="55"/>
  <c r="R742" i="55"/>
  <c r="S772" i="55"/>
  <c r="J772" i="55"/>
  <c r="R772" i="55"/>
  <c r="T740" i="55"/>
  <c r="K740" i="55"/>
  <c r="Q767" i="55"/>
  <c r="R707" i="55"/>
  <c r="J707" i="55"/>
  <c r="S707" i="55"/>
  <c r="K675" i="55"/>
  <c r="U675" i="55"/>
  <c r="R698" i="55"/>
  <c r="J698" i="55"/>
  <c r="S698" i="55"/>
  <c r="K666" i="55"/>
  <c r="T666" i="55"/>
  <c r="K719" i="55"/>
  <c r="U653" i="55"/>
  <c r="J688" i="55"/>
  <c r="S688" i="55"/>
  <c r="R688" i="55"/>
  <c r="T656" i="55"/>
  <c r="K656" i="55"/>
  <c r="Q624" i="55"/>
  <c r="K470" i="55"/>
  <c r="T470" i="55"/>
  <c r="U430" i="55"/>
  <c r="V430" i="55"/>
  <c r="K565" i="55"/>
  <c r="T565" i="55"/>
  <c r="V449" i="55"/>
  <c r="U505" i="55"/>
  <c r="T428" i="55"/>
  <c r="K428" i="55"/>
  <c r="T464" i="55"/>
  <c r="K464" i="55"/>
  <c r="T479" i="55"/>
  <c r="Q367" i="55"/>
  <c r="S410" i="55"/>
  <c r="R410" i="55"/>
  <c r="J410" i="55"/>
  <c r="J314" i="55"/>
  <c r="R314" i="55"/>
  <c r="S314" i="55"/>
  <c r="S397" i="55"/>
  <c r="R397" i="55"/>
  <c r="J397" i="55"/>
  <c r="U365" i="55"/>
  <c r="V365" i="55"/>
  <c r="R333" i="55"/>
  <c r="S333" i="55"/>
  <c r="J333" i="55"/>
  <c r="S400" i="55"/>
  <c r="J400" i="55"/>
  <c r="R400" i="55"/>
  <c r="V257" i="55"/>
  <c r="U257" i="55"/>
  <c r="R225" i="55"/>
  <c r="J225" i="55"/>
  <c r="S225" i="55"/>
  <c r="K193" i="55"/>
  <c r="T193" i="55"/>
  <c r="Q270" i="55"/>
  <c r="V276" i="55"/>
  <c r="U276" i="55"/>
  <c r="J239" i="55"/>
  <c r="S239" i="55"/>
  <c r="R239" i="55"/>
  <c r="T207" i="55"/>
  <c r="K207" i="55"/>
  <c r="Q307" i="55"/>
  <c r="V62" i="55"/>
  <c r="U62" i="55"/>
  <c r="Q126" i="55"/>
  <c r="T39" i="55"/>
  <c r="K39" i="55"/>
  <c r="J139" i="55"/>
  <c r="S139" i="55"/>
  <c r="R139" i="55"/>
  <c r="V36" i="55"/>
  <c r="U36" i="55"/>
  <c r="V30" i="55"/>
  <c r="U30" i="55"/>
  <c r="T68" i="55"/>
  <c r="K68" i="55"/>
  <c r="S132" i="55"/>
  <c r="R132" i="55"/>
  <c r="J132" i="55"/>
  <c r="S858" i="55"/>
  <c r="J858" i="55"/>
  <c r="R858" i="55"/>
  <c r="R791" i="55"/>
  <c r="S791" i="55"/>
  <c r="J791" i="55"/>
  <c r="T773" i="55"/>
  <c r="K773" i="55"/>
  <c r="J741" i="55"/>
  <c r="Q741" i="55"/>
  <c r="Q736" i="55"/>
  <c r="V731" i="55"/>
  <c r="U731" i="55"/>
  <c r="J639" i="55"/>
  <c r="R639" i="55"/>
  <c r="S639" i="55"/>
  <c r="T607" i="55"/>
  <c r="Q662" i="55"/>
  <c r="V711" i="55"/>
  <c r="U711" i="55"/>
  <c r="S617" i="55"/>
  <c r="J617" i="55"/>
  <c r="R617" i="55"/>
  <c r="Q705" i="55"/>
  <c r="Q684" i="55"/>
  <c r="K575" i="55"/>
  <c r="V575" i="55"/>
  <c r="U575" i="55"/>
  <c r="Q554" i="55"/>
  <c r="K522" i="55"/>
  <c r="T522" i="55"/>
  <c r="Q477" i="55"/>
  <c r="T500" i="55"/>
  <c r="K500" i="55"/>
  <c r="S580" i="55"/>
  <c r="R580" i="55"/>
  <c r="J580" i="55"/>
  <c r="S579" i="55"/>
  <c r="J579" i="55"/>
  <c r="R579" i="55"/>
  <c r="R458" i="55"/>
  <c r="S458" i="55"/>
  <c r="J458" i="55"/>
  <c r="Q424" i="55"/>
  <c r="Q552" i="55"/>
  <c r="V520" i="55"/>
  <c r="U520" i="55"/>
  <c r="K423" i="55"/>
  <c r="V423" i="55"/>
  <c r="U423" i="55"/>
  <c r="T551" i="55"/>
  <c r="K551" i="55"/>
  <c r="K374" i="55"/>
  <c r="V374" i="55"/>
  <c r="U374" i="55"/>
  <c r="S342" i="55"/>
  <c r="J342" i="55"/>
  <c r="R342" i="55"/>
  <c r="J420" i="55"/>
  <c r="S420" i="55"/>
  <c r="R420" i="55"/>
  <c r="Q329" i="55"/>
  <c r="V332" i="55"/>
  <c r="U332" i="55"/>
  <c r="K253" i="55"/>
  <c r="T253" i="55"/>
  <c r="Q189" i="55"/>
  <c r="J196" i="55"/>
  <c r="R196" i="55"/>
  <c r="S196" i="55"/>
  <c r="R285" i="55"/>
  <c r="J285" i="55"/>
  <c r="S285" i="55"/>
  <c r="J268" i="55"/>
  <c r="S268" i="55"/>
  <c r="R268" i="55"/>
  <c r="Q235" i="55"/>
  <c r="K210" i="55"/>
  <c r="V210" i="55"/>
  <c r="U210" i="55"/>
  <c r="S66" i="55"/>
  <c r="J66" i="55"/>
  <c r="S130" i="55"/>
  <c r="J130" i="55"/>
  <c r="R130" i="55"/>
  <c r="T107" i="55"/>
  <c r="K107" i="55"/>
  <c r="T147" i="55"/>
  <c r="K147" i="55"/>
  <c r="T140" i="55"/>
  <c r="K140" i="55"/>
  <c r="T40" i="55"/>
  <c r="K40" i="55"/>
  <c r="Q72" i="55"/>
  <c r="V104" i="55"/>
  <c r="U104" i="55"/>
  <c r="S166" i="55"/>
  <c r="J166" i="55"/>
  <c r="R166" i="55"/>
  <c r="T843" i="55"/>
  <c r="K843" i="55"/>
  <c r="Q809" i="55"/>
  <c r="V824" i="55"/>
  <c r="U824" i="55"/>
  <c r="V792" i="55"/>
  <c r="U792" i="55"/>
  <c r="Q766" i="55"/>
  <c r="V764" i="55"/>
  <c r="U764" i="55"/>
  <c r="Q727" i="55"/>
  <c r="Q667" i="55"/>
  <c r="S726" i="55"/>
  <c r="J726" i="55"/>
  <c r="R726" i="55"/>
  <c r="T677" i="55"/>
  <c r="K677" i="55"/>
  <c r="Q645" i="55"/>
  <c r="V613" i="55"/>
  <c r="V680" i="55"/>
  <c r="U680" i="55"/>
  <c r="J567" i="55"/>
  <c r="S567" i="55"/>
  <c r="R567" i="55"/>
  <c r="U422" i="55"/>
  <c r="V422" i="55"/>
  <c r="Q550" i="55"/>
  <c r="Q518" i="55"/>
  <c r="Q469" i="55"/>
  <c r="T572" i="55"/>
  <c r="K572" i="55"/>
  <c r="V529" i="55"/>
  <c r="V571" i="55"/>
  <c r="Q452" i="55"/>
  <c r="U602" i="55"/>
  <c r="V602" i="55"/>
  <c r="Q465" i="55"/>
  <c r="T563" i="55"/>
  <c r="K563" i="55"/>
  <c r="K451" i="55"/>
  <c r="U451" i="55"/>
  <c r="V451" i="55"/>
  <c r="K547" i="55"/>
  <c r="V547" i="55"/>
  <c r="U547" i="55"/>
  <c r="J359" i="55"/>
  <c r="R359" i="55"/>
  <c r="S359" i="55"/>
  <c r="T327" i="55"/>
  <c r="K327" i="55"/>
  <c r="Q402" i="55"/>
  <c r="T370" i="55"/>
  <c r="R415" i="55"/>
  <c r="S415" i="55"/>
  <c r="J415" i="55"/>
  <c r="V325" i="55"/>
  <c r="U325" i="55"/>
  <c r="T392" i="55"/>
  <c r="K392" i="55"/>
  <c r="T360" i="55"/>
  <c r="K360" i="55"/>
  <c r="Q328" i="55"/>
  <c r="Q249" i="55"/>
  <c r="U313" i="55"/>
  <c r="V313" i="55"/>
  <c r="T256" i="55"/>
  <c r="K256" i="55"/>
  <c r="Q224" i="55"/>
  <c r="K277" i="55"/>
  <c r="T277" i="55"/>
  <c r="V263" i="55"/>
  <c r="U263" i="55"/>
  <c r="R291" i="55"/>
  <c r="S291" i="55"/>
  <c r="J291" i="55"/>
  <c r="T238" i="55"/>
  <c r="K38" i="55"/>
  <c r="T38" i="55"/>
  <c r="U137" i="55"/>
  <c r="V137" i="55"/>
  <c r="T138" i="55"/>
  <c r="K138" i="55"/>
  <c r="T47" i="55"/>
  <c r="K47" i="55"/>
  <c r="U79" i="55"/>
  <c r="J79" i="55"/>
  <c r="R79" i="55"/>
  <c r="S79" i="55"/>
  <c r="U111" i="55"/>
  <c r="V111" i="55"/>
  <c r="K108" i="55"/>
  <c r="T108" i="55"/>
  <c r="S141" i="55"/>
  <c r="J141" i="55"/>
  <c r="Q842" i="55"/>
  <c r="V820" i="55"/>
  <c r="U820" i="55"/>
  <c r="K815" i="55"/>
  <c r="V815" i="55"/>
  <c r="U815" i="55"/>
  <c r="S862" i="55"/>
  <c r="J862" i="55"/>
  <c r="R862" i="55"/>
  <c r="V762" i="55"/>
  <c r="V733" i="55"/>
  <c r="U733" i="55"/>
  <c r="R755" i="55"/>
  <c r="S755" i="55"/>
  <c r="J755" i="55"/>
  <c r="Q695" i="55"/>
  <c r="Q721" i="55"/>
  <c r="R622" i="55"/>
  <c r="J622" i="55"/>
  <c r="S622" i="55"/>
  <c r="T710" i="55"/>
  <c r="K710" i="55"/>
  <c r="T673" i="55"/>
  <c r="K673" i="55"/>
  <c r="V641" i="55"/>
  <c r="S708" i="55"/>
  <c r="J708" i="55"/>
  <c r="R708" i="55"/>
  <c r="T612" i="55"/>
  <c r="K612" i="55"/>
  <c r="K562" i="55"/>
  <c r="T562" i="55"/>
  <c r="Q450" i="55"/>
  <c r="Q598" i="55"/>
  <c r="T560" i="55"/>
  <c r="K560" i="55"/>
  <c r="V525" i="55"/>
  <c r="S483" i="55"/>
  <c r="J483" i="55"/>
  <c r="R483" i="55"/>
  <c r="U559" i="55"/>
  <c r="V559" i="55"/>
  <c r="T448" i="55"/>
  <c r="K448" i="55"/>
  <c r="U512" i="55"/>
  <c r="V512" i="55"/>
  <c r="S457" i="55"/>
  <c r="J457" i="55"/>
  <c r="R457" i="55"/>
  <c r="K543" i="55"/>
  <c r="V543" i="55"/>
  <c r="U543" i="55"/>
  <c r="R387" i="55"/>
  <c r="S387" i="55"/>
  <c r="J387" i="55"/>
  <c r="T355" i="55"/>
  <c r="K355" i="55"/>
  <c r="Q323" i="55"/>
  <c r="Q398" i="55"/>
  <c r="Q366" i="55"/>
  <c r="V353" i="55"/>
  <c r="U353" i="55"/>
  <c r="R321" i="55"/>
  <c r="J321" i="55"/>
  <c r="S321" i="55"/>
  <c r="Q388" i="55"/>
  <c r="V288" i="55"/>
  <c r="U288" i="55"/>
  <c r="S310" i="55"/>
  <c r="J310" i="55"/>
  <c r="R310" i="55"/>
  <c r="Q252" i="55"/>
  <c r="R195" i="55"/>
  <c r="S195" i="55"/>
  <c r="J195" i="55"/>
  <c r="T283" i="55"/>
  <c r="K283" i="55"/>
  <c r="T266" i="55"/>
  <c r="Q202" i="55"/>
  <c r="S106" i="55"/>
  <c r="R106" i="55"/>
  <c r="J106" i="55"/>
  <c r="U145" i="55"/>
  <c r="V145" i="55"/>
  <c r="S51" i="55"/>
  <c r="R51" i="55"/>
  <c r="K115" i="55"/>
  <c r="V115" i="55"/>
  <c r="U115" i="55"/>
  <c r="J155" i="55"/>
  <c r="S155" i="55"/>
  <c r="R155" i="55"/>
  <c r="K112" i="55"/>
  <c r="T112" i="55"/>
  <c r="R149" i="55"/>
  <c r="J149" i="55"/>
  <c r="S149" i="55"/>
  <c r="S174" i="55"/>
  <c r="J174" i="55"/>
  <c r="R174" i="55"/>
  <c r="R831" i="55"/>
  <c r="S831" i="55"/>
  <c r="J831" i="55"/>
  <c r="S816" i="55"/>
  <c r="J816" i="55"/>
  <c r="R816" i="55"/>
  <c r="S872" i="55"/>
  <c r="J872" i="55"/>
  <c r="R872" i="55"/>
  <c r="V811" i="55"/>
  <c r="U811" i="55"/>
  <c r="T854" i="55"/>
  <c r="K854" i="55"/>
  <c r="S758" i="55"/>
  <c r="J758" i="55"/>
  <c r="R758" i="55"/>
  <c r="R729" i="55"/>
  <c r="S729" i="55"/>
  <c r="J729" i="55"/>
  <c r="T756" i="55"/>
  <c r="K756" i="55"/>
  <c r="K691" i="55"/>
  <c r="V691" i="55"/>
  <c r="U691" i="55"/>
  <c r="R713" i="55"/>
  <c r="S713" i="55"/>
  <c r="K682" i="55"/>
  <c r="T682" i="55"/>
  <c r="Q618" i="55"/>
  <c r="U669" i="55"/>
  <c r="T704" i="55"/>
  <c r="K704" i="55"/>
  <c r="R672" i="55"/>
  <c r="S672" i="55"/>
  <c r="J672" i="55"/>
  <c r="Q640" i="55"/>
  <c r="Q502" i="55"/>
  <c r="U446" i="55"/>
  <c r="V446" i="55"/>
  <c r="T597" i="55"/>
  <c r="K597" i="55"/>
  <c r="K553" i="55"/>
  <c r="T553" i="55"/>
  <c r="U521" i="55"/>
  <c r="T444" i="55"/>
  <c r="K444" i="55"/>
  <c r="K586" i="55"/>
  <c r="T586" i="55"/>
  <c r="Q540" i="55"/>
  <c r="V508" i="55"/>
  <c r="U508" i="55"/>
  <c r="T496" i="55"/>
  <c r="K496" i="55"/>
  <c r="S539" i="55"/>
  <c r="J539" i="55"/>
  <c r="R539" i="55"/>
  <c r="V417" i="55"/>
  <c r="V319" i="55"/>
  <c r="U319" i="55"/>
  <c r="K330" i="55"/>
  <c r="V330" i="55"/>
  <c r="U330" i="55"/>
  <c r="R414" i="55"/>
  <c r="S414" i="55"/>
  <c r="J414" i="55"/>
  <c r="K381" i="55"/>
  <c r="T381" i="55"/>
  <c r="Q317" i="55"/>
  <c r="V384" i="55"/>
  <c r="U384" i="55"/>
  <c r="V280" i="55"/>
  <c r="U280" i="55"/>
  <c r="V209" i="55"/>
  <c r="U209" i="55"/>
  <c r="Q302" i="55"/>
  <c r="V308" i="55"/>
  <c r="U308" i="55"/>
  <c r="T255" i="55"/>
  <c r="K255" i="55"/>
  <c r="Q223" i="55"/>
  <c r="K262" i="55"/>
  <c r="V262" i="55"/>
  <c r="U262" i="55"/>
  <c r="U281" i="55"/>
  <c r="V281" i="55"/>
  <c r="K46" i="55"/>
  <c r="T46" i="55"/>
  <c r="V78" i="55"/>
  <c r="U78" i="55"/>
  <c r="Q119" i="55"/>
  <c r="V164" i="55"/>
  <c r="U164" i="55"/>
  <c r="S52" i="55"/>
  <c r="J52" i="55"/>
  <c r="R52" i="55"/>
  <c r="T84" i="55"/>
  <c r="K84" i="55"/>
  <c r="V116" i="55"/>
  <c r="U116" i="55"/>
  <c r="U157" i="55"/>
  <c r="V812" i="55"/>
  <c r="U812" i="55"/>
  <c r="Q855" i="55"/>
  <c r="V807" i="55"/>
  <c r="U807" i="55"/>
  <c r="U846" i="55"/>
  <c r="V846" i="55"/>
  <c r="T757" i="55"/>
  <c r="K757" i="55"/>
  <c r="Q780" i="55"/>
  <c r="V715" i="55"/>
  <c r="U715" i="55"/>
  <c r="S623" i="55"/>
  <c r="J623" i="55"/>
  <c r="R623" i="55"/>
  <c r="Q646" i="55"/>
  <c r="U697" i="55"/>
  <c r="Q700" i="55"/>
  <c r="V604" i="55"/>
  <c r="U604" i="55"/>
  <c r="U494" i="55"/>
  <c r="V494" i="55"/>
  <c r="U538" i="55"/>
  <c r="V538" i="55"/>
  <c r="K506" i="55"/>
  <c r="T506" i="55"/>
  <c r="Q589" i="55"/>
  <c r="T468" i="55"/>
  <c r="K468" i="55"/>
  <c r="S549" i="55"/>
  <c r="J549" i="55"/>
  <c r="R549" i="55"/>
  <c r="U490" i="55"/>
  <c r="V490" i="55"/>
  <c r="T440" i="55"/>
  <c r="K440" i="55"/>
  <c r="V504" i="55"/>
  <c r="U504" i="55"/>
  <c r="U601" i="55"/>
  <c r="R576" i="55"/>
  <c r="S576" i="55"/>
  <c r="J576" i="55"/>
  <c r="V347" i="55"/>
  <c r="U347" i="55"/>
  <c r="S358" i="55"/>
  <c r="J358" i="55"/>
  <c r="R358" i="55"/>
  <c r="K377" i="55"/>
  <c r="T377" i="55"/>
  <c r="S413" i="55"/>
  <c r="R413" i="55"/>
  <c r="J413" i="55"/>
  <c r="J316" i="55"/>
  <c r="R316" i="55"/>
  <c r="S316" i="55"/>
  <c r="U237" i="55"/>
  <c r="V237" i="55"/>
  <c r="R205" i="55"/>
  <c r="S205" i="55"/>
  <c r="J205" i="55"/>
  <c r="K294" i="55"/>
  <c r="V294" i="55"/>
  <c r="U294" i="55"/>
  <c r="Q251" i="55"/>
  <c r="S194" i="55"/>
  <c r="J194" i="55"/>
  <c r="R194" i="55"/>
  <c r="S50" i="55"/>
  <c r="J50" i="55"/>
  <c r="S82" i="55"/>
  <c r="J82" i="55"/>
  <c r="K161" i="55"/>
  <c r="T161" i="55"/>
  <c r="T123" i="55"/>
  <c r="K123" i="55"/>
  <c r="J163" i="55"/>
  <c r="S163" i="55"/>
  <c r="R163" i="55"/>
  <c r="Q88" i="55"/>
  <c r="S120" i="55"/>
  <c r="J120" i="55"/>
  <c r="R120" i="55"/>
  <c r="S1547" i="55"/>
  <c r="J1547" i="55"/>
  <c r="Q1546" i="55"/>
  <c r="T1524" i="55"/>
  <c r="K1524" i="55"/>
  <c r="V1504" i="55"/>
  <c r="U1504" i="55"/>
  <c r="V1500" i="55"/>
  <c r="U1500" i="55"/>
  <c r="K1483" i="55"/>
  <c r="T1483" i="55"/>
  <c r="S1431" i="55"/>
  <c r="J1431" i="55"/>
  <c r="R1431" i="55"/>
  <c r="S1449" i="55"/>
  <c r="R1449" i="55"/>
  <c r="J1449" i="55"/>
  <c r="V1406" i="55"/>
  <c r="U1406" i="55"/>
  <c r="T1441" i="55"/>
  <c r="K1441" i="55"/>
  <c r="V1426" i="55"/>
  <c r="U1426" i="55"/>
  <c r="V1371" i="55"/>
  <c r="U1371" i="55"/>
  <c r="R1341" i="55"/>
  <c r="J1378" i="55"/>
  <c r="R1378" i="55"/>
  <c r="V1336" i="55"/>
  <c r="U1336" i="55"/>
  <c r="Q1382" i="55"/>
  <c r="R1233" i="55"/>
  <c r="S1233" i="55"/>
  <c r="J1233" i="55"/>
  <c r="T1284" i="55"/>
  <c r="K1284" i="55"/>
  <c r="S1239" i="55"/>
  <c r="J1239" i="55"/>
  <c r="K1298" i="55"/>
  <c r="T1298" i="55"/>
  <c r="V1228" i="55"/>
  <c r="U1228" i="55"/>
  <c r="R1235" i="55"/>
  <c r="Q1235" i="55"/>
  <c r="S1196" i="55"/>
  <c r="J1196" i="55"/>
  <c r="R1196" i="55"/>
  <c r="T1195" i="55"/>
  <c r="K1195" i="55"/>
  <c r="S1170" i="55"/>
  <c r="J1170" i="55"/>
  <c r="R1170" i="55"/>
  <c r="Q1175" i="55"/>
  <c r="Q1222" i="55"/>
  <c r="Q1148" i="55"/>
  <c r="V1181" i="55"/>
  <c r="U1181" i="55"/>
  <c r="Q1143" i="55"/>
  <c r="U1100" i="55"/>
  <c r="V1100" i="55"/>
  <c r="T1083" i="55"/>
  <c r="K1083" i="55"/>
  <c r="R1135" i="55"/>
  <c r="J1135" i="55"/>
  <c r="S1135" i="55"/>
  <c r="Q1069" i="55"/>
  <c r="S1095" i="55"/>
  <c r="J1095" i="55"/>
  <c r="R1095" i="55"/>
  <c r="K980" i="55"/>
  <c r="T980" i="55"/>
  <c r="T947" i="55"/>
  <c r="K947" i="55"/>
  <c r="S910" i="55"/>
  <c r="J910" i="55"/>
  <c r="R910" i="55"/>
  <c r="T878" i="55"/>
  <c r="K878" i="55"/>
  <c r="S944" i="55"/>
  <c r="J944" i="55"/>
  <c r="R944" i="55"/>
  <c r="S61" i="55"/>
  <c r="J61" i="55"/>
  <c r="R61" i="55"/>
  <c r="V136" i="55"/>
  <c r="U136" i="55"/>
  <c r="U1677" i="55"/>
  <c r="J1677" i="55"/>
  <c r="R1677" i="55"/>
  <c r="S1677" i="55"/>
  <c r="T1665" i="55"/>
  <c r="K1665" i="55"/>
  <c r="V1642" i="55"/>
  <c r="U1642" i="55"/>
  <c r="S1604" i="55"/>
  <c r="J1604" i="55"/>
  <c r="R1604" i="55"/>
  <c r="T1618" i="55"/>
  <c r="K1618" i="55"/>
  <c r="V1556" i="55"/>
  <c r="U1556" i="55"/>
  <c r="T1570" i="55"/>
  <c r="K1570" i="55"/>
  <c r="S1484" i="55"/>
  <c r="J1484" i="55"/>
  <c r="R1484" i="55"/>
  <c r="U1512" i="55"/>
  <c r="J1512" i="55"/>
  <c r="R1512" i="55"/>
  <c r="S1512" i="55"/>
  <c r="T1417" i="55"/>
  <c r="K1417" i="55"/>
  <c r="S1429" i="55"/>
  <c r="R1429" i="55"/>
  <c r="J1429" i="55"/>
  <c r="S1337" i="55"/>
  <c r="J1337" i="55"/>
  <c r="V1360" i="55"/>
  <c r="U1360" i="55"/>
  <c r="J1374" i="55"/>
  <c r="R1374" i="55"/>
  <c r="T1231" i="55"/>
  <c r="K1231" i="55"/>
  <c r="R1290" i="55"/>
  <c r="J1290" i="55"/>
  <c r="S1290" i="55"/>
  <c r="V1338" i="55"/>
  <c r="U1338" i="55"/>
  <c r="S1188" i="55"/>
  <c r="J1188" i="55"/>
  <c r="R1188" i="55"/>
  <c r="T1187" i="55"/>
  <c r="K1187" i="55"/>
  <c r="J1169" i="55"/>
  <c r="S1169" i="55"/>
  <c r="R1169" i="55"/>
  <c r="U1214" i="55"/>
  <c r="V1214" i="55"/>
  <c r="T1145" i="55"/>
  <c r="K1145" i="55"/>
  <c r="K1132" i="55"/>
  <c r="V1132" i="55"/>
  <c r="U1132" i="55"/>
  <c r="V1080" i="55"/>
  <c r="U1080" i="55"/>
  <c r="S1050" i="55"/>
  <c r="R1050" i="55"/>
  <c r="J1050" i="55"/>
  <c r="T1018" i="55"/>
  <c r="K1018" i="55"/>
  <c r="T1104" i="55"/>
  <c r="K1104" i="55"/>
  <c r="V1056" i="55"/>
  <c r="U1056" i="55"/>
  <c r="S1000" i="55"/>
  <c r="R1000" i="55"/>
  <c r="J1000" i="55"/>
  <c r="V879" i="55"/>
  <c r="U879" i="55"/>
  <c r="V937" i="55"/>
  <c r="U937" i="55"/>
  <c r="R905" i="55"/>
  <c r="S905" i="55"/>
  <c r="J905" i="55"/>
  <c r="V976" i="55"/>
  <c r="U976" i="55"/>
  <c r="V876" i="55"/>
  <c r="U876" i="55"/>
  <c r="V65" i="55"/>
  <c r="U65" i="55"/>
  <c r="V167" i="55"/>
  <c r="U167" i="55"/>
  <c r="T1664" i="55"/>
  <c r="K1664" i="55"/>
  <c r="T1647" i="55"/>
  <c r="K1647" i="55"/>
  <c r="R1627" i="55"/>
  <c r="S1627" i="55"/>
  <c r="J1627" i="55"/>
  <c r="V1614" i="55"/>
  <c r="U1614" i="55"/>
  <c r="T1597" i="55"/>
  <c r="K1597" i="55"/>
  <c r="K1568" i="55"/>
  <c r="T1568" i="55"/>
  <c r="S1539" i="55"/>
  <c r="J1539" i="55"/>
  <c r="R1497" i="55"/>
  <c r="S1497" i="55"/>
  <c r="J1497" i="55"/>
  <c r="T1478" i="55"/>
  <c r="K1478" i="55"/>
  <c r="T1477" i="55"/>
  <c r="K1477" i="55"/>
  <c r="U1456" i="55"/>
  <c r="V1456" i="55"/>
  <c r="T1433" i="55"/>
  <c r="K1433" i="55"/>
  <c r="T1424" i="55"/>
  <c r="K1424" i="55"/>
  <c r="T1413" i="55"/>
  <c r="K1413" i="55"/>
  <c r="T1333" i="55"/>
  <c r="K1333" i="55"/>
  <c r="U1357" i="55"/>
  <c r="V1357" i="55"/>
  <c r="T1366" i="55"/>
  <c r="K1366" i="55"/>
  <c r="V1327" i="55"/>
  <c r="U1327" i="55"/>
  <c r="K1270" i="55"/>
  <c r="T1270" i="55"/>
  <c r="T1269" i="55"/>
  <c r="K1269" i="55"/>
  <c r="K1322" i="55"/>
  <c r="T1322" i="55"/>
  <c r="J1287" i="55"/>
  <c r="Q1287" i="55"/>
  <c r="V1180" i="55"/>
  <c r="U1180" i="55"/>
  <c r="U1179" i="55"/>
  <c r="V1179" i="55"/>
  <c r="K1225" i="55"/>
  <c r="T1225" i="55"/>
  <c r="U1163" i="55"/>
  <c r="V1163" i="55"/>
  <c r="S1162" i="55"/>
  <c r="R1162" i="55"/>
  <c r="J1162" i="55"/>
  <c r="S1150" i="55"/>
  <c r="J1150" i="55"/>
  <c r="R1150" i="55"/>
  <c r="T1141" i="55"/>
  <c r="K1141" i="55"/>
  <c r="V1084" i="55"/>
  <c r="U1084" i="55"/>
  <c r="S1078" i="55"/>
  <c r="R1078" i="55"/>
  <c r="J1078" i="55"/>
  <c r="T1046" i="55"/>
  <c r="K1046" i="55"/>
  <c r="V1032" i="55"/>
  <c r="U1032" i="55"/>
  <c r="S1001" i="55"/>
  <c r="J1001" i="55"/>
  <c r="R1001" i="55"/>
  <c r="K970" i="55"/>
  <c r="T970" i="55"/>
  <c r="V1004" i="55"/>
  <c r="U1004" i="55"/>
  <c r="S972" i="55"/>
  <c r="J972" i="55"/>
  <c r="R972" i="55"/>
  <c r="V875" i="55"/>
  <c r="U875" i="55"/>
  <c r="V901" i="55"/>
  <c r="U901" i="55"/>
  <c r="V968" i="55"/>
  <c r="U968" i="55"/>
  <c r="V69" i="55"/>
  <c r="U69" i="55"/>
  <c r="V152" i="55"/>
  <c r="U152" i="55"/>
  <c r="T1674" i="55"/>
  <c r="K1674" i="55"/>
  <c r="S1670" i="55"/>
  <c r="R1670" i="55"/>
  <c r="J1670" i="55"/>
  <c r="V1663" i="55"/>
  <c r="U1663" i="55"/>
  <c r="T1648" i="55"/>
  <c r="K1648" i="55"/>
  <c r="V1635" i="55"/>
  <c r="U1635" i="55"/>
  <c r="R1619" i="55"/>
  <c r="S1619" i="55"/>
  <c r="J1619" i="55"/>
  <c r="T1583" i="55"/>
  <c r="K1583" i="55"/>
  <c r="V1563" i="55"/>
  <c r="U1563" i="55"/>
  <c r="S1535" i="55"/>
  <c r="J1535" i="55"/>
  <c r="S1534" i="55"/>
  <c r="J1534" i="55"/>
  <c r="R1534" i="55"/>
  <c r="S1507" i="55"/>
  <c r="J1507" i="55"/>
  <c r="R1507" i="55"/>
  <c r="T1506" i="55"/>
  <c r="K1506" i="55"/>
  <c r="V1409" i="55"/>
  <c r="U1409" i="55"/>
  <c r="T1381" i="55"/>
  <c r="K1381" i="55"/>
  <c r="U1329" i="55"/>
  <c r="V1329" i="55"/>
  <c r="S1324" i="55"/>
  <c r="J1324" i="55"/>
  <c r="R1324" i="55"/>
  <c r="T1355" i="55"/>
  <c r="K1355" i="55"/>
  <c r="T1323" i="55"/>
  <c r="K1323" i="55"/>
  <c r="S1292" i="55"/>
  <c r="J1292" i="55"/>
  <c r="R1292" i="55"/>
  <c r="K1326" i="55"/>
  <c r="T1326" i="55"/>
  <c r="U1210" i="55"/>
  <c r="V1210" i="55"/>
  <c r="V1216" i="55"/>
  <c r="U1216" i="55"/>
  <c r="U1198" i="55"/>
  <c r="V1198" i="55"/>
  <c r="J1149" i="55"/>
  <c r="S1149" i="55"/>
  <c r="R1149" i="55"/>
  <c r="S1118" i="55"/>
  <c r="J1118" i="55"/>
  <c r="R1118" i="55"/>
  <c r="V1137" i="55"/>
  <c r="U1137" i="55"/>
  <c r="U1124" i="55"/>
  <c r="V1124" i="55"/>
  <c r="V1074" i="55"/>
  <c r="U1074" i="55"/>
  <c r="S1042" i="55"/>
  <c r="R1042" i="55"/>
  <c r="J1042" i="55"/>
  <c r="T1010" i="55"/>
  <c r="K1010" i="55"/>
  <c r="R991" i="55"/>
  <c r="S991" i="55"/>
  <c r="J991" i="55"/>
  <c r="T967" i="55"/>
  <c r="K967" i="55"/>
  <c r="T935" i="55"/>
  <c r="K935" i="55"/>
  <c r="K962" i="55"/>
  <c r="T962" i="55"/>
  <c r="S930" i="55"/>
  <c r="J930" i="55"/>
  <c r="R930" i="55"/>
  <c r="K897" i="55"/>
  <c r="T897" i="55"/>
  <c r="S932" i="55"/>
  <c r="J932" i="55"/>
  <c r="R932" i="55"/>
  <c r="T900" i="55"/>
  <c r="K900" i="55"/>
  <c r="V861" i="55"/>
  <c r="U861" i="55"/>
  <c r="V73" i="55"/>
  <c r="U73" i="55"/>
  <c r="V1695" i="55"/>
  <c r="U1695" i="55"/>
  <c r="T1646" i="55"/>
  <c r="K1646" i="55"/>
  <c r="V1615" i="55"/>
  <c r="U1615" i="55"/>
  <c r="T1599" i="55"/>
  <c r="K1599" i="55"/>
  <c r="K1584" i="55"/>
  <c r="T1584" i="55"/>
  <c r="V1575" i="55"/>
  <c r="U1575" i="55"/>
  <c r="J1565" i="55"/>
  <c r="S1565" i="55"/>
  <c r="T1577" i="55"/>
  <c r="K1577" i="55"/>
  <c r="T1540" i="55"/>
  <c r="K1540" i="55"/>
  <c r="S1503" i="55"/>
  <c r="J1503" i="55"/>
  <c r="R1503" i="55"/>
  <c r="K1463" i="55"/>
  <c r="T1463" i="55"/>
  <c r="T1428" i="55"/>
  <c r="K1428" i="55"/>
  <c r="U1325" i="55"/>
  <c r="V1325" i="55"/>
  <c r="S1352" i="55"/>
  <c r="J1352" i="55"/>
  <c r="R1352" i="55"/>
  <c r="T1264" i="55"/>
  <c r="K1264" i="55"/>
  <c r="T1271" i="55"/>
  <c r="K1271" i="55"/>
  <c r="K1209" i="55"/>
  <c r="T1209" i="55"/>
  <c r="V1154" i="55"/>
  <c r="U1154" i="55"/>
  <c r="T1190" i="55"/>
  <c r="K1190" i="55"/>
  <c r="V1146" i="55"/>
  <c r="U1146" i="55"/>
  <c r="S1114" i="55"/>
  <c r="J1114" i="55"/>
  <c r="R1114" i="55"/>
  <c r="V1133" i="55"/>
  <c r="U1133" i="55"/>
  <c r="V1189" i="55"/>
  <c r="U1189" i="55"/>
  <c r="T1101" i="55"/>
  <c r="K1101" i="55"/>
  <c r="S1070" i="55"/>
  <c r="R1070" i="55"/>
  <c r="J1070" i="55"/>
  <c r="T1038" i="55"/>
  <c r="K1038" i="55"/>
  <c r="U1021" i="55"/>
  <c r="V1021" i="55"/>
  <c r="S1076" i="55"/>
  <c r="J1076" i="55"/>
  <c r="R1076" i="55"/>
  <c r="T987" i="55"/>
  <c r="K987" i="55"/>
  <c r="U989" i="55"/>
  <c r="V989" i="55"/>
  <c r="R931" i="55"/>
  <c r="S931" i="55"/>
  <c r="T899" i="55"/>
  <c r="K899" i="55"/>
  <c r="R957" i="55"/>
  <c r="S957" i="55"/>
  <c r="J957" i="55"/>
  <c r="K925" i="55"/>
  <c r="T925" i="55"/>
  <c r="S960" i="55"/>
  <c r="J960" i="55"/>
  <c r="R960" i="55"/>
  <c r="S896" i="55"/>
  <c r="J896" i="55"/>
  <c r="R896" i="55"/>
  <c r="V77" i="55"/>
  <c r="U77" i="55"/>
  <c r="T1689" i="55"/>
  <c r="K1689" i="55"/>
  <c r="S1660" i="55"/>
  <c r="J1660" i="55"/>
  <c r="R1660" i="55"/>
  <c r="V1621" i="55"/>
  <c r="U1621" i="55"/>
  <c r="V1555" i="55"/>
  <c r="U1555" i="55"/>
  <c r="V1562" i="55"/>
  <c r="U1562" i="55"/>
  <c r="T1531" i="55"/>
  <c r="K1531" i="55"/>
  <c r="R1523" i="55"/>
  <c r="Q1523" i="55"/>
  <c r="R1519" i="55"/>
  <c r="S1519" i="55"/>
  <c r="J1519" i="55"/>
  <c r="T1466" i="55"/>
  <c r="K1466" i="55"/>
  <c r="U1476" i="55"/>
  <c r="J1476" i="55"/>
  <c r="R1476" i="55"/>
  <c r="S1476" i="55"/>
  <c r="T1444" i="55"/>
  <c r="K1444" i="55"/>
  <c r="K1443" i="55"/>
  <c r="T1443" i="55"/>
  <c r="T1438" i="55"/>
  <c r="K1438" i="55"/>
  <c r="S1425" i="55"/>
  <c r="R1425" i="55"/>
  <c r="J1425" i="55"/>
  <c r="U1408" i="55"/>
  <c r="V1408" i="55"/>
  <c r="S1373" i="55"/>
  <c r="J1373" i="55"/>
  <c r="T1316" i="55"/>
  <c r="K1316" i="55"/>
  <c r="V1347" i="55"/>
  <c r="U1347" i="55"/>
  <c r="S1257" i="55"/>
  <c r="J1257" i="55"/>
  <c r="R1257" i="55"/>
  <c r="R1246" i="55"/>
  <c r="J1246" i="55"/>
  <c r="S1246" i="55"/>
  <c r="K1245" i="55"/>
  <c r="T1245" i="55"/>
  <c r="S1160" i="55"/>
  <c r="J1160" i="55"/>
  <c r="R1160" i="55"/>
  <c r="S1350" i="55"/>
  <c r="J1350" i="55"/>
  <c r="V1199" i="55"/>
  <c r="U1199" i="55"/>
  <c r="V1102" i="55"/>
  <c r="U1102" i="55"/>
  <c r="R1123" i="55"/>
  <c r="J1123" i="55"/>
  <c r="S1123" i="55"/>
  <c r="V1034" i="55"/>
  <c r="U1034" i="55"/>
  <c r="V1098" i="55"/>
  <c r="U1098" i="55"/>
  <c r="T1082" i="55"/>
  <c r="K1082" i="55"/>
  <c r="V992" i="55"/>
  <c r="U992" i="55"/>
  <c r="R1007" i="55"/>
  <c r="S1007" i="55"/>
  <c r="J1007" i="55"/>
  <c r="T990" i="55"/>
  <c r="K990" i="55"/>
  <c r="T927" i="55"/>
  <c r="K927" i="55"/>
  <c r="V889" i="55"/>
  <c r="U889" i="55"/>
  <c r="T956" i="55"/>
  <c r="K956" i="55"/>
  <c r="S810" i="55"/>
  <c r="J810" i="55"/>
  <c r="R810" i="55"/>
  <c r="V783" i="55"/>
  <c r="U783" i="55"/>
  <c r="U748" i="55"/>
  <c r="V748" i="55"/>
  <c r="U674" i="55"/>
  <c r="V674" i="55"/>
  <c r="S693" i="55"/>
  <c r="J693" i="55"/>
  <c r="R693" i="55"/>
  <c r="T661" i="55"/>
  <c r="K661" i="55"/>
  <c r="T717" i="55"/>
  <c r="K717" i="55"/>
  <c r="V664" i="55"/>
  <c r="U664" i="55"/>
  <c r="K534" i="55"/>
  <c r="T534" i="55"/>
  <c r="S545" i="55"/>
  <c r="R545" i="55"/>
  <c r="J545" i="55"/>
  <c r="U570" i="55"/>
  <c r="V570" i="55"/>
  <c r="K435" i="55"/>
  <c r="V435" i="55"/>
  <c r="U435" i="55"/>
  <c r="S495" i="55"/>
  <c r="R495" i="55"/>
  <c r="J495" i="55"/>
  <c r="J343" i="55"/>
  <c r="R343" i="55"/>
  <c r="S343" i="55"/>
  <c r="S405" i="55"/>
  <c r="R405" i="55"/>
  <c r="J405" i="55"/>
  <c r="J376" i="55"/>
  <c r="S376" i="55"/>
  <c r="R376" i="55"/>
  <c r="T344" i="55"/>
  <c r="K344" i="55"/>
  <c r="S286" i="55"/>
  <c r="J286" i="55"/>
  <c r="R286" i="55"/>
  <c r="J208" i="55"/>
  <c r="S208" i="55"/>
  <c r="R208" i="55"/>
  <c r="R309" i="55"/>
  <c r="S309" i="55"/>
  <c r="J309" i="55"/>
  <c r="V247" i="55"/>
  <c r="U247" i="55"/>
  <c r="K306" i="55"/>
  <c r="V306" i="55"/>
  <c r="U306" i="55"/>
  <c r="V54" i="55"/>
  <c r="U54" i="55"/>
  <c r="R169" i="55"/>
  <c r="J169" i="55"/>
  <c r="S169" i="55"/>
  <c r="T154" i="55"/>
  <c r="K154" i="55"/>
  <c r="U127" i="55"/>
  <c r="V127" i="55"/>
  <c r="J171" i="55"/>
  <c r="S171" i="55"/>
  <c r="R171" i="55"/>
  <c r="K124" i="55"/>
  <c r="T124" i="55"/>
  <c r="V789" i="55"/>
  <c r="U789" i="55"/>
  <c r="R849" i="55"/>
  <c r="S849" i="55"/>
  <c r="J849" i="55"/>
  <c r="V839" i="55"/>
  <c r="U839" i="55"/>
  <c r="K799" i="55"/>
  <c r="T799" i="55"/>
  <c r="R749" i="55"/>
  <c r="S749" i="55"/>
  <c r="J749" i="55"/>
  <c r="R771" i="55"/>
  <c r="S771" i="55"/>
  <c r="J771" i="55"/>
  <c r="K739" i="55"/>
  <c r="T739" i="55"/>
  <c r="K615" i="55"/>
  <c r="V615" i="55"/>
  <c r="U615" i="55"/>
  <c r="R638" i="55"/>
  <c r="J638" i="55"/>
  <c r="S638" i="55"/>
  <c r="K606" i="55"/>
  <c r="T606" i="55"/>
  <c r="T689" i="55"/>
  <c r="K689" i="55"/>
  <c r="V709" i="55"/>
  <c r="U709" i="55"/>
  <c r="R628" i="55"/>
  <c r="S628" i="55"/>
  <c r="J628" i="55"/>
  <c r="T596" i="55"/>
  <c r="K596" i="55"/>
  <c r="V528" i="55"/>
  <c r="U528" i="55"/>
  <c r="S489" i="55"/>
  <c r="J489" i="55"/>
  <c r="R489" i="55"/>
  <c r="K431" i="55"/>
  <c r="V431" i="55"/>
  <c r="U431" i="55"/>
  <c r="S557" i="55"/>
  <c r="J557" i="55"/>
  <c r="R557" i="55"/>
  <c r="J371" i="55"/>
  <c r="S371" i="55"/>
  <c r="R371" i="55"/>
  <c r="T339" i="55"/>
  <c r="K339" i="55"/>
  <c r="S421" i="55"/>
  <c r="J421" i="55"/>
  <c r="R421" i="55"/>
  <c r="K350" i="55"/>
  <c r="V350" i="55"/>
  <c r="U350" i="55"/>
  <c r="T372" i="55"/>
  <c r="K372" i="55"/>
  <c r="J412" i="55"/>
  <c r="S412" i="55"/>
  <c r="R412" i="55"/>
  <c r="V197" i="55"/>
  <c r="U197" i="55"/>
  <c r="T287" i="55"/>
  <c r="K287" i="55"/>
  <c r="T236" i="55"/>
  <c r="K236" i="55"/>
  <c r="V211" i="55"/>
  <c r="U211" i="55"/>
  <c r="K186" i="55"/>
  <c r="V186" i="55"/>
  <c r="U186" i="55"/>
  <c r="T122" i="55"/>
  <c r="K122" i="55"/>
  <c r="K177" i="55"/>
  <c r="T177" i="55"/>
  <c r="J31" i="55"/>
  <c r="Q31" i="55"/>
  <c r="U67" i="55"/>
  <c r="J67" i="55"/>
  <c r="S67" i="55"/>
  <c r="V99" i="55"/>
  <c r="U99" i="55"/>
  <c r="V64" i="55"/>
  <c r="U64" i="55"/>
  <c r="J158" i="55"/>
  <c r="R158" i="55"/>
  <c r="S158" i="55"/>
  <c r="V859" i="55"/>
  <c r="U859" i="55"/>
  <c r="V841" i="55"/>
  <c r="U841" i="55"/>
  <c r="T800" i="55"/>
  <c r="K800" i="55"/>
  <c r="T840" i="55"/>
  <c r="K840" i="55"/>
  <c r="S774" i="55"/>
  <c r="J774" i="55"/>
  <c r="R774" i="55"/>
  <c r="R745" i="55"/>
  <c r="S745" i="55"/>
  <c r="J745" i="55"/>
  <c r="T772" i="55"/>
  <c r="K772" i="55"/>
  <c r="K707" i="55"/>
  <c r="T707" i="55"/>
  <c r="S611" i="55"/>
  <c r="J611" i="55"/>
  <c r="R611" i="55"/>
  <c r="K698" i="55"/>
  <c r="T698" i="55"/>
  <c r="T706" i="55"/>
  <c r="K706" i="55"/>
  <c r="T688" i="55"/>
  <c r="K688" i="55"/>
  <c r="V556" i="55"/>
  <c r="U556" i="55"/>
  <c r="V524" i="55"/>
  <c r="U524" i="55"/>
  <c r="V399" i="55"/>
  <c r="U399" i="55"/>
  <c r="J346" i="55"/>
  <c r="R346" i="55"/>
  <c r="S346" i="55"/>
  <c r="R365" i="55"/>
  <c r="S365" i="55"/>
  <c r="J365" i="55"/>
  <c r="K333" i="55"/>
  <c r="T333" i="55"/>
  <c r="T400" i="55"/>
  <c r="K400" i="55"/>
  <c r="V312" i="55"/>
  <c r="U312" i="55"/>
  <c r="R257" i="55"/>
  <c r="J257" i="55"/>
  <c r="S257" i="55"/>
  <c r="K225" i="55"/>
  <c r="T225" i="55"/>
  <c r="V293" i="55"/>
  <c r="U293" i="55"/>
  <c r="T239" i="55"/>
  <c r="K239" i="55"/>
  <c r="K290" i="55"/>
  <c r="V290" i="55"/>
  <c r="U290" i="55"/>
  <c r="K182" i="55"/>
  <c r="V182" i="55"/>
  <c r="U182" i="55"/>
  <c r="V28" i="55"/>
  <c r="U28" i="55"/>
  <c r="S62" i="55"/>
  <c r="J62" i="55"/>
  <c r="J103" i="55"/>
  <c r="S103" i="55"/>
  <c r="R103" i="55"/>
  <c r="T139" i="55"/>
  <c r="K139" i="55"/>
  <c r="R30" i="55"/>
  <c r="Q30" i="55"/>
  <c r="V100" i="55"/>
  <c r="U100" i="55"/>
  <c r="U858" i="55"/>
  <c r="V858" i="55"/>
  <c r="V832" i="55"/>
  <c r="U832" i="55"/>
  <c r="V823" i="55"/>
  <c r="U823" i="55"/>
  <c r="T738" i="55"/>
  <c r="K738" i="55"/>
  <c r="V763" i="55"/>
  <c r="U763" i="55"/>
  <c r="U630" i="55"/>
  <c r="V630" i="55"/>
  <c r="S649" i="55"/>
  <c r="J649" i="55"/>
  <c r="R649" i="55"/>
  <c r="T617" i="55"/>
  <c r="K617" i="55"/>
  <c r="V620" i="55"/>
  <c r="U620" i="55"/>
  <c r="U426" i="55"/>
  <c r="V426" i="55"/>
  <c r="K458" i="55"/>
  <c r="T458" i="55"/>
  <c r="S520" i="55"/>
  <c r="R520" i="55"/>
  <c r="J520" i="55"/>
  <c r="J456" i="55"/>
  <c r="R456" i="55"/>
  <c r="S456" i="55"/>
  <c r="S423" i="55"/>
  <c r="J423" i="55"/>
  <c r="R423" i="55"/>
  <c r="U395" i="55"/>
  <c r="V395" i="55"/>
  <c r="S374" i="55"/>
  <c r="J374" i="55"/>
  <c r="R374" i="55"/>
  <c r="T420" i="55"/>
  <c r="K420" i="55"/>
  <c r="V364" i="55"/>
  <c r="U364" i="55"/>
  <c r="J304" i="55"/>
  <c r="S304" i="55"/>
  <c r="R304" i="55"/>
  <c r="J228" i="55"/>
  <c r="R228" i="55"/>
  <c r="S228" i="55"/>
  <c r="T196" i="55"/>
  <c r="K196" i="55"/>
  <c r="K285" i="55"/>
  <c r="T285" i="55"/>
  <c r="T268" i="55"/>
  <c r="K268" i="55"/>
  <c r="K242" i="55"/>
  <c r="V242" i="55"/>
  <c r="U242" i="55"/>
  <c r="V305" i="55"/>
  <c r="U305" i="55"/>
  <c r="V33" i="55"/>
  <c r="U33" i="55"/>
  <c r="K66" i="55"/>
  <c r="T66" i="55"/>
  <c r="U98" i="55"/>
  <c r="V98" i="55"/>
  <c r="S134" i="55"/>
  <c r="J134" i="55"/>
  <c r="R134" i="55"/>
  <c r="U850" i="55"/>
  <c r="V850" i="55"/>
  <c r="S824" i="55"/>
  <c r="J824" i="55"/>
  <c r="R824" i="55"/>
  <c r="R819" i="55"/>
  <c r="S819" i="55"/>
  <c r="J819" i="55"/>
  <c r="U737" i="55"/>
  <c r="V737" i="55"/>
  <c r="K759" i="55"/>
  <c r="T759" i="55"/>
  <c r="T726" i="55"/>
  <c r="K726" i="55"/>
  <c r="U626" i="55"/>
  <c r="V626" i="55"/>
  <c r="R616" i="55"/>
  <c r="S616" i="55"/>
  <c r="J616" i="55"/>
  <c r="T567" i="55"/>
  <c r="K567" i="55"/>
  <c r="U454" i="55"/>
  <c r="V454" i="55"/>
  <c r="R422" i="55"/>
  <c r="J422" i="55"/>
  <c r="S422" i="55"/>
  <c r="J516" i="55"/>
  <c r="R516" i="55"/>
  <c r="S516" i="55"/>
  <c r="T465" i="55"/>
  <c r="K465" i="55"/>
  <c r="S451" i="55"/>
  <c r="J451" i="55"/>
  <c r="R451" i="55"/>
  <c r="S547" i="55"/>
  <c r="J547" i="55"/>
  <c r="R547" i="55"/>
  <c r="R391" i="55"/>
  <c r="J391" i="55"/>
  <c r="S391" i="55"/>
  <c r="T359" i="55"/>
  <c r="K359" i="55"/>
  <c r="V357" i="55"/>
  <c r="U357" i="55"/>
  <c r="R325" i="55"/>
  <c r="J325" i="55"/>
  <c r="S325" i="55"/>
  <c r="U185" i="55"/>
  <c r="V185" i="55"/>
  <c r="J199" i="55"/>
  <c r="R199" i="55"/>
  <c r="S199" i="55"/>
  <c r="T291" i="55"/>
  <c r="K291" i="55"/>
  <c r="S274" i="55"/>
  <c r="J274" i="55"/>
  <c r="R274" i="55"/>
  <c r="S102" i="55"/>
  <c r="R102" i="55"/>
  <c r="J102" i="55"/>
  <c r="S137" i="55"/>
  <c r="J137" i="55"/>
  <c r="T79" i="55"/>
  <c r="K79" i="55"/>
  <c r="V76" i="55"/>
  <c r="U76" i="55"/>
  <c r="K141" i="55"/>
  <c r="T141" i="55"/>
  <c r="V805" i="55"/>
  <c r="U805" i="55"/>
  <c r="V871" i="55"/>
  <c r="U871" i="55"/>
  <c r="R815" i="55"/>
  <c r="S815" i="55"/>
  <c r="J815" i="55"/>
  <c r="V765" i="55"/>
  <c r="U765" i="55"/>
  <c r="T728" i="55"/>
  <c r="K728" i="55"/>
  <c r="K755" i="55"/>
  <c r="T755" i="55"/>
  <c r="V723" i="55"/>
  <c r="U723" i="55"/>
  <c r="K631" i="55"/>
  <c r="U631" i="55"/>
  <c r="V631" i="55"/>
  <c r="R654" i="55"/>
  <c r="J654" i="55"/>
  <c r="S654" i="55"/>
  <c r="K622" i="55"/>
  <c r="T622" i="55"/>
  <c r="T644" i="55"/>
  <c r="K644" i="55"/>
  <c r="U546" i="55"/>
  <c r="V546" i="55"/>
  <c r="V484" i="55"/>
  <c r="U484" i="55"/>
  <c r="J559" i="55"/>
  <c r="R559" i="55"/>
  <c r="S559" i="55"/>
  <c r="T544" i="55"/>
  <c r="K544" i="55"/>
  <c r="T457" i="55"/>
  <c r="K457" i="55"/>
  <c r="K447" i="55"/>
  <c r="U447" i="55"/>
  <c r="V447" i="55"/>
  <c r="V592" i="55"/>
  <c r="U592" i="55"/>
  <c r="K455" i="55"/>
  <c r="V455" i="55"/>
  <c r="U455" i="55"/>
  <c r="T387" i="55"/>
  <c r="K387" i="55"/>
  <c r="V385" i="55"/>
  <c r="U385" i="55"/>
  <c r="R353" i="55"/>
  <c r="J353" i="55"/>
  <c r="S353" i="55"/>
  <c r="K321" i="55"/>
  <c r="T321" i="55"/>
  <c r="V324" i="55"/>
  <c r="U324" i="55"/>
  <c r="V188" i="55"/>
  <c r="U188" i="55"/>
  <c r="R227" i="55"/>
  <c r="S227" i="55"/>
  <c r="J227" i="55"/>
  <c r="T195" i="55"/>
  <c r="K195" i="55"/>
  <c r="T106" i="55"/>
  <c r="K106" i="55"/>
  <c r="S145" i="55"/>
  <c r="J145" i="55"/>
  <c r="T51" i="55"/>
  <c r="K51" i="55"/>
  <c r="U83" i="55"/>
  <c r="J83" i="55"/>
  <c r="R83" i="55"/>
  <c r="S83" i="55"/>
  <c r="J115" i="55"/>
  <c r="S115" i="55"/>
  <c r="R115" i="55"/>
  <c r="V80" i="55"/>
  <c r="U80" i="55"/>
  <c r="K149" i="55"/>
  <c r="T149" i="55"/>
  <c r="V816" i="55"/>
  <c r="U816" i="55"/>
  <c r="T872" i="55"/>
  <c r="K872" i="55"/>
  <c r="R761" i="55"/>
  <c r="S761" i="55"/>
  <c r="J761" i="55"/>
  <c r="T729" i="55"/>
  <c r="K729" i="55"/>
  <c r="V751" i="55"/>
  <c r="U751" i="55"/>
  <c r="V779" i="55"/>
  <c r="U779" i="55"/>
  <c r="J627" i="55"/>
  <c r="R627" i="55"/>
  <c r="S627" i="55"/>
  <c r="K713" i="55"/>
  <c r="T713" i="55"/>
  <c r="S605" i="55"/>
  <c r="R605" i="55"/>
  <c r="J605" i="55"/>
  <c r="T672" i="55"/>
  <c r="K672" i="55"/>
  <c r="R542" i="55"/>
  <c r="S542" i="55"/>
  <c r="J542" i="55"/>
  <c r="K510" i="55"/>
  <c r="T510" i="55"/>
  <c r="J508" i="55"/>
  <c r="S508" i="55"/>
  <c r="R508" i="55"/>
  <c r="K603" i="55"/>
  <c r="U603" i="55"/>
  <c r="R584" i="55"/>
  <c r="S584" i="55"/>
  <c r="J584" i="55"/>
  <c r="U351" i="55"/>
  <c r="V351" i="55"/>
  <c r="K362" i="55"/>
  <c r="V362" i="55"/>
  <c r="U362" i="55"/>
  <c r="S330" i="55"/>
  <c r="J330" i="55"/>
  <c r="R330" i="55"/>
  <c r="J320" i="55"/>
  <c r="R320" i="55"/>
  <c r="S320" i="55"/>
  <c r="J280" i="55"/>
  <c r="S280" i="55"/>
  <c r="R280" i="55"/>
  <c r="V241" i="55"/>
  <c r="U241" i="55"/>
  <c r="R209" i="55"/>
  <c r="S209" i="55"/>
  <c r="J209" i="55"/>
  <c r="V184" i="55"/>
  <c r="U184" i="55"/>
  <c r="S198" i="55"/>
  <c r="J198" i="55"/>
  <c r="R198" i="55"/>
  <c r="R46" i="55"/>
  <c r="Q46" i="55"/>
  <c r="S78" i="55"/>
  <c r="J78" i="55"/>
  <c r="S164" i="55"/>
  <c r="J164" i="55"/>
  <c r="R164" i="55"/>
  <c r="T52" i="55"/>
  <c r="K52" i="55"/>
  <c r="S116" i="55"/>
  <c r="R116" i="55"/>
  <c r="J116" i="55"/>
  <c r="R797" i="55"/>
  <c r="S797" i="55"/>
  <c r="J797" i="55"/>
  <c r="K865" i="55"/>
  <c r="T865" i="55"/>
  <c r="R807" i="55"/>
  <c r="S807" i="55"/>
  <c r="J807" i="55"/>
  <c r="R777" i="55"/>
  <c r="S777" i="55"/>
  <c r="J777" i="55"/>
  <c r="J757" i="55"/>
  <c r="Q757" i="55"/>
  <c r="V747" i="55"/>
  <c r="U747" i="55"/>
  <c r="S655" i="55"/>
  <c r="J655" i="55"/>
  <c r="R655" i="55"/>
  <c r="V720" i="55"/>
  <c r="U720" i="55"/>
  <c r="U614" i="55"/>
  <c r="V614" i="55"/>
  <c r="S633" i="55"/>
  <c r="J633" i="55"/>
  <c r="R633" i="55"/>
  <c r="V636" i="55"/>
  <c r="U636" i="55"/>
  <c r="S604" i="55"/>
  <c r="R604" i="55"/>
  <c r="J604" i="55"/>
  <c r="R582" i="55"/>
  <c r="S582" i="55"/>
  <c r="J582" i="55"/>
  <c r="R538" i="55"/>
  <c r="S538" i="55"/>
  <c r="J538" i="55"/>
  <c r="R490" i="55"/>
  <c r="S490" i="55"/>
  <c r="J490" i="55"/>
  <c r="S504" i="55"/>
  <c r="R504" i="55"/>
  <c r="J504" i="55"/>
  <c r="K439" i="55"/>
  <c r="V439" i="55"/>
  <c r="U439" i="55"/>
  <c r="T576" i="55"/>
  <c r="K576" i="55"/>
  <c r="V411" i="55"/>
  <c r="U411" i="55"/>
  <c r="V379" i="55"/>
  <c r="U379" i="55"/>
  <c r="S390" i="55"/>
  <c r="J390" i="55"/>
  <c r="R390" i="55"/>
  <c r="J348" i="55"/>
  <c r="R348" i="55"/>
  <c r="S348" i="55"/>
  <c r="T316" i="55"/>
  <c r="K316" i="55"/>
  <c r="J272" i="55"/>
  <c r="S272" i="55"/>
  <c r="R272" i="55"/>
  <c r="R237" i="55"/>
  <c r="S237" i="55"/>
  <c r="J237" i="55"/>
  <c r="K205" i="55"/>
  <c r="T205" i="55"/>
  <c r="V212" i="55"/>
  <c r="U212" i="55"/>
  <c r="J300" i="55"/>
  <c r="S300" i="55"/>
  <c r="R300" i="55"/>
  <c r="V187" i="55"/>
  <c r="U187" i="55"/>
  <c r="S226" i="55"/>
  <c r="J226" i="55"/>
  <c r="R226" i="55"/>
  <c r="V273" i="55"/>
  <c r="U273" i="55"/>
  <c r="K50" i="55"/>
  <c r="T50" i="55"/>
  <c r="K82" i="55"/>
  <c r="T82" i="55"/>
  <c r="T163" i="55"/>
  <c r="K163" i="55"/>
  <c r="S150" i="55"/>
  <c r="J150" i="55"/>
  <c r="R150" i="55"/>
  <c r="T1547" i="55"/>
  <c r="K1547" i="55"/>
  <c r="V1527" i="55"/>
  <c r="U1527" i="55"/>
  <c r="S1504" i="55"/>
  <c r="J1504" i="55"/>
  <c r="R1504" i="55"/>
  <c r="S1500" i="55"/>
  <c r="J1500" i="55"/>
  <c r="R1500" i="55"/>
  <c r="K1432" i="55"/>
  <c r="T1432" i="55"/>
  <c r="K1431" i="55"/>
  <c r="T1431" i="55"/>
  <c r="T1449" i="55"/>
  <c r="K1449" i="55"/>
  <c r="V1399" i="55"/>
  <c r="U1399" i="55"/>
  <c r="S1406" i="55"/>
  <c r="R1406" i="55"/>
  <c r="J1406" i="55"/>
  <c r="Q1441" i="55"/>
  <c r="V1364" i="55"/>
  <c r="U1364" i="55"/>
  <c r="S1371" i="55"/>
  <c r="J1371" i="55"/>
  <c r="R1371" i="55"/>
  <c r="T1378" i="55"/>
  <c r="K1378" i="55"/>
  <c r="S1336" i="55"/>
  <c r="R1336" i="55"/>
  <c r="J1336" i="55"/>
  <c r="K1233" i="55"/>
  <c r="T1233" i="55"/>
  <c r="T1239" i="55"/>
  <c r="K1239" i="55"/>
  <c r="R1282" i="55"/>
  <c r="J1282" i="55"/>
  <c r="S1282" i="55"/>
  <c r="S1228" i="55"/>
  <c r="J1228" i="55"/>
  <c r="R1228" i="55"/>
  <c r="T1196" i="55"/>
  <c r="K1196" i="55"/>
  <c r="J1195" i="55"/>
  <c r="Q1195" i="55"/>
  <c r="V1273" i="55"/>
  <c r="U1273" i="55"/>
  <c r="U1205" i="55"/>
  <c r="V1205" i="55"/>
  <c r="V1130" i="55"/>
  <c r="U1130" i="55"/>
  <c r="R1181" i="55"/>
  <c r="J1181" i="55"/>
  <c r="S1181" i="55"/>
  <c r="S1039" i="55"/>
  <c r="J1039" i="55"/>
  <c r="R1039" i="55"/>
  <c r="S1100" i="55"/>
  <c r="R1100" i="55"/>
  <c r="J1100" i="55"/>
  <c r="K1135" i="55"/>
  <c r="T1135" i="55"/>
  <c r="U1037" i="55"/>
  <c r="V1037" i="55"/>
  <c r="T1095" i="55"/>
  <c r="K1095" i="55"/>
  <c r="V1024" i="55"/>
  <c r="U1024" i="55"/>
  <c r="V978" i="55"/>
  <c r="U978" i="55"/>
  <c r="V1036" i="55"/>
  <c r="U1036" i="55"/>
  <c r="S973" i="55"/>
  <c r="R973" i="55"/>
  <c r="J973" i="55"/>
  <c r="R947" i="55"/>
  <c r="Q947" i="55"/>
  <c r="S942" i="55"/>
  <c r="J942" i="55"/>
  <c r="R942" i="55"/>
  <c r="T910" i="55"/>
  <c r="K910" i="55"/>
  <c r="V877" i="55"/>
  <c r="U877" i="55"/>
  <c r="T61" i="55"/>
  <c r="K61" i="55"/>
  <c r="V93" i="55"/>
  <c r="U125" i="55"/>
  <c r="V125" i="55"/>
  <c r="T1677" i="55"/>
  <c r="K1677" i="55"/>
  <c r="V1656" i="55"/>
  <c r="U1656" i="55"/>
  <c r="V1662" i="55"/>
  <c r="U1662" i="55"/>
  <c r="V1676" i="55"/>
  <c r="U1676" i="55"/>
  <c r="J1605" i="55"/>
  <c r="S1605" i="55"/>
  <c r="R1605" i="55"/>
  <c r="K1604" i="55"/>
  <c r="T1604" i="55"/>
  <c r="V1596" i="55"/>
  <c r="U1596" i="55"/>
  <c r="S1556" i="55"/>
  <c r="J1556" i="55"/>
  <c r="R1556" i="55"/>
  <c r="U1549" i="55"/>
  <c r="V1549" i="55"/>
  <c r="V1515" i="55"/>
  <c r="U1515" i="55"/>
  <c r="U1520" i="55"/>
  <c r="J1520" i="55"/>
  <c r="R1520" i="55"/>
  <c r="S1520" i="55"/>
  <c r="K1501" i="55"/>
  <c r="T1501" i="55"/>
  <c r="T1484" i="55"/>
  <c r="K1484" i="55"/>
  <c r="T1512" i="55"/>
  <c r="K1512" i="55"/>
  <c r="U1460" i="55"/>
  <c r="V1460" i="55"/>
  <c r="S1453" i="55"/>
  <c r="R1453" i="55"/>
  <c r="J1453" i="55"/>
  <c r="V1395" i="55"/>
  <c r="U1395" i="55"/>
  <c r="T1337" i="55"/>
  <c r="K1337" i="55"/>
  <c r="S1360" i="55"/>
  <c r="J1360" i="55"/>
  <c r="R1360" i="55"/>
  <c r="T1374" i="55"/>
  <c r="K1374" i="55"/>
  <c r="V1331" i="55"/>
  <c r="U1331" i="55"/>
  <c r="V1280" i="55"/>
  <c r="U1280" i="55"/>
  <c r="R1231" i="55"/>
  <c r="Q1231" i="55"/>
  <c r="K1290" i="55"/>
  <c r="T1290" i="55"/>
  <c r="S1338" i="55"/>
  <c r="J1338" i="55"/>
  <c r="V1227" i="55"/>
  <c r="U1227" i="55"/>
  <c r="T1188" i="55"/>
  <c r="K1188" i="55"/>
  <c r="T1169" i="55"/>
  <c r="K1169" i="55"/>
  <c r="R1167" i="55"/>
  <c r="J1167" i="55"/>
  <c r="S1167" i="55"/>
  <c r="S1214" i="55"/>
  <c r="J1214" i="55"/>
  <c r="R1214" i="55"/>
  <c r="V1173" i="55"/>
  <c r="U1173" i="55"/>
  <c r="R1127" i="55"/>
  <c r="J1127" i="55"/>
  <c r="S1127" i="55"/>
  <c r="Q1067" i="55"/>
  <c r="V1092" i="55"/>
  <c r="U1092" i="55"/>
  <c r="S1080" i="55"/>
  <c r="R1080" i="55"/>
  <c r="J1080" i="55"/>
  <c r="T1050" i="55"/>
  <c r="K1050" i="55"/>
  <c r="Q1033" i="55"/>
  <c r="V1068" i="55"/>
  <c r="U1068" i="55"/>
  <c r="S1056" i="55"/>
  <c r="J1056" i="55"/>
  <c r="R1056" i="55"/>
  <c r="K1000" i="55"/>
  <c r="T1000" i="55"/>
  <c r="S974" i="55"/>
  <c r="R974" i="55"/>
  <c r="J974" i="55"/>
  <c r="V1020" i="55"/>
  <c r="U1020" i="55"/>
  <c r="V911" i="55"/>
  <c r="U911" i="55"/>
  <c r="R879" i="55"/>
  <c r="S879" i="55"/>
  <c r="J879" i="55"/>
  <c r="U874" i="55"/>
  <c r="V874" i="55"/>
  <c r="R937" i="55"/>
  <c r="S937" i="55"/>
  <c r="J937" i="55"/>
  <c r="K905" i="55"/>
  <c r="T905" i="55"/>
  <c r="Q976" i="55"/>
  <c r="V29" i="55"/>
  <c r="U29" i="55"/>
  <c r="S65" i="55"/>
  <c r="J65" i="55"/>
  <c r="R65" i="55"/>
  <c r="R97" i="55"/>
  <c r="U129" i="55"/>
  <c r="V129" i="55"/>
  <c r="Q1664" i="55"/>
  <c r="T1627" i="55"/>
  <c r="K1627" i="55"/>
  <c r="V1624" i="55"/>
  <c r="U1624" i="55"/>
  <c r="J1614" i="55"/>
  <c r="R1614" i="55"/>
  <c r="V1592" i="55"/>
  <c r="U1592" i="55"/>
  <c r="J1573" i="55"/>
  <c r="S1573" i="55"/>
  <c r="T1539" i="55"/>
  <c r="K1539" i="55"/>
  <c r="K1497" i="55"/>
  <c r="T1497" i="55"/>
  <c r="V1496" i="55"/>
  <c r="U1496" i="55"/>
  <c r="R1454" i="55"/>
  <c r="S1454" i="55"/>
  <c r="J1454" i="55"/>
  <c r="U1420" i="55"/>
  <c r="V1420" i="55"/>
  <c r="S1357" i="55"/>
  <c r="J1357" i="55"/>
  <c r="Q1366" i="55"/>
  <c r="V1300" i="55"/>
  <c r="U1300" i="55"/>
  <c r="Q1269" i="55"/>
  <c r="T1296" i="55"/>
  <c r="K1296" i="55"/>
  <c r="R1287" i="55"/>
  <c r="S1180" i="55"/>
  <c r="J1180" i="55"/>
  <c r="R1180" i="55"/>
  <c r="S1179" i="55"/>
  <c r="R1179" i="55"/>
  <c r="J1179" i="55"/>
  <c r="Q1225" i="55"/>
  <c r="T1162" i="55"/>
  <c r="K1162" i="55"/>
  <c r="T1150" i="55"/>
  <c r="K1150" i="55"/>
  <c r="J1153" i="55"/>
  <c r="S1153" i="55"/>
  <c r="R1153" i="55"/>
  <c r="Q1111" i="55"/>
  <c r="S1084" i="55"/>
  <c r="J1084" i="55"/>
  <c r="R1084" i="55"/>
  <c r="T1078" i="55"/>
  <c r="K1078" i="55"/>
  <c r="Q1061" i="55"/>
  <c r="V1096" i="55"/>
  <c r="U1096" i="55"/>
  <c r="S1032" i="55"/>
  <c r="R1032" i="55"/>
  <c r="J1032" i="55"/>
  <c r="V907" i="55"/>
  <c r="U907" i="55"/>
  <c r="K964" i="55"/>
  <c r="T964" i="55"/>
  <c r="V933" i="55"/>
  <c r="U933" i="55"/>
  <c r="R901" i="55"/>
  <c r="S901" i="55"/>
  <c r="J901" i="55"/>
  <c r="S968" i="55"/>
  <c r="R968" i="55"/>
  <c r="J968" i="55"/>
  <c r="T822" i="55"/>
  <c r="K822" i="55"/>
  <c r="V37" i="55"/>
  <c r="U37" i="55"/>
  <c r="S69" i="55"/>
  <c r="J69" i="55"/>
  <c r="R69" i="55"/>
  <c r="V135" i="55"/>
  <c r="U135" i="55"/>
  <c r="T1699" i="55"/>
  <c r="K1699" i="55"/>
  <c r="T1670" i="55"/>
  <c r="K1670" i="55"/>
  <c r="R1663" i="55"/>
  <c r="S1663" i="55"/>
  <c r="J1663" i="55"/>
  <c r="Q1648" i="55"/>
  <c r="J1626" i="55"/>
  <c r="S1626" i="55"/>
  <c r="R1626" i="55"/>
  <c r="T1619" i="55"/>
  <c r="K1619" i="55"/>
  <c r="R1610" i="55"/>
  <c r="V1639" i="55"/>
  <c r="U1639" i="55"/>
  <c r="Q1583" i="55"/>
  <c r="S1578" i="55"/>
  <c r="J1578" i="55"/>
  <c r="R1578" i="55"/>
  <c r="V1548" i="55"/>
  <c r="U1548" i="55"/>
  <c r="T1535" i="55"/>
  <c r="K1535" i="55"/>
  <c r="T1534" i="55"/>
  <c r="K1534" i="55"/>
  <c r="T1507" i="55"/>
  <c r="K1507" i="55"/>
  <c r="R1493" i="55"/>
  <c r="S1493" i="55"/>
  <c r="J1493" i="55"/>
  <c r="V1474" i="55"/>
  <c r="U1474" i="55"/>
  <c r="S1473" i="55"/>
  <c r="R1473" i="55"/>
  <c r="J1473" i="55"/>
  <c r="U1452" i="55"/>
  <c r="V1452" i="55"/>
  <c r="J1421" i="55"/>
  <c r="S1421" i="55"/>
  <c r="R1421" i="55"/>
  <c r="V1445" i="55"/>
  <c r="U1445" i="55"/>
  <c r="V1394" i="55"/>
  <c r="U1394" i="55"/>
  <c r="R1409" i="55"/>
  <c r="J1409" i="55"/>
  <c r="S1409" i="55"/>
  <c r="Q1381" i="55"/>
  <c r="S1329" i="55"/>
  <c r="J1329" i="55"/>
  <c r="V1386" i="55"/>
  <c r="U1386" i="55"/>
  <c r="K1324" i="55"/>
  <c r="T1324" i="55"/>
  <c r="Q1323" i="55"/>
  <c r="S1272" i="55"/>
  <c r="J1272" i="55"/>
  <c r="R1272" i="55"/>
  <c r="T1292" i="55"/>
  <c r="K1292" i="55"/>
  <c r="U1308" i="55"/>
  <c r="V1308" i="55"/>
  <c r="Q1172" i="55"/>
  <c r="Q1171" i="55"/>
  <c r="S1210" i="55"/>
  <c r="J1210" i="55"/>
  <c r="R1210" i="55"/>
  <c r="U1159" i="55"/>
  <c r="V1159" i="55"/>
  <c r="S1158" i="55"/>
  <c r="J1158" i="55"/>
  <c r="R1158" i="55"/>
  <c r="S1198" i="55"/>
  <c r="J1198" i="55"/>
  <c r="R1198" i="55"/>
  <c r="T1149" i="55"/>
  <c r="K1149" i="55"/>
  <c r="T1118" i="55"/>
  <c r="K1118" i="55"/>
  <c r="J1137" i="55"/>
  <c r="S1137" i="55"/>
  <c r="R1137" i="55"/>
  <c r="R1221" i="55"/>
  <c r="J1221" i="55"/>
  <c r="S1221" i="55"/>
  <c r="Q1059" i="55"/>
  <c r="S1074" i="55"/>
  <c r="R1074" i="55"/>
  <c r="J1074" i="55"/>
  <c r="T1042" i="55"/>
  <c r="K1042" i="55"/>
  <c r="Q1025" i="55"/>
  <c r="T991" i="55"/>
  <c r="K991" i="55"/>
  <c r="K966" i="55"/>
  <c r="T966" i="55"/>
  <c r="U993" i="55"/>
  <c r="V993" i="55"/>
  <c r="S967" i="55"/>
  <c r="R935" i="55"/>
  <c r="Q935" i="55"/>
  <c r="S961" i="55"/>
  <c r="J961" i="55"/>
  <c r="R961" i="55"/>
  <c r="K929" i="55"/>
  <c r="T929" i="55"/>
  <c r="U965" i="55"/>
  <c r="V965" i="55"/>
  <c r="T932" i="55"/>
  <c r="K932" i="55"/>
  <c r="Q900" i="55"/>
  <c r="V851" i="55"/>
  <c r="U851" i="55"/>
  <c r="V41" i="55"/>
  <c r="U41" i="55"/>
  <c r="S73" i="55"/>
  <c r="J73" i="55"/>
  <c r="R73" i="55"/>
  <c r="R105" i="55"/>
  <c r="V143" i="55"/>
  <c r="U143" i="55"/>
  <c r="R1695" i="55"/>
  <c r="S1695" i="55"/>
  <c r="J1695" i="55"/>
  <c r="V1669" i="55"/>
  <c r="U1669" i="55"/>
  <c r="S1629" i="55"/>
  <c r="J1629" i="55"/>
  <c r="R1629" i="55"/>
  <c r="V1625" i="55"/>
  <c r="U1625" i="55"/>
  <c r="S1615" i="55"/>
  <c r="J1615" i="55"/>
  <c r="R1615" i="55"/>
  <c r="R1606" i="55"/>
  <c r="Q1584" i="55"/>
  <c r="S1566" i="55"/>
  <c r="J1566" i="55"/>
  <c r="R1566" i="55"/>
  <c r="T1565" i="55"/>
  <c r="K1565" i="55"/>
  <c r="U1529" i="55"/>
  <c r="K1521" i="55"/>
  <c r="T1521" i="55"/>
  <c r="V1470" i="55"/>
  <c r="U1470" i="55"/>
  <c r="S1469" i="55"/>
  <c r="R1469" i="55"/>
  <c r="J1469" i="55"/>
  <c r="V1480" i="55"/>
  <c r="U1480" i="55"/>
  <c r="V1415" i="55"/>
  <c r="U1415" i="55"/>
  <c r="V1405" i="55"/>
  <c r="U1405" i="55"/>
  <c r="V1363" i="55"/>
  <c r="U1363" i="55"/>
  <c r="J1325" i="55"/>
  <c r="S1325" i="55"/>
  <c r="K1352" i="55"/>
  <c r="T1352" i="55"/>
  <c r="V1320" i="55"/>
  <c r="U1320" i="55"/>
  <c r="S1330" i="55"/>
  <c r="J1330" i="55"/>
  <c r="R1330" i="55"/>
  <c r="U1310" i="55"/>
  <c r="V1310" i="55"/>
  <c r="R1253" i="55"/>
  <c r="J1253" i="55"/>
  <c r="S1253" i="55"/>
  <c r="U1226" i="55"/>
  <c r="V1226" i="55"/>
  <c r="Q1164" i="55"/>
  <c r="U1202" i="55"/>
  <c r="V1202" i="55"/>
  <c r="S1154" i="55"/>
  <c r="J1154" i="55"/>
  <c r="R1154" i="55"/>
  <c r="S1146" i="55"/>
  <c r="J1146" i="55"/>
  <c r="R1146" i="55"/>
  <c r="T1114" i="55"/>
  <c r="K1114" i="55"/>
  <c r="J1133" i="55"/>
  <c r="S1133" i="55"/>
  <c r="R1133" i="55"/>
  <c r="Q1101" i="55"/>
  <c r="U1139" i="55"/>
  <c r="V1139" i="55"/>
  <c r="T1070" i="55"/>
  <c r="K1070" i="55"/>
  <c r="Q1053" i="55"/>
  <c r="Q1021" i="55"/>
  <c r="V1048" i="55"/>
  <c r="U1048" i="55"/>
  <c r="S1002" i="55"/>
  <c r="R1002" i="55"/>
  <c r="J1002" i="55"/>
  <c r="K1076" i="55"/>
  <c r="T1076" i="55"/>
  <c r="Q1072" i="55"/>
  <c r="T931" i="55"/>
  <c r="K931" i="55"/>
  <c r="Q899" i="55"/>
  <c r="S894" i="55"/>
  <c r="J894" i="55"/>
  <c r="R894" i="55"/>
  <c r="T960" i="55"/>
  <c r="K960" i="55"/>
  <c r="S928" i="55"/>
  <c r="J928" i="55"/>
  <c r="R928" i="55"/>
  <c r="V45" i="55"/>
  <c r="U45" i="55"/>
  <c r="S77" i="55"/>
  <c r="J77" i="55"/>
  <c r="R77" i="55"/>
  <c r="R109" i="55"/>
  <c r="V168" i="55"/>
  <c r="U168" i="55"/>
  <c r="R1675" i="55"/>
  <c r="S1675" i="55"/>
  <c r="J1675" i="55"/>
  <c r="T1660" i="55"/>
  <c r="K1660" i="55"/>
  <c r="V1634" i="55"/>
  <c r="U1634" i="55"/>
  <c r="S1555" i="55"/>
  <c r="J1555" i="55"/>
  <c r="R1555" i="55"/>
  <c r="U1536" i="55"/>
  <c r="J1536" i="55"/>
  <c r="R1536" i="55"/>
  <c r="S1536" i="55"/>
  <c r="R1531" i="55"/>
  <c r="Q1531" i="55"/>
  <c r="U1498" i="55"/>
  <c r="S1459" i="55"/>
  <c r="R1459" i="55"/>
  <c r="J1459" i="55"/>
  <c r="T1476" i="55"/>
  <c r="K1476" i="55"/>
  <c r="V1418" i="55"/>
  <c r="U1418" i="55"/>
  <c r="T1425" i="55"/>
  <c r="K1425" i="55"/>
  <c r="R1401" i="55"/>
  <c r="S1408" i="55"/>
  <c r="R1408" i="55"/>
  <c r="J1408" i="55"/>
  <c r="T1373" i="55"/>
  <c r="K1373" i="55"/>
  <c r="T1321" i="55"/>
  <c r="K1321" i="55"/>
  <c r="S1347" i="55"/>
  <c r="J1347" i="55"/>
  <c r="R1347" i="55"/>
  <c r="K1257" i="55"/>
  <c r="T1257" i="55"/>
  <c r="S1263" i="55"/>
  <c r="J1263" i="55"/>
  <c r="R1263" i="55"/>
  <c r="T1246" i="55"/>
  <c r="K1246" i="55"/>
  <c r="S1252" i="55"/>
  <c r="J1252" i="55"/>
  <c r="R1252" i="55"/>
  <c r="T1219" i="55"/>
  <c r="K1219" i="55"/>
  <c r="T1160" i="55"/>
  <c r="Q1201" i="55"/>
  <c r="T1350" i="55"/>
  <c r="K1350" i="55"/>
  <c r="V1200" i="55"/>
  <c r="U1200" i="55"/>
  <c r="J1182" i="55"/>
  <c r="S1182" i="55"/>
  <c r="R1182" i="55"/>
  <c r="V1161" i="55"/>
  <c r="U1161" i="55"/>
  <c r="Q1116" i="55"/>
  <c r="V1019" i="55"/>
  <c r="K1123" i="55"/>
  <c r="T1123" i="55"/>
  <c r="V1066" i="55"/>
  <c r="U1066" i="55"/>
  <c r="S1034" i="55"/>
  <c r="R1034" i="55"/>
  <c r="J1034" i="55"/>
  <c r="S1098" i="55"/>
  <c r="R1098" i="55"/>
  <c r="J1098" i="55"/>
  <c r="V1003" i="55"/>
  <c r="Q992" i="55"/>
  <c r="V1044" i="55"/>
  <c r="U1044" i="55"/>
  <c r="R983" i="55"/>
  <c r="S983" i="55"/>
  <c r="J983" i="55"/>
  <c r="T1007" i="55"/>
  <c r="K1007" i="55"/>
  <c r="U985" i="55"/>
  <c r="V985" i="55"/>
  <c r="T959" i="55"/>
  <c r="K959" i="55"/>
  <c r="V921" i="55"/>
  <c r="U921" i="55"/>
  <c r="R889" i="55"/>
  <c r="S889" i="55"/>
  <c r="J889" i="55"/>
  <c r="V845" i="55"/>
  <c r="U845" i="55"/>
  <c r="V836" i="55"/>
  <c r="U836" i="55"/>
  <c r="K825" i="55"/>
  <c r="T825" i="55"/>
  <c r="V808" i="55"/>
  <c r="U808" i="55"/>
  <c r="R803" i="55"/>
  <c r="S803" i="55"/>
  <c r="J803" i="55"/>
  <c r="U838" i="55"/>
  <c r="V838" i="55"/>
  <c r="R783" i="55"/>
  <c r="S783" i="55"/>
  <c r="J783" i="55"/>
  <c r="K743" i="55"/>
  <c r="T743" i="55"/>
  <c r="U712" i="55"/>
  <c r="V712" i="55"/>
  <c r="R610" i="55"/>
  <c r="S610" i="55"/>
  <c r="J610" i="55"/>
  <c r="T693" i="55"/>
  <c r="K693" i="55"/>
  <c r="J717" i="55"/>
  <c r="Q717" i="55"/>
  <c r="V696" i="55"/>
  <c r="U696" i="55"/>
  <c r="J599" i="55"/>
  <c r="R599" i="55"/>
  <c r="S599" i="55"/>
  <c r="Q486" i="55"/>
  <c r="U438" i="55"/>
  <c r="V438" i="55"/>
  <c r="Q574" i="55"/>
  <c r="T545" i="55"/>
  <c r="K545" i="55"/>
  <c r="Q459" i="55"/>
  <c r="U482" i="55"/>
  <c r="V482" i="55"/>
  <c r="S593" i="55"/>
  <c r="J593" i="55"/>
  <c r="R593" i="55"/>
  <c r="S435" i="55"/>
  <c r="J435" i="55"/>
  <c r="R435" i="55"/>
  <c r="J375" i="55"/>
  <c r="R375" i="55"/>
  <c r="S375" i="55"/>
  <c r="T343" i="55"/>
  <c r="K343" i="55"/>
  <c r="Q386" i="55"/>
  <c r="K322" i="55"/>
  <c r="U322" i="55"/>
  <c r="V322" i="55"/>
  <c r="T376" i="55"/>
  <c r="K376" i="55"/>
  <c r="U418" i="55"/>
  <c r="V418" i="55"/>
  <c r="J295" i="55"/>
  <c r="R295" i="55"/>
  <c r="S295" i="55"/>
  <c r="J240" i="55"/>
  <c r="S240" i="55"/>
  <c r="R240" i="55"/>
  <c r="T208" i="55"/>
  <c r="K208" i="55"/>
  <c r="K309" i="55"/>
  <c r="T309" i="55"/>
  <c r="V292" i="55"/>
  <c r="U292" i="55"/>
  <c r="J183" i="55"/>
  <c r="R183" i="55"/>
  <c r="S183" i="55"/>
  <c r="Q222" i="55"/>
  <c r="Q265" i="55"/>
  <c r="T118" i="55"/>
  <c r="K118" i="55"/>
  <c r="K169" i="55"/>
  <c r="T169" i="55"/>
  <c r="S63" i="55"/>
  <c r="J63" i="55"/>
  <c r="R63" i="55"/>
  <c r="V95" i="55"/>
  <c r="U95" i="55"/>
  <c r="J127" i="55"/>
  <c r="S127" i="55"/>
  <c r="R127" i="55"/>
  <c r="V60" i="55"/>
  <c r="U60" i="55"/>
  <c r="V92" i="55"/>
  <c r="U92" i="55"/>
  <c r="Q173" i="55"/>
  <c r="R789" i="55"/>
  <c r="S789" i="55"/>
  <c r="J789" i="55"/>
  <c r="R839" i="55"/>
  <c r="S839" i="55"/>
  <c r="J839" i="55"/>
  <c r="K778" i="55"/>
  <c r="V784" i="55"/>
  <c r="U784" i="55"/>
  <c r="S744" i="55"/>
  <c r="J744" i="55"/>
  <c r="R744" i="55"/>
  <c r="K771" i="55"/>
  <c r="T771" i="55"/>
  <c r="K647" i="55"/>
  <c r="V647" i="55"/>
  <c r="U647" i="55"/>
  <c r="K638" i="55"/>
  <c r="T638" i="55"/>
  <c r="V657" i="55"/>
  <c r="R660" i="55"/>
  <c r="S660" i="55"/>
  <c r="J660" i="55"/>
  <c r="T628" i="55"/>
  <c r="K628" i="55"/>
  <c r="Q478" i="55"/>
  <c r="U434" i="55"/>
  <c r="V434" i="55"/>
  <c r="S573" i="55"/>
  <c r="R573" i="55"/>
  <c r="J573" i="55"/>
  <c r="K595" i="55"/>
  <c r="V595" i="55"/>
  <c r="U595" i="55"/>
  <c r="R564" i="55"/>
  <c r="S564" i="55"/>
  <c r="J564" i="55"/>
  <c r="T489" i="55"/>
  <c r="K489" i="55"/>
  <c r="S431" i="55"/>
  <c r="R431" i="55"/>
  <c r="J431" i="55"/>
  <c r="K487" i="55"/>
  <c r="V487" i="55"/>
  <c r="U487" i="55"/>
  <c r="Q403" i="55"/>
  <c r="T371" i="55"/>
  <c r="K371" i="55"/>
  <c r="T421" i="55"/>
  <c r="K421" i="55"/>
  <c r="K382" i="55"/>
  <c r="V382" i="55"/>
  <c r="U382" i="55"/>
  <c r="Q369" i="55"/>
  <c r="V337" i="55"/>
  <c r="U337" i="55"/>
  <c r="V229" i="55"/>
  <c r="U229" i="55"/>
  <c r="R197" i="55"/>
  <c r="J197" i="55"/>
  <c r="S197" i="55"/>
  <c r="V243" i="55"/>
  <c r="U243" i="55"/>
  <c r="J211" i="55"/>
  <c r="S211" i="55"/>
  <c r="R211" i="55"/>
  <c r="J179" i="55"/>
  <c r="S179" i="55"/>
  <c r="R179" i="55"/>
  <c r="K218" i="55"/>
  <c r="U218" i="55"/>
  <c r="V218" i="55"/>
  <c r="V58" i="55"/>
  <c r="U58" i="55"/>
  <c r="S31" i="55"/>
  <c r="T67" i="55"/>
  <c r="K67" i="55"/>
  <c r="S64" i="55"/>
  <c r="J64" i="55"/>
  <c r="R64" i="55"/>
  <c r="V128" i="55"/>
  <c r="U128" i="55"/>
  <c r="T158" i="55"/>
  <c r="K158" i="55"/>
  <c r="R841" i="55"/>
  <c r="S841" i="55"/>
  <c r="J841" i="55"/>
  <c r="U827" i="55"/>
  <c r="V827" i="55"/>
  <c r="V795" i="55"/>
  <c r="U795" i="55"/>
  <c r="S776" i="55"/>
  <c r="J776" i="55"/>
  <c r="R776" i="55"/>
  <c r="T745" i="55"/>
  <c r="K745" i="55"/>
  <c r="Q740" i="55"/>
  <c r="V735" i="55"/>
  <c r="U735" i="55"/>
  <c r="S643" i="55"/>
  <c r="J643" i="55"/>
  <c r="R643" i="55"/>
  <c r="T611" i="55"/>
  <c r="Q666" i="55"/>
  <c r="S621" i="55"/>
  <c r="J621" i="55"/>
  <c r="R621" i="55"/>
  <c r="K583" i="55"/>
  <c r="V583" i="55"/>
  <c r="U583" i="55"/>
  <c r="R561" i="55"/>
  <c r="J561" i="55"/>
  <c r="S561" i="55"/>
  <c r="K526" i="55"/>
  <c r="T526" i="55"/>
  <c r="V588" i="55"/>
  <c r="U588" i="55"/>
  <c r="J587" i="55"/>
  <c r="R587" i="55"/>
  <c r="S587" i="55"/>
  <c r="K466" i="55"/>
  <c r="T466" i="55"/>
  <c r="S556" i="55"/>
  <c r="J556" i="55"/>
  <c r="R556" i="55"/>
  <c r="J524" i="55"/>
  <c r="S524" i="55"/>
  <c r="R524" i="55"/>
  <c r="S481" i="55"/>
  <c r="J481" i="55"/>
  <c r="R481" i="55"/>
  <c r="S427" i="55"/>
  <c r="J427" i="55"/>
  <c r="R427" i="55"/>
  <c r="Q555" i="55"/>
  <c r="R399" i="55"/>
  <c r="J399" i="55"/>
  <c r="S399" i="55"/>
  <c r="S378" i="55"/>
  <c r="J378" i="55"/>
  <c r="R378" i="55"/>
  <c r="T346" i="55"/>
  <c r="K365" i="55"/>
  <c r="T365" i="55"/>
  <c r="V336" i="55"/>
  <c r="U336" i="55"/>
  <c r="J312" i="55"/>
  <c r="S312" i="55"/>
  <c r="R312" i="55"/>
  <c r="K257" i="55"/>
  <c r="T257" i="55"/>
  <c r="Q193" i="55"/>
  <c r="U279" i="55"/>
  <c r="V279" i="55"/>
  <c r="V200" i="55"/>
  <c r="U200" i="55"/>
  <c r="R293" i="55"/>
  <c r="J293" i="55"/>
  <c r="S293" i="55"/>
  <c r="J276" i="55"/>
  <c r="S276" i="55"/>
  <c r="R276" i="55"/>
  <c r="K214" i="55"/>
  <c r="U214" i="55"/>
  <c r="V214" i="55"/>
  <c r="S182" i="55"/>
  <c r="J182" i="55"/>
  <c r="R182" i="55"/>
  <c r="S28" i="55"/>
  <c r="J28" i="55"/>
  <c r="R28" i="55"/>
  <c r="K62" i="55"/>
  <c r="T62" i="55"/>
  <c r="U126" i="55"/>
  <c r="V126" i="55"/>
  <c r="T103" i="55"/>
  <c r="K103" i="55"/>
  <c r="S36" i="55"/>
  <c r="J36" i="55"/>
  <c r="R36" i="55"/>
  <c r="S30" i="55"/>
  <c r="J30" i="55"/>
  <c r="V813" i="55"/>
  <c r="U813" i="55"/>
  <c r="T858" i="55"/>
  <c r="K858" i="55"/>
  <c r="V828" i="55"/>
  <c r="U828" i="55"/>
  <c r="S832" i="55"/>
  <c r="J832" i="55"/>
  <c r="R832" i="55"/>
  <c r="V736" i="55"/>
  <c r="U736" i="55"/>
  <c r="R703" i="55"/>
  <c r="J703" i="55"/>
  <c r="S703" i="55"/>
  <c r="J671" i="55"/>
  <c r="S671" i="55"/>
  <c r="R671" i="55"/>
  <c r="U662" i="55"/>
  <c r="V662" i="55"/>
  <c r="S681" i="55"/>
  <c r="J681" i="55"/>
  <c r="R681" i="55"/>
  <c r="T649" i="55"/>
  <c r="K649" i="55"/>
  <c r="V652" i="55"/>
  <c r="U652" i="55"/>
  <c r="R462" i="55"/>
  <c r="S462" i="55"/>
  <c r="J462" i="55"/>
  <c r="R426" i="55"/>
  <c r="S426" i="55"/>
  <c r="J426" i="55"/>
  <c r="Q522" i="55"/>
  <c r="Q499" i="55"/>
  <c r="S569" i="55"/>
  <c r="J569" i="55"/>
  <c r="R569" i="55"/>
  <c r="T456" i="55"/>
  <c r="K456" i="55"/>
  <c r="V331" i="55"/>
  <c r="U331" i="55"/>
  <c r="K406" i="55"/>
  <c r="T406" i="55"/>
  <c r="V393" i="55"/>
  <c r="U393" i="55"/>
  <c r="S396" i="55"/>
  <c r="J396" i="55"/>
  <c r="R396" i="55"/>
  <c r="J332" i="55"/>
  <c r="S332" i="55"/>
  <c r="R332" i="55"/>
  <c r="T304" i="55"/>
  <c r="K304" i="55"/>
  <c r="Q253" i="55"/>
  <c r="J260" i="55"/>
  <c r="R260" i="55"/>
  <c r="S260" i="55"/>
  <c r="T228" i="55"/>
  <c r="K228" i="55"/>
  <c r="J282" i="55"/>
  <c r="R282" i="55"/>
  <c r="S282" i="55"/>
  <c r="S210" i="55"/>
  <c r="J210" i="55"/>
  <c r="R210" i="55"/>
  <c r="R305" i="55"/>
  <c r="S305" i="55"/>
  <c r="J305" i="55"/>
  <c r="S33" i="55"/>
  <c r="J33" i="55"/>
  <c r="R33" i="55"/>
  <c r="R66" i="55"/>
  <c r="Q66" i="55"/>
  <c r="R75" i="55"/>
  <c r="Q40" i="55"/>
  <c r="J133" i="55"/>
  <c r="R133" i="55"/>
  <c r="S133" i="55"/>
  <c r="T134" i="55"/>
  <c r="K134" i="55"/>
  <c r="S850" i="55"/>
  <c r="J850" i="55"/>
  <c r="R850" i="55"/>
  <c r="V873" i="55"/>
  <c r="U873" i="55"/>
  <c r="T819" i="55"/>
  <c r="K819" i="55"/>
  <c r="U870" i="55"/>
  <c r="V870" i="55"/>
  <c r="K766" i="55"/>
  <c r="V769" i="55"/>
  <c r="U769" i="55"/>
  <c r="J732" i="55"/>
  <c r="R732" i="55"/>
  <c r="S732" i="55"/>
  <c r="K635" i="55"/>
  <c r="U635" i="55"/>
  <c r="U658" i="55"/>
  <c r="V658" i="55"/>
  <c r="R626" i="55"/>
  <c r="S626" i="55"/>
  <c r="J626" i="55"/>
  <c r="S718" i="55"/>
  <c r="J718" i="55"/>
  <c r="R718" i="55"/>
  <c r="U613" i="55"/>
  <c r="R648" i="55"/>
  <c r="S648" i="55"/>
  <c r="J648" i="55"/>
  <c r="T616" i="55"/>
  <c r="K616" i="55"/>
  <c r="R454" i="55"/>
  <c r="J454" i="55"/>
  <c r="S454" i="55"/>
  <c r="K422" i="55"/>
  <c r="T422" i="55"/>
  <c r="U550" i="55"/>
  <c r="V550" i="55"/>
  <c r="T492" i="55"/>
  <c r="K492" i="55"/>
  <c r="S441" i="55"/>
  <c r="J441" i="55"/>
  <c r="R441" i="55"/>
  <c r="S529" i="55"/>
  <c r="J529" i="55"/>
  <c r="R529" i="55"/>
  <c r="K571" i="55"/>
  <c r="U571" i="55"/>
  <c r="T516" i="55"/>
  <c r="K516" i="55"/>
  <c r="T451" i="55"/>
  <c r="V600" i="55"/>
  <c r="U600" i="55"/>
  <c r="T391" i="55"/>
  <c r="K391" i="55"/>
  <c r="U402" i="55"/>
  <c r="V402" i="55"/>
  <c r="Q370" i="55"/>
  <c r="V389" i="55"/>
  <c r="U389" i="55"/>
  <c r="R357" i="55"/>
  <c r="J357" i="55"/>
  <c r="S357" i="55"/>
  <c r="K325" i="55"/>
  <c r="T325" i="55"/>
  <c r="U217" i="55"/>
  <c r="V217" i="55"/>
  <c r="R313" i="55"/>
  <c r="S313" i="55"/>
  <c r="J313" i="55"/>
  <c r="V192" i="55"/>
  <c r="U192" i="55"/>
  <c r="J231" i="55"/>
  <c r="R231" i="55"/>
  <c r="S231" i="55"/>
  <c r="T199" i="55"/>
  <c r="K199" i="55"/>
  <c r="Q238" i="55"/>
  <c r="T102" i="55"/>
  <c r="K102" i="55"/>
  <c r="K137" i="55"/>
  <c r="T137" i="55"/>
  <c r="Q138" i="55"/>
  <c r="U47" i="55"/>
  <c r="V47" i="55"/>
  <c r="V148" i="55"/>
  <c r="U148" i="55"/>
  <c r="V44" i="55"/>
  <c r="U44" i="55"/>
  <c r="S76" i="55"/>
  <c r="J76" i="55"/>
  <c r="R76" i="55"/>
  <c r="R805" i="55"/>
  <c r="S805" i="55"/>
  <c r="J805" i="55"/>
  <c r="J788" i="55"/>
  <c r="R788" i="55"/>
  <c r="S788" i="55"/>
  <c r="R871" i="55"/>
  <c r="S871" i="55"/>
  <c r="J871" i="55"/>
  <c r="Q862" i="55"/>
  <c r="S730" i="55"/>
  <c r="R730" i="55"/>
  <c r="J730" i="55"/>
  <c r="S760" i="55"/>
  <c r="J760" i="55"/>
  <c r="R760" i="55"/>
  <c r="R723" i="55"/>
  <c r="S723" i="55"/>
  <c r="J723" i="55"/>
  <c r="K663" i="55"/>
  <c r="V663" i="55"/>
  <c r="U663" i="55"/>
  <c r="R686" i="55"/>
  <c r="J686" i="55"/>
  <c r="S686" i="55"/>
  <c r="K654" i="55"/>
  <c r="T654" i="55"/>
  <c r="U641" i="55"/>
  <c r="T676" i="55"/>
  <c r="K676" i="55"/>
  <c r="Q562" i="55"/>
  <c r="U450" i="55"/>
  <c r="V450" i="55"/>
  <c r="U598" i="55"/>
  <c r="V598" i="55"/>
  <c r="S461" i="55"/>
  <c r="R461" i="55"/>
  <c r="J461" i="55"/>
  <c r="U594" i="55"/>
  <c r="V594" i="55"/>
  <c r="J512" i="55"/>
  <c r="S512" i="55"/>
  <c r="R512" i="55"/>
  <c r="S447" i="55"/>
  <c r="R447" i="55"/>
  <c r="J447" i="55"/>
  <c r="S455" i="55"/>
  <c r="J455" i="55"/>
  <c r="R455" i="55"/>
  <c r="U398" i="55"/>
  <c r="V398" i="55"/>
  <c r="R385" i="55"/>
  <c r="J385" i="55"/>
  <c r="S385" i="55"/>
  <c r="K353" i="55"/>
  <c r="T353" i="55"/>
  <c r="V356" i="55"/>
  <c r="U356" i="55"/>
  <c r="Q213" i="55"/>
  <c r="V181" i="55"/>
  <c r="U181" i="55"/>
  <c r="V220" i="55"/>
  <c r="U220" i="55"/>
  <c r="R259" i="55"/>
  <c r="S259" i="55"/>
  <c r="J259" i="55"/>
  <c r="T227" i="55"/>
  <c r="K227" i="55"/>
  <c r="Q266" i="55"/>
  <c r="K145" i="55"/>
  <c r="T145" i="55"/>
  <c r="T83" i="55"/>
  <c r="K83" i="55"/>
  <c r="T156" i="55"/>
  <c r="K156" i="55"/>
  <c r="V48" i="55"/>
  <c r="U48" i="55"/>
  <c r="S80" i="55"/>
  <c r="J80" i="55"/>
  <c r="R80" i="55"/>
  <c r="R801" i="55"/>
  <c r="S801" i="55"/>
  <c r="J801" i="55"/>
  <c r="Q834" i="55"/>
  <c r="T816" i="55"/>
  <c r="K816" i="55"/>
  <c r="U863" i="55"/>
  <c r="V863" i="55"/>
  <c r="Q811" i="55"/>
  <c r="R785" i="55"/>
  <c r="S785" i="55"/>
  <c r="J785" i="55"/>
  <c r="T761" i="55"/>
  <c r="K761" i="55"/>
  <c r="U781" i="55"/>
  <c r="V781" i="55"/>
  <c r="R751" i="55"/>
  <c r="S751" i="55"/>
  <c r="J751" i="55"/>
  <c r="J659" i="55"/>
  <c r="S659" i="55"/>
  <c r="R659" i="55"/>
  <c r="J713" i="55"/>
  <c r="Q713" i="55"/>
  <c r="Q682" i="55"/>
  <c r="U618" i="55"/>
  <c r="V618" i="55"/>
  <c r="S637" i="55"/>
  <c r="R637" i="55"/>
  <c r="J637" i="55"/>
  <c r="T605" i="55"/>
  <c r="K605" i="55"/>
  <c r="Q704" i="55"/>
  <c r="Q672" i="55"/>
  <c r="V608" i="55"/>
  <c r="U608" i="55"/>
  <c r="R590" i="55"/>
  <c r="J590" i="55"/>
  <c r="S590" i="55"/>
  <c r="K542" i="55"/>
  <c r="T542" i="55"/>
  <c r="V476" i="55"/>
  <c r="U476" i="55"/>
  <c r="S433" i="55"/>
  <c r="J433" i="55"/>
  <c r="R433" i="55"/>
  <c r="S475" i="55"/>
  <c r="J475" i="55"/>
  <c r="R475" i="55"/>
  <c r="K498" i="55"/>
  <c r="T498" i="55"/>
  <c r="Q586" i="55"/>
  <c r="T508" i="55"/>
  <c r="K508" i="55"/>
  <c r="S443" i="55"/>
  <c r="J443" i="55"/>
  <c r="R443" i="55"/>
  <c r="T584" i="55"/>
  <c r="K584" i="55"/>
  <c r="V383" i="55"/>
  <c r="U383" i="55"/>
  <c r="R394" i="55"/>
  <c r="J394" i="55"/>
  <c r="S394" i="55"/>
  <c r="J362" i="55"/>
  <c r="R362" i="55"/>
  <c r="S362" i="55"/>
  <c r="T330" i="55"/>
  <c r="Q414" i="55"/>
  <c r="Q381" i="55"/>
  <c r="J352" i="55"/>
  <c r="R352" i="55"/>
  <c r="S352" i="55"/>
  <c r="T320" i="55"/>
  <c r="K320" i="55"/>
  <c r="T280" i="55"/>
  <c r="K280" i="55"/>
  <c r="R241" i="55"/>
  <c r="S241" i="55"/>
  <c r="J241" i="55"/>
  <c r="K209" i="55"/>
  <c r="T209" i="55"/>
  <c r="V311" i="55"/>
  <c r="U311" i="55"/>
  <c r="V216" i="55"/>
  <c r="U216" i="55"/>
  <c r="J184" i="55"/>
  <c r="S184" i="55"/>
  <c r="R184" i="55"/>
  <c r="J308" i="55"/>
  <c r="S308" i="55"/>
  <c r="R308" i="55"/>
  <c r="V191" i="55"/>
  <c r="U191" i="55"/>
  <c r="S230" i="55"/>
  <c r="J230" i="55"/>
  <c r="R230" i="55"/>
  <c r="T198" i="55"/>
  <c r="R281" i="55"/>
  <c r="S281" i="55"/>
  <c r="J281" i="55"/>
  <c r="S46" i="55"/>
  <c r="J46" i="55"/>
  <c r="K78" i="55"/>
  <c r="T78" i="55"/>
  <c r="U110" i="55"/>
  <c r="V110" i="55"/>
  <c r="U55" i="55"/>
  <c r="V55" i="55"/>
  <c r="R87" i="55"/>
  <c r="T164" i="55"/>
  <c r="K164" i="55"/>
  <c r="T797" i="55"/>
  <c r="K797" i="55"/>
  <c r="S812" i="55"/>
  <c r="J812" i="55"/>
  <c r="R812" i="55"/>
  <c r="V864" i="55"/>
  <c r="U864" i="55"/>
  <c r="T754" i="55"/>
  <c r="K754" i="55"/>
  <c r="T777" i="55"/>
  <c r="K777" i="55"/>
  <c r="V725" i="55"/>
  <c r="U725" i="55"/>
  <c r="V780" i="55"/>
  <c r="U780" i="55"/>
  <c r="J687" i="55"/>
  <c r="S687" i="55"/>
  <c r="R687" i="55"/>
  <c r="T655" i="55"/>
  <c r="S720" i="55"/>
  <c r="R720" i="55"/>
  <c r="J720" i="55"/>
  <c r="U646" i="55"/>
  <c r="V646" i="55"/>
  <c r="S665" i="55"/>
  <c r="J665" i="55"/>
  <c r="R665" i="55"/>
  <c r="T633" i="55"/>
  <c r="K633" i="55"/>
  <c r="V668" i="55"/>
  <c r="U668" i="55"/>
  <c r="S636" i="55"/>
  <c r="R636" i="55"/>
  <c r="J636" i="55"/>
  <c r="U442" i="55"/>
  <c r="V442" i="55"/>
  <c r="K582" i="55"/>
  <c r="T582" i="55"/>
  <c r="K538" i="55"/>
  <c r="T538" i="55"/>
  <c r="Q506" i="55"/>
  <c r="K490" i="55"/>
  <c r="T490" i="55"/>
  <c r="V536" i="55"/>
  <c r="U536" i="55"/>
  <c r="J488" i="55"/>
  <c r="R488" i="55"/>
  <c r="S488" i="55"/>
  <c r="S439" i="55"/>
  <c r="J439" i="55"/>
  <c r="R439" i="55"/>
  <c r="Q535" i="55"/>
  <c r="S411" i="55"/>
  <c r="J411" i="55"/>
  <c r="R411" i="55"/>
  <c r="R315" i="55"/>
  <c r="S315" i="55"/>
  <c r="J315" i="55"/>
  <c r="T390" i="55"/>
  <c r="Q326" i="55"/>
  <c r="S409" i="55"/>
  <c r="J409" i="55"/>
  <c r="R409" i="55"/>
  <c r="Q377" i="55"/>
  <c r="J380" i="55"/>
  <c r="R380" i="55"/>
  <c r="S380" i="55"/>
  <c r="T348" i="55"/>
  <c r="K348" i="55"/>
  <c r="Q316" i="55"/>
  <c r="T272" i="55"/>
  <c r="K272" i="55"/>
  <c r="K237" i="55"/>
  <c r="T237" i="55"/>
  <c r="V244" i="55"/>
  <c r="U244" i="55"/>
  <c r="V180" i="55"/>
  <c r="U180" i="55"/>
  <c r="T300" i="55"/>
  <c r="K300" i="55"/>
  <c r="V219" i="55"/>
  <c r="U219" i="55"/>
  <c r="S258" i="55"/>
  <c r="J258" i="55"/>
  <c r="R258" i="55"/>
  <c r="T226" i="55"/>
  <c r="R273" i="55"/>
  <c r="S273" i="55"/>
  <c r="J273" i="55"/>
  <c r="R82" i="55"/>
  <c r="Q82" i="55"/>
  <c r="V172" i="55"/>
  <c r="U172" i="55"/>
  <c r="V56" i="55"/>
  <c r="U56" i="55"/>
  <c r="T150" i="55"/>
  <c r="K150" i="55"/>
  <c r="U1585" i="55"/>
  <c r="V1585" i="55"/>
  <c r="V1505" i="55"/>
  <c r="U1505" i="55"/>
  <c r="T1504" i="55"/>
  <c r="K1504" i="55"/>
  <c r="K1464" i="55"/>
  <c r="T1464" i="55"/>
  <c r="Q1449" i="55"/>
  <c r="S1399" i="55"/>
  <c r="J1399" i="55"/>
  <c r="R1399" i="55"/>
  <c r="T1406" i="55"/>
  <c r="K1406" i="55"/>
  <c r="R1396" i="55"/>
  <c r="J1396" i="55"/>
  <c r="S1364" i="55"/>
  <c r="J1364" i="55"/>
  <c r="R1364" i="55"/>
  <c r="T1371" i="55"/>
  <c r="K1371" i="55"/>
  <c r="U1341" i="55"/>
  <c r="V1341" i="55"/>
  <c r="Q1378" i="55"/>
  <c r="T1335" i="55"/>
  <c r="K1335" i="55"/>
  <c r="Q1233" i="55"/>
  <c r="R1239" i="55"/>
  <c r="Q1239" i="55"/>
  <c r="K1282" i="55"/>
  <c r="T1282" i="55"/>
  <c r="T1228" i="55"/>
  <c r="K1228" i="55"/>
  <c r="Q1196" i="55"/>
  <c r="T1303" i="55"/>
  <c r="K1303" i="55"/>
  <c r="K1176" i="55"/>
  <c r="U1176" i="55"/>
  <c r="V1176" i="55"/>
  <c r="U1175" i="55"/>
  <c r="V1175" i="55"/>
  <c r="U1222" i="55"/>
  <c r="V1222" i="55"/>
  <c r="R1205" i="55"/>
  <c r="S1205" i="55"/>
  <c r="J1205" i="55"/>
  <c r="V1117" i="55"/>
  <c r="U1117" i="55"/>
  <c r="K1181" i="55"/>
  <c r="T1181" i="55"/>
  <c r="U1143" i="55"/>
  <c r="V1143" i="55"/>
  <c r="S1071" i="55"/>
  <c r="J1071" i="55"/>
  <c r="R1071" i="55"/>
  <c r="T1039" i="55"/>
  <c r="K1039" i="55"/>
  <c r="V1022" i="55"/>
  <c r="U1022" i="55"/>
  <c r="S1037" i="55"/>
  <c r="J1037" i="55"/>
  <c r="R1037" i="55"/>
  <c r="R1107" i="55"/>
  <c r="J1107" i="55"/>
  <c r="S1107" i="55"/>
  <c r="Q978" i="55"/>
  <c r="S1036" i="55"/>
  <c r="J1036" i="55"/>
  <c r="R1036" i="55"/>
  <c r="T973" i="55"/>
  <c r="K973" i="55"/>
  <c r="T942" i="55"/>
  <c r="K942" i="55"/>
  <c r="V909" i="55"/>
  <c r="U909" i="55"/>
  <c r="T880" i="55"/>
  <c r="K880" i="55"/>
  <c r="T830" i="55"/>
  <c r="K830" i="55"/>
  <c r="S1656" i="55"/>
  <c r="J1656" i="55"/>
  <c r="R1656" i="55"/>
  <c r="R1662" i="55"/>
  <c r="J1662" i="55"/>
  <c r="S1662" i="55"/>
  <c r="S1628" i="55"/>
  <c r="J1628" i="55"/>
  <c r="R1628" i="55"/>
  <c r="T1605" i="55"/>
  <c r="K1605" i="55"/>
  <c r="S1596" i="55"/>
  <c r="J1596" i="55"/>
  <c r="R1596" i="55"/>
  <c r="V1590" i="55"/>
  <c r="U1590" i="55"/>
  <c r="T1581" i="55"/>
  <c r="K1581" i="55"/>
  <c r="S1549" i="55"/>
  <c r="J1549" i="55"/>
  <c r="U1543" i="55"/>
  <c r="V1543" i="55"/>
  <c r="R1515" i="55"/>
  <c r="S1515" i="55"/>
  <c r="J1515" i="55"/>
  <c r="T1514" i="55"/>
  <c r="K1514" i="55"/>
  <c r="K1475" i="55"/>
  <c r="U1475" i="55"/>
  <c r="V1475" i="55"/>
  <c r="Q1512" i="55"/>
  <c r="R1485" i="55"/>
  <c r="S1485" i="55"/>
  <c r="J1485" i="55"/>
  <c r="T1453" i="55"/>
  <c r="K1453" i="55"/>
  <c r="S1395" i="55"/>
  <c r="J1395" i="55"/>
  <c r="R1395" i="55"/>
  <c r="V1423" i="55"/>
  <c r="U1423" i="55"/>
  <c r="V1367" i="55"/>
  <c r="U1367" i="55"/>
  <c r="K1360" i="55"/>
  <c r="T1360" i="55"/>
  <c r="Q1374" i="55"/>
  <c r="S1280" i="55"/>
  <c r="J1280" i="55"/>
  <c r="R1280" i="55"/>
  <c r="V1224" i="55"/>
  <c r="U1224" i="55"/>
  <c r="Q1290" i="55"/>
  <c r="S1304" i="55"/>
  <c r="J1304" i="55"/>
  <c r="R1304" i="55"/>
  <c r="S1227" i="55"/>
  <c r="J1227" i="55"/>
  <c r="S1309" i="55"/>
  <c r="J1309" i="55"/>
  <c r="R1309" i="55"/>
  <c r="T1168" i="55"/>
  <c r="K1167" i="55"/>
  <c r="T1167" i="55"/>
  <c r="T1214" i="55"/>
  <c r="K1214" i="55"/>
  <c r="J1173" i="55"/>
  <c r="S1173" i="55"/>
  <c r="R1173" i="55"/>
  <c r="R1157" i="55"/>
  <c r="J1157" i="55"/>
  <c r="S1157" i="55"/>
  <c r="K1127" i="55"/>
  <c r="T1127" i="55"/>
  <c r="S1092" i="55"/>
  <c r="J1092" i="55"/>
  <c r="R1092" i="55"/>
  <c r="K1080" i="55"/>
  <c r="T1080" i="55"/>
  <c r="K1033" i="55"/>
  <c r="S1068" i="55"/>
  <c r="J1068" i="55"/>
  <c r="R1068" i="55"/>
  <c r="K1056" i="55"/>
  <c r="T1056" i="55"/>
  <c r="Q1020" i="55"/>
  <c r="U969" i="55"/>
  <c r="V969" i="55"/>
  <c r="V943" i="55"/>
  <c r="U943" i="55"/>
  <c r="R911" i="55"/>
  <c r="S911" i="55"/>
  <c r="J911" i="55"/>
  <c r="V906" i="55"/>
  <c r="U906" i="55"/>
  <c r="S874" i="55"/>
  <c r="J874" i="55"/>
  <c r="R874" i="55"/>
  <c r="K937" i="55"/>
  <c r="T937" i="55"/>
  <c r="U940" i="55"/>
  <c r="Q794" i="55"/>
  <c r="V867" i="55"/>
  <c r="U867" i="55"/>
  <c r="S29" i="55"/>
  <c r="J29" i="55"/>
  <c r="R29" i="55"/>
  <c r="T65" i="55"/>
  <c r="K65" i="55"/>
  <c r="T97" i="55"/>
  <c r="V144" i="55"/>
  <c r="U144" i="55"/>
  <c r="V1682" i="55"/>
  <c r="U1682" i="55"/>
  <c r="V1680" i="55"/>
  <c r="U1680" i="55"/>
  <c r="V1661" i="55"/>
  <c r="U1661" i="55"/>
  <c r="S1636" i="55"/>
  <c r="J1636" i="55"/>
  <c r="R1636" i="55"/>
  <c r="Q1627" i="55"/>
  <c r="S1624" i="55"/>
  <c r="J1624" i="55"/>
  <c r="R1624" i="55"/>
  <c r="T1614" i="55"/>
  <c r="K1614" i="55"/>
  <c r="S1592" i="55"/>
  <c r="R1592" i="55"/>
  <c r="J1592" i="55"/>
  <c r="T1567" i="55"/>
  <c r="K1567" i="55"/>
  <c r="T1573" i="55"/>
  <c r="K1573" i="55"/>
  <c r="R1539" i="55"/>
  <c r="Q1539" i="55"/>
  <c r="U1526" i="55"/>
  <c r="V1526" i="55"/>
  <c r="K1471" i="55"/>
  <c r="U1471" i="55"/>
  <c r="V1471" i="55"/>
  <c r="S1455" i="55"/>
  <c r="J1455" i="55"/>
  <c r="R1455" i="55"/>
  <c r="T1454" i="55"/>
  <c r="K1454" i="55"/>
  <c r="V1398" i="55"/>
  <c r="U1398" i="55"/>
  <c r="R1389" i="55"/>
  <c r="V1388" i="55"/>
  <c r="U1388" i="55"/>
  <c r="V1390" i="55"/>
  <c r="U1390" i="55"/>
  <c r="R1333" i="55"/>
  <c r="T1357" i="55"/>
  <c r="K1357" i="55"/>
  <c r="V1328" i="55"/>
  <c r="U1328" i="55"/>
  <c r="V1356" i="55"/>
  <c r="U1356" i="55"/>
  <c r="S1300" i="55"/>
  <c r="J1300" i="55"/>
  <c r="R1300" i="55"/>
  <c r="V1342" i="55"/>
  <c r="U1342" i="55"/>
  <c r="V1270" i="55"/>
  <c r="R1274" i="55"/>
  <c r="J1274" i="55"/>
  <c r="S1274" i="55"/>
  <c r="T1180" i="55"/>
  <c r="K1180" i="55"/>
  <c r="T1179" i="55"/>
  <c r="K1179" i="55"/>
  <c r="U1218" i="55"/>
  <c r="V1218" i="55"/>
  <c r="S1128" i="55"/>
  <c r="J1128" i="55"/>
  <c r="R1128" i="55"/>
  <c r="T1153" i="55"/>
  <c r="K1153" i="55"/>
  <c r="R1031" i="55"/>
  <c r="S1031" i="55"/>
  <c r="J1031" i="55"/>
  <c r="K1084" i="55"/>
  <c r="T1084" i="55"/>
  <c r="K1061" i="55"/>
  <c r="U1029" i="55"/>
  <c r="V1029" i="55"/>
  <c r="S1096" i="55"/>
  <c r="R1096" i="55"/>
  <c r="J1096" i="55"/>
  <c r="K1032" i="55"/>
  <c r="T1032" i="55"/>
  <c r="R1131" i="55"/>
  <c r="J1131" i="55"/>
  <c r="S1131" i="55"/>
  <c r="V998" i="55"/>
  <c r="U998" i="55"/>
  <c r="V939" i="55"/>
  <c r="U939" i="55"/>
  <c r="R933" i="55"/>
  <c r="S933" i="55"/>
  <c r="J933" i="55"/>
  <c r="K901" i="55"/>
  <c r="T901" i="55"/>
  <c r="Q968" i="55"/>
  <c r="S822" i="55"/>
  <c r="R822" i="55"/>
  <c r="J822" i="55"/>
  <c r="S37" i="55"/>
  <c r="J37" i="55"/>
  <c r="R37" i="55"/>
  <c r="T69" i="55"/>
  <c r="K69" i="55"/>
  <c r="U101" i="55"/>
  <c r="V101" i="55"/>
  <c r="S1697" i="55"/>
  <c r="J1697" i="55"/>
  <c r="R1697" i="55"/>
  <c r="T1663" i="55"/>
  <c r="K1663" i="55"/>
  <c r="T1626" i="55"/>
  <c r="K1626" i="55"/>
  <c r="Q1619" i="55"/>
  <c r="R1639" i="55"/>
  <c r="S1639" i="55"/>
  <c r="J1639" i="55"/>
  <c r="K1580" i="55"/>
  <c r="T1580" i="55"/>
  <c r="T1578" i="55"/>
  <c r="K1578" i="55"/>
  <c r="S1548" i="55"/>
  <c r="J1548" i="55"/>
  <c r="R1548" i="55"/>
  <c r="R1535" i="55"/>
  <c r="Q1535" i="55"/>
  <c r="Q1534" i="55"/>
  <c r="V1532" i="55"/>
  <c r="T1522" i="55"/>
  <c r="K1522" i="55"/>
  <c r="K1493" i="55"/>
  <c r="T1493" i="55"/>
  <c r="R1474" i="55"/>
  <c r="S1474" i="55"/>
  <c r="J1474" i="55"/>
  <c r="T1473" i="55"/>
  <c r="K1473" i="55"/>
  <c r="S1482" i="55"/>
  <c r="R1482" i="55"/>
  <c r="J1482" i="55"/>
  <c r="T1421" i="55"/>
  <c r="K1421" i="55"/>
  <c r="J1445" i="55"/>
  <c r="S1445" i="55"/>
  <c r="R1445" i="55"/>
  <c r="J1394" i="55"/>
  <c r="R1394" i="55"/>
  <c r="T1409" i="55"/>
  <c r="K1409" i="55"/>
  <c r="R1393" i="55"/>
  <c r="T1329" i="55"/>
  <c r="K1329" i="55"/>
  <c r="J1386" i="55"/>
  <c r="R1386" i="55"/>
  <c r="T1272" i="55"/>
  <c r="K1272" i="55"/>
  <c r="T1210" i="55"/>
  <c r="K1210" i="55"/>
  <c r="U1217" i="55"/>
  <c r="S1215" i="55"/>
  <c r="J1215" i="55"/>
  <c r="T1158" i="55"/>
  <c r="K1158" i="55"/>
  <c r="T1198" i="55"/>
  <c r="K1198" i="55"/>
  <c r="T1137" i="55"/>
  <c r="K1137" i="55"/>
  <c r="K1152" i="55"/>
  <c r="U1152" i="55"/>
  <c r="V1152" i="55"/>
  <c r="U1081" i="55"/>
  <c r="J1081" i="55"/>
  <c r="R1081" i="55"/>
  <c r="S1081" i="55"/>
  <c r="T1074" i="55"/>
  <c r="K1074" i="55"/>
  <c r="K1025" i="55"/>
  <c r="V1088" i="55"/>
  <c r="U1088" i="55"/>
  <c r="S1016" i="55"/>
  <c r="R1016" i="55"/>
  <c r="J1016" i="55"/>
  <c r="U1103" i="55"/>
  <c r="Q993" i="55"/>
  <c r="V967" i="55"/>
  <c r="U967" i="55"/>
  <c r="S965" i="55"/>
  <c r="J965" i="55"/>
  <c r="R965" i="55"/>
  <c r="S818" i="55"/>
  <c r="R818" i="55"/>
  <c r="J818" i="55"/>
  <c r="Q786" i="55"/>
  <c r="S41" i="55"/>
  <c r="J41" i="55"/>
  <c r="R41" i="55"/>
  <c r="T73" i="55"/>
  <c r="K73" i="55"/>
  <c r="Q160" i="55"/>
  <c r="T1695" i="55"/>
  <c r="K1695" i="55"/>
  <c r="V1681" i="55"/>
  <c r="U1681" i="55"/>
  <c r="S1669" i="55"/>
  <c r="J1669" i="55"/>
  <c r="R1669" i="55"/>
  <c r="V1658" i="55"/>
  <c r="U1658" i="55"/>
  <c r="Q1630" i="55"/>
  <c r="T1629" i="55"/>
  <c r="K1629" i="55"/>
  <c r="S1625" i="55"/>
  <c r="J1625" i="55"/>
  <c r="R1625" i="55"/>
  <c r="T1615" i="55"/>
  <c r="K1615" i="55"/>
  <c r="T1566" i="55"/>
  <c r="K1566" i="55"/>
  <c r="T1502" i="55"/>
  <c r="K1502" i="55"/>
  <c r="V1489" i="55"/>
  <c r="U1489" i="55"/>
  <c r="R1470" i="55"/>
  <c r="S1470" i="55"/>
  <c r="J1470" i="55"/>
  <c r="T1469" i="55"/>
  <c r="K1469" i="55"/>
  <c r="S1415" i="55"/>
  <c r="J1415" i="55"/>
  <c r="R1415" i="55"/>
  <c r="J1405" i="55"/>
  <c r="R1405" i="55"/>
  <c r="V1387" i="55"/>
  <c r="U1387" i="55"/>
  <c r="S1363" i="55"/>
  <c r="J1363" i="55"/>
  <c r="R1363" i="55"/>
  <c r="K1325" i="55"/>
  <c r="T1325" i="55"/>
  <c r="S1320" i="55"/>
  <c r="J1320" i="55"/>
  <c r="R1320" i="55"/>
  <c r="T1265" i="55"/>
  <c r="K1265" i="55"/>
  <c r="T1330" i="55"/>
  <c r="K1330" i="55"/>
  <c r="S1310" i="55"/>
  <c r="R1254" i="55"/>
  <c r="S1254" i="55"/>
  <c r="J1254" i="55"/>
  <c r="V1260" i="55"/>
  <c r="U1260" i="55"/>
  <c r="S1226" i="55"/>
  <c r="J1226" i="55"/>
  <c r="R1226" i="55"/>
  <c r="S1202" i="55"/>
  <c r="J1202" i="55"/>
  <c r="R1202" i="55"/>
  <c r="T1154" i="55"/>
  <c r="K1154" i="55"/>
  <c r="T1146" i="55"/>
  <c r="K1146" i="55"/>
  <c r="U1120" i="55"/>
  <c r="V1120" i="55"/>
  <c r="U1151" i="55"/>
  <c r="V1151" i="55"/>
  <c r="R1023" i="55"/>
  <c r="S1023" i="55"/>
  <c r="J1023" i="55"/>
  <c r="R1139" i="55"/>
  <c r="S1139" i="55"/>
  <c r="J1139" i="55"/>
  <c r="K1053" i="55"/>
  <c r="K1021" i="55"/>
  <c r="S1048" i="55"/>
  <c r="R1048" i="55"/>
  <c r="J1048" i="55"/>
  <c r="T1002" i="55"/>
  <c r="K1002" i="55"/>
  <c r="V994" i="55"/>
  <c r="U994" i="55"/>
  <c r="R963" i="55"/>
  <c r="S963" i="55"/>
  <c r="J963" i="55"/>
  <c r="J931" i="55"/>
  <c r="Q931" i="55"/>
  <c r="S926" i="55"/>
  <c r="J926" i="55"/>
  <c r="R926" i="55"/>
  <c r="T894" i="55"/>
  <c r="K894" i="55"/>
  <c r="V814" i="55"/>
  <c r="U814" i="55"/>
  <c r="V868" i="55"/>
  <c r="U868" i="55"/>
  <c r="T77" i="55"/>
  <c r="K77" i="55"/>
  <c r="T1675" i="55"/>
  <c r="K1675" i="55"/>
  <c r="V1654" i="55"/>
  <c r="U1654" i="55"/>
  <c r="V1666" i="55"/>
  <c r="U1666" i="55"/>
  <c r="S1620" i="55"/>
  <c r="J1620" i="55"/>
  <c r="R1620" i="55"/>
  <c r="V1595" i="55"/>
  <c r="U1595" i="55"/>
  <c r="V1603" i="55"/>
  <c r="U1603" i="55"/>
  <c r="U1601" i="55"/>
  <c r="V1601" i="55"/>
  <c r="T1536" i="55"/>
  <c r="K1536" i="55"/>
  <c r="V1499" i="55"/>
  <c r="U1499" i="55"/>
  <c r="T1481" i="55"/>
  <c r="K1481" i="55"/>
  <c r="K1459" i="55"/>
  <c r="T1459" i="55"/>
  <c r="S1418" i="55"/>
  <c r="R1418" i="55"/>
  <c r="J1418" i="55"/>
  <c r="Q1425" i="55"/>
  <c r="T1408" i="55"/>
  <c r="K1408" i="55"/>
  <c r="Q1373" i="55"/>
  <c r="R1353" i="55"/>
  <c r="V1348" i="55"/>
  <c r="U1348" i="55"/>
  <c r="T1347" i="55"/>
  <c r="K1347" i="55"/>
  <c r="U1315" i="55"/>
  <c r="V1315" i="55"/>
  <c r="Q1256" i="55"/>
  <c r="T1263" i="55"/>
  <c r="K1263" i="55"/>
  <c r="U1299" i="55"/>
  <c r="V1299" i="55"/>
  <c r="V1245" i="55"/>
  <c r="S1297" i="55"/>
  <c r="J1297" i="55"/>
  <c r="R1297" i="55"/>
  <c r="T1220" i="55"/>
  <c r="K1220" i="55"/>
  <c r="R1219" i="55"/>
  <c r="Q1219" i="55"/>
  <c r="U1194" i="55"/>
  <c r="V1194" i="55"/>
  <c r="Q1350" i="55"/>
  <c r="V1281" i="55"/>
  <c r="U1281" i="55"/>
  <c r="T1182" i="55"/>
  <c r="K1182" i="55"/>
  <c r="V1110" i="55"/>
  <c r="U1110" i="55"/>
  <c r="V1129" i="55"/>
  <c r="U1129" i="55"/>
  <c r="S1161" i="55"/>
  <c r="R1161" i="55"/>
  <c r="J1161" i="55"/>
  <c r="V1093" i="55"/>
  <c r="S1066" i="55"/>
  <c r="R1066" i="55"/>
  <c r="J1066" i="55"/>
  <c r="T1034" i="55"/>
  <c r="K1034" i="55"/>
  <c r="V1049" i="55"/>
  <c r="U1017" i="55"/>
  <c r="V1017" i="55"/>
  <c r="S1044" i="55"/>
  <c r="J1044" i="55"/>
  <c r="R1044" i="55"/>
  <c r="T983" i="55"/>
  <c r="K983" i="55"/>
  <c r="U895" i="55"/>
  <c r="V895" i="55"/>
  <c r="V954" i="55"/>
  <c r="U954" i="55"/>
  <c r="S953" i="55"/>
  <c r="J953" i="55"/>
  <c r="R953" i="55"/>
  <c r="R921" i="55"/>
  <c r="S921" i="55"/>
  <c r="J921" i="55"/>
  <c r="K889" i="55"/>
  <c r="T889" i="55"/>
  <c r="U892" i="55"/>
  <c r="T860" i="55"/>
  <c r="K860" i="55"/>
  <c r="V835" i="55"/>
  <c r="U835" i="55"/>
  <c r="K803" i="55"/>
  <c r="T803" i="55"/>
  <c r="Q838" i="55"/>
  <c r="V753" i="55"/>
  <c r="U753" i="55"/>
  <c r="K775" i="55"/>
  <c r="T775" i="55"/>
  <c r="K619" i="55"/>
  <c r="V619" i="55"/>
  <c r="U619" i="55"/>
  <c r="R642" i="55"/>
  <c r="S642" i="55"/>
  <c r="J642" i="55"/>
  <c r="K610" i="55"/>
  <c r="T610" i="55"/>
  <c r="R632" i="55"/>
  <c r="S632" i="55"/>
  <c r="J632" i="55"/>
  <c r="T599" i="55"/>
  <c r="U486" i="55"/>
  <c r="V486" i="55"/>
  <c r="R438" i="55"/>
  <c r="J438" i="55"/>
  <c r="S438" i="55"/>
  <c r="T460" i="55"/>
  <c r="K460" i="55"/>
  <c r="S425" i="55"/>
  <c r="J425" i="55"/>
  <c r="R425" i="55"/>
  <c r="S513" i="55"/>
  <c r="J513" i="55"/>
  <c r="R513" i="55"/>
  <c r="R482" i="55"/>
  <c r="J482" i="55"/>
  <c r="S482" i="55"/>
  <c r="V532" i="55"/>
  <c r="U532" i="55"/>
  <c r="T497" i="55"/>
  <c r="K497" i="55"/>
  <c r="T593" i="55"/>
  <c r="K593" i="55"/>
  <c r="U480" i="55"/>
  <c r="V480" i="55"/>
  <c r="T435" i="55"/>
  <c r="V568" i="55"/>
  <c r="U568" i="55"/>
  <c r="T375" i="55"/>
  <c r="K375" i="55"/>
  <c r="U416" i="55"/>
  <c r="V416" i="55"/>
  <c r="K354" i="55"/>
  <c r="V354" i="55"/>
  <c r="U354" i="55"/>
  <c r="V408" i="55"/>
  <c r="U408" i="55"/>
  <c r="R418" i="55"/>
  <c r="J418" i="55"/>
  <c r="S418" i="55"/>
  <c r="U201" i="55"/>
  <c r="V201" i="55"/>
  <c r="T295" i="55"/>
  <c r="K295" i="55"/>
  <c r="T240" i="55"/>
  <c r="K240" i="55"/>
  <c r="J215" i="55"/>
  <c r="R215" i="55"/>
  <c r="S215" i="55"/>
  <c r="T183" i="55"/>
  <c r="K183" i="55"/>
  <c r="J306" i="55"/>
  <c r="R306" i="55"/>
  <c r="S306" i="55"/>
  <c r="K190" i="55"/>
  <c r="V190" i="55"/>
  <c r="U190" i="55"/>
  <c r="T63" i="55"/>
  <c r="K63" i="55"/>
  <c r="R95" i="55"/>
  <c r="S95" i="55"/>
  <c r="J95" i="55"/>
  <c r="S60" i="55"/>
  <c r="J60" i="55"/>
  <c r="R60" i="55"/>
  <c r="S92" i="55"/>
  <c r="J92" i="55"/>
  <c r="R92" i="55"/>
  <c r="V821" i="55"/>
  <c r="U821" i="55"/>
  <c r="S804" i="55"/>
  <c r="J804" i="55"/>
  <c r="R804" i="55"/>
  <c r="T839" i="55"/>
  <c r="K839" i="55"/>
  <c r="S746" i="55"/>
  <c r="R746" i="55"/>
  <c r="J746" i="55"/>
  <c r="T782" i="55"/>
  <c r="T744" i="55"/>
  <c r="K744" i="55"/>
  <c r="K679" i="55"/>
  <c r="V679" i="55"/>
  <c r="U679" i="55"/>
  <c r="R702" i="55"/>
  <c r="J702" i="55"/>
  <c r="S702" i="55"/>
  <c r="K670" i="55"/>
  <c r="T670" i="55"/>
  <c r="R692" i="55"/>
  <c r="J692" i="55"/>
  <c r="S692" i="55"/>
  <c r="T660" i="55"/>
  <c r="K660" i="55"/>
  <c r="R434" i="55"/>
  <c r="S434" i="55"/>
  <c r="J434" i="55"/>
  <c r="S493" i="55"/>
  <c r="R493" i="55"/>
  <c r="J493" i="55"/>
  <c r="T573" i="55"/>
  <c r="K573" i="55"/>
  <c r="S509" i="55"/>
  <c r="J509" i="55"/>
  <c r="R509" i="55"/>
  <c r="T564" i="55"/>
  <c r="K564" i="55"/>
  <c r="J528" i="55"/>
  <c r="S528" i="55"/>
  <c r="R528" i="55"/>
  <c r="V472" i="55"/>
  <c r="U472" i="55"/>
  <c r="S487" i="55"/>
  <c r="J487" i="55"/>
  <c r="R487" i="55"/>
  <c r="Q421" i="55"/>
  <c r="S318" i="55"/>
  <c r="J318" i="55"/>
  <c r="R318" i="55"/>
  <c r="K401" i="55"/>
  <c r="T401" i="55"/>
  <c r="V369" i="55"/>
  <c r="U369" i="55"/>
  <c r="R337" i="55"/>
  <c r="S337" i="55"/>
  <c r="J337" i="55"/>
  <c r="V404" i="55"/>
  <c r="U404" i="55"/>
  <c r="V261" i="55"/>
  <c r="U261" i="55"/>
  <c r="R229" i="55"/>
  <c r="J229" i="55"/>
  <c r="S229" i="55"/>
  <c r="K197" i="55"/>
  <c r="T197" i="55"/>
  <c r="Q278" i="55"/>
  <c r="J284" i="55"/>
  <c r="R284" i="55"/>
  <c r="S284" i="55"/>
  <c r="J243" i="55"/>
  <c r="S243" i="55"/>
  <c r="R243" i="55"/>
  <c r="T211" i="55"/>
  <c r="K211" i="55"/>
  <c r="T179" i="55"/>
  <c r="K179" i="55"/>
  <c r="K250" i="55"/>
  <c r="U250" i="55"/>
  <c r="V250" i="55"/>
  <c r="V23" i="55"/>
  <c r="S58" i="55"/>
  <c r="J58" i="55"/>
  <c r="V90" i="55"/>
  <c r="U90" i="55"/>
  <c r="T31" i="55"/>
  <c r="K31" i="55"/>
  <c r="T131" i="55"/>
  <c r="K131" i="55"/>
  <c r="R34" i="55"/>
  <c r="Q34" i="55"/>
  <c r="V26" i="55"/>
  <c r="U26" i="55"/>
  <c r="T64" i="55"/>
  <c r="K64" i="55"/>
  <c r="S128" i="55"/>
  <c r="R128" i="55"/>
  <c r="J128" i="55"/>
  <c r="V817" i="55"/>
  <c r="U817" i="55"/>
  <c r="T866" i="55"/>
  <c r="K866" i="55"/>
  <c r="K841" i="55"/>
  <c r="T841" i="55"/>
  <c r="R827" i="55"/>
  <c r="S827" i="55"/>
  <c r="J827" i="55"/>
  <c r="T742" i="55"/>
  <c r="K742" i="55"/>
  <c r="T776" i="55"/>
  <c r="K776" i="55"/>
  <c r="V767" i="55"/>
  <c r="U767" i="55"/>
  <c r="T643" i="55"/>
  <c r="U634" i="55"/>
  <c r="V634" i="55"/>
  <c r="S653" i="55"/>
  <c r="J653" i="55"/>
  <c r="R653" i="55"/>
  <c r="T621" i="55"/>
  <c r="K621" i="55"/>
  <c r="V624" i="55"/>
  <c r="U624" i="55"/>
  <c r="R430" i="55"/>
  <c r="S430" i="55"/>
  <c r="J430" i="55"/>
  <c r="K561" i="55"/>
  <c r="T561" i="55"/>
  <c r="Q526" i="55"/>
  <c r="S485" i="55"/>
  <c r="J485" i="55"/>
  <c r="R485" i="55"/>
  <c r="S449" i="55"/>
  <c r="J449" i="55"/>
  <c r="R449" i="55"/>
  <c r="S505" i="55"/>
  <c r="R505" i="55"/>
  <c r="J505" i="55"/>
  <c r="T587" i="55"/>
  <c r="Q466" i="55"/>
  <c r="T556" i="55"/>
  <c r="K556" i="55"/>
  <c r="T524" i="55"/>
  <c r="K524" i="55"/>
  <c r="T427" i="55"/>
  <c r="V555" i="55"/>
  <c r="U555" i="55"/>
  <c r="K479" i="55"/>
  <c r="U479" i="55"/>
  <c r="V479" i="55"/>
  <c r="T399" i="55"/>
  <c r="K399" i="55"/>
  <c r="T378" i="55"/>
  <c r="V368" i="55"/>
  <c r="U368" i="55"/>
  <c r="T312" i="55"/>
  <c r="K312" i="55"/>
  <c r="V232" i="55"/>
  <c r="U232" i="55"/>
  <c r="J200" i="55"/>
  <c r="S200" i="55"/>
  <c r="R200" i="55"/>
  <c r="K293" i="55"/>
  <c r="T293" i="55"/>
  <c r="T276" i="55"/>
  <c r="K276" i="55"/>
  <c r="K246" i="55"/>
  <c r="V246" i="55"/>
  <c r="U246" i="55"/>
  <c r="S214" i="55"/>
  <c r="J214" i="55"/>
  <c r="R214" i="55"/>
  <c r="T182" i="55"/>
  <c r="T28" i="55"/>
  <c r="K28" i="55"/>
  <c r="R62" i="55"/>
  <c r="Q62" i="55"/>
  <c r="U94" i="55"/>
  <c r="V94" i="55"/>
  <c r="V39" i="55"/>
  <c r="T36" i="55"/>
  <c r="K36" i="55"/>
  <c r="K30" i="55"/>
  <c r="T30" i="55"/>
  <c r="K132" i="55"/>
  <c r="T132" i="55"/>
  <c r="S828" i="55"/>
  <c r="R828" i="55"/>
  <c r="J828" i="55"/>
  <c r="V796" i="55"/>
  <c r="U796" i="55"/>
  <c r="K791" i="55"/>
  <c r="T791" i="55"/>
  <c r="V741" i="55"/>
  <c r="U741" i="55"/>
  <c r="V768" i="55"/>
  <c r="U768" i="55"/>
  <c r="R731" i="55"/>
  <c r="S731" i="55"/>
  <c r="J731" i="55"/>
  <c r="T703" i="55"/>
  <c r="K703" i="55"/>
  <c r="U694" i="55"/>
  <c r="V694" i="55"/>
  <c r="S711" i="55"/>
  <c r="R711" i="55"/>
  <c r="J711" i="55"/>
  <c r="T681" i="55"/>
  <c r="K681" i="55"/>
  <c r="V705" i="55"/>
  <c r="U705" i="55"/>
  <c r="V684" i="55"/>
  <c r="U684" i="55"/>
  <c r="J575" i="55"/>
  <c r="S575" i="55"/>
  <c r="R575" i="55"/>
  <c r="K462" i="55"/>
  <c r="T462" i="55"/>
  <c r="K426" i="55"/>
  <c r="T426" i="55"/>
  <c r="U554" i="55"/>
  <c r="V554" i="55"/>
  <c r="U477" i="55"/>
  <c r="T580" i="55"/>
  <c r="K580" i="55"/>
  <c r="K499" i="55"/>
  <c r="V499" i="55"/>
  <c r="U499" i="55"/>
  <c r="V424" i="55"/>
  <c r="U424" i="55"/>
  <c r="T569" i="55"/>
  <c r="K569" i="55"/>
  <c r="K519" i="55"/>
  <c r="V519" i="55"/>
  <c r="U519" i="55"/>
  <c r="V363" i="55"/>
  <c r="U363" i="55"/>
  <c r="J331" i="55"/>
  <c r="S331" i="55"/>
  <c r="R331" i="55"/>
  <c r="Q406" i="55"/>
  <c r="U329" i="55"/>
  <c r="V329" i="55"/>
  <c r="T396" i="55"/>
  <c r="K396" i="55"/>
  <c r="J364" i="55"/>
  <c r="S364" i="55"/>
  <c r="R364" i="55"/>
  <c r="T332" i="55"/>
  <c r="K332" i="55"/>
  <c r="V271" i="55"/>
  <c r="U271" i="55"/>
  <c r="T260" i="55"/>
  <c r="K260" i="55"/>
  <c r="V299" i="55"/>
  <c r="U299" i="55"/>
  <c r="T282" i="55"/>
  <c r="S242" i="55"/>
  <c r="J242" i="55"/>
  <c r="R242" i="55"/>
  <c r="T210" i="55"/>
  <c r="K305" i="55"/>
  <c r="T305" i="55"/>
  <c r="T33" i="55"/>
  <c r="K33" i="55"/>
  <c r="T130" i="55"/>
  <c r="K130" i="55"/>
  <c r="S104" i="55"/>
  <c r="J104" i="55"/>
  <c r="R104" i="55"/>
  <c r="K133" i="55"/>
  <c r="T133" i="55"/>
  <c r="V809" i="55"/>
  <c r="U809" i="55"/>
  <c r="S792" i="55"/>
  <c r="J792" i="55"/>
  <c r="R792" i="55"/>
  <c r="R873" i="55"/>
  <c r="S873" i="55"/>
  <c r="J873" i="55"/>
  <c r="S870" i="55"/>
  <c r="J870" i="55"/>
  <c r="R870" i="55"/>
  <c r="S734" i="55"/>
  <c r="R734" i="55"/>
  <c r="J734" i="55"/>
  <c r="J764" i="55"/>
  <c r="R764" i="55"/>
  <c r="S764" i="55"/>
  <c r="T732" i="55"/>
  <c r="K732" i="55"/>
  <c r="V727" i="55"/>
  <c r="U727" i="55"/>
  <c r="K667" i="55"/>
  <c r="U667" i="55"/>
  <c r="U690" i="55"/>
  <c r="V690" i="55"/>
  <c r="R658" i="55"/>
  <c r="S658" i="55"/>
  <c r="J658" i="55"/>
  <c r="K626" i="55"/>
  <c r="T626" i="55"/>
  <c r="T718" i="55"/>
  <c r="K718" i="55"/>
  <c r="U645" i="55"/>
  <c r="R680" i="55"/>
  <c r="S680" i="55"/>
  <c r="J680" i="55"/>
  <c r="T648" i="55"/>
  <c r="K648" i="55"/>
  <c r="K454" i="55"/>
  <c r="T454" i="55"/>
  <c r="T441" i="55"/>
  <c r="K441" i="55"/>
  <c r="T529" i="55"/>
  <c r="K529" i="55"/>
  <c r="K491" i="55"/>
  <c r="V491" i="55"/>
  <c r="U491" i="55"/>
  <c r="R602" i="55"/>
  <c r="J602" i="55"/>
  <c r="S602" i="55"/>
  <c r="T548" i="55"/>
  <c r="K548" i="55"/>
  <c r="K515" i="55"/>
  <c r="U515" i="55"/>
  <c r="V515" i="55"/>
  <c r="R402" i="55"/>
  <c r="S402" i="55"/>
  <c r="J402" i="55"/>
  <c r="R389" i="55"/>
  <c r="J389" i="55"/>
  <c r="S389" i="55"/>
  <c r="K357" i="55"/>
  <c r="T357" i="55"/>
  <c r="U249" i="55"/>
  <c r="V249" i="55"/>
  <c r="R185" i="55"/>
  <c r="S185" i="55"/>
  <c r="J185" i="55"/>
  <c r="K313" i="55"/>
  <c r="T313" i="55"/>
  <c r="V224" i="55"/>
  <c r="U224" i="55"/>
  <c r="J263" i="55"/>
  <c r="R263" i="55"/>
  <c r="S263" i="55"/>
  <c r="T231" i="55"/>
  <c r="K231" i="55"/>
  <c r="Q137" i="55"/>
  <c r="K170" i="55"/>
  <c r="V170" i="55"/>
  <c r="U170" i="55"/>
  <c r="J111" i="55"/>
  <c r="S111" i="55"/>
  <c r="R111" i="55"/>
  <c r="S148" i="55"/>
  <c r="J148" i="55"/>
  <c r="R148" i="55"/>
  <c r="T76" i="55"/>
  <c r="K76" i="55"/>
  <c r="S820" i="55"/>
  <c r="J820" i="55"/>
  <c r="R820" i="55"/>
  <c r="T788" i="55"/>
  <c r="K788" i="55"/>
  <c r="T871" i="55"/>
  <c r="K871" i="55"/>
  <c r="Q815" i="55"/>
  <c r="S762" i="55"/>
  <c r="R762" i="55"/>
  <c r="J762" i="55"/>
  <c r="S733" i="55"/>
  <c r="J733" i="55"/>
  <c r="T760" i="55"/>
  <c r="K760" i="55"/>
  <c r="K723" i="55"/>
  <c r="T723" i="55"/>
  <c r="K695" i="55"/>
  <c r="V695" i="55"/>
  <c r="U695" i="55"/>
  <c r="K686" i="55"/>
  <c r="T686" i="55"/>
  <c r="U673" i="55"/>
  <c r="T708" i="55"/>
  <c r="K708" i="55"/>
  <c r="R450" i="55"/>
  <c r="J450" i="55"/>
  <c r="S450" i="55"/>
  <c r="T461" i="55"/>
  <c r="K461" i="55"/>
  <c r="J484" i="55"/>
  <c r="S484" i="55"/>
  <c r="R484" i="55"/>
  <c r="S437" i="55"/>
  <c r="J437" i="55"/>
  <c r="R437" i="55"/>
  <c r="V560" i="55"/>
  <c r="U560" i="55"/>
  <c r="S525" i="55"/>
  <c r="J525" i="55"/>
  <c r="R525" i="55"/>
  <c r="R594" i="55"/>
  <c r="S594" i="55"/>
  <c r="J594" i="55"/>
  <c r="T512" i="55"/>
  <c r="K512" i="55"/>
  <c r="V457" i="55"/>
  <c r="U558" i="55"/>
  <c r="V558" i="55"/>
  <c r="T455" i="55"/>
  <c r="V323" i="55"/>
  <c r="U323" i="55"/>
  <c r="K334" i="55"/>
  <c r="V334" i="55"/>
  <c r="U334" i="55"/>
  <c r="K385" i="55"/>
  <c r="T385" i="55"/>
  <c r="V388" i="55"/>
  <c r="U388" i="55"/>
  <c r="J288" i="55"/>
  <c r="R288" i="55"/>
  <c r="S288" i="55"/>
  <c r="V213" i="55"/>
  <c r="U213" i="55"/>
  <c r="R181" i="55"/>
  <c r="S181" i="55"/>
  <c r="J181" i="55"/>
  <c r="V252" i="55"/>
  <c r="U252" i="55"/>
  <c r="T259" i="55"/>
  <c r="K259" i="55"/>
  <c r="V289" i="55"/>
  <c r="U289" i="55"/>
  <c r="V74" i="55"/>
  <c r="U74" i="55"/>
  <c r="T155" i="55"/>
  <c r="K155" i="55"/>
  <c r="S48" i="55"/>
  <c r="J48" i="55"/>
  <c r="R48" i="55"/>
  <c r="T80" i="55"/>
  <c r="K80" i="55"/>
  <c r="V149" i="55"/>
  <c r="T801" i="55"/>
  <c r="K801" i="55"/>
  <c r="T834" i="55"/>
  <c r="K834" i="55"/>
  <c r="R863" i="55"/>
  <c r="S863" i="55"/>
  <c r="J863" i="55"/>
  <c r="T758" i="55"/>
  <c r="K758" i="55"/>
  <c r="T785" i="55"/>
  <c r="K785" i="55"/>
  <c r="R781" i="55"/>
  <c r="S781" i="55"/>
  <c r="J781" i="55"/>
  <c r="J691" i="55"/>
  <c r="S691" i="55"/>
  <c r="R691" i="55"/>
  <c r="T659" i="55"/>
  <c r="U650" i="55"/>
  <c r="V650" i="55"/>
  <c r="S669" i="55"/>
  <c r="R669" i="55"/>
  <c r="J669" i="55"/>
  <c r="T637" i="55"/>
  <c r="K637" i="55"/>
  <c r="V640" i="55"/>
  <c r="U640" i="55"/>
  <c r="R446" i="55"/>
  <c r="S446" i="55"/>
  <c r="J446" i="55"/>
  <c r="K590" i="55"/>
  <c r="T590" i="55"/>
  <c r="S476" i="55"/>
  <c r="R476" i="55"/>
  <c r="J476" i="55"/>
  <c r="S521" i="55"/>
  <c r="R521" i="55"/>
  <c r="J521" i="55"/>
  <c r="Q498" i="55"/>
  <c r="V540" i="55"/>
  <c r="U540" i="55"/>
  <c r="K507" i="55"/>
  <c r="U507" i="55"/>
  <c r="V507" i="55"/>
  <c r="S417" i="55"/>
  <c r="J417" i="55"/>
  <c r="R417" i="55"/>
  <c r="R319" i="55"/>
  <c r="S319" i="55"/>
  <c r="J319" i="55"/>
  <c r="K394" i="55"/>
  <c r="T394" i="55"/>
  <c r="J384" i="55"/>
  <c r="R384" i="55"/>
  <c r="S384" i="55"/>
  <c r="T352" i="55"/>
  <c r="K352" i="55"/>
  <c r="K241" i="55"/>
  <c r="T241" i="55"/>
  <c r="V248" i="55"/>
  <c r="U248" i="55"/>
  <c r="J216" i="55"/>
  <c r="S216" i="55"/>
  <c r="R216" i="55"/>
  <c r="T184" i="55"/>
  <c r="K184" i="55"/>
  <c r="T308" i="55"/>
  <c r="K308" i="55"/>
  <c r="U223" i="55"/>
  <c r="V223" i="55"/>
  <c r="S262" i="55"/>
  <c r="J262" i="55"/>
  <c r="R262" i="55"/>
  <c r="K281" i="55"/>
  <c r="T281" i="55"/>
  <c r="R78" i="55"/>
  <c r="Q78" i="55"/>
  <c r="U146" i="55"/>
  <c r="V146" i="55"/>
  <c r="S55" i="55"/>
  <c r="J55" i="55"/>
  <c r="U119" i="55"/>
  <c r="V119" i="55"/>
  <c r="R157" i="55"/>
  <c r="J157" i="55"/>
  <c r="S157" i="55"/>
  <c r="T812" i="55"/>
  <c r="K812" i="55"/>
  <c r="S864" i="55"/>
  <c r="J864" i="55"/>
  <c r="R864" i="55"/>
  <c r="T846" i="55"/>
  <c r="K846" i="55"/>
  <c r="R725" i="55"/>
  <c r="S725" i="55"/>
  <c r="V752" i="55"/>
  <c r="U752" i="55"/>
  <c r="R715" i="55"/>
  <c r="S715" i="55"/>
  <c r="J715" i="55"/>
  <c r="Q655" i="55"/>
  <c r="T720" i="55"/>
  <c r="K720" i="55"/>
  <c r="U678" i="55"/>
  <c r="V678" i="55"/>
  <c r="S697" i="55"/>
  <c r="J697" i="55"/>
  <c r="R697" i="55"/>
  <c r="T665" i="55"/>
  <c r="K665" i="55"/>
  <c r="V724" i="55"/>
  <c r="U724" i="55"/>
  <c r="V700" i="55"/>
  <c r="U700" i="55"/>
  <c r="S668" i="55"/>
  <c r="R668" i="55"/>
  <c r="J668" i="55"/>
  <c r="R494" i="55"/>
  <c r="S494" i="55"/>
  <c r="J494" i="55"/>
  <c r="R442" i="55"/>
  <c r="S442" i="55"/>
  <c r="J442" i="55"/>
  <c r="K549" i="55"/>
  <c r="T549" i="55"/>
  <c r="S517" i="55"/>
  <c r="J517" i="55"/>
  <c r="R517" i="55"/>
  <c r="K467" i="55"/>
  <c r="V467" i="55"/>
  <c r="U467" i="55"/>
  <c r="U578" i="55"/>
  <c r="V578" i="55"/>
  <c r="S601" i="55"/>
  <c r="J601" i="55"/>
  <c r="R601" i="55"/>
  <c r="T488" i="55"/>
  <c r="K488" i="55"/>
  <c r="K503" i="55"/>
  <c r="V503" i="55"/>
  <c r="U503" i="55"/>
  <c r="R347" i="55"/>
  <c r="S347" i="55"/>
  <c r="J347" i="55"/>
  <c r="T315" i="55"/>
  <c r="K315" i="55"/>
  <c r="K409" i="55"/>
  <c r="T409" i="55"/>
  <c r="K413" i="55"/>
  <c r="T413" i="55"/>
  <c r="T380" i="55"/>
  <c r="K380" i="55"/>
  <c r="Q272" i="55"/>
  <c r="S294" i="55"/>
  <c r="J294" i="55"/>
  <c r="R294" i="55"/>
  <c r="J212" i="55"/>
  <c r="S212" i="55"/>
  <c r="R212" i="55"/>
  <c r="S180" i="55"/>
  <c r="J180" i="55"/>
  <c r="R180" i="55"/>
  <c r="V251" i="55"/>
  <c r="U251" i="55"/>
  <c r="V267" i="55"/>
  <c r="U267" i="55"/>
  <c r="K273" i="55"/>
  <c r="T273" i="55"/>
  <c r="V50" i="55"/>
  <c r="U50" i="55"/>
  <c r="U59" i="55"/>
  <c r="V59" i="55"/>
  <c r="S172" i="55"/>
  <c r="R172" i="55"/>
  <c r="J172" i="55"/>
  <c r="K120" i="55"/>
  <c r="T120" i="55"/>
  <c r="J1585" i="55"/>
  <c r="S1585" i="55"/>
  <c r="V1579" i="55"/>
  <c r="U1579" i="55"/>
  <c r="V1550" i="55"/>
  <c r="U1550" i="55"/>
  <c r="R1541" i="55"/>
  <c r="S1541" i="55"/>
  <c r="J1541" i="55"/>
  <c r="R1505" i="55"/>
  <c r="S1505" i="55"/>
  <c r="J1505" i="55"/>
  <c r="V1479" i="55"/>
  <c r="U1479" i="55"/>
  <c r="T1399" i="55"/>
  <c r="K1399" i="55"/>
  <c r="R1426" i="55"/>
  <c r="S1426" i="55"/>
  <c r="J1426" i="55"/>
  <c r="K1396" i="55"/>
  <c r="T1396" i="55"/>
  <c r="U1361" i="55"/>
  <c r="V1361" i="55"/>
  <c r="K1364" i="55"/>
  <c r="T1364" i="55"/>
  <c r="S1341" i="55"/>
  <c r="J1341" i="55"/>
  <c r="V1362" i="55"/>
  <c r="U1362" i="55"/>
  <c r="V1232" i="55"/>
  <c r="U1232" i="55"/>
  <c r="V1235" i="55"/>
  <c r="U1235" i="55"/>
  <c r="T1170" i="55"/>
  <c r="K1170" i="55"/>
  <c r="V1177" i="55"/>
  <c r="U1177" i="55"/>
  <c r="J1303" i="55"/>
  <c r="Q1303" i="55"/>
  <c r="J1176" i="55"/>
  <c r="R1176" i="55"/>
  <c r="S1176" i="55"/>
  <c r="R1175" i="55"/>
  <c r="S1175" i="55"/>
  <c r="J1175" i="55"/>
  <c r="S1222" i="55"/>
  <c r="J1222" i="55"/>
  <c r="R1222" i="55"/>
  <c r="J1117" i="55"/>
  <c r="S1117" i="55"/>
  <c r="R1117" i="55"/>
  <c r="R1143" i="55"/>
  <c r="S1143" i="55"/>
  <c r="J1143" i="55"/>
  <c r="T1071" i="55"/>
  <c r="K1071" i="55"/>
  <c r="U1069" i="55"/>
  <c r="J1069" i="55"/>
  <c r="R1069" i="55"/>
  <c r="S1069" i="55"/>
  <c r="V980" i="55"/>
  <c r="U980" i="55"/>
  <c r="V1008" i="55"/>
  <c r="U1008" i="55"/>
  <c r="K1036" i="55"/>
  <c r="T1036" i="55"/>
  <c r="V941" i="55"/>
  <c r="U941" i="55"/>
  <c r="T912" i="55"/>
  <c r="K912" i="55"/>
  <c r="V61" i="55"/>
  <c r="S136" i="55"/>
  <c r="J136" i="55"/>
  <c r="R136" i="55"/>
  <c r="V1686" i="55"/>
  <c r="U1686" i="55"/>
  <c r="T1656" i="55"/>
  <c r="K1656" i="55"/>
  <c r="T1662" i="55"/>
  <c r="K1662" i="55"/>
  <c r="S1642" i="55"/>
  <c r="R1642" i="55"/>
  <c r="J1642" i="55"/>
  <c r="T1628" i="55"/>
  <c r="K1628" i="55"/>
  <c r="K1596" i="55"/>
  <c r="T1596" i="55"/>
  <c r="Q1570" i="55"/>
  <c r="V1571" i="55"/>
  <c r="U1571" i="55"/>
  <c r="T1549" i="55"/>
  <c r="K1549" i="55"/>
  <c r="J1543" i="55"/>
  <c r="R1543" i="55"/>
  <c r="S1543" i="55"/>
  <c r="T1515" i="55"/>
  <c r="K1515" i="55"/>
  <c r="S1475" i="55"/>
  <c r="R1475" i="55"/>
  <c r="J1475" i="55"/>
  <c r="V1451" i="55"/>
  <c r="U1451" i="55"/>
  <c r="T1485" i="55"/>
  <c r="K1485" i="55"/>
  <c r="T1395" i="55"/>
  <c r="K1395" i="55"/>
  <c r="V1402" i="55"/>
  <c r="U1402" i="55"/>
  <c r="T1429" i="55"/>
  <c r="K1429" i="55"/>
  <c r="V1392" i="55"/>
  <c r="U1392" i="55"/>
  <c r="S1367" i="55"/>
  <c r="J1367" i="55"/>
  <c r="R1367" i="55"/>
  <c r="R1337" i="55"/>
  <c r="V1332" i="55"/>
  <c r="U1332" i="55"/>
  <c r="R1306" i="55"/>
  <c r="S1306" i="55"/>
  <c r="V1359" i="55"/>
  <c r="U1359" i="55"/>
  <c r="T1280" i="55"/>
  <c r="K1280" i="55"/>
  <c r="S1224" i="55"/>
  <c r="J1224" i="55"/>
  <c r="R1224" i="55"/>
  <c r="S1275" i="55"/>
  <c r="J1275" i="55"/>
  <c r="R1275" i="55"/>
  <c r="V1278" i="55"/>
  <c r="T1304" i="55"/>
  <c r="K1304" i="55"/>
  <c r="T1227" i="55"/>
  <c r="K1227" i="55"/>
  <c r="U1250" i="55"/>
  <c r="S1285" i="55"/>
  <c r="R1285" i="55"/>
  <c r="J1285" i="55"/>
  <c r="T1173" i="55"/>
  <c r="K1173" i="55"/>
  <c r="V1126" i="55"/>
  <c r="U1126" i="55"/>
  <c r="S1132" i="55"/>
  <c r="J1132" i="55"/>
  <c r="R1132" i="55"/>
  <c r="T1157" i="55"/>
  <c r="K1157" i="55"/>
  <c r="R1035" i="55"/>
  <c r="S1035" i="55"/>
  <c r="J1035" i="55"/>
  <c r="K1092" i="55"/>
  <c r="T1092" i="55"/>
  <c r="U1033" i="55"/>
  <c r="V1033" i="55"/>
  <c r="U1104" i="55"/>
  <c r="V1104" i="55"/>
  <c r="K1068" i="55"/>
  <c r="T1068" i="55"/>
  <c r="Q1147" i="55"/>
  <c r="V1006" i="55"/>
  <c r="U1006" i="55"/>
  <c r="V974" i="55"/>
  <c r="U974" i="55"/>
  <c r="S969" i="55"/>
  <c r="J969" i="55"/>
  <c r="R969" i="55"/>
  <c r="S943" i="55"/>
  <c r="J943" i="55"/>
  <c r="V938" i="55"/>
  <c r="U938" i="55"/>
  <c r="S906" i="55"/>
  <c r="J906" i="55"/>
  <c r="R906" i="55"/>
  <c r="T874" i="55"/>
  <c r="K874" i="55"/>
  <c r="K976" i="55"/>
  <c r="T976" i="55"/>
  <c r="S876" i="55"/>
  <c r="R876" i="55"/>
  <c r="J876" i="55"/>
  <c r="V794" i="55"/>
  <c r="R867" i="55"/>
  <c r="S867" i="55"/>
  <c r="J867" i="55"/>
  <c r="Q65" i="55"/>
  <c r="R167" i="55"/>
  <c r="J167" i="55"/>
  <c r="S167" i="55"/>
  <c r="S144" i="55"/>
  <c r="J144" i="55"/>
  <c r="R144" i="55"/>
  <c r="S1682" i="55"/>
  <c r="R1682" i="55"/>
  <c r="J1682" i="55"/>
  <c r="S1680" i="55"/>
  <c r="R1680" i="55"/>
  <c r="J1680" i="55"/>
  <c r="V1652" i="55"/>
  <c r="U1652" i="55"/>
  <c r="T1636" i="55"/>
  <c r="K1636" i="55"/>
  <c r="V1640" i="55"/>
  <c r="U1640" i="55"/>
  <c r="T1624" i="55"/>
  <c r="K1624" i="55"/>
  <c r="U1573" i="55"/>
  <c r="V1573" i="55"/>
  <c r="S1471" i="55"/>
  <c r="R1471" i="55"/>
  <c r="J1471" i="55"/>
  <c r="S1456" i="55"/>
  <c r="J1456" i="55"/>
  <c r="R1456" i="55"/>
  <c r="K1455" i="55"/>
  <c r="T1455" i="55"/>
  <c r="J1398" i="55"/>
  <c r="R1398" i="55"/>
  <c r="R1385" i="55"/>
  <c r="J1388" i="55"/>
  <c r="R1388" i="55"/>
  <c r="J1390" i="55"/>
  <c r="R1390" i="55"/>
  <c r="S1327" i="55"/>
  <c r="J1327" i="55"/>
  <c r="R1327" i="55"/>
  <c r="S1356" i="55"/>
  <c r="J1356" i="55"/>
  <c r="R1356" i="55"/>
  <c r="V1276" i="55"/>
  <c r="U1276" i="55"/>
  <c r="T1300" i="55"/>
  <c r="K1300" i="55"/>
  <c r="S1342" i="55"/>
  <c r="J1342" i="55"/>
  <c r="J1322" i="55"/>
  <c r="Q1322" i="55"/>
  <c r="K1274" i="55"/>
  <c r="T1274" i="55"/>
  <c r="U1287" i="55"/>
  <c r="V1287" i="55"/>
  <c r="R1163" i="55"/>
  <c r="J1163" i="55"/>
  <c r="S1163" i="55"/>
  <c r="V1223" i="55"/>
  <c r="U1223" i="55"/>
  <c r="V1162" i="55"/>
  <c r="U1206" i="55"/>
  <c r="V1206" i="55"/>
  <c r="S1063" i="55"/>
  <c r="J1063" i="55"/>
  <c r="R1063" i="55"/>
  <c r="T1031" i="55"/>
  <c r="K1031" i="55"/>
  <c r="V1014" i="55"/>
  <c r="U1014" i="55"/>
  <c r="S1029" i="55"/>
  <c r="J1029" i="55"/>
  <c r="R1029" i="55"/>
  <c r="K1096" i="55"/>
  <c r="T1096" i="55"/>
  <c r="K1131" i="55"/>
  <c r="T1131" i="55"/>
  <c r="V970" i="55"/>
  <c r="U970" i="55"/>
  <c r="S1004" i="55"/>
  <c r="J1004" i="55"/>
  <c r="R1004" i="55"/>
  <c r="K972" i="55"/>
  <c r="T972" i="55"/>
  <c r="R875" i="55"/>
  <c r="S875" i="55"/>
  <c r="J875" i="55"/>
  <c r="U902" i="55"/>
  <c r="V902" i="55"/>
  <c r="V964" i="55"/>
  <c r="U964" i="55"/>
  <c r="K933" i="55"/>
  <c r="T933" i="55"/>
  <c r="K790" i="55"/>
  <c r="S152" i="55"/>
  <c r="J152" i="55"/>
  <c r="R152" i="55"/>
  <c r="T1697" i="55"/>
  <c r="K1697" i="55"/>
  <c r="V1678" i="55"/>
  <c r="U1678" i="55"/>
  <c r="R1635" i="55"/>
  <c r="S1635" i="55"/>
  <c r="J1635" i="55"/>
  <c r="V1610" i="55"/>
  <c r="U1610" i="55"/>
  <c r="T1639" i="55"/>
  <c r="K1639" i="55"/>
  <c r="S1563" i="55"/>
  <c r="R1563" i="55"/>
  <c r="J1563" i="55"/>
  <c r="K1548" i="55"/>
  <c r="T1548" i="55"/>
  <c r="T1474" i="55"/>
  <c r="K1474" i="55"/>
  <c r="Q1473" i="55"/>
  <c r="V1450" i="55"/>
  <c r="U1450" i="55"/>
  <c r="V1446" i="55"/>
  <c r="U1446" i="55"/>
  <c r="T1445" i="55"/>
  <c r="K1445" i="55"/>
  <c r="T1394" i="55"/>
  <c r="K1394" i="55"/>
  <c r="Q1409" i="55"/>
  <c r="V1370" i="55"/>
  <c r="U1370" i="55"/>
  <c r="T1386" i="55"/>
  <c r="K1386" i="55"/>
  <c r="R1294" i="55"/>
  <c r="J1294" i="55"/>
  <c r="S1294" i="55"/>
  <c r="U1262" i="55"/>
  <c r="K1172" i="55"/>
  <c r="U1172" i="55"/>
  <c r="V1172" i="55"/>
  <c r="U1171" i="55"/>
  <c r="V1171" i="55"/>
  <c r="S1216" i="55"/>
  <c r="R1216" i="55"/>
  <c r="J1216" i="55"/>
  <c r="T1215" i="55"/>
  <c r="K1215" i="55"/>
  <c r="Q1158" i="55"/>
  <c r="S1124" i="55"/>
  <c r="J1124" i="55"/>
  <c r="R1124" i="55"/>
  <c r="J1152" i="55"/>
  <c r="S1152" i="55"/>
  <c r="R1152" i="55"/>
  <c r="S1027" i="55"/>
  <c r="J1027" i="55"/>
  <c r="R1027" i="55"/>
  <c r="T1081" i="55"/>
  <c r="T1097" i="55"/>
  <c r="K1097" i="55"/>
  <c r="S1088" i="55"/>
  <c r="J1088" i="55"/>
  <c r="R1088" i="55"/>
  <c r="K1016" i="55"/>
  <c r="T1016" i="55"/>
  <c r="K993" i="55"/>
  <c r="R967" i="55"/>
  <c r="J967" i="55"/>
  <c r="T898" i="55"/>
  <c r="K898" i="55"/>
  <c r="U961" i="55"/>
  <c r="V961" i="55"/>
  <c r="V897" i="55"/>
  <c r="U897" i="55"/>
  <c r="Q965" i="55"/>
  <c r="R861" i="55"/>
  <c r="S861" i="55"/>
  <c r="J861" i="55"/>
  <c r="U818" i="55"/>
  <c r="V818" i="55"/>
  <c r="V786" i="55"/>
  <c r="R851" i="55"/>
  <c r="S851" i="55"/>
  <c r="J851" i="55"/>
  <c r="U175" i="55"/>
  <c r="V175" i="55"/>
  <c r="S1681" i="55"/>
  <c r="J1681" i="55"/>
  <c r="R1681" i="55"/>
  <c r="K1669" i="55"/>
  <c r="T1669" i="55"/>
  <c r="K1625" i="55"/>
  <c r="T1625" i="55"/>
  <c r="V1606" i="55"/>
  <c r="U1606" i="55"/>
  <c r="S1575" i="55"/>
  <c r="R1575" i="55"/>
  <c r="J1575" i="55"/>
  <c r="V1559" i="55"/>
  <c r="U1559" i="55"/>
  <c r="R1565" i="55"/>
  <c r="V1552" i="55"/>
  <c r="U1552" i="55"/>
  <c r="T1503" i="55"/>
  <c r="K1503" i="55"/>
  <c r="R1489" i="55"/>
  <c r="S1489" i="55"/>
  <c r="J1489" i="55"/>
  <c r="T1470" i="55"/>
  <c r="K1470" i="55"/>
  <c r="U1448" i="55"/>
  <c r="V1448" i="55"/>
  <c r="V1447" i="55"/>
  <c r="U1447" i="55"/>
  <c r="V1442" i="55"/>
  <c r="U1442" i="55"/>
  <c r="K1415" i="55"/>
  <c r="T1415" i="55"/>
  <c r="V1427" i="55"/>
  <c r="U1427" i="55"/>
  <c r="R1377" i="55"/>
  <c r="V1380" i="55"/>
  <c r="U1380" i="55"/>
  <c r="S1387" i="55"/>
  <c r="J1387" i="55"/>
  <c r="R1387" i="55"/>
  <c r="T1363" i="55"/>
  <c r="K1363" i="55"/>
  <c r="T1319" i="55"/>
  <c r="K1319" i="55"/>
  <c r="K1310" i="55"/>
  <c r="T1310" i="55"/>
  <c r="S1305" i="55"/>
  <c r="J1305" i="55"/>
  <c r="R1305" i="55"/>
  <c r="S1260" i="55"/>
  <c r="J1260" i="55"/>
  <c r="R1260" i="55"/>
  <c r="U1267" i="55"/>
  <c r="V1267" i="55"/>
  <c r="S1258" i="55"/>
  <c r="J1258" i="55"/>
  <c r="R1258" i="55"/>
  <c r="T1226" i="55"/>
  <c r="K1226" i="55"/>
  <c r="K1164" i="55"/>
  <c r="V1164" i="55"/>
  <c r="U1164" i="55"/>
  <c r="U1155" i="55"/>
  <c r="V1155" i="55"/>
  <c r="V1207" i="55"/>
  <c r="U1207" i="55"/>
  <c r="Q1154" i="55"/>
  <c r="R1189" i="55"/>
  <c r="J1189" i="55"/>
  <c r="S1189" i="55"/>
  <c r="J1120" i="55"/>
  <c r="S1120" i="55"/>
  <c r="R1120" i="55"/>
  <c r="R1151" i="55"/>
  <c r="S1151" i="55"/>
  <c r="J1151" i="55"/>
  <c r="S1055" i="55"/>
  <c r="J1055" i="55"/>
  <c r="R1055" i="55"/>
  <c r="T1023" i="55"/>
  <c r="K1023" i="55"/>
  <c r="T1106" i="55"/>
  <c r="K1106" i="55"/>
  <c r="S1021" i="55"/>
  <c r="J1021" i="55"/>
  <c r="R1021" i="55"/>
  <c r="K1048" i="55"/>
  <c r="T1048" i="55"/>
  <c r="Q994" i="55"/>
  <c r="V1072" i="55"/>
  <c r="U1072" i="55"/>
  <c r="S989" i="55"/>
  <c r="R989" i="55"/>
  <c r="J989" i="55"/>
  <c r="Q963" i="55"/>
  <c r="T958" i="55"/>
  <c r="K958" i="55"/>
  <c r="T926" i="55"/>
  <c r="K926" i="55"/>
  <c r="U957" i="55"/>
  <c r="V957" i="55"/>
  <c r="V893" i="55"/>
  <c r="U893" i="55"/>
  <c r="Q896" i="55"/>
  <c r="V853" i="55"/>
  <c r="U853" i="55"/>
  <c r="S868" i="55"/>
  <c r="J868" i="55"/>
  <c r="R868" i="55"/>
  <c r="S45" i="55"/>
  <c r="J45" i="55"/>
  <c r="R45" i="55"/>
  <c r="Q77" i="55"/>
  <c r="S1654" i="55"/>
  <c r="R1654" i="55"/>
  <c r="J1654" i="55"/>
  <c r="V1659" i="55"/>
  <c r="U1659" i="55"/>
  <c r="S1621" i="55"/>
  <c r="J1621" i="55"/>
  <c r="R1621" i="55"/>
  <c r="T1620" i="55"/>
  <c r="K1620" i="55"/>
  <c r="V1631" i="55"/>
  <c r="U1631" i="55"/>
  <c r="S1595" i="55"/>
  <c r="J1595" i="55"/>
  <c r="R1595" i="55"/>
  <c r="V1576" i="55"/>
  <c r="U1576" i="55"/>
  <c r="S1562" i="55"/>
  <c r="J1562" i="55"/>
  <c r="R1562" i="55"/>
  <c r="U1561" i="55"/>
  <c r="V1561" i="55"/>
  <c r="J1601" i="55"/>
  <c r="S1601" i="55"/>
  <c r="R1601" i="55"/>
  <c r="V1523" i="55"/>
  <c r="U1523" i="55"/>
  <c r="T1519" i="55"/>
  <c r="K1519" i="55"/>
  <c r="T1418" i="55"/>
  <c r="K1418" i="55"/>
  <c r="U1401" i="55"/>
  <c r="V1401" i="55"/>
  <c r="V1321" i="55"/>
  <c r="S1348" i="55"/>
  <c r="J1348" i="55"/>
  <c r="R1348" i="55"/>
  <c r="U1314" i="55"/>
  <c r="V1314" i="55"/>
  <c r="S1299" i="55"/>
  <c r="U1259" i="55"/>
  <c r="V1259" i="55"/>
  <c r="S1194" i="55"/>
  <c r="J1194" i="55"/>
  <c r="R1194" i="55"/>
  <c r="U1201" i="55"/>
  <c r="V1201" i="55"/>
  <c r="S1199" i="55"/>
  <c r="J1199" i="55"/>
  <c r="S1281" i="55"/>
  <c r="J1281" i="55"/>
  <c r="R1281" i="55"/>
  <c r="V1142" i="55"/>
  <c r="U1142" i="55"/>
  <c r="S1110" i="55"/>
  <c r="J1110" i="55"/>
  <c r="R1110" i="55"/>
  <c r="S1129" i="55"/>
  <c r="R1129" i="55"/>
  <c r="J1129" i="55"/>
  <c r="K1102" i="55"/>
  <c r="T1102" i="55"/>
  <c r="Q1093" i="55"/>
  <c r="V1123" i="55"/>
  <c r="T1066" i="55"/>
  <c r="K1066" i="55"/>
  <c r="Q1017" i="55"/>
  <c r="S992" i="55"/>
  <c r="J992" i="55"/>
  <c r="R992" i="55"/>
  <c r="K1044" i="55"/>
  <c r="T1044" i="55"/>
  <c r="S990" i="55"/>
  <c r="R990" i="55"/>
  <c r="J990" i="55"/>
  <c r="U1005" i="55"/>
  <c r="V1005" i="55"/>
  <c r="U959" i="55"/>
  <c r="U927" i="55"/>
  <c r="V927" i="55"/>
  <c r="R895" i="55"/>
  <c r="S895" i="55"/>
  <c r="J895" i="55"/>
  <c r="U890" i="55"/>
  <c r="V890" i="55"/>
  <c r="T953" i="55"/>
  <c r="K953" i="55"/>
  <c r="K921" i="55"/>
  <c r="T921" i="55"/>
  <c r="Q889" i="55"/>
  <c r="V956" i="55"/>
  <c r="U956" i="55"/>
  <c r="U924" i="55"/>
  <c r="T810" i="55"/>
  <c r="K810" i="55"/>
  <c r="S860" i="55"/>
  <c r="R860" i="55"/>
  <c r="J860" i="55"/>
  <c r="S836" i="55"/>
  <c r="J836" i="55"/>
  <c r="R836" i="55"/>
  <c r="V825" i="55"/>
  <c r="U825" i="55"/>
  <c r="U793" i="55"/>
  <c r="V793" i="55"/>
  <c r="S856" i="55"/>
  <c r="J856" i="55"/>
  <c r="R856" i="55"/>
  <c r="Q803" i="55"/>
  <c r="S838" i="55"/>
  <c r="J838" i="55"/>
  <c r="R838" i="55"/>
  <c r="U750" i="55"/>
  <c r="V787" i="55"/>
  <c r="U787" i="55"/>
  <c r="S748" i="55"/>
  <c r="J748" i="55"/>
  <c r="R748" i="55"/>
  <c r="Q775" i="55"/>
  <c r="S722" i="55"/>
  <c r="J722" i="55"/>
  <c r="R722" i="55"/>
  <c r="K651" i="55"/>
  <c r="V651" i="55"/>
  <c r="U651" i="55"/>
  <c r="K642" i="55"/>
  <c r="T642" i="55"/>
  <c r="V693" i="55"/>
  <c r="U629" i="55"/>
  <c r="R664" i="55"/>
  <c r="S664" i="55"/>
  <c r="J664" i="55"/>
  <c r="T632" i="55"/>
  <c r="K632" i="55"/>
  <c r="Q599" i="55"/>
  <c r="R486" i="55"/>
  <c r="J486" i="55"/>
  <c r="S486" i="55"/>
  <c r="K438" i="55"/>
  <c r="T438" i="55"/>
  <c r="U574" i="55"/>
  <c r="V574" i="55"/>
  <c r="S581" i="55"/>
  <c r="R581" i="55"/>
  <c r="J581" i="55"/>
  <c r="Q460" i="55"/>
  <c r="T425" i="55"/>
  <c r="K425" i="55"/>
  <c r="V545" i="55"/>
  <c r="T513" i="55"/>
  <c r="K513" i="55"/>
  <c r="K459" i="55"/>
  <c r="V459" i="55"/>
  <c r="U459" i="55"/>
  <c r="R570" i="55"/>
  <c r="J570" i="55"/>
  <c r="S570" i="55"/>
  <c r="J532" i="55"/>
  <c r="S532" i="55"/>
  <c r="R532" i="55"/>
  <c r="V497" i="55"/>
  <c r="Q593" i="55"/>
  <c r="J480" i="55"/>
  <c r="S480" i="55"/>
  <c r="R480" i="55"/>
  <c r="Q375" i="55"/>
  <c r="J416" i="55"/>
  <c r="S416" i="55"/>
  <c r="R416" i="55"/>
  <c r="K386" i="55"/>
  <c r="V386" i="55"/>
  <c r="U386" i="55"/>
  <c r="Q405" i="55"/>
  <c r="V341" i="55"/>
  <c r="U341" i="55"/>
  <c r="S408" i="55"/>
  <c r="J408" i="55"/>
  <c r="R408" i="55"/>
  <c r="U233" i="55"/>
  <c r="V233" i="55"/>
  <c r="Q295" i="55"/>
  <c r="Q286" i="55"/>
  <c r="Q240" i="55"/>
  <c r="J247" i="55"/>
  <c r="R247" i="55"/>
  <c r="S247" i="55"/>
  <c r="T215" i="55"/>
  <c r="K215" i="55"/>
  <c r="Q183" i="55"/>
  <c r="T306" i="55"/>
  <c r="K222" i="55"/>
  <c r="V222" i="55"/>
  <c r="U222" i="55"/>
  <c r="V118" i="55"/>
  <c r="Q169" i="55"/>
  <c r="Q63" i="55"/>
  <c r="T171" i="55"/>
  <c r="K171" i="55"/>
  <c r="T60" i="55"/>
  <c r="K60" i="55"/>
  <c r="T92" i="55"/>
  <c r="K92" i="55"/>
  <c r="U173" i="55"/>
  <c r="V173" i="55"/>
  <c r="Q849" i="55"/>
  <c r="T804" i="55"/>
  <c r="K804" i="55"/>
  <c r="T848" i="55"/>
  <c r="K848" i="55"/>
  <c r="Q839" i="55"/>
  <c r="S778" i="55"/>
  <c r="R778" i="55"/>
  <c r="J778" i="55"/>
  <c r="T749" i="55"/>
  <c r="K749" i="55"/>
  <c r="Q782" i="55"/>
  <c r="V714" i="55"/>
  <c r="U714" i="55"/>
  <c r="S615" i="55"/>
  <c r="J615" i="55"/>
  <c r="R615" i="55"/>
  <c r="K702" i="55"/>
  <c r="T702" i="55"/>
  <c r="Q670" i="55"/>
  <c r="Q638" i="55"/>
  <c r="R709" i="55"/>
  <c r="S709" i="55"/>
  <c r="J709" i="55"/>
  <c r="T692" i="55"/>
  <c r="K692" i="55"/>
  <c r="Q660" i="55"/>
  <c r="U478" i="55"/>
  <c r="V478" i="55"/>
  <c r="T493" i="55"/>
  <c r="K493" i="55"/>
  <c r="Q573" i="55"/>
  <c r="S453" i="55"/>
  <c r="J453" i="55"/>
  <c r="R453" i="55"/>
  <c r="U541" i="55"/>
  <c r="U474" i="55"/>
  <c r="V474" i="55"/>
  <c r="Q432" i="55"/>
  <c r="Q564" i="55"/>
  <c r="T528" i="55"/>
  <c r="K528" i="55"/>
  <c r="U585" i="55"/>
  <c r="Q557" i="55"/>
  <c r="T487" i="55"/>
  <c r="V403" i="55"/>
  <c r="U403" i="55"/>
  <c r="S350" i="55"/>
  <c r="J350" i="55"/>
  <c r="R350" i="55"/>
  <c r="T318" i="55"/>
  <c r="R369" i="55"/>
  <c r="S369" i="55"/>
  <c r="J369" i="55"/>
  <c r="K337" i="55"/>
  <c r="T337" i="55"/>
  <c r="J404" i="55"/>
  <c r="S404" i="55"/>
  <c r="R404" i="55"/>
  <c r="Q412" i="55"/>
  <c r="R261" i="55"/>
  <c r="J261" i="55"/>
  <c r="S261" i="55"/>
  <c r="K229" i="55"/>
  <c r="T229" i="55"/>
  <c r="T284" i="55"/>
  <c r="K284" i="55"/>
  <c r="T243" i="55"/>
  <c r="K243" i="55"/>
  <c r="Q211" i="55"/>
  <c r="Q179" i="55"/>
  <c r="J186" i="55"/>
  <c r="R186" i="55"/>
  <c r="S186" i="55"/>
  <c r="K58" i="55"/>
  <c r="T58" i="55"/>
  <c r="S90" i="55"/>
  <c r="J90" i="55"/>
  <c r="U177" i="55"/>
  <c r="V177" i="55"/>
  <c r="S99" i="55"/>
  <c r="J99" i="55"/>
  <c r="R99" i="55"/>
  <c r="Q131" i="55"/>
  <c r="J26" i="55"/>
  <c r="Q26" i="55"/>
  <c r="Q64" i="55"/>
  <c r="V96" i="55"/>
  <c r="U96" i="55"/>
  <c r="T859" i="55"/>
  <c r="K859" i="55"/>
  <c r="R817" i="55"/>
  <c r="S817" i="55"/>
  <c r="J817" i="55"/>
  <c r="Q866" i="55"/>
  <c r="Q841" i="55"/>
  <c r="T774" i="55"/>
  <c r="Q742" i="55"/>
  <c r="V740" i="55"/>
  <c r="U740" i="55"/>
  <c r="Q707" i="55"/>
  <c r="S675" i="55"/>
  <c r="J675" i="55"/>
  <c r="R675" i="55"/>
  <c r="Q643" i="55"/>
  <c r="V611" i="55"/>
  <c r="U666" i="55"/>
  <c r="V666" i="55"/>
  <c r="S685" i="55"/>
  <c r="J685" i="55"/>
  <c r="R685" i="55"/>
  <c r="T653" i="55"/>
  <c r="K653" i="55"/>
  <c r="Q621" i="55"/>
  <c r="V656" i="55"/>
  <c r="U656" i="55"/>
  <c r="K430" i="55"/>
  <c r="T430" i="55"/>
  <c r="Q561" i="55"/>
  <c r="T485" i="55"/>
  <c r="K485" i="55"/>
  <c r="U565" i="55"/>
  <c r="U537" i="55"/>
  <c r="T505" i="55"/>
  <c r="K505" i="55"/>
  <c r="Q587" i="55"/>
  <c r="V428" i="55"/>
  <c r="U428" i="55"/>
  <c r="S577" i="55"/>
  <c r="J577" i="55"/>
  <c r="R577" i="55"/>
  <c r="Q464" i="55"/>
  <c r="J555" i="55"/>
  <c r="S555" i="55"/>
  <c r="R555" i="55"/>
  <c r="K523" i="55"/>
  <c r="V523" i="55"/>
  <c r="U523" i="55"/>
  <c r="S479" i="55"/>
  <c r="R479" i="55"/>
  <c r="J479" i="55"/>
  <c r="V335" i="55"/>
  <c r="U335" i="55"/>
  <c r="K410" i="55"/>
  <c r="T410" i="55"/>
  <c r="Q346" i="55"/>
  <c r="V397" i="55"/>
  <c r="U397" i="55"/>
  <c r="J336" i="55"/>
  <c r="S336" i="55"/>
  <c r="R336" i="55"/>
  <c r="Q312" i="55"/>
  <c r="Q257" i="55"/>
  <c r="K270" i="55"/>
  <c r="V270" i="55"/>
  <c r="U270" i="55"/>
  <c r="J232" i="55"/>
  <c r="S232" i="55"/>
  <c r="R232" i="55"/>
  <c r="T200" i="55"/>
  <c r="K200" i="55"/>
  <c r="Q276" i="55"/>
  <c r="S290" i="55"/>
  <c r="J290" i="55"/>
  <c r="R290" i="55"/>
  <c r="S246" i="55"/>
  <c r="J246" i="55"/>
  <c r="R246" i="55"/>
  <c r="T214" i="55"/>
  <c r="Q36" i="55"/>
  <c r="S100" i="55"/>
  <c r="J100" i="55"/>
  <c r="R100" i="55"/>
  <c r="Q132" i="55"/>
  <c r="R813" i="55"/>
  <c r="J813" i="55"/>
  <c r="S813" i="55"/>
  <c r="Q858" i="55"/>
  <c r="T828" i="55"/>
  <c r="K828" i="55"/>
  <c r="T823" i="55"/>
  <c r="K823" i="55"/>
  <c r="Q791" i="55"/>
  <c r="V770" i="55"/>
  <c r="V773" i="55"/>
  <c r="U773" i="55"/>
  <c r="R741" i="55"/>
  <c r="S741" i="55"/>
  <c r="R763" i="55"/>
  <c r="S763" i="55"/>
  <c r="J763" i="55"/>
  <c r="K731" i="55"/>
  <c r="T731" i="55"/>
  <c r="Q703" i="55"/>
  <c r="Q671" i="55"/>
  <c r="K607" i="55"/>
  <c r="V607" i="55"/>
  <c r="U607" i="55"/>
  <c r="R630" i="55"/>
  <c r="J630" i="55"/>
  <c r="S630" i="55"/>
  <c r="T711" i="55"/>
  <c r="K711" i="55"/>
  <c r="Q681" i="55"/>
  <c r="V649" i="55"/>
  <c r="S705" i="55"/>
  <c r="R705" i="55"/>
  <c r="J705" i="55"/>
  <c r="R620" i="55"/>
  <c r="S620" i="55"/>
  <c r="J620" i="55"/>
  <c r="T575" i="55"/>
  <c r="R554" i="55"/>
  <c r="S554" i="55"/>
  <c r="J554" i="55"/>
  <c r="U522" i="55"/>
  <c r="V522" i="55"/>
  <c r="S445" i="55"/>
  <c r="R445" i="55"/>
  <c r="J445" i="55"/>
  <c r="Q580" i="55"/>
  <c r="S533" i="55"/>
  <c r="J533" i="55"/>
  <c r="R533" i="55"/>
  <c r="S499" i="55"/>
  <c r="J499" i="55"/>
  <c r="R499" i="55"/>
  <c r="T520" i="55"/>
  <c r="K520" i="55"/>
  <c r="S473" i="55"/>
  <c r="J473" i="55"/>
  <c r="R473" i="55"/>
  <c r="Q569" i="55"/>
  <c r="Q423" i="55"/>
  <c r="U551" i="55"/>
  <c r="V551" i="55"/>
  <c r="S395" i="55"/>
  <c r="R395" i="55"/>
  <c r="J395" i="55"/>
  <c r="J363" i="55"/>
  <c r="S363" i="55"/>
  <c r="R363" i="55"/>
  <c r="T331" i="55"/>
  <c r="K331" i="55"/>
  <c r="Q374" i="55"/>
  <c r="U361" i="55"/>
  <c r="V361" i="55"/>
  <c r="Q396" i="55"/>
  <c r="T364" i="55"/>
  <c r="K364" i="55"/>
  <c r="Q332" i="55"/>
  <c r="U189" i="55"/>
  <c r="V189" i="55"/>
  <c r="J271" i="55"/>
  <c r="S271" i="55"/>
  <c r="R271" i="55"/>
  <c r="Q260" i="55"/>
  <c r="V203" i="55"/>
  <c r="U203" i="55"/>
  <c r="J299" i="55"/>
  <c r="S299" i="55"/>
  <c r="R299" i="55"/>
  <c r="T242" i="55"/>
  <c r="R98" i="55"/>
  <c r="J98" i="55"/>
  <c r="S98" i="55"/>
  <c r="J43" i="55"/>
  <c r="Q43" i="55"/>
  <c r="V75" i="55"/>
  <c r="U107" i="55"/>
  <c r="V107" i="55"/>
  <c r="V147" i="55"/>
  <c r="U147" i="55"/>
  <c r="K104" i="55"/>
  <c r="T104" i="55"/>
  <c r="Q133" i="55"/>
  <c r="Q134" i="55"/>
  <c r="V843" i="55"/>
  <c r="U843" i="55"/>
  <c r="T824" i="55"/>
  <c r="K824" i="55"/>
  <c r="T792" i="55"/>
  <c r="K792" i="55"/>
  <c r="K873" i="55"/>
  <c r="T873" i="55"/>
  <c r="T870" i="55"/>
  <c r="K870" i="55"/>
  <c r="S766" i="55"/>
  <c r="R766" i="55"/>
  <c r="J766" i="55"/>
  <c r="R737" i="55"/>
  <c r="S737" i="55"/>
  <c r="T764" i="55"/>
  <c r="K764" i="55"/>
  <c r="R727" i="55"/>
  <c r="S727" i="55"/>
  <c r="J727" i="55"/>
  <c r="K699" i="55"/>
  <c r="U699" i="55"/>
  <c r="Q726" i="55"/>
  <c r="R690" i="55"/>
  <c r="S690" i="55"/>
  <c r="J690" i="55"/>
  <c r="K658" i="55"/>
  <c r="T658" i="55"/>
  <c r="Q718" i="55"/>
  <c r="U677" i="55"/>
  <c r="V716" i="55"/>
  <c r="U716" i="55"/>
  <c r="T680" i="55"/>
  <c r="K680" i="55"/>
  <c r="Q648" i="55"/>
  <c r="U518" i="55"/>
  <c r="V518" i="55"/>
  <c r="V469" i="55"/>
  <c r="Q441" i="55"/>
  <c r="V572" i="55"/>
  <c r="U572" i="55"/>
  <c r="Q529" i="55"/>
  <c r="V452" i="55"/>
  <c r="U452" i="55"/>
  <c r="K602" i="55"/>
  <c r="T602" i="55"/>
  <c r="U465" i="55"/>
  <c r="U563" i="55"/>
  <c r="V563" i="55"/>
  <c r="S515" i="55"/>
  <c r="J515" i="55"/>
  <c r="R515" i="55"/>
  <c r="Q463" i="55"/>
  <c r="U327" i="55"/>
  <c r="V327" i="55"/>
  <c r="K338" i="55"/>
  <c r="V338" i="55"/>
  <c r="U338" i="55"/>
  <c r="T415" i="55"/>
  <c r="K415" i="55"/>
  <c r="K389" i="55"/>
  <c r="T389" i="55"/>
  <c r="Q325" i="55"/>
  <c r="V392" i="55"/>
  <c r="U392" i="55"/>
  <c r="V296" i="55"/>
  <c r="U296" i="55"/>
  <c r="R217" i="55"/>
  <c r="S217" i="55"/>
  <c r="J217" i="55"/>
  <c r="K185" i="55"/>
  <c r="T185" i="55"/>
  <c r="V256" i="55"/>
  <c r="U256" i="55"/>
  <c r="T263" i="55"/>
  <c r="K263" i="55"/>
  <c r="Q231" i="55"/>
  <c r="U297" i="55"/>
  <c r="V297" i="55"/>
  <c r="V70" i="55"/>
  <c r="U70" i="55"/>
  <c r="R137" i="55"/>
  <c r="U138" i="55"/>
  <c r="V138" i="55"/>
  <c r="T111" i="55"/>
  <c r="K111" i="55"/>
  <c r="T148" i="55"/>
  <c r="K148" i="55"/>
  <c r="S44" i="55"/>
  <c r="J44" i="55"/>
  <c r="R44" i="55"/>
  <c r="V108" i="55"/>
  <c r="U108" i="55"/>
  <c r="S842" i="55"/>
  <c r="J842" i="55"/>
  <c r="R842" i="55"/>
  <c r="T820" i="55"/>
  <c r="K820" i="55"/>
  <c r="U862" i="55"/>
  <c r="V862" i="55"/>
  <c r="R765" i="55"/>
  <c r="S765" i="55"/>
  <c r="J765" i="55"/>
  <c r="T733" i="55"/>
  <c r="K733" i="55"/>
  <c r="Q723" i="55"/>
  <c r="J631" i="55"/>
  <c r="S631" i="55"/>
  <c r="R631" i="55"/>
  <c r="V710" i="55"/>
  <c r="U710" i="55"/>
  <c r="S609" i="55"/>
  <c r="J609" i="55"/>
  <c r="R609" i="55"/>
  <c r="Q708" i="55"/>
  <c r="V612" i="55"/>
  <c r="U612" i="55"/>
  <c r="U562" i="55"/>
  <c r="V562" i="55"/>
  <c r="R546" i="55"/>
  <c r="J546" i="55"/>
  <c r="S546" i="55"/>
  <c r="Q461" i="55"/>
  <c r="T484" i="55"/>
  <c r="K484" i="55"/>
  <c r="T437" i="55"/>
  <c r="K437" i="55"/>
  <c r="J560" i="55"/>
  <c r="S560" i="55"/>
  <c r="R560" i="55"/>
  <c r="T559" i="55"/>
  <c r="K559" i="55"/>
  <c r="Q448" i="55"/>
  <c r="T594" i="55"/>
  <c r="K594" i="55"/>
  <c r="Q512" i="55"/>
  <c r="J592" i="55"/>
  <c r="R592" i="55"/>
  <c r="S592" i="55"/>
  <c r="S543" i="55"/>
  <c r="R543" i="55"/>
  <c r="J543" i="55"/>
  <c r="K511" i="55"/>
  <c r="U511" i="55"/>
  <c r="V511" i="55"/>
  <c r="U355" i="55"/>
  <c r="V355" i="55"/>
  <c r="K366" i="55"/>
  <c r="V366" i="55"/>
  <c r="U366" i="55"/>
  <c r="S334" i="55"/>
  <c r="J334" i="55"/>
  <c r="R334" i="55"/>
  <c r="U419" i="55"/>
  <c r="V419" i="55"/>
  <c r="Q353" i="55"/>
  <c r="J324" i="55"/>
  <c r="R324" i="55"/>
  <c r="S324" i="55"/>
  <c r="T288" i="55"/>
  <c r="K288" i="55"/>
  <c r="V245" i="55"/>
  <c r="U245" i="55"/>
  <c r="R213" i="55"/>
  <c r="S213" i="55"/>
  <c r="J213" i="55"/>
  <c r="K181" i="55"/>
  <c r="T181" i="55"/>
  <c r="J188" i="55"/>
  <c r="R188" i="55"/>
  <c r="S188" i="55"/>
  <c r="Q259" i="55"/>
  <c r="V283" i="55"/>
  <c r="U283" i="55"/>
  <c r="K202" i="55"/>
  <c r="V202" i="55"/>
  <c r="U202" i="55"/>
  <c r="R289" i="55"/>
  <c r="J289" i="55"/>
  <c r="S289" i="55"/>
  <c r="V42" i="55"/>
  <c r="U42" i="55"/>
  <c r="S74" i="55"/>
  <c r="J74" i="55"/>
  <c r="R145" i="55"/>
  <c r="T115" i="55"/>
  <c r="Q155" i="55"/>
  <c r="T48" i="55"/>
  <c r="K48" i="55"/>
  <c r="Q80" i="55"/>
  <c r="V112" i="55"/>
  <c r="U112" i="55"/>
  <c r="Q801" i="55"/>
  <c r="U854" i="55"/>
  <c r="V854" i="55"/>
  <c r="Q758" i="55"/>
  <c r="Q785" i="55"/>
  <c r="V756" i="55"/>
  <c r="U756" i="55"/>
  <c r="R779" i="55"/>
  <c r="S779" i="55"/>
  <c r="J779" i="55"/>
  <c r="T691" i="55"/>
  <c r="Q659" i="55"/>
  <c r="U682" i="55"/>
  <c r="V682" i="55"/>
  <c r="S701" i="55"/>
  <c r="R701" i="55"/>
  <c r="J701" i="55"/>
  <c r="T669" i="55"/>
  <c r="K669" i="55"/>
  <c r="V605" i="55"/>
  <c r="U704" i="55"/>
  <c r="V704" i="55"/>
  <c r="V672" i="55"/>
  <c r="U672" i="55"/>
  <c r="U502" i="55"/>
  <c r="V502" i="55"/>
  <c r="K446" i="55"/>
  <c r="T446" i="55"/>
  <c r="Q542" i="55"/>
  <c r="U510" i="55"/>
  <c r="V510" i="55"/>
  <c r="U597" i="55"/>
  <c r="T521" i="55"/>
  <c r="K521" i="55"/>
  <c r="V444" i="55"/>
  <c r="U444" i="55"/>
  <c r="U586" i="55"/>
  <c r="V586" i="55"/>
  <c r="S603" i="55"/>
  <c r="J603" i="55"/>
  <c r="R603" i="55"/>
  <c r="Q496" i="55"/>
  <c r="S507" i="55"/>
  <c r="J507" i="55"/>
  <c r="R507" i="55"/>
  <c r="R351" i="55"/>
  <c r="S351" i="55"/>
  <c r="J351" i="55"/>
  <c r="T319" i="55"/>
  <c r="K319" i="55"/>
  <c r="Q394" i="55"/>
  <c r="Q330" i="55"/>
  <c r="U414" i="55"/>
  <c r="V414" i="55"/>
  <c r="U317" i="55"/>
  <c r="V317" i="55"/>
  <c r="T384" i="55"/>
  <c r="K384" i="55"/>
  <c r="Q352" i="55"/>
  <c r="K302" i="55"/>
  <c r="V302" i="55"/>
  <c r="U302" i="55"/>
  <c r="J248" i="55"/>
  <c r="S248" i="55"/>
  <c r="R248" i="55"/>
  <c r="T216" i="55"/>
  <c r="K216" i="55"/>
  <c r="V255" i="55"/>
  <c r="U255" i="55"/>
  <c r="V275" i="55"/>
  <c r="U275" i="55"/>
  <c r="V46" i="55"/>
  <c r="U46" i="55"/>
  <c r="R153" i="55"/>
  <c r="S153" i="55"/>
  <c r="J153" i="55"/>
  <c r="J146" i="55"/>
  <c r="R146" i="55"/>
  <c r="S146" i="55"/>
  <c r="T55" i="55"/>
  <c r="K55" i="55"/>
  <c r="J119" i="55"/>
  <c r="S119" i="55"/>
  <c r="R119" i="55"/>
  <c r="K116" i="55"/>
  <c r="T116" i="55"/>
  <c r="K157" i="55"/>
  <c r="T157" i="55"/>
  <c r="Q829" i="55"/>
  <c r="V865" i="55"/>
  <c r="U865" i="55"/>
  <c r="Q812" i="55"/>
  <c r="K807" i="55"/>
  <c r="T807" i="55"/>
  <c r="S846" i="55"/>
  <c r="J846" i="55"/>
  <c r="R846" i="55"/>
  <c r="V757" i="55"/>
  <c r="U757" i="55"/>
  <c r="T725" i="55"/>
  <c r="K725" i="55"/>
  <c r="R747" i="55"/>
  <c r="S747" i="55"/>
  <c r="J747" i="55"/>
  <c r="T715" i="55"/>
  <c r="K715" i="55"/>
  <c r="Q687" i="55"/>
  <c r="Q720" i="55"/>
  <c r="R614" i="55"/>
  <c r="S614" i="55"/>
  <c r="J614" i="55"/>
  <c r="T697" i="55"/>
  <c r="K697" i="55"/>
  <c r="Q665" i="55"/>
  <c r="R724" i="55"/>
  <c r="J724" i="55"/>
  <c r="S724" i="55"/>
  <c r="S700" i="55"/>
  <c r="R700" i="55"/>
  <c r="J700" i="55"/>
  <c r="T604" i="55"/>
  <c r="K604" i="55"/>
  <c r="K494" i="55"/>
  <c r="T494" i="55"/>
  <c r="K442" i="55"/>
  <c r="T442" i="55"/>
  <c r="U506" i="55"/>
  <c r="V506" i="55"/>
  <c r="S429" i="55"/>
  <c r="R429" i="55"/>
  <c r="J429" i="55"/>
  <c r="Q549" i="55"/>
  <c r="T517" i="55"/>
  <c r="K517" i="55"/>
  <c r="S467" i="55"/>
  <c r="J467" i="55"/>
  <c r="R467" i="55"/>
  <c r="V440" i="55"/>
  <c r="U440" i="55"/>
  <c r="T504" i="55"/>
  <c r="K504" i="55"/>
  <c r="T601" i="55"/>
  <c r="K601" i="55"/>
  <c r="Q488" i="55"/>
  <c r="K535" i="55"/>
  <c r="V535" i="55"/>
  <c r="U535" i="55"/>
  <c r="R379" i="55"/>
  <c r="S379" i="55"/>
  <c r="J379" i="55"/>
  <c r="T347" i="55"/>
  <c r="K347" i="55"/>
  <c r="Q315" i="55"/>
  <c r="K326" i="55"/>
  <c r="V326" i="55"/>
  <c r="U326" i="55"/>
  <c r="U345" i="55"/>
  <c r="V345" i="55"/>
  <c r="Q413" i="55"/>
  <c r="Q380" i="55"/>
  <c r="U303" i="55"/>
  <c r="V303" i="55"/>
  <c r="T294" i="55"/>
  <c r="J244" i="55"/>
  <c r="S244" i="55"/>
  <c r="R244" i="55"/>
  <c r="T212" i="55"/>
  <c r="K212" i="55"/>
  <c r="T180" i="55"/>
  <c r="K180" i="55"/>
  <c r="R187" i="55"/>
  <c r="S187" i="55"/>
  <c r="J187" i="55"/>
  <c r="J267" i="55"/>
  <c r="S267" i="55"/>
  <c r="R267" i="55"/>
  <c r="J114" i="55"/>
  <c r="S114" i="55"/>
  <c r="R114" i="55"/>
  <c r="S59" i="55"/>
  <c r="J59" i="55"/>
  <c r="V123" i="55"/>
  <c r="U123" i="55"/>
  <c r="Q120" i="55"/>
  <c r="R165" i="55"/>
  <c r="J165" i="55"/>
  <c r="S165" i="55"/>
  <c r="T1585" i="55"/>
  <c r="K1585" i="55"/>
  <c r="S1579" i="55"/>
  <c r="R1579" i="55"/>
  <c r="J1579" i="55"/>
  <c r="S1527" i="55"/>
  <c r="J1527" i="55"/>
  <c r="K1541" i="55"/>
  <c r="T1541" i="55"/>
  <c r="V1524" i="55"/>
  <c r="K1505" i="55"/>
  <c r="T1505" i="55"/>
  <c r="T1500" i="55"/>
  <c r="K1500" i="55"/>
  <c r="T1426" i="55"/>
  <c r="K1426" i="55"/>
  <c r="S1361" i="55"/>
  <c r="J1361" i="55"/>
  <c r="Q1364" i="55"/>
  <c r="K1336" i="55"/>
  <c r="T1336" i="55"/>
  <c r="S1362" i="55"/>
  <c r="J1362" i="55"/>
  <c r="V1284" i="55"/>
  <c r="U1284" i="55"/>
  <c r="U1279" i="55"/>
  <c r="V1279" i="55"/>
  <c r="V1354" i="55"/>
  <c r="U1354" i="55"/>
  <c r="S1235" i="55"/>
  <c r="J1235" i="55"/>
  <c r="S1273" i="55"/>
  <c r="J1273" i="55"/>
  <c r="R1273" i="55"/>
  <c r="J1177" i="55"/>
  <c r="S1177" i="55"/>
  <c r="R1177" i="55"/>
  <c r="R1303" i="55"/>
  <c r="K1175" i="55"/>
  <c r="T1175" i="55"/>
  <c r="S1130" i="55"/>
  <c r="R1130" i="55"/>
  <c r="J1130" i="55"/>
  <c r="K1148" i="55"/>
  <c r="V1148" i="55"/>
  <c r="U1148" i="55"/>
  <c r="T1117" i="55"/>
  <c r="K1117" i="55"/>
  <c r="K1143" i="55"/>
  <c r="T1143" i="55"/>
  <c r="Q1083" i="55"/>
  <c r="T1069" i="55"/>
  <c r="Q1008" i="55"/>
  <c r="S1024" i="55"/>
  <c r="J1024" i="55"/>
  <c r="R1024" i="55"/>
  <c r="T978" i="55"/>
  <c r="K978" i="55"/>
  <c r="V883" i="55"/>
  <c r="U883" i="55"/>
  <c r="Q942" i="55"/>
  <c r="U878" i="55"/>
  <c r="V878" i="55"/>
  <c r="R877" i="55"/>
  <c r="S877" i="55"/>
  <c r="J877" i="55"/>
  <c r="T944" i="55"/>
  <c r="K944" i="55"/>
  <c r="U830" i="55"/>
  <c r="V830" i="55"/>
  <c r="S798" i="55"/>
  <c r="R798" i="55"/>
  <c r="J798" i="55"/>
  <c r="J125" i="55"/>
  <c r="S125" i="55"/>
  <c r="T136" i="55"/>
  <c r="K136" i="55"/>
  <c r="S1686" i="55"/>
  <c r="R1686" i="55"/>
  <c r="J1686" i="55"/>
  <c r="S1676" i="55"/>
  <c r="J1676" i="55"/>
  <c r="R1676" i="55"/>
  <c r="T1642" i="55"/>
  <c r="K1642" i="55"/>
  <c r="V1618" i="55"/>
  <c r="U1618" i="55"/>
  <c r="K1556" i="55"/>
  <c r="T1556" i="55"/>
  <c r="S1571" i="55"/>
  <c r="J1571" i="55"/>
  <c r="R1571" i="55"/>
  <c r="T1543" i="55"/>
  <c r="K1543" i="55"/>
  <c r="T1520" i="55"/>
  <c r="K1520" i="55"/>
  <c r="R1537" i="55"/>
  <c r="S1537" i="55"/>
  <c r="J1537" i="55"/>
  <c r="S1486" i="55"/>
  <c r="J1486" i="55"/>
  <c r="R1486" i="55"/>
  <c r="S1460" i="55"/>
  <c r="J1460" i="55"/>
  <c r="R1460" i="55"/>
  <c r="S1451" i="55"/>
  <c r="J1451" i="55"/>
  <c r="R1451" i="55"/>
  <c r="J1402" i="55"/>
  <c r="R1402" i="55"/>
  <c r="Q1429" i="55"/>
  <c r="J1392" i="55"/>
  <c r="R1392" i="55"/>
  <c r="T1367" i="55"/>
  <c r="K1367" i="55"/>
  <c r="S1331" i="55"/>
  <c r="R1331" i="55"/>
  <c r="J1331" i="55"/>
  <c r="K1306" i="55"/>
  <c r="T1306" i="55"/>
  <c r="S1359" i="55"/>
  <c r="J1359" i="55"/>
  <c r="R1359" i="55"/>
  <c r="Q1280" i="55"/>
  <c r="T1224" i="55"/>
  <c r="K1224" i="55"/>
  <c r="V1231" i="55"/>
  <c r="U1231" i="55"/>
  <c r="T1338" i="55"/>
  <c r="K1338" i="55"/>
  <c r="Q1304" i="55"/>
  <c r="R1227" i="55"/>
  <c r="Q1227" i="55"/>
  <c r="V1187" i="55"/>
  <c r="U1187" i="55"/>
  <c r="Q1169" i="55"/>
  <c r="T1285" i="55"/>
  <c r="K1285" i="55"/>
  <c r="V1113" i="55"/>
  <c r="U1113" i="55"/>
  <c r="Q1157" i="55"/>
  <c r="S1067" i="55"/>
  <c r="J1067" i="55"/>
  <c r="R1067" i="55"/>
  <c r="T1035" i="55"/>
  <c r="K1035" i="55"/>
  <c r="V1018" i="55"/>
  <c r="U1018" i="55"/>
  <c r="R1119" i="55"/>
  <c r="S1119" i="55"/>
  <c r="J1119" i="55"/>
  <c r="S1033" i="55"/>
  <c r="J1033" i="55"/>
  <c r="R1033" i="55"/>
  <c r="S1104" i="55"/>
  <c r="R1104" i="55"/>
  <c r="J1104" i="55"/>
  <c r="Q1006" i="55"/>
  <c r="Q974" i="55"/>
  <c r="S1020" i="55"/>
  <c r="J1020" i="55"/>
  <c r="R1020" i="55"/>
  <c r="Q969" i="55"/>
  <c r="S938" i="55"/>
  <c r="J938" i="55"/>
  <c r="R938" i="55"/>
  <c r="T906" i="55"/>
  <c r="K906" i="55"/>
  <c r="S908" i="55"/>
  <c r="R908" i="55"/>
  <c r="J908" i="55"/>
  <c r="T876" i="55"/>
  <c r="K876" i="55"/>
  <c r="T826" i="55"/>
  <c r="K826" i="55"/>
  <c r="K794" i="55"/>
  <c r="T867" i="55"/>
  <c r="K867" i="55"/>
  <c r="T29" i="55"/>
  <c r="K29" i="55"/>
  <c r="J129" i="55"/>
  <c r="S129" i="55"/>
  <c r="T167" i="55"/>
  <c r="K167" i="55"/>
  <c r="T144" i="55"/>
  <c r="K144" i="55"/>
  <c r="V1701" i="55"/>
  <c r="U1701" i="55"/>
  <c r="T1682" i="55"/>
  <c r="K1682" i="55"/>
  <c r="T1680" i="55"/>
  <c r="K1680" i="55"/>
  <c r="Q1636" i="55"/>
  <c r="S1640" i="55"/>
  <c r="J1640" i="55"/>
  <c r="R1640" i="55"/>
  <c r="Q1624" i="55"/>
  <c r="Q1573" i="55"/>
  <c r="V1568" i="55"/>
  <c r="U1568" i="55"/>
  <c r="J1545" i="55"/>
  <c r="R1545" i="55"/>
  <c r="S1545" i="55"/>
  <c r="V1510" i="55"/>
  <c r="U1510" i="55"/>
  <c r="V1544" i="55"/>
  <c r="U1544" i="55"/>
  <c r="T1471" i="55"/>
  <c r="S1496" i="55"/>
  <c r="J1496" i="55"/>
  <c r="R1496" i="55"/>
  <c r="T1456" i="55"/>
  <c r="K1456" i="55"/>
  <c r="Q1455" i="55"/>
  <c r="V1433" i="55"/>
  <c r="U1433" i="55"/>
  <c r="U1424" i="55"/>
  <c r="V1424" i="55"/>
  <c r="S1420" i="55"/>
  <c r="J1420" i="55"/>
  <c r="R1420" i="55"/>
  <c r="U1389" i="55"/>
  <c r="V1389" i="55"/>
  <c r="K1388" i="55"/>
  <c r="T1388" i="55"/>
  <c r="T1390" i="55"/>
  <c r="K1390" i="55"/>
  <c r="U1333" i="55"/>
  <c r="V1333" i="55"/>
  <c r="T1327" i="55"/>
  <c r="K1327" i="55"/>
  <c r="R1302" i="55"/>
  <c r="S1302" i="55"/>
  <c r="J1302" i="55"/>
  <c r="K1356" i="55"/>
  <c r="T1356" i="55"/>
  <c r="S1276" i="55"/>
  <c r="J1276" i="55"/>
  <c r="R1276" i="55"/>
  <c r="Q1274" i="55"/>
  <c r="K1163" i="55"/>
  <c r="T1163" i="55"/>
  <c r="U1242" i="55"/>
  <c r="S1223" i="55"/>
  <c r="J1223" i="55"/>
  <c r="J1206" i="55"/>
  <c r="R1206" i="55"/>
  <c r="S1206" i="55"/>
  <c r="R1111" i="55"/>
  <c r="J1111" i="55"/>
  <c r="S1111" i="55"/>
  <c r="T1063" i="55"/>
  <c r="K1063" i="55"/>
  <c r="Q1014" i="55"/>
  <c r="V1105" i="55"/>
  <c r="U1105" i="55"/>
  <c r="U1061" i="55"/>
  <c r="J1061" i="55"/>
  <c r="R1061" i="55"/>
  <c r="S1061" i="55"/>
  <c r="T1029" i="55"/>
  <c r="U997" i="55"/>
  <c r="V997" i="55"/>
  <c r="S970" i="55"/>
  <c r="R970" i="55"/>
  <c r="J970" i="55"/>
  <c r="K1004" i="55"/>
  <c r="T1004" i="55"/>
  <c r="R907" i="55"/>
  <c r="S907" i="55"/>
  <c r="J907" i="55"/>
  <c r="T875" i="55"/>
  <c r="K875" i="55"/>
  <c r="U934" i="55"/>
  <c r="V934" i="55"/>
  <c r="S902" i="55"/>
  <c r="J902" i="55"/>
  <c r="R902" i="55"/>
  <c r="S964" i="55"/>
  <c r="J964" i="55"/>
  <c r="R964" i="55"/>
  <c r="Q933" i="55"/>
  <c r="U936" i="55"/>
  <c r="S904" i="55"/>
  <c r="J904" i="55"/>
  <c r="R904" i="55"/>
  <c r="V869" i="55"/>
  <c r="U869" i="55"/>
  <c r="U790" i="55"/>
  <c r="T37" i="55"/>
  <c r="K37" i="55"/>
  <c r="R135" i="55"/>
  <c r="J135" i="55"/>
  <c r="S135" i="55"/>
  <c r="T152" i="55"/>
  <c r="K152" i="55"/>
  <c r="Q1697" i="55"/>
  <c r="S1678" i="55"/>
  <c r="R1678" i="55"/>
  <c r="J1678" i="55"/>
  <c r="V1674" i="55"/>
  <c r="U1674" i="55"/>
  <c r="T1635" i="55"/>
  <c r="K1635" i="55"/>
  <c r="V1632" i="55"/>
  <c r="U1632" i="55"/>
  <c r="S1610" i="55"/>
  <c r="J1610" i="55"/>
  <c r="T1563" i="55"/>
  <c r="K1563" i="55"/>
  <c r="Q1548" i="55"/>
  <c r="Q1507" i="55"/>
  <c r="K1467" i="55"/>
  <c r="U1467" i="55"/>
  <c r="V1467" i="55"/>
  <c r="S1452" i="55"/>
  <c r="J1452" i="55"/>
  <c r="R1452" i="55"/>
  <c r="R1450" i="55"/>
  <c r="S1450" i="55"/>
  <c r="J1450" i="55"/>
  <c r="R1446" i="55"/>
  <c r="S1446" i="55"/>
  <c r="J1446" i="55"/>
  <c r="Q1445" i="55"/>
  <c r="Q1394" i="55"/>
  <c r="R1381" i="55"/>
  <c r="V1384" i="55"/>
  <c r="U1384" i="55"/>
  <c r="U1393" i="55"/>
  <c r="V1393" i="55"/>
  <c r="S1370" i="55"/>
  <c r="J1370" i="55"/>
  <c r="R1329" i="55"/>
  <c r="Q1386" i="55"/>
  <c r="K1294" i="55"/>
  <c r="T1294" i="55"/>
  <c r="U1326" i="55"/>
  <c r="V1326" i="55"/>
  <c r="S1308" i="55"/>
  <c r="R1308" i="55"/>
  <c r="J1308" i="55"/>
  <c r="V1277" i="55"/>
  <c r="U1277" i="55"/>
  <c r="J1172" i="55"/>
  <c r="R1172" i="55"/>
  <c r="S1172" i="55"/>
  <c r="R1171" i="55"/>
  <c r="S1171" i="55"/>
  <c r="J1171" i="55"/>
  <c r="R1159" i="55"/>
  <c r="J1159" i="55"/>
  <c r="S1159" i="55"/>
  <c r="T1216" i="55"/>
  <c r="K1216" i="55"/>
  <c r="R1215" i="55"/>
  <c r="Q1215" i="55"/>
  <c r="K1221" i="55"/>
  <c r="T1221" i="55"/>
  <c r="T1124" i="55"/>
  <c r="K1124" i="55"/>
  <c r="U1108" i="55"/>
  <c r="V1108" i="55"/>
  <c r="S1059" i="55"/>
  <c r="J1059" i="55"/>
  <c r="R1059" i="55"/>
  <c r="T1027" i="55"/>
  <c r="K1027" i="55"/>
  <c r="V1010" i="55"/>
  <c r="U1010" i="55"/>
  <c r="S1025" i="55"/>
  <c r="J1025" i="55"/>
  <c r="R1025" i="55"/>
  <c r="K1088" i="55"/>
  <c r="T1088" i="55"/>
  <c r="U991" i="55"/>
  <c r="V1115" i="55"/>
  <c r="Q995" i="55"/>
  <c r="V966" i="55"/>
  <c r="U966" i="55"/>
  <c r="S993" i="55"/>
  <c r="J993" i="55"/>
  <c r="R993" i="55"/>
  <c r="T930" i="55"/>
  <c r="K930" i="55"/>
  <c r="Q898" i="55"/>
  <c r="V929" i="55"/>
  <c r="U929" i="55"/>
  <c r="R897" i="55"/>
  <c r="S897" i="55"/>
  <c r="J897" i="55"/>
  <c r="K861" i="55"/>
  <c r="T861" i="55"/>
  <c r="T818" i="55"/>
  <c r="K818" i="55"/>
  <c r="K786" i="55"/>
  <c r="T851" i="55"/>
  <c r="K851" i="55"/>
  <c r="T41" i="55"/>
  <c r="K41" i="55"/>
  <c r="J143" i="55"/>
  <c r="S143" i="55"/>
  <c r="R143" i="55"/>
  <c r="S175" i="55"/>
  <c r="R175" i="55"/>
  <c r="J175" i="55"/>
  <c r="U1693" i="55"/>
  <c r="J1693" i="55"/>
  <c r="R1693" i="55"/>
  <c r="S1693" i="55"/>
  <c r="K1681" i="55"/>
  <c r="T1681" i="55"/>
  <c r="V1673" i="55"/>
  <c r="U1673" i="55"/>
  <c r="Q1625" i="55"/>
  <c r="T1575" i="55"/>
  <c r="K1575" i="55"/>
  <c r="S1559" i="55"/>
  <c r="J1559" i="55"/>
  <c r="R1559" i="55"/>
  <c r="U1577" i="55"/>
  <c r="V1577" i="55"/>
  <c r="R1529" i="55"/>
  <c r="S1529" i="55"/>
  <c r="J1529" i="55"/>
  <c r="Q1503" i="55"/>
  <c r="K1489" i="55"/>
  <c r="T1489" i="55"/>
  <c r="V1463" i="55"/>
  <c r="U1463" i="55"/>
  <c r="S1480" i="55"/>
  <c r="R1480" i="55"/>
  <c r="J1480" i="55"/>
  <c r="S1448" i="55"/>
  <c r="J1448" i="55"/>
  <c r="R1448" i="55"/>
  <c r="S1447" i="55"/>
  <c r="J1447" i="55"/>
  <c r="R1447" i="55"/>
  <c r="R1442" i="55"/>
  <c r="S1442" i="55"/>
  <c r="J1442" i="55"/>
  <c r="Q1415" i="55"/>
  <c r="U1428" i="55"/>
  <c r="V1428" i="55"/>
  <c r="J1380" i="55"/>
  <c r="R1380" i="55"/>
  <c r="T1387" i="55"/>
  <c r="K1387" i="55"/>
  <c r="Q1363" i="55"/>
  <c r="R1325" i="55"/>
  <c r="J1319" i="55"/>
  <c r="Q1319" i="55"/>
  <c r="V1264" i="55"/>
  <c r="U1264" i="55"/>
  <c r="U1271" i="55"/>
  <c r="V1271" i="55"/>
  <c r="K1253" i="55"/>
  <c r="T1253" i="55"/>
  <c r="T1305" i="55"/>
  <c r="K1305" i="55"/>
  <c r="T1260" i="55"/>
  <c r="K1260" i="55"/>
  <c r="J1267" i="55"/>
  <c r="R1267" i="55"/>
  <c r="S1267" i="55"/>
  <c r="K1258" i="55"/>
  <c r="T1258" i="55"/>
  <c r="R1155" i="55"/>
  <c r="J1155" i="55"/>
  <c r="S1155" i="55"/>
  <c r="V1208" i="55"/>
  <c r="U1208" i="55"/>
  <c r="S1207" i="55"/>
  <c r="J1207" i="55"/>
  <c r="T1133" i="55"/>
  <c r="K1133" i="55"/>
  <c r="K1189" i="55"/>
  <c r="T1189" i="55"/>
  <c r="T1120" i="55"/>
  <c r="K1120" i="55"/>
  <c r="K1151" i="55"/>
  <c r="T1151" i="55"/>
  <c r="V1101" i="55"/>
  <c r="U1101" i="55"/>
  <c r="T1055" i="55"/>
  <c r="K1055" i="55"/>
  <c r="Q1038" i="55"/>
  <c r="S1053" i="55"/>
  <c r="J1053" i="55"/>
  <c r="R1053" i="55"/>
  <c r="T1021" i="55"/>
  <c r="S1072" i="55"/>
  <c r="J1072" i="55"/>
  <c r="R1072" i="55"/>
  <c r="K989" i="55"/>
  <c r="T989" i="55"/>
  <c r="Q894" i="55"/>
  <c r="V925" i="55"/>
  <c r="U925" i="55"/>
  <c r="T896" i="55"/>
  <c r="K896" i="55"/>
  <c r="R814" i="55"/>
  <c r="J814" i="55"/>
  <c r="S814" i="55"/>
  <c r="T868" i="55"/>
  <c r="K868" i="55"/>
  <c r="T45" i="55"/>
  <c r="K45" i="55"/>
  <c r="S168" i="55"/>
  <c r="J168" i="55"/>
  <c r="R168" i="55"/>
  <c r="V1691" i="55"/>
  <c r="U1691" i="55"/>
  <c r="T1654" i="55"/>
  <c r="K1654" i="55"/>
  <c r="S1634" i="55"/>
  <c r="R1634" i="55"/>
  <c r="J1634" i="55"/>
  <c r="T1621" i="55"/>
  <c r="K1621" i="55"/>
  <c r="Q1620" i="55"/>
  <c r="V1611" i="55"/>
  <c r="U1611" i="55"/>
  <c r="R1631" i="55"/>
  <c r="S1631" i="55"/>
  <c r="J1631" i="55"/>
  <c r="T1595" i="55"/>
  <c r="K1595" i="55"/>
  <c r="T1555" i="55"/>
  <c r="K1555" i="55"/>
  <c r="T1562" i="55"/>
  <c r="K1562" i="55"/>
  <c r="J1561" i="55"/>
  <c r="R1561" i="55"/>
  <c r="S1561" i="55"/>
  <c r="T1601" i="55"/>
  <c r="K1601" i="55"/>
  <c r="V1531" i="55"/>
  <c r="U1531" i="55"/>
  <c r="R1498" i="55"/>
  <c r="S1498" i="55"/>
  <c r="J1498" i="55"/>
  <c r="Q1519" i="55"/>
  <c r="V1466" i="55"/>
  <c r="U1466" i="55"/>
  <c r="S1465" i="55"/>
  <c r="R1465" i="55"/>
  <c r="J1465" i="55"/>
  <c r="V1411" i="55"/>
  <c r="U1411" i="55"/>
  <c r="Q1418" i="55"/>
  <c r="S1401" i="55"/>
  <c r="J1401" i="55"/>
  <c r="V1383" i="55"/>
  <c r="U1383" i="55"/>
  <c r="U1353" i="55"/>
  <c r="V1353" i="55"/>
  <c r="K1348" i="55"/>
  <c r="T1348" i="55"/>
  <c r="V1316" i="55"/>
  <c r="U1316" i="55"/>
  <c r="Q1257" i="55"/>
  <c r="T1299" i="55"/>
  <c r="K1299" i="55"/>
  <c r="T1252" i="55"/>
  <c r="K1252" i="55"/>
  <c r="J1259" i="55"/>
  <c r="R1259" i="55"/>
  <c r="S1259" i="55"/>
  <c r="T1194" i="55"/>
  <c r="K1194" i="55"/>
  <c r="S1200" i="55"/>
  <c r="R1200" i="55"/>
  <c r="J1200" i="55"/>
  <c r="T1199" i="55"/>
  <c r="K1199" i="55"/>
  <c r="T1281" i="55"/>
  <c r="K1281" i="55"/>
  <c r="S1142" i="55"/>
  <c r="J1142" i="55"/>
  <c r="R1142" i="55"/>
  <c r="T1110" i="55"/>
  <c r="K1110" i="55"/>
  <c r="U1116" i="55"/>
  <c r="V1116" i="55"/>
  <c r="S1102" i="55"/>
  <c r="R1102" i="55"/>
  <c r="J1102" i="55"/>
  <c r="K1093" i="55"/>
  <c r="U1051" i="55"/>
  <c r="R1019" i="55"/>
  <c r="S1019" i="55"/>
  <c r="J1019" i="55"/>
  <c r="K1049" i="55"/>
  <c r="R1003" i="55"/>
  <c r="S1003" i="55"/>
  <c r="J1003" i="55"/>
  <c r="K992" i="55"/>
  <c r="T992" i="55"/>
  <c r="U1007" i="55"/>
  <c r="R959" i="55"/>
  <c r="J959" i="55"/>
  <c r="S959" i="55"/>
  <c r="R927" i="55"/>
  <c r="S927" i="55"/>
  <c r="J927" i="55"/>
  <c r="U922" i="55"/>
  <c r="V922" i="55"/>
  <c r="S890" i="55"/>
  <c r="J890" i="55"/>
  <c r="R890" i="55"/>
  <c r="Q953" i="55"/>
  <c r="Q921" i="55"/>
  <c r="S956" i="55"/>
  <c r="J956" i="55"/>
  <c r="R956" i="55"/>
  <c r="R845" i="55"/>
  <c r="S845" i="55"/>
  <c r="J845" i="55"/>
  <c r="Q810" i="55"/>
  <c r="Q860" i="55"/>
  <c r="R835" i="55"/>
  <c r="S835" i="55"/>
  <c r="J835" i="55"/>
  <c r="T836" i="55"/>
  <c r="K836" i="55"/>
  <c r="R825" i="55"/>
  <c r="S825" i="55"/>
  <c r="J825" i="55"/>
  <c r="S808" i="55"/>
  <c r="J808" i="55"/>
  <c r="R808" i="55"/>
  <c r="V856" i="55"/>
  <c r="U856" i="55"/>
  <c r="T847" i="55"/>
  <c r="K847" i="55"/>
  <c r="T838" i="55"/>
  <c r="K838" i="55"/>
  <c r="S750" i="55"/>
  <c r="J750" i="55"/>
  <c r="R750" i="55"/>
  <c r="K783" i="55"/>
  <c r="T783" i="55"/>
  <c r="T748" i="55"/>
  <c r="K748" i="55"/>
  <c r="T722" i="55"/>
  <c r="K722" i="55"/>
  <c r="K683" i="55"/>
  <c r="U683" i="55"/>
  <c r="V683" i="55"/>
  <c r="R712" i="55"/>
  <c r="J712" i="55"/>
  <c r="S712" i="55"/>
  <c r="R674" i="55"/>
  <c r="S674" i="55"/>
  <c r="J674" i="55"/>
  <c r="R696" i="55"/>
  <c r="J696" i="55"/>
  <c r="S696" i="55"/>
  <c r="T664" i="55"/>
  <c r="K664" i="55"/>
  <c r="Q632" i="55"/>
  <c r="K486" i="55"/>
  <c r="T486" i="55"/>
  <c r="S501" i="55"/>
  <c r="R501" i="55"/>
  <c r="J501" i="55"/>
  <c r="T581" i="55"/>
  <c r="K581" i="55"/>
  <c r="Q425" i="55"/>
  <c r="Q513" i="55"/>
  <c r="V436" i="55"/>
  <c r="U436" i="55"/>
  <c r="K570" i="55"/>
  <c r="T570" i="55"/>
  <c r="T532" i="55"/>
  <c r="K532" i="55"/>
  <c r="V593" i="55"/>
  <c r="T480" i="55"/>
  <c r="K480" i="55"/>
  <c r="K531" i="55"/>
  <c r="V531" i="55"/>
  <c r="U531" i="55"/>
  <c r="V407" i="55"/>
  <c r="U407" i="55"/>
  <c r="T416" i="55"/>
  <c r="K416" i="55"/>
  <c r="S322" i="55"/>
  <c r="J322" i="55"/>
  <c r="R322" i="55"/>
  <c r="K405" i="55"/>
  <c r="T405" i="55"/>
  <c r="V373" i="55"/>
  <c r="U373" i="55"/>
  <c r="R341" i="55"/>
  <c r="S341" i="55"/>
  <c r="J341" i="55"/>
  <c r="T408" i="55"/>
  <c r="K408" i="55"/>
  <c r="V264" i="55"/>
  <c r="U264" i="55"/>
  <c r="R201" i="55"/>
  <c r="J201" i="55"/>
  <c r="S201" i="55"/>
  <c r="J292" i="55"/>
  <c r="R292" i="55"/>
  <c r="S292" i="55"/>
  <c r="T247" i="55"/>
  <c r="K247" i="55"/>
  <c r="Q215" i="55"/>
  <c r="K254" i="55"/>
  <c r="V254" i="55"/>
  <c r="U254" i="55"/>
  <c r="U265" i="55"/>
  <c r="V265" i="55"/>
  <c r="S54" i="55"/>
  <c r="J54" i="55"/>
  <c r="V86" i="55"/>
  <c r="U86" i="55"/>
  <c r="U154" i="55"/>
  <c r="V154" i="55"/>
  <c r="T127" i="55"/>
  <c r="K127" i="55"/>
  <c r="Q171" i="55"/>
  <c r="K178" i="55"/>
  <c r="V178" i="55"/>
  <c r="U178" i="55"/>
  <c r="Q60" i="55"/>
  <c r="Q92" i="55"/>
  <c r="V124" i="55"/>
  <c r="U124" i="55"/>
  <c r="T789" i="55"/>
  <c r="K789" i="55"/>
  <c r="V799" i="55"/>
  <c r="U799" i="55"/>
  <c r="S784" i="55"/>
  <c r="J784" i="55"/>
  <c r="R784" i="55"/>
  <c r="Q749" i="55"/>
  <c r="V739" i="55"/>
  <c r="U739" i="55"/>
  <c r="S647" i="55"/>
  <c r="J647" i="55"/>
  <c r="R647" i="55"/>
  <c r="U606" i="55"/>
  <c r="V606" i="55"/>
  <c r="U625" i="55"/>
  <c r="T709" i="55"/>
  <c r="K709" i="55"/>
  <c r="Q692" i="55"/>
  <c r="K591" i="55"/>
  <c r="V591" i="55"/>
  <c r="U591" i="55"/>
  <c r="U566" i="55"/>
  <c r="V566" i="55"/>
  <c r="Q530" i="55"/>
  <c r="Q493" i="55"/>
  <c r="T453" i="55"/>
  <c r="K453" i="55"/>
  <c r="U596" i="55"/>
  <c r="V596" i="55"/>
  <c r="J595" i="55"/>
  <c r="R595" i="55"/>
  <c r="S595" i="55"/>
  <c r="R474" i="55"/>
  <c r="S474" i="55"/>
  <c r="J474" i="55"/>
  <c r="Q528" i="55"/>
  <c r="K557" i="55"/>
  <c r="T557" i="55"/>
  <c r="K527" i="55"/>
  <c r="V527" i="55"/>
  <c r="U527" i="55"/>
  <c r="S403" i="55"/>
  <c r="R403" i="55"/>
  <c r="J403" i="55"/>
  <c r="S382" i="55"/>
  <c r="J382" i="55"/>
  <c r="R382" i="55"/>
  <c r="K369" i="55"/>
  <c r="T369" i="55"/>
  <c r="V340" i="55"/>
  <c r="U340" i="55"/>
  <c r="T412" i="55"/>
  <c r="K412" i="55"/>
  <c r="K261" i="55"/>
  <c r="T261" i="55"/>
  <c r="V287" i="55"/>
  <c r="U287" i="55"/>
  <c r="V204" i="55"/>
  <c r="U204" i="55"/>
  <c r="Q301" i="55"/>
  <c r="Q284" i="55"/>
  <c r="Q243" i="55"/>
  <c r="J218" i="55"/>
  <c r="R218" i="55"/>
  <c r="S218" i="55"/>
  <c r="R58" i="55"/>
  <c r="Q58" i="55"/>
  <c r="K90" i="55"/>
  <c r="T90" i="55"/>
  <c r="U122" i="55"/>
  <c r="V122" i="55"/>
  <c r="Q67" i="55"/>
  <c r="T99" i="55"/>
  <c r="K99" i="55"/>
  <c r="V34" i="55"/>
  <c r="U34" i="55"/>
  <c r="R26" i="55"/>
  <c r="S26" i="55"/>
  <c r="R859" i="55"/>
  <c r="S859" i="55"/>
  <c r="J859" i="55"/>
  <c r="K817" i="55"/>
  <c r="T817" i="55"/>
  <c r="V800" i="55"/>
  <c r="U800" i="55"/>
  <c r="R795" i="55"/>
  <c r="S795" i="55"/>
  <c r="J795" i="55"/>
  <c r="Q774" i="55"/>
  <c r="V772" i="55"/>
  <c r="U772" i="55"/>
  <c r="R735" i="55"/>
  <c r="S735" i="55"/>
  <c r="J735" i="55"/>
  <c r="U698" i="55"/>
  <c r="V698" i="55"/>
  <c r="T685" i="55"/>
  <c r="K685" i="55"/>
  <c r="Q653" i="55"/>
  <c r="U706" i="55"/>
  <c r="V706" i="55"/>
  <c r="V688" i="55"/>
  <c r="U688" i="55"/>
  <c r="S583" i="55"/>
  <c r="J583" i="55"/>
  <c r="R583" i="55"/>
  <c r="Q470" i="55"/>
  <c r="U526" i="55"/>
  <c r="V526" i="55"/>
  <c r="Q485" i="55"/>
  <c r="R588" i="55"/>
  <c r="S588" i="55"/>
  <c r="J588" i="55"/>
  <c r="S537" i="55"/>
  <c r="J537" i="55"/>
  <c r="R537" i="55"/>
  <c r="Q505" i="55"/>
  <c r="U466" i="55"/>
  <c r="V466" i="55"/>
  <c r="S428" i="55"/>
  <c r="R428" i="55"/>
  <c r="J428" i="55"/>
  <c r="T577" i="55"/>
  <c r="K577" i="55"/>
  <c r="T555" i="55"/>
  <c r="K555" i="55"/>
  <c r="S523" i="55"/>
  <c r="J523" i="55"/>
  <c r="R523" i="55"/>
  <c r="V367" i="55"/>
  <c r="U367" i="55"/>
  <c r="J335" i="55"/>
  <c r="S335" i="55"/>
  <c r="R335" i="55"/>
  <c r="K314" i="55"/>
  <c r="V314" i="55"/>
  <c r="U314" i="55"/>
  <c r="J368" i="55"/>
  <c r="S368" i="55"/>
  <c r="R368" i="55"/>
  <c r="T336" i="55"/>
  <c r="K336" i="55"/>
  <c r="J279" i="55"/>
  <c r="R279" i="55"/>
  <c r="S279" i="55"/>
  <c r="S270" i="55"/>
  <c r="J270" i="55"/>
  <c r="R270" i="55"/>
  <c r="T232" i="55"/>
  <c r="K232" i="55"/>
  <c r="Q200" i="55"/>
  <c r="V307" i="55"/>
  <c r="U307" i="55"/>
  <c r="S126" i="55"/>
  <c r="J126" i="55"/>
  <c r="R126" i="55"/>
  <c r="U162" i="55"/>
  <c r="V162" i="55"/>
  <c r="J39" i="55"/>
  <c r="Q39" i="55"/>
  <c r="V139" i="55"/>
  <c r="U139" i="55"/>
  <c r="K100" i="55"/>
  <c r="T100" i="55"/>
  <c r="V25" i="55"/>
  <c r="U25" i="55"/>
  <c r="K813" i="55"/>
  <c r="Q832" i="55"/>
  <c r="K770" i="55"/>
  <c r="U738" i="55"/>
  <c r="R773" i="55"/>
  <c r="S773" i="55"/>
  <c r="J773" i="55"/>
  <c r="S736" i="55"/>
  <c r="J736" i="55"/>
  <c r="R736" i="55"/>
  <c r="K763" i="55"/>
  <c r="T763" i="55"/>
  <c r="Q731" i="55"/>
  <c r="K639" i="55"/>
  <c r="V639" i="55"/>
  <c r="U639" i="55"/>
  <c r="R662" i="55"/>
  <c r="J662" i="55"/>
  <c r="S662" i="55"/>
  <c r="K630" i="55"/>
  <c r="T630" i="55"/>
  <c r="Q711" i="55"/>
  <c r="R652" i="55"/>
  <c r="S652" i="55"/>
  <c r="J652" i="55"/>
  <c r="T620" i="55"/>
  <c r="K620" i="55"/>
  <c r="Q575" i="55"/>
  <c r="K554" i="55"/>
  <c r="T554" i="55"/>
  <c r="V500" i="55"/>
  <c r="U500" i="55"/>
  <c r="T445" i="55"/>
  <c r="K445" i="55"/>
  <c r="T533" i="55"/>
  <c r="K533" i="55"/>
  <c r="T499" i="55"/>
  <c r="K579" i="55"/>
  <c r="U579" i="55"/>
  <c r="S552" i="55"/>
  <c r="J552" i="55"/>
  <c r="R552" i="55"/>
  <c r="Q520" i="55"/>
  <c r="T473" i="55"/>
  <c r="K473" i="55"/>
  <c r="K471" i="55"/>
  <c r="V471" i="55"/>
  <c r="U471" i="55"/>
  <c r="T395" i="55"/>
  <c r="K395" i="55"/>
  <c r="T363" i="55"/>
  <c r="K363" i="55"/>
  <c r="Q331" i="55"/>
  <c r="U406" i="55"/>
  <c r="V406" i="55"/>
  <c r="S393" i="55"/>
  <c r="J393" i="55"/>
  <c r="R393" i="55"/>
  <c r="R329" i="55"/>
  <c r="J329" i="55"/>
  <c r="S329" i="55"/>
  <c r="Q364" i="55"/>
  <c r="U221" i="55"/>
  <c r="V221" i="55"/>
  <c r="R189" i="55"/>
  <c r="J189" i="55"/>
  <c r="S189" i="55"/>
  <c r="T271" i="55"/>
  <c r="K271" i="55"/>
  <c r="V196" i="55"/>
  <c r="U196" i="55"/>
  <c r="V235" i="55"/>
  <c r="U235" i="55"/>
  <c r="J203" i="55"/>
  <c r="S203" i="55"/>
  <c r="R203" i="55"/>
  <c r="T299" i="55"/>
  <c r="K299" i="55"/>
  <c r="T98" i="55"/>
  <c r="K98" i="55"/>
  <c r="U43" i="55"/>
  <c r="U75" i="55"/>
  <c r="J75" i="55"/>
  <c r="S75" i="55"/>
  <c r="R107" i="55"/>
  <c r="S107" i="55"/>
  <c r="J107" i="55"/>
  <c r="V72" i="55"/>
  <c r="U72" i="55"/>
  <c r="Q104" i="55"/>
  <c r="K166" i="55"/>
  <c r="U166" i="55"/>
  <c r="V166" i="55"/>
  <c r="Q850" i="55"/>
  <c r="Q824" i="55"/>
  <c r="Q873" i="55"/>
  <c r="R769" i="55"/>
  <c r="S769" i="55"/>
  <c r="J769" i="55"/>
  <c r="T737" i="55"/>
  <c r="K737" i="55"/>
  <c r="V759" i="55"/>
  <c r="U759" i="55"/>
  <c r="K727" i="55"/>
  <c r="T727" i="55"/>
  <c r="S635" i="55"/>
  <c r="J635" i="55"/>
  <c r="R635" i="55"/>
  <c r="K690" i="55"/>
  <c r="T690" i="55"/>
  <c r="V718" i="55"/>
  <c r="S613" i="55"/>
  <c r="R613" i="55"/>
  <c r="J613" i="55"/>
  <c r="S716" i="55"/>
  <c r="R716" i="55"/>
  <c r="J716" i="55"/>
  <c r="Q680" i="55"/>
  <c r="V567" i="55"/>
  <c r="U567" i="55"/>
  <c r="S550" i="55"/>
  <c r="R550" i="55"/>
  <c r="J550" i="55"/>
  <c r="R518" i="55"/>
  <c r="J518" i="55"/>
  <c r="S518" i="55"/>
  <c r="U469" i="55"/>
  <c r="V441" i="55"/>
  <c r="S572" i="55"/>
  <c r="R572" i="55"/>
  <c r="J572" i="55"/>
  <c r="S571" i="55"/>
  <c r="J571" i="55"/>
  <c r="R571" i="55"/>
  <c r="S465" i="55"/>
  <c r="J465" i="55"/>
  <c r="R465" i="55"/>
  <c r="R600" i="55"/>
  <c r="S600" i="55"/>
  <c r="J600" i="55"/>
  <c r="V359" i="55"/>
  <c r="U359" i="55"/>
  <c r="K370" i="55"/>
  <c r="V370" i="55"/>
  <c r="U370" i="55"/>
  <c r="V328" i="55"/>
  <c r="U328" i="55"/>
  <c r="J296" i="55"/>
  <c r="S296" i="55"/>
  <c r="R296" i="55"/>
  <c r="R249" i="55"/>
  <c r="S249" i="55"/>
  <c r="J249" i="55"/>
  <c r="K217" i="55"/>
  <c r="T217" i="55"/>
  <c r="J192" i="55"/>
  <c r="R192" i="55"/>
  <c r="S192" i="55"/>
  <c r="Q277" i="55"/>
  <c r="Q263" i="55"/>
  <c r="V291" i="55"/>
  <c r="U291" i="55"/>
  <c r="K206" i="55"/>
  <c r="V206" i="55"/>
  <c r="U206" i="55"/>
  <c r="V38" i="55"/>
  <c r="U38" i="55"/>
  <c r="S70" i="55"/>
  <c r="J70" i="55"/>
  <c r="J47" i="55"/>
  <c r="Q47" i="55"/>
  <c r="Q111" i="55"/>
  <c r="Q148" i="55"/>
  <c r="T44" i="55"/>
  <c r="K44" i="55"/>
  <c r="T805" i="55"/>
  <c r="K805" i="55"/>
  <c r="U842" i="55"/>
  <c r="V842" i="55"/>
  <c r="Q820" i="55"/>
  <c r="T730" i="55"/>
  <c r="K730" i="55"/>
  <c r="T765" i="55"/>
  <c r="K765" i="55"/>
  <c r="R733" i="55"/>
  <c r="Q733" i="55"/>
  <c r="Q760" i="55"/>
  <c r="V728" i="55"/>
  <c r="U728" i="55"/>
  <c r="V755" i="55"/>
  <c r="U755" i="55"/>
  <c r="J663" i="55"/>
  <c r="R663" i="55"/>
  <c r="S663" i="55"/>
  <c r="K721" i="55"/>
  <c r="V721" i="55"/>
  <c r="U721" i="55"/>
  <c r="Q686" i="55"/>
  <c r="U622" i="55"/>
  <c r="V622" i="55"/>
  <c r="S641" i="55"/>
  <c r="J641" i="55"/>
  <c r="R641" i="55"/>
  <c r="T609" i="55"/>
  <c r="K609" i="55"/>
  <c r="V644" i="55"/>
  <c r="U644" i="55"/>
  <c r="S612" i="55"/>
  <c r="R612" i="55"/>
  <c r="J612" i="55"/>
  <c r="R598" i="55"/>
  <c r="J598" i="55"/>
  <c r="S598" i="55"/>
  <c r="K546" i="55"/>
  <c r="T546" i="55"/>
  <c r="U514" i="55"/>
  <c r="V514" i="55"/>
  <c r="Q484" i="55"/>
  <c r="Q437" i="55"/>
  <c r="U544" i="55"/>
  <c r="V544" i="55"/>
  <c r="T592" i="55"/>
  <c r="K592" i="55"/>
  <c r="S511" i="55"/>
  <c r="R511" i="55"/>
  <c r="J511" i="55"/>
  <c r="V387" i="55"/>
  <c r="U387" i="55"/>
  <c r="K398" i="55"/>
  <c r="T398" i="55"/>
  <c r="S366" i="55"/>
  <c r="J366" i="55"/>
  <c r="R366" i="55"/>
  <c r="S419" i="55"/>
  <c r="J419" i="55"/>
  <c r="R419" i="55"/>
  <c r="J356" i="55"/>
  <c r="R356" i="55"/>
  <c r="S356" i="55"/>
  <c r="T324" i="55"/>
  <c r="K324" i="55"/>
  <c r="Q288" i="55"/>
  <c r="R245" i="55"/>
  <c r="S245" i="55"/>
  <c r="J245" i="55"/>
  <c r="K213" i="55"/>
  <c r="T213" i="55"/>
  <c r="J220" i="55"/>
  <c r="R220" i="55"/>
  <c r="S220" i="55"/>
  <c r="T188" i="55"/>
  <c r="K188" i="55"/>
  <c r="U269" i="55"/>
  <c r="V269" i="55"/>
  <c r="V195" i="55"/>
  <c r="U195" i="55"/>
  <c r="K234" i="55"/>
  <c r="V234" i="55"/>
  <c r="U234" i="55"/>
  <c r="S202" i="55"/>
  <c r="J202" i="55"/>
  <c r="R202" i="55"/>
  <c r="K289" i="55"/>
  <c r="T289" i="55"/>
  <c r="R42" i="55"/>
  <c r="Q42" i="55"/>
  <c r="K74" i="55"/>
  <c r="T74" i="55"/>
  <c r="U106" i="55"/>
  <c r="V106" i="55"/>
  <c r="Q48" i="55"/>
  <c r="U142" i="55"/>
  <c r="V142" i="55"/>
  <c r="T831" i="55"/>
  <c r="U834" i="55"/>
  <c r="V834" i="55"/>
  <c r="S811" i="55"/>
  <c r="R811" i="55"/>
  <c r="J811" i="55"/>
  <c r="V729" i="55"/>
  <c r="U729" i="55"/>
  <c r="K751" i="55"/>
  <c r="T751" i="55"/>
  <c r="K779" i="55"/>
  <c r="T779" i="55"/>
  <c r="Q691" i="55"/>
  <c r="V713" i="55"/>
  <c r="U713" i="55"/>
  <c r="R618" i="55"/>
  <c r="S618" i="55"/>
  <c r="J618" i="55"/>
  <c r="T701" i="55"/>
  <c r="K701" i="55"/>
  <c r="R704" i="55"/>
  <c r="S704" i="55"/>
  <c r="J704" i="55"/>
  <c r="R608" i="55"/>
  <c r="S608" i="55"/>
  <c r="J608" i="55"/>
  <c r="R502" i="55"/>
  <c r="J502" i="55"/>
  <c r="S502" i="55"/>
  <c r="R510" i="55"/>
  <c r="S510" i="55"/>
  <c r="J510" i="55"/>
  <c r="Q475" i="55"/>
  <c r="U498" i="55"/>
  <c r="V498" i="55"/>
  <c r="S444" i="55"/>
  <c r="R444" i="55"/>
  <c r="J444" i="55"/>
  <c r="K539" i="55"/>
  <c r="V539" i="55"/>
  <c r="U539" i="55"/>
  <c r="R383" i="55"/>
  <c r="S383" i="55"/>
  <c r="J383" i="55"/>
  <c r="T351" i="55"/>
  <c r="K351" i="55"/>
  <c r="U349" i="55"/>
  <c r="V349" i="55"/>
  <c r="R317" i="55"/>
  <c r="J317" i="55"/>
  <c r="S317" i="55"/>
  <c r="J311" i="55"/>
  <c r="R311" i="55"/>
  <c r="S311" i="55"/>
  <c r="S302" i="55"/>
  <c r="J302" i="55"/>
  <c r="R302" i="55"/>
  <c r="T248" i="55"/>
  <c r="K248" i="55"/>
  <c r="R191" i="55"/>
  <c r="S191" i="55"/>
  <c r="J191" i="55"/>
  <c r="J275" i="55"/>
  <c r="S275" i="55"/>
  <c r="R275" i="55"/>
  <c r="S110" i="55"/>
  <c r="R110" i="55"/>
  <c r="J110" i="55"/>
  <c r="K153" i="55"/>
  <c r="T153" i="55"/>
  <c r="T146" i="55"/>
  <c r="K146" i="55"/>
  <c r="U87" i="55"/>
  <c r="J87" i="55"/>
  <c r="S87" i="55"/>
  <c r="T119" i="55"/>
  <c r="K119" i="55"/>
  <c r="V829" i="55"/>
  <c r="U829" i="55"/>
  <c r="R865" i="55"/>
  <c r="S865" i="55"/>
  <c r="J865" i="55"/>
  <c r="V855" i="55"/>
  <c r="U855" i="55"/>
  <c r="R757" i="55"/>
  <c r="S757" i="55"/>
  <c r="S780" i="55"/>
  <c r="J780" i="55"/>
  <c r="R780" i="55"/>
  <c r="K747" i="55"/>
  <c r="T747" i="55"/>
  <c r="K623" i="55"/>
  <c r="V623" i="55"/>
  <c r="U623" i="55"/>
  <c r="R646" i="55"/>
  <c r="S646" i="55"/>
  <c r="J646" i="55"/>
  <c r="K614" i="55"/>
  <c r="T614" i="55"/>
  <c r="V665" i="55"/>
  <c r="T724" i="55"/>
  <c r="K724" i="55"/>
  <c r="T636" i="55"/>
  <c r="K636" i="55"/>
  <c r="V468" i="55"/>
  <c r="U468" i="55"/>
  <c r="T429" i="55"/>
  <c r="K429" i="55"/>
  <c r="T467" i="55"/>
  <c r="J536" i="55"/>
  <c r="R536" i="55"/>
  <c r="S536" i="55"/>
  <c r="V576" i="55"/>
  <c r="U576" i="55"/>
  <c r="T379" i="55"/>
  <c r="K379" i="55"/>
  <c r="K358" i="55"/>
  <c r="V358" i="55"/>
  <c r="U358" i="55"/>
  <c r="U377" i="55"/>
  <c r="V377" i="55"/>
  <c r="V316" i="55"/>
  <c r="U316" i="55"/>
  <c r="J303" i="55"/>
  <c r="S303" i="55"/>
  <c r="R303" i="55"/>
  <c r="T244" i="55"/>
  <c r="K244" i="55"/>
  <c r="Q180" i="55"/>
  <c r="R219" i="55"/>
  <c r="S219" i="55"/>
  <c r="J219" i="55"/>
  <c r="T187" i="55"/>
  <c r="K187" i="55"/>
  <c r="T267" i="55"/>
  <c r="K267" i="55"/>
  <c r="K194" i="55"/>
  <c r="U194" i="55"/>
  <c r="V194" i="55"/>
  <c r="T114" i="55"/>
  <c r="K114" i="55"/>
  <c r="T59" i="55"/>
  <c r="K59" i="55"/>
  <c r="U91" i="55"/>
  <c r="J91" i="55"/>
  <c r="R91" i="55"/>
  <c r="S91" i="55"/>
  <c r="S123" i="55"/>
  <c r="R123" i="55"/>
  <c r="J123" i="55"/>
  <c r="S56" i="55"/>
  <c r="R56" i="55"/>
  <c r="J56" i="55"/>
  <c r="V88" i="55"/>
  <c r="U88" i="55"/>
  <c r="K165" i="55"/>
  <c r="T165" i="55"/>
  <c r="T1527" i="55"/>
  <c r="K1527" i="55"/>
  <c r="U1546" i="55"/>
  <c r="V1546" i="55"/>
  <c r="V1517" i="55"/>
  <c r="U1517" i="55"/>
  <c r="U1524" i="55"/>
  <c r="R1524" i="55"/>
  <c r="J1524" i="55"/>
  <c r="S1524" i="55"/>
  <c r="U1432" i="55"/>
  <c r="V1432" i="55"/>
  <c r="V1431" i="55"/>
  <c r="U1431" i="55"/>
  <c r="T1361" i="55"/>
  <c r="K1361" i="55"/>
  <c r="V1382" i="55"/>
  <c r="U1382" i="55"/>
  <c r="T1362" i="55"/>
  <c r="K1362" i="55"/>
  <c r="U1233" i="55"/>
  <c r="S1279" i="55"/>
  <c r="J1279" i="55"/>
  <c r="R1279" i="55"/>
  <c r="S1354" i="55"/>
  <c r="J1354" i="55"/>
  <c r="T1273" i="55"/>
  <c r="K1273" i="55"/>
  <c r="T1177" i="55"/>
  <c r="K1177" i="55"/>
  <c r="K1205" i="55"/>
  <c r="T1205" i="55"/>
  <c r="T1130" i="55"/>
  <c r="K1130" i="55"/>
  <c r="S1148" i="55"/>
  <c r="J1148" i="55"/>
  <c r="R1148" i="55"/>
  <c r="Q1117" i="55"/>
  <c r="K1136" i="55"/>
  <c r="U1136" i="55"/>
  <c r="V1136" i="55"/>
  <c r="T1100" i="55"/>
  <c r="K1100" i="55"/>
  <c r="V1054" i="55"/>
  <c r="U1054" i="55"/>
  <c r="S1022" i="55"/>
  <c r="R1022" i="55"/>
  <c r="J1022" i="55"/>
  <c r="U1135" i="55"/>
  <c r="V1135" i="55"/>
  <c r="Q1107" i="55"/>
  <c r="Q1095" i="55"/>
  <c r="S980" i="55"/>
  <c r="J980" i="55"/>
  <c r="R980" i="55"/>
  <c r="S971" i="55"/>
  <c r="J971" i="55"/>
  <c r="R971" i="55"/>
  <c r="K1024" i="55"/>
  <c r="T1024" i="55"/>
  <c r="V915" i="55"/>
  <c r="U915" i="55"/>
  <c r="R883" i="55"/>
  <c r="S883" i="55"/>
  <c r="J883" i="55"/>
  <c r="V910" i="55"/>
  <c r="U910" i="55"/>
  <c r="R909" i="55"/>
  <c r="S909" i="55"/>
  <c r="J909" i="55"/>
  <c r="K877" i="55"/>
  <c r="T877" i="55"/>
  <c r="V880" i="55"/>
  <c r="U880" i="55"/>
  <c r="S830" i="55"/>
  <c r="R830" i="55"/>
  <c r="J830" i="55"/>
  <c r="U93" i="55"/>
  <c r="K125" i="55"/>
  <c r="T125" i="55"/>
  <c r="Q136" i="55"/>
  <c r="V1688" i="55"/>
  <c r="U1688" i="55"/>
  <c r="T1686" i="55"/>
  <c r="K1686" i="55"/>
  <c r="T1676" i="55"/>
  <c r="K1676" i="55"/>
  <c r="Q1642" i="55"/>
  <c r="V1604" i="55"/>
  <c r="U1604" i="55"/>
  <c r="S1590" i="55"/>
  <c r="R1590" i="55"/>
  <c r="T1571" i="55"/>
  <c r="K1571" i="55"/>
  <c r="R1549" i="55"/>
  <c r="R1533" i="55"/>
  <c r="S1533" i="55"/>
  <c r="J1533" i="55"/>
  <c r="Q1520" i="55"/>
  <c r="K1537" i="55"/>
  <c r="T1537" i="55"/>
  <c r="V1501" i="55"/>
  <c r="U1501" i="55"/>
  <c r="Q1475" i="55"/>
  <c r="T1460" i="55"/>
  <c r="K1460" i="55"/>
  <c r="K1451" i="55"/>
  <c r="T1451" i="55"/>
  <c r="S1423" i="55"/>
  <c r="J1423" i="55"/>
  <c r="R1423" i="55"/>
  <c r="V1391" i="55"/>
  <c r="U1391" i="55"/>
  <c r="K1392" i="55"/>
  <c r="T1392" i="55"/>
  <c r="U1337" i="55"/>
  <c r="V1337" i="55"/>
  <c r="T1331" i="55"/>
  <c r="K1331" i="55"/>
  <c r="J1306" i="55"/>
  <c r="Q1306" i="55"/>
  <c r="T1359" i="55"/>
  <c r="K1359" i="55"/>
  <c r="Q1224" i="55"/>
  <c r="V1188" i="55"/>
  <c r="U1188" i="55"/>
  <c r="T1309" i="55"/>
  <c r="K1309" i="55"/>
  <c r="T1067" i="55"/>
  <c r="K1067" i="55"/>
  <c r="K1119" i="55"/>
  <c r="T1119" i="55"/>
  <c r="U1065" i="55"/>
  <c r="J1065" i="55"/>
  <c r="R1065" i="55"/>
  <c r="S1065" i="55"/>
  <c r="V1000" i="55"/>
  <c r="U1000" i="55"/>
  <c r="U1147" i="55"/>
  <c r="V1147" i="55"/>
  <c r="K1020" i="55"/>
  <c r="T1020" i="55"/>
  <c r="T879" i="55"/>
  <c r="K879" i="55"/>
  <c r="T938" i="55"/>
  <c r="K938" i="55"/>
  <c r="S940" i="55"/>
  <c r="R940" i="55"/>
  <c r="J940" i="55"/>
  <c r="T908" i="55"/>
  <c r="K908" i="55"/>
  <c r="U97" i="55"/>
  <c r="V97" i="55"/>
  <c r="K129" i="55"/>
  <c r="T129" i="55"/>
  <c r="S1701" i="55"/>
  <c r="J1701" i="55"/>
  <c r="R1701" i="55"/>
  <c r="Q1682" i="55"/>
  <c r="S1661" i="55"/>
  <c r="J1661" i="55"/>
  <c r="R1661" i="55"/>
  <c r="T1640" i="55"/>
  <c r="K1640" i="55"/>
  <c r="V1627" i="55"/>
  <c r="U1627" i="55"/>
  <c r="K1592" i="55"/>
  <c r="T1592" i="55"/>
  <c r="V1586" i="55"/>
  <c r="U1586" i="55"/>
  <c r="S1568" i="55"/>
  <c r="J1568" i="55"/>
  <c r="R1568" i="55"/>
  <c r="S1526" i="55"/>
  <c r="J1526" i="55"/>
  <c r="R1526" i="55"/>
  <c r="V1538" i="55"/>
  <c r="U1538" i="55"/>
  <c r="U1511" i="55"/>
  <c r="V1511" i="55"/>
  <c r="S1510" i="55"/>
  <c r="J1510" i="55"/>
  <c r="R1510" i="55"/>
  <c r="S1544" i="55"/>
  <c r="J1544" i="55"/>
  <c r="R1544" i="55"/>
  <c r="V1497" i="55"/>
  <c r="U1497" i="55"/>
  <c r="T1496" i="55"/>
  <c r="K1496" i="55"/>
  <c r="J1433" i="55"/>
  <c r="S1433" i="55"/>
  <c r="R1433" i="55"/>
  <c r="T1420" i="55"/>
  <c r="K1420" i="55"/>
  <c r="U1385" i="55"/>
  <c r="V1385" i="55"/>
  <c r="S1389" i="55"/>
  <c r="J1389" i="55"/>
  <c r="Q1390" i="55"/>
  <c r="S1328" i="55"/>
  <c r="J1328" i="55"/>
  <c r="R1328" i="55"/>
  <c r="K1302" i="55"/>
  <c r="T1302" i="55"/>
  <c r="T1276" i="55"/>
  <c r="K1276" i="55"/>
  <c r="V1296" i="55"/>
  <c r="U1296" i="55"/>
  <c r="T1287" i="55"/>
  <c r="K1287" i="55"/>
  <c r="S1218" i="55"/>
  <c r="J1218" i="55"/>
  <c r="R1218" i="55"/>
  <c r="R1242" i="55"/>
  <c r="J1242" i="55"/>
  <c r="S1242" i="55"/>
  <c r="T1223" i="55"/>
  <c r="K1223" i="55"/>
  <c r="U1162" i="55"/>
  <c r="V1122" i="55"/>
  <c r="U1122" i="55"/>
  <c r="V1109" i="55"/>
  <c r="U1109" i="55"/>
  <c r="K1111" i="55"/>
  <c r="T1111" i="55"/>
  <c r="J1105" i="55"/>
  <c r="S1105" i="55"/>
  <c r="R1105" i="55"/>
  <c r="U1001" i="55"/>
  <c r="V1001" i="55"/>
  <c r="S998" i="55"/>
  <c r="R998" i="55"/>
  <c r="J998" i="55"/>
  <c r="S939" i="55"/>
  <c r="J939" i="55"/>
  <c r="T907" i="55"/>
  <c r="K907" i="55"/>
  <c r="S934" i="55"/>
  <c r="J934" i="55"/>
  <c r="R934" i="55"/>
  <c r="T902" i="55"/>
  <c r="K902" i="55"/>
  <c r="K968" i="55"/>
  <c r="T968" i="55"/>
  <c r="S936" i="55"/>
  <c r="J936" i="55"/>
  <c r="R936" i="55"/>
  <c r="T904" i="55"/>
  <c r="K904" i="55"/>
  <c r="R869" i="55"/>
  <c r="S869" i="55"/>
  <c r="J869" i="55"/>
  <c r="S790" i="55"/>
  <c r="J790" i="55"/>
  <c r="R790" i="55"/>
  <c r="S101" i="55"/>
  <c r="J101" i="55"/>
  <c r="T135" i="55"/>
  <c r="K135" i="55"/>
  <c r="V1699" i="55"/>
  <c r="U1699" i="55"/>
  <c r="T1678" i="55"/>
  <c r="K1678" i="55"/>
  <c r="S1632" i="55"/>
  <c r="J1632" i="55"/>
  <c r="R1632" i="55"/>
  <c r="V1619" i="55"/>
  <c r="U1619" i="55"/>
  <c r="V1587" i="55"/>
  <c r="U1587" i="55"/>
  <c r="U1532" i="55"/>
  <c r="J1532" i="55"/>
  <c r="R1532" i="55"/>
  <c r="S1532" i="55"/>
  <c r="S1467" i="55"/>
  <c r="R1467" i="55"/>
  <c r="J1467" i="55"/>
  <c r="T1482" i="55"/>
  <c r="K1482" i="55"/>
  <c r="T1452" i="55"/>
  <c r="K1452" i="55"/>
  <c r="T1450" i="55"/>
  <c r="K1450" i="55"/>
  <c r="T1446" i="55"/>
  <c r="K1446" i="55"/>
  <c r="U1416" i="55"/>
  <c r="V1416" i="55"/>
  <c r="J1384" i="55"/>
  <c r="R1384" i="55"/>
  <c r="S1393" i="55"/>
  <c r="J1393" i="55"/>
  <c r="T1370" i="55"/>
  <c r="K1370" i="55"/>
  <c r="V1346" i="55"/>
  <c r="U1346" i="55"/>
  <c r="V1292" i="55"/>
  <c r="U1292" i="55"/>
  <c r="V1261" i="55"/>
  <c r="U1261" i="55"/>
  <c r="T1308" i="55"/>
  <c r="K1308" i="55"/>
  <c r="V1268" i="55"/>
  <c r="U1268" i="55"/>
  <c r="V1288" i="55"/>
  <c r="U1288" i="55"/>
  <c r="S1277" i="55"/>
  <c r="J1277" i="55"/>
  <c r="R1277" i="55"/>
  <c r="R1217" i="55"/>
  <c r="J1217" i="55"/>
  <c r="S1217" i="55"/>
  <c r="K1159" i="55"/>
  <c r="T1159" i="55"/>
  <c r="J1108" i="55"/>
  <c r="R1108" i="55"/>
  <c r="S1108" i="55"/>
  <c r="T1059" i="55"/>
  <c r="K1059" i="55"/>
  <c r="U1057" i="55"/>
  <c r="J1057" i="55"/>
  <c r="R1057" i="55"/>
  <c r="S1057" i="55"/>
  <c r="K1103" i="55"/>
  <c r="T1103" i="55"/>
  <c r="R966" i="55"/>
  <c r="J966" i="55"/>
  <c r="S966" i="55"/>
  <c r="V903" i="55"/>
  <c r="U903" i="55"/>
  <c r="V962" i="55"/>
  <c r="U962" i="55"/>
  <c r="T961" i="55"/>
  <c r="K961" i="55"/>
  <c r="R929" i="55"/>
  <c r="S929" i="55"/>
  <c r="J929" i="55"/>
  <c r="U105" i="55"/>
  <c r="V105" i="55"/>
  <c r="T143" i="55"/>
  <c r="K143" i="55"/>
  <c r="T175" i="55"/>
  <c r="K175" i="55"/>
  <c r="V160" i="55"/>
  <c r="U160" i="55"/>
  <c r="T1693" i="55"/>
  <c r="K1693" i="55"/>
  <c r="S1658" i="55"/>
  <c r="R1658" i="55"/>
  <c r="J1658" i="55"/>
  <c r="S1673" i="55"/>
  <c r="J1673" i="55"/>
  <c r="R1673" i="55"/>
  <c r="V1630" i="55"/>
  <c r="U1630" i="55"/>
  <c r="T1559" i="55"/>
  <c r="K1559" i="55"/>
  <c r="U1565" i="55"/>
  <c r="V1565" i="55"/>
  <c r="K1529" i="55"/>
  <c r="T1529" i="55"/>
  <c r="V1521" i="55"/>
  <c r="U1521" i="55"/>
  <c r="Q1489" i="55"/>
  <c r="T1480" i="55"/>
  <c r="K1480" i="55"/>
  <c r="T1448" i="55"/>
  <c r="K1448" i="55"/>
  <c r="K1447" i="55"/>
  <c r="T1447" i="55"/>
  <c r="T1442" i="55"/>
  <c r="K1442" i="55"/>
  <c r="T1405" i="55"/>
  <c r="K1405" i="55"/>
  <c r="U1412" i="55"/>
  <c r="V1412" i="55"/>
  <c r="U1377" i="55"/>
  <c r="V1377" i="55"/>
  <c r="K1380" i="55"/>
  <c r="T1380" i="55"/>
  <c r="T1320" i="55"/>
  <c r="K1320" i="55"/>
  <c r="V1351" i="55"/>
  <c r="U1351" i="55"/>
  <c r="R1319" i="55"/>
  <c r="S1264" i="55"/>
  <c r="J1264" i="55"/>
  <c r="R1264" i="55"/>
  <c r="T1254" i="55"/>
  <c r="K1254" i="55"/>
  <c r="T1267" i="55"/>
  <c r="K1267" i="55"/>
  <c r="Q1258" i="55"/>
  <c r="T1202" i="55"/>
  <c r="K1202" i="55"/>
  <c r="K1155" i="55"/>
  <c r="T1155" i="55"/>
  <c r="S1208" i="55"/>
  <c r="J1208" i="55"/>
  <c r="R1208" i="55"/>
  <c r="T1207" i="55"/>
  <c r="K1207" i="55"/>
  <c r="S1101" i="55"/>
  <c r="J1101" i="55"/>
  <c r="R1101" i="55"/>
  <c r="K1139" i="55"/>
  <c r="T1139" i="55"/>
  <c r="U1089" i="55"/>
  <c r="J1089" i="55"/>
  <c r="R1089" i="55"/>
  <c r="S1089" i="55"/>
  <c r="V1064" i="55"/>
  <c r="U1064" i="55"/>
  <c r="S994" i="55"/>
  <c r="R994" i="55"/>
  <c r="J994" i="55"/>
  <c r="K1072" i="55"/>
  <c r="T1072" i="55"/>
  <c r="T957" i="55"/>
  <c r="K957" i="55"/>
  <c r="T928" i="55"/>
  <c r="K928" i="55"/>
  <c r="R853" i="55"/>
  <c r="S853" i="55"/>
  <c r="J853" i="55"/>
  <c r="T814" i="55"/>
  <c r="K814" i="55"/>
  <c r="U109" i="55"/>
  <c r="V109" i="55"/>
  <c r="T168" i="55"/>
  <c r="K168" i="55"/>
  <c r="R1691" i="55"/>
  <c r="S1691" i="55"/>
  <c r="J1691" i="55"/>
  <c r="V1660" i="55"/>
  <c r="U1660" i="55"/>
  <c r="S1666" i="55"/>
  <c r="R1666" i="55"/>
  <c r="J1666" i="55"/>
  <c r="T1634" i="55"/>
  <c r="K1634" i="55"/>
  <c r="S1611" i="55"/>
  <c r="J1611" i="55"/>
  <c r="R1611" i="55"/>
  <c r="T1631" i="55"/>
  <c r="K1631" i="55"/>
  <c r="S1603" i="55"/>
  <c r="J1603" i="55"/>
  <c r="R1603" i="55"/>
  <c r="T1561" i="55"/>
  <c r="K1561" i="55"/>
  <c r="S1499" i="55"/>
  <c r="J1499" i="55"/>
  <c r="R1499" i="55"/>
  <c r="T1498" i="55"/>
  <c r="K1498" i="55"/>
  <c r="R1466" i="55"/>
  <c r="S1466" i="55"/>
  <c r="J1466" i="55"/>
  <c r="S1411" i="55"/>
  <c r="J1411" i="55"/>
  <c r="R1411" i="55"/>
  <c r="V1425" i="55"/>
  <c r="U1425" i="55"/>
  <c r="R1373" i="55"/>
  <c r="V1376" i="55"/>
  <c r="U1376" i="55"/>
  <c r="S1383" i="55"/>
  <c r="J1383" i="55"/>
  <c r="R1383" i="55"/>
  <c r="S1353" i="55"/>
  <c r="J1353" i="55"/>
  <c r="Q1348" i="55"/>
  <c r="S1315" i="55"/>
  <c r="K1314" i="55"/>
  <c r="T1314" i="55"/>
  <c r="V1256" i="55"/>
  <c r="U1256" i="55"/>
  <c r="J1299" i="55"/>
  <c r="Q1299" i="55"/>
  <c r="T1297" i="55"/>
  <c r="K1297" i="55"/>
  <c r="T1259" i="55"/>
  <c r="K1259" i="55"/>
  <c r="V1219" i="55"/>
  <c r="U1219" i="55"/>
  <c r="K1160" i="55"/>
  <c r="V1160" i="55"/>
  <c r="U1160" i="55"/>
  <c r="R1350" i="55"/>
  <c r="T1200" i="55"/>
  <c r="K1200" i="55"/>
  <c r="R1199" i="55"/>
  <c r="Q1199" i="55"/>
  <c r="T1142" i="55"/>
  <c r="K1142" i="55"/>
  <c r="T1161" i="55"/>
  <c r="K1161" i="55"/>
  <c r="S1051" i="55"/>
  <c r="J1051" i="55"/>
  <c r="R1051" i="55"/>
  <c r="T1019" i="55"/>
  <c r="K1019" i="55"/>
  <c r="K1098" i="55"/>
  <c r="T1098" i="55"/>
  <c r="S1017" i="55"/>
  <c r="J1017" i="55"/>
  <c r="R1017" i="55"/>
  <c r="T1003" i="55"/>
  <c r="K1003" i="55"/>
  <c r="V990" i="55"/>
  <c r="U990" i="55"/>
  <c r="S985" i="55"/>
  <c r="R985" i="55"/>
  <c r="J985" i="55"/>
  <c r="T954" i="55"/>
  <c r="K954" i="55"/>
  <c r="S922" i="55"/>
  <c r="J922" i="55"/>
  <c r="R922" i="55"/>
  <c r="T890" i="55"/>
  <c r="K890" i="55"/>
  <c r="S892" i="55"/>
  <c r="R892" i="55"/>
  <c r="J892" i="55"/>
  <c r="T845" i="55"/>
  <c r="K845" i="55"/>
  <c r="T835" i="55"/>
  <c r="K835" i="55"/>
  <c r="V857" i="55"/>
  <c r="U857" i="55"/>
  <c r="T808" i="55"/>
  <c r="K808" i="55"/>
  <c r="T856" i="55"/>
  <c r="K856" i="55"/>
  <c r="R753" i="55"/>
  <c r="S753" i="55"/>
  <c r="V743" i="55"/>
  <c r="U743" i="55"/>
  <c r="Q722" i="55"/>
  <c r="J619" i="55"/>
  <c r="R619" i="55"/>
  <c r="S619" i="55"/>
  <c r="T712" i="55"/>
  <c r="K712" i="55"/>
  <c r="K674" i="55"/>
  <c r="T674" i="55"/>
  <c r="U693" i="55"/>
  <c r="T696" i="55"/>
  <c r="K696" i="55"/>
  <c r="U534" i="55"/>
  <c r="V534" i="55"/>
  <c r="U545" i="55"/>
  <c r="R568" i="55"/>
  <c r="S568" i="55"/>
  <c r="J568" i="55"/>
  <c r="S531" i="55"/>
  <c r="J531" i="55"/>
  <c r="R531" i="55"/>
  <c r="S407" i="55"/>
  <c r="R407" i="55"/>
  <c r="J407" i="55"/>
  <c r="V343" i="55"/>
  <c r="U343" i="55"/>
  <c r="S354" i="55"/>
  <c r="J354" i="55"/>
  <c r="R354" i="55"/>
  <c r="T322" i="55"/>
  <c r="R373" i="55"/>
  <c r="S373" i="55"/>
  <c r="J373" i="55"/>
  <c r="K341" i="55"/>
  <c r="T341" i="55"/>
  <c r="J264" i="55"/>
  <c r="S264" i="55"/>
  <c r="R264" i="55"/>
  <c r="R233" i="55"/>
  <c r="J233" i="55"/>
  <c r="S233" i="55"/>
  <c r="K201" i="55"/>
  <c r="T201" i="55"/>
  <c r="K286" i="55"/>
  <c r="V286" i="55"/>
  <c r="U286" i="55"/>
  <c r="T292" i="55"/>
  <c r="K292" i="55"/>
  <c r="S190" i="55"/>
  <c r="J190" i="55"/>
  <c r="R190" i="55"/>
  <c r="K54" i="55"/>
  <c r="T54" i="55"/>
  <c r="S86" i="55"/>
  <c r="J86" i="55"/>
  <c r="U169" i="55"/>
  <c r="V169" i="55"/>
  <c r="T95" i="55"/>
  <c r="K95" i="55"/>
  <c r="S178" i="55"/>
  <c r="J178" i="55"/>
  <c r="R178" i="55"/>
  <c r="Q821" i="55"/>
  <c r="K849" i="55"/>
  <c r="T849" i="55"/>
  <c r="V848" i="55"/>
  <c r="U848" i="55"/>
  <c r="T746" i="55"/>
  <c r="K746" i="55"/>
  <c r="T784" i="55"/>
  <c r="K784" i="55"/>
  <c r="V771" i="55"/>
  <c r="U771" i="55"/>
  <c r="S679" i="55"/>
  <c r="J679" i="55"/>
  <c r="R679" i="55"/>
  <c r="T647" i="55"/>
  <c r="U670" i="55"/>
  <c r="V670" i="55"/>
  <c r="U638" i="55"/>
  <c r="V638" i="55"/>
  <c r="S625" i="55"/>
  <c r="J625" i="55"/>
  <c r="R625" i="55"/>
  <c r="V628" i="55"/>
  <c r="U628" i="55"/>
  <c r="J566" i="55"/>
  <c r="S566" i="55"/>
  <c r="R566" i="55"/>
  <c r="U530" i="55"/>
  <c r="V530" i="55"/>
  <c r="T595" i="55"/>
  <c r="K474" i="55"/>
  <c r="T474" i="55"/>
  <c r="V432" i="55"/>
  <c r="U432" i="55"/>
  <c r="J472" i="55"/>
  <c r="R472" i="55"/>
  <c r="S472" i="55"/>
  <c r="S527" i="55"/>
  <c r="R527" i="55"/>
  <c r="J527" i="55"/>
  <c r="T403" i="55"/>
  <c r="K403" i="55"/>
  <c r="T382" i="55"/>
  <c r="V401" i="55"/>
  <c r="U401" i="55"/>
  <c r="V372" i="55"/>
  <c r="U372" i="55"/>
  <c r="V236" i="55"/>
  <c r="U236" i="55"/>
  <c r="U301" i="55"/>
  <c r="V301" i="55"/>
  <c r="S250" i="55"/>
  <c r="J250" i="55"/>
  <c r="R250" i="55"/>
  <c r="T218" i="55"/>
  <c r="J23" i="55"/>
  <c r="Q23" i="55"/>
  <c r="R90" i="55"/>
  <c r="Q90" i="55"/>
  <c r="R31" i="55"/>
  <c r="R67" i="55"/>
  <c r="S34" i="55"/>
  <c r="J34" i="55"/>
  <c r="K26" i="55"/>
  <c r="T26" i="55"/>
  <c r="K128" i="55"/>
  <c r="T128" i="55"/>
  <c r="U866" i="55"/>
  <c r="V866" i="55"/>
  <c r="K795" i="55"/>
  <c r="T795" i="55"/>
  <c r="U745" i="55"/>
  <c r="V745" i="55"/>
  <c r="R767" i="55"/>
  <c r="S767" i="55"/>
  <c r="J767" i="55"/>
  <c r="K735" i="55"/>
  <c r="T735" i="55"/>
  <c r="K611" i="55"/>
  <c r="U611" i="55"/>
  <c r="R634" i="55"/>
  <c r="J634" i="55"/>
  <c r="S634" i="55"/>
  <c r="V719" i="55"/>
  <c r="U719" i="55"/>
  <c r="S706" i="55"/>
  <c r="R706" i="55"/>
  <c r="J706" i="55"/>
  <c r="J624" i="55"/>
  <c r="R624" i="55"/>
  <c r="S624" i="55"/>
  <c r="T583" i="55"/>
  <c r="U470" i="55"/>
  <c r="V470" i="55"/>
  <c r="R526" i="55"/>
  <c r="S526" i="55"/>
  <c r="J526" i="55"/>
  <c r="T588" i="55"/>
  <c r="K588" i="55"/>
  <c r="T537" i="55"/>
  <c r="K537" i="55"/>
  <c r="R466" i="55"/>
  <c r="S466" i="55"/>
  <c r="J466" i="55"/>
  <c r="T481" i="55"/>
  <c r="K481" i="55"/>
  <c r="V464" i="55"/>
  <c r="U464" i="55"/>
  <c r="J367" i="55"/>
  <c r="S367" i="55"/>
  <c r="R367" i="55"/>
  <c r="T335" i="55"/>
  <c r="K335" i="55"/>
  <c r="K346" i="55"/>
  <c r="U346" i="55"/>
  <c r="V346" i="55"/>
  <c r="T368" i="55"/>
  <c r="K368" i="55"/>
  <c r="V193" i="55"/>
  <c r="U193" i="55"/>
  <c r="T279" i="55"/>
  <c r="K279" i="55"/>
  <c r="T270" i="55"/>
  <c r="V207" i="55"/>
  <c r="U207" i="55"/>
  <c r="J307" i="55"/>
  <c r="S307" i="55"/>
  <c r="R307" i="55"/>
  <c r="R94" i="55"/>
  <c r="J94" i="55"/>
  <c r="S94" i="55"/>
  <c r="T126" i="55"/>
  <c r="K126" i="55"/>
  <c r="J162" i="55"/>
  <c r="R162" i="55"/>
  <c r="S162" i="55"/>
  <c r="U71" i="55"/>
  <c r="J71" i="55"/>
  <c r="R71" i="55"/>
  <c r="S71" i="55"/>
  <c r="U103" i="55"/>
  <c r="V103" i="55"/>
  <c r="V68" i="55"/>
  <c r="U68" i="55"/>
  <c r="S25" i="55"/>
  <c r="J25" i="55"/>
  <c r="R25" i="55"/>
  <c r="J796" i="55"/>
  <c r="R796" i="55"/>
  <c r="S796" i="55"/>
  <c r="R823" i="55"/>
  <c r="S823" i="55"/>
  <c r="J823" i="55"/>
  <c r="S738" i="55"/>
  <c r="R738" i="55"/>
  <c r="J738" i="55"/>
  <c r="J768" i="55"/>
  <c r="R768" i="55"/>
  <c r="S768" i="55"/>
  <c r="T736" i="55"/>
  <c r="K736" i="55"/>
  <c r="K671" i="55"/>
  <c r="V671" i="55"/>
  <c r="U671" i="55"/>
  <c r="R694" i="55"/>
  <c r="J694" i="55"/>
  <c r="S694" i="55"/>
  <c r="K662" i="55"/>
  <c r="T662" i="55"/>
  <c r="U649" i="55"/>
  <c r="R684" i="55"/>
  <c r="S684" i="55"/>
  <c r="J684" i="55"/>
  <c r="T652" i="55"/>
  <c r="K652" i="55"/>
  <c r="S477" i="55"/>
  <c r="R477" i="55"/>
  <c r="J477" i="55"/>
  <c r="J424" i="55"/>
  <c r="R424" i="55"/>
  <c r="S424" i="55"/>
  <c r="V552" i="55"/>
  <c r="U552" i="55"/>
  <c r="V456" i="55"/>
  <c r="U456" i="55"/>
  <c r="S519" i="55"/>
  <c r="J519" i="55"/>
  <c r="R519" i="55"/>
  <c r="S471" i="55"/>
  <c r="J471" i="55"/>
  <c r="R471" i="55"/>
  <c r="R406" i="55"/>
  <c r="S406" i="55"/>
  <c r="J406" i="55"/>
  <c r="V420" i="55"/>
  <c r="U420" i="55"/>
  <c r="K393" i="55"/>
  <c r="T393" i="55"/>
  <c r="R361" i="55"/>
  <c r="J361" i="55"/>
  <c r="S361" i="55"/>
  <c r="K329" i="55"/>
  <c r="T329" i="55"/>
  <c r="U253" i="55"/>
  <c r="V253" i="55"/>
  <c r="R221" i="55"/>
  <c r="J221" i="55"/>
  <c r="S221" i="55"/>
  <c r="K189" i="55"/>
  <c r="T189" i="55"/>
  <c r="V228" i="55"/>
  <c r="U228" i="55"/>
  <c r="V268" i="55"/>
  <c r="U268" i="55"/>
  <c r="J235" i="55"/>
  <c r="S235" i="55"/>
  <c r="R235" i="55"/>
  <c r="T203" i="55"/>
  <c r="K203" i="55"/>
  <c r="S43" i="55"/>
  <c r="R43" i="55"/>
  <c r="T75" i="55"/>
  <c r="K75" i="55"/>
  <c r="V140" i="55"/>
  <c r="U140" i="55"/>
  <c r="V40" i="55"/>
  <c r="U40" i="55"/>
  <c r="S72" i="55"/>
  <c r="R72" i="55"/>
  <c r="J72" i="55"/>
  <c r="U134" i="55"/>
  <c r="V134" i="55"/>
  <c r="R809" i="55"/>
  <c r="S809" i="55"/>
  <c r="J809" i="55"/>
  <c r="V819" i="55"/>
  <c r="U819" i="55"/>
  <c r="T734" i="55"/>
  <c r="K734" i="55"/>
  <c r="T769" i="55"/>
  <c r="K769" i="55"/>
  <c r="J737" i="55"/>
  <c r="Q737" i="55"/>
  <c r="R759" i="55"/>
  <c r="S759" i="55"/>
  <c r="J759" i="55"/>
  <c r="S667" i="55"/>
  <c r="J667" i="55"/>
  <c r="R667" i="55"/>
  <c r="T635" i="55"/>
  <c r="S645" i="55"/>
  <c r="R645" i="55"/>
  <c r="J645" i="55"/>
  <c r="T613" i="55"/>
  <c r="K613" i="55"/>
  <c r="T716" i="55"/>
  <c r="K716" i="55"/>
  <c r="V616" i="55"/>
  <c r="U616" i="55"/>
  <c r="T550" i="55"/>
  <c r="K550" i="55"/>
  <c r="K518" i="55"/>
  <c r="T518" i="55"/>
  <c r="S469" i="55"/>
  <c r="J469" i="55"/>
  <c r="R469" i="55"/>
  <c r="V492" i="55"/>
  <c r="U492" i="55"/>
  <c r="S491" i="55"/>
  <c r="J491" i="55"/>
  <c r="R491" i="55"/>
  <c r="T571" i="55"/>
  <c r="J452" i="55"/>
  <c r="S452" i="55"/>
  <c r="R452" i="55"/>
  <c r="V548" i="55"/>
  <c r="U548" i="55"/>
  <c r="V516" i="55"/>
  <c r="U516" i="55"/>
  <c r="T600" i="55"/>
  <c r="K600" i="55"/>
  <c r="K463" i="55"/>
  <c r="V463" i="55"/>
  <c r="U463" i="55"/>
  <c r="U391" i="55"/>
  <c r="V391" i="55"/>
  <c r="S338" i="55"/>
  <c r="J338" i="55"/>
  <c r="R338" i="55"/>
  <c r="V360" i="55"/>
  <c r="U360" i="55"/>
  <c r="J328" i="55"/>
  <c r="S328" i="55"/>
  <c r="R328" i="55"/>
  <c r="T296" i="55"/>
  <c r="K296" i="55"/>
  <c r="K249" i="55"/>
  <c r="T249" i="55"/>
  <c r="J224" i="55"/>
  <c r="R224" i="55"/>
  <c r="S224" i="55"/>
  <c r="T192" i="55"/>
  <c r="K192" i="55"/>
  <c r="V277" i="55"/>
  <c r="U277" i="55"/>
  <c r="U199" i="55"/>
  <c r="V199" i="55"/>
  <c r="K238" i="55"/>
  <c r="V238" i="55"/>
  <c r="U238" i="55"/>
  <c r="S206" i="55"/>
  <c r="J206" i="55"/>
  <c r="R206" i="55"/>
  <c r="R297" i="55"/>
  <c r="J297" i="55"/>
  <c r="S297" i="55"/>
  <c r="R38" i="55"/>
  <c r="Q38" i="55"/>
  <c r="K70" i="55"/>
  <c r="T70" i="55"/>
  <c r="V102" i="55"/>
  <c r="U102" i="55"/>
  <c r="J170" i="55"/>
  <c r="S170" i="55"/>
  <c r="R170" i="55"/>
  <c r="T842" i="55"/>
  <c r="K842" i="55"/>
  <c r="T762" i="55"/>
  <c r="K762" i="55"/>
  <c r="S728" i="55"/>
  <c r="R728" i="55"/>
  <c r="J728" i="55"/>
  <c r="J695" i="55"/>
  <c r="S695" i="55"/>
  <c r="R695" i="55"/>
  <c r="T663" i="55"/>
  <c r="R721" i="55"/>
  <c r="S721" i="55"/>
  <c r="J721" i="55"/>
  <c r="U654" i="55"/>
  <c r="V654" i="55"/>
  <c r="S673" i="55"/>
  <c r="J673" i="55"/>
  <c r="R673" i="55"/>
  <c r="T641" i="55"/>
  <c r="K641" i="55"/>
  <c r="V676" i="55"/>
  <c r="U676" i="55"/>
  <c r="S644" i="55"/>
  <c r="R644" i="55"/>
  <c r="J644" i="55"/>
  <c r="K598" i="55"/>
  <c r="T598" i="55"/>
  <c r="R514" i="55"/>
  <c r="J514" i="55"/>
  <c r="S514" i="55"/>
  <c r="U448" i="55"/>
  <c r="V448" i="55"/>
  <c r="S544" i="55"/>
  <c r="R544" i="55"/>
  <c r="J544" i="55"/>
  <c r="K558" i="55"/>
  <c r="T558" i="55"/>
  <c r="R323" i="55"/>
  <c r="S323" i="55"/>
  <c r="J323" i="55"/>
  <c r="R398" i="55"/>
  <c r="S398" i="55"/>
  <c r="J398" i="55"/>
  <c r="T366" i="55"/>
  <c r="T419" i="55"/>
  <c r="K419" i="55"/>
  <c r="J388" i="55"/>
  <c r="R388" i="55"/>
  <c r="S388" i="55"/>
  <c r="T356" i="55"/>
  <c r="K356" i="55"/>
  <c r="K245" i="55"/>
  <c r="T245" i="55"/>
  <c r="J252" i="55"/>
  <c r="R252" i="55"/>
  <c r="S252" i="55"/>
  <c r="T220" i="55"/>
  <c r="K220" i="55"/>
  <c r="R269" i="55"/>
  <c r="S269" i="55"/>
  <c r="J269" i="55"/>
  <c r="V227" i="55"/>
  <c r="U227" i="55"/>
  <c r="K266" i="55"/>
  <c r="V266" i="55"/>
  <c r="U266" i="55"/>
  <c r="J234" i="55"/>
  <c r="R234" i="55"/>
  <c r="S234" i="55"/>
  <c r="T202" i="55"/>
  <c r="S42" i="55"/>
  <c r="J42" i="55"/>
  <c r="R74" i="55"/>
  <c r="Q74" i="55"/>
  <c r="J51" i="55"/>
  <c r="Q51" i="55"/>
  <c r="V156" i="55"/>
  <c r="U156" i="55"/>
  <c r="S142" i="55"/>
  <c r="J142" i="55"/>
  <c r="R142" i="55"/>
  <c r="S834" i="55"/>
  <c r="J834" i="55"/>
  <c r="R834" i="55"/>
  <c r="T811" i="55"/>
  <c r="K811" i="55"/>
  <c r="Q854" i="55"/>
  <c r="V761" i="55"/>
  <c r="U761" i="55"/>
  <c r="T781" i="55"/>
  <c r="K781" i="55"/>
  <c r="K627" i="55"/>
  <c r="U627" i="55"/>
  <c r="V627" i="55"/>
  <c r="R650" i="55"/>
  <c r="S650" i="55"/>
  <c r="J650" i="55"/>
  <c r="K618" i="55"/>
  <c r="T618" i="55"/>
  <c r="U605" i="55"/>
  <c r="R640" i="55"/>
  <c r="S640" i="55"/>
  <c r="J640" i="55"/>
  <c r="T608" i="55"/>
  <c r="K608" i="55"/>
  <c r="K502" i="55"/>
  <c r="T502" i="55"/>
  <c r="U542" i="55"/>
  <c r="V542" i="55"/>
  <c r="T476" i="55"/>
  <c r="K476" i="55"/>
  <c r="T433" i="55"/>
  <c r="K433" i="55"/>
  <c r="V553" i="55"/>
  <c r="U553" i="55"/>
  <c r="R498" i="55"/>
  <c r="S498" i="55"/>
  <c r="J498" i="55"/>
  <c r="R540" i="55"/>
  <c r="S540" i="55"/>
  <c r="J540" i="55"/>
  <c r="Q508" i="55"/>
  <c r="Q603" i="55"/>
  <c r="V496" i="55"/>
  <c r="U496" i="55"/>
  <c r="V584" i="55"/>
  <c r="U584" i="55"/>
  <c r="T383" i="55"/>
  <c r="K383" i="55"/>
  <c r="Q351" i="55"/>
  <c r="U381" i="55"/>
  <c r="V381" i="55"/>
  <c r="R349" i="55"/>
  <c r="J349" i="55"/>
  <c r="S349" i="55"/>
  <c r="K317" i="55"/>
  <c r="T317" i="55"/>
  <c r="V320" i="55"/>
  <c r="U320" i="55"/>
  <c r="T311" i="55"/>
  <c r="K311" i="55"/>
  <c r="T302" i="55"/>
  <c r="Q248" i="55"/>
  <c r="R223" i="55"/>
  <c r="S223" i="55"/>
  <c r="J223" i="55"/>
  <c r="T191" i="55"/>
  <c r="K191" i="55"/>
  <c r="T275" i="55"/>
  <c r="K275" i="55"/>
  <c r="Q262" i="55"/>
  <c r="K198" i="55"/>
  <c r="V198" i="55"/>
  <c r="U198" i="55"/>
  <c r="T110" i="55"/>
  <c r="K110" i="55"/>
  <c r="Q153" i="55"/>
  <c r="R55" i="55"/>
  <c r="T87" i="55"/>
  <c r="K87" i="55"/>
  <c r="V84" i="55"/>
  <c r="U84" i="55"/>
  <c r="V157" i="55"/>
  <c r="R829" i="55"/>
  <c r="S829" i="55"/>
  <c r="J829" i="55"/>
  <c r="V797" i="55"/>
  <c r="U797" i="55"/>
  <c r="Q864" i="55"/>
  <c r="R855" i="55"/>
  <c r="S855" i="55"/>
  <c r="J855" i="55"/>
  <c r="Q846" i="55"/>
  <c r="U754" i="55"/>
  <c r="V777" i="55"/>
  <c r="U777" i="55"/>
  <c r="S752" i="55"/>
  <c r="J752" i="55"/>
  <c r="R752" i="55"/>
  <c r="T780" i="55"/>
  <c r="K780" i="55"/>
  <c r="Q747" i="55"/>
  <c r="K655" i="55"/>
  <c r="V655" i="55"/>
  <c r="U655" i="55"/>
  <c r="R678" i="55"/>
  <c r="S678" i="55"/>
  <c r="J678" i="55"/>
  <c r="K646" i="55"/>
  <c r="T646" i="55"/>
  <c r="V697" i="55"/>
  <c r="U633" i="55"/>
  <c r="T668" i="55"/>
  <c r="K668" i="55"/>
  <c r="Q636" i="55"/>
  <c r="Q494" i="55"/>
  <c r="Q442" i="55"/>
  <c r="U582" i="55"/>
  <c r="V582" i="55"/>
  <c r="S589" i="55"/>
  <c r="J589" i="55"/>
  <c r="R589" i="55"/>
  <c r="Q429" i="55"/>
  <c r="V517" i="55"/>
  <c r="R578" i="55"/>
  <c r="S578" i="55"/>
  <c r="J578" i="55"/>
  <c r="T536" i="55"/>
  <c r="K536" i="55"/>
  <c r="V601" i="55"/>
  <c r="S503" i="55"/>
  <c r="J503" i="55"/>
  <c r="R503" i="55"/>
  <c r="T411" i="55"/>
  <c r="K411" i="55"/>
  <c r="Q379" i="55"/>
  <c r="K390" i="55"/>
  <c r="V390" i="55"/>
  <c r="U390" i="55"/>
  <c r="V409" i="55"/>
  <c r="R345" i="55"/>
  <c r="S345" i="55"/>
  <c r="J345" i="55"/>
  <c r="V348" i="55"/>
  <c r="U348" i="55"/>
  <c r="Q205" i="55"/>
  <c r="T303" i="55"/>
  <c r="K303" i="55"/>
  <c r="Q294" i="55"/>
  <c r="Q244" i="55"/>
  <c r="R251" i="55"/>
  <c r="S251" i="55"/>
  <c r="J251" i="55"/>
  <c r="T219" i="55"/>
  <c r="K219" i="55"/>
  <c r="Q187" i="55"/>
  <c r="Q267" i="55"/>
  <c r="K226" i="55"/>
  <c r="V226" i="55"/>
  <c r="U226" i="55"/>
  <c r="Q114" i="55"/>
  <c r="U161" i="55"/>
  <c r="Q59" i="55"/>
  <c r="T91" i="55"/>
  <c r="K91" i="55"/>
  <c r="T172" i="55"/>
  <c r="K172" i="55"/>
  <c r="T56" i="55"/>
  <c r="K56" i="55"/>
  <c r="S88" i="55"/>
  <c r="R88" i="55"/>
  <c r="J88" i="55"/>
  <c r="Q165" i="55"/>
  <c r="U150" i="55"/>
  <c r="V150" i="55"/>
  <c r="S1550" i="55"/>
  <c r="J1550" i="55"/>
  <c r="R1550" i="55"/>
  <c r="R1527" i="55"/>
  <c r="Q1527" i="55"/>
  <c r="S1546" i="55"/>
  <c r="J1546" i="55"/>
  <c r="R1546" i="55"/>
  <c r="R1517" i="55"/>
  <c r="S1517" i="55"/>
  <c r="J1517" i="55"/>
  <c r="V1541" i="55"/>
  <c r="S1479" i="55"/>
  <c r="J1479" i="55"/>
  <c r="R1479" i="55"/>
  <c r="V1483" i="55"/>
  <c r="U1483" i="55"/>
  <c r="U1464" i="55"/>
  <c r="V1464" i="55"/>
  <c r="S1432" i="55"/>
  <c r="J1432" i="55"/>
  <c r="R1432" i="55"/>
  <c r="Q1399" i="55"/>
  <c r="V1441" i="55"/>
  <c r="U1441" i="55"/>
  <c r="Q1361" i="55"/>
  <c r="T1341" i="55"/>
  <c r="K1341" i="55"/>
  <c r="J1382" i="55"/>
  <c r="R1382" i="55"/>
  <c r="V1335" i="55"/>
  <c r="U1335" i="55"/>
  <c r="S1232" i="55"/>
  <c r="R1232" i="55"/>
  <c r="J1232" i="55"/>
  <c r="T1279" i="55"/>
  <c r="K1279" i="55"/>
  <c r="T1354" i="55"/>
  <c r="K1354" i="55"/>
  <c r="U1195" i="55"/>
  <c r="V1195" i="55"/>
  <c r="U1303" i="55"/>
  <c r="V1303" i="55"/>
  <c r="T1222" i="55"/>
  <c r="K1222" i="55"/>
  <c r="Q1130" i="55"/>
  <c r="T1148" i="55"/>
  <c r="J1136" i="55"/>
  <c r="R1136" i="55"/>
  <c r="S1136" i="55"/>
  <c r="U1083" i="55"/>
  <c r="S1054" i="55"/>
  <c r="R1054" i="55"/>
  <c r="J1054" i="55"/>
  <c r="T1022" i="55"/>
  <c r="K1022" i="55"/>
  <c r="K1107" i="55"/>
  <c r="T1107" i="55"/>
  <c r="S1008" i="55"/>
  <c r="J1008" i="55"/>
  <c r="R1008" i="55"/>
  <c r="T971" i="55"/>
  <c r="K971" i="55"/>
  <c r="U973" i="55"/>
  <c r="V973" i="55"/>
  <c r="V947" i="55"/>
  <c r="U947" i="55"/>
  <c r="R915" i="55"/>
  <c r="S915" i="55"/>
  <c r="J915" i="55"/>
  <c r="T883" i="55"/>
  <c r="K883" i="55"/>
  <c r="V942" i="55"/>
  <c r="U942" i="55"/>
  <c r="R941" i="55"/>
  <c r="S941" i="55"/>
  <c r="J941" i="55"/>
  <c r="T909" i="55"/>
  <c r="K909" i="55"/>
  <c r="S880" i="55"/>
  <c r="J880" i="55"/>
  <c r="R880" i="55"/>
  <c r="J93" i="55"/>
  <c r="S93" i="55"/>
  <c r="R93" i="55"/>
  <c r="S1688" i="55"/>
  <c r="R1688" i="55"/>
  <c r="J1688" i="55"/>
  <c r="V1665" i="55"/>
  <c r="U1665" i="55"/>
  <c r="U1605" i="55"/>
  <c r="V1605" i="55"/>
  <c r="T1590" i="55"/>
  <c r="K1590" i="55"/>
  <c r="V1570" i="55"/>
  <c r="U1570" i="55"/>
  <c r="U1581" i="55"/>
  <c r="V1581" i="55"/>
  <c r="K1533" i="55"/>
  <c r="T1533" i="55"/>
  <c r="R1501" i="55"/>
  <c r="S1501" i="55"/>
  <c r="J1501" i="55"/>
  <c r="V1453" i="55"/>
  <c r="U1453" i="55"/>
  <c r="V1417" i="55"/>
  <c r="U1417" i="55"/>
  <c r="K1423" i="55"/>
  <c r="T1423" i="55"/>
  <c r="S1391" i="55"/>
  <c r="J1391" i="55"/>
  <c r="R1391" i="55"/>
  <c r="S1332" i="55"/>
  <c r="R1332" i="55"/>
  <c r="J1332" i="55"/>
  <c r="V1306" i="55"/>
  <c r="T1275" i="55"/>
  <c r="K1275" i="55"/>
  <c r="R1338" i="55"/>
  <c r="R1278" i="55"/>
  <c r="S1278" i="55"/>
  <c r="J1278" i="55"/>
  <c r="R1250" i="55"/>
  <c r="J1250" i="55"/>
  <c r="S1250" i="55"/>
  <c r="V1285" i="55"/>
  <c r="K1168" i="55"/>
  <c r="U1168" i="55"/>
  <c r="V1168" i="55"/>
  <c r="U1167" i="55"/>
  <c r="V1167" i="55"/>
  <c r="S1126" i="55"/>
  <c r="J1126" i="55"/>
  <c r="R1126" i="55"/>
  <c r="V1145" i="55"/>
  <c r="U1145" i="55"/>
  <c r="J1113" i="55"/>
  <c r="S1113" i="55"/>
  <c r="R1113" i="55"/>
  <c r="Q1132" i="55"/>
  <c r="U1127" i="55"/>
  <c r="Q1080" i="55"/>
  <c r="T1065" i="55"/>
  <c r="Q1056" i="55"/>
  <c r="Q1000" i="55"/>
  <c r="R1147" i="55"/>
  <c r="S1147" i="55"/>
  <c r="J1147" i="55"/>
  <c r="S1006" i="55"/>
  <c r="R1006" i="55"/>
  <c r="J1006" i="55"/>
  <c r="T974" i="55"/>
  <c r="K974" i="55"/>
  <c r="R943" i="55"/>
  <c r="Q943" i="55"/>
  <c r="T911" i="55"/>
  <c r="K911" i="55"/>
  <c r="Q906" i="55"/>
  <c r="S976" i="55"/>
  <c r="J976" i="55"/>
  <c r="R976" i="55"/>
  <c r="T940" i="55"/>
  <c r="K940" i="55"/>
  <c r="V826" i="55"/>
  <c r="U826" i="55"/>
  <c r="S794" i="55"/>
  <c r="R794" i="55"/>
  <c r="J794" i="55"/>
  <c r="S97" i="55"/>
  <c r="J97" i="55"/>
  <c r="T1701" i="55"/>
  <c r="K1701" i="55"/>
  <c r="S1652" i="55"/>
  <c r="J1652" i="55"/>
  <c r="R1652" i="55"/>
  <c r="T1661" i="55"/>
  <c r="K1661" i="55"/>
  <c r="V1664" i="55"/>
  <c r="U1664" i="55"/>
  <c r="V1647" i="55"/>
  <c r="U1647" i="55"/>
  <c r="Q1640" i="55"/>
  <c r="S1614" i="55"/>
  <c r="Q1592" i="55"/>
  <c r="S1586" i="55"/>
  <c r="J1586" i="55"/>
  <c r="R1586" i="55"/>
  <c r="U1597" i="55"/>
  <c r="V1597" i="55"/>
  <c r="V1567" i="55"/>
  <c r="U1567" i="55"/>
  <c r="T1526" i="55"/>
  <c r="K1526" i="55"/>
  <c r="S1538" i="55"/>
  <c r="J1538" i="55"/>
  <c r="R1538" i="55"/>
  <c r="R1511" i="55"/>
  <c r="S1511" i="55"/>
  <c r="J1511" i="55"/>
  <c r="T1510" i="55"/>
  <c r="K1510" i="55"/>
  <c r="T1544" i="55"/>
  <c r="K1544" i="55"/>
  <c r="V1477" i="55"/>
  <c r="U1477" i="55"/>
  <c r="Q1496" i="55"/>
  <c r="V1454" i="55"/>
  <c r="U1454" i="55"/>
  <c r="T1398" i="55"/>
  <c r="K1398" i="55"/>
  <c r="V1413" i="55"/>
  <c r="U1413" i="55"/>
  <c r="Q1420" i="55"/>
  <c r="S1385" i="55"/>
  <c r="J1385" i="55"/>
  <c r="T1389" i="55"/>
  <c r="K1389" i="55"/>
  <c r="S1388" i="55"/>
  <c r="K1328" i="55"/>
  <c r="T1328" i="55"/>
  <c r="V1366" i="55"/>
  <c r="U1366" i="55"/>
  <c r="Q1302" i="55"/>
  <c r="T1342" i="55"/>
  <c r="K1342" i="55"/>
  <c r="U1270" i="55"/>
  <c r="V1269" i="55"/>
  <c r="U1269" i="55"/>
  <c r="V1322" i="55"/>
  <c r="U1322" i="55"/>
  <c r="S1296" i="55"/>
  <c r="J1296" i="55"/>
  <c r="R1296" i="55"/>
  <c r="T1218" i="55"/>
  <c r="K1218" i="55"/>
  <c r="Q1163" i="55"/>
  <c r="T1242" i="55"/>
  <c r="K1242" i="55"/>
  <c r="R1223" i="55"/>
  <c r="Q1223" i="55"/>
  <c r="S1122" i="55"/>
  <c r="J1122" i="55"/>
  <c r="R1122" i="55"/>
  <c r="V1141" i="55"/>
  <c r="U1141" i="55"/>
  <c r="J1109" i="55"/>
  <c r="S1109" i="55"/>
  <c r="R1109" i="55"/>
  <c r="V1153" i="55"/>
  <c r="U1153" i="55"/>
  <c r="Q1084" i="55"/>
  <c r="V1046" i="55"/>
  <c r="U1046" i="55"/>
  <c r="S1014" i="55"/>
  <c r="R1014" i="55"/>
  <c r="J1014" i="55"/>
  <c r="T1105" i="55"/>
  <c r="K1105" i="55"/>
  <c r="Q1032" i="55"/>
  <c r="K997" i="55"/>
  <c r="T998" i="55"/>
  <c r="K998" i="55"/>
  <c r="V972" i="55"/>
  <c r="U972" i="55"/>
  <c r="T939" i="55"/>
  <c r="K939" i="55"/>
  <c r="T934" i="55"/>
  <c r="K934" i="55"/>
  <c r="T936" i="55"/>
  <c r="K936" i="55"/>
  <c r="Q904" i="55"/>
  <c r="K869" i="55"/>
  <c r="T869" i="55"/>
  <c r="U822" i="55"/>
  <c r="K101" i="55"/>
  <c r="T101" i="55"/>
  <c r="R1699" i="55"/>
  <c r="S1699" i="55"/>
  <c r="J1699" i="55"/>
  <c r="V1648" i="55"/>
  <c r="U1648" i="55"/>
  <c r="T1632" i="55"/>
  <c r="K1632" i="55"/>
  <c r="V1626" i="55"/>
  <c r="U1626" i="55"/>
  <c r="Q1639" i="55"/>
  <c r="S1587" i="55"/>
  <c r="J1587" i="55"/>
  <c r="R1587" i="55"/>
  <c r="V1583" i="55"/>
  <c r="U1583" i="55"/>
  <c r="V1580" i="55"/>
  <c r="U1580" i="55"/>
  <c r="U1578" i="55"/>
  <c r="V1578" i="55"/>
  <c r="T1532" i="55"/>
  <c r="K1532" i="55"/>
  <c r="V1506" i="55"/>
  <c r="U1506" i="55"/>
  <c r="V1522" i="55"/>
  <c r="U1522" i="55"/>
  <c r="V1493" i="55"/>
  <c r="U1493" i="55"/>
  <c r="V1473" i="55"/>
  <c r="V1421" i="55"/>
  <c r="U1421" i="55"/>
  <c r="S1416" i="55"/>
  <c r="R1416" i="55"/>
  <c r="J1416" i="55"/>
  <c r="U1381" i="55"/>
  <c r="V1381" i="55"/>
  <c r="K1384" i="55"/>
  <c r="T1384" i="55"/>
  <c r="T1393" i="55"/>
  <c r="K1393" i="55"/>
  <c r="Q1370" i="55"/>
  <c r="V1355" i="55"/>
  <c r="U1355" i="55"/>
  <c r="U1323" i="55"/>
  <c r="V1323" i="55"/>
  <c r="V1294" i="55"/>
  <c r="S1346" i="55"/>
  <c r="J1346" i="55"/>
  <c r="V1272" i="55"/>
  <c r="U1272" i="55"/>
  <c r="R1262" i="55"/>
  <c r="S1262" i="55"/>
  <c r="J1262" i="55"/>
  <c r="S1261" i="55"/>
  <c r="J1261" i="55"/>
  <c r="R1261" i="55"/>
  <c r="S1268" i="55"/>
  <c r="J1268" i="55"/>
  <c r="R1268" i="55"/>
  <c r="S1288" i="55"/>
  <c r="J1288" i="55"/>
  <c r="R1288" i="55"/>
  <c r="T1277" i="55"/>
  <c r="K1277" i="55"/>
  <c r="K1217" i="55"/>
  <c r="T1217" i="55"/>
  <c r="V1118" i="55"/>
  <c r="U1118" i="55"/>
  <c r="V1221" i="55"/>
  <c r="Q1124" i="55"/>
  <c r="Q1152" i="55"/>
  <c r="T1108" i="55"/>
  <c r="K1108" i="55"/>
  <c r="Q1074" i="55"/>
  <c r="V1097" i="55"/>
  <c r="U1097" i="55"/>
  <c r="T1057" i="55"/>
  <c r="R1103" i="55"/>
  <c r="J1103" i="55"/>
  <c r="S1103" i="55"/>
  <c r="Q991" i="55"/>
  <c r="R1115" i="55"/>
  <c r="S1115" i="55"/>
  <c r="J1115" i="55"/>
  <c r="R995" i="55"/>
  <c r="S995" i="55"/>
  <c r="J995" i="55"/>
  <c r="Q966" i="55"/>
  <c r="V935" i="55"/>
  <c r="U935" i="55"/>
  <c r="R903" i="55"/>
  <c r="S903" i="55"/>
  <c r="J903" i="55"/>
  <c r="U898" i="55"/>
  <c r="V898" i="55"/>
  <c r="T965" i="55"/>
  <c r="K965" i="55"/>
  <c r="Q818" i="55"/>
  <c r="S786" i="55"/>
  <c r="R786" i="55"/>
  <c r="J786" i="55"/>
  <c r="J105" i="55"/>
  <c r="S105" i="55"/>
  <c r="Q143" i="55"/>
  <c r="S160" i="55"/>
  <c r="J160" i="55"/>
  <c r="R160" i="55"/>
  <c r="Q1669" i="55"/>
  <c r="T1658" i="55"/>
  <c r="K1658" i="55"/>
  <c r="T1673" i="55"/>
  <c r="K1673" i="55"/>
  <c r="V1646" i="55"/>
  <c r="U1646" i="55"/>
  <c r="S1630" i="55"/>
  <c r="R1630" i="55"/>
  <c r="J1630" i="55"/>
  <c r="V1629" i="55"/>
  <c r="U1629" i="55"/>
  <c r="S1606" i="55"/>
  <c r="J1606" i="55"/>
  <c r="V1599" i="55"/>
  <c r="U1599" i="55"/>
  <c r="V1584" i="55"/>
  <c r="U1584" i="55"/>
  <c r="V1566" i="55"/>
  <c r="U1566" i="55"/>
  <c r="S1552" i="55"/>
  <c r="R1552" i="55"/>
  <c r="J1552" i="55"/>
  <c r="V1502" i="55"/>
  <c r="U1502" i="55"/>
  <c r="R1521" i="55"/>
  <c r="S1521" i="55"/>
  <c r="J1521" i="55"/>
  <c r="V1469" i="55"/>
  <c r="S1427" i="55"/>
  <c r="J1427" i="55"/>
  <c r="R1427" i="55"/>
  <c r="Q1405" i="55"/>
  <c r="S1412" i="55"/>
  <c r="R1412" i="55"/>
  <c r="J1412" i="55"/>
  <c r="S1377" i="55"/>
  <c r="J1377" i="55"/>
  <c r="S1351" i="55"/>
  <c r="J1351" i="55"/>
  <c r="R1351" i="55"/>
  <c r="V1265" i="55"/>
  <c r="U1265" i="55"/>
  <c r="V1330" i="55"/>
  <c r="U1330" i="55"/>
  <c r="J1310" i="55"/>
  <c r="Q1310" i="55"/>
  <c r="V1253" i="55"/>
  <c r="V1305" i="55"/>
  <c r="Q1267" i="55"/>
  <c r="S1164" i="55"/>
  <c r="J1164" i="55"/>
  <c r="R1164" i="55"/>
  <c r="U1209" i="55"/>
  <c r="V1209" i="55"/>
  <c r="T1208" i="55"/>
  <c r="K1208" i="55"/>
  <c r="R1207" i="55"/>
  <c r="Q1207" i="55"/>
  <c r="Q1120" i="55"/>
  <c r="Q1151" i="55"/>
  <c r="V1038" i="55"/>
  <c r="U1038" i="55"/>
  <c r="V1106" i="55"/>
  <c r="U1106" i="55"/>
  <c r="T1089" i="55"/>
  <c r="V1002" i="55"/>
  <c r="U1002" i="55"/>
  <c r="S1064" i="55"/>
  <c r="R1064" i="55"/>
  <c r="J1064" i="55"/>
  <c r="T994" i="55"/>
  <c r="K994" i="55"/>
  <c r="T963" i="55"/>
  <c r="K963" i="55"/>
  <c r="V899" i="55"/>
  <c r="U899" i="55"/>
  <c r="V958" i="55"/>
  <c r="U958" i="55"/>
  <c r="U894" i="55"/>
  <c r="V894" i="55"/>
  <c r="R893" i="55"/>
  <c r="S893" i="55"/>
  <c r="J893" i="55"/>
  <c r="V960" i="55"/>
  <c r="U960" i="55"/>
  <c r="V928" i="55"/>
  <c r="K853" i="55"/>
  <c r="T853" i="55"/>
  <c r="Q814" i="55"/>
  <c r="J109" i="55"/>
  <c r="S109" i="55"/>
  <c r="Q168" i="55"/>
  <c r="V1689" i="55"/>
  <c r="U1689" i="55"/>
  <c r="T1691" i="55"/>
  <c r="K1691" i="55"/>
  <c r="V1675" i="55"/>
  <c r="U1675" i="55"/>
  <c r="R1659" i="55"/>
  <c r="S1659" i="55"/>
  <c r="J1659" i="55"/>
  <c r="T1666" i="55"/>
  <c r="K1666" i="55"/>
  <c r="T1611" i="55"/>
  <c r="K1611" i="55"/>
  <c r="S1576" i="55"/>
  <c r="R1576" i="55"/>
  <c r="J1576" i="55"/>
  <c r="T1603" i="55"/>
  <c r="K1603" i="55"/>
  <c r="Q1561" i="55"/>
  <c r="S1523" i="55"/>
  <c r="J1523" i="55"/>
  <c r="T1499" i="55"/>
  <c r="K1499" i="55"/>
  <c r="Q1498" i="55"/>
  <c r="V1481" i="55"/>
  <c r="U1481" i="55"/>
  <c r="V1459" i="55"/>
  <c r="U1459" i="55"/>
  <c r="U1444" i="55"/>
  <c r="V1444" i="55"/>
  <c r="V1443" i="55"/>
  <c r="U1443" i="55"/>
  <c r="V1438" i="55"/>
  <c r="U1438" i="55"/>
  <c r="T1411" i="55"/>
  <c r="K1411" i="55"/>
  <c r="J1376" i="55"/>
  <c r="R1376" i="55"/>
  <c r="T1383" i="55"/>
  <c r="K1383" i="55"/>
  <c r="T1353" i="55"/>
  <c r="K1353" i="55"/>
  <c r="S1321" i="55"/>
  <c r="J1321" i="55"/>
  <c r="R1321" i="55"/>
  <c r="T1315" i="55"/>
  <c r="K1315" i="55"/>
  <c r="J1314" i="55"/>
  <c r="Q1314" i="55"/>
  <c r="S1256" i="55"/>
  <c r="J1256" i="55"/>
  <c r="R1256" i="55"/>
  <c r="U1263" i="55"/>
  <c r="V1252" i="55"/>
  <c r="V1220" i="55"/>
  <c r="U1220" i="55"/>
  <c r="S1219" i="55"/>
  <c r="J1219" i="55"/>
  <c r="R1201" i="55"/>
  <c r="S1201" i="55"/>
  <c r="J1201" i="55"/>
  <c r="T1129" i="55"/>
  <c r="K1129" i="55"/>
  <c r="S1116" i="55"/>
  <c r="J1116" i="55"/>
  <c r="R1116" i="55"/>
  <c r="U1093" i="55"/>
  <c r="J1093" i="55"/>
  <c r="R1093" i="55"/>
  <c r="S1093" i="55"/>
  <c r="T1051" i="55"/>
  <c r="K1051" i="55"/>
  <c r="Q1034" i="55"/>
  <c r="V1082" i="55"/>
  <c r="U1082" i="55"/>
  <c r="S1049" i="55"/>
  <c r="J1049" i="55"/>
  <c r="R1049" i="55"/>
  <c r="T1017" i="55"/>
  <c r="Q1007" i="55"/>
  <c r="Q990" i="55"/>
  <c r="S1005" i="55"/>
  <c r="J1005" i="55"/>
  <c r="R1005" i="55"/>
  <c r="K985" i="55"/>
  <c r="T985" i="55"/>
  <c r="Q895" i="55"/>
  <c r="R954" i="55"/>
  <c r="J954" i="55"/>
  <c r="S954" i="55"/>
  <c r="T922" i="55"/>
  <c r="K922" i="55"/>
  <c r="S924" i="55"/>
  <c r="R924" i="55"/>
  <c r="J924" i="55"/>
  <c r="T892" i="55"/>
  <c r="K892" i="55"/>
  <c r="R793" i="55"/>
  <c r="S793" i="55"/>
  <c r="J793" i="55"/>
  <c r="R857" i="55"/>
  <c r="S857" i="55"/>
  <c r="J857" i="55"/>
  <c r="V847" i="55"/>
  <c r="U847" i="55"/>
  <c r="V803" i="55"/>
  <c r="U803" i="55"/>
  <c r="R787" i="55"/>
  <c r="S787" i="55"/>
  <c r="J787" i="55"/>
  <c r="T753" i="55"/>
  <c r="K753" i="55"/>
  <c r="Q748" i="55"/>
  <c r="V775" i="55"/>
  <c r="U775" i="55"/>
  <c r="R743" i="55"/>
  <c r="S743" i="55"/>
  <c r="J743" i="55"/>
  <c r="J651" i="55"/>
  <c r="R651" i="55"/>
  <c r="S651" i="55"/>
  <c r="U610" i="55"/>
  <c r="V610" i="55"/>
  <c r="S629" i="55"/>
  <c r="J629" i="55"/>
  <c r="R629" i="55"/>
  <c r="V717" i="55"/>
  <c r="U717" i="55"/>
  <c r="K599" i="55"/>
  <c r="U599" i="55"/>
  <c r="V599" i="55"/>
  <c r="R574" i="55"/>
  <c r="J574" i="55"/>
  <c r="S574" i="55"/>
  <c r="T501" i="55"/>
  <c r="K501" i="55"/>
  <c r="V581" i="55"/>
  <c r="V460" i="55"/>
  <c r="U460" i="55"/>
  <c r="S459" i="55"/>
  <c r="J459" i="55"/>
  <c r="R459" i="55"/>
  <c r="K482" i="55"/>
  <c r="T482" i="55"/>
  <c r="J436" i="55"/>
  <c r="S436" i="55"/>
  <c r="R436" i="55"/>
  <c r="Q570" i="55"/>
  <c r="S497" i="55"/>
  <c r="J497" i="55"/>
  <c r="R497" i="55"/>
  <c r="T568" i="55"/>
  <c r="K568" i="55"/>
  <c r="T407" i="55"/>
  <c r="K407" i="55"/>
  <c r="V375" i="55"/>
  <c r="U375" i="55"/>
  <c r="S386" i="55"/>
  <c r="J386" i="55"/>
  <c r="R386" i="55"/>
  <c r="K373" i="55"/>
  <c r="T373" i="55"/>
  <c r="V344" i="55"/>
  <c r="U344" i="55"/>
  <c r="K418" i="55"/>
  <c r="T418" i="55"/>
  <c r="T264" i="55"/>
  <c r="K264" i="55"/>
  <c r="K233" i="55"/>
  <c r="T233" i="55"/>
  <c r="V295" i="55"/>
  <c r="U295" i="55"/>
  <c r="V208" i="55"/>
  <c r="U208" i="55"/>
  <c r="V183" i="55"/>
  <c r="U183" i="55"/>
  <c r="S222" i="55"/>
  <c r="J222" i="55"/>
  <c r="R222" i="55"/>
  <c r="R265" i="55"/>
  <c r="J265" i="55"/>
  <c r="S265" i="55"/>
  <c r="R54" i="55"/>
  <c r="Q54" i="55"/>
  <c r="K86" i="55"/>
  <c r="T86" i="55"/>
  <c r="S118" i="55"/>
  <c r="R118" i="55"/>
  <c r="J118" i="55"/>
  <c r="V63" i="55"/>
  <c r="T178" i="55"/>
  <c r="R173" i="55"/>
  <c r="S173" i="55"/>
  <c r="J173" i="55"/>
  <c r="T821" i="55"/>
  <c r="K821" i="55"/>
  <c r="S848" i="55"/>
  <c r="J848" i="55"/>
  <c r="R848" i="55"/>
  <c r="V744" i="55"/>
  <c r="U744" i="55"/>
  <c r="S714" i="55"/>
  <c r="J714" i="55"/>
  <c r="R714" i="55"/>
  <c r="R670" i="55"/>
  <c r="J670" i="55"/>
  <c r="S670" i="55"/>
  <c r="S657" i="55"/>
  <c r="J657" i="55"/>
  <c r="R657" i="55"/>
  <c r="T625" i="55"/>
  <c r="K625" i="55"/>
  <c r="V660" i="55"/>
  <c r="U660" i="55"/>
  <c r="R478" i="55"/>
  <c r="S478" i="55"/>
  <c r="J478" i="55"/>
  <c r="K434" i="55"/>
  <c r="T434" i="55"/>
  <c r="K566" i="55"/>
  <c r="T566" i="55"/>
  <c r="R530" i="55"/>
  <c r="S530" i="55"/>
  <c r="J530" i="55"/>
  <c r="S541" i="55"/>
  <c r="J541" i="55"/>
  <c r="R541" i="55"/>
  <c r="T509" i="55"/>
  <c r="K509" i="55"/>
  <c r="J432" i="55"/>
  <c r="S432" i="55"/>
  <c r="R432" i="55"/>
  <c r="V564" i="55"/>
  <c r="U564" i="55"/>
  <c r="S585" i="55"/>
  <c r="J585" i="55"/>
  <c r="R585" i="55"/>
  <c r="T472" i="55"/>
  <c r="K472" i="55"/>
  <c r="V339" i="55"/>
  <c r="U339" i="55"/>
  <c r="Q350" i="55"/>
  <c r="S401" i="55"/>
  <c r="J401" i="55"/>
  <c r="R401" i="55"/>
  <c r="Q404" i="55"/>
  <c r="J340" i="55"/>
  <c r="S340" i="55"/>
  <c r="R340" i="55"/>
  <c r="Q261" i="55"/>
  <c r="K278" i="55"/>
  <c r="U278" i="55"/>
  <c r="V278" i="55"/>
  <c r="J204" i="55"/>
  <c r="S204" i="55"/>
  <c r="R204" i="55"/>
  <c r="R301" i="55"/>
  <c r="S301" i="55"/>
  <c r="J301" i="55"/>
  <c r="K298" i="55"/>
  <c r="V298" i="55"/>
  <c r="U298" i="55"/>
  <c r="Q186" i="55"/>
  <c r="S23" i="55"/>
  <c r="R23" i="55"/>
  <c r="R177" i="55"/>
  <c r="S177" i="55"/>
  <c r="J177" i="55"/>
  <c r="V131" i="55"/>
  <c r="U131" i="55"/>
  <c r="K34" i="55"/>
  <c r="T34" i="55"/>
  <c r="S96" i="55"/>
  <c r="R96" i="55"/>
  <c r="J96" i="55"/>
  <c r="S866" i="55"/>
  <c r="J866" i="55"/>
  <c r="R866" i="55"/>
  <c r="S840" i="55"/>
  <c r="J840" i="55"/>
  <c r="R840" i="55"/>
  <c r="V776" i="55"/>
  <c r="U776" i="55"/>
  <c r="S740" i="55"/>
  <c r="J740" i="55"/>
  <c r="R740" i="55"/>
  <c r="K767" i="55"/>
  <c r="T767" i="55"/>
  <c r="V707" i="55"/>
  <c r="U707" i="55"/>
  <c r="K643" i="55"/>
  <c r="U643" i="55"/>
  <c r="R666" i="55"/>
  <c r="J666" i="55"/>
  <c r="S666" i="55"/>
  <c r="K634" i="55"/>
  <c r="T634" i="55"/>
  <c r="R719" i="55"/>
  <c r="S719" i="55"/>
  <c r="J719" i="55"/>
  <c r="V685" i="55"/>
  <c r="J656" i="55"/>
  <c r="R656" i="55"/>
  <c r="S656" i="55"/>
  <c r="T624" i="55"/>
  <c r="K624" i="55"/>
  <c r="R470" i="55"/>
  <c r="J470" i="55"/>
  <c r="S470" i="55"/>
  <c r="S565" i="55"/>
  <c r="J565" i="55"/>
  <c r="R565" i="55"/>
  <c r="T449" i="55"/>
  <c r="K449" i="55"/>
  <c r="K587" i="55"/>
  <c r="V587" i="55"/>
  <c r="U587" i="55"/>
  <c r="Q524" i="55"/>
  <c r="V481" i="55"/>
  <c r="V577" i="55"/>
  <c r="J464" i="55"/>
  <c r="S464" i="55"/>
  <c r="R464" i="55"/>
  <c r="K427" i="55"/>
  <c r="V427" i="55"/>
  <c r="U427" i="55"/>
  <c r="T367" i="55"/>
  <c r="K367" i="55"/>
  <c r="U410" i="55"/>
  <c r="V410" i="55"/>
  <c r="K378" i="55"/>
  <c r="U378" i="55"/>
  <c r="V378" i="55"/>
  <c r="K397" i="55"/>
  <c r="T397" i="55"/>
  <c r="U333" i="55"/>
  <c r="V333" i="55"/>
  <c r="V400" i="55"/>
  <c r="U400" i="55"/>
  <c r="V225" i="55"/>
  <c r="U225" i="55"/>
  <c r="R193" i="55"/>
  <c r="J193" i="55"/>
  <c r="S193" i="55"/>
  <c r="V239" i="55"/>
  <c r="U239" i="55"/>
  <c r="J207" i="55"/>
  <c r="S207" i="55"/>
  <c r="R207" i="55"/>
  <c r="T307" i="55"/>
  <c r="K307" i="55"/>
  <c r="Q290" i="55"/>
  <c r="Q246" i="55"/>
  <c r="T94" i="55"/>
  <c r="K94" i="55"/>
  <c r="T162" i="55"/>
  <c r="K162" i="55"/>
  <c r="S39" i="55"/>
  <c r="R39" i="55"/>
  <c r="T71" i="55"/>
  <c r="K71" i="55"/>
  <c r="S68" i="55"/>
  <c r="J68" i="55"/>
  <c r="R68" i="55"/>
  <c r="V132" i="55"/>
  <c r="U132" i="55"/>
  <c r="T25" i="55"/>
  <c r="K25" i="55"/>
  <c r="T796" i="55"/>
  <c r="K796" i="55"/>
  <c r="T832" i="55"/>
  <c r="K832" i="55"/>
  <c r="V791" i="55"/>
  <c r="U791" i="55"/>
  <c r="S770" i="55"/>
  <c r="R770" i="55"/>
  <c r="J770" i="55"/>
  <c r="T741" i="55"/>
  <c r="K741" i="55"/>
  <c r="T768" i="55"/>
  <c r="K768" i="55"/>
  <c r="V703" i="55"/>
  <c r="U703" i="55"/>
  <c r="J607" i="55"/>
  <c r="S607" i="55"/>
  <c r="R607" i="55"/>
  <c r="K694" i="55"/>
  <c r="T694" i="55"/>
  <c r="Q630" i="55"/>
  <c r="U681" i="55"/>
  <c r="T705" i="55"/>
  <c r="K705" i="55"/>
  <c r="T684" i="55"/>
  <c r="K684" i="55"/>
  <c r="U462" i="55"/>
  <c r="V462" i="55"/>
  <c r="R522" i="55"/>
  <c r="S522" i="55"/>
  <c r="J522" i="55"/>
  <c r="T477" i="55"/>
  <c r="K477" i="55"/>
  <c r="J500" i="55"/>
  <c r="S500" i="55"/>
  <c r="R500" i="55"/>
  <c r="V445" i="55"/>
  <c r="V580" i="55"/>
  <c r="U580" i="55"/>
  <c r="V533" i="55"/>
  <c r="U458" i="55"/>
  <c r="V458" i="55"/>
  <c r="T424" i="55"/>
  <c r="K424" i="55"/>
  <c r="T552" i="55"/>
  <c r="K552" i="55"/>
  <c r="V473" i="55"/>
  <c r="U569" i="55"/>
  <c r="S551" i="55"/>
  <c r="R551" i="55"/>
  <c r="J551" i="55"/>
  <c r="K342" i="55"/>
  <c r="U342" i="55"/>
  <c r="V342" i="55"/>
  <c r="K361" i="55"/>
  <c r="T361" i="55"/>
  <c r="V396" i="55"/>
  <c r="U396" i="55"/>
  <c r="V304" i="55"/>
  <c r="U304" i="55"/>
  <c r="R253" i="55"/>
  <c r="J253" i="55"/>
  <c r="S253" i="55"/>
  <c r="K221" i="55"/>
  <c r="T221" i="55"/>
  <c r="V260" i="55"/>
  <c r="U260" i="55"/>
  <c r="U285" i="55"/>
  <c r="V285" i="55"/>
  <c r="T235" i="55"/>
  <c r="K235" i="55"/>
  <c r="K282" i="55"/>
  <c r="U282" i="55"/>
  <c r="V282" i="55"/>
  <c r="V66" i="55"/>
  <c r="U66" i="55"/>
  <c r="Q98" i="55"/>
  <c r="U130" i="55"/>
  <c r="V130" i="55"/>
  <c r="T43" i="55"/>
  <c r="K43" i="55"/>
  <c r="J147" i="55"/>
  <c r="S147" i="55"/>
  <c r="R147" i="55"/>
  <c r="S140" i="55"/>
  <c r="J140" i="55"/>
  <c r="R140" i="55"/>
  <c r="S40" i="55"/>
  <c r="R40" i="55"/>
  <c r="J40" i="55"/>
  <c r="T72" i="55"/>
  <c r="K72" i="55"/>
  <c r="U133" i="55"/>
  <c r="V133" i="55"/>
  <c r="R843" i="55"/>
  <c r="S843" i="55"/>
  <c r="J843" i="55"/>
  <c r="T809" i="55"/>
  <c r="K809" i="55"/>
  <c r="T850" i="55"/>
  <c r="K850" i="55"/>
  <c r="V732" i="55"/>
  <c r="U732" i="55"/>
  <c r="J699" i="55"/>
  <c r="S699" i="55"/>
  <c r="R699" i="55"/>
  <c r="Q690" i="55"/>
  <c r="S677" i="55"/>
  <c r="R677" i="55"/>
  <c r="J677" i="55"/>
  <c r="T645" i="55"/>
  <c r="K645" i="55"/>
  <c r="V648" i="55"/>
  <c r="U648" i="55"/>
  <c r="T469" i="55"/>
  <c r="K469" i="55"/>
  <c r="S492" i="55"/>
  <c r="R492" i="55"/>
  <c r="J492" i="55"/>
  <c r="T452" i="55"/>
  <c r="K452" i="55"/>
  <c r="J548" i="55"/>
  <c r="S548" i="55"/>
  <c r="R548" i="55"/>
  <c r="J563" i="55"/>
  <c r="R563" i="55"/>
  <c r="S563" i="55"/>
  <c r="Q515" i="55"/>
  <c r="S463" i="55"/>
  <c r="R463" i="55"/>
  <c r="J463" i="55"/>
  <c r="J327" i="55"/>
  <c r="R327" i="55"/>
  <c r="S327" i="55"/>
  <c r="K402" i="55"/>
  <c r="S370" i="55"/>
  <c r="J370" i="55"/>
  <c r="R370" i="55"/>
  <c r="V415" i="55"/>
  <c r="U415" i="55"/>
  <c r="S392" i="55"/>
  <c r="J392" i="55"/>
  <c r="R392" i="55"/>
  <c r="J360" i="55"/>
  <c r="S360" i="55"/>
  <c r="R360" i="55"/>
  <c r="T328" i="55"/>
  <c r="K328" i="55"/>
  <c r="Q217" i="55"/>
  <c r="J256" i="55"/>
  <c r="R256" i="55"/>
  <c r="S256" i="55"/>
  <c r="T224" i="55"/>
  <c r="K224" i="55"/>
  <c r="R277" i="55"/>
  <c r="S277" i="55"/>
  <c r="J277" i="55"/>
  <c r="V231" i="55"/>
  <c r="U231" i="55"/>
  <c r="K274" i="55"/>
  <c r="U274" i="55"/>
  <c r="V274" i="55"/>
  <c r="S238" i="55"/>
  <c r="J238" i="55"/>
  <c r="R238" i="55"/>
  <c r="K297" i="55"/>
  <c r="T297" i="55"/>
  <c r="S38" i="55"/>
  <c r="J38" i="55"/>
  <c r="R70" i="55"/>
  <c r="Q70" i="55"/>
  <c r="J138" i="55"/>
  <c r="R138" i="55"/>
  <c r="S138" i="55"/>
  <c r="S47" i="55"/>
  <c r="S108" i="55"/>
  <c r="J108" i="55"/>
  <c r="R108" i="55"/>
  <c r="U141" i="55"/>
  <c r="V141" i="55"/>
  <c r="V788" i="55"/>
  <c r="U788" i="55"/>
  <c r="T862" i="55"/>
  <c r="K862" i="55"/>
  <c r="V730" i="55"/>
  <c r="V760" i="55"/>
  <c r="U760" i="55"/>
  <c r="T721" i="55"/>
  <c r="U686" i="55"/>
  <c r="V686" i="55"/>
  <c r="R710" i="55"/>
  <c r="S710" i="55"/>
  <c r="J710" i="55"/>
  <c r="Q673" i="55"/>
  <c r="V609" i="55"/>
  <c r="V708" i="55"/>
  <c r="U708" i="55"/>
  <c r="S676" i="55"/>
  <c r="R676" i="55"/>
  <c r="J676" i="55"/>
  <c r="R562" i="55"/>
  <c r="S562" i="55"/>
  <c r="J562" i="55"/>
  <c r="K450" i="55"/>
  <c r="T450" i="55"/>
  <c r="Q546" i="55"/>
  <c r="K514" i="55"/>
  <c r="T514" i="55"/>
  <c r="U461" i="55"/>
  <c r="Q560" i="55"/>
  <c r="T525" i="55"/>
  <c r="K525" i="55"/>
  <c r="K483" i="55"/>
  <c r="U483" i="55"/>
  <c r="V483" i="55"/>
  <c r="J448" i="55"/>
  <c r="S448" i="55"/>
  <c r="R448" i="55"/>
  <c r="R558" i="55"/>
  <c r="S558" i="55"/>
  <c r="J558" i="55"/>
  <c r="R355" i="55"/>
  <c r="S355" i="55"/>
  <c r="J355" i="55"/>
  <c r="T323" i="55"/>
  <c r="K323" i="55"/>
  <c r="Q334" i="55"/>
  <c r="V321" i="55"/>
  <c r="U321" i="55"/>
  <c r="T388" i="55"/>
  <c r="K388" i="55"/>
  <c r="K310" i="55"/>
  <c r="V310" i="55"/>
  <c r="U310" i="55"/>
  <c r="T252" i="55"/>
  <c r="K252" i="55"/>
  <c r="K269" i="55"/>
  <c r="T269" i="55"/>
  <c r="V259" i="55"/>
  <c r="U259" i="55"/>
  <c r="R283" i="55"/>
  <c r="S283" i="55"/>
  <c r="J283" i="55"/>
  <c r="J266" i="55"/>
  <c r="R266" i="55"/>
  <c r="S266" i="55"/>
  <c r="Q289" i="55"/>
  <c r="K42" i="55"/>
  <c r="T42" i="55"/>
  <c r="V155" i="55"/>
  <c r="U155" i="55"/>
  <c r="S156" i="55"/>
  <c r="R156" i="55"/>
  <c r="J156" i="55"/>
  <c r="S112" i="55"/>
  <c r="R112" i="55"/>
  <c r="J112" i="55"/>
  <c r="T142" i="55"/>
  <c r="K142" i="55"/>
  <c r="K174" i="55"/>
  <c r="V174" i="55"/>
  <c r="U174" i="55"/>
  <c r="K831" i="55"/>
  <c r="V831" i="55"/>
  <c r="U831" i="55"/>
  <c r="U801" i="55"/>
  <c r="V801" i="55"/>
  <c r="V872" i="55"/>
  <c r="U872" i="55"/>
  <c r="T863" i="55"/>
  <c r="K863" i="55"/>
  <c r="S854" i="55"/>
  <c r="J854" i="55"/>
  <c r="R854" i="55"/>
  <c r="V785" i="55"/>
  <c r="U785" i="55"/>
  <c r="S756" i="55"/>
  <c r="J756" i="55"/>
  <c r="R756" i="55"/>
  <c r="K659" i="55"/>
  <c r="U659" i="55"/>
  <c r="V659" i="55"/>
  <c r="R682" i="55"/>
  <c r="S682" i="55"/>
  <c r="J682" i="55"/>
  <c r="K650" i="55"/>
  <c r="T650" i="55"/>
  <c r="V701" i="55"/>
  <c r="U637" i="55"/>
  <c r="T640" i="55"/>
  <c r="K640" i="55"/>
  <c r="U590" i="55"/>
  <c r="V590" i="55"/>
  <c r="S597" i="55"/>
  <c r="J597" i="55"/>
  <c r="R597" i="55"/>
  <c r="V433" i="55"/>
  <c r="S553" i="55"/>
  <c r="J553" i="55"/>
  <c r="R553" i="55"/>
  <c r="K475" i="55"/>
  <c r="U475" i="55"/>
  <c r="V475" i="55"/>
  <c r="R586" i="55"/>
  <c r="S586" i="55"/>
  <c r="J586" i="55"/>
  <c r="T540" i="55"/>
  <c r="K540" i="55"/>
  <c r="V603" i="55"/>
  <c r="J496" i="55"/>
  <c r="S496" i="55"/>
  <c r="R496" i="55"/>
  <c r="K443" i="55"/>
  <c r="U443" i="55"/>
  <c r="V443" i="55"/>
  <c r="K417" i="55"/>
  <c r="T417" i="55"/>
  <c r="V394" i="55"/>
  <c r="U394" i="55"/>
  <c r="K414" i="55"/>
  <c r="T414" i="55"/>
  <c r="R381" i="55"/>
  <c r="J381" i="55"/>
  <c r="S381" i="55"/>
  <c r="K349" i="55"/>
  <c r="T349" i="55"/>
  <c r="V352" i="55"/>
  <c r="U352" i="55"/>
  <c r="R255" i="55"/>
  <c r="S255" i="55"/>
  <c r="J255" i="55"/>
  <c r="T223" i="55"/>
  <c r="K223" i="55"/>
  <c r="K230" i="55"/>
  <c r="V230" i="55"/>
  <c r="U230" i="55"/>
  <c r="V153" i="55"/>
  <c r="V52" i="55"/>
  <c r="U52" i="55"/>
  <c r="S84" i="55"/>
  <c r="J84" i="55"/>
  <c r="R84" i="55"/>
  <c r="T829" i="55"/>
  <c r="K829" i="55"/>
  <c r="T864" i="55"/>
  <c r="K864" i="55"/>
  <c r="T855" i="55"/>
  <c r="K855" i="55"/>
  <c r="S754" i="55"/>
  <c r="R754" i="55"/>
  <c r="J754" i="55"/>
  <c r="J725" i="55"/>
  <c r="Q725" i="55"/>
  <c r="T752" i="55"/>
  <c r="K752" i="55"/>
  <c r="K687" i="55"/>
  <c r="V687" i="55"/>
  <c r="U687" i="55"/>
  <c r="K678" i="55"/>
  <c r="T678" i="55"/>
  <c r="T700" i="55"/>
  <c r="K700" i="55"/>
  <c r="R506" i="55"/>
  <c r="S506" i="55"/>
  <c r="J506" i="55"/>
  <c r="T589" i="55"/>
  <c r="K589" i="55"/>
  <c r="J468" i="55"/>
  <c r="S468" i="55"/>
  <c r="R468" i="55"/>
  <c r="V429" i="55"/>
  <c r="U549" i="55"/>
  <c r="V549" i="55"/>
  <c r="J440" i="55"/>
  <c r="R440" i="55"/>
  <c r="S440" i="55"/>
  <c r="K578" i="55"/>
  <c r="T578" i="55"/>
  <c r="V488" i="55"/>
  <c r="U488" i="55"/>
  <c r="S535" i="55"/>
  <c r="J535" i="55"/>
  <c r="R535" i="55"/>
  <c r="V315" i="55"/>
  <c r="U315" i="55"/>
  <c r="S326" i="55"/>
  <c r="J326" i="55"/>
  <c r="R326" i="55"/>
  <c r="R377" i="55"/>
  <c r="S377" i="55"/>
  <c r="J377" i="55"/>
  <c r="K345" i="55"/>
  <c r="T345" i="55"/>
  <c r="V413" i="55"/>
  <c r="U413" i="55"/>
  <c r="V380" i="55"/>
  <c r="U380" i="55"/>
  <c r="V272" i="55"/>
  <c r="U272" i="55"/>
  <c r="U205" i="55"/>
  <c r="V205" i="55"/>
  <c r="V300" i="55"/>
  <c r="U300" i="55"/>
  <c r="T251" i="55"/>
  <c r="K251" i="55"/>
  <c r="K258" i="55"/>
  <c r="V258" i="55"/>
  <c r="U258" i="55"/>
  <c r="R50" i="55"/>
  <c r="Q50" i="55"/>
  <c r="V82" i="55"/>
  <c r="U82" i="55"/>
  <c r="V114" i="55"/>
  <c r="R161" i="55"/>
  <c r="J161" i="55"/>
  <c r="S161" i="55"/>
  <c r="V163" i="55"/>
  <c r="U163" i="55"/>
  <c r="T88" i="55"/>
  <c r="K88" i="55"/>
  <c r="V120" i="55"/>
  <c r="U120" i="55"/>
  <c r="W1515" i="55"/>
  <c r="W1278" i="55"/>
  <c r="W1020" i="55"/>
  <c r="W204" i="55"/>
  <c r="W58" i="55"/>
  <c r="W1647" i="55"/>
  <c r="W822" i="55"/>
  <c r="W1381" i="55"/>
  <c r="W647" i="55"/>
  <c r="W401" i="55"/>
  <c r="W1456" i="55"/>
  <c r="W901" i="55"/>
  <c r="W526" i="55"/>
  <c r="W1570" i="55"/>
  <c r="W1126" i="55"/>
  <c r="W298" i="55"/>
  <c r="W119" i="55"/>
  <c r="W1614" i="55"/>
  <c r="W382" i="55"/>
  <c r="W1701" i="55"/>
  <c r="W1322" i="55"/>
  <c r="W902" i="55"/>
  <c r="W1596" i="55"/>
  <c r="W585" i="55"/>
  <c r="W243" i="55"/>
  <c r="W169" i="55"/>
  <c r="W125" i="55"/>
  <c r="W943" i="55"/>
  <c r="W744" i="55"/>
  <c r="W1357" i="55"/>
  <c r="W1640" i="55"/>
  <c r="W1677" i="55"/>
  <c r="W1604" i="55"/>
  <c r="W1590" i="55"/>
  <c r="W1581" i="55"/>
  <c r="W1549" i="55"/>
  <c r="W1514" i="55"/>
  <c r="W1475" i="55"/>
  <c r="W1485" i="55"/>
  <c r="W1395" i="55"/>
  <c r="W1392" i="55"/>
  <c r="W1337" i="55"/>
  <c r="W1374" i="55"/>
  <c r="W1359" i="55"/>
  <c r="W1224" i="55"/>
  <c r="W1304" i="55"/>
  <c r="W1188" i="55"/>
  <c r="W1157" i="55"/>
  <c r="W1067" i="55"/>
  <c r="W1119" i="55"/>
  <c r="W1006" i="55"/>
  <c r="W839" i="55"/>
  <c r="W628" i="55"/>
  <c r="W478" i="55"/>
  <c r="W541" i="55"/>
  <c r="W474" i="55"/>
  <c r="W339" i="55"/>
  <c r="W186" i="55"/>
  <c r="W55" i="55"/>
  <c r="W61" i="55"/>
  <c r="W1661" i="55"/>
  <c r="W1526" i="55"/>
  <c r="W1511" i="55"/>
  <c r="W1497" i="55"/>
  <c r="W1385" i="55"/>
  <c r="W1163" i="55"/>
  <c r="W1162" i="55"/>
  <c r="W1109" i="55"/>
  <c r="W1084" i="55"/>
  <c r="W1046" i="55"/>
  <c r="W1061" i="55"/>
  <c r="W1032" i="55"/>
  <c r="W875" i="55"/>
  <c r="W968" i="55"/>
  <c r="W866" i="55"/>
  <c r="W795" i="55"/>
  <c r="W776" i="55"/>
  <c r="W735" i="55"/>
  <c r="W588" i="55"/>
  <c r="W587" i="55"/>
  <c r="W481" i="55"/>
  <c r="W427" i="55"/>
  <c r="W479" i="55"/>
  <c r="W123" i="55"/>
  <c r="W24" i="55"/>
  <c r="W1486" i="55"/>
  <c r="W1168" i="55"/>
  <c r="W1173" i="55"/>
  <c r="W1145" i="55"/>
  <c r="W1104" i="55"/>
  <c r="W969" i="55"/>
  <c r="W911" i="55"/>
  <c r="W749" i="55"/>
  <c r="W771" i="55"/>
  <c r="W615" i="55"/>
  <c r="W530" i="55"/>
  <c r="W528" i="55"/>
  <c r="W421" i="55"/>
  <c r="W350" i="55"/>
  <c r="W369" i="55"/>
  <c r="W211" i="55"/>
  <c r="W90" i="55"/>
  <c r="W52" i="55"/>
  <c r="W141" i="55"/>
  <c r="W151" i="55"/>
  <c r="W1682" i="55"/>
  <c r="W1636" i="55"/>
  <c r="W1477" i="55"/>
  <c r="W1455" i="55"/>
  <c r="W1413" i="55"/>
  <c r="W1276" i="55"/>
  <c r="W1242" i="55"/>
  <c r="W1131" i="55"/>
  <c r="W970" i="55"/>
  <c r="W790" i="55"/>
  <c r="W840" i="55"/>
  <c r="W685" i="55"/>
  <c r="W485" i="55"/>
  <c r="W365" i="55"/>
  <c r="W182" i="55"/>
  <c r="W1493" i="55"/>
  <c r="W121" i="55"/>
  <c r="W1688" i="55"/>
  <c r="W1676" i="55"/>
  <c r="W1628" i="55"/>
  <c r="W1618" i="55"/>
  <c r="W1460" i="55"/>
  <c r="W1391" i="55"/>
  <c r="W1360" i="55"/>
  <c r="W1338" i="55"/>
  <c r="W1000" i="55"/>
  <c r="W906" i="55"/>
  <c r="W905" i="55"/>
  <c r="W908" i="55"/>
  <c r="W826" i="55"/>
  <c r="W782" i="55"/>
  <c r="W638" i="55"/>
  <c r="W657" i="55"/>
  <c r="W692" i="55"/>
  <c r="W453" i="55"/>
  <c r="W472" i="55"/>
  <c r="W527" i="55"/>
  <c r="W403" i="55"/>
  <c r="W372" i="55"/>
  <c r="W197" i="55"/>
  <c r="W284" i="55"/>
  <c r="W250" i="55"/>
  <c r="W1680" i="55"/>
  <c r="W1592" i="55"/>
  <c r="W1328" i="55"/>
  <c r="W1302" i="55"/>
  <c r="W1300" i="55"/>
  <c r="W1270" i="55"/>
  <c r="W1274" i="55"/>
  <c r="W1218" i="55"/>
  <c r="W1122" i="55"/>
  <c r="W1128" i="55"/>
  <c r="W1004" i="55"/>
  <c r="W939" i="55"/>
  <c r="W869" i="55"/>
  <c r="W859" i="55"/>
  <c r="W740" i="55"/>
  <c r="W643" i="55"/>
  <c r="W666" i="55"/>
  <c r="W688" i="55"/>
  <c r="W565" i="55"/>
  <c r="W556" i="55"/>
  <c r="W555" i="55"/>
  <c r="W335" i="55"/>
  <c r="W346" i="55"/>
  <c r="W368" i="55"/>
  <c r="W232" i="55"/>
  <c r="W88" i="55"/>
  <c r="W1670" i="55"/>
  <c r="W1656" i="55"/>
  <c r="W1571" i="55"/>
  <c r="W1543" i="55"/>
  <c r="W1402" i="55"/>
  <c r="W1331" i="55"/>
  <c r="W1231" i="55"/>
  <c r="W1187" i="55"/>
  <c r="W1127" i="55"/>
  <c r="W1035" i="55"/>
  <c r="W821" i="55"/>
  <c r="W804" i="55"/>
  <c r="W746" i="55"/>
  <c r="W679" i="55"/>
  <c r="W434" i="55"/>
  <c r="W596" i="55"/>
  <c r="W509" i="55"/>
  <c r="W432" i="55"/>
  <c r="W236" i="55"/>
  <c r="W23" i="55"/>
  <c r="W87" i="55"/>
  <c r="W93" i="55"/>
  <c r="W1664" i="55"/>
  <c r="W1624" i="55"/>
  <c r="W1567" i="55"/>
  <c r="W1538" i="55"/>
  <c r="W1510" i="55"/>
  <c r="W1496" i="55"/>
  <c r="W1424" i="55"/>
  <c r="W1420" i="55"/>
  <c r="W1389" i="55"/>
  <c r="W1366" i="55"/>
  <c r="W1225" i="55"/>
  <c r="W1206" i="55"/>
  <c r="W1014" i="55"/>
  <c r="W1029" i="55"/>
  <c r="W1001" i="55"/>
  <c r="W934" i="55"/>
  <c r="W933" i="55"/>
  <c r="W936" i="55"/>
  <c r="W841" i="55"/>
  <c r="W707" i="55"/>
  <c r="W583" i="55"/>
  <c r="W279" i="55"/>
  <c r="W148" i="55"/>
  <c r="W29" i="55"/>
  <c r="W1699" i="55"/>
  <c r="W1324" i="55"/>
  <c r="W897" i="55"/>
  <c r="W57" i="55"/>
  <c r="W1686" i="55"/>
  <c r="W1662" i="55"/>
  <c r="W1556" i="55"/>
  <c r="W1520" i="55"/>
  <c r="W1501" i="55"/>
  <c r="W1484" i="55"/>
  <c r="W1367" i="55"/>
  <c r="W1227" i="55"/>
  <c r="W1250" i="55"/>
  <c r="W1169" i="55"/>
  <c r="W1167" i="55"/>
  <c r="W1113" i="55"/>
  <c r="W1092" i="55"/>
  <c r="W1050" i="55"/>
  <c r="W1065" i="55"/>
  <c r="W1068" i="55"/>
  <c r="W879" i="55"/>
  <c r="W976" i="55"/>
  <c r="W799" i="55"/>
  <c r="W784" i="55"/>
  <c r="W739" i="55"/>
  <c r="W702" i="55"/>
  <c r="W591" i="55"/>
  <c r="W493" i="55"/>
  <c r="W595" i="55"/>
  <c r="W489" i="55"/>
  <c r="W318" i="55"/>
  <c r="W337" i="55"/>
  <c r="W261" i="55"/>
  <c r="W287" i="55"/>
  <c r="W179" i="55"/>
  <c r="W122" i="55"/>
  <c r="W84" i="55"/>
  <c r="W1573" i="55"/>
  <c r="W1545" i="55"/>
  <c r="W1544" i="55"/>
  <c r="W1471" i="55"/>
  <c r="W1388" i="55"/>
  <c r="W1333" i="55"/>
  <c r="W1356" i="55"/>
  <c r="W1269" i="55"/>
  <c r="W1296" i="55"/>
  <c r="W1180" i="55"/>
  <c r="W1153" i="55"/>
  <c r="W1063" i="55"/>
  <c r="W1105" i="55"/>
  <c r="W774" i="55"/>
  <c r="W653" i="55"/>
  <c r="W466" i="55"/>
  <c r="W333" i="55"/>
  <c r="W257" i="55"/>
  <c r="W207" i="55"/>
  <c r="W246" i="55"/>
  <c r="W1639" i="55"/>
  <c r="W160" i="55"/>
  <c r="W1642" i="55"/>
  <c r="W1605" i="55"/>
  <c r="W1537" i="55"/>
  <c r="W1451" i="55"/>
  <c r="W1453" i="55"/>
  <c r="W1417" i="55"/>
  <c r="W1429" i="55"/>
  <c r="W1306" i="55"/>
  <c r="W1280" i="55"/>
  <c r="W1285" i="55"/>
  <c r="W974" i="55"/>
  <c r="W874" i="55"/>
  <c r="W876" i="55"/>
  <c r="W794" i="55"/>
  <c r="W848" i="55"/>
  <c r="W606" i="55"/>
  <c r="W625" i="55"/>
  <c r="W660" i="55"/>
  <c r="W566" i="55"/>
  <c r="W573" i="55"/>
  <c r="W564" i="55"/>
  <c r="W431" i="55"/>
  <c r="W487" i="55"/>
  <c r="W371" i="55"/>
  <c r="W340" i="55"/>
  <c r="W218" i="55"/>
  <c r="W1586" i="55"/>
  <c r="W1454" i="55"/>
  <c r="W1342" i="55"/>
  <c r="W1223" i="55"/>
  <c r="W1141" i="55"/>
  <c r="W1078" i="55"/>
  <c r="W1096" i="55"/>
  <c r="W998" i="55"/>
  <c r="W972" i="55"/>
  <c r="W907" i="55"/>
  <c r="W827" i="55"/>
  <c r="W745" i="55"/>
  <c r="W767" i="55"/>
  <c r="W611" i="55"/>
  <c r="W634" i="55"/>
  <c r="W524" i="55"/>
  <c r="W464" i="55"/>
  <c r="W523" i="55"/>
  <c r="W410" i="55"/>
  <c r="W314" i="55"/>
  <c r="W336" i="55"/>
  <c r="W270" i="55"/>
  <c r="W154" i="55"/>
  <c r="W1663" i="55"/>
  <c r="W1580" i="55"/>
  <c r="W1467" i="55"/>
  <c r="W1261" i="55"/>
  <c r="W1081" i="55"/>
  <c r="W89" i="55"/>
  <c r="W1665" i="55"/>
  <c r="W1533" i="55"/>
  <c r="W1512" i="55"/>
  <c r="W1423" i="55"/>
  <c r="W1290" i="55"/>
  <c r="W1309" i="55"/>
  <c r="W1214" i="55"/>
  <c r="W1080" i="55"/>
  <c r="W1018" i="55"/>
  <c r="W1033" i="55"/>
  <c r="W1056" i="55"/>
  <c r="W1147" i="55"/>
  <c r="W938" i="55"/>
  <c r="W937" i="55"/>
  <c r="W940" i="55"/>
  <c r="W849" i="55"/>
  <c r="W778" i="55"/>
  <c r="W714" i="55"/>
  <c r="W670" i="55"/>
  <c r="W689" i="55"/>
  <c r="W709" i="55"/>
  <c r="W557" i="55"/>
  <c r="W404" i="55"/>
  <c r="W412" i="55"/>
  <c r="W229" i="55"/>
  <c r="W301" i="55"/>
  <c r="W116" i="55"/>
  <c r="W1652" i="55"/>
  <c r="W1627" i="55"/>
  <c r="W1568" i="55"/>
  <c r="W1539" i="55"/>
  <c r="W1478" i="55"/>
  <c r="W1433" i="55"/>
  <c r="W1398" i="55"/>
  <c r="W1390" i="55"/>
  <c r="W1327" i="55"/>
  <c r="W1287" i="55"/>
  <c r="W1179" i="55"/>
  <c r="W1111" i="55"/>
  <c r="W1031" i="55"/>
  <c r="W997" i="55"/>
  <c r="W964" i="55"/>
  <c r="W817" i="55"/>
  <c r="W800" i="55"/>
  <c r="W742" i="55"/>
  <c r="W772" i="55"/>
  <c r="W675" i="55"/>
  <c r="W624" i="55"/>
  <c r="W470" i="55"/>
  <c r="W449" i="55"/>
  <c r="W505" i="55"/>
  <c r="W428" i="55"/>
  <c r="W367" i="55"/>
  <c r="W400" i="55"/>
  <c r="W312" i="55"/>
  <c r="W225" i="55"/>
  <c r="W1678" i="55"/>
  <c r="W189" i="55"/>
  <c r="W667" i="55"/>
  <c r="W299" i="55"/>
  <c r="W1352" i="55"/>
  <c r="W1393" i="55"/>
  <c r="W1294" i="55"/>
  <c r="W791" i="55"/>
  <c r="W773" i="55"/>
  <c r="W649" i="55"/>
  <c r="W101" i="55"/>
  <c r="W1021" i="55"/>
  <c r="W393" i="55"/>
  <c r="W95" i="55"/>
  <c r="W925" i="55"/>
  <c r="W731" i="55"/>
  <c r="W282" i="55"/>
  <c r="W1164" i="55"/>
  <c r="W515" i="55"/>
  <c r="W1630" i="55"/>
  <c r="W1427" i="55"/>
  <c r="W703" i="55"/>
  <c r="W1447" i="55"/>
  <c r="W1305" i="55"/>
  <c r="W285" i="55"/>
  <c r="W1681" i="55"/>
  <c r="W1380" i="55"/>
  <c r="W1226" i="55"/>
  <c r="W398" i="55"/>
  <c r="W387" i="55"/>
  <c r="W511" i="55"/>
  <c r="W36" i="55"/>
  <c r="W31" i="55"/>
  <c r="W1348" i="55"/>
  <c r="W313" i="55"/>
  <c r="P2" i="55"/>
  <c r="W1023" i="55"/>
  <c r="W1634" i="55"/>
  <c r="W1466" i="55"/>
  <c r="W1082" i="55"/>
  <c r="W921" i="55"/>
  <c r="W805" i="55"/>
  <c r="W41" i="55"/>
  <c r="W1555" i="55"/>
  <c r="W1142" i="55"/>
  <c r="W1498" i="55"/>
  <c r="W842" i="55"/>
  <c r="X1092" i="55"/>
  <c r="X573" i="55"/>
  <c r="X116" i="55"/>
  <c r="X1300" i="55"/>
  <c r="X1688" i="55"/>
  <c r="X1656" i="55"/>
  <c r="X585" i="55"/>
  <c r="X340" i="55"/>
  <c r="X24" i="55"/>
  <c r="X57" i="55"/>
  <c r="X89" i="55"/>
  <c r="X121" i="55"/>
  <c r="X204" i="55"/>
  <c r="X301" i="55"/>
  <c r="X1333" i="55"/>
  <c r="X700" i="55"/>
  <c r="X246" i="55"/>
  <c r="X666" i="55"/>
  <c r="X675" i="55"/>
  <c r="X745" i="55"/>
  <c r="X841" i="55"/>
  <c r="X901" i="55"/>
  <c r="X907" i="55"/>
  <c r="X1001" i="55"/>
  <c r="X1078" i="55"/>
  <c r="X1141" i="55"/>
  <c r="X1206" i="55"/>
  <c r="X1538" i="55"/>
  <c r="X1586" i="55"/>
  <c r="X125" i="55"/>
  <c r="X141" i="55"/>
  <c r="X169" i="55"/>
  <c r="X122" i="55"/>
  <c r="X298" i="55"/>
  <c r="X431" i="55"/>
  <c r="X472" i="55"/>
  <c r="X739" i="55"/>
  <c r="X771" i="55"/>
  <c r="X799" i="55"/>
  <c r="X1214" i="55"/>
  <c r="X1374" i="55"/>
  <c r="X1514" i="55"/>
  <c r="X1618" i="55"/>
  <c r="X822" i="55"/>
  <c r="X875" i="55"/>
  <c r="X970" i="55"/>
  <c r="X1046" i="55"/>
  <c r="X1111" i="55"/>
  <c r="X1109" i="55"/>
  <c r="X1223" i="55"/>
  <c r="X1163" i="55"/>
  <c r="X1413" i="55"/>
  <c r="X1511" i="55"/>
  <c r="X1614" i="55"/>
  <c r="X211" i="55"/>
  <c r="X243" i="55"/>
  <c r="X261" i="55"/>
  <c r="X369" i="55"/>
  <c r="X401" i="55"/>
  <c r="X969" i="55"/>
  <c r="X974" i="55"/>
  <c r="X1224" i="55"/>
  <c r="X1537" i="55"/>
  <c r="X1533" i="55"/>
  <c r="X1556" i="55"/>
  <c r="X1604" i="55"/>
  <c r="X1605" i="55"/>
  <c r="X588" i="55"/>
  <c r="X790" i="55"/>
  <c r="X869" i="55"/>
  <c r="X934" i="55"/>
  <c r="X1014" i="55"/>
  <c r="X1269" i="55"/>
  <c r="X1389" i="55"/>
  <c r="X1455" i="55"/>
  <c r="X1510" i="55"/>
  <c r="X1567" i="55"/>
  <c r="X1636" i="55"/>
  <c r="X87" i="55"/>
  <c r="X55" i="55"/>
  <c r="X179" i="55"/>
  <c r="X197" i="55"/>
  <c r="X229" i="55"/>
  <c r="X412" i="55"/>
  <c r="X337" i="55"/>
  <c r="X487" i="55"/>
  <c r="X527" i="55"/>
  <c r="X628" i="55"/>
  <c r="X660" i="55"/>
  <c r="X692" i="55"/>
  <c r="X876" i="55"/>
  <c r="X908" i="55"/>
  <c r="X940" i="55"/>
  <c r="X1020" i="55"/>
  <c r="X1056" i="55"/>
  <c r="X1068" i="55"/>
  <c r="X1119" i="55"/>
  <c r="X1080" i="55"/>
  <c r="X1127" i="55"/>
  <c r="X1157" i="55"/>
  <c r="X1173" i="55"/>
  <c r="X1285" i="55"/>
  <c r="X1250" i="55"/>
  <c r="X1338" i="55"/>
  <c r="X1392" i="55"/>
  <c r="X1460" i="55"/>
  <c r="X1512" i="55"/>
  <c r="X1676" i="55"/>
  <c r="X772" i="55"/>
  <c r="X774" i="55"/>
  <c r="X800" i="55"/>
  <c r="X902" i="55"/>
  <c r="X998" i="55"/>
  <c r="X997" i="55"/>
  <c r="X1105" i="55"/>
  <c r="X1180" i="55"/>
  <c r="X1296" i="55"/>
  <c r="X1342" i="55"/>
  <c r="X1356" i="55"/>
  <c r="X1327" i="55"/>
  <c r="X1366" i="55"/>
  <c r="X1420" i="55"/>
  <c r="X1424" i="55"/>
  <c r="X1454" i="55"/>
  <c r="X1544" i="55"/>
  <c r="X1545" i="55"/>
  <c r="X1624" i="55"/>
  <c r="X1640" i="55"/>
  <c r="X1664" i="55"/>
  <c r="X1680" i="55"/>
  <c r="X52" i="55"/>
  <c r="X119" i="55"/>
  <c r="X339" i="55"/>
  <c r="X371" i="55"/>
  <c r="X403" i="55"/>
  <c r="X434" i="55"/>
  <c r="X478" i="55"/>
  <c r="X746" i="55"/>
  <c r="X794" i="55"/>
  <c r="X826" i="55"/>
  <c r="X1188" i="55"/>
  <c r="X1549" i="55"/>
  <c r="X505" i="55"/>
  <c r="X740" i="55"/>
  <c r="X742" i="55"/>
  <c r="X840" i="55"/>
  <c r="X964" i="55"/>
  <c r="X1032" i="55"/>
  <c r="X1128" i="55"/>
  <c r="X1225" i="55"/>
  <c r="X1287" i="55"/>
  <c r="X1274" i="55"/>
  <c r="X1276" i="55"/>
  <c r="X1302" i="55"/>
  <c r="X1357" i="55"/>
  <c r="X1390" i="55"/>
  <c r="X1627" i="55"/>
  <c r="X151" i="55"/>
  <c r="X84" i="55"/>
  <c r="X250" i="55"/>
  <c r="X236" i="55"/>
  <c r="X278" i="55"/>
  <c r="X372" i="55"/>
  <c r="X404" i="55"/>
  <c r="X595" i="55"/>
  <c r="X509" i="55"/>
  <c r="X541" i="55"/>
  <c r="X453" i="55"/>
  <c r="X493" i="55"/>
  <c r="X530" i="55"/>
  <c r="X566" i="55"/>
  <c r="X591" i="55"/>
  <c r="X709" i="55"/>
  <c r="X606" i="55"/>
  <c r="X638" i="55"/>
  <c r="X670" i="55"/>
  <c r="X702" i="55"/>
  <c r="X615" i="55"/>
  <c r="X647" i="55"/>
  <c r="X679" i="55"/>
  <c r="X749" i="55"/>
  <c r="X784" i="55"/>
  <c r="X839" i="55"/>
  <c r="X789" i="55"/>
  <c r="X821" i="55"/>
  <c r="X867" i="55"/>
  <c r="X976" i="55"/>
  <c r="X874" i="55"/>
  <c r="X906" i="55"/>
  <c r="X938" i="55"/>
  <c r="X879" i="55"/>
  <c r="X911" i="55"/>
  <c r="X943" i="55"/>
  <c r="X1006" i="55"/>
  <c r="X1147" i="55"/>
  <c r="X1018" i="55"/>
  <c r="X1050" i="55"/>
  <c r="X1035" i="55"/>
  <c r="X1067" i="55"/>
  <c r="X1113" i="55"/>
  <c r="X1145" i="55"/>
  <c r="X1126" i="55"/>
  <c r="X1169" i="55"/>
  <c r="X1309" i="55"/>
  <c r="X1187" i="55"/>
  <c r="X1304" i="55"/>
  <c r="X1275" i="55"/>
  <c r="X1231" i="55"/>
  <c r="X1280" i="55"/>
  <c r="X1359" i="55"/>
  <c r="X1332" i="55"/>
  <c r="X1360" i="55"/>
  <c r="X1337" i="55"/>
  <c r="X1391" i="55"/>
  <c r="X1423" i="55"/>
  <c r="X1402" i="55"/>
  <c r="X1395" i="55"/>
  <c r="X1451" i="55"/>
  <c r="X1486" i="55"/>
  <c r="X1475" i="55"/>
  <c r="X1520" i="55"/>
  <c r="X1543" i="55"/>
  <c r="X1571" i="55"/>
  <c r="X1570" i="55"/>
  <c r="X1596" i="55"/>
  <c r="X1628" i="55"/>
  <c r="X1642" i="55"/>
  <c r="X767" i="55"/>
  <c r="X827" i="55"/>
  <c r="X817" i="55"/>
  <c r="X904" i="55"/>
  <c r="X972" i="55"/>
  <c r="X1096" i="55"/>
  <c r="X1061" i="55"/>
  <c r="X1031" i="55"/>
  <c r="X1153" i="55"/>
  <c r="X1150" i="55"/>
  <c r="X1162" i="55"/>
  <c r="X1179" i="55"/>
  <c r="X1322" i="55"/>
  <c r="X1398" i="55"/>
  <c r="X1456" i="55"/>
  <c r="X1478" i="55"/>
  <c r="X1497" i="55"/>
  <c r="X1539" i="55"/>
  <c r="X1597" i="55"/>
  <c r="X1661" i="55"/>
  <c r="X1682" i="55"/>
  <c r="X61" i="55"/>
  <c r="X58" i="55"/>
  <c r="X284" i="55"/>
  <c r="X421" i="55"/>
  <c r="X432" i="55"/>
  <c r="X474" i="55"/>
  <c r="X744" i="55"/>
  <c r="X804" i="55"/>
  <c r="X1168" i="55"/>
  <c r="X1367" i="55"/>
  <c r="X776" i="55"/>
  <c r="X795" i="55"/>
  <c r="X866" i="55"/>
  <c r="X968" i="55"/>
  <c r="X933" i="55"/>
  <c r="X939" i="55"/>
  <c r="X1004" i="55"/>
  <c r="X1131" i="55"/>
  <c r="X1029" i="55"/>
  <c r="X1084" i="55"/>
  <c r="X1122" i="55"/>
  <c r="X1242" i="55"/>
  <c r="X1218" i="55"/>
  <c r="X1270" i="55"/>
  <c r="X1328" i="55"/>
  <c r="X1388" i="55"/>
  <c r="X1385" i="55"/>
  <c r="X1433" i="55"/>
  <c r="X1526" i="55"/>
  <c r="X1568" i="55"/>
  <c r="X1592" i="55"/>
  <c r="X1647" i="55"/>
  <c r="X93" i="55"/>
  <c r="X90" i="55"/>
  <c r="X287" i="55"/>
  <c r="X318" i="55"/>
  <c r="X350" i="55"/>
  <c r="X382" i="55"/>
  <c r="X489" i="55"/>
  <c r="X528" i="55"/>
  <c r="X564" i="55"/>
  <c r="X596" i="55"/>
  <c r="X625" i="55"/>
  <c r="X657" i="55"/>
  <c r="X689" i="55"/>
  <c r="X714" i="55"/>
  <c r="X782" i="55"/>
  <c r="X778" i="55"/>
  <c r="X848" i="55"/>
  <c r="X905" i="55"/>
  <c r="X937" i="55"/>
  <c r="X1000" i="55"/>
  <c r="X1033" i="55"/>
  <c r="X1065" i="55"/>
  <c r="X1132" i="55"/>
  <c r="X1167" i="55"/>
  <c r="X1227" i="55"/>
  <c r="X1278" i="55"/>
  <c r="X1290" i="55"/>
  <c r="X1306" i="55"/>
  <c r="X1331" i="55"/>
  <c r="X1429" i="55"/>
  <c r="X1417" i="55"/>
  <c r="X1484" i="55"/>
  <c r="X1501" i="55"/>
  <c r="X1515" i="55"/>
  <c r="X1581" i="55"/>
  <c r="X1590" i="55"/>
  <c r="X849" i="55"/>
  <c r="X218" i="55"/>
  <c r="X186" i="55"/>
  <c r="X23" i="55"/>
  <c r="X1652" i="55"/>
  <c r="X1063" i="55"/>
  <c r="X1485" i="55"/>
  <c r="X1453" i="55"/>
  <c r="X1104" i="55"/>
  <c r="X1686" i="55"/>
  <c r="X1701" i="55"/>
  <c r="X1477" i="55"/>
  <c r="X1496" i="55"/>
  <c r="X859" i="55"/>
  <c r="X688" i="55"/>
  <c r="X557" i="55"/>
  <c r="X1471" i="55"/>
  <c r="X160" i="55"/>
  <c r="X1677" i="55"/>
  <c r="X1662" i="55"/>
  <c r="X1665" i="55"/>
  <c r="X1573" i="55"/>
  <c r="W1172" i="55"/>
  <c r="W630" i="55"/>
  <c r="W554" i="55"/>
  <c r="W580" i="55"/>
  <c r="W552" i="55"/>
  <c r="W235" i="55"/>
  <c r="W1673" i="55"/>
  <c r="W1577" i="55"/>
  <c r="W1552" i="55"/>
  <c r="W1502" i="55"/>
  <c r="W1319" i="55"/>
  <c r="W1265" i="55"/>
  <c r="W1146" i="55"/>
  <c r="W809" i="55"/>
  <c r="W764" i="55"/>
  <c r="W677" i="55"/>
  <c r="W1620" i="55"/>
  <c r="W1611" i="55"/>
  <c r="W1523" i="55"/>
  <c r="W1259" i="55"/>
  <c r="W1017" i="55"/>
  <c r="W1288" i="55"/>
  <c r="W1216" i="55"/>
  <c r="W935" i="55"/>
  <c r="W861" i="55"/>
  <c r="W818" i="55"/>
  <c r="W395" i="55"/>
  <c r="W196" i="55"/>
  <c r="W926" i="55"/>
  <c r="W896" i="55"/>
  <c r="W422" i="55"/>
  <c r="W451" i="55"/>
  <c r="W415" i="55"/>
  <c r="W263" i="55"/>
  <c r="W128" i="55"/>
  <c r="W1443" i="55"/>
  <c r="W959" i="55"/>
  <c r="W622" i="55"/>
  <c r="W592" i="55"/>
  <c r="W989" i="55"/>
  <c r="W734" i="55"/>
  <c r="W658" i="55"/>
  <c r="W680" i="55"/>
  <c r="W238" i="55"/>
  <c r="W1376" i="55"/>
  <c r="W1005" i="55"/>
  <c r="W698" i="55"/>
  <c r="W719" i="55"/>
  <c r="W706" i="55"/>
  <c r="W430" i="55"/>
  <c r="W577" i="55"/>
  <c r="W399" i="55"/>
  <c r="W378" i="55"/>
  <c r="W397" i="55"/>
  <c r="W193" i="55"/>
  <c r="W200" i="55"/>
  <c r="W28" i="55"/>
  <c r="W147" i="55"/>
  <c r="W97" i="55"/>
  <c r="W1507" i="55"/>
  <c r="W1346" i="55"/>
  <c r="W1326" i="55"/>
  <c r="W1210" i="55"/>
  <c r="W1124" i="55"/>
  <c r="W1016" i="55"/>
  <c r="W639" i="55"/>
  <c r="W711" i="55"/>
  <c r="W66" i="55"/>
  <c r="W1606" i="55"/>
  <c r="W1363" i="55"/>
  <c r="W1189" i="55"/>
  <c r="W726" i="55"/>
  <c r="W491" i="55"/>
  <c r="W224" i="55"/>
  <c r="W38" i="55"/>
  <c r="W1531" i="55"/>
  <c r="W1160" i="55"/>
  <c r="W82" i="55"/>
  <c r="W892" i="55"/>
  <c r="W985" i="55"/>
  <c r="W1007" i="55"/>
  <c r="W1098" i="55"/>
  <c r="W1161" i="55"/>
  <c r="W1350" i="55"/>
  <c r="W1299" i="55"/>
  <c r="W1536" i="55"/>
  <c r="W1660" i="55"/>
  <c r="W32" i="55"/>
  <c r="W159" i="55"/>
  <c r="W74" i="55"/>
  <c r="W96" i="55"/>
  <c r="W131" i="55"/>
  <c r="W256" i="55"/>
  <c r="W249" i="55"/>
  <c r="W296" i="55"/>
  <c r="W325" i="55"/>
  <c r="W327" i="55"/>
  <c r="W563" i="55"/>
  <c r="W465" i="55"/>
  <c r="W452" i="55"/>
  <c r="W529" i="55"/>
  <c r="W469" i="55"/>
  <c r="W454" i="55"/>
  <c r="W567" i="55"/>
  <c r="W690" i="55"/>
  <c r="W699" i="55"/>
  <c r="W727" i="55"/>
  <c r="W766" i="55"/>
  <c r="W824" i="55"/>
  <c r="W868" i="55"/>
  <c r="W957" i="55"/>
  <c r="W958" i="55"/>
  <c r="W987" i="55"/>
  <c r="W1053" i="55"/>
  <c r="W1038" i="55"/>
  <c r="W1055" i="55"/>
  <c r="W1101" i="55"/>
  <c r="W1154" i="55"/>
  <c r="W1155" i="55"/>
  <c r="W1253" i="55"/>
  <c r="W1271" i="55"/>
  <c r="W1351" i="55"/>
  <c r="W1325" i="55"/>
  <c r="W1377" i="55"/>
  <c r="W1448" i="55"/>
  <c r="W1463" i="55"/>
  <c r="W1503" i="55"/>
  <c r="W1646" i="55"/>
  <c r="W69" i="55"/>
  <c r="W172" i="55"/>
  <c r="W210" i="55"/>
  <c r="W332" i="55"/>
  <c r="W471" i="55"/>
  <c r="W423" i="55"/>
  <c r="W579" i="55"/>
  <c r="W652" i="55"/>
  <c r="W763" i="55"/>
  <c r="W823" i="55"/>
  <c r="W858" i="55"/>
  <c r="W965" i="55"/>
  <c r="W995" i="55"/>
  <c r="W1115" i="55"/>
  <c r="W1097" i="55"/>
  <c r="W663" i="55"/>
  <c r="W728" i="55"/>
  <c r="W765" i="55"/>
  <c r="W871" i="55"/>
  <c r="W895" i="55"/>
  <c r="W990" i="55"/>
  <c r="W1066" i="55"/>
  <c r="W1102" i="55"/>
  <c r="W1129" i="55"/>
  <c r="W1199" i="55"/>
  <c r="W1201" i="55"/>
  <c r="W1220" i="55"/>
  <c r="W1256" i="55"/>
  <c r="W1353" i="55"/>
  <c r="W1383" i="55"/>
  <c r="W1401" i="55"/>
  <c r="W1411" i="55"/>
  <c r="W1438" i="55"/>
  <c r="W1465" i="55"/>
  <c r="W1519" i="55"/>
  <c r="W1562" i="55"/>
  <c r="W1631" i="55"/>
  <c r="W1621" i="55"/>
  <c r="W1654" i="55"/>
  <c r="W291" i="55"/>
  <c r="W277" i="55"/>
  <c r="W600" i="55"/>
  <c r="W572" i="55"/>
  <c r="W616" i="55"/>
  <c r="W718" i="55"/>
  <c r="W960" i="55"/>
  <c r="W1139" i="55"/>
  <c r="W1151" i="55"/>
  <c r="W1330" i="55"/>
  <c r="W1521" i="55"/>
  <c r="W1529" i="55"/>
  <c r="W1540" i="55"/>
  <c r="W1565" i="55"/>
  <c r="W1695" i="55"/>
  <c r="W106" i="55"/>
  <c r="W92" i="55"/>
  <c r="W130" i="55"/>
  <c r="W260" i="55"/>
  <c r="W271" i="55"/>
  <c r="W253" i="55"/>
  <c r="W304" i="55"/>
  <c r="W329" i="55"/>
  <c r="W331" i="55"/>
  <c r="W473" i="55"/>
  <c r="W458" i="55"/>
  <c r="W533" i="55"/>
  <c r="W477" i="55"/>
  <c r="W462" i="55"/>
  <c r="W575" i="55"/>
  <c r="W705" i="55"/>
  <c r="W694" i="55"/>
  <c r="W770" i="55"/>
  <c r="W828" i="55"/>
  <c r="W961" i="55"/>
  <c r="W991" i="55"/>
  <c r="W1057" i="55"/>
  <c r="W1042" i="55"/>
  <c r="W1059" i="55"/>
  <c r="W1152" i="55"/>
  <c r="W1158" i="55"/>
  <c r="W1159" i="55"/>
  <c r="W654" i="55"/>
  <c r="W631" i="55"/>
  <c r="W733" i="55"/>
  <c r="W820" i="55"/>
  <c r="W860" i="55"/>
  <c r="W953" i="55"/>
  <c r="W954" i="55"/>
  <c r="W983" i="55"/>
  <c r="W1049" i="55"/>
  <c r="W1034" i="55"/>
  <c r="W1051" i="55"/>
  <c r="W1093" i="55"/>
  <c r="W1219" i="55"/>
  <c r="W1245" i="55"/>
  <c r="W1263" i="55"/>
  <c r="W1347" i="55"/>
  <c r="W1321" i="55"/>
  <c r="W1373" i="55"/>
  <c r="W1418" i="55"/>
  <c r="W1444" i="55"/>
  <c r="W1459" i="55"/>
  <c r="W1481" i="55"/>
  <c r="W1499" i="55"/>
  <c r="W1603" i="55"/>
  <c r="W1576" i="55"/>
  <c r="W1675" i="55"/>
  <c r="W138" i="55"/>
  <c r="W177" i="55"/>
  <c r="W297" i="55"/>
  <c r="W392" i="55"/>
  <c r="W547" i="55"/>
  <c r="W602" i="55"/>
  <c r="W716" i="55"/>
  <c r="W870" i="55"/>
  <c r="W843" i="55"/>
  <c r="W928" i="55"/>
  <c r="W1072" i="55"/>
  <c r="W1076" i="55"/>
  <c r="W1190" i="55"/>
  <c r="W1258" i="55"/>
  <c r="W1412" i="55"/>
  <c r="W1480" i="55"/>
  <c r="W27" i="55"/>
  <c r="W124" i="55"/>
  <c r="W34" i="55"/>
  <c r="W63" i="55"/>
  <c r="W33" i="55"/>
  <c r="W228" i="55"/>
  <c r="W221" i="55"/>
  <c r="W406" i="55"/>
  <c r="W424" i="55"/>
  <c r="W499" i="55"/>
  <c r="W500" i="55"/>
  <c r="W426" i="55"/>
  <c r="W681" i="55"/>
  <c r="W662" i="55"/>
  <c r="W671" i="55"/>
  <c r="W768" i="55"/>
  <c r="W738" i="55"/>
  <c r="W796" i="55"/>
  <c r="W813" i="55"/>
  <c r="W929" i="55"/>
  <c r="W930" i="55"/>
  <c r="W1025" i="55"/>
  <c r="W1010" i="55"/>
  <c r="W1027" i="55"/>
  <c r="W1108" i="55"/>
  <c r="W1171" i="55"/>
  <c r="W1323" i="55"/>
  <c r="W1370" i="55"/>
  <c r="W1384" i="55"/>
  <c r="W1394" i="55"/>
  <c r="W1474" i="55"/>
  <c r="W1506" i="55"/>
  <c r="W1535" i="55"/>
  <c r="W1578" i="55"/>
  <c r="W1563" i="55"/>
  <c r="W1583" i="55"/>
  <c r="W1587" i="55"/>
  <c r="W1619" i="55"/>
  <c r="W1626" i="55"/>
  <c r="W1648" i="55"/>
  <c r="W120" i="55"/>
  <c r="W62" i="55"/>
  <c r="W276" i="55"/>
  <c r="W755" i="55"/>
  <c r="W956" i="55"/>
  <c r="W1123" i="55"/>
  <c r="W1314" i="55"/>
  <c r="W1601" i="55"/>
  <c r="W1561" i="55"/>
  <c r="W1659" i="55"/>
  <c r="W1691" i="55"/>
  <c r="W73" i="55"/>
  <c r="W26" i="55"/>
  <c r="W67" i="55"/>
  <c r="W70" i="55"/>
  <c r="W274" i="55"/>
  <c r="W231" i="55"/>
  <c r="W192" i="55"/>
  <c r="W185" i="55"/>
  <c r="W389" i="55"/>
  <c r="W370" i="55"/>
  <c r="W391" i="55"/>
  <c r="W548" i="55"/>
  <c r="W441" i="55"/>
  <c r="W550" i="55"/>
  <c r="W645" i="55"/>
  <c r="W626" i="55"/>
  <c r="W635" i="55"/>
  <c r="W732" i="55"/>
  <c r="W769" i="55"/>
  <c r="W873" i="55"/>
  <c r="W814" i="55"/>
  <c r="W853" i="55"/>
  <c r="W893" i="55"/>
  <c r="W894" i="55"/>
  <c r="W931" i="55"/>
  <c r="W994" i="55"/>
  <c r="W1120" i="55"/>
  <c r="W1114" i="55"/>
  <c r="W1208" i="55"/>
  <c r="W1202" i="55"/>
  <c r="W1260" i="55"/>
  <c r="W1254" i="55"/>
  <c r="W1320" i="55"/>
  <c r="W1428" i="55"/>
  <c r="W1599" i="55"/>
  <c r="W1693" i="55"/>
  <c r="W135" i="55"/>
  <c r="W171" i="55"/>
  <c r="W153" i="55"/>
  <c r="W305" i="55"/>
  <c r="W268" i="55"/>
  <c r="W396" i="55"/>
  <c r="W420" i="55"/>
  <c r="W551" i="55"/>
  <c r="W851" i="55"/>
  <c r="W932" i="55"/>
  <c r="W962" i="55"/>
  <c r="W967" i="55"/>
  <c r="W1103" i="55"/>
  <c r="W1198" i="55"/>
  <c r="W1277" i="55"/>
  <c r="W1292" i="55"/>
  <c r="W1416" i="55"/>
  <c r="W1421" i="55"/>
  <c r="W1452" i="55"/>
  <c r="W1482" i="55"/>
  <c r="W1532" i="55"/>
  <c r="W129" i="55"/>
  <c r="W137" i="55"/>
  <c r="W290" i="55"/>
  <c r="W239" i="55"/>
  <c r="W835" i="55"/>
  <c r="W924" i="55"/>
  <c r="W1044" i="55"/>
  <c r="W1182" i="55"/>
  <c r="W1281" i="55"/>
  <c r="W1297" i="55"/>
  <c r="W1408" i="55"/>
  <c r="W1425" i="55"/>
  <c r="W1476" i="55"/>
  <c r="W1666" i="55"/>
  <c r="W105" i="55"/>
  <c r="W149" i="55"/>
  <c r="W64" i="55"/>
  <c r="W99" i="55"/>
  <c r="W102" i="55"/>
  <c r="W199" i="55"/>
  <c r="W357" i="55"/>
  <c r="W338" i="55"/>
  <c r="W359" i="55"/>
  <c r="W516" i="55"/>
  <c r="W518" i="55"/>
  <c r="W613" i="55"/>
  <c r="W737" i="55"/>
  <c r="W899" i="55"/>
  <c r="W1002" i="55"/>
  <c r="W1106" i="55"/>
  <c r="W1070" i="55"/>
  <c r="W1133" i="55"/>
  <c r="W1207" i="55"/>
  <c r="W1209" i="55"/>
  <c r="W1264" i="55"/>
  <c r="W1387" i="55"/>
  <c r="W1405" i="55"/>
  <c r="W1415" i="55"/>
  <c r="W1442" i="55"/>
  <c r="W1469" i="55"/>
  <c r="W1489" i="55"/>
  <c r="W1566" i="55"/>
  <c r="W1658" i="55"/>
  <c r="W1669" i="55"/>
  <c r="W168" i="55"/>
  <c r="W37" i="55"/>
  <c r="W242" i="55"/>
  <c r="W364" i="55"/>
  <c r="W519" i="55"/>
  <c r="W456" i="55"/>
  <c r="W684" i="55"/>
  <c r="W832" i="55"/>
  <c r="W900" i="55"/>
  <c r="W993" i="55"/>
  <c r="W1221" i="55"/>
  <c r="W1149" i="55"/>
  <c r="W1308" i="55"/>
  <c r="W1445" i="55"/>
  <c r="W1534" i="55"/>
  <c r="W1610" i="55"/>
  <c r="W1635" i="55"/>
  <c r="W175" i="55"/>
  <c r="W760" i="55"/>
  <c r="W730" i="55"/>
  <c r="W810" i="55"/>
  <c r="W845" i="55"/>
  <c r="W889" i="55"/>
  <c r="W890" i="55"/>
  <c r="W927" i="55"/>
  <c r="W992" i="55"/>
  <c r="W1003" i="55"/>
  <c r="W1116" i="55"/>
  <c r="W1110" i="55"/>
  <c r="W1200" i="55"/>
  <c r="W1194" i="55"/>
  <c r="W1252" i="55"/>
  <c r="W1246" i="55"/>
  <c r="W1316" i="55"/>
  <c r="W1595" i="55"/>
  <c r="W1689" i="55"/>
  <c r="W206" i="55"/>
  <c r="W328" i="55"/>
  <c r="W463" i="55"/>
  <c r="W571" i="55"/>
  <c r="W648" i="55"/>
  <c r="W759" i="55"/>
  <c r="W819" i="55"/>
  <c r="W850" i="55"/>
  <c r="W963" i="55"/>
  <c r="W1064" i="55"/>
  <c r="W1048" i="55"/>
  <c r="W1089" i="55"/>
  <c r="W1267" i="55"/>
  <c r="W1310" i="55"/>
  <c r="W1629" i="55"/>
  <c r="W166" i="55"/>
  <c r="W60" i="55"/>
  <c r="W127" i="55"/>
  <c r="W98" i="55"/>
  <c r="W203" i="55"/>
  <c r="W361" i="55"/>
  <c r="W342" i="55"/>
  <c r="W363" i="55"/>
  <c r="W520" i="55"/>
  <c r="W522" i="55"/>
  <c r="W617" i="55"/>
  <c r="W607" i="55"/>
  <c r="W741" i="55"/>
  <c r="W786" i="55"/>
  <c r="W903" i="55"/>
  <c r="W966" i="55"/>
  <c r="W1088" i="55"/>
  <c r="W1074" i="55"/>
  <c r="W1137" i="55"/>
  <c r="W1215" i="55"/>
  <c r="W1217" i="55"/>
  <c r="W1272" i="55"/>
  <c r="W1409" i="55"/>
  <c r="W1446" i="55"/>
  <c r="W1473" i="55"/>
  <c r="W1522" i="55"/>
  <c r="W1632" i="55"/>
  <c r="W1674" i="55"/>
  <c r="W144" i="55"/>
  <c r="W165" i="55"/>
  <c r="W56" i="55"/>
  <c r="W91" i="55"/>
  <c r="W126" i="55"/>
  <c r="W59" i="55"/>
  <c r="W142" i="55"/>
  <c r="W65" i="55"/>
  <c r="W1697" i="55"/>
  <c r="W1329" i="55"/>
  <c r="W1355" i="55"/>
  <c r="W1268" i="55"/>
  <c r="W1118" i="55"/>
  <c r="W736" i="55"/>
  <c r="W445" i="55"/>
  <c r="W1584" i="55"/>
  <c r="W1575" i="55"/>
  <c r="W1559" i="55"/>
  <c r="W1470" i="55"/>
  <c r="W360" i="55"/>
  <c r="W217" i="55"/>
  <c r="W1315" i="55"/>
  <c r="W1257" i="55"/>
  <c r="W1019" i="55"/>
  <c r="W815" i="55"/>
  <c r="W621" i="55"/>
  <c r="W656" i="55"/>
  <c r="W561" i="55"/>
  <c r="W537" i="55"/>
  <c r="W293" i="55"/>
  <c r="W214" i="55"/>
  <c r="W94" i="55"/>
  <c r="W1548" i="55"/>
  <c r="W1450" i="55"/>
  <c r="W1386" i="55"/>
  <c r="W1262" i="55"/>
  <c r="W898" i="55"/>
  <c r="W620" i="55"/>
  <c r="W569" i="55"/>
  <c r="W374" i="55"/>
  <c r="W1625" i="55"/>
  <c r="W1615" i="55"/>
  <c r="W792" i="55"/>
  <c r="W492" i="55"/>
  <c r="W402" i="55"/>
  <c r="W922" i="55"/>
  <c r="W641" i="55"/>
  <c r="X706" i="55"/>
  <c r="X565" i="55"/>
  <c r="X698" i="55"/>
  <c r="X621" i="55"/>
  <c r="X485" i="55"/>
  <c r="X611" i="55"/>
  <c r="X653" i="55"/>
  <c r="X624" i="55"/>
  <c r="X526" i="55"/>
  <c r="X735" i="55"/>
  <c r="X643" i="55"/>
  <c r="X685" i="55"/>
  <c r="X656" i="55"/>
  <c r="X561" i="55"/>
  <c r="X587" i="55"/>
  <c r="X464" i="55"/>
  <c r="X707" i="55"/>
  <c r="X537" i="55"/>
  <c r="X719" i="55"/>
  <c r="X583" i="55"/>
  <c r="X430" i="55"/>
  <c r="X634" i="55"/>
  <c r="X470" i="55"/>
  <c r="X449" i="55"/>
  <c r="W762" i="55"/>
  <c r="W721" i="55"/>
  <c r="W609" i="55"/>
  <c r="X428" i="55"/>
  <c r="W562" i="55"/>
  <c r="X481" i="55"/>
  <c r="X523" i="55"/>
  <c r="X335" i="55"/>
  <c r="W598" i="55"/>
  <c r="W708" i="55"/>
  <c r="W723" i="55"/>
  <c r="W695" i="55"/>
  <c r="W686" i="55"/>
  <c r="W448" i="55"/>
  <c r="W862" i="55"/>
  <c r="W673" i="55"/>
  <c r="X410" i="55"/>
  <c r="X333" i="55"/>
  <c r="X397" i="55"/>
  <c r="X466" i="55"/>
  <c r="X427" i="55"/>
  <c r="X367" i="55"/>
  <c r="X336" i="55"/>
  <c r="X312" i="55"/>
  <c r="X193" i="55"/>
  <c r="X307" i="55"/>
  <c r="X399" i="55"/>
  <c r="X314" i="55"/>
  <c r="X368" i="55"/>
  <c r="X200" i="55"/>
  <c r="X182" i="55"/>
  <c r="X28" i="55"/>
  <c r="X346" i="55"/>
  <c r="X400" i="55"/>
  <c r="X232" i="55"/>
  <c r="X479" i="55"/>
  <c r="X378" i="55"/>
  <c r="X257" i="55"/>
  <c r="X279" i="55"/>
  <c r="X239" i="55"/>
  <c r="X556" i="55"/>
  <c r="X524" i="55"/>
  <c r="X577" i="55"/>
  <c r="X555" i="55"/>
  <c r="X365" i="55"/>
  <c r="X276" i="55"/>
  <c r="X154" i="55"/>
  <c r="W676" i="55"/>
  <c r="D12" i="55"/>
  <c r="W543" i="55"/>
  <c r="W419" i="55"/>
  <c r="W594" i="55"/>
  <c r="W334" i="55"/>
  <c r="W220" i="55"/>
  <c r="W269" i="55"/>
  <c r="W227" i="55"/>
  <c r="W366" i="55"/>
  <c r="W385" i="55"/>
  <c r="W109" i="55"/>
  <c r="W1671" i="55"/>
  <c r="X142" i="55"/>
  <c r="X175" i="55"/>
  <c r="X1699" i="55"/>
  <c r="X225" i="55"/>
  <c r="X293" i="55"/>
  <c r="X147" i="55"/>
  <c r="X1635" i="55"/>
  <c r="X126" i="55"/>
  <c r="X1626" i="55"/>
  <c r="W289" i="55"/>
  <c r="X94" i="55"/>
  <c r="X120" i="55"/>
  <c r="W266" i="55"/>
  <c r="X270" i="55"/>
  <c r="X207" i="55"/>
  <c r="X290" i="55"/>
  <c r="X88" i="55"/>
  <c r="X129" i="55"/>
  <c r="X1663" i="55"/>
  <c r="X59" i="55"/>
  <c r="X214" i="55"/>
  <c r="W259" i="55"/>
  <c r="W39" i="55"/>
  <c r="BB17" i="55"/>
  <c r="BA34" i="55"/>
  <c r="BA35" i="55"/>
  <c r="BA33" i="55"/>
  <c r="X1563" i="55"/>
  <c r="X1450" i="55"/>
  <c r="X1446" i="55"/>
  <c r="X1384" i="55"/>
  <c r="X1370" i="55"/>
  <c r="X1323" i="55"/>
  <c r="X1172" i="55"/>
  <c r="X1118" i="55"/>
  <c r="X1115" i="55"/>
  <c r="X935" i="55"/>
  <c r="X962" i="55"/>
  <c r="X791" i="55"/>
  <c r="X770" i="55"/>
  <c r="X731" i="55"/>
  <c r="X639" i="55"/>
  <c r="X652" i="55"/>
  <c r="X462" i="55"/>
  <c r="X554" i="55"/>
  <c r="X500" i="55"/>
  <c r="X533" i="55"/>
  <c r="X579" i="55"/>
  <c r="X471" i="55"/>
  <c r="X331" i="55"/>
  <c r="X361" i="55"/>
  <c r="X304" i="55"/>
  <c r="X203" i="55"/>
  <c r="X33" i="55"/>
  <c r="X60" i="55"/>
  <c r="X1695" i="55"/>
  <c r="X1559" i="55"/>
  <c r="X1566" i="55"/>
  <c r="X1565" i="55"/>
  <c r="X1540" i="55"/>
  <c r="X1447" i="55"/>
  <c r="X1442" i="55"/>
  <c r="X1380" i="55"/>
  <c r="X1387" i="55"/>
  <c r="X1319" i="55"/>
  <c r="X1114" i="55"/>
  <c r="X1064" i="55"/>
  <c r="X931" i="55"/>
  <c r="X766" i="55"/>
  <c r="X635" i="55"/>
  <c r="X648" i="55"/>
  <c r="X454" i="55"/>
  <c r="X550" i="55"/>
  <c r="X492" i="55"/>
  <c r="X529" i="55"/>
  <c r="X571" i="55"/>
  <c r="X463" i="55"/>
  <c r="X327" i="55"/>
  <c r="X357" i="55"/>
  <c r="X296" i="55"/>
  <c r="X199" i="55"/>
  <c r="X38" i="55"/>
  <c r="X73" i="55"/>
  <c r="X1675" i="55"/>
  <c r="X1654" i="55"/>
  <c r="X1620" i="55"/>
  <c r="X1531" i="55"/>
  <c r="X1498" i="55"/>
  <c r="X1411" i="55"/>
  <c r="X1353" i="55"/>
  <c r="X1257" i="55"/>
  <c r="X1256" i="55"/>
  <c r="X1245" i="55"/>
  <c r="X1194" i="55"/>
  <c r="X1123" i="55"/>
  <c r="X922" i="55"/>
  <c r="X889" i="55"/>
  <c r="X956" i="55"/>
  <c r="X842" i="55"/>
  <c r="X820" i="55"/>
  <c r="X765" i="55"/>
  <c r="X631" i="55"/>
  <c r="X562" i="55"/>
  <c r="X234" i="55"/>
  <c r="X202" i="55"/>
  <c r="X77" i="55"/>
  <c r="X1588" i="55"/>
  <c r="X1255" i="55"/>
  <c r="W1334" i="55"/>
  <c r="X1030" i="55"/>
  <c r="X1090" i="55"/>
  <c r="X1013" i="55"/>
  <c r="W1028" i="55"/>
  <c r="W618" i="55"/>
  <c r="W330" i="55"/>
  <c r="W72" i="55"/>
  <c r="X1487" i="55"/>
  <c r="W1236" i="55"/>
  <c r="X1203" i="55"/>
  <c r="X1012" i="55"/>
  <c r="W506" i="55"/>
  <c r="W536" i="55"/>
  <c r="X409" i="55"/>
  <c r="W44" i="55"/>
  <c r="X62" i="55"/>
  <c r="X91" i="55"/>
  <c r="X29" i="55"/>
  <c r="X144" i="55"/>
  <c r="X1678" i="55"/>
  <c r="X1548" i="55"/>
  <c r="X1493" i="55"/>
  <c r="X1416" i="55"/>
  <c r="X1292" i="55"/>
  <c r="X1217" i="55"/>
  <c r="X1158" i="55"/>
  <c r="X1137" i="55"/>
  <c r="X1108" i="55"/>
  <c r="X1074" i="55"/>
  <c r="X1057" i="55"/>
  <c r="X993" i="55"/>
  <c r="X961" i="55"/>
  <c r="X473" i="55"/>
  <c r="X423" i="55"/>
  <c r="X332" i="55"/>
  <c r="X260" i="55"/>
  <c r="X210" i="55"/>
  <c r="X130" i="55"/>
  <c r="X34" i="55"/>
  <c r="X69" i="55"/>
  <c r="X168" i="55"/>
  <c r="X1630" i="55"/>
  <c r="X1606" i="55"/>
  <c r="X1412" i="55"/>
  <c r="X1271" i="55"/>
  <c r="X1209" i="55"/>
  <c r="X1154" i="55"/>
  <c r="X1133" i="55"/>
  <c r="X1070" i="55"/>
  <c r="X1106" i="55"/>
  <c r="X1053" i="55"/>
  <c r="X989" i="55"/>
  <c r="X957" i="55"/>
  <c r="X465" i="55"/>
  <c r="X328" i="55"/>
  <c r="X256" i="55"/>
  <c r="X263" i="55"/>
  <c r="X206" i="55"/>
  <c r="X64" i="55"/>
  <c r="X1691" i="55"/>
  <c r="X1634" i="55"/>
  <c r="X1555" i="55"/>
  <c r="X1562" i="55"/>
  <c r="X1561" i="55"/>
  <c r="X1443" i="55"/>
  <c r="X1438" i="55"/>
  <c r="X1418" i="55"/>
  <c r="X1376" i="55"/>
  <c r="X1383" i="55"/>
  <c r="X1315" i="55"/>
  <c r="X1110" i="55"/>
  <c r="X992" i="55"/>
  <c r="X927" i="55"/>
  <c r="X762" i="55"/>
  <c r="X676" i="55"/>
  <c r="X644" i="55"/>
  <c r="X388" i="55"/>
  <c r="X356" i="55"/>
  <c r="X324" i="55"/>
  <c r="W132" i="55"/>
  <c r="W150" i="55"/>
  <c r="X45" i="55"/>
  <c r="X1542" i="55"/>
  <c r="W1192" i="55"/>
  <c r="W729" i="55"/>
  <c r="X1598" i="55"/>
  <c r="W1589" i="55"/>
  <c r="W1457" i="55"/>
  <c r="X1313" i="55"/>
  <c r="X720" i="55"/>
  <c r="W442" i="55"/>
  <c r="X535" i="55"/>
  <c r="X251" i="55"/>
  <c r="BA28" i="55"/>
  <c r="BA29" i="55"/>
  <c r="BA30" i="55"/>
  <c r="X1587" i="55"/>
  <c r="X1522" i="55"/>
  <c r="X1467" i="55"/>
  <c r="X1482" i="55"/>
  <c r="X1409" i="55"/>
  <c r="X1329" i="55"/>
  <c r="X1059" i="55"/>
  <c r="X1088" i="55"/>
  <c r="X898" i="55"/>
  <c r="X932" i="55"/>
  <c r="X818" i="55"/>
  <c r="X851" i="55"/>
  <c r="X796" i="55"/>
  <c r="X741" i="55"/>
  <c r="X768" i="55"/>
  <c r="X630" i="55"/>
  <c r="X617" i="55"/>
  <c r="X580" i="55"/>
  <c r="X424" i="55"/>
  <c r="X551" i="55"/>
  <c r="X395" i="55"/>
  <c r="X342" i="55"/>
  <c r="X189" i="55"/>
  <c r="X271" i="55"/>
  <c r="X285" i="55"/>
  <c r="X299" i="55"/>
  <c r="X282" i="55"/>
  <c r="X305" i="55"/>
  <c r="X127" i="55"/>
  <c r="X1681" i="55"/>
  <c r="X1463" i="55"/>
  <c r="X1405" i="55"/>
  <c r="X1325" i="55"/>
  <c r="X1055" i="55"/>
  <c r="X1076" i="55"/>
  <c r="X894" i="55"/>
  <c r="X928" i="55"/>
  <c r="X814" i="55"/>
  <c r="X868" i="55"/>
  <c r="X843" i="55"/>
  <c r="X792" i="55"/>
  <c r="X737" i="55"/>
  <c r="X764" i="55"/>
  <c r="X727" i="55"/>
  <c r="X699" i="55"/>
  <c r="X626" i="55"/>
  <c r="X718" i="55"/>
  <c r="X613" i="55"/>
  <c r="X716" i="55"/>
  <c r="X572" i="55"/>
  <c r="X563" i="55"/>
  <c r="X547" i="55"/>
  <c r="X391" i="55"/>
  <c r="X338" i="55"/>
  <c r="X185" i="55"/>
  <c r="X277" i="55"/>
  <c r="X291" i="55"/>
  <c r="X274" i="55"/>
  <c r="X297" i="55"/>
  <c r="X99" i="55"/>
  <c r="X36" i="55"/>
  <c r="X74" i="55"/>
  <c r="X1601" i="55"/>
  <c r="X1408" i="55"/>
  <c r="X1263" i="55"/>
  <c r="X1201" i="55"/>
  <c r="X1129" i="55"/>
  <c r="X1066" i="55"/>
  <c r="X1098" i="55"/>
  <c r="X1049" i="55"/>
  <c r="X1007" i="55"/>
  <c r="X985" i="55"/>
  <c r="X953" i="55"/>
  <c r="X871" i="55"/>
  <c r="X612" i="55"/>
  <c r="X447" i="55"/>
  <c r="X35" i="55"/>
  <c r="X1591" i="55"/>
  <c r="W1156" i="55"/>
  <c r="X1062" i="55"/>
  <c r="X1045" i="55"/>
  <c r="W886" i="55"/>
  <c r="W781" i="55"/>
  <c r="X320" i="55"/>
  <c r="X25" i="55"/>
  <c r="W49" i="55"/>
  <c r="X1613" i="55"/>
  <c r="X977" i="55"/>
  <c r="X882" i="55"/>
  <c r="W604" i="55"/>
  <c r="X165" i="55"/>
  <c r="X137" i="55"/>
  <c r="X1697" i="55"/>
  <c r="X1639" i="55"/>
  <c r="X1532" i="55"/>
  <c r="X1474" i="55"/>
  <c r="X1445" i="55"/>
  <c r="X1394" i="55"/>
  <c r="X1346" i="55"/>
  <c r="X1268" i="55"/>
  <c r="X1288" i="55"/>
  <c r="X1198" i="55"/>
  <c r="X1149" i="55"/>
  <c r="X1124" i="55"/>
  <c r="X1097" i="55"/>
  <c r="X903" i="55"/>
  <c r="X738" i="55"/>
  <c r="X703" i="55"/>
  <c r="X607" i="55"/>
  <c r="X620" i="55"/>
  <c r="X426" i="55"/>
  <c r="X522" i="55"/>
  <c r="X445" i="55"/>
  <c r="X499" i="55"/>
  <c r="X552" i="55"/>
  <c r="X329" i="55"/>
  <c r="X396" i="55"/>
  <c r="X268" i="55"/>
  <c r="X66" i="55"/>
  <c r="X92" i="55"/>
  <c r="X1693" i="55"/>
  <c r="X1673" i="55"/>
  <c r="X1584" i="55"/>
  <c r="X1470" i="55"/>
  <c r="X1480" i="55"/>
  <c r="X1428" i="55"/>
  <c r="X1363" i="55"/>
  <c r="X1352" i="55"/>
  <c r="X1330" i="55"/>
  <c r="X1260" i="55"/>
  <c r="X1190" i="55"/>
  <c r="X1120" i="55"/>
  <c r="X1151" i="55"/>
  <c r="X1089" i="55"/>
  <c r="X994" i="55"/>
  <c r="X899" i="55"/>
  <c r="X734" i="55"/>
  <c r="X616" i="55"/>
  <c r="X422" i="55"/>
  <c r="X518" i="55"/>
  <c r="X441" i="55"/>
  <c r="X491" i="55"/>
  <c r="X548" i="55"/>
  <c r="X600" i="55"/>
  <c r="X325" i="55"/>
  <c r="X392" i="55"/>
  <c r="X313" i="55"/>
  <c r="X70" i="55"/>
  <c r="X105" i="55"/>
  <c r="X32" i="55"/>
  <c r="X1459" i="55"/>
  <c r="X1425" i="55"/>
  <c r="X1401" i="55"/>
  <c r="X1321" i="55"/>
  <c r="X1299" i="55"/>
  <c r="X1219" i="55"/>
  <c r="X1051" i="55"/>
  <c r="X1044" i="55"/>
  <c r="X890" i="55"/>
  <c r="X924" i="55"/>
  <c r="X810" i="55"/>
  <c r="X860" i="55"/>
  <c r="X835" i="55"/>
  <c r="X788" i="55"/>
  <c r="X733" i="55"/>
  <c r="X760" i="55"/>
  <c r="X723" i="55"/>
  <c r="X695" i="55"/>
  <c r="X721" i="55"/>
  <c r="X544" i="55"/>
  <c r="X512" i="55"/>
  <c r="X457" i="55"/>
  <c r="X321" i="55"/>
  <c r="X162" i="55"/>
  <c r="W1607" i="55"/>
  <c r="X1422" i="55"/>
  <c r="X1404" i="55"/>
  <c r="X1301" i="55"/>
  <c r="W1251" i="55"/>
  <c r="W1211" i="55"/>
  <c r="X1125" i="55"/>
  <c r="W1090" i="55"/>
  <c r="W955" i="55"/>
  <c r="X1554" i="55"/>
  <c r="W1518" i="55"/>
  <c r="W1468" i="55"/>
  <c r="W1400" i="55"/>
  <c r="W1358" i="55"/>
  <c r="X844" i="55"/>
  <c r="W754" i="55"/>
  <c r="W725" i="55"/>
  <c r="X687" i="55"/>
  <c r="W380" i="55"/>
  <c r="AZ2" i="55"/>
  <c r="AU8" i="55"/>
  <c r="AY8" i="55" s="1"/>
  <c r="AT8" i="55"/>
  <c r="AU6" i="55"/>
  <c r="AY6" i="55" s="1"/>
  <c r="AT6" i="55"/>
  <c r="Y2" i="55"/>
  <c r="X176" i="55"/>
  <c r="X164" i="55"/>
  <c r="X115" i="55"/>
  <c r="X190" i="55"/>
  <c r="X240" i="55"/>
  <c r="X693" i="55"/>
  <c r="X847" i="55"/>
  <c r="X856" i="55"/>
  <c r="X825" i="55"/>
  <c r="X941" i="55"/>
  <c r="X1037" i="55"/>
  <c r="X1054" i="55"/>
  <c r="X1117" i="55"/>
  <c r="X1205" i="55"/>
  <c r="X1177" i="55"/>
  <c r="X1239" i="55"/>
  <c r="X1382" i="55"/>
  <c r="X1396" i="55"/>
  <c r="X1504" i="55"/>
  <c r="X1524" i="55"/>
  <c r="X1546" i="55"/>
  <c r="X1560" i="55"/>
  <c r="X1641" i="55"/>
  <c r="X53" i="55"/>
  <c r="X140" i="55"/>
  <c r="X50" i="55"/>
  <c r="X187" i="55"/>
  <c r="X300" i="55"/>
  <c r="X272" i="55"/>
  <c r="X345" i="55"/>
  <c r="X315" i="55"/>
  <c r="X517" i="55"/>
  <c r="X468" i="55"/>
  <c r="X538" i="55"/>
  <c r="X442" i="55"/>
  <c r="X636" i="55"/>
  <c r="X623" i="55"/>
  <c r="X780" i="55"/>
  <c r="X754" i="55"/>
  <c r="X919" i="55"/>
  <c r="X1040" i="55"/>
  <c r="X984" i="55"/>
  <c r="X1213" i="55"/>
  <c r="X1140" i="55"/>
  <c r="X1286" i="55"/>
  <c r="X1375" i="55"/>
  <c r="X1368" i="55"/>
  <c r="X1410" i="55"/>
  <c r="X1430" i="55"/>
  <c r="X1435" i="55"/>
  <c r="X1525" i="55"/>
  <c r="X1593" i="55"/>
  <c r="X1623" i="55"/>
  <c r="X1694" i="55"/>
  <c r="X40" i="55"/>
  <c r="X107" i="55"/>
  <c r="X184" i="55"/>
  <c r="X302" i="55"/>
  <c r="X311" i="55"/>
  <c r="X209" i="55"/>
  <c r="X362" i="55"/>
  <c r="X603" i="55"/>
  <c r="X444" i="55"/>
  <c r="X637" i="55"/>
  <c r="X650" i="55"/>
  <c r="X761" i="55"/>
  <c r="X816" i="55"/>
  <c r="X834" i="55"/>
  <c r="X952" i="55"/>
  <c r="X885" i="55"/>
  <c r="X918" i="55"/>
  <c r="X1197" i="55"/>
  <c r="X1186" i="55"/>
  <c r="X1237" i="55"/>
  <c r="X1248" i="55"/>
  <c r="X1249" i="55"/>
  <c r="X1349" i="55"/>
  <c r="X1407" i="55"/>
  <c r="X1494" i="55"/>
  <c r="X1569" i="55"/>
  <c r="X1551" i="55"/>
  <c r="X1650" i="55"/>
  <c r="X1672" i="55"/>
  <c r="X1671" i="55"/>
  <c r="X1700" i="55"/>
  <c r="X109" i="55"/>
  <c r="X132" i="55"/>
  <c r="X155" i="55"/>
  <c r="X54" i="55"/>
  <c r="X183" i="55"/>
  <c r="X292" i="55"/>
  <c r="X264" i="55"/>
  <c r="X408" i="55"/>
  <c r="X341" i="55"/>
  <c r="X513" i="55"/>
  <c r="X460" i="55"/>
  <c r="X534" i="55"/>
  <c r="X438" i="55"/>
  <c r="X632" i="55"/>
  <c r="X717" i="55"/>
  <c r="X619" i="55"/>
  <c r="X783" i="55"/>
  <c r="X750" i="55"/>
  <c r="X830" i="55"/>
  <c r="X915" i="55"/>
  <c r="X1024" i="55"/>
  <c r="X980" i="55"/>
  <c r="X1095" i="55"/>
  <c r="X1135" i="55"/>
  <c r="X1181" i="55"/>
  <c r="X1136" i="55"/>
  <c r="X1222" i="55"/>
  <c r="X1282" i="55"/>
  <c r="X1362" i="55"/>
  <c r="X1371" i="55"/>
  <c r="X1364" i="55"/>
  <c r="X1406" i="55"/>
  <c r="X1431" i="55"/>
  <c r="X1483" i="55"/>
  <c r="X1649" i="55"/>
  <c r="X1684" i="55"/>
  <c r="X1690" i="55"/>
  <c r="X157" i="55"/>
  <c r="X111" i="55"/>
  <c r="X180" i="55"/>
  <c r="X294" i="55"/>
  <c r="X303" i="55"/>
  <c r="X205" i="55"/>
  <c r="X358" i="55"/>
  <c r="X411" i="55"/>
  <c r="X440" i="55"/>
  <c r="X633" i="55"/>
  <c r="X646" i="55"/>
  <c r="X757" i="55"/>
  <c r="X812" i="55"/>
  <c r="X948" i="55"/>
  <c r="X881" i="55"/>
  <c r="X914" i="55"/>
  <c r="X1079" i="55"/>
  <c r="X1075" i="55"/>
  <c r="X1165" i="55"/>
  <c r="X1178" i="55"/>
  <c r="X1229" i="55"/>
  <c r="X1240" i="55"/>
  <c r="X1241" i="55"/>
  <c r="X1345" i="55"/>
  <c r="X1403" i="55"/>
  <c r="X1490" i="55"/>
  <c r="X1667" i="55"/>
  <c r="X1696" i="55"/>
  <c r="X110" i="55"/>
  <c r="X230" i="55"/>
  <c r="X352" i="55"/>
  <c r="X443" i="55"/>
  <c r="X508" i="55"/>
  <c r="X854" i="55"/>
  <c r="X837" i="55"/>
  <c r="X986" i="55"/>
  <c r="X1077" i="55"/>
  <c r="X1085" i="55"/>
  <c r="X1266" i="55"/>
  <c r="X1191" i="55"/>
  <c r="X1289" i="55"/>
  <c r="X1238" i="55"/>
  <c r="X1312" i="55"/>
  <c r="X1461" i="55"/>
  <c r="X1508" i="55"/>
  <c r="X1513" i="55"/>
  <c r="X1495" i="55"/>
  <c r="X80" i="55"/>
  <c r="X170" i="55"/>
  <c r="X306" i="55"/>
  <c r="X309" i="55"/>
  <c r="X286" i="55"/>
  <c r="X295" i="55"/>
  <c r="X201" i="55"/>
  <c r="X354" i="55"/>
  <c r="X407" i="55"/>
  <c r="X436" i="55"/>
  <c r="X629" i="55"/>
  <c r="X642" i="55"/>
  <c r="X753" i="55"/>
  <c r="X787" i="55"/>
  <c r="X808" i="55"/>
  <c r="X944" i="55"/>
  <c r="X877" i="55"/>
  <c r="X910" i="55"/>
  <c r="X1071" i="55"/>
  <c r="X1148" i="55"/>
  <c r="X1170" i="55"/>
  <c r="X1232" i="55"/>
  <c r="X1233" i="55"/>
  <c r="X1341" i="55"/>
  <c r="X1361" i="55"/>
  <c r="X1426" i="55"/>
  <c r="X1399" i="55"/>
  <c r="X1479" i="55"/>
  <c r="X1541" i="55"/>
  <c r="X1692" i="55"/>
  <c r="X117" i="55"/>
  <c r="X76" i="55"/>
  <c r="X114" i="55"/>
  <c r="X226" i="55"/>
  <c r="X348" i="55"/>
  <c r="X439" i="55"/>
  <c r="X504" i="55"/>
  <c r="X724" i="55"/>
  <c r="X846" i="55"/>
  <c r="X1060" i="55"/>
  <c r="X982" i="55"/>
  <c r="X1009" i="55"/>
  <c r="X1073" i="55"/>
  <c r="X1234" i="55"/>
  <c r="X1183" i="55"/>
  <c r="X1230" i="55"/>
  <c r="X1457" i="55"/>
  <c r="X1492" i="55"/>
  <c r="X1509" i="55"/>
  <c r="X1491" i="55"/>
  <c r="X1589" i="55"/>
  <c r="X1612" i="55"/>
  <c r="X1638" i="55"/>
  <c r="X81" i="55"/>
  <c r="X104" i="55"/>
  <c r="X178" i="55"/>
  <c r="X223" i="55"/>
  <c r="X381" i="55"/>
  <c r="X351" i="55"/>
  <c r="X507" i="55"/>
  <c r="X586" i="55"/>
  <c r="X553" i="55"/>
  <c r="X502" i="55"/>
  <c r="X672" i="55"/>
  <c r="X659" i="55"/>
  <c r="X751" i="55"/>
  <c r="X811" i="55"/>
  <c r="X888" i="55"/>
  <c r="X955" i="55"/>
  <c r="X999" i="55"/>
  <c r="X1015" i="55"/>
  <c r="X1138" i="55"/>
  <c r="X1192" i="55"/>
  <c r="X1334" i="55"/>
  <c r="X1156" i="55"/>
  <c r="X1212" i="55"/>
  <c r="X1251" i="55"/>
  <c r="X1343" i="55"/>
  <c r="X1369" i="55"/>
  <c r="X1440" i="55"/>
  <c r="X1655" i="55"/>
  <c r="X173" i="55"/>
  <c r="X39" i="55"/>
  <c r="X289" i="55"/>
  <c r="X266" i="55"/>
  <c r="X283" i="55"/>
  <c r="X259" i="55"/>
  <c r="X269" i="55"/>
  <c r="X181" i="55"/>
  <c r="X334" i="55"/>
  <c r="X387" i="55"/>
  <c r="X543" i="55"/>
  <c r="X708" i="55"/>
  <c r="X609" i="55"/>
  <c r="X710" i="55"/>
  <c r="X622" i="55"/>
  <c r="X83" i="55"/>
  <c r="X118" i="55"/>
  <c r="X222" i="55"/>
  <c r="X344" i="55"/>
  <c r="X435" i="55"/>
  <c r="X497" i="55"/>
  <c r="X838" i="55"/>
  <c r="X1036" i="55"/>
  <c r="X978" i="55"/>
  <c r="X1008" i="55"/>
  <c r="X1069" i="55"/>
  <c r="X1175" i="55"/>
  <c r="X1228" i="55"/>
  <c r="X1441" i="55"/>
  <c r="X1505" i="55"/>
  <c r="X1547" i="55"/>
  <c r="X1608" i="55"/>
  <c r="X1685" i="55"/>
  <c r="X136" i="55"/>
  <c r="X22" i="55"/>
  <c r="X219" i="55"/>
  <c r="X377" i="55"/>
  <c r="X347" i="55"/>
  <c r="X503" i="55"/>
  <c r="X578" i="55"/>
  <c r="X549" i="55"/>
  <c r="X494" i="55"/>
  <c r="X668" i="55"/>
  <c r="X655" i="55"/>
  <c r="X747" i="55"/>
  <c r="X777" i="55"/>
  <c r="X807" i="55"/>
  <c r="X865" i="55"/>
  <c r="X884" i="55"/>
  <c r="X951" i="55"/>
  <c r="X975" i="55"/>
  <c r="X1011" i="55"/>
  <c r="X1134" i="55"/>
  <c r="X1184" i="55"/>
  <c r="X1318" i="55"/>
  <c r="X1204" i="55"/>
  <c r="X1243" i="55"/>
  <c r="X1339" i="55"/>
  <c r="X1358" i="55"/>
  <c r="X1419" i="55"/>
  <c r="X1436" i="55"/>
  <c r="X1602" i="55"/>
  <c r="X1653" i="55"/>
  <c r="X75" i="55"/>
  <c r="X216" i="55"/>
  <c r="X241" i="55"/>
  <c r="X414" i="55"/>
  <c r="X394" i="55"/>
  <c r="X498" i="55"/>
  <c r="X590" i="55"/>
  <c r="X669" i="55"/>
  <c r="X682" i="55"/>
  <c r="X779" i="55"/>
  <c r="X785" i="55"/>
  <c r="X801" i="55"/>
  <c r="X163" i="55"/>
  <c r="X215" i="55"/>
  <c r="X373" i="55"/>
  <c r="X343" i="55"/>
  <c r="X495" i="55"/>
  <c r="X570" i="55"/>
  <c r="X545" i="55"/>
  <c r="X486" i="55"/>
  <c r="X664" i="55"/>
  <c r="X651" i="55"/>
  <c r="X743" i="55"/>
  <c r="X803" i="55"/>
  <c r="X857" i="55"/>
  <c r="X880" i="55"/>
  <c r="X947" i="55"/>
  <c r="X971" i="55"/>
  <c r="X1130" i="55"/>
  <c r="X1176" i="55"/>
  <c r="X1196" i="55"/>
  <c r="X1235" i="55"/>
  <c r="X1335" i="55"/>
  <c r="X1432" i="55"/>
  <c r="X1600" i="55"/>
  <c r="X1633" i="55"/>
  <c r="X1645" i="55"/>
  <c r="X134" i="55"/>
  <c r="X79" i="55"/>
  <c r="X146" i="55"/>
  <c r="X212" i="55"/>
  <c r="X237" i="55"/>
  <c r="X390" i="55"/>
  <c r="X601" i="55"/>
  <c r="X490" i="55"/>
  <c r="X582" i="55"/>
  <c r="X665" i="55"/>
  <c r="X678" i="55"/>
  <c r="X715" i="55"/>
  <c r="X797" i="55"/>
  <c r="X913" i="55"/>
  <c r="X946" i="55"/>
  <c r="X1026" i="55"/>
  <c r="X1086" i="55"/>
  <c r="X1293" i="55"/>
  <c r="X1365" i="55"/>
  <c r="X1553" i="55"/>
  <c r="X1679" i="55"/>
  <c r="X1657" i="55"/>
  <c r="X143" i="55"/>
  <c r="X174" i="55"/>
  <c r="X133" i="55"/>
  <c r="X78" i="55"/>
  <c r="X262" i="55"/>
  <c r="X384" i="55"/>
  <c r="X317" i="55"/>
  <c r="X417" i="55"/>
  <c r="X584" i="55"/>
  <c r="X496" i="55"/>
  <c r="X540" i="55"/>
  <c r="X475" i="55"/>
  <c r="X433" i="55"/>
  <c r="X597" i="55"/>
  <c r="X510" i="55"/>
  <c r="X608" i="55"/>
  <c r="X704" i="55"/>
  <c r="X713" i="55"/>
  <c r="X891" i="55"/>
  <c r="X1099" i="55"/>
  <c r="X1112" i="55"/>
  <c r="X1174" i="55"/>
  <c r="X1244" i="55"/>
  <c r="X1344" i="55"/>
  <c r="X1472" i="55"/>
  <c r="X1462" i="55"/>
  <c r="X1557" i="55"/>
  <c r="X1558" i="55"/>
  <c r="X1572" i="55"/>
  <c r="X1643" i="55"/>
  <c r="X1644" i="55"/>
  <c r="X156" i="55"/>
  <c r="X103" i="55"/>
  <c r="X42" i="55"/>
  <c r="X195" i="55"/>
  <c r="X288" i="55"/>
  <c r="X353" i="55"/>
  <c r="X323" i="55"/>
  <c r="X455" i="55"/>
  <c r="X48" i="55"/>
  <c r="X208" i="55"/>
  <c r="X233" i="55"/>
  <c r="X386" i="55"/>
  <c r="X593" i="55"/>
  <c r="X482" i="55"/>
  <c r="X574" i="55"/>
  <c r="X599" i="55"/>
  <c r="X661" i="55"/>
  <c r="X674" i="55"/>
  <c r="X793" i="55"/>
  <c r="X909" i="55"/>
  <c r="X942" i="55"/>
  <c r="X1022" i="55"/>
  <c r="X1273" i="55"/>
  <c r="X1284" i="55"/>
  <c r="X1449" i="55"/>
  <c r="X1500" i="55"/>
  <c r="X1517" i="55"/>
  <c r="X1527" i="55"/>
  <c r="X1550" i="55"/>
  <c r="X1651" i="55"/>
  <c r="X85" i="55"/>
  <c r="X44" i="55"/>
  <c r="X139" i="55"/>
  <c r="X82" i="55"/>
  <c r="X258" i="55"/>
  <c r="X380" i="55"/>
  <c r="X413" i="55"/>
  <c r="X576" i="55"/>
  <c r="X488" i="55"/>
  <c r="X536" i="55"/>
  <c r="X467" i="55"/>
  <c r="X429" i="55"/>
  <c r="X589" i="55"/>
  <c r="X506" i="55"/>
  <c r="X604" i="55"/>
  <c r="X725" i="55"/>
  <c r="X887" i="55"/>
  <c r="X1091" i="55"/>
  <c r="X1166" i="55"/>
  <c r="X1236" i="55"/>
  <c r="X1283" i="55"/>
  <c r="X1307" i="55"/>
  <c r="X1340" i="55"/>
  <c r="X1468" i="55"/>
  <c r="X1458" i="55"/>
  <c r="X1582" i="55"/>
  <c r="X1637" i="55"/>
  <c r="X1683" i="55"/>
  <c r="X49" i="55"/>
  <c r="X72" i="55"/>
  <c r="X161" i="55"/>
  <c r="X281" i="55"/>
  <c r="X275" i="55"/>
  <c r="X255" i="55"/>
  <c r="X330" i="55"/>
  <c r="X383" i="55"/>
  <c r="X539" i="55"/>
  <c r="X605" i="55"/>
  <c r="X618" i="55"/>
  <c r="X691" i="55"/>
  <c r="X756" i="55"/>
  <c r="X729" i="55"/>
  <c r="X831" i="55"/>
  <c r="X852" i="55"/>
  <c r="X806" i="55"/>
  <c r="X920" i="55"/>
  <c r="X886" i="55"/>
  <c r="X1087" i="55"/>
  <c r="X1028" i="55"/>
  <c r="X1047" i="55"/>
  <c r="X1211" i="55"/>
  <c r="X1291" i="55"/>
  <c r="X1317" i="55"/>
  <c r="X1397" i="55"/>
  <c r="X1617" i="55"/>
  <c r="X188" i="55"/>
  <c r="X310" i="55"/>
  <c r="X213" i="55"/>
  <c r="X366" i="55"/>
  <c r="X448" i="55"/>
  <c r="X641" i="55"/>
  <c r="X654" i="55"/>
  <c r="X51" i="55"/>
  <c r="X86" i="55"/>
  <c r="X254" i="55"/>
  <c r="X418" i="55"/>
  <c r="X376" i="55"/>
  <c r="X568" i="55"/>
  <c r="X480" i="55"/>
  <c r="X532" i="55"/>
  <c r="X459" i="55"/>
  <c r="X425" i="55"/>
  <c r="X581" i="55"/>
  <c r="X501" i="55"/>
  <c r="X883" i="55"/>
  <c r="X973" i="55"/>
  <c r="X1107" i="55"/>
  <c r="X1083" i="55"/>
  <c r="X1143" i="55"/>
  <c r="X1303" i="55"/>
  <c r="X1298" i="55"/>
  <c r="X1279" i="55"/>
  <c r="X1336" i="55"/>
  <c r="X1378" i="55"/>
  <c r="X1464" i="55"/>
  <c r="X1579" i="55"/>
  <c r="X1585" i="55"/>
  <c r="X1574" i="55"/>
  <c r="X158" i="55"/>
  <c r="X112" i="55"/>
  <c r="X145" i="55"/>
  <c r="X265" i="55"/>
  <c r="X247" i="55"/>
  <c r="X405" i="55"/>
  <c r="X322" i="55"/>
  <c r="X416" i="55"/>
  <c r="X375" i="55"/>
  <c r="X531" i="55"/>
  <c r="X696" i="55"/>
  <c r="X610" i="55"/>
  <c r="X712" i="55"/>
  <c r="X683" i="55"/>
  <c r="X722" i="55"/>
  <c r="X775" i="55"/>
  <c r="X748" i="55"/>
  <c r="X836" i="55"/>
  <c r="X798" i="55"/>
  <c r="X912" i="55"/>
  <c r="X878" i="55"/>
  <c r="X1100" i="55"/>
  <c r="X1039" i="55"/>
  <c r="X1195" i="55"/>
  <c r="X1354" i="55"/>
  <c r="X1594" i="55"/>
  <c r="X1609" i="55"/>
  <c r="X1668" i="55"/>
  <c r="X167" i="55"/>
  <c r="X108" i="55"/>
  <c r="X47" i="55"/>
  <c r="X194" i="55"/>
  <c r="X244" i="55"/>
  <c r="X316" i="55"/>
  <c r="X697" i="55"/>
  <c r="X855" i="55"/>
  <c r="X864" i="55"/>
  <c r="X829" i="55"/>
  <c r="X833" i="55"/>
  <c r="X945" i="55"/>
  <c r="X996" i="55"/>
  <c r="X1041" i="55"/>
  <c r="X1058" i="55"/>
  <c r="X1121" i="55"/>
  <c r="X1185" i="55"/>
  <c r="X1247" i="55"/>
  <c r="X1400" i="55"/>
  <c r="X1437" i="55"/>
  <c r="X1518" i="55"/>
  <c r="X1564" i="55"/>
  <c r="X113" i="55"/>
  <c r="X46" i="55"/>
  <c r="X191" i="55"/>
  <c r="X308" i="55"/>
  <c r="X280" i="55"/>
  <c r="X349" i="55"/>
  <c r="X319" i="55"/>
  <c r="X521" i="55"/>
  <c r="X476" i="55"/>
  <c r="X542" i="55"/>
  <c r="X446" i="55"/>
  <c r="X640" i="55"/>
  <c r="X627" i="55"/>
  <c r="X758" i="55"/>
  <c r="X872" i="55"/>
  <c r="X923" i="55"/>
  <c r="X1052" i="55"/>
  <c r="X988" i="55"/>
  <c r="X1144" i="55"/>
  <c r="X1311" i="55"/>
  <c r="X1379" i="55"/>
  <c r="X1372" i="55"/>
  <c r="X1414" i="55"/>
  <c r="X1434" i="55"/>
  <c r="X1439" i="55"/>
  <c r="X1528" i="55"/>
  <c r="X1622" i="55"/>
  <c r="X1687" i="55"/>
  <c r="X1698" i="55"/>
  <c r="X71" i="55"/>
  <c r="X227" i="55"/>
  <c r="X385" i="55"/>
  <c r="X355" i="55"/>
  <c r="X511" i="55"/>
  <c r="X594" i="55"/>
  <c r="X123" i="55"/>
  <c r="X148" i="55"/>
  <c r="X65" i="55"/>
  <c r="X1674" i="55"/>
  <c r="X1632" i="55"/>
  <c r="X1580" i="55"/>
  <c r="X1578" i="55"/>
  <c r="X1535" i="55"/>
  <c r="X1534" i="55"/>
  <c r="X1421" i="55"/>
  <c r="X1294" i="55"/>
  <c r="X1326" i="55"/>
  <c r="X1159" i="55"/>
  <c r="X1152" i="55"/>
  <c r="X1042" i="55"/>
  <c r="X1025" i="55"/>
  <c r="X991" i="55"/>
  <c r="X995" i="55"/>
  <c r="X967" i="55"/>
  <c r="X929" i="55"/>
  <c r="X965" i="55"/>
  <c r="X813" i="55"/>
  <c r="X694" i="55"/>
  <c r="X711" i="55"/>
  <c r="X681" i="55"/>
  <c r="X406" i="55"/>
  <c r="X253" i="55"/>
  <c r="X228" i="55"/>
  <c r="X63" i="55"/>
  <c r="X101" i="55"/>
  <c r="X1658" i="55"/>
  <c r="X1646" i="55"/>
  <c r="X1629" i="55"/>
  <c r="X1529" i="55"/>
  <c r="X1521" i="55"/>
  <c r="X1489" i="55"/>
  <c r="X1377" i="55"/>
  <c r="X1310" i="55"/>
  <c r="X1155" i="55"/>
  <c r="X1038" i="55"/>
  <c r="X1021" i="55"/>
  <c r="X1048" i="55"/>
  <c r="X987" i="55"/>
  <c r="X963" i="55"/>
  <c r="X958" i="55"/>
  <c r="X925" i="55"/>
  <c r="X809" i="55"/>
  <c r="X873" i="55"/>
  <c r="X726" i="55"/>
  <c r="X690" i="55"/>
  <c r="X677" i="55"/>
  <c r="X402" i="55"/>
  <c r="X249" i="55"/>
  <c r="X224" i="55"/>
  <c r="X31" i="55"/>
  <c r="X96" i="55"/>
  <c r="X1689" i="55"/>
  <c r="X1660" i="55"/>
  <c r="X1576" i="55"/>
  <c r="X1466" i="55"/>
  <c r="X1476" i="55"/>
  <c r="X1348" i="55"/>
  <c r="X1314" i="55"/>
  <c r="X1252" i="55"/>
  <c r="X1182" i="55"/>
  <c r="X1116" i="55"/>
  <c r="X895" i="55"/>
  <c r="X730" i="55"/>
  <c r="X686" i="55"/>
  <c r="X592" i="55"/>
  <c r="X100" i="55"/>
  <c r="X150" i="55"/>
  <c r="W1655" i="55"/>
  <c r="W1558" i="55"/>
  <c r="W1317" i="55"/>
  <c r="W1343" i="55"/>
  <c r="W1249" i="55"/>
  <c r="W1015" i="55"/>
  <c r="X979" i="55"/>
  <c r="X950" i="55"/>
  <c r="X701" i="55"/>
  <c r="X198" i="55"/>
  <c r="W1683" i="55"/>
  <c r="W887" i="55"/>
  <c r="X802" i="55"/>
  <c r="X326" i="55"/>
  <c r="W258" i="55"/>
  <c r="X273" i="55"/>
  <c r="X1648" i="55"/>
  <c r="X1583" i="55"/>
  <c r="X1381" i="55"/>
  <c r="X1355" i="55"/>
  <c r="X1308" i="55"/>
  <c r="X1171" i="55"/>
  <c r="X1216" i="55"/>
  <c r="X1221" i="55"/>
  <c r="X1027" i="55"/>
  <c r="X900" i="55"/>
  <c r="X832" i="55"/>
  <c r="X823" i="55"/>
  <c r="X736" i="55"/>
  <c r="X763" i="55"/>
  <c r="X671" i="55"/>
  <c r="X684" i="55"/>
  <c r="X519" i="55"/>
  <c r="X363" i="55"/>
  <c r="X420" i="55"/>
  <c r="X393" i="55"/>
  <c r="X235" i="55"/>
  <c r="X153" i="55"/>
  <c r="X172" i="55"/>
  <c r="X1669" i="55"/>
  <c r="X1575" i="55"/>
  <c r="X1577" i="55"/>
  <c r="X1448" i="55"/>
  <c r="X1427" i="55"/>
  <c r="X1351" i="55"/>
  <c r="X1267" i="55"/>
  <c r="X1226" i="55"/>
  <c r="X1164" i="55"/>
  <c r="X1208" i="55"/>
  <c r="X1146" i="55"/>
  <c r="X1189" i="55"/>
  <c r="X1023" i="55"/>
  <c r="X896" i="55"/>
  <c r="X819" i="55"/>
  <c r="X732" i="55"/>
  <c r="X759" i="55"/>
  <c r="X667" i="55"/>
  <c r="X680" i="55"/>
  <c r="X602" i="55"/>
  <c r="X515" i="55"/>
  <c r="X359" i="55"/>
  <c r="X415" i="55"/>
  <c r="X389" i="55"/>
  <c r="X231" i="55"/>
  <c r="X131" i="55"/>
  <c r="X149" i="55"/>
  <c r="X41" i="55"/>
  <c r="X1659" i="55"/>
  <c r="X1621" i="55"/>
  <c r="X1481" i="55"/>
  <c r="X1373" i="55"/>
  <c r="X1102" i="55"/>
  <c r="X1034" i="55"/>
  <c r="X1082" i="55"/>
  <c r="X1017" i="55"/>
  <c r="X983" i="55"/>
  <c r="X1005" i="55"/>
  <c r="X954" i="55"/>
  <c r="X921" i="55"/>
  <c r="X805" i="55"/>
  <c r="X450" i="55"/>
  <c r="X598" i="55"/>
  <c r="X546" i="55"/>
  <c r="X514" i="55"/>
  <c r="X484" i="55"/>
  <c r="X437" i="55"/>
  <c r="X525" i="55"/>
  <c r="X483" i="55"/>
  <c r="X558" i="55"/>
  <c r="X68" i="55"/>
  <c r="Z2" i="55"/>
  <c r="W176" i="55"/>
  <c r="W112" i="55"/>
  <c r="W164" i="55"/>
  <c r="W265" i="55"/>
  <c r="W247" i="55"/>
  <c r="W201" i="55"/>
  <c r="W405" i="55"/>
  <c r="W322" i="55"/>
  <c r="W407" i="55"/>
  <c r="W531" i="55"/>
  <c r="W696" i="55"/>
  <c r="W610" i="55"/>
  <c r="W683" i="55"/>
  <c r="W775" i="55"/>
  <c r="W748" i="55"/>
  <c r="W830" i="55"/>
  <c r="W912" i="55"/>
  <c r="W878" i="55"/>
  <c r="W1039" i="55"/>
  <c r="W1195" i="55"/>
  <c r="W1354" i="55"/>
  <c r="W1233" i="55"/>
  <c r="W1378" i="55"/>
  <c r="W1449" i="55"/>
  <c r="W1585" i="55"/>
  <c r="W1594" i="55"/>
  <c r="W1692" i="55"/>
  <c r="W167" i="55"/>
  <c r="W108" i="55"/>
  <c r="W140" i="55"/>
  <c r="W47" i="55"/>
  <c r="W194" i="55"/>
  <c r="W244" i="55"/>
  <c r="W316" i="55"/>
  <c r="W697" i="55"/>
  <c r="W780" i="55"/>
  <c r="W855" i="55"/>
  <c r="W865" i="55"/>
  <c r="W829" i="55"/>
  <c r="W844" i="55"/>
  <c r="W833" i="55"/>
  <c r="W945" i="55"/>
  <c r="W1041" i="55"/>
  <c r="W1058" i="55"/>
  <c r="W1091" i="55"/>
  <c r="W1121" i="55"/>
  <c r="W1185" i="55"/>
  <c r="W1247" i="55"/>
  <c r="W1638" i="55"/>
  <c r="W113" i="55"/>
  <c r="W161" i="55"/>
  <c r="W46" i="55"/>
  <c r="W275" i="55"/>
  <c r="W191" i="55"/>
  <c r="W302" i="55"/>
  <c r="W349" i="55"/>
  <c r="W351" i="55"/>
  <c r="W603" i="55"/>
  <c r="W521" i="55"/>
  <c r="W476" i="55"/>
  <c r="W542" i="55"/>
  <c r="W502" i="55"/>
  <c r="W640" i="55"/>
  <c r="W627" i="55"/>
  <c r="W923" i="55"/>
  <c r="W1052" i="55"/>
  <c r="W988" i="55"/>
  <c r="W1144" i="55"/>
  <c r="W1212" i="55"/>
  <c r="W1311" i="55"/>
  <c r="W1379" i="55"/>
  <c r="W1372" i="55"/>
  <c r="W1422" i="55"/>
  <c r="W1414" i="55"/>
  <c r="W1434" i="55"/>
  <c r="W1439" i="55"/>
  <c r="W1622" i="55"/>
  <c r="W1687" i="55"/>
  <c r="W1698" i="55"/>
  <c r="W71" i="55"/>
  <c r="W115" i="55"/>
  <c r="W190" i="55"/>
  <c r="W309" i="55"/>
  <c r="W240" i="55"/>
  <c r="W418" i="55"/>
  <c r="W693" i="55"/>
  <c r="W722" i="55"/>
  <c r="W847" i="55"/>
  <c r="W857" i="55"/>
  <c r="W825" i="55"/>
  <c r="W836" i="55"/>
  <c r="W941" i="55"/>
  <c r="W1037" i="55"/>
  <c r="W1054" i="55"/>
  <c r="W1083" i="55"/>
  <c r="W1117" i="55"/>
  <c r="W1205" i="55"/>
  <c r="W1177" i="55"/>
  <c r="W1298" i="55"/>
  <c r="W1239" i="55"/>
  <c r="W1426" i="55"/>
  <c r="W1483" i="55"/>
  <c r="W1504" i="55"/>
  <c r="W53" i="55"/>
  <c r="W146" i="55"/>
  <c r="W50" i="55"/>
  <c r="W267" i="55"/>
  <c r="W187" i="55"/>
  <c r="W294" i="55"/>
  <c r="W345" i="55"/>
  <c r="W347" i="55"/>
  <c r="W517" i="55"/>
  <c r="W468" i="55"/>
  <c r="W538" i="55"/>
  <c r="W494" i="55"/>
  <c r="W636" i="55"/>
  <c r="W724" i="55"/>
  <c r="W623" i="55"/>
  <c r="W919" i="55"/>
  <c r="W1040" i="55"/>
  <c r="W984" i="55"/>
  <c r="W1213" i="55"/>
  <c r="W1140" i="55"/>
  <c r="W1204" i="55"/>
  <c r="W1286" i="55"/>
  <c r="W1375" i="55"/>
  <c r="W1368" i="55"/>
  <c r="W1410" i="55"/>
  <c r="W1430" i="55"/>
  <c r="W1435" i="55"/>
  <c r="W1593" i="55"/>
  <c r="W1694" i="55"/>
  <c r="W40" i="55"/>
  <c r="W107" i="55"/>
  <c r="W184" i="55"/>
  <c r="W241" i="55"/>
  <c r="W362" i="55"/>
  <c r="W584" i="55"/>
  <c r="W586" i="55"/>
  <c r="W444" i="55"/>
  <c r="W597" i="55"/>
  <c r="W590" i="55"/>
  <c r="W637" i="55"/>
  <c r="W650" i="55"/>
  <c r="W761" i="55"/>
  <c r="W816" i="55"/>
  <c r="W831" i="55"/>
  <c r="W952" i="55"/>
  <c r="W885" i="55"/>
  <c r="W918" i="55"/>
  <c r="W1094" i="55"/>
  <c r="W1197" i="55"/>
  <c r="W1186" i="55"/>
  <c r="W1289" i="55"/>
  <c r="W1237" i="55"/>
  <c r="W1248" i="55"/>
  <c r="W1349" i="55"/>
  <c r="W1369" i="55"/>
  <c r="W1407" i="55"/>
  <c r="W1440" i="55"/>
  <c r="W1494" i="55"/>
  <c r="W158" i="55"/>
  <c r="W145" i="55"/>
  <c r="W54" i="55"/>
  <c r="W183" i="55"/>
  <c r="W286" i="55"/>
  <c r="W408" i="55"/>
  <c r="W341" i="55"/>
  <c r="W343" i="55"/>
  <c r="W513" i="55"/>
  <c r="W460" i="55"/>
  <c r="W534" i="55"/>
  <c r="W486" i="55"/>
  <c r="W632" i="55"/>
  <c r="W717" i="55"/>
  <c r="W619" i="55"/>
  <c r="W915" i="55"/>
  <c r="W1024" i="55"/>
  <c r="W980" i="55"/>
  <c r="W1135" i="55"/>
  <c r="W1181" i="55"/>
  <c r="W1136" i="55"/>
  <c r="W1222" i="55"/>
  <c r="W1196" i="55"/>
  <c r="W1282" i="55"/>
  <c r="W1362" i="55"/>
  <c r="W1371" i="55"/>
  <c r="W1364" i="55"/>
  <c r="W1406" i="55"/>
  <c r="W1431" i="55"/>
  <c r="W1649" i="55"/>
  <c r="W1690" i="55"/>
  <c r="W111" i="55"/>
  <c r="W180" i="55"/>
  <c r="W237" i="55"/>
  <c r="W358" i="55"/>
  <c r="W576" i="55"/>
  <c r="W601" i="55"/>
  <c r="W578" i="55"/>
  <c r="W440" i="55"/>
  <c r="W589" i="55"/>
  <c r="W582" i="55"/>
  <c r="W633" i="55"/>
  <c r="W646" i="55"/>
  <c r="W757" i="55"/>
  <c r="W777" i="55"/>
  <c r="W864" i="55"/>
  <c r="W812" i="55"/>
  <c r="W948" i="55"/>
  <c r="W881" i="55"/>
  <c r="W914" i="55"/>
  <c r="W1079" i="55"/>
  <c r="W1075" i="55"/>
  <c r="W1086" i="55"/>
  <c r="W1165" i="55"/>
  <c r="W1178" i="55"/>
  <c r="W1229" i="55"/>
  <c r="W1240" i="55"/>
  <c r="W1345" i="55"/>
  <c r="W1365" i="55"/>
  <c r="W1437" i="55"/>
  <c r="W1419" i="55"/>
  <c r="W1403" i="55"/>
  <c r="W1436" i="55"/>
  <c r="W1490" i="55"/>
  <c r="W1582" i="55"/>
  <c r="W1623" i="55"/>
  <c r="W1667" i="55"/>
  <c r="W110" i="55"/>
  <c r="W230" i="55"/>
  <c r="W311" i="55"/>
  <c r="W280" i="55"/>
  <c r="W352" i="55"/>
  <c r="W443" i="55"/>
  <c r="W508" i="55"/>
  <c r="W779" i="55"/>
  <c r="W854" i="55"/>
  <c r="W872" i="55"/>
  <c r="W1087" i="55"/>
  <c r="W986" i="55"/>
  <c r="W1077" i="55"/>
  <c r="W1266" i="55"/>
  <c r="W1191" i="55"/>
  <c r="W1238" i="55"/>
  <c r="W1291" i="55"/>
  <c r="W1301" i="55"/>
  <c r="W1312" i="55"/>
  <c r="W1508" i="55"/>
  <c r="W1513" i="55"/>
  <c r="W1495" i="55"/>
  <c r="W1542" i="55"/>
  <c r="W1588" i="55"/>
  <c r="W1591" i="55"/>
  <c r="W1616" i="55"/>
  <c r="W1650" i="55"/>
  <c r="W1672" i="55"/>
  <c r="W152" i="55"/>
  <c r="W30" i="55"/>
  <c r="W388" i="55"/>
  <c r="W321" i="55"/>
  <c r="W323" i="55"/>
  <c r="W544" i="55"/>
  <c r="W483" i="55"/>
  <c r="W437" i="55"/>
  <c r="W514" i="55"/>
  <c r="W450" i="55"/>
  <c r="W612" i="55"/>
  <c r="W80" i="55"/>
  <c r="W163" i="55"/>
  <c r="W306" i="55"/>
  <c r="W233" i="55"/>
  <c r="W354" i="55"/>
  <c r="W568" i="55"/>
  <c r="W593" i="55"/>
  <c r="W570" i="55"/>
  <c r="W436" i="55"/>
  <c r="W581" i="55"/>
  <c r="W574" i="55"/>
  <c r="W599" i="55"/>
  <c r="W629" i="55"/>
  <c r="W642" i="55"/>
  <c r="W753" i="55"/>
  <c r="W856" i="55"/>
  <c r="W808" i="55"/>
  <c r="W944" i="55"/>
  <c r="W877" i="55"/>
  <c r="W910" i="55"/>
  <c r="W1071" i="55"/>
  <c r="W1148" i="55"/>
  <c r="W1170" i="55"/>
  <c r="W1232" i="55"/>
  <c r="W1382" i="55"/>
  <c r="W1341" i="55"/>
  <c r="W1361" i="55"/>
  <c r="W1399" i="55"/>
  <c r="W1432" i="55"/>
  <c r="W1479" i="55"/>
  <c r="W1541" i="55"/>
  <c r="W1546" i="55"/>
  <c r="W1574" i="55"/>
  <c r="W1668" i="55"/>
  <c r="W117" i="55"/>
  <c r="W157" i="55"/>
  <c r="W76" i="55"/>
  <c r="W114" i="55"/>
  <c r="W226" i="55"/>
  <c r="W303" i="55"/>
  <c r="W272" i="55"/>
  <c r="W348" i="55"/>
  <c r="W439" i="55"/>
  <c r="W504" i="55"/>
  <c r="W846" i="55"/>
  <c r="W1060" i="55"/>
  <c r="W982" i="55"/>
  <c r="W1009" i="55"/>
  <c r="W1073" i="55"/>
  <c r="W1234" i="55"/>
  <c r="W1183" i="55"/>
  <c r="W1230" i="55"/>
  <c r="W1293" i="55"/>
  <c r="W1492" i="55"/>
  <c r="W1509" i="55"/>
  <c r="W1491" i="55"/>
  <c r="W1525" i="55"/>
  <c r="W1612" i="55"/>
  <c r="W81" i="55"/>
  <c r="W104" i="55"/>
  <c r="W223" i="55"/>
  <c r="W381" i="55"/>
  <c r="W383" i="55"/>
  <c r="W507" i="55"/>
  <c r="W553" i="55"/>
  <c r="W672" i="55"/>
  <c r="W704" i="55"/>
  <c r="W659" i="55"/>
  <c r="W751" i="55"/>
  <c r="W785" i="55"/>
  <c r="W811" i="55"/>
  <c r="W806" i="55"/>
  <c r="W888" i="55"/>
  <c r="W83" i="55"/>
  <c r="W118" i="55"/>
  <c r="W222" i="55"/>
  <c r="W295" i="55"/>
  <c r="W264" i="55"/>
  <c r="W344" i="55"/>
  <c r="W435" i="55"/>
  <c r="W497" i="55"/>
  <c r="W838" i="55"/>
  <c r="W1036" i="55"/>
  <c r="W978" i="55"/>
  <c r="W1069" i="55"/>
  <c r="W1100" i="55"/>
  <c r="W1175" i="55"/>
  <c r="W1228" i="55"/>
  <c r="W1505" i="55"/>
  <c r="W1524" i="55"/>
  <c r="W1547" i="55"/>
  <c r="W1608" i="55"/>
  <c r="W1645" i="55"/>
  <c r="W1685" i="55"/>
  <c r="W136" i="55"/>
  <c r="W22" i="55"/>
  <c r="W139" i="55"/>
  <c r="W219" i="55"/>
  <c r="W377" i="55"/>
  <c r="W379" i="55"/>
  <c r="W503" i="55"/>
  <c r="W549" i="55"/>
  <c r="W668" i="55"/>
  <c r="W655" i="55"/>
  <c r="W747" i="55"/>
  <c r="W807" i="55"/>
  <c r="W802" i="55"/>
  <c r="W884" i="55"/>
  <c r="W951" i="55"/>
  <c r="W975" i="55"/>
  <c r="W996" i="55"/>
  <c r="W1011" i="55"/>
  <c r="W1134" i="55"/>
  <c r="W1184" i="55"/>
  <c r="W1318" i="55"/>
  <c r="W1243" i="55"/>
  <c r="W1339" i="55"/>
  <c r="W1530" i="55"/>
  <c r="W1602" i="55"/>
  <c r="W1613" i="55"/>
  <c r="W1653" i="55"/>
  <c r="W25" i="55"/>
  <c r="W75" i="55"/>
  <c r="W308" i="55"/>
  <c r="W216" i="55"/>
  <c r="W414" i="55"/>
  <c r="W394" i="55"/>
  <c r="W498" i="55"/>
  <c r="W669" i="55"/>
  <c r="W682" i="55"/>
  <c r="W713" i="55"/>
  <c r="W801" i="55"/>
  <c r="W837" i="55"/>
  <c r="W917" i="55"/>
  <c r="W950" i="55"/>
  <c r="W979" i="55"/>
  <c r="W1013" i="55"/>
  <c r="W1030" i="55"/>
  <c r="W35" i="55"/>
  <c r="W77" i="55"/>
  <c r="W173" i="55"/>
  <c r="W100" i="55"/>
  <c r="W156" i="55"/>
  <c r="W202" i="55"/>
  <c r="W252" i="55"/>
  <c r="W324" i="55"/>
  <c r="W457" i="55"/>
  <c r="W215" i="55"/>
  <c r="W373" i="55"/>
  <c r="W375" i="55"/>
  <c r="W495" i="55"/>
  <c r="W545" i="55"/>
  <c r="W664" i="55"/>
  <c r="W651" i="55"/>
  <c r="W743" i="55"/>
  <c r="W787" i="55"/>
  <c r="W803" i="55"/>
  <c r="W798" i="55"/>
  <c r="W880" i="55"/>
  <c r="W947" i="55"/>
  <c r="W971" i="55"/>
  <c r="W1130" i="55"/>
  <c r="W1176" i="55"/>
  <c r="W1303" i="55"/>
  <c r="W1235" i="55"/>
  <c r="W1335" i="55"/>
  <c r="W1527" i="55"/>
  <c r="W1579" i="55"/>
  <c r="W1600" i="55"/>
  <c r="W1609" i="55"/>
  <c r="W1633" i="55"/>
  <c r="W1651" i="55"/>
  <c r="W79" i="55"/>
  <c r="W300" i="55"/>
  <c r="W212" i="55"/>
  <c r="W390" i="55"/>
  <c r="W490" i="55"/>
  <c r="W665" i="55"/>
  <c r="W678" i="55"/>
  <c r="W720" i="55"/>
  <c r="W797" i="55"/>
  <c r="W913" i="55"/>
  <c r="W946" i="55"/>
  <c r="W1026" i="55"/>
  <c r="W1295" i="55"/>
  <c r="W1553" i="55"/>
  <c r="W1564" i="55"/>
  <c r="W1679" i="55"/>
  <c r="W1657" i="55"/>
  <c r="W143" i="55"/>
  <c r="W178" i="55"/>
  <c r="W78" i="55"/>
  <c r="W262" i="55"/>
  <c r="W384" i="55"/>
  <c r="W317" i="55"/>
  <c r="W319" i="55"/>
  <c r="W417" i="55"/>
  <c r="W496" i="55"/>
  <c r="W540" i="55"/>
  <c r="W475" i="55"/>
  <c r="W433" i="55"/>
  <c r="W510" i="55"/>
  <c r="W446" i="55"/>
  <c r="W608" i="55"/>
  <c r="W758" i="55"/>
  <c r="W891" i="55"/>
  <c r="W1112" i="55"/>
  <c r="W1174" i="55"/>
  <c r="W1244" i="55"/>
  <c r="W1344" i="55"/>
  <c r="W1404" i="55"/>
  <c r="W1472" i="55"/>
  <c r="W1461" i="55"/>
  <c r="W1462" i="55"/>
  <c r="W1516" i="55"/>
  <c r="W1569" i="55"/>
  <c r="W1557" i="55"/>
  <c r="W1572" i="55"/>
  <c r="W1644" i="55"/>
  <c r="W103" i="55"/>
  <c r="W42" i="55"/>
  <c r="W283" i="55"/>
  <c r="W195" i="55"/>
  <c r="W310" i="55"/>
  <c r="W353" i="55"/>
  <c r="W355" i="55"/>
  <c r="W455" i="55"/>
  <c r="W525" i="55"/>
  <c r="W484" i="55"/>
  <c r="W546" i="55"/>
  <c r="W644" i="55"/>
  <c r="W710" i="55"/>
  <c r="W48" i="55"/>
  <c r="W292" i="55"/>
  <c r="W208" i="55"/>
  <c r="W386" i="55"/>
  <c r="W482" i="55"/>
  <c r="W661" i="55"/>
  <c r="W674" i="55"/>
  <c r="W712" i="55"/>
  <c r="W783" i="55"/>
  <c r="W793" i="55"/>
  <c r="W909" i="55"/>
  <c r="W942" i="55"/>
  <c r="W1008" i="55"/>
  <c r="W1095" i="55"/>
  <c r="W1022" i="55"/>
  <c r="W1273" i="55"/>
  <c r="W1284" i="55"/>
  <c r="W1441" i="55"/>
  <c r="W1500" i="55"/>
  <c r="W1517" i="55"/>
  <c r="W1550" i="55"/>
  <c r="W1560" i="55"/>
  <c r="W85" i="55"/>
  <c r="W51" i="55"/>
  <c r="W170" i="55"/>
  <c r="W86" i="55"/>
  <c r="W254" i="55"/>
  <c r="W376" i="55"/>
  <c r="W416" i="55"/>
  <c r="W480" i="55"/>
  <c r="W532" i="55"/>
  <c r="W459" i="55"/>
  <c r="W425" i="55"/>
  <c r="W501" i="55"/>
  <c r="W438" i="55"/>
  <c r="W750" i="55"/>
  <c r="W883" i="55"/>
  <c r="W973" i="55"/>
  <c r="W1107" i="55"/>
  <c r="W1143" i="55"/>
  <c r="W1279" i="55"/>
  <c r="W1336" i="55"/>
  <c r="W1396" i="55"/>
  <c r="W1464" i="55"/>
  <c r="W1641" i="55"/>
  <c r="W1684" i="55"/>
  <c r="W134" i="55"/>
  <c r="W273" i="55"/>
  <c r="W251" i="55"/>
  <c r="W205" i="55"/>
  <c r="W409" i="55"/>
  <c r="W326" i="55"/>
  <c r="W411" i="55"/>
  <c r="W535" i="55"/>
  <c r="W700" i="55"/>
  <c r="W614" i="55"/>
  <c r="W687" i="55"/>
  <c r="W715" i="55"/>
  <c r="W752" i="55"/>
  <c r="W916" i="55"/>
  <c r="W882" i="55"/>
  <c r="W977" i="55"/>
  <c r="W1012" i="55"/>
  <c r="W1043" i="55"/>
  <c r="W1203" i="55"/>
  <c r="W1241" i="55"/>
  <c r="W1313" i="55"/>
  <c r="W1554" i="55"/>
  <c r="W1598" i="55"/>
  <c r="W1696" i="55"/>
  <c r="W174" i="55"/>
  <c r="W43" i="55"/>
  <c r="W198" i="55"/>
  <c r="W248" i="55"/>
  <c r="W320" i="55"/>
  <c r="W701" i="55"/>
  <c r="W863" i="55"/>
  <c r="W834" i="55"/>
  <c r="W852" i="55"/>
  <c r="W949" i="55"/>
  <c r="W981" i="55"/>
  <c r="W1045" i="55"/>
  <c r="W1062" i="55"/>
  <c r="W1099" i="55"/>
  <c r="W1085" i="55"/>
  <c r="W1125" i="55"/>
  <c r="W1193" i="55"/>
  <c r="W1255" i="55"/>
  <c r="W1488" i="55"/>
  <c r="W1643" i="55"/>
  <c r="W45" i="55"/>
  <c r="W68" i="55"/>
  <c r="W155" i="55"/>
  <c r="W234" i="55"/>
  <c r="W288" i="55"/>
  <c r="W356" i="55"/>
  <c r="W447" i="55"/>
  <c r="W558" i="55"/>
  <c r="W512" i="55"/>
  <c r="W559" i="55"/>
  <c r="W560" i="55"/>
  <c r="W461" i="55"/>
  <c r="W1138" i="55"/>
  <c r="W1047" i="55"/>
  <c r="W999" i="55"/>
  <c r="X917" i="55"/>
  <c r="W756" i="55"/>
  <c r="X248" i="55"/>
  <c r="X43" i="55"/>
  <c r="X1530" i="55"/>
  <c r="W1487" i="55"/>
  <c r="W1458" i="55"/>
  <c r="W1307" i="55"/>
  <c r="X1295" i="55"/>
  <c r="X916" i="55"/>
  <c r="W488" i="55"/>
  <c r="BC20" i="55"/>
  <c r="X1619" i="55"/>
  <c r="X1610" i="55"/>
  <c r="X1507" i="55"/>
  <c r="X1473" i="55"/>
  <c r="X1393" i="55"/>
  <c r="X1386" i="55"/>
  <c r="X1324" i="55"/>
  <c r="X1262" i="55"/>
  <c r="X1277" i="55"/>
  <c r="X1215" i="55"/>
  <c r="X1103" i="55"/>
  <c r="X861" i="55"/>
  <c r="X477" i="55"/>
  <c r="X520" i="55"/>
  <c r="X456" i="55"/>
  <c r="X364" i="55"/>
  <c r="X242" i="55"/>
  <c r="X98" i="55"/>
  <c r="X171" i="55"/>
  <c r="X124" i="55"/>
  <c r="X166" i="55"/>
  <c r="X106" i="55"/>
  <c r="X37" i="55"/>
  <c r="X1615" i="55"/>
  <c r="X1599" i="55"/>
  <c r="X1503" i="55"/>
  <c r="X1469" i="55"/>
  <c r="X1320" i="55"/>
  <c r="X1254" i="55"/>
  <c r="X1305" i="55"/>
  <c r="X1258" i="55"/>
  <c r="X1207" i="55"/>
  <c r="X1101" i="55"/>
  <c r="X1072" i="55"/>
  <c r="X853" i="55"/>
  <c r="X870" i="55"/>
  <c r="X469" i="55"/>
  <c r="X516" i="55"/>
  <c r="X451" i="55"/>
  <c r="X360" i="55"/>
  <c r="X238" i="55"/>
  <c r="X102" i="55"/>
  <c r="X26" i="55"/>
  <c r="X159" i="55"/>
  <c r="X1666" i="55"/>
  <c r="X1536" i="55"/>
  <c r="X1519" i="55"/>
  <c r="X1444" i="55"/>
  <c r="X1347" i="55"/>
  <c r="X1259" i="55"/>
  <c r="X1220" i="55"/>
  <c r="X1160" i="55"/>
  <c r="X1350" i="55"/>
  <c r="X1200" i="55"/>
  <c r="X1142" i="55"/>
  <c r="X1161" i="55"/>
  <c r="X1019" i="55"/>
  <c r="X1003" i="55"/>
  <c r="X959" i="55"/>
  <c r="X892" i="55"/>
  <c r="X815" i="55"/>
  <c r="X728" i="55"/>
  <c r="X755" i="55"/>
  <c r="X663" i="55"/>
  <c r="X461" i="55"/>
  <c r="X559" i="55"/>
  <c r="X398" i="55"/>
  <c r="X419" i="55"/>
  <c r="X252" i="55"/>
  <c r="X30" i="55"/>
  <c r="X1616" i="55"/>
  <c r="W1528" i="55"/>
  <c r="X1488" i="55"/>
  <c r="X781" i="55"/>
  <c r="W605" i="55"/>
  <c r="W209" i="55"/>
  <c r="W1340" i="55"/>
  <c r="W1283" i="55"/>
  <c r="W1166" i="55"/>
  <c r="X1043" i="55"/>
  <c r="W467" i="55"/>
  <c r="W315" i="55"/>
  <c r="W413" i="55"/>
  <c r="BB20" i="55"/>
  <c r="X56" i="55"/>
  <c r="BB16" i="55"/>
  <c r="X97" i="55"/>
  <c r="X1670" i="55"/>
  <c r="X1506" i="55"/>
  <c r="X1452" i="55"/>
  <c r="X1272" i="55"/>
  <c r="X1261" i="55"/>
  <c r="X1210" i="55"/>
  <c r="X1081" i="55"/>
  <c r="X1010" i="55"/>
  <c r="X1016" i="55"/>
  <c r="X966" i="55"/>
  <c r="X930" i="55"/>
  <c r="X897" i="55"/>
  <c r="X786" i="55"/>
  <c r="X858" i="55"/>
  <c r="X828" i="55"/>
  <c r="X773" i="55"/>
  <c r="X662" i="55"/>
  <c r="X649" i="55"/>
  <c r="X705" i="55"/>
  <c r="X575" i="55"/>
  <c r="X458" i="55"/>
  <c r="X569" i="55"/>
  <c r="X374" i="55"/>
  <c r="X221" i="55"/>
  <c r="X196" i="55"/>
  <c r="X95" i="55"/>
  <c r="X135" i="55"/>
  <c r="X27" i="55"/>
  <c r="X1625" i="55"/>
  <c r="X1552" i="55"/>
  <c r="X1502" i="55"/>
  <c r="X1415" i="55"/>
  <c r="X1265" i="55"/>
  <c r="X1264" i="55"/>
  <c r="X1253" i="55"/>
  <c r="X1202" i="55"/>
  <c r="X1139" i="55"/>
  <c r="X1002" i="55"/>
  <c r="X926" i="55"/>
  <c r="X893" i="55"/>
  <c r="X960" i="55"/>
  <c r="X850" i="55"/>
  <c r="X824" i="55"/>
  <c r="X769" i="55"/>
  <c r="X658" i="55"/>
  <c r="X645" i="55"/>
  <c r="X567" i="55"/>
  <c r="X452" i="55"/>
  <c r="X370" i="55"/>
  <c r="X217" i="55"/>
  <c r="X192" i="55"/>
  <c r="X177" i="55"/>
  <c r="X138" i="55"/>
  <c r="X67" i="55"/>
  <c r="X128" i="55"/>
  <c r="X1611" i="55"/>
  <c r="X1631" i="55"/>
  <c r="X1595" i="55"/>
  <c r="X1603" i="55"/>
  <c r="X1523" i="55"/>
  <c r="X1499" i="55"/>
  <c r="X1465" i="55"/>
  <c r="X1316" i="55"/>
  <c r="X1246" i="55"/>
  <c r="X1297" i="55"/>
  <c r="X1199" i="55"/>
  <c r="X1281" i="55"/>
  <c r="X1093" i="55"/>
  <c r="X990" i="55"/>
  <c r="X845" i="55"/>
  <c r="X862" i="55"/>
  <c r="X673" i="55"/>
  <c r="X560" i="55"/>
  <c r="X245" i="55"/>
  <c r="W245" i="55"/>
  <c r="W213" i="55"/>
  <c r="W181" i="55"/>
  <c r="X220" i="55"/>
  <c r="W188" i="55"/>
  <c r="W162" i="55"/>
  <c r="X152" i="55"/>
  <c r="W1700" i="55"/>
  <c r="W1617" i="55"/>
  <c r="X1607" i="55"/>
  <c r="W1551" i="55"/>
  <c r="X1516" i="55"/>
  <c r="W1397" i="55"/>
  <c r="X1193" i="55"/>
  <c r="X1094" i="55"/>
  <c r="X981" i="55"/>
  <c r="X949" i="55"/>
  <c r="W920" i="55"/>
  <c r="X863" i="55"/>
  <c r="W691" i="55"/>
  <c r="W539" i="55"/>
  <c r="W255" i="55"/>
  <c r="W281" i="55"/>
  <c r="W133" i="55"/>
  <c r="W1637" i="55"/>
  <c r="X752" i="55"/>
  <c r="X614" i="55"/>
  <c r="W429" i="55"/>
  <c r="X379" i="55"/>
  <c r="X267" i="55"/>
  <c r="AA241" i="55"/>
  <c r="AA184" i="55"/>
  <c r="AA107" i="55"/>
  <c r="AA40" i="55"/>
  <c r="BB22" i="55"/>
  <c r="AA1602" i="55"/>
  <c r="AA1368" i="55"/>
  <c r="AA1339" i="55"/>
  <c r="AA1243" i="55"/>
  <c r="AA1204" i="55"/>
  <c r="AA1318" i="55"/>
  <c r="AA1184" i="55"/>
  <c r="AA1121" i="55"/>
  <c r="AA1009" i="55"/>
  <c r="AA984" i="55"/>
  <c r="AA919" i="55"/>
  <c r="AA884" i="55"/>
  <c r="AA807" i="55"/>
  <c r="AA747" i="55"/>
  <c r="AA623" i="55"/>
  <c r="AA668" i="55"/>
  <c r="AA494" i="55"/>
  <c r="AA538" i="55"/>
  <c r="AA468" i="55"/>
  <c r="AA517" i="55"/>
  <c r="AA503" i="55"/>
  <c r="AA347" i="55"/>
  <c r="AA377" i="55"/>
  <c r="AA294" i="55"/>
  <c r="AA219" i="55"/>
  <c r="AA267" i="55"/>
  <c r="AA146" i="55"/>
  <c r="AA22" i="55"/>
  <c r="AA1585" i="55"/>
  <c r="AA1547" i="55"/>
  <c r="AA1541" i="55"/>
  <c r="AA1505" i="55"/>
  <c r="AA1479" i="55"/>
  <c r="AA1441" i="55"/>
  <c r="AA1426" i="55"/>
  <c r="AA1364" i="55"/>
  <c r="AA1239" i="55"/>
  <c r="AA1298" i="55"/>
  <c r="AA1177" i="55"/>
  <c r="AA1175" i="55"/>
  <c r="AA1117" i="55"/>
  <c r="AA1083" i="55"/>
  <c r="AA1069" i="55"/>
  <c r="AA978" i="55"/>
  <c r="AA1036" i="55"/>
  <c r="AA825" i="55"/>
  <c r="AA857" i="55"/>
  <c r="AA847" i="55"/>
  <c r="AA787" i="55"/>
  <c r="AA497" i="55"/>
  <c r="AA435" i="55"/>
  <c r="AA344" i="55"/>
  <c r="AA418" i="55"/>
  <c r="AA264" i="55"/>
  <c r="AA295" i="55"/>
  <c r="AA240" i="55"/>
  <c r="AA309" i="55"/>
  <c r="AA222" i="55"/>
  <c r="AA118" i="55"/>
  <c r="AA115" i="55"/>
  <c r="AA352" i="55"/>
  <c r="AA280" i="55"/>
  <c r="AA311" i="55"/>
  <c r="AA248" i="55"/>
  <c r="AA230" i="55"/>
  <c r="AA110" i="55"/>
  <c r="AA43" i="55"/>
  <c r="AA1696" i="55"/>
  <c r="AA1667" i="55"/>
  <c r="AA1589" i="55"/>
  <c r="AA1410" i="55"/>
  <c r="AA1419" i="55"/>
  <c r="AA1313" i="55"/>
  <c r="AA1340" i="55"/>
  <c r="AA1241" i="55"/>
  <c r="AA1229" i="55"/>
  <c r="AA1203" i="55"/>
  <c r="AA1165" i="55"/>
  <c r="AA1086" i="55"/>
  <c r="AA1043" i="55"/>
  <c r="AA882" i="55"/>
  <c r="AA881" i="55"/>
  <c r="AA948" i="55"/>
  <c r="AA833" i="55"/>
  <c r="AA812" i="55"/>
  <c r="AA777" i="55"/>
  <c r="AA687" i="55"/>
  <c r="AA614" i="55"/>
  <c r="AA633" i="55"/>
  <c r="AA582" i="55"/>
  <c r="AA440" i="55"/>
  <c r="AA411" i="55"/>
  <c r="AA326" i="55"/>
  <c r="AA205" i="55"/>
  <c r="AA273" i="55"/>
  <c r="BB18" i="55"/>
  <c r="AA1690" i="55"/>
  <c r="AA1371" i="55"/>
  <c r="AA1336" i="55"/>
  <c r="AA1279" i="55"/>
  <c r="AA1282" i="55"/>
  <c r="AA1222" i="55"/>
  <c r="AA1136" i="55"/>
  <c r="AA1181" i="55"/>
  <c r="AA1135" i="55"/>
  <c r="AA1024" i="55"/>
  <c r="AA883" i="55"/>
  <c r="AA750" i="55"/>
  <c r="AA632" i="55"/>
  <c r="AA438" i="55"/>
  <c r="AA501" i="55"/>
  <c r="AA425" i="55"/>
  <c r="AA459" i="55"/>
  <c r="AA341" i="55"/>
  <c r="AA408" i="55"/>
  <c r="AA183" i="55"/>
  <c r="AA54" i="55"/>
  <c r="AA170" i="55"/>
  <c r="AA51" i="55"/>
  <c r="AA158" i="55"/>
  <c r="AA1593" i="55"/>
  <c r="AA1487" i="55"/>
  <c r="AA1430" i="55"/>
  <c r="AA1375" i="55"/>
  <c r="AA1358" i="55"/>
  <c r="AA1283" i="55"/>
  <c r="AA1286" i="55"/>
  <c r="AA1140" i="55"/>
  <c r="AA1213" i="55"/>
  <c r="AA1026" i="55"/>
  <c r="AA1040" i="55"/>
  <c r="AA887" i="55"/>
  <c r="AA754" i="55"/>
  <c r="AA636" i="55"/>
  <c r="AA442" i="55"/>
  <c r="AA506" i="55"/>
  <c r="AA429" i="55"/>
  <c r="AA467" i="55"/>
  <c r="AA315" i="55"/>
  <c r="AA345" i="55"/>
  <c r="AA187" i="55"/>
  <c r="AA50" i="55"/>
  <c r="AA44" i="55"/>
  <c r="AA53" i="55"/>
  <c r="AA1560" i="55"/>
  <c r="AA1550" i="55"/>
  <c r="AA1527" i="55"/>
  <c r="AA1546" i="55"/>
  <c r="AA1504" i="55"/>
  <c r="AA1449" i="55"/>
  <c r="AA1361" i="55"/>
  <c r="AA1382" i="55"/>
  <c r="AA1284" i="55"/>
  <c r="AA1205" i="55"/>
  <c r="AA1022" i="55"/>
  <c r="AA1037" i="55"/>
  <c r="AA1095" i="55"/>
  <c r="AA1008" i="55"/>
  <c r="AA942" i="55"/>
  <c r="AA941" i="55"/>
  <c r="AA836" i="55"/>
  <c r="AA793" i="55"/>
  <c r="AA783" i="55"/>
  <c r="AA722" i="55"/>
  <c r="AA712" i="55"/>
  <c r="AA674" i="55"/>
  <c r="AA693" i="55"/>
  <c r="AA386" i="55"/>
  <c r="AA208" i="55"/>
  <c r="AA292" i="55"/>
  <c r="AA190" i="55"/>
  <c r="AA48" i="55"/>
  <c r="AA191" i="55"/>
  <c r="AA46" i="55"/>
  <c r="AA113" i="55"/>
  <c r="AA143" i="55"/>
  <c r="AA1657" i="55"/>
  <c r="AA1638" i="55"/>
  <c r="AA1564" i="55"/>
  <c r="AA1530" i="55"/>
  <c r="AA1437" i="55"/>
  <c r="AA1295" i="55"/>
  <c r="AA1041" i="55"/>
  <c r="AA946" i="55"/>
  <c r="AA945" i="55"/>
  <c r="AA844" i="55"/>
  <c r="AA797" i="55"/>
  <c r="AA725" i="55"/>
  <c r="AA720" i="55"/>
  <c r="AA678" i="55"/>
  <c r="AA697" i="55"/>
  <c r="AA390" i="55"/>
  <c r="AA413" i="55"/>
  <c r="AA316" i="55"/>
  <c r="AA212" i="55"/>
  <c r="AA300" i="55"/>
  <c r="AA194" i="55"/>
  <c r="AA79" i="55"/>
  <c r="AA1684" i="55"/>
  <c r="AA1609" i="55"/>
  <c r="AA1600" i="55"/>
  <c r="AA1594" i="55"/>
  <c r="AA1579" i="55"/>
  <c r="AA1483" i="55"/>
  <c r="AA1464" i="55"/>
  <c r="AA1396" i="55"/>
  <c r="AA1354" i="55"/>
  <c r="AA1303" i="55"/>
  <c r="AA1130" i="55"/>
  <c r="AA1107" i="55"/>
  <c r="AA973" i="55"/>
  <c r="AA947" i="55"/>
  <c r="AA912" i="55"/>
  <c r="AA798" i="55"/>
  <c r="AA748" i="55"/>
  <c r="AA775" i="55"/>
  <c r="AA651" i="55"/>
  <c r="AA696" i="55"/>
  <c r="AA545" i="55"/>
  <c r="AA531" i="55"/>
  <c r="AA375" i="55"/>
  <c r="AA416" i="55"/>
  <c r="AA405" i="55"/>
  <c r="AA247" i="55"/>
  <c r="AA320" i="55"/>
  <c r="AA216" i="55"/>
  <c r="AA308" i="55"/>
  <c r="AA198" i="55"/>
  <c r="AA75" i="55"/>
  <c r="AA25" i="55"/>
  <c r="AA174" i="55"/>
  <c r="AA1679" i="55"/>
  <c r="AA1613" i="55"/>
  <c r="AA1598" i="55"/>
  <c r="AA1553" i="55"/>
  <c r="AA1458" i="55"/>
  <c r="AA1457" i="55"/>
  <c r="AA1468" i="55"/>
  <c r="AA1400" i="55"/>
  <c r="AA1365" i="55"/>
  <c r="AA1134" i="55"/>
  <c r="AA1011" i="55"/>
  <c r="AA1012" i="55"/>
  <c r="AA977" i="55"/>
  <c r="AA951" i="55"/>
  <c r="AA916" i="55"/>
  <c r="AA802" i="55"/>
  <c r="AA752" i="55"/>
  <c r="AA715" i="55"/>
  <c r="AA655" i="55"/>
  <c r="AA700" i="55"/>
  <c r="AA549" i="55"/>
  <c r="AA535" i="55"/>
  <c r="AA379" i="55"/>
  <c r="AA409" i="55"/>
  <c r="AA251" i="55"/>
  <c r="AA139" i="55"/>
  <c r="AA134" i="55"/>
  <c r="AA136" i="55"/>
  <c r="AA1668" i="55"/>
  <c r="AA1645" i="55"/>
  <c r="AA1378" i="55"/>
  <c r="AA1143" i="55"/>
  <c r="AA1100" i="55"/>
  <c r="AA838" i="55"/>
  <c r="AA532" i="55"/>
  <c r="AA480" i="55"/>
  <c r="AA376" i="55"/>
  <c r="AA254" i="55"/>
  <c r="AA86" i="55"/>
  <c r="AA83" i="55"/>
  <c r="AT7" i="55"/>
  <c r="AZ3" i="55"/>
  <c r="AU7" i="55"/>
  <c r="AY7" i="55" s="1"/>
  <c r="AA255" i="55"/>
  <c r="AA104" i="55"/>
  <c r="AA133" i="55"/>
  <c r="AA49" i="55"/>
  <c r="AA1637" i="55"/>
  <c r="AA1612" i="55"/>
  <c r="AA1525" i="55"/>
  <c r="AA1518" i="55"/>
  <c r="AA1491" i="55"/>
  <c r="AA1307" i="55"/>
  <c r="AA1230" i="55"/>
  <c r="AA1236" i="55"/>
  <c r="AA1166" i="55"/>
  <c r="AA996" i="55"/>
  <c r="AA846" i="55"/>
  <c r="AA604" i="55"/>
  <c r="AA536" i="55"/>
  <c r="AA488" i="55"/>
  <c r="AA380" i="55"/>
  <c r="AA258" i="55"/>
  <c r="AA82" i="55"/>
  <c r="AA76" i="55"/>
  <c r="AA85" i="55"/>
  <c r="AA1685" i="55"/>
  <c r="AA1651" i="55"/>
  <c r="AA1641" i="55"/>
  <c r="AA1574" i="55"/>
  <c r="AA1524" i="55"/>
  <c r="AA1500" i="55"/>
  <c r="AA1432" i="55"/>
  <c r="AA1431" i="55"/>
  <c r="AA1399" i="55"/>
  <c r="AA1341" i="55"/>
  <c r="AA1232" i="55"/>
  <c r="AA1273" i="55"/>
  <c r="AA1170" i="55"/>
  <c r="AA1071" i="55"/>
  <c r="AA971" i="55"/>
  <c r="AA910" i="55"/>
  <c r="AA909" i="55"/>
  <c r="AA856" i="55"/>
  <c r="AA753" i="55"/>
  <c r="AA642" i="55"/>
  <c r="AA661" i="55"/>
  <c r="AA581" i="55"/>
  <c r="AA482" i="55"/>
  <c r="AA570" i="55"/>
  <c r="AA593" i="55"/>
  <c r="AA568" i="55"/>
  <c r="AA354" i="55"/>
  <c r="AA233" i="55"/>
  <c r="AA306" i="55"/>
  <c r="AA163" i="55"/>
  <c r="BC22" i="55"/>
  <c r="AA176" i="55"/>
  <c r="AA1683" i="55"/>
  <c r="AA1653" i="55"/>
  <c r="AA1582" i="55"/>
  <c r="AA1490" i="55"/>
  <c r="AA1436" i="55"/>
  <c r="AA1435" i="55"/>
  <c r="AA1403" i="55"/>
  <c r="AA1345" i="55"/>
  <c r="AA1240" i="55"/>
  <c r="AA1178" i="55"/>
  <c r="AA1075" i="55"/>
  <c r="AA975" i="55"/>
  <c r="AA914" i="55"/>
  <c r="AA913" i="55"/>
  <c r="AA864" i="55"/>
  <c r="AA757" i="55"/>
  <c r="AA646" i="55"/>
  <c r="AA665" i="55"/>
  <c r="AA724" i="55"/>
  <c r="AA589" i="55"/>
  <c r="AA490" i="55"/>
  <c r="AA578" i="55"/>
  <c r="AA601" i="55"/>
  <c r="AA576" i="55"/>
  <c r="AA358" i="55"/>
  <c r="AA237" i="55"/>
  <c r="AA180" i="55"/>
  <c r="AA111" i="55"/>
  <c r="BC21" i="55"/>
  <c r="AA1633" i="55"/>
  <c r="AA1608" i="55"/>
  <c r="AA1335" i="55"/>
  <c r="AA1228" i="55"/>
  <c r="AA1235" i="55"/>
  <c r="AA1196" i="55"/>
  <c r="AA1176" i="55"/>
  <c r="AA1148" i="55"/>
  <c r="AA1054" i="55"/>
  <c r="AA980" i="55"/>
  <c r="AA915" i="55"/>
  <c r="AA880" i="55"/>
  <c r="AA803" i="55"/>
  <c r="AA743" i="55"/>
  <c r="AA619" i="55"/>
  <c r="AA717" i="55"/>
  <c r="AA664" i="55"/>
  <c r="AA486" i="55"/>
  <c r="AA534" i="55"/>
  <c r="AA460" i="55"/>
  <c r="AA513" i="55"/>
  <c r="AA495" i="55"/>
  <c r="AA343" i="55"/>
  <c r="AA373" i="55"/>
  <c r="AA286" i="55"/>
  <c r="AA215" i="55"/>
  <c r="AA145" i="55"/>
  <c r="Q18" i="55" l="1"/>
  <c r="R18" i="55"/>
  <c r="J18" i="55"/>
  <c r="T18" i="55"/>
  <c r="K18" i="55"/>
  <c r="U18" i="55"/>
  <c r="V18" i="55"/>
  <c r="S18" i="55"/>
  <c r="H176" i="55"/>
  <c r="Y176" i="55"/>
  <c r="Y54" i="55"/>
  <c r="Y183" i="55"/>
  <c r="Y309" i="55"/>
  <c r="Y264" i="55"/>
  <c r="Y418" i="55"/>
  <c r="Y408" i="55"/>
  <c r="Y341" i="55"/>
  <c r="Y513" i="55"/>
  <c r="Y460" i="55"/>
  <c r="Y501" i="55"/>
  <c r="Y438" i="55"/>
  <c r="Y632" i="55"/>
  <c r="Y722" i="55"/>
  <c r="Y750" i="55"/>
  <c r="Y847" i="55"/>
  <c r="Y857" i="55"/>
  <c r="Y836" i="55"/>
  <c r="Y883" i="55"/>
  <c r="Y1024" i="55"/>
  <c r="Y1135" i="55"/>
  <c r="Y1083" i="55"/>
  <c r="Y1181" i="55"/>
  <c r="Y1136" i="55"/>
  <c r="Y1222" i="55"/>
  <c r="Y1282" i="55"/>
  <c r="Y1298" i="55"/>
  <c r="Y1371" i="55"/>
  <c r="Y1364" i="55"/>
  <c r="Y1426" i="55"/>
  <c r="Y1406" i="55"/>
  <c r="Y1431" i="55"/>
  <c r="Y1483" i="55"/>
  <c r="Y1649" i="55"/>
  <c r="Y1690" i="55"/>
  <c r="Y111" i="55"/>
  <c r="Y146" i="55"/>
  <c r="Y267" i="55"/>
  <c r="Y180" i="55"/>
  <c r="Y294" i="55"/>
  <c r="Y205" i="55"/>
  <c r="Y358" i="55"/>
  <c r="Y411" i="55"/>
  <c r="Y440" i="55"/>
  <c r="Y633" i="55"/>
  <c r="Y646" i="55"/>
  <c r="Y687" i="55"/>
  <c r="Y757" i="55"/>
  <c r="Y812" i="55"/>
  <c r="Y948" i="55"/>
  <c r="Y881" i="55"/>
  <c r="Y914" i="55"/>
  <c r="Y1043" i="55"/>
  <c r="Y1165" i="55"/>
  <c r="Y1178" i="55"/>
  <c r="Y1203" i="55"/>
  <c r="Y1229" i="55"/>
  <c r="Y1241" i="55"/>
  <c r="Y1313" i="55"/>
  <c r="Y1490" i="55"/>
  <c r="Y1518" i="55"/>
  <c r="Y1554" i="55"/>
  <c r="Y1696" i="55"/>
  <c r="Y110" i="55"/>
  <c r="Y230" i="55"/>
  <c r="Y352" i="55"/>
  <c r="Y584" i="55"/>
  <c r="Y443" i="55"/>
  <c r="Y508" i="55"/>
  <c r="Y586" i="55"/>
  <c r="Y597" i="55"/>
  <c r="Y590" i="55"/>
  <c r="Y837" i="55"/>
  <c r="Y986" i="55"/>
  <c r="Y1077" i="55"/>
  <c r="Y1266" i="55"/>
  <c r="Y1191" i="55"/>
  <c r="Y1289" i="55"/>
  <c r="Y1238" i="55"/>
  <c r="Y1312" i="55"/>
  <c r="Y1508" i="55"/>
  <c r="Y1513" i="55"/>
  <c r="Y1591" i="55"/>
  <c r="Y1607" i="55"/>
  <c r="Y1616" i="55"/>
  <c r="Y68" i="55"/>
  <c r="Y112" i="55"/>
  <c r="Y145" i="55"/>
  <c r="Y286" i="55"/>
  <c r="Y201" i="55"/>
  <c r="Y354" i="55"/>
  <c r="Y407" i="55"/>
  <c r="Y436" i="55"/>
  <c r="Y717" i="55"/>
  <c r="Y629" i="55"/>
  <c r="Y642" i="55"/>
  <c r="Y683" i="55"/>
  <c r="Y753" i="55"/>
  <c r="Y787" i="55"/>
  <c r="Y808" i="55"/>
  <c r="Y944" i="55"/>
  <c r="Y877" i="55"/>
  <c r="Y910" i="55"/>
  <c r="Y1107" i="55"/>
  <c r="Y1039" i="55"/>
  <c r="Y1148" i="55"/>
  <c r="Y1170" i="55"/>
  <c r="Y1195" i="55"/>
  <c r="Y1233" i="55"/>
  <c r="Y1692" i="55"/>
  <c r="Y117" i="55"/>
  <c r="Y108" i="55"/>
  <c r="Y114" i="55"/>
  <c r="Y226" i="55"/>
  <c r="Y348" i="55"/>
  <c r="Y576" i="55"/>
  <c r="Y439" i="55"/>
  <c r="Y601" i="55"/>
  <c r="Y504" i="55"/>
  <c r="Y578" i="55"/>
  <c r="Y589" i="55"/>
  <c r="Y582" i="55"/>
  <c r="Y724" i="55"/>
  <c r="Y777" i="55"/>
  <c r="Y864" i="55"/>
  <c r="Y1060" i="55"/>
  <c r="Y982" i="55"/>
  <c r="Y1009" i="55"/>
  <c r="Y1073" i="55"/>
  <c r="Y1079" i="55"/>
  <c r="Y1234" i="55"/>
  <c r="Y1183" i="55"/>
  <c r="Y1230" i="55"/>
  <c r="Y1419" i="55"/>
  <c r="Y1492" i="55"/>
  <c r="Y1509" i="55"/>
  <c r="Y1589" i="55"/>
  <c r="Y1582" i="55"/>
  <c r="Y1623" i="55"/>
  <c r="Y1612" i="55"/>
  <c r="Y81" i="55"/>
  <c r="Y178" i="55"/>
  <c r="Y223" i="55"/>
  <c r="Y311" i="55"/>
  <c r="Y381" i="55"/>
  <c r="Y351" i="55"/>
  <c r="Y507" i="55"/>
  <c r="Y553" i="55"/>
  <c r="Y542" i="55"/>
  <c r="Y502" i="55"/>
  <c r="Y672" i="55"/>
  <c r="Y627" i="55"/>
  <c r="Y779" i="55"/>
  <c r="Y751" i="55"/>
  <c r="Y854" i="55"/>
  <c r="Y811" i="55"/>
  <c r="Y872" i="55"/>
  <c r="Y888" i="55"/>
  <c r="Y923" i="55"/>
  <c r="Y1087" i="55"/>
  <c r="Y988" i="55"/>
  <c r="Y1192" i="55"/>
  <c r="Y1334" i="55"/>
  <c r="Y1212" i="55"/>
  <c r="Y1251" i="55"/>
  <c r="Y1291" i="55"/>
  <c r="Y1301" i="55"/>
  <c r="Y1343" i="55"/>
  <c r="Y1407" i="55"/>
  <c r="Y163" i="55"/>
  <c r="Y83" i="55"/>
  <c r="Y118" i="55"/>
  <c r="Y222" i="55"/>
  <c r="Y306" i="55"/>
  <c r="Y344" i="55"/>
  <c r="Y568" i="55"/>
  <c r="Y435" i="55"/>
  <c r="Y593" i="55"/>
  <c r="Y497" i="55"/>
  <c r="Y570" i="55"/>
  <c r="Y581" i="55"/>
  <c r="Y574" i="55"/>
  <c r="Y856" i="55"/>
  <c r="Y1036" i="55"/>
  <c r="Y978" i="55"/>
  <c r="Y1069" i="55"/>
  <c r="Y1175" i="55"/>
  <c r="Y1228" i="55"/>
  <c r="Y1441" i="55"/>
  <c r="Y1479" i="55"/>
  <c r="Y1505" i="55"/>
  <c r="Y1547" i="55"/>
  <c r="Y1574" i="55"/>
  <c r="Y1608" i="55"/>
  <c r="Y1633" i="55"/>
  <c r="Y1685" i="55"/>
  <c r="Y22" i="55"/>
  <c r="Y157" i="55"/>
  <c r="Y219" i="55"/>
  <c r="Y303" i="55"/>
  <c r="Y377" i="55"/>
  <c r="Y347" i="55"/>
  <c r="Y503" i="55"/>
  <c r="Y549" i="55"/>
  <c r="Y538" i="55"/>
  <c r="Y494" i="55"/>
  <c r="Y668" i="55"/>
  <c r="Y623" i="55"/>
  <c r="Y747" i="55"/>
  <c r="Y846" i="55"/>
  <c r="Y807" i="55"/>
  <c r="Y884" i="55"/>
  <c r="Y919" i="55"/>
  <c r="Y984" i="55"/>
  <c r="Y1184" i="55"/>
  <c r="Y1318" i="55"/>
  <c r="Y1204" i="55"/>
  <c r="Y1243" i="55"/>
  <c r="Y1293" i="55"/>
  <c r="Y1307" i="55"/>
  <c r="Y1339" i="55"/>
  <c r="Y1403" i="55"/>
  <c r="Y1525" i="55"/>
  <c r="Y1553" i="55"/>
  <c r="Y1602" i="55"/>
  <c r="Y1653" i="55"/>
  <c r="Y40" i="55"/>
  <c r="Y75" i="55"/>
  <c r="Y216" i="55"/>
  <c r="Y241" i="55"/>
  <c r="Y394" i="55"/>
  <c r="Y498" i="55"/>
  <c r="Y704" i="55"/>
  <c r="Y669" i="55"/>
  <c r="Y682" i="55"/>
  <c r="Y785" i="55"/>
  <c r="Y801" i="55"/>
  <c r="Y917" i="55"/>
  <c r="Y950" i="55"/>
  <c r="Y979" i="55"/>
  <c r="Y999" i="55"/>
  <c r="Y1013" i="55"/>
  <c r="Y1030" i="55"/>
  <c r="Y1248" i="55"/>
  <c r="Y1349" i="55"/>
  <c r="Y1488" i="55"/>
  <c r="Y35" i="55"/>
  <c r="Y77" i="55"/>
  <c r="Y150" i="55"/>
  <c r="Y162" i="55"/>
  <c r="Y289" i="55"/>
  <c r="Y202" i="55"/>
  <c r="Y266" i="55"/>
  <c r="Y252" i="55"/>
  <c r="Y324" i="55"/>
  <c r="Y457" i="55"/>
  <c r="Y562" i="55"/>
  <c r="Y708" i="55"/>
  <c r="Y215" i="55"/>
  <c r="Y295" i="55"/>
  <c r="Y373" i="55"/>
  <c r="Y343" i="55"/>
  <c r="Y495" i="55"/>
  <c r="Y545" i="55"/>
  <c r="Y534" i="55"/>
  <c r="Y486" i="55"/>
  <c r="Y664" i="55"/>
  <c r="Y619" i="55"/>
  <c r="Y743" i="55"/>
  <c r="Y838" i="55"/>
  <c r="Y803" i="55"/>
  <c r="Y880" i="55"/>
  <c r="Y915" i="55"/>
  <c r="Y980" i="55"/>
  <c r="Y1100" i="55"/>
  <c r="Y1176" i="55"/>
  <c r="Y1196" i="55"/>
  <c r="Y1235" i="55"/>
  <c r="Y1335" i="55"/>
  <c r="Y1399" i="55"/>
  <c r="Y1524" i="55"/>
  <c r="Y1645" i="55"/>
  <c r="Y136" i="55"/>
  <c r="Y134" i="55"/>
  <c r="Y139" i="55"/>
  <c r="Y79" i="55"/>
  <c r="Y212" i="55"/>
  <c r="Y237" i="55"/>
  <c r="Y390" i="55"/>
  <c r="Y490" i="55"/>
  <c r="Y665" i="55"/>
  <c r="Y678" i="55"/>
  <c r="Y715" i="55"/>
  <c r="Y797" i="55"/>
  <c r="Y913" i="55"/>
  <c r="Y946" i="55"/>
  <c r="Y975" i="55"/>
  <c r="Y996" i="55"/>
  <c r="Y1026" i="55"/>
  <c r="Y1075" i="55"/>
  <c r="Y1240" i="55"/>
  <c r="Y1345" i="55"/>
  <c r="Y1365" i="55"/>
  <c r="Y1679" i="55"/>
  <c r="Y1657" i="55"/>
  <c r="Y174" i="55"/>
  <c r="Y78" i="55"/>
  <c r="Y262" i="55"/>
  <c r="Y308" i="55"/>
  <c r="Y384" i="55"/>
  <c r="Y317" i="55"/>
  <c r="Y414" i="55"/>
  <c r="Y417" i="55"/>
  <c r="Y496" i="55"/>
  <c r="Y540" i="55"/>
  <c r="Y475" i="55"/>
  <c r="Y433" i="55"/>
  <c r="Y608" i="55"/>
  <c r="Y713" i="55"/>
  <c r="Y80" i="55"/>
  <c r="Y208" i="55"/>
  <c r="Y233" i="55"/>
  <c r="Y386" i="55"/>
  <c r="Y482" i="55"/>
  <c r="Y661" i="55"/>
  <c r="Y674" i="55"/>
  <c r="Y793" i="55"/>
  <c r="Y909" i="55"/>
  <c r="Y942" i="55"/>
  <c r="Y1022" i="55"/>
  <c r="Y1071" i="55"/>
  <c r="Y1303" i="55"/>
  <c r="Y1273" i="55"/>
  <c r="Y1232" i="55"/>
  <c r="Y1362" i="55"/>
  <c r="Y1341" i="55"/>
  <c r="Y1500" i="55"/>
  <c r="Y1517" i="55"/>
  <c r="Y1550" i="55"/>
  <c r="Y1579" i="55"/>
  <c r="Y1651" i="55"/>
  <c r="Y85" i="55"/>
  <c r="Y76" i="55"/>
  <c r="Y82" i="55"/>
  <c r="Y258" i="55"/>
  <c r="Y300" i="55"/>
  <c r="Y380" i="55"/>
  <c r="Y413" i="55"/>
  <c r="Y488" i="55"/>
  <c r="Y536" i="55"/>
  <c r="Y467" i="55"/>
  <c r="Y429" i="55"/>
  <c r="Y604" i="55"/>
  <c r="Y720" i="55"/>
  <c r="Y1166" i="55"/>
  <c r="Y1295" i="55"/>
  <c r="Y1236" i="55"/>
  <c r="Y1283" i="55"/>
  <c r="Y1340" i="55"/>
  <c r="Y1436" i="55"/>
  <c r="Y1468" i="55"/>
  <c r="Y1458" i="55"/>
  <c r="Y1491" i="55"/>
  <c r="Y1637" i="55"/>
  <c r="Y1638" i="55"/>
  <c r="Y1683" i="55"/>
  <c r="Y143" i="55"/>
  <c r="Y49" i="55"/>
  <c r="Y104" i="55"/>
  <c r="Y255" i="55"/>
  <c r="Y330" i="55"/>
  <c r="Y383" i="55"/>
  <c r="Y539" i="55"/>
  <c r="Y605" i="55"/>
  <c r="Y618" i="55"/>
  <c r="Y659" i="55"/>
  <c r="Y756" i="55"/>
  <c r="Y729" i="55"/>
  <c r="Y806" i="55"/>
  <c r="Y920" i="55"/>
  <c r="Y886" i="55"/>
  <c r="Y955" i="55"/>
  <c r="Y1028" i="55"/>
  <c r="Y1015" i="55"/>
  <c r="Y1138" i="55"/>
  <c r="Y1156" i="55"/>
  <c r="Y1404" i="55"/>
  <c r="Y1397" i="55"/>
  <c r="Y1461" i="55"/>
  <c r="Y1569" i="55"/>
  <c r="Y1617" i="55"/>
  <c r="Y283" i="55"/>
  <c r="Y188" i="55"/>
  <c r="Y310" i="55"/>
  <c r="Y213" i="55"/>
  <c r="Y366" i="55"/>
  <c r="Y51" i="55"/>
  <c r="Y86" i="55"/>
  <c r="Y254" i="55"/>
  <c r="Y292" i="55"/>
  <c r="Y376" i="55"/>
  <c r="Y480" i="55"/>
  <c r="Y532" i="55"/>
  <c r="Y459" i="55"/>
  <c r="Y425" i="55"/>
  <c r="Y712" i="55"/>
  <c r="Y783" i="55"/>
  <c r="Y973" i="55"/>
  <c r="Y971" i="55"/>
  <c r="Y1008" i="55"/>
  <c r="Y1095" i="55"/>
  <c r="Y1143" i="55"/>
  <c r="Y1279" i="55"/>
  <c r="Y1336" i="55"/>
  <c r="Y1378" i="55"/>
  <c r="Y1361" i="55"/>
  <c r="Y1432" i="55"/>
  <c r="Y1464" i="55"/>
  <c r="Y1541" i="55"/>
  <c r="Y1585" i="55"/>
  <c r="Y251" i="55"/>
  <c r="Y409" i="55"/>
  <c r="Y326" i="55"/>
  <c r="Y379" i="55"/>
  <c r="Y535" i="55"/>
  <c r="Y700" i="55"/>
  <c r="Y614" i="55"/>
  <c r="Y655" i="55"/>
  <c r="Y752" i="55"/>
  <c r="Y802" i="55"/>
  <c r="Y916" i="55"/>
  <c r="Y882" i="55"/>
  <c r="Y951" i="55"/>
  <c r="Y977" i="55"/>
  <c r="Y1012" i="55"/>
  <c r="Y1011" i="55"/>
  <c r="Y1134" i="55"/>
  <c r="Y1358" i="55"/>
  <c r="Y1400" i="55"/>
  <c r="Y1457" i="55"/>
  <c r="Y1487" i="55"/>
  <c r="Y1530" i="55"/>
  <c r="Y1598" i="55"/>
  <c r="Y1613" i="55"/>
  <c r="Y25" i="55"/>
  <c r="Y133" i="55"/>
  <c r="Y43" i="55"/>
  <c r="Y281" i="55"/>
  <c r="Y198" i="55"/>
  <c r="Y248" i="55"/>
  <c r="Y320" i="55"/>
  <c r="Y701" i="55"/>
  <c r="Y781" i="55"/>
  <c r="Y949" i="55"/>
  <c r="Y981" i="55"/>
  <c r="Y1045" i="55"/>
  <c r="Y1090" i="55"/>
  <c r="Y1062" i="55"/>
  <c r="Y1094" i="55"/>
  <c r="Y1125" i="55"/>
  <c r="Y1193" i="55"/>
  <c r="Y1255" i="55"/>
  <c r="Y1528" i="55"/>
  <c r="Y1542" i="55"/>
  <c r="Y1558" i="55"/>
  <c r="Y1671" i="55"/>
  <c r="Y45" i="55"/>
  <c r="Y132" i="55"/>
  <c r="Y100" i="55"/>
  <c r="Y234" i="55"/>
  <c r="Y356" i="55"/>
  <c r="Y419" i="55"/>
  <c r="Y592" i="55"/>
  <c r="Y447" i="55"/>
  <c r="Y558" i="55"/>
  <c r="Y512" i="55"/>
  <c r="Y594" i="55"/>
  <c r="Y560" i="55"/>
  <c r="Y598" i="55"/>
  <c r="Y158" i="55"/>
  <c r="Y170" i="55"/>
  <c r="Y247" i="55"/>
  <c r="Y405" i="55"/>
  <c r="Y322" i="55"/>
  <c r="Y416" i="55"/>
  <c r="Y375" i="55"/>
  <c r="Y531" i="55"/>
  <c r="Y696" i="55"/>
  <c r="Y610" i="55"/>
  <c r="Y651" i="55"/>
  <c r="Y775" i="55"/>
  <c r="Y748" i="55"/>
  <c r="Y798" i="55"/>
  <c r="Y912" i="55"/>
  <c r="Y878" i="55"/>
  <c r="Y947" i="55"/>
  <c r="Y1130" i="55"/>
  <c r="Y1354" i="55"/>
  <c r="Y1396" i="55"/>
  <c r="Y1527" i="55"/>
  <c r="Y1594" i="55"/>
  <c r="Y1600" i="55"/>
  <c r="Y1641" i="55"/>
  <c r="Y1609" i="55"/>
  <c r="Y1668" i="55"/>
  <c r="Y1684" i="55"/>
  <c r="Y48" i="55"/>
  <c r="Y164" i="55"/>
  <c r="Y115" i="55"/>
  <c r="Y265" i="55"/>
  <c r="Y190" i="55"/>
  <c r="Y240" i="55"/>
  <c r="Y599" i="55"/>
  <c r="Y693" i="55"/>
  <c r="Y825" i="55"/>
  <c r="Y830" i="55"/>
  <c r="Y941" i="55"/>
  <c r="Y1037" i="55"/>
  <c r="Y1054" i="55"/>
  <c r="Y1117" i="55"/>
  <c r="Y1205" i="55"/>
  <c r="Y1177" i="55"/>
  <c r="Y1239" i="55"/>
  <c r="Y1284" i="55"/>
  <c r="Y1382" i="55"/>
  <c r="Y1449" i="55"/>
  <c r="Y1504" i="55"/>
  <c r="Y1546" i="55"/>
  <c r="Y1560" i="55"/>
  <c r="Y167" i="55"/>
  <c r="Y53" i="55"/>
  <c r="Y44" i="55"/>
  <c r="Y140" i="55"/>
  <c r="Y50" i="55"/>
  <c r="Y187" i="55"/>
  <c r="Y272" i="55"/>
  <c r="Y345" i="55"/>
  <c r="Y315" i="55"/>
  <c r="Y517" i="55"/>
  <c r="Y468" i="55"/>
  <c r="Y506" i="55"/>
  <c r="Y442" i="55"/>
  <c r="Y636" i="55"/>
  <c r="Y780" i="55"/>
  <c r="Y754" i="55"/>
  <c r="Y855" i="55"/>
  <c r="Y865" i="55"/>
  <c r="Y844" i="55"/>
  <c r="Y887" i="55"/>
  <c r="Y1040" i="55"/>
  <c r="Y1091" i="55"/>
  <c r="Y1213" i="55"/>
  <c r="Y1140" i="55"/>
  <c r="Y1286" i="55"/>
  <c r="Y1375" i="55"/>
  <c r="Y1368" i="55"/>
  <c r="Y1410" i="55"/>
  <c r="Y1430" i="55"/>
  <c r="Y1435" i="55"/>
  <c r="Y1593" i="55"/>
  <c r="Y1694" i="55"/>
  <c r="Y72" i="55"/>
  <c r="Y107" i="55"/>
  <c r="Y161" i="55"/>
  <c r="Y275" i="55"/>
  <c r="Y184" i="55"/>
  <c r="Y302" i="55"/>
  <c r="Y209" i="55"/>
  <c r="Y362" i="55"/>
  <c r="Y603" i="55"/>
  <c r="Y444" i="55"/>
  <c r="Y637" i="55"/>
  <c r="Y650" i="55"/>
  <c r="Y691" i="55"/>
  <c r="Y761" i="55"/>
  <c r="Y816" i="55"/>
  <c r="Y831" i="55"/>
  <c r="Y952" i="55"/>
  <c r="Y885" i="55"/>
  <c r="Y918" i="55"/>
  <c r="Y1047" i="55"/>
  <c r="Y1197" i="55"/>
  <c r="Y1186" i="55"/>
  <c r="Y1211" i="55"/>
  <c r="Y1237" i="55"/>
  <c r="Y1249" i="55"/>
  <c r="Y1317" i="55"/>
  <c r="Y1422" i="55"/>
  <c r="Y1494" i="55"/>
  <c r="Y1672" i="55"/>
  <c r="Y1700" i="55"/>
  <c r="Y109" i="55"/>
  <c r="Y220" i="55"/>
  <c r="Y245" i="55"/>
  <c r="Y398" i="55"/>
  <c r="Y244" i="55"/>
  <c r="Y725" i="55"/>
  <c r="Y1041" i="55"/>
  <c r="Y1667" i="55"/>
  <c r="Y1099" i="55"/>
  <c r="Y1144" i="55"/>
  <c r="Y1372" i="55"/>
  <c r="Y1650" i="55"/>
  <c r="Y30" i="55"/>
  <c r="Y288" i="55"/>
  <c r="Y334" i="55"/>
  <c r="Y323" i="55"/>
  <c r="Y559" i="55"/>
  <c r="Y631" i="55"/>
  <c r="Y723" i="55"/>
  <c r="Y755" i="55"/>
  <c r="Y728" i="55"/>
  <c r="Y862" i="55"/>
  <c r="Y815" i="55"/>
  <c r="Y892" i="55"/>
  <c r="Y927" i="55"/>
  <c r="Y992" i="55"/>
  <c r="Y1161" i="55"/>
  <c r="Y1110" i="55"/>
  <c r="Y1200" i="55"/>
  <c r="Y1350" i="55"/>
  <c r="Y1220" i="55"/>
  <c r="Y1259" i="55"/>
  <c r="Y1299" i="55"/>
  <c r="Y1347" i="55"/>
  <c r="Y1411" i="55"/>
  <c r="Y1603" i="55"/>
  <c r="Y1621" i="55"/>
  <c r="Y1660" i="55"/>
  <c r="Y64" i="55"/>
  <c r="Y102" i="55"/>
  <c r="Y238" i="55"/>
  <c r="Y360" i="55"/>
  <c r="Y600" i="55"/>
  <c r="Y451" i="55"/>
  <c r="Y516" i="55"/>
  <c r="Y602" i="55"/>
  <c r="Y873" i="55"/>
  <c r="Y853" i="55"/>
  <c r="Y1072" i="55"/>
  <c r="Y1207" i="55"/>
  <c r="Y1258" i="55"/>
  <c r="Y1254" i="55"/>
  <c r="Y1320" i="55"/>
  <c r="Y1599" i="55"/>
  <c r="Y1615" i="55"/>
  <c r="Y1625" i="55"/>
  <c r="Y1630" i="55"/>
  <c r="Y1646" i="55"/>
  <c r="Y135" i="55"/>
  <c r="Y37" i="55"/>
  <c r="Y106" i="55"/>
  <c r="Y166" i="55"/>
  <c r="Y98" i="55"/>
  <c r="Y242" i="55"/>
  <c r="Y268" i="55"/>
  <c r="Y364" i="55"/>
  <c r="Y420" i="55"/>
  <c r="Y456" i="55"/>
  <c r="Y520" i="55"/>
  <c r="Y861" i="55"/>
  <c r="Y1215" i="55"/>
  <c r="Y1277" i="55"/>
  <c r="Y1262" i="55"/>
  <c r="Y1294" i="55"/>
  <c r="Y1324" i="55"/>
  <c r="Y1386" i="55"/>
  <c r="Y1393" i="55"/>
  <c r="Y1578" i="55"/>
  <c r="Y1639" i="55"/>
  <c r="Y1610" i="55"/>
  <c r="Y1619" i="55"/>
  <c r="Y1678" i="55"/>
  <c r="Y59" i="55"/>
  <c r="Y28" i="55"/>
  <c r="Y207" i="55"/>
  <c r="Y279" i="55"/>
  <c r="Y365" i="55"/>
  <c r="Y335" i="55"/>
  <c r="Y479" i="55"/>
  <c r="Y587" i="55"/>
  <c r="Y537" i="55"/>
  <c r="Y526" i="55"/>
  <c r="Y561" i="55"/>
  <c r="Y470" i="55"/>
  <c r="Y656" i="55"/>
  <c r="Y611" i="55"/>
  <c r="Y735" i="55"/>
  <c r="Y776" i="55"/>
  <c r="Y774" i="55"/>
  <c r="Y795" i="55"/>
  <c r="Y866" i="55"/>
  <c r="Y907" i="55"/>
  <c r="Y1004" i="55"/>
  <c r="Y1131" i="55"/>
  <c r="Y1084" i="55"/>
  <c r="Y1242" i="55"/>
  <c r="Y1180" i="55"/>
  <c r="Y1327" i="55"/>
  <c r="Y1390" i="55"/>
  <c r="Y1433" i="55"/>
  <c r="Y1568" i="55"/>
  <c r="Y1624" i="55"/>
  <c r="Y169" i="55"/>
  <c r="Y278" i="55"/>
  <c r="Y197" i="55"/>
  <c r="Y350" i="55"/>
  <c r="Y403" i="55"/>
  <c r="Y432" i="55"/>
  <c r="Y709" i="55"/>
  <c r="Y625" i="55"/>
  <c r="Y638" i="55"/>
  <c r="Y679" i="55"/>
  <c r="Y749" i="55"/>
  <c r="Y804" i="55"/>
  <c r="Y867" i="55"/>
  <c r="Y826" i="55"/>
  <c r="Y940" i="55"/>
  <c r="Y906" i="55"/>
  <c r="Y1056" i="55"/>
  <c r="Y1080" i="55"/>
  <c r="Y1035" i="55"/>
  <c r="Y1309" i="55"/>
  <c r="Y1187" i="55"/>
  <c r="Y1227" i="55"/>
  <c r="Y1224" i="55"/>
  <c r="Y1360" i="55"/>
  <c r="Y1417" i="55"/>
  <c r="Y1512" i="55"/>
  <c r="Y1543" i="55"/>
  <c r="Y945" i="55"/>
  <c r="Y349" i="55"/>
  <c r="Y521" i="55"/>
  <c r="Y476" i="55"/>
  <c r="Y510" i="55"/>
  <c r="Y1434" i="55"/>
  <c r="Y1472" i="55"/>
  <c r="Y1462" i="55"/>
  <c r="Y227" i="55"/>
  <c r="Y259" i="55"/>
  <c r="Y483" i="55"/>
  <c r="Y525" i="55"/>
  <c r="Y437" i="55"/>
  <c r="Y484" i="55"/>
  <c r="Y461" i="55"/>
  <c r="Y514" i="55"/>
  <c r="Y546" i="55"/>
  <c r="Y450" i="55"/>
  <c r="Y654" i="55"/>
  <c r="Y805" i="55"/>
  <c r="Y921" i="55"/>
  <c r="Y954" i="55"/>
  <c r="Y983" i="55"/>
  <c r="Y1017" i="55"/>
  <c r="Y1082" i="55"/>
  <c r="Y1034" i="55"/>
  <c r="Y1256" i="55"/>
  <c r="Y1353" i="55"/>
  <c r="Y1373" i="55"/>
  <c r="Y1481" i="55"/>
  <c r="Y1659" i="55"/>
  <c r="Y1654" i="55"/>
  <c r="Y159" i="55"/>
  <c r="Y41" i="55"/>
  <c r="Y131" i="55"/>
  <c r="Y231" i="55"/>
  <c r="Y389" i="55"/>
  <c r="Y415" i="55"/>
  <c r="Y359" i="55"/>
  <c r="Y515" i="55"/>
  <c r="Y563" i="55"/>
  <c r="Y550" i="55"/>
  <c r="Y680" i="55"/>
  <c r="Y635" i="55"/>
  <c r="Y727" i="55"/>
  <c r="Y759" i="55"/>
  <c r="Y732" i="55"/>
  <c r="Y870" i="55"/>
  <c r="Y819" i="55"/>
  <c r="Y896" i="55"/>
  <c r="Y931" i="55"/>
  <c r="Y1189" i="55"/>
  <c r="Y1114" i="55"/>
  <c r="Y1208" i="55"/>
  <c r="Y1226" i="55"/>
  <c r="Y1267" i="55"/>
  <c r="Y1351" i="55"/>
  <c r="Y1427" i="55"/>
  <c r="Y1415" i="55"/>
  <c r="Y60" i="55"/>
  <c r="Y172" i="55"/>
  <c r="Y235" i="55"/>
  <c r="Y393" i="55"/>
  <c r="Y363" i="55"/>
  <c r="Y519" i="55"/>
  <c r="Y554" i="55"/>
  <c r="Y684" i="55"/>
  <c r="Y639" i="55"/>
  <c r="Y763" i="55"/>
  <c r="Y736" i="55"/>
  <c r="Y823" i="55"/>
  <c r="Y786" i="55"/>
  <c r="Y900" i="55"/>
  <c r="Y935" i="55"/>
  <c r="Y995" i="55"/>
  <c r="Y1081" i="55"/>
  <c r="Y1221" i="55"/>
  <c r="Y1118" i="55"/>
  <c r="Y1149" i="55"/>
  <c r="Y1216" i="55"/>
  <c r="Y1355" i="55"/>
  <c r="Y1535" i="55"/>
  <c r="Y307" i="55"/>
  <c r="Y200" i="55"/>
  <c r="Y225" i="55"/>
  <c r="Y378" i="55"/>
  <c r="Y466" i="55"/>
  <c r="Y588" i="55"/>
  <c r="Y653" i="55"/>
  <c r="Y719" i="55"/>
  <c r="Y666" i="55"/>
  <c r="Y707" i="55"/>
  <c r="Y901" i="55"/>
  <c r="Y934" i="55"/>
  <c r="Y1032" i="55"/>
  <c r="Y1014" i="55"/>
  <c r="Y1063" i="55"/>
  <c r="Y1218" i="55"/>
  <c r="Y1269" i="55"/>
  <c r="Y1333" i="55"/>
  <c r="Y1389" i="55"/>
  <c r="Y1424" i="55"/>
  <c r="Y1510" i="55"/>
  <c r="Y1538" i="55"/>
  <c r="Y1526" i="55"/>
  <c r="Y1545" i="55"/>
  <c r="Y1567" i="55"/>
  <c r="Y1636" i="55"/>
  <c r="Y1661" i="55"/>
  <c r="Y1652" i="55"/>
  <c r="Y1682" i="55"/>
  <c r="Y52" i="55"/>
  <c r="Y55" i="55"/>
  <c r="Y122" i="55"/>
  <c r="Y218" i="55"/>
  <c r="Y298" i="55"/>
  <c r="Y340" i="55"/>
  <c r="Y431" i="55"/>
  <c r="Y585" i="55"/>
  <c r="Y489" i="55"/>
  <c r="Y564" i="55"/>
  <c r="Y573" i="55"/>
  <c r="Y566" i="55"/>
  <c r="Y848" i="55"/>
  <c r="Y1020" i="55"/>
  <c r="Y1065" i="55"/>
  <c r="Y1145" i="55"/>
  <c r="Y1167" i="55"/>
  <c r="Y194" i="55"/>
  <c r="Y316" i="55"/>
  <c r="Y1058" i="55"/>
  <c r="Y1121" i="55"/>
  <c r="Y280" i="55"/>
  <c r="Y446" i="55"/>
  <c r="Y1052" i="55"/>
  <c r="Y1112" i="55"/>
  <c r="Y1244" i="55"/>
  <c r="Y1414" i="55"/>
  <c r="Y1643" i="55"/>
  <c r="Y1655" i="55"/>
  <c r="Y195" i="55"/>
  <c r="Y385" i="55"/>
  <c r="Y686" i="55"/>
  <c r="Y730" i="55"/>
  <c r="Y1116" i="55"/>
  <c r="Y1182" i="55"/>
  <c r="Y1252" i="55"/>
  <c r="Y1314" i="55"/>
  <c r="Y1348" i="55"/>
  <c r="Y1444" i="55"/>
  <c r="Y1476" i="55"/>
  <c r="Y1466" i="55"/>
  <c r="Y1499" i="55"/>
  <c r="Y1536" i="55"/>
  <c r="Y1689" i="55"/>
  <c r="Y128" i="55"/>
  <c r="Y31" i="55"/>
  <c r="Y177" i="55"/>
  <c r="Y224" i="55"/>
  <c r="Y249" i="55"/>
  <c r="Y402" i="55"/>
  <c r="Y567" i="55"/>
  <c r="Y677" i="55"/>
  <c r="Y690" i="55"/>
  <c r="Y726" i="55"/>
  <c r="Y809" i="55"/>
  <c r="Y925" i="55"/>
  <c r="Y958" i="55"/>
  <c r="Y987" i="55"/>
  <c r="Y1048" i="55"/>
  <c r="Y1021" i="55"/>
  <c r="Y1089" i="55"/>
  <c r="Y1038" i="55"/>
  <c r="Y1155" i="55"/>
  <c r="Y1305" i="55"/>
  <c r="Y1310" i="55"/>
  <c r="Y1264" i="55"/>
  <c r="Y1377" i="55"/>
  <c r="Y1489" i="55"/>
  <c r="Y1529" i="55"/>
  <c r="Y1658" i="55"/>
  <c r="Y1669" i="55"/>
  <c r="Y101" i="55"/>
  <c r="Y63" i="55"/>
  <c r="Y228" i="55"/>
  <c r="Y253" i="55"/>
  <c r="Y406" i="55"/>
  <c r="Y575" i="55"/>
  <c r="Y681" i="55"/>
  <c r="Y694" i="55"/>
  <c r="Y813" i="55"/>
  <c r="Y929" i="55"/>
  <c r="Y991" i="55"/>
  <c r="Y1088" i="55"/>
  <c r="Y1025" i="55"/>
  <c r="Y1097" i="55"/>
  <c r="Y1042" i="55"/>
  <c r="Y1159" i="55"/>
  <c r="Y1308" i="55"/>
  <c r="Y1326" i="55"/>
  <c r="Y1272" i="55"/>
  <c r="Y1421" i="55"/>
  <c r="Y1534" i="55"/>
  <c r="Y1580" i="55"/>
  <c r="Y1674" i="55"/>
  <c r="Y175" i="55"/>
  <c r="Y65" i="55"/>
  <c r="Y56" i="55"/>
  <c r="Y148" i="55"/>
  <c r="Y123" i="55"/>
  <c r="Y94" i="55"/>
  <c r="Y246" i="55"/>
  <c r="Y276" i="55"/>
  <c r="Y368" i="55"/>
  <c r="Y464" i="55"/>
  <c r="Y524" i="55"/>
  <c r="Y869" i="55"/>
  <c r="Y998" i="55"/>
  <c r="Y1111" i="55"/>
  <c r="Y1225" i="55"/>
  <c r="Y1270" i="55"/>
  <c r="Y1302" i="55"/>
  <c r="Y1328" i="55"/>
  <c r="Y1456" i="55"/>
  <c r="Y1614" i="55"/>
  <c r="Y151" i="55"/>
  <c r="Y61" i="55"/>
  <c r="Y23" i="55"/>
  <c r="Y211" i="55"/>
  <c r="Y287" i="55"/>
  <c r="Y369" i="55"/>
  <c r="Y339" i="55"/>
  <c r="Y487" i="55"/>
  <c r="Y595" i="55"/>
  <c r="Y541" i="55"/>
  <c r="Y530" i="55"/>
  <c r="Y478" i="55"/>
  <c r="Y660" i="55"/>
  <c r="Y615" i="55"/>
  <c r="Y739" i="55"/>
  <c r="Y784" i="55"/>
  <c r="Y799" i="55"/>
  <c r="Y876" i="55"/>
  <c r="Y911" i="55"/>
  <c r="Y1092" i="55"/>
  <c r="Y1168" i="55"/>
  <c r="Y1285" i="55"/>
  <c r="Y1188" i="55"/>
  <c r="Y1331" i="55"/>
  <c r="Y113" i="55"/>
  <c r="Y640" i="55"/>
  <c r="Y1379" i="55"/>
  <c r="Y1440" i="55"/>
  <c r="Y1572" i="55"/>
  <c r="Y1644" i="55"/>
  <c r="Y321" i="55"/>
  <c r="Y353" i="55"/>
  <c r="Y544" i="55"/>
  <c r="Y448" i="55"/>
  <c r="Y710" i="55"/>
  <c r="Y721" i="55"/>
  <c r="Y663" i="55"/>
  <c r="Y760" i="55"/>
  <c r="Y733" i="55"/>
  <c r="Y788" i="55"/>
  <c r="Y835" i="55"/>
  <c r="Y810" i="55"/>
  <c r="Y924" i="55"/>
  <c r="Y890" i="55"/>
  <c r="Y959" i="55"/>
  <c r="Y1044" i="55"/>
  <c r="Y1003" i="55"/>
  <c r="Y1019" i="55"/>
  <c r="Y1142" i="55"/>
  <c r="Y1160" i="55"/>
  <c r="Y1408" i="55"/>
  <c r="Y1401" i="55"/>
  <c r="Y1465" i="55"/>
  <c r="Y1531" i="55"/>
  <c r="Y32" i="55"/>
  <c r="Y105" i="55"/>
  <c r="Y149" i="55"/>
  <c r="Y26" i="55"/>
  <c r="Y70" i="55"/>
  <c r="Y277" i="55"/>
  <c r="Y313" i="55"/>
  <c r="Y392" i="55"/>
  <c r="Y325" i="55"/>
  <c r="Y548" i="55"/>
  <c r="Y491" i="55"/>
  <c r="Y441" i="55"/>
  <c r="Y469" i="55"/>
  <c r="Y422" i="55"/>
  <c r="Y616" i="55"/>
  <c r="Y734" i="55"/>
  <c r="Y963" i="55"/>
  <c r="Y1120" i="55"/>
  <c r="Y1190" i="55"/>
  <c r="Y1260" i="55"/>
  <c r="Y1330" i="55"/>
  <c r="Y1352" i="55"/>
  <c r="Y1363" i="55"/>
  <c r="Y1448" i="55"/>
  <c r="Y1480" i="55"/>
  <c r="Y1470" i="55"/>
  <c r="Y1503" i="55"/>
  <c r="Y1693" i="55"/>
  <c r="Y124" i="55"/>
  <c r="Y66" i="55"/>
  <c r="Y285" i="55"/>
  <c r="Y396" i="55"/>
  <c r="Y329" i="55"/>
  <c r="Y552" i="55"/>
  <c r="Y499" i="55"/>
  <c r="Y445" i="55"/>
  <c r="Y477" i="55"/>
  <c r="Y426" i="55"/>
  <c r="Y620" i="55"/>
  <c r="Y703" i="55"/>
  <c r="Y738" i="55"/>
  <c r="Y1152" i="55"/>
  <c r="Y1124" i="55"/>
  <c r="Y1198" i="55"/>
  <c r="Y1288" i="55"/>
  <c r="Y1268" i="55"/>
  <c r="Y1346" i="55"/>
  <c r="Y1381" i="55"/>
  <c r="Y1394" i="55"/>
  <c r="Y1445" i="55"/>
  <c r="Y1474" i="55"/>
  <c r="Y1522" i="55"/>
  <c r="Y1507" i="55"/>
  <c r="Y1663" i="55"/>
  <c r="Y1697" i="55"/>
  <c r="Y239" i="55"/>
  <c r="Y397" i="55"/>
  <c r="Y314" i="55"/>
  <c r="Y367" i="55"/>
  <c r="Y523" i="55"/>
  <c r="Y688" i="55"/>
  <c r="Y643" i="55"/>
  <c r="Y767" i="55"/>
  <c r="Y740" i="55"/>
  <c r="Y827" i="55"/>
  <c r="Y790" i="55"/>
  <c r="Y904" i="55"/>
  <c r="Y968" i="55"/>
  <c r="Y939" i="55"/>
  <c r="Y972" i="55"/>
  <c r="Y1153" i="55"/>
  <c r="Y1122" i="55"/>
  <c r="Y1287" i="55"/>
  <c r="Y1322" i="55"/>
  <c r="Y1388" i="55"/>
  <c r="Y1454" i="55"/>
  <c r="Y1597" i="55"/>
  <c r="Y1592" i="55"/>
  <c r="Y1647" i="55"/>
  <c r="Y116" i="55"/>
  <c r="Y119" i="55"/>
  <c r="Y204" i="55"/>
  <c r="Y229" i="55"/>
  <c r="Y382" i="55"/>
  <c r="Y474" i="55"/>
  <c r="Y596" i="55"/>
  <c r="Y657" i="55"/>
  <c r="Y670" i="55"/>
  <c r="Y778" i="55"/>
  <c r="Y789" i="55"/>
  <c r="Y905" i="55"/>
  <c r="Y938" i="55"/>
  <c r="Y1068" i="55"/>
  <c r="Y1018" i="55"/>
  <c r="Y1067" i="55"/>
  <c r="Y1250" i="55"/>
  <c r="Y47" i="55"/>
  <c r="Y697" i="55"/>
  <c r="Y829" i="55"/>
  <c r="Y1564" i="55"/>
  <c r="Y1085" i="55"/>
  <c r="Y1588" i="55"/>
  <c r="Y1698" i="55"/>
  <c r="Y155" i="55"/>
  <c r="Y39" i="55"/>
  <c r="Y269" i="55"/>
  <c r="Y612" i="55"/>
  <c r="Y609" i="55"/>
  <c r="Y953" i="55"/>
  <c r="Y985" i="55"/>
  <c r="Y1007" i="55"/>
  <c r="Y1049" i="55"/>
  <c r="Y1098" i="55"/>
  <c r="Y1066" i="55"/>
  <c r="Y1102" i="55"/>
  <c r="Y1129" i="55"/>
  <c r="Y1201" i="55"/>
  <c r="Y1263" i="55"/>
  <c r="Y1459" i="55"/>
  <c r="Y74" i="55"/>
  <c r="Y36" i="55"/>
  <c r="Y99" i="55"/>
  <c r="Y138" i="55"/>
  <c r="Y185" i="55"/>
  <c r="Y338" i="55"/>
  <c r="Y391" i="55"/>
  <c r="Y547" i="55"/>
  <c r="Y613" i="55"/>
  <c r="Y626" i="55"/>
  <c r="Y667" i="55"/>
  <c r="Y764" i="55"/>
  <c r="Y737" i="55"/>
  <c r="Y792" i="55"/>
  <c r="Y843" i="55"/>
  <c r="Y814" i="55"/>
  <c r="Y928" i="55"/>
  <c r="Y894" i="55"/>
  <c r="Y1076" i="55"/>
  <c r="Y1023" i="55"/>
  <c r="Y1151" i="55"/>
  <c r="Y1146" i="55"/>
  <c r="Y1164" i="55"/>
  <c r="Y1412" i="55"/>
  <c r="Y1405" i="55"/>
  <c r="Y1469" i="55"/>
  <c r="Y1552" i="55"/>
  <c r="Y1584" i="55"/>
  <c r="Y127" i="55"/>
  <c r="Y153" i="55"/>
  <c r="Y189" i="55"/>
  <c r="Y342" i="55"/>
  <c r="Y395" i="55"/>
  <c r="Y551" i="55"/>
  <c r="Y424" i="55"/>
  <c r="Y617" i="55"/>
  <c r="Y630" i="55"/>
  <c r="Y671" i="55"/>
  <c r="Y768" i="55"/>
  <c r="Y741" i="55"/>
  <c r="Y796" i="55"/>
  <c r="Y851" i="55"/>
  <c r="Y818" i="55"/>
  <c r="Y932" i="55"/>
  <c r="Y898" i="55"/>
  <c r="Y967" i="55"/>
  <c r="Y1027" i="55"/>
  <c r="Y1171" i="55"/>
  <c r="Y1292" i="55"/>
  <c r="Y1416" i="55"/>
  <c r="Y1409" i="55"/>
  <c r="Y1473" i="55"/>
  <c r="Y1587" i="55"/>
  <c r="Y1648" i="55"/>
  <c r="Y129" i="55"/>
  <c r="Y120" i="55"/>
  <c r="Y154" i="55"/>
  <c r="Y182" i="55"/>
  <c r="Y232" i="55"/>
  <c r="Y257" i="55"/>
  <c r="Y410" i="55"/>
  <c r="Y583" i="55"/>
  <c r="Y685" i="55"/>
  <c r="Y698" i="55"/>
  <c r="Y817" i="55"/>
  <c r="Y933" i="55"/>
  <c r="Y1096" i="55"/>
  <c r="Y1029" i="55"/>
  <c r="Y1105" i="55"/>
  <c r="Y1046" i="55"/>
  <c r="Y1109" i="55"/>
  <c r="Y1163" i="55"/>
  <c r="Y1342" i="55"/>
  <c r="Y1276" i="55"/>
  <c r="Y1356" i="55"/>
  <c r="Y1366" i="55"/>
  <c r="Y1420" i="55"/>
  <c r="Y1539" i="55"/>
  <c r="Y1573" i="55"/>
  <c r="Y1627" i="55"/>
  <c r="Y125" i="55"/>
  <c r="Y141" i="55"/>
  <c r="Y90" i="55"/>
  <c r="Y250" i="55"/>
  <c r="Y284" i="55"/>
  <c r="Y372" i="55"/>
  <c r="Y472" i="55"/>
  <c r="Y528" i="55"/>
  <c r="Y782" i="55"/>
  <c r="Y976" i="55"/>
  <c r="Y969" i="55"/>
  <c r="Y1147" i="55"/>
  <c r="Y1000" i="55"/>
  <c r="Y1127" i="55"/>
  <c r="Y1275" i="55"/>
  <c r="Y1332" i="55"/>
  <c r="Y1460" i="55"/>
  <c r="Y758" i="55"/>
  <c r="Y863" i="55"/>
  <c r="Y1174" i="55"/>
  <c r="Y1311" i="55"/>
  <c r="Y1344" i="55"/>
  <c r="Y1369" i="55"/>
  <c r="Y1516" i="55"/>
  <c r="Y1557" i="55"/>
  <c r="Y1551" i="55"/>
  <c r="Y156" i="55"/>
  <c r="Y388" i="55"/>
  <c r="Y511" i="55"/>
  <c r="Y543" i="55"/>
  <c r="Y644" i="55"/>
  <c r="Y676" i="55"/>
  <c r="Y762" i="55"/>
  <c r="Y871" i="55"/>
  <c r="Y842" i="55"/>
  <c r="Y860" i="55"/>
  <c r="Y895" i="55"/>
  <c r="Y1093" i="55"/>
  <c r="Y1315" i="55"/>
  <c r="Y1383" i="55"/>
  <c r="Y1376" i="55"/>
  <c r="Y1418" i="55"/>
  <c r="Y1438" i="55"/>
  <c r="Y1443" i="55"/>
  <c r="Y1561" i="55"/>
  <c r="Y1562" i="55"/>
  <c r="Y1555" i="55"/>
  <c r="Y1576" i="55"/>
  <c r="Y1634" i="55"/>
  <c r="Y1675" i="55"/>
  <c r="Y1691" i="55"/>
  <c r="Y96" i="55"/>
  <c r="Y297" i="55"/>
  <c r="Y206" i="55"/>
  <c r="Y274" i="55"/>
  <c r="Y263" i="55"/>
  <c r="Y256" i="55"/>
  <c r="Y328" i="55"/>
  <c r="Y465" i="55"/>
  <c r="Y716" i="55"/>
  <c r="Y957" i="55"/>
  <c r="Y989" i="55"/>
  <c r="Y994" i="55"/>
  <c r="Y1002" i="55"/>
  <c r="Y1053" i="55"/>
  <c r="Y1070" i="55"/>
  <c r="Y1133" i="55"/>
  <c r="Y1154" i="55"/>
  <c r="Y1209" i="55"/>
  <c r="Y1271" i="55"/>
  <c r="Y1428" i="55"/>
  <c r="Y1463" i="55"/>
  <c r="Y1606" i="55"/>
  <c r="Y1629" i="55"/>
  <c r="Y69" i="55"/>
  <c r="Y34" i="55"/>
  <c r="Y130" i="55"/>
  <c r="Y305" i="55"/>
  <c r="Y210" i="55"/>
  <c r="Y282" i="55"/>
  <c r="Y260" i="55"/>
  <c r="Y332" i="55"/>
  <c r="Y423" i="55"/>
  <c r="Y569" i="55"/>
  <c r="Y473" i="55"/>
  <c r="Y832" i="55"/>
  <c r="Y961" i="55"/>
  <c r="Y993" i="55"/>
  <c r="Y1103" i="55"/>
  <c r="Y1057" i="55"/>
  <c r="Y1074" i="55"/>
  <c r="Y1108" i="55"/>
  <c r="Y1137" i="55"/>
  <c r="Y1158" i="55"/>
  <c r="Y1217" i="55"/>
  <c r="Y1482" i="55"/>
  <c r="Y1467" i="55"/>
  <c r="Y1493" i="55"/>
  <c r="Y1548" i="55"/>
  <c r="Y1635" i="55"/>
  <c r="Y29" i="55"/>
  <c r="Y165" i="55"/>
  <c r="Y147" i="55"/>
  <c r="Y91" i="55"/>
  <c r="Y62" i="55"/>
  <c r="Y293" i="55"/>
  <c r="Y400" i="55"/>
  <c r="Y333" i="55"/>
  <c r="Y505" i="55"/>
  <c r="Y449" i="55"/>
  <c r="Y485" i="55"/>
  <c r="Y430" i="55"/>
  <c r="Y624" i="55"/>
  <c r="Y706" i="55"/>
  <c r="Y742" i="55"/>
  <c r="Y841" i="55"/>
  <c r="Y875" i="55"/>
  <c r="Y970" i="55"/>
  <c r="Y997" i="55"/>
  <c r="Y1001" i="55"/>
  <c r="Y1128" i="55"/>
  <c r="Y1206" i="55"/>
  <c r="Y1223" i="55"/>
  <c r="Y1296" i="55"/>
  <c r="Y1274" i="55"/>
  <c r="Y1357" i="55"/>
  <c r="Y1385" i="55"/>
  <c r="Y1398" i="55"/>
  <c r="Y1478" i="55"/>
  <c r="Y1544" i="55"/>
  <c r="Y1511" i="55"/>
  <c r="Y1586" i="55"/>
  <c r="Y1664" i="55"/>
  <c r="Y1701" i="55"/>
  <c r="Y243" i="55"/>
  <c r="Y401" i="55"/>
  <c r="Y318" i="55"/>
  <c r="Y421" i="55"/>
  <c r="Y371" i="55"/>
  <c r="Y527" i="55"/>
  <c r="Y692" i="55"/>
  <c r="Y606" i="55"/>
  <c r="Y647" i="55"/>
  <c r="Y771" i="55"/>
  <c r="Y744" i="55"/>
  <c r="Y794" i="55"/>
  <c r="Y908" i="55"/>
  <c r="Y874" i="55"/>
  <c r="Y943" i="55"/>
  <c r="Y1126" i="55"/>
  <c r="Y1247" i="55"/>
  <c r="Y191" i="55"/>
  <c r="Y319" i="55"/>
  <c r="Y852" i="55"/>
  <c r="Y891" i="55"/>
  <c r="Y1439" i="55"/>
  <c r="Y1495" i="55"/>
  <c r="Y152" i="55"/>
  <c r="Y71" i="55"/>
  <c r="Y42" i="55"/>
  <c r="Y455" i="55"/>
  <c r="Y641" i="55"/>
  <c r="Y695" i="55"/>
  <c r="Y765" i="55"/>
  <c r="Y820" i="55"/>
  <c r="Y956" i="55"/>
  <c r="Y889" i="55"/>
  <c r="Y922" i="55"/>
  <c r="Y1123" i="55"/>
  <c r="Y1051" i="55"/>
  <c r="Y1194" i="55"/>
  <c r="Y1219" i="55"/>
  <c r="Y1245" i="55"/>
  <c r="Y1257" i="55"/>
  <c r="Y1321" i="55"/>
  <c r="Y1425" i="55"/>
  <c r="Y1519" i="55"/>
  <c r="Y1498" i="55"/>
  <c r="Y1601" i="55"/>
  <c r="Y1620" i="55"/>
  <c r="Y73" i="55"/>
  <c r="Y38" i="55"/>
  <c r="Y199" i="55"/>
  <c r="Y296" i="55"/>
  <c r="Y357" i="55"/>
  <c r="Y327" i="55"/>
  <c r="Y463" i="55"/>
  <c r="Y571" i="55"/>
  <c r="Y529" i="55"/>
  <c r="Y492" i="55"/>
  <c r="Y518" i="55"/>
  <c r="Y454" i="55"/>
  <c r="Y648" i="55"/>
  <c r="Y766" i="55"/>
  <c r="Y850" i="55"/>
  <c r="Y868" i="55"/>
  <c r="Y899" i="55"/>
  <c r="Y1064" i="55"/>
  <c r="Y1106" i="55"/>
  <c r="Y1101" i="55"/>
  <c r="Y1319" i="55"/>
  <c r="Y1387" i="55"/>
  <c r="Y1380" i="55"/>
  <c r="Y1442" i="55"/>
  <c r="Y1447" i="55"/>
  <c r="Y1577" i="55"/>
  <c r="Y1565" i="55"/>
  <c r="Y1566" i="55"/>
  <c r="Y1559" i="55"/>
  <c r="Y1673" i="55"/>
  <c r="Y1681" i="55"/>
  <c r="Y1695" i="55"/>
  <c r="Y168" i="55"/>
  <c r="Y92" i="55"/>
  <c r="Y33" i="55"/>
  <c r="Y203" i="55"/>
  <c r="Y271" i="55"/>
  <c r="Y304" i="55"/>
  <c r="Y361" i="55"/>
  <c r="Y331" i="55"/>
  <c r="Y471" i="55"/>
  <c r="Y579" i="55"/>
  <c r="Y533" i="55"/>
  <c r="Y500" i="55"/>
  <c r="Y522" i="55"/>
  <c r="Y462" i="55"/>
  <c r="Y652" i="55"/>
  <c r="Y607" i="55"/>
  <c r="Y731" i="55"/>
  <c r="Y770" i="55"/>
  <c r="Y791" i="55"/>
  <c r="Y858" i="55"/>
  <c r="Y965" i="55"/>
  <c r="Y962" i="55"/>
  <c r="Y903" i="55"/>
  <c r="Y1115" i="55"/>
  <c r="Y1172" i="55"/>
  <c r="Y1323" i="55"/>
  <c r="Y1370" i="55"/>
  <c r="Y1384" i="55"/>
  <c r="Y1446" i="55"/>
  <c r="Y1450" i="55"/>
  <c r="Y1532" i="55"/>
  <c r="Y1563" i="55"/>
  <c r="Y1626" i="55"/>
  <c r="Y1699" i="55"/>
  <c r="Y144" i="55"/>
  <c r="Y137" i="55"/>
  <c r="Y142" i="55"/>
  <c r="Y270" i="55"/>
  <c r="Y193" i="55"/>
  <c r="Y312" i="55"/>
  <c r="Y346" i="55"/>
  <c r="Y399" i="55"/>
  <c r="Y555" i="55"/>
  <c r="Y556" i="55"/>
  <c r="Y428" i="55"/>
  <c r="Y621" i="55"/>
  <c r="Y634" i="55"/>
  <c r="Y675" i="55"/>
  <c r="Y772" i="55"/>
  <c r="Y745" i="55"/>
  <c r="Y800" i="55"/>
  <c r="Y859" i="55"/>
  <c r="Y822" i="55"/>
  <c r="Y936" i="55"/>
  <c r="Y902" i="55"/>
  <c r="Y1031" i="55"/>
  <c r="Y1150" i="55"/>
  <c r="Y1179" i="55"/>
  <c r="Y1300" i="55"/>
  <c r="Y1413" i="55"/>
  <c r="Y1455" i="55"/>
  <c r="Y1496" i="55"/>
  <c r="Y1477" i="55"/>
  <c r="Y1680" i="55"/>
  <c r="Y84" i="55"/>
  <c r="Y87" i="55"/>
  <c r="Y186" i="55"/>
  <c r="Y236" i="55"/>
  <c r="Y261" i="55"/>
  <c r="Y412" i="55"/>
  <c r="Y557" i="55"/>
  <c r="Y591" i="55"/>
  <c r="Y689" i="55"/>
  <c r="Y702" i="55"/>
  <c r="Y821" i="55"/>
  <c r="Y937" i="55"/>
  <c r="Y1006" i="55"/>
  <c r="Y1104" i="55"/>
  <c r="Y1033" i="55"/>
  <c r="Y1050" i="55"/>
  <c r="Y1113" i="55"/>
  <c r="Y1173" i="55"/>
  <c r="Y1169" i="55"/>
  <c r="Y1231" i="55"/>
  <c r="Y1280" i="55"/>
  <c r="Y1359" i="55"/>
  <c r="Y1374" i="55"/>
  <c r="Y273" i="55"/>
  <c r="Y833" i="55"/>
  <c r="Y1086" i="55"/>
  <c r="Y1185" i="55"/>
  <c r="Y1437" i="55"/>
  <c r="Y46" i="55"/>
  <c r="Y834" i="55"/>
  <c r="Y1622" i="55"/>
  <c r="Y1687" i="55"/>
  <c r="Y173" i="55"/>
  <c r="Y103" i="55"/>
  <c r="Y181" i="55"/>
  <c r="Y355" i="55"/>
  <c r="Y387" i="55"/>
  <c r="Y673" i="55"/>
  <c r="Y622" i="55"/>
  <c r="Y845" i="55"/>
  <c r="Y1005" i="55"/>
  <c r="Y990" i="55"/>
  <c r="Y1281" i="55"/>
  <c r="Y1199" i="55"/>
  <c r="Y1297" i="55"/>
  <c r="Y1246" i="55"/>
  <c r="Y1316" i="55"/>
  <c r="Y1523" i="55"/>
  <c r="Y1595" i="55"/>
  <c r="Y1631" i="55"/>
  <c r="Y1611" i="55"/>
  <c r="Y1666" i="55"/>
  <c r="Y67" i="55"/>
  <c r="Y291" i="55"/>
  <c r="Y192" i="55"/>
  <c r="Y217" i="55"/>
  <c r="Y370" i="55"/>
  <c r="Y452" i="55"/>
  <c r="Y572" i="55"/>
  <c r="Y645" i="55"/>
  <c r="Y718" i="55"/>
  <c r="Y658" i="55"/>
  <c r="Y699" i="55"/>
  <c r="Y769" i="55"/>
  <c r="Y824" i="55"/>
  <c r="Y960" i="55"/>
  <c r="Y893" i="55"/>
  <c r="Y926" i="55"/>
  <c r="Y1139" i="55"/>
  <c r="Y1055" i="55"/>
  <c r="Y1202" i="55"/>
  <c r="Y1253" i="55"/>
  <c r="Y1265" i="55"/>
  <c r="Y1325" i="55"/>
  <c r="Y1521" i="55"/>
  <c r="Y1502" i="55"/>
  <c r="Y1540" i="55"/>
  <c r="Y1575" i="55"/>
  <c r="Y27" i="55"/>
  <c r="Y171" i="55"/>
  <c r="Y95" i="55"/>
  <c r="Y299" i="55"/>
  <c r="Y196" i="55"/>
  <c r="Y221" i="55"/>
  <c r="Y374" i="55"/>
  <c r="Y458" i="55"/>
  <c r="Y580" i="55"/>
  <c r="Y705" i="55"/>
  <c r="Y649" i="55"/>
  <c r="Y711" i="55"/>
  <c r="Y662" i="55"/>
  <c r="Y773" i="55"/>
  <c r="Y828" i="55"/>
  <c r="Y897" i="55"/>
  <c r="Y930" i="55"/>
  <c r="Y966" i="55"/>
  <c r="Y1016" i="55"/>
  <c r="Y1010" i="55"/>
  <c r="Y1059" i="55"/>
  <c r="Y1210" i="55"/>
  <c r="Y1261" i="55"/>
  <c r="Y1329" i="55"/>
  <c r="Y1452" i="55"/>
  <c r="Y1506" i="55"/>
  <c r="Y1583" i="55"/>
  <c r="Y1632" i="55"/>
  <c r="Y1670" i="55"/>
  <c r="Y97" i="55"/>
  <c r="Y88" i="55"/>
  <c r="Y126" i="55"/>
  <c r="Y214" i="55"/>
  <c r="Y290" i="55"/>
  <c r="Y336" i="55"/>
  <c r="Y427" i="55"/>
  <c r="Y577" i="55"/>
  <c r="Y481" i="55"/>
  <c r="Y565" i="55"/>
  <c r="Y840" i="55"/>
  <c r="Y964" i="55"/>
  <c r="Y1061" i="55"/>
  <c r="Y1078" i="55"/>
  <c r="Y1141" i="55"/>
  <c r="Y1162" i="55"/>
  <c r="Y1471" i="55"/>
  <c r="Y1497" i="55"/>
  <c r="Y1640" i="55"/>
  <c r="Y93" i="55"/>
  <c r="Y58" i="55"/>
  <c r="Y179" i="55"/>
  <c r="Y301" i="55"/>
  <c r="Y404" i="55"/>
  <c r="Y337" i="55"/>
  <c r="Y509" i="55"/>
  <c r="Y453" i="55"/>
  <c r="Y493" i="55"/>
  <c r="Y434" i="55"/>
  <c r="Y628" i="55"/>
  <c r="Y714" i="55"/>
  <c r="Y746" i="55"/>
  <c r="Y839" i="55"/>
  <c r="Y849" i="55"/>
  <c r="Y879" i="55"/>
  <c r="Y974" i="55"/>
  <c r="Y1119" i="55"/>
  <c r="Y1157" i="55"/>
  <c r="Y1132" i="55"/>
  <c r="Y1214" i="55"/>
  <c r="Y1304" i="55"/>
  <c r="Y1278" i="55"/>
  <c r="Y1290" i="55"/>
  <c r="Y1306" i="55"/>
  <c r="Y1367" i="55"/>
  <c r="Y1392" i="55"/>
  <c r="Y1429" i="55"/>
  <c r="Y1423" i="55"/>
  <c r="Y1402" i="55"/>
  <c r="Y1391" i="55"/>
  <c r="Y1453" i="55"/>
  <c r="Y1665" i="55"/>
  <c r="Y1688" i="55"/>
  <c r="Y1338" i="55"/>
  <c r="Y1451" i="55"/>
  <c r="Y1533" i="55"/>
  <c r="Y1604" i="55"/>
  <c r="Y1605" i="55"/>
  <c r="Y89" i="55"/>
  <c r="Y1484" i="55"/>
  <c r="Y1486" i="55"/>
  <c r="Y1514" i="55"/>
  <c r="Y1556" i="55"/>
  <c r="Y1642" i="55"/>
  <c r="Y160" i="55"/>
  <c r="Y1549" i="55"/>
  <c r="Y1571" i="55"/>
  <c r="Y1677" i="55"/>
  <c r="Y1395" i="55"/>
  <c r="Y1501" i="55"/>
  <c r="Y1537" i="55"/>
  <c r="Y1520" i="55"/>
  <c r="Y1570" i="55"/>
  <c r="Y1618" i="55"/>
  <c r="Y1662" i="55"/>
  <c r="Y57" i="55"/>
  <c r="Y1475" i="55"/>
  <c r="Y1590" i="55"/>
  <c r="Y1596" i="55"/>
  <c r="Y1676" i="55"/>
  <c r="Y1515" i="55"/>
  <c r="Y1581" i="55"/>
  <c r="Y1628" i="55"/>
  <c r="Y121" i="55"/>
  <c r="Y1337" i="55"/>
  <c r="Y1485" i="55"/>
  <c r="Y1656" i="55"/>
  <c r="Y1686" i="55"/>
  <c r="Y24" i="55"/>
  <c r="Z176" i="55"/>
  <c r="Z112" i="55"/>
  <c r="Z292" i="55"/>
  <c r="Z201" i="55"/>
  <c r="Z264" i="55"/>
  <c r="Z322" i="55"/>
  <c r="Z407" i="55"/>
  <c r="Z436" i="55"/>
  <c r="Z629" i="55"/>
  <c r="Z642" i="55"/>
  <c r="Z683" i="55"/>
  <c r="Z783" i="55"/>
  <c r="Z787" i="55"/>
  <c r="Z808" i="55"/>
  <c r="Z830" i="55"/>
  <c r="Z944" i="55"/>
  <c r="Z877" i="55"/>
  <c r="Z910" i="55"/>
  <c r="Z973" i="55"/>
  <c r="Z1095" i="55"/>
  <c r="Z1039" i="55"/>
  <c r="Z1195" i="55"/>
  <c r="Z1233" i="55"/>
  <c r="Z1362" i="55"/>
  <c r="Z1364" i="55"/>
  <c r="Z1431" i="55"/>
  <c r="Z1464" i="55"/>
  <c r="Z1524" i="55"/>
  <c r="Z1692" i="55"/>
  <c r="Z136" i="55"/>
  <c r="Z117" i="55"/>
  <c r="Z157" i="55"/>
  <c r="Z108" i="55"/>
  <c r="Z114" i="55"/>
  <c r="Z226" i="55"/>
  <c r="Z244" i="55"/>
  <c r="Z303" i="55"/>
  <c r="Z348" i="55"/>
  <c r="Z439" i="55"/>
  <c r="Z504" i="55"/>
  <c r="Z724" i="55"/>
  <c r="Z777" i="55"/>
  <c r="Z829" i="55"/>
  <c r="Z1060" i="55"/>
  <c r="Z982" i="55"/>
  <c r="Z1009" i="55"/>
  <c r="Z1073" i="55"/>
  <c r="Z1079" i="55"/>
  <c r="Z1234" i="55"/>
  <c r="Z1183" i="55"/>
  <c r="Z1230" i="55"/>
  <c r="Z1247" i="55"/>
  <c r="Z1368" i="55"/>
  <c r="Z1365" i="55"/>
  <c r="Z1419" i="55"/>
  <c r="Z1492" i="55"/>
  <c r="Z1509" i="55"/>
  <c r="Z1589" i="55"/>
  <c r="Z1623" i="55"/>
  <c r="Z1667" i="55"/>
  <c r="Z81" i="55"/>
  <c r="Z178" i="55"/>
  <c r="Z223" i="55"/>
  <c r="Z381" i="55"/>
  <c r="Z351" i="55"/>
  <c r="Z417" i="55"/>
  <c r="Z507" i="55"/>
  <c r="Z553" i="55"/>
  <c r="Z476" i="55"/>
  <c r="Z542" i="55"/>
  <c r="Z502" i="55"/>
  <c r="Z672" i="55"/>
  <c r="Z627" i="55"/>
  <c r="Z751" i="55"/>
  <c r="Z854" i="55"/>
  <c r="Z811" i="55"/>
  <c r="Z831" i="55"/>
  <c r="Z837" i="55"/>
  <c r="Z888" i="55"/>
  <c r="Z923" i="55"/>
  <c r="Z988" i="55"/>
  <c r="Z1085" i="55"/>
  <c r="Z1094" i="55"/>
  <c r="Z1192" i="55"/>
  <c r="Z1334" i="55"/>
  <c r="Z1212" i="55"/>
  <c r="Z1251" i="55"/>
  <c r="Z1301" i="55"/>
  <c r="Z1343" i="55"/>
  <c r="Z1557" i="55"/>
  <c r="Z1588" i="55"/>
  <c r="Z1572" i="55"/>
  <c r="Z39" i="55"/>
  <c r="Z83" i="55"/>
  <c r="Z170" i="55"/>
  <c r="Z118" i="55"/>
  <c r="Z222" i="55"/>
  <c r="Z309" i="55"/>
  <c r="Z240" i="55"/>
  <c r="Z295" i="55"/>
  <c r="Z344" i="55"/>
  <c r="Z435" i="55"/>
  <c r="Z497" i="55"/>
  <c r="Z825" i="55"/>
  <c r="Z1036" i="55"/>
  <c r="Z978" i="55"/>
  <c r="Z1069" i="55"/>
  <c r="Z1175" i="55"/>
  <c r="Z1239" i="55"/>
  <c r="Z1361" i="55"/>
  <c r="Z1426" i="55"/>
  <c r="Z1441" i="55"/>
  <c r="Z1479" i="55"/>
  <c r="Z1505" i="55"/>
  <c r="Z1541" i="55"/>
  <c r="Z1547" i="55"/>
  <c r="Z1633" i="55"/>
  <c r="Z22" i="55"/>
  <c r="Z219" i="55"/>
  <c r="Z377" i="55"/>
  <c r="Z347" i="55"/>
  <c r="Z503" i="55"/>
  <c r="Z549" i="55"/>
  <c r="Z468" i="55"/>
  <c r="Z538" i="55"/>
  <c r="Z494" i="55"/>
  <c r="Z668" i="55"/>
  <c r="Z623" i="55"/>
  <c r="Z747" i="55"/>
  <c r="Z846" i="55"/>
  <c r="Z807" i="55"/>
  <c r="Z833" i="55"/>
  <c r="Z884" i="55"/>
  <c r="Z919" i="55"/>
  <c r="Z984" i="55"/>
  <c r="Z1086" i="55"/>
  <c r="Z1184" i="55"/>
  <c r="Z1318" i="55"/>
  <c r="Z1204" i="55"/>
  <c r="Z1243" i="55"/>
  <c r="Z1293" i="55"/>
  <c r="Z1339" i="55"/>
  <c r="Z1602" i="55"/>
  <c r="Z40" i="55"/>
  <c r="Z75" i="55"/>
  <c r="Z184" i="55"/>
  <c r="Z241" i="55"/>
  <c r="Z362" i="55"/>
  <c r="Z586" i="55"/>
  <c r="Z498" i="55"/>
  <c r="Z704" i="55"/>
  <c r="Z669" i="55"/>
  <c r="Z682" i="55"/>
  <c r="Z713" i="55"/>
  <c r="Z761" i="55"/>
  <c r="Z785" i="55"/>
  <c r="Z917" i="55"/>
  <c r="Z950" i="55"/>
  <c r="Z979" i="55"/>
  <c r="Z1013" i="55"/>
  <c r="Z1030" i="55"/>
  <c r="Z1186" i="55"/>
  <c r="Z1248" i="55"/>
  <c r="Z1349" i="55"/>
  <c r="Z1369" i="55"/>
  <c r="Z1440" i="55"/>
  <c r="Z1488" i="55"/>
  <c r="Z215" i="55"/>
  <c r="Z373" i="55"/>
  <c r="Z343" i="55"/>
  <c r="Z495" i="55"/>
  <c r="Z545" i="55"/>
  <c r="Z460" i="55"/>
  <c r="Z534" i="55"/>
  <c r="Z486" i="55"/>
  <c r="Z599" i="55"/>
  <c r="Z664" i="55"/>
  <c r="Z619" i="55"/>
  <c r="Z743" i="55"/>
  <c r="Z838" i="55"/>
  <c r="Z803" i="55"/>
  <c r="Z880" i="55"/>
  <c r="Z915" i="55"/>
  <c r="Z1008" i="55"/>
  <c r="Z980" i="55"/>
  <c r="Z1176" i="55"/>
  <c r="Z1196" i="55"/>
  <c r="Z1235" i="55"/>
  <c r="Z1228" i="55"/>
  <c r="Z1335" i="55"/>
  <c r="Z1517" i="55"/>
  <c r="Z1608" i="55"/>
  <c r="Z79" i="55"/>
  <c r="Z180" i="55"/>
  <c r="Z237" i="55"/>
  <c r="Z358" i="55"/>
  <c r="Z578" i="55"/>
  <c r="Z490" i="55"/>
  <c r="Z665" i="55"/>
  <c r="Z678" i="55"/>
  <c r="Z757" i="55"/>
  <c r="Z865" i="55"/>
  <c r="Z913" i="55"/>
  <c r="Z946" i="55"/>
  <c r="Z975" i="55"/>
  <c r="Z996" i="55"/>
  <c r="Z1026" i="55"/>
  <c r="Z1075" i="55"/>
  <c r="Z1178" i="55"/>
  <c r="Z1240" i="55"/>
  <c r="Z1358" i="55"/>
  <c r="Z1345" i="55"/>
  <c r="Z1436" i="55"/>
  <c r="Z1525" i="55"/>
  <c r="Z1679" i="55"/>
  <c r="Z78" i="55"/>
  <c r="Z262" i="55"/>
  <c r="Z384" i="55"/>
  <c r="Z317" i="55"/>
  <c r="Z414" i="55"/>
  <c r="Z496" i="55"/>
  <c r="Z540" i="55"/>
  <c r="Z475" i="55"/>
  <c r="Z590" i="55"/>
  <c r="Z608" i="55"/>
  <c r="Z779" i="55"/>
  <c r="Z1112" i="55"/>
  <c r="Z1174" i="55"/>
  <c r="Z1244" i="55"/>
  <c r="Z1344" i="55"/>
  <c r="Z1422" i="55"/>
  <c r="Z1407" i="55"/>
  <c r="Z1462" i="55"/>
  <c r="Z1495" i="55"/>
  <c r="Z1616" i="55"/>
  <c r="Z1643" i="55"/>
  <c r="Z150" i="55"/>
  <c r="Z30" i="55"/>
  <c r="Z103" i="55"/>
  <c r="Z42" i="55"/>
  <c r="Z195" i="55"/>
  <c r="Z310" i="55"/>
  <c r="Z353" i="55"/>
  <c r="Z323" i="55"/>
  <c r="Z455" i="55"/>
  <c r="Z558" i="55"/>
  <c r="Z525" i="55"/>
  <c r="Z437" i="55"/>
  <c r="Z514" i="55"/>
  <c r="Z450" i="55"/>
  <c r="Z644" i="55"/>
  <c r="Z80" i="55"/>
  <c r="Z163" i="55"/>
  <c r="Z233" i="55"/>
  <c r="Z354" i="55"/>
  <c r="Z570" i="55"/>
  <c r="Z482" i="55"/>
  <c r="Z661" i="55"/>
  <c r="Z674" i="55"/>
  <c r="Z753" i="55"/>
  <c r="Z857" i="55"/>
  <c r="Z909" i="55"/>
  <c r="Z942" i="55"/>
  <c r="Z971" i="55"/>
  <c r="Z1022" i="55"/>
  <c r="Z1071" i="55"/>
  <c r="Z1148" i="55"/>
  <c r="Z1170" i="55"/>
  <c r="Z1273" i="55"/>
  <c r="Z1232" i="55"/>
  <c r="Z1341" i="55"/>
  <c r="Z1432" i="55"/>
  <c r="Z1500" i="55"/>
  <c r="Z1550" i="55"/>
  <c r="Z1645" i="55"/>
  <c r="Z1651" i="55"/>
  <c r="Z1685" i="55"/>
  <c r="Z85" i="55"/>
  <c r="Z134" i="55"/>
  <c r="Z76" i="55"/>
  <c r="Z146" i="55"/>
  <c r="Z82" i="55"/>
  <c r="Z258" i="55"/>
  <c r="Z380" i="55"/>
  <c r="Z413" i="55"/>
  <c r="Z488" i="55"/>
  <c r="Z601" i="55"/>
  <c r="Z536" i="55"/>
  <c r="Z467" i="55"/>
  <c r="Z582" i="55"/>
  <c r="Z604" i="55"/>
  <c r="Z715" i="55"/>
  <c r="Z1166" i="55"/>
  <c r="Z1236" i="55"/>
  <c r="Z1283" i="55"/>
  <c r="Z1340" i="55"/>
  <c r="Z1403" i="55"/>
  <c r="Z1458" i="55"/>
  <c r="Z1487" i="55"/>
  <c r="Z1491" i="55"/>
  <c r="Z1553" i="55"/>
  <c r="Z1612" i="55"/>
  <c r="Z1683" i="55"/>
  <c r="Z143" i="55"/>
  <c r="Z49" i="55"/>
  <c r="Z174" i="55"/>
  <c r="Z133" i="55"/>
  <c r="Z104" i="55"/>
  <c r="Z255" i="55"/>
  <c r="Z383" i="55"/>
  <c r="Z539" i="55"/>
  <c r="Z584" i="55"/>
  <c r="Z597" i="55"/>
  <c r="Z605" i="55"/>
  <c r="Z618" i="55"/>
  <c r="Z659" i="55"/>
  <c r="Z781" i="55"/>
  <c r="Z756" i="55"/>
  <c r="Z863" i="55"/>
  <c r="Z806" i="55"/>
  <c r="Z51" i="55"/>
  <c r="Z86" i="55"/>
  <c r="Z254" i="55"/>
  <c r="Z376" i="55"/>
  <c r="Z480" i="55"/>
  <c r="Z593" i="55"/>
  <c r="Z532" i="55"/>
  <c r="Z459" i="55"/>
  <c r="Z574" i="55"/>
  <c r="Z1143" i="55"/>
  <c r="Z1279" i="55"/>
  <c r="Z1336" i="55"/>
  <c r="Z1378" i="55"/>
  <c r="Z1399" i="55"/>
  <c r="Z1527" i="55"/>
  <c r="Z1585" i="55"/>
  <c r="Z1649" i="55"/>
  <c r="Z139" i="55"/>
  <c r="Z251" i="55"/>
  <c r="Z409" i="55"/>
  <c r="Z379" i="55"/>
  <c r="Z535" i="55"/>
  <c r="Z576" i="55"/>
  <c r="Z589" i="55"/>
  <c r="Z700" i="55"/>
  <c r="Z614" i="55"/>
  <c r="Z655" i="55"/>
  <c r="Z752" i="55"/>
  <c r="Z855" i="55"/>
  <c r="Z802" i="55"/>
  <c r="Z916" i="55"/>
  <c r="Z882" i="55"/>
  <c r="Z951" i="55"/>
  <c r="Z977" i="55"/>
  <c r="Z1012" i="55"/>
  <c r="Z1091" i="55"/>
  <c r="Z1011" i="55"/>
  <c r="Z1134" i="55"/>
  <c r="Z1307" i="55"/>
  <c r="Z1400" i="55"/>
  <c r="Z1457" i="55"/>
  <c r="Z1582" i="55"/>
  <c r="Z1598" i="55"/>
  <c r="Z1613" i="55"/>
  <c r="Z25" i="55"/>
  <c r="Z43" i="55"/>
  <c r="Z161" i="55"/>
  <c r="Z281" i="55"/>
  <c r="Z198" i="55"/>
  <c r="Z275" i="55"/>
  <c r="Z216" i="55"/>
  <c r="Z320" i="55"/>
  <c r="Z394" i="55"/>
  <c r="Z701" i="55"/>
  <c r="Z801" i="55"/>
  <c r="Z852" i="55"/>
  <c r="Z949" i="55"/>
  <c r="Z981" i="55"/>
  <c r="Z1087" i="55"/>
  <c r="Z1045" i="55"/>
  <c r="Z1062" i="55"/>
  <c r="Z1125" i="55"/>
  <c r="Z1193" i="55"/>
  <c r="Z1291" i="55"/>
  <c r="Z1528" i="55"/>
  <c r="Z1542" i="55"/>
  <c r="Z1622" i="55"/>
  <c r="Z1655" i="55"/>
  <c r="Z45" i="55"/>
  <c r="Z100" i="55"/>
  <c r="Z234" i="55"/>
  <c r="Z252" i="55"/>
  <c r="Z356" i="55"/>
  <c r="Z447" i="55"/>
  <c r="Z512" i="55"/>
  <c r="Z164" i="55"/>
  <c r="Z247" i="55"/>
  <c r="Z418" i="55"/>
  <c r="Z405" i="55"/>
  <c r="Z416" i="55"/>
  <c r="Z375" i="55"/>
  <c r="Z531" i="55"/>
  <c r="Z568" i="55"/>
  <c r="Z581" i="55"/>
  <c r="Z696" i="55"/>
  <c r="Z610" i="55"/>
  <c r="Z651" i="55"/>
  <c r="Z775" i="55"/>
  <c r="Z748" i="55"/>
  <c r="Z847" i="55"/>
  <c r="Z798" i="55"/>
  <c r="Z912" i="55"/>
  <c r="Z878" i="55"/>
  <c r="Z947" i="55"/>
  <c r="Z1107" i="55"/>
  <c r="Z1083" i="55"/>
  <c r="Z1130" i="55"/>
  <c r="Z1303" i="55"/>
  <c r="Z1354" i="55"/>
  <c r="Z1298" i="55"/>
  <c r="Z1396" i="55"/>
  <c r="Z1579" i="55"/>
  <c r="Z1574" i="55"/>
  <c r="Z1594" i="55"/>
  <c r="Z1600" i="55"/>
  <c r="Z1609" i="55"/>
  <c r="Z1668" i="55"/>
  <c r="Z1684" i="55"/>
  <c r="Z140" i="55"/>
  <c r="Z47" i="55"/>
  <c r="Z273" i="55"/>
  <c r="Z194" i="55"/>
  <c r="Z267" i="55"/>
  <c r="Z212" i="55"/>
  <c r="Z316" i="55"/>
  <c r="Z390" i="55"/>
  <c r="Z697" i="55"/>
  <c r="Z720" i="55"/>
  <c r="Z725" i="55"/>
  <c r="Z797" i="55"/>
  <c r="Z844" i="55"/>
  <c r="Z945" i="55"/>
  <c r="Z1041" i="55"/>
  <c r="Z1058" i="55"/>
  <c r="Z1121" i="55"/>
  <c r="Z1185" i="55"/>
  <c r="Z1295" i="55"/>
  <c r="Z1437" i="55"/>
  <c r="Z1518" i="55"/>
  <c r="Z1530" i="55"/>
  <c r="Z1554" i="55"/>
  <c r="Z1564" i="55"/>
  <c r="Z1657" i="55"/>
  <c r="Z113" i="55"/>
  <c r="Z46" i="55"/>
  <c r="Z191" i="55"/>
  <c r="Z302" i="55"/>
  <c r="Z349" i="55"/>
  <c r="Z319" i="55"/>
  <c r="Z521" i="55"/>
  <c r="Z433" i="55"/>
  <c r="Z510" i="55"/>
  <c r="Z446" i="55"/>
  <c r="Z640" i="55"/>
  <c r="Z758" i="55"/>
  <c r="Z891" i="55"/>
  <c r="Z1052" i="55"/>
  <c r="Z999" i="55"/>
  <c r="Z1144" i="55"/>
  <c r="Z1311" i="55"/>
  <c r="Z1379" i="55"/>
  <c r="Z1414" i="55"/>
  <c r="Z1434" i="55"/>
  <c r="Z1516" i="55"/>
  <c r="Z1551" i="55"/>
  <c r="Z1687" i="55"/>
  <c r="Z1698" i="55"/>
  <c r="Z71" i="55"/>
  <c r="Z162" i="55"/>
  <c r="Z227" i="55"/>
  <c r="Z385" i="55"/>
  <c r="Z355" i="55"/>
  <c r="Z511" i="55"/>
  <c r="Z559" i="55"/>
  <c r="Z484" i="55"/>
  <c r="Z546" i="55"/>
  <c r="Z562" i="55"/>
  <c r="Z676" i="55"/>
  <c r="Z158" i="55"/>
  <c r="Z48" i="55"/>
  <c r="Z115" i="55"/>
  <c r="Z145" i="55"/>
  <c r="Z265" i="55"/>
  <c r="Z190" i="55"/>
  <c r="Z208" i="55"/>
  <c r="Z386" i="55"/>
  <c r="Z717" i="55"/>
  <c r="Z693" i="55"/>
  <c r="Z712" i="55"/>
  <c r="Z722" i="55"/>
  <c r="Z793" i="55"/>
  <c r="Z836" i="55"/>
  <c r="Z941" i="55"/>
  <c r="Z1037" i="55"/>
  <c r="Z1054" i="55"/>
  <c r="Z1100" i="55"/>
  <c r="Z1117" i="55"/>
  <c r="Z1205" i="55"/>
  <c r="Z1177" i="55"/>
  <c r="Z1284" i="55"/>
  <c r="Z1382" i="55"/>
  <c r="Z1483" i="55"/>
  <c r="Z1504" i="55"/>
  <c r="Z1546" i="55"/>
  <c r="Z1560" i="55"/>
  <c r="Z167" i="55"/>
  <c r="Z53" i="55"/>
  <c r="Z54" i="55"/>
  <c r="Z306" i="55"/>
  <c r="Z183" i="55"/>
  <c r="Z286" i="55"/>
  <c r="Z408" i="55"/>
  <c r="Z341" i="55"/>
  <c r="Z513" i="55"/>
  <c r="Z425" i="55"/>
  <c r="Z501" i="55"/>
  <c r="Z438" i="55"/>
  <c r="Z632" i="55"/>
  <c r="Z750" i="55"/>
  <c r="Z856" i="55"/>
  <c r="Z883" i="55"/>
  <c r="Z1024" i="55"/>
  <c r="Z1135" i="55"/>
  <c r="Z1181" i="55"/>
  <c r="Z1136" i="55"/>
  <c r="Z1222" i="55"/>
  <c r="Z1282" i="55"/>
  <c r="Z1371" i="55"/>
  <c r="Z1406" i="55"/>
  <c r="Z1449" i="55"/>
  <c r="Z1641" i="55"/>
  <c r="Z1690" i="55"/>
  <c r="Z111" i="55"/>
  <c r="Z300" i="55"/>
  <c r="Z205" i="55"/>
  <c r="Z272" i="55"/>
  <c r="Z326" i="55"/>
  <c r="Z411" i="55"/>
  <c r="Z440" i="55"/>
  <c r="Z633" i="55"/>
  <c r="Z646" i="55"/>
  <c r="Z687" i="55"/>
  <c r="Z780" i="55"/>
  <c r="Z812" i="55"/>
  <c r="Z948" i="55"/>
  <c r="Z881" i="55"/>
  <c r="Z914" i="55"/>
  <c r="Z1043" i="55"/>
  <c r="Z1165" i="55"/>
  <c r="Z1203" i="55"/>
  <c r="Z1229" i="55"/>
  <c r="Z1241" i="55"/>
  <c r="Z1313" i="55"/>
  <c r="Z1435" i="55"/>
  <c r="Z1468" i="55"/>
  <c r="Z1490" i="55"/>
  <c r="Z1637" i="55"/>
  <c r="Z1638" i="55"/>
  <c r="Z1653" i="55"/>
  <c r="Z1696" i="55"/>
  <c r="Z110" i="55"/>
  <c r="Z230" i="55"/>
  <c r="Z248" i="55"/>
  <c r="Z311" i="55"/>
  <c r="Z352" i="55"/>
  <c r="Z443" i="55"/>
  <c r="Z508" i="55"/>
  <c r="Z834" i="55"/>
  <c r="Z986" i="55"/>
  <c r="Z1077" i="55"/>
  <c r="Z1266" i="55"/>
  <c r="Z1191" i="55"/>
  <c r="Z1238" i="55"/>
  <c r="Z1255" i="55"/>
  <c r="Z1312" i="55"/>
  <c r="Z1508" i="55"/>
  <c r="Z1513" i="55"/>
  <c r="Z1569" i="55"/>
  <c r="Z1591" i="55"/>
  <c r="Z1607" i="55"/>
  <c r="Z1650" i="55"/>
  <c r="Z1671" i="55"/>
  <c r="Z68" i="55"/>
  <c r="Z155" i="55"/>
  <c r="Z266" i="55"/>
  <c r="Z388" i="55"/>
  <c r="Z321" i="55"/>
  <c r="Z544" i="55"/>
  <c r="Z483" i="55"/>
  <c r="Z560" i="55"/>
  <c r="Z461" i="55"/>
  <c r="Z598" i="55"/>
  <c r="Z294" i="55"/>
  <c r="Z887" i="55"/>
  <c r="Z107" i="55"/>
  <c r="Z1138" i="55"/>
  <c r="Z1289" i="55"/>
  <c r="Z1672" i="55"/>
  <c r="Z259" i="55"/>
  <c r="Z220" i="55"/>
  <c r="Z419" i="55"/>
  <c r="Z334" i="55"/>
  <c r="Z366" i="55"/>
  <c r="Z594" i="55"/>
  <c r="Z708" i="55"/>
  <c r="Z654" i="55"/>
  <c r="Z765" i="55"/>
  <c r="Z921" i="55"/>
  <c r="Z954" i="55"/>
  <c r="Z983" i="55"/>
  <c r="Z1017" i="55"/>
  <c r="Z1034" i="55"/>
  <c r="Z1194" i="55"/>
  <c r="Z1256" i="55"/>
  <c r="Z1353" i="55"/>
  <c r="Z1373" i="55"/>
  <c r="Z1444" i="55"/>
  <c r="Z1576" i="55"/>
  <c r="Z1666" i="55"/>
  <c r="Z1659" i="55"/>
  <c r="Z1654" i="55"/>
  <c r="Z159" i="55"/>
  <c r="Z41" i="55"/>
  <c r="Z131" i="55"/>
  <c r="Z231" i="55"/>
  <c r="Z389" i="55"/>
  <c r="Z359" i="55"/>
  <c r="Z515" i="55"/>
  <c r="Z563" i="55"/>
  <c r="Z492" i="55"/>
  <c r="Z550" i="55"/>
  <c r="Z680" i="55"/>
  <c r="Z635" i="55"/>
  <c r="Z759" i="55"/>
  <c r="Z732" i="55"/>
  <c r="Z870" i="55"/>
  <c r="Z819" i="55"/>
  <c r="Z853" i="55"/>
  <c r="Z896" i="55"/>
  <c r="Z931" i="55"/>
  <c r="Z1101" i="55"/>
  <c r="Z1189" i="55"/>
  <c r="Z1114" i="55"/>
  <c r="Z1208" i="55"/>
  <c r="Z1226" i="55"/>
  <c r="Z1267" i="55"/>
  <c r="Z1305" i="55"/>
  <c r="Z1351" i="55"/>
  <c r="Z1529" i="55"/>
  <c r="Z166" i="55"/>
  <c r="Z60" i="55"/>
  <c r="Z171" i="55"/>
  <c r="Z235" i="55"/>
  <c r="Z393" i="55"/>
  <c r="Z363" i="55"/>
  <c r="Z519" i="55"/>
  <c r="Z500" i="55"/>
  <c r="Z554" i="55"/>
  <c r="Z684" i="55"/>
  <c r="Z639" i="55"/>
  <c r="Z763" i="55"/>
  <c r="Z736" i="55"/>
  <c r="Z823" i="55"/>
  <c r="Z861" i="55"/>
  <c r="Z900" i="55"/>
  <c r="Z935" i="55"/>
  <c r="Z1103" i="55"/>
  <c r="Z1152" i="55"/>
  <c r="Z1221" i="55"/>
  <c r="Z1118" i="55"/>
  <c r="Z1149" i="55"/>
  <c r="Z1216" i="55"/>
  <c r="Z1355" i="55"/>
  <c r="Z1522" i="55"/>
  <c r="Z1580" i="55"/>
  <c r="Z1563" i="55"/>
  <c r="Z148" i="55"/>
  <c r="Z225" i="55"/>
  <c r="Z346" i="55"/>
  <c r="Z466" i="55"/>
  <c r="Z653" i="55"/>
  <c r="Z666" i="55"/>
  <c r="Z745" i="55"/>
  <c r="Z841" i="55"/>
  <c r="Z901" i="55"/>
  <c r="Z934" i="55"/>
  <c r="Z1001" i="55"/>
  <c r="Z1032" i="55"/>
  <c r="Z1014" i="55"/>
  <c r="Z1063" i="55"/>
  <c r="Z1269" i="55"/>
  <c r="Z1357" i="55"/>
  <c r="Z1333" i="55"/>
  <c r="Z1388" i="55"/>
  <c r="Z1455" i="55"/>
  <c r="Z1510" i="55"/>
  <c r="Z1538" i="55"/>
  <c r="Z1526" i="55"/>
  <c r="Z1586" i="55"/>
  <c r="Z1636" i="55"/>
  <c r="Z1652" i="55"/>
  <c r="Z52" i="55"/>
  <c r="Z55" i="55"/>
  <c r="Z122" i="55"/>
  <c r="Z218" i="55"/>
  <c r="Z301" i="55"/>
  <c r="Z236" i="55"/>
  <c r="Z287" i="55"/>
  <c r="Z340" i="55"/>
  <c r="Z431" i="55"/>
  <c r="Z489" i="55"/>
  <c r="Z595" i="55"/>
  <c r="Z596" i="55"/>
  <c r="Z821" i="55"/>
  <c r="Z1020" i="55"/>
  <c r="Z1104" i="55"/>
  <c r="Z1065" i="55"/>
  <c r="Z1080" i="55"/>
  <c r="Z1145" i="55"/>
  <c r="Z1167" i="55"/>
  <c r="Z1231" i="55"/>
  <c r="Z1451" i="55"/>
  <c r="Z1475" i="55"/>
  <c r="Z1501" i="55"/>
  <c r="Z1537" i="55"/>
  <c r="Z1515" i="55"/>
  <c r="Z754" i="55"/>
  <c r="Z1375" i="55"/>
  <c r="Z1015" i="55"/>
  <c r="Z1047" i="55"/>
  <c r="Z1197" i="55"/>
  <c r="Z1494" i="55"/>
  <c r="Z398" i="55"/>
  <c r="Z710" i="55"/>
  <c r="Z686" i="55"/>
  <c r="Z721" i="55"/>
  <c r="Z730" i="55"/>
  <c r="Z835" i="55"/>
  <c r="Z1005" i="55"/>
  <c r="Z1116" i="55"/>
  <c r="Z1182" i="55"/>
  <c r="Z1252" i="55"/>
  <c r="Z1314" i="55"/>
  <c r="Z1348" i="55"/>
  <c r="Z1411" i="55"/>
  <c r="Z1466" i="55"/>
  <c r="Z1481" i="55"/>
  <c r="Z1499" i="55"/>
  <c r="Z149" i="55"/>
  <c r="Z128" i="55"/>
  <c r="Z31" i="55"/>
  <c r="Z192" i="55"/>
  <c r="Z249" i="55"/>
  <c r="Z415" i="55"/>
  <c r="Z370" i="55"/>
  <c r="Z602" i="55"/>
  <c r="Z677" i="55"/>
  <c r="Z690" i="55"/>
  <c r="Z726" i="55"/>
  <c r="Z769" i="55"/>
  <c r="Z925" i="55"/>
  <c r="Z958" i="55"/>
  <c r="Z987" i="55"/>
  <c r="Z1048" i="55"/>
  <c r="Z1021" i="55"/>
  <c r="Z1038" i="55"/>
  <c r="Z1155" i="55"/>
  <c r="Z1202" i="55"/>
  <c r="Z1310" i="55"/>
  <c r="Z1264" i="55"/>
  <c r="Z1377" i="55"/>
  <c r="Z1448" i="55"/>
  <c r="Z1577" i="55"/>
  <c r="Z1575" i="55"/>
  <c r="Z1658" i="55"/>
  <c r="Z1669" i="55"/>
  <c r="Z101" i="55"/>
  <c r="Z63" i="55"/>
  <c r="Z153" i="55"/>
  <c r="Z196" i="55"/>
  <c r="Z253" i="55"/>
  <c r="Z420" i="55"/>
  <c r="Z374" i="55"/>
  <c r="Z681" i="55"/>
  <c r="Z694" i="55"/>
  <c r="Z773" i="55"/>
  <c r="Z929" i="55"/>
  <c r="Z991" i="55"/>
  <c r="Z1025" i="55"/>
  <c r="Z1042" i="55"/>
  <c r="Z1159" i="55"/>
  <c r="Z1210" i="55"/>
  <c r="Z1308" i="55"/>
  <c r="Z1326" i="55"/>
  <c r="Z1272" i="55"/>
  <c r="Z1381" i="55"/>
  <c r="Z1534" i="55"/>
  <c r="Z1583" i="55"/>
  <c r="Z175" i="55"/>
  <c r="Z65" i="55"/>
  <c r="Z56" i="55"/>
  <c r="Z123" i="55"/>
  <c r="Z94" i="55"/>
  <c r="Z246" i="55"/>
  <c r="Z368" i="55"/>
  <c r="Z464" i="55"/>
  <c r="Z577" i="55"/>
  <c r="Z524" i="55"/>
  <c r="Z707" i="55"/>
  <c r="Z776" i="55"/>
  <c r="Z866" i="55"/>
  <c r="Z1111" i="55"/>
  <c r="Z1225" i="55"/>
  <c r="Z1270" i="55"/>
  <c r="Z1328" i="55"/>
  <c r="Z1573" i="55"/>
  <c r="Z1614" i="55"/>
  <c r="Z151" i="55"/>
  <c r="Z61" i="55"/>
  <c r="Z23" i="55"/>
  <c r="Z211" i="55"/>
  <c r="Z369" i="55"/>
  <c r="Z339" i="55"/>
  <c r="Z487" i="55"/>
  <c r="Z541" i="55"/>
  <c r="Z453" i="55"/>
  <c r="Z530" i="55"/>
  <c r="Z478" i="55"/>
  <c r="Z591" i="55"/>
  <c r="Z660" i="55"/>
  <c r="Z615" i="55"/>
  <c r="Z739" i="55"/>
  <c r="Z782" i="55"/>
  <c r="Z799" i="55"/>
  <c r="Z876" i="55"/>
  <c r="Z911" i="55"/>
  <c r="Z1000" i="55"/>
  <c r="Z1168" i="55"/>
  <c r="Z1285" i="55"/>
  <c r="Z1188" i="55"/>
  <c r="Z636" i="55"/>
  <c r="Z1430" i="55"/>
  <c r="Z1694" i="55"/>
  <c r="Z444" i="55"/>
  <c r="Z872" i="55"/>
  <c r="Z955" i="55"/>
  <c r="Z1090" i="55"/>
  <c r="Z1249" i="55"/>
  <c r="Z1317" i="55"/>
  <c r="Z1439" i="55"/>
  <c r="Z1472" i="55"/>
  <c r="Z289" i="55"/>
  <c r="Z288" i="55"/>
  <c r="Z592" i="55"/>
  <c r="Z448" i="55"/>
  <c r="Z663" i="55"/>
  <c r="Z760" i="55"/>
  <c r="Z871" i="55"/>
  <c r="Z788" i="55"/>
  <c r="Z810" i="55"/>
  <c r="Z924" i="55"/>
  <c r="Z890" i="55"/>
  <c r="Z959" i="55"/>
  <c r="Z1007" i="55"/>
  <c r="Z1044" i="55"/>
  <c r="Z1098" i="55"/>
  <c r="Z1019" i="55"/>
  <c r="Z1142" i="55"/>
  <c r="Z1160" i="55"/>
  <c r="Z1408" i="55"/>
  <c r="Z1401" i="55"/>
  <c r="Z1465" i="55"/>
  <c r="Z1519" i="55"/>
  <c r="Z32" i="55"/>
  <c r="Z105" i="55"/>
  <c r="Z26" i="55"/>
  <c r="Z70" i="55"/>
  <c r="Z274" i="55"/>
  <c r="Z313" i="55"/>
  <c r="Z392" i="55"/>
  <c r="Z325" i="55"/>
  <c r="Z548" i="55"/>
  <c r="Z491" i="55"/>
  <c r="Z469" i="55"/>
  <c r="Z422" i="55"/>
  <c r="Z616" i="55"/>
  <c r="Z734" i="55"/>
  <c r="Z873" i="55"/>
  <c r="Z843" i="55"/>
  <c r="Z963" i="55"/>
  <c r="Z1120" i="55"/>
  <c r="Z1190" i="55"/>
  <c r="Z1260" i="55"/>
  <c r="Z1330" i="55"/>
  <c r="Z1352" i="55"/>
  <c r="Z1363" i="55"/>
  <c r="Z1415" i="55"/>
  <c r="Z1470" i="55"/>
  <c r="Z1489" i="55"/>
  <c r="Z1503" i="55"/>
  <c r="Z1606" i="55"/>
  <c r="Z124" i="55"/>
  <c r="Z66" i="55"/>
  <c r="Z282" i="55"/>
  <c r="Z396" i="55"/>
  <c r="Z329" i="55"/>
  <c r="Z552" i="55"/>
  <c r="Z499" i="55"/>
  <c r="Z477" i="55"/>
  <c r="Z426" i="55"/>
  <c r="Z620" i="55"/>
  <c r="Z711" i="55"/>
  <c r="Z738" i="55"/>
  <c r="Z851" i="55"/>
  <c r="Z967" i="55"/>
  <c r="Z966" i="55"/>
  <c r="Z1124" i="55"/>
  <c r="Z1198" i="55"/>
  <c r="Z1268" i="55"/>
  <c r="Z1346" i="55"/>
  <c r="Z1294" i="55"/>
  <c r="Z1394" i="55"/>
  <c r="Z1445" i="55"/>
  <c r="Z1421" i="55"/>
  <c r="Z1474" i="55"/>
  <c r="Z1507" i="55"/>
  <c r="Z1535" i="55"/>
  <c r="Z1578" i="55"/>
  <c r="Z1674" i="55"/>
  <c r="Z239" i="55"/>
  <c r="Z312" i="55"/>
  <c r="Z397" i="55"/>
  <c r="Z367" i="55"/>
  <c r="Z523" i="55"/>
  <c r="Z565" i="55"/>
  <c r="Z688" i="55"/>
  <c r="Z643" i="55"/>
  <c r="Z767" i="55"/>
  <c r="Z740" i="55"/>
  <c r="Z827" i="55"/>
  <c r="Z790" i="55"/>
  <c r="Z869" i="55"/>
  <c r="Z904" i="55"/>
  <c r="Z939" i="55"/>
  <c r="Z972" i="55"/>
  <c r="Z1153" i="55"/>
  <c r="Z1122" i="55"/>
  <c r="Z1322" i="55"/>
  <c r="Z1390" i="55"/>
  <c r="Z1389" i="55"/>
  <c r="Z1420" i="55"/>
  <c r="Z1567" i="55"/>
  <c r="Z1597" i="55"/>
  <c r="Z1592" i="55"/>
  <c r="Z1647" i="55"/>
  <c r="Z1664" i="55"/>
  <c r="Z1682" i="55"/>
  <c r="Z141" i="55"/>
  <c r="Z116" i="55"/>
  <c r="Z119" i="55"/>
  <c r="Z229" i="55"/>
  <c r="Z350" i="55"/>
  <c r="Z474" i="55"/>
  <c r="Z657" i="55"/>
  <c r="Z670" i="55"/>
  <c r="Z749" i="55"/>
  <c r="Z849" i="55"/>
  <c r="Z905" i="55"/>
  <c r="Z938" i="55"/>
  <c r="Z1068" i="55"/>
  <c r="Z1018" i="55"/>
  <c r="Z1067" i="55"/>
  <c r="Z1250" i="55"/>
  <c r="Z44" i="55"/>
  <c r="Z442" i="55"/>
  <c r="Z864" i="55"/>
  <c r="Z1593" i="55"/>
  <c r="Z885" i="55"/>
  <c r="Z1156" i="55"/>
  <c r="Z1211" i="55"/>
  <c r="Z1404" i="55"/>
  <c r="Z152" i="55"/>
  <c r="Z156" i="55"/>
  <c r="Z457" i="55"/>
  <c r="Z612" i="55"/>
  <c r="Z609" i="55"/>
  <c r="Z723" i="55"/>
  <c r="Z805" i="55"/>
  <c r="Z860" i="55"/>
  <c r="Z953" i="55"/>
  <c r="Z985" i="55"/>
  <c r="Z1049" i="55"/>
  <c r="Z1066" i="55"/>
  <c r="Z1129" i="55"/>
  <c r="Z1201" i="55"/>
  <c r="Z1299" i="55"/>
  <c r="Z1425" i="55"/>
  <c r="Z1459" i="55"/>
  <c r="Z1523" i="55"/>
  <c r="Z1536" i="55"/>
  <c r="Z74" i="55"/>
  <c r="Z99" i="55"/>
  <c r="Z185" i="55"/>
  <c r="Z391" i="55"/>
  <c r="Z547" i="55"/>
  <c r="Z600" i="55"/>
  <c r="Z613" i="55"/>
  <c r="Z626" i="55"/>
  <c r="Z667" i="55"/>
  <c r="Z764" i="55"/>
  <c r="Z792" i="55"/>
  <c r="Z814" i="55"/>
  <c r="Z928" i="55"/>
  <c r="Z894" i="55"/>
  <c r="Z994" i="55"/>
  <c r="Z1076" i="55"/>
  <c r="Z1089" i="55"/>
  <c r="Z1023" i="55"/>
  <c r="Z1151" i="55"/>
  <c r="Z1146" i="55"/>
  <c r="Z1164" i="55"/>
  <c r="Z1412" i="55"/>
  <c r="Z1405" i="55"/>
  <c r="Z1428" i="55"/>
  <c r="Z1469" i="55"/>
  <c r="Z1552" i="55"/>
  <c r="Z1584" i="55"/>
  <c r="Z1673" i="55"/>
  <c r="Z168" i="55"/>
  <c r="Z127" i="55"/>
  <c r="Z268" i="55"/>
  <c r="Z189" i="55"/>
  <c r="Z395" i="55"/>
  <c r="Z551" i="55"/>
  <c r="Z424" i="55"/>
  <c r="Z617" i="55"/>
  <c r="Z630" i="55"/>
  <c r="Z671" i="55"/>
  <c r="Z768" i="55"/>
  <c r="Z796" i="55"/>
  <c r="Z818" i="55"/>
  <c r="Z932" i="55"/>
  <c r="Z898" i="55"/>
  <c r="Z962" i="55"/>
  <c r="Z1097" i="55"/>
  <c r="Z1027" i="55"/>
  <c r="Z1171" i="55"/>
  <c r="Z1288" i="55"/>
  <c r="Z1416" i="55"/>
  <c r="Z1409" i="55"/>
  <c r="Z1473" i="55"/>
  <c r="Z1639" i="55"/>
  <c r="Z1626" i="55"/>
  <c r="Z1648" i="55"/>
  <c r="Z144" i="55"/>
  <c r="Z129" i="55"/>
  <c r="Z137" i="55"/>
  <c r="Z165" i="55"/>
  <c r="Z120" i="55"/>
  <c r="Z182" i="55"/>
  <c r="Z200" i="55"/>
  <c r="Z257" i="55"/>
  <c r="Z378" i="55"/>
  <c r="Z685" i="55"/>
  <c r="Z698" i="55"/>
  <c r="Z933" i="55"/>
  <c r="Z1004" i="55"/>
  <c r="Z1029" i="55"/>
  <c r="Z1046" i="55"/>
  <c r="Z1084" i="55"/>
  <c r="Z1109" i="55"/>
  <c r="Z1163" i="55"/>
  <c r="Z1218" i="55"/>
  <c r="Z1342" i="55"/>
  <c r="Z1276" i="55"/>
  <c r="Z1356" i="55"/>
  <c r="Z1366" i="55"/>
  <c r="Z1385" i="55"/>
  <c r="Z1424" i="55"/>
  <c r="Z1627" i="55"/>
  <c r="Z1661" i="55"/>
  <c r="Z125" i="55"/>
  <c r="Z90" i="55"/>
  <c r="Z250" i="55"/>
  <c r="Z372" i="55"/>
  <c r="Z421" i="55"/>
  <c r="Z472" i="55"/>
  <c r="Z585" i="55"/>
  <c r="Z528" i="55"/>
  <c r="Z566" i="55"/>
  <c r="Z784" i="55"/>
  <c r="Z976" i="55"/>
  <c r="Z1147" i="55"/>
  <c r="Z1127" i="55"/>
  <c r="Z187" i="55"/>
  <c r="Z506" i="55"/>
  <c r="Z1213" i="55"/>
  <c r="Z1286" i="55"/>
  <c r="Z308" i="55"/>
  <c r="Z603" i="55"/>
  <c r="Z729" i="55"/>
  <c r="Z886" i="55"/>
  <c r="Z918" i="55"/>
  <c r="Z1372" i="55"/>
  <c r="Z35" i="55"/>
  <c r="Z132" i="55"/>
  <c r="Z283" i="55"/>
  <c r="Z543" i="55"/>
  <c r="Z762" i="55"/>
  <c r="Z895" i="55"/>
  <c r="Z1315" i="55"/>
  <c r="Z1383" i="55"/>
  <c r="Z1418" i="55"/>
  <c r="Z1438" i="55"/>
  <c r="Z1601" i="55"/>
  <c r="Z1561" i="55"/>
  <c r="Z1562" i="55"/>
  <c r="Z1555" i="55"/>
  <c r="Z1691" i="55"/>
  <c r="Z1689" i="55"/>
  <c r="Z96" i="55"/>
  <c r="Z297" i="55"/>
  <c r="Z206" i="55"/>
  <c r="Z291" i="55"/>
  <c r="Z263" i="55"/>
  <c r="Z277" i="55"/>
  <c r="Z224" i="55"/>
  <c r="Z328" i="55"/>
  <c r="Z402" i="55"/>
  <c r="Z465" i="55"/>
  <c r="Z571" i="55"/>
  <c r="Z572" i="55"/>
  <c r="Z716" i="55"/>
  <c r="Z718" i="55"/>
  <c r="Z727" i="55"/>
  <c r="Z809" i="55"/>
  <c r="Z868" i="55"/>
  <c r="Z957" i="55"/>
  <c r="Z989" i="55"/>
  <c r="Z1053" i="55"/>
  <c r="Z1106" i="55"/>
  <c r="Z1070" i="55"/>
  <c r="Z1133" i="55"/>
  <c r="Z1154" i="55"/>
  <c r="Z1209" i="55"/>
  <c r="Z1463" i="55"/>
  <c r="Z1629" i="55"/>
  <c r="Z69" i="55"/>
  <c r="Z130" i="55"/>
  <c r="Z305" i="55"/>
  <c r="Z210" i="55"/>
  <c r="Z299" i="55"/>
  <c r="Z285" i="55"/>
  <c r="Z228" i="55"/>
  <c r="Z271" i="55"/>
  <c r="Z332" i="55"/>
  <c r="Z406" i="55"/>
  <c r="Z423" i="55"/>
  <c r="Z473" i="55"/>
  <c r="Z579" i="55"/>
  <c r="Z580" i="55"/>
  <c r="Z832" i="55"/>
  <c r="Z813" i="55"/>
  <c r="Z961" i="55"/>
  <c r="Z993" i="55"/>
  <c r="Z1088" i="55"/>
  <c r="Z1057" i="55"/>
  <c r="Z1074" i="55"/>
  <c r="Z1108" i="55"/>
  <c r="Z1137" i="55"/>
  <c r="Z1158" i="55"/>
  <c r="Z1217" i="55"/>
  <c r="Z1482" i="55"/>
  <c r="Z1467" i="55"/>
  <c r="Z1493" i="55"/>
  <c r="Z1532" i="55"/>
  <c r="Z1587" i="55"/>
  <c r="Z29" i="55"/>
  <c r="Z91" i="55"/>
  <c r="Z62" i="55"/>
  <c r="Z290" i="55"/>
  <c r="Z270" i="55"/>
  <c r="Z400" i="55"/>
  <c r="Z333" i="55"/>
  <c r="Z314" i="55"/>
  <c r="Z505" i="55"/>
  <c r="Z485" i="55"/>
  <c r="Z430" i="55"/>
  <c r="Z624" i="55"/>
  <c r="Z706" i="55"/>
  <c r="Z719" i="55"/>
  <c r="Z742" i="55"/>
  <c r="Z840" i="55"/>
  <c r="Z859" i="55"/>
  <c r="Z875" i="55"/>
  <c r="Z970" i="55"/>
  <c r="Z1128" i="55"/>
  <c r="Z1206" i="55"/>
  <c r="Z1223" i="55"/>
  <c r="Z1287" i="55"/>
  <c r="Z1274" i="55"/>
  <c r="Z1302" i="55"/>
  <c r="Z1398" i="55"/>
  <c r="Z1478" i="55"/>
  <c r="Z1544" i="55"/>
  <c r="Z1511" i="55"/>
  <c r="Z1539" i="55"/>
  <c r="Z243" i="55"/>
  <c r="Z401" i="55"/>
  <c r="Z371" i="55"/>
  <c r="Z527" i="55"/>
  <c r="Z573" i="55"/>
  <c r="Z692" i="55"/>
  <c r="Z606" i="55"/>
  <c r="Z647" i="55"/>
  <c r="Z771" i="55"/>
  <c r="Z744" i="55"/>
  <c r="Z839" i="55"/>
  <c r="Z794" i="55"/>
  <c r="Z908" i="55"/>
  <c r="Z874" i="55"/>
  <c r="Z943" i="55"/>
  <c r="Z1126" i="55"/>
  <c r="Z1227" i="55"/>
  <c r="Z1338" i="55"/>
  <c r="Z1290" i="55"/>
  <c r="Z1391" i="55"/>
  <c r="Z345" i="55"/>
  <c r="Z429" i="55"/>
  <c r="Z1040" i="55"/>
  <c r="Z72" i="55"/>
  <c r="Z280" i="55"/>
  <c r="Z330" i="55"/>
  <c r="Z650" i="55"/>
  <c r="Z1461" i="55"/>
  <c r="Z324" i="55"/>
  <c r="Z641" i="55"/>
  <c r="Z695" i="55"/>
  <c r="Z733" i="55"/>
  <c r="Z820" i="55"/>
  <c r="Z956" i="55"/>
  <c r="Z889" i="55"/>
  <c r="Z922" i="55"/>
  <c r="Z1123" i="55"/>
  <c r="Z1051" i="55"/>
  <c r="Z1219" i="55"/>
  <c r="Z1297" i="55"/>
  <c r="Z1245" i="55"/>
  <c r="Z1257" i="55"/>
  <c r="Z1321" i="55"/>
  <c r="Z1443" i="55"/>
  <c r="Z1476" i="55"/>
  <c r="Z1498" i="55"/>
  <c r="Z73" i="55"/>
  <c r="Z38" i="55"/>
  <c r="Z199" i="55"/>
  <c r="Z357" i="55"/>
  <c r="Z327" i="55"/>
  <c r="Z463" i="55"/>
  <c r="Z529" i="55"/>
  <c r="Z441" i="55"/>
  <c r="Z518" i="55"/>
  <c r="Z454" i="55"/>
  <c r="Z567" i="55"/>
  <c r="Z648" i="55"/>
  <c r="Z766" i="55"/>
  <c r="Z899" i="55"/>
  <c r="Z1064" i="55"/>
  <c r="Z1319" i="55"/>
  <c r="Z1387" i="55"/>
  <c r="Z1442" i="55"/>
  <c r="Z1521" i="55"/>
  <c r="Z1540" i="55"/>
  <c r="Z1565" i="55"/>
  <c r="Z1566" i="55"/>
  <c r="Z1559" i="55"/>
  <c r="Z1630" i="55"/>
  <c r="Z1681" i="55"/>
  <c r="Z1695" i="55"/>
  <c r="Z1693" i="55"/>
  <c r="Z92" i="55"/>
  <c r="Z33" i="55"/>
  <c r="Z203" i="55"/>
  <c r="Z361" i="55"/>
  <c r="Z331" i="55"/>
  <c r="Z471" i="55"/>
  <c r="Z533" i="55"/>
  <c r="Z445" i="55"/>
  <c r="Z522" i="55"/>
  <c r="Z462" i="55"/>
  <c r="Z575" i="55"/>
  <c r="Z652" i="55"/>
  <c r="Z607" i="55"/>
  <c r="Z703" i="55"/>
  <c r="Z731" i="55"/>
  <c r="Z770" i="55"/>
  <c r="Z791" i="55"/>
  <c r="Z965" i="55"/>
  <c r="Z903" i="55"/>
  <c r="Z1115" i="55"/>
  <c r="Z1172" i="55"/>
  <c r="Z1292" i="55"/>
  <c r="Z1323" i="55"/>
  <c r="Z1370" i="55"/>
  <c r="Z1446" i="55"/>
  <c r="Z1548" i="55"/>
  <c r="Z1678" i="55"/>
  <c r="Z1699" i="55"/>
  <c r="Z1697" i="55"/>
  <c r="Z276" i="55"/>
  <c r="Z193" i="55"/>
  <c r="Z399" i="55"/>
  <c r="Z555" i="55"/>
  <c r="Z556" i="55"/>
  <c r="Z428" i="55"/>
  <c r="Z621" i="55"/>
  <c r="Z634" i="55"/>
  <c r="Z675" i="55"/>
  <c r="Z772" i="55"/>
  <c r="Z800" i="55"/>
  <c r="Z822" i="55"/>
  <c r="Z936" i="55"/>
  <c r="Z964" i="55"/>
  <c r="Z902" i="55"/>
  <c r="Z998" i="55"/>
  <c r="Z997" i="55"/>
  <c r="Z1105" i="55"/>
  <c r="Z1031" i="55"/>
  <c r="Z1179" i="55"/>
  <c r="Z1296" i="55"/>
  <c r="Z1413" i="55"/>
  <c r="Z1454" i="55"/>
  <c r="Z1456" i="55"/>
  <c r="Z1496" i="55"/>
  <c r="Z1477" i="55"/>
  <c r="Z1680" i="55"/>
  <c r="Z84" i="55"/>
  <c r="Z87" i="55"/>
  <c r="Z169" i="55"/>
  <c r="Z186" i="55"/>
  <c r="Z204" i="55"/>
  <c r="Z261" i="55"/>
  <c r="Z412" i="55"/>
  <c r="Z382" i="55"/>
  <c r="Z557" i="55"/>
  <c r="Z709" i="55"/>
  <c r="Z689" i="55"/>
  <c r="Z702" i="55"/>
  <c r="Z714" i="55"/>
  <c r="Z778" i="55"/>
  <c r="Z789" i="55"/>
  <c r="Z937" i="55"/>
  <c r="Z1033" i="55"/>
  <c r="Z1050" i="55"/>
  <c r="Z1092" i="55"/>
  <c r="Z1113" i="55"/>
  <c r="Z1173" i="55"/>
  <c r="Z1169" i="55"/>
  <c r="Z315" i="55"/>
  <c r="Z517" i="55"/>
  <c r="Z1140" i="55"/>
  <c r="Z691" i="55"/>
  <c r="Z1028" i="55"/>
  <c r="Z1099" i="55"/>
  <c r="Z1237" i="55"/>
  <c r="Z1617" i="55"/>
  <c r="Z109" i="55"/>
  <c r="Z77" i="55"/>
  <c r="Z173" i="55"/>
  <c r="Z202" i="55"/>
  <c r="Z181" i="55"/>
  <c r="Z387" i="55"/>
  <c r="Z673" i="55"/>
  <c r="Z622" i="55"/>
  <c r="Z842" i="55"/>
  <c r="Z990" i="55"/>
  <c r="Z1003" i="55"/>
  <c r="Z1281" i="55"/>
  <c r="Z1199" i="55"/>
  <c r="Z1246" i="55"/>
  <c r="Z1263" i="55"/>
  <c r="Z1316" i="55"/>
  <c r="Z1376" i="55"/>
  <c r="Z1531" i="55"/>
  <c r="Z1595" i="55"/>
  <c r="Z1631" i="55"/>
  <c r="Z1611" i="55"/>
  <c r="Z1675" i="55"/>
  <c r="Z36" i="55"/>
  <c r="Z67" i="55"/>
  <c r="Z217" i="55"/>
  <c r="Z296" i="55"/>
  <c r="Z338" i="55"/>
  <c r="Z452" i="55"/>
  <c r="Z645" i="55"/>
  <c r="Z658" i="55"/>
  <c r="Z699" i="55"/>
  <c r="Z737" i="55"/>
  <c r="Z824" i="55"/>
  <c r="Z960" i="55"/>
  <c r="Z893" i="55"/>
  <c r="Z926" i="55"/>
  <c r="Z1139" i="55"/>
  <c r="Z1055" i="55"/>
  <c r="Z1253" i="55"/>
  <c r="Z1265" i="55"/>
  <c r="Z1325" i="55"/>
  <c r="Z1447" i="55"/>
  <c r="Z1480" i="55"/>
  <c r="Z1502" i="55"/>
  <c r="Z27" i="55"/>
  <c r="Z95" i="55"/>
  <c r="Z221" i="55"/>
  <c r="Z304" i="55"/>
  <c r="Z342" i="55"/>
  <c r="Z458" i="55"/>
  <c r="Z705" i="55"/>
  <c r="Z649" i="55"/>
  <c r="Z662" i="55"/>
  <c r="Z741" i="55"/>
  <c r="Z828" i="55"/>
  <c r="Z897" i="55"/>
  <c r="Z930" i="55"/>
  <c r="Z995" i="55"/>
  <c r="Z1016" i="55"/>
  <c r="Z1010" i="55"/>
  <c r="Z1059" i="55"/>
  <c r="Z1261" i="55"/>
  <c r="Z1329" i="55"/>
  <c r="Z1384" i="55"/>
  <c r="Z1450" i="55"/>
  <c r="Z1452" i="55"/>
  <c r="Z1506" i="55"/>
  <c r="Z1632" i="55"/>
  <c r="Z1635" i="55"/>
  <c r="Z1663" i="55"/>
  <c r="Z97" i="55"/>
  <c r="Z142" i="55"/>
  <c r="Z88" i="55"/>
  <c r="Z147" i="55"/>
  <c r="Z126" i="55"/>
  <c r="Z214" i="55"/>
  <c r="Z307" i="55"/>
  <c r="Z293" i="55"/>
  <c r="Z232" i="55"/>
  <c r="Z279" i="55"/>
  <c r="Z336" i="55"/>
  <c r="Z410" i="55"/>
  <c r="Z427" i="55"/>
  <c r="Z481" i="55"/>
  <c r="Z587" i="55"/>
  <c r="Z588" i="55"/>
  <c r="Z817" i="55"/>
  <c r="Z1096" i="55"/>
  <c r="Z1061" i="55"/>
  <c r="Z1078" i="55"/>
  <c r="Z1141" i="55"/>
  <c r="Z1150" i="55"/>
  <c r="Z1162" i="55"/>
  <c r="Z1471" i="55"/>
  <c r="Z1497" i="55"/>
  <c r="Z1568" i="55"/>
  <c r="Z93" i="55"/>
  <c r="Z58" i="55"/>
  <c r="Z298" i="55"/>
  <c r="Z179" i="55"/>
  <c r="Z278" i="55"/>
  <c r="Z404" i="55"/>
  <c r="Z337" i="55"/>
  <c r="Z564" i="55"/>
  <c r="Z509" i="55"/>
  <c r="Z493" i="55"/>
  <c r="Z434" i="55"/>
  <c r="Z628" i="55"/>
  <c r="Z746" i="55"/>
  <c r="Z848" i="55"/>
  <c r="Z867" i="55"/>
  <c r="Z879" i="55"/>
  <c r="Z974" i="55"/>
  <c r="Z1119" i="55"/>
  <c r="Z1157" i="55"/>
  <c r="Z1132" i="55"/>
  <c r="Z1214" i="55"/>
  <c r="Z1278" i="55"/>
  <c r="Z1224" i="55"/>
  <c r="Z1306" i="55"/>
  <c r="Z1367" i="55"/>
  <c r="Z1392" i="55"/>
  <c r="Z1429" i="55"/>
  <c r="Z1423" i="55"/>
  <c r="Z1402" i="55"/>
  <c r="Z1453" i="55"/>
  <c r="Z50" i="55"/>
  <c r="Z1410" i="55"/>
  <c r="Z209" i="55"/>
  <c r="Z637" i="55"/>
  <c r="Z816" i="55"/>
  <c r="Z920" i="55"/>
  <c r="Z952" i="55"/>
  <c r="Z1397" i="55"/>
  <c r="Z1558" i="55"/>
  <c r="Z1644" i="55"/>
  <c r="Z1700" i="55"/>
  <c r="Z269" i="55"/>
  <c r="Z188" i="55"/>
  <c r="Z213" i="55"/>
  <c r="Z245" i="55"/>
  <c r="Z631" i="55"/>
  <c r="Z755" i="55"/>
  <c r="Z728" i="55"/>
  <c r="Z862" i="55"/>
  <c r="Z815" i="55"/>
  <c r="Z845" i="55"/>
  <c r="Z892" i="55"/>
  <c r="Z927" i="55"/>
  <c r="Z992" i="55"/>
  <c r="Z1082" i="55"/>
  <c r="Z1093" i="55"/>
  <c r="Z1102" i="55"/>
  <c r="Z1161" i="55"/>
  <c r="Z1110" i="55"/>
  <c r="Z1200" i="55"/>
  <c r="Z1350" i="55"/>
  <c r="Z1220" i="55"/>
  <c r="Z1259" i="55"/>
  <c r="Z1347" i="55"/>
  <c r="Z1603" i="55"/>
  <c r="Z1620" i="55"/>
  <c r="Z1621" i="55"/>
  <c r="Z1634" i="55"/>
  <c r="Z1660" i="55"/>
  <c r="Z64" i="55"/>
  <c r="Z138" i="55"/>
  <c r="Z177" i="55"/>
  <c r="Z102" i="55"/>
  <c r="Z238" i="55"/>
  <c r="Z256" i="55"/>
  <c r="Z360" i="55"/>
  <c r="Z451" i="55"/>
  <c r="Z516" i="55"/>
  <c r="Z850" i="55"/>
  <c r="Z1072" i="55"/>
  <c r="Z1002" i="55"/>
  <c r="Z1207" i="55"/>
  <c r="Z1258" i="55"/>
  <c r="Z1254" i="55"/>
  <c r="Z1271" i="55"/>
  <c r="Z1320" i="55"/>
  <c r="Z1380" i="55"/>
  <c r="Z1427" i="55"/>
  <c r="Z1599" i="55"/>
  <c r="Z1615" i="55"/>
  <c r="Z1625" i="55"/>
  <c r="Z1646" i="55"/>
  <c r="Z135" i="55"/>
  <c r="Z37" i="55"/>
  <c r="Z106" i="55"/>
  <c r="Z172" i="55"/>
  <c r="Z34" i="55"/>
  <c r="Z98" i="55"/>
  <c r="Z242" i="55"/>
  <c r="Z260" i="55"/>
  <c r="Z364" i="55"/>
  <c r="Z456" i="55"/>
  <c r="Z569" i="55"/>
  <c r="Z520" i="55"/>
  <c r="Z858" i="55"/>
  <c r="Z786" i="55"/>
  <c r="Z1081" i="55"/>
  <c r="Z1215" i="55"/>
  <c r="Z1277" i="55"/>
  <c r="Z1262" i="55"/>
  <c r="Z1324" i="55"/>
  <c r="Z1386" i="55"/>
  <c r="Z1393" i="55"/>
  <c r="Z1610" i="55"/>
  <c r="Z1619" i="55"/>
  <c r="Z1670" i="55"/>
  <c r="Z59" i="55"/>
  <c r="Z154" i="55"/>
  <c r="Z28" i="55"/>
  <c r="Z207" i="55"/>
  <c r="Z365" i="55"/>
  <c r="Z335" i="55"/>
  <c r="Z479" i="55"/>
  <c r="Z537" i="55"/>
  <c r="Z449" i="55"/>
  <c r="Z526" i="55"/>
  <c r="Z561" i="55"/>
  <c r="Z470" i="55"/>
  <c r="Z583" i="55"/>
  <c r="Z656" i="55"/>
  <c r="Z611" i="55"/>
  <c r="Z735" i="55"/>
  <c r="Z774" i="55"/>
  <c r="Z795" i="55"/>
  <c r="Z968" i="55"/>
  <c r="Z907" i="55"/>
  <c r="Z1131" i="55"/>
  <c r="Z1242" i="55"/>
  <c r="Z1180" i="55"/>
  <c r="Z1300" i="55"/>
  <c r="Z1327" i="55"/>
  <c r="Z1433" i="55"/>
  <c r="Z1545" i="55"/>
  <c r="Z1624" i="55"/>
  <c r="Z1640" i="55"/>
  <c r="Z1701" i="55"/>
  <c r="Z284" i="55"/>
  <c r="Z197" i="55"/>
  <c r="Z318" i="55"/>
  <c r="Z403" i="55"/>
  <c r="Z432" i="55"/>
  <c r="Z625" i="55"/>
  <c r="Z638" i="55"/>
  <c r="Z679" i="55"/>
  <c r="Z804" i="55"/>
  <c r="Z826" i="55"/>
  <c r="Z940" i="55"/>
  <c r="Z906" i="55"/>
  <c r="Z969" i="55"/>
  <c r="Z1006" i="55"/>
  <c r="Z1056" i="55"/>
  <c r="Z1035" i="55"/>
  <c r="Z1309" i="55"/>
  <c r="Z1187" i="55"/>
  <c r="Z1304" i="55"/>
  <c r="Z1359" i="55"/>
  <c r="Z1360" i="55"/>
  <c r="Z1417" i="55"/>
  <c r="Z1514" i="55"/>
  <c r="Z1533" i="55"/>
  <c r="Z1604" i="55"/>
  <c r="Z1605" i="55"/>
  <c r="Z89" i="55"/>
  <c r="Z1520" i="55"/>
  <c r="Z1549" i="55"/>
  <c r="Z1556" i="55"/>
  <c r="Z1642" i="55"/>
  <c r="Z1485" i="55"/>
  <c r="Z1571" i="55"/>
  <c r="Z1570" i="55"/>
  <c r="Z1677" i="55"/>
  <c r="Z1331" i="55"/>
  <c r="Z1332" i="55"/>
  <c r="Z1486" i="55"/>
  <c r="Z1581" i="55"/>
  <c r="Z1618" i="55"/>
  <c r="Z1662" i="55"/>
  <c r="Z57" i="55"/>
  <c r="Z1275" i="55"/>
  <c r="Z1484" i="55"/>
  <c r="Z1590" i="55"/>
  <c r="Z1596" i="55"/>
  <c r="Z1676" i="55"/>
  <c r="Z1395" i="55"/>
  <c r="Z1460" i="55"/>
  <c r="Z1512" i="55"/>
  <c r="Z121" i="55"/>
  <c r="Z1280" i="55"/>
  <c r="Z1374" i="55"/>
  <c r="Z1337" i="55"/>
  <c r="Z1656" i="55"/>
  <c r="Z1686" i="55"/>
  <c r="Z24" i="55"/>
  <c r="Z1543" i="55"/>
  <c r="Z1628" i="55"/>
  <c r="Z1665" i="55"/>
  <c r="Z1688" i="55"/>
  <c r="Z160" i="55"/>
  <c r="AB176" i="55"/>
  <c r="AB83" i="55"/>
  <c r="AB86" i="55"/>
  <c r="AB254" i="55"/>
  <c r="AB376" i="55"/>
  <c r="AB416" i="55"/>
  <c r="AB480" i="55"/>
  <c r="AB532" i="55"/>
  <c r="AB574" i="55"/>
  <c r="AB599" i="55"/>
  <c r="AB775" i="55"/>
  <c r="AB1008" i="55"/>
  <c r="AB1143" i="55"/>
  <c r="AB1378" i="55"/>
  <c r="AB1406" i="55"/>
  <c r="AB1645" i="55"/>
  <c r="AB139" i="55"/>
  <c r="AB219" i="55"/>
  <c r="AB377" i="55"/>
  <c r="AB379" i="55"/>
  <c r="AB535" i="55"/>
  <c r="AB549" i="55"/>
  <c r="AB700" i="55"/>
  <c r="AB655" i="55"/>
  <c r="AB865" i="55"/>
  <c r="AB802" i="55"/>
  <c r="AB916" i="55"/>
  <c r="AB951" i="55"/>
  <c r="AB977" i="55"/>
  <c r="AB1012" i="55"/>
  <c r="AB1011" i="55"/>
  <c r="AB1134" i="55"/>
  <c r="AB1184" i="55"/>
  <c r="AB1358" i="55"/>
  <c r="AB1400" i="55"/>
  <c r="AB1410" i="55"/>
  <c r="AB1468" i="55"/>
  <c r="AB1457" i="55"/>
  <c r="AB1458" i="55"/>
  <c r="AB1598" i="55"/>
  <c r="AB1613" i="55"/>
  <c r="AB1679" i="55"/>
  <c r="AB25" i="55"/>
  <c r="AB75" i="55"/>
  <c r="AB281" i="55"/>
  <c r="AB198" i="55"/>
  <c r="AB216" i="55"/>
  <c r="AB320" i="55"/>
  <c r="AB394" i="55"/>
  <c r="AB498" i="55"/>
  <c r="AB701" i="55"/>
  <c r="AB682" i="55"/>
  <c r="AB779" i="55"/>
  <c r="AB801" i="55"/>
  <c r="AB949" i="55"/>
  <c r="AB950" i="55"/>
  <c r="AB981" i="55"/>
  <c r="AB979" i="55"/>
  <c r="AB999" i="55"/>
  <c r="AB1045" i="55"/>
  <c r="AB1030" i="55"/>
  <c r="AB1643" i="55"/>
  <c r="AB45" i="55"/>
  <c r="AB150" i="55"/>
  <c r="AB100" i="55"/>
  <c r="AB215" i="55"/>
  <c r="AB373" i="55"/>
  <c r="AB375" i="55"/>
  <c r="AB531" i="55"/>
  <c r="AB545" i="55"/>
  <c r="AB696" i="55"/>
  <c r="AB651" i="55"/>
  <c r="AB857" i="55"/>
  <c r="AB798" i="55"/>
  <c r="AB912" i="55"/>
  <c r="AB947" i="55"/>
  <c r="AB973" i="55"/>
  <c r="AB1107" i="55"/>
  <c r="AB1130" i="55"/>
  <c r="AB1176" i="55"/>
  <c r="AB1228" i="55"/>
  <c r="AB1354" i="55"/>
  <c r="AB1396" i="55"/>
  <c r="AB1464" i="55"/>
  <c r="AB1524" i="55"/>
  <c r="AB1517" i="55"/>
  <c r="AB1550" i="55"/>
  <c r="AB1579" i="55"/>
  <c r="AB1594" i="55"/>
  <c r="AB1600" i="55"/>
  <c r="AB1609" i="55"/>
  <c r="AB1684" i="55"/>
  <c r="AB134" i="55"/>
  <c r="AB79" i="55"/>
  <c r="AB146" i="55"/>
  <c r="AB273" i="55"/>
  <c r="AB194" i="55"/>
  <c r="AB212" i="55"/>
  <c r="AB316" i="55"/>
  <c r="AB390" i="55"/>
  <c r="AB601" i="55"/>
  <c r="AB490" i="55"/>
  <c r="AB697" i="55"/>
  <c r="AB678" i="55"/>
  <c r="AB720" i="55"/>
  <c r="AB715" i="55"/>
  <c r="AB725" i="55"/>
  <c r="AB797" i="55"/>
  <c r="AB945" i="55"/>
  <c r="AB946" i="55"/>
  <c r="AB1041" i="55"/>
  <c r="AB1026" i="55"/>
  <c r="AB1437" i="55"/>
  <c r="AB1487" i="55"/>
  <c r="AB1553" i="55"/>
  <c r="AB1564" i="55"/>
  <c r="AB1657" i="55"/>
  <c r="AB1683" i="55"/>
  <c r="AB113" i="55"/>
  <c r="AB174" i="55"/>
  <c r="AB133" i="55"/>
  <c r="AB46" i="55"/>
  <c r="AB317" i="55"/>
  <c r="AB414" i="55"/>
  <c r="AB319" i="55"/>
  <c r="AB417" i="55"/>
  <c r="AB584" i="55"/>
  <c r="AB475" i="55"/>
  <c r="AB433" i="55"/>
  <c r="AB597" i="55"/>
  <c r="AB510" i="55"/>
  <c r="AB446" i="55"/>
  <c r="AB640" i="55"/>
  <c r="AB781" i="55"/>
  <c r="AB758" i="55"/>
  <c r="AB863" i="55"/>
  <c r="AB891" i="55"/>
  <c r="AB1052" i="55"/>
  <c r="AB1090" i="55"/>
  <c r="AB1099" i="55"/>
  <c r="AB1144" i="55"/>
  <c r="AB1311" i="55"/>
  <c r="AB1344" i="55"/>
  <c r="AB48" i="55"/>
  <c r="AB265" i="55"/>
  <c r="AB190" i="55"/>
  <c r="AB208" i="55"/>
  <c r="AB386" i="55"/>
  <c r="AB593" i="55"/>
  <c r="AB482" i="55"/>
  <c r="AB693" i="55"/>
  <c r="AB674" i="55"/>
  <c r="AB712" i="55"/>
  <c r="AB793" i="55"/>
  <c r="AB830" i="55"/>
  <c r="AB941" i="55"/>
  <c r="AB942" i="55"/>
  <c r="AB1037" i="55"/>
  <c r="AB1022" i="55"/>
  <c r="AB1205" i="55"/>
  <c r="AB1284" i="55"/>
  <c r="AB1382" i="55"/>
  <c r="AB1504" i="55"/>
  <c r="AB1546" i="55"/>
  <c r="AB1585" i="55"/>
  <c r="AB1560" i="55"/>
  <c r="AB1633" i="55"/>
  <c r="AB167" i="55"/>
  <c r="AB53" i="55"/>
  <c r="AB44" i="55"/>
  <c r="AB50" i="55"/>
  <c r="AB413" i="55"/>
  <c r="AB315" i="55"/>
  <c r="AB576" i="55"/>
  <c r="AB467" i="55"/>
  <c r="AB429" i="55"/>
  <c r="AB589" i="55"/>
  <c r="AB506" i="55"/>
  <c r="AB442" i="55"/>
  <c r="AB636" i="55"/>
  <c r="AB754" i="55"/>
  <c r="AB855" i="55"/>
  <c r="AB887" i="55"/>
  <c r="AB1040" i="55"/>
  <c r="AB1091" i="55"/>
  <c r="AB1213" i="55"/>
  <c r="AB1140" i="55"/>
  <c r="AB1286" i="55"/>
  <c r="AB1283" i="55"/>
  <c r="AB1307" i="55"/>
  <c r="AB1340" i="55"/>
  <c r="AB1593" i="55"/>
  <c r="AB1582" i="55"/>
  <c r="AB1637" i="55"/>
  <c r="AB72" i="55"/>
  <c r="AB161" i="55"/>
  <c r="AB275" i="55"/>
  <c r="AB255" i="55"/>
  <c r="AB209" i="55"/>
  <c r="AB330" i="55"/>
  <c r="AB637" i="55"/>
  <c r="AB618" i="55"/>
  <c r="AB691" i="55"/>
  <c r="AB756" i="55"/>
  <c r="AB729" i="55"/>
  <c r="AB852" i="55"/>
  <c r="AB952" i="55"/>
  <c r="AB885" i="55"/>
  <c r="AB886" i="55"/>
  <c r="AB1087" i="55"/>
  <c r="AB1047" i="55"/>
  <c r="AB1197" i="55"/>
  <c r="AB1211" i="55"/>
  <c r="AB1291" i="55"/>
  <c r="AB1249" i="55"/>
  <c r="AB1317" i="55"/>
  <c r="AB1516" i="55"/>
  <c r="AB1528" i="55"/>
  <c r="AB1542" i="55"/>
  <c r="AB1558" i="55"/>
  <c r="AB1700" i="55"/>
  <c r="AB109" i="55"/>
  <c r="AB132" i="55"/>
  <c r="AB188" i="55"/>
  <c r="AB245" i="55"/>
  <c r="AB366" i="55"/>
  <c r="AB594" i="55"/>
  <c r="AB448" i="55"/>
  <c r="AB673" i="55"/>
  <c r="AB654" i="55"/>
  <c r="AB164" i="55"/>
  <c r="AB51" i="55"/>
  <c r="AB54" i="55"/>
  <c r="AB418" i="55"/>
  <c r="AB408" i="55"/>
  <c r="AB568" i="55"/>
  <c r="AB459" i="55"/>
  <c r="AB425" i="55"/>
  <c r="AB581" i="55"/>
  <c r="AB501" i="55"/>
  <c r="AB438" i="55"/>
  <c r="AB632" i="55"/>
  <c r="AB750" i="55"/>
  <c r="AB847" i="55"/>
  <c r="AB883" i="55"/>
  <c r="AB1024" i="55"/>
  <c r="AB1135" i="55"/>
  <c r="AB1083" i="55"/>
  <c r="AB1181" i="55"/>
  <c r="AB1136" i="55"/>
  <c r="AB1222" i="55"/>
  <c r="AB1303" i="55"/>
  <c r="AB1282" i="55"/>
  <c r="AB1298" i="55"/>
  <c r="AB1279" i="55"/>
  <c r="AB1336" i="55"/>
  <c r="AB1479" i="55"/>
  <c r="AB1527" i="55"/>
  <c r="AB1574" i="55"/>
  <c r="AB1649" i="55"/>
  <c r="AB1668" i="55"/>
  <c r="AB140" i="55"/>
  <c r="AB267" i="55"/>
  <c r="AB251" i="55"/>
  <c r="AB205" i="55"/>
  <c r="AB409" i="55"/>
  <c r="AB326" i="55"/>
  <c r="AB411" i="55"/>
  <c r="AB633" i="55"/>
  <c r="AB614" i="55"/>
  <c r="AB687" i="55"/>
  <c r="AB780" i="55"/>
  <c r="AB752" i="55"/>
  <c r="AB844" i="55"/>
  <c r="AB948" i="55"/>
  <c r="AB881" i="55"/>
  <c r="AB882" i="55"/>
  <c r="AB1043" i="55"/>
  <c r="AB1165" i="55"/>
  <c r="AB1295" i="55"/>
  <c r="AB1203" i="55"/>
  <c r="AB1241" i="55"/>
  <c r="AB1313" i="55"/>
  <c r="AB1530" i="55"/>
  <c r="AB1696" i="55"/>
  <c r="AB43" i="55"/>
  <c r="AB110" i="55"/>
  <c r="AB230" i="55"/>
  <c r="AB248" i="55"/>
  <c r="AB302" i="55"/>
  <c r="AB352" i="55"/>
  <c r="AB443" i="55"/>
  <c r="AB603" i="55"/>
  <c r="AB508" i="55"/>
  <c r="AB834" i="55"/>
  <c r="AB158" i="55"/>
  <c r="AB112" i="55"/>
  <c r="AB145" i="55"/>
  <c r="AB247" i="55"/>
  <c r="AB201" i="55"/>
  <c r="AB405" i="55"/>
  <c r="AB322" i="55"/>
  <c r="AB407" i="55"/>
  <c r="AB717" i="55"/>
  <c r="AB629" i="55"/>
  <c r="AB610" i="55"/>
  <c r="AB683" i="55"/>
  <c r="AB722" i="55"/>
  <c r="AB748" i="55"/>
  <c r="AB836" i="55"/>
  <c r="AB944" i="55"/>
  <c r="AB877" i="55"/>
  <c r="AB878" i="55"/>
  <c r="AB1100" i="55"/>
  <c r="AB1039" i="55"/>
  <c r="AB1195" i="55"/>
  <c r="AB1233" i="55"/>
  <c r="AB1362" i="55"/>
  <c r="AB1483" i="55"/>
  <c r="AB1641" i="55"/>
  <c r="AB1692" i="55"/>
  <c r="AB117" i="55"/>
  <c r="AB108" i="55"/>
  <c r="AB47" i="55"/>
  <c r="AB114" i="55"/>
  <c r="AB226" i="55"/>
  <c r="AB244" i="55"/>
  <c r="AB294" i="55"/>
  <c r="AB348" i="55"/>
  <c r="AB439" i="55"/>
  <c r="AB504" i="55"/>
  <c r="AB864" i="55"/>
  <c r="AB829" i="55"/>
  <c r="AB1060" i="55"/>
  <c r="AB982" i="55"/>
  <c r="AB1073" i="55"/>
  <c r="AB1058" i="55"/>
  <c r="AB1121" i="55"/>
  <c r="AB1234" i="55"/>
  <c r="AB1183" i="55"/>
  <c r="AB1185" i="55"/>
  <c r="AB1247" i="55"/>
  <c r="AB1430" i="55"/>
  <c r="AB1492" i="55"/>
  <c r="AB1509" i="55"/>
  <c r="AB1554" i="55"/>
  <c r="AB81" i="55"/>
  <c r="AB178" i="55"/>
  <c r="AB191" i="55"/>
  <c r="AB308" i="55"/>
  <c r="AB280" i="55"/>
  <c r="AB349" i="55"/>
  <c r="AB351" i="55"/>
  <c r="AB507" i="55"/>
  <c r="AB521" i="55"/>
  <c r="AB476" i="55"/>
  <c r="AB542" i="55"/>
  <c r="AB502" i="55"/>
  <c r="AB672" i="55"/>
  <c r="AB627" i="55"/>
  <c r="AB751" i="55"/>
  <c r="AB854" i="55"/>
  <c r="AB811" i="55"/>
  <c r="AB872" i="55"/>
  <c r="AB888" i="55"/>
  <c r="AB923" i="55"/>
  <c r="AB988" i="55"/>
  <c r="AB1085" i="55"/>
  <c r="AB1334" i="55"/>
  <c r="AB1212" i="55"/>
  <c r="AB1251" i="55"/>
  <c r="AB1289" i="55"/>
  <c r="AB1343" i="55"/>
  <c r="AB1372" i="55"/>
  <c r="AB1422" i="55"/>
  <c r="AB1439" i="55"/>
  <c r="AB1588" i="55"/>
  <c r="AB1622" i="55"/>
  <c r="AB1672" i="55"/>
  <c r="AB1698" i="55"/>
  <c r="AB152" i="55"/>
  <c r="AB71" i="55"/>
  <c r="AB227" i="55"/>
  <c r="AB181" i="55"/>
  <c r="AB385" i="55"/>
  <c r="AB387" i="55"/>
  <c r="AB543" i="55"/>
  <c r="AB115" i="55"/>
  <c r="AB118" i="55"/>
  <c r="AB222" i="55"/>
  <c r="AB306" i="55"/>
  <c r="AB309" i="55"/>
  <c r="AB240" i="55"/>
  <c r="AB286" i="55"/>
  <c r="AB344" i="55"/>
  <c r="AB435" i="55"/>
  <c r="AB497" i="55"/>
  <c r="AB787" i="55"/>
  <c r="AB856" i="55"/>
  <c r="AB825" i="55"/>
  <c r="AB1036" i="55"/>
  <c r="AB978" i="55"/>
  <c r="AB1069" i="55"/>
  <c r="AB1054" i="55"/>
  <c r="AB1117" i="55"/>
  <c r="AB1175" i="55"/>
  <c r="AB1177" i="55"/>
  <c r="AB1239" i="55"/>
  <c r="AB1371" i="55"/>
  <c r="AB1364" i="55"/>
  <c r="AB1426" i="55"/>
  <c r="AB1441" i="55"/>
  <c r="AB1449" i="55"/>
  <c r="AB1505" i="55"/>
  <c r="AB1541" i="55"/>
  <c r="AB22" i="55"/>
  <c r="AB187" i="55"/>
  <c r="AB300" i="55"/>
  <c r="AB272" i="55"/>
  <c r="AB345" i="55"/>
  <c r="AB347" i="55"/>
  <c r="AB503" i="55"/>
  <c r="AB517" i="55"/>
  <c r="AB468" i="55"/>
  <c r="AB538" i="55"/>
  <c r="AB494" i="55"/>
  <c r="AB668" i="55"/>
  <c r="AB623" i="55"/>
  <c r="AB747" i="55"/>
  <c r="AB846" i="55"/>
  <c r="AB807" i="55"/>
  <c r="AB884" i="55"/>
  <c r="AB919" i="55"/>
  <c r="AB984" i="55"/>
  <c r="AB996" i="55"/>
  <c r="AB1318" i="55"/>
  <c r="AB1204" i="55"/>
  <c r="AB1243" i="55"/>
  <c r="AB1339" i="55"/>
  <c r="AB1368" i="55"/>
  <c r="AB1435" i="55"/>
  <c r="AB1518" i="55"/>
  <c r="AB1638" i="55"/>
  <c r="AB40" i="55"/>
  <c r="AB107" i="55"/>
  <c r="AB184" i="55"/>
  <c r="AB311" i="55"/>
  <c r="AB241" i="55"/>
  <c r="AB362" i="55"/>
  <c r="AB586" i="55"/>
  <c r="AB444" i="55"/>
  <c r="AB704" i="55"/>
  <c r="AB669" i="55"/>
  <c r="AB650" i="55"/>
  <c r="AB761" i="55"/>
  <c r="AB816" i="55"/>
  <c r="AB831" i="55"/>
  <c r="AB917" i="55"/>
  <c r="AB918" i="55"/>
  <c r="AB1013" i="55"/>
  <c r="AB1186" i="55"/>
  <c r="AB1237" i="55"/>
  <c r="AB1248" i="55"/>
  <c r="AB1349" i="55"/>
  <c r="AB1369" i="55"/>
  <c r="AB1407" i="55"/>
  <c r="AB1440" i="55"/>
  <c r="AB1494" i="55"/>
  <c r="AB1569" i="55"/>
  <c r="AB1607" i="55"/>
  <c r="AB1655" i="55"/>
  <c r="AB1671" i="55"/>
  <c r="AB35" i="55"/>
  <c r="AB77" i="55"/>
  <c r="AB289" i="55"/>
  <c r="AB202" i="55"/>
  <c r="AB266" i="55"/>
  <c r="AB269" i="55"/>
  <c r="AB220" i="55"/>
  <c r="AB324" i="55"/>
  <c r="AB398" i="55"/>
  <c r="AB457" i="55"/>
  <c r="AB559" i="55"/>
  <c r="AB708" i="55"/>
  <c r="AB183" i="55"/>
  <c r="AB292" i="55"/>
  <c r="AB264" i="55"/>
  <c r="AB341" i="55"/>
  <c r="AB343" i="55"/>
  <c r="AB495" i="55"/>
  <c r="AB513" i="55"/>
  <c r="AB460" i="55"/>
  <c r="AB534" i="55"/>
  <c r="AB486" i="55"/>
  <c r="AB664" i="55"/>
  <c r="AB619" i="55"/>
  <c r="AB743" i="55"/>
  <c r="AB783" i="55"/>
  <c r="AB838" i="55"/>
  <c r="AB803" i="55"/>
  <c r="AB880" i="55"/>
  <c r="AB915" i="55"/>
  <c r="AB980" i="55"/>
  <c r="AB1095" i="55"/>
  <c r="AB1196" i="55"/>
  <c r="AB1235" i="55"/>
  <c r="AB1335" i="55"/>
  <c r="AB1431" i="55"/>
  <c r="AB1608" i="55"/>
  <c r="AB1690" i="55"/>
  <c r="AB136" i="55"/>
  <c r="AB80" i="55"/>
  <c r="AB163" i="55"/>
  <c r="AB170" i="55"/>
  <c r="AB295" i="55"/>
  <c r="AB233" i="55"/>
  <c r="AB354" i="55"/>
  <c r="AB570" i="55"/>
  <c r="AB436" i="55"/>
  <c r="AB661" i="55"/>
  <c r="AB642" i="55"/>
  <c r="AB753" i="55"/>
  <c r="AB808" i="55"/>
  <c r="AB909" i="55"/>
  <c r="AB910" i="55"/>
  <c r="AB971" i="55"/>
  <c r="AB1071" i="55"/>
  <c r="AB1148" i="55"/>
  <c r="AB1170" i="55"/>
  <c r="AB1273" i="55"/>
  <c r="AB1232" i="55"/>
  <c r="AB1341" i="55"/>
  <c r="AB1361" i="55"/>
  <c r="AB1399" i="55"/>
  <c r="AB1432" i="55"/>
  <c r="AB1500" i="55"/>
  <c r="AB1547" i="55"/>
  <c r="AB1651" i="55"/>
  <c r="AB1685" i="55"/>
  <c r="AB85" i="55"/>
  <c r="AB76" i="55"/>
  <c r="AB82" i="55"/>
  <c r="AB258" i="55"/>
  <c r="AB380" i="55"/>
  <c r="AB488" i="55"/>
  <c r="AB536" i="55"/>
  <c r="AB582" i="55"/>
  <c r="AB604" i="55"/>
  <c r="AB833" i="55"/>
  <c r="AB1079" i="55"/>
  <c r="AB1086" i="55"/>
  <c r="AB1166" i="55"/>
  <c r="AB1236" i="55"/>
  <c r="AB1230" i="55"/>
  <c r="AB1293" i="55"/>
  <c r="AB1491" i="55"/>
  <c r="AB1525" i="55"/>
  <c r="AB1612" i="55"/>
  <c r="AB143" i="55"/>
  <c r="AB49" i="55"/>
  <c r="AB104" i="55"/>
  <c r="AB223" i="55"/>
  <c r="AB381" i="55"/>
  <c r="AB383" i="55"/>
  <c r="AB539" i="55"/>
  <c r="AB553" i="55"/>
  <c r="AB605" i="55"/>
  <c r="AB713" i="55"/>
  <c r="AB659" i="55"/>
  <c r="AB785" i="55"/>
  <c r="AB806" i="55"/>
  <c r="AB920" i="55"/>
  <c r="AB955" i="55"/>
  <c r="AB1028" i="55"/>
  <c r="AB1015" i="55"/>
  <c r="AB1138" i="55"/>
  <c r="AB1192" i="55"/>
  <c r="AB1156" i="55"/>
  <c r="AB1404" i="55"/>
  <c r="AB1397" i="55"/>
  <c r="AB1472" i="55"/>
  <c r="AB1461" i="55"/>
  <c r="AB1462" i="55"/>
  <c r="AB1488" i="55"/>
  <c r="AB1551" i="55"/>
  <c r="AB1617" i="55"/>
  <c r="AB173" i="55"/>
  <c r="AB156" i="55"/>
  <c r="AB39" i="55"/>
  <c r="AB283" i="55"/>
  <c r="AB259" i="55"/>
  <c r="AB213" i="55"/>
  <c r="AB334" i="55"/>
  <c r="AB237" i="55"/>
  <c r="AB724" i="55"/>
  <c r="AB646" i="55"/>
  <c r="AB1178" i="55"/>
  <c r="AB78" i="55"/>
  <c r="AB1125" i="55"/>
  <c r="AB1414" i="55"/>
  <c r="AB1508" i="55"/>
  <c r="AB1572" i="55"/>
  <c r="AB321" i="55"/>
  <c r="AB512" i="55"/>
  <c r="AB544" i="55"/>
  <c r="AB609" i="55"/>
  <c r="AB686" i="55"/>
  <c r="AB762" i="55"/>
  <c r="AB871" i="55"/>
  <c r="AB895" i="55"/>
  <c r="AB1007" i="55"/>
  <c r="AB1098" i="55"/>
  <c r="AB1315" i="55"/>
  <c r="AB1348" i="55"/>
  <c r="AB1531" i="55"/>
  <c r="AB1561" i="55"/>
  <c r="AB1555" i="55"/>
  <c r="AB1691" i="55"/>
  <c r="AB1689" i="55"/>
  <c r="AB96" i="55"/>
  <c r="AB31" i="55"/>
  <c r="AB297" i="55"/>
  <c r="AB206" i="55"/>
  <c r="AB274" i="55"/>
  <c r="AB277" i="55"/>
  <c r="AB224" i="55"/>
  <c r="AB328" i="55"/>
  <c r="AB402" i="55"/>
  <c r="AB465" i="55"/>
  <c r="AB716" i="55"/>
  <c r="AB690" i="55"/>
  <c r="AB727" i="55"/>
  <c r="AB809" i="55"/>
  <c r="AB843" i="55"/>
  <c r="AB957" i="55"/>
  <c r="AB958" i="55"/>
  <c r="AB989" i="55"/>
  <c r="AB987" i="55"/>
  <c r="AB1053" i="55"/>
  <c r="AB1038" i="55"/>
  <c r="AB1154" i="55"/>
  <c r="AB1155" i="55"/>
  <c r="AB1489" i="55"/>
  <c r="AB1606" i="55"/>
  <c r="AB1658" i="55"/>
  <c r="AB69" i="55"/>
  <c r="AB63" i="55"/>
  <c r="AB130" i="55"/>
  <c r="AB305" i="55"/>
  <c r="AB210" i="55"/>
  <c r="AB282" i="55"/>
  <c r="AB285" i="55"/>
  <c r="AB228" i="55"/>
  <c r="AB332" i="55"/>
  <c r="AB406" i="55"/>
  <c r="AB423" i="55"/>
  <c r="AB473" i="55"/>
  <c r="AB711" i="55"/>
  <c r="AB694" i="55"/>
  <c r="AB703" i="55"/>
  <c r="AB832" i="55"/>
  <c r="AB813" i="55"/>
  <c r="AB851" i="55"/>
  <c r="AB961" i="55"/>
  <c r="AB993" i="55"/>
  <c r="AB966" i="55"/>
  <c r="AB991" i="55"/>
  <c r="AB1057" i="55"/>
  <c r="AB1042" i="55"/>
  <c r="AB1108" i="55"/>
  <c r="AB1158" i="55"/>
  <c r="AB1159" i="55"/>
  <c r="AB1294" i="55"/>
  <c r="AB1421" i="55"/>
  <c r="AB1482" i="55"/>
  <c r="AB1493" i="55"/>
  <c r="AB1532" i="55"/>
  <c r="AB1578" i="55"/>
  <c r="AB1648" i="55"/>
  <c r="AB29" i="55"/>
  <c r="AB123" i="55"/>
  <c r="AB62" i="55"/>
  <c r="AB400" i="55"/>
  <c r="AB565" i="55"/>
  <c r="AB485" i="55"/>
  <c r="AB430" i="55"/>
  <c r="AB624" i="55"/>
  <c r="AB706" i="55"/>
  <c r="AB742" i="55"/>
  <c r="AB869" i="55"/>
  <c r="AB875" i="55"/>
  <c r="AB1153" i="55"/>
  <c r="AB1128" i="55"/>
  <c r="AB1206" i="55"/>
  <c r="AB1274" i="55"/>
  <c r="AB1270" i="55"/>
  <c r="AB1356" i="55"/>
  <c r="AB1328" i="55"/>
  <c r="AB1389" i="55"/>
  <c r="AB1420" i="55"/>
  <c r="AB1471" i="55"/>
  <c r="AB1511" i="55"/>
  <c r="AB1567" i="55"/>
  <c r="AB1636" i="55"/>
  <c r="AB1664" i="55"/>
  <c r="AB141" i="55"/>
  <c r="AB211" i="55"/>
  <c r="AB369" i="55"/>
  <c r="AB371" i="55"/>
  <c r="AB527" i="55"/>
  <c r="AB557" i="55"/>
  <c r="AB541" i="55"/>
  <c r="AB692" i="55"/>
  <c r="AB647" i="55"/>
  <c r="AB771" i="55"/>
  <c r="AB849" i="55"/>
  <c r="AB794" i="55"/>
  <c r="AB908" i="55"/>
  <c r="AB943" i="55"/>
  <c r="AB969" i="55"/>
  <c r="AB1126" i="55"/>
  <c r="AB1168" i="55"/>
  <c r="AB1338" i="55"/>
  <c r="AB1391" i="55"/>
  <c r="AB1460" i="55"/>
  <c r="AB777" i="55"/>
  <c r="AB1075" i="55"/>
  <c r="AB1653" i="55"/>
  <c r="AB590" i="55"/>
  <c r="AB1077" i="55"/>
  <c r="AB1062" i="55"/>
  <c r="AB1591" i="55"/>
  <c r="AB288" i="55"/>
  <c r="AB592" i="55"/>
  <c r="AB447" i="55"/>
  <c r="AB644" i="55"/>
  <c r="AB641" i="55"/>
  <c r="AB695" i="55"/>
  <c r="AB760" i="55"/>
  <c r="AB733" i="55"/>
  <c r="AB788" i="55"/>
  <c r="AB860" i="55"/>
  <c r="AB956" i="55"/>
  <c r="AB889" i="55"/>
  <c r="AB890" i="55"/>
  <c r="AB1123" i="55"/>
  <c r="AB1051" i="55"/>
  <c r="AB1219" i="55"/>
  <c r="AB1299" i="55"/>
  <c r="AB1257" i="55"/>
  <c r="AB1321" i="55"/>
  <c r="AB1425" i="55"/>
  <c r="AB1660" i="55"/>
  <c r="AB73" i="55"/>
  <c r="AB38" i="55"/>
  <c r="AB263" i="55"/>
  <c r="AB325" i="55"/>
  <c r="AB327" i="55"/>
  <c r="AB463" i="55"/>
  <c r="AB600" i="55"/>
  <c r="AB491" i="55"/>
  <c r="AB441" i="55"/>
  <c r="AB518" i="55"/>
  <c r="AB454" i="55"/>
  <c r="AB648" i="55"/>
  <c r="AB766" i="55"/>
  <c r="AB899" i="55"/>
  <c r="AB1064" i="55"/>
  <c r="AB1319" i="55"/>
  <c r="AB1352" i="55"/>
  <c r="AB1521" i="55"/>
  <c r="AB1565" i="55"/>
  <c r="AB1559" i="55"/>
  <c r="AB1625" i="55"/>
  <c r="AB1630" i="55"/>
  <c r="AB1681" i="55"/>
  <c r="AB1695" i="55"/>
  <c r="AB1693" i="55"/>
  <c r="AB168" i="55"/>
  <c r="AB92" i="55"/>
  <c r="AB33" i="55"/>
  <c r="AB268" i="55"/>
  <c r="AB329" i="55"/>
  <c r="AB331" i="55"/>
  <c r="AB471" i="55"/>
  <c r="AB499" i="55"/>
  <c r="AB445" i="55"/>
  <c r="AB522" i="55"/>
  <c r="AB462" i="55"/>
  <c r="AB652" i="55"/>
  <c r="AB607" i="55"/>
  <c r="AB731" i="55"/>
  <c r="AB770" i="55"/>
  <c r="AB791" i="55"/>
  <c r="AB965" i="55"/>
  <c r="AB962" i="55"/>
  <c r="AB903" i="55"/>
  <c r="AB1115" i="55"/>
  <c r="AB1081" i="55"/>
  <c r="AB1172" i="55"/>
  <c r="AB1292" i="55"/>
  <c r="AB1323" i="55"/>
  <c r="AB1370" i="55"/>
  <c r="AB1587" i="55"/>
  <c r="AB1639" i="55"/>
  <c r="AB1699" i="55"/>
  <c r="AB1697" i="55"/>
  <c r="AB144" i="55"/>
  <c r="AB137" i="55"/>
  <c r="AB165" i="55"/>
  <c r="AB239" i="55"/>
  <c r="AB193" i="55"/>
  <c r="AB397" i="55"/>
  <c r="AB314" i="55"/>
  <c r="AB399" i="55"/>
  <c r="AB555" i="55"/>
  <c r="AB561" i="55"/>
  <c r="AB621" i="55"/>
  <c r="AB675" i="55"/>
  <c r="AB740" i="55"/>
  <c r="AB822" i="55"/>
  <c r="AB936" i="55"/>
  <c r="AB1004" i="55"/>
  <c r="AB1105" i="55"/>
  <c r="AB1084" i="55"/>
  <c r="AB1031" i="55"/>
  <c r="AB1179" i="55"/>
  <c r="AB1296" i="55"/>
  <c r="AB1413" i="55"/>
  <c r="AB1424" i="55"/>
  <c r="AB1496" i="55"/>
  <c r="AB1477" i="55"/>
  <c r="AB1478" i="55"/>
  <c r="AB1526" i="55"/>
  <c r="AB1539" i="55"/>
  <c r="AB1680" i="55"/>
  <c r="AB84" i="55"/>
  <c r="AB119" i="55"/>
  <c r="AB186" i="55"/>
  <c r="AB204" i="55"/>
  <c r="AB261" i="55"/>
  <c r="AB412" i="55"/>
  <c r="AB382" i="55"/>
  <c r="AB421" i="55"/>
  <c r="AB585" i="55"/>
  <c r="AB474" i="55"/>
  <c r="AB689" i="55"/>
  <c r="AB670" i="55"/>
  <c r="AB789" i="55"/>
  <c r="AB937" i="55"/>
  <c r="AB938" i="55"/>
  <c r="AB1033" i="55"/>
  <c r="AB1018" i="55"/>
  <c r="AB1173" i="55"/>
  <c r="AB180" i="55"/>
  <c r="AB812" i="55"/>
  <c r="AB1009" i="55"/>
  <c r="AB1490" i="55"/>
  <c r="AB1174" i="55"/>
  <c r="AB1312" i="55"/>
  <c r="AB155" i="55"/>
  <c r="AB356" i="55"/>
  <c r="AB388" i="55"/>
  <c r="AB511" i="55"/>
  <c r="AB676" i="55"/>
  <c r="AB842" i="55"/>
  <c r="AB990" i="55"/>
  <c r="AB1066" i="55"/>
  <c r="AB1129" i="55"/>
  <c r="AB1281" i="55"/>
  <c r="AB1199" i="55"/>
  <c r="AB1201" i="55"/>
  <c r="AB1263" i="55"/>
  <c r="AB1383" i="55"/>
  <c r="AB1438" i="55"/>
  <c r="AB1523" i="55"/>
  <c r="AB1631" i="55"/>
  <c r="AB36" i="55"/>
  <c r="AB99" i="55"/>
  <c r="AB291" i="55"/>
  <c r="AB217" i="55"/>
  <c r="AB338" i="55"/>
  <c r="AB571" i="55"/>
  <c r="AB572" i="55"/>
  <c r="AB645" i="55"/>
  <c r="AB718" i="55"/>
  <c r="AB626" i="55"/>
  <c r="AB699" i="55"/>
  <c r="AB764" i="55"/>
  <c r="AB737" i="55"/>
  <c r="AB792" i="55"/>
  <c r="AB868" i="55"/>
  <c r="AB960" i="55"/>
  <c r="AB893" i="55"/>
  <c r="AB894" i="55"/>
  <c r="AB1106" i="55"/>
  <c r="AB1139" i="55"/>
  <c r="AB1055" i="55"/>
  <c r="AB1265" i="55"/>
  <c r="AB1325" i="55"/>
  <c r="AB1646" i="55"/>
  <c r="AB27" i="55"/>
  <c r="AB127" i="55"/>
  <c r="AB299" i="55"/>
  <c r="AB271" i="55"/>
  <c r="AB221" i="55"/>
  <c r="AB342" i="55"/>
  <c r="AB424" i="55"/>
  <c r="AB579" i="55"/>
  <c r="AB580" i="55"/>
  <c r="AB649" i="55"/>
  <c r="AB630" i="55"/>
  <c r="AB768" i="55"/>
  <c r="AB741" i="55"/>
  <c r="AB796" i="55"/>
  <c r="AB897" i="55"/>
  <c r="AB898" i="55"/>
  <c r="AB1016" i="55"/>
  <c r="AB1088" i="55"/>
  <c r="AB1059" i="55"/>
  <c r="AB1149" i="55"/>
  <c r="AB1329" i="55"/>
  <c r="AB1635" i="55"/>
  <c r="AB97" i="55"/>
  <c r="AB88" i="55"/>
  <c r="AB147" i="55"/>
  <c r="AB126" i="55"/>
  <c r="AB214" i="55"/>
  <c r="AB290" i="55"/>
  <c r="AB293" i="55"/>
  <c r="AB232" i="55"/>
  <c r="AB270" i="55"/>
  <c r="AB336" i="55"/>
  <c r="AB410" i="55"/>
  <c r="AB427" i="55"/>
  <c r="AB481" i="55"/>
  <c r="AB556" i="55"/>
  <c r="AB719" i="55"/>
  <c r="AB698" i="55"/>
  <c r="AB840" i="55"/>
  <c r="AB817" i="55"/>
  <c r="AB859" i="55"/>
  <c r="AB968" i="55"/>
  <c r="AB970" i="55"/>
  <c r="AB1061" i="55"/>
  <c r="AB1046" i="55"/>
  <c r="AB1109" i="55"/>
  <c r="AB1162" i="55"/>
  <c r="AB1163" i="55"/>
  <c r="AB1287" i="55"/>
  <c r="AB1302" i="55"/>
  <c r="AB1454" i="55"/>
  <c r="AB1497" i="55"/>
  <c r="AB1544" i="55"/>
  <c r="AB1627" i="55"/>
  <c r="AB1652" i="55"/>
  <c r="AB93" i="55"/>
  <c r="AB58" i="55"/>
  <c r="AB404" i="55"/>
  <c r="AB573" i="55"/>
  <c r="AB493" i="55"/>
  <c r="AB434" i="55"/>
  <c r="AB628" i="55"/>
  <c r="AB746" i="55"/>
  <c r="AB839" i="55"/>
  <c r="AB879" i="55"/>
  <c r="AB1119" i="55"/>
  <c r="AB1157" i="55"/>
  <c r="AB1132" i="55"/>
  <c r="AB1214" i="55"/>
  <c r="AB1278" i="55"/>
  <c r="AB1290" i="55"/>
  <c r="AB1275" i="55"/>
  <c r="AB157" i="55"/>
  <c r="AB358" i="55"/>
  <c r="AB913" i="55"/>
  <c r="AB1589" i="55"/>
  <c r="AB1602" i="55"/>
  <c r="AB262" i="55"/>
  <c r="AB608" i="55"/>
  <c r="AB1094" i="55"/>
  <c r="AB1266" i="55"/>
  <c r="AB1255" i="55"/>
  <c r="AB1513" i="55"/>
  <c r="AB1495" i="55"/>
  <c r="AB103" i="55"/>
  <c r="AB162" i="55"/>
  <c r="AB42" i="55"/>
  <c r="AB234" i="55"/>
  <c r="AB310" i="55"/>
  <c r="AB455" i="55"/>
  <c r="AB755" i="55"/>
  <c r="AB862" i="55"/>
  <c r="AB815" i="55"/>
  <c r="AB892" i="55"/>
  <c r="AB927" i="55"/>
  <c r="AB992" i="55"/>
  <c r="AB1093" i="55"/>
  <c r="AB1161" i="55"/>
  <c r="AB1110" i="55"/>
  <c r="AB1350" i="55"/>
  <c r="AB1220" i="55"/>
  <c r="AB1259" i="55"/>
  <c r="AB1297" i="55"/>
  <c r="AB1347" i="55"/>
  <c r="AB1376" i="55"/>
  <c r="AB1443" i="55"/>
  <c r="AB1601" i="55"/>
  <c r="AB1562" i="55"/>
  <c r="AB1620" i="55"/>
  <c r="AB1621" i="55"/>
  <c r="AB64" i="55"/>
  <c r="AB177" i="55"/>
  <c r="AB102" i="55"/>
  <c r="AB238" i="55"/>
  <c r="AB256" i="55"/>
  <c r="AB360" i="55"/>
  <c r="AB451" i="55"/>
  <c r="AB516" i="55"/>
  <c r="AB567" i="55"/>
  <c r="AB850" i="55"/>
  <c r="AB1072" i="55"/>
  <c r="AB1002" i="55"/>
  <c r="AB1070" i="55"/>
  <c r="AB1133" i="55"/>
  <c r="AB1207" i="55"/>
  <c r="AB1209" i="55"/>
  <c r="AB1258" i="55"/>
  <c r="AB1271" i="55"/>
  <c r="AB1387" i="55"/>
  <c r="AB1442" i="55"/>
  <c r="AB1540" i="55"/>
  <c r="AB135" i="55"/>
  <c r="AB37" i="55"/>
  <c r="AB106" i="55"/>
  <c r="AB34" i="55"/>
  <c r="AB98" i="55"/>
  <c r="AB242" i="55"/>
  <c r="AB260" i="55"/>
  <c r="AB364" i="55"/>
  <c r="AB456" i="55"/>
  <c r="AB520" i="55"/>
  <c r="AB575" i="55"/>
  <c r="AB858" i="55"/>
  <c r="AB786" i="55"/>
  <c r="AB1074" i="55"/>
  <c r="AB1137" i="55"/>
  <c r="AB1215" i="55"/>
  <c r="AB1217" i="55"/>
  <c r="AB1277" i="55"/>
  <c r="AB1386" i="55"/>
  <c r="AB1393" i="55"/>
  <c r="AB1446" i="55"/>
  <c r="AB1450" i="55"/>
  <c r="AB1452" i="55"/>
  <c r="AB1522" i="55"/>
  <c r="AB1548" i="55"/>
  <c r="AB1610" i="55"/>
  <c r="AB91" i="55"/>
  <c r="AB28" i="55"/>
  <c r="AB276" i="55"/>
  <c r="AB333" i="55"/>
  <c r="AB335" i="55"/>
  <c r="AB479" i="55"/>
  <c r="AB505" i="55"/>
  <c r="AB449" i="55"/>
  <c r="AB526" i="55"/>
  <c r="AB470" i="55"/>
  <c r="AB656" i="55"/>
  <c r="AB611" i="55"/>
  <c r="AB735" i="55"/>
  <c r="AB774" i="55"/>
  <c r="AB795" i="55"/>
  <c r="AB907" i="55"/>
  <c r="AB1131" i="55"/>
  <c r="AB997" i="55"/>
  <c r="AB1242" i="55"/>
  <c r="AB1225" i="55"/>
  <c r="AB1180" i="55"/>
  <c r="AB1300" i="55"/>
  <c r="AB1327" i="55"/>
  <c r="AB1433" i="55"/>
  <c r="AB1545" i="55"/>
  <c r="AB1701" i="55"/>
  <c r="AB169" i="55"/>
  <c r="AB243" i="55"/>
  <c r="AB197" i="55"/>
  <c r="AB401" i="55"/>
  <c r="AB318" i="55"/>
  <c r="AB403" i="55"/>
  <c r="AB709" i="55"/>
  <c r="AB625" i="55"/>
  <c r="AB606" i="55"/>
  <c r="AB679" i="55"/>
  <c r="AB714" i="55"/>
  <c r="AB744" i="55"/>
  <c r="AB778" i="55"/>
  <c r="AB826" i="55"/>
  <c r="AB940" i="55"/>
  <c r="AB874" i="55"/>
  <c r="AB1006" i="55"/>
  <c r="AB1147" i="55"/>
  <c r="AB1056" i="55"/>
  <c r="AB1092" i="55"/>
  <c r="AB1035" i="55"/>
  <c r="AB1309" i="55"/>
  <c r="AB1187" i="55"/>
  <c r="AB1304" i="55"/>
  <c r="AB440" i="55"/>
  <c r="AB1229" i="55"/>
  <c r="AB1419" i="55"/>
  <c r="AB496" i="55"/>
  <c r="AB540" i="55"/>
  <c r="AB1193" i="55"/>
  <c r="AB1434" i="55"/>
  <c r="AB1650" i="55"/>
  <c r="AB1687" i="55"/>
  <c r="AB355" i="55"/>
  <c r="AB622" i="55"/>
  <c r="AB631" i="55"/>
  <c r="AB765" i="55"/>
  <c r="AB820" i="55"/>
  <c r="AB921" i="55"/>
  <c r="AB922" i="55"/>
  <c r="AB1003" i="55"/>
  <c r="AB1017" i="55"/>
  <c r="AB1194" i="55"/>
  <c r="AB1245" i="55"/>
  <c r="AB1256" i="55"/>
  <c r="AB1353" i="55"/>
  <c r="AB1373" i="55"/>
  <c r="AB1411" i="55"/>
  <c r="AB1444" i="55"/>
  <c r="AB1498" i="55"/>
  <c r="AB1659" i="55"/>
  <c r="AB1675" i="55"/>
  <c r="AB159" i="55"/>
  <c r="AB41" i="55"/>
  <c r="AB199" i="55"/>
  <c r="AB296" i="55"/>
  <c r="AB357" i="55"/>
  <c r="AB359" i="55"/>
  <c r="AB515" i="55"/>
  <c r="AB529" i="55"/>
  <c r="AB492" i="55"/>
  <c r="AB550" i="55"/>
  <c r="AB680" i="55"/>
  <c r="AB635" i="55"/>
  <c r="AB759" i="55"/>
  <c r="AB870" i="55"/>
  <c r="AB819" i="55"/>
  <c r="AB896" i="55"/>
  <c r="AB931" i="55"/>
  <c r="AB963" i="55"/>
  <c r="AB1101" i="55"/>
  <c r="AB1189" i="55"/>
  <c r="AB1114" i="55"/>
  <c r="AB1267" i="55"/>
  <c r="AB1305" i="55"/>
  <c r="AB1351" i="55"/>
  <c r="AB1380" i="55"/>
  <c r="AB1447" i="55"/>
  <c r="AB1566" i="55"/>
  <c r="AB60" i="55"/>
  <c r="AB171" i="55"/>
  <c r="AB203" i="55"/>
  <c r="AB304" i="55"/>
  <c r="AB361" i="55"/>
  <c r="AB363" i="55"/>
  <c r="AB519" i="55"/>
  <c r="AB533" i="55"/>
  <c r="AB500" i="55"/>
  <c r="AB554" i="55"/>
  <c r="AB684" i="55"/>
  <c r="AB639" i="55"/>
  <c r="AB763" i="55"/>
  <c r="AB823" i="55"/>
  <c r="AB900" i="55"/>
  <c r="AB935" i="55"/>
  <c r="AB1221" i="55"/>
  <c r="AB1118" i="55"/>
  <c r="AB1355" i="55"/>
  <c r="AB1384" i="55"/>
  <c r="AB1394" i="55"/>
  <c r="AB1563" i="55"/>
  <c r="AB1632" i="55"/>
  <c r="AB1663" i="55"/>
  <c r="AB1670" i="55"/>
  <c r="AB142" i="55"/>
  <c r="AB307" i="55"/>
  <c r="AB279" i="55"/>
  <c r="AB225" i="55"/>
  <c r="AB346" i="55"/>
  <c r="AB428" i="55"/>
  <c r="AB587" i="55"/>
  <c r="AB588" i="55"/>
  <c r="AB653" i="55"/>
  <c r="AB634" i="55"/>
  <c r="AB772" i="55"/>
  <c r="AB745" i="55"/>
  <c r="AB800" i="55"/>
  <c r="AB901" i="55"/>
  <c r="AB964" i="55"/>
  <c r="AB902" i="55"/>
  <c r="AB972" i="55"/>
  <c r="AB1032" i="55"/>
  <c r="AB1096" i="55"/>
  <c r="AB1063" i="55"/>
  <c r="AB1150" i="55"/>
  <c r="AB1333" i="55"/>
  <c r="AB1568" i="55"/>
  <c r="AB1647" i="55"/>
  <c r="AB1682" i="55"/>
  <c r="AB52" i="55"/>
  <c r="AB87" i="55"/>
  <c r="AB122" i="55"/>
  <c r="AB218" i="55"/>
  <c r="AB298" i="55"/>
  <c r="AB301" i="55"/>
  <c r="AB236" i="55"/>
  <c r="AB278" i="55"/>
  <c r="AB340" i="55"/>
  <c r="AB431" i="55"/>
  <c r="AB489" i="55"/>
  <c r="AB564" i="55"/>
  <c r="AB702" i="55"/>
  <c r="AB848" i="55"/>
  <c r="AB821" i="55"/>
  <c r="AB867" i="55"/>
  <c r="AB1020" i="55"/>
  <c r="AB974" i="55"/>
  <c r="AB1065" i="55"/>
  <c r="AB1050" i="55"/>
  <c r="AB1113" i="55"/>
  <c r="AB1167" i="55"/>
  <c r="AB1169" i="55"/>
  <c r="AB1227" i="55"/>
  <c r="AB1231" i="55"/>
  <c r="AB1359" i="55"/>
  <c r="AB1306" i="55"/>
  <c r="AB1367" i="55"/>
  <c r="AB1453" i="55"/>
  <c r="AB303" i="55"/>
  <c r="AB578" i="55"/>
  <c r="AB757" i="55"/>
  <c r="AB914" i="55"/>
  <c r="AB1375" i="55"/>
  <c r="AB1667" i="55"/>
  <c r="AB384" i="55"/>
  <c r="AB1616" i="55"/>
  <c r="AB30" i="55"/>
  <c r="AB252" i="55"/>
  <c r="AB323" i="55"/>
  <c r="AB461" i="55"/>
  <c r="AB598" i="55"/>
  <c r="AB562" i="55"/>
  <c r="AB730" i="55"/>
  <c r="AB845" i="55"/>
  <c r="AB1082" i="55"/>
  <c r="AB1102" i="55"/>
  <c r="AB1116" i="55"/>
  <c r="AB1182" i="55"/>
  <c r="AB1252" i="55"/>
  <c r="AB1246" i="55"/>
  <c r="AB1314" i="55"/>
  <c r="AB1316" i="55"/>
  <c r="AB1418" i="55"/>
  <c r="AB1459" i="55"/>
  <c r="AB1499" i="55"/>
  <c r="AB1536" i="55"/>
  <c r="AB1603" i="55"/>
  <c r="AB1595" i="55"/>
  <c r="AB1611" i="55"/>
  <c r="AB1634" i="55"/>
  <c r="AB1666" i="55"/>
  <c r="AB128" i="55"/>
  <c r="AB67" i="55"/>
  <c r="AB138" i="55"/>
  <c r="AB192" i="55"/>
  <c r="AB249" i="55"/>
  <c r="AB370" i="55"/>
  <c r="AB602" i="55"/>
  <c r="AB452" i="55"/>
  <c r="AB677" i="55"/>
  <c r="AB658" i="55"/>
  <c r="AB769" i="55"/>
  <c r="AB824" i="55"/>
  <c r="AB925" i="55"/>
  <c r="AB926" i="55"/>
  <c r="AB994" i="55"/>
  <c r="AB1048" i="55"/>
  <c r="AB1021" i="55"/>
  <c r="AB1202" i="55"/>
  <c r="AB1253" i="55"/>
  <c r="AB1310" i="55"/>
  <c r="AB1264" i="55"/>
  <c r="AB1377" i="55"/>
  <c r="AB1427" i="55"/>
  <c r="AB1415" i="55"/>
  <c r="AB1448" i="55"/>
  <c r="AB1502" i="55"/>
  <c r="AB1575" i="55"/>
  <c r="AB1669" i="55"/>
  <c r="AB101" i="55"/>
  <c r="AB172" i="55"/>
  <c r="AB95" i="55"/>
  <c r="AB196" i="55"/>
  <c r="AB253" i="55"/>
  <c r="AB420" i="55"/>
  <c r="AB374" i="55"/>
  <c r="AB569" i="55"/>
  <c r="AB458" i="55"/>
  <c r="AB705" i="55"/>
  <c r="AB681" i="55"/>
  <c r="AB662" i="55"/>
  <c r="AB773" i="55"/>
  <c r="AB828" i="55"/>
  <c r="AB929" i="55"/>
  <c r="AB930" i="55"/>
  <c r="AB967" i="55"/>
  <c r="AB1025" i="55"/>
  <c r="AB1010" i="55"/>
  <c r="AB1210" i="55"/>
  <c r="AB1261" i="55"/>
  <c r="AB1326" i="55"/>
  <c r="AB1272" i="55"/>
  <c r="AB1381" i="55"/>
  <c r="AB1506" i="55"/>
  <c r="AB1583" i="55"/>
  <c r="AB1626" i="55"/>
  <c r="AB175" i="55"/>
  <c r="AB65" i="55"/>
  <c r="AB56" i="55"/>
  <c r="AB154" i="55"/>
  <c r="AB94" i="55"/>
  <c r="AB246" i="55"/>
  <c r="AB368" i="55"/>
  <c r="AB464" i="55"/>
  <c r="AB524" i="55"/>
  <c r="AB583" i="55"/>
  <c r="AB776" i="55"/>
  <c r="AB866" i="55"/>
  <c r="AB1078" i="55"/>
  <c r="AB1111" i="55"/>
  <c r="AB1141" i="55"/>
  <c r="AB1223" i="55"/>
  <c r="AB1614" i="55"/>
  <c r="AB1640" i="55"/>
  <c r="AB151" i="55"/>
  <c r="AB61" i="55"/>
  <c r="AB23" i="55"/>
  <c r="AB179" i="55"/>
  <c r="AB284" i="55"/>
  <c r="AB337" i="55"/>
  <c r="AB339" i="55"/>
  <c r="AB487" i="55"/>
  <c r="AB509" i="55"/>
  <c r="AB453" i="55"/>
  <c r="AB530" i="55"/>
  <c r="AB478" i="55"/>
  <c r="AB660" i="55"/>
  <c r="AB615" i="55"/>
  <c r="AB739" i="55"/>
  <c r="AB799" i="55"/>
  <c r="AB876" i="55"/>
  <c r="AB911" i="55"/>
  <c r="AB1285" i="55"/>
  <c r="AB1188" i="55"/>
  <c r="AB665" i="55"/>
  <c r="AB1345" i="55"/>
  <c r="AB1365" i="55"/>
  <c r="AB1436" i="55"/>
  <c r="AB1694" i="55"/>
  <c r="AB1191" i="55"/>
  <c r="AB1238" i="55"/>
  <c r="AB1379" i="55"/>
  <c r="AB1557" i="55"/>
  <c r="AB1644" i="55"/>
  <c r="AB68" i="55"/>
  <c r="AB195" i="55"/>
  <c r="AB558" i="55"/>
  <c r="AB483" i="55"/>
  <c r="AB525" i="55"/>
  <c r="AB560" i="55"/>
  <c r="AB437" i="55"/>
  <c r="AB484" i="55"/>
  <c r="AB514" i="55"/>
  <c r="AB546" i="55"/>
  <c r="AB450" i="55"/>
  <c r="AB663" i="55"/>
  <c r="AB728" i="55"/>
  <c r="AB810" i="55"/>
  <c r="AB924" i="55"/>
  <c r="AB959" i="55"/>
  <c r="AB1044" i="55"/>
  <c r="AB1019" i="55"/>
  <c r="AB1142" i="55"/>
  <c r="AB1200" i="55"/>
  <c r="AB1160" i="55"/>
  <c r="AB1408" i="55"/>
  <c r="AB1401" i="55"/>
  <c r="AB1476" i="55"/>
  <c r="AB1465" i="55"/>
  <c r="AB1466" i="55"/>
  <c r="AB1576" i="55"/>
  <c r="AB1654" i="55"/>
  <c r="AB32" i="55"/>
  <c r="AB105" i="55"/>
  <c r="AB26" i="55"/>
  <c r="AB70" i="55"/>
  <c r="AB392" i="55"/>
  <c r="AB563" i="55"/>
  <c r="AB548" i="55"/>
  <c r="AB469" i="55"/>
  <c r="AB422" i="55"/>
  <c r="AB616" i="55"/>
  <c r="AB734" i="55"/>
  <c r="AB873" i="55"/>
  <c r="AB853" i="55"/>
  <c r="AB1120" i="55"/>
  <c r="AB1190" i="55"/>
  <c r="AB1226" i="55"/>
  <c r="AB1260" i="55"/>
  <c r="AB1254" i="55"/>
  <c r="AB1330" i="55"/>
  <c r="AB1320" i="55"/>
  <c r="AB1463" i="55"/>
  <c r="AB1503" i="55"/>
  <c r="AB1529" i="55"/>
  <c r="AB1552" i="55"/>
  <c r="AB1599" i="55"/>
  <c r="AB1615" i="55"/>
  <c r="AB166" i="55"/>
  <c r="AB124" i="55"/>
  <c r="AB66" i="55"/>
  <c r="AB396" i="55"/>
  <c r="AB552" i="55"/>
  <c r="AB477" i="55"/>
  <c r="AB426" i="55"/>
  <c r="AB620" i="55"/>
  <c r="AB738" i="55"/>
  <c r="AB861" i="55"/>
  <c r="AB1103" i="55"/>
  <c r="AB1152" i="55"/>
  <c r="AB1124" i="55"/>
  <c r="AB1198" i="55"/>
  <c r="AB1268" i="55"/>
  <c r="AB1308" i="55"/>
  <c r="AB1262" i="55"/>
  <c r="AB1346" i="55"/>
  <c r="AB1324" i="55"/>
  <c r="AB1445" i="55"/>
  <c r="AB1507" i="55"/>
  <c r="AB1580" i="55"/>
  <c r="AB1619" i="55"/>
  <c r="AB1678" i="55"/>
  <c r="AB148" i="55"/>
  <c r="AB59" i="55"/>
  <c r="AB207" i="55"/>
  <c r="AB312" i="55"/>
  <c r="AB365" i="55"/>
  <c r="AB367" i="55"/>
  <c r="AB523" i="55"/>
  <c r="AB537" i="55"/>
  <c r="AB688" i="55"/>
  <c r="AB643" i="55"/>
  <c r="AB767" i="55"/>
  <c r="AB827" i="55"/>
  <c r="AB841" i="55"/>
  <c r="AB790" i="55"/>
  <c r="AB904" i="55"/>
  <c r="AB939" i="55"/>
  <c r="AB1001" i="55"/>
  <c r="AB1122" i="55"/>
  <c r="AB1322" i="55"/>
  <c r="AB1357" i="55"/>
  <c r="AB1390" i="55"/>
  <c r="AB1388" i="55"/>
  <c r="AB1398" i="55"/>
  <c r="AB1456" i="55"/>
  <c r="AB1538" i="55"/>
  <c r="AB1597" i="55"/>
  <c r="AB1586" i="55"/>
  <c r="AB1592" i="55"/>
  <c r="AB1624" i="55"/>
  <c r="AB116" i="55"/>
  <c r="AB287" i="55"/>
  <c r="AB229" i="55"/>
  <c r="AB350" i="55"/>
  <c r="AB432" i="55"/>
  <c r="AB595" i="55"/>
  <c r="AB596" i="55"/>
  <c r="AB657" i="55"/>
  <c r="AB638" i="55"/>
  <c r="AB749" i="55"/>
  <c r="AB804" i="55"/>
  <c r="AB905" i="55"/>
  <c r="AB906" i="55"/>
  <c r="AB1068" i="55"/>
  <c r="AB1104" i="55"/>
  <c r="AB1080" i="55"/>
  <c r="AB1067" i="55"/>
  <c r="AB1250" i="55"/>
  <c r="AB1337" i="55"/>
  <c r="AB1395" i="55"/>
  <c r="AB111" i="55"/>
  <c r="AB975" i="55"/>
  <c r="AB1240" i="55"/>
  <c r="AB1403" i="55"/>
  <c r="AB1623" i="55"/>
  <c r="AB837" i="55"/>
  <c r="AB986" i="55"/>
  <c r="AB1112" i="55"/>
  <c r="AB1244" i="55"/>
  <c r="AB1301" i="55"/>
  <c r="AB353" i="55"/>
  <c r="AB419" i="55"/>
  <c r="AB612" i="55"/>
  <c r="AB710" i="55"/>
  <c r="AB721" i="55"/>
  <c r="AB723" i="55"/>
  <c r="AB805" i="55"/>
  <c r="AB835" i="55"/>
  <c r="AB953" i="55"/>
  <c r="AB954" i="55"/>
  <c r="AB985" i="55"/>
  <c r="AB1005" i="55"/>
  <c r="AB983" i="55"/>
  <c r="AB1049" i="55"/>
  <c r="AB1034" i="55"/>
  <c r="AB1481" i="55"/>
  <c r="AB1519" i="55"/>
  <c r="AB74" i="55"/>
  <c r="AB149" i="55"/>
  <c r="AB131" i="55"/>
  <c r="AB231" i="55"/>
  <c r="AB313" i="55"/>
  <c r="AB185" i="55"/>
  <c r="AB389" i="55"/>
  <c r="AB415" i="55"/>
  <c r="AB391" i="55"/>
  <c r="AB547" i="55"/>
  <c r="AB613" i="55"/>
  <c r="AB726" i="55"/>
  <c r="AB667" i="55"/>
  <c r="AB732" i="55"/>
  <c r="AB814" i="55"/>
  <c r="AB928" i="55"/>
  <c r="AB1076" i="55"/>
  <c r="AB1089" i="55"/>
  <c r="AB1023" i="55"/>
  <c r="AB1151" i="55"/>
  <c r="AB1146" i="55"/>
  <c r="AB1208" i="55"/>
  <c r="AB1164" i="55"/>
  <c r="AB1363" i="55"/>
  <c r="AB1412" i="55"/>
  <c r="AB1405" i="55"/>
  <c r="AB1428" i="55"/>
  <c r="AB1480" i="55"/>
  <c r="AB1469" i="55"/>
  <c r="AB1470" i="55"/>
  <c r="AB1577" i="55"/>
  <c r="AB1584" i="55"/>
  <c r="AB1629" i="55"/>
  <c r="AB1673" i="55"/>
  <c r="AB153" i="55"/>
  <c r="AB235" i="55"/>
  <c r="AB189" i="55"/>
  <c r="AB393" i="55"/>
  <c r="AB395" i="55"/>
  <c r="AB551" i="55"/>
  <c r="AB617" i="55"/>
  <c r="AB671" i="55"/>
  <c r="AB736" i="55"/>
  <c r="AB818" i="55"/>
  <c r="AB932" i="55"/>
  <c r="AB995" i="55"/>
  <c r="AB1097" i="55"/>
  <c r="AB1027" i="55"/>
  <c r="AB1216" i="55"/>
  <c r="AB1171" i="55"/>
  <c r="AB1288" i="55"/>
  <c r="AB1416" i="55"/>
  <c r="AB1409" i="55"/>
  <c r="AB1473" i="55"/>
  <c r="AB1474" i="55"/>
  <c r="AB1467" i="55"/>
  <c r="AB1534" i="55"/>
  <c r="AB1535" i="55"/>
  <c r="AB1674" i="55"/>
  <c r="AB129" i="55"/>
  <c r="AB120" i="55"/>
  <c r="AB182" i="55"/>
  <c r="AB200" i="55"/>
  <c r="AB257" i="55"/>
  <c r="AB378" i="55"/>
  <c r="AB577" i="55"/>
  <c r="AB466" i="55"/>
  <c r="AB685" i="55"/>
  <c r="AB666" i="55"/>
  <c r="AB707" i="55"/>
  <c r="AB933" i="55"/>
  <c r="AB934" i="55"/>
  <c r="AB998" i="55"/>
  <c r="AB1029" i="55"/>
  <c r="AB1014" i="55"/>
  <c r="AB1218" i="55"/>
  <c r="AB1269" i="55"/>
  <c r="AB1342" i="55"/>
  <c r="AB1276" i="55"/>
  <c r="AB1366" i="55"/>
  <c r="AB1385" i="55"/>
  <c r="AB1455" i="55"/>
  <c r="AB1510" i="55"/>
  <c r="AB1573" i="55"/>
  <c r="AB1661" i="55"/>
  <c r="AB125" i="55"/>
  <c r="AB55" i="55"/>
  <c r="AB90" i="55"/>
  <c r="AB250" i="55"/>
  <c r="AB372" i="55"/>
  <c r="AB472" i="55"/>
  <c r="AB528" i="55"/>
  <c r="AB566" i="55"/>
  <c r="AB591" i="55"/>
  <c r="AB782" i="55"/>
  <c r="AB784" i="55"/>
  <c r="AB976" i="55"/>
  <c r="AB1000" i="55"/>
  <c r="AB1127" i="55"/>
  <c r="AB1145" i="55"/>
  <c r="AB1224" i="55"/>
  <c r="AB1402" i="55"/>
  <c r="AB1360" i="55"/>
  <c r="AB1485" i="55"/>
  <c r="AB1501" i="55"/>
  <c r="AB1520" i="55"/>
  <c r="AB1590" i="55"/>
  <c r="AB1596" i="55"/>
  <c r="AB1676" i="55"/>
  <c r="AB1332" i="55"/>
  <c r="AB1429" i="55"/>
  <c r="AB1512" i="55"/>
  <c r="AB1581" i="55"/>
  <c r="AB121" i="55"/>
  <c r="AB1280" i="55"/>
  <c r="AB1374" i="55"/>
  <c r="AB1484" i="55"/>
  <c r="AB1570" i="55"/>
  <c r="AB1605" i="55"/>
  <c r="AB1656" i="55"/>
  <c r="AB24" i="55"/>
  <c r="AB1392" i="55"/>
  <c r="AB1556" i="55"/>
  <c r="AB1665" i="55"/>
  <c r="AB1688" i="55"/>
  <c r="AB1417" i="55"/>
  <c r="AB1533" i="55"/>
  <c r="AB1543" i="55"/>
  <c r="AB1604" i="55"/>
  <c r="AB1628" i="55"/>
  <c r="AB1662" i="55"/>
  <c r="AB89" i="55"/>
  <c r="AB1514" i="55"/>
  <c r="AB1549" i="55"/>
  <c r="AB1642" i="55"/>
  <c r="AB1686" i="55"/>
  <c r="AB160" i="55"/>
  <c r="AB1423" i="55"/>
  <c r="AB1475" i="55"/>
  <c r="AB1677" i="55"/>
  <c r="AB1331" i="55"/>
  <c r="AB1451" i="55"/>
  <c r="AB1486" i="55"/>
  <c r="AB1537" i="55"/>
  <c r="AB1515" i="55"/>
  <c r="AB1571" i="55"/>
  <c r="AB1618" i="55"/>
  <c r="AB57" i="55"/>
  <c r="S19" i="55" l="1"/>
  <c r="T19" i="55"/>
  <c r="V19" i="55"/>
  <c r="I17" i="55"/>
  <c r="U19" i="55" s="1"/>
  <c r="R19" i="55"/>
  <c r="Q19" i="55"/>
  <c r="H740" i="55"/>
  <c r="H1556" i="55"/>
  <c r="H1567" i="55"/>
  <c r="H1620" i="55"/>
  <c r="H673" i="55"/>
  <c r="H1627" i="55"/>
  <c r="H1108" i="55"/>
  <c r="H118" i="55"/>
  <c r="H499" i="55"/>
  <c r="H1502" i="55"/>
  <c r="H1300" i="55"/>
  <c r="H874" i="55"/>
  <c r="H1589" i="55"/>
  <c r="H123" i="55"/>
  <c r="H565" i="55"/>
  <c r="H707" i="55"/>
  <c r="H1261" i="55"/>
  <c r="H935" i="55"/>
  <c r="H1648" i="55"/>
  <c r="H1049" i="55"/>
  <c r="H381" i="55"/>
  <c r="H1223" i="55"/>
  <c r="H925" i="55"/>
  <c r="H350" i="55"/>
  <c r="H800" i="55"/>
  <c r="H1321" i="55"/>
  <c r="H1465" i="55"/>
  <c r="H1080" i="55"/>
  <c r="H1237" i="55"/>
  <c r="H390" i="55"/>
  <c r="H578" i="55"/>
  <c r="H929" i="55"/>
  <c r="H402" i="55"/>
  <c r="H393" i="55"/>
  <c r="H1615" i="55"/>
  <c r="H1010" i="55"/>
  <c r="H1498" i="55"/>
  <c r="H243" i="55"/>
  <c r="H342" i="55"/>
  <c r="H831" i="55"/>
  <c r="H223" i="55"/>
  <c r="H681" i="55"/>
  <c r="H231" i="55"/>
  <c r="H1162" i="55"/>
  <c r="H1563" i="55"/>
  <c r="H34" i="55"/>
  <c r="H528" i="55"/>
  <c r="H727" i="55"/>
  <c r="H540" i="55"/>
  <c r="H1619" i="55"/>
  <c r="H917" i="55"/>
  <c r="H1202" i="55"/>
  <c r="H1158" i="55"/>
  <c r="H79" i="55"/>
  <c r="H1230" i="55"/>
  <c r="H183" i="55"/>
  <c r="H1087" i="55"/>
  <c r="H882" i="55"/>
  <c r="H691" i="55"/>
  <c r="H910" i="55"/>
  <c r="H975" i="55"/>
  <c r="H1295" i="55"/>
  <c r="H220" i="55"/>
  <c r="H1681" i="55"/>
  <c r="H89" i="55"/>
  <c r="H559" i="55"/>
  <c r="H406" i="55"/>
  <c r="H1164" i="55"/>
  <c r="H364" i="55"/>
  <c r="H1455" i="55"/>
  <c r="H1035" i="55"/>
  <c r="H1425" i="55"/>
  <c r="H1394" i="55"/>
  <c r="H921" i="55"/>
  <c r="H1333" i="55"/>
  <c r="H1030" i="55"/>
  <c r="H475" i="55"/>
  <c r="H1586" i="55"/>
  <c r="H1182" i="55"/>
  <c r="H121" i="55"/>
  <c r="H1440" i="55"/>
  <c r="H1388" i="55"/>
  <c r="H448" i="55"/>
  <c r="H1258" i="55"/>
  <c r="H340" i="55"/>
  <c r="H1085" i="55"/>
  <c r="H1180" i="55"/>
  <c r="H1290" i="55"/>
  <c r="H150" i="55"/>
  <c r="H119" i="55"/>
  <c r="H1510" i="55"/>
  <c r="H1034" i="55"/>
  <c r="H252" i="55"/>
  <c r="H357" i="55"/>
  <c r="H1477" i="55"/>
  <c r="H617" i="55"/>
  <c r="H1683" i="55"/>
  <c r="H1343" i="55"/>
  <c r="H601" i="55"/>
  <c r="H1278" i="55"/>
  <c r="H1253" i="55"/>
  <c r="H902" i="55"/>
  <c r="H1274" i="55"/>
  <c r="H1183" i="55"/>
  <c r="H1268" i="55"/>
  <c r="H1042" i="55"/>
  <c r="H1393" i="55"/>
  <c r="H1583" i="55"/>
  <c r="H930" i="55"/>
  <c r="H961" i="55"/>
  <c r="H860" i="55"/>
  <c r="H1009" i="55"/>
  <c r="H677" i="55"/>
  <c r="H346" i="55"/>
  <c r="H90" i="55"/>
  <c r="H1192" i="55"/>
  <c r="H890" i="55"/>
  <c r="H1145" i="55"/>
  <c r="H1519" i="55"/>
  <c r="H821" i="55"/>
  <c r="H1186" i="55"/>
  <c r="H545" i="55"/>
  <c r="H694" i="55"/>
  <c r="H1599" i="55"/>
  <c r="H658" i="55"/>
  <c r="H1466" i="55"/>
  <c r="H449" i="55"/>
  <c r="H1392" i="55"/>
  <c r="H319" i="55"/>
  <c r="H172" i="55"/>
  <c r="H481" i="55"/>
  <c r="H361" i="55"/>
  <c r="H1209" i="55"/>
  <c r="H1163" i="55"/>
  <c r="H699" i="55"/>
  <c r="H496" i="55"/>
  <c r="H1596" i="55"/>
  <c r="H666" i="55"/>
  <c r="H1215" i="55"/>
  <c r="H61" i="55"/>
  <c r="H1316" i="55"/>
  <c r="H1057" i="55"/>
  <c r="H525" i="55"/>
  <c r="H1496" i="55"/>
  <c r="H911" i="55"/>
  <c r="H1665" i="55"/>
  <c r="H804" i="55"/>
  <c r="H1447" i="55"/>
  <c r="H907" i="55"/>
  <c r="H165" i="55"/>
  <c r="H397" i="55"/>
  <c r="H1003" i="55"/>
  <c r="H270" i="55"/>
  <c r="H1013" i="55"/>
  <c r="H1265" i="55"/>
  <c r="H1478" i="55"/>
  <c r="H849" i="55"/>
  <c r="H520" i="55"/>
  <c r="H512" i="55"/>
  <c r="H1294" i="55"/>
  <c r="H1647" i="55"/>
  <c r="H287" i="55"/>
  <c r="H59" i="55"/>
  <c r="H1413" i="55"/>
  <c r="H746" i="55"/>
  <c r="H653" i="55"/>
  <c r="H377" i="55"/>
  <c r="H1131" i="55"/>
  <c r="H1418" i="55"/>
  <c r="H1026" i="55"/>
  <c r="H509" i="55"/>
  <c r="H824" i="55"/>
  <c r="H772" i="55"/>
  <c r="H859" i="55"/>
  <c r="H1649" i="55"/>
  <c r="H982" i="55"/>
  <c r="H1124" i="55"/>
  <c r="H1355" i="55"/>
  <c r="H1450" i="55"/>
  <c r="H1319" i="55"/>
  <c r="H1184" i="55"/>
  <c r="H1445" i="55"/>
  <c r="H1252" i="55"/>
  <c r="H98" i="55"/>
  <c r="H1194" i="55"/>
  <c r="H276" i="55"/>
  <c r="H211" i="55"/>
  <c r="H215" i="55"/>
  <c r="H1116" i="55"/>
  <c r="H173" i="55"/>
  <c r="H398" i="55"/>
  <c r="H1611" i="55"/>
  <c r="H820" i="55"/>
  <c r="H91" i="55"/>
  <c r="H589" i="55"/>
  <c r="H1526" i="55"/>
  <c r="H851" i="55"/>
  <c r="H149" i="55"/>
  <c r="H985" i="55"/>
  <c r="H1093" i="55"/>
  <c r="H296" i="55"/>
  <c r="H232" i="55"/>
  <c r="H99" i="55"/>
  <c r="H1582" i="55"/>
  <c r="H1246" i="55"/>
  <c r="H1387" i="55"/>
  <c r="H1133" i="55"/>
  <c r="H630" i="55"/>
  <c r="H1643" i="55"/>
  <c r="H1505" i="55"/>
  <c r="H504" i="55"/>
  <c r="H1191" i="55"/>
  <c r="H761" i="55"/>
  <c r="H308" i="55"/>
  <c r="H1090" i="55"/>
  <c r="H266" i="55"/>
  <c r="H941" i="55"/>
  <c r="H883" i="55"/>
  <c r="H1593" i="55"/>
  <c r="H1462" i="55"/>
  <c r="H856" i="55"/>
  <c r="H1039" i="55"/>
  <c r="H1626" i="55"/>
  <c r="H1566" i="55"/>
  <c r="H204" i="55"/>
  <c r="H1106" i="55"/>
  <c r="H1520" i="55"/>
  <c r="H1322" i="55"/>
  <c r="H922" i="55"/>
  <c r="H396" i="55"/>
  <c r="H293" i="55"/>
  <c r="H580" i="55"/>
  <c r="H1029" i="55"/>
  <c r="H1424" i="55"/>
  <c r="H373" i="55"/>
  <c r="H566" i="55"/>
  <c r="H174" i="55"/>
  <c r="H65" i="55"/>
  <c r="H927" i="55"/>
  <c r="H197" i="55"/>
  <c r="H784" i="55"/>
  <c r="H466" i="55"/>
  <c r="H1474" i="55"/>
  <c r="H974" i="55"/>
  <c r="H1315" i="55"/>
  <c r="H74" i="55"/>
  <c r="H946" i="55"/>
  <c r="H1402" i="55"/>
  <c r="H441" i="55"/>
  <c r="H122" i="55"/>
  <c r="H179" i="55"/>
  <c r="H769" i="55"/>
  <c r="H1069" i="55"/>
  <c r="H1367" i="55"/>
  <c r="H329" i="55"/>
  <c r="H268" i="55"/>
  <c r="H131" i="55"/>
  <c r="H192" i="55"/>
  <c r="H492" i="55"/>
  <c r="H962" i="55"/>
  <c r="H195" i="55"/>
  <c r="H1501" i="55"/>
  <c r="H1288" i="55"/>
  <c r="H1065" i="55"/>
  <c r="H106" i="55"/>
  <c r="H144" i="55"/>
  <c r="H1073" i="55"/>
  <c r="H1697" i="55"/>
  <c r="H1532" i="55"/>
  <c r="H1269" i="55"/>
  <c r="H374" i="55"/>
  <c r="H1695" i="55"/>
  <c r="H1154" i="55"/>
  <c r="H228" i="55"/>
  <c r="H394" i="55"/>
  <c r="H1132" i="55"/>
  <c r="H1493" i="55"/>
  <c r="H1639" i="55"/>
  <c r="H212" i="55"/>
  <c r="H1352" i="55"/>
  <c r="H1167" i="55"/>
  <c r="H1655" i="55"/>
  <c r="H1056" i="55"/>
  <c r="H1370" i="55"/>
  <c r="H36" i="55"/>
  <c r="H1335" i="55"/>
  <c r="H1159" i="55"/>
  <c r="H1568" i="55"/>
  <c r="H567" i="55"/>
  <c r="H1070" i="55"/>
  <c r="H136" i="55"/>
  <c r="H878" i="55"/>
  <c r="H275" i="55"/>
  <c r="H1495" i="55"/>
  <c r="H825" i="55"/>
  <c r="H1298" i="55"/>
  <c r="H376" i="55"/>
  <c r="H1487" i="55"/>
  <c r="H661" i="55"/>
  <c r="H706" i="55"/>
  <c r="H1097" i="55"/>
  <c r="H284" i="55"/>
  <c r="H182" i="55"/>
  <c r="H1342" i="55"/>
  <c r="H523" i="55"/>
  <c r="H1442" i="55"/>
  <c r="H676" i="55"/>
  <c r="H1587" i="55"/>
  <c r="H1306" i="55"/>
  <c r="H214" i="55"/>
  <c r="H392" i="55"/>
  <c r="H1114" i="55"/>
  <c r="H290" i="55"/>
  <c r="H1325" i="55"/>
  <c r="H125" i="55"/>
  <c r="H579" i="55"/>
  <c r="H461" i="55"/>
  <c r="H1389" i="55"/>
  <c r="H560" i="55"/>
  <c r="H1119" i="55"/>
  <c r="H97" i="55"/>
  <c r="H1324" i="55"/>
  <c r="H557" i="55"/>
  <c r="H736" i="55"/>
  <c r="H1559" i="55"/>
  <c r="H1536" i="55"/>
  <c r="H129" i="55"/>
  <c r="H378" i="55"/>
  <c r="H1669" i="55"/>
  <c r="H58" i="55"/>
  <c r="H87" i="55"/>
  <c r="H1297" i="55"/>
  <c r="H1263" i="55"/>
  <c r="H913" i="55"/>
  <c r="H491" i="55"/>
  <c r="H1357" i="55"/>
  <c r="H1320" i="55"/>
  <c r="H279" i="55"/>
  <c r="H1199" i="55"/>
  <c r="H554" i="55"/>
  <c r="H333" i="55"/>
  <c r="H1401" i="55"/>
  <c r="H334" i="55"/>
  <c r="H1642" i="55"/>
  <c r="H66" i="55"/>
  <c r="H1658" i="55"/>
  <c r="H1017" i="55"/>
  <c r="H219" i="55"/>
  <c r="H529" i="55"/>
  <c r="H898" i="55"/>
  <c r="H1344" i="55"/>
  <c r="H552" i="55"/>
  <c r="H148" i="55"/>
  <c r="H1506" i="55"/>
  <c r="H490" i="55"/>
  <c r="H1686" i="55"/>
  <c r="H1081" i="55"/>
  <c r="H389" i="55"/>
  <c r="H67" i="55"/>
  <c r="H353" i="55"/>
  <c r="H295" i="55"/>
  <c r="H767" i="55"/>
  <c r="H63" i="55"/>
  <c r="H25" i="55"/>
  <c r="H1217" i="55"/>
  <c r="H1467" i="55"/>
  <c r="H802" i="55"/>
  <c r="H997" i="55"/>
  <c r="H760" i="55"/>
  <c r="H489" i="55"/>
  <c r="H950" i="55"/>
  <c r="H62" i="55"/>
  <c r="H1292" i="55"/>
  <c r="H1281" i="55"/>
  <c r="H1628" i="55"/>
  <c r="H313" i="55"/>
  <c r="H979" i="55"/>
  <c r="H1323" i="55"/>
  <c r="H498" i="55"/>
  <c r="H465" i="55"/>
  <c r="H1112" i="55"/>
  <c r="H592" i="55"/>
  <c r="H1685" i="55"/>
  <c r="H440" i="55"/>
  <c r="H43" i="55"/>
  <c r="H642" i="55"/>
  <c r="H1312" i="55"/>
  <c r="H385" i="55"/>
  <c r="H1083" i="55"/>
  <c r="H508" i="55"/>
  <c r="H416" i="55"/>
  <c r="H1144" i="55"/>
  <c r="H304" i="55"/>
  <c r="H965" i="55"/>
  <c r="H998" i="55"/>
  <c r="H1216" i="55"/>
  <c r="H1499" i="55"/>
  <c r="H1380" i="55"/>
  <c r="H1540" i="55"/>
  <c r="H367" i="55"/>
  <c r="H861" i="55"/>
  <c r="H141" i="55"/>
  <c r="H690" i="55"/>
  <c r="H356" i="55"/>
  <c r="H1481" i="55"/>
  <c r="H631" i="55"/>
  <c r="H1427" i="55"/>
  <c r="H731" i="55"/>
  <c r="H1299" i="55"/>
  <c r="H301" i="55"/>
  <c r="H1128" i="55"/>
  <c r="H421" i="55"/>
  <c r="H1366" i="55"/>
  <c r="H1416" i="55"/>
  <c r="H738" i="55"/>
  <c r="H776" i="55"/>
  <c r="H585" i="55"/>
  <c r="H562" i="55"/>
  <c r="H24" i="55"/>
  <c r="H1460" i="55"/>
  <c r="H791" i="55"/>
  <c r="H524" i="55"/>
  <c r="H200" i="55"/>
  <c r="H1575" i="55"/>
  <c r="H203" i="55"/>
  <c r="H188" i="55"/>
  <c r="H473" i="55"/>
  <c r="H1254" i="55"/>
  <c r="H126" i="55"/>
  <c r="H1231" i="55"/>
  <c r="H1002" i="55"/>
  <c r="H1201" i="55"/>
  <c r="H1301" i="55"/>
  <c r="H31" i="55"/>
  <c r="H983" i="55"/>
  <c r="H1347" i="55"/>
  <c r="H1050" i="55"/>
  <c r="H156" i="55"/>
  <c r="H957" i="55"/>
  <c r="H424" i="55"/>
  <c r="H1693" i="55"/>
  <c r="H1025" i="55"/>
  <c r="H1527" i="55"/>
  <c r="H1604" i="55"/>
  <c r="H1469" i="55"/>
  <c r="H1470" i="55"/>
  <c r="H801" i="55"/>
  <c r="H1245" i="55"/>
  <c r="H1544" i="55"/>
  <c r="H622" i="55"/>
  <c r="H1577" i="55"/>
  <c r="H1011" i="55"/>
  <c r="H432" i="55"/>
  <c r="H337" i="55"/>
  <c r="H714" i="55"/>
  <c r="H130" i="55"/>
  <c r="H1409" i="55"/>
  <c r="H1557" i="55"/>
  <c r="H785" i="55"/>
  <c r="H936" i="55"/>
  <c r="H1289" i="55"/>
  <c r="H901" i="55"/>
  <c r="H207" i="55"/>
  <c r="H1634" i="55"/>
  <c r="H990" i="55"/>
  <c r="H1137" i="55"/>
  <c r="H1383" i="55"/>
  <c r="H796" i="55"/>
  <c r="H1488" i="55"/>
  <c r="H157" i="55"/>
  <c r="H224" i="55"/>
  <c r="H885" i="55"/>
  <c r="H1654" i="55"/>
  <c r="H427" i="55"/>
  <c r="H1221" i="55"/>
  <c r="H401" i="55"/>
  <c r="H894" i="55"/>
  <c r="H259" i="55"/>
  <c r="H75" i="55"/>
  <c r="H1592" i="55"/>
  <c r="H1448" i="55"/>
  <c r="H550" i="55"/>
  <c r="H457" i="55"/>
  <c r="H452" i="55"/>
  <c r="H1420" i="55"/>
  <c r="H1101" i="55"/>
  <c r="H858" i="55"/>
  <c r="H242" i="55"/>
  <c r="H1408" i="55"/>
  <c r="H708" i="55"/>
  <c r="H970" i="55"/>
  <c r="H1699" i="55"/>
  <c r="H1657" i="55"/>
  <c r="H905" i="55"/>
  <c r="H314" i="55"/>
  <c r="H1640" i="55"/>
  <c r="H222" i="55"/>
  <c r="H278" i="55"/>
  <c r="H404" i="55"/>
  <c r="H758" i="55"/>
  <c r="H1142" i="55"/>
  <c r="H1187" i="55"/>
  <c r="H989" i="55"/>
  <c r="H597" i="55"/>
  <c r="H1348" i="55"/>
  <c r="H516" i="55"/>
  <c r="H95" i="55"/>
  <c r="H33" i="55"/>
  <c r="H318" i="55"/>
  <c r="H103" i="55"/>
  <c r="H978" i="55"/>
  <c r="H1210" i="55"/>
  <c r="H702" i="55"/>
  <c r="H1129" i="55"/>
  <c r="H954" i="55"/>
  <c r="H437" i="55"/>
  <c r="H1033" i="55"/>
  <c r="H606" i="55"/>
  <c r="H1443" i="55"/>
  <c r="H127" i="55"/>
  <c r="H977" i="55"/>
  <c r="H548" i="55"/>
  <c r="H369" i="55"/>
  <c r="H1363" i="55"/>
  <c r="H1351" i="55"/>
  <c r="H963" i="55"/>
  <c r="H1515" i="55"/>
  <c r="H1190" i="55"/>
  <c r="H602" i="55"/>
  <c r="H889" i="55"/>
  <c r="H1046" i="55"/>
  <c r="H609" i="55"/>
  <c r="H1168" i="55"/>
  <c r="H1489" i="55"/>
  <c r="H1061" i="55"/>
  <c r="H1384" i="55"/>
  <c r="H744" i="55"/>
  <c r="H1271" i="55"/>
  <c r="H1016" i="55"/>
  <c r="H1291" i="55"/>
  <c r="H779" i="55"/>
  <c r="H1534" i="55"/>
  <c r="H1171" i="55"/>
  <c r="H937" i="55"/>
  <c r="H1074" i="55"/>
  <c r="H1588" i="55"/>
  <c r="H741" i="55"/>
  <c r="H310" i="55"/>
  <c r="H85" i="55"/>
  <c r="H843" i="55"/>
  <c r="H686" i="55"/>
  <c r="H638" i="55"/>
  <c r="H196" i="55"/>
  <c r="H1701" i="55"/>
  <c r="H338" i="55"/>
  <c r="H78" i="55"/>
  <c r="H1138" i="55"/>
  <c r="H753" i="55"/>
  <c r="H1492" i="55"/>
  <c r="H1193" i="55"/>
  <c r="H1213" i="55"/>
  <c r="H488" i="55"/>
  <c r="H436" i="55"/>
  <c r="H408" i="55"/>
  <c r="H1530" i="55"/>
  <c r="H701" i="55"/>
  <c r="H1700" i="55"/>
  <c r="H315" i="55"/>
  <c r="H1406" i="55"/>
  <c r="H1415" i="55"/>
  <c r="H635" i="55"/>
  <c r="H1376" i="55"/>
  <c r="H447" i="55"/>
  <c r="H1512" i="55"/>
  <c r="H1051" i="55"/>
  <c r="H370" i="55"/>
  <c r="H415" i="55"/>
  <c r="H400" i="55"/>
  <c r="H908" i="55"/>
  <c r="H1503" i="55"/>
  <c r="H730" i="55"/>
  <c r="H655" i="55"/>
  <c r="H1511" i="55"/>
  <c r="H994" i="55"/>
  <c r="H410" i="55"/>
  <c r="H1225" i="55"/>
  <c r="H1679" i="55"/>
  <c r="H1636" i="55"/>
  <c r="H1139" i="55"/>
  <c r="H1529" i="55"/>
  <c r="H217" i="55"/>
  <c r="H620" i="55"/>
  <c r="H73" i="55"/>
  <c r="H1067" i="55"/>
  <c r="H137" i="55"/>
  <c r="H1059" i="55"/>
  <c r="H1653" i="55"/>
  <c r="H57" i="55"/>
  <c r="H1607" i="55"/>
  <c r="H235" i="55"/>
  <c r="H645" i="55"/>
  <c r="H515" i="55"/>
  <c r="H260" i="55"/>
  <c r="H317" i="55"/>
  <c r="H445" i="55"/>
  <c r="H669" i="55"/>
  <c r="H649" i="55"/>
  <c r="H689" i="55"/>
  <c r="H1562" i="55"/>
  <c r="H1066" i="55"/>
  <c r="H590" i="55"/>
  <c r="H938" i="55"/>
  <c r="H906" i="55"/>
  <c r="H483" i="55"/>
  <c r="H236" i="55"/>
  <c r="H842" i="55"/>
  <c r="H764" i="55"/>
  <c r="H1328" i="55"/>
  <c r="H1661" i="55"/>
  <c r="H1175" i="55"/>
  <c r="H474" i="55"/>
  <c r="H1120" i="55"/>
  <c r="H1660" i="55"/>
  <c r="H1113" i="55"/>
  <c r="H685" i="55"/>
  <c r="H1458" i="55"/>
  <c r="H485" i="55"/>
  <c r="H312" i="55"/>
  <c r="H403" i="55"/>
  <c r="H868" i="55"/>
  <c r="H768" i="55"/>
  <c r="H553" i="55"/>
  <c r="H1421" i="55"/>
  <c r="H541" i="55"/>
  <c r="H732" i="55"/>
  <c r="H654" i="55"/>
  <c r="H169" i="55"/>
  <c r="H1275" i="55"/>
  <c r="H433" i="55"/>
  <c r="H733" i="55"/>
  <c r="H55" i="55"/>
  <c r="H1264" i="55"/>
  <c r="H703" i="55"/>
  <c r="H93" i="55"/>
  <c r="H953" i="55"/>
  <c r="H1612" i="55"/>
  <c r="H289" i="55"/>
  <c r="H513" i="55"/>
  <c r="H1247" i="55"/>
  <c r="H1585" i="55"/>
  <c r="H1040" i="55"/>
  <c r="H233" i="55"/>
  <c r="H1140" i="55"/>
  <c r="H1234" i="55"/>
  <c r="H1364" i="55"/>
  <c r="H349" i="55"/>
  <c r="H1170" i="55"/>
  <c r="H795" i="55"/>
  <c r="H1110" i="55"/>
  <c r="H1224" i="55"/>
  <c r="H644" i="55"/>
  <c r="H94" i="55"/>
  <c r="H1020" i="55"/>
  <c r="H1523" i="55"/>
  <c r="H794" i="55"/>
  <c r="H1063" i="55"/>
  <c r="H446" i="55"/>
  <c r="H895" i="55"/>
  <c r="H1122" i="55"/>
  <c r="H939" i="55"/>
  <c r="H1480" i="55"/>
  <c r="H1349" i="55"/>
  <c r="H1115" i="55"/>
  <c r="H570" i="55"/>
  <c r="H1479" i="55"/>
  <c r="H358" i="55"/>
  <c r="H1554" i="55"/>
  <c r="H1340" i="55"/>
  <c r="H629" i="55"/>
  <c r="H352" i="55"/>
  <c r="H888" i="55"/>
  <c r="H1255" i="55"/>
  <c r="H109" i="55"/>
  <c r="H887" i="55"/>
  <c r="H1431" i="55"/>
  <c r="H184" i="55"/>
  <c r="H1197" i="55"/>
  <c r="H386" i="55"/>
  <c r="H619" i="55"/>
  <c r="H425" i="55"/>
  <c r="H775" i="55"/>
  <c r="H1542" i="55"/>
  <c r="H544" i="55"/>
  <c r="H1136" i="55"/>
  <c r="H836" i="55"/>
  <c r="H1508" i="55"/>
  <c r="H986" i="55"/>
  <c r="H988" i="55"/>
  <c r="H1125" i="55"/>
  <c r="H1417" i="55"/>
  <c r="H193" i="55"/>
  <c r="H431" i="55"/>
  <c r="H684" i="55"/>
  <c r="H1405" i="55"/>
  <c r="H546" i="55"/>
  <c r="H830" i="55"/>
  <c r="H675" i="55"/>
  <c r="H788" i="55"/>
  <c r="H395" i="55"/>
  <c r="H1308" i="55"/>
  <c r="H530" i="55"/>
  <c r="H1359" i="55"/>
  <c r="H1053" i="55"/>
  <c r="H1553" i="55"/>
  <c r="H808" i="55"/>
  <c r="H812" i="55"/>
  <c r="H648" i="55"/>
  <c r="H368" i="55"/>
  <c r="H1610" i="55"/>
  <c r="H1411" i="55"/>
  <c r="H1277" i="55"/>
  <c r="H1174" i="55"/>
  <c r="H1008" i="55"/>
  <c r="H1419" i="55"/>
  <c r="H70" i="55"/>
  <c r="H711" i="55"/>
  <c r="H451" i="55"/>
  <c r="H1242" i="55"/>
  <c r="H1369" i="55"/>
  <c r="H354" i="55"/>
  <c r="H951" i="55"/>
  <c r="H835" i="55"/>
  <c r="H189" i="55"/>
  <c r="H1666" i="55"/>
  <c r="H77" i="55"/>
  <c r="H737" i="55"/>
  <c r="H1475" i="55"/>
  <c r="H1682" i="55"/>
  <c r="H1014" i="55"/>
  <c r="H1330" i="55"/>
  <c r="H828" i="55"/>
  <c r="H765" i="55"/>
  <c r="H210" i="55"/>
  <c r="H613" i="55"/>
  <c r="H1645" i="55"/>
  <c r="H1304" i="55"/>
  <c r="H1531" i="55"/>
  <c r="H1472" i="55"/>
  <c r="H1664" i="55"/>
  <c r="H134" i="55"/>
  <c r="H1127" i="55"/>
  <c r="H1552" i="55"/>
  <c r="H1652" i="55"/>
  <c r="H1362" i="55"/>
  <c r="H1541" i="55"/>
  <c r="H468" i="55"/>
  <c r="H1414" i="55"/>
  <c r="H1241" i="55"/>
  <c r="H111" i="55"/>
  <c r="H1195" i="55"/>
  <c r="H258" i="55"/>
  <c r="H292" i="55"/>
  <c r="H881" i="55"/>
  <c r="H754" i="55"/>
  <c r="H948" i="55"/>
  <c r="H208" i="55"/>
  <c r="H568" i="55"/>
  <c r="H429" i="55"/>
  <c r="H1204" i="55"/>
  <c r="H71" i="55"/>
  <c r="H1165" i="55"/>
  <c r="H793" i="55"/>
  <c r="H1550" i="55"/>
  <c r="H1590" i="55"/>
  <c r="H1151" i="55"/>
  <c r="H229" i="55"/>
  <c r="H1259" i="55"/>
  <c r="H915" i="55"/>
  <c r="H943" i="55"/>
  <c r="H1436" i="55"/>
  <c r="H1432" i="55"/>
  <c r="H1691" i="55"/>
  <c r="H1244" i="55"/>
  <c r="H817" i="55"/>
  <c r="H599" i="55"/>
  <c r="H960" i="55"/>
  <c r="H1095" i="55"/>
  <c r="H345" i="55"/>
  <c r="H814" i="55"/>
  <c r="H495" i="55"/>
  <c r="H537" i="55"/>
  <c r="H1172" i="55"/>
  <c r="H656" i="55"/>
  <c r="H514" i="55"/>
  <c r="H780" i="55"/>
  <c r="H1570" i="55"/>
  <c r="H726" i="55"/>
  <c r="H181" i="55"/>
  <c r="H479" i="55"/>
  <c r="H840" i="55"/>
  <c r="H330" i="55"/>
  <c r="H652" i="55"/>
  <c r="H1219" i="55"/>
  <c r="H519" i="55"/>
  <c r="H992" i="55"/>
  <c r="H886" i="55"/>
  <c r="H748" i="55"/>
  <c r="H618" i="55"/>
  <c r="H1513" i="55"/>
  <c r="H1698" i="55"/>
  <c r="H418" i="55"/>
  <c r="H722" i="55"/>
  <c r="H1379" i="55"/>
  <c r="H1437" i="55"/>
  <c r="H1041" i="55"/>
  <c r="H704" i="55"/>
  <c r="H1662" i="55"/>
  <c r="H903" i="55"/>
  <c r="H1000" i="55"/>
  <c r="H1027" i="55"/>
  <c r="H1327" i="55"/>
  <c r="H797" i="55"/>
  <c r="H558" i="55"/>
  <c r="H719" i="55"/>
  <c r="H1146" i="55"/>
  <c r="H426" i="55"/>
  <c r="H1111" i="55"/>
  <c r="H225" i="55"/>
  <c r="H1373" i="55"/>
  <c r="H177" i="55"/>
  <c r="H1396" i="55"/>
  <c r="H80" i="55"/>
  <c r="H246" i="55"/>
  <c r="H671" i="55"/>
  <c r="H477" i="55"/>
  <c r="H1256" i="55"/>
  <c r="H263" i="55"/>
  <c r="H1052" i="55"/>
  <c r="H912" i="55"/>
  <c r="H604" i="55"/>
  <c r="H1356" i="55"/>
  <c r="H723" i="55"/>
  <c r="H185" i="55"/>
  <c r="H288" i="55"/>
  <c r="H1565" i="55"/>
  <c r="H42" i="55"/>
  <c r="H999" i="55"/>
  <c r="H721" i="55"/>
  <c r="H1208" i="55"/>
  <c r="H1019" i="55"/>
  <c r="H713" i="55"/>
  <c r="H626" i="55"/>
  <c r="H1391" i="55"/>
  <c r="H667" i="55"/>
  <c r="H773" i="55"/>
  <c r="H594" i="55"/>
  <c r="H37" i="55"/>
  <c r="H1461" i="55"/>
  <c r="H1143" i="55"/>
  <c r="H1006" i="55"/>
  <c r="H1350" i="55"/>
  <c r="H1422" i="55"/>
  <c r="H972" i="55"/>
  <c r="H976" i="55"/>
  <c r="H819" i="55"/>
  <c r="H1377" i="55"/>
  <c r="H299" i="55"/>
  <c r="H608" i="55"/>
  <c r="H1426" i="55"/>
  <c r="H1117" i="55"/>
  <c r="H476" i="55"/>
  <c r="H752" i="55"/>
  <c r="H341" i="55"/>
  <c r="H320" i="55"/>
  <c r="H581" i="55"/>
  <c r="H1439" i="55"/>
  <c r="H286" i="55"/>
  <c r="H636" i="55"/>
  <c r="H687" i="55"/>
  <c r="H48" i="55"/>
  <c r="H1045" i="55"/>
  <c r="H82" i="55"/>
  <c r="H984" i="55"/>
  <c r="H502" i="55"/>
  <c r="H265" i="55"/>
  <c r="H244" i="55"/>
  <c r="H81" i="55"/>
  <c r="H1023" i="55"/>
  <c r="H458" i="55"/>
  <c r="H969" i="55"/>
  <c r="H1089" i="55"/>
  <c r="H1200" i="55"/>
  <c r="H880" i="55"/>
  <c r="H682" i="55"/>
  <c r="H1574" i="55"/>
  <c r="H417" i="55"/>
  <c r="H1185" i="55"/>
  <c r="H480" i="55"/>
  <c r="H1672" i="55"/>
  <c r="H100" i="55"/>
  <c r="H574" i="55"/>
  <c r="H720" i="55"/>
  <c r="H414" i="55"/>
  <c r="H382" i="55"/>
  <c r="H1218" i="55"/>
  <c r="H88" i="55"/>
  <c r="H1518" i="55"/>
  <c r="H1078" i="55"/>
  <c r="H1613" i="55"/>
  <c r="H923" i="55"/>
  <c r="H1555" i="55"/>
  <c r="H1310" i="55"/>
  <c r="H1062" i="55"/>
  <c r="H771" i="55"/>
  <c r="H114" i="55"/>
  <c r="H1276" i="55"/>
  <c r="H1141" i="55"/>
  <c r="H1433" i="55"/>
  <c r="H1386" i="55"/>
  <c r="H1663" i="55"/>
  <c r="H1044" i="55"/>
  <c r="H747" i="55"/>
  <c r="H995" i="55"/>
  <c r="H1678" i="55"/>
  <c r="H262" i="55"/>
  <c r="H624" i="55"/>
  <c r="H827" i="55"/>
  <c r="H366" i="55"/>
  <c r="H113" i="55"/>
  <c r="H54" i="55"/>
  <c r="H605" i="55"/>
  <c r="H724" i="55"/>
  <c r="H47" i="55"/>
  <c r="H855" i="55"/>
  <c r="H1211" i="55"/>
  <c r="H693" i="55"/>
  <c r="H1311" i="55"/>
  <c r="H614" i="55"/>
  <c r="H646" i="55"/>
  <c r="H945" i="55"/>
  <c r="H161" i="55"/>
  <c r="H670" i="55"/>
  <c r="H832" i="55"/>
  <c r="H647" i="55"/>
  <c r="H759" i="55"/>
  <c r="H870" i="55"/>
  <c r="H1675" i="55"/>
  <c r="H1332" i="55"/>
  <c r="H1547" i="55"/>
  <c r="H321" i="55"/>
  <c r="H1522" i="55"/>
  <c r="H916" i="55"/>
  <c r="H1250" i="55"/>
  <c r="H124" i="55"/>
  <c r="H336" i="55"/>
  <c r="H1118" i="55"/>
  <c r="H1353" i="55"/>
  <c r="H1378" i="55"/>
  <c r="H388" i="55"/>
  <c r="H705" i="55"/>
  <c r="H456" i="55"/>
  <c r="H845" i="55"/>
  <c r="H1539" i="55"/>
  <c r="H891" i="55"/>
  <c r="H798" i="55"/>
  <c r="H303" i="55"/>
  <c r="H1287" i="55"/>
  <c r="H1614" i="55"/>
  <c r="H453" i="55"/>
  <c r="H159" i="55"/>
  <c r="H896" i="55"/>
  <c r="H423" i="55"/>
  <c r="H139" i="55"/>
  <c r="H1198" i="55"/>
  <c r="H596" i="55"/>
  <c r="H928" i="55"/>
  <c r="H1267" i="55"/>
  <c r="H810" i="55"/>
  <c r="H186" i="55"/>
  <c r="H839" i="55"/>
  <c r="H628" i="55"/>
  <c r="H1644" i="55"/>
  <c r="H1018" i="55"/>
  <c r="H1535" i="55"/>
  <c r="H547" i="55"/>
  <c r="H360" i="55"/>
  <c r="H709" i="55"/>
  <c r="H826" i="55"/>
  <c r="H1606" i="55"/>
  <c r="H510" i="55"/>
  <c r="H213" i="55"/>
  <c r="H641" i="55"/>
  <c r="H1015" i="55"/>
  <c r="H1088" i="55"/>
  <c r="H430" i="55"/>
  <c r="H1152" i="55"/>
  <c r="H391" i="55"/>
  <c r="H807" i="55"/>
  <c r="H1220" i="55"/>
  <c r="H435" i="55"/>
  <c r="H1490" i="55"/>
  <c r="H1196" i="55"/>
  <c r="H1054" i="55"/>
  <c r="H140" i="55"/>
  <c r="H1336" i="55"/>
  <c r="H1434" i="55"/>
  <c r="H1203" i="55"/>
  <c r="H1690" i="55"/>
  <c r="H834" i="55"/>
  <c r="H816" i="55"/>
  <c r="H442" i="55"/>
  <c r="H254" i="55"/>
  <c r="H306" i="55"/>
  <c r="H1637" i="55"/>
  <c r="H942" i="55"/>
  <c r="H494" i="55"/>
  <c r="H542" i="55"/>
  <c r="H1317" i="55"/>
  <c r="H1173" i="55"/>
  <c r="H766" i="55"/>
  <c r="H154" i="55"/>
  <c r="H931" i="55"/>
  <c r="H1459" i="55"/>
  <c r="H755" i="55"/>
  <c r="H343" i="55"/>
  <c r="H1155" i="55"/>
  <c r="H1591" i="55"/>
  <c r="H1517" i="55"/>
  <c r="H697" i="55"/>
  <c r="H51" i="55"/>
  <c r="H216" i="55"/>
  <c r="H1622" i="55"/>
  <c r="H1060" i="55"/>
  <c r="H1134" i="55"/>
  <c r="H1689" i="55"/>
  <c r="H1160" i="55"/>
  <c r="H1314" i="55"/>
  <c r="H280" i="55"/>
  <c r="H146" i="55"/>
  <c r="H718" i="55"/>
  <c r="H316" i="55"/>
  <c r="H1293" i="55"/>
  <c r="H664" i="55"/>
  <c r="H46" i="55"/>
  <c r="H535" i="55"/>
  <c r="H331" i="55"/>
  <c r="H1603" i="55"/>
  <c r="H32" i="55"/>
  <c r="H1646" i="55"/>
  <c r="H335" i="55"/>
  <c r="H662" i="55"/>
  <c r="H959" i="55"/>
  <c r="H781" i="55"/>
  <c r="H298" i="55"/>
  <c r="H1283" i="55"/>
  <c r="H1581" i="55"/>
  <c r="H1537" i="55"/>
  <c r="H1485" i="55"/>
  <c r="H1068" i="55"/>
  <c r="H107" i="55"/>
  <c r="H949" i="55"/>
  <c r="H1282" i="55"/>
  <c r="H1594" i="55"/>
  <c r="H576" i="55"/>
  <c r="H952" i="55"/>
  <c r="H444" i="55"/>
  <c r="H240" i="55"/>
  <c r="H1334" i="55"/>
  <c r="H326" i="55"/>
  <c r="H1500" i="55"/>
  <c r="H633" i="55"/>
  <c r="H657" i="55"/>
  <c r="H770" i="55"/>
  <c r="H527" i="55"/>
  <c r="H379" i="55"/>
  <c r="H735" i="55"/>
  <c r="H152" i="55"/>
  <c r="H1092" i="55"/>
  <c r="H539" i="55"/>
  <c r="H1075" i="55"/>
  <c r="H799" i="55"/>
  <c r="H749" i="55"/>
  <c r="H68" i="55"/>
  <c r="H1381" i="55"/>
  <c r="H575" i="55"/>
  <c r="H715" i="55"/>
  <c r="H1157" i="55"/>
  <c r="H1572" i="55"/>
  <c r="H1616" i="55"/>
  <c r="H1105" i="55"/>
  <c r="H384" i="55"/>
  <c r="H803" i="55"/>
  <c r="H76" i="55"/>
  <c r="H1031" i="55"/>
  <c r="H1270" i="55"/>
  <c r="H612" i="55"/>
  <c r="H339" i="55"/>
  <c r="H850" i="55"/>
  <c r="H892" i="55"/>
  <c r="H743" i="55"/>
  <c r="H1149" i="55"/>
  <c r="H1573" i="55"/>
  <c r="H595" i="55"/>
  <c r="H805" i="55"/>
  <c r="H1207" i="55"/>
  <c r="H1188" i="55"/>
  <c r="H900" i="55"/>
  <c r="H1096" i="55"/>
  <c r="H434" i="55"/>
  <c r="H696" i="55"/>
  <c r="H1601" i="55"/>
  <c r="H815" i="55"/>
  <c r="H1302" i="55"/>
  <c r="H372" i="55"/>
  <c r="H281" i="55"/>
  <c r="H104" i="55"/>
  <c r="H245" i="55"/>
  <c r="H1429" i="55"/>
  <c r="H285" i="55"/>
  <c r="H29" i="55"/>
  <c r="H1103" i="55"/>
  <c r="H582" i="55"/>
  <c r="H1161" i="55"/>
  <c r="H83" i="55"/>
  <c r="H1403" i="55"/>
  <c r="H534" i="55"/>
  <c r="H1037" i="55"/>
  <c r="H1382" i="55"/>
  <c r="H1181" i="55"/>
  <c r="H1212" i="55"/>
  <c r="H1043" i="55"/>
  <c r="H1371" i="55"/>
  <c r="H872" i="55"/>
  <c r="H145" i="55"/>
  <c r="H506" i="55"/>
  <c r="H1047" i="55"/>
  <c r="H864" i="55"/>
  <c r="H1091" i="55"/>
  <c r="H909" i="55"/>
  <c r="H538" i="55"/>
  <c r="H521" i="55"/>
  <c r="H756" i="55"/>
  <c r="H778" i="55"/>
  <c r="H698" i="55"/>
  <c r="H1147" i="55"/>
  <c r="H964" i="55"/>
  <c r="H1012" i="55"/>
  <c r="H623" i="55"/>
  <c r="H28" i="55"/>
  <c r="H1482" i="55"/>
  <c r="H1471" i="55"/>
  <c r="H1464" i="55"/>
  <c r="H1077" i="55"/>
  <c r="H413" i="55"/>
  <c r="H1579" i="55"/>
  <c r="H1331" i="55"/>
  <c r="H363" i="55"/>
  <c r="H1674" i="55"/>
  <c r="H1285" i="55"/>
  <c r="H1228" i="55"/>
  <c r="H1107" i="55"/>
  <c r="H1102" i="55"/>
  <c r="H411" i="55"/>
  <c r="H1576" i="55"/>
  <c r="H615" i="55"/>
  <c r="H572" i="55"/>
  <c r="H171" i="55"/>
  <c r="H344" i="55"/>
  <c r="H1305" i="55"/>
  <c r="H178" i="55"/>
  <c r="H742" i="55"/>
  <c r="H1206" i="55"/>
  <c r="H1412" i="55"/>
  <c r="H291" i="55"/>
  <c r="H1236" i="55"/>
  <c r="H1150" i="55"/>
  <c r="H1176" i="55"/>
  <c r="H1670" i="55"/>
  <c r="H1004" i="55"/>
  <c r="H924" i="55"/>
  <c r="H869" i="55"/>
  <c r="H1580" i="55"/>
  <c r="H132" i="55"/>
  <c r="H249" i="55"/>
  <c r="H1326" i="55"/>
  <c r="H643" i="55"/>
  <c r="H871" i="55"/>
  <c r="H522" i="55"/>
  <c r="H918" i="55"/>
  <c r="H955" i="55"/>
  <c r="H450" i="55"/>
  <c r="H1238" i="55"/>
  <c r="H837" i="55"/>
  <c r="H1099" i="55"/>
  <c r="H269" i="55"/>
  <c r="H1036" i="55"/>
  <c r="H1279" i="55"/>
  <c r="H72" i="55"/>
  <c r="H877" i="55"/>
  <c r="H1684" i="55"/>
  <c r="H1694" i="55"/>
  <c r="H1598" i="55"/>
  <c r="H362" i="55"/>
  <c r="H248" i="55"/>
  <c r="H409" i="55"/>
  <c r="H672" i="55"/>
  <c r="H1341" i="55"/>
  <c r="H1435" i="55"/>
  <c r="H1668" i="55"/>
  <c r="H282" i="55"/>
  <c r="H371" i="55"/>
  <c r="H1484" i="55"/>
  <c r="H1494" i="55"/>
  <c r="H1407" i="55"/>
  <c r="H879" i="55"/>
  <c r="H383" i="55"/>
  <c r="H1423" i="55"/>
  <c r="H1064" i="55"/>
  <c r="H1038" i="55"/>
  <c r="H116" i="55"/>
  <c r="H1086" i="55"/>
  <c r="H1272" i="55"/>
  <c r="H569" i="55"/>
  <c r="H679" i="55"/>
  <c r="H168" i="55"/>
  <c r="H920" i="55"/>
  <c r="H1551" i="55"/>
  <c r="H1338" i="55"/>
  <c r="H1021" i="55"/>
  <c r="H734" i="55"/>
  <c r="H1564" i="55"/>
  <c r="H163" i="55"/>
  <c r="H1650" i="55"/>
  <c r="H464" i="55"/>
  <c r="H1456" i="55"/>
  <c r="H968" i="55"/>
  <c r="H359" i="55"/>
  <c r="H202" i="55"/>
  <c r="H593" i="55"/>
  <c r="H607" i="55"/>
  <c r="H561" i="55"/>
  <c r="H257" i="55"/>
  <c r="H1451" i="55"/>
  <c r="H422" i="55"/>
  <c r="H867" i="55"/>
  <c r="H500" i="55"/>
  <c r="H493" i="55"/>
  <c r="H857" i="55"/>
  <c r="H462" i="55"/>
  <c r="H762" i="55"/>
  <c r="H549" i="55"/>
  <c r="H728" i="55"/>
  <c r="H1032" i="55"/>
  <c r="H505" i="55"/>
  <c r="H250" i="55"/>
  <c r="H1609" i="55"/>
  <c r="H853" i="55"/>
  <c r="H283" i="55"/>
  <c r="H1130" i="55"/>
  <c r="H1571" i="55"/>
  <c r="H305" i="55"/>
  <c r="H1673" i="55"/>
  <c r="H818" i="55"/>
  <c r="H238" i="55"/>
  <c r="H60" i="55"/>
  <c r="H1468" i="55"/>
  <c r="H1094" i="55"/>
  <c r="H996" i="55"/>
  <c r="H650" i="55"/>
  <c r="H190" i="55"/>
  <c r="H847" i="55"/>
  <c r="H1100" i="55"/>
  <c r="H603" i="55"/>
  <c r="H632" i="55"/>
  <c r="H460" i="55"/>
  <c r="H844" i="55"/>
  <c r="H663" i="55"/>
  <c r="H273" i="55"/>
  <c r="H725" i="55"/>
  <c r="H22" i="55"/>
  <c r="H158" i="55"/>
  <c r="H787" i="55"/>
  <c r="H517" i="55"/>
  <c r="H1121" i="55"/>
  <c r="H133" i="55"/>
  <c r="H1651" i="55"/>
  <c r="H64" i="55"/>
  <c r="H1486" i="55"/>
  <c r="H365" i="55"/>
  <c r="H307" i="55"/>
  <c r="H668" i="55"/>
  <c r="H1374" i="55"/>
  <c r="H586" i="55"/>
  <c r="H194" i="55"/>
  <c r="H484" i="55"/>
  <c r="H1082" i="55"/>
  <c r="H745" i="55"/>
  <c r="H1631" i="55"/>
  <c r="H221" i="55"/>
  <c r="H914" i="55"/>
  <c r="H716" i="55"/>
  <c r="H940" i="55"/>
  <c r="H571" i="55"/>
  <c r="H300" i="55"/>
  <c r="H813" i="55"/>
  <c r="H166" i="55"/>
  <c r="H45" i="55"/>
  <c r="H852" i="55"/>
  <c r="H739" i="55"/>
  <c r="H1365" i="55"/>
  <c r="H584" i="55"/>
  <c r="H1169" i="55"/>
  <c r="H206" i="55"/>
  <c r="H1166" i="55"/>
  <c r="H751" i="55"/>
  <c r="H536" i="55"/>
  <c r="H1329" i="55"/>
  <c r="H981" i="55"/>
  <c r="H1309" i="55"/>
  <c r="H52" i="55"/>
  <c r="H147" i="55"/>
  <c r="H471" i="55"/>
  <c r="H218" i="55"/>
  <c r="H674" i="55"/>
  <c r="H1375" i="55"/>
  <c r="H455" i="55"/>
  <c r="H1410" i="55"/>
  <c r="H1307" i="55"/>
  <c r="H110" i="55"/>
  <c r="H1430" i="55"/>
  <c r="H302" i="55"/>
  <c r="H750" i="55"/>
  <c r="H187" i="55"/>
  <c r="H1633" i="55"/>
  <c r="H822" i="55"/>
  <c r="H92" i="55"/>
  <c r="H875" i="55"/>
  <c r="H625" i="55"/>
  <c r="H1001" i="55"/>
  <c r="H1214" i="55"/>
  <c r="H472" i="55"/>
  <c r="H777" i="55"/>
  <c r="H1618" i="55"/>
  <c r="H1098" i="55"/>
  <c r="H96" i="55"/>
  <c r="H688" i="55"/>
  <c r="H1227" i="55"/>
  <c r="H1048" i="55"/>
  <c r="H1624" i="55"/>
  <c r="H1630" i="55"/>
  <c r="H806" i="55"/>
  <c r="H1516" i="55"/>
  <c r="H1126" i="55"/>
  <c r="H987" i="55"/>
  <c r="H1538" i="55"/>
  <c r="H1476" i="55"/>
  <c r="H199" i="55"/>
  <c r="H611" i="55"/>
  <c r="H678" i="55"/>
  <c r="H1617" i="55"/>
  <c r="H239" i="55"/>
  <c r="H991" i="55"/>
  <c r="H841" i="55"/>
  <c r="H634" i="55"/>
  <c r="H1055" i="55"/>
  <c r="H531" i="55"/>
  <c r="H153" i="55"/>
  <c r="H1632" i="55"/>
  <c r="H1597" i="55"/>
  <c r="H469" i="55"/>
  <c r="H588" i="55"/>
  <c r="H533" i="55"/>
  <c r="H1296" i="55"/>
  <c r="H443" i="55"/>
  <c r="H454" i="55"/>
  <c r="H710" i="55"/>
  <c r="H1395" i="55"/>
  <c r="H848" i="55"/>
  <c r="H1446" i="55"/>
  <c r="H1600" i="55"/>
  <c r="H1595" i="55"/>
  <c r="H1398" i="55"/>
  <c r="H160" i="55"/>
  <c r="H563" i="55"/>
  <c r="H1584" i="55"/>
  <c r="H823" i="55"/>
  <c r="H102" i="55"/>
  <c r="H135" i="55"/>
  <c r="H1400" i="55"/>
  <c r="H811" i="55"/>
  <c r="H757" i="55"/>
  <c r="H637" i="55"/>
  <c r="H598" i="55"/>
  <c r="H683" i="55"/>
  <c r="H1135" i="55"/>
  <c r="H108" i="55"/>
  <c r="H438" i="55"/>
  <c r="H50" i="55"/>
  <c r="H1641" i="55"/>
  <c r="H944" i="55"/>
  <c r="H44" i="55"/>
  <c r="H53" i="55"/>
  <c r="H1358" i="55"/>
  <c r="H1249" i="55"/>
  <c r="H486" i="55"/>
  <c r="H1483" i="55"/>
  <c r="H1058" i="55"/>
  <c r="H1457" i="55"/>
  <c r="H503" i="55"/>
  <c r="H1438" i="55"/>
  <c r="H1656" i="55"/>
  <c r="H332" i="55"/>
  <c r="H1153" i="55"/>
  <c r="H1385" i="55"/>
  <c r="H1507" i="55"/>
  <c r="H838" i="55"/>
  <c r="H1676" i="55"/>
  <c r="H1680" i="55"/>
  <c r="H117" i="55"/>
  <c r="H1226" i="55"/>
  <c r="H616" i="55"/>
  <c r="H1076" i="55"/>
  <c r="H1005" i="55"/>
  <c r="H1452" i="55"/>
  <c r="H1243" i="55"/>
  <c r="H1548" i="55"/>
  <c r="H1491" i="55"/>
  <c r="H1262" i="55"/>
  <c r="H659" i="55"/>
  <c r="H1368" i="55"/>
  <c r="H198" i="55"/>
  <c r="H591" i="55"/>
  <c r="H829" i="55"/>
  <c r="H327" i="55"/>
  <c r="H1251" i="55"/>
  <c r="H1449" i="55"/>
  <c r="H1561" i="55"/>
  <c r="H789" i="55"/>
  <c r="H932" i="55"/>
  <c r="H380" i="55"/>
  <c r="H487" i="55"/>
  <c r="H1071" i="55"/>
  <c r="H680" i="55"/>
  <c r="H1560" i="55"/>
  <c r="H205" i="55"/>
  <c r="H518" i="55"/>
  <c r="H904" i="55"/>
  <c r="H30" i="55"/>
  <c r="H84" i="55"/>
  <c r="H1473" i="55"/>
  <c r="H1497" i="55"/>
  <c r="H1079" i="55"/>
  <c r="H1339" i="55"/>
  <c r="H1549" i="55"/>
  <c r="H1286" i="55"/>
  <c r="H323" i="55"/>
  <c r="H833" i="55"/>
  <c r="H1148" i="55"/>
  <c r="H162" i="55"/>
  <c r="H1687" i="55"/>
  <c r="H405" i="55"/>
  <c r="H1177" i="55"/>
  <c r="H322" i="55"/>
  <c r="H712" i="55"/>
  <c r="H1504" i="55"/>
  <c r="H274" i="55"/>
  <c r="H412" i="55"/>
  <c r="H56" i="55"/>
  <c r="H967" i="55"/>
  <c r="H1399" i="55"/>
  <c r="H573" i="55"/>
  <c r="H1007" i="55"/>
  <c r="H1104" i="55"/>
  <c r="H893" i="55"/>
  <c r="H774" i="55"/>
  <c r="H439" i="55"/>
  <c r="H1229" i="55"/>
  <c r="H782" i="55"/>
  <c r="H958" i="55"/>
  <c r="H583" i="55"/>
  <c r="H478" i="55"/>
  <c r="H38" i="55"/>
  <c r="H470" i="55"/>
  <c r="H511" i="55"/>
  <c r="H665" i="55"/>
  <c r="H1156" i="55"/>
  <c r="H1260" i="55"/>
  <c r="H809" i="55"/>
  <c r="H866" i="55"/>
  <c r="H621" i="55"/>
  <c r="H862" i="55"/>
  <c r="H600" i="55"/>
  <c r="H375" i="55"/>
  <c r="H69" i="55"/>
  <c r="H1578" i="55"/>
  <c r="H790" i="55"/>
  <c r="H26" i="55"/>
  <c r="H587" i="55"/>
  <c r="H1605" i="55"/>
  <c r="H1671" i="55"/>
  <c r="H175" i="55"/>
  <c r="H564" i="55"/>
  <c r="H786" i="55"/>
  <c r="H933" i="55"/>
  <c r="H947" i="55"/>
  <c r="H556" i="55"/>
  <c r="H1235" i="55"/>
  <c r="H1688" i="55"/>
  <c r="H277" i="55"/>
  <c r="H1428" i="55"/>
  <c r="H763" i="55"/>
  <c r="H143" i="55"/>
  <c r="H1509" i="55"/>
  <c r="H180" i="55"/>
  <c r="H241" i="55"/>
  <c r="H227" i="55"/>
  <c r="H1528" i="55"/>
  <c r="H1024" i="55"/>
  <c r="H1692" i="55"/>
  <c r="H501" i="55"/>
  <c r="H717" i="55"/>
  <c r="H610" i="55"/>
  <c r="H1266" i="55"/>
  <c r="H267" i="55"/>
  <c r="H1284" i="55"/>
  <c r="H272" i="55"/>
  <c r="H863" i="55"/>
  <c r="H170" i="55"/>
  <c r="H543" i="55"/>
  <c r="H112" i="55"/>
  <c r="H1303" i="55"/>
  <c r="H347" i="55"/>
  <c r="H1280" i="55"/>
  <c r="H115" i="55"/>
  <c r="H1084" i="55"/>
  <c r="H934" i="55"/>
  <c r="H1345" i="55"/>
  <c r="H555" i="55"/>
  <c r="H39" i="55"/>
  <c r="H1667" i="55"/>
  <c r="H507" i="55"/>
  <c r="H865" i="55"/>
  <c r="H253" i="55"/>
  <c r="H142" i="55"/>
  <c r="H311" i="55"/>
  <c r="H1521" i="55"/>
  <c r="H1189" i="55"/>
  <c r="H1533" i="55"/>
  <c r="H1337" i="55"/>
  <c r="H1360" i="55"/>
  <c r="H1318" i="55"/>
  <c r="H1232" i="55"/>
  <c r="H971" i="55"/>
  <c r="H926" i="55"/>
  <c r="H980" i="55"/>
  <c r="H230" i="55"/>
  <c r="H876" i="55"/>
  <c r="H138" i="55"/>
  <c r="H155" i="55"/>
  <c r="H209" i="55"/>
  <c r="H463" i="55"/>
  <c r="H237" i="55"/>
  <c r="H1404" i="55"/>
  <c r="H1677" i="55"/>
  <c r="H627" i="55"/>
  <c r="H700" i="55"/>
  <c r="H27" i="55"/>
  <c r="H191" i="55"/>
  <c r="H251" i="55"/>
  <c r="H783" i="55"/>
  <c r="H1525" i="55"/>
  <c r="H1558" i="55"/>
  <c r="H1022" i="55"/>
  <c r="H1239" i="55"/>
  <c r="H164" i="55"/>
  <c r="H532" i="55"/>
  <c r="H1372" i="55"/>
  <c r="H247" i="55"/>
  <c r="H1205" i="55"/>
  <c r="H399" i="55"/>
  <c r="H1123" i="55"/>
  <c r="H873" i="55"/>
  <c r="H151" i="55"/>
  <c r="H1635" i="55"/>
  <c r="H639" i="55"/>
  <c r="H1273" i="55"/>
  <c r="H956" i="55"/>
  <c r="H1346" i="55"/>
  <c r="H660" i="55"/>
  <c r="H1623" i="55"/>
  <c r="H348" i="55"/>
  <c r="H1178" i="55"/>
  <c r="H899" i="55"/>
  <c r="H1454" i="55"/>
  <c r="H1621" i="55"/>
  <c r="H1444" i="55"/>
  <c r="H526" i="55"/>
  <c r="H355" i="55"/>
  <c r="H1354" i="55"/>
  <c r="H49" i="55"/>
  <c r="H325" i="55"/>
  <c r="H420" i="55"/>
  <c r="H101" i="55"/>
  <c r="H428" i="55"/>
  <c r="H1545" i="55"/>
  <c r="H1028" i="55"/>
  <c r="H35" i="55"/>
  <c r="H1625" i="55"/>
  <c r="H966" i="55"/>
  <c r="H577" i="55"/>
  <c r="H128" i="55"/>
  <c r="H234" i="55"/>
  <c r="H792" i="55"/>
  <c r="H1543" i="55"/>
  <c r="H1453" i="55"/>
  <c r="H1390" i="55"/>
  <c r="H897" i="55"/>
  <c r="H271" i="55"/>
  <c r="H1463" i="55"/>
  <c r="H651" i="55"/>
  <c r="H419" i="55"/>
  <c r="H1072" i="55"/>
  <c r="H1109" i="55"/>
  <c r="H497" i="55"/>
  <c r="H261" i="55"/>
  <c r="H297" i="55"/>
  <c r="H551" i="55"/>
  <c r="H1361" i="55"/>
  <c r="H1608" i="55"/>
  <c r="H40" i="55"/>
  <c r="H1569" i="55"/>
  <c r="H1313" i="55"/>
  <c r="H482" i="55"/>
  <c r="H1233" i="55"/>
  <c r="H1602" i="55"/>
  <c r="H264" i="55"/>
  <c r="H86" i="55"/>
  <c r="H459" i="55"/>
  <c r="H407" i="55"/>
  <c r="H467" i="55"/>
  <c r="H1524" i="55"/>
  <c r="H255" i="55"/>
  <c r="H854" i="55"/>
  <c r="H387" i="55"/>
  <c r="H1696" i="55"/>
  <c r="H973" i="55"/>
  <c r="H294" i="55"/>
  <c r="H324" i="55"/>
  <c r="H1546" i="55"/>
  <c r="H993" i="55"/>
  <c r="H1240" i="55"/>
  <c r="H1248" i="55"/>
  <c r="H1638" i="55"/>
  <c r="H226" i="55"/>
  <c r="H351" i="55"/>
  <c r="H167" i="55"/>
  <c r="H256" i="55"/>
  <c r="H105" i="55"/>
  <c r="H201" i="55"/>
  <c r="H1514" i="55"/>
  <c r="H1397" i="55"/>
  <c r="H1257" i="55"/>
  <c r="H846" i="55"/>
  <c r="H919" i="55"/>
  <c r="H23" i="55"/>
  <c r="H1629" i="55"/>
  <c r="H884" i="55"/>
  <c r="H1441" i="55"/>
  <c r="H120" i="55"/>
  <c r="H692" i="55"/>
  <c r="H41" i="55"/>
  <c r="H729" i="55"/>
  <c r="H1179" i="55"/>
  <c r="H640" i="55"/>
  <c r="H309" i="55"/>
  <c r="H328" i="55"/>
  <c r="H1659" i="55"/>
  <c r="H1222" i="55"/>
  <c r="H695" i="55"/>
  <c r="J19" i="55" l="1"/>
  <c r="O19" i="55"/>
  <c r="P19" i="55"/>
  <c r="I19" i="55"/>
  <c r="L19" i="55"/>
  <c r="M19" i="55"/>
  <c r="N19" i="55"/>
  <c r="K19" i="55"/>
  <c r="AH34" i="55"/>
  <c r="AG29" i="55"/>
  <c r="AJ29" i="55" s="1"/>
  <c r="AG27" i="55"/>
  <c r="AJ27" i="55" s="1"/>
  <c r="AG31" i="55"/>
  <c r="AJ31" i="55" s="1"/>
  <c r="AG28" i="55"/>
  <c r="AJ28" i="55" s="1"/>
  <c r="AG32" i="55"/>
  <c r="AJ32" i="55" s="1"/>
  <c r="AG30" i="55"/>
  <c r="AJ30" i="55" s="1"/>
  <c r="D19" i="55"/>
  <c r="AG26" i="55"/>
  <c r="AJ26" i="55" s="1"/>
  <c r="E19" i="55"/>
  <c r="E20" i="55"/>
  <c r="D20" i="55"/>
  <c r="N20" i="55"/>
  <c r="AH35" i="55" l="1"/>
  <c r="AH36" i="55" s="1"/>
  <c r="AH37" i="55" s="1"/>
  <c r="AH38" i="55" s="1"/>
  <c r="AH39" i="55" s="1"/>
  <c r="AH40" i="55" s="1"/>
  <c r="AH41" i="55" s="1"/>
  <c r="AH42" i="55" s="1"/>
  <c r="AH43" i="55" s="1"/>
  <c r="AH44" i="55" s="1"/>
  <c r="AH45" i="55" s="1"/>
  <c r="AH46" i="55" s="1"/>
  <c r="AH47" i="55" s="1"/>
  <c r="AH48" i="55" s="1"/>
  <c r="AH49" i="55" s="1"/>
  <c r="AH50" i="55" s="1"/>
  <c r="AH51" i="55" s="1"/>
  <c r="AH52" i="55" s="1"/>
  <c r="AH53" i="55" s="1"/>
  <c r="AH54" i="55" s="1"/>
  <c r="AH55" i="55" s="1"/>
  <c r="AH56" i="55" s="1"/>
  <c r="AH57" i="55" s="1"/>
  <c r="AH58" i="55" s="1"/>
  <c r="AH59" i="55" s="1"/>
  <c r="AH60" i="55" s="1"/>
  <c r="AH61" i="55" s="1"/>
  <c r="AH62" i="55" s="1"/>
  <c r="AH63" i="55" s="1"/>
  <c r="AH64" i="55" s="1"/>
  <c r="AH65" i="55" s="1"/>
  <c r="AH66" i="55" s="1"/>
  <c r="AH67" i="55" s="1"/>
  <c r="AH68" i="55" s="1"/>
  <c r="AH69" i="55" s="1"/>
  <c r="AH70" i="55" s="1"/>
  <c r="AH71" i="55" s="1"/>
  <c r="AH72" i="55" s="1"/>
  <c r="AH73" i="55" s="1"/>
  <c r="AH74" i="55" s="1"/>
  <c r="AH75" i="55" s="1"/>
  <c r="AH76" i="55" s="1"/>
  <c r="AH77" i="55" s="1"/>
  <c r="AH78" i="55" s="1"/>
  <c r="AH79" i="55" s="1"/>
  <c r="AH80" i="55" s="1"/>
  <c r="AH81" i="55" s="1"/>
  <c r="AH82" i="55" s="1"/>
  <c r="AH83" i="55" s="1"/>
  <c r="AH84" i="55" s="1"/>
  <c r="AH85" i="55" s="1"/>
  <c r="AH86" i="55" s="1"/>
  <c r="AH87" i="55" s="1"/>
  <c r="AH88" i="55" s="1"/>
  <c r="AH89" i="55" s="1"/>
  <c r="AH90" i="55" s="1"/>
  <c r="AH91" i="55" s="1"/>
  <c r="AH92" i="55" s="1"/>
  <c r="AH93" i="55" s="1"/>
  <c r="AH94" i="55" s="1"/>
  <c r="AH95" i="55" s="1"/>
  <c r="AH96" i="55" s="1"/>
  <c r="AH97" i="55" s="1"/>
  <c r="AH98" i="55" s="1"/>
  <c r="AH99" i="55" s="1"/>
  <c r="AH100" i="55" s="1"/>
  <c r="AH101" i="55" s="1"/>
  <c r="AH102" i="55" s="1"/>
  <c r="AH103" i="55" s="1"/>
  <c r="AH104" i="55" s="1"/>
  <c r="AH105" i="55" s="1"/>
  <c r="AH106" i="55" s="1"/>
  <c r="AH107" i="55" s="1"/>
  <c r="AH108" i="55" s="1"/>
  <c r="AH109" i="55" s="1"/>
  <c r="AH110" i="55" s="1"/>
  <c r="AH111" i="55" s="1"/>
  <c r="AH112" i="55" s="1"/>
  <c r="AH113" i="55" s="1"/>
  <c r="AH114" i="55" s="1"/>
  <c r="AH115" i="55" s="1"/>
  <c r="AH116" i="55" s="1"/>
  <c r="AH117" i="55" s="1"/>
  <c r="AH118" i="55" s="1"/>
  <c r="AH119" i="55" s="1"/>
  <c r="AH120" i="55" s="1"/>
  <c r="AH121" i="55" s="1"/>
  <c r="AH122" i="55" s="1"/>
  <c r="AH123" i="55" s="1"/>
  <c r="AH124" i="55" s="1"/>
  <c r="AH125" i="55" s="1"/>
  <c r="AH126" i="55" s="1"/>
  <c r="AH127" i="55" s="1"/>
  <c r="AH128" i="55" s="1"/>
  <c r="AH129" i="55" s="1"/>
  <c r="AH130" i="55" s="1"/>
  <c r="AH131" i="55" s="1"/>
  <c r="AH132" i="55" s="1"/>
  <c r="AH133" i="55" s="1"/>
  <c r="AH134" i="55" s="1"/>
  <c r="AH135" i="55" s="1"/>
  <c r="AH136" i="55" s="1"/>
  <c r="AH137" i="55" s="1"/>
  <c r="AH138" i="55" s="1"/>
  <c r="AH139" i="55" s="1"/>
  <c r="AH140" i="55" s="1"/>
  <c r="AH141" i="55" s="1"/>
  <c r="AH142" i="55" s="1"/>
  <c r="AH143" i="55" s="1"/>
  <c r="AH144" i="55" s="1"/>
  <c r="AH145" i="55" s="1"/>
  <c r="AH146" i="55" s="1"/>
  <c r="AH147" i="55" s="1"/>
  <c r="AH148" i="55" s="1"/>
  <c r="AH149" i="55" s="1"/>
  <c r="AH150" i="55" s="1"/>
  <c r="AH151" i="55" s="1"/>
  <c r="AH152" i="55" s="1"/>
  <c r="AH153" i="55" s="1"/>
  <c r="AH154" i="55" s="1"/>
  <c r="AH155" i="55" s="1"/>
  <c r="AH156" i="55" s="1"/>
  <c r="AH157" i="55" s="1"/>
  <c r="AH158" i="55" s="1"/>
  <c r="AH159" i="55" s="1"/>
  <c r="AH160" i="55" s="1"/>
  <c r="AH161" i="55" s="1"/>
  <c r="AH162" i="55" s="1"/>
  <c r="AH163" i="55" s="1"/>
  <c r="AH164" i="55" s="1"/>
  <c r="AH165" i="55" s="1"/>
  <c r="AH166" i="55" s="1"/>
  <c r="AH167" i="55" s="1"/>
  <c r="AH168" i="55" s="1"/>
  <c r="AH169" i="55" s="1"/>
  <c r="AH170" i="55" s="1"/>
  <c r="AH171" i="55" s="1"/>
  <c r="AH172" i="55" s="1"/>
  <c r="AH173" i="55" s="1"/>
  <c r="AH174" i="55" s="1"/>
  <c r="AH175" i="55" s="1"/>
  <c r="AH176" i="55" s="1"/>
  <c r="AH177" i="55" s="1"/>
  <c r="AH178" i="55" s="1"/>
  <c r="AH179" i="55" s="1"/>
  <c r="AH180" i="55" s="1"/>
  <c r="AH181" i="55" s="1"/>
  <c r="AH182" i="55" s="1"/>
  <c r="AH183" i="55" s="1"/>
  <c r="AH184" i="55" s="1"/>
  <c r="AH185" i="55" s="1"/>
  <c r="AH186" i="55" s="1"/>
  <c r="AH187" i="55" s="1"/>
  <c r="AH188" i="55" s="1"/>
  <c r="AH189" i="55" s="1"/>
  <c r="AH190" i="55" s="1"/>
  <c r="AH191" i="55" s="1"/>
  <c r="AH192" i="55" s="1"/>
  <c r="AH193" i="55" s="1"/>
  <c r="AH194" i="55" s="1"/>
  <c r="AH195" i="55" s="1"/>
  <c r="AH196" i="55" s="1"/>
  <c r="AH197" i="55" s="1"/>
  <c r="AH198" i="55" s="1"/>
  <c r="AH199" i="55" s="1"/>
  <c r="AH200" i="55" s="1"/>
  <c r="AH201" i="55" s="1"/>
  <c r="AH202" i="55" s="1"/>
  <c r="AH203" i="55" s="1"/>
  <c r="AH204" i="55" s="1"/>
  <c r="AH205" i="55" s="1"/>
  <c r="AH206" i="55" s="1"/>
  <c r="AH207" i="55" s="1"/>
  <c r="AH208" i="55" s="1"/>
  <c r="AH209" i="55" s="1"/>
  <c r="AH210" i="55" s="1"/>
  <c r="AH211" i="55" s="1"/>
  <c r="AH212" i="55" s="1"/>
  <c r="AH213" i="55" s="1"/>
  <c r="AH214" i="55" s="1"/>
  <c r="AH215" i="55" s="1"/>
  <c r="AH216" i="55" s="1"/>
  <c r="AH217" i="55" s="1"/>
  <c r="AH218" i="55" s="1"/>
  <c r="AH219" i="55" s="1"/>
  <c r="AH220" i="55" s="1"/>
  <c r="AH221" i="55" s="1"/>
  <c r="AH222" i="55" s="1"/>
  <c r="AH223" i="55" s="1"/>
  <c r="AH224" i="55" s="1"/>
  <c r="AH225" i="55" s="1"/>
  <c r="AH226" i="55" s="1"/>
  <c r="AH227" i="55" s="1"/>
  <c r="AH228" i="55" s="1"/>
  <c r="AH229" i="55" s="1"/>
  <c r="AH230" i="55" s="1"/>
  <c r="AH231" i="55" s="1"/>
  <c r="AH232" i="55" s="1"/>
  <c r="AH233" i="55" s="1"/>
  <c r="AH234" i="55" s="1"/>
  <c r="AH235" i="55" s="1"/>
  <c r="AH236" i="55" s="1"/>
  <c r="AH237" i="55" s="1"/>
  <c r="AH238" i="55" s="1"/>
  <c r="AH239" i="55" s="1"/>
  <c r="AH240" i="55" s="1"/>
  <c r="AH241" i="55" s="1"/>
  <c r="AH242" i="55" s="1"/>
  <c r="AH243" i="55" s="1"/>
  <c r="AH244" i="55" s="1"/>
  <c r="AH245" i="55" s="1"/>
  <c r="AH246" i="55" s="1"/>
  <c r="AH247" i="55" s="1"/>
  <c r="AH248" i="55" s="1"/>
  <c r="AH249" i="55" s="1"/>
  <c r="AH250" i="55" s="1"/>
  <c r="AH251" i="55" s="1"/>
  <c r="AH252" i="55" s="1"/>
  <c r="AH253" i="55" s="1"/>
  <c r="AH254" i="55" s="1"/>
  <c r="AH255" i="55" s="1"/>
  <c r="AH256" i="55" s="1"/>
  <c r="AH257" i="55" s="1"/>
  <c r="AH258" i="55" s="1"/>
  <c r="AH259" i="55" s="1"/>
  <c r="AH260" i="55" s="1"/>
  <c r="AH261" i="55" s="1"/>
  <c r="AH262" i="55" s="1"/>
  <c r="AH263" i="55" s="1"/>
  <c r="AH264" i="55" s="1"/>
  <c r="AH265" i="55" s="1"/>
  <c r="AH266" i="55" s="1"/>
  <c r="AH267" i="55" s="1"/>
  <c r="AH268" i="55" s="1"/>
  <c r="AH269" i="55" s="1"/>
  <c r="AH270" i="55" s="1"/>
  <c r="AH271" i="55" s="1"/>
  <c r="AH272" i="55" s="1"/>
  <c r="AH273" i="55" s="1"/>
  <c r="AH274" i="55" s="1"/>
  <c r="AH275" i="55" s="1"/>
  <c r="AH276" i="55" s="1"/>
  <c r="AH277" i="55" s="1"/>
  <c r="AH278" i="55" s="1"/>
  <c r="AH279" i="55" s="1"/>
  <c r="AH280" i="55" s="1"/>
  <c r="AH281" i="55" s="1"/>
  <c r="AH282" i="55" s="1"/>
  <c r="AH283" i="55" s="1"/>
  <c r="AH284" i="55" s="1"/>
  <c r="AH285" i="55" s="1"/>
  <c r="AH286" i="55" s="1"/>
  <c r="AH287" i="55" s="1"/>
  <c r="AH288" i="55" s="1"/>
  <c r="AH289" i="55" s="1"/>
  <c r="AH290" i="55" s="1"/>
  <c r="AH291" i="55" s="1"/>
  <c r="AH292" i="55" s="1"/>
  <c r="AH293" i="55" s="1"/>
  <c r="AH294" i="55" s="1"/>
  <c r="AH295" i="55" s="1"/>
  <c r="AH296" i="55" s="1"/>
  <c r="AH297" i="55" s="1"/>
  <c r="AH298" i="55" s="1"/>
  <c r="AH299" i="55" s="1"/>
  <c r="AH300" i="55" s="1"/>
  <c r="AH301" i="55" s="1"/>
  <c r="AH302" i="55" s="1"/>
  <c r="AH303" i="55" s="1"/>
  <c r="AH304" i="55" s="1"/>
  <c r="AH305" i="55" s="1"/>
  <c r="AH306" i="55" s="1"/>
  <c r="AH307" i="55" s="1"/>
  <c r="AH308" i="55" s="1"/>
  <c r="AH309" i="55" s="1"/>
  <c r="AH310" i="55" s="1"/>
  <c r="AH311" i="55" s="1"/>
  <c r="AH312" i="55" s="1"/>
  <c r="AH313" i="55" s="1"/>
  <c r="AH314" i="55" s="1"/>
  <c r="AH315" i="55" s="1"/>
  <c r="AH316" i="55" s="1"/>
  <c r="AH317" i="55" s="1"/>
  <c r="AH318" i="55" s="1"/>
  <c r="AH319" i="55" s="1"/>
  <c r="AH320" i="55" s="1"/>
  <c r="AH321" i="55" s="1"/>
  <c r="AH322" i="55" s="1"/>
  <c r="AH323" i="55" s="1"/>
  <c r="AH324" i="55" s="1"/>
  <c r="AH325" i="55" s="1"/>
  <c r="AH326" i="55" s="1"/>
  <c r="AH327" i="55" s="1"/>
  <c r="AH328" i="55" s="1"/>
  <c r="AH329" i="55" s="1"/>
  <c r="AH330" i="55" s="1"/>
  <c r="AH331" i="55" s="1"/>
  <c r="AH332" i="55" s="1"/>
  <c r="AH333" i="55" s="1"/>
  <c r="AH334" i="55" s="1"/>
  <c r="AH335" i="55" s="1"/>
  <c r="AH336" i="55" s="1"/>
  <c r="AH337" i="55" s="1"/>
  <c r="AH338" i="55" s="1"/>
  <c r="AH339" i="55" s="1"/>
  <c r="AH340" i="55" s="1"/>
  <c r="AH341" i="55" s="1"/>
  <c r="AH342" i="55" s="1"/>
  <c r="AH343" i="55" s="1"/>
  <c r="AH344" i="55" s="1"/>
  <c r="AH345" i="55" s="1"/>
  <c r="AH346" i="55" s="1"/>
  <c r="AH347" i="55" s="1"/>
  <c r="AH348" i="55" s="1"/>
  <c r="AH349" i="55" s="1"/>
  <c r="AH350" i="55" s="1"/>
  <c r="AH351" i="55" s="1"/>
  <c r="AH352" i="55" s="1"/>
  <c r="AH353" i="55" s="1"/>
  <c r="AH354" i="55" s="1"/>
  <c r="AH355" i="55" s="1"/>
  <c r="AH356" i="55" s="1"/>
  <c r="AH357" i="55" s="1"/>
  <c r="AH358" i="55" s="1"/>
  <c r="AH359" i="55" s="1"/>
  <c r="AH360" i="55" s="1"/>
  <c r="AH361" i="55" s="1"/>
  <c r="AH362" i="55" s="1"/>
  <c r="AH363" i="55" s="1"/>
  <c r="AH364" i="55" s="1"/>
  <c r="AH365" i="55" s="1"/>
  <c r="AH366" i="55" s="1"/>
  <c r="AH367" i="55" s="1"/>
  <c r="AH368" i="55" s="1"/>
  <c r="AH369" i="55" s="1"/>
  <c r="AH370" i="55" s="1"/>
  <c r="AH371" i="55" s="1"/>
  <c r="AH372" i="55" s="1"/>
  <c r="AH373" i="55" s="1"/>
  <c r="AH374" i="55" s="1"/>
  <c r="AH375" i="55" s="1"/>
  <c r="AH376" i="55" s="1"/>
  <c r="AH377" i="55" s="1"/>
  <c r="AH378" i="55" s="1"/>
  <c r="AH379" i="55" s="1"/>
  <c r="AH380" i="55" s="1"/>
  <c r="AH381" i="55" s="1"/>
  <c r="AH382" i="55" s="1"/>
  <c r="AH383" i="55" s="1"/>
  <c r="AH384" i="55" s="1"/>
  <c r="AH385" i="55" s="1"/>
  <c r="AH386" i="55" s="1"/>
  <c r="AH387" i="55" s="1"/>
  <c r="AH388" i="55" s="1"/>
  <c r="AH389" i="55" s="1"/>
  <c r="AH390" i="55" s="1"/>
  <c r="AH391" i="55" s="1"/>
  <c r="AH392" i="55" s="1"/>
  <c r="AH393" i="55" s="1"/>
  <c r="AH394" i="55" s="1"/>
  <c r="AH395" i="55" s="1"/>
  <c r="AH396" i="55" s="1"/>
  <c r="AH397" i="55" s="1"/>
  <c r="AH398" i="55" s="1"/>
  <c r="AH399" i="55" s="1"/>
  <c r="AH400" i="55" s="1"/>
  <c r="AH401" i="55" s="1"/>
  <c r="AH402" i="55" s="1"/>
  <c r="AH403" i="55" s="1"/>
  <c r="AH404" i="55" s="1"/>
  <c r="AH405" i="55" s="1"/>
  <c r="AH406" i="55" s="1"/>
  <c r="AH407" i="55" s="1"/>
  <c r="AH408" i="55" s="1"/>
  <c r="AH409" i="55" s="1"/>
  <c r="AH410" i="55" s="1"/>
  <c r="AH411" i="55" s="1"/>
  <c r="AH412" i="55" s="1"/>
  <c r="AH413" i="55" s="1"/>
  <c r="AH414" i="55" s="1"/>
  <c r="AH415" i="55" s="1"/>
  <c r="AH416" i="55" s="1"/>
  <c r="AH417" i="55" s="1"/>
  <c r="AH418" i="55" s="1"/>
  <c r="AH419" i="55" s="1"/>
  <c r="AH420" i="55" s="1"/>
  <c r="AH421" i="55" s="1"/>
  <c r="AH422" i="55" s="1"/>
  <c r="AH423" i="55" s="1"/>
  <c r="AH424" i="55" s="1"/>
  <c r="AH425" i="55" s="1"/>
  <c r="AH426" i="55" s="1"/>
  <c r="AH427" i="55" s="1"/>
  <c r="AH428" i="55" s="1"/>
  <c r="AH429" i="55" s="1"/>
  <c r="AH430" i="55" s="1"/>
  <c r="AH431" i="55" s="1"/>
  <c r="AH432" i="55" s="1"/>
  <c r="AH433" i="55" s="1"/>
  <c r="AH434" i="55" s="1"/>
  <c r="AH435" i="55" s="1"/>
  <c r="AH436" i="55" s="1"/>
  <c r="AH437" i="55" s="1"/>
  <c r="AH438" i="55" s="1"/>
  <c r="AH439" i="55" s="1"/>
  <c r="AH440" i="55" s="1"/>
  <c r="AH441" i="55" s="1"/>
  <c r="AH442" i="55" s="1"/>
  <c r="AH443" i="55" s="1"/>
  <c r="AH444" i="55" s="1"/>
  <c r="AH445" i="55" s="1"/>
  <c r="AH446" i="55" s="1"/>
  <c r="AH447" i="55" s="1"/>
  <c r="AH448" i="55" s="1"/>
  <c r="AH449" i="55" s="1"/>
  <c r="AH450" i="55" s="1"/>
  <c r="AH451" i="55" s="1"/>
  <c r="AH452" i="55" s="1"/>
  <c r="AH453" i="55" s="1"/>
  <c r="AH454" i="55" s="1"/>
  <c r="AH455" i="55" s="1"/>
  <c r="AH456" i="55" s="1"/>
  <c r="AH457" i="55" s="1"/>
  <c r="AH458" i="55" s="1"/>
  <c r="AH459" i="55" s="1"/>
  <c r="AH460" i="55" s="1"/>
  <c r="AH461" i="55" s="1"/>
  <c r="AH462" i="55" s="1"/>
  <c r="AH463" i="55" s="1"/>
  <c r="AH464" i="55" s="1"/>
  <c r="AH465" i="55" s="1"/>
  <c r="AH466" i="55" s="1"/>
  <c r="AH467" i="55" s="1"/>
  <c r="AH468" i="55" s="1"/>
  <c r="AH469" i="55" s="1"/>
  <c r="AH470" i="55" s="1"/>
  <c r="AH471" i="55" s="1"/>
  <c r="AH472" i="55" s="1"/>
  <c r="AH473" i="55" s="1"/>
  <c r="AH474" i="55" s="1"/>
  <c r="AH475" i="55" s="1"/>
  <c r="AH476" i="55" s="1"/>
  <c r="AH477" i="55" s="1"/>
  <c r="AH478" i="55" s="1"/>
  <c r="AH479" i="55" s="1"/>
  <c r="AH480" i="55" s="1"/>
  <c r="AH481" i="55" s="1"/>
  <c r="AH482" i="55" s="1"/>
  <c r="AH483" i="55" s="1"/>
  <c r="AH484" i="55" s="1"/>
  <c r="AH485" i="55" s="1"/>
  <c r="AH486" i="55" s="1"/>
  <c r="AH487" i="55" s="1"/>
  <c r="AH488" i="55" s="1"/>
  <c r="AH489" i="55" s="1"/>
  <c r="AH490" i="55" s="1"/>
  <c r="AH491" i="55" s="1"/>
  <c r="AH492" i="55" s="1"/>
  <c r="AH493" i="55" s="1"/>
  <c r="AH494" i="55" s="1"/>
  <c r="AH495" i="55" s="1"/>
  <c r="AH496" i="55" s="1"/>
  <c r="AH497" i="55" s="1"/>
  <c r="AH498" i="55" s="1"/>
  <c r="AH499" i="55" s="1"/>
  <c r="AH500" i="55" s="1"/>
  <c r="AH501" i="55" s="1"/>
  <c r="AH502" i="55" s="1"/>
  <c r="AH503" i="55" s="1"/>
  <c r="AH504" i="55" s="1"/>
  <c r="AH505" i="55" s="1"/>
  <c r="AH506" i="55" s="1"/>
  <c r="AH507" i="55" s="1"/>
  <c r="AH508" i="55" s="1"/>
  <c r="AH509" i="55" s="1"/>
  <c r="AH510" i="55" s="1"/>
  <c r="AH511" i="55" s="1"/>
  <c r="AH512" i="55" s="1"/>
  <c r="AH513" i="55" s="1"/>
  <c r="AH514" i="55" s="1"/>
  <c r="AH515" i="55" s="1"/>
  <c r="AH516" i="55" s="1"/>
  <c r="AH517" i="55" s="1"/>
  <c r="AH518" i="55" s="1"/>
  <c r="AH519" i="55" s="1"/>
  <c r="AH520" i="55" s="1"/>
  <c r="AH521" i="55" s="1"/>
  <c r="AH522" i="55" s="1"/>
  <c r="AH523" i="55" s="1"/>
  <c r="AH524" i="55" s="1"/>
  <c r="AH525" i="55" s="1"/>
  <c r="AH526" i="55" s="1"/>
  <c r="AH527" i="55" s="1"/>
  <c r="AH528" i="55" s="1"/>
  <c r="AH529" i="55" s="1"/>
  <c r="AH530" i="55" s="1"/>
  <c r="AH531" i="55" s="1"/>
  <c r="AH532" i="55" s="1"/>
  <c r="AH533" i="55" s="1"/>
  <c r="AH534" i="55" s="1"/>
  <c r="AH535" i="55" s="1"/>
  <c r="AH536" i="55" s="1"/>
  <c r="AH537" i="55" s="1"/>
  <c r="AH538" i="55" s="1"/>
  <c r="AH539" i="55" s="1"/>
  <c r="AH540" i="55" s="1"/>
  <c r="AH541" i="55" s="1"/>
  <c r="AH542" i="55" s="1"/>
  <c r="AH543" i="55" s="1"/>
  <c r="AH544" i="55" s="1"/>
  <c r="AH545" i="55" s="1"/>
  <c r="AH546" i="55" s="1"/>
  <c r="AH547" i="55" s="1"/>
  <c r="AH548" i="55" s="1"/>
  <c r="AH549" i="55" s="1"/>
  <c r="AH550" i="55" s="1"/>
  <c r="AH551" i="55" s="1"/>
  <c r="AH552" i="55" s="1"/>
  <c r="AH553" i="55" s="1"/>
  <c r="AH554" i="55" s="1"/>
  <c r="AH555" i="55" s="1"/>
  <c r="AH556" i="55" s="1"/>
  <c r="AH557" i="55" s="1"/>
  <c r="AH558" i="55" s="1"/>
  <c r="AH559" i="55" s="1"/>
  <c r="AH560" i="55" s="1"/>
  <c r="AH561" i="55" s="1"/>
  <c r="AH562" i="55" s="1"/>
  <c r="AH563" i="55" s="1"/>
  <c r="AH564" i="55" s="1"/>
  <c r="AH565" i="55" s="1"/>
  <c r="AH566" i="55" s="1"/>
  <c r="AH567" i="55" s="1"/>
  <c r="AH568" i="55" s="1"/>
  <c r="AH569" i="55" s="1"/>
  <c r="AH570" i="55" s="1"/>
  <c r="AH571" i="55" s="1"/>
  <c r="AH572" i="55" s="1"/>
  <c r="AH573" i="55" s="1"/>
  <c r="AH574" i="55" s="1"/>
  <c r="AH575" i="55" s="1"/>
  <c r="AH576" i="55" s="1"/>
  <c r="AH577" i="55" s="1"/>
  <c r="AH578" i="55" s="1"/>
  <c r="AH579" i="55" s="1"/>
  <c r="AH580" i="55" s="1"/>
  <c r="AH581" i="55" s="1"/>
  <c r="AH582" i="55" s="1"/>
  <c r="AH583" i="55" s="1"/>
  <c r="AH584" i="55" s="1"/>
  <c r="AH585" i="55" s="1"/>
  <c r="AH586" i="55" s="1"/>
  <c r="AH587" i="55" s="1"/>
  <c r="AH588" i="55" s="1"/>
  <c r="AH589" i="55" s="1"/>
  <c r="AH590" i="55" s="1"/>
  <c r="AH591" i="55" s="1"/>
  <c r="AH592" i="55" s="1"/>
  <c r="AH593" i="55" s="1"/>
  <c r="AH594" i="55" s="1"/>
  <c r="AH595" i="55" s="1"/>
  <c r="AH596" i="55" s="1"/>
  <c r="AH597" i="55" s="1"/>
  <c r="AH598" i="55" s="1"/>
  <c r="AH599" i="55" s="1"/>
  <c r="AH600" i="55" s="1"/>
  <c r="AH601" i="55" s="1"/>
  <c r="AH602" i="55" s="1"/>
  <c r="AH603" i="55" s="1"/>
  <c r="AH604" i="55" s="1"/>
  <c r="AH605" i="55" s="1"/>
  <c r="AH606" i="55" s="1"/>
  <c r="AH607" i="55" s="1"/>
  <c r="AH608" i="55" s="1"/>
  <c r="AH609" i="55" s="1"/>
  <c r="AH610" i="55" s="1"/>
  <c r="AH611" i="55" s="1"/>
  <c r="AH612" i="55" s="1"/>
  <c r="AH613" i="55" s="1"/>
  <c r="AH614" i="55" s="1"/>
  <c r="AH615" i="55" s="1"/>
  <c r="AH616" i="55" s="1"/>
  <c r="AH617" i="55" s="1"/>
  <c r="AH618" i="55" s="1"/>
  <c r="AH619" i="55" s="1"/>
  <c r="AH620" i="55" s="1"/>
  <c r="AH621" i="55" s="1"/>
  <c r="AH622" i="55" s="1"/>
  <c r="AH623" i="55" s="1"/>
  <c r="AH624" i="55" s="1"/>
  <c r="AH625" i="55" s="1"/>
  <c r="AH626" i="55" s="1"/>
  <c r="AH627" i="55" s="1"/>
  <c r="AH628" i="55" s="1"/>
  <c r="AH629" i="55" s="1"/>
  <c r="AH630" i="55" s="1"/>
  <c r="AH631" i="55" s="1"/>
  <c r="AH632" i="55" s="1"/>
  <c r="AH633" i="55" s="1"/>
  <c r="AH634" i="55" s="1"/>
  <c r="AH635" i="55" s="1"/>
  <c r="AH636" i="55" s="1"/>
  <c r="AH637" i="55" s="1"/>
  <c r="AH638" i="55" s="1"/>
  <c r="AH639" i="55" s="1"/>
  <c r="AH640" i="55" s="1"/>
  <c r="AH641" i="55" s="1"/>
  <c r="AH642" i="55" s="1"/>
  <c r="AH643" i="55" s="1"/>
  <c r="AH644" i="55" s="1"/>
  <c r="AH645" i="55" s="1"/>
  <c r="AH646" i="55" s="1"/>
  <c r="AH647" i="55" s="1"/>
  <c r="AH648" i="55" s="1"/>
  <c r="AH649" i="55" s="1"/>
  <c r="AH650" i="55" s="1"/>
  <c r="AH651" i="55" s="1"/>
  <c r="AH652" i="55" s="1"/>
  <c r="AH653" i="55" s="1"/>
  <c r="AH654" i="55" s="1"/>
  <c r="AH655" i="55" s="1"/>
  <c r="AH656" i="55" s="1"/>
  <c r="AH657" i="55" s="1"/>
  <c r="AH658" i="55" s="1"/>
  <c r="AH659" i="55" s="1"/>
  <c r="AH660" i="55" s="1"/>
  <c r="AH661" i="55" s="1"/>
  <c r="AH662" i="55" s="1"/>
  <c r="AH663" i="55" s="1"/>
  <c r="AH664" i="55" s="1"/>
  <c r="AH665" i="55" s="1"/>
  <c r="AH666" i="55" s="1"/>
  <c r="AH667" i="55" s="1"/>
  <c r="AH668" i="55" s="1"/>
  <c r="AH669" i="55" s="1"/>
  <c r="AH670" i="55" s="1"/>
  <c r="AH671" i="55" s="1"/>
  <c r="AH672" i="55" s="1"/>
  <c r="AH673" i="55" s="1"/>
  <c r="AH674" i="55" s="1"/>
  <c r="AH675" i="55" s="1"/>
  <c r="AH676" i="55" s="1"/>
  <c r="AH677" i="55" s="1"/>
  <c r="AH678" i="55" s="1"/>
  <c r="AH679" i="55" s="1"/>
  <c r="AH680" i="55" s="1"/>
  <c r="AH681" i="55" s="1"/>
  <c r="AH682" i="55" s="1"/>
  <c r="AH683" i="55" s="1"/>
  <c r="AH684" i="55" s="1"/>
  <c r="AH685" i="55" s="1"/>
  <c r="AH686" i="55" s="1"/>
  <c r="AH687" i="55" s="1"/>
  <c r="AH688" i="55" s="1"/>
  <c r="AH689" i="55" s="1"/>
  <c r="AH690" i="55" s="1"/>
  <c r="AH691" i="55" s="1"/>
  <c r="AH692" i="55" s="1"/>
  <c r="AH693" i="55" s="1"/>
  <c r="AH694" i="55" s="1"/>
  <c r="AH695" i="55" s="1"/>
  <c r="AH696" i="55" s="1"/>
  <c r="AH697" i="55" s="1"/>
  <c r="AH698" i="55" s="1"/>
  <c r="AH699" i="55" s="1"/>
  <c r="AH700" i="55" s="1"/>
  <c r="AH701" i="55" s="1"/>
  <c r="AH702" i="55" s="1"/>
  <c r="AH703" i="55" s="1"/>
  <c r="AH704" i="55" s="1"/>
  <c r="AH705" i="55" s="1"/>
  <c r="AH706" i="55" s="1"/>
  <c r="AH707" i="55" s="1"/>
  <c r="AH708" i="55" s="1"/>
  <c r="AH709" i="55" s="1"/>
  <c r="AH710" i="55" s="1"/>
  <c r="AH711" i="55" s="1"/>
  <c r="AH712" i="55" s="1"/>
  <c r="AH713" i="55" s="1"/>
  <c r="AH714" i="55" s="1"/>
  <c r="AH715" i="55" s="1"/>
  <c r="AH716" i="55" s="1"/>
  <c r="AH717" i="55" s="1"/>
  <c r="AH718" i="55" s="1"/>
  <c r="AH719" i="55" s="1"/>
  <c r="AH720" i="55" s="1"/>
  <c r="AH721" i="55" s="1"/>
  <c r="AH722" i="55" s="1"/>
  <c r="AH723" i="55" s="1"/>
  <c r="AH724" i="55" s="1"/>
  <c r="AH725" i="55" s="1"/>
  <c r="AH726" i="55" s="1"/>
  <c r="AH727" i="55" s="1"/>
  <c r="AH728" i="55" s="1"/>
  <c r="AH729" i="55" s="1"/>
  <c r="AH730" i="55" s="1"/>
  <c r="AH731" i="55" s="1"/>
  <c r="AH732" i="55" s="1"/>
  <c r="AH733" i="55" s="1"/>
  <c r="AH734" i="55" s="1"/>
  <c r="AH735" i="55" s="1"/>
  <c r="AH736" i="55" s="1"/>
  <c r="AH737" i="55" s="1"/>
  <c r="AH738" i="55" s="1"/>
  <c r="AH739" i="55" s="1"/>
  <c r="AH740" i="55" s="1"/>
  <c r="AH741" i="55" s="1"/>
  <c r="AH742" i="55" s="1"/>
  <c r="AH743" i="55" s="1"/>
  <c r="AH744" i="55" s="1"/>
  <c r="AH745" i="55" s="1"/>
  <c r="AH746" i="55" s="1"/>
  <c r="AH747" i="55" s="1"/>
  <c r="AH748" i="55" s="1"/>
  <c r="AH749" i="55" s="1"/>
  <c r="AH750" i="55" s="1"/>
  <c r="AH751" i="55" s="1"/>
  <c r="AH752" i="55" s="1"/>
  <c r="AH753" i="55" s="1"/>
  <c r="AH754" i="55" s="1"/>
  <c r="AH755" i="55" s="1"/>
  <c r="AH756" i="55" s="1"/>
  <c r="AH757" i="55" s="1"/>
  <c r="AH758" i="55" s="1"/>
  <c r="AH759" i="55" s="1"/>
  <c r="AH760" i="55" s="1"/>
  <c r="AH761" i="55" s="1"/>
  <c r="AH762" i="55" s="1"/>
  <c r="AH763" i="55" s="1"/>
  <c r="AH764" i="55" s="1"/>
  <c r="AH765" i="55" s="1"/>
  <c r="AH766" i="55" s="1"/>
  <c r="AH767" i="55" s="1"/>
  <c r="AH768" i="55" s="1"/>
  <c r="AH769" i="55" s="1"/>
  <c r="AH770" i="55" s="1"/>
  <c r="AH771" i="55" s="1"/>
  <c r="AH772" i="55" s="1"/>
  <c r="AH773" i="55" s="1"/>
  <c r="AH774" i="55" s="1"/>
  <c r="AH775" i="55" s="1"/>
  <c r="AH776" i="55" s="1"/>
  <c r="AH777" i="55" s="1"/>
  <c r="AH778" i="55" s="1"/>
  <c r="AH779" i="55" s="1"/>
  <c r="AH780" i="55" s="1"/>
  <c r="AH781" i="55" s="1"/>
  <c r="AH782" i="55" s="1"/>
  <c r="AH783" i="55" s="1"/>
  <c r="AH784" i="55" s="1"/>
  <c r="AH785" i="55" s="1"/>
  <c r="AH786" i="55" s="1"/>
  <c r="AH787" i="55" s="1"/>
  <c r="AH788" i="55" s="1"/>
  <c r="AH789" i="55" s="1"/>
  <c r="AH790" i="55" s="1"/>
  <c r="AH791" i="55" s="1"/>
  <c r="AH792" i="55" s="1"/>
  <c r="AH793" i="55" s="1"/>
  <c r="AH794" i="55" s="1"/>
  <c r="AH795" i="55" s="1"/>
  <c r="AH796" i="55" s="1"/>
  <c r="AH797" i="55" s="1"/>
  <c r="AH798" i="55" s="1"/>
  <c r="AH799" i="55" s="1"/>
  <c r="AH800" i="55" s="1"/>
  <c r="AH801" i="55" s="1"/>
  <c r="AH802" i="55" s="1"/>
  <c r="AH803" i="55" s="1"/>
  <c r="AH804" i="55" s="1"/>
  <c r="AH805" i="55" s="1"/>
  <c r="AH806" i="55" s="1"/>
  <c r="AH807" i="55" s="1"/>
  <c r="AH808" i="55" s="1"/>
  <c r="AH809" i="55" s="1"/>
  <c r="AH810" i="55" s="1"/>
  <c r="AH811" i="55" s="1"/>
  <c r="AH812" i="55" s="1"/>
  <c r="AH813" i="55" s="1"/>
  <c r="AH814" i="55" s="1"/>
  <c r="AH815" i="55" s="1"/>
  <c r="AH816" i="55" s="1"/>
  <c r="AH817" i="55" s="1"/>
  <c r="AH818" i="55" s="1"/>
  <c r="AH819" i="55" s="1"/>
  <c r="AH820" i="55" s="1"/>
  <c r="AH821" i="55" s="1"/>
  <c r="AH822" i="55" s="1"/>
  <c r="AH823" i="55" s="1"/>
  <c r="AH824" i="55" s="1"/>
  <c r="AH825" i="55" s="1"/>
  <c r="AH826" i="55" s="1"/>
  <c r="AH827" i="55" s="1"/>
  <c r="AH828" i="55" s="1"/>
  <c r="AH829" i="55" s="1"/>
  <c r="AH830" i="55" s="1"/>
  <c r="AH831" i="55" s="1"/>
  <c r="AH832" i="55" s="1"/>
  <c r="AH833" i="55" s="1"/>
  <c r="AH834" i="55" s="1"/>
  <c r="AH835" i="55" s="1"/>
  <c r="AH836" i="55" s="1"/>
  <c r="AH837" i="55" s="1"/>
  <c r="AH838" i="55" s="1"/>
  <c r="AH839" i="55" s="1"/>
  <c r="AH840" i="55" s="1"/>
  <c r="AH841" i="55" s="1"/>
  <c r="AH842" i="55" s="1"/>
  <c r="AH843" i="55" s="1"/>
  <c r="AH844" i="55" s="1"/>
  <c r="AH845" i="55" s="1"/>
  <c r="AH846" i="55" s="1"/>
  <c r="AH847" i="55" s="1"/>
  <c r="AH848" i="55" s="1"/>
  <c r="AH849" i="55" s="1"/>
  <c r="AH850" i="55" s="1"/>
  <c r="AH851" i="55" s="1"/>
  <c r="AH852" i="55" s="1"/>
  <c r="AH853" i="55" s="1"/>
  <c r="AH854" i="55" s="1"/>
  <c r="AH855" i="55" s="1"/>
  <c r="AH856" i="55" s="1"/>
  <c r="AH857" i="55" s="1"/>
  <c r="AH858" i="55" s="1"/>
  <c r="AH859" i="55" s="1"/>
  <c r="AH860" i="55" s="1"/>
  <c r="AH861" i="55" s="1"/>
  <c r="AH862" i="55" s="1"/>
  <c r="AH863" i="55" s="1"/>
  <c r="AH864" i="55" s="1"/>
  <c r="AH865" i="55" s="1"/>
  <c r="AH866" i="55" s="1"/>
  <c r="AH867" i="55" s="1"/>
  <c r="AH868" i="55" s="1"/>
  <c r="AH869" i="55" s="1"/>
  <c r="AH870" i="55" s="1"/>
  <c r="AH871" i="55" s="1"/>
  <c r="AH872" i="55" s="1"/>
  <c r="AH873" i="55" s="1"/>
  <c r="AH874" i="55" s="1"/>
  <c r="AH875" i="55" s="1"/>
  <c r="AH876" i="55" s="1"/>
  <c r="AH877" i="55" s="1"/>
  <c r="AH878" i="55" s="1"/>
  <c r="AH879" i="55" s="1"/>
  <c r="AH880" i="55" s="1"/>
  <c r="AH881" i="55" s="1"/>
  <c r="AH882" i="55" s="1"/>
  <c r="AH883" i="55" s="1"/>
  <c r="AH884" i="55" s="1"/>
  <c r="AH885" i="55" s="1"/>
  <c r="AH886" i="55" s="1"/>
  <c r="AH887" i="55" s="1"/>
  <c r="AH888" i="55" s="1"/>
  <c r="AH889" i="55" s="1"/>
  <c r="AH890" i="55" s="1"/>
  <c r="AH891" i="55" s="1"/>
  <c r="AH892" i="55" s="1"/>
  <c r="AH893" i="55" s="1"/>
  <c r="AH894" i="55" s="1"/>
  <c r="AH895" i="55" s="1"/>
  <c r="AH896" i="55" s="1"/>
  <c r="AH897" i="55" s="1"/>
  <c r="AH898" i="55" s="1"/>
  <c r="AH899" i="55" s="1"/>
  <c r="AH900" i="55" s="1"/>
  <c r="AH901" i="55" s="1"/>
  <c r="AH902" i="55" s="1"/>
  <c r="AH903" i="55" s="1"/>
  <c r="AH904" i="55" s="1"/>
  <c r="AH905" i="55" s="1"/>
  <c r="AH906" i="55" s="1"/>
  <c r="AH907" i="55" s="1"/>
  <c r="AH908" i="55" s="1"/>
  <c r="AH909" i="55" s="1"/>
  <c r="AH910" i="55" s="1"/>
  <c r="AH911" i="55" s="1"/>
  <c r="AH912" i="55" s="1"/>
  <c r="AH913" i="55" s="1"/>
  <c r="AH914" i="55" s="1"/>
  <c r="AH915" i="55" s="1"/>
  <c r="AH916" i="55" s="1"/>
  <c r="AH917" i="55" s="1"/>
  <c r="AH918" i="55" s="1"/>
  <c r="AH919" i="55" s="1"/>
  <c r="AH920" i="55" s="1"/>
  <c r="AH921" i="55" s="1"/>
  <c r="AH922" i="55" s="1"/>
  <c r="AH923" i="55" s="1"/>
  <c r="AH924" i="55" s="1"/>
  <c r="AH925" i="55" s="1"/>
  <c r="AH926" i="55" s="1"/>
  <c r="AH927" i="55" s="1"/>
  <c r="AH928" i="55" s="1"/>
  <c r="AH929" i="55" s="1"/>
  <c r="AH930" i="55" s="1"/>
  <c r="AH931" i="55" s="1"/>
  <c r="AH932" i="55" s="1"/>
  <c r="AH933" i="55" s="1"/>
  <c r="AH934" i="55" s="1"/>
  <c r="AH935" i="55" s="1"/>
  <c r="AH936" i="55" s="1"/>
  <c r="AH937" i="55" s="1"/>
  <c r="AH938" i="55" s="1"/>
  <c r="AH939" i="55" s="1"/>
  <c r="AH940" i="55" s="1"/>
  <c r="AH941" i="55" s="1"/>
  <c r="AH942" i="55" s="1"/>
  <c r="AH943" i="55" s="1"/>
  <c r="AH944" i="55" s="1"/>
  <c r="AH945" i="55" s="1"/>
  <c r="AH946" i="55" s="1"/>
  <c r="AH947" i="55" s="1"/>
  <c r="AH948" i="55" s="1"/>
  <c r="AH949" i="55" s="1"/>
  <c r="AH950" i="55" s="1"/>
  <c r="AH951" i="55" s="1"/>
  <c r="AH952" i="55" s="1"/>
  <c r="AH953" i="55" s="1"/>
  <c r="AH954" i="55" s="1"/>
  <c r="AH955" i="55" s="1"/>
  <c r="AH956" i="55" s="1"/>
  <c r="AH957" i="55" s="1"/>
  <c r="AH958" i="55" s="1"/>
  <c r="AH959" i="55" s="1"/>
  <c r="AH960" i="55" s="1"/>
  <c r="AH961" i="55" s="1"/>
  <c r="AH962" i="55" s="1"/>
  <c r="AH963" i="55" s="1"/>
  <c r="AH964" i="55" s="1"/>
  <c r="AH965" i="55" s="1"/>
  <c r="AH966" i="55" s="1"/>
  <c r="AH967" i="55" s="1"/>
  <c r="AH968" i="55" s="1"/>
  <c r="AH969" i="55" s="1"/>
  <c r="AH970" i="55" s="1"/>
  <c r="AH971" i="55" s="1"/>
  <c r="AH972" i="55" s="1"/>
  <c r="AH973" i="55" s="1"/>
  <c r="AH974" i="55" s="1"/>
  <c r="AH975" i="55" s="1"/>
  <c r="AH976" i="55" s="1"/>
  <c r="AH977" i="55" s="1"/>
  <c r="AH978" i="55" s="1"/>
  <c r="AH979" i="55" s="1"/>
  <c r="AH980" i="55" s="1"/>
  <c r="AH981" i="55" s="1"/>
  <c r="AH982" i="55" s="1"/>
  <c r="AH983" i="55" s="1"/>
  <c r="AH984" i="55" s="1"/>
  <c r="AH985" i="55" s="1"/>
  <c r="AH986" i="55" s="1"/>
  <c r="AH987" i="55" s="1"/>
  <c r="AH988" i="55" s="1"/>
  <c r="AH989" i="55" s="1"/>
  <c r="AH990" i="55" s="1"/>
  <c r="AH991" i="55" s="1"/>
  <c r="AH992" i="55" s="1"/>
  <c r="AH993" i="55" s="1"/>
  <c r="AH994" i="55" s="1"/>
  <c r="AH995" i="55" s="1"/>
  <c r="AH996" i="55" s="1"/>
  <c r="AH997" i="55" s="1"/>
  <c r="AH998" i="55" s="1"/>
  <c r="AH999" i="55" s="1"/>
  <c r="AH1000" i="55" s="1"/>
  <c r="AH1001" i="55" s="1"/>
  <c r="AH1002" i="55" s="1"/>
  <c r="AH1003" i="55" s="1"/>
  <c r="AH1004" i="55" s="1"/>
  <c r="AH1005" i="55" s="1"/>
  <c r="AH1006" i="55" s="1"/>
  <c r="AH1007" i="55" s="1"/>
  <c r="AH1008" i="55" s="1"/>
  <c r="AH1009" i="55" s="1"/>
  <c r="AH1010" i="55" s="1"/>
  <c r="AH1011" i="55" s="1"/>
  <c r="AH1012" i="55" s="1"/>
  <c r="AH1013" i="55" s="1"/>
  <c r="AH1014" i="55" s="1"/>
  <c r="AH1015" i="55" s="1"/>
  <c r="AH1016" i="55" s="1"/>
  <c r="AH1017" i="55" s="1"/>
  <c r="AH1018" i="55" s="1"/>
  <c r="AH1019" i="55" s="1"/>
  <c r="AH1020" i="55" s="1"/>
  <c r="AH1021" i="55" s="1"/>
  <c r="AH1022" i="55" s="1"/>
  <c r="AH1023" i="55" s="1"/>
  <c r="AH1024" i="55" s="1"/>
  <c r="AH1025" i="55" s="1"/>
  <c r="AH1026" i="55" s="1"/>
  <c r="AH1027" i="55" s="1"/>
  <c r="AH1028" i="55" s="1"/>
  <c r="AH1029" i="55" s="1"/>
  <c r="AH1030" i="55" s="1"/>
  <c r="AH1031" i="55" s="1"/>
  <c r="AH1032" i="55" s="1"/>
  <c r="AH1033" i="55" s="1"/>
  <c r="AH1034" i="55" s="1"/>
  <c r="AH1035" i="55" s="1"/>
  <c r="AH1036" i="55" s="1"/>
  <c r="AH1037" i="55" s="1"/>
  <c r="AH1038" i="55" s="1"/>
  <c r="AH1039" i="55" s="1"/>
  <c r="AH1040" i="55" s="1"/>
  <c r="AH1041" i="55" s="1"/>
  <c r="AH1042" i="55" s="1"/>
  <c r="AH1043" i="55" s="1"/>
  <c r="AH1044" i="55" s="1"/>
  <c r="AH1045" i="55" s="1"/>
  <c r="AH1046" i="55" s="1"/>
  <c r="AH1047" i="55" s="1"/>
  <c r="AH1048" i="55" s="1"/>
  <c r="AH1049" i="55" s="1"/>
  <c r="AH1050" i="55" s="1"/>
  <c r="AH1051" i="55" s="1"/>
  <c r="AH1052" i="55" s="1"/>
  <c r="AH1053" i="55" s="1"/>
  <c r="AH1054" i="55" s="1"/>
  <c r="AH1055" i="55" s="1"/>
  <c r="AH1056" i="55" s="1"/>
  <c r="AH1057" i="55" s="1"/>
  <c r="AH1058" i="55" s="1"/>
  <c r="AH1059" i="55" s="1"/>
  <c r="AH1060" i="55" s="1"/>
  <c r="AH1061" i="55" s="1"/>
  <c r="AH1062" i="55" s="1"/>
  <c r="AH1063" i="55" s="1"/>
  <c r="AH1064" i="55" s="1"/>
  <c r="AH1065" i="55" s="1"/>
  <c r="AH1066" i="55" s="1"/>
  <c r="AH1067" i="55" s="1"/>
  <c r="AH1068" i="55" s="1"/>
  <c r="AH1069" i="55" s="1"/>
  <c r="AH1070" i="55" s="1"/>
  <c r="AH1071" i="55" s="1"/>
  <c r="AH1072" i="55" s="1"/>
  <c r="AH1073" i="55" s="1"/>
  <c r="AH1074" i="55" s="1"/>
  <c r="AH1075" i="55" s="1"/>
  <c r="AH1076" i="55" s="1"/>
  <c r="AH1077" i="55" s="1"/>
  <c r="AH1078" i="55" s="1"/>
  <c r="AH1079" i="55" s="1"/>
  <c r="AH1080" i="55" s="1"/>
  <c r="AH1081" i="55" s="1"/>
  <c r="AH1082" i="55" s="1"/>
  <c r="AH1083" i="55" s="1"/>
  <c r="AH1084" i="55" s="1"/>
  <c r="AH1085" i="55" s="1"/>
  <c r="AH1086" i="55" s="1"/>
  <c r="AH1087" i="55" s="1"/>
  <c r="AH1088" i="55" s="1"/>
  <c r="AH1089" i="55" s="1"/>
  <c r="AH1090" i="55" s="1"/>
  <c r="AH1091" i="55" s="1"/>
  <c r="AH1092" i="55" s="1"/>
  <c r="AH1093" i="55" s="1"/>
  <c r="AH1094" i="55" s="1"/>
  <c r="AH1095" i="55" s="1"/>
  <c r="AH1096" i="55" s="1"/>
  <c r="AH1097" i="55" s="1"/>
  <c r="AH1098" i="55" s="1"/>
  <c r="AH1099" i="55" s="1"/>
  <c r="AH1100" i="55" s="1"/>
  <c r="AH1101" i="55" s="1"/>
  <c r="AH1102" i="55" s="1"/>
  <c r="AH1103" i="55" s="1"/>
  <c r="AH1104" i="55" s="1"/>
  <c r="AH1105" i="55" s="1"/>
  <c r="AH1106" i="55" s="1"/>
  <c r="AH1107" i="55" s="1"/>
  <c r="AH1108" i="55" s="1"/>
  <c r="AH1109" i="55" s="1"/>
  <c r="AH1110" i="55" s="1"/>
  <c r="AH1111" i="55" s="1"/>
  <c r="AH1112" i="55" s="1"/>
  <c r="AH1113" i="55" s="1"/>
  <c r="AH1114" i="55" s="1"/>
  <c r="AH1115" i="55" s="1"/>
  <c r="AH1116" i="55" s="1"/>
  <c r="AH1117" i="55" s="1"/>
  <c r="AH1118" i="55" s="1"/>
  <c r="AH1119" i="55" s="1"/>
  <c r="AH1120" i="55" s="1"/>
  <c r="AH1121" i="55" s="1"/>
  <c r="AH1122" i="55" s="1"/>
  <c r="AH1123" i="55" s="1"/>
  <c r="AH1124" i="55" s="1"/>
  <c r="AH1125" i="55" s="1"/>
  <c r="AH1126" i="55" s="1"/>
  <c r="AH1127" i="55" s="1"/>
  <c r="AH1128" i="55" s="1"/>
  <c r="AH1129" i="55" s="1"/>
  <c r="AH1130" i="55" s="1"/>
  <c r="AH1131" i="55" s="1"/>
  <c r="AH1132" i="55" s="1"/>
  <c r="AH1133" i="55" s="1"/>
  <c r="AH1134" i="55" s="1"/>
  <c r="AH1135" i="55" s="1"/>
  <c r="AH1136" i="55" s="1"/>
  <c r="AH1137" i="55" s="1"/>
  <c r="AH1138" i="55" s="1"/>
  <c r="AH1139" i="55" s="1"/>
  <c r="AH1140" i="55" s="1"/>
  <c r="AH1141" i="55" s="1"/>
  <c r="AH1142" i="55" s="1"/>
  <c r="AH1143" i="55" s="1"/>
  <c r="AH1144" i="55" s="1"/>
  <c r="AH1145" i="55" s="1"/>
  <c r="AH1146" i="55" s="1"/>
  <c r="AH1147" i="55" s="1"/>
  <c r="AH1148" i="55" s="1"/>
  <c r="AH1149" i="55" s="1"/>
  <c r="AH1150" i="55" s="1"/>
  <c r="AH1151" i="55" s="1"/>
  <c r="AH1152" i="55" s="1"/>
  <c r="AH1153" i="55" s="1"/>
  <c r="AH1154" i="55" s="1"/>
  <c r="AH1155" i="55" s="1"/>
  <c r="AH1156" i="55" s="1"/>
  <c r="AH1157" i="55" s="1"/>
  <c r="AH1158" i="55" s="1"/>
  <c r="AH1159" i="55" s="1"/>
  <c r="AH1160" i="55" s="1"/>
  <c r="AH1161" i="55" s="1"/>
  <c r="AH1162" i="55" s="1"/>
  <c r="AH1163" i="55" s="1"/>
  <c r="AH1164" i="55" s="1"/>
  <c r="AH1165" i="55" s="1"/>
  <c r="AH1166" i="55" s="1"/>
  <c r="AH1167" i="55" s="1"/>
  <c r="AH1168" i="55" s="1"/>
  <c r="AH1169" i="55" s="1"/>
  <c r="AH1170" i="55" s="1"/>
  <c r="AH1171" i="55" s="1"/>
  <c r="AH1172" i="55" s="1"/>
  <c r="AH1173" i="55" s="1"/>
  <c r="AH1174" i="55" s="1"/>
  <c r="AH1175" i="55" s="1"/>
  <c r="AH1176" i="55" s="1"/>
  <c r="AH1177" i="55" s="1"/>
  <c r="AH1178" i="55" s="1"/>
  <c r="AH1179" i="55" s="1"/>
  <c r="AH1180" i="55" s="1"/>
  <c r="AH1181" i="55" s="1"/>
  <c r="AH1182" i="55" s="1"/>
  <c r="AH1183" i="55" s="1"/>
  <c r="AH1184" i="55" s="1"/>
  <c r="AH1185" i="55" s="1"/>
  <c r="AH1186" i="55" s="1"/>
  <c r="AH1187" i="55" s="1"/>
  <c r="AH1188" i="55" s="1"/>
  <c r="AH1189" i="55" s="1"/>
  <c r="AH1190" i="55" s="1"/>
  <c r="AH1191" i="55" s="1"/>
  <c r="AH1192" i="55" s="1"/>
  <c r="AH1193" i="55" s="1"/>
  <c r="AH1194" i="55" s="1"/>
  <c r="AH1195" i="55" s="1"/>
  <c r="AH1196" i="55" s="1"/>
  <c r="AH1197" i="55" s="1"/>
  <c r="AH1198" i="55" s="1"/>
  <c r="AH1199" i="55" s="1"/>
  <c r="AH1200" i="55" s="1"/>
  <c r="AH1201" i="55" s="1"/>
  <c r="AH1202" i="55" s="1"/>
  <c r="AH1203" i="55" s="1"/>
  <c r="AH1204" i="55" s="1"/>
  <c r="AH1205" i="55" s="1"/>
  <c r="AH1206" i="55" s="1"/>
  <c r="AH1207" i="55" s="1"/>
  <c r="AH1208" i="55" s="1"/>
  <c r="AH1209" i="55" s="1"/>
  <c r="AH1210" i="55" s="1"/>
  <c r="AH1211" i="55" s="1"/>
  <c r="AH1212" i="55" s="1"/>
  <c r="AH1213" i="55" s="1"/>
  <c r="AH1214" i="55" s="1"/>
  <c r="AH1215" i="55" s="1"/>
  <c r="AH1216" i="55" s="1"/>
  <c r="AH1217" i="55" s="1"/>
  <c r="AH1218" i="55" s="1"/>
  <c r="AH1219" i="55" s="1"/>
  <c r="AH1220" i="55" s="1"/>
  <c r="AH1221" i="55" s="1"/>
  <c r="AH1222" i="55" s="1"/>
  <c r="AH1223" i="55" s="1"/>
  <c r="AH1224" i="55" s="1"/>
  <c r="AH1225" i="55" s="1"/>
  <c r="AH1226" i="55" s="1"/>
  <c r="AH1227" i="55" s="1"/>
  <c r="AH1228" i="55" s="1"/>
  <c r="AH1229" i="55" s="1"/>
  <c r="AH1230" i="55" s="1"/>
  <c r="AH1231" i="55" s="1"/>
  <c r="AH1232" i="55" s="1"/>
  <c r="AH1233" i="55" s="1"/>
  <c r="AH1234" i="55" s="1"/>
  <c r="AH1235" i="55" s="1"/>
  <c r="AH1236" i="55" s="1"/>
  <c r="AH1237" i="55" s="1"/>
  <c r="AH1238" i="55" s="1"/>
  <c r="AH1239" i="55" s="1"/>
  <c r="AH1240" i="55" s="1"/>
  <c r="AH1241" i="55" s="1"/>
  <c r="AH1242" i="55" s="1"/>
  <c r="AH1243" i="55" s="1"/>
  <c r="AH1244" i="55" s="1"/>
  <c r="AH1245" i="55" s="1"/>
  <c r="AH1246" i="55" s="1"/>
  <c r="AH1247" i="55" s="1"/>
  <c r="AH1248" i="55" s="1"/>
  <c r="AH1249" i="55" s="1"/>
  <c r="AH1250" i="55" s="1"/>
  <c r="AH1251" i="55" s="1"/>
  <c r="AH1252" i="55" s="1"/>
  <c r="AH1253" i="55" s="1"/>
  <c r="AH1254" i="55" s="1"/>
  <c r="AH1255" i="55" s="1"/>
  <c r="AH1256" i="55" s="1"/>
  <c r="AH1257" i="55" s="1"/>
  <c r="AH1258" i="55" s="1"/>
  <c r="AH1259" i="55" s="1"/>
  <c r="AH1260" i="55" s="1"/>
  <c r="AH1261" i="55" s="1"/>
  <c r="AH1262" i="55" s="1"/>
  <c r="AH1263" i="55" s="1"/>
  <c r="AH1264" i="55" s="1"/>
  <c r="AH1265" i="55" s="1"/>
  <c r="AH1266" i="55" s="1"/>
  <c r="AH1267" i="55" s="1"/>
  <c r="AH1268" i="55" s="1"/>
  <c r="AH1269" i="55" s="1"/>
  <c r="AH1270" i="55" s="1"/>
  <c r="AH1271" i="55" s="1"/>
  <c r="AH1272" i="55" s="1"/>
  <c r="AH1273" i="55" s="1"/>
  <c r="AH1274" i="55" s="1"/>
  <c r="AH1275" i="55" s="1"/>
  <c r="AH1276" i="55" s="1"/>
  <c r="AH1277" i="55" s="1"/>
  <c r="AH1278" i="55" s="1"/>
  <c r="AH1279" i="55" s="1"/>
  <c r="AH1280" i="55" s="1"/>
  <c r="AH1281" i="55" s="1"/>
  <c r="AH1282" i="55" s="1"/>
  <c r="AH1283" i="55" s="1"/>
  <c r="AH1284" i="55" s="1"/>
  <c r="AH1285" i="55" s="1"/>
  <c r="AH1286" i="55" s="1"/>
  <c r="AH1287" i="55" s="1"/>
  <c r="AH1288" i="55" s="1"/>
  <c r="AH1289" i="55" s="1"/>
  <c r="AH1290" i="55" s="1"/>
  <c r="AH1291" i="55" s="1"/>
  <c r="AH1292" i="55" s="1"/>
  <c r="AH1293" i="55" s="1"/>
  <c r="AH1294" i="55" s="1"/>
  <c r="AH1295" i="55" s="1"/>
  <c r="AH1296" i="55" s="1"/>
  <c r="AH1297" i="55" s="1"/>
  <c r="AH1298" i="55" s="1"/>
  <c r="AH1299" i="55" s="1"/>
  <c r="AH1300" i="55" s="1"/>
  <c r="AH1301" i="55" s="1"/>
  <c r="AH1302" i="55" s="1"/>
  <c r="AH1303" i="55" s="1"/>
  <c r="AH1304" i="55" s="1"/>
  <c r="AH1305" i="55" s="1"/>
  <c r="AH1306" i="55" s="1"/>
  <c r="AH1307" i="55" s="1"/>
  <c r="AH1308" i="55" s="1"/>
  <c r="AH1309" i="55" s="1"/>
  <c r="AH1310" i="55" s="1"/>
  <c r="AH1311" i="55" s="1"/>
  <c r="AH1312" i="55" s="1"/>
  <c r="AH1313" i="55" s="1"/>
  <c r="AH1314" i="55" s="1"/>
  <c r="AH1315" i="55" s="1"/>
  <c r="AH1316" i="55" s="1"/>
  <c r="AH1317" i="55" s="1"/>
  <c r="AH1318" i="55" s="1"/>
  <c r="AH1319" i="55" s="1"/>
  <c r="AH1320" i="55" s="1"/>
  <c r="AH1321" i="55" s="1"/>
  <c r="AH1322" i="55" s="1"/>
  <c r="AH1323" i="55" s="1"/>
  <c r="AH1324" i="55" s="1"/>
  <c r="AH1325" i="55" s="1"/>
  <c r="AH1326" i="55" s="1"/>
  <c r="AH1327" i="55" s="1"/>
  <c r="AH1328" i="55" s="1"/>
  <c r="AH1329" i="55" s="1"/>
  <c r="AH1330" i="55" s="1"/>
  <c r="AH1331" i="55" s="1"/>
  <c r="AH1332" i="55" s="1"/>
  <c r="AH1333" i="55" s="1"/>
  <c r="AH1334" i="55" s="1"/>
  <c r="AH1335" i="55" s="1"/>
  <c r="AH1336" i="55" s="1"/>
  <c r="AH1337" i="55" s="1"/>
  <c r="AH1338" i="55" s="1"/>
  <c r="AH1339" i="55" s="1"/>
  <c r="AH1340" i="55" s="1"/>
  <c r="AH1341" i="55" s="1"/>
  <c r="AH1342" i="55" s="1"/>
  <c r="AH1343" i="55" s="1"/>
  <c r="AH1344" i="55" s="1"/>
  <c r="AH1345" i="55" s="1"/>
  <c r="AH1346" i="55" s="1"/>
  <c r="AH1347" i="55" s="1"/>
  <c r="AH1348" i="55" s="1"/>
  <c r="AH1349" i="55" s="1"/>
  <c r="AH1350" i="55" s="1"/>
  <c r="AH1351" i="55" s="1"/>
  <c r="AH1352" i="55" s="1"/>
  <c r="AH1353" i="55" s="1"/>
  <c r="AH1354" i="55" s="1"/>
  <c r="AH1355" i="55" s="1"/>
  <c r="AH1356" i="55" s="1"/>
  <c r="AH1357" i="55" s="1"/>
  <c r="AH1358" i="55" s="1"/>
  <c r="AH1359" i="55" s="1"/>
  <c r="AH1360" i="55" s="1"/>
  <c r="AH1361" i="55" s="1"/>
  <c r="AH1362" i="55" s="1"/>
  <c r="AH1363" i="55" s="1"/>
  <c r="AH1364" i="55" s="1"/>
  <c r="AH1365" i="55" s="1"/>
  <c r="AH1366" i="55" s="1"/>
  <c r="AH1367" i="55" s="1"/>
  <c r="AH1368" i="55" s="1"/>
  <c r="AH1369" i="55" s="1"/>
  <c r="AH1370" i="55" s="1"/>
  <c r="AH1371" i="55" s="1"/>
  <c r="AH1372" i="55" s="1"/>
  <c r="AH1373" i="55" s="1"/>
  <c r="AH1374" i="55" s="1"/>
  <c r="AH1375" i="55" s="1"/>
  <c r="AH1376" i="55" s="1"/>
  <c r="AH1377" i="55" s="1"/>
  <c r="AH1378" i="55" s="1"/>
  <c r="AH1379" i="55" s="1"/>
  <c r="AH1380" i="55" s="1"/>
  <c r="AH1381" i="55" s="1"/>
  <c r="AH1382" i="55" s="1"/>
  <c r="AH1383" i="55" s="1"/>
  <c r="AH1384" i="55" s="1"/>
  <c r="AH1385" i="55" s="1"/>
  <c r="AH1386" i="55" s="1"/>
  <c r="AH1387" i="55" s="1"/>
  <c r="AH1388" i="55" s="1"/>
  <c r="AH1389" i="55" s="1"/>
  <c r="AH1390" i="55" s="1"/>
  <c r="AH1391" i="55" s="1"/>
  <c r="AH1392" i="55" s="1"/>
  <c r="AH1393" i="55" s="1"/>
  <c r="AH1394" i="55" s="1"/>
  <c r="AH1395" i="55" s="1"/>
  <c r="AH1396" i="55" s="1"/>
  <c r="AH1397" i="55" s="1"/>
  <c r="AH1398" i="55" s="1"/>
  <c r="AH1399" i="55" s="1"/>
  <c r="AH1400" i="55" s="1"/>
  <c r="AH1401" i="55" s="1"/>
  <c r="AH1402" i="55" s="1"/>
  <c r="AH1403" i="55" s="1"/>
  <c r="AH1404" i="55" s="1"/>
  <c r="AH1405" i="55" s="1"/>
  <c r="AH1406" i="55" s="1"/>
  <c r="AH1407" i="55" s="1"/>
  <c r="AH1408" i="55" s="1"/>
  <c r="AH1409" i="55" s="1"/>
  <c r="AH1410" i="55" s="1"/>
  <c r="AH1411" i="55" s="1"/>
  <c r="AH1412" i="55" s="1"/>
  <c r="AH1413" i="55" s="1"/>
  <c r="AH1414" i="55" s="1"/>
  <c r="AH1415" i="55" s="1"/>
  <c r="AH1416" i="55" s="1"/>
  <c r="AH1417" i="55" s="1"/>
  <c r="AH1418" i="55" s="1"/>
  <c r="AH1419" i="55" s="1"/>
  <c r="AH1420" i="55" s="1"/>
  <c r="AH1421" i="55" s="1"/>
  <c r="AH1422" i="55" s="1"/>
  <c r="AH1423" i="55" s="1"/>
  <c r="AH1424" i="55" s="1"/>
  <c r="AH1425" i="55" s="1"/>
  <c r="AH1426" i="55" s="1"/>
  <c r="AH1427" i="55" s="1"/>
  <c r="AH1428" i="55" s="1"/>
  <c r="AH1429" i="55" s="1"/>
  <c r="AH1430" i="55" s="1"/>
  <c r="AH1431" i="55" s="1"/>
  <c r="AH1432" i="55" s="1"/>
  <c r="AH1433" i="55" s="1"/>
  <c r="AH1434" i="55" s="1"/>
  <c r="AH1435" i="55" s="1"/>
  <c r="AH1436" i="55" s="1"/>
  <c r="AH1437" i="55" s="1"/>
  <c r="AH1438" i="55" s="1"/>
  <c r="AH1439" i="55" s="1"/>
  <c r="AH1440" i="55" s="1"/>
  <c r="AH1441" i="55" s="1"/>
  <c r="AH1442" i="55" s="1"/>
  <c r="AH1443" i="55" s="1"/>
  <c r="AH1444" i="55" s="1"/>
  <c r="AH1445" i="55" s="1"/>
  <c r="AH1446" i="55" s="1"/>
  <c r="AH1447" i="55" s="1"/>
  <c r="AH1448" i="55" s="1"/>
  <c r="AH1449" i="55" s="1"/>
  <c r="AH1450" i="55" s="1"/>
  <c r="AH1451" i="55" s="1"/>
  <c r="AH1452" i="55" s="1"/>
  <c r="AH1453" i="55" s="1"/>
  <c r="AH1454" i="55" s="1"/>
  <c r="AH1455" i="55" s="1"/>
  <c r="AH1456" i="55" s="1"/>
  <c r="AH1457" i="55" s="1"/>
  <c r="AH1458" i="55" s="1"/>
  <c r="AH1459" i="55" s="1"/>
  <c r="AH1460" i="55" s="1"/>
  <c r="AH1461" i="55" s="1"/>
  <c r="AH1462" i="55" s="1"/>
  <c r="AH1463" i="55" s="1"/>
  <c r="AH1464" i="55" s="1"/>
  <c r="AH1465" i="55" s="1"/>
  <c r="AH1466" i="55" s="1"/>
  <c r="AH1467" i="55" s="1"/>
  <c r="AH1468" i="55" s="1"/>
  <c r="AH1469" i="55" s="1"/>
  <c r="AH1470" i="55" s="1"/>
  <c r="AH1471" i="55" s="1"/>
  <c r="AH1472" i="55" s="1"/>
  <c r="AH1473" i="55" s="1"/>
  <c r="AH1474" i="55" s="1"/>
  <c r="AH1475" i="55" s="1"/>
  <c r="AH1476" i="55" s="1"/>
  <c r="AH1477" i="55" s="1"/>
  <c r="AH1478" i="55" s="1"/>
  <c r="AH1479" i="55" s="1"/>
  <c r="AH1480" i="55" s="1"/>
  <c r="AH1481" i="55" s="1"/>
  <c r="AH1482" i="55" s="1"/>
  <c r="AH1483" i="55" s="1"/>
  <c r="AH1484" i="55" s="1"/>
  <c r="AH1485" i="55" s="1"/>
  <c r="AH1486" i="55" s="1"/>
  <c r="AH1487" i="55" s="1"/>
  <c r="AH1488" i="55" s="1"/>
  <c r="AH1489" i="55" s="1"/>
  <c r="AH1490" i="55" s="1"/>
  <c r="AH1491" i="55" s="1"/>
  <c r="AH1492" i="55" s="1"/>
  <c r="AH1493" i="55" s="1"/>
  <c r="AH1494" i="55" s="1"/>
  <c r="AH1495" i="55" s="1"/>
  <c r="AH1496" i="55" s="1"/>
  <c r="AH1497" i="55" s="1"/>
  <c r="AH1498" i="55" s="1"/>
  <c r="AH1499" i="55" s="1"/>
  <c r="AH1500" i="55" s="1"/>
  <c r="AH1501" i="55" s="1"/>
  <c r="AH1502" i="55" s="1"/>
  <c r="AH1503" i="55" s="1"/>
  <c r="AH1504" i="55" s="1"/>
  <c r="AH1505" i="55" s="1"/>
  <c r="AH1506" i="55" s="1"/>
  <c r="AH1507" i="55" s="1"/>
  <c r="AH1508" i="55" s="1"/>
  <c r="AH1509" i="55" s="1"/>
  <c r="AH1510" i="55" s="1"/>
  <c r="AH1511" i="55" s="1"/>
  <c r="AH1512" i="55" s="1"/>
  <c r="AH1513" i="55" s="1"/>
  <c r="AH1514" i="55" s="1"/>
  <c r="AH1515" i="55" s="1"/>
  <c r="AH1516" i="55" s="1"/>
  <c r="AH1517" i="55" s="1"/>
  <c r="AH1518" i="55" s="1"/>
  <c r="AH1519" i="55" s="1"/>
  <c r="AH1520" i="55" s="1"/>
  <c r="AH1521" i="55" s="1"/>
  <c r="AH1522" i="55" s="1"/>
  <c r="AH1523" i="55" s="1"/>
  <c r="AH1524" i="55" s="1"/>
  <c r="AH1525" i="55" s="1"/>
  <c r="AH1526" i="55" s="1"/>
  <c r="AH1527" i="55" s="1"/>
  <c r="AH1528" i="55" s="1"/>
  <c r="AH1529" i="55" s="1"/>
  <c r="AH1530" i="55" s="1"/>
  <c r="AH1531" i="55" s="1"/>
  <c r="AH1532" i="55" s="1"/>
  <c r="AH1533" i="55" s="1"/>
  <c r="AH1534" i="55" s="1"/>
  <c r="AH1535" i="55" s="1"/>
  <c r="AH1536" i="55" s="1"/>
  <c r="AH1537" i="55" s="1"/>
  <c r="AH1538" i="55" s="1"/>
  <c r="AH1539" i="55" s="1"/>
  <c r="AH1540" i="55" s="1"/>
  <c r="AH1541" i="55" s="1"/>
  <c r="AH1542" i="55" s="1"/>
  <c r="AH1543" i="55" s="1"/>
  <c r="AH1544" i="55" s="1"/>
  <c r="AH1545" i="55" s="1"/>
  <c r="AH1546" i="55" s="1"/>
  <c r="AH1547" i="55" s="1"/>
  <c r="AH1548" i="55" s="1"/>
  <c r="AH1549" i="55" s="1"/>
  <c r="AH1550" i="55" s="1"/>
  <c r="AH1551" i="55" s="1"/>
  <c r="AH1552" i="55" s="1"/>
  <c r="AH1553" i="55" s="1"/>
  <c r="AH1554" i="55" s="1"/>
  <c r="AH1555" i="55" s="1"/>
  <c r="AH1556" i="55" s="1"/>
  <c r="AH1557" i="55" s="1"/>
  <c r="AH1558" i="55" s="1"/>
  <c r="AH1559" i="55" s="1"/>
  <c r="AH1560" i="55" s="1"/>
  <c r="AH1561" i="55" s="1"/>
  <c r="AH1562" i="55" s="1"/>
  <c r="AH1563" i="55" s="1"/>
  <c r="AH1564" i="55" s="1"/>
  <c r="AH1565" i="55" s="1"/>
  <c r="AH1566" i="55" s="1"/>
  <c r="AH1567" i="55" s="1"/>
  <c r="AH1568" i="55" s="1"/>
  <c r="AH1569" i="55" s="1"/>
  <c r="AH1570" i="55" s="1"/>
  <c r="AH1571" i="55" s="1"/>
  <c r="AH1572" i="55" s="1"/>
  <c r="AH1573" i="55" s="1"/>
  <c r="AH1574" i="55" s="1"/>
  <c r="AH1575" i="55" s="1"/>
  <c r="AH1576" i="55" s="1"/>
  <c r="AH1577" i="55" s="1"/>
  <c r="AH1578" i="55" s="1"/>
  <c r="AH1579" i="55" s="1"/>
  <c r="AH1580" i="55" s="1"/>
  <c r="AH1581" i="55" s="1"/>
  <c r="AH1582" i="55" s="1"/>
  <c r="AH1583" i="55" s="1"/>
  <c r="AH1584" i="55" s="1"/>
  <c r="AH1585" i="55" s="1"/>
  <c r="AH1586" i="55" s="1"/>
  <c r="AH1587" i="55" s="1"/>
  <c r="AH1588" i="55" s="1"/>
  <c r="AH1589" i="55" s="1"/>
  <c r="AH1590" i="55" s="1"/>
  <c r="AH1591" i="55" s="1"/>
  <c r="AH1592" i="55" s="1"/>
  <c r="AH1593" i="55" s="1"/>
  <c r="AH1594" i="55" s="1"/>
  <c r="AH1595" i="55" s="1"/>
  <c r="AH1596" i="55" s="1"/>
  <c r="AH1597" i="55" s="1"/>
  <c r="AH1598" i="55" s="1"/>
  <c r="AH1599" i="55" s="1"/>
  <c r="AH1600" i="55" s="1"/>
  <c r="AH1601" i="55" s="1"/>
  <c r="AH1602" i="55" s="1"/>
  <c r="AH1603" i="55" s="1"/>
  <c r="AH1604" i="55" s="1"/>
  <c r="AH1605" i="55" s="1"/>
  <c r="AH1606" i="55" s="1"/>
  <c r="AH1607" i="55" s="1"/>
  <c r="AH1608" i="55" s="1"/>
  <c r="AH1609" i="55" s="1"/>
  <c r="AH1610" i="55" s="1"/>
  <c r="AH1611" i="55" s="1"/>
  <c r="AH1612" i="55" s="1"/>
  <c r="AH1613" i="55" s="1"/>
  <c r="AH1614" i="55" s="1"/>
  <c r="AH1615" i="55" s="1"/>
  <c r="AH1616" i="55" s="1"/>
  <c r="AH1617" i="55" s="1"/>
  <c r="AH1618" i="55" s="1"/>
  <c r="AH1619" i="55" s="1"/>
  <c r="AH1620" i="55" s="1"/>
  <c r="AH1621" i="55" s="1"/>
  <c r="AH1622" i="55" s="1"/>
  <c r="AH1623" i="55" s="1"/>
  <c r="AH1624" i="55" s="1"/>
  <c r="AH1625" i="55" s="1"/>
  <c r="AH1626" i="55" s="1"/>
  <c r="AH1627" i="55" s="1"/>
  <c r="AH1628" i="55" s="1"/>
  <c r="AH1629" i="55" s="1"/>
  <c r="AH1630" i="55" s="1"/>
  <c r="AH1631" i="55" s="1"/>
  <c r="AH1632" i="55" s="1"/>
  <c r="AH1633" i="55" s="1"/>
  <c r="AH1634" i="55" s="1"/>
  <c r="AH1635" i="55" s="1"/>
  <c r="AH1636" i="55" s="1"/>
  <c r="AH1637" i="55" s="1"/>
  <c r="AH1638" i="55" s="1"/>
  <c r="AH1639" i="55" s="1"/>
  <c r="AH1640" i="55" s="1"/>
  <c r="AH1641" i="55" s="1"/>
  <c r="AH1642" i="55" s="1"/>
  <c r="AH1643" i="55" s="1"/>
  <c r="AH1644" i="55" s="1"/>
  <c r="AH1645" i="55" s="1"/>
  <c r="AH1646" i="55" s="1"/>
  <c r="AH1647" i="55" s="1"/>
  <c r="AH1648" i="55" s="1"/>
  <c r="AH1649" i="55" s="1"/>
  <c r="AH1650" i="55" s="1"/>
  <c r="AH1651" i="55" s="1"/>
  <c r="AH1652" i="55" s="1"/>
  <c r="AH1653" i="55" s="1"/>
  <c r="AH1654" i="55" s="1"/>
  <c r="AH1655" i="55" s="1"/>
  <c r="AH1656" i="55" s="1"/>
  <c r="AH1657" i="55" s="1"/>
  <c r="AH1658" i="55" s="1"/>
  <c r="AH1659" i="55" s="1"/>
  <c r="AH1660" i="55" s="1"/>
  <c r="AH1661" i="55" s="1"/>
  <c r="AH1662" i="55" s="1"/>
  <c r="AH1663" i="55" s="1"/>
  <c r="AH1664" i="55" s="1"/>
  <c r="AH1665" i="55" s="1"/>
  <c r="AH1666" i="55" s="1"/>
  <c r="AH1667" i="55" s="1"/>
  <c r="AH1668" i="55" s="1"/>
  <c r="AH1669" i="55" s="1"/>
  <c r="AH1670" i="55" s="1"/>
  <c r="AH1671" i="55" s="1"/>
  <c r="AH1672" i="55" s="1"/>
  <c r="AH1673" i="55" s="1"/>
  <c r="AH1674" i="55" s="1"/>
  <c r="AH1675" i="55" s="1"/>
  <c r="AH1676" i="55" s="1"/>
  <c r="AH1677" i="55" s="1"/>
  <c r="AH1678" i="55" s="1"/>
  <c r="AH1679" i="55" s="1"/>
  <c r="AH1680" i="55" s="1"/>
  <c r="AH1681" i="55" s="1"/>
  <c r="AH1682" i="55" s="1"/>
  <c r="AH1683" i="55" s="1"/>
  <c r="AH1684" i="55" s="1"/>
  <c r="AH1685" i="55" s="1"/>
  <c r="AH1686" i="55" s="1"/>
  <c r="AH1687" i="55" s="1"/>
  <c r="AH1688" i="55" s="1"/>
  <c r="AH1689" i="55" s="1"/>
  <c r="AH1690" i="55" s="1"/>
  <c r="AH1691" i="55" s="1"/>
  <c r="AH1692" i="55" s="1"/>
  <c r="AH1693" i="55" s="1"/>
  <c r="AH1694" i="55" s="1"/>
  <c r="AH1695" i="55" s="1"/>
  <c r="AH1696" i="55" s="1"/>
  <c r="AH1697" i="55" s="1"/>
  <c r="AH1698" i="55" s="1"/>
  <c r="AH1699" i="55" s="1"/>
  <c r="AH1700" i="55" s="1"/>
  <c r="AH1701" i="55" s="1"/>
  <c r="AG33" i="55"/>
  <c r="AG34" i="55" s="1"/>
  <c r="AG35" i="55" s="1"/>
  <c r="AG36" i="55" s="1"/>
  <c r="AG37" i="55" s="1"/>
  <c r="AG38" i="55" s="1"/>
  <c r="AG39" i="55" s="1"/>
  <c r="AG40" i="55" s="1"/>
  <c r="AG41" i="55" s="1"/>
  <c r="AG42" i="55" s="1"/>
  <c r="AG43" i="55" s="1"/>
  <c r="AG44" i="55" s="1"/>
  <c r="AG45" i="55" s="1"/>
  <c r="AG46" i="55" s="1"/>
  <c r="AG47" i="55" s="1"/>
  <c r="AG48" i="55" s="1"/>
  <c r="AG49" i="55" s="1"/>
  <c r="AG50" i="55" s="1"/>
  <c r="AG51" i="55" s="1"/>
  <c r="AG52" i="55" s="1"/>
  <c r="AG53" i="55" s="1"/>
  <c r="AG54" i="55" s="1"/>
  <c r="AG55" i="55" s="1"/>
  <c r="AG56" i="55" s="1"/>
  <c r="AG57" i="55" s="1"/>
  <c r="AG58" i="55" s="1"/>
  <c r="AG59" i="55" s="1"/>
  <c r="AG60" i="55" s="1"/>
  <c r="AG61" i="55" s="1"/>
  <c r="AG62" i="55" s="1"/>
  <c r="AG63" i="55" s="1"/>
  <c r="AG64" i="55" s="1"/>
  <c r="AG65" i="55" s="1"/>
  <c r="AG66" i="55" s="1"/>
  <c r="AG67" i="55" s="1"/>
  <c r="AG68" i="55" s="1"/>
  <c r="AG69" i="55" s="1"/>
  <c r="AG70" i="55" s="1"/>
  <c r="AG71" i="55" s="1"/>
  <c r="AG72" i="55" s="1"/>
  <c r="AG73" i="55" s="1"/>
  <c r="AG74" i="55" s="1"/>
  <c r="AG75" i="55" s="1"/>
  <c r="AG76" i="55" s="1"/>
  <c r="AG77" i="55" s="1"/>
  <c r="AG78" i="55" s="1"/>
  <c r="AG79" i="55" s="1"/>
  <c r="AG80" i="55" s="1"/>
  <c r="AG81" i="55" s="1"/>
  <c r="AG82" i="55" s="1"/>
  <c r="AG83" i="55" s="1"/>
  <c r="AG84" i="55" s="1"/>
  <c r="AG85" i="55" s="1"/>
  <c r="AG86" i="55" s="1"/>
  <c r="AG87" i="55" s="1"/>
  <c r="AG88" i="55" s="1"/>
  <c r="AG89" i="55" s="1"/>
  <c r="AG90" i="55" s="1"/>
  <c r="AG91" i="55" s="1"/>
  <c r="AG92" i="55" s="1"/>
  <c r="AG93" i="55" s="1"/>
  <c r="AG94" i="55" s="1"/>
  <c r="AG95" i="55" s="1"/>
  <c r="AG96" i="55" s="1"/>
  <c r="AG97" i="55" s="1"/>
  <c r="AG98" i="55" s="1"/>
  <c r="AG99" i="55" s="1"/>
  <c r="AG100" i="55" s="1"/>
  <c r="AG101" i="55" s="1"/>
  <c r="AG102" i="55" s="1"/>
  <c r="AG103" i="55" s="1"/>
  <c r="AG104" i="55" s="1"/>
  <c r="AG105" i="55" s="1"/>
  <c r="AG106" i="55" s="1"/>
  <c r="AG107" i="55" s="1"/>
  <c r="AG108" i="55" s="1"/>
  <c r="AG109" i="55" s="1"/>
  <c r="AG110" i="55" s="1"/>
  <c r="AG111" i="55" s="1"/>
  <c r="AG112" i="55" s="1"/>
  <c r="AG113" i="55" s="1"/>
  <c r="AG114" i="55" s="1"/>
  <c r="AG115" i="55" s="1"/>
  <c r="AG116" i="55" s="1"/>
  <c r="AG117" i="55" s="1"/>
  <c r="AG118" i="55" s="1"/>
  <c r="AG119" i="55" s="1"/>
  <c r="AG120" i="55" s="1"/>
  <c r="AG121" i="55" s="1"/>
  <c r="AG122" i="55" s="1"/>
  <c r="AG123" i="55" s="1"/>
  <c r="AG124" i="55" s="1"/>
  <c r="AG125" i="55" s="1"/>
  <c r="AG126" i="55" s="1"/>
  <c r="AG127" i="55" s="1"/>
  <c r="AG128" i="55" s="1"/>
  <c r="AG129" i="55" s="1"/>
  <c r="AG130" i="55" s="1"/>
  <c r="AG131" i="55" s="1"/>
  <c r="AG132" i="55" s="1"/>
  <c r="AG133" i="55" s="1"/>
  <c r="AG134" i="55" s="1"/>
  <c r="AG135" i="55" s="1"/>
  <c r="AG136" i="55" s="1"/>
  <c r="AG137" i="55" s="1"/>
  <c r="AG138" i="55" s="1"/>
  <c r="AG139" i="55" s="1"/>
  <c r="AG140" i="55" s="1"/>
  <c r="AG141" i="55" s="1"/>
  <c r="AG142" i="55" s="1"/>
  <c r="AG143" i="55" s="1"/>
  <c r="AG144" i="55" s="1"/>
  <c r="AG145" i="55" s="1"/>
  <c r="AG146" i="55" s="1"/>
  <c r="AG147" i="55" s="1"/>
  <c r="AG148" i="55" s="1"/>
  <c r="AG149" i="55" s="1"/>
  <c r="AG150" i="55" s="1"/>
  <c r="AG151" i="55" s="1"/>
  <c r="AG152" i="55" s="1"/>
  <c r="AG153" i="55" s="1"/>
  <c r="AG154" i="55" s="1"/>
  <c r="AG155" i="55" s="1"/>
  <c r="AG156" i="55" s="1"/>
  <c r="AG157" i="55" s="1"/>
  <c r="AG158" i="55" s="1"/>
  <c r="AG159" i="55" s="1"/>
  <c r="AG160" i="55" s="1"/>
  <c r="AG161" i="55" s="1"/>
  <c r="AG162" i="55" s="1"/>
  <c r="AG163" i="55" s="1"/>
  <c r="AG164" i="55" s="1"/>
  <c r="AG165" i="55" s="1"/>
  <c r="AG166" i="55" s="1"/>
  <c r="AG167" i="55" s="1"/>
  <c r="AG168" i="55" s="1"/>
  <c r="AG169" i="55" s="1"/>
  <c r="AG170" i="55" s="1"/>
  <c r="AG171" i="55" s="1"/>
  <c r="AG172" i="55" s="1"/>
  <c r="AG173" i="55" s="1"/>
  <c r="AG174" i="55" s="1"/>
  <c r="AG175" i="55" s="1"/>
  <c r="AG176" i="55" s="1"/>
  <c r="AG177" i="55" s="1"/>
  <c r="AG178" i="55" s="1"/>
  <c r="AG179" i="55" s="1"/>
  <c r="AG180" i="55" s="1"/>
  <c r="AG181" i="55" s="1"/>
  <c r="AG182" i="55" s="1"/>
  <c r="AG183" i="55" s="1"/>
  <c r="AG184" i="55" s="1"/>
  <c r="AG185" i="55" s="1"/>
  <c r="AG186" i="55" s="1"/>
  <c r="AG187" i="55" s="1"/>
  <c r="AG188" i="55" s="1"/>
  <c r="AG189" i="55" s="1"/>
  <c r="AG190" i="55" s="1"/>
  <c r="AG191" i="55" s="1"/>
  <c r="AG192" i="55" s="1"/>
  <c r="AG193" i="55" s="1"/>
  <c r="AG194" i="55" s="1"/>
  <c r="AG195" i="55" s="1"/>
  <c r="AG196" i="55" s="1"/>
  <c r="AG197" i="55" s="1"/>
  <c r="AG198" i="55" s="1"/>
  <c r="AG199" i="55" s="1"/>
  <c r="AG200" i="55" s="1"/>
  <c r="AG201" i="55" s="1"/>
  <c r="AG202" i="55" s="1"/>
  <c r="AG203" i="55" s="1"/>
  <c r="AG204" i="55" s="1"/>
  <c r="AG205" i="55" s="1"/>
  <c r="AG206" i="55" s="1"/>
  <c r="AG207" i="55" s="1"/>
  <c r="AG208" i="55" s="1"/>
  <c r="AG209" i="55" s="1"/>
  <c r="AG210" i="55" s="1"/>
  <c r="AG211" i="55" s="1"/>
  <c r="AG212" i="55" s="1"/>
  <c r="AG213" i="55" s="1"/>
  <c r="AG214" i="55" s="1"/>
  <c r="AG215" i="55" s="1"/>
  <c r="AG216" i="55" s="1"/>
  <c r="AG217" i="55" s="1"/>
  <c r="AG218" i="55" s="1"/>
  <c r="AG219" i="55" s="1"/>
  <c r="AG220" i="55" s="1"/>
  <c r="AG221" i="55" s="1"/>
  <c r="AG222" i="55" s="1"/>
  <c r="AG223" i="55" s="1"/>
  <c r="AG224" i="55" s="1"/>
  <c r="AG225" i="55" s="1"/>
  <c r="AG226" i="55" s="1"/>
  <c r="AG227" i="55" s="1"/>
  <c r="AG228" i="55" s="1"/>
  <c r="AG229" i="55" s="1"/>
  <c r="AG230" i="55" s="1"/>
  <c r="AG231" i="55" s="1"/>
  <c r="AG232" i="55" s="1"/>
  <c r="AG233" i="55" s="1"/>
  <c r="AG234" i="55" s="1"/>
  <c r="AG235" i="55" s="1"/>
  <c r="AG236" i="55" s="1"/>
  <c r="AG237" i="55" s="1"/>
  <c r="AG238" i="55" s="1"/>
  <c r="AG239" i="55" s="1"/>
  <c r="AG240" i="55" s="1"/>
  <c r="AG241" i="55" s="1"/>
  <c r="AG242" i="55" s="1"/>
  <c r="AG243" i="55" s="1"/>
  <c r="AG244" i="55" s="1"/>
  <c r="AG245" i="55" s="1"/>
  <c r="AG246" i="55" s="1"/>
  <c r="AG247" i="55" s="1"/>
  <c r="AG248" i="55" s="1"/>
  <c r="AG249" i="55" s="1"/>
  <c r="AG250" i="55" s="1"/>
  <c r="AG251" i="55" s="1"/>
  <c r="AG252" i="55" s="1"/>
  <c r="AG253" i="55" s="1"/>
  <c r="AG254" i="55" s="1"/>
  <c r="AG255" i="55" s="1"/>
  <c r="AG256" i="55" s="1"/>
  <c r="AG257" i="55" s="1"/>
  <c r="AG258" i="55" s="1"/>
  <c r="AG259" i="55" s="1"/>
  <c r="AG260" i="55" s="1"/>
  <c r="AG261" i="55" s="1"/>
  <c r="AG262" i="55" s="1"/>
  <c r="AG263" i="55" s="1"/>
  <c r="AG264" i="55" s="1"/>
  <c r="AG265" i="55" s="1"/>
  <c r="AG266" i="55" s="1"/>
  <c r="AG267" i="55" s="1"/>
  <c r="AG268" i="55" s="1"/>
  <c r="AG269" i="55" s="1"/>
  <c r="AG270" i="55" s="1"/>
  <c r="AG271" i="55" s="1"/>
  <c r="AG272" i="55" s="1"/>
  <c r="AG273" i="55" s="1"/>
  <c r="AG274" i="55" s="1"/>
  <c r="AG275" i="55" s="1"/>
  <c r="AG276" i="55" s="1"/>
  <c r="AG277" i="55" s="1"/>
  <c r="AG278" i="55" s="1"/>
  <c r="AG279" i="55" s="1"/>
  <c r="AG280" i="55" s="1"/>
  <c r="AG281" i="55" s="1"/>
  <c r="AG282" i="55" s="1"/>
  <c r="AG283" i="55" s="1"/>
  <c r="AG284" i="55" s="1"/>
  <c r="AG285" i="55" s="1"/>
  <c r="AG286" i="55" s="1"/>
  <c r="AG287" i="55" s="1"/>
  <c r="AG288" i="55" s="1"/>
  <c r="AG289" i="55" s="1"/>
  <c r="AG290" i="55" s="1"/>
  <c r="AG291" i="55" s="1"/>
  <c r="AG292" i="55" s="1"/>
  <c r="AG293" i="55" s="1"/>
  <c r="AG294" i="55" s="1"/>
  <c r="AG295" i="55" s="1"/>
  <c r="AG296" i="55" s="1"/>
  <c r="AG297" i="55" s="1"/>
  <c r="AG298" i="55" s="1"/>
  <c r="AG299" i="55" s="1"/>
  <c r="AG300" i="55" s="1"/>
  <c r="AG301" i="55" s="1"/>
  <c r="AG302" i="55" s="1"/>
  <c r="AG303" i="55" s="1"/>
  <c r="AG304" i="55" s="1"/>
  <c r="AG305" i="55" s="1"/>
  <c r="AG306" i="55" s="1"/>
  <c r="AG307" i="55" s="1"/>
  <c r="AG308" i="55" s="1"/>
  <c r="AG309" i="55" s="1"/>
  <c r="AG310" i="55" s="1"/>
  <c r="AG311" i="55" s="1"/>
  <c r="AG312" i="55" s="1"/>
  <c r="AG313" i="55" s="1"/>
  <c r="AG314" i="55" s="1"/>
  <c r="AG315" i="55" s="1"/>
  <c r="AG316" i="55" s="1"/>
  <c r="AG317" i="55" s="1"/>
  <c r="AG318" i="55" s="1"/>
  <c r="AG319" i="55" s="1"/>
  <c r="AG320" i="55" s="1"/>
  <c r="AG321" i="55" s="1"/>
  <c r="AG322" i="55" s="1"/>
  <c r="AG323" i="55" s="1"/>
  <c r="AG324" i="55" s="1"/>
  <c r="AG325" i="55" s="1"/>
  <c r="AG326" i="55" s="1"/>
  <c r="AG327" i="55" s="1"/>
  <c r="AG328" i="55" s="1"/>
  <c r="AG329" i="55" s="1"/>
  <c r="AG330" i="55" s="1"/>
  <c r="AG331" i="55" s="1"/>
  <c r="AG332" i="55" s="1"/>
  <c r="AG333" i="55" s="1"/>
  <c r="AG334" i="55" s="1"/>
  <c r="AG335" i="55" s="1"/>
  <c r="AG336" i="55" s="1"/>
  <c r="AG337" i="55" s="1"/>
  <c r="AG338" i="55" s="1"/>
  <c r="AG339" i="55" s="1"/>
  <c r="AG340" i="55" s="1"/>
  <c r="AG341" i="55" s="1"/>
  <c r="AG342" i="55" s="1"/>
  <c r="AG343" i="55" s="1"/>
  <c r="AG344" i="55" s="1"/>
  <c r="AG345" i="55" s="1"/>
  <c r="AG346" i="55" s="1"/>
  <c r="AG347" i="55" s="1"/>
  <c r="AG348" i="55" s="1"/>
  <c r="AG349" i="55" s="1"/>
  <c r="AG350" i="55" s="1"/>
  <c r="AG351" i="55" s="1"/>
  <c r="AG352" i="55" s="1"/>
  <c r="AG353" i="55" s="1"/>
  <c r="AG354" i="55" s="1"/>
  <c r="AG355" i="55" s="1"/>
  <c r="AG356" i="55" s="1"/>
  <c r="AG357" i="55" s="1"/>
  <c r="AG358" i="55" s="1"/>
  <c r="AG359" i="55" s="1"/>
  <c r="AG360" i="55" s="1"/>
  <c r="AG361" i="55" s="1"/>
  <c r="AG362" i="55" s="1"/>
  <c r="AG363" i="55" s="1"/>
  <c r="AG364" i="55" s="1"/>
  <c r="AG365" i="55" s="1"/>
  <c r="AG366" i="55" s="1"/>
  <c r="AG367" i="55" s="1"/>
  <c r="AG368" i="55" s="1"/>
  <c r="AG369" i="55" s="1"/>
  <c r="AG370" i="55" s="1"/>
  <c r="AG371" i="55" s="1"/>
  <c r="AG372" i="55" s="1"/>
  <c r="AG373" i="55" s="1"/>
  <c r="AG374" i="55" s="1"/>
  <c r="AG375" i="55" s="1"/>
  <c r="AG376" i="55" s="1"/>
  <c r="AG377" i="55" s="1"/>
  <c r="AG378" i="55" s="1"/>
  <c r="AG379" i="55" s="1"/>
  <c r="AG380" i="55" s="1"/>
  <c r="AG381" i="55" s="1"/>
  <c r="AG382" i="55" s="1"/>
  <c r="AG383" i="55" s="1"/>
  <c r="AG384" i="55" s="1"/>
  <c r="AG385" i="55" s="1"/>
  <c r="AG386" i="55" s="1"/>
  <c r="AG387" i="55" s="1"/>
  <c r="AG388" i="55" s="1"/>
  <c r="AG389" i="55" s="1"/>
  <c r="AG390" i="55" s="1"/>
  <c r="AG391" i="55" s="1"/>
  <c r="AG392" i="55" s="1"/>
  <c r="AG393" i="55" s="1"/>
  <c r="AG394" i="55" s="1"/>
  <c r="AG395" i="55" s="1"/>
  <c r="AG396" i="55" s="1"/>
  <c r="AG397" i="55" s="1"/>
  <c r="AG398" i="55" s="1"/>
  <c r="AG399" i="55" s="1"/>
  <c r="AG400" i="55" s="1"/>
  <c r="AG401" i="55" s="1"/>
  <c r="AG402" i="55" s="1"/>
  <c r="AG403" i="55" s="1"/>
  <c r="AG404" i="55" s="1"/>
  <c r="AG405" i="55" s="1"/>
  <c r="AG406" i="55" s="1"/>
  <c r="AG407" i="55" s="1"/>
  <c r="AG408" i="55" s="1"/>
  <c r="AG409" i="55" s="1"/>
  <c r="AG410" i="55" s="1"/>
  <c r="AG411" i="55" s="1"/>
  <c r="AG412" i="55" s="1"/>
  <c r="AG413" i="55" s="1"/>
  <c r="AG414" i="55" s="1"/>
  <c r="AG415" i="55" s="1"/>
  <c r="AG416" i="55" s="1"/>
  <c r="AG417" i="55" s="1"/>
  <c r="AG418" i="55" s="1"/>
  <c r="AG419" i="55" s="1"/>
  <c r="AG420" i="55" s="1"/>
  <c r="AG421" i="55" s="1"/>
  <c r="AG422" i="55" s="1"/>
  <c r="AG423" i="55" s="1"/>
  <c r="AG424" i="55" s="1"/>
  <c r="AG425" i="55" s="1"/>
  <c r="AG426" i="55" s="1"/>
  <c r="AG427" i="55" s="1"/>
  <c r="AG428" i="55" s="1"/>
  <c r="AG429" i="55" s="1"/>
  <c r="AG430" i="55" s="1"/>
  <c r="AG431" i="55" s="1"/>
  <c r="AG432" i="55" s="1"/>
  <c r="AG433" i="55" s="1"/>
  <c r="AG434" i="55" s="1"/>
  <c r="AG435" i="55" s="1"/>
  <c r="AG436" i="55" s="1"/>
  <c r="AG437" i="55" s="1"/>
  <c r="AG438" i="55" s="1"/>
  <c r="AG439" i="55" s="1"/>
  <c r="AG440" i="55" s="1"/>
  <c r="AG441" i="55" s="1"/>
  <c r="AG442" i="55" s="1"/>
  <c r="AG443" i="55" s="1"/>
  <c r="AG444" i="55" s="1"/>
  <c r="AG445" i="55" s="1"/>
  <c r="AG446" i="55" s="1"/>
  <c r="AG447" i="55" s="1"/>
  <c r="AG448" i="55" s="1"/>
  <c r="AG449" i="55" s="1"/>
  <c r="AG450" i="55" s="1"/>
  <c r="AG451" i="55" s="1"/>
  <c r="AG452" i="55" s="1"/>
  <c r="AG453" i="55" s="1"/>
  <c r="AG454" i="55" s="1"/>
  <c r="AG455" i="55" s="1"/>
  <c r="AG456" i="55" s="1"/>
  <c r="AG457" i="55" s="1"/>
  <c r="AG458" i="55" s="1"/>
  <c r="AG459" i="55" s="1"/>
  <c r="AG460" i="55" s="1"/>
  <c r="AG461" i="55" s="1"/>
  <c r="AG462" i="55" s="1"/>
  <c r="AG463" i="55" s="1"/>
  <c r="AG464" i="55" s="1"/>
  <c r="AG465" i="55" s="1"/>
  <c r="AG466" i="55" s="1"/>
  <c r="AG467" i="55" s="1"/>
  <c r="AG468" i="55" s="1"/>
  <c r="AG469" i="55" s="1"/>
  <c r="AG470" i="55" s="1"/>
  <c r="AG471" i="55" s="1"/>
  <c r="AG472" i="55" s="1"/>
  <c r="AG473" i="55" s="1"/>
  <c r="AG474" i="55" s="1"/>
  <c r="AG475" i="55" s="1"/>
  <c r="AG476" i="55" s="1"/>
  <c r="AG477" i="55" s="1"/>
  <c r="AG478" i="55" s="1"/>
  <c r="AG479" i="55" s="1"/>
  <c r="AG480" i="55" s="1"/>
  <c r="AG481" i="55" s="1"/>
  <c r="AG482" i="55" s="1"/>
  <c r="AG483" i="55" s="1"/>
  <c r="AG484" i="55" s="1"/>
  <c r="AG485" i="55" s="1"/>
  <c r="AG486" i="55" s="1"/>
  <c r="AG487" i="55" s="1"/>
  <c r="AG488" i="55" s="1"/>
  <c r="AG489" i="55" s="1"/>
  <c r="AG490" i="55" s="1"/>
  <c r="AG491" i="55" s="1"/>
  <c r="AG492" i="55" s="1"/>
  <c r="AG493" i="55" s="1"/>
  <c r="AG494" i="55" s="1"/>
  <c r="AG495" i="55" s="1"/>
  <c r="AG496" i="55" s="1"/>
  <c r="AG497" i="55" s="1"/>
  <c r="AG498" i="55" s="1"/>
  <c r="AG499" i="55" s="1"/>
  <c r="AG500" i="55" s="1"/>
  <c r="AG501" i="55" s="1"/>
  <c r="AG502" i="55" s="1"/>
  <c r="AG503" i="55" s="1"/>
  <c r="AG504" i="55" s="1"/>
  <c r="AG505" i="55" s="1"/>
  <c r="AG506" i="55" s="1"/>
  <c r="AG507" i="55" s="1"/>
  <c r="AG508" i="55" s="1"/>
  <c r="AG509" i="55" s="1"/>
  <c r="AG510" i="55" s="1"/>
  <c r="AG511" i="55" s="1"/>
  <c r="AG512" i="55" s="1"/>
  <c r="AG513" i="55" s="1"/>
  <c r="AG514" i="55" s="1"/>
  <c r="AG515" i="55" s="1"/>
  <c r="AG516" i="55" s="1"/>
  <c r="AG517" i="55" s="1"/>
  <c r="AG518" i="55" s="1"/>
  <c r="AG519" i="55" s="1"/>
  <c r="AG520" i="55" s="1"/>
  <c r="AG521" i="55" s="1"/>
  <c r="AG522" i="55" s="1"/>
  <c r="AG523" i="55" s="1"/>
  <c r="AG524" i="55" s="1"/>
  <c r="AG525" i="55" s="1"/>
  <c r="AG526" i="55" s="1"/>
  <c r="AG527" i="55" s="1"/>
  <c r="AG528" i="55" s="1"/>
  <c r="AG529" i="55" s="1"/>
  <c r="AG530" i="55" s="1"/>
  <c r="AG531" i="55" s="1"/>
  <c r="AG532" i="55" s="1"/>
  <c r="AG533" i="55" s="1"/>
  <c r="AG534" i="55" s="1"/>
  <c r="AG535" i="55" s="1"/>
  <c r="AG536" i="55" s="1"/>
  <c r="AG537" i="55" s="1"/>
  <c r="AG538" i="55" s="1"/>
  <c r="AG539" i="55" s="1"/>
  <c r="AG540" i="55" s="1"/>
  <c r="AG541" i="55" s="1"/>
  <c r="AG542" i="55" s="1"/>
  <c r="AG543" i="55" s="1"/>
  <c r="AG544" i="55" s="1"/>
  <c r="AG545" i="55" s="1"/>
  <c r="AG546" i="55" s="1"/>
  <c r="AG547" i="55" s="1"/>
  <c r="AG548" i="55" s="1"/>
  <c r="AG549" i="55" s="1"/>
  <c r="AG550" i="55" s="1"/>
  <c r="AG551" i="55" s="1"/>
  <c r="AG552" i="55" s="1"/>
  <c r="AG553" i="55" s="1"/>
  <c r="AG554" i="55" s="1"/>
  <c r="AG555" i="55" s="1"/>
  <c r="AG556" i="55" s="1"/>
  <c r="AG557" i="55" s="1"/>
  <c r="AG558" i="55" s="1"/>
  <c r="AG559" i="55" s="1"/>
  <c r="AG560" i="55" s="1"/>
  <c r="AG561" i="55" s="1"/>
  <c r="AG562" i="55" s="1"/>
  <c r="AG563" i="55" s="1"/>
  <c r="AG564" i="55" s="1"/>
  <c r="AG565" i="55" s="1"/>
  <c r="AG566" i="55" s="1"/>
  <c r="AG567" i="55" s="1"/>
  <c r="AG568" i="55" s="1"/>
  <c r="AG569" i="55" s="1"/>
  <c r="AG570" i="55" s="1"/>
  <c r="AG571" i="55" s="1"/>
  <c r="AG572" i="55" s="1"/>
  <c r="AG573" i="55" s="1"/>
  <c r="AG574" i="55" s="1"/>
  <c r="AG575" i="55" s="1"/>
  <c r="AG576" i="55" s="1"/>
  <c r="AG577" i="55" s="1"/>
  <c r="AG578" i="55" s="1"/>
  <c r="AG579" i="55" s="1"/>
  <c r="AG580" i="55" s="1"/>
  <c r="AG581" i="55" s="1"/>
  <c r="AG582" i="55" s="1"/>
  <c r="AG583" i="55" s="1"/>
  <c r="AG584" i="55" s="1"/>
  <c r="AG585" i="55" s="1"/>
  <c r="AG586" i="55" s="1"/>
  <c r="AG587" i="55" s="1"/>
  <c r="AG588" i="55" s="1"/>
  <c r="AG589" i="55" s="1"/>
  <c r="AG590" i="55" s="1"/>
  <c r="AG591" i="55" s="1"/>
  <c r="AG592" i="55" s="1"/>
  <c r="AG593" i="55" s="1"/>
  <c r="AG594" i="55" s="1"/>
  <c r="AG595" i="55" s="1"/>
  <c r="AG596" i="55" s="1"/>
  <c r="AG597" i="55" s="1"/>
  <c r="AG598" i="55" s="1"/>
  <c r="AG599" i="55" s="1"/>
  <c r="AG600" i="55" s="1"/>
  <c r="AG601" i="55" s="1"/>
  <c r="AG602" i="55" s="1"/>
  <c r="AG603" i="55" s="1"/>
  <c r="AG604" i="55" s="1"/>
  <c r="AG605" i="55" s="1"/>
  <c r="AG606" i="55" s="1"/>
  <c r="AG607" i="55" s="1"/>
  <c r="AG608" i="55" s="1"/>
  <c r="AG609" i="55" s="1"/>
  <c r="AG610" i="55" s="1"/>
  <c r="AG611" i="55" s="1"/>
  <c r="AG612" i="55" s="1"/>
  <c r="AG613" i="55" s="1"/>
  <c r="AG614" i="55" s="1"/>
  <c r="AG615" i="55" s="1"/>
  <c r="AG616" i="55" s="1"/>
  <c r="AG617" i="55" s="1"/>
  <c r="AG618" i="55" s="1"/>
  <c r="AG619" i="55" s="1"/>
  <c r="AG620" i="55" s="1"/>
  <c r="AG621" i="55" s="1"/>
  <c r="AG622" i="55" s="1"/>
  <c r="AG623" i="55" s="1"/>
  <c r="AG624" i="55" s="1"/>
  <c r="AG625" i="55" s="1"/>
  <c r="AG626" i="55" s="1"/>
  <c r="AG627" i="55" s="1"/>
  <c r="AG628" i="55" s="1"/>
  <c r="AG629" i="55" s="1"/>
  <c r="AG630" i="55" s="1"/>
  <c r="AG631" i="55" s="1"/>
  <c r="AG632" i="55" s="1"/>
  <c r="AG633" i="55" s="1"/>
  <c r="AG634" i="55" s="1"/>
  <c r="AG635" i="55" s="1"/>
  <c r="AG636" i="55" s="1"/>
  <c r="AG637" i="55" s="1"/>
  <c r="AG638" i="55" s="1"/>
  <c r="AG639" i="55" s="1"/>
  <c r="AG640" i="55" s="1"/>
  <c r="AG641" i="55" s="1"/>
  <c r="AG642" i="55" s="1"/>
  <c r="AG643" i="55" s="1"/>
  <c r="AG644" i="55" s="1"/>
  <c r="AG645" i="55" s="1"/>
  <c r="AG646" i="55" s="1"/>
  <c r="AG647" i="55" s="1"/>
  <c r="AG648" i="55" s="1"/>
  <c r="AG649" i="55" s="1"/>
  <c r="AG650" i="55" s="1"/>
  <c r="AG651" i="55" s="1"/>
  <c r="AG652" i="55" s="1"/>
  <c r="AG653" i="55" s="1"/>
  <c r="AG654" i="55" s="1"/>
  <c r="AG655" i="55" s="1"/>
  <c r="AG656" i="55" s="1"/>
  <c r="AG657" i="55" s="1"/>
  <c r="AG658" i="55" s="1"/>
  <c r="AG659" i="55" s="1"/>
  <c r="AG660" i="55" s="1"/>
  <c r="AG661" i="55" s="1"/>
  <c r="AG662" i="55" s="1"/>
  <c r="AG663" i="55" s="1"/>
  <c r="AG664" i="55" s="1"/>
  <c r="AG665" i="55" s="1"/>
  <c r="AG666" i="55" s="1"/>
  <c r="AG667" i="55" s="1"/>
  <c r="AG668" i="55" s="1"/>
  <c r="AG669" i="55" s="1"/>
  <c r="AG670" i="55" s="1"/>
  <c r="AG671" i="55" s="1"/>
  <c r="AG672" i="55" s="1"/>
  <c r="AG673" i="55" s="1"/>
  <c r="AG674" i="55" s="1"/>
  <c r="AG675" i="55" s="1"/>
  <c r="AG676" i="55" s="1"/>
  <c r="AG677" i="55" s="1"/>
  <c r="AG678" i="55" s="1"/>
  <c r="AG679" i="55" s="1"/>
  <c r="AG680" i="55" s="1"/>
  <c r="AG681" i="55" s="1"/>
  <c r="AG682" i="55" s="1"/>
  <c r="AG683" i="55" s="1"/>
  <c r="AG684" i="55" s="1"/>
  <c r="AG685" i="55" s="1"/>
  <c r="AG686" i="55" s="1"/>
  <c r="AG687" i="55" s="1"/>
  <c r="AG688" i="55" s="1"/>
  <c r="AG689" i="55" s="1"/>
  <c r="AG690" i="55" s="1"/>
  <c r="AG691" i="55" s="1"/>
  <c r="AG692" i="55" s="1"/>
  <c r="AG693" i="55" s="1"/>
  <c r="AG694" i="55" s="1"/>
  <c r="AG695" i="55" s="1"/>
  <c r="AG696" i="55" s="1"/>
  <c r="AG697" i="55" s="1"/>
  <c r="AG698" i="55" s="1"/>
  <c r="AG699" i="55" s="1"/>
  <c r="AG700" i="55" s="1"/>
  <c r="AG701" i="55" s="1"/>
  <c r="AG702" i="55" s="1"/>
  <c r="AG703" i="55" s="1"/>
  <c r="AG704" i="55" s="1"/>
  <c r="AG705" i="55" s="1"/>
  <c r="AG706" i="55" s="1"/>
  <c r="AG707" i="55" s="1"/>
  <c r="AG708" i="55" s="1"/>
  <c r="AG709" i="55" s="1"/>
  <c r="AG710" i="55" s="1"/>
  <c r="AG711" i="55" s="1"/>
  <c r="AG712" i="55" s="1"/>
  <c r="AG713" i="55" s="1"/>
  <c r="AG714" i="55" s="1"/>
  <c r="AG715" i="55" s="1"/>
  <c r="AG716" i="55" s="1"/>
  <c r="AG717" i="55" s="1"/>
  <c r="AG718" i="55" s="1"/>
  <c r="AG719" i="55" s="1"/>
  <c r="AG720" i="55" s="1"/>
  <c r="AG721" i="55" s="1"/>
  <c r="AG722" i="55" s="1"/>
  <c r="AG723" i="55" s="1"/>
  <c r="AG724" i="55" s="1"/>
  <c r="AG725" i="55" s="1"/>
  <c r="AG726" i="55" s="1"/>
  <c r="AG727" i="55" s="1"/>
  <c r="AG728" i="55" s="1"/>
  <c r="AG729" i="55" s="1"/>
  <c r="AG730" i="55" s="1"/>
  <c r="AG731" i="55" s="1"/>
  <c r="AG732" i="55" s="1"/>
  <c r="AG733" i="55" s="1"/>
  <c r="AG734" i="55" s="1"/>
  <c r="AG735" i="55" s="1"/>
  <c r="AG736" i="55" s="1"/>
  <c r="AG737" i="55" s="1"/>
  <c r="AG738" i="55" s="1"/>
  <c r="AG739" i="55" s="1"/>
  <c r="AG740" i="55" s="1"/>
  <c r="AG741" i="55" s="1"/>
  <c r="AG742" i="55" s="1"/>
  <c r="AG743" i="55" s="1"/>
  <c r="AG744" i="55" s="1"/>
  <c r="AG745" i="55" s="1"/>
  <c r="AG746" i="55" s="1"/>
  <c r="AG747" i="55" s="1"/>
  <c r="AG748" i="55" s="1"/>
  <c r="AG749" i="55" s="1"/>
  <c r="AG750" i="55" s="1"/>
  <c r="AG751" i="55" s="1"/>
  <c r="AG752" i="55" s="1"/>
  <c r="AG753" i="55" s="1"/>
  <c r="AG754" i="55" s="1"/>
  <c r="AG755" i="55" s="1"/>
  <c r="AG756" i="55" s="1"/>
  <c r="AG757" i="55" s="1"/>
  <c r="AG758" i="55" s="1"/>
  <c r="AG759" i="55" s="1"/>
  <c r="AG760" i="55" s="1"/>
  <c r="AG761" i="55" s="1"/>
  <c r="AG762" i="55" s="1"/>
  <c r="AG763" i="55" s="1"/>
  <c r="AG764" i="55" s="1"/>
  <c r="AG765" i="55" s="1"/>
  <c r="AG766" i="55" s="1"/>
  <c r="AG767" i="55" s="1"/>
  <c r="AG768" i="55" s="1"/>
  <c r="AG769" i="55" s="1"/>
  <c r="AG770" i="55" s="1"/>
  <c r="AG771" i="55" s="1"/>
  <c r="AG772" i="55" s="1"/>
  <c r="AG773" i="55" s="1"/>
  <c r="AG774" i="55" s="1"/>
  <c r="AG775" i="55" s="1"/>
  <c r="AG776" i="55" s="1"/>
  <c r="AG777" i="55" s="1"/>
  <c r="AG778" i="55" s="1"/>
  <c r="AG779" i="55" s="1"/>
  <c r="AG780" i="55" s="1"/>
  <c r="AG781" i="55" s="1"/>
  <c r="AG782" i="55" s="1"/>
  <c r="AG783" i="55" s="1"/>
  <c r="AG784" i="55" s="1"/>
  <c r="AG785" i="55" s="1"/>
  <c r="AG786" i="55" s="1"/>
  <c r="AG787" i="55" s="1"/>
  <c r="AG788" i="55" s="1"/>
  <c r="AG789" i="55" s="1"/>
  <c r="AG790" i="55" s="1"/>
  <c r="AG791" i="55" s="1"/>
  <c r="AG792" i="55" s="1"/>
  <c r="AG793" i="55" s="1"/>
  <c r="AG794" i="55" s="1"/>
  <c r="AG795" i="55" s="1"/>
  <c r="AG796" i="55" s="1"/>
  <c r="AG797" i="55" s="1"/>
  <c r="AG798" i="55" s="1"/>
  <c r="AG799" i="55" s="1"/>
  <c r="AG800" i="55" s="1"/>
  <c r="AG801" i="55" s="1"/>
  <c r="AG802" i="55" s="1"/>
  <c r="AG803" i="55" s="1"/>
  <c r="AG804" i="55" s="1"/>
  <c r="AG805" i="55" s="1"/>
  <c r="AG806" i="55" s="1"/>
  <c r="AG807" i="55" s="1"/>
  <c r="AG808" i="55" s="1"/>
  <c r="AG809" i="55" s="1"/>
  <c r="AG810" i="55" s="1"/>
  <c r="AG811" i="55" s="1"/>
  <c r="AG812" i="55" s="1"/>
  <c r="AG813" i="55" s="1"/>
  <c r="AG814" i="55" s="1"/>
  <c r="AG815" i="55" s="1"/>
  <c r="AG816" i="55" s="1"/>
  <c r="AG817" i="55" s="1"/>
  <c r="AG818" i="55" s="1"/>
  <c r="AG819" i="55" s="1"/>
  <c r="AG820" i="55" s="1"/>
  <c r="AG821" i="55" s="1"/>
  <c r="AG822" i="55" s="1"/>
  <c r="AG823" i="55" s="1"/>
  <c r="AG824" i="55" s="1"/>
  <c r="AG825" i="55" s="1"/>
  <c r="AG826" i="55" s="1"/>
  <c r="AG827" i="55" s="1"/>
  <c r="AG828" i="55" s="1"/>
  <c r="AG829" i="55" s="1"/>
  <c r="AG830" i="55" s="1"/>
  <c r="AG831" i="55" s="1"/>
  <c r="AG832" i="55" s="1"/>
  <c r="AG833" i="55" s="1"/>
  <c r="AG834" i="55" s="1"/>
  <c r="AG835" i="55" s="1"/>
  <c r="AG836" i="55" s="1"/>
  <c r="AG837" i="55" s="1"/>
  <c r="AG838" i="55" s="1"/>
  <c r="AG839" i="55" s="1"/>
  <c r="AG840" i="55" s="1"/>
  <c r="AG841" i="55" s="1"/>
  <c r="AG842" i="55" s="1"/>
  <c r="AG843" i="55" s="1"/>
  <c r="AG844" i="55" s="1"/>
  <c r="AG845" i="55" s="1"/>
  <c r="AG846" i="55" s="1"/>
  <c r="AG847" i="55" s="1"/>
  <c r="AG848" i="55" s="1"/>
  <c r="AG849" i="55" s="1"/>
  <c r="AG850" i="55" s="1"/>
  <c r="AG851" i="55" s="1"/>
  <c r="AG852" i="55" s="1"/>
  <c r="AG853" i="55" s="1"/>
  <c r="AG854" i="55" s="1"/>
  <c r="AG855" i="55" s="1"/>
  <c r="AG856" i="55" s="1"/>
  <c r="AG857" i="55" s="1"/>
  <c r="AG858" i="55" s="1"/>
  <c r="AG859" i="55" s="1"/>
  <c r="AG860" i="55" s="1"/>
  <c r="AG861" i="55" s="1"/>
  <c r="AG862" i="55" s="1"/>
  <c r="AG863" i="55" s="1"/>
  <c r="AG864" i="55" s="1"/>
  <c r="AG865" i="55" s="1"/>
  <c r="AG866" i="55" s="1"/>
  <c r="AG867" i="55" s="1"/>
  <c r="AG868" i="55" s="1"/>
  <c r="AG869" i="55" s="1"/>
  <c r="AG870" i="55" s="1"/>
  <c r="AG871" i="55" s="1"/>
  <c r="AG872" i="55" s="1"/>
  <c r="AG873" i="55" s="1"/>
  <c r="AG874" i="55" s="1"/>
  <c r="AG875" i="55" s="1"/>
  <c r="AG876" i="55" s="1"/>
  <c r="AG877" i="55" s="1"/>
  <c r="AG878" i="55" s="1"/>
  <c r="AG879" i="55" s="1"/>
  <c r="AG880" i="55" s="1"/>
  <c r="AG881" i="55" s="1"/>
  <c r="AG882" i="55" s="1"/>
  <c r="AG883" i="55" s="1"/>
  <c r="AG884" i="55" s="1"/>
  <c r="AG885" i="55" s="1"/>
  <c r="AG886" i="55" s="1"/>
  <c r="AG887" i="55" s="1"/>
  <c r="AG888" i="55" s="1"/>
  <c r="AG889" i="55" s="1"/>
  <c r="AG890" i="55" s="1"/>
  <c r="AG891" i="55" s="1"/>
  <c r="AG892" i="55" s="1"/>
  <c r="AG893" i="55" s="1"/>
  <c r="AG894" i="55" s="1"/>
  <c r="AG895" i="55" s="1"/>
  <c r="AG896" i="55" s="1"/>
  <c r="AG897" i="55" s="1"/>
  <c r="AG898" i="55" s="1"/>
  <c r="AG899" i="55" s="1"/>
  <c r="AG900" i="55" s="1"/>
  <c r="AG901" i="55" s="1"/>
  <c r="AG902" i="55" s="1"/>
  <c r="AG903" i="55" s="1"/>
  <c r="AG904" i="55" s="1"/>
  <c r="AG905" i="55" s="1"/>
  <c r="AG906" i="55" s="1"/>
  <c r="AG907" i="55" s="1"/>
  <c r="AG908" i="55" s="1"/>
  <c r="AG909" i="55" s="1"/>
  <c r="AG910" i="55" s="1"/>
  <c r="AG911" i="55" s="1"/>
  <c r="AG912" i="55" s="1"/>
  <c r="AG913" i="55" s="1"/>
  <c r="AG914" i="55" s="1"/>
  <c r="AG915" i="55" s="1"/>
  <c r="AG916" i="55" s="1"/>
  <c r="AG917" i="55" s="1"/>
  <c r="AG918" i="55" s="1"/>
  <c r="AG919" i="55" s="1"/>
  <c r="AG920" i="55" s="1"/>
  <c r="AG921" i="55" s="1"/>
  <c r="AG922" i="55" s="1"/>
  <c r="AG923" i="55" s="1"/>
  <c r="AG924" i="55" s="1"/>
  <c r="AG925" i="55" s="1"/>
  <c r="AG926" i="55" s="1"/>
  <c r="AG927" i="55" s="1"/>
  <c r="AG928" i="55" s="1"/>
  <c r="AG929" i="55" s="1"/>
  <c r="AG930" i="55" s="1"/>
  <c r="AG931" i="55" s="1"/>
  <c r="AG932" i="55" s="1"/>
  <c r="AG933" i="55" s="1"/>
  <c r="AG934" i="55" s="1"/>
  <c r="AG935" i="55" s="1"/>
  <c r="AG936" i="55" s="1"/>
  <c r="AG937" i="55" s="1"/>
  <c r="AG938" i="55" s="1"/>
  <c r="AG939" i="55" s="1"/>
  <c r="AG940" i="55" s="1"/>
  <c r="AG941" i="55" s="1"/>
  <c r="AG942" i="55" s="1"/>
  <c r="AG943" i="55" s="1"/>
  <c r="AG944" i="55" s="1"/>
  <c r="AG945" i="55" s="1"/>
  <c r="AG946" i="55" s="1"/>
  <c r="AG947" i="55" s="1"/>
  <c r="AG948" i="55" s="1"/>
  <c r="AG949" i="55" s="1"/>
  <c r="AG950" i="55" s="1"/>
  <c r="AG951" i="55" s="1"/>
  <c r="AG952" i="55" s="1"/>
  <c r="AG953" i="55" s="1"/>
  <c r="AG954" i="55" s="1"/>
  <c r="AG955" i="55" s="1"/>
  <c r="AG956" i="55" s="1"/>
  <c r="AG957" i="55" s="1"/>
  <c r="AG958" i="55" s="1"/>
  <c r="AG959" i="55" s="1"/>
  <c r="AG960" i="55" s="1"/>
  <c r="AG961" i="55" s="1"/>
  <c r="AG962" i="55" s="1"/>
  <c r="AG963" i="55" s="1"/>
  <c r="AG964" i="55" s="1"/>
  <c r="AG965" i="55" s="1"/>
  <c r="AG966" i="55" s="1"/>
  <c r="AG967" i="55" s="1"/>
  <c r="AG968" i="55" s="1"/>
  <c r="AG969" i="55" s="1"/>
  <c r="AG970" i="55" s="1"/>
  <c r="AG971" i="55" s="1"/>
  <c r="AG972" i="55" s="1"/>
  <c r="AG973" i="55" s="1"/>
  <c r="AG974" i="55" s="1"/>
  <c r="AG975" i="55" s="1"/>
  <c r="AG976" i="55" s="1"/>
  <c r="AG977" i="55" s="1"/>
  <c r="AG978" i="55" s="1"/>
  <c r="AG979" i="55" s="1"/>
  <c r="AG980" i="55" s="1"/>
  <c r="AG981" i="55" s="1"/>
  <c r="AG982" i="55" s="1"/>
  <c r="AG983" i="55" s="1"/>
  <c r="AG984" i="55" s="1"/>
  <c r="AG985" i="55" s="1"/>
  <c r="AG986" i="55" s="1"/>
  <c r="AG987" i="55" s="1"/>
  <c r="AG988" i="55" s="1"/>
  <c r="AG989" i="55" s="1"/>
  <c r="AG990" i="55" s="1"/>
  <c r="AG991" i="55" s="1"/>
  <c r="AG992" i="55" s="1"/>
  <c r="AG993" i="55" s="1"/>
  <c r="AG994" i="55" s="1"/>
  <c r="AG995" i="55" s="1"/>
  <c r="AG996" i="55" s="1"/>
  <c r="AG997" i="55" s="1"/>
  <c r="AG998" i="55" s="1"/>
  <c r="AG999" i="55" s="1"/>
  <c r="AG1000" i="55" s="1"/>
  <c r="AG1001" i="55" s="1"/>
  <c r="AG1002" i="55" s="1"/>
  <c r="AG1003" i="55" s="1"/>
  <c r="AG1004" i="55" s="1"/>
  <c r="AG1005" i="55" s="1"/>
  <c r="AG1006" i="55" s="1"/>
  <c r="AG1007" i="55" s="1"/>
  <c r="AG1008" i="55" s="1"/>
  <c r="AG1009" i="55" s="1"/>
  <c r="AG1010" i="55" s="1"/>
  <c r="AG1011" i="55" s="1"/>
  <c r="AG1012" i="55" s="1"/>
  <c r="AG1013" i="55" s="1"/>
  <c r="AG1014" i="55" s="1"/>
  <c r="AG1015" i="55" s="1"/>
  <c r="AG1016" i="55" s="1"/>
  <c r="AG1017" i="55" s="1"/>
  <c r="AG1018" i="55" s="1"/>
  <c r="AG1019" i="55" s="1"/>
  <c r="AG1020" i="55" s="1"/>
  <c r="AG1021" i="55" s="1"/>
  <c r="AG1022" i="55" s="1"/>
  <c r="AG1023" i="55" s="1"/>
  <c r="AG1024" i="55" s="1"/>
  <c r="AG1025" i="55" s="1"/>
  <c r="AG1026" i="55" s="1"/>
  <c r="AG1027" i="55" s="1"/>
  <c r="AG1028" i="55" s="1"/>
  <c r="AG1029" i="55" s="1"/>
  <c r="AG1030" i="55" s="1"/>
  <c r="AG1031" i="55" s="1"/>
  <c r="AG1032" i="55" s="1"/>
  <c r="AG1033" i="55" s="1"/>
  <c r="AG1034" i="55" s="1"/>
  <c r="AG1035" i="55" s="1"/>
  <c r="AG1036" i="55" s="1"/>
  <c r="AG1037" i="55" s="1"/>
  <c r="AG1038" i="55" s="1"/>
  <c r="AG1039" i="55" s="1"/>
  <c r="AG1040" i="55" s="1"/>
  <c r="AG1041" i="55" s="1"/>
  <c r="AG1042" i="55" s="1"/>
  <c r="AG1043" i="55" s="1"/>
  <c r="AG1044" i="55" s="1"/>
  <c r="AG1045" i="55" s="1"/>
  <c r="AG1046" i="55" s="1"/>
  <c r="AG1047" i="55" s="1"/>
  <c r="AG1048" i="55" s="1"/>
  <c r="AG1049" i="55" s="1"/>
  <c r="AG1050" i="55" s="1"/>
  <c r="AG1051" i="55" s="1"/>
  <c r="AG1052" i="55" s="1"/>
  <c r="AG1053" i="55" s="1"/>
  <c r="AG1054" i="55" s="1"/>
  <c r="AG1055" i="55" s="1"/>
  <c r="AG1056" i="55" s="1"/>
  <c r="AG1057" i="55" s="1"/>
  <c r="AG1058" i="55" s="1"/>
  <c r="AG1059" i="55" s="1"/>
  <c r="AG1060" i="55" s="1"/>
  <c r="AG1061" i="55" s="1"/>
  <c r="AG1062" i="55" s="1"/>
  <c r="AG1063" i="55" s="1"/>
  <c r="AG1064" i="55" s="1"/>
  <c r="AG1065" i="55" s="1"/>
  <c r="AG1066" i="55" s="1"/>
  <c r="AG1067" i="55" s="1"/>
  <c r="AG1068" i="55" s="1"/>
  <c r="AG1069" i="55" s="1"/>
  <c r="AG1070" i="55" s="1"/>
  <c r="AG1071" i="55" s="1"/>
  <c r="AG1072" i="55" s="1"/>
  <c r="AG1073" i="55" s="1"/>
  <c r="AG1074" i="55" s="1"/>
  <c r="AG1075" i="55" s="1"/>
  <c r="AG1076" i="55" s="1"/>
  <c r="AG1077" i="55" s="1"/>
  <c r="AG1078" i="55" s="1"/>
  <c r="AG1079" i="55" s="1"/>
  <c r="AG1080" i="55" s="1"/>
  <c r="AG1081" i="55" s="1"/>
  <c r="AG1082" i="55" s="1"/>
  <c r="AG1083" i="55" s="1"/>
  <c r="AG1084" i="55" s="1"/>
  <c r="AG1085" i="55" s="1"/>
  <c r="AG1086" i="55" s="1"/>
  <c r="AG1087" i="55" s="1"/>
  <c r="AG1088" i="55" s="1"/>
  <c r="AG1089" i="55" s="1"/>
  <c r="AG1090" i="55" s="1"/>
  <c r="AG1091" i="55" s="1"/>
  <c r="AG1092" i="55" s="1"/>
  <c r="AG1093" i="55" s="1"/>
  <c r="AG1094" i="55" s="1"/>
  <c r="AG1095" i="55" s="1"/>
  <c r="AG1096" i="55" s="1"/>
  <c r="AG1097" i="55" s="1"/>
  <c r="AG1098" i="55" s="1"/>
  <c r="AG1099" i="55" s="1"/>
  <c r="AG1100" i="55" s="1"/>
  <c r="AG1101" i="55" s="1"/>
  <c r="AG1102" i="55" s="1"/>
  <c r="AG1103" i="55" s="1"/>
  <c r="AG1104" i="55" s="1"/>
  <c r="AG1105" i="55" s="1"/>
  <c r="AG1106" i="55" s="1"/>
  <c r="AG1107" i="55" s="1"/>
  <c r="AG1108" i="55" s="1"/>
  <c r="AG1109" i="55" s="1"/>
  <c r="AG1110" i="55" s="1"/>
  <c r="AG1111" i="55" s="1"/>
  <c r="AG1112" i="55" s="1"/>
  <c r="AG1113" i="55" s="1"/>
  <c r="AG1114" i="55" s="1"/>
  <c r="AG1115" i="55" s="1"/>
  <c r="AG1116" i="55" s="1"/>
  <c r="AG1117" i="55" s="1"/>
  <c r="AG1118" i="55" s="1"/>
  <c r="AG1119" i="55" s="1"/>
  <c r="AG1120" i="55" s="1"/>
  <c r="AG1121" i="55" s="1"/>
  <c r="AG1122" i="55" s="1"/>
  <c r="AG1123" i="55" s="1"/>
  <c r="AG1124" i="55" s="1"/>
  <c r="AG1125" i="55" s="1"/>
  <c r="AG1126" i="55" s="1"/>
  <c r="AG1127" i="55" s="1"/>
  <c r="AG1128" i="55" s="1"/>
  <c r="AG1129" i="55" s="1"/>
  <c r="AG1130" i="55" s="1"/>
  <c r="AG1131" i="55" s="1"/>
  <c r="AG1132" i="55" s="1"/>
  <c r="AG1133" i="55" s="1"/>
  <c r="AG1134" i="55" s="1"/>
  <c r="AG1135" i="55" s="1"/>
  <c r="AG1136" i="55" s="1"/>
  <c r="AG1137" i="55" s="1"/>
  <c r="AG1138" i="55" s="1"/>
  <c r="AG1139" i="55" s="1"/>
  <c r="AG1140" i="55" s="1"/>
  <c r="AG1141" i="55" s="1"/>
  <c r="AG1142" i="55" s="1"/>
  <c r="AG1143" i="55" s="1"/>
  <c r="AG1144" i="55" s="1"/>
  <c r="AG1145" i="55" s="1"/>
  <c r="AG1146" i="55" s="1"/>
  <c r="AG1147" i="55" s="1"/>
  <c r="AG1148" i="55" s="1"/>
  <c r="AG1149" i="55" s="1"/>
  <c r="AG1150" i="55" s="1"/>
  <c r="AG1151" i="55" s="1"/>
  <c r="AG1152" i="55" s="1"/>
  <c r="AG1153" i="55" s="1"/>
  <c r="AG1154" i="55" s="1"/>
  <c r="AG1155" i="55" s="1"/>
  <c r="AG1156" i="55" s="1"/>
  <c r="AG1157" i="55" s="1"/>
  <c r="AG1158" i="55" s="1"/>
  <c r="AG1159" i="55" s="1"/>
  <c r="AG1160" i="55" s="1"/>
  <c r="AG1161" i="55" s="1"/>
  <c r="AG1162" i="55" s="1"/>
  <c r="AG1163" i="55" s="1"/>
  <c r="AG1164" i="55" s="1"/>
  <c r="AG1165" i="55" s="1"/>
  <c r="AG1166" i="55" s="1"/>
  <c r="AG1167" i="55" s="1"/>
  <c r="AG1168" i="55" s="1"/>
  <c r="AG1169" i="55" s="1"/>
  <c r="AG1170" i="55" s="1"/>
  <c r="AG1171" i="55" s="1"/>
  <c r="AG1172" i="55" s="1"/>
  <c r="AG1173" i="55" s="1"/>
  <c r="AG1174" i="55" s="1"/>
  <c r="AG1175" i="55" s="1"/>
  <c r="AG1176" i="55" s="1"/>
  <c r="AG1177" i="55" s="1"/>
  <c r="AG1178" i="55" s="1"/>
  <c r="AG1179" i="55" s="1"/>
  <c r="AG1180" i="55" s="1"/>
  <c r="AG1181" i="55" s="1"/>
  <c r="AG1182" i="55" s="1"/>
  <c r="AG1183" i="55" s="1"/>
  <c r="AG1184" i="55" s="1"/>
  <c r="AG1185" i="55" s="1"/>
  <c r="AG1186" i="55" s="1"/>
  <c r="AG1187" i="55" s="1"/>
  <c r="AG1188" i="55" s="1"/>
  <c r="AG1189" i="55" s="1"/>
  <c r="AG1190" i="55" s="1"/>
  <c r="AG1191" i="55" s="1"/>
  <c r="AG1192" i="55" s="1"/>
  <c r="AG1193" i="55" s="1"/>
  <c r="AG1194" i="55" s="1"/>
  <c r="AG1195" i="55" s="1"/>
  <c r="AG1196" i="55" s="1"/>
  <c r="AG1197" i="55" s="1"/>
  <c r="AG1198" i="55" s="1"/>
  <c r="AG1199" i="55" s="1"/>
  <c r="AG1200" i="55" s="1"/>
  <c r="AG1201" i="55" s="1"/>
  <c r="AG1202" i="55" s="1"/>
  <c r="AG1203" i="55" s="1"/>
  <c r="AG1204" i="55" s="1"/>
  <c r="AG1205" i="55" s="1"/>
  <c r="AG1206" i="55" s="1"/>
  <c r="AG1207" i="55" s="1"/>
  <c r="AG1208" i="55" s="1"/>
  <c r="AG1209" i="55" s="1"/>
  <c r="AG1210" i="55" s="1"/>
  <c r="AG1211" i="55" s="1"/>
  <c r="AG1212" i="55" s="1"/>
  <c r="AG1213" i="55" s="1"/>
  <c r="AG1214" i="55" s="1"/>
  <c r="AG1215" i="55" s="1"/>
  <c r="AG1216" i="55" s="1"/>
  <c r="AG1217" i="55" s="1"/>
  <c r="AG1218" i="55" s="1"/>
  <c r="AG1219" i="55" s="1"/>
  <c r="AG1220" i="55" s="1"/>
  <c r="AG1221" i="55" s="1"/>
  <c r="AG1222" i="55" s="1"/>
  <c r="AG1223" i="55" s="1"/>
  <c r="AG1224" i="55" s="1"/>
  <c r="AG1225" i="55" s="1"/>
  <c r="AG1226" i="55" s="1"/>
  <c r="AG1227" i="55" s="1"/>
  <c r="AG1228" i="55" s="1"/>
  <c r="AG1229" i="55" s="1"/>
  <c r="AG1230" i="55" s="1"/>
  <c r="AG1231" i="55" s="1"/>
  <c r="AG1232" i="55" s="1"/>
  <c r="AG1233" i="55" s="1"/>
  <c r="AG1234" i="55" s="1"/>
  <c r="AG1235" i="55" s="1"/>
  <c r="AG1236" i="55" s="1"/>
  <c r="AG1237" i="55" s="1"/>
  <c r="AG1238" i="55" s="1"/>
  <c r="AG1239" i="55" s="1"/>
  <c r="AG1240" i="55" s="1"/>
  <c r="AG1241" i="55" s="1"/>
  <c r="AG1242" i="55" s="1"/>
  <c r="AG1243" i="55" s="1"/>
  <c r="AG1244" i="55" s="1"/>
  <c r="AG1245" i="55" s="1"/>
  <c r="AG1246" i="55" s="1"/>
  <c r="AG1247" i="55" s="1"/>
  <c r="AG1248" i="55" s="1"/>
  <c r="AG1249" i="55" s="1"/>
  <c r="AG1250" i="55" s="1"/>
  <c r="AG1251" i="55" s="1"/>
  <c r="AG1252" i="55" s="1"/>
  <c r="AG1253" i="55" s="1"/>
  <c r="AG1254" i="55" s="1"/>
  <c r="AG1255" i="55" s="1"/>
  <c r="AG1256" i="55" s="1"/>
  <c r="AG1257" i="55" s="1"/>
  <c r="AG1258" i="55" s="1"/>
  <c r="AG1259" i="55" s="1"/>
  <c r="AG1260" i="55" s="1"/>
  <c r="AG1261" i="55" s="1"/>
  <c r="AG1262" i="55" s="1"/>
  <c r="AG1263" i="55" s="1"/>
  <c r="AG1264" i="55" s="1"/>
  <c r="AG1265" i="55" s="1"/>
  <c r="AG1266" i="55" s="1"/>
  <c r="AG1267" i="55" s="1"/>
  <c r="AG1268" i="55" s="1"/>
  <c r="AG1269" i="55" s="1"/>
  <c r="AG1270" i="55" s="1"/>
  <c r="AG1271" i="55" s="1"/>
  <c r="AG1272" i="55" s="1"/>
  <c r="AG1273" i="55" s="1"/>
  <c r="AG1274" i="55" s="1"/>
  <c r="AG1275" i="55" s="1"/>
  <c r="AG1276" i="55" s="1"/>
  <c r="AG1277" i="55" s="1"/>
  <c r="AG1278" i="55" s="1"/>
  <c r="AG1279" i="55" s="1"/>
  <c r="AG1280" i="55" s="1"/>
  <c r="AG1281" i="55" s="1"/>
  <c r="AG1282" i="55" s="1"/>
  <c r="AG1283" i="55" s="1"/>
  <c r="AG1284" i="55" s="1"/>
  <c r="AG1285" i="55" s="1"/>
  <c r="AG1286" i="55" s="1"/>
  <c r="AG1287" i="55" s="1"/>
  <c r="AG1288" i="55" s="1"/>
  <c r="AG1289" i="55" s="1"/>
  <c r="AG1290" i="55" s="1"/>
  <c r="AG1291" i="55" s="1"/>
  <c r="AG1292" i="55" s="1"/>
  <c r="AG1293" i="55" s="1"/>
  <c r="AG1294" i="55" s="1"/>
  <c r="AG1295" i="55" s="1"/>
  <c r="AG1296" i="55" s="1"/>
  <c r="AG1297" i="55" s="1"/>
  <c r="AG1298" i="55" s="1"/>
  <c r="AG1299" i="55" s="1"/>
  <c r="AG1300" i="55" s="1"/>
  <c r="AG1301" i="55" s="1"/>
  <c r="AG1302" i="55" s="1"/>
  <c r="AG1303" i="55" s="1"/>
  <c r="AG1304" i="55" s="1"/>
  <c r="AG1305" i="55" s="1"/>
  <c r="AG1306" i="55" s="1"/>
  <c r="AG1307" i="55" s="1"/>
  <c r="AG1308" i="55" s="1"/>
  <c r="AG1309" i="55" s="1"/>
  <c r="AG1310" i="55" s="1"/>
  <c r="AG1311" i="55" s="1"/>
  <c r="AG1312" i="55" s="1"/>
  <c r="AG1313" i="55" s="1"/>
  <c r="AG1314" i="55" s="1"/>
  <c r="AG1315" i="55" s="1"/>
  <c r="AG1316" i="55" s="1"/>
  <c r="AG1317" i="55" s="1"/>
  <c r="AG1318" i="55" s="1"/>
  <c r="AG1319" i="55" s="1"/>
  <c r="AG1320" i="55" s="1"/>
  <c r="AG1321" i="55" s="1"/>
  <c r="AG1322" i="55" s="1"/>
  <c r="AG1323" i="55" s="1"/>
  <c r="AG1324" i="55" s="1"/>
  <c r="AG1325" i="55" s="1"/>
  <c r="AG1326" i="55" s="1"/>
  <c r="AG1327" i="55" s="1"/>
  <c r="AG1328" i="55" s="1"/>
  <c r="AG1329" i="55" s="1"/>
  <c r="AG1330" i="55" s="1"/>
  <c r="AG1331" i="55" s="1"/>
  <c r="AG1332" i="55" s="1"/>
  <c r="AG1333" i="55" s="1"/>
  <c r="AG1334" i="55" s="1"/>
  <c r="AG1335" i="55" s="1"/>
  <c r="AG1336" i="55" s="1"/>
  <c r="AG1337" i="55" s="1"/>
  <c r="AG1338" i="55" s="1"/>
  <c r="AG1339" i="55" s="1"/>
  <c r="AG1340" i="55" s="1"/>
  <c r="AG1341" i="55" s="1"/>
  <c r="AG1342" i="55" s="1"/>
  <c r="AG1343" i="55" s="1"/>
  <c r="AG1344" i="55" s="1"/>
  <c r="AG1345" i="55" s="1"/>
  <c r="AG1346" i="55" s="1"/>
  <c r="AG1347" i="55" s="1"/>
  <c r="AG1348" i="55" s="1"/>
  <c r="AG1349" i="55" s="1"/>
  <c r="AG1350" i="55" s="1"/>
  <c r="AG1351" i="55" s="1"/>
  <c r="AG1352" i="55" s="1"/>
  <c r="AG1353" i="55" s="1"/>
  <c r="AG1354" i="55" s="1"/>
  <c r="AG1355" i="55" s="1"/>
  <c r="AG1356" i="55" s="1"/>
  <c r="AG1357" i="55" s="1"/>
  <c r="AG1358" i="55" s="1"/>
  <c r="AG1359" i="55" s="1"/>
  <c r="AG1360" i="55" s="1"/>
  <c r="AG1361" i="55" s="1"/>
  <c r="AG1362" i="55" s="1"/>
  <c r="AG1363" i="55" s="1"/>
  <c r="AG1364" i="55" s="1"/>
  <c r="AG1365" i="55" s="1"/>
  <c r="AG1366" i="55" s="1"/>
  <c r="AG1367" i="55" s="1"/>
  <c r="AG1368" i="55" s="1"/>
  <c r="AG1369" i="55" s="1"/>
  <c r="AG1370" i="55" s="1"/>
  <c r="AG1371" i="55" s="1"/>
  <c r="AG1372" i="55" s="1"/>
  <c r="AG1373" i="55" s="1"/>
  <c r="AG1374" i="55" s="1"/>
  <c r="AG1375" i="55" s="1"/>
  <c r="AG1376" i="55" s="1"/>
  <c r="AG1377" i="55" s="1"/>
  <c r="AG1378" i="55" s="1"/>
  <c r="AG1379" i="55" s="1"/>
  <c r="AG1380" i="55" s="1"/>
  <c r="AG1381" i="55" s="1"/>
  <c r="AG1382" i="55" s="1"/>
  <c r="AG1383" i="55" s="1"/>
  <c r="AG1384" i="55" s="1"/>
  <c r="AG1385" i="55" s="1"/>
  <c r="AG1386" i="55" s="1"/>
  <c r="AG1387" i="55" s="1"/>
  <c r="AG1388" i="55" s="1"/>
  <c r="AG1389" i="55" s="1"/>
  <c r="AG1390" i="55" s="1"/>
  <c r="AG1391" i="55" s="1"/>
  <c r="AG1392" i="55" s="1"/>
  <c r="AG1393" i="55" s="1"/>
  <c r="AG1394" i="55" s="1"/>
  <c r="AG1395" i="55" s="1"/>
  <c r="AG1396" i="55" s="1"/>
  <c r="AG1397" i="55" s="1"/>
  <c r="AG1398" i="55" s="1"/>
  <c r="AG1399" i="55" s="1"/>
  <c r="AG1400" i="55" s="1"/>
  <c r="AG1401" i="55" s="1"/>
  <c r="AG1402" i="55" s="1"/>
  <c r="AG1403" i="55" s="1"/>
  <c r="AG1404" i="55" s="1"/>
  <c r="AG1405" i="55" s="1"/>
  <c r="AG1406" i="55" s="1"/>
  <c r="AG1407" i="55" s="1"/>
  <c r="AG1408" i="55" s="1"/>
  <c r="AG1409" i="55" s="1"/>
  <c r="AG1410" i="55" s="1"/>
  <c r="AG1411" i="55" s="1"/>
  <c r="AG1412" i="55" s="1"/>
  <c r="AG1413" i="55" s="1"/>
  <c r="AG1414" i="55" s="1"/>
  <c r="AG1415" i="55" s="1"/>
  <c r="AG1416" i="55" s="1"/>
  <c r="AG1417" i="55" s="1"/>
  <c r="AG1418" i="55" s="1"/>
  <c r="AG1419" i="55" s="1"/>
  <c r="AG1420" i="55" s="1"/>
  <c r="AG1421" i="55" s="1"/>
  <c r="AG1422" i="55" s="1"/>
  <c r="AG1423" i="55" s="1"/>
  <c r="AG1424" i="55" s="1"/>
  <c r="AG1425" i="55" s="1"/>
  <c r="AG1426" i="55" s="1"/>
  <c r="AG1427" i="55" s="1"/>
  <c r="AG1428" i="55" s="1"/>
  <c r="AG1429" i="55" s="1"/>
  <c r="AG1430" i="55" s="1"/>
  <c r="AG1431" i="55" s="1"/>
  <c r="AG1432" i="55" s="1"/>
  <c r="AG1433" i="55" s="1"/>
  <c r="AG1434" i="55" s="1"/>
  <c r="AG1435" i="55" s="1"/>
  <c r="AG1436" i="55" s="1"/>
  <c r="AG1437" i="55" s="1"/>
  <c r="AG1438" i="55" s="1"/>
  <c r="AG1439" i="55" s="1"/>
  <c r="AG1440" i="55" s="1"/>
  <c r="AG1441" i="55" s="1"/>
  <c r="AG1442" i="55" s="1"/>
  <c r="AG1443" i="55" s="1"/>
  <c r="AG1444" i="55" s="1"/>
  <c r="AG1445" i="55" s="1"/>
  <c r="AG1446" i="55" s="1"/>
  <c r="AG1447" i="55" s="1"/>
  <c r="AG1448" i="55" s="1"/>
  <c r="AG1449" i="55" s="1"/>
  <c r="AG1450" i="55" s="1"/>
  <c r="AG1451" i="55" s="1"/>
  <c r="AG1452" i="55" s="1"/>
  <c r="AG1453" i="55" s="1"/>
  <c r="AG1454" i="55" s="1"/>
  <c r="AG1455" i="55" s="1"/>
  <c r="AG1456" i="55" s="1"/>
  <c r="AG1457" i="55" s="1"/>
  <c r="AG1458" i="55" s="1"/>
  <c r="AG1459" i="55" s="1"/>
  <c r="AG1460" i="55" s="1"/>
  <c r="AG1461" i="55" s="1"/>
  <c r="AG1462" i="55" s="1"/>
  <c r="AG1463" i="55" s="1"/>
  <c r="AG1464" i="55" s="1"/>
  <c r="AG1465" i="55" s="1"/>
  <c r="AG1466" i="55" s="1"/>
  <c r="AG1467" i="55" s="1"/>
  <c r="AG1468" i="55" s="1"/>
  <c r="AG1469" i="55" s="1"/>
  <c r="AG1470" i="55" s="1"/>
  <c r="AG1471" i="55" s="1"/>
  <c r="AG1472" i="55" s="1"/>
  <c r="AG1473" i="55" s="1"/>
  <c r="AG1474" i="55" s="1"/>
  <c r="AG1475" i="55" s="1"/>
  <c r="AG1476" i="55" s="1"/>
  <c r="AG1477" i="55" s="1"/>
  <c r="AG1478" i="55" s="1"/>
  <c r="AG1479" i="55" s="1"/>
  <c r="AG1480" i="55" s="1"/>
  <c r="AG1481" i="55" s="1"/>
  <c r="AG1482" i="55" s="1"/>
  <c r="AG1483" i="55" s="1"/>
  <c r="AG1484" i="55" s="1"/>
  <c r="AG1485" i="55" s="1"/>
  <c r="AG1486" i="55" s="1"/>
  <c r="AG1487" i="55" s="1"/>
  <c r="AG1488" i="55" s="1"/>
  <c r="AG1489" i="55" s="1"/>
  <c r="AG1490" i="55" s="1"/>
  <c r="AG1491" i="55" s="1"/>
  <c r="AG1492" i="55" s="1"/>
  <c r="AG1493" i="55" s="1"/>
  <c r="AG1494" i="55" s="1"/>
  <c r="AG1495" i="55" s="1"/>
  <c r="AG1496" i="55" s="1"/>
  <c r="AG1497" i="55" s="1"/>
  <c r="AG1498" i="55" s="1"/>
  <c r="AG1499" i="55" s="1"/>
  <c r="AG1500" i="55" s="1"/>
  <c r="AG1501" i="55" s="1"/>
  <c r="AG1502" i="55" s="1"/>
  <c r="AG1503" i="55" s="1"/>
  <c r="AG1504" i="55" s="1"/>
  <c r="AG1505" i="55" s="1"/>
  <c r="AG1506" i="55" s="1"/>
  <c r="AG1507" i="55" s="1"/>
  <c r="AG1508" i="55" s="1"/>
  <c r="AG1509" i="55" s="1"/>
  <c r="AG1510" i="55" s="1"/>
  <c r="AG1511" i="55" s="1"/>
  <c r="AG1512" i="55" s="1"/>
  <c r="AG1513" i="55" s="1"/>
  <c r="AG1514" i="55" s="1"/>
  <c r="AG1515" i="55" s="1"/>
  <c r="AG1516" i="55" s="1"/>
  <c r="AG1517" i="55" s="1"/>
  <c r="AG1518" i="55" s="1"/>
  <c r="AG1519" i="55" s="1"/>
  <c r="AG1520" i="55" s="1"/>
  <c r="AG1521" i="55" s="1"/>
  <c r="AG1522" i="55" s="1"/>
  <c r="AG1523" i="55" s="1"/>
  <c r="AG1524" i="55" s="1"/>
  <c r="AG1525" i="55" s="1"/>
  <c r="AG1526" i="55" s="1"/>
  <c r="AG1527" i="55" s="1"/>
  <c r="AG1528" i="55" s="1"/>
  <c r="AG1529" i="55" s="1"/>
  <c r="AG1530" i="55" s="1"/>
  <c r="AG1531" i="55" s="1"/>
  <c r="AG1532" i="55" s="1"/>
  <c r="AG1533" i="55" s="1"/>
  <c r="AG1534" i="55" s="1"/>
  <c r="AG1535" i="55" s="1"/>
  <c r="AG1536" i="55" s="1"/>
  <c r="AG1537" i="55" s="1"/>
  <c r="AG1538" i="55" s="1"/>
  <c r="AG1539" i="55" s="1"/>
  <c r="AG1540" i="55" s="1"/>
  <c r="AG1541" i="55" s="1"/>
  <c r="AG1542" i="55" s="1"/>
  <c r="AG1543" i="55" s="1"/>
  <c r="AG1544" i="55" s="1"/>
  <c r="AG1545" i="55" s="1"/>
  <c r="AG1546" i="55" s="1"/>
  <c r="AG1547" i="55" s="1"/>
  <c r="AG1548" i="55" s="1"/>
  <c r="AG1549" i="55" s="1"/>
  <c r="AG1550" i="55" s="1"/>
  <c r="AG1551" i="55" s="1"/>
  <c r="AG1552" i="55" s="1"/>
  <c r="AG1553" i="55" s="1"/>
  <c r="AG1554" i="55" s="1"/>
  <c r="AG1555" i="55" s="1"/>
  <c r="AG1556" i="55" s="1"/>
  <c r="AG1557" i="55" s="1"/>
  <c r="AG1558" i="55" s="1"/>
  <c r="AG1559" i="55" s="1"/>
  <c r="AG1560" i="55" s="1"/>
  <c r="AG1561" i="55" s="1"/>
  <c r="AG1562" i="55" s="1"/>
  <c r="AG1563" i="55" s="1"/>
  <c r="AG1564" i="55" s="1"/>
  <c r="AG1565" i="55" s="1"/>
  <c r="AG1566" i="55" s="1"/>
  <c r="AG1567" i="55" s="1"/>
  <c r="AG1568" i="55" s="1"/>
  <c r="AG1569" i="55" s="1"/>
  <c r="AG1570" i="55" s="1"/>
  <c r="AG1571" i="55" s="1"/>
  <c r="AG1572" i="55" s="1"/>
  <c r="AG1573" i="55" s="1"/>
  <c r="AG1574" i="55" s="1"/>
  <c r="AG1575" i="55" s="1"/>
  <c r="AG1576" i="55" s="1"/>
  <c r="AG1577" i="55" s="1"/>
  <c r="AG1578" i="55" s="1"/>
  <c r="AG1579" i="55" s="1"/>
  <c r="AG1580" i="55" s="1"/>
  <c r="AG1581" i="55" s="1"/>
  <c r="AG1582" i="55" s="1"/>
  <c r="AG1583" i="55" s="1"/>
  <c r="AG1584" i="55" s="1"/>
  <c r="AG1585" i="55" s="1"/>
  <c r="AG1586" i="55" s="1"/>
  <c r="AG1587" i="55" s="1"/>
  <c r="AG1588" i="55" s="1"/>
  <c r="AG1589" i="55" s="1"/>
  <c r="AG1590" i="55" s="1"/>
  <c r="AG1591" i="55" s="1"/>
  <c r="AG1592" i="55" s="1"/>
  <c r="AG1593" i="55" s="1"/>
  <c r="AG1594" i="55" s="1"/>
  <c r="AG1595" i="55" s="1"/>
  <c r="AG1596" i="55" s="1"/>
  <c r="AG1597" i="55" s="1"/>
  <c r="AG1598" i="55" s="1"/>
  <c r="AG1599" i="55" s="1"/>
  <c r="AG1600" i="55" s="1"/>
  <c r="AG1601" i="55" s="1"/>
  <c r="AG1602" i="55" s="1"/>
  <c r="AG1603" i="55" s="1"/>
  <c r="AG1604" i="55" s="1"/>
  <c r="AG1605" i="55" s="1"/>
  <c r="AG1606" i="55" s="1"/>
  <c r="AG1607" i="55" s="1"/>
  <c r="AG1608" i="55" s="1"/>
  <c r="AG1609" i="55" s="1"/>
  <c r="AG1610" i="55" s="1"/>
  <c r="AG1611" i="55" s="1"/>
  <c r="AG1612" i="55" s="1"/>
  <c r="AG1613" i="55" s="1"/>
  <c r="AG1614" i="55" s="1"/>
  <c r="AG1615" i="55" s="1"/>
  <c r="AG1616" i="55" s="1"/>
  <c r="AG1617" i="55" s="1"/>
  <c r="AG1618" i="55" s="1"/>
  <c r="AG1619" i="55" s="1"/>
  <c r="AG1620" i="55" s="1"/>
  <c r="AG1621" i="55" s="1"/>
  <c r="AG1622" i="55" s="1"/>
  <c r="AG1623" i="55" s="1"/>
  <c r="AG1624" i="55" s="1"/>
  <c r="AG1625" i="55" s="1"/>
  <c r="AG1626" i="55" s="1"/>
  <c r="AG1627" i="55" s="1"/>
  <c r="AG1628" i="55" s="1"/>
  <c r="AG1629" i="55" s="1"/>
  <c r="AG1630" i="55" s="1"/>
  <c r="AG1631" i="55" s="1"/>
  <c r="AG1632" i="55" s="1"/>
  <c r="AG1633" i="55" s="1"/>
  <c r="AG1634" i="55" s="1"/>
  <c r="AG1635" i="55" s="1"/>
  <c r="AG1636" i="55" s="1"/>
  <c r="AG1637" i="55" s="1"/>
  <c r="AG1638" i="55" s="1"/>
  <c r="AG1639" i="55" s="1"/>
  <c r="AG1640" i="55" s="1"/>
  <c r="AG1641" i="55" s="1"/>
  <c r="AG1642" i="55" s="1"/>
  <c r="AG1643" i="55" s="1"/>
  <c r="AG1644" i="55" s="1"/>
  <c r="AG1645" i="55" s="1"/>
  <c r="AG1646" i="55" s="1"/>
  <c r="AG1647" i="55" s="1"/>
  <c r="AG1648" i="55" s="1"/>
  <c r="AG1649" i="55" s="1"/>
  <c r="AG1650" i="55" s="1"/>
  <c r="AG1651" i="55" s="1"/>
  <c r="AG1652" i="55" s="1"/>
  <c r="AG1653" i="55" s="1"/>
  <c r="AG1654" i="55" s="1"/>
  <c r="AG1655" i="55" s="1"/>
  <c r="AG1656" i="55" s="1"/>
  <c r="AG1657" i="55" s="1"/>
  <c r="AG1658" i="55" s="1"/>
  <c r="AG1659" i="55" s="1"/>
  <c r="AG1660" i="55" s="1"/>
  <c r="AG1661" i="55" s="1"/>
  <c r="AG1662" i="55" s="1"/>
  <c r="AG1663" i="55" s="1"/>
  <c r="AG1664" i="55" s="1"/>
  <c r="AG1665" i="55" s="1"/>
  <c r="AG1666" i="55" s="1"/>
  <c r="AG1667" i="55" s="1"/>
  <c r="AG1668" i="55" s="1"/>
  <c r="AG1669" i="55" s="1"/>
  <c r="AG1670" i="55" s="1"/>
  <c r="AG1671" i="55" s="1"/>
  <c r="AG1672" i="55" s="1"/>
  <c r="AG1673" i="55" s="1"/>
  <c r="AG1674" i="55" s="1"/>
  <c r="AG1675" i="55" s="1"/>
  <c r="AG1676" i="55" s="1"/>
  <c r="AG1677" i="55" s="1"/>
  <c r="AG1678" i="55" s="1"/>
  <c r="AG1679" i="55" s="1"/>
  <c r="AG1680" i="55" s="1"/>
  <c r="AG1681" i="55" s="1"/>
  <c r="AG1682" i="55" s="1"/>
  <c r="AG1683" i="55" s="1"/>
  <c r="AG1684" i="55" s="1"/>
  <c r="AG1685" i="55" s="1"/>
  <c r="AG1686" i="55" s="1"/>
  <c r="AG1687" i="55" s="1"/>
  <c r="AG1688" i="55" s="1"/>
  <c r="AG1689" i="55" s="1"/>
  <c r="AG1690" i="55" s="1"/>
  <c r="AG1691" i="55" s="1"/>
  <c r="AG1692" i="55" s="1"/>
  <c r="AG1693" i="55" s="1"/>
  <c r="AG1694" i="55" s="1"/>
  <c r="AG1695" i="55" s="1"/>
  <c r="AG1696" i="55" s="1"/>
  <c r="AG1697" i="55" s="1"/>
  <c r="AG1698" i="55" s="1"/>
  <c r="AG1699" i="55" s="1"/>
  <c r="AG1700" i="55" s="1"/>
  <c r="AG1701" i="55" s="1"/>
  <c r="I20" i="55"/>
  <c r="H20" i="55"/>
  <c r="A20" i="55"/>
  <c r="C20" i="55" l="1"/>
  <c r="AJ33" i="55"/>
  <c r="AJ35" i="55"/>
  <c r="AJ34" i="55" l="1"/>
  <c r="AJ36" i="55" l="1"/>
  <c r="P1649" i="1"/>
  <c r="P1648" i="1"/>
  <c r="P1647" i="1"/>
  <c r="P1646" i="1"/>
  <c r="P1645" i="1"/>
  <c r="P1644" i="1"/>
  <c r="P1643" i="1"/>
  <c r="P1642" i="1"/>
  <c r="P1641" i="1"/>
  <c r="P1640" i="1"/>
  <c r="P1639" i="1"/>
  <c r="P1638" i="1"/>
  <c r="P1637" i="1"/>
  <c r="P1636" i="1"/>
  <c r="P1635" i="1"/>
  <c r="P1634" i="1"/>
  <c r="P1633" i="1"/>
  <c r="P1632" i="1"/>
  <c r="P1631" i="1"/>
  <c r="P1630" i="1"/>
  <c r="P1629" i="1"/>
  <c r="P1628" i="1"/>
  <c r="P1627" i="1"/>
  <c r="P1626" i="1"/>
  <c r="P1625" i="1"/>
  <c r="P1624" i="1"/>
  <c r="P1623" i="1"/>
  <c r="P1622" i="1"/>
  <c r="P1621" i="1"/>
  <c r="P1620" i="1"/>
  <c r="P1619" i="1"/>
  <c r="P1618" i="1"/>
  <c r="P1617" i="1"/>
  <c r="P1616" i="1"/>
  <c r="P1615" i="1"/>
  <c r="P1614" i="1"/>
  <c r="P1613" i="1"/>
  <c r="P1612" i="1"/>
  <c r="P1611" i="1"/>
  <c r="P1610" i="1"/>
  <c r="P1609" i="1"/>
  <c r="P1608" i="1"/>
  <c r="P1607" i="1"/>
  <c r="P1606" i="1"/>
  <c r="P1605" i="1"/>
  <c r="P1604" i="1"/>
  <c r="P1603" i="1"/>
  <c r="P1602" i="1"/>
  <c r="P1601" i="1"/>
  <c r="P1600" i="1"/>
  <c r="P1599" i="1"/>
  <c r="P1598" i="1"/>
  <c r="P1597" i="1"/>
  <c r="P1596" i="1"/>
  <c r="P1595" i="1"/>
  <c r="P1594" i="1"/>
  <c r="P1593" i="1"/>
  <c r="P1592" i="1"/>
  <c r="P1591" i="1"/>
  <c r="P1590" i="1"/>
  <c r="P1589" i="1"/>
  <c r="P1588" i="1"/>
  <c r="P1587" i="1"/>
  <c r="P1586" i="1"/>
  <c r="P1585" i="1"/>
  <c r="P1584" i="1"/>
  <c r="P1583" i="1"/>
  <c r="P1582" i="1"/>
  <c r="P1581" i="1"/>
  <c r="P1580" i="1"/>
  <c r="P1579" i="1"/>
  <c r="P1578" i="1"/>
  <c r="P1577" i="1"/>
  <c r="P1576" i="1"/>
  <c r="P1575" i="1"/>
  <c r="P1574" i="1"/>
  <c r="P1573" i="1"/>
  <c r="P1572" i="1"/>
  <c r="P1571" i="1"/>
  <c r="P1570" i="1"/>
  <c r="P1569" i="1"/>
  <c r="P1568" i="1"/>
  <c r="P1567" i="1"/>
  <c r="P1566" i="1"/>
  <c r="P1565" i="1"/>
  <c r="P1564" i="1"/>
  <c r="P1563" i="1"/>
  <c r="P1562" i="1"/>
  <c r="P1561" i="1"/>
  <c r="P1560" i="1"/>
  <c r="P1559" i="1"/>
  <c r="P1558" i="1"/>
  <c r="P1557" i="1"/>
  <c r="P1556" i="1"/>
  <c r="P1555" i="1"/>
  <c r="P1554" i="1"/>
  <c r="P1553" i="1"/>
  <c r="P1552" i="1"/>
  <c r="P1551" i="1"/>
  <c r="P1550" i="1"/>
  <c r="P1549" i="1"/>
  <c r="P1548" i="1"/>
  <c r="P1547" i="1"/>
  <c r="P1546" i="1"/>
  <c r="P1545" i="1"/>
  <c r="P1544" i="1"/>
  <c r="P1543" i="1"/>
  <c r="P1542" i="1"/>
  <c r="P1541" i="1"/>
  <c r="P1540" i="1"/>
  <c r="P1539" i="1"/>
  <c r="P1538" i="1"/>
  <c r="P1537" i="1"/>
  <c r="P1536" i="1"/>
  <c r="P1535" i="1"/>
  <c r="P1534" i="1"/>
  <c r="P1533" i="1"/>
  <c r="P1532" i="1"/>
  <c r="P1531" i="1"/>
  <c r="P1530" i="1"/>
  <c r="P1529" i="1"/>
  <c r="P1528" i="1"/>
  <c r="P1527" i="1"/>
  <c r="P1526" i="1"/>
  <c r="P1525" i="1"/>
  <c r="P1524" i="1"/>
  <c r="P1523" i="1"/>
  <c r="P1522" i="1"/>
  <c r="P1521" i="1"/>
  <c r="P1520" i="1"/>
  <c r="P1519" i="1"/>
  <c r="P1518" i="1"/>
  <c r="P1517" i="1"/>
  <c r="P1516" i="1"/>
  <c r="P1515" i="1"/>
  <c r="P1514" i="1"/>
  <c r="P1513" i="1"/>
  <c r="P1512" i="1"/>
  <c r="P1511" i="1"/>
  <c r="P1510" i="1"/>
  <c r="P1509" i="1"/>
  <c r="P1508" i="1"/>
  <c r="P1507" i="1"/>
  <c r="P1506" i="1"/>
  <c r="P1505" i="1"/>
  <c r="P1504" i="1"/>
  <c r="P1503" i="1"/>
  <c r="P1502" i="1"/>
  <c r="P1501" i="1"/>
  <c r="P1500" i="1"/>
  <c r="P1499" i="1"/>
  <c r="P1498" i="1"/>
  <c r="P1497" i="1"/>
  <c r="P1496" i="1"/>
  <c r="P1495" i="1"/>
  <c r="P1494" i="1"/>
  <c r="P1493" i="1"/>
  <c r="P1492" i="1"/>
  <c r="P1491" i="1"/>
  <c r="P1490" i="1"/>
  <c r="P1489" i="1"/>
  <c r="P1488" i="1"/>
  <c r="P1487" i="1"/>
  <c r="P1486" i="1"/>
  <c r="P1485" i="1"/>
  <c r="P1484" i="1"/>
  <c r="P1483" i="1"/>
  <c r="P1482" i="1"/>
  <c r="P1481" i="1"/>
  <c r="P1480" i="1"/>
  <c r="P1479" i="1"/>
  <c r="P1478" i="1"/>
  <c r="P1477" i="1"/>
  <c r="P1476" i="1"/>
  <c r="P1475" i="1"/>
  <c r="P1474" i="1"/>
  <c r="P1473" i="1"/>
  <c r="P1472" i="1"/>
  <c r="P1471" i="1"/>
  <c r="P1470" i="1"/>
  <c r="P1469" i="1"/>
  <c r="P1468" i="1"/>
  <c r="P1467" i="1"/>
  <c r="P1466" i="1"/>
  <c r="P1465" i="1"/>
  <c r="P1464" i="1"/>
  <c r="P1463" i="1"/>
  <c r="P1462" i="1"/>
  <c r="P1461" i="1"/>
  <c r="P1460" i="1"/>
  <c r="P1459" i="1"/>
  <c r="P1458" i="1"/>
  <c r="P1457" i="1"/>
  <c r="P1456" i="1"/>
  <c r="P1455" i="1"/>
  <c r="P1454" i="1"/>
  <c r="P1453" i="1"/>
  <c r="P1452" i="1"/>
  <c r="P1451" i="1"/>
  <c r="P1450" i="1"/>
  <c r="P1449" i="1"/>
  <c r="P1448" i="1"/>
  <c r="P1447" i="1"/>
  <c r="P1446" i="1"/>
  <c r="P1445" i="1"/>
  <c r="P1444" i="1"/>
  <c r="P1443" i="1"/>
  <c r="P1442" i="1"/>
  <c r="P1441" i="1"/>
  <c r="P1440" i="1"/>
  <c r="P1439" i="1"/>
  <c r="P1438" i="1"/>
  <c r="P1437" i="1"/>
  <c r="P1436" i="1"/>
  <c r="P1435" i="1"/>
  <c r="P1434" i="1"/>
  <c r="P1433" i="1"/>
  <c r="P1432" i="1"/>
  <c r="P1431" i="1"/>
  <c r="P1430" i="1"/>
  <c r="P1429" i="1"/>
  <c r="P1428" i="1"/>
  <c r="P1427" i="1"/>
  <c r="P1426" i="1"/>
  <c r="P1425" i="1"/>
  <c r="P1424" i="1"/>
  <c r="P1423" i="1"/>
  <c r="P1422" i="1"/>
  <c r="P1421" i="1"/>
  <c r="P1420" i="1"/>
  <c r="P1419" i="1"/>
  <c r="P1418" i="1"/>
  <c r="P1417" i="1"/>
  <c r="P1416" i="1"/>
  <c r="P1415" i="1"/>
  <c r="P1414" i="1"/>
  <c r="P1413" i="1"/>
  <c r="P1412" i="1"/>
  <c r="P1411" i="1"/>
  <c r="P1410" i="1"/>
  <c r="P1409" i="1"/>
  <c r="P1408" i="1"/>
  <c r="P1407" i="1"/>
  <c r="P1406" i="1"/>
  <c r="P1405" i="1"/>
  <c r="P1404" i="1"/>
  <c r="P1403" i="1"/>
  <c r="P1402" i="1"/>
  <c r="P1401" i="1"/>
  <c r="P1400" i="1"/>
  <c r="P1399" i="1"/>
  <c r="P1398" i="1"/>
  <c r="P1397" i="1"/>
  <c r="P1396" i="1"/>
  <c r="P1395" i="1"/>
  <c r="P1394" i="1"/>
  <c r="P1393" i="1"/>
  <c r="P1392" i="1"/>
  <c r="P1391" i="1"/>
  <c r="P1390" i="1"/>
  <c r="P1389" i="1"/>
  <c r="P1388" i="1"/>
  <c r="P1387" i="1"/>
  <c r="P1386" i="1"/>
  <c r="P1385" i="1"/>
  <c r="P1384" i="1"/>
  <c r="P1383" i="1"/>
  <c r="P1382" i="1"/>
  <c r="P1381" i="1"/>
  <c r="P1380" i="1"/>
  <c r="P1379" i="1"/>
  <c r="P1378" i="1"/>
  <c r="P1377" i="1"/>
  <c r="P1376" i="1"/>
  <c r="P1375" i="1"/>
  <c r="P1374" i="1"/>
  <c r="P1373" i="1"/>
  <c r="P1372" i="1"/>
  <c r="P1371" i="1"/>
  <c r="P1370" i="1"/>
  <c r="P1369" i="1"/>
  <c r="P1368" i="1"/>
  <c r="P1367" i="1"/>
  <c r="P1366" i="1"/>
  <c r="P1365" i="1"/>
  <c r="P1364" i="1"/>
  <c r="P1363" i="1"/>
  <c r="P1362" i="1"/>
  <c r="P1361" i="1"/>
  <c r="P1360" i="1"/>
  <c r="P1359" i="1"/>
  <c r="P1358" i="1"/>
  <c r="P1357" i="1"/>
  <c r="P1356" i="1"/>
  <c r="P1355" i="1"/>
  <c r="P1354" i="1"/>
  <c r="P1353" i="1"/>
  <c r="P1352" i="1"/>
  <c r="P1351" i="1"/>
  <c r="P1350" i="1"/>
  <c r="P1349" i="1"/>
  <c r="P1348" i="1"/>
  <c r="P1347" i="1"/>
  <c r="P1346" i="1"/>
  <c r="P1345" i="1"/>
  <c r="P1344" i="1"/>
  <c r="P1343" i="1"/>
  <c r="P1342" i="1"/>
  <c r="P1341" i="1"/>
  <c r="P1340" i="1"/>
  <c r="P1339" i="1"/>
  <c r="P1338" i="1"/>
  <c r="P1337" i="1"/>
  <c r="P1336" i="1"/>
  <c r="P1335" i="1"/>
  <c r="P1334" i="1"/>
  <c r="P1333" i="1"/>
  <c r="P1332" i="1"/>
  <c r="P1331" i="1"/>
  <c r="P1330" i="1"/>
  <c r="P1329" i="1"/>
  <c r="P1328" i="1"/>
  <c r="P1327" i="1"/>
  <c r="P1326" i="1"/>
  <c r="P1325" i="1"/>
  <c r="P1324" i="1"/>
  <c r="P1323" i="1"/>
  <c r="P1322" i="1"/>
  <c r="P1321" i="1"/>
  <c r="P1320" i="1"/>
  <c r="P1319" i="1"/>
  <c r="P1318" i="1"/>
  <c r="P1317" i="1"/>
  <c r="P1316" i="1"/>
  <c r="P1315" i="1"/>
  <c r="P1314" i="1"/>
  <c r="P1313" i="1"/>
  <c r="P1312" i="1"/>
  <c r="P1311" i="1"/>
  <c r="P1310" i="1"/>
  <c r="P1309" i="1"/>
  <c r="P1308" i="1"/>
  <c r="P1307" i="1"/>
  <c r="P1306" i="1"/>
  <c r="P1305" i="1"/>
  <c r="P1304" i="1"/>
  <c r="P1303" i="1"/>
  <c r="P1302" i="1"/>
  <c r="P1301" i="1"/>
  <c r="P1300" i="1"/>
  <c r="P1299" i="1"/>
  <c r="P1298" i="1"/>
  <c r="P1297" i="1"/>
  <c r="P1296" i="1"/>
  <c r="P1295" i="1"/>
  <c r="P1294" i="1"/>
  <c r="P1293" i="1"/>
  <c r="P1292" i="1"/>
  <c r="P1291" i="1"/>
  <c r="P1290" i="1"/>
  <c r="P1289" i="1"/>
  <c r="P1288" i="1"/>
  <c r="P1287" i="1"/>
  <c r="P1286" i="1"/>
  <c r="P1285" i="1"/>
  <c r="P1284" i="1"/>
  <c r="P1283" i="1"/>
  <c r="P1282" i="1"/>
  <c r="P1281" i="1"/>
  <c r="P1280" i="1"/>
  <c r="P1279" i="1"/>
  <c r="P1278" i="1"/>
  <c r="P1277" i="1"/>
  <c r="P1276" i="1"/>
  <c r="P1275" i="1"/>
  <c r="P1274" i="1"/>
  <c r="P1273" i="1"/>
  <c r="P1272" i="1"/>
  <c r="P1271" i="1"/>
  <c r="P1270" i="1"/>
  <c r="P1269" i="1"/>
  <c r="P1268" i="1"/>
  <c r="P1267" i="1"/>
  <c r="P1266" i="1"/>
  <c r="P1265" i="1"/>
  <c r="P1264" i="1"/>
  <c r="P1263" i="1"/>
  <c r="P1262" i="1"/>
  <c r="P1261" i="1"/>
  <c r="P1260" i="1"/>
  <c r="P1259" i="1"/>
  <c r="P1258" i="1"/>
  <c r="P1257" i="1"/>
  <c r="P1256" i="1"/>
  <c r="P1255" i="1"/>
  <c r="P1254" i="1"/>
  <c r="P1253" i="1"/>
  <c r="P1252" i="1"/>
  <c r="P1251" i="1"/>
  <c r="P1250" i="1"/>
  <c r="P1249" i="1"/>
  <c r="P1248" i="1"/>
  <c r="P1247" i="1"/>
  <c r="P1246" i="1"/>
  <c r="P1245" i="1"/>
  <c r="P1244" i="1"/>
  <c r="P1243" i="1"/>
  <c r="P1242" i="1"/>
  <c r="P1241" i="1"/>
  <c r="P1240" i="1"/>
  <c r="P1239" i="1"/>
  <c r="P1238" i="1"/>
  <c r="P1237" i="1"/>
  <c r="P1236" i="1"/>
  <c r="P1235" i="1"/>
  <c r="P1234" i="1"/>
  <c r="P1233" i="1"/>
  <c r="P1232" i="1"/>
  <c r="P1231" i="1"/>
  <c r="P1230" i="1"/>
  <c r="P1229" i="1"/>
  <c r="P1228" i="1"/>
  <c r="P1227" i="1"/>
  <c r="P1226" i="1"/>
  <c r="P1225" i="1"/>
  <c r="P1224" i="1"/>
  <c r="P1223" i="1"/>
  <c r="P1222" i="1"/>
  <c r="P1221" i="1"/>
  <c r="P1220" i="1"/>
  <c r="P1219" i="1"/>
  <c r="P1218" i="1"/>
  <c r="P1217" i="1"/>
  <c r="P1216" i="1"/>
  <c r="P1215" i="1"/>
  <c r="P1214" i="1"/>
  <c r="P1213" i="1"/>
  <c r="P1212" i="1"/>
  <c r="P1211" i="1"/>
  <c r="P1210" i="1"/>
  <c r="P1209" i="1"/>
  <c r="P1208" i="1"/>
  <c r="P1207" i="1"/>
  <c r="P1206" i="1"/>
  <c r="P1205" i="1"/>
  <c r="P1204" i="1"/>
  <c r="P1203" i="1"/>
  <c r="P1202" i="1"/>
  <c r="P1201" i="1"/>
  <c r="P1200" i="1"/>
  <c r="P1199" i="1"/>
  <c r="P1198" i="1"/>
  <c r="P1197" i="1"/>
  <c r="P1196" i="1"/>
  <c r="P1195" i="1"/>
  <c r="P1194" i="1"/>
  <c r="P1193" i="1"/>
  <c r="P1192" i="1"/>
  <c r="P1191" i="1"/>
  <c r="P1190" i="1"/>
  <c r="P1189" i="1"/>
  <c r="P1188" i="1"/>
  <c r="P1187" i="1"/>
  <c r="P1186" i="1"/>
  <c r="P1185" i="1"/>
  <c r="P1184" i="1"/>
  <c r="P1183" i="1"/>
  <c r="P1182" i="1"/>
  <c r="P1181" i="1"/>
  <c r="P1180" i="1"/>
  <c r="P1179" i="1"/>
  <c r="P1178" i="1"/>
  <c r="P1177" i="1"/>
  <c r="P1176" i="1"/>
  <c r="P1175" i="1"/>
  <c r="P1174" i="1"/>
  <c r="P1173" i="1"/>
  <c r="P1172" i="1"/>
  <c r="P1171" i="1"/>
  <c r="P1170" i="1"/>
  <c r="P1169" i="1"/>
  <c r="P1168" i="1"/>
  <c r="P1167" i="1"/>
  <c r="P1166" i="1"/>
  <c r="P1165" i="1"/>
  <c r="P1164" i="1"/>
  <c r="P1163" i="1"/>
  <c r="P1162" i="1"/>
  <c r="P1161" i="1"/>
  <c r="P1160" i="1"/>
  <c r="P1159" i="1"/>
  <c r="P1158" i="1"/>
  <c r="P1157" i="1"/>
  <c r="P1156" i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142" i="1"/>
  <c r="P1141" i="1"/>
  <c r="P1140" i="1"/>
  <c r="P1139" i="1"/>
  <c r="P1138" i="1"/>
  <c r="P1137" i="1"/>
  <c r="P1136" i="1"/>
  <c r="P1135" i="1"/>
  <c r="P1134" i="1"/>
  <c r="P1133" i="1"/>
  <c r="P1132" i="1"/>
  <c r="P1131" i="1"/>
  <c r="P1130" i="1"/>
  <c r="P1129" i="1"/>
  <c r="P1128" i="1"/>
  <c r="P1127" i="1"/>
  <c r="P1126" i="1"/>
  <c r="P1125" i="1"/>
  <c r="P1124" i="1"/>
  <c r="P1123" i="1"/>
  <c r="P1122" i="1"/>
  <c r="P1121" i="1"/>
  <c r="P1120" i="1"/>
  <c r="P1119" i="1"/>
  <c r="P1118" i="1"/>
  <c r="P1117" i="1"/>
  <c r="P1116" i="1"/>
  <c r="P1115" i="1"/>
  <c r="P1114" i="1"/>
  <c r="P1113" i="1"/>
  <c r="P1112" i="1"/>
  <c r="P1111" i="1"/>
  <c r="P1110" i="1"/>
  <c r="P1109" i="1"/>
  <c r="P1108" i="1"/>
  <c r="P1107" i="1"/>
  <c r="P1106" i="1"/>
  <c r="P1105" i="1"/>
  <c r="P1104" i="1"/>
  <c r="P1103" i="1"/>
  <c r="P1102" i="1"/>
  <c r="P1101" i="1"/>
  <c r="P1100" i="1"/>
  <c r="P1099" i="1"/>
  <c r="P1098" i="1"/>
  <c r="P1097" i="1"/>
  <c r="P1096" i="1"/>
  <c r="P1095" i="1"/>
  <c r="P1094" i="1"/>
  <c r="P1093" i="1"/>
  <c r="P1092" i="1"/>
  <c r="P1091" i="1"/>
  <c r="P1090" i="1"/>
  <c r="P1089" i="1"/>
  <c r="P1088" i="1"/>
  <c r="P1087" i="1"/>
  <c r="P1086" i="1"/>
  <c r="P1085" i="1"/>
  <c r="P1084" i="1"/>
  <c r="P1083" i="1"/>
  <c r="P1082" i="1"/>
  <c r="P1081" i="1"/>
  <c r="P1080" i="1"/>
  <c r="P1079" i="1"/>
  <c r="P1078" i="1"/>
  <c r="P1077" i="1"/>
  <c r="P1076" i="1"/>
  <c r="P1075" i="1"/>
  <c r="P1074" i="1"/>
  <c r="P1073" i="1"/>
  <c r="P1072" i="1"/>
  <c r="P1071" i="1"/>
  <c r="P1070" i="1"/>
  <c r="P1069" i="1"/>
  <c r="P1068" i="1"/>
  <c r="P1067" i="1"/>
  <c r="P1066" i="1"/>
  <c r="P1065" i="1"/>
  <c r="P1064" i="1"/>
  <c r="P1063" i="1"/>
  <c r="P1062" i="1"/>
  <c r="P1061" i="1"/>
  <c r="P1060" i="1"/>
  <c r="P1059" i="1"/>
  <c r="P1058" i="1"/>
  <c r="P1057" i="1"/>
  <c r="P1056" i="1"/>
  <c r="P1055" i="1"/>
  <c r="P1054" i="1"/>
  <c r="P1053" i="1"/>
  <c r="P1052" i="1"/>
  <c r="P1051" i="1"/>
  <c r="P1050" i="1"/>
  <c r="P1049" i="1"/>
  <c r="P1048" i="1"/>
  <c r="P1047" i="1"/>
  <c r="P1046" i="1"/>
  <c r="P1045" i="1"/>
  <c r="P1044" i="1"/>
  <c r="P1043" i="1"/>
  <c r="P1042" i="1"/>
  <c r="P1041" i="1"/>
  <c r="P1040" i="1"/>
  <c r="P1039" i="1"/>
  <c r="P1038" i="1"/>
  <c r="P1037" i="1"/>
  <c r="P1036" i="1"/>
  <c r="P1035" i="1"/>
  <c r="P1034" i="1"/>
  <c r="P1033" i="1"/>
  <c r="P1032" i="1"/>
  <c r="P1031" i="1"/>
  <c r="P1030" i="1"/>
  <c r="P1029" i="1"/>
  <c r="P1028" i="1"/>
  <c r="P1027" i="1"/>
  <c r="P1026" i="1"/>
  <c r="P1025" i="1"/>
  <c r="P1024" i="1"/>
  <c r="P1023" i="1"/>
  <c r="P1022" i="1"/>
  <c r="P1021" i="1"/>
  <c r="P1020" i="1"/>
  <c r="P1019" i="1"/>
  <c r="P1018" i="1"/>
  <c r="P1017" i="1"/>
  <c r="P1016" i="1"/>
  <c r="P1015" i="1"/>
  <c r="P1014" i="1"/>
  <c r="P1013" i="1"/>
  <c r="P1012" i="1"/>
  <c r="P1011" i="1"/>
  <c r="P1010" i="1"/>
  <c r="P1009" i="1"/>
  <c r="P1008" i="1"/>
  <c r="P1007" i="1"/>
  <c r="P1006" i="1"/>
  <c r="P1005" i="1"/>
  <c r="P1004" i="1"/>
  <c r="P1003" i="1"/>
  <c r="P1002" i="1"/>
  <c r="P1001" i="1"/>
  <c r="P1000" i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1651" i="1"/>
  <c r="P1650" i="1"/>
  <c r="P23" i="1"/>
  <c r="P22" i="1"/>
  <c r="N1649" i="1"/>
  <c r="M1649" i="1"/>
  <c r="N1648" i="1"/>
  <c r="M1648" i="1"/>
  <c r="N1647" i="1"/>
  <c r="M1647" i="1"/>
  <c r="N1646" i="1"/>
  <c r="M1646" i="1"/>
  <c r="N1645" i="1"/>
  <c r="M1645" i="1"/>
  <c r="N1644" i="1"/>
  <c r="M1644" i="1"/>
  <c r="N1643" i="1"/>
  <c r="M1643" i="1"/>
  <c r="N1642" i="1"/>
  <c r="M1642" i="1"/>
  <c r="N1641" i="1"/>
  <c r="M1641" i="1"/>
  <c r="N1640" i="1"/>
  <c r="M1640" i="1"/>
  <c r="N1639" i="1"/>
  <c r="M1639" i="1"/>
  <c r="N1638" i="1"/>
  <c r="M1638" i="1"/>
  <c r="N1637" i="1"/>
  <c r="M1637" i="1"/>
  <c r="N1636" i="1"/>
  <c r="M1636" i="1"/>
  <c r="N1635" i="1"/>
  <c r="M1635" i="1"/>
  <c r="N1634" i="1"/>
  <c r="M1634" i="1"/>
  <c r="N1633" i="1"/>
  <c r="M1633" i="1"/>
  <c r="N1632" i="1"/>
  <c r="M1632" i="1"/>
  <c r="N1631" i="1"/>
  <c r="M1631" i="1"/>
  <c r="N1630" i="1"/>
  <c r="M1630" i="1"/>
  <c r="N1629" i="1"/>
  <c r="M1629" i="1"/>
  <c r="N1628" i="1"/>
  <c r="M1628" i="1"/>
  <c r="N1627" i="1"/>
  <c r="M1627" i="1"/>
  <c r="N1626" i="1"/>
  <c r="M1626" i="1"/>
  <c r="N1625" i="1"/>
  <c r="M1625" i="1"/>
  <c r="N1624" i="1"/>
  <c r="M1624" i="1"/>
  <c r="N1623" i="1"/>
  <c r="M1623" i="1"/>
  <c r="N1622" i="1"/>
  <c r="M1622" i="1"/>
  <c r="N1621" i="1"/>
  <c r="M1621" i="1"/>
  <c r="N1620" i="1"/>
  <c r="M1620" i="1"/>
  <c r="N1619" i="1"/>
  <c r="M1619" i="1"/>
  <c r="N1618" i="1"/>
  <c r="M1618" i="1"/>
  <c r="N1617" i="1"/>
  <c r="M1617" i="1"/>
  <c r="N1616" i="1"/>
  <c r="M1616" i="1"/>
  <c r="N1615" i="1"/>
  <c r="M1615" i="1"/>
  <c r="N1614" i="1"/>
  <c r="M1614" i="1"/>
  <c r="N1613" i="1"/>
  <c r="M1613" i="1"/>
  <c r="N1612" i="1"/>
  <c r="M1612" i="1"/>
  <c r="N1611" i="1"/>
  <c r="M1611" i="1"/>
  <c r="N1610" i="1"/>
  <c r="M1610" i="1"/>
  <c r="N1609" i="1"/>
  <c r="M1609" i="1"/>
  <c r="N1608" i="1"/>
  <c r="M1608" i="1"/>
  <c r="N1607" i="1"/>
  <c r="M1607" i="1"/>
  <c r="N1606" i="1"/>
  <c r="M1606" i="1"/>
  <c r="N1605" i="1"/>
  <c r="M1605" i="1"/>
  <c r="N1604" i="1"/>
  <c r="M1604" i="1"/>
  <c r="N1603" i="1"/>
  <c r="M1603" i="1"/>
  <c r="N1602" i="1"/>
  <c r="M1602" i="1"/>
  <c r="N1601" i="1"/>
  <c r="M1601" i="1"/>
  <c r="N1600" i="1"/>
  <c r="M1600" i="1"/>
  <c r="N1599" i="1"/>
  <c r="M1599" i="1"/>
  <c r="N1598" i="1"/>
  <c r="M1598" i="1"/>
  <c r="N1597" i="1"/>
  <c r="M1597" i="1"/>
  <c r="N1596" i="1"/>
  <c r="M1596" i="1"/>
  <c r="N1595" i="1"/>
  <c r="M1595" i="1"/>
  <c r="N1594" i="1"/>
  <c r="M1594" i="1"/>
  <c r="N1593" i="1"/>
  <c r="M1593" i="1"/>
  <c r="N1592" i="1"/>
  <c r="M1592" i="1"/>
  <c r="N1591" i="1"/>
  <c r="M1591" i="1"/>
  <c r="N1590" i="1"/>
  <c r="M1590" i="1"/>
  <c r="N1589" i="1"/>
  <c r="M1589" i="1"/>
  <c r="N1588" i="1"/>
  <c r="M1588" i="1"/>
  <c r="N1587" i="1"/>
  <c r="M1587" i="1"/>
  <c r="N1586" i="1"/>
  <c r="M1586" i="1"/>
  <c r="N1585" i="1"/>
  <c r="M1585" i="1"/>
  <c r="N1584" i="1"/>
  <c r="M1584" i="1"/>
  <c r="N1583" i="1"/>
  <c r="M1583" i="1"/>
  <c r="N1582" i="1"/>
  <c r="M1582" i="1"/>
  <c r="N1581" i="1"/>
  <c r="M1581" i="1"/>
  <c r="N1580" i="1"/>
  <c r="M1580" i="1"/>
  <c r="N1579" i="1"/>
  <c r="M1579" i="1"/>
  <c r="N1578" i="1"/>
  <c r="M1578" i="1"/>
  <c r="N1577" i="1"/>
  <c r="M1577" i="1"/>
  <c r="N1576" i="1"/>
  <c r="M1576" i="1"/>
  <c r="N1575" i="1"/>
  <c r="M1575" i="1"/>
  <c r="N1574" i="1"/>
  <c r="M1574" i="1"/>
  <c r="N1573" i="1"/>
  <c r="M1573" i="1"/>
  <c r="N1572" i="1"/>
  <c r="M1572" i="1"/>
  <c r="N1571" i="1"/>
  <c r="M1571" i="1"/>
  <c r="N1570" i="1"/>
  <c r="M1570" i="1"/>
  <c r="N1569" i="1"/>
  <c r="M1569" i="1"/>
  <c r="N1568" i="1"/>
  <c r="M1568" i="1"/>
  <c r="N1567" i="1"/>
  <c r="M1567" i="1"/>
  <c r="N1566" i="1"/>
  <c r="M1566" i="1"/>
  <c r="N1565" i="1"/>
  <c r="M1565" i="1"/>
  <c r="N1564" i="1"/>
  <c r="M1564" i="1"/>
  <c r="N1563" i="1"/>
  <c r="M1563" i="1"/>
  <c r="N1562" i="1"/>
  <c r="M1562" i="1"/>
  <c r="N1561" i="1"/>
  <c r="M1561" i="1"/>
  <c r="N1560" i="1"/>
  <c r="M1560" i="1"/>
  <c r="N1559" i="1"/>
  <c r="M1559" i="1"/>
  <c r="N1558" i="1"/>
  <c r="M1558" i="1"/>
  <c r="N1557" i="1"/>
  <c r="M1557" i="1"/>
  <c r="N1556" i="1"/>
  <c r="M1556" i="1"/>
  <c r="N1555" i="1"/>
  <c r="M1555" i="1"/>
  <c r="N1554" i="1"/>
  <c r="M1554" i="1"/>
  <c r="N1553" i="1"/>
  <c r="M1553" i="1"/>
  <c r="N1552" i="1"/>
  <c r="M1552" i="1"/>
  <c r="N1551" i="1"/>
  <c r="M1551" i="1"/>
  <c r="N1550" i="1"/>
  <c r="M1550" i="1"/>
  <c r="N1549" i="1"/>
  <c r="M1549" i="1"/>
  <c r="N1548" i="1"/>
  <c r="M1548" i="1"/>
  <c r="N1547" i="1"/>
  <c r="M1547" i="1"/>
  <c r="N1546" i="1"/>
  <c r="M1546" i="1"/>
  <c r="N1545" i="1"/>
  <c r="M1545" i="1"/>
  <c r="N1544" i="1"/>
  <c r="M1544" i="1"/>
  <c r="N1543" i="1"/>
  <c r="M1543" i="1"/>
  <c r="N1542" i="1"/>
  <c r="M1542" i="1"/>
  <c r="N1541" i="1"/>
  <c r="M1541" i="1"/>
  <c r="N1540" i="1"/>
  <c r="M1540" i="1"/>
  <c r="N1539" i="1"/>
  <c r="M1539" i="1"/>
  <c r="N1538" i="1"/>
  <c r="M1538" i="1"/>
  <c r="N1537" i="1"/>
  <c r="M1537" i="1"/>
  <c r="N1536" i="1"/>
  <c r="M1536" i="1"/>
  <c r="N1535" i="1"/>
  <c r="M1535" i="1"/>
  <c r="N1534" i="1"/>
  <c r="M1534" i="1"/>
  <c r="N1533" i="1"/>
  <c r="M1533" i="1"/>
  <c r="N1532" i="1"/>
  <c r="M1532" i="1"/>
  <c r="N1531" i="1"/>
  <c r="M1531" i="1"/>
  <c r="N1530" i="1"/>
  <c r="M1530" i="1"/>
  <c r="N1529" i="1"/>
  <c r="M1529" i="1"/>
  <c r="N1528" i="1"/>
  <c r="M1528" i="1"/>
  <c r="N1527" i="1"/>
  <c r="M1527" i="1"/>
  <c r="N1526" i="1"/>
  <c r="M1526" i="1"/>
  <c r="N1525" i="1"/>
  <c r="M1525" i="1"/>
  <c r="N1524" i="1"/>
  <c r="M1524" i="1"/>
  <c r="N1523" i="1"/>
  <c r="M1523" i="1"/>
  <c r="N1522" i="1"/>
  <c r="M1522" i="1"/>
  <c r="N1521" i="1"/>
  <c r="M1521" i="1"/>
  <c r="N1520" i="1"/>
  <c r="M1520" i="1"/>
  <c r="N1519" i="1"/>
  <c r="M1519" i="1"/>
  <c r="N1518" i="1"/>
  <c r="M1518" i="1"/>
  <c r="N1517" i="1"/>
  <c r="M1517" i="1"/>
  <c r="N1516" i="1"/>
  <c r="M1516" i="1"/>
  <c r="N1515" i="1"/>
  <c r="M1515" i="1"/>
  <c r="N1514" i="1"/>
  <c r="M1514" i="1"/>
  <c r="N1513" i="1"/>
  <c r="M1513" i="1"/>
  <c r="N1512" i="1"/>
  <c r="M1512" i="1"/>
  <c r="N1511" i="1"/>
  <c r="M1511" i="1"/>
  <c r="N1510" i="1"/>
  <c r="M1510" i="1"/>
  <c r="N1509" i="1"/>
  <c r="M1509" i="1"/>
  <c r="N1508" i="1"/>
  <c r="M1508" i="1"/>
  <c r="N1507" i="1"/>
  <c r="M1507" i="1"/>
  <c r="N1506" i="1"/>
  <c r="M1506" i="1"/>
  <c r="N1505" i="1"/>
  <c r="M1505" i="1"/>
  <c r="N1504" i="1"/>
  <c r="M1504" i="1"/>
  <c r="N1503" i="1"/>
  <c r="M1503" i="1"/>
  <c r="N1502" i="1"/>
  <c r="M1502" i="1"/>
  <c r="N1501" i="1"/>
  <c r="M1501" i="1"/>
  <c r="N1500" i="1"/>
  <c r="M1500" i="1"/>
  <c r="N1499" i="1"/>
  <c r="M1499" i="1"/>
  <c r="N1498" i="1"/>
  <c r="M1498" i="1"/>
  <c r="N1497" i="1"/>
  <c r="M1497" i="1"/>
  <c r="N1496" i="1"/>
  <c r="M1496" i="1"/>
  <c r="N1495" i="1"/>
  <c r="M1495" i="1"/>
  <c r="N1494" i="1"/>
  <c r="M1494" i="1"/>
  <c r="N1493" i="1"/>
  <c r="M1493" i="1"/>
  <c r="N1492" i="1"/>
  <c r="M1492" i="1"/>
  <c r="N1491" i="1"/>
  <c r="M1491" i="1"/>
  <c r="N1490" i="1"/>
  <c r="M1490" i="1"/>
  <c r="N1489" i="1"/>
  <c r="M1489" i="1"/>
  <c r="N1488" i="1"/>
  <c r="M1488" i="1"/>
  <c r="N1487" i="1"/>
  <c r="M1487" i="1"/>
  <c r="N1486" i="1"/>
  <c r="M1486" i="1"/>
  <c r="N1485" i="1"/>
  <c r="M1485" i="1"/>
  <c r="N1484" i="1"/>
  <c r="M1484" i="1"/>
  <c r="N1483" i="1"/>
  <c r="M1483" i="1"/>
  <c r="N1482" i="1"/>
  <c r="M1482" i="1"/>
  <c r="N1481" i="1"/>
  <c r="M1481" i="1"/>
  <c r="N1480" i="1"/>
  <c r="M1480" i="1"/>
  <c r="N1479" i="1"/>
  <c r="M1479" i="1"/>
  <c r="N1478" i="1"/>
  <c r="M1478" i="1"/>
  <c r="N1477" i="1"/>
  <c r="M1477" i="1"/>
  <c r="N1476" i="1"/>
  <c r="M1476" i="1"/>
  <c r="N1475" i="1"/>
  <c r="M1475" i="1"/>
  <c r="N1474" i="1"/>
  <c r="M1474" i="1"/>
  <c r="N1473" i="1"/>
  <c r="M1473" i="1"/>
  <c r="N1472" i="1"/>
  <c r="M1472" i="1"/>
  <c r="N1471" i="1"/>
  <c r="M1471" i="1"/>
  <c r="N1470" i="1"/>
  <c r="M1470" i="1"/>
  <c r="N1469" i="1"/>
  <c r="M1469" i="1"/>
  <c r="N1468" i="1"/>
  <c r="M1468" i="1"/>
  <c r="N1467" i="1"/>
  <c r="M1467" i="1"/>
  <c r="N1466" i="1"/>
  <c r="M1466" i="1"/>
  <c r="N1465" i="1"/>
  <c r="M1465" i="1"/>
  <c r="N1464" i="1"/>
  <c r="M1464" i="1"/>
  <c r="N1463" i="1"/>
  <c r="M1463" i="1"/>
  <c r="N1462" i="1"/>
  <c r="M1462" i="1"/>
  <c r="N1461" i="1"/>
  <c r="M1461" i="1"/>
  <c r="N1460" i="1"/>
  <c r="M1460" i="1"/>
  <c r="N1459" i="1"/>
  <c r="M1459" i="1"/>
  <c r="N1458" i="1"/>
  <c r="M1458" i="1"/>
  <c r="N1457" i="1"/>
  <c r="M1457" i="1"/>
  <c r="N1456" i="1"/>
  <c r="M1456" i="1"/>
  <c r="N1455" i="1"/>
  <c r="M1455" i="1"/>
  <c r="N1454" i="1"/>
  <c r="M1454" i="1"/>
  <c r="N1453" i="1"/>
  <c r="M1453" i="1"/>
  <c r="N1452" i="1"/>
  <c r="M1452" i="1"/>
  <c r="N1451" i="1"/>
  <c r="M1451" i="1"/>
  <c r="N1450" i="1"/>
  <c r="M1450" i="1"/>
  <c r="N1449" i="1"/>
  <c r="M1449" i="1"/>
  <c r="N1448" i="1"/>
  <c r="M1448" i="1"/>
  <c r="N1447" i="1"/>
  <c r="M1447" i="1"/>
  <c r="N1446" i="1"/>
  <c r="M1446" i="1"/>
  <c r="N1445" i="1"/>
  <c r="M1445" i="1"/>
  <c r="N1444" i="1"/>
  <c r="M1444" i="1"/>
  <c r="N1443" i="1"/>
  <c r="M1443" i="1"/>
  <c r="N1442" i="1"/>
  <c r="M1442" i="1"/>
  <c r="N1441" i="1"/>
  <c r="M1441" i="1"/>
  <c r="N1440" i="1"/>
  <c r="M1440" i="1"/>
  <c r="N1439" i="1"/>
  <c r="M1439" i="1"/>
  <c r="N1438" i="1"/>
  <c r="M1438" i="1"/>
  <c r="N1437" i="1"/>
  <c r="M1437" i="1"/>
  <c r="N1436" i="1"/>
  <c r="M1436" i="1"/>
  <c r="N1435" i="1"/>
  <c r="M1435" i="1"/>
  <c r="N1434" i="1"/>
  <c r="M1434" i="1"/>
  <c r="N1433" i="1"/>
  <c r="M1433" i="1"/>
  <c r="N1432" i="1"/>
  <c r="M1432" i="1"/>
  <c r="N1431" i="1"/>
  <c r="M1431" i="1"/>
  <c r="N1430" i="1"/>
  <c r="M1430" i="1"/>
  <c r="N1429" i="1"/>
  <c r="M1429" i="1"/>
  <c r="N1428" i="1"/>
  <c r="M1428" i="1"/>
  <c r="N1427" i="1"/>
  <c r="M1427" i="1"/>
  <c r="N1426" i="1"/>
  <c r="M1426" i="1"/>
  <c r="N1425" i="1"/>
  <c r="M1425" i="1"/>
  <c r="N1424" i="1"/>
  <c r="M1424" i="1"/>
  <c r="N1423" i="1"/>
  <c r="M1423" i="1"/>
  <c r="N1422" i="1"/>
  <c r="M1422" i="1"/>
  <c r="N1421" i="1"/>
  <c r="M1421" i="1"/>
  <c r="N1420" i="1"/>
  <c r="M1420" i="1"/>
  <c r="N1419" i="1"/>
  <c r="M1419" i="1"/>
  <c r="N1418" i="1"/>
  <c r="M1418" i="1"/>
  <c r="N1417" i="1"/>
  <c r="M1417" i="1"/>
  <c r="N1416" i="1"/>
  <c r="M1416" i="1"/>
  <c r="N1415" i="1"/>
  <c r="M1415" i="1"/>
  <c r="N1414" i="1"/>
  <c r="M1414" i="1"/>
  <c r="N1413" i="1"/>
  <c r="M1413" i="1"/>
  <c r="N1412" i="1"/>
  <c r="M1412" i="1"/>
  <c r="N1411" i="1"/>
  <c r="M1411" i="1"/>
  <c r="N1410" i="1"/>
  <c r="M1410" i="1"/>
  <c r="N1409" i="1"/>
  <c r="M1409" i="1"/>
  <c r="N1408" i="1"/>
  <c r="M1408" i="1"/>
  <c r="N1407" i="1"/>
  <c r="M1407" i="1"/>
  <c r="N1406" i="1"/>
  <c r="M1406" i="1"/>
  <c r="N1405" i="1"/>
  <c r="M1405" i="1"/>
  <c r="N1404" i="1"/>
  <c r="M1404" i="1"/>
  <c r="N1403" i="1"/>
  <c r="M1403" i="1"/>
  <c r="N1402" i="1"/>
  <c r="M1402" i="1"/>
  <c r="N1401" i="1"/>
  <c r="M1401" i="1"/>
  <c r="N1400" i="1"/>
  <c r="M1400" i="1"/>
  <c r="N1399" i="1"/>
  <c r="M1399" i="1"/>
  <c r="N1398" i="1"/>
  <c r="M1398" i="1"/>
  <c r="N1397" i="1"/>
  <c r="M1397" i="1"/>
  <c r="N1396" i="1"/>
  <c r="M1396" i="1"/>
  <c r="N1395" i="1"/>
  <c r="M1395" i="1"/>
  <c r="N1394" i="1"/>
  <c r="M1394" i="1"/>
  <c r="N1393" i="1"/>
  <c r="M1393" i="1"/>
  <c r="N1392" i="1"/>
  <c r="M1392" i="1"/>
  <c r="N1391" i="1"/>
  <c r="M1391" i="1"/>
  <c r="N1390" i="1"/>
  <c r="M1390" i="1"/>
  <c r="N1389" i="1"/>
  <c r="M1389" i="1"/>
  <c r="N1388" i="1"/>
  <c r="M1388" i="1"/>
  <c r="N1387" i="1"/>
  <c r="M1387" i="1"/>
  <c r="N1386" i="1"/>
  <c r="M1386" i="1"/>
  <c r="N1385" i="1"/>
  <c r="M1385" i="1"/>
  <c r="N1384" i="1"/>
  <c r="M1384" i="1"/>
  <c r="N1383" i="1"/>
  <c r="M1383" i="1"/>
  <c r="N1382" i="1"/>
  <c r="M1382" i="1"/>
  <c r="N1381" i="1"/>
  <c r="M1381" i="1"/>
  <c r="N1380" i="1"/>
  <c r="M1380" i="1"/>
  <c r="N1379" i="1"/>
  <c r="M1379" i="1"/>
  <c r="N1378" i="1"/>
  <c r="M1378" i="1"/>
  <c r="N1377" i="1"/>
  <c r="M1377" i="1"/>
  <c r="N1376" i="1"/>
  <c r="M1376" i="1"/>
  <c r="N1375" i="1"/>
  <c r="M1375" i="1"/>
  <c r="N1374" i="1"/>
  <c r="M1374" i="1"/>
  <c r="N1373" i="1"/>
  <c r="M1373" i="1"/>
  <c r="N1372" i="1"/>
  <c r="M1372" i="1"/>
  <c r="N1371" i="1"/>
  <c r="M1371" i="1"/>
  <c r="N1370" i="1"/>
  <c r="M1370" i="1"/>
  <c r="N1369" i="1"/>
  <c r="M1369" i="1"/>
  <c r="N1368" i="1"/>
  <c r="M1368" i="1"/>
  <c r="N1367" i="1"/>
  <c r="M1367" i="1"/>
  <c r="N1366" i="1"/>
  <c r="M1366" i="1"/>
  <c r="N1365" i="1"/>
  <c r="M1365" i="1"/>
  <c r="N1364" i="1"/>
  <c r="M1364" i="1"/>
  <c r="N1363" i="1"/>
  <c r="M1363" i="1"/>
  <c r="N1362" i="1"/>
  <c r="M1362" i="1"/>
  <c r="N1361" i="1"/>
  <c r="M1361" i="1"/>
  <c r="N1360" i="1"/>
  <c r="M1360" i="1"/>
  <c r="N1359" i="1"/>
  <c r="M1359" i="1"/>
  <c r="N1358" i="1"/>
  <c r="M1358" i="1"/>
  <c r="N1357" i="1"/>
  <c r="M1357" i="1"/>
  <c r="N1356" i="1"/>
  <c r="M1356" i="1"/>
  <c r="N1355" i="1"/>
  <c r="M1355" i="1"/>
  <c r="N1354" i="1"/>
  <c r="M1354" i="1"/>
  <c r="N1353" i="1"/>
  <c r="M1353" i="1"/>
  <c r="N1352" i="1"/>
  <c r="M1352" i="1"/>
  <c r="N1351" i="1"/>
  <c r="M1351" i="1"/>
  <c r="N1350" i="1"/>
  <c r="M1350" i="1"/>
  <c r="N1349" i="1"/>
  <c r="M1349" i="1"/>
  <c r="N1348" i="1"/>
  <c r="M1348" i="1"/>
  <c r="N1347" i="1"/>
  <c r="M1347" i="1"/>
  <c r="N1346" i="1"/>
  <c r="M1346" i="1"/>
  <c r="N1345" i="1"/>
  <c r="M1345" i="1"/>
  <c r="N1344" i="1"/>
  <c r="M1344" i="1"/>
  <c r="N1343" i="1"/>
  <c r="M1343" i="1"/>
  <c r="N1342" i="1"/>
  <c r="M1342" i="1"/>
  <c r="N1341" i="1"/>
  <c r="M1341" i="1"/>
  <c r="N1340" i="1"/>
  <c r="M1340" i="1"/>
  <c r="N1339" i="1"/>
  <c r="M1339" i="1"/>
  <c r="N1338" i="1"/>
  <c r="M1338" i="1"/>
  <c r="N1337" i="1"/>
  <c r="M1337" i="1"/>
  <c r="N1336" i="1"/>
  <c r="M1336" i="1"/>
  <c r="N1335" i="1"/>
  <c r="M1335" i="1"/>
  <c r="N1334" i="1"/>
  <c r="M1334" i="1"/>
  <c r="N1333" i="1"/>
  <c r="M1333" i="1"/>
  <c r="N1332" i="1"/>
  <c r="M1332" i="1"/>
  <c r="N1331" i="1"/>
  <c r="M1331" i="1"/>
  <c r="N1330" i="1"/>
  <c r="M1330" i="1"/>
  <c r="N1329" i="1"/>
  <c r="M1329" i="1"/>
  <c r="N1328" i="1"/>
  <c r="M1328" i="1"/>
  <c r="N1327" i="1"/>
  <c r="M1327" i="1"/>
  <c r="N1326" i="1"/>
  <c r="M1326" i="1"/>
  <c r="N1325" i="1"/>
  <c r="M1325" i="1"/>
  <c r="N1324" i="1"/>
  <c r="M1324" i="1"/>
  <c r="N1323" i="1"/>
  <c r="M1323" i="1"/>
  <c r="N1322" i="1"/>
  <c r="M1322" i="1"/>
  <c r="N1321" i="1"/>
  <c r="M1321" i="1"/>
  <c r="N1320" i="1"/>
  <c r="M1320" i="1"/>
  <c r="N1319" i="1"/>
  <c r="M1319" i="1"/>
  <c r="N1318" i="1"/>
  <c r="M1318" i="1"/>
  <c r="N1317" i="1"/>
  <c r="M1317" i="1"/>
  <c r="N1316" i="1"/>
  <c r="M1316" i="1"/>
  <c r="N1315" i="1"/>
  <c r="M1315" i="1"/>
  <c r="N1314" i="1"/>
  <c r="M1314" i="1"/>
  <c r="N1313" i="1"/>
  <c r="M1313" i="1"/>
  <c r="N1312" i="1"/>
  <c r="M1312" i="1"/>
  <c r="N1311" i="1"/>
  <c r="M1311" i="1"/>
  <c r="N1310" i="1"/>
  <c r="M1310" i="1"/>
  <c r="N1309" i="1"/>
  <c r="M1309" i="1"/>
  <c r="N1308" i="1"/>
  <c r="M1308" i="1"/>
  <c r="N1307" i="1"/>
  <c r="M1307" i="1"/>
  <c r="N1306" i="1"/>
  <c r="M1306" i="1"/>
  <c r="N1305" i="1"/>
  <c r="M1305" i="1"/>
  <c r="N1304" i="1"/>
  <c r="M1304" i="1"/>
  <c r="N1303" i="1"/>
  <c r="M1303" i="1"/>
  <c r="N1302" i="1"/>
  <c r="M1302" i="1"/>
  <c r="N1301" i="1"/>
  <c r="M1301" i="1"/>
  <c r="N1300" i="1"/>
  <c r="M1300" i="1"/>
  <c r="N1299" i="1"/>
  <c r="M1299" i="1"/>
  <c r="N1298" i="1"/>
  <c r="M1298" i="1"/>
  <c r="N1297" i="1"/>
  <c r="M1297" i="1"/>
  <c r="N1296" i="1"/>
  <c r="M1296" i="1"/>
  <c r="N1295" i="1"/>
  <c r="M1295" i="1"/>
  <c r="N1294" i="1"/>
  <c r="M1294" i="1"/>
  <c r="N1293" i="1"/>
  <c r="M1293" i="1"/>
  <c r="N1292" i="1"/>
  <c r="M1292" i="1"/>
  <c r="N1291" i="1"/>
  <c r="M1291" i="1"/>
  <c r="N1290" i="1"/>
  <c r="M1290" i="1"/>
  <c r="N1289" i="1"/>
  <c r="M1289" i="1"/>
  <c r="N1288" i="1"/>
  <c r="M1288" i="1"/>
  <c r="N1287" i="1"/>
  <c r="M1287" i="1"/>
  <c r="N1286" i="1"/>
  <c r="M1286" i="1"/>
  <c r="N1285" i="1"/>
  <c r="M1285" i="1"/>
  <c r="N1284" i="1"/>
  <c r="M1284" i="1"/>
  <c r="N1283" i="1"/>
  <c r="M1283" i="1"/>
  <c r="N1282" i="1"/>
  <c r="M1282" i="1"/>
  <c r="N1281" i="1"/>
  <c r="M1281" i="1"/>
  <c r="N1280" i="1"/>
  <c r="M1280" i="1"/>
  <c r="N1279" i="1"/>
  <c r="M1279" i="1"/>
  <c r="N1278" i="1"/>
  <c r="M1278" i="1"/>
  <c r="N1277" i="1"/>
  <c r="M1277" i="1"/>
  <c r="N1276" i="1"/>
  <c r="M1276" i="1"/>
  <c r="N1275" i="1"/>
  <c r="M1275" i="1"/>
  <c r="N1274" i="1"/>
  <c r="M1274" i="1"/>
  <c r="N1273" i="1"/>
  <c r="M1273" i="1"/>
  <c r="N1272" i="1"/>
  <c r="M1272" i="1"/>
  <c r="N1271" i="1"/>
  <c r="M1271" i="1"/>
  <c r="N1270" i="1"/>
  <c r="M1270" i="1"/>
  <c r="N1269" i="1"/>
  <c r="M1269" i="1"/>
  <c r="N1268" i="1"/>
  <c r="M1268" i="1"/>
  <c r="N1267" i="1"/>
  <c r="M1267" i="1"/>
  <c r="N1266" i="1"/>
  <c r="M1266" i="1"/>
  <c r="N1265" i="1"/>
  <c r="M1265" i="1"/>
  <c r="N1264" i="1"/>
  <c r="M1264" i="1"/>
  <c r="N1263" i="1"/>
  <c r="M1263" i="1"/>
  <c r="N1262" i="1"/>
  <c r="M1262" i="1"/>
  <c r="N1261" i="1"/>
  <c r="M1261" i="1"/>
  <c r="N1260" i="1"/>
  <c r="M1260" i="1"/>
  <c r="N1259" i="1"/>
  <c r="M1259" i="1"/>
  <c r="N1258" i="1"/>
  <c r="M1258" i="1"/>
  <c r="N1257" i="1"/>
  <c r="M1257" i="1"/>
  <c r="N1256" i="1"/>
  <c r="M1256" i="1"/>
  <c r="N1255" i="1"/>
  <c r="M1255" i="1"/>
  <c r="N1254" i="1"/>
  <c r="M1254" i="1"/>
  <c r="N1253" i="1"/>
  <c r="M1253" i="1"/>
  <c r="N1252" i="1"/>
  <c r="M1252" i="1"/>
  <c r="N1251" i="1"/>
  <c r="M1251" i="1"/>
  <c r="N1250" i="1"/>
  <c r="M1250" i="1"/>
  <c r="N1249" i="1"/>
  <c r="M1249" i="1"/>
  <c r="N1248" i="1"/>
  <c r="M1248" i="1"/>
  <c r="N1247" i="1"/>
  <c r="M1247" i="1"/>
  <c r="N1246" i="1"/>
  <c r="M1246" i="1"/>
  <c r="N1245" i="1"/>
  <c r="M1245" i="1"/>
  <c r="N1244" i="1"/>
  <c r="M1244" i="1"/>
  <c r="N1243" i="1"/>
  <c r="M1243" i="1"/>
  <c r="N1242" i="1"/>
  <c r="M1242" i="1"/>
  <c r="N1241" i="1"/>
  <c r="M1241" i="1"/>
  <c r="N1240" i="1"/>
  <c r="M1240" i="1"/>
  <c r="N1239" i="1"/>
  <c r="M1239" i="1"/>
  <c r="N1238" i="1"/>
  <c r="M1238" i="1"/>
  <c r="N1237" i="1"/>
  <c r="M1237" i="1"/>
  <c r="N1236" i="1"/>
  <c r="M1236" i="1"/>
  <c r="N1235" i="1"/>
  <c r="M1235" i="1"/>
  <c r="N1234" i="1"/>
  <c r="M1234" i="1"/>
  <c r="N1233" i="1"/>
  <c r="M1233" i="1"/>
  <c r="N1232" i="1"/>
  <c r="M1232" i="1"/>
  <c r="N1231" i="1"/>
  <c r="M1231" i="1"/>
  <c r="N1230" i="1"/>
  <c r="M1230" i="1"/>
  <c r="N1229" i="1"/>
  <c r="M1229" i="1"/>
  <c r="N1228" i="1"/>
  <c r="M1228" i="1"/>
  <c r="N1227" i="1"/>
  <c r="M1227" i="1"/>
  <c r="N1226" i="1"/>
  <c r="M1226" i="1"/>
  <c r="N1225" i="1"/>
  <c r="M1225" i="1"/>
  <c r="N1224" i="1"/>
  <c r="M1224" i="1"/>
  <c r="N1223" i="1"/>
  <c r="M1223" i="1"/>
  <c r="N1222" i="1"/>
  <c r="M1222" i="1"/>
  <c r="N1221" i="1"/>
  <c r="M1221" i="1"/>
  <c r="N1220" i="1"/>
  <c r="M1220" i="1"/>
  <c r="N1219" i="1"/>
  <c r="M1219" i="1"/>
  <c r="N1218" i="1"/>
  <c r="M1218" i="1"/>
  <c r="N1217" i="1"/>
  <c r="M1217" i="1"/>
  <c r="N1216" i="1"/>
  <c r="M1216" i="1"/>
  <c r="N1215" i="1"/>
  <c r="M1215" i="1"/>
  <c r="N1214" i="1"/>
  <c r="M1214" i="1"/>
  <c r="N1213" i="1"/>
  <c r="M1213" i="1"/>
  <c r="N1212" i="1"/>
  <c r="M1212" i="1"/>
  <c r="N1211" i="1"/>
  <c r="M1211" i="1"/>
  <c r="N1210" i="1"/>
  <c r="M1210" i="1"/>
  <c r="N1209" i="1"/>
  <c r="M1209" i="1"/>
  <c r="N1208" i="1"/>
  <c r="M1208" i="1"/>
  <c r="N1207" i="1"/>
  <c r="M1207" i="1"/>
  <c r="N1206" i="1"/>
  <c r="M1206" i="1"/>
  <c r="N1205" i="1"/>
  <c r="M1205" i="1"/>
  <c r="N1204" i="1"/>
  <c r="M1204" i="1"/>
  <c r="N1203" i="1"/>
  <c r="M1203" i="1"/>
  <c r="N1202" i="1"/>
  <c r="M1202" i="1"/>
  <c r="N1201" i="1"/>
  <c r="M1201" i="1"/>
  <c r="N1200" i="1"/>
  <c r="M1200" i="1"/>
  <c r="N1199" i="1"/>
  <c r="M1199" i="1"/>
  <c r="N1198" i="1"/>
  <c r="M1198" i="1"/>
  <c r="N1197" i="1"/>
  <c r="M1197" i="1"/>
  <c r="N1196" i="1"/>
  <c r="M1196" i="1"/>
  <c r="N1195" i="1"/>
  <c r="M1195" i="1"/>
  <c r="N1194" i="1"/>
  <c r="M1194" i="1"/>
  <c r="N1193" i="1"/>
  <c r="M1193" i="1"/>
  <c r="N1192" i="1"/>
  <c r="M1192" i="1"/>
  <c r="N1191" i="1"/>
  <c r="M1191" i="1"/>
  <c r="N1190" i="1"/>
  <c r="M1190" i="1"/>
  <c r="N1189" i="1"/>
  <c r="M1189" i="1"/>
  <c r="N1188" i="1"/>
  <c r="M1188" i="1"/>
  <c r="N1187" i="1"/>
  <c r="M1187" i="1"/>
  <c r="N1186" i="1"/>
  <c r="M1186" i="1"/>
  <c r="N1185" i="1"/>
  <c r="M1185" i="1"/>
  <c r="N1184" i="1"/>
  <c r="M1184" i="1"/>
  <c r="N1183" i="1"/>
  <c r="M1183" i="1"/>
  <c r="N1182" i="1"/>
  <c r="M1182" i="1"/>
  <c r="N1181" i="1"/>
  <c r="M1181" i="1"/>
  <c r="N1180" i="1"/>
  <c r="M1180" i="1"/>
  <c r="N1179" i="1"/>
  <c r="M1179" i="1"/>
  <c r="N1178" i="1"/>
  <c r="M1178" i="1"/>
  <c r="N1177" i="1"/>
  <c r="M1177" i="1"/>
  <c r="N1176" i="1"/>
  <c r="M1176" i="1"/>
  <c r="N1175" i="1"/>
  <c r="M1175" i="1"/>
  <c r="N1174" i="1"/>
  <c r="M1174" i="1"/>
  <c r="N1173" i="1"/>
  <c r="M1173" i="1"/>
  <c r="N1172" i="1"/>
  <c r="M1172" i="1"/>
  <c r="N1171" i="1"/>
  <c r="M1171" i="1"/>
  <c r="N1170" i="1"/>
  <c r="M1170" i="1"/>
  <c r="N1169" i="1"/>
  <c r="M1169" i="1"/>
  <c r="N1168" i="1"/>
  <c r="M1168" i="1"/>
  <c r="N1167" i="1"/>
  <c r="M1167" i="1"/>
  <c r="N1166" i="1"/>
  <c r="M1166" i="1"/>
  <c r="N1165" i="1"/>
  <c r="M1165" i="1"/>
  <c r="N1164" i="1"/>
  <c r="M1164" i="1"/>
  <c r="N1163" i="1"/>
  <c r="M1163" i="1"/>
  <c r="N1162" i="1"/>
  <c r="M1162" i="1"/>
  <c r="N1161" i="1"/>
  <c r="M1161" i="1"/>
  <c r="N1160" i="1"/>
  <c r="M1160" i="1"/>
  <c r="N1159" i="1"/>
  <c r="M1159" i="1"/>
  <c r="N1158" i="1"/>
  <c r="M1158" i="1"/>
  <c r="N1157" i="1"/>
  <c r="M1157" i="1"/>
  <c r="N1156" i="1"/>
  <c r="M1156" i="1"/>
  <c r="N1155" i="1"/>
  <c r="M1155" i="1"/>
  <c r="N1154" i="1"/>
  <c r="M1154" i="1"/>
  <c r="N1153" i="1"/>
  <c r="M1153" i="1"/>
  <c r="N1152" i="1"/>
  <c r="M1152" i="1"/>
  <c r="N1151" i="1"/>
  <c r="M1151" i="1"/>
  <c r="N1150" i="1"/>
  <c r="M1150" i="1"/>
  <c r="N1149" i="1"/>
  <c r="M1149" i="1"/>
  <c r="N1148" i="1"/>
  <c r="M1148" i="1"/>
  <c r="N1147" i="1"/>
  <c r="M1147" i="1"/>
  <c r="N1146" i="1"/>
  <c r="M1146" i="1"/>
  <c r="N1145" i="1"/>
  <c r="M1145" i="1"/>
  <c r="N1144" i="1"/>
  <c r="M1144" i="1"/>
  <c r="N1143" i="1"/>
  <c r="M1143" i="1"/>
  <c r="N1142" i="1"/>
  <c r="M1142" i="1"/>
  <c r="N1141" i="1"/>
  <c r="M1141" i="1"/>
  <c r="N1140" i="1"/>
  <c r="M1140" i="1"/>
  <c r="N1139" i="1"/>
  <c r="M1139" i="1"/>
  <c r="N1138" i="1"/>
  <c r="M1138" i="1"/>
  <c r="N1137" i="1"/>
  <c r="M1137" i="1"/>
  <c r="N1136" i="1"/>
  <c r="M1136" i="1"/>
  <c r="N1135" i="1"/>
  <c r="M1135" i="1"/>
  <c r="N1134" i="1"/>
  <c r="M1134" i="1"/>
  <c r="N1133" i="1"/>
  <c r="M1133" i="1"/>
  <c r="N1132" i="1"/>
  <c r="M1132" i="1"/>
  <c r="N1131" i="1"/>
  <c r="M1131" i="1"/>
  <c r="N1130" i="1"/>
  <c r="M1130" i="1"/>
  <c r="N1129" i="1"/>
  <c r="M1129" i="1"/>
  <c r="N1128" i="1"/>
  <c r="M1128" i="1"/>
  <c r="N1127" i="1"/>
  <c r="M1127" i="1"/>
  <c r="N1126" i="1"/>
  <c r="M1126" i="1"/>
  <c r="N1125" i="1"/>
  <c r="M1125" i="1"/>
  <c r="N1124" i="1"/>
  <c r="M1124" i="1"/>
  <c r="N1123" i="1"/>
  <c r="M1123" i="1"/>
  <c r="N1122" i="1"/>
  <c r="M1122" i="1"/>
  <c r="N1121" i="1"/>
  <c r="M1121" i="1"/>
  <c r="N1120" i="1"/>
  <c r="M1120" i="1"/>
  <c r="N1119" i="1"/>
  <c r="M1119" i="1"/>
  <c r="N1118" i="1"/>
  <c r="M1118" i="1"/>
  <c r="N1117" i="1"/>
  <c r="M1117" i="1"/>
  <c r="N1116" i="1"/>
  <c r="M1116" i="1"/>
  <c r="N1115" i="1"/>
  <c r="M1115" i="1"/>
  <c r="N1114" i="1"/>
  <c r="M1114" i="1"/>
  <c r="N1113" i="1"/>
  <c r="M1113" i="1"/>
  <c r="N1112" i="1"/>
  <c r="M1112" i="1"/>
  <c r="N1111" i="1"/>
  <c r="M1111" i="1"/>
  <c r="N1110" i="1"/>
  <c r="M1110" i="1"/>
  <c r="N1109" i="1"/>
  <c r="M1109" i="1"/>
  <c r="N1108" i="1"/>
  <c r="M1108" i="1"/>
  <c r="N1107" i="1"/>
  <c r="M1107" i="1"/>
  <c r="N1106" i="1"/>
  <c r="M1106" i="1"/>
  <c r="N1105" i="1"/>
  <c r="M1105" i="1"/>
  <c r="N1104" i="1"/>
  <c r="M1104" i="1"/>
  <c r="N1103" i="1"/>
  <c r="M1103" i="1"/>
  <c r="N1102" i="1"/>
  <c r="M1102" i="1"/>
  <c r="N1101" i="1"/>
  <c r="M1101" i="1"/>
  <c r="N1100" i="1"/>
  <c r="M1100" i="1"/>
  <c r="N1099" i="1"/>
  <c r="M1099" i="1"/>
  <c r="N1098" i="1"/>
  <c r="M1098" i="1"/>
  <c r="N1097" i="1"/>
  <c r="M1097" i="1"/>
  <c r="N1096" i="1"/>
  <c r="M1096" i="1"/>
  <c r="N1095" i="1"/>
  <c r="M1095" i="1"/>
  <c r="N1094" i="1"/>
  <c r="M1094" i="1"/>
  <c r="N1093" i="1"/>
  <c r="M1093" i="1"/>
  <c r="N1092" i="1"/>
  <c r="M1092" i="1"/>
  <c r="N1091" i="1"/>
  <c r="M1091" i="1"/>
  <c r="N1090" i="1"/>
  <c r="M1090" i="1"/>
  <c r="N1089" i="1"/>
  <c r="M1089" i="1"/>
  <c r="N1088" i="1"/>
  <c r="M1088" i="1"/>
  <c r="N1087" i="1"/>
  <c r="M1087" i="1"/>
  <c r="N1086" i="1"/>
  <c r="M1086" i="1"/>
  <c r="N1085" i="1"/>
  <c r="M1085" i="1"/>
  <c r="N1084" i="1"/>
  <c r="M1084" i="1"/>
  <c r="N1083" i="1"/>
  <c r="M1083" i="1"/>
  <c r="N1082" i="1"/>
  <c r="M1082" i="1"/>
  <c r="N1081" i="1"/>
  <c r="M1081" i="1"/>
  <c r="N1080" i="1"/>
  <c r="M1080" i="1"/>
  <c r="N1079" i="1"/>
  <c r="M1079" i="1"/>
  <c r="N1078" i="1"/>
  <c r="M1078" i="1"/>
  <c r="N1077" i="1"/>
  <c r="M1077" i="1"/>
  <c r="N1076" i="1"/>
  <c r="M1076" i="1"/>
  <c r="N1075" i="1"/>
  <c r="M1075" i="1"/>
  <c r="N1074" i="1"/>
  <c r="M1074" i="1"/>
  <c r="N1073" i="1"/>
  <c r="M1073" i="1"/>
  <c r="N1072" i="1"/>
  <c r="M1072" i="1"/>
  <c r="N1071" i="1"/>
  <c r="M1071" i="1"/>
  <c r="N1070" i="1"/>
  <c r="M1070" i="1"/>
  <c r="N1069" i="1"/>
  <c r="M1069" i="1"/>
  <c r="N1068" i="1"/>
  <c r="M1068" i="1"/>
  <c r="N1067" i="1"/>
  <c r="M1067" i="1"/>
  <c r="N1066" i="1"/>
  <c r="M1066" i="1"/>
  <c r="N1065" i="1"/>
  <c r="M1065" i="1"/>
  <c r="N1064" i="1"/>
  <c r="M1064" i="1"/>
  <c r="N1063" i="1"/>
  <c r="M1063" i="1"/>
  <c r="N1062" i="1"/>
  <c r="M1062" i="1"/>
  <c r="N1061" i="1"/>
  <c r="M1061" i="1"/>
  <c r="N1060" i="1"/>
  <c r="M1060" i="1"/>
  <c r="N1059" i="1"/>
  <c r="M1059" i="1"/>
  <c r="N1058" i="1"/>
  <c r="M1058" i="1"/>
  <c r="N1057" i="1"/>
  <c r="M1057" i="1"/>
  <c r="N1056" i="1"/>
  <c r="M1056" i="1"/>
  <c r="N1055" i="1"/>
  <c r="M1055" i="1"/>
  <c r="N1054" i="1"/>
  <c r="M1054" i="1"/>
  <c r="N1053" i="1"/>
  <c r="M1053" i="1"/>
  <c r="N1052" i="1"/>
  <c r="M1052" i="1"/>
  <c r="N1051" i="1"/>
  <c r="M1051" i="1"/>
  <c r="N1050" i="1"/>
  <c r="M1050" i="1"/>
  <c r="N1049" i="1"/>
  <c r="M1049" i="1"/>
  <c r="N1048" i="1"/>
  <c r="M1048" i="1"/>
  <c r="N1047" i="1"/>
  <c r="M1047" i="1"/>
  <c r="N1046" i="1"/>
  <c r="M1046" i="1"/>
  <c r="N1045" i="1"/>
  <c r="M1045" i="1"/>
  <c r="N1044" i="1"/>
  <c r="M1044" i="1"/>
  <c r="N1043" i="1"/>
  <c r="M1043" i="1"/>
  <c r="N1042" i="1"/>
  <c r="M1042" i="1"/>
  <c r="N1041" i="1"/>
  <c r="M1041" i="1"/>
  <c r="N1040" i="1"/>
  <c r="M1040" i="1"/>
  <c r="N1039" i="1"/>
  <c r="M1039" i="1"/>
  <c r="N1038" i="1"/>
  <c r="M1038" i="1"/>
  <c r="N1037" i="1"/>
  <c r="M1037" i="1"/>
  <c r="N1036" i="1"/>
  <c r="M1036" i="1"/>
  <c r="N1035" i="1"/>
  <c r="M1035" i="1"/>
  <c r="N1034" i="1"/>
  <c r="M1034" i="1"/>
  <c r="N1033" i="1"/>
  <c r="M1033" i="1"/>
  <c r="N1032" i="1"/>
  <c r="M1032" i="1"/>
  <c r="N1031" i="1"/>
  <c r="M1031" i="1"/>
  <c r="N1030" i="1"/>
  <c r="M1030" i="1"/>
  <c r="N1029" i="1"/>
  <c r="M1029" i="1"/>
  <c r="N1028" i="1"/>
  <c r="M1028" i="1"/>
  <c r="N1027" i="1"/>
  <c r="M1027" i="1"/>
  <c r="N1026" i="1"/>
  <c r="M1026" i="1"/>
  <c r="N1025" i="1"/>
  <c r="M1025" i="1"/>
  <c r="N1024" i="1"/>
  <c r="M1024" i="1"/>
  <c r="N1023" i="1"/>
  <c r="M1023" i="1"/>
  <c r="N1022" i="1"/>
  <c r="M1022" i="1"/>
  <c r="N1021" i="1"/>
  <c r="M1021" i="1"/>
  <c r="N1020" i="1"/>
  <c r="M1020" i="1"/>
  <c r="N1019" i="1"/>
  <c r="M1019" i="1"/>
  <c r="N1018" i="1"/>
  <c r="M1018" i="1"/>
  <c r="N1017" i="1"/>
  <c r="M1017" i="1"/>
  <c r="N1016" i="1"/>
  <c r="M1016" i="1"/>
  <c r="N1015" i="1"/>
  <c r="M1015" i="1"/>
  <c r="N1014" i="1"/>
  <c r="M1014" i="1"/>
  <c r="N1013" i="1"/>
  <c r="M1013" i="1"/>
  <c r="N1012" i="1"/>
  <c r="M1012" i="1"/>
  <c r="N1011" i="1"/>
  <c r="M1011" i="1"/>
  <c r="N1010" i="1"/>
  <c r="M1010" i="1"/>
  <c r="N1009" i="1"/>
  <c r="M1009" i="1"/>
  <c r="N1008" i="1"/>
  <c r="M1008" i="1"/>
  <c r="N1007" i="1"/>
  <c r="M1007" i="1"/>
  <c r="N1006" i="1"/>
  <c r="M1006" i="1"/>
  <c r="N1005" i="1"/>
  <c r="M1005" i="1"/>
  <c r="N1004" i="1"/>
  <c r="M1004" i="1"/>
  <c r="N1003" i="1"/>
  <c r="M1003" i="1"/>
  <c r="N1002" i="1"/>
  <c r="M1002" i="1"/>
  <c r="N1001" i="1"/>
  <c r="M1001" i="1"/>
  <c r="N1000" i="1"/>
  <c r="M1000" i="1"/>
  <c r="N999" i="1"/>
  <c r="M999" i="1"/>
  <c r="N998" i="1"/>
  <c r="M998" i="1"/>
  <c r="N997" i="1"/>
  <c r="M997" i="1"/>
  <c r="N996" i="1"/>
  <c r="M996" i="1"/>
  <c r="N995" i="1"/>
  <c r="M995" i="1"/>
  <c r="N994" i="1"/>
  <c r="M994" i="1"/>
  <c r="N993" i="1"/>
  <c r="M993" i="1"/>
  <c r="N992" i="1"/>
  <c r="M992" i="1"/>
  <c r="N991" i="1"/>
  <c r="M991" i="1"/>
  <c r="N990" i="1"/>
  <c r="M990" i="1"/>
  <c r="N989" i="1"/>
  <c r="M989" i="1"/>
  <c r="N988" i="1"/>
  <c r="M988" i="1"/>
  <c r="N987" i="1"/>
  <c r="M987" i="1"/>
  <c r="N986" i="1"/>
  <c r="M986" i="1"/>
  <c r="N985" i="1"/>
  <c r="M985" i="1"/>
  <c r="N984" i="1"/>
  <c r="M984" i="1"/>
  <c r="N983" i="1"/>
  <c r="M983" i="1"/>
  <c r="N982" i="1"/>
  <c r="M982" i="1"/>
  <c r="N981" i="1"/>
  <c r="M981" i="1"/>
  <c r="N980" i="1"/>
  <c r="M980" i="1"/>
  <c r="N979" i="1"/>
  <c r="M979" i="1"/>
  <c r="N978" i="1"/>
  <c r="M978" i="1"/>
  <c r="N977" i="1"/>
  <c r="M977" i="1"/>
  <c r="N976" i="1"/>
  <c r="M976" i="1"/>
  <c r="N975" i="1"/>
  <c r="M975" i="1"/>
  <c r="N974" i="1"/>
  <c r="M974" i="1"/>
  <c r="N973" i="1"/>
  <c r="M973" i="1"/>
  <c r="N972" i="1"/>
  <c r="M972" i="1"/>
  <c r="N971" i="1"/>
  <c r="M971" i="1"/>
  <c r="N970" i="1"/>
  <c r="M970" i="1"/>
  <c r="N969" i="1"/>
  <c r="M969" i="1"/>
  <c r="N968" i="1"/>
  <c r="M968" i="1"/>
  <c r="N967" i="1"/>
  <c r="M967" i="1"/>
  <c r="N966" i="1"/>
  <c r="M966" i="1"/>
  <c r="N965" i="1"/>
  <c r="M965" i="1"/>
  <c r="N964" i="1"/>
  <c r="M964" i="1"/>
  <c r="N963" i="1"/>
  <c r="M963" i="1"/>
  <c r="N962" i="1"/>
  <c r="M962" i="1"/>
  <c r="N961" i="1"/>
  <c r="M961" i="1"/>
  <c r="N960" i="1"/>
  <c r="M960" i="1"/>
  <c r="N959" i="1"/>
  <c r="M959" i="1"/>
  <c r="N958" i="1"/>
  <c r="M958" i="1"/>
  <c r="N957" i="1"/>
  <c r="M957" i="1"/>
  <c r="N956" i="1"/>
  <c r="M956" i="1"/>
  <c r="N955" i="1"/>
  <c r="M955" i="1"/>
  <c r="N954" i="1"/>
  <c r="M954" i="1"/>
  <c r="N953" i="1"/>
  <c r="M953" i="1"/>
  <c r="N952" i="1"/>
  <c r="M952" i="1"/>
  <c r="N951" i="1"/>
  <c r="M951" i="1"/>
  <c r="N950" i="1"/>
  <c r="M950" i="1"/>
  <c r="N949" i="1"/>
  <c r="M949" i="1"/>
  <c r="N948" i="1"/>
  <c r="M948" i="1"/>
  <c r="N947" i="1"/>
  <c r="M947" i="1"/>
  <c r="N946" i="1"/>
  <c r="M946" i="1"/>
  <c r="N945" i="1"/>
  <c r="M945" i="1"/>
  <c r="N944" i="1"/>
  <c r="M944" i="1"/>
  <c r="N943" i="1"/>
  <c r="M943" i="1"/>
  <c r="N942" i="1"/>
  <c r="M942" i="1"/>
  <c r="N941" i="1"/>
  <c r="M941" i="1"/>
  <c r="N940" i="1"/>
  <c r="M940" i="1"/>
  <c r="N939" i="1"/>
  <c r="M939" i="1"/>
  <c r="N938" i="1"/>
  <c r="M938" i="1"/>
  <c r="N937" i="1"/>
  <c r="M937" i="1"/>
  <c r="N936" i="1"/>
  <c r="M936" i="1"/>
  <c r="N935" i="1"/>
  <c r="M935" i="1"/>
  <c r="N934" i="1"/>
  <c r="M934" i="1"/>
  <c r="N933" i="1"/>
  <c r="M933" i="1"/>
  <c r="N932" i="1"/>
  <c r="M932" i="1"/>
  <c r="N931" i="1"/>
  <c r="M931" i="1"/>
  <c r="N930" i="1"/>
  <c r="M930" i="1"/>
  <c r="N929" i="1"/>
  <c r="M929" i="1"/>
  <c r="N928" i="1"/>
  <c r="M928" i="1"/>
  <c r="N927" i="1"/>
  <c r="M927" i="1"/>
  <c r="N926" i="1"/>
  <c r="M926" i="1"/>
  <c r="N925" i="1"/>
  <c r="M925" i="1"/>
  <c r="N924" i="1"/>
  <c r="M924" i="1"/>
  <c r="N923" i="1"/>
  <c r="M923" i="1"/>
  <c r="N922" i="1"/>
  <c r="M922" i="1"/>
  <c r="N921" i="1"/>
  <c r="M921" i="1"/>
  <c r="N920" i="1"/>
  <c r="M920" i="1"/>
  <c r="N919" i="1"/>
  <c r="M919" i="1"/>
  <c r="N918" i="1"/>
  <c r="M918" i="1"/>
  <c r="N917" i="1"/>
  <c r="M917" i="1"/>
  <c r="N916" i="1"/>
  <c r="M916" i="1"/>
  <c r="N915" i="1"/>
  <c r="M915" i="1"/>
  <c r="N914" i="1"/>
  <c r="M914" i="1"/>
  <c r="N913" i="1"/>
  <c r="M913" i="1"/>
  <c r="N912" i="1"/>
  <c r="M912" i="1"/>
  <c r="N911" i="1"/>
  <c r="M911" i="1"/>
  <c r="N910" i="1"/>
  <c r="M910" i="1"/>
  <c r="N909" i="1"/>
  <c r="M909" i="1"/>
  <c r="N908" i="1"/>
  <c r="M908" i="1"/>
  <c r="N907" i="1"/>
  <c r="M907" i="1"/>
  <c r="N906" i="1"/>
  <c r="M906" i="1"/>
  <c r="N905" i="1"/>
  <c r="M905" i="1"/>
  <c r="N904" i="1"/>
  <c r="M904" i="1"/>
  <c r="N903" i="1"/>
  <c r="M903" i="1"/>
  <c r="N902" i="1"/>
  <c r="M902" i="1"/>
  <c r="N901" i="1"/>
  <c r="M901" i="1"/>
  <c r="N900" i="1"/>
  <c r="M900" i="1"/>
  <c r="N899" i="1"/>
  <c r="M899" i="1"/>
  <c r="N898" i="1"/>
  <c r="M898" i="1"/>
  <c r="N897" i="1"/>
  <c r="M897" i="1"/>
  <c r="N896" i="1"/>
  <c r="M896" i="1"/>
  <c r="N895" i="1"/>
  <c r="M895" i="1"/>
  <c r="N894" i="1"/>
  <c r="M894" i="1"/>
  <c r="N893" i="1"/>
  <c r="M893" i="1"/>
  <c r="N892" i="1"/>
  <c r="M892" i="1"/>
  <c r="N891" i="1"/>
  <c r="M891" i="1"/>
  <c r="N890" i="1"/>
  <c r="M890" i="1"/>
  <c r="N889" i="1"/>
  <c r="M889" i="1"/>
  <c r="N888" i="1"/>
  <c r="M888" i="1"/>
  <c r="N887" i="1"/>
  <c r="M887" i="1"/>
  <c r="N886" i="1"/>
  <c r="M886" i="1"/>
  <c r="N885" i="1"/>
  <c r="M885" i="1"/>
  <c r="N884" i="1"/>
  <c r="M884" i="1"/>
  <c r="N883" i="1"/>
  <c r="M883" i="1"/>
  <c r="N882" i="1"/>
  <c r="M882" i="1"/>
  <c r="N881" i="1"/>
  <c r="M881" i="1"/>
  <c r="N880" i="1"/>
  <c r="M880" i="1"/>
  <c r="N879" i="1"/>
  <c r="M879" i="1"/>
  <c r="N878" i="1"/>
  <c r="M878" i="1"/>
  <c r="N877" i="1"/>
  <c r="M877" i="1"/>
  <c r="N876" i="1"/>
  <c r="M876" i="1"/>
  <c r="N875" i="1"/>
  <c r="M875" i="1"/>
  <c r="N874" i="1"/>
  <c r="M874" i="1"/>
  <c r="N873" i="1"/>
  <c r="M873" i="1"/>
  <c r="N872" i="1"/>
  <c r="M872" i="1"/>
  <c r="N871" i="1"/>
  <c r="M871" i="1"/>
  <c r="N870" i="1"/>
  <c r="M870" i="1"/>
  <c r="N869" i="1"/>
  <c r="M869" i="1"/>
  <c r="N868" i="1"/>
  <c r="M868" i="1"/>
  <c r="N867" i="1"/>
  <c r="M867" i="1"/>
  <c r="N866" i="1"/>
  <c r="M866" i="1"/>
  <c r="N865" i="1"/>
  <c r="M865" i="1"/>
  <c r="N864" i="1"/>
  <c r="M864" i="1"/>
  <c r="N863" i="1"/>
  <c r="M863" i="1"/>
  <c r="N862" i="1"/>
  <c r="M862" i="1"/>
  <c r="N861" i="1"/>
  <c r="M861" i="1"/>
  <c r="N860" i="1"/>
  <c r="M860" i="1"/>
  <c r="N859" i="1"/>
  <c r="M859" i="1"/>
  <c r="N858" i="1"/>
  <c r="M858" i="1"/>
  <c r="N857" i="1"/>
  <c r="M857" i="1"/>
  <c r="N856" i="1"/>
  <c r="M856" i="1"/>
  <c r="N855" i="1"/>
  <c r="M855" i="1"/>
  <c r="N854" i="1"/>
  <c r="M854" i="1"/>
  <c r="N853" i="1"/>
  <c r="M853" i="1"/>
  <c r="N852" i="1"/>
  <c r="M852" i="1"/>
  <c r="N851" i="1"/>
  <c r="M851" i="1"/>
  <c r="N850" i="1"/>
  <c r="M850" i="1"/>
  <c r="N849" i="1"/>
  <c r="M849" i="1"/>
  <c r="N848" i="1"/>
  <c r="M848" i="1"/>
  <c r="N847" i="1"/>
  <c r="M847" i="1"/>
  <c r="N846" i="1"/>
  <c r="M846" i="1"/>
  <c r="N845" i="1"/>
  <c r="M845" i="1"/>
  <c r="N844" i="1"/>
  <c r="M844" i="1"/>
  <c r="N843" i="1"/>
  <c r="M843" i="1"/>
  <c r="N842" i="1"/>
  <c r="M842" i="1"/>
  <c r="N841" i="1"/>
  <c r="M841" i="1"/>
  <c r="N840" i="1"/>
  <c r="M840" i="1"/>
  <c r="N839" i="1"/>
  <c r="M839" i="1"/>
  <c r="N838" i="1"/>
  <c r="M838" i="1"/>
  <c r="N837" i="1"/>
  <c r="M837" i="1"/>
  <c r="N836" i="1"/>
  <c r="M836" i="1"/>
  <c r="N835" i="1"/>
  <c r="M835" i="1"/>
  <c r="N834" i="1"/>
  <c r="M834" i="1"/>
  <c r="N833" i="1"/>
  <c r="M833" i="1"/>
  <c r="N832" i="1"/>
  <c r="M832" i="1"/>
  <c r="N831" i="1"/>
  <c r="M831" i="1"/>
  <c r="N830" i="1"/>
  <c r="M830" i="1"/>
  <c r="N829" i="1"/>
  <c r="M829" i="1"/>
  <c r="N828" i="1"/>
  <c r="M828" i="1"/>
  <c r="N827" i="1"/>
  <c r="M827" i="1"/>
  <c r="N826" i="1"/>
  <c r="M826" i="1"/>
  <c r="N825" i="1"/>
  <c r="M825" i="1"/>
  <c r="N824" i="1"/>
  <c r="M824" i="1"/>
  <c r="N823" i="1"/>
  <c r="M823" i="1"/>
  <c r="N822" i="1"/>
  <c r="M822" i="1"/>
  <c r="N821" i="1"/>
  <c r="M821" i="1"/>
  <c r="N820" i="1"/>
  <c r="M820" i="1"/>
  <c r="N819" i="1"/>
  <c r="M819" i="1"/>
  <c r="N818" i="1"/>
  <c r="M818" i="1"/>
  <c r="N817" i="1"/>
  <c r="M817" i="1"/>
  <c r="N816" i="1"/>
  <c r="M816" i="1"/>
  <c r="N815" i="1"/>
  <c r="M815" i="1"/>
  <c r="N814" i="1"/>
  <c r="M814" i="1"/>
  <c r="N813" i="1"/>
  <c r="M813" i="1"/>
  <c r="N812" i="1"/>
  <c r="M812" i="1"/>
  <c r="N811" i="1"/>
  <c r="M811" i="1"/>
  <c r="N810" i="1"/>
  <c r="M810" i="1"/>
  <c r="N809" i="1"/>
  <c r="M809" i="1"/>
  <c r="N808" i="1"/>
  <c r="M808" i="1"/>
  <c r="N807" i="1"/>
  <c r="M807" i="1"/>
  <c r="N806" i="1"/>
  <c r="M806" i="1"/>
  <c r="N805" i="1"/>
  <c r="M805" i="1"/>
  <c r="N804" i="1"/>
  <c r="M804" i="1"/>
  <c r="N803" i="1"/>
  <c r="M803" i="1"/>
  <c r="N802" i="1"/>
  <c r="M802" i="1"/>
  <c r="N801" i="1"/>
  <c r="M801" i="1"/>
  <c r="N800" i="1"/>
  <c r="M800" i="1"/>
  <c r="N799" i="1"/>
  <c r="M799" i="1"/>
  <c r="N798" i="1"/>
  <c r="M798" i="1"/>
  <c r="N797" i="1"/>
  <c r="M797" i="1"/>
  <c r="N796" i="1"/>
  <c r="M796" i="1"/>
  <c r="N795" i="1"/>
  <c r="M795" i="1"/>
  <c r="N794" i="1"/>
  <c r="M794" i="1"/>
  <c r="N793" i="1"/>
  <c r="M793" i="1"/>
  <c r="N792" i="1"/>
  <c r="M792" i="1"/>
  <c r="N791" i="1"/>
  <c r="M791" i="1"/>
  <c r="N790" i="1"/>
  <c r="M790" i="1"/>
  <c r="N789" i="1"/>
  <c r="M789" i="1"/>
  <c r="N788" i="1"/>
  <c r="M788" i="1"/>
  <c r="N787" i="1"/>
  <c r="M787" i="1"/>
  <c r="N786" i="1"/>
  <c r="M786" i="1"/>
  <c r="N785" i="1"/>
  <c r="M785" i="1"/>
  <c r="N784" i="1"/>
  <c r="M784" i="1"/>
  <c r="N783" i="1"/>
  <c r="M783" i="1"/>
  <c r="N782" i="1"/>
  <c r="M782" i="1"/>
  <c r="N781" i="1"/>
  <c r="M781" i="1"/>
  <c r="N780" i="1"/>
  <c r="M780" i="1"/>
  <c r="N779" i="1"/>
  <c r="M779" i="1"/>
  <c r="N778" i="1"/>
  <c r="M778" i="1"/>
  <c r="N777" i="1"/>
  <c r="M777" i="1"/>
  <c r="N776" i="1"/>
  <c r="M776" i="1"/>
  <c r="N775" i="1"/>
  <c r="M775" i="1"/>
  <c r="N774" i="1"/>
  <c r="M774" i="1"/>
  <c r="N773" i="1"/>
  <c r="M773" i="1"/>
  <c r="N772" i="1"/>
  <c r="M772" i="1"/>
  <c r="N771" i="1"/>
  <c r="M771" i="1"/>
  <c r="N770" i="1"/>
  <c r="M770" i="1"/>
  <c r="N769" i="1"/>
  <c r="M769" i="1"/>
  <c r="N768" i="1"/>
  <c r="M768" i="1"/>
  <c r="N767" i="1"/>
  <c r="M767" i="1"/>
  <c r="N766" i="1"/>
  <c r="M766" i="1"/>
  <c r="N765" i="1"/>
  <c r="M765" i="1"/>
  <c r="N764" i="1"/>
  <c r="M764" i="1"/>
  <c r="N763" i="1"/>
  <c r="M763" i="1"/>
  <c r="N762" i="1"/>
  <c r="M762" i="1"/>
  <c r="N761" i="1"/>
  <c r="M761" i="1"/>
  <c r="N760" i="1"/>
  <c r="M760" i="1"/>
  <c r="N759" i="1"/>
  <c r="M759" i="1"/>
  <c r="N758" i="1"/>
  <c r="M758" i="1"/>
  <c r="N757" i="1"/>
  <c r="M757" i="1"/>
  <c r="N756" i="1"/>
  <c r="M756" i="1"/>
  <c r="N755" i="1"/>
  <c r="M755" i="1"/>
  <c r="N754" i="1"/>
  <c r="M754" i="1"/>
  <c r="N753" i="1"/>
  <c r="M753" i="1"/>
  <c r="N752" i="1"/>
  <c r="M752" i="1"/>
  <c r="N751" i="1"/>
  <c r="M751" i="1"/>
  <c r="N750" i="1"/>
  <c r="M750" i="1"/>
  <c r="N749" i="1"/>
  <c r="M749" i="1"/>
  <c r="N748" i="1"/>
  <c r="M748" i="1"/>
  <c r="N747" i="1"/>
  <c r="M747" i="1"/>
  <c r="N746" i="1"/>
  <c r="M746" i="1"/>
  <c r="N745" i="1"/>
  <c r="M745" i="1"/>
  <c r="N744" i="1"/>
  <c r="M744" i="1"/>
  <c r="N743" i="1"/>
  <c r="M743" i="1"/>
  <c r="N742" i="1"/>
  <c r="M742" i="1"/>
  <c r="N741" i="1"/>
  <c r="M741" i="1"/>
  <c r="N740" i="1"/>
  <c r="M740" i="1"/>
  <c r="N739" i="1"/>
  <c r="M739" i="1"/>
  <c r="N738" i="1"/>
  <c r="M738" i="1"/>
  <c r="N737" i="1"/>
  <c r="M737" i="1"/>
  <c r="N736" i="1"/>
  <c r="M736" i="1"/>
  <c r="N735" i="1"/>
  <c r="M735" i="1"/>
  <c r="N734" i="1"/>
  <c r="M734" i="1"/>
  <c r="N733" i="1"/>
  <c r="M733" i="1"/>
  <c r="N732" i="1"/>
  <c r="M732" i="1"/>
  <c r="N731" i="1"/>
  <c r="M731" i="1"/>
  <c r="N730" i="1"/>
  <c r="M730" i="1"/>
  <c r="N729" i="1"/>
  <c r="M729" i="1"/>
  <c r="N728" i="1"/>
  <c r="M728" i="1"/>
  <c r="N727" i="1"/>
  <c r="M727" i="1"/>
  <c r="N726" i="1"/>
  <c r="M726" i="1"/>
  <c r="N725" i="1"/>
  <c r="M725" i="1"/>
  <c r="N724" i="1"/>
  <c r="M724" i="1"/>
  <c r="N723" i="1"/>
  <c r="M723" i="1"/>
  <c r="N722" i="1"/>
  <c r="M722" i="1"/>
  <c r="N721" i="1"/>
  <c r="M721" i="1"/>
  <c r="N720" i="1"/>
  <c r="M720" i="1"/>
  <c r="N719" i="1"/>
  <c r="M719" i="1"/>
  <c r="N718" i="1"/>
  <c r="M718" i="1"/>
  <c r="N717" i="1"/>
  <c r="M717" i="1"/>
  <c r="N716" i="1"/>
  <c r="M716" i="1"/>
  <c r="N715" i="1"/>
  <c r="M715" i="1"/>
  <c r="N714" i="1"/>
  <c r="M714" i="1"/>
  <c r="N713" i="1"/>
  <c r="M713" i="1"/>
  <c r="N712" i="1"/>
  <c r="M712" i="1"/>
  <c r="N711" i="1"/>
  <c r="M711" i="1"/>
  <c r="N710" i="1"/>
  <c r="M710" i="1"/>
  <c r="N709" i="1"/>
  <c r="M709" i="1"/>
  <c r="N708" i="1"/>
  <c r="M708" i="1"/>
  <c r="N707" i="1"/>
  <c r="M707" i="1"/>
  <c r="N706" i="1"/>
  <c r="M706" i="1"/>
  <c r="N705" i="1"/>
  <c r="M705" i="1"/>
  <c r="N704" i="1"/>
  <c r="M704" i="1"/>
  <c r="N703" i="1"/>
  <c r="M703" i="1"/>
  <c r="N702" i="1"/>
  <c r="M702" i="1"/>
  <c r="N701" i="1"/>
  <c r="M701" i="1"/>
  <c r="N700" i="1"/>
  <c r="M700" i="1"/>
  <c r="N699" i="1"/>
  <c r="M699" i="1"/>
  <c r="N698" i="1"/>
  <c r="M698" i="1"/>
  <c r="N697" i="1"/>
  <c r="M697" i="1"/>
  <c r="N696" i="1"/>
  <c r="M696" i="1"/>
  <c r="N695" i="1"/>
  <c r="M695" i="1"/>
  <c r="N694" i="1"/>
  <c r="M694" i="1"/>
  <c r="N693" i="1"/>
  <c r="M693" i="1"/>
  <c r="N692" i="1"/>
  <c r="M692" i="1"/>
  <c r="N691" i="1"/>
  <c r="M691" i="1"/>
  <c r="N690" i="1"/>
  <c r="M690" i="1"/>
  <c r="N689" i="1"/>
  <c r="M689" i="1"/>
  <c r="N688" i="1"/>
  <c r="M688" i="1"/>
  <c r="N687" i="1"/>
  <c r="M687" i="1"/>
  <c r="N686" i="1"/>
  <c r="M686" i="1"/>
  <c r="N685" i="1"/>
  <c r="M685" i="1"/>
  <c r="N684" i="1"/>
  <c r="M684" i="1"/>
  <c r="N683" i="1"/>
  <c r="M683" i="1"/>
  <c r="N682" i="1"/>
  <c r="M682" i="1"/>
  <c r="N681" i="1"/>
  <c r="M681" i="1"/>
  <c r="N680" i="1"/>
  <c r="M680" i="1"/>
  <c r="N679" i="1"/>
  <c r="M679" i="1"/>
  <c r="N678" i="1"/>
  <c r="M678" i="1"/>
  <c r="N677" i="1"/>
  <c r="M677" i="1"/>
  <c r="N676" i="1"/>
  <c r="M676" i="1"/>
  <c r="N675" i="1"/>
  <c r="M675" i="1"/>
  <c r="N674" i="1"/>
  <c r="M674" i="1"/>
  <c r="N673" i="1"/>
  <c r="M673" i="1"/>
  <c r="N672" i="1"/>
  <c r="M672" i="1"/>
  <c r="N671" i="1"/>
  <c r="M671" i="1"/>
  <c r="N670" i="1"/>
  <c r="M670" i="1"/>
  <c r="N669" i="1"/>
  <c r="M669" i="1"/>
  <c r="N668" i="1"/>
  <c r="M668" i="1"/>
  <c r="N667" i="1"/>
  <c r="M667" i="1"/>
  <c r="N666" i="1"/>
  <c r="M666" i="1"/>
  <c r="N665" i="1"/>
  <c r="M665" i="1"/>
  <c r="N664" i="1"/>
  <c r="M664" i="1"/>
  <c r="N663" i="1"/>
  <c r="M663" i="1"/>
  <c r="N662" i="1"/>
  <c r="M662" i="1"/>
  <c r="N661" i="1"/>
  <c r="M661" i="1"/>
  <c r="N660" i="1"/>
  <c r="M660" i="1"/>
  <c r="N659" i="1"/>
  <c r="M659" i="1"/>
  <c r="N658" i="1"/>
  <c r="M658" i="1"/>
  <c r="N657" i="1"/>
  <c r="M657" i="1"/>
  <c r="N656" i="1"/>
  <c r="M656" i="1"/>
  <c r="N655" i="1"/>
  <c r="M655" i="1"/>
  <c r="N654" i="1"/>
  <c r="M654" i="1"/>
  <c r="N653" i="1"/>
  <c r="M653" i="1"/>
  <c r="N652" i="1"/>
  <c r="M652" i="1"/>
  <c r="N651" i="1"/>
  <c r="M651" i="1"/>
  <c r="N650" i="1"/>
  <c r="M650" i="1"/>
  <c r="N649" i="1"/>
  <c r="M649" i="1"/>
  <c r="N648" i="1"/>
  <c r="M648" i="1"/>
  <c r="N647" i="1"/>
  <c r="M647" i="1"/>
  <c r="N646" i="1"/>
  <c r="M646" i="1"/>
  <c r="N645" i="1"/>
  <c r="M645" i="1"/>
  <c r="N644" i="1"/>
  <c r="M644" i="1"/>
  <c r="N643" i="1"/>
  <c r="M643" i="1"/>
  <c r="N642" i="1"/>
  <c r="M642" i="1"/>
  <c r="N641" i="1"/>
  <c r="M641" i="1"/>
  <c r="N640" i="1"/>
  <c r="M640" i="1"/>
  <c r="N639" i="1"/>
  <c r="M639" i="1"/>
  <c r="N638" i="1"/>
  <c r="M638" i="1"/>
  <c r="N637" i="1"/>
  <c r="M637" i="1"/>
  <c r="N636" i="1"/>
  <c r="M636" i="1"/>
  <c r="N635" i="1"/>
  <c r="M635" i="1"/>
  <c r="N634" i="1"/>
  <c r="M634" i="1"/>
  <c r="N633" i="1"/>
  <c r="M633" i="1"/>
  <c r="N632" i="1"/>
  <c r="M632" i="1"/>
  <c r="N631" i="1"/>
  <c r="M631" i="1"/>
  <c r="N630" i="1"/>
  <c r="M630" i="1"/>
  <c r="N629" i="1"/>
  <c r="M629" i="1"/>
  <c r="N628" i="1"/>
  <c r="M628" i="1"/>
  <c r="N627" i="1"/>
  <c r="M627" i="1"/>
  <c r="N626" i="1"/>
  <c r="M626" i="1"/>
  <c r="N625" i="1"/>
  <c r="M625" i="1"/>
  <c r="N624" i="1"/>
  <c r="M624" i="1"/>
  <c r="N623" i="1"/>
  <c r="M623" i="1"/>
  <c r="N622" i="1"/>
  <c r="M622" i="1"/>
  <c r="N621" i="1"/>
  <c r="M621" i="1"/>
  <c r="N620" i="1"/>
  <c r="M620" i="1"/>
  <c r="N619" i="1"/>
  <c r="M619" i="1"/>
  <c r="N618" i="1"/>
  <c r="M618" i="1"/>
  <c r="N617" i="1"/>
  <c r="M617" i="1"/>
  <c r="N616" i="1"/>
  <c r="M616" i="1"/>
  <c r="N615" i="1"/>
  <c r="M615" i="1"/>
  <c r="N614" i="1"/>
  <c r="M614" i="1"/>
  <c r="N613" i="1"/>
  <c r="M613" i="1"/>
  <c r="N612" i="1"/>
  <c r="M612" i="1"/>
  <c r="N611" i="1"/>
  <c r="M611" i="1"/>
  <c r="N610" i="1"/>
  <c r="M610" i="1"/>
  <c r="N609" i="1"/>
  <c r="M609" i="1"/>
  <c r="N608" i="1"/>
  <c r="M608" i="1"/>
  <c r="N607" i="1"/>
  <c r="M607" i="1"/>
  <c r="N606" i="1"/>
  <c r="M606" i="1"/>
  <c r="N605" i="1"/>
  <c r="M605" i="1"/>
  <c r="N604" i="1"/>
  <c r="M604" i="1"/>
  <c r="N603" i="1"/>
  <c r="M603" i="1"/>
  <c r="N602" i="1"/>
  <c r="M602" i="1"/>
  <c r="N601" i="1"/>
  <c r="M601" i="1"/>
  <c r="N600" i="1"/>
  <c r="M600" i="1"/>
  <c r="N599" i="1"/>
  <c r="M599" i="1"/>
  <c r="N598" i="1"/>
  <c r="M598" i="1"/>
  <c r="N597" i="1"/>
  <c r="M597" i="1"/>
  <c r="N596" i="1"/>
  <c r="M596" i="1"/>
  <c r="N595" i="1"/>
  <c r="M595" i="1"/>
  <c r="N594" i="1"/>
  <c r="M594" i="1"/>
  <c r="N593" i="1"/>
  <c r="M593" i="1"/>
  <c r="N592" i="1"/>
  <c r="M592" i="1"/>
  <c r="N591" i="1"/>
  <c r="M591" i="1"/>
  <c r="N590" i="1"/>
  <c r="M590" i="1"/>
  <c r="N589" i="1"/>
  <c r="M589" i="1"/>
  <c r="N588" i="1"/>
  <c r="M588" i="1"/>
  <c r="N587" i="1"/>
  <c r="M587" i="1"/>
  <c r="N586" i="1"/>
  <c r="M586" i="1"/>
  <c r="N585" i="1"/>
  <c r="M585" i="1"/>
  <c r="N584" i="1"/>
  <c r="M584" i="1"/>
  <c r="N583" i="1"/>
  <c r="M583" i="1"/>
  <c r="N582" i="1"/>
  <c r="M582" i="1"/>
  <c r="N581" i="1"/>
  <c r="M581" i="1"/>
  <c r="N580" i="1"/>
  <c r="M580" i="1"/>
  <c r="N579" i="1"/>
  <c r="M579" i="1"/>
  <c r="N578" i="1"/>
  <c r="M578" i="1"/>
  <c r="N577" i="1"/>
  <c r="M577" i="1"/>
  <c r="N576" i="1"/>
  <c r="M576" i="1"/>
  <c r="N575" i="1"/>
  <c r="M575" i="1"/>
  <c r="N574" i="1"/>
  <c r="M574" i="1"/>
  <c r="N573" i="1"/>
  <c r="M573" i="1"/>
  <c r="N572" i="1"/>
  <c r="M572" i="1"/>
  <c r="N571" i="1"/>
  <c r="M571" i="1"/>
  <c r="N570" i="1"/>
  <c r="M570" i="1"/>
  <c r="N569" i="1"/>
  <c r="M569" i="1"/>
  <c r="N568" i="1"/>
  <c r="M568" i="1"/>
  <c r="N567" i="1"/>
  <c r="M567" i="1"/>
  <c r="N566" i="1"/>
  <c r="M566" i="1"/>
  <c r="N565" i="1"/>
  <c r="M565" i="1"/>
  <c r="N564" i="1"/>
  <c r="M564" i="1"/>
  <c r="N563" i="1"/>
  <c r="M563" i="1"/>
  <c r="N562" i="1"/>
  <c r="M562" i="1"/>
  <c r="N561" i="1"/>
  <c r="M561" i="1"/>
  <c r="N560" i="1"/>
  <c r="M560" i="1"/>
  <c r="N559" i="1"/>
  <c r="M559" i="1"/>
  <c r="N558" i="1"/>
  <c r="M558" i="1"/>
  <c r="N557" i="1"/>
  <c r="M557" i="1"/>
  <c r="N556" i="1"/>
  <c r="M556" i="1"/>
  <c r="N555" i="1"/>
  <c r="M555" i="1"/>
  <c r="N554" i="1"/>
  <c r="M554" i="1"/>
  <c r="N553" i="1"/>
  <c r="M553" i="1"/>
  <c r="N552" i="1"/>
  <c r="M552" i="1"/>
  <c r="N551" i="1"/>
  <c r="M551" i="1"/>
  <c r="N550" i="1"/>
  <c r="M550" i="1"/>
  <c r="N549" i="1"/>
  <c r="M549" i="1"/>
  <c r="N548" i="1"/>
  <c r="M548" i="1"/>
  <c r="N547" i="1"/>
  <c r="M547" i="1"/>
  <c r="N546" i="1"/>
  <c r="M546" i="1"/>
  <c r="N545" i="1"/>
  <c r="M545" i="1"/>
  <c r="N544" i="1"/>
  <c r="M544" i="1"/>
  <c r="N543" i="1"/>
  <c r="M543" i="1"/>
  <c r="N542" i="1"/>
  <c r="M542" i="1"/>
  <c r="N541" i="1"/>
  <c r="M541" i="1"/>
  <c r="N540" i="1"/>
  <c r="M540" i="1"/>
  <c r="N539" i="1"/>
  <c r="M539" i="1"/>
  <c r="N538" i="1"/>
  <c r="M538" i="1"/>
  <c r="N537" i="1"/>
  <c r="M537" i="1"/>
  <c r="N536" i="1"/>
  <c r="M536" i="1"/>
  <c r="N535" i="1"/>
  <c r="M535" i="1"/>
  <c r="N534" i="1"/>
  <c r="M534" i="1"/>
  <c r="N533" i="1"/>
  <c r="M533" i="1"/>
  <c r="N532" i="1"/>
  <c r="M532" i="1"/>
  <c r="N531" i="1"/>
  <c r="M531" i="1"/>
  <c r="N530" i="1"/>
  <c r="M530" i="1"/>
  <c r="N529" i="1"/>
  <c r="M529" i="1"/>
  <c r="N528" i="1"/>
  <c r="M528" i="1"/>
  <c r="N527" i="1"/>
  <c r="M527" i="1"/>
  <c r="N526" i="1"/>
  <c r="M526" i="1"/>
  <c r="N525" i="1"/>
  <c r="M525" i="1"/>
  <c r="N524" i="1"/>
  <c r="M524" i="1"/>
  <c r="N523" i="1"/>
  <c r="M523" i="1"/>
  <c r="N522" i="1"/>
  <c r="M522" i="1"/>
  <c r="N521" i="1"/>
  <c r="M521" i="1"/>
  <c r="N520" i="1"/>
  <c r="M520" i="1"/>
  <c r="N519" i="1"/>
  <c r="M519" i="1"/>
  <c r="N518" i="1"/>
  <c r="M518" i="1"/>
  <c r="N517" i="1"/>
  <c r="M517" i="1"/>
  <c r="N516" i="1"/>
  <c r="M516" i="1"/>
  <c r="N515" i="1"/>
  <c r="M515" i="1"/>
  <c r="N514" i="1"/>
  <c r="M514" i="1"/>
  <c r="N513" i="1"/>
  <c r="M513" i="1"/>
  <c r="N512" i="1"/>
  <c r="M512" i="1"/>
  <c r="N511" i="1"/>
  <c r="M511" i="1"/>
  <c r="N510" i="1"/>
  <c r="M510" i="1"/>
  <c r="N509" i="1"/>
  <c r="M509" i="1"/>
  <c r="N508" i="1"/>
  <c r="M508" i="1"/>
  <c r="N507" i="1"/>
  <c r="M507" i="1"/>
  <c r="N506" i="1"/>
  <c r="M506" i="1"/>
  <c r="N505" i="1"/>
  <c r="M505" i="1"/>
  <c r="N504" i="1"/>
  <c r="M504" i="1"/>
  <c r="N503" i="1"/>
  <c r="M503" i="1"/>
  <c r="N502" i="1"/>
  <c r="M502" i="1"/>
  <c r="N501" i="1"/>
  <c r="M501" i="1"/>
  <c r="N500" i="1"/>
  <c r="M500" i="1"/>
  <c r="N499" i="1"/>
  <c r="M499" i="1"/>
  <c r="N498" i="1"/>
  <c r="M498" i="1"/>
  <c r="N497" i="1"/>
  <c r="M497" i="1"/>
  <c r="N496" i="1"/>
  <c r="M496" i="1"/>
  <c r="N495" i="1"/>
  <c r="M495" i="1"/>
  <c r="N494" i="1"/>
  <c r="M494" i="1"/>
  <c r="N493" i="1"/>
  <c r="M493" i="1"/>
  <c r="N492" i="1"/>
  <c r="M492" i="1"/>
  <c r="N491" i="1"/>
  <c r="M491" i="1"/>
  <c r="N490" i="1"/>
  <c r="M490" i="1"/>
  <c r="N489" i="1"/>
  <c r="M489" i="1"/>
  <c r="N488" i="1"/>
  <c r="M488" i="1"/>
  <c r="N487" i="1"/>
  <c r="M487" i="1"/>
  <c r="N486" i="1"/>
  <c r="M486" i="1"/>
  <c r="N485" i="1"/>
  <c r="M485" i="1"/>
  <c r="N484" i="1"/>
  <c r="M484" i="1"/>
  <c r="N483" i="1"/>
  <c r="M483" i="1"/>
  <c r="N482" i="1"/>
  <c r="M482" i="1"/>
  <c r="N481" i="1"/>
  <c r="M481" i="1"/>
  <c r="N480" i="1"/>
  <c r="M480" i="1"/>
  <c r="N479" i="1"/>
  <c r="M479" i="1"/>
  <c r="N478" i="1"/>
  <c r="M478" i="1"/>
  <c r="N477" i="1"/>
  <c r="M477" i="1"/>
  <c r="N476" i="1"/>
  <c r="M476" i="1"/>
  <c r="N475" i="1"/>
  <c r="M475" i="1"/>
  <c r="N474" i="1"/>
  <c r="M474" i="1"/>
  <c r="N473" i="1"/>
  <c r="M473" i="1"/>
  <c r="N472" i="1"/>
  <c r="M472" i="1"/>
  <c r="N471" i="1"/>
  <c r="M471" i="1"/>
  <c r="N470" i="1"/>
  <c r="M470" i="1"/>
  <c r="N469" i="1"/>
  <c r="M469" i="1"/>
  <c r="N468" i="1"/>
  <c r="M468" i="1"/>
  <c r="N467" i="1"/>
  <c r="M467" i="1"/>
  <c r="N466" i="1"/>
  <c r="M466" i="1"/>
  <c r="N465" i="1"/>
  <c r="M465" i="1"/>
  <c r="N464" i="1"/>
  <c r="M464" i="1"/>
  <c r="N463" i="1"/>
  <c r="M463" i="1"/>
  <c r="N462" i="1"/>
  <c r="M462" i="1"/>
  <c r="N461" i="1"/>
  <c r="M461" i="1"/>
  <c r="N460" i="1"/>
  <c r="M460" i="1"/>
  <c r="N459" i="1"/>
  <c r="M459" i="1"/>
  <c r="N458" i="1"/>
  <c r="M458" i="1"/>
  <c r="N457" i="1"/>
  <c r="M457" i="1"/>
  <c r="N456" i="1"/>
  <c r="M456" i="1"/>
  <c r="N455" i="1"/>
  <c r="M455" i="1"/>
  <c r="N454" i="1"/>
  <c r="M454" i="1"/>
  <c r="N453" i="1"/>
  <c r="M453" i="1"/>
  <c r="N452" i="1"/>
  <c r="M452" i="1"/>
  <c r="N451" i="1"/>
  <c r="M451" i="1"/>
  <c r="N450" i="1"/>
  <c r="M450" i="1"/>
  <c r="N449" i="1"/>
  <c r="M449" i="1"/>
  <c r="N448" i="1"/>
  <c r="M448" i="1"/>
  <c r="N447" i="1"/>
  <c r="M447" i="1"/>
  <c r="N446" i="1"/>
  <c r="M446" i="1"/>
  <c r="N445" i="1"/>
  <c r="M445" i="1"/>
  <c r="N444" i="1"/>
  <c r="M444" i="1"/>
  <c r="N443" i="1"/>
  <c r="M443" i="1"/>
  <c r="N442" i="1"/>
  <c r="M442" i="1"/>
  <c r="N441" i="1"/>
  <c r="M441" i="1"/>
  <c r="N440" i="1"/>
  <c r="M440" i="1"/>
  <c r="N439" i="1"/>
  <c r="M439" i="1"/>
  <c r="N438" i="1"/>
  <c r="M438" i="1"/>
  <c r="N437" i="1"/>
  <c r="M437" i="1"/>
  <c r="N436" i="1"/>
  <c r="M436" i="1"/>
  <c r="N435" i="1"/>
  <c r="M435" i="1"/>
  <c r="N434" i="1"/>
  <c r="M434" i="1"/>
  <c r="N433" i="1"/>
  <c r="M433" i="1"/>
  <c r="N432" i="1"/>
  <c r="M432" i="1"/>
  <c r="N431" i="1"/>
  <c r="M431" i="1"/>
  <c r="N430" i="1"/>
  <c r="M430" i="1"/>
  <c r="N429" i="1"/>
  <c r="M429" i="1"/>
  <c r="N428" i="1"/>
  <c r="M428" i="1"/>
  <c r="N427" i="1"/>
  <c r="M427" i="1"/>
  <c r="N426" i="1"/>
  <c r="M426" i="1"/>
  <c r="N425" i="1"/>
  <c r="M425" i="1"/>
  <c r="N424" i="1"/>
  <c r="M424" i="1"/>
  <c r="N423" i="1"/>
  <c r="M423" i="1"/>
  <c r="N422" i="1"/>
  <c r="M422" i="1"/>
  <c r="N421" i="1"/>
  <c r="M421" i="1"/>
  <c r="N420" i="1"/>
  <c r="M420" i="1"/>
  <c r="N419" i="1"/>
  <c r="M419" i="1"/>
  <c r="N418" i="1"/>
  <c r="M418" i="1"/>
  <c r="N417" i="1"/>
  <c r="M417" i="1"/>
  <c r="N416" i="1"/>
  <c r="M416" i="1"/>
  <c r="N415" i="1"/>
  <c r="M415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8" i="1"/>
  <c r="M408" i="1"/>
  <c r="N407" i="1"/>
  <c r="M407" i="1"/>
  <c r="N406" i="1"/>
  <c r="M406" i="1"/>
  <c r="N405" i="1"/>
  <c r="M405" i="1"/>
  <c r="N404" i="1"/>
  <c r="M404" i="1"/>
  <c r="N403" i="1"/>
  <c r="M403" i="1"/>
  <c r="N402" i="1"/>
  <c r="M402" i="1"/>
  <c r="N401" i="1"/>
  <c r="M401" i="1"/>
  <c r="N400" i="1"/>
  <c r="M400" i="1"/>
  <c r="N399" i="1"/>
  <c r="M399" i="1"/>
  <c r="N398" i="1"/>
  <c r="M398" i="1"/>
  <c r="N397" i="1"/>
  <c r="M397" i="1"/>
  <c r="N396" i="1"/>
  <c r="M396" i="1"/>
  <c r="N395" i="1"/>
  <c r="M395" i="1"/>
  <c r="N394" i="1"/>
  <c r="M394" i="1"/>
  <c r="N393" i="1"/>
  <c r="M393" i="1"/>
  <c r="N392" i="1"/>
  <c r="M392" i="1"/>
  <c r="N391" i="1"/>
  <c r="M391" i="1"/>
  <c r="N390" i="1"/>
  <c r="M390" i="1"/>
  <c r="N389" i="1"/>
  <c r="M389" i="1"/>
  <c r="N388" i="1"/>
  <c r="M388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81" i="1"/>
  <c r="M381" i="1"/>
  <c r="N380" i="1"/>
  <c r="M380" i="1"/>
  <c r="N379" i="1"/>
  <c r="M379" i="1"/>
  <c r="N378" i="1"/>
  <c r="M378" i="1"/>
  <c r="N377" i="1"/>
  <c r="M377" i="1"/>
  <c r="N376" i="1"/>
  <c r="M376" i="1"/>
  <c r="N375" i="1"/>
  <c r="M375" i="1"/>
  <c r="N374" i="1"/>
  <c r="M374" i="1"/>
  <c r="N373" i="1"/>
  <c r="M373" i="1"/>
  <c r="N372" i="1"/>
  <c r="M372" i="1"/>
  <c r="N371" i="1"/>
  <c r="M371" i="1"/>
  <c r="N370" i="1"/>
  <c r="M370" i="1"/>
  <c r="N369" i="1"/>
  <c r="M369" i="1"/>
  <c r="N368" i="1"/>
  <c r="M368" i="1"/>
  <c r="N367" i="1"/>
  <c r="M367" i="1"/>
  <c r="N366" i="1"/>
  <c r="M366" i="1"/>
  <c r="N365" i="1"/>
  <c r="M365" i="1"/>
  <c r="N364" i="1"/>
  <c r="M364" i="1"/>
  <c r="N363" i="1"/>
  <c r="M363" i="1"/>
  <c r="N362" i="1"/>
  <c r="M362" i="1"/>
  <c r="N361" i="1"/>
  <c r="M361" i="1"/>
  <c r="N360" i="1"/>
  <c r="M360" i="1"/>
  <c r="N359" i="1"/>
  <c r="M359" i="1"/>
  <c r="N358" i="1"/>
  <c r="M358" i="1"/>
  <c r="N357" i="1"/>
  <c r="M357" i="1"/>
  <c r="N356" i="1"/>
  <c r="M356" i="1"/>
  <c r="N355" i="1"/>
  <c r="M355" i="1"/>
  <c r="N354" i="1"/>
  <c r="M354" i="1"/>
  <c r="N353" i="1"/>
  <c r="M353" i="1"/>
  <c r="N352" i="1"/>
  <c r="M352" i="1"/>
  <c r="N351" i="1"/>
  <c r="M351" i="1"/>
  <c r="N350" i="1"/>
  <c r="M350" i="1"/>
  <c r="N349" i="1"/>
  <c r="M349" i="1"/>
  <c r="N348" i="1"/>
  <c r="M348" i="1"/>
  <c r="N347" i="1"/>
  <c r="M347" i="1"/>
  <c r="N346" i="1"/>
  <c r="M346" i="1"/>
  <c r="N345" i="1"/>
  <c r="M345" i="1"/>
  <c r="N344" i="1"/>
  <c r="M344" i="1"/>
  <c r="N343" i="1"/>
  <c r="M343" i="1"/>
  <c r="N342" i="1"/>
  <c r="M342" i="1"/>
  <c r="N341" i="1"/>
  <c r="M341" i="1"/>
  <c r="N340" i="1"/>
  <c r="M340" i="1"/>
  <c r="N339" i="1"/>
  <c r="M339" i="1"/>
  <c r="N338" i="1"/>
  <c r="M338" i="1"/>
  <c r="N337" i="1"/>
  <c r="M337" i="1"/>
  <c r="N336" i="1"/>
  <c r="M336" i="1"/>
  <c r="N335" i="1"/>
  <c r="M335" i="1"/>
  <c r="N334" i="1"/>
  <c r="M334" i="1"/>
  <c r="N333" i="1"/>
  <c r="M333" i="1"/>
  <c r="N332" i="1"/>
  <c r="M332" i="1"/>
  <c r="N331" i="1"/>
  <c r="M331" i="1"/>
  <c r="N330" i="1"/>
  <c r="M330" i="1"/>
  <c r="N329" i="1"/>
  <c r="M329" i="1"/>
  <c r="N328" i="1"/>
  <c r="M328" i="1"/>
  <c r="N327" i="1"/>
  <c r="M327" i="1"/>
  <c r="N326" i="1"/>
  <c r="M326" i="1"/>
  <c r="N325" i="1"/>
  <c r="M325" i="1"/>
  <c r="N324" i="1"/>
  <c r="M324" i="1"/>
  <c r="N323" i="1"/>
  <c r="M323" i="1"/>
  <c r="N322" i="1"/>
  <c r="M322" i="1"/>
  <c r="N321" i="1"/>
  <c r="M321" i="1"/>
  <c r="N320" i="1"/>
  <c r="M320" i="1"/>
  <c r="N319" i="1"/>
  <c r="M319" i="1"/>
  <c r="N318" i="1"/>
  <c r="M318" i="1"/>
  <c r="N317" i="1"/>
  <c r="M317" i="1"/>
  <c r="N316" i="1"/>
  <c r="M316" i="1"/>
  <c r="N315" i="1"/>
  <c r="M315" i="1"/>
  <c r="N314" i="1"/>
  <c r="M314" i="1"/>
  <c r="N313" i="1"/>
  <c r="M313" i="1"/>
  <c r="N312" i="1"/>
  <c r="M312" i="1"/>
  <c r="N311" i="1"/>
  <c r="M311" i="1"/>
  <c r="N310" i="1"/>
  <c r="M310" i="1"/>
  <c r="N309" i="1"/>
  <c r="M309" i="1"/>
  <c r="N308" i="1"/>
  <c r="M308" i="1"/>
  <c r="N307" i="1"/>
  <c r="M307" i="1"/>
  <c r="N306" i="1"/>
  <c r="M306" i="1"/>
  <c r="N305" i="1"/>
  <c r="M305" i="1"/>
  <c r="N304" i="1"/>
  <c r="M304" i="1"/>
  <c r="N303" i="1"/>
  <c r="M303" i="1"/>
  <c r="N302" i="1"/>
  <c r="M302" i="1"/>
  <c r="N301" i="1"/>
  <c r="M301" i="1"/>
  <c r="N300" i="1"/>
  <c r="M300" i="1"/>
  <c r="N299" i="1"/>
  <c r="M299" i="1"/>
  <c r="N298" i="1"/>
  <c r="M298" i="1"/>
  <c r="N297" i="1"/>
  <c r="M297" i="1"/>
  <c r="N296" i="1"/>
  <c r="M296" i="1"/>
  <c r="N295" i="1"/>
  <c r="M295" i="1"/>
  <c r="N294" i="1"/>
  <c r="M294" i="1"/>
  <c r="N293" i="1"/>
  <c r="M293" i="1"/>
  <c r="N292" i="1"/>
  <c r="M292" i="1"/>
  <c r="N291" i="1"/>
  <c r="M291" i="1"/>
  <c r="N290" i="1"/>
  <c r="M290" i="1"/>
  <c r="N289" i="1"/>
  <c r="M289" i="1"/>
  <c r="N288" i="1"/>
  <c r="M288" i="1"/>
  <c r="N287" i="1"/>
  <c r="M287" i="1"/>
  <c r="N286" i="1"/>
  <c r="M286" i="1"/>
  <c r="N285" i="1"/>
  <c r="M285" i="1"/>
  <c r="N284" i="1"/>
  <c r="M284" i="1"/>
  <c r="N283" i="1"/>
  <c r="M283" i="1"/>
  <c r="N282" i="1"/>
  <c r="M282" i="1"/>
  <c r="N281" i="1"/>
  <c r="M281" i="1"/>
  <c r="N280" i="1"/>
  <c r="M280" i="1"/>
  <c r="N279" i="1"/>
  <c r="M279" i="1"/>
  <c r="N278" i="1"/>
  <c r="M278" i="1"/>
  <c r="N277" i="1"/>
  <c r="M277" i="1"/>
  <c r="N276" i="1"/>
  <c r="M276" i="1"/>
  <c r="N275" i="1"/>
  <c r="M275" i="1"/>
  <c r="N274" i="1"/>
  <c r="M274" i="1"/>
  <c r="N273" i="1"/>
  <c r="M273" i="1"/>
  <c r="N272" i="1"/>
  <c r="M272" i="1"/>
  <c r="N271" i="1"/>
  <c r="M271" i="1"/>
  <c r="N270" i="1"/>
  <c r="M270" i="1"/>
  <c r="N269" i="1"/>
  <c r="M269" i="1"/>
  <c r="N268" i="1"/>
  <c r="M268" i="1"/>
  <c r="N267" i="1"/>
  <c r="M267" i="1"/>
  <c r="N266" i="1"/>
  <c r="M266" i="1"/>
  <c r="N265" i="1"/>
  <c r="M265" i="1"/>
  <c r="N264" i="1"/>
  <c r="M264" i="1"/>
  <c r="N263" i="1"/>
  <c r="M263" i="1"/>
  <c r="N262" i="1"/>
  <c r="M262" i="1"/>
  <c r="N261" i="1"/>
  <c r="M261" i="1"/>
  <c r="N260" i="1"/>
  <c r="M260" i="1"/>
  <c r="N259" i="1"/>
  <c r="M259" i="1"/>
  <c r="N258" i="1"/>
  <c r="M258" i="1"/>
  <c r="N257" i="1"/>
  <c r="M257" i="1"/>
  <c r="N256" i="1"/>
  <c r="M256" i="1"/>
  <c r="N255" i="1"/>
  <c r="M255" i="1"/>
  <c r="N254" i="1"/>
  <c r="M254" i="1"/>
  <c r="N253" i="1"/>
  <c r="M253" i="1"/>
  <c r="N252" i="1"/>
  <c r="M252" i="1"/>
  <c r="N251" i="1"/>
  <c r="M251" i="1"/>
  <c r="N250" i="1"/>
  <c r="M250" i="1"/>
  <c r="N249" i="1"/>
  <c r="M249" i="1"/>
  <c r="N248" i="1"/>
  <c r="M248" i="1"/>
  <c r="N247" i="1"/>
  <c r="M247" i="1"/>
  <c r="N246" i="1"/>
  <c r="M246" i="1"/>
  <c r="N245" i="1"/>
  <c r="M245" i="1"/>
  <c r="N244" i="1"/>
  <c r="M244" i="1"/>
  <c r="N243" i="1"/>
  <c r="M243" i="1"/>
  <c r="N242" i="1"/>
  <c r="M242" i="1"/>
  <c r="N241" i="1"/>
  <c r="M241" i="1"/>
  <c r="N240" i="1"/>
  <c r="M240" i="1"/>
  <c r="N239" i="1"/>
  <c r="M239" i="1"/>
  <c r="N238" i="1"/>
  <c r="M238" i="1"/>
  <c r="N237" i="1"/>
  <c r="M237" i="1"/>
  <c r="N236" i="1"/>
  <c r="M236" i="1"/>
  <c r="N235" i="1"/>
  <c r="M235" i="1"/>
  <c r="N234" i="1"/>
  <c r="M234" i="1"/>
  <c r="N233" i="1"/>
  <c r="M233" i="1"/>
  <c r="N232" i="1"/>
  <c r="M232" i="1"/>
  <c r="N231" i="1"/>
  <c r="M231" i="1"/>
  <c r="N230" i="1"/>
  <c r="M230" i="1"/>
  <c r="N229" i="1"/>
  <c r="M229" i="1"/>
  <c r="N228" i="1"/>
  <c r="M228" i="1"/>
  <c r="N227" i="1"/>
  <c r="M227" i="1"/>
  <c r="N226" i="1"/>
  <c r="M226" i="1"/>
  <c r="N225" i="1"/>
  <c r="M225" i="1"/>
  <c r="N224" i="1"/>
  <c r="M224" i="1"/>
  <c r="N223" i="1"/>
  <c r="M223" i="1"/>
  <c r="N222" i="1"/>
  <c r="M222" i="1"/>
  <c r="N221" i="1"/>
  <c r="M221" i="1"/>
  <c r="N220" i="1"/>
  <c r="M220" i="1"/>
  <c r="N219" i="1"/>
  <c r="M219" i="1"/>
  <c r="N218" i="1"/>
  <c r="M218" i="1"/>
  <c r="N217" i="1"/>
  <c r="M217" i="1"/>
  <c r="N216" i="1"/>
  <c r="M216" i="1"/>
  <c r="N215" i="1"/>
  <c r="M215" i="1"/>
  <c r="N214" i="1"/>
  <c r="M214" i="1"/>
  <c r="N213" i="1"/>
  <c r="M213" i="1"/>
  <c r="N212" i="1"/>
  <c r="M212" i="1"/>
  <c r="N211" i="1"/>
  <c r="M211" i="1"/>
  <c r="N210" i="1"/>
  <c r="M210" i="1"/>
  <c r="N209" i="1"/>
  <c r="M209" i="1"/>
  <c r="N208" i="1"/>
  <c r="M208" i="1"/>
  <c r="N207" i="1"/>
  <c r="M207" i="1"/>
  <c r="N206" i="1"/>
  <c r="M206" i="1"/>
  <c r="N205" i="1"/>
  <c r="M205" i="1"/>
  <c r="N204" i="1"/>
  <c r="M204" i="1"/>
  <c r="N203" i="1"/>
  <c r="M203" i="1"/>
  <c r="N202" i="1"/>
  <c r="M202" i="1"/>
  <c r="N201" i="1"/>
  <c r="M201" i="1"/>
  <c r="N200" i="1"/>
  <c r="M200" i="1"/>
  <c r="N199" i="1"/>
  <c r="M199" i="1"/>
  <c r="N198" i="1"/>
  <c r="M198" i="1"/>
  <c r="N197" i="1"/>
  <c r="M197" i="1"/>
  <c r="N196" i="1"/>
  <c r="M196" i="1"/>
  <c r="N195" i="1"/>
  <c r="M195" i="1"/>
  <c r="N194" i="1"/>
  <c r="M194" i="1"/>
  <c r="N193" i="1"/>
  <c r="M193" i="1"/>
  <c r="N192" i="1"/>
  <c r="M192" i="1"/>
  <c r="N191" i="1"/>
  <c r="M191" i="1"/>
  <c r="N190" i="1"/>
  <c r="M190" i="1"/>
  <c r="N189" i="1"/>
  <c r="M189" i="1"/>
  <c r="N188" i="1"/>
  <c r="M188" i="1"/>
  <c r="N187" i="1"/>
  <c r="M187" i="1"/>
  <c r="N186" i="1"/>
  <c r="M186" i="1"/>
  <c r="N185" i="1"/>
  <c r="M185" i="1"/>
  <c r="N184" i="1"/>
  <c r="M184" i="1"/>
  <c r="N183" i="1"/>
  <c r="M183" i="1"/>
  <c r="N182" i="1"/>
  <c r="M182" i="1"/>
  <c r="N181" i="1"/>
  <c r="M181" i="1"/>
  <c r="N180" i="1"/>
  <c r="M180" i="1"/>
  <c r="N179" i="1"/>
  <c r="M179" i="1"/>
  <c r="N178" i="1"/>
  <c r="M178" i="1"/>
  <c r="N177" i="1"/>
  <c r="M177" i="1"/>
  <c r="N176" i="1"/>
  <c r="M176" i="1"/>
  <c r="N175" i="1"/>
  <c r="M175" i="1"/>
  <c r="N174" i="1"/>
  <c r="M174" i="1"/>
  <c r="N173" i="1"/>
  <c r="M173" i="1"/>
  <c r="N172" i="1"/>
  <c r="M172" i="1"/>
  <c r="N171" i="1"/>
  <c r="M171" i="1"/>
  <c r="N170" i="1"/>
  <c r="M170" i="1"/>
  <c r="N169" i="1"/>
  <c r="M169" i="1"/>
  <c r="N168" i="1"/>
  <c r="M168" i="1"/>
  <c r="N167" i="1"/>
  <c r="M167" i="1"/>
  <c r="N166" i="1"/>
  <c r="M166" i="1"/>
  <c r="N165" i="1"/>
  <c r="M165" i="1"/>
  <c r="N164" i="1"/>
  <c r="M164" i="1"/>
  <c r="N163" i="1"/>
  <c r="M163" i="1"/>
  <c r="N162" i="1"/>
  <c r="M162" i="1"/>
  <c r="N161" i="1"/>
  <c r="M161" i="1"/>
  <c r="N160" i="1"/>
  <c r="M160" i="1"/>
  <c r="N159" i="1"/>
  <c r="M159" i="1"/>
  <c r="N158" i="1"/>
  <c r="M158" i="1"/>
  <c r="N157" i="1"/>
  <c r="M157" i="1"/>
  <c r="N156" i="1"/>
  <c r="M156" i="1"/>
  <c r="N155" i="1"/>
  <c r="M155" i="1"/>
  <c r="N154" i="1"/>
  <c r="M154" i="1"/>
  <c r="N153" i="1"/>
  <c r="M153" i="1"/>
  <c r="N152" i="1"/>
  <c r="M152" i="1"/>
  <c r="N151" i="1"/>
  <c r="M151" i="1"/>
  <c r="N150" i="1"/>
  <c r="M150" i="1"/>
  <c r="N149" i="1"/>
  <c r="M149" i="1"/>
  <c r="N148" i="1"/>
  <c r="M148" i="1"/>
  <c r="N147" i="1"/>
  <c r="M147" i="1"/>
  <c r="N146" i="1"/>
  <c r="M146" i="1"/>
  <c r="N145" i="1"/>
  <c r="M145" i="1"/>
  <c r="N144" i="1"/>
  <c r="M144" i="1"/>
  <c r="N143" i="1"/>
  <c r="M143" i="1"/>
  <c r="N142" i="1"/>
  <c r="M142" i="1"/>
  <c r="N141" i="1"/>
  <c r="M141" i="1"/>
  <c r="N140" i="1"/>
  <c r="M140" i="1"/>
  <c r="N139" i="1"/>
  <c r="M139" i="1"/>
  <c r="N138" i="1"/>
  <c r="M138" i="1"/>
  <c r="N137" i="1"/>
  <c r="M137" i="1"/>
  <c r="N136" i="1"/>
  <c r="M136" i="1"/>
  <c r="N135" i="1"/>
  <c r="M135" i="1"/>
  <c r="N134" i="1"/>
  <c r="M134" i="1"/>
  <c r="N133" i="1"/>
  <c r="M133" i="1"/>
  <c r="N132" i="1"/>
  <c r="M132" i="1"/>
  <c r="N131" i="1"/>
  <c r="M131" i="1"/>
  <c r="N130" i="1"/>
  <c r="M130" i="1"/>
  <c r="N129" i="1"/>
  <c r="M129" i="1"/>
  <c r="N128" i="1"/>
  <c r="M128" i="1"/>
  <c r="N127" i="1"/>
  <c r="M127" i="1"/>
  <c r="N126" i="1"/>
  <c r="M126" i="1"/>
  <c r="N125" i="1"/>
  <c r="M125" i="1"/>
  <c r="N124" i="1"/>
  <c r="M124" i="1"/>
  <c r="N123" i="1"/>
  <c r="M123" i="1"/>
  <c r="N122" i="1"/>
  <c r="M122" i="1"/>
  <c r="N121" i="1"/>
  <c r="M121" i="1"/>
  <c r="N120" i="1"/>
  <c r="M120" i="1"/>
  <c r="N119" i="1"/>
  <c r="M119" i="1"/>
  <c r="N118" i="1"/>
  <c r="M118" i="1"/>
  <c r="N117" i="1"/>
  <c r="M117" i="1"/>
  <c r="N116" i="1"/>
  <c r="M116" i="1"/>
  <c r="N115" i="1"/>
  <c r="M115" i="1"/>
  <c r="N114" i="1"/>
  <c r="M114" i="1"/>
  <c r="N113" i="1"/>
  <c r="M113" i="1"/>
  <c r="N112" i="1"/>
  <c r="M112" i="1"/>
  <c r="N111" i="1"/>
  <c r="M111" i="1"/>
  <c r="N110" i="1"/>
  <c r="M110" i="1"/>
  <c r="N109" i="1"/>
  <c r="M109" i="1"/>
  <c r="N108" i="1"/>
  <c r="M108" i="1"/>
  <c r="N107" i="1"/>
  <c r="M107" i="1"/>
  <c r="N106" i="1"/>
  <c r="M106" i="1"/>
  <c r="N105" i="1"/>
  <c r="M105" i="1"/>
  <c r="N104" i="1"/>
  <c r="M104" i="1"/>
  <c r="N103" i="1"/>
  <c r="M103" i="1"/>
  <c r="N102" i="1"/>
  <c r="M102" i="1"/>
  <c r="N101" i="1"/>
  <c r="M101" i="1"/>
  <c r="N100" i="1"/>
  <c r="M100" i="1"/>
  <c r="N99" i="1"/>
  <c r="M99" i="1"/>
  <c r="N98" i="1"/>
  <c r="M98" i="1"/>
  <c r="N97" i="1"/>
  <c r="M97" i="1"/>
  <c r="N96" i="1"/>
  <c r="M96" i="1"/>
  <c r="N95" i="1"/>
  <c r="M95" i="1"/>
  <c r="N94" i="1"/>
  <c r="M94" i="1"/>
  <c r="N93" i="1"/>
  <c r="M93" i="1"/>
  <c r="N92" i="1"/>
  <c r="M92" i="1"/>
  <c r="N91" i="1"/>
  <c r="M91" i="1"/>
  <c r="N90" i="1"/>
  <c r="M90" i="1"/>
  <c r="N89" i="1"/>
  <c r="M89" i="1"/>
  <c r="N88" i="1"/>
  <c r="M88" i="1"/>
  <c r="N87" i="1"/>
  <c r="M87" i="1"/>
  <c r="N86" i="1"/>
  <c r="M86" i="1"/>
  <c r="N85" i="1"/>
  <c r="M85" i="1"/>
  <c r="N84" i="1"/>
  <c r="M84" i="1"/>
  <c r="N83" i="1"/>
  <c r="M83" i="1"/>
  <c r="N82" i="1"/>
  <c r="M82" i="1"/>
  <c r="N81" i="1"/>
  <c r="M81" i="1"/>
  <c r="N80" i="1"/>
  <c r="M80" i="1"/>
  <c r="N79" i="1"/>
  <c r="M79" i="1"/>
  <c r="N78" i="1"/>
  <c r="M78" i="1"/>
  <c r="N77" i="1"/>
  <c r="M77" i="1"/>
  <c r="N76" i="1"/>
  <c r="M76" i="1"/>
  <c r="N75" i="1"/>
  <c r="M75" i="1"/>
  <c r="N74" i="1"/>
  <c r="M74" i="1"/>
  <c r="N73" i="1"/>
  <c r="M73" i="1"/>
  <c r="N72" i="1"/>
  <c r="M72" i="1"/>
  <c r="N71" i="1"/>
  <c r="M71" i="1"/>
  <c r="N70" i="1"/>
  <c r="M70" i="1"/>
  <c r="N69" i="1"/>
  <c r="M69" i="1"/>
  <c r="N68" i="1"/>
  <c r="M68" i="1"/>
  <c r="N67" i="1"/>
  <c r="M67" i="1"/>
  <c r="N66" i="1"/>
  <c r="M66" i="1"/>
  <c r="N65" i="1"/>
  <c r="M65" i="1"/>
  <c r="N64" i="1"/>
  <c r="M64" i="1"/>
  <c r="N63" i="1"/>
  <c r="M63" i="1"/>
  <c r="N62" i="1"/>
  <c r="M62" i="1"/>
  <c r="N61" i="1"/>
  <c r="M61" i="1"/>
  <c r="N60" i="1"/>
  <c r="M60" i="1"/>
  <c r="N59" i="1"/>
  <c r="M59" i="1"/>
  <c r="N58" i="1"/>
  <c r="M58" i="1"/>
  <c r="N57" i="1"/>
  <c r="M57" i="1"/>
  <c r="N56" i="1"/>
  <c r="M56" i="1"/>
  <c r="N55" i="1"/>
  <c r="M55" i="1"/>
  <c r="N54" i="1"/>
  <c r="M54" i="1"/>
  <c r="N53" i="1"/>
  <c r="M53" i="1"/>
  <c r="N52" i="1"/>
  <c r="M52" i="1"/>
  <c r="N51" i="1"/>
  <c r="M51" i="1"/>
  <c r="N50" i="1"/>
  <c r="M50" i="1"/>
  <c r="N49" i="1"/>
  <c r="M49" i="1"/>
  <c r="N48" i="1"/>
  <c r="M48" i="1"/>
  <c r="N47" i="1"/>
  <c r="M47" i="1"/>
  <c r="N46" i="1"/>
  <c r="M46" i="1"/>
  <c r="N45" i="1"/>
  <c r="M45" i="1"/>
  <c r="N44" i="1"/>
  <c r="M44" i="1"/>
  <c r="N43" i="1"/>
  <c r="M43" i="1"/>
  <c r="N42" i="1"/>
  <c r="M42" i="1"/>
  <c r="N41" i="1"/>
  <c r="M41" i="1"/>
  <c r="N40" i="1"/>
  <c r="M40" i="1"/>
  <c r="N39" i="1"/>
  <c r="M39" i="1"/>
  <c r="N38" i="1"/>
  <c r="M38" i="1"/>
  <c r="N37" i="1"/>
  <c r="M37" i="1"/>
  <c r="N36" i="1"/>
  <c r="M36" i="1"/>
  <c r="N35" i="1"/>
  <c r="M35" i="1"/>
  <c r="N34" i="1"/>
  <c r="M34" i="1"/>
  <c r="N33" i="1"/>
  <c r="M33" i="1"/>
  <c r="N32" i="1"/>
  <c r="M32" i="1"/>
  <c r="N31" i="1"/>
  <c r="M31" i="1"/>
  <c r="N30" i="1"/>
  <c r="M30" i="1"/>
  <c r="N29" i="1"/>
  <c r="M29" i="1"/>
  <c r="N28" i="1"/>
  <c r="M28" i="1"/>
  <c r="N27" i="1"/>
  <c r="M27" i="1"/>
  <c r="N26" i="1"/>
  <c r="M26" i="1"/>
  <c r="N25" i="1"/>
  <c r="M25" i="1"/>
  <c r="N24" i="1"/>
  <c r="M24" i="1"/>
  <c r="N1650" i="1"/>
  <c r="M1650" i="1"/>
  <c r="N23" i="1"/>
  <c r="M23" i="1"/>
  <c r="N1651" i="1"/>
  <c r="M1651" i="1"/>
  <c r="N22" i="1"/>
  <c r="M22" i="1"/>
  <c r="AJ37" i="55" l="1"/>
  <c r="C16" i="1"/>
  <c r="P20" i="1"/>
  <c r="AJ39" i="55" l="1"/>
  <c r="AJ38" i="55"/>
  <c r="AJ40" i="55" l="1"/>
  <c r="AJ41" i="55" l="1"/>
  <c r="AJ42" i="55" l="1"/>
  <c r="AJ43" i="55" l="1"/>
  <c r="AJ44" i="55" l="1"/>
  <c r="AJ46" i="55" l="1"/>
  <c r="AJ45" i="55"/>
  <c r="AJ47" i="55" l="1"/>
  <c r="AJ48" i="55" l="1"/>
  <c r="AJ49" i="55" l="1"/>
  <c r="AJ50" i="55" l="1"/>
  <c r="AJ52" i="55" l="1"/>
  <c r="AJ51" i="55" l="1"/>
  <c r="AJ53" i="55" l="1"/>
  <c r="AJ54" i="55"/>
  <c r="AJ55" i="55" l="1"/>
  <c r="AJ56" i="55"/>
  <c r="AJ57" i="55" l="1"/>
  <c r="AJ58" i="55" l="1"/>
  <c r="AJ59" i="55"/>
  <c r="AJ60" i="55" l="1"/>
  <c r="AJ61" i="55"/>
  <c r="AJ62" i="55" l="1"/>
  <c r="AJ63" i="55" l="1"/>
  <c r="AJ65" i="55" l="1"/>
  <c r="AJ64" i="55"/>
  <c r="AJ66" i="55" l="1"/>
  <c r="AJ67" i="55" l="1"/>
  <c r="AJ68" i="55" l="1"/>
  <c r="AJ69" i="55" l="1"/>
  <c r="AJ70" i="55" l="1"/>
  <c r="AJ71" i="55" l="1"/>
  <c r="AJ72" i="55" l="1"/>
  <c r="AJ73" i="55" l="1"/>
  <c r="AJ74" i="55" l="1"/>
  <c r="AJ75" i="55" l="1"/>
  <c r="AJ76" i="55" l="1"/>
  <c r="AJ77" i="55" l="1"/>
  <c r="AJ78" i="55" l="1"/>
  <c r="AJ79" i="55" l="1"/>
  <c r="AJ80" i="55" l="1"/>
  <c r="AJ81" i="55" l="1"/>
  <c r="AJ82" i="55" l="1"/>
  <c r="AJ83" i="55" l="1"/>
  <c r="AJ84" i="55" l="1"/>
  <c r="AJ86" i="55" l="1"/>
  <c r="AJ85" i="55"/>
  <c r="AJ87" i="55" l="1"/>
  <c r="AJ88" i="55" l="1"/>
  <c r="AJ89" i="55" l="1"/>
  <c r="AJ90" i="55" l="1"/>
  <c r="AJ91" i="55" l="1"/>
  <c r="AJ92" i="55" l="1"/>
  <c r="AJ93" i="55" l="1"/>
  <c r="AJ94" i="55" l="1"/>
  <c r="AJ95" i="55" l="1"/>
  <c r="AJ96" i="55" l="1"/>
  <c r="AJ97" i="55" l="1"/>
  <c r="AJ99" i="55" l="1"/>
  <c r="AJ98" i="55"/>
  <c r="AJ100" i="55" l="1"/>
  <c r="AJ101" i="55" l="1"/>
  <c r="AJ102" i="55" l="1"/>
  <c r="AJ103" i="55" l="1"/>
  <c r="AJ104" i="55" l="1"/>
  <c r="AJ105" i="55" l="1"/>
  <c r="AJ106" i="55" l="1"/>
  <c r="AJ107" i="55" l="1"/>
  <c r="AJ108" i="55" l="1"/>
  <c r="AJ110" i="55" l="1"/>
  <c r="AJ109" i="55"/>
  <c r="AJ111" i="55" l="1"/>
  <c r="AJ112" i="55" l="1"/>
  <c r="AJ113" i="55" l="1"/>
  <c r="AJ114" i="55" l="1"/>
  <c r="AJ115" i="55" l="1"/>
  <c r="AJ116" i="55" l="1"/>
  <c r="AJ117" i="55" l="1"/>
  <c r="AJ118" i="55" l="1"/>
  <c r="AJ119" i="55" l="1"/>
  <c r="AJ120" i="55" l="1"/>
  <c r="AJ122" i="55" l="1"/>
  <c r="AJ121" i="55"/>
  <c r="AJ123" i="55" l="1"/>
  <c r="AJ124" i="55" l="1"/>
  <c r="AJ125" i="55" l="1"/>
  <c r="AJ127" i="55" l="1"/>
  <c r="AJ126" i="55"/>
  <c r="AJ129" i="55" l="1"/>
  <c r="AJ128" i="55"/>
  <c r="AJ130" i="55" l="1"/>
  <c r="AJ131" i="55" l="1"/>
  <c r="AJ132" i="55" l="1"/>
  <c r="AJ133" i="55" l="1"/>
  <c r="AJ134" i="55" l="1"/>
  <c r="AJ135" i="55"/>
  <c r="AJ136" i="55" l="1"/>
  <c r="AJ137" i="55" l="1"/>
  <c r="AJ138" i="55" l="1"/>
  <c r="AJ139" i="55" l="1"/>
  <c r="AJ140" i="55" l="1"/>
  <c r="AJ141" i="55" l="1"/>
  <c r="AJ142" i="55" l="1"/>
  <c r="AJ143" i="55" l="1"/>
  <c r="AJ144" i="55" l="1"/>
  <c r="AJ145" i="55" l="1"/>
  <c r="AJ146" i="55" l="1"/>
  <c r="AJ147" i="55" l="1"/>
  <c r="AJ148" i="55" l="1"/>
  <c r="AJ149" i="55" l="1"/>
  <c r="AJ150" i="55" l="1"/>
  <c r="AJ151" i="55" l="1"/>
  <c r="AJ152" i="55" l="1"/>
  <c r="AJ153" i="55" l="1"/>
  <c r="AJ154" i="55" l="1"/>
  <c r="AJ155" i="55" l="1"/>
  <c r="AJ156" i="55" l="1"/>
  <c r="AJ157" i="55" l="1"/>
  <c r="AJ158" i="55" l="1"/>
  <c r="AJ159" i="55" l="1"/>
  <c r="AJ160" i="55" l="1"/>
  <c r="AJ161" i="55" l="1"/>
  <c r="AJ162" i="55" l="1"/>
  <c r="AJ163" i="55" l="1"/>
  <c r="AJ164" i="55" l="1"/>
  <c r="AJ166" i="55" l="1"/>
  <c r="AJ165" i="55"/>
  <c r="AJ167" i="55" l="1"/>
  <c r="AJ168" i="55" l="1"/>
  <c r="AJ169" i="55" l="1"/>
  <c r="AJ170" i="55" l="1"/>
  <c r="AJ171" i="55" l="1"/>
  <c r="AJ172" i="55" l="1"/>
  <c r="AJ173" i="55" l="1"/>
  <c r="AJ174" i="55" l="1"/>
  <c r="AJ175" i="55" l="1"/>
  <c r="AJ177" i="55" l="1"/>
  <c r="AJ176" i="55"/>
  <c r="AJ179" i="55" l="1"/>
  <c r="AJ178" i="55"/>
  <c r="AJ181" i="55" l="1"/>
  <c r="AJ180" i="55"/>
  <c r="AJ182" i="55" l="1"/>
  <c r="AJ183" i="55" l="1"/>
  <c r="AJ184" i="55" l="1"/>
  <c r="AJ185" i="55" l="1"/>
  <c r="AJ186" i="55" l="1"/>
  <c r="AJ187" i="55" l="1"/>
  <c r="AJ188" i="55" l="1"/>
  <c r="AJ189" i="55" l="1"/>
  <c r="AJ190" i="55" l="1"/>
  <c r="AJ191" i="55" l="1"/>
  <c r="AJ192" i="55" l="1"/>
  <c r="AJ193" i="55" l="1"/>
  <c r="AJ194" i="55" l="1"/>
  <c r="AJ195" i="55" l="1"/>
  <c r="AJ196" i="55"/>
  <c r="AJ197" i="55" l="1"/>
  <c r="AJ198" i="55" l="1"/>
  <c r="AJ199" i="55" l="1"/>
  <c r="AJ200" i="55" l="1"/>
  <c r="AJ201" i="55" l="1"/>
  <c r="AJ202" i="55" l="1"/>
  <c r="AJ203" i="55" l="1"/>
  <c r="AJ204" i="55" l="1"/>
  <c r="AJ205" i="55" l="1"/>
  <c r="AJ206" i="55" l="1"/>
  <c r="AJ207" i="55" l="1"/>
  <c r="AJ208" i="55" l="1"/>
  <c r="AJ209" i="55" l="1"/>
  <c r="AJ211" i="55" l="1"/>
  <c r="AJ210" i="55"/>
  <c r="AJ212" i="55" l="1"/>
  <c r="AJ213" i="55" l="1"/>
  <c r="AJ214" i="55" l="1"/>
  <c r="AJ215" i="55" l="1"/>
  <c r="AJ216" i="55" l="1"/>
  <c r="AJ217" i="55" l="1"/>
  <c r="AJ218" i="55" l="1"/>
  <c r="AJ219" i="55" l="1"/>
  <c r="AJ220" i="55" l="1"/>
  <c r="AJ221" i="55" l="1"/>
  <c r="AJ222" i="55" l="1"/>
  <c r="AJ223" i="55" l="1"/>
  <c r="AJ224" i="55" l="1"/>
  <c r="AJ225" i="55" l="1"/>
  <c r="AJ227" i="55" l="1"/>
  <c r="AJ226" i="55"/>
  <c r="AJ228" i="55" l="1"/>
  <c r="AJ229" i="55" l="1"/>
  <c r="AJ230" i="55" l="1"/>
  <c r="AJ231" i="55" l="1"/>
  <c r="AJ232" i="55" l="1"/>
  <c r="AJ233" i="55" l="1"/>
  <c r="AJ234" i="55" l="1"/>
  <c r="AJ235" i="55" l="1"/>
  <c r="AJ236" i="55" l="1"/>
  <c r="AJ237" i="55" l="1"/>
  <c r="AJ238" i="55" l="1"/>
  <c r="AJ239" i="55" l="1"/>
  <c r="AJ240" i="55" l="1"/>
  <c r="AJ241" i="55" l="1"/>
  <c r="AJ242" i="55" l="1"/>
  <c r="AJ243" i="55" l="1"/>
  <c r="AJ244" i="55" l="1"/>
  <c r="AJ245" i="55" l="1"/>
  <c r="AJ246" i="55" l="1"/>
  <c r="AJ247" i="55" l="1"/>
  <c r="AJ248" i="55" l="1"/>
  <c r="AJ249" i="55" l="1"/>
  <c r="AJ250" i="55" l="1"/>
  <c r="AJ252" i="55" l="1"/>
  <c r="AJ251" i="55"/>
  <c r="AJ253" i="55" l="1"/>
  <c r="AJ254" i="55" l="1"/>
  <c r="AJ255" i="55" l="1"/>
  <c r="AJ256" i="55" l="1"/>
  <c r="AJ258" i="55" l="1"/>
  <c r="AJ257" i="55"/>
  <c r="AJ259" i="55" l="1"/>
  <c r="AJ260" i="55" l="1"/>
  <c r="AJ261" i="55" l="1"/>
  <c r="AJ262" i="55" l="1"/>
  <c r="AJ263" i="55" l="1"/>
  <c r="AJ264" i="55" l="1"/>
  <c r="AJ265" i="55" l="1"/>
  <c r="AJ266" i="55" l="1"/>
  <c r="AJ267" i="55" l="1"/>
  <c r="AJ268" i="55" l="1"/>
  <c r="AJ269" i="55" l="1"/>
  <c r="AJ270" i="55" l="1"/>
  <c r="AJ271" i="55" l="1"/>
  <c r="AJ272" i="55" l="1"/>
  <c r="AJ273" i="55" l="1"/>
  <c r="AJ274" i="55" l="1"/>
  <c r="AJ275" i="55" l="1"/>
  <c r="AJ276" i="55" l="1"/>
  <c r="AJ277" i="55" l="1"/>
  <c r="AJ278" i="55" l="1"/>
  <c r="AJ279" i="55" l="1"/>
  <c r="AJ280" i="55" l="1"/>
  <c r="AJ281" i="55" l="1"/>
  <c r="AJ282" i="55" l="1"/>
  <c r="AJ283" i="55" l="1"/>
  <c r="AJ284" i="55" l="1"/>
  <c r="AJ285" i="55" l="1"/>
  <c r="AJ286" i="55" l="1"/>
  <c r="AJ287" i="55" l="1"/>
  <c r="AJ288" i="55" l="1"/>
  <c r="AJ289" i="55" l="1"/>
  <c r="AJ290" i="55" l="1"/>
  <c r="AJ291" i="55" l="1"/>
  <c r="AJ292" i="55" l="1"/>
  <c r="AJ293" i="55" l="1"/>
  <c r="AJ294" i="55" l="1"/>
  <c r="AJ295" i="55" l="1"/>
  <c r="AJ296" i="55" l="1"/>
  <c r="AJ297" i="55" l="1"/>
  <c r="AJ298" i="55" l="1"/>
  <c r="AJ299" i="55" l="1"/>
  <c r="AJ300" i="55" l="1"/>
  <c r="AJ301" i="55" l="1"/>
  <c r="AJ302" i="55" l="1"/>
  <c r="AJ303" i="55" l="1"/>
  <c r="AJ304" i="55" l="1"/>
  <c r="AJ305" i="55" l="1"/>
  <c r="AJ306" i="55" l="1"/>
  <c r="AJ307" i="55" l="1"/>
  <c r="AJ308" i="55" l="1"/>
  <c r="AJ309" i="55" l="1"/>
  <c r="AJ310" i="55" l="1"/>
  <c r="AJ311" i="55" l="1"/>
  <c r="AJ312" i="55" l="1"/>
  <c r="AJ313" i="55" l="1"/>
  <c r="AJ314" i="55" l="1"/>
  <c r="AJ315" i="55" l="1"/>
  <c r="AJ317" i="55" l="1"/>
  <c r="AJ316" i="55"/>
  <c r="AJ318" i="55" l="1"/>
  <c r="AJ319" i="55" l="1"/>
  <c r="AJ321" i="55" l="1"/>
  <c r="AJ320" i="55"/>
  <c r="AJ322" i="55" l="1"/>
  <c r="AJ323" i="55" l="1"/>
  <c r="AJ324" i="55" l="1"/>
  <c r="AJ325" i="55" l="1"/>
  <c r="AJ326" i="55" l="1"/>
  <c r="AJ328" i="55" l="1"/>
  <c r="AJ327" i="55"/>
  <c r="AJ330" i="55" l="1"/>
  <c r="AJ329" i="55"/>
  <c r="AJ332" i="55" l="1"/>
  <c r="AJ331" i="55"/>
  <c r="AJ334" i="55" l="1"/>
  <c r="AJ333" i="55"/>
  <c r="AJ335" i="55" l="1"/>
  <c r="AJ336" i="55" l="1"/>
  <c r="AJ337" i="55" l="1"/>
  <c r="AJ338" i="55" l="1"/>
  <c r="AJ340" i="55" l="1"/>
  <c r="AJ339" i="55"/>
  <c r="AJ341" i="55" l="1"/>
  <c r="AJ342" i="55" l="1"/>
  <c r="AJ344" i="55" l="1"/>
  <c r="AJ343" i="55"/>
  <c r="AJ345" i="55" l="1"/>
  <c r="AJ346" i="55" l="1"/>
  <c r="AJ348" i="55" l="1"/>
  <c r="AJ347" i="55"/>
  <c r="AJ350" i="55" l="1"/>
  <c r="AJ349" i="55"/>
  <c r="AJ351" i="55" l="1"/>
  <c r="AJ352" i="55" l="1"/>
  <c r="AJ353" i="55" l="1"/>
  <c r="AJ354" i="55" l="1"/>
  <c r="AJ356" i="55" l="1"/>
  <c r="AJ355" i="55"/>
  <c r="AJ357" i="55" l="1"/>
  <c r="AJ358" i="55" l="1"/>
  <c r="AJ359" i="55" l="1"/>
  <c r="AJ360" i="55" l="1"/>
  <c r="AJ361" i="55" l="1"/>
  <c r="AJ362" i="55" l="1"/>
  <c r="AJ364" i="55" l="1"/>
  <c r="AJ363" i="55"/>
  <c r="AJ366" i="55" l="1"/>
  <c r="AJ365" i="55"/>
  <c r="AJ368" i="55" l="1"/>
  <c r="AJ367" i="55"/>
  <c r="AJ369" i="55" l="1"/>
  <c r="AJ370" i="55" l="1"/>
  <c r="AJ371" i="55" l="1"/>
  <c r="AJ372" i="55" l="1"/>
  <c r="AJ374" i="55" l="1"/>
  <c r="AJ373" i="55"/>
  <c r="AJ375" i="55" l="1"/>
  <c r="AJ376" i="55" l="1"/>
  <c r="AJ377" i="55" l="1"/>
  <c r="AJ378" i="55" l="1"/>
  <c r="AJ380" i="55" l="1"/>
  <c r="AJ379" i="55"/>
  <c r="AJ381" i="55" l="1"/>
  <c r="AJ382" i="55" l="1"/>
  <c r="AJ383" i="55" l="1"/>
  <c r="AJ384" i="55" l="1"/>
  <c r="AJ385" i="55" l="1"/>
  <c r="AJ386" i="55" l="1"/>
  <c r="AJ387" i="55" l="1"/>
  <c r="AJ388" i="55" l="1"/>
  <c r="AJ390" i="55" l="1"/>
  <c r="AJ389" i="55"/>
  <c r="AJ392" i="55" l="1"/>
  <c r="AJ391" i="55"/>
  <c r="AJ394" i="55" l="1"/>
  <c r="AJ393" i="55"/>
  <c r="AJ396" i="55" l="1"/>
  <c r="AJ395" i="55"/>
  <c r="AJ397" i="55" l="1"/>
  <c r="AJ398" i="55" l="1"/>
  <c r="AJ399" i="55" l="1"/>
  <c r="AJ400" i="55" l="1"/>
  <c r="AJ401" i="55" l="1"/>
  <c r="AJ402" i="55" l="1"/>
  <c r="AJ403" i="55" l="1"/>
  <c r="AJ404" i="55" l="1"/>
  <c r="AJ405" i="55" l="1"/>
  <c r="AJ406" i="55" l="1"/>
  <c r="AJ407" i="55" l="1"/>
  <c r="AJ408" i="55" l="1"/>
  <c r="AJ410" i="55" l="1"/>
  <c r="AJ409" i="55"/>
  <c r="AJ411" i="55" l="1"/>
  <c r="AJ412" i="55" l="1"/>
  <c r="AJ414" i="55" l="1"/>
  <c r="AJ413" i="55"/>
  <c r="AJ415" i="55" l="1"/>
  <c r="AJ416" i="55" l="1"/>
  <c r="AJ417" i="55" l="1"/>
  <c r="AJ418" i="55" l="1"/>
  <c r="AJ419" i="55" l="1"/>
  <c r="AJ420" i="55" l="1"/>
  <c r="AJ421" i="55" l="1"/>
  <c r="AJ422" i="55" l="1"/>
  <c r="AJ423" i="55" l="1"/>
  <c r="AJ424" i="55" l="1"/>
  <c r="AJ425" i="55" l="1"/>
  <c r="AJ426" i="55" l="1"/>
  <c r="AJ427" i="55" l="1"/>
  <c r="AJ428" i="55" l="1"/>
  <c r="AJ429" i="55" l="1"/>
  <c r="AJ430" i="55" l="1"/>
  <c r="AJ431" i="55" l="1"/>
  <c r="AJ432" i="55" l="1"/>
  <c r="AJ433" i="55" l="1"/>
  <c r="AJ434" i="55" l="1"/>
  <c r="AJ435" i="55" l="1"/>
  <c r="AJ436" i="55" l="1"/>
  <c r="AJ437" i="55" l="1"/>
  <c r="AJ438" i="55" l="1"/>
  <c r="AJ439" i="55" l="1"/>
  <c r="AJ441" i="55" l="1"/>
  <c r="AJ440" i="55"/>
  <c r="AJ443" i="55" l="1"/>
  <c r="AJ442" i="55"/>
  <c r="AJ445" i="55" l="1"/>
  <c r="AJ444" i="55"/>
  <c r="AJ446" i="55" l="1"/>
  <c r="AJ447" i="55" l="1"/>
  <c r="AJ448" i="55" l="1"/>
  <c r="AJ449" i="55" l="1"/>
  <c r="AJ450" i="55" l="1"/>
  <c r="AJ451" i="55" l="1"/>
  <c r="AJ452" i="55" l="1"/>
  <c r="AJ453" i="55" l="1"/>
  <c r="AJ454" i="55" l="1"/>
  <c r="AJ455" i="55" l="1"/>
  <c r="AJ456" i="55" l="1"/>
  <c r="AJ457" i="55" l="1"/>
  <c r="AJ458" i="55" l="1"/>
  <c r="AJ460" i="55" l="1"/>
  <c r="AJ459" i="55"/>
  <c r="AJ461" i="55" l="1"/>
  <c r="AJ462" i="55" l="1"/>
  <c r="AJ463" i="55" l="1"/>
  <c r="AJ464" i="55" l="1"/>
  <c r="AJ465" i="55" l="1"/>
  <c r="AJ466" i="55" l="1"/>
  <c r="AJ467" i="55" l="1"/>
  <c r="AJ469" i="55" l="1"/>
  <c r="AJ468" i="55"/>
  <c r="AJ470" i="55" l="1"/>
  <c r="AJ471" i="55" l="1"/>
  <c r="AI20" i="55" l="1"/>
  <c r="AJ472" i="55"/>
  <c r="AJ473" i="55" l="1"/>
  <c r="AJ474" i="55" l="1"/>
  <c r="AJ475" i="55" l="1"/>
  <c r="AP20" i="55"/>
  <c r="AJ477" i="55" l="1"/>
  <c r="AJ476" i="55"/>
  <c r="AJ478" i="55" l="1"/>
  <c r="AJ479" i="55"/>
  <c r="AJ480" i="55" l="1"/>
  <c r="AJ481" i="55" l="1"/>
  <c r="AJ482" i="55"/>
  <c r="AJ483" i="55" l="1"/>
  <c r="AJ484" i="55"/>
  <c r="AJ486" i="55" l="1"/>
  <c r="AJ485" i="55"/>
  <c r="AJ487" i="55" l="1"/>
  <c r="AJ488" i="55"/>
  <c r="AJ489" i="55" l="1"/>
  <c r="AJ490" i="55"/>
  <c r="AJ491" i="55" l="1"/>
  <c r="AJ492" i="55" l="1"/>
  <c r="AJ493" i="55" l="1"/>
  <c r="AJ494" i="55" l="1"/>
  <c r="AJ495" i="55" l="1"/>
  <c r="AJ496" i="55" l="1"/>
  <c r="AJ498" i="55" l="1"/>
  <c r="AJ497" i="55"/>
  <c r="AJ499" i="55" l="1"/>
  <c r="AJ500" i="55" l="1"/>
  <c r="AJ501" i="55" l="1"/>
  <c r="AJ502" i="55" l="1"/>
  <c r="AJ503" i="55" l="1"/>
  <c r="AJ504" i="55" l="1"/>
  <c r="AJ505" i="55" l="1"/>
  <c r="AJ506" i="55" l="1"/>
  <c r="AJ507" i="55" l="1"/>
  <c r="AJ508" i="55" l="1"/>
  <c r="AJ509" i="55" l="1"/>
  <c r="AJ510" i="55" l="1"/>
  <c r="AJ511" i="55" l="1"/>
  <c r="AJ512" i="55" l="1"/>
  <c r="AJ513" i="55" l="1"/>
  <c r="AJ514" i="55" l="1"/>
  <c r="AJ515" i="55" l="1"/>
  <c r="AJ516" i="55" l="1"/>
  <c r="AJ517" i="55" l="1"/>
  <c r="AJ518" i="55" l="1"/>
  <c r="AJ519" i="55" l="1"/>
  <c r="AJ520" i="55" l="1"/>
  <c r="AJ521" i="55" l="1"/>
  <c r="AJ522" i="55" l="1"/>
  <c r="AJ523" i="55" l="1"/>
  <c r="AJ524" i="55" l="1"/>
  <c r="AJ525" i="55" l="1"/>
  <c r="AJ526" i="55" l="1"/>
  <c r="AJ527" i="55" l="1"/>
  <c r="AJ528" i="55" l="1"/>
  <c r="AJ529" i="55" l="1"/>
  <c r="AJ530" i="55" l="1"/>
  <c r="AJ531" i="55" l="1"/>
  <c r="AJ532" i="55" l="1"/>
  <c r="AJ533" i="55" l="1"/>
  <c r="AJ534" i="55" l="1"/>
  <c r="AJ535" i="55" l="1"/>
  <c r="AJ536" i="55" l="1"/>
  <c r="AJ537" i="55" l="1"/>
  <c r="AJ538" i="55" l="1"/>
  <c r="AJ539" i="55" l="1"/>
  <c r="AJ540" i="55" l="1"/>
  <c r="AJ541" i="55" l="1"/>
  <c r="AJ542" i="55" l="1"/>
  <c r="AJ543" i="55" l="1"/>
  <c r="AJ544" i="55" l="1"/>
  <c r="AJ545" i="55" l="1"/>
  <c r="AJ546" i="55" l="1"/>
  <c r="AJ548" i="55" l="1"/>
  <c r="AJ547" i="55"/>
  <c r="AJ549" i="55" l="1"/>
  <c r="AJ551" i="55" l="1"/>
  <c r="AJ550" i="55"/>
  <c r="AJ552" i="55" l="1"/>
  <c r="AJ554" i="55" l="1"/>
  <c r="AJ553" i="55"/>
  <c r="AJ555" i="55" l="1"/>
  <c r="AJ557" i="55" l="1"/>
  <c r="AJ556" i="55"/>
  <c r="AJ559" i="55" l="1"/>
  <c r="AJ558" i="55"/>
  <c r="AJ560" i="55" l="1"/>
  <c r="AJ561" i="55" l="1"/>
  <c r="AJ563" i="55" l="1"/>
  <c r="AJ562" i="55"/>
  <c r="AJ564" i="55" l="1"/>
  <c r="AJ565" i="55" l="1"/>
  <c r="AJ566" i="55" l="1"/>
  <c r="AJ567" i="55" l="1"/>
  <c r="AJ568" i="55" l="1"/>
  <c r="AJ569" i="55" l="1"/>
  <c r="AJ570" i="55" l="1"/>
  <c r="AJ571" i="55" l="1"/>
  <c r="AJ572" i="55" l="1"/>
  <c r="AJ573" i="55" l="1"/>
  <c r="AJ574" i="55" l="1"/>
  <c r="AJ575" i="55" l="1"/>
  <c r="AJ576" i="55" l="1"/>
  <c r="AJ577" i="55" l="1"/>
  <c r="AJ578" i="55" l="1"/>
  <c r="AJ579" i="55" l="1"/>
  <c r="AJ580" i="55" l="1"/>
  <c r="AJ581" i="55" l="1"/>
  <c r="AJ582" i="55" l="1"/>
  <c r="AJ583" i="55" l="1"/>
  <c r="AJ584" i="55" l="1"/>
  <c r="AJ585" i="55" l="1"/>
  <c r="AJ586" i="55" l="1"/>
  <c r="AJ587" i="55" l="1"/>
  <c r="AJ588" i="55" l="1"/>
  <c r="AJ589" i="55" l="1"/>
  <c r="AJ590" i="55" l="1"/>
  <c r="AJ591" i="55" l="1"/>
  <c r="AJ592" i="55" l="1"/>
  <c r="AJ593" i="55" l="1"/>
  <c r="AJ594" i="55" l="1"/>
  <c r="AJ595" i="55" l="1"/>
  <c r="AJ596" i="55" l="1"/>
  <c r="AJ597" i="55" l="1"/>
  <c r="AJ598" i="55" l="1"/>
  <c r="AJ599" i="55" l="1"/>
  <c r="AJ600" i="55" l="1"/>
  <c r="AJ601" i="55" l="1"/>
  <c r="AJ602" i="55" l="1"/>
  <c r="AJ603" i="55" l="1"/>
  <c r="AJ604" i="55" l="1"/>
  <c r="AJ605" i="55" l="1"/>
  <c r="AJ606" i="55" l="1"/>
  <c r="AJ607" i="55" l="1"/>
  <c r="AJ608" i="55" l="1"/>
  <c r="AJ609" i="55" l="1"/>
  <c r="AJ610" i="55" l="1"/>
  <c r="AJ611" i="55" l="1"/>
  <c r="AJ612" i="55" l="1"/>
  <c r="AJ613" i="55" l="1"/>
  <c r="AJ614" i="55" l="1"/>
  <c r="AJ615" i="55" l="1"/>
  <c r="AJ616" i="55" l="1"/>
  <c r="AJ617" i="55" l="1"/>
  <c r="AJ618" i="55" l="1"/>
  <c r="AJ619" i="55" l="1"/>
  <c r="AJ620" i="55" l="1"/>
  <c r="AJ621" i="55" l="1"/>
  <c r="AJ622" i="55" l="1"/>
  <c r="AJ623" i="55" l="1"/>
  <c r="AJ624" i="55" l="1"/>
  <c r="AJ625" i="55" l="1"/>
  <c r="AJ626" i="55" l="1"/>
  <c r="AJ627" i="55" l="1"/>
  <c r="AJ628" i="55" l="1"/>
  <c r="AJ629" i="55" l="1"/>
  <c r="AJ630" i="55" l="1"/>
  <c r="AJ631" i="55" l="1"/>
  <c r="AJ632" i="55" l="1"/>
  <c r="AJ633" i="55" l="1"/>
  <c r="AJ634" i="55" l="1"/>
  <c r="AJ635" i="55" l="1"/>
  <c r="AJ636" i="55" l="1"/>
  <c r="AJ637" i="55" l="1"/>
  <c r="AJ638" i="55" l="1"/>
  <c r="AJ639" i="55" l="1"/>
  <c r="AJ640" i="55" l="1"/>
  <c r="AJ641" i="55" l="1"/>
  <c r="AJ642" i="55" l="1"/>
  <c r="AJ643" i="55" l="1"/>
  <c r="AJ644" i="55" l="1"/>
  <c r="AJ645" i="55" l="1"/>
  <c r="AJ646" i="55" l="1"/>
  <c r="AJ647" i="55" l="1"/>
  <c r="AJ648" i="55" l="1"/>
  <c r="AJ649" i="55" l="1"/>
  <c r="AJ650" i="55" l="1"/>
  <c r="AJ651" i="55" l="1"/>
  <c r="AJ653" i="55" l="1"/>
  <c r="AJ652" i="55"/>
  <c r="AJ654" i="55" l="1"/>
  <c r="AJ655" i="55" l="1"/>
  <c r="AJ657" i="55" l="1"/>
  <c r="AJ656" i="55"/>
  <c r="AJ658" i="55" l="1"/>
  <c r="AJ659" i="55" l="1"/>
  <c r="AJ661" i="55" l="1"/>
  <c r="AJ660" i="55"/>
  <c r="AJ662" i="55" l="1"/>
  <c r="AJ663" i="55" l="1"/>
  <c r="AJ665" i="55" l="1"/>
  <c r="AJ664" i="55"/>
  <c r="AJ666" i="55" l="1"/>
  <c r="AJ667" i="55" l="1"/>
  <c r="AJ668" i="55" l="1"/>
  <c r="AJ669" i="55" l="1"/>
  <c r="AJ670" i="55"/>
  <c r="AJ671" i="55" l="1"/>
  <c r="AJ672" i="55" l="1"/>
  <c r="AJ673" i="55" l="1"/>
  <c r="AJ674" i="55" l="1"/>
  <c r="AJ675" i="55" l="1"/>
  <c r="AJ676" i="55" l="1"/>
  <c r="AJ677" i="55" l="1"/>
  <c r="AJ678" i="55" l="1"/>
  <c r="AJ679" i="55" l="1"/>
  <c r="AJ681" i="55" l="1"/>
  <c r="AJ680" i="55"/>
  <c r="AJ682" i="55" l="1"/>
  <c r="AJ683" i="55" l="1"/>
  <c r="AJ685" i="55" l="1"/>
  <c r="AJ684" i="55"/>
  <c r="AJ686" i="55" l="1"/>
  <c r="AJ687" i="55" l="1"/>
  <c r="AJ689" i="55" l="1"/>
  <c r="AJ688" i="55"/>
  <c r="AJ690" i="55" l="1"/>
  <c r="AJ691" i="55" l="1"/>
  <c r="AJ692" i="55" l="1"/>
  <c r="AJ693" i="55" l="1"/>
  <c r="AJ694" i="55"/>
  <c r="AJ695" i="55" l="1"/>
  <c r="AJ696" i="55" l="1"/>
  <c r="AJ697" i="55" l="1"/>
  <c r="AJ698" i="55" l="1"/>
  <c r="AJ699" i="55" l="1"/>
  <c r="AJ701" i="55" l="1"/>
  <c r="AJ700" i="55"/>
  <c r="AJ702" i="55" l="1"/>
  <c r="AJ703" i="55" l="1"/>
  <c r="AJ704" i="55" l="1"/>
  <c r="AJ705" i="55" l="1"/>
  <c r="AJ706" i="55" l="1"/>
  <c r="AJ708" i="55" l="1"/>
  <c r="AJ707" i="55"/>
  <c r="AJ710" i="55" l="1"/>
  <c r="AJ709" i="55"/>
  <c r="AJ711" i="55" l="1"/>
  <c r="AJ712" i="55" l="1"/>
  <c r="AJ713" i="55" l="1"/>
  <c r="AJ714" i="55" l="1"/>
  <c r="AJ715" i="55" l="1"/>
  <c r="AJ716" i="55" l="1"/>
  <c r="AJ717" i="55" l="1"/>
  <c r="AJ718" i="55" l="1"/>
  <c r="AJ719" i="55" l="1"/>
  <c r="AJ720" i="55" l="1"/>
  <c r="AJ721" i="55" l="1"/>
  <c r="AJ722" i="55" l="1"/>
  <c r="AJ723" i="55" l="1"/>
  <c r="AJ724" i="55" l="1"/>
  <c r="AJ725" i="55" l="1"/>
  <c r="AJ726" i="55" l="1"/>
  <c r="AJ727" i="55" l="1"/>
  <c r="AJ728" i="55" l="1"/>
  <c r="AJ729" i="55" l="1"/>
  <c r="AJ730" i="55" l="1"/>
  <c r="AJ731" i="55" l="1"/>
  <c r="AJ733" i="55" l="1"/>
  <c r="AJ732" i="55"/>
  <c r="AJ734" i="55" l="1"/>
  <c r="AJ735" i="55" l="1"/>
  <c r="AJ737" i="55" l="1"/>
  <c r="AJ736" i="55"/>
  <c r="AJ739" i="55" l="1"/>
  <c r="AJ738" i="55"/>
  <c r="AJ741" i="55" l="1"/>
  <c r="AJ740" i="55"/>
  <c r="AJ743" i="55" l="1"/>
  <c r="AJ742" i="55"/>
  <c r="AJ745" i="55" l="1"/>
  <c r="AJ744" i="55"/>
  <c r="AJ747" i="55" l="1"/>
  <c r="AJ746" i="55"/>
  <c r="AJ748" i="55" l="1"/>
  <c r="AJ749" i="55" l="1"/>
  <c r="AJ750" i="55" l="1"/>
  <c r="AJ751" i="55" l="1"/>
  <c r="AJ752" i="55" l="1"/>
  <c r="AJ753" i="55" l="1"/>
  <c r="AJ755" i="55" l="1"/>
  <c r="AJ754" i="55"/>
  <c r="AJ757" i="55" l="1"/>
  <c r="AJ756" i="55"/>
  <c r="AJ758" i="55" l="1"/>
  <c r="AJ759" i="55" l="1"/>
  <c r="AJ761" i="55" l="1"/>
  <c r="AJ760" i="55"/>
  <c r="AJ762" i="55" l="1"/>
  <c r="AJ764" i="55" l="1"/>
  <c r="AJ763" i="55"/>
  <c r="AJ765" i="55" l="1"/>
  <c r="AJ766" i="55" l="1"/>
  <c r="AJ767" i="55" l="1"/>
  <c r="AJ768" i="55" l="1"/>
  <c r="AJ769" i="55" l="1"/>
  <c r="AJ771" i="55" l="1"/>
  <c r="AJ770" i="55"/>
  <c r="AJ772" i="55" l="1"/>
  <c r="AJ773" i="55" l="1"/>
  <c r="AJ774" i="55" l="1"/>
  <c r="AJ775" i="55" l="1"/>
  <c r="AJ776" i="55" l="1"/>
  <c r="AJ777" i="55" l="1"/>
  <c r="AJ778" i="55" l="1"/>
  <c r="AJ779" i="55" l="1"/>
  <c r="AJ780" i="55" l="1"/>
  <c r="AJ781" i="55" l="1"/>
  <c r="AJ782" i="55" l="1"/>
  <c r="AJ783" i="55" l="1"/>
  <c r="AJ784" i="55" l="1"/>
  <c r="AJ785" i="55" l="1"/>
  <c r="AJ786" i="55" l="1"/>
  <c r="AJ787" i="55" l="1"/>
  <c r="AJ789" i="55" l="1"/>
  <c r="AJ788" i="55"/>
  <c r="AJ791" i="55" l="1"/>
  <c r="AJ790" i="55"/>
  <c r="AJ793" i="55" l="1"/>
  <c r="AJ792" i="55"/>
  <c r="AJ795" i="55" l="1"/>
  <c r="AJ794" i="55"/>
  <c r="AJ797" i="55" l="1"/>
  <c r="AJ796" i="55"/>
  <c r="AJ799" i="55" l="1"/>
  <c r="AJ798" i="55"/>
  <c r="AJ800" i="55" l="1"/>
  <c r="AJ801" i="55" l="1"/>
  <c r="AJ803" i="55" l="1"/>
  <c r="AJ802" i="55"/>
  <c r="AJ805" i="55" l="1"/>
  <c r="AJ804" i="55"/>
  <c r="AJ806" i="55" l="1"/>
  <c r="AJ807" i="55" l="1"/>
  <c r="AJ809" i="55" l="1"/>
  <c r="AJ808" i="55"/>
  <c r="AJ811" i="55" l="1"/>
  <c r="AJ810" i="55"/>
  <c r="AJ813" i="55" l="1"/>
  <c r="AJ812" i="55"/>
  <c r="AJ814" i="55" l="1"/>
  <c r="AJ815" i="55" l="1"/>
  <c r="AJ816" i="55" l="1"/>
  <c r="AJ817" i="55" l="1"/>
  <c r="AJ818" i="55" l="1"/>
  <c r="AJ819" i="55" l="1"/>
  <c r="AJ821" i="55" l="1"/>
  <c r="AJ820" i="55"/>
  <c r="AJ823" i="55" l="1"/>
  <c r="AJ822" i="55"/>
  <c r="AJ824" i="55" l="1"/>
  <c r="AJ825" i="55" l="1"/>
  <c r="AJ827" i="55" l="1"/>
  <c r="AJ826" i="55"/>
  <c r="AJ829" i="55" l="1"/>
  <c r="AJ828" i="55"/>
  <c r="AJ830" i="55" l="1"/>
  <c r="AJ831" i="55" l="1"/>
  <c r="AJ832" i="55" l="1"/>
  <c r="AJ833" i="55" l="1"/>
  <c r="AJ834" i="55" l="1"/>
  <c r="AJ835" i="55" l="1"/>
  <c r="AJ836" i="55" l="1"/>
  <c r="AJ837" i="55" l="1"/>
  <c r="AJ838" i="55" l="1"/>
  <c r="AJ839" i="55" l="1"/>
  <c r="AJ840" i="55" l="1"/>
  <c r="AJ841" i="55" l="1"/>
  <c r="AJ842" i="55" l="1"/>
  <c r="AJ843" i="55" l="1"/>
  <c r="AJ844" i="55" l="1"/>
  <c r="AJ845" i="55" l="1"/>
  <c r="AJ846" i="55" l="1"/>
  <c r="AJ847" i="55" l="1"/>
  <c r="AJ848" i="55" l="1"/>
  <c r="AJ849" i="55" l="1"/>
  <c r="AJ850" i="55" l="1"/>
  <c r="AJ851" i="55" l="1"/>
  <c r="AJ852" i="55" l="1"/>
  <c r="AJ853" i="55" l="1"/>
  <c r="AJ854" i="55" l="1"/>
  <c r="AJ855" i="55" l="1"/>
  <c r="AJ856" i="55" l="1"/>
  <c r="AJ857" i="55" l="1"/>
  <c r="AJ858" i="55" l="1"/>
  <c r="AJ859" i="55" l="1"/>
  <c r="AJ860" i="55" l="1"/>
  <c r="AJ861" i="55" l="1"/>
  <c r="AJ862" i="55" l="1"/>
  <c r="AJ863" i="55" l="1"/>
  <c r="AJ864" i="55" l="1"/>
  <c r="AH19" i="55" l="1"/>
  <c r="AJ865" i="55"/>
  <c r="AJ866" i="55" l="1"/>
  <c r="AJ867" i="55" l="1"/>
  <c r="AJ868" i="55" l="1"/>
  <c r="AO19" i="55"/>
  <c r="AJ869" i="55" l="1"/>
  <c r="AJ870" i="55"/>
  <c r="AJ871" i="55" l="1"/>
  <c r="AJ872" i="55" l="1"/>
  <c r="AJ873" i="55"/>
  <c r="AJ874" i="55" l="1"/>
  <c r="AJ875" i="55" l="1"/>
  <c r="AJ876" i="55" l="1"/>
  <c r="AJ877" i="55" l="1"/>
  <c r="AJ878" i="55" l="1"/>
  <c r="AJ879" i="55" l="1"/>
  <c r="AJ880" i="55" l="1"/>
  <c r="AJ881" i="55" l="1"/>
  <c r="AJ882" i="55" l="1"/>
  <c r="AJ883" i="55" l="1"/>
  <c r="AJ884" i="55" l="1"/>
  <c r="AJ885" i="55" l="1"/>
  <c r="AJ886" i="55" l="1"/>
  <c r="AJ887" i="55" l="1"/>
  <c r="AJ888" i="55" l="1"/>
  <c r="AJ890" i="55" l="1"/>
  <c r="AJ889" i="55"/>
  <c r="AJ891" i="55" l="1"/>
  <c r="AJ892" i="55" l="1"/>
  <c r="AJ893" i="55" l="1"/>
  <c r="AJ894" i="55" l="1"/>
  <c r="AJ895" i="55" l="1"/>
  <c r="AJ896" i="55" l="1"/>
  <c r="AJ898" i="55" l="1"/>
  <c r="AJ897" i="55"/>
  <c r="AJ899" i="55" l="1"/>
  <c r="AJ900" i="55" l="1"/>
  <c r="AJ902" i="55" l="1"/>
  <c r="AJ901" i="55"/>
  <c r="AJ903" i="55" l="1"/>
  <c r="AJ904" i="55" l="1"/>
  <c r="AJ906" i="55" l="1"/>
  <c r="AJ905" i="55"/>
  <c r="AJ907" i="55" l="1"/>
  <c r="AJ908" i="55" l="1"/>
  <c r="AJ910" i="55" l="1"/>
  <c r="AJ909" i="55"/>
  <c r="AJ911" i="55" l="1"/>
  <c r="AJ912" i="55" l="1"/>
  <c r="AJ914" i="55" l="1"/>
  <c r="AJ913" i="55"/>
  <c r="AJ915" i="55" l="1"/>
  <c r="AJ916" i="55" l="1"/>
  <c r="AJ917" i="55" l="1"/>
  <c r="AJ918" i="55" l="1"/>
  <c r="AJ919" i="55" l="1"/>
  <c r="AJ920" i="55" l="1"/>
  <c r="AJ921" i="55" l="1"/>
  <c r="AJ922" i="55" l="1"/>
  <c r="AJ923" i="55" l="1"/>
  <c r="AJ924" i="55" l="1"/>
  <c r="AJ925" i="55" l="1"/>
  <c r="AJ926" i="55" l="1"/>
  <c r="AJ927" i="55" l="1"/>
  <c r="AJ928" i="55" l="1"/>
  <c r="AJ929" i="55" l="1"/>
  <c r="AJ930" i="55" l="1"/>
  <c r="AJ931" i="55" l="1"/>
  <c r="AJ932" i="55" l="1"/>
  <c r="AJ933" i="55" l="1"/>
  <c r="AJ934" i="55" l="1"/>
  <c r="AJ935" i="55" l="1"/>
  <c r="AJ936" i="55" l="1"/>
  <c r="AJ937" i="55" l="1"/>
  <c r="AJ938" i="55" l="1"/>
  <c r="AJ939" i="55" l="1"/>
  <c r="AJ941" i="55" l="1"/>
  <c r="AJ940" i="55"/>
  <c r="AJ942" i="55" l="1"/>
  <c r="AJ943" i="55" l="1"/>
  <c r="AJ945" i="55" l="1"/>
  <c r="AJ944" i="55"/>
  <c r="AJ946" i="55" l="1"/>
  <c r="AJ947" i="55" l="1"/>
  <c r="AJ949" i="55" l="1"/>
  <c r="AJ948" i="55"/>
  <c r="AJ950" i="55" l="1"/>
  <c r="AJ951" i="55" l="1"/>
  <c r="AJ953" i="55" l="1"/>
  <c r="AJ952" i="55"/>
  <c r="AJ954" i="55" l="1"/>
  <c r="AJ955" i="55" l="1"/>
  <c r="AJ957" i="55" l="1"/>
  <c r="AJ956" i="55"/>
  <c r="AJ958" i="55" l="1"/>
  <c r="AJ959" i="55" l="1"/>
  <c r="AJ961" i="55" l="1"/>
  <c r="AJ960" i="55"/>
  <c r="AJ963" i="55" l="1"/>
  <c r="AJ962" i="55"/>
  <c r="AJ964" i="55" l="1"/>
  <c r="AJ965" i="55" l="1"/>
  <c r="AJ966" i="55" l="1"/>
  <c r="AJ967" i="55" l="1"/>
  <c r="AJ968" i="55" l="1"/>
  <c r="AJ969" i="55" l="1"/>
  <c r="AJ970" i="55" l="1"/>
  <c r="AJ971" i="55" l="1"/>
  <c r="AJ972" i="55" l="1"/>
  <c r="AJ973" i="55" l="1"/>
  <c r="AJ975" i="55" l="1"/>
  <c r="AJ974" i="55"/>
  <c r="AJ976" i="55" l="1"/>
  <c r="AJ977" i="55" l="1"/>
  <c r="AJ978" i="55" l="1"/>
  <c r="AJ979" i="55" l="1"/>
  <c r="AJ980" i="55" l="1"/>
  <c r="AJ981" i="55" l="1"/>
  <c r="AJ982" i="55" l="1"/>
  <c r="AJ983" i="55" l="1"/>
  <c r="AJ984" i="55" l="1"/>
  <c r="AJ985" i="55" l="1"/>
  <c r="AJ986" i="55" l="1"/>
  <c r="AJ987" i="55" l="1"/>
  <c r="AJ988" i="55" l="1"/>
  <c r="AJ989" i="55" l="1"/>
  <c r="AJ990" i="55" l="1"/>
  <c r="AJ991" i="55" l="1"/>
  <c r="AJ992" i="55" l="1"/>
  <c r="AJ994" i="55" l="1"/>
  <c r="AJ993" i="55"/>
  <c r="AJ995" i="55" l="1"/>
  <c r="AJ996" i="55" l="1"/>
  <c r="AJ997" i="55" l="1"/>
  <c r="AJ998" i="55" l="1"/>
  <c r="AJ999" i="55" l="1"/>
  <c r="AJ1000" i="55" l="1"/>
  <c r="AJ1001" i="55" l="1"/>
  <c r="AJ1002" i="55" l="1"/>
  <c r="AJ1003" i="55" l="1"/>
  <c r="AJ1004" i="55" l="1"/>
  <c r="AJ1005" i="55" l="1"/>
  <c r="AJ1006" i="55" l="1"/>
  <c r="AJ1007" i="55" l="1"/>
  <c r="AJ1008" i="55" l="1"/>
  <c r="AJ1009" i="55" l="1"/>
  <c r="AJ1010" i="55" l="1"/>
  <c r="AJ1011" i="55" l="1"/>
  <c r="AJ1012" i="55" l="1"/>
  <c r="AJ1013" i="55" l="1"/>
  <c r="AJ1014" i="55" l="1"/>
  <c r="AJ1015" i="55" l="1"/>
  <c r="AJ1016" i="55" l="1"/>
  <c r="AJ1017" i="55" l="1"/>
  <c r="AJ1018" i="55" l="1"/>
  <c r="AJ1019" i="55" l="1"/>
  <c r="AJ1020" i="55" l="1"/>
  <c r="AJ1021" i="55" l="1"/>
  <c r="AJ1022" i="55" l="1"/>
  <c r="AJ1023" i="55" l="1"/>
  <c r="AJ1024" i="55" l="1"/>
  <c r="AJ1025" i="55" l="1"/>
  <c r="AJ1026" i="55" l="1"/>
  <c r="AJ1027" i="55" l="1"/>
  <c r="AJ1028" i="55" l="1"/>
  <c r="AJ1029" i="55" l="1"/>
  <c r="AJ1030" i="55" l="1"/>
  <c r="AJ1031" i="55" l="1"/>
  <c r="AJ1032" i="55" l="1"/>
  <c r="AJ1033" i="55" l="1"/>
  <c r="AJ1034" i="55" l="1"/>
  <c r="AJ1035" i="55" l="1"/>
  <c r="AJ1036" i="55" l="1"/>
  <c r="AJ1038" i="55" l="1"/>
  <c r="AJ1037" i="55"/>
  <c r="AJ1039" i="55" l="1"/>
  <c r="AJ1040" i="55" l="1"/>
  <c r="AJ1041" i="55" l="1"/>
  <c r="AJ1042" i="55" l="1"/>
  <c r="AJ1043" i="55" l="1"/>
  <c r="AJ1044" i="55" l="1"/>
  <c r="AJ1045" i="55" l="1"/>
  <c r="AJ1046" i="55" l="1"/>
  <c r="AJ1047" i="55" l="1"/>
  <c r="AJ1048" i="55" l="1"/>
  <c r="AJ1049" i="55" l="1"/>
  <c r="AJ1050" i="55" l="1"/>
  <c r="AJ1051" i="55" l="1"/>
  <c r="AJ1052" i="55" l="1"/>
  <c r="AJ1054" i="55" l="1"/>
  <c r="AJ1053" i="55"/>
  <c r="AJ1055" i="55" l="1"/>
  <c r="AJ1056" i="55" l="1"/>
  <c r="AJ1058" i="55" l="1"/>
  <c r="AJ1057" i="55"/>
  <c r="AJ1059" i="55" l="1"/>
  <c r="AJ1060" i="55" l="1"/>
  <c r="AJ1062" i="55" l="1"/>
  <c r="AJ1061" i="55"/>
  <c r="AJ1063" i="55" l="1"/>
  <c r="AJ1064" i="55" l="1"/>
  <c r="AJ1066" i="55" l="1"/>
  <c r="AJ1065" i="55"/>
  <c r="AJ1067" i="55" l="1"/>
  <c r="AJ1068" i="55" l="1"/>
  <c r="AJ1070" i="55" l="1"/>
  <c r="AJ1069" i="55"/>
  <c r="AJ1071" i="55" l="1"/>
  <c r="AJ1072" i="55" l="1"/>
  <c r="AJ1073" i="55" l="1"/>
  <c r="AJ1074" i="55" l="1"/>
  <c r="AJ1075" i="55" l="1"/>
  <c r="AJ1077" i="55" l="1"/>
  <c r="AJ1076" i="55"/>
  <c r="AJ1078" i="55" l="1"/>
  <c r="AJ1079" i="55" l="1"/>
  <c r="AJ1080" i="55" l="1"/>
  <c r="AJ1081" i="55" l="1"/>
  <c r="AJ1082" i="55" l="1"/>
  <c r="AJ1083" i="55" l="1"/>
  <c r="AJ1084" i="55" l="1"/>
  <c r="AJ1085" i="55" l="1"/>
  <c r="AJ1086" i="55" l="1"/>
  <c r="AJ1087" i="55" l="1"/>
  <c r="AJ1088" i="55" l="1"/>
  <c r="AJ1089" i="55" l="1"/>
  <c r="AJ1090" i="55" l="1"/>
  <c r="AJ1091" i="55" l="1"/>
  <c r="AJ1092" i="55" l="1"/>
  <c r="AJ1093" i="55" l="1"/>
  <c r="AJ1094" i="55" l="1"/>
  <c r="AJ1095" i="55" l="1"/>
  <c r="AJ1096" i="55" l="1"/>
  <c r="AJ1097" i="55" l="1"/>
  <c r="AJ1098" i="55" l="1"/>
  <c r="AJ1099" i="55" l="1"/>
  <c r="AJ1100" i="55" l="1"/>
  <c r="AJ1101" i="55" l="1"/>
  <c r="AJ1102" i="55" l="1"/>
  <c r="AJ1103" i="55" l="1"/>
  <c r="AJ1104" i="55" l="1"/>
  <c r="AJ1105" i="55" l="1"/>
  <c r="AJ1106" i="55" l="1"/>
  <c r="AJ1108" i="55" l="1"/>
  <c r="AJ1107" i="55"/>
  <c r="AJ1109" i="55" l="1"/>
  <c r="AJ1110" i="55" l="1"/>
  <c r="AJ1111" i="55" l="1"/>
  <c r="AJ1112" i="55" l="1"/>
  <c r="AJ1113" i="55" l="1"/>
  <c r="AJ1114" i="55" l="1"/>
  <c r="AJ1115" i="55" l="1"/>
  <c r="AJ1116" i="55" l="1"/>
  <c r="AJ1117" i="55" l="1"/>
  <c r="AJ1118" i="55" l="1"/>
  <c r="AJ1119" i="55" l="1"/>
  <c r="AJ1121" i="55" l="1"/>
  <c r="AJ1120" i="55"/>
  <c r="AJ1122" i="55" l="1"/>
  <c r="AJ1123" i="55" l="1"/>
  <c r="AJ1125" i="55" l="1"/>
  <c r="AJ1124" i="55"/>
  <c r="AJ1126" i="55" l="1"/>
  <c r="AJ1127" i="55" l="1"/>
  <c r="AJ1129" i="55" l="1"/>
  <c r="AJ1128" i="55"/>
  <c r="AJ1130" i="55" l="1"/>
  <c r="AJ1131" i="55" l="1"/>
  <c r="AJ1132" i="55" l="1"/>
  <c r="AJ1133" i="55" l="1"/>
  <c r="AJ1134" i="55" l="1"/>
  <c r="AJ1135" i="55" l="1"/>
  <c r="AJ1136" i="55" l="1"/>
  <c r="AJ1137" i="55" l="1"/>
  <c r="AJ1139" i="55" l="1"/>
  <c r="AJ1138" i="55"/>
  <c r="AJ1140" i="55" l="1"/>
  <c r="AJ1141" i="55" l="1"/>
  <c r="AJ1142" i="55" l="1"/>
  <c r="AJ1143" i="55" l="1"/>
  <c r="AJ1144" i="55" l="1"/>
  <c r="AJ1145" i="55" l="1"/>
  <c r="AJ1146" i="55" l="1"/>
  <c r="AJ1147" i="55" l="1"/>
  <c r="AJ1148" i="55" l="1"/>
  <c r="AJ1149" i="55" l="1"/>
  <c r="AJ1150" i="55" l="1"/>
  <c r="AJ1151" i="55" l="1"/>
  <c r="AI19" i="55" l="1"/>
  <c r="AJ1152" i="55"/>
  <c r="AI18" i="55" l="1"/>
  <c r="X20" i="55"/>
  <c r="AJ1153" i="55"/>
  <c r="AJ1154" i="55" l="1"/>
  <c r="AJ1155" i="55" l="1"/>
  <c r="AP19" i="55"/>
  <c r="AJ1156" i="55"/>
  <c r="AJ1157" i="55" l="1"/>
  <c r="AP18" i="55"/>
  <c r="AJ1159" i="55" l="1"/>
  <c r="AJ1158" i="55"/>
  <c r="AJ1160" i="55" l="1"/>
  <c r="AJ1161" i="55" l="1"/>
  <c r="AJ1162" i="55" l="1"/>
  <c r="AJ1163" i="55" l="1"/>
  <c r="AJ1164" i="55" l="1"/>
  <c r="AJ1165" i="55" l="1"/>
  <c r="AJ1166" i="55" l="1"/>
  <c r="AJ1167" i="55" l="1"/>
  <c r="AJ1168" i="55" l="1"/>
  <c r="AJ1170" i="55" l="1"/>
  <c r="AJ1169" i="55"/>
  <c r="AJ1172" i="55" l="1"/>
  <c r="AJ1171" i="55"/>
  <c r="AJ1173" i="55" l="1"/>
  <c r="AJ1174" i="55" l="1"/>
  <c r="AJ1175" i="55" l="1"/>
  <c r="AJ1176" i="55" l="1"/>
  <c r="AJ1178" i="55" l="1"/>
  <c r="AJ1177" i="55"/>
  <c r="AJ1179" i="55" l="1"/>
  <c r="AJ1180" i="55" l="1"/>
  <c r="AJ1181" i="55" l="1"/>
  <c r="AJ1182" i="55" l="1"/>
  <c r="AJ1183" i="55" l="1"/>
  <c r="AJ1184" i="55" l="1"/>
  <c r="AJ1185" i="55" l="1"/>
  <c r="AJ1186" i="55" l="1"/>
  <c r="AJ1187" i="55" l="1"/>
  <c r="AJ1188" i="55" l="1"/>
  <c r="AJ1189" i="55" l="1"/>
  <c r="AJ1190" i="55" l="1"/>
  <c r="AJ1192" i="55" l="1"/>
  <c r="AJ1191" i="55"/>
  <c r="AJ1193" i="55" l="1"/>
  <c r="AJ1194" i="55" l="1"/>
  <c r="AJ1195" i="55" l="1"/>
  <c r="AJ1196" i="55" l="1"/>
  <c r="AJ1197" i="55" l="1"/>
  <c r="AJ1199" i="55" l="1"/>
  <c r="AJ1198" i="55"/>
  <c r="AJ1200" i="55" l="1"/>
  <c r="AJ1201" i="55" l="1"/>
  <c r="AJ1202" i="55" l="1"/>
  <c r="AJ1204" i="55" l="1"/>
  <c r="AJ1203" i="55"/>
  <c r="AJ1206" i="55" l="1"/>
  <c r="AJ1205" i="55"/>
  <c r="AJ1208" i="55" l="1"/>
  <c r="AJ1207" i="55"/>
  <c r="AJ1210" i="55" l="1"/>
  <c r="AJ1209" i="55"/>
  <c r="AJ1211" i="55" l="1"/>
  <c r="AJ1212" i="55" l="1"/>
  <c r="AJ1214" i="55" l="1"/>
  <c r="AJ1213" i="55"/>
  <c r="AJ1216" i="55" l="1"/>
  <c r="AJ1215" i="55"/>
  <c r="AJ1218" i="55" l="1"/>
  <c r="AJ1217" i="55"/>
  <c r="AJ1219" i="55" l="1"/>
  <c r="AJ1220" i="55" l="1"/>
  <c r="AJ1221" i="55" l="1"/>
  <c r="AJ1223" i="55" l="1"/>
  <c r="AJ1222" i="55"/>
  <c r="AJ1225" i="55" l="1"/>
  <c r="AJ1224" i="55"/>
  <c r="AJ1226" i="55" l="1"/>
  <c r="AJ1227" i="55" l="1"/>
  <c r="AJ1228" i="55" l="1"/>
  <c r="AJ1229" i="55" l="1"/>
  <c r="AJ1230" i="55" l="1"/>
  <c r="AJ1231" i="55" l="1"/>
  <c r="AJ1232" i="55" l="1"/>
  <c r="AJ1233" i="55" l="1"/>
  <c r="AJ1234" i="55" l="1"/>
  <c r="AJ1235" i="55" l="1"/>
  <c r="AJ1236" i="55" l="1"/>
  <c r="AJ1237" i="55" l="1"/>
  <c r="AJ1239" i="55" l="1"/>
  <c r="AJ1238" i="55"/>
  <c r="AJ1241" i="55" l="1"/>
  <c r="AJ1240" i="55"/>
  <c r="AJ1242" i="55" l="1"/>
  <c r="AJ1243" i="55" l="1"/>
  <c r="AJ1244" i="55" l="1"/>
  <c r="AJ1245" i="55" l="1"/>
  <c r="AJ1246" i="55" l="1"/>
  <c r="AJ1247" i="55" l="1"/>
  <c r="AJ1248" i="55" l="1"/>
  <c r="AJ1249" i="55" l="1"/>
  <c r="AJ1250" i="55" l="1"/>
  <c r="AJ1251" i="55" l="1"/>
  <c r="AJ1252" i="55"/>
  <c r="AJ1253" i="55" l="1"/>
  <c r="AJ1254" i="55"/>
  <c r="AJ1255" i="55" l="1"/>
  <c r="AJ1256" i="55"/>
  <c r="AJ1257" i="55" l="1"/>
  <c r="AJ1258" i="55"/>
  <c r="AJ1259" i="55" l="1"/>
  <c r="AJ1260" i="55"/>
  <c r="AJ1261" i="55" l="1"/>
  <c r="AJ1262" i="55" l="1"/>
  <c r="AJ1263" i="55" l="1"/>
  <c r="AJ1265" i="55" l="1"/>
  <c r="AJ1264" i="55"/>
  <c r="AJ1267" i="55" l="1"/>
  <c r="AJ1266" i="55"/>
  <c r="AJ1269" i="55" l="1"/>
  <c r="AJ1268" i="55"/>
  <c r="AJ1270" i="55" l="1"/>
  <c r="AJ1271" i="55" l="1"/>
  <c r="AJ1273" i="55" l="1"/>
  <c r="AJ1272" i="55" l="1"/>
  <c r="AJ1275" i="55" l="1"/>
  <c r="AJ1274" i="55"/>
  <c r="AJ1276" i="55" l="1"/>
  <c r="AJ1277" i="55"/>
  <c r="AJ1279" i="55" l="1"/>
  <c r="AJ1278" i="55"/>
  <c r="AJ1280" i="55" l="1"/>
  <c r="AJ1281" i="55" l="1"/>
  <c r="AJ1282" i="55" l="1"/>
  <c r="AJ1283" i="55" l="1"/>
  <c r="AJ1284" i="55" l="1"/>
  <c r="AJ1285" i="55" l="1"/>
  <c r="AJ1287" i="55" l="1"/>
  <c r="AJ1286" i="55"/>
  <c r="AJ1288" i="55" l="1"/>
  <c r="AJ1289" i="55" l="1"/>
  <c r="AJ1290" i="55" l="1"/>
  <c r="AJ1291" i="55" l="1"/>
  <c r="AJ1292" i="55" l="1"/>
  <c r="AJ1293" i="55" l="1"/>
  <c r="AJ1294" i="55" l="1"/>
  <c r="AJ1295" i="55" l="1"/>
  <c r="AJ1296" i="55" l="1"/>
  <c r="AJ1297" i="55" l="1"/>
  <c r="AJ1298" i="55" l="1"/>
  <c r="AJ1299" i="55" l="1"/>
  <c r="AJ1300" i="55" l="1"/>
  <c r="AJ1301" i="55" l="1"/>
  <c r="AJ1302" i="55" l="1"/>
  <c r="AJ1303" i="55" l="1"/>
  <c r="AJ1304" i="55" l="1"/>
  <c r="AJ1305" i="55" l="1"/>
  <c r="AJ1306" i="55" l="1"/>
  <c r="AJ1307" i="55" l="1"/>
  <c r="AJ1308" i="55" l="1"/>
  <c r="AJ1309" i="55" l="1"/>
  <c r="AJ1311" i="55" l="1"/>
  <c r="AJ1310" i="55"/>
  <c r="AJ1312" i="55" l="1"/>
  <c r="AJ1313" i="55" l="1"/>
  <c r="AJ1315" i="55" l="1"/>
  <c r="AJ1314" i="55"/>
  <c r="AJ1316" i="55" l="1"/>
  <c r="AJ1317" i="55" l="1"/>
  <c r="AJ1319" i="55" l="1"/>
  <c r="AJ1318" i="55"/>
  <c r="AJ1320" i="55" l="1"/>
  <c r="AJ1321" i="55" l="1"/>
  <c r="AJ1323" i="55" l="1"/>
  <c r="AJ1322" i="55"/>
  <c r="AJ1324" i="55" l="1"/>
  <c r="AJ1325" i="55" l="1"/>
  <c r="AJ1327" i="55" l="1"/>
  <c r="AJ1326" i="55"/>
  <c r="AJ1328" i="55" l="1"/>
  <c r="AJ1329" i="55" l="1"/>
  <c r="AJ1331" i="55" l="1"/>
  <c r="AJ1330" i="55"/>
  <c r="AJ1332" i="55" l="1"/>
  <c r="AJ1333" i="55" l="1"/>
  <c r="AJ1335" i="55" l="1"/>
  <c r="AJ1334" i="55"/>
  <c r="AJ1336" i="55" l="1"/>
  <c r="AJ1337" i="55" l="1"/>
  <c r="AJ1339" i="55" l="1"/>
  <c r="AJ1338" i="55"/>
  <c r="AJ1340" i="55" l="1"/>
  <c r="AJ1341" i="55" l="1"/>
  <c r="AJ1343" i="55" l="1"/>
  <c r="AJ1342" i="55"/>
  <c r="AJ1344" i="55" l="1"/>
  <c r="AJ1345" i="55" l="1"/>
  <c r="AJ1347" i="55" l="1"/>
  <c r="AJ1346" i="55"/>
  <c r="AJ1348" i="55" l="1"/>
  <c r="AJ1349" i="55" l="1"/>
  <c r="AJ1350" i="55" l="1"/>
  <c r="AJ1351" i="55" l="1"/>
  <c r="AJ1352" i="55" l="1"/>
  <c r="AJ1353" i="55" l="1"/>
  <c r="AJ1355" i="55" l="1"/>
  <c r="AJ1354" i="55"/>
  <c r="AJ1356" i="55" l="1"/>
  <c r="AJ1358" i="55" l="1"/>
  <c r="AJ1357" i="55"/>
  <c r="AJ1359" i="55" l="1"/>
  <c r="AJ1360" i="55" l="1"/>
  <c r="AJ1361" i="55" l="1"/>
  <c r="AJ1362" i="55" l="1"/>
  <c r="AJ1363" i="55" l="1"/>
  <c r="AJ1364" i="55" l="1"/>
  <c r="AJ1366" i="55" l="1"/>
  <c r="AJ1365" i="55"/>
  <c r="AJ1368" i="55" l="1"/>
  <c r="AJ1367" i="55"/>
  <c r="AJ1370" i="55" l="1"/>
  <c r="AJ1369" i="55"/>
  <c r="AJ1371" i="55" l="1"/>
  <c r="AJ1372" i="55" l="1"/>
  <c r="AJ1374" i="55" l="1"/>
  <c r="AJ1373" i="55"/>
  <c r="AJ1375" i="55" l="1"/>
  <c r="AJ1376" i="55" l="1"/>
  <c r="AJ1377" i="55" l="1"/>
  <c r="AJ1378" i="55" l="1"/>
  <c r="AJ1379" i="55" l="1"/>
  <c r="AJ1380" i="55" l="1"/>
  <c r="AJ1382" i="55" l="1"/>
  <c r="AJ1381" i="55"/>
  <c r="AJ1383" i="55" l="1"/>
  <c r="AJ1384" i="55" l="1"/>
  <c r="AJ1385" i="55" l="1"/>
  <c r="AJ1386" i="55" l="1"/>
  <c r="AJ1387" i="55" l="1"/>
  <c r="AJ1388" i="55" l="1"/>
  <c r="AJ1389" i="55" l="1"/>
  <c r="AJ1390" i="55" l="1"/>
  <c r="AJ1391" i="55" l="1"/>
  <c r="AJ1392" i="55" l="1"/>
  <c r="AJ1393" i="55" l="1"/>
  <c r="AJ1394" i="55" l="1"/>
  <c r="AJ1395" i="55" l="1"/>
  <c r="AJ1396" i="55" l="1"/>
  <c r="AJ1397" i="55" l="1"/>
  <c r="AJ1398" i="55" l="1"/>
  <c r="AJ1399" i="55" l="1"/>
  <c r="AJ1400" i="55" l="1"/>
  <c r="AJ1401" i="55" l="1"/>
  <c r="AJ1402" i="55" l="1"/>
  <c r="AJ1403" i="55" l="1"/>
  <c r="AJ1404" i="55" l="1"/>
  <c r="AJ1405" i="55" l="1"/>
  <c r="AJ1406" i="55" l="1"/>
  <c r="AJ1407" i="55" l="1"/>
  <c r="AJ1408" i="55" l="1"/>
  <c r="AJ1409" i="55" l="1"/>
  <c r="AJ1410" i="55" l="1"/>
  <c r="AJ1411" i="55" l="1"/>
  <c r="AJ1412" i="55" l="1"/>
  <c r="AJ1413" i="55" l="1"/>
  <c r="AJ1414" i="55" l="1"/>
  <c r="AJ1415" i="55" l="1"/>
  <c r="AJ1416" i="55" l="1"/>
  <c r="AJ1417" i="55" l="1"/>
  <c r="AJ1418" i="55" l="1"/>
  <c r="AJ1419" i="55" l="1"/>
  <c r="AJ1420" i="55" l="1"/>
  <c r="AJ1421" i="55" l="1"/>
  <c r="AJ1422" i="55" l="1"/>
  <c r="AJ1423" i="55" l="1"/>
  <c r="AJ1425" i="55" l="1"/>
  <c r="AJ1424" i="55"/>
  <c r="AJ1426" i="55" l="1"/>
  <c r="AJ1427" i="55" l="1"/>
  <c r="AJ1429" i="55" l="1"/>
  <c r="AJ1428" i="55"/>
  <c r="AJ1431" i="55" l="1"/>
  <c r="AJ1430" i="55"/>
  <c r="AJ1433" i="55" l="1"/>
  <c r="AJ1432" i="55"/>
  <c r="AJ1435" i="55" l="1"/>
  <c r="AJ1434" i="55"/>
  <c r="AJ1437" i="55" l="1"/>
  <c r="AJ1436" i="55"/>
  <c r="AJ1438" i="55" l="1"/>
  <c r="AJ1439" i="55" l="1"/>
  <c r="AJ1441" i="55" l="1"/>
  <c r="AJ1440" i="55"/>
  <c r="AJ1442" i="55" l="1"/>
  <c r="AJ1443" i="55" l="1"/>
  <c r="AJ1445" i="55" l="1"/>
  <c r="AJ1444" i="55"/>
  <c r="AJ1447" i="55" l="1"/>
  <c r="AJ1446" i="55"/>
  <c r="AJ1449" i="55" l="1"/>
  <c r="AJ1448" i="55"/>
  <c r="AJ1450" i="55" l="1"/>
  <c r="AJ1451" i="55" l="1"/>
  <c r="AJ1453" i="55" l="1"/>
  <c r="AJ1452" i="55"/>
  <c r="AJ1454" i="55" l="1"/>
  <c r="AJ1455" i="55" l="1"/>
  <c r="AJ1456" i="55" l="1"/>
  <c r="AJ1457" i="55" l="1"/>
  <c r="AJ1458" i="55" l="1"/>
  <c r="AJ1459" i="55" l="1"/>
  <c r="AJ1460" i="55" l="1"/>
  <c r="AJ1461" i="55" l="1"/>
  <c r="AJ1462" i="55" l="1"/>
  <c r="AJ1463" i="55" l="1"/>
  <c r="AJ1464" i="55" l="1"/>
  <c r="AJ1465" i="55" l="1"/>
  <c r="AJ1466" i="55" l="1"/>
  <c r="AJ1467" i="55" l="1"/>
  <c r="AJ1468" i="55" l="1"/>
  <c r="AJ1469" i="55" l="1"/>
  <c r="AM19" i="55"/>
  <c r="AJ1470" i="55" l="1"/>
  <c r="AJ1471" i="55"/>
  <c r="AJ1472" i="55" l="1"/>
  <c r="AJ1473" i="55"/>
  <c r="AJ1474" i="55" l="1"/>
  <c r="AJ1475" i="55"/>
  <c r="AJ1476" i="55" l="1"/>
  <c r="AJ1477" i="55"/>
  <c r="AJ1479" i="55" l="1"/>
  <c r="AJ1478" i="55"/>
  <c r="AJ1480" i="55" l="1"/>
  <c r="AJ1481" i="55" l="1"/>
  <c r="AJ1482" i="55" l="1"/>
  <c r="AJ1483" i="55" l="1"/>
  <c r="AJ1484" i="55" l="1"/>
  <c r="AJ1485" i="55" l="1"/>
  <c r="AJ1486" i="55" l="1"/>
  <c r="AJ1487" i="55" l="1"/>
  <c r="AJ1488" i="55" l="1"/>
  <c r="AJ1489" i="55" l="1"/>
  <c r="AJ1490" i="55" l="1"/>
  <c r="AJ1491" i="55" l="1"/>
  <c r="AJ1492" i="55" l="1"/>
  <c r="AJ1493" i="55" l="1"/>
  <c r="AJ1494" i="55" l="1"/>
  <c r="AJ1495" i="55" l="1"/>
  <c r="AJ1496" i="55" l="1"/>
  <c r="AJ1498" i="55" l="1"/>
  <c r="AJ1497" i="55"/>
  <c r="AJ1500" i="55" l="1"/>
  <c r="AJ1499" i="55"/>
  <c r="AJ1502" i="55" l="1"/>
  <c r="AJ1501" i="55"/>
  <c r="AJ1504" i="55" l="1"/>
  <c r="AJ1503" i="55"/>
  <c r="AJ1505" i="55" l="1"/>
  <c r="AJ1506" i="55" l="1"/>
  <c r="AJ1507" i="55" l="1"/>
  <c r="AJ1509" i="55" l="1"/>
  <c r="AJ1508" i="55"/>
  <c r="AJ1510" i="55" l="1"/>
  <c r="AJ1511" i="55" l="1"/>
  <c r="AJ1512" i="55" l="1"/>
  <c r="AJ1513" i="55"/>
  <c r="AJ1514" i="55" l="1"/>
  <c r="AJ1516" i="55" l="1"/>
  <c r="AJ1515" i="55"/>
  <c r="AJ1517" i="55" l="1"/>
  <c r="AJ1518" i="55"/>
  <c r="AJ1519" i="55" l="1"/>
  <c r="AJ1520" i="55" l="1"/>
  <c r="AJ1521" i="55" l="1"/>
  <c r="AJ1522" i="55" l="1"/>
  <c r="AJ1523" i="55" l="1"/>
  <c r="AJ1525" i="55" l="1"/>
  <c r="AJ1524" i="55"/>
  <c r="AJ1527" i="55" l="1"/>
  <c r="AJ1526" i="55"/>
  <c r="AJ1529" i="55" l="1"/>
  <c r="AJ1528" i="55"/>
  <c r="AJ1530" i="55" l="1"/>
  <c r="AJ1531" i="55" l="1"/>
  <c r="AJ1532" i="55" l="1"/>
  <c r="AJ1534" i="55" l="1"/>
  <c r="AJ1533" i="55"/>
  <c r="AJ1535" i="55" l="1"/>
  <c r="AJ1536" i="55" l="1"/>
  <c r="AJ1538" i="55" l="1"/>
  <c r="AJ1537" i="55"/>
  <c r="AJ1539" i="55" l="1"/>
  <c r="AJ1540" i="55" l="1"/>
  <c r="AJ1542" i="55" l="1"/>
  <c r="AJ1541" i="55"/>
  <c r="AJ1544" i="55" l="1"/>
  <c r="AJ1543" i="55"/>
  <c r="AJ1546" i="55" l="1"/>
  <c r="AJ1545" i="55"/>
  <c r="AJ1548" i="55" l="1"/>
  <c r="AJ1547" i="55"/>
  <c r="AJ1549" i="55" l="1"/>
  <c r="AJ1550" i="55" l="1"/>
  <c r="AJ1551" i="55" l="1"/>
  <c r="AJ1552" i="55"/>
  <c r="AJ1553" i="55" l="1"/>
  <c r="AJ1554" i="55" l="1"/>
  <c r="AJ1555" i="55" l="1"/>
  <c r="AJ1556" i="55" l="1"/>
  <c r="AJ1558" i="55" l="1"/>
  <c r="AJ1557" i="55"/>
  <c r="AJ1560" i="55" l="1"/>
  <c r="AJ1559" i="55"/>
  <c r="AJ1562" i="55" l="1"/>
  <c r="AJ1561" i="55"/>
  <c r="AJ1563" i="55" l="1"/>
  <c r="AJ1565" i="55" l="1"/>
  <c r="AJ1564" i="55"/>
  <c r="AJ1567" i="55" l="1"/>
  <c r="AJ1566" i="55"/>
  <c r="AJ1569" i="55" l="1"/>
  <c r="AJ1568" i="55"/>
  <c r="AJ1571" i="55" l="1"/>
  <c r="AJ1570" i="55"/>
  <c r="AJ1573" i="55" l="1"/>
  <c r="AJ1572" i="55"/>
  <c r="AJ1575" i="55" l="1"/>
  <c r="AJ1574" i="55"/>
  <c r="AJ1577" i="55" l="1"/>
  <c r="AJ1576" i="55"/>
  <c r="AJ1579" i="55" l="1"/>
  <c r="AJ1578" i="55"/>
  <c r="AJ1581" i="55" l="1"/>
  <c r="AJ1580" i="55"/>
  <c r="AJ1583" i="55" l="1"/>
  <c r="AJ1582" i="55"/>
  <c r="AJ1585" i="55" l="1"/>
  <c r="AJ1584" i="55"/>
  <c r="AJ1587" i="55" l="1"/>
  <c r="AJ1586" i="55"/>
  <c r="AJ1588" i="55" l="1"/>
  <c r="AJ1590" i="55" l="1"/>
  <c r="AJ1589" i="55"/>
  <c r="AJ1591" i="55" l="1"/>
  <c r="AJ1592" i="55" l="1"/>
  <c r="AJ1594" i="55" l="1"/>
  <c r="AJ1593" i="55"/>
  <c r="AJ1596" i="55" l="1"/>
  <c r="AJ1595" i="55"/>
  <c r="AJ1598" i="55" l="1"/>
  <c r="AJ1597" i="55"/>
  <c r="AJ1599" i="55" l="1"/>
  <c r="AJ1600" i="55" l="1"/>
  <c r="AJ1602" i="55" l="1"/>
  <c r="AJ1601" i="55"/>
  <c r="AJ1604" i="55" l="1"/>
  <c r="AJ1603" i="55"/>
  <c r="AJ1606" i="55" l="1"/>
  <c r="AJ1605" i="55"/>
  <c r="AJ1607" i="55" l="1"/>
  <c r="AJ1608" i="55"/>
  <c r="AJ1610" i="55" l="1"/>
  <c r="AJ1609" i="55"/>
  <c r="AJ1612" i="55" l="1"/>
  <c r="AJ1611" i="55"/>
  <c r="AJ1614" i="55" l="1"/>
  <c r="AJ1613" i="55"/>
  <c r="AJ1615" i="55" l="1"/>
  <c r="AJ1616" i="55" l="1"/>
  <c r="AJ1617" i="55" l="1"/>
  <c r="AJ1618" i="55" l="1"/>
  <c r="AJ1620" i="55" l="1"/>
  <c r="AJ1619" i="55"/>
  <c r="AJ1621" i="55" l="1"/>
  <c r="AJ1622" i="55" l="1"/>
  <c r="AJ1623" i="55" l="1"/>
  <c r="AJ1624" i="55" l="1"/>
  <c r="AJ1625" i="55" l="1"/>
  <c r="AJ1626" i="55" l="1"/>
  <c r="AJ1628" i="55" l="1"/>
  <c r="AJ1627" i="55"/>
  <c r="AJ1630" i="55" l="1"/>
  <c r="AJ1629" i="55"/>
  <c r="AJ1632" i="55" l="1"/>
  <c r="AJ1631" i="55"/>
  <c r="AJ1633" i="55" l="1"/>
  <c r="AJ1634" i="55" l="1"/>
  <c r="AJ1636" i="55" l="1"/>
  <c r="AJ1635" i="55"/>
  <c r="AJ1637" i="55" l="1"/>
  <c r="AJ1638" i="55"/>
  <c r="AJ1639" i="55" l="1"/>
  <c r="AJ1640" i="55"/>
  <c r="AJ1641" i="55" l="1"/>
  <c r="AJ1642" i="55" l="1"/>
  <c r="AJ1643" i="55" l="1"/>
  <c r="AJ1645" i="55" l="1"/>
  <c r="AJ1644" i="55"/>
  <c r="AJ1646" i="55" l="1"/>
  <c r="AJ1647" i="55" l="1"/>
  <c r="AJ1648" i="55" l="1"/>
  <c r="AM20" i="55"/>
  <c r="AJ1650" i="55" l="1"/>
  <c r="AJ1649" i="55"/>
  <c r="AH20" i="55" l="1"/>
  <c r="AL20" i="55" l="1"/>
  <c r="AH16" i="55"/>
  <c r="AH18" i="55"/>
  <c r="AK20" i="55"/>
  <c r="AJ1651" i="55"/>
  <c r="AJ1652" i="55" l="1"/>
  <c r="AM18" i="55"/>
  <c r="AJ1653" i="55" l="1"/>
  <c r="AJ20" i="55" s="1"/>
  <c r="AG20" i="55"/>
  <c r="V20" i="55" s="1"/>
  <c r="AO20" i="55"/>
  <c r="AO18" i="55" l="1"/>
  <c r="AN20" i="55"/>
  <c r="AH14" i="55" l="1"/>
  <c r="K22" i="1" l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512" i="1" s="1"/>
  <c r="K513" i="1" s="1"/>
  <c r="K514" i="1" s="1"/>
  <c r="K515" i="1" s="1"/>
  <c r="K516" i="1" s="1"/>
  <c r="K517" i="1" s="1"/>
  <c r="K518" i="1" s="1"/>
  <c r="K519" i="1" s="1"/>
  <c r="K520" i="1" s="1"/>
  <c r="K521" i="1" s="1"/>
  <c r="K522" i="1" s="1"/>
  <c r="K523" i="1" s="1"/>
  <c r="K524" i="1" s="1"/>
  <c r="K525" i="1" s="1"/>
  <c r="K526" i="1" s="1"/>
  <c r="K527" i="1" s="1"/>
  <c r="K528" i="1" s="1"/>
  <c r="K529" i="1" s="1"/>
  <c r="K530" i="1" s="1"/>
  <c r="K531" i="1" s="1"/>
  <c r="K532" i="1" s="1"/>
  <c r="K533" i="1" s="1"/>
  <c r="K534" i="1" s="1"/>
  <c r="K535" i="1" s="1"/>
  <c r="K536" i="1" s="1"/>
  <c r="K537" i="1" s="1"/>
  <c r="K538" i="1" s="1"/>
  <c r="K539" i="1" s="1"/>
  <c r="K540" i="1" s="1"/>
  <c r="K541" i="1" s="1"/>
  <c r="K542" i="1" s="1"/>
  <c r="K543" i="1" s="1"/>
  <c r="K544" i="1" s="1"/>
  <c r="K545" i="1" s="1"/>
  <c r="K546" i="1" s="1"/>
  <c r="K547" i="1" s="1"/>
  <c r="K548" i="1" s="1"/>
  <c r="K549" i="1" s="1"/>
  <c r="K550" i="1" s="1"/>
  <c r="K551" i="1" s="1"/>
  <c r="K552" i="1" s="1"/>
  <c r="K553" i="1" s="1"/>
  <c r="K554" i="1" s="1"/>
  <c r="K555" i="1" s="1"/>
  <c r="K556" i="1" s="1"/>
  <c r="K557" i="1" s="1"/>
  <c r="K558" i="1" s="1"/>
  <c r="K559" i="1" s="1"/>
  <c r="K560" i="1" s="1"/>
  <c r="K561" i="1" s="1"/>
  <c r="K562" i="1" s="1"/>
  <c r="K563" i="1" s="1"/>
  <c r="K564" i="1" s="1"/>
  <c r="K565" i="1" s="1"/>
  <c r="K566" i="1" s="1"/>
  <c r="K567" i="1" s="1"/>
  <c r="K568" i="1" s="1"/>
  <c r="K569" i="1" s="1"/>
  <c r="K570" i="1" s="1"/>
  <c r="K571" i="1" s="1"/>
  <c r="K572" i="1" s="1"/>
  <c r="K573" i="1" s="1"/>
  <c r="K574" i="1" s="1"/>
  <c r="K575" i="1" s="1"/>
  <c r="K576" i="1" s="1"/>
  <c r="K577" i="1" s="1"/>
  <c r="K578" i="1" s="1"/>
  <c r="K579" i="1" s="1"/>
  <c r="K580" i="1" s="1"/>
  <c r="K581" i="1" s="1"/>
  <c r="K582" i="1" s="1"/>
  <c r="K583" i="1" s="1"/>
  <c r="K584" i="1" s="1"/>
  <c r="K585" i="1" s="1"/>
  <c r="K586" i="1" s="1"/>
  <c r="K587" i="1" s="1"/>
  <c r="K588" i="1" s="1"/>
  <c r="K589" i="1" s="1"/>
  <c r="K590" i="1" s="1"/>
  <c r="K591" i="1" s="1"/>
  <c r="K592" i="1" s="1"/>
  <c r="K593" i="1" s="1"/>
  <c r="K594" i="1" s="1"/>
  <c r="K595" i="1" s="1"/>
  <c r="K596" i="1" s="1"/>
  <c r="K597" i="1" s="1"/>
  <c r="K598" i="1" s="1"/>
  <c r="K599" i="1" s="1"/>
  <c r="K600" i="1" s="1"/>
  <c r="K601" i="1" s="1"/>
  <c r="K602" i="1" s="1"/>
  <c r="K603" i="1" s="1"/>
  <c r="K604" i="1" s="1"/>
  <c r="K605" i="1" s="1"/>
  <c r="K606" i="1" s="1"/>
  <c r="K607" i="1" s="1"/>
  <c r="K608" i="1" s="1"/>
  <c r="K609" i="1" s="1"/>
  <c r="K610" i="1" s="1"/>
  <c r="K611" i="1" s="1"/>
  <c r="K612" i="1" s="1"/>
  <c r="K613" i="1" s="1"/>
  <c r="K614" i="1" s="1"/>
  <c r="K615" i="1" s="1"/>
  <c r="K616" i="1" s="1"/>
  <c r="K617" i="1" s="1"/>
  <c r="K618" i="1" s="1"/>
  <c r="K619" i="1" s="1"/>
  <c r="K620" i="1" s="1"/>
  <c r="K621" i="1" s="1"/>
  <c r="K622" i="1" s="1"/>
  <c r="K623" i="1" s="1"/>
  <c r="K624" i="1" s="1"/>
  <c r="K625" i="1" s="1"/>
  <c r="K626" i="1" s="1"/>
  <c r="K627" i="1" s="1"/>
  <c r="K628" i="1" s="1"/>
  <c r="K629" i="1" s="1"/>
  <c r="K630" i="1" s="1"/>
  <c r="K631" i="1" s="1"/>
  <c r="K632" i="1" s="1"/>
  <c r="K633" i="1" s="1"/>
  <c r="K634" i="1" s="1"/>
  <c r="K635" i="1" s="1"/>
  <c r="K636" i="1" s="1"/>
  <c r="K637" i="1" s="1"/>
  <c r="K638" i="1" s="1"/>
  <c r="K639" i="1" s="1"/>
  <c r="K640" i="1" s="1"/>
  <c r="K641" i="1" s="1"/>
  <c r="K642" i="1" s="1"/>
  <c r="K643" i="1" s="1"/>
  <c r="K644" i="1" s="1"/>
  <c r="K645" i="1" s="1"/>
  <c r="K646" i="1" s="1"/>
  <c r="K647" i="1" s="1"/>
  <c r="K648" i="1" s="1"/>
  <c r="K649" i="1" s="1"/>
  <c r="K650" i="1" s="1"/>
  <c r="K651" i="1" s="1"/>
  <c r="K652" i="1" s="1"/>
  <c r="K653" i="1" s="1"/>
  <c r="K654" i="1" s="1"/>
  <c r="K655" i="1" s="1"/>
  <c r="K656" i="1" s="1"/>
  <c r="K657" i="1" s="1"/>
  <c r="K658" i="1" s="1"/>
  <c r="K659" i="1" s="1"/>
  <c r="K660" i="1" s="1"/>
  <c r="K661" i="1" s="1"/>
  <c r="K662" i="1" s="1"/>
  <c r="K663" i="1" s="1"/>
  <c r="K664" i="1" s="1"/>
  <c r="K665" i="1" s="1"/>
  <c r="K666" i="1" s="1"/>
  <c r="K667" i="1" s="1"/>
  <c r="K668" i="1" s="1"/>
  <c r="K669" i="1" s="1"/>
  <c r="K670" i="1" s="1"/>
  <c r="K671" i="1" s="1"/>
  <c r="K672" i="1" s="1"/>
  <c r="K673" i="1" s="1"/>
  <c r="K674" i="1" s="1"/>
  <c r="K675" i="1" s="1"/>
  <c r="K676" i="1" s="1"/>
  <c r="K677" i="1" s="1"/>
  <c r="K678" i="1" s="1"/>
  <c r="K679" i="1" s="1"/>
  <c r="K680" i="1" s="1"/>
  <c r="K681" i="1" s="1"/>
  <c r="K682" i="1" s="1"/>
  <c r="K683" i="1" s="1"/>
  <c r="K684" i="1" s="1"/>
  <c r="K685" i="1" s="1"/>
  <c r="K686" i="1" s="1"/>
  <c r="K687" i="1" s="1"/>
  <c r="K688" i="1" s="1"/>
  <c r="K689" i="1" s="1"/>
  <c r="K690" i="1" s="1"/>
  <c r="K691" i="1" s="1"/>
  <c r="K692" i="1" s="1"/>
  <c r="K693" i="1" s="1"/>
  <c r="K694" i="1" s="1"/>
  <c r="K695" i="1" s="1"/>
  <c r="K696" i="1" s="1"/>
  <c r="K697" i="1" s="1"/>
  <c r="K698" i="1" s="1"/>
  <c r="K699" i="1" s="1"/>
  <c r="K700" i="1" s="1"/>
  <c r="K701" i="1" s="1"/>
  <c r="K702" i="1" s="1"/>
  <c r="K703" i="1" s="1"/>
  <c r="K704" i="1" s="1"/>
  <c r="K705" i="1" s="1"/>
  <c r="K706" i="1" s="1"/>
  <c r="K707" i="1" s="1"/>
  <c r="K708" i="1" s="1"/>
  <c r="K709" i="1" s="1"/>
  <c r="K710" i="1" s="1"/>
  <c r="K711" i="1" s="1"/>
  <c r="K712" i="1" s="1"/>
  <c r="K713" i="1" s="1"/>
  <c r="K714" i="1" s="1"/>
  <c r="K715" i="1" s="1"/>
  <c r="K716" i="1" s="1"/>
  <c r="K717" i="1" s="1"/>
  <c r="K718" i="1" s="1"/>
  <c r="K719" i="1" s="1"/>
  <c r="K720" i="1" s="1"/>
  <c r="K721" i="1" s="1"/>
  <c r="K722" i="1" s="1"/>
  <c r="K723" i="1" s="1"/>
  <c r="K724" i="1" s="1"/>
  <c r="K725" i="1" s="1"/>
  <c r="K726" i="1" s="1"/>
  <c r="K727" i="1" s="1"/>
  <c r="K728" i="1" s="1"/>
  <c r="K729" i="1" s="1"/>
  <c r="K730" i="1" s="1"/>
  <c r="K731" i="1" s="1"/>
  <c r="K732" i="1" s="1"/>
  <c r="K733" i="1" s="1"/>
  <c r="K734" i="1" s="1"/>
  <c r="K735" i="1" s="1"/>
  <c r="K736" i="1" s="1"/>
  <c r="K737" i="1" s="1"/>
  <c r="K738" i="1" s="1"/>
  <c r="K739" i="1" s="1"/>
  <c r="K740" i="1" s="1"/>
  <c r="K741" i="1" s="1"/>
  <c r="K742" i="1" s="1"/>
  <c r="K743" i="1" s="1"/>
  <c r="K744" i="1" s="1"/>
  <c r="K745" i="1" s="1"/>
  <c r="K746" i="1" s="1"/>
  <c r="K747" i="1" s="1"/>
  <c r="K748" i="1" s="1"/>
  <c r="K749" i="1" s="1"/>
  <c r="K750" i="1" s="1"/>
  <c r="K751" i="1" s="1"/>
  <c r="K752" i="1" s="1"/>
  <c r="K753" i="1" s="1"/>
  <c r="K754" i="1" s="1"/>
  <c r="K755" i="1" s="1"/>
  <c r="K756" i="1" s="1"/>
  <c r="K757" i="1" s="1"/>
  <c r="K758" i="1" s="1"/>
  <c r="K759" i="1" s="1"/>
  <c r="K760" i="1" s="1"/>
  <c r="K761" i="1" s="1"/>
  <c r="K762" i="1" s="1"/>
  <c r="K763" i="1" s="1"/>
  <c r="K764" i="1" s="1"/>
  <c r="K765" i="1" s="1"/>
  <c r="K766" i="1" s="1"/>
  <c r="K767" i="1" s="1"/>
  <c r="K768" i="1" s="1"/>
  <c r="K769" i="1" s="1"/>
  <c r="K770" i="1" s="1"/>
  <c r="K771" i="1" s="1"/>
  <c r="K772" i="1" s="1"/>
  <c r="K773" i="1" s="1"/>
  <c r="K774" i="1" s="1"/>
  <c r="K775" i="1" s="1"/>
  <c r="K776" i="1" s="1"/>
  <c r="K777" i="1" s="1"/>
  <c r="K778" i="1" s="1"/>
  <c r="K779" i="1" s="1"/>
  <c r="K780" i="1" s="1"/>
  <c r="K781" i="1" s="1"/>
  <c r="K782" i="1" s="1"/>
  <c r="K783" i="1" s="1"/>
  <c r="K784" i="1" s="1"/>
  <c r="K785" i="1" s="1"/>
  <c r="K786" i="1" s="1"/>
  <c r="K787" i="1" s="1"/>
  <c r="K788" i="1" s="1"/>
  <c r="K789" i="1" s="1"/>
  <c r="K790" i="1" s="1"/>
  <c r="K791" i="1" s="1"/>
  <c r="K792" i="1" s="1"/>
  <c r="K793" i="1" s="1"/>
  <c r="K794" i="1" s="1"/>
  <c r="K795" i="1" s="1"/>
  <c r="K796" i="1" s="1"/>
  <c r="K797" i="1" s="1"/>
  <c r="K798" i="1" s="1"/>
  <c r="K799" i="1" s="1"/>
  <c r="K800" i="1" s="1"/>
  <c r="K801" i="1" s="1"/>
  <c r="K802" i="1" s="1"/>
  <c r="K803" i="1" s="1"/>
  <c r="K804" i="1" s="1"/>
  <c r="K805" i="1" s="1"/>
  <c r="K806" i="1" s="1"/>
  <c r="K807" i="1" s="1"/>
  <c r="K808" i="1" s="1"/>
  <c r="K809" i="1" s="1"/>
  <c r="K810" i="1" s="1"/>
  <c r="K811" i="1" s="1"/>
  <c r="K812" i="1" s="1"/>
  <c r="K813" i="1" s="1"/>
  <c r="K814" i="1" s="1"/>
  <c r="K815" i="1" s="1"/>
  <c r="K816" i="1" s="1"/>
  <c r="K817" i="1" s="1"/>
  <c r="K818" i="1" s="1"/>
  <c r="K819" i="1" s="1"/>
  <c r="K820" i="1" s="1"/>
  <c r="K821" i="1" s="1"/>
  <c r="K822" i="1" s="1"/>
  <c r="K823" i="1" s="1"/>
  <c r="K824" i="1" s="1"/>
  <c r="K825" i="1" s="1"/>
  <c r="K826" i="1" s="1"/>
  <c r="K827" i="1" s="1"/>
  <c r="K828" i="1" s="1"/>
  <c r="K829" i="1" s="1"/>
  <c r="K830" i="1" s="1"/>
  <c r="K831" i="1" s="1"/>
  <c r="K832" i="1" s="1"/>
  <c r="K833" i="1" s="1"/>
  <c r="K834" i="1" s="1"/>
  <c r="K835" i="1" s="1"/>
  <c r="K836" i="1" s="1"/>
  <c r="K837" i="1" s="1"/>
  <c r="K838" i="1" s="1"/>
  <c r="K839" i="1" s="1"/>
  <c r="K840" i="1" s="1"/>
  <c r="K841" i="1" s="1"/>
  <c r="K842" i="1" s="1"/>
  <c r="K843" i="1" s="1"/>
  <c r="K844" i="1" s="1"/>
  <c r="K845" i="1" s="1"/>
  <c r="K846" i="1" s="1"/>
  <c r="K847" i="1" s="1"/>
  <c r="K848" i="1" s="1"/>
  <c r="K849" i="1" s="1"/>
  <c r="K850" i="1" s="1"/>
  <c r="K851" i="1" s="1"/>
  <c r="K852" i="1" s="1"/>
  <c r="K853" i="1" s="1"/>
  <c r="K854" i="1" s="1"/>
  <c r="K855" i="1" s="1"/>
  <c r="K856" i="1" s="1"/>
  <c r="K857" i="1" s="1"/>
  <c r="K858" i="1" s="1"/>
  <c r="K859" i="1" s="1"/>
  <c r="K860" i="1" s="1"/>
  <c r="K861" i="1" s="1"/>
  <c r="K862" i="1" s="1"/>
  <c r="K863" i="1" s="1"/>
  <c r="K864" i="1" s="1"/>
  <c r="K865" i="1" s="1"/>
  <c r="K866" i="1" s="1"/>
  <c r="K867" i="1" s="1"/>
  <c r="K868" i="1" s="1"/>
  <c r="K869" i="1" s="1"/>
  <c r="K870" i="1" s="1"/>
  <c r="K871" i="1" s="1"/>
  <c r="K872" i="1" s="1"/>
  <c r="K873" i="1" s="1"/>
  <c r="K874" i="1" s="1"/>
  <c r="K875" i="1" s="1"/>
  <c r="K876" i="1" s="1"/>
  <c r="K877" i="1" s="1"/>
  <c r="K878" i="1" s="1"/>
  <c r="K879" i="1" s="1"/>
  <c r="K880" i="1" s="1"/>
  <c r="K881" i="1" s="1"/>
  <c r="K882" i="1" s="1"/>
  <c r="K883" i="1" s="1"/>
  <c r="K884" i="1" s="1"/>
  <c r="K885" i="1" s="1"/>
  <c r="K886" i="1" s="1"/>
  <c r="K887" i="1" s="1"/>
  <c r="K888" i="1" s="1"/>
  <c r="K889" i="1" s="1"/>
  <c r="K890" i="1" s="1"/>
  <c r="K891" i="1" s="1"/>
  <c r="K892" i="1" s="1"/>
  <c r="K893" i="1" s="1"/>
  <c r="K894" i="1" s="1"/>
  <c r="K895" i="1" s="1"/>
  <c r="K896" i="1" s="1"/>
  <c r="K897" i="1" s="1"/>
  <c r="K898" i="1" s="1"/>
  <c r="K899" i="1" s="1"/>
  <c r="K900" i="1" s="1"/>
  <c r="K901" i="1" s="1"/>
  <c r="K902" i="1" s="1"/>
  <c r="K903" i="1" s="1"/>
  <c r="K904" i="1" s="1"/>
  <c r="K905" i="1" s="1"/>
  <c r="K906" i="1" s="1"/>
  <c r="K907" i="1" s="1"/>
  <c r="K908" i="1" s="1"/>
  <c r="K909" i="1" s="1"/>
  <c r="K910" i="1" s="1"/>
  <c r="K911" i="1" s="1"/>
  <c r="K912" i="1" s="1"/>
  <c r="K913" i="1" s="1"/>
  <c r="K914" i="1" s="1"/>
  <c r="K915" i="1" s="1"/>
  <c r="K916" i="1" s="1"/>
  <c r="K917" i="1" s="1"/>
  <c r="K918" i="1" s="1"/>
  <c r="K919" i="1" s="1"/>
  <c r="K920" i="1" s="1"/>
  <c r="K921" i="1" s="1"/>
  <c r="K922" i="1" s="1"/>
  <c r="K923" i="1" s="1"/>
  <c r="K924" i="1" s="1"/>
  <c r="K925" i="1" s="1"/>
  <c r="K926" i="1" s="1"/>
  <c r="K927" i="1" s="1"/>
  <c r="K928" i="1" s="1"/>
  <c r="K929" i="1" s="1"/>
  <c r="K930" i="1" s="1"/>
  <c r="K931" i="1" s="1"/>
  <c r="K932" i="1" s="1"/>
  <c r="K933" i="1" s="1"/>
  <c r="K934" i="1" s="1"/>
  <c r="K935" i="1" s="1"/>
  <c r="K936" i="1" s="1"/>
  <c r="K937" i="1" s="1"/>
  <c r="K938" i="1" s="1"/>
  <c r="K939" i="1" s="1"/>
  <c r="K940" i="1" s="1"/>
  <c r="K941" i="1" s="1"/>
  <c r="K942" i="1" s="1"/>
  <c r="K943" i="1" s="1"/>
  <c r="K944" i="1" s="1"/>
  <c r="K945" i="1" s="1"/>
  <c r="K946" i="1" s="1"/>
  <c r="K947" i="1" s="1"/>
  <c r="K948" i="1" s="1"/>
  <c r="K949" i="1" s="1"/>
  <c r="K950" i="1" s="1"/>
  <c r="K951" i="1" s="1"/>
  <c r="K952" i="1" s="1"/>
  <c r="K953" i="1" s="1"/>
  <c r="K954" i="1" s="1"/>
  <c r="K955" i="1" s="1"/>
  <c r="K956" i="1" s="1"/>
  <c r="K957" i="1" s="1"/>
  <c r="K958" i="1" s="1"/>
  <c r="K959" i="1" s="1"/>
  <c r="K960" i="1" s="1"/>
  <c r="K961" i="1" s="1"/>
  <c r="K962" i="1" s="1"/>
  <c r="K963" i="1" s="1"/>
  <c r="K964" i="1" s="1"/>
  <c r="K965" i="1" s="1"/>
  <c r="K966" i="1" s="1"/>
  <c r="K967" i="1" s="1"/>
  <c r="K968" i="1" s="1"/>
  <c r="K969" i="1" s="1"/>
  <c r="K970" i="1" s="1"/>
  <c r="K971" i="1" s="1"/>
  <c r="K972" i="1" s="1"/>
  <c r="K973" i="1" s="1"/>
  <c r="K974" i="1" s="1"/>
  <c r="K975" i="1" s="1"/>
  <c r="K976" i="1" s="1"/>
  <c r="K977" i="1" s="1"/>
  <c r="K978" i="1" s="1"/>
  <c r="K979" i="1" s="1"/>
  <c r="K980" i="1" s="1"/>
  <c r="K981" i="1" s="1"/>
  <c r="K982" i="1" s="1"/>
  <c r="K983" i="1" s="1"/>
  <c r="K984" i="1" s="1"/>
  <c r="K985" i="1" s="1"/>
  <c r="K986" i="1" s="1"/>
  <c r="K987" i="1" s="1"/>
  <c r="K988" i="1" s="1"/>
  <c r="K989" i="1" s="1"/>
  <c r="K990" i="1" s="1"/>
  <c r="K991" i="1" s="1"/>
  <c r="K992" i="1" s="1"/>
  <c r="K993" i="1" s="1"/>
  <c r="K994" i="1" s="1"/>
  <c r="K995" i="1" s="1"/>
  <c r="K996" i="1" s="1"/>
  <c r="K997" i="1" s="1"/>
  <c r="K998" i="1" s="1"/>
  <c r="K999" i="1" s="1"/>
  <c r="K1000" i="1" s="1"/>
  <c r="K1001" i="1" s="1"/>
  <c r="K1002" i="1" s="1"/>
  <c r="K1003" i="1" s="1"/>
  <c r="K1004" i="1" s="1"/>
  <c r="K1005" i="1" s="1"/>
  <c r="K1006" i="1" s="1"/>
  <c r="K1007" i="1" s="1"/>
  <c r="K1008" i="1" s="1"/>
  <c r="K1009" i="1" s="1"/>
  <c r="K1010" i="1" s="1"/>
  <c r="K1011" i="1" s="1"/>
  <c r="K1012" i="1" s="1"/>
  <c r="K1013" i="1" s="1"/>
  <c r="K1014" i="1" s="1"/>
  <c r="K1015" i="1" s="1"/>
  <c r="K1016" i="1" s="1"/>
  <c r="K1017" i="1" s="1"/>
  <c r="K1018" i="1" s="1"/>
  <c r="K1019" i="1" s="1"/>
  <c r="K1020" i="1" s="1"/>
  <c r="K1021" i="1" s="1"/>
  <c r="K1022" i="1" s="1"/>
  <c r="K1023" i="1" s="1"/>
  <c r="K1024" i="1" s="1"/>
  <c r="K1025" i="1" s="1"/>
  <c r="K1026" i="1" s="1"/>
  <c r="K1027" i="1" s="1"/>
  <c r="K1028" i="1" s="1"/>
  <c r="K1029" i="1" s="1"/>
  <c r="K1030" i="1" s="1"/>
  <c r="K1031" i="1" s="1"/>
  <c r="K1032" i="1" s="1"/>
  <c r="K1033" i="1" s="1"/>
  <c r="K1034" i="1" s="1"/>
  <c r="K1035" i="1" s="1"/>
  <c r="K1036" i="1" s="1"/>
  <c r="K1037" i="1" s="1"/>
  <c r="K1038" i="1" s="1"/>
  <c r="K1039" i="1" s="1"/>
  <c r="K1040" i="1" s="1"/>
  <c r="K1041" i="1" s="1"/>
  <c r="K1042" i="1" s="1"/>
  <c r="K1043" i="1" s="1"/>
  <c r="K1044" i="1" s="1"/>
  <c r="K1045" i="1" s="1"/>
  <c r="K1046" i="1" s="1"/>
  <c r="K1047" i="1" s="1"/>
  <c r="K1048" i="1" s="1"/>
  <c r="K1049" i="1" s="1"/>
  <c r="K1050" i="1" s="1"/>
  <c r="K1051" i="1" s="1"/>
  <c r="K1052" i="1" s="1"/>
  <c r="K1053" i="1" s="1"/>
  <c r="K1054" i="1" s="1"/>
  <c r="K1055" i="1" s="1"/>
  <c r="K1056" i="1" s="1"/>
  <c r="K1057" i="1" s="1"/>
  <c r="K1058" i="1" s="1"/>
  <c r="K1059" i="1" s="1"/>
  <c r="K1060" i="1" s="1"/>
  <c r="K1061" i="1" s="1"/>
  <c r="K1062" i="1" s="1"/>
  <c r="K1063" i="1" s="1"/>
  <c r="K1064" i="1" s="1"/>
  <c r="K1065" i="1" s="1"/>
  <c r="K1066" i="1" s="1"/>
  <c r="K1067" i="1" s="1"/>
  <c r="K1068" i="1" s="1"/>
  <c r="K1069" i="1" s="1"/>
  <c r="K1070" i="1" s="1"/>
  <c r="K1071" i="1" s="1"/>
  <c r="K1072" i="1" s="1"/>
  <c r="K1073" i="1" s="1"/>
  <c r="K1074" i="1" s="1"/>
  <c r="K1075" i="1" s="1"/>
  <c r="K1076" i="1" s="1"/>
  <c r="K1077" i="1" s="1"/>
  <c r="K1078" i="1" s="1"/>
  <c r="K1079" i="1" s="1"/>
  <c r="K1080" i="1" s="1"/>
  <c r="K1081" i="1" s="1"/>
  <c r="K1082" i="1" s="1"/>
  <c r="K1083" i="1" s="1"/>
  <c r="K1084" i="1" s="1"/>
  <c r="K1085" i="1" s="1"/>
  <c r="K1086" i="1" s="1"/>
  <c r="K1087" i="1" s="1"/>
  <c r="K1088" i="1" s="1"/>
  <c r="K1089" i="1" s="1"/>
  <c r="K1090" i="1" s="1"/>
  <c r="K1091" i="1" s="1"/>
  <c r="K1092" i="1" s="1"/>
  <c r="K1093" i="1" s="1"/>
  <c r="K1094" i="1" s="1"/>
  <c r="K1095" i="1" s="1"/>
  <c r="K1096" i="1" s="1"/>
  <c r="K1097" i="1" s="1"/>
  <c r="K1098" i="1" s="1"/>
  <c r="K1099" i="1" s="1"/>
  <c r="K1100" i="1" s="1"/>
  <c r="K1101" i="1" s="1"/>
  <c r="K1102" i="1" s="1"/>
  <c r="K1103" i="1" s="1"/>
  <c r="K1104" i="1" s="1"/>
  <c r="K1105" i="1" s="1"/>
  <c r="K1106" i="1" s="1"/>
  <c r="K1107" i="1" s="1"/>
  <c r="K1108" i="1" s="1"/>
  <c r="K1109" i="1" s="1"/>
  <c r="K1110" i="1" s="1"/>
  <c r="K1111" i="1" s="1"/>
  <c r="K1112" i="1" s="1"/>
  <c r="K1113" i="1" s="1"/>
  <c r="K1114" i="1" s="1"/>
  <c r="K1115" i="1" s="1"/>
  <c r="K1116" i="1" s="1"/>
  <c r="K1117" i="1" s="1"/>
  <c r="K1118" i="1" s="1"/>
  <c r="K1119" i="1" s="1"/>
  <c r="K1120" i="1" s="1"/>
  <c r="K1121" i="1" s="1"/>
  <c r="K1122" i="1" s="1"/>
  <c r="K1123" i="1" s="1"/>
  <c r="K1124" i="1" s="1"/>
  <c r="K1125" i="1" s="1"/>
  <c r="K1126" i="1" s="1"/>
  <c r="K1127" i="1" s="1"/>
  <c r="K1128" i="1" s="1"/>
  <c r="K1129" i="1" s="1"/>
  <c r="K1130" i="1" s="1"/>
  <c r="K1131" i="1" s="1"/>
  <c r="K1132" i="1" s="1"/>
  <c r="K1133" i="1" s="1"/>
  <c r="K1134" i="1" s="1"/>
  <c r="K1135" i="1" s="1"/>
  <c r="K1136" i="1" s="1"/>
  <c r="K1137" i="1" s="1"/>
  <c r="K1138" i="1" s="1"/>
  <c r="K1139" i="1" s="1"/>
  <c r="K1140" i="1" s="1"/>
  <c r="K1141" i="1" s="1"/>
  <c r="K1142" i="1" s="1"/>
  <c r="K1143" i="1" s="1"/>
  <c r="K1144" i="1" s="1"/>
  <c r="K1145" i="1" s="1"/>
  <c r="K1146" i="1" s="1"/>
  <c r="K1147" i="1" s="1"/>
  <c r="K1148" i="1" s="1"/>
  <c r="K1149" i="1" s="1"/>
  <c r="K1150" i="1" s="1"/>
  <c r="K1151" i="1" s="1"/>
  <c r="K1152" i="1" s="1"/>
  <c r="K1153" i="1" s="1"/>
  <c r="K1154" i="1" s="1"/>
  <c r="K1155" i="1" s="1"/>
  <c r="K1156" i="1" s="1"/>
  <c r="K1157" i="1" s="1"/>
  <c r="K1158" i="1" s="1"/>
  <c r="K1159" i="1" s="1"/>
  <c r="K1160" i="1" s="1"/>
  <c r="K1161" i="1" s="1"/>
  <c r="K1162" i="1" s="1"/>
  <c r="K1163" i="1" s="1"/>
  <c r="K1164" i="1" s="1"/>
  <c r="K1165" i="1" s="1"/>
  <c r="K1166" i="1" s="1"/>
  <c r="K1167" i="1" s="1"/>
  <c r="K1168" i="1" s="1"/>
  <c r="K1169" i="1" s="1"/>
  <c r="K1170" i="1" s="1"/>
  <c r="K1171" i="1" s="1"/>
  <c r="K1172" i="1" s="1"/>
  <c r="K1173" i="1" s="1"/>
  <c r="K1174" i="1" s="1"/>
  <c r="K1175" i="1" s="1"/>
  <c r="K1176" i="1" s="1"/>
  <c r="K1177" i="1" s="1"/>
  <c r="K1178" i="1" s="1"/>
  <c r="K1179" i="1" s="1"/>
  <c r="K1180" i="1" s="1"/>
  <c r="K1181" i="1" s="1"/>
  <c r="K1182" i="1" s="1"/>
  <c r="K1183" i="1" s="1"/>
  <c r="K1184" i="1" s="1"/>
  <c r="K1185" i="1" s="1"/>
  <c r="K1186" i="1" s="1"/>
  <c r="K1187" i="1" s="1"/>
  <c r="K1188" i="1" s="1"/>
  <c r="K1189" i="1" s="1"/>
  <c r="K1190" i="1" s="1"/>
  <c r="K1191" i="1" s="1"/>
  <c r="K1192" i="1" s="1"/>
  <c r="K1193" i="1" s="1"/>
  <c r="K1194" i="1" s="1"/>
  <c r="K1195" i="1" s="1"/>
  <c r="K1196" i="1" s="1"/>
  <c r="K1197" i="1" s="1"/>
  <c r="K1198" i="1" s="1"/>
  <c r="K1199" i="1" s="1"/>
  <c r="K1200" i="1" s="1"/>
  <c r="K1201" i="1" s="1"/>
  <c r="K1202" i="1" s="1"/>
  <c r="K1203" i="1" s="1"/>
  <c r="K1204" i="1" s="1"/>
  <c r="K1205" i="1" s="1"/>
  <c r="K1206" i="1" s="1"/>
  <c r="K1207" i="1" s="1"/>
  <c r="K1208" i="1" s="1"/>
  <c r="K1209" i="1" s="1"/>
  <c r="K1210" i="1" s="1"/>
  <c r="K1211" i="1" s="1"/>
  <c r="K1212" i="1" s="1"/>
  <c r="K1213" i="1" s="1"/>
  <c r="K1214" i="1" s="1"/>
  <c r="K1215" i="1" s="1"/>
  <c r="K1216" i="1" s="1"/>
  <c r="K1217" i="1" s="1"/>
  <c r="K1218" i="1" s="1"/>
  <c r="K1219" i="1" s="1"/>
  <c r="K1220" i="1" s="1"/>
  <c r="K1221" i="1" s="1"/>
  <c r="K1222" i="1" s="1"/>
  <c r="K1223" i="1" s="1"/>
  <c r="K1224" i="1" s="1"/>
  <c r="K1225" i="1" s="1"/>
  <c r="K1226" i="1" s="1"/>
  <c r="K1227" i="1" s="1"/>
  <c r="K1228" i="1" s="1"/>
  <c r="K1229" i="1" s="1"/>
  <c r="K1230" i="1" s="1"/>
  <c r="K1231" i="1" s="1"/>
  <c r="K1232" i="1" s="1"/>
  <c r="K1233" i="1" s="1"/>
  <c r="K1234" i="1" s="1"/>
  <c r="K1235" i="1" s="1"/>
  <c r="K1236" i="1" s="1"/>
  <c r="K1237" i="1" s="1"/>
  <c r="K1238" i="1" s="1"/>
  <c r="K1239" i="1" s="1"/>
  <c r="K1240" i="1" s="1"/>
  <c r="K1241" i="1" s="1"/>
  <c r="K1242" i="1" s="1"/>
  <c r="K1243" i="1" s="1"/>
  <c r="K1244" i="1" s="1"/>
  <c r="K1245" i="1" s="1"/>
  <c r="K1246" i="1" s="1"/>
  <c r="K1247" i="1" s="1"/>
  <c r="K1248" i="1" s="1"/>
  <c r="K1249" i="1" s="1"/>
  <c r="K1250" i="1" s="1"/>
  <c r="K1251" i="1" s="1"/>
  <c r="K1252" i="1" s="1"/>
  <c r="K1253" i="1" s="1"/>
  <c r="K1254" i="1" s="1"/>
  <c r="K1255" i="1" s="1"/>
  <c r="K1256" i="1" s="1"/>
  <c r="K1257" i="1" s="1"/>
  <c r="K1258" i="1" s="1"/>
  <c r="K1259" i="1" s="1"/>
  <c r="K1260" i="1" s="1"/>
  <c r="K1261" i="1" s="1"/>
  <c r="K1262" i="1" s="1"/>
  <c r="K1263" i="1" s="1"/>
  <c r="K1264" i="1" s="1"/>
  <c r="K1265" i="1" s="1"/>
  <c r="K1266" i="1" s="1"/>
  <c r="K1267" i="1" s="1"/>
  <c r="K1268" i="1" s="1"/>
  <c r="K1269" i="1" s="1"/>
  <c r="K1270" i="1" s="1"/>
  <c r="K1271" i="1" s="1"/>
  <c r="K1272" i="1" s="1"/>
  <c r="K1273" i="1" s="1"/>
  <c r="K1274" i="1" s="1"/>
  <c r="K1275" i="1" s="1"/>
  <c r="K1276" i="1" s="1"/>
  <c r="K1277" i="1" s="1"/>
  <c r="K1278" i="1" s="1"/>
  <c r="K1279" i="1" s="1"/>
  <c r="K1280" i="1" s="1"/>
  <c r="K1281" i="1" s="1"/>
  <c r="K1282" i="1" s="1"/>
  <c r="K1283" i="1" s="1"/>
  <c r="K1284" i="1" s="1"/>
  <c r="K1285" i="1" s="1"/>
  <c r="K1286" i="1" s="1"/>
  <c r="K1287" i="1" s="1"/>
  <c r="K1288" i="1" s="1"/>
  <c r="K1289" i="1" s="1"/>
  <c r="K1290" i="1" s="1"/>
  <c r="K1291" i="1" s="1"/>
  <c r="K1292" i="1" s="1"/>
  <c r="K1293" i="1" s="1"/>
  <c r="K1294" i="1" s="1"/>
  <c r="K1295" i="1" s="1"/>
  <c r="K1296" i="1" s="1"/>
  <c r="K1297" i="1" s="1"/>
  <c r="K1298" i="1" s="1"/>
  <c r="K1299" i="1" s="1"/>
  <c r="K1300" i="1" s="1"/>
  <c r="K1301" i="1" s="1"/>
  <c r="K1302" i="1" s="1"/>
  <c r="K1303" i="1" s="1"/>
  <c r="K1304" i="1" s="1"/>
  <c r="K1305" i="1" s="1"/>
  <c r="K1306" i="1" s="1"/>
  <c r="K1307" i="1" s="1"/>
  <c r="K1308" i="1" s="1"/>
  <c r="K1309" i="1" s="1"/>
  <c r="K1310" i="1" s="1"/>
  <c r="K1311" i="1" s="1"/>
  <c r="K1312" i="1" s="1"/>
  <c r="K1313" i="1" s="1"/>
  <c r="K1314" i="1" s="1"/>
  <c r="K1315" i="1" s="1"/>
  <c r="K1316" i="1" s="1"/>
  <c r="K1317" i="1" s="1"/>
  <c r="K1318" i="1" s="1"/>
  <c r="K1319" i="1" s="1"/>
  <c r="K1320" i="1" s="1"/>
  <c r="K1321" i="1" s="1"/>
  <c r="K1322" i="1" s="1"/>
  <c r="K1323" i="1" s="1"/>
  <c r="K1324" i="1" s="1"/>
  <c r="K1325" i="1" s="1"/>
  <c r="K1326" i="1" s="1"/>
  <c r="K1327" i="1" s="1"/>
  <c r="K1328" i="1" s="1"/>
  <c r="K1329" i="1" s="1"/>
  <c r="K1330" i="1" s="1"/>
  <c r="K1331" i="1" s="1"/>
  <c r="K1332" i="1" s="1"/>
  <c r="K1333" i="1" s="1"/>
  <c r="K1334" i="1" s="1"/>
  <c r="K1335" i="1" s="1"/>
  <c r="K1336" i="1" s="1"/>
  <c r="K1337" i="1" s="1"/>
  <c r="K1338" i="1" s="1"/>
  <c r="K1339" i="1" s="1"/>
  <c r="K1340" i="1" s="1"/>
  <c r="K1341" i="1" s="1"/>
  <c r="K1342" i="1" s="1"/>
  <c r="K1343" i="1" s="1"/>
  <c r="K1344" i="1" s="1"/>
  <c r="K1345" i="1" s="1"/>
  <c r="K1346" i="1" s="1"/>
  <c r="K1347" i="1" s="1"/>
  <c r="K1348" i="1" s="1"/>
  <c r="K1349" i="1" s="1"/>
  <c r="K1350" i="1" s="1"/>
  <c r="K1351" i="1" s="1"/>
  <c r="K1352" i="1" s="1"/>
  <c r="K1353" i="1" s="1"/>
  <c r="K1354" i="1" s="1"/>
  <c r="K1355" i="1" s="1"/>
  <c r="K1356" i="1" s="1"/>
  <c r="K1357" i="1" s="1"/>
  <c r="K1358" i="1" s="1"/>
  <c r="K1359" i="1" s="1"/>
  <c r="K1360" i="1" s="1"/>
  <c r="K1361" i="1" s="1"/>
  <c r="K1362" i="1" s="1"/>
  <c r="K1363" i="1" s="1"/>
  <c r="K1364" i="1" s="1"/>
  <c r="K1365" i="1" s="1"/>
  <c r="K1366" i="1" s="1"/>
  <c r="K1367" i="1" s="1"/>
  <c r="K1368" i="1" s="1"/>
  <c r="K1369" i="1" s="1"/>
  <c r="K1370" i="1" s="1"/>
  <c r="K1371" i="1" s="1"/>
  <c r="K1372" i="1" s="1"/>
  <c r="K1373" i="1" s="1"/>
  <c r="K1374" i="1" s="1"/>
  <c r="K1375" i="1" s="1"/>
  <c r="K1376" i="1" s="1"/>
  <c r="K1377" i="1" s="1"/>
  <c r="K1378" i="1" s="1"/>
  <c r="K1379" i="1" s="1"/>
  <c r="K1380" i="1" s="1"/>
  <c r="K1381" i="1" s="1"/>
  <c r="K1382" i="1" s="1"/>
  <c r="K1383" i="1" s="1"/>
  <c r="K1384" i="1" s="1"/>
  <c r="K1385" i="1" s="1"/>
  <c r="K1386" i="1" s="1"/>
  <c r="K1387" i="1" s="1"/>
  <c r="K1388" i="1" s="1"/>
  <c r="K1389" i="1" s="1"/>
  <c r="K1390" i="1" s="1"/>
  <c r="K1391" i="1" s="1"/>
  <c r="K1392" i="1" s="1"/>
  <c r="K1393" i="1" s="1"/>
  <c r="K1394" i="1" s="1"/>
  <c r="K1395" i="1" s="1"/>
  <c r="K1396" i="1" s="1"/>
  <c r="K1397" i="1" s="1"/>
  <c r="K1398" i="1" s="1"/>
  <c r="K1399" i="1" s="1"/>
  <c r="K1400" i="1" s="1"/>
  <c r="K1401" i="1" s="1"/>
  <c r="K1402" i="1" s="1"/>
  <c r="K1403" i="1" s="1"/>
  <c r="K1404" i="1" s="1"/>
  <c r="K1405" i="1" s="1"/>
  <c r="K1406" i="1" s="1"/>
  <c r="K1407" i="1" s="1"/>
  <c r="K1408" i="1" s="1"/>
  <c r="K1409" i="1" s="1"/>
  <c r="K1410" i="1" s="1"/>
  <c r="K1411" i="1" s="1"/>
  <c r="K1412" i="1" s="1"/>
  <c r="K1413" i="1" s="1"/>
  <c r="K1414" i="1" s="1"/>
  <c r="K1415" i="1" s="1"/>
  <c r="K1416" i="1" s="1"/>
  <c r="K1417" i="1" s="1"/>
  <c r="K1418" i="1" s="1"/>
  <c r="K1419" i="1" s="1"/>
  <c r="K1420" i="1" s="1"/>
  <c r="K1421" i="1" s="1"/>
  <c r="K1422" i="1" s="1"/>
  <c r="K1423" i="1" s="1"/>
  <c r="K1424" i="1" s="1"/>
  <c r="K1425" i="1" s="1"/>
  <c r="K1426" i="1" s="1"/>
  <c r="K1427" i="1" s="1"/>
  <c r="K1428" i="1" s="1"/>
  <c r="K1429" i="1" s="1"/>
  <c r="K1430" i="1" s="1"/>
  <c r="K1431" i="1" s="1"/>
  <c r="K1432" i="1" s="1"/>
  <c r="K1433" i="1" s="1"/>
  <c r="K1434" i="1" s="1"/>
  <c r="K1435" i="1" s="1"/>
  <c r="K1436" i="1" s="1"/>
  <c r="K1437" i="1" s="1"/>
  <c r="K1438" i="1" s="1"/>
  <c r="K1439" i="1" s="1"/>
  <c r="K1440" i="1" s="1"/>
  <c r="K1441" i="1" s="1"/>
  <c r="K1442" i="1" s="1"/>
  <c r="K1443" i="1" s="1"/>
  <c r="K1444" i="1" s="1"/>
  <c r="K1445" i="1" s="1"/>
  <c r="K1446" i="1" s="1"/>
  <c r="K1447" i="1" s="1"/>
  <c r="K1448" i="1" s="1"/>
  <c r="K1449" i="1" s="1"/>
  <c r="K1450" i="1" s="1"/>
  <c r="K1451" i="1" s="1"/>
  <c r="K1452" i="1" s="1"/>
  <c r="K1453" i="1" s="1"/>
  <c r="K1454" i="1" s="1"/>
  <c r="K1455" i="1" s="1"/>
  <c r="K1456" i="1" s="1"/>
  <c r="K1457" i="1" s="1"/>
  <c r="K1458" i="1" s="1"/>
  <c r="K1459" i="1" s="1"/>
  <c r="K1460" i="1" s="1"/>
  <c r="K1461" i="1" s="1"/>
  <c r="K1462" i="1" s="1"/>
  <c r="K1463" i="1" s="1"/>
  <c r="K1464" i="1" s="1"/>
  <c r="K1465" i="1" s="1"/>
  <c r="K1466" i="1" s="1"/>
  <c r="K1467" i="1" s="1"/>
  <c r="K1468" i="1" s="1"/>
  <c r="K1469" i="1" s="1"/>
  <c r="K1470" i="1" s="1"/>
  <c r="K1471" i="1" s="1"/>
  <c r="K1472" i="1" s="1"/>
  <c r="K1473" i="1" s="1"/>
  <c r="K1474" i="1" s="1"/>
  <c r="K1475" i="1" s="1"/>
  <c r="K1476" i="1" s="1"/>
  <c r="K1477" i="1" s="1"/>
  <c r="K1478" i="1" s="1"/>
  <c r="K1479" i="1" s="1"/>
  <c r="K1480" i="1" s="1"/>
  <c r="K1481" i="1" s="1"/>
  <c r="K1482" i="1" s="1"/>
  <c r="K1483" i="1" s="1"/>
  <c r="K1484" i="1" s="1"/>
  <c r="K1485" i="1" s="1"/>
  <c r="K1486" i="1" s="1"/>
  <c r="K1487" i="1" s="1"/>
  <c r="K1488" i="1" s="1"/>
  <c r="K1489" i="1" s="1"/>
  <c r="K1490" i="1" s="1"/>
  <c r="K1491" i="1" s="1"/>
  <c r="K1492" i="1" s="1"/>
  <c r="K1493" i="1" s="1"/>
  <c r="K1494" i="1" s="1"/>
  <c r="K1495" i="1" s="1"/>
  <c r="K1496" i="1" s="1"/>
  <c r="K1497" i="1" s="1"/>
  <c r="K1498" i="1" s="1"/>
  <c r="K1499" i="1" s="1"/>
  <c r="K1500" i="1" s="1"/>
  <c r="K1501" i="1" s="1"/>
  <c r="K1502" i="1" s="1"/>
  <c r="K1503" i="1" s="1"/>
  <c r="K1504" i="1" s="1"/>
  <c r="K1505" i="1" s="1"/>
  <c r="K1506" i="1" s="1"/>
  <c r="K1507" i="1" s="1"/>
  <c r="K1508" i="1" s="1"/>
  <c r="K1509" i="1" s="1"/>
  <c r="K1510" i="1" s="1"/>
  <c r="K1511" i="1" s="1"/>
  <c r="K1512" i="1" s="1"/>
  <c r="K1513" i="1" s="1"/>
  <c r="K1514" i="1" s="1"/>
  <c r="K1515" i="1" s="1"/>
  <c r="K1516" i="1" s="1"/>
  <c r="K1517" i="1" s="1"/>
  <c r="K1518" i="1" s="1"/>
  <c r="K1519" i="1" s="1"/>
  <c r="K1520" i="1" s="1"/>
  <c r="K1521" i="1" s="1"/>
  <c r="K1522" i="1" s="1"/>
  <c r="K1523" i="1" s="1"/>
  <c r="K1524" i="1" s="1"/>
  <c r="K1525" i="1" s="1"/>
  <c r="K1526" i="1" s="1"/>
  <c r="K1527" i="1" s="1"/>
  <c r="K1528" i="1" s="1"/>
  <c r="K1529" i="1" s="1"/>
  <c r="K1530" i="1" s="1"/>
  <c r="K1531" i="1" s="1"/>
  <c r="K1532" i="1" s="1"/>
  <c r="K1533" i="1" s="1"/>
  <c r="K1534" i="1" s="1"/>
  <c r="K1535" i="1" s="1"/>
  <c r="K1536" i="1" s="1"/>
  <c r="K1537" i="1" s="1"/>
  <c r="K1538" i="1" s="1"/>
  <c r="K1539" i="1" s="1"/>
  <c r="K1540" i="1" s="1"/>
  <c r="K1541" i="1" s="1"/>
  <c r="K1542" i="1" s="1"/>
  <c r="K1543" i="1" s="1"/>
  <c r="K1544" i="1" s="1"/>
  <c r="K1545" i="1" s="1"/>
  <c r="K1546" i="1" s="1"/>
  <c r="K1547" i="1" s="1"/>
  <c r="K1548" i="1" s="1"/>
  <c r="K1549" i="1" s="1"/>
  <c r="K1550" i="1" s="1"/>
  <c r="K1551" i="1" s="1"/>
  <c r="K1552" i="1" s="1"/>
  <c r="K1553" i="1" s="1"/>
  <c r="K1554" i="1" s="1"/>
  <c r="K1555" i="1" s="1"/>
  <c r="K1556" i="1" s="1"/>
  <c r="K1557" i="1" s="1"/>
  <c r="K1558" i="1" s="1"/>
  <c r="K1559" i="1" s="1"/>
  <c r="K1560" i="1" s="1"/>
  <c r="K1561" i="1" s="1"/>
  <c r="K1562" i="1" s="1"/>
  <c r="K1563" i="1" s="1"/>
  <c r="K1564" i="1" s="1"/>
  <c r="K1565" i="1" s="1"/>
  <c r="K1566" i="1" s="1"/>
  <c r="K1567" i="1" s="1"/>
  <c r="K1568" i="1" s="1"/>
  <c r="K1569" i="1" s="1"/>
  <c r="K1570" i="1" s="1"/>
  <c r="K1571" i="1" s="1"/>
  <c r="K1572" i="1" s="1"/>
  <c r="K1573" i="1" s="1"/>
  <c r="K1574" i="1" s="1"/>
  <c r="K1575" i="1" s="1"/>
  <c r="K1576" i="1" s="1"/>
  <c r="K1577" i="1" s="1"/>
  <c r="K1578" i="1" s="1"/>
  <c r="K1579" i="1" s="1"/>
  <c r="K1580" i="1" s="1"/>
  <c r="K1581" i="1" s="1"/>
  <c r="K1582" i="1" s="1"/>
  <c r="K1583" i="1" s="1"/>
  <c r="K1584" i="1" s="1"/>
  <c r="K1585" i="1" s="1"/>
  <c r="K1586" i="1" s="1"/>
  <c r="K1587" i="1" s="1"/>
  <c r="K1588" i="1" s="1"/>
  <c r="K1589" i="1" s="1"/>
  <c r="K1590" i="1" s="1"/>
  <c r="K1591" i="1" s="1"/>
  <c r="K1592" i="1" s="1"/>
  <c r="K1593" i="1" s="1"/>
  <c r="K1594" i="1" s="1"/>
  <c r="K1595" i="1" s="1"/>
  <c r="K1596" i="1" s="1"/>
  <c r="K1597" i="1" s="1"/>
  <c r="K1598" i="1" s="1"/>
  <c r="K1599" i="1" s="1"/>
  <c r="K1600" i="1" s="1"/>
  <c r="K1601" i="1" s="1"/>
  <c r="K1602" i="1" s="1"/>
  <c r="K1603" i="1" s="1"/>
  <c r="K1604" i="1" s="1"/>
  <c r="K1605" i="1" s="1"/>
  <c r="K1606" i="1" s="1"/>
  <c r="K1607" i="1" s="1"/>
  <c r="K1608" i="1" s="1"/>
  <c r="K1609" i="1" s="1"/>
  <c r="K1610" i="1" s="1"/>
  <c r="K1611" i="1" s="1"/>
  <c r="K1612" i="1" s="1"/>
  <c r="K1613" i="1" s="1"/>
  <c r="K1614" i="1" s="1"/>
  <c r="K1615" i="1" s="1"/>
  <c r="K1616" i="1" s="1"/>
  <c r="K1617" i="1" s="1"/>
  <c r="K1618" i="1" s="1"/>
  <c r="K1619" i="1" s="1"/>
  <c r="K1620" i="1" s="1"/>
  <c r="K1621" i="1" s="1"/>
  <c r="K1622" i="1" s="1"/>
  <c r="K1623" i="1" s="1"/>
  <c r="K1624" i="1" s="1"/>
  <c r="K1625" i="1" s="1"/>
  <c r="K1626" i="1" s="1"/>
  <c r="K1627" i="1" s="1"/>
  <c r="K1628" i="1" s="1"/>
  <c r="K1629" i="1" s="1"/>
  <c r="K1630" i="1" s="1"/>
  <c r="K1631" i="1" s="1"/>
  <c r="K1632" i="1" s="1"/>
  <c r="K1633" i="1" s="1"/>
  <c r="K1634" i="1" s="1"/>
  <c r="K1635" i="1" s="1"/>
  <c r="K1636" i="1" s="1"/>
  <c r="K1637" i="1" s="1"/>
  <c r="K1638" i="1" s="1"/>
  <c r="K1639" i="1" s="1"/>
  <c r="K1640" i="1" s="1"/>
  <c r="K1641" i="1" s="1"/>
  <c r="K1642" i="1" s="1"/>
  <c r="K1643" i="1" s="1"/>
  <c r="K1644" i="1" s="1"/>
  <c r="K1645" i="1" s="1"/>
  <c r="K1646" i="1" s="1"/>
  <c r="K1647" i="1" s="1"/>
  <c r="K1648" i="1" s="1"/>
  <c r="K1649" i="1" s="1"/>
  <c r="K1650" i="1" s="1"/>
  <c r="K1651" i="1" s="1"/>
  <c r="K1652" i="1" s="1"/>
  <c r="C11" i="1" l="1"/>
  <c r="C12" i="1" l="1"/>
  <c r="A1550" i="1" s="1"/>
  <c r="A1065" i="1" l="1"/>
  <c r="A679" i="1"/>
  <c r="A1089" i="1"/>
  <c r="A345" i="1"/>
  <c r="A463" i="1"/>
  <c r="A1516" i="1"/>
  <c r="A245" i="1"/>
  <c r="A1557" i="1"/>
  <c r="A1322" i="1"/>
  <c r="A504" i="1"/>
  <c r="A48" i="1"/>
  <c r="A218" i="1"/>
  <c r="A244" i="1"/>
  <c r="A654" i="1"/>
  <c r="A1268" i="1"/>
  <c r="A637" i="1"/>
  <c r="A1418" i="1"/>
  <c r="A1111" i="1"/>
  <c r="A754" i="1"/>
  <c r="A531" i="1"/>
  <c r="A914" i="1"/>
  <c r="A703" i="1"/>
  <c r="A1611" i="1"/>
  <c r="A1353" i="1"/>
  <c r="A578" i="1"/>
  <c r="A165" i="1"/>
  <c r="A325" i="1"/>
  <c r="A284" i="1"/>
  <c r="A694" i="1"/>
  <c r="A1023" i="1"/>
  <c r="A584" i="1"/>
  <c r="A1308" i="1"/>
  <c r="A1396" i="1"/>
  <c r="A1546" i="1"/>
  <c r="A1009" i="1"/>
  <c r="A533" i="1"/>
  <c r="A567" i="1"/>
  <c r="A1547" i="1"/>
  <c r="A706" i="1"/>
  <c r="A400" i="1"/>
  <c r="A570" i="1"/>
  <c r="A372" i="1"/>
  <c r="A782" i="1"/>
  <c r="A659" i="1"/>
  <c r="A291" i="1"/>
  <c r="A1217" i="1"/>
  <c r="A800" i="1"/>
  <c r="A731" i="1"/>
  <c r="A1321" i="1"/>
  <c r="A849" i="1"/>
  <c r="A1537" i="1"/>
  <c r="A623" i="1"/>
  <c r="A992" i="1"/>
  <c r="A1194" i="1"/>
  <c r="A299" i="1"/>
  <c r="A877" i="1"/>
  <c r="A709" i="1"/>
  <c r="A890" i="1"/>
  <c r="A492" i="1"/>
  <c r="A902" i="1"/>
  <c r="A448" i="1"/>
  <c r="A447" i="1"/>
  <c r="A66" i="1"/>
  <c r="A384" i="1"/>
  <c r="A905" i="1"/>
  <c r="A375" i="1"/>
  <c r="A1229" i="1"/>
  <c r="A975" i="1"/>
  <c r="A1392" i="1"/>
  <c r="A1361" i="1"/>
  <c r="A1616" i="1"/>
  <c r="A1266" i="1"/>
  <c r="A756" i="1"/>
  <c r="A142" i="1"/>
  <c r="A1166" i="1"/>
  <c r="A127" i="1"/>
  <c r="A415" i="1"/>
  <c r="A1301" i="1"/>
  <c r="A521" i="1"/>
  <c r="A1282" i="1"/>
  <c r="A1027" i="1"/>
  <c r="A1498" i="1"/>
  <c r="A1415" i="1"/>
  <c r="A59" i="1"/>
  <c r="A1320" i="1"/>
  <c r="A796" i="1"/>
  <c r="A182" i="1"/>
  <c r="A1206" i="1"/>
  <c r="A1161" i="1"/>
  <c r="A1184" i="1"/>
  <c r="A352" i="1"/>
  <c r="A640" i="1"/>
  <c r="A41" i="1"/>
  <c r="A832" i="1"/>
  <c r="A1400" i="1"/>
  <c r="A1145" i="1"/>
  <c r="A155" i="1"/>
  <c r="A1531" i="1"/>
  <c r="A72" i="1"/>
  <c r="A1437" i="1"/>
  <c r="A884" i="1"/>
  <c r="A270" i="1"/>
  <c r="A1294" i="1"/>
  <c r="A511" i="1"/>
  <c r="A161" i="1"/>
  <c r="A577" i="1"/>
  <c r="A841" i="1"/>
  <c r="A823" i="1"/>
  <c r="A1258" i="1"/>
  <c r="A1570" i="1"/>
  <c r="A1305" i="1"/>
  <c r="A327" i="1"/>
  <c r="A141" i="1"/>
  <c r="A232" i="1"/>
  <c r="A1597" i="1"/>
  <c r="A1004" i="1"/>
  <c r="A390" i="1"/>
  <c r="A1414" i="1"/>
  <c r="A362" i="1"/>
  <c r="A961" i="1"/>
  <c r="A361" i="1"/>
  <c r="A1472" i="1"/>
  <c r="A45" i="1"/>
  <c r="A1034" i="1"/>
  <c r="A353" i="1"/>
  <c r="A1291" i="1"/>
  <c r="A819" i="1"/>
  <c r="A629" i="1"/>
  <c r="A351" i="1"/>
  <c r="A493" i="1"/>
  <c r="A1218" i="1"/>
  <c r="A281" i="1"/>
  <c r="A963" i="1"/>
  <c r="A1647" i="1"/>
  <c r="A1370" i="1"/>
  <c r="A667" i="1"/>
  <c r="A1351" i="1"/>
  <c r="A197" i="1"/>
  <c r="A1594" i="1"/>
  <c r="A573" i="1"/>
  <c r="A1256" i="1"/>
  <c r="A236" i="1"/>
  <c r="A748" i="1"/>
  <c r="A1260" i="1"/>
  <c r="A134" i="1"/>
  <c r="A646" i="1"/>
  <c r="A1158" i="1"/>
  <c r="A787" i="1"/>
  <c r="A535" i="1"/>
  <c r="A1449" i="1"/>
  <c r="A247" i="1"/>
  <c r="A1249" i="1"/>
  <c r="A608" i="1"/>
  <c r="A1577" i="1"/>
  <c r="A865" i="1"/>
  <c r="A385" i="1"/>
  <c r="A883" i="1"/>
  <c r="A1568" i="1"/>
  <c r="A1289" i="1"/>
  <c r="A888" i="1"/>
  <c r="A1581" i="1"/>
  <c r="A633" i="1"/>
  <c r="A1315" i="1"/>
  <c r="A730" i="1"/>
  <c r="A337" i="1"/>
  <c r="A1019" i="1"/>
  <c r="A162" i="1"/>
  <c r="A912" i="1"/>
  <c r="A242" i="1"/>
  <c r="A925" i="1"/>
  <c r="A1608" i="1"/>
  <c r="A500" i="1"/>
  <c r="A1012" i="1"/>
  <c r="A1524" i="1"/>
  <c r="A398" i="1"/>
  <c r="A910" i="1"/>
  <c r="A1422" i="1"/>
  <c r="A873" i="1"/>
  <c r="A565" i="1"/>
  <c r="A1473" i="1"/>
  <c r="A331" i="1"/>
  <c r="A1280" i="1"/>
  <c r="A639" i="1"/>
  <c r="A1601" i="1"/>
  <c r="A896" i="1"/>
  <c r="A471" i="1"/>
  <c r="A1079" i="1"/>
  <c r="A523" i="1"/>
  <c r="A1429" i="1"/>
  <c r="A941" i="1"/>
  <c r="A1634" i="1"/>
  <c r="A687" i="1"/>
  <c r="A1369" i="1"/>
  <c r="A837" i="1"/>
  <c r="A391" i="1"/>
  <c r="A1073" i="1"/>
  <c r="A258" i="1"/>
  <c r="A1018" i="1"/>
  <c r="A296" i="1"/>
  <c r="A978" i="1"/>
  <c r="A28" i="1"/>
  <c r="A540" i="1"/>
  <c r="A1052" i="1"/>
  <c r="A1564" i="1"/>
  <c r="A438" i="1"/>
  <c r="A950" i="1"/>
  <c r="A1462" i="1"/>
  <c r="A1471" i="1"/>
  <c r="A767" i="1"/>
  <c r="A96" i="1"/>
  <c r="A929" i="1"/>
  <c r="A1505" i="1"/>
  <c r="A833" i="1"/>
  <c r="A159" i="1"/>
  <c r="A1097" i="1"/>
  <c r="A1153" i="1"/>
  <c r="A202" i="1"/>
  <c r="A341" i="1"/>
  <c r="A152" i="1"/>
  <c r="A1058" i="1"/>
  <c r="A121" i="1"/>
  <c r="A803" i="1"/>
  <c r="A1487" i="1"/>
  <c r="A1061" i="1"/>
  <c r="A507" i="1"/>
  <c r="A1191" i="1"/>
  <c r="A482" i="1"/>
  <c r="A1274" i="1"/>
  <c r="A413" i="1"/>
  <c r="A1096" i="1"/>
  <c r="A116" i="1"/>
  <c r="A628" i="1"/>
  <c r="A1140" i="1"/>
  <c r="A1652" i="1"/>
  <c r="A526" i="1"/>
  <c r="A1038" i="1"/>
  <c r="A1646" i="1"/>
  <c r="A1614" i="1"/>
  <c r="A1486" i="1"/>
  <c r="A1358" i="1"/>
  <c r="A1230" i="1"/>
  <c r="A1102" i="1"/>
  <c r="A974" i="1"/>
  <c r="A846" i="1"/>
  <c r="A718" i="1"/>
  <c r="A590" i="1"/>
  <c r="A462" i="1"/>
  <c r="A334" i="1"/>
  <c r="A206" i="1"/>
  <c r="A78" i="1"/>
  <c r="A1588" i="1"/>
  <c r="A1460" i="1"/>
  <c r="A1332" i="1"/>
  <c r="A1204" i="1"/>
  <c r="A1076" i="1"/>
  <c r="A948" i="1"/>
  <c r="A820" i="1"/>
  <c r="A692" i="1"/>
  <c r="A564" i="1"/>
  <c r="A436" i="1"/>
  <c r="A308" i="1"/>
  <c r="A180" i="1"/>
  <c r="A52" i="1"/>
  <c r="A1522" i="1"/>
  <c r="A1352" i="1"/>
  <c r="A1181" i="1"/>
  <c r="A1010" i="1"/>
  <c r="A840" i="1"/>
  <c r="A669" i="1"/>
  <c r="A498" i="1"/>
  <c r="A328" i="1"/>
  <c r="A157" i="1"/>
  <c r="A113" i="1"/>
  <c r="A1445" i="1"/>
  <c r="A1093" i="1"/>
  <c r="A741" i="1"/>
  <c r="A389" i="1"/>
  <c r="A58" i="1"/>
  <c r="A322" i="1"/>
  <c r="A1617" i="1"/>
  <c r="A1447" i="1"/>
  <c r="A1275" i="1"/>
  <c r="A1105" i="1"/>
  <c r="A935" i="1"/>
  <c r="A763" i="1"/>
  <c r="A593" i="1"/>
  <c r="A423" i="1"/>
  <c r="A251" i="1"/>
  <c r="A1562" i="1"/>
  <c r="A1221" i="1"/>
  <c r="A901" i="1"/>
  <c r="A560" i="1"/>
  <c r="A229" i="1"/>
  <c r="A1571" i="1"/>
  <c r="A1401" i="1"/>
  <c r="A1231" i="1"/>
  <c r="A1059" i="1"/>
  <c r="A889" i="1"/>
  <c r="A719" i="1"/>
  <c r="A547" i="1"/>
  <c r="A377" i="1"/>
  <c r="A207" i="1"/>
  <c r="A35" i="1"/>
  <c r="A1485" i="1"/>
  <c r="A1314" i="1"/>
  <c r="A1144" i="1"/>
  <c r="A973" i="1"/>
  <c r="A792" i="1"/>
  <c r="A610" i="1"/>
  <c r="A333" i="1"/>
  <c r="A1514" i="1"/>
  <c r="A1057" i="1"/>
  <c r="A607" i="1"/>
  <c r="A149" i="1"/>
  <c r="A224" i="1"/>
  <c r="A1343" i="1"/>
  <c r="A885" i="1"/>
  <c r="A427" i="1"/>
  <c r="A1225" i="1"/>
  <c r="A543" i="1"/>
  <c r="A1503" i="1"/>
  <c r="A223" i="1"/>
  <c r="A1606" i="1"/>
  <c r="A1478" i="1"/>
  <c r="A1350" i="1"/>
  <c r="A1222" i="1"/>
  <c r="A1094" i="1"/>
  <c r="A966" i="1"/>
  <c r="A838" i="1"/>
  <c r="A710" i="1"/>
  <c r="A582" i="1"/>
  <c r="A454" i="1"/>
  <c r="A326" i="1"/>
  <c r="A198" i="1"/>
  <c r="A70" i="1"/>
  <c r="A1580" i="1"/>
  <c r="A1452" i="1"/>
  <c r="A1324" i="1"/>
  <c r="A1196" i="1"/>
  <c r="A1068" i="1"/>
  <c r="A940" i="1"/>
  <c r="A812" i="1"/>
  <c r="A684" i="1"/>
  <c r="A556" i="1"/>
  <c r="A428" i="1"/>
  <c r="A300" i="1"/>
  <c r="A172" i="1"/>
  <c r="A44" i="1"/>
  <c r="A1512" i="1"/>
  <c r="A1341" i="1"/>
  <c r="A1170" i="1"/>
  <c r="A1000" i="1"/>
  <c r="A829" i="1"/>
  <c r="A658" i="1"/>
  <c r="A488" i="1"/>
  <c r="A317" i="1"/>
  <c r="A146" i="1"/>
  <c r="A91" i="1"/>
  <c r="A1424" i="1"/>
  <c r="A1072" i="1"/>
  <c r="A720" i="1"/>
  <c r="A368" i="1"/>
  <c r="A37" i="1"/>
  <c r="A301" i="1"/>
  <c r="A1607" i="1"/>
  <c r="A1435" i="1"/>
  <c r="A1265" i="1"/>
  <c r="A1095" i="1"/>
  <c r="A923" i="1"/>
  <c r="A753" i="1"/>
  <c r="A583" i="1"/>
  <c r="A411" i="1"/>
  <c r="A241" i="1"/>
  <c r="A1541" i="1"/>
  <c r="A1200" i="1"/>
  <c r="A880" i="1"/>
  <c r="A549" i="1"/>
  <c r="A208" i="1"/>
  <c r="A1561" i="1"/>
  <c r="A1391" i="1"/>
  <c r="A1219" i="1"/>
  <c r="A1049" i="1"/>
  <c r="A879" i="1"/>
  <c r="A707" i="1"/>
  <c r="A537" i="1"/>
  <c r="A367" i="1"/>
  <c r="A195" i="1"/>
  <c r="A25" i="1"/>
  <c r="A1474" i="1"/>
  <c r="A1304" i="1"/>
  <c r="A1133" i="1"/>
  <c r="A962" i="1"/>
  <c r="A781" i="1"/>
  <c r="A600" i="1"/>
  <c r="A312" i="1"/>
  <c r="A1483" i="1"/>
  <c r="A1033" i="1"/>
  <c r="A576" i="1"/>
  <c r="A119" i="1"/>
  <c r="A107" i="1"/>
  <c r="A1312" i="1"/>
  <c r="A855" i="1"/>
  <c r="A403" i="1"/>
  <c r="A1163" i="1"/>
  <c r="A481" i="1"/>
  <c r="A1441" i="1"/>
  <c r="A137" i="1"/>
  <c r="A1598" i="1"/>
  <c r="A1470" i="1"/>
  <c r="A1342" i="1"/>
  <c r="A1214" i="1"/>
  <c r="A1086" i="1"/>
  <c r="A958" i="1"/>
  <c r="A830" i="1"/>
  <c r="A702" i="1"/>
  <c r="A574" i="1"/>
  <c r="A446" i="1"/>
  <c r="A318" i="1"/>
  <c r="A190" i="1"/>
  <c r="A62" i="1"/>
  <c r="A1572" i="1"/>
  <c r="A1444" i="1"/>
  <c r="A1316" i="1"/>
  <c r="A1188" i="1"/>
  <c r="A1060" i="1"/>
  <c r="A932" i="1"/>
  <c r="A804" i="1"/>
  <c r="A676" i="1"/>
  <c r="A548" i="1"/>
  <c r="A420" i="1"/>
  <c r="A292" i="1"/>
  <c r="A164" i="1"/>
  <c r="A36" i="1"/>
  <c r="A1501" i="1"/>
  <c r="A1330" i="1"/>
  <c r="A1160" i="1"/>
  <c r="A989" i="1"/>
  <c r="A818" i="1"/>
  <c r="A648" i="1"/>
  <c r="A477" i="1"/>
  <c r="A306" i="1"/>
  <c r="A136" i="1"/>
  <c r="A81" i="1"/>
  <c r="A1402" i="1"/>
  <c r="A1040" i="1"/>
  <c r="A698" i="1"/>
  <c r="A346" i="1"/>
  <c r="A26" i="1"/>
  <c r="A280" i="1"/>
  <c r="A1595" i="1"/>
  <c r="A1425" i="1"/>
  <c r="A1255" i="1"/>
  <c r="A1083" i="1"/>
  <c r="A913" i="1"/>
  <c r="A743" i="1"/>
  <c r="A571" i="1"/>
  <c r="A401" i="1"/>
  <c r="A231" i="1"/>
  <c r="A1520" i="1"/>
  <c r="A1189" i="1"/>
  <c r="A858" i="1"/>
  <c r="A528" i="1"/>
  <c r="A186" i="1"/>
  <c r="A1551" i="1"/>
  <c r="A1379" i="1"/>
  <c r="A1209" i="1"/>
  <c r="A1039" i="1"/>
  <c r="A867" i="1"/>
  <c r="A697" i="1"/>
  <c r="A527" i="1"/>
  <c r="A355" i="1"/>
  <c r="A185" i="1"/>
  <c r="A1645" i="1"/>
  <c r="A1464" i="1"/>
  <c r="A1293" i="1"/>
  <c r="A1122" i="1"/>
  <c r="A952" i="1"/>
  <c r="A770" i="1"/>
  <c r="A589" i="1"/>
  <c r="A290" i="1"/>
  <c r="A1459" i="1"/>
  <c r="A1002" i="1"/>
  <c r="A545" i="1"/>
  <c r="A95" i="1"/>
  <c r="A1216" i="1"/>
  <c r="A1281" i="1"/>
  <c r="A831" i="1"/>
  <c r="A373" i="1"/>
  <c r="A1109" i="1"/>
  <c r="A426" i="1"/>
  <c r="A1386" i="1"/>
  <c r="A55" i="1"/>
  <c r="A1526" i="1"/>
  <c r="A1398" i="1"/>
  <c r="A1270" i="1"/>
  <c r="A1142" i="1"/>
  <c r="A1014" i="1"/>
  <c r="A886" i="1"/>
  <c r="A758" i="1"/>
  <c r="A630" i="1"/>
  <c r="A502" i="1"/>
  <c r="A374" i="1"/>
  <c r="A246" i="1"/>
  <c r="A118" i="1"/>
  <c r="A1628" i="1"/>
  <c r="A1500" i="1"/>
  <c r="A1372" i="1"/>
  <c r="A1244" i="1"/>
  <c r="A1116" i="1"/>
  <c r="A988" i="1"/>
  <c r="A860" i="1"/>
  <c r="A732" i="1"/>
  <c r="A604" i="1"/>
  <c r="A476" i="1"/>
  <c r="A348" i="1"/>
  <c r="A220" i="1"/>
  <c r="A92" i="1"/>
  <c r="A1576" i="1"/>
  <c r="A1405" i="1"/>
  <c r="A1234" i="1"/>
  <c r="A1064" i="1"/>
  <c r="A893" i="1"/>
  <c r="A722" i="1"/>
  <c r="A552" i="1"/>
  <c r="A381" i="1"/>
  <c r="A210" i="1"/>
  <c r="A40" i="1"/>
  <c r="A1552" i="1"/>
  <c r="A1210" i="1"/>
  <c r="A848" i="1"/>
  <c r="A496" i="1"/>
  <c r="A154" i="1"/>
  <c r="A418" i="1"/>
  <c r="A98" i="1"/>
  <c r="A1499" i="1"/>
  <c r="A1329" i="1"/>
  <c r="A1159" i="1"/>
  <c r="A987" i="1"/>
  <c r="A817" i="1"/>
  <c r="A647" i="1"/>
  <c r="A475" i="1"/>
  <c r="A305" i="1"/>
  <c r="A71" i="1"/>
  <c r="A1328" i="1"/>
  <c r="A1008" i="1"/>
  <c r="A666" i="1"/>
  <c r="A336" i="1"/>
  <c r="A1625" i="1"/>
  <c r="A1455" i="1"/>
  <c r="A1283" i="1"/>
  <c r="A1113" i="1"/>
  <c r="A943" i="1"/>
  <c r="A771" i="1"/>
  <c r="A601" i="1"/>
  <c r="A431" i="1"/>
  <c r="A259" i="1"/>
  <c r="A89" i="1"/>
  <c r="A1549" i="1"/>
  <c r="A1368" i="1"/>
  <c r="A1197" i="1"/>
  <c r="A1026" i="1"/>
  <c r="A856" i="1"/>
  <c r="A674" i="1"/>
  <c r="A450" i="1"/>
  <c r="A88" i="1"/>
  <c r="A1203" i="1"/>
  <c r="A746" i="1"/>
  <c r="A289" i="1"/>
  <c r="A115" i="1"/>
  <c r="A1482" i="1"/>
  <c r="A1025" i="1"/>
  <c r="A575" i="1"/>
  <c r="A117" i="1"/>
  <c r="A737" i="1"/>
  <c r="A193" i="1"/>
  <c r="A649" i="1"/>
  <c r="A897" i="1"/>
  <c r="A672" i="1"/>
  <c r="A277" i="1"/>
  <c r="A480" i="1"/>
  <c r="A937" i="1"/>
  <c r="A1387" i="1"/>
  <c r="A275" i="1"/>
  <c r="A75" i="1"/>
  <c r="A1417" i="1"/>
  <c r="A1139" i="1"/>
  <c r="A24" i="1"/>
  <c r="A553" i="1"/>
  <c r="A1003" i="1"/>
  <c r="A1515" i="1"/>
  <c r="A329" i="1"/>
  <c r="A810" i="1"/>
  <c r="A1267" i="1"/>
  <c r="A215" i="1"/>
  <c r="A735" i="1"/>
  <c r="A799" i="1"/>
  <c r="A599" i="1"/>
  <c r="A1513" i="1"/>
  <c r="A320" i="1"/>
  <c r="A1227" i="1"/>
  <c r="A472" i="1"/>
  <c r="A866" i="1"/>
  <c r="A1208" i="1"/>
  <c r="A1560" i="1"/>
  <c r="A271" i="1"/>
  <c r="A611" i="1"/>
  <c r="A953" i="1"/>
  <c r="A1295" i="1"/>
  <c r="A1635" i="1"/>
  <c r="A688" i="1"/>
  <c r="A1349" i="1"/>
  <c r="A315" i="1"/>
  <c r="A657" i="1"/>
  <c r="A999" i="1"/>
  <c r="A1339" i="1"/>
  <c r="A120" i="1"/>
  <c r="A176" i="1"/>
  <c r="A869" i="1"/>
  <c r="A1573" i="1"/>
  <c r="A221" i="1"/>
  <c r="A562" i="1"/>
  <c r="A904" i="1"/>
  <c r="A1245" i="1"/>
  <c r="A1586" i="1"/>
  <c r="A228" i="1"/>
  <c r="A484" i="1"/>
  <c r="A740" i="1"/>
  <c r="A996" i="1"/>
  <c r="A1252" i="1"/>
  <c r="A1508" i="1"/>
  <c r="A126" i="1"/>
  <c r="A382" i="1"/>
  <c r="A638" i="1"/>
  <c r="A894" i="1"/>
  <c r="A1150" i="1"/>
  <c r="A1406" i="1"/>
  <c r="A74" i="1"/>
  <c r="A1299" i="1"/>
  <c r="A960" i="1"/>
  <c r="A705" i="1"/>
  <c r="A1162" i="1"/>
  <c r="A1619" i="1"/>
  <c r="A1013" i="1"/>
  <c r="A759" i="1"/>
  <c r="A287" i="1"/>
  <c r="A1450" i="1"/>
  <c r="A297" i="1"/>
  <c r="A778" i="1"/>
  <c r="A1259" i="1"/>
  <c r="A97" i="1"/>
  <c r="A585" i="1"/>
  <c r="A1035" i="1"/>
  <c r="A1493" i="1"/>
  <c r="A983" i="1"/>
  <c r="A279" i="1"/>
  <c r="A147" i="1"/>
  <c r="A1056" i="1"/>
  <c r="A201" i="1"/>
  <c r="A777" i="1"/>
  <c r="A109" i="1"/>
  <c r="A685" i="1"/>
  <c r="A1037" i="1"/>
  <c r="A1378" i="1"/>
  <c r="A99" i="1"/>
  <c r="A441" i="1"/>
  <c r="A783" i="1"/>
  <c r="A1123" i="1"/>
  <c r="A1465" i="1"/>
  <c r="A357" i="1"/>
  <c r="A1029" i="1"/>
  <c r="A103" i="1"/>
  <c r="A487" i="1"/>
  <c r="A827" i="1"/>
  <c r="A1169" i="1"/>
  <c r="A1511" i="1"/>
  <c r="A440" i="1"/>
  <c r="A517" i="1"/>
  <c r="A1232" i="1"/>
  <c r="A50" i="1"/>
  <c r="A392" i="1"/>
  <c r="A733" i="1"/>
  <c r="A1074" i="1"/>
  <c r="A1416" i="1"/>
  <c r="A100" i="1"/>
  <c r="A356" i="1"/>
  <c r="A612" i="1"/>
  <c r="A868" i="1"/>
  <c r="A1124" i="1"/>
  <c r="A1380" i="1"/>
  <c r="A1636" i="1"/>
  <c r="A254" i="1"/>
  <c r="A510" i="1"/>
  <c r="A766" i="1"/>
  <c r="A1022" i="1"/>
  <c r="A1278" i="1"/>
  <c r="A1534" i="1"/>
  <c r="A160" i="1"/>
  <c r="A1385" i="1"/>
  <c r="A1045" i="1"/>
  <c r="A736" i="1"/>
  <c r="A1193" i="1"/>
  <c r="A1643" i="1"/>
  <c r="A1098" i="1"/>
  <c r="A843" i="1"/>
  <c r="A457" i="1"/>
  <c r="A1481" i="1"/>
  <c r="A321" i="1"/>
  <c r="A809" i="1"/>
  <c r="A1290" i="1"/>
  <c r="A128" i="1"/>
  <c r="A609" i="1"/>
  <c r="A1066" i="1"/>
  <c r="A1523" i="1"/>
  <c r="A1067" i="1"/>
  <c r="A394" i="1"/>
  <c r="A171" i="1"/>
  <c r="A1087" i="1"/>
  <c r="A256" i="1"/>
  <c r="A801" i="1"/>
  <c r="A130" i="1"/>
  <c r="A696" i="1"/>
  <c r="A1048" i="1"/>
  <c r="A1389" i="1"/>
  <c r="A111" i="1"/>
  <c r="A451" i="1"/>
  <c r="A793" i="1"/>
  <c r="A1135" i="1"/>
  <c r="A1475" i="1"/>
  <c r="A378" i="1"/>
  <c r="A1050" i="1"/>
  <c r="A135" i="1"/>
  <c r="A497" i="1"/>
  <c r="A839" i="1"/>
  <c r="A1179" i="1"/>
  <c r="A1521" i="1"/>
  <c r="A461" i="1"/>
  <c r="A538" i="1"/>
  <c r="A1253" i="1"/>
  <c r="A61" i="1"/>
  <c r="A402" i="1"/>
  <c r="A744" i="1"/>
  <c r="A1085" i="1"/>
  <c r="A1426" i="1"/>
  <c r="A108" i="1"/>
  <c r="A364" i="1"/>
  <c r="A620" i="1"/>
  <c r="A876" i="1"/>
  <c r="A1132" i="1"/>
  <c r="A1388" i="1"/>
  <c r="A1644" i="1"/>
  <c r="A262" i="1"/>
  <c r="A518" i="1"/>
  <c r="A774" i="1"/>
  <c r="A1030" i="1"/>
  <c r="A1286" i="1"/>
  <c r="A1542" i="1"/>
  <c r="A586" i="1"/>
  <c r="A1555" i="1"/>
  <c r="A1331" i="1"/>
  <c r="A791" i="1"/>
  <c r="A1248" i="1"/>
  <c r="A467" i="1"/>
  <c r="A1269" i="1"/>
  <c r="A1015" i="1"/>
  <c r="A651" i="1"/>
  <c r="A1536" i="1"/>
  <c r="A383" i="1"/>
  <c r="A864" i="1"/>
  <c r="A1345" i="1"/>
  <c r="A183" i="1"/>
  <c r="A671" i="1"/>
  <c r="A1121" i="1"/>
  <c r="A1578" i="1"/>
  <c r="A1579" i="1"/>
  <c r="A371" i="1"/>
  <c r="A343" i="1"/>
  <c r="A1257" i="1"/>
  <c r="A65" i="1"/>
  <c r="A971" i="1"/>
  <c r="A269" i="1"/>
  <c r="A760" i="1"/>
  <c r="A1112" i="1"/>
  <c r="A1453" i="1"/>
  <c r="A175" i="1"/>
  <c r="A515" i="1"/>
  <c r="A857" i="1"/>
  <c r="A1199" i="1"/>
  <c r="A1539" i="1"/>
  <c r="A506" i="1"/>
  <c r="A1168" i="1"/>
  <c r="A219" i="1"/>
  <c r="A561" i="1"/>
  <c r="A903" i="1"/>
  <c r="A1243" i="1"/>
  <c r="A1585" i="1"/>
  <c r="A1538" i="1"/>
  <c r="A677" i="1"/>
  <c r="A1381" i="1"/>
  <c r="A125" i="1"/>
  <c r="A466" i="1"/>
  <c r="A808" i="1"/>
  <c r="A1149" i="1"/>
  <c r="A1490" i="1"/>
  <c r="A156" i="1"/>
  <c r="A412" i="1"/>
  <c r="A668" i="1"/>
  <c r="A924" i="1"/>
  <c r="A1180" i="1"/>
  <c r="A1436" i="1"/>
  <c r="A54" i="1"/>
  <c r="A310" i="1"/>
  <c r="A566" i="1"/>
  <c r="A822" i="1"/>
  <c r="A1078" i="1"/>
  <c r="A1334" i="1"/>
  <c r="A1590" i="1"/>
  <c r="A330" i="1"/>
  <c r="A959" i="1"/>
  <c r="A1641" i="1"/>
  <c r="A618" i="1"/>
  <c r="A1527" i="1"/>
  <c r="A595" i="1"/>
  <c r="A821" i="1"/>
  <c r="A1047" i="1"/>
  <c r="A1279" i="1"/>
  <c r="A1504" i="1"/>
  <c r="A1491" i="1"/>
  <c r="A617" i="1"/>
  <c r="A1354" i="1"/>
  <c r="A417" i="1"/>
  <c r="A1099" i="1"/>
  <c r="A56" i="1"/>
  <c r="A768" i="1"/>
  <c r="A1311" i="1"/>
  <c r="A1567" i="1"/>
  <c r="A151" i="1"/>
  <c r="A407" i="1"/>
  <c r="A663" i="1"/>
  <c r="A895" i="1"/>
  <c r="A1120" i="1"/>
  <c r="A1376" i="1"/>
  <c r="A1632" i="1"/>
  <c r="A213" i="1"/>
  <c r="A439" i="1"/>
  <c r="A695" i="1"/>
  <c r="A927" i="1"/>
  <c r="A1152" i="1"/>
  <c r="A1377" i="1"/>
  <c r="A1609" i="1"/>
  <c r="A555" i="1"/>
  <c r="A1239" i="1"/>
  <c r="A307" i="1"/>
  <c r="A991" i="1"/>
  <c r="A1587" i="1"/>
  <c r="A85" i="1"/>
  <c r="A597" i="1"/>
  <c r="A907" i="1"/>
  <c r="A1365" i="1"/>
  <c r="A233" i="1"/>
  <c r="A458" i="1"/>
  <c r="A683" i="1"/>
  <c r="A915" i="1"/>
  <c r="A1141" i="1"/>
  <c r="A1367" i="1"/>
  <c r="A1599" i="1"/>
  <c r="A255" i="1"/>
  <c r="A395" i="1"/>
  <c r="A179" i="1"/>
  <c r="A405" i="1"/>
  <c r="A631" i="1"/>
  <c r="A863" i="1"/>
  <c r="A1088" i="1"/>
  <c r="A1313" i="1"/>
  <c r="A1545" i="1"/>
  <c r="A173" i="1"/>
  <c r="A354" i="1"/>
  <c r="A525" i="1"/>
  <c r="A621" i="1"/>
  <c r="A717" i="1"/>
  <c r="A802" i="1"/>
  <c r="A898" i="1"/>
  <c r="A984" i="1"/>
  <c r="A1069" i="1"/>
  <c r="A1154" i="1"/>
  <c r="A1240" i="1"/>
  <c r="A1325" i="1"/>
  <c r="A1410" i="1"/>
  <c r="A1496" i="1"/>
  <c r="A1592" i="1"/>
  <c r="A47" i="1"/>
  <c r="A131" i="1"/>
  <c r="A217" i="1"/>
  <c r="A303" i="1"/>
  <c r="A387" i="1"/>
  <c r="A473" i="1"/>
  <c r="A559" i="1"/>
  <c r="A643" i="1"/>
  <c r="A729" i="1"/>
  <c r="A815" i="1"/>
  <c r="A899" i="1"/>
  <c r="A985" i="1"/>
  <c r="A1071" i="1"/>
  <c r="A1155" i="1"/>
  <c r="A1241" i="1"/>
  <c r="A1327" i="1"/>
  <c r="A1411" i="1"/>
  <c r="A1497" i="1"/>
  <c r="A1583" i="1"/>
  <c r="A69" i="1"/>
  <c r="A250" i="1"/>
  <c r="A421" i="1"/>
  <c r="A581" i="1"/>
  <c r="A752" i="1"/>
  <c r="A922" i="1"/>
  <c r="A1082" i="1"/>
  <c r="A1242" i="1"/>
  <c r="A1413" i="1"/>
  <c r="A1584" i="1"/>
  <c r="A177" i="1"/>
  <c r="A263" i="1"/>
  <c r="A347" i="1"/>
  <c r="A433" i="1"/>
  <c r="A519" i="1"/>
  <c r="A603" i="1"/>
  <c r="A689" i="1"/>
  <c r="A775" i="1"/>
  <c r="A859" i="1"/>
  <c r="A945" i="1"/>
  <c r="A1031" i="1"/>
  <c r="A1115" i="1"/>
  <c r="A1201" i="1"/>
  <c r="A1287" i="1"/>
  <c r="A1371" i="1"/>
  <c r="A1457" i="1"/>
  <c r="A1543" i="1"/>
  <c r="A1627" i="1"/>
  <c r="A184" i="1"/>
  <c r="A344" i="1"/>
  <c r="A514" i="1"/>
  <c r="A80" i="1"/>
  <c r="A240" i="1"/>
  <c r="A410" i="1"/>
  <c r="A592" i="1"/>
  <c r="A762" i="1"/>
  <c r="A933" i="1"/>
  <c r="A1114" i="1"/>
  <c r="A1296" i="1"/>
  <c r="A1466" i="1"/>
  <c r="A1626" i="1"/>
  <c r="A123" i="1"/>
  <c r="A82" i="1"/>
  <c r="A168" i="1"/>
  <c r="A253" i="1"/>
  <c r="A338" i="1"/>
  <c r="A424" i="1"/>
  <c r="A509" i="1"/>
  <c r="A594" i="1"/>
  <c r="A680" i="1"/>
  <c r="A765" i="1"/>
  <c r="A850" i="1"/>
  <c r="A936" i="1"/>
  <c r="A1021" i="1"/>
  <c r="A1106" i="1"/>
  <c r="A1192" i="1"/>
  <c r="A1277" i="1"/>
  <c r="A1362" i="1"/>
  <c r="A1448" i="1"/>
  <c r="A1533" i="1"/>
  <c r="A1618" i="1"/>
  <c r="A60" i="1"/>
  <c r="A124" i="1"/>
  <c r="A188" i="1"/>
  <c r="A252" i="1"/>
  <c r="A316" i="1"/>
  <c r="A380" i="1"/>
  <c r="A444" i="1"/>
  <c r="A508" i="1"/>
  <c r="A572" i="1"/>
  <c r="A636" i="1"/>
  <c r="A700" i="1"/>
  <c r="A764" i="1"/>
  <c r="A828" i="1"/>
  <c r="A892" i="1"/>
  <c r="A956" i="1"/>
  <c r="A1020" i="1"/>
  <c r="A1084" i="1"/>
  <c r="A1148" i="1"/>
  <c r="A1212" i="1"/>
  <c r="A1276" i="1"/>
  <c r="A1340" i="1"/>
  <c r="A1404" i="1"/>
  <c r="A1468" i="1"/>
  <c r="A1532" i="1"/>
  <c r="A1596" i="1"/>
  <c r="A22" i="1"/>
  <c r="A86" i="1"/>
  <c r="A150" i="1"/>
  <c r="A214" i="1"/>
  <c r="A278" i="1"/>
  <c r="A342" i="1"/>
  <c r="A406" i="1"/>
  <c r="A470" i="1"/>
  <c r="A534" i="1"/>
  <c r="A598" i="1"/>
  <c r="A662" i="1"/>
  <c r="A726" i="1"/>
  <c r="A790" i="1"/>
  <c r="A854" i="1"/>
  <c r="A918" i="1"/>
  <c r="A982" i="1"/>
  <c r="A1046" i="1"/>
  <c r="A1110" i="1"/>
  <c r="A1174" i="1"/>
  <c r="A1238" i="1"/>
  <c r="A1302" i="1"/>
  <c r="A1366" i="1"/>
  <c r="A1430" i="1"/>
  <c r="A1494" i="1"/>
  <c r="A1558" i="1"/>
  <c r="A1622" i="1"/>
  <c r="A416" i="1"/>
  <c r="A1043" i="1"/>
  <c r="A33" i="1"/>
  <c r="A704" i="1"/>
  <c r="A138" i="1"/>
  <c r="A619" i="1"/>
  <c r="A851" i="1"/>
  <c r="A1077" i="1"/>
  <c r="A1303" i="1"/>
  <c r="A1535" i="1"/>
  <c r="A32" i="1"/>
  <c r="A757" i="1"/>
  <c r="A1440" i="1"/>
  <c r="A503" i="1"/>
  <c r="A1185" i="1"/>
  <c r="A169" i="1"/>
  <c r="A853" i="1"/>
  <c r="A1335" i="1"/>
  <c r="A1591" i="1"/>
  <c r="A211" i="1"/>
  <c r="A437" i="1"/>
  <c r="A693" i="1"/>
  <c r="A919" i="1"/>
  <c r="A1151" i="1"/>
  <c r="A1407" i="1"/>
  <c r="A31" i="1"/>
  <c r="A243" i="1"/>
  <c r="A469" i="1"/>
  <c r="A725" i="1"/>
  <c r="A951" i="1"/>
  <c r="A1183" i="1"/>
  <c r="A1408" i="1"/>
  <c r="A1633" i="1"/>
  <c r="A641" i="1"/>
  <c r="A1323" i="1"/>
  <c r="A393" i="1"/>
  <c r="A1075" i="1"/>
  <c r="A1642" i="1"/>
  <c r="A170" i="1"/>
  <c r="A627" i="1"/>
  <c r="A969" i="1"/>
  <c r="A42" i="1"/>
  <c r="A257" i="1"/>
  <c r="A489" i="1"/>
  <c r="A714" i="1"/>
  <c r="A939" i="1"/>
  <c r="A1171" i="1"/>
  <c r="A1397" i="1"/>
  <c r="A1623" i="1"/>
  <c r="A363" i="1"/>
  <c r="A512" i="1"/>
  <c r="A203" i="1"/>
  <c r="A435" i="1"/>
  <c r="A661" i="1"/>
  <c r="A887" i="1"/>
  <c r="A1119" i="1"/>
  <c r="A1344" i="1"/>
  <c r="A1569" i="1"/>
  <c r="A194" i="1"/>
  <c r="A376" i="1"/>
  <c r="A536" i="1"/>
  <c r="A642" i="1"/>
  <c r="A728" i="1"/>
  <c r="A813" i="1"/>
  <c r="A909" i="1"/>
  <c r="A994" i="1"/>
  <c r="A1080" i="1"/>
  <c r="A1165" i="1"/>
  <c r="A1250" i="1"/>
  <c r="A1336" i="1"/>
  <c r="A1421" i="1"/>
  <c r="A1506" i="1"/>
  <c r="A1602" i="1"/>
  <c r="A57" i="1"/>
  <c r="A143" i="1"/>
  <c r="A227" i="1"/>
  <c r="A313" i="1"/>
  <c r="A399" i="1"/>
  <c r="A483" i="1"/>
  <c r="A569" i="1"/>
  <c r="A655" i="1"/>
  <c r="A739" i="1"/>
  <c r="A825" i="1"/>
  <c r="A911" i="1"/>
  <c r="A995" i="1"/>
  <c r="A1081" i="1"/>
  <c r="A1167" i="1"/>
  <c r="A1251" i="1"/>
  <c r="A1337" i="1"/>
  <c r="A1423" i="1"/>
  <c r="A1507" i="1"/>
  <c r="A1593" i="1"/>
  <c r="A90" i="1"/>
  <c r="A261" i="1"/>
  <c r="A442" i="1"/>
  <c r="A602" i="1"/>
  <c r="A773" i="1"/>
  <c r="A944" i="1"/>
  <c r="A1104" i="1"/>
  <c r="A1264" i="1"/>
  <c r="A1434" i="1"/>
  <c r="A1605" i="1"/>
  <c r="A187" i="1"/>
  <c r="A273" i="1"/>
  <c r="A359" i="1"/>
  <c r="A443" i="1"/>
  <c r="A529" i="1"/>
  <c r="A615" i="1"/>
  <c r="A699" i="1"/>
  <c r="A785" i="1"/>
  <c r="A871" i="1"/>
  <c r="A955" i="1"/>
  <c r="A1041" i="1"/>
  <c r="A1127" i="1"/>
  <c r="A1211" i="1"/>
  <c r="A1297" i="1"/>
  <c r="A1383" i="1"/>
  <c r="A1467" i="1"/>
  <c r="A1553" i="1"/>
  <c r="A1639" i="1"/>
  <c r="A205" i="1"/>
  <c r="A365" i="1"/>
  <c r="A546" i="1"/>
  <c r="A101" i="1"/>
  <c r="A272" i="1"/>
  <c r="A432" i="1"/>
  <c r="A613" i="1"/>
  <c r="A784" i="1"/>
  <c r="A954" i="1"/>
  <c r="A1136" i="1"/>
  <c r="A1317" i="1"/>
  <c r="A1488" i="1"/>
  <c r="A1648" i="1"/>
  <c r="A145" i="1"/>
  <c r="A93" i="1"/>
  <c r="A178" i="1"/>
  <c r="A264" i="1"/>
  <c r="A349" i="1"/>
  <c r="A434" i="1"/>
  <c r="A520" i="1"/>
  <c r="A605" i="1"/>
  <c r="A690" i="1"/>
  <c r="A776" i="1"/>
  <c r="A861" i="1"/>
  <c r="A946" i="1"/>
  <c r="A1032" i="1"/>
  <c r="A1117" i="1"/>
  <c r="A1202" i="1"/>
  <c r="A1288" i="1"/>
  <c r="A1373" i="1"/>
  <c r="A1458" i="1"/>
  <c r="A1544" i="1"/>
  <c r="A1629" i="1"/>
  <c r="A68" i="1"/>
  <c r="A132" i="1"/>
  <c r="A196" i="1"/>
  <c r="A260" i="1"/>
  <c r="A324" i="1"/>
  <c r="A388" i="1"/>
  <c r="A452" i="1"/>
  <c r="A516" i="1"/>
  <c r="A580" i="1"/>
  <c r="A644" i="1"/>
  <c r="A708" i="1"/>
  <c r="A772" i="1"/>
  <c r="A836" i="1"/>
  <c r="A900" i="1"/>
  <c r="A964" i="1"/>
  <c r="A1028" i="1"/>
  <c r="A1092" i="1"/>
  <c r="A1156" i="1"/>
  <c r="A1220" i="1"/>
  <c r="A1284" i="1"/>
  <c r="A1348" i="1"/>
  <c r="A1412" i="1"/>
  <c r="A1476" i="1"/>
  <c r="A1540" i="1"/>
  <c r="A1604" i="1"/>
  <c r="A30" i="1"/>
  <c r="A94" i="1"/>
  <c r="A158" i="1"/>
  <c r="A222" i="1"/>
  <c r="A286" i="1"/>
  <c r="A350" i="1"/>
  <c r="A414" i="1"/>
  <c r="A478" i="1"/>
  <c r="A542" i="1"/>
  <c r="A606" i="1"/>
  <c r="A670" i="1"/>
  <c r="A734" i="1"/>
  <c r="A798" i="1"/>
  <c r="A862" i="1"/>
  <c r="A926" i="1"/>
  <c r="A990" i="1"/>
  <c r="A1054" i="1"/>
  <c r="A1118" i="1"/>
  <c r="A1182" i="1"/>
  <c r="A1246" i="1"/>
  <c r="A1310" i="1"/>
  <c r="A1374" i="1"/>
  <c r="A1438" i="1"/>
  <c r="A1502" i="1"/>
  <c r="A1566" i="1"/>
  <c r="A1630" i="1"/>
  <c r="A501" i="1"/>
  <c r="A1129" i="1"/>
  <c r="A106" i="1"/>
  <c r="A789" i="1"/>
  <c r="A339" i="1"/>
  <c r="A650" i="1"/>
  <c r="A875" i="1"/>
  <c r="A1107" i="1"/>
  <c r="A1333" i="1"/>
  <c r="A1559" i="1"/>
  <c r="A105" i="1"/>
  <c r="A842" i="1"/>
  <c r="A1525" i="1"/>
  <c r="A587" i="1"/>
  <c r="A1271" i="1"/>
  <c r="A309" i="1"/>
  <c r="A938" i="1"/>
  <c r="A1395" i="1"/>
  <c r="A1621" i="1"/>
  <c r="A235" i="1"/>
  <c r="A491" i="1"/>
  <c r="A723" i="1"/>
  <c r="A949" i="1"/>
  <c r="A1205" i="1"/>
  <c r="A1431" i="1"/>
  <c r="A51" i="1"/>
  <c r="A267" i="1"/>
  <c r="A499" i="1"/>
  <c r="A755" i="1"/>
  <c r="A981" i="1"/>
  <c r="A1207" i="1"/>
  <c r="A1439" i="1"/>
  <c r="A53" i="1"/>
  <c r="A727" i="1"/>
  <c r="A1409" i="1"/>
  <c r="A479" i="1"/>
  <c r="A1130" i="1"/>
  <c r="A34" i="1"/>
  <c r="A225" i="1"/>
  <c r="A682" i="1"/>
  <c r="A993" i="1"/>
  <c r="A64" i="1"/>
  <c r="A288" i="1"/>
  <c r="A513" i="1"/>
  <c r="A745" i="1"/>
  <c r="A970" i="1"/>
  <c r="A1195" i="1"/>
  <c r="A1427" i="1"/>
  <c r="A181" i="1"/>
  <c r="A449" i="1"/>
  <c r="A23" i="1"/>
  <c r="A234" i="1"/>
  <c r="A459" i="1"/>
  <c r="A691" i="1"/>
  <c r="A917" i="1"/>
  <c r="A1143" i="1"/>
  <c r="A1375" i="1"/>
  <c r="A1600" i="1"/>
  <c r="A226" i="1"/>
  <c r="A408" i="1"/>
  <c r="A557" i="1"/>
  <c r="A653" i="1"/>
  <c r="A738" i="1"/>
  <c r="A824" i="1"/>
  <c r="A920" i="1"/>
  <c r="A1005" i="1"/>
  <c r="A1090" i="1"/>
  <c r="A1176" i="1"/>
  <c r="A1261" i="1"/>
  <c r="A1346" i="1"/>
  <c r="A1432" i="1"/>
  <c r="A1517" i="1"/>
  <c r="A1613" i="1"/>
  <c r="A67" i="1"/>
  <c r="A153" i="1"/>
  <c r="A239" i="1"/>
  <c r="A323" i="1"/>
  <c r="A409" i="1"/>
  <c r="A495" i="1"/>
  <c r="A579" i="1"/>
  <c r="A665" i="1"/>
  <c r="A751" i="1"/>
  <c r="A835" i="1"/>
  <c r="A921" i="1"/>
  <c r="A1007" i="1"/>
  <c r="A1091" i="1"/>
  <c r="A1177" i="1"/>
  <c r="A1263" i="1"/>
  <c r="A1347" i="1"/>
  <c r="A1433" i="1"/>
  <c r="A1519" i="1"/>
  <c r="A1603" i="1"/>
  <c r="A122" i="1"/>
  <c r="A282" i="1"/>
  <c r="A464" i="1"/>
  <c r="A624" i="1"/>
  <c r="A794" i="1"/>
  <c r="A965" i="1"/>
  <c r="A1125" i="1"/>
  <c r="A1285" i="1"/>
  <c r="A1456" i="1"/>
  <c r="A1637" i="1"/>
  <c r="A199" i="1"/>
  <c r="A283" i="1"/>
  <c r="A369" i="1"/>
  <c r="A455" i="1"/>
  <c r="A539" i="1"/>
  <c r="A625" i="1"/>
  <c r="A711" i="1"/>
  <c r="A795" i="1"/>
  <c r="A881" i="1"/>
  <c r="A967" i="1"/>
  <c r="A1051" i="1"/>
  <c r="A1137" i="1"/>
  <c r="A1223" i="1"/>
  <c r="A1307" i="1"/>
  <c r="A1393" i="1"/>
  <c r="A1479" i="1"/>
  <c r="A1563" i="1"/>
  <c r="A1649" i="1"/>
  <c r="A216" i="1"/>
  <c r="A386" i="1"/>
  <c r="A632" i="1"/>
  <c r="A112" i="1"/>
  <c r="A293" i="1"/>
  <c r="A453" i="1"/>
  <c r="A634" i="1"/>
  <c r="A805" i="1"/>
  <c r="A976" i="1"/>
  <c r="A1157" i="1"/>
  <c r="A1338" i="1"/>
  <c r="A1509" i="1"/>
  <c r="A27" i="1"/>
  <c r="A167" i="1"/>
  <c r="A104" i="1"/>
  <c r="A189" i="1"/>
  <c r="A274" i="1"/>
  <c r="A360" i="1"/>
  <c r="A445" i="1"/>
  <c r="A530" i="1"/>
  <c r="A616" i="1"/>
  <c r="A701" i="1"/>
  <c r="A786" i="1"/>
  <c r="A872" i="1"/>
  <c r="A957" i="1"/>
  <c r="A1042" i="1"/>
  <c r="A1128" i="1"/>
  <c r="A1213" i="1"/>
  <c r="A1298" i="1"/>
  <c r="A1384" i="1"/>
  <c r="A1469" i="1"/>
  <c r="A1554" i="1"/>
  <c r="A1640" i="1"/>
  <c r="A76" i="1"/>
  <c r="A140" i="1"/>
  <c r="A204" i="1"/>
  <c r="A268" i="1"/>
  <c r="A332" i="1"/>
  <c r="A396" i="1"/>
  <c r="A460" i="1"/>
  <c r="A524" i="1"/>
  <c r="A588" i="1"/>
  <c r="A652" i="1"/>
  <c r="A716" i="1"/>
  <c r="A780" i="1"/>
  <c r="A844" i="1"/>
  <c r="A908" i="1"/>
  <c r="A972" i="1"/>
  <c r="A1036" i="1"/>
  <c r="A1100" i="1"/>
  <c r="A1164" i="1"/>
  <c r="A1228" i="1"/>
  <c r="A1292" i="1"/>
  <c r="A1356" i="1"/>
  <c r="A1420" i="1"/>
  <c r="A1484" i="1"/>
  <c r="A1548" i="1"/>
  <c r="A1612" i="1"/>
  <c r="A38" i="1"/>
  <c r="A102" i="1"/>
  <c r="A166" i="1"/>
  <c r="A230" i="1"/>
  <c r="A294" i="1"/>
  <c r="A358" i="1"/>
  <c r="A422" i="1"/>
  <c r="A486" i="1"/>
  <c r="A550" i="1"/>
  <c r="A614" i="1"/>
  <c r="A678" i="1"/>
  <c r="A742" i="1"/>
  <c r="A806" i="1"/>
  <c r="A870" i="1"/>
  <c r="A934" i="1"/>
  <c r="A998" i="1"/>
  <c r="A1062" i="1"/>
  <c r="A1126" i="1"/>
  <c r="A1190" i="1"/>
  <c r="A1254" i="1"/>
  <c r="A1318" i="1"/>
  <c r="A1382" i="1"/>
  <c r="A1446" i="1"/>
  <c r="A1510" i="1"/>
  <c r="A1574" i="1"/>
  <c r="A1638" i="1"/>
  <c r="A1215" i="1"/>
  <c r="A192" i="1"/>
  <c r="A874" i="1"/>
  <c r="A425" i="1"/>
  <c r="A681" i="1"/>
  <c r="A906" i="1"/>
  <c r="A1131" i="1"/>
  <c r="A1363" i="1"/>
  <c r="A1589" i="1"/>
  <c r="A191" i="1"/>
  <c r="A928" i="1"/>
  <c r="A1610" i="1"/>
  <c r="A673" i="1"/>
  <c r="A1355" i="1"/>
  <c r="A139" i="1"/>
  <c r="A1055" i="1"/>
  <c r="A1419" i="1"/>
  <c r="A1651" i="1"/>
  <c r="A266" i="1"/>
  <c r="A522" i="1"/>
  <c r="A747" i="1"/>
  <c r="A979" i="1"/>
  <c r="A1235" i="1"/>
  <c r="A1461" i="1"/>
  <c r="A73" i="1"/>
  <c r="A298" i="1"/>
  <c r="A554" i="1"/>
  <c r="A779" i="1"/>
  <c r="A1011" i="1"/>
  <c r="A1237" i="1"/>
  <c r="A1463" i="1"/>
  <c r="A129" i="1"/>
  <c r="A811" i="1"/>
  <c r="A1495" i="1"/>
  <c r="A563" i="1"/>
  <c r="A1247" i="1"/>
  <c r="A83" i="1"/>
  <c r="A311" i="1"/>
  <c r="A713" i="1"/>
  <c r="A1024" i="1"/>
  <c r="A87" i="1"/>
  <c r="A319" i="1"/>
  <c r="A544" i="1"/>
  <c r="A769" i="1"/>
  <c r="A1001" i="1"/>
  <c r="A1226" i="1"/>
  <c r="A1451" i="1"/>
  <c r="A1175" i="1"/>
  <c r="A63" i="1"/>
  <c r="A43" i="1"/>
  <c r="A265" i="1"/>
  <c r="A490" i="1"/>
  <c r="A715" i="1"/>
  <c r="A947" i="1"/>
  <c r="A1173" i="1"/>
  <c r="A1399" i="1"/>
  <c r="A1631" i="1"/>
  <c r="A248" i="1"/>
  <c r="A429" i="1"/>
  <c r="A568" i="1"/>
  <c r="A664" i="1"/>
  <c r="A749" i="1"/>
  <c r="A834" i="1"/>
  <c r="A930" i="1"/>
  <c r="A1016" i="1"/>
  <c r="A1101" i="1"/>
  <c r="A1186" i="1"/>
  <c r="A1272" i="1"/>
  <c r="A1357" i="1"/>
  <c r="A1442" i="1"/>
  <c r="A1528" i="1"/>
  <c r="A1624" i="1"/>
  <c r="A79" i="1"/>
  <c r="A163" i="1"/>
  <c r="A249" i="1"/>
  <c r="A335" i="1"/>
  <c r="A419" i="1"/>
  <c r="A505" i="1"/>
  <c r="A591" i="1"/>
  <c r="A675" i="1"/>
  <c r="A761" i="1"/>
  <c r="A847" i="1"/>
  <c r="A931" i="1"/>
  <c r="A1017" i="1"/>
  <c r="A1103" i="1"/>
  <c r="A1187" i="1"/>
  <c r="A1273" i="1"/>
  <c r="A1359" i="1"/>
  <c r="A1443" i="1"/>
  <c r="A1529" i="1"/>
  <c r="A1615" i="1"/>
  <c r="A144" i="1"/>
  <c r="A304" i="1"/>
  <c r="A485" i="1"/>
  <c r="A645" i="1"/>
  <c r="A816" i="1"/>
  <c r="A986" i="1"/>
  <c r="A1146" i="1"/>
  <c r="A1306" i="1"/>
  <c r="A1477" i="1"/>
  <c r="A39" i="1"/>
  <c r="A209" i="1"/>
  <c r="A295" i="1"/>
  <c r="A379" i="1"/>
  <c r="A465" i="1"/>
  <c r="A551" i="1"/>
  <c r="A635" i="1"/>
  <c r="A721" i="1"/>
  <c r="A807" i="1"/>
  <c r="A891" i="1"/>
  <c r="A977" i="1"/>
  <c r="A1063" i="1"/>
  <c r="A1147" i="1"/>
  <c r="A1233" i="1"/>
  <c r="A1319" i="1"/>
  <c r="A1403" i="1"/>
  <c r="A1489" i="1"/>
  <c r="A1575" i="1"/>
  <c r="A77" i="1"/>
  <c r="A237" i="1"/>
  <c r="A397" i="1"/>
  <c r="A845" i="1"/>
  <c r="A133" i="1"/>
  <c r="A314" i="1"/>
  <c r="A474" i="1"/>
  <c r="A656" i="1"/>
  <c r="A826" i="1"/>
  <c r="A997" i="1"/>
  <c r="A1178" i="1"/>
  <c r="A1360" i="1"/>
  <c r="A1530" i="1"/>
  <c r="A49" i="1"/>
  <c r="A29" i="1"/>
  <c r="A114" i="1"/>
  <c r="A200" i="1"/>
  <c r="A285" i="1"/>
  <c r="A370" i="1"/>
  <c r="A456" i="1"/>
  <c r="A541" i="1"/>
  <c r="A626" i="1"/>
  <c r="A712" i="1"/>
  <c r="A797" i="1"/>
  <c r="A882" i="1"/>
  <c r="A968" i="1"/>
  <c r="A1053" i="1"/>
  <c r="A1138" i="1"/>
  <c r="A1224" i="1"/>
  <c r="A1309" i="1"/>
  <c r="A1394" i="1"/>
  <c r="A1480" i="1"/>
  <c r="A1565" i="1"/>
  <c r="A1650" i="1"/>
  <c r="A84" i="1"/>
  <c r="A148" i="1"/>
  <c r="A212" i="1"/>
  <c r="A276" i="1"/>
  <c r="A340" i="1"/>
  <c r="A404" i="1"/>
  <c r="A468" i="1"/>
  <c r="A532" i="1"/>
  <c r="A596" i="1"/>
  <c r="A660" i="1"/>
  <c r="A724" i="1"/>
  <c r="A788" i="1"/>
  <c r="A852" i="1"/>
  <c r="A916" i="1"/>
  <c r="A980" i="1"/>
  <c r="A1044" i="1"/>
  <c r="A1108" i="1"/>
  <c r="A1172" i="1"/>
  <c r="A1236" i="1"/>
  <c r="A1300" i="1"/>
  <c r="A1364" i="1"/>
  <c r="A1428" i="1"/>
  <c r="A1492" i="1"/>
  <c r="A1556" i="1"/>
  <c r="A1620" i="1"/>
  <c r="A46" i="1"/>
  <c r="A110" i="1"/>
  <c r="A174" i="1"/>
  <c r="A238" i="1"/>
  <c r="A302" i="1"/>
  <c r="A366" i="1"/>
  <c r="A430" i="1"/>
  <c r="A494" i="1"/>
  <c r="A558" i="1"/>
  <c r="A622" i="1"/>
  <c r="A686" i="1"/>
  <c r="A750" i="1"/>
  <c r="A814" i="1"/>
  <c r="A878" i="1"/>
  <c r="A942" i="1"/>
  <c r="A1006" i="1"/>
  <c r="A1070" i="1"/>
  <c r="A1134" i="1"/>
  <c r="A1198" i="1"/>
  <c r="A1262" i="1"/>
  <c r="A1326" i="1"/>
  <c r="A1390" i="1"/>
  <c r="A1454" i="1"/>
  <c r="A1518" i="1"/>
  <c r="A1582" i="1"/>
  <c r="A21" i="1"/>
  <c r="B8" i="1" l="1"/>
  <c r="I23" i="1" l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I22" i="1"/>
  <c r="H22" i="1"/>
  <c r="D21" i="1"/>
  <c r="D31" i="1"/>
  <c r="D33" i="1"/>
  <c r="D41" i="1"/>
  <c r="D81" i="1"/>
  <c r="D97" i="1"/>
  <c r="D145" i="1"/>
  <c r="D153" i="1"/>
  <c r="D353" i="1"/>
  <c r="D361" i="1"/>
  <c r="E377" i="1"/>
  <c r="D384" i="1"/>
  <c r="D392" i="1"/>
  <c r="D400" i="1"/>
  <c r="D440" i="1"/>
  <c r="E449" i="1"/>
  <c r="E457" i="1"/>
  <c r="D464" i="1"/>
  <c r="E465" i="1"/>
  <c r="D472" i="1"/>
  <c r="D480" i="1"/>
  <c r="D496" i="1"/>
  <c r="D509" i="1"/>
  <c r="D520" i="1"/>
  <c r="D528" i="1"/>
  <c r="D536" i="1"/>
  <c r="D544" i="1"/>
  <c r="D560" i="1"/>
  <c r="D565" i="1"/>
  <c r="D567" i="1"/>
  <c r="D704" i="1"/>
  <c r="D757" i="1"/>
  <c r="D765" i="1"/>
  <c r="D789" i="1"/>
  <c r="D797" i="1"/>
  <c r="D861" i="1"/>
  <c r="D869" i="1"/>
  <c r="D877" i="1"/>
  <c r="D885" i="1"/>
  <c r="D914" i="1"/>
  <c r="D925" i="1"/>
  <c r="E1011" i="1"/>
  <c r="D1150" i="1"/>
  <c r="D1158" i="1"/>
  <c r="D1222" i="1"/>
  <c r="D1382" i="1"/>
  <c r="D1398" i="1"/>
  <c r="D1414" i="1"/>
  <c r="D1430" i="1"/>
  <c r="D1446" i="1"/>
  <c r="D1454" i="1"/>
  <c r="D1486" i="1"/>
  <c r="D1578" i="1"/>
  <c r="D1586" i="1"/>
  <c r="D1594" i="1"/>
  <c r="D1634" i="1"/>
  <c r="D336" i="1" l="1"/>
  <c r="D328" i="1"/>
  <c r="D312" i="1"/>
  <c r="D304" i="1"/>
  <c r="D296" i="1"/>
  <c r="D288" i="1"/>
  <c r="D272" i="1"/>
  <c r="D264" i="1"/>
  <c r="D240" i="1"/>
  <c r="D216" i="1"/>
  <c r="D208" i="1"/>
  <c r="D192" i="1"/>
  <c r="D184" i="1"/>
  <c r="D160" i="1"/>
  <c r="D152" i="1"/>
  <c r="D144" i="1"/>
  <c r="D136" i="1"/>
  <c r="D120" i="1"/>
  <c r="D112" i="1"/>
  <c r="D24" i="1"/>
  <c r="E663" i="1"/>
  <c r="D1434" i="1"/>
  <c r="D1202" i="1"/>
  <c r="D658" i="1"/>
  <c r="D857" i="1"/>
  <c r="D729" i="1"/>
  <c r="D1145" i="1"/>
  <c r="D1113" i="1"/>
  <c r="D1260" i="1"/>
  <c r="D1252" i="1"/>
  <c r="D1244" i="1"/>
  <c r="D716" i="1"/>
  <c r="D676" i="1"/>
  <c r="D557" i="1"/>
  <c r="D549" i="1"/>
  <c r="D541" i="1"/>
  <c r="D533" i="1"/>
  <c r="D486" i="1"/>
  <c r="D462" i="1"/>
  <c r="D382" i="1"/>
  <c r="D214" i="1"/>
  <c r="D198" i="1"/>
  <c r="D190" i="1"/>
  <c r="D182" i="1"/>
  <c r="D166" i="1"/>
  <c r="D158" i="1"/>
  <c r="D150" i="1"/>
  <c r="D62" i="1"/>
  <c r="D22" i="1"/>
  <c r="D953" i="1"/>
  <c r="D801" i="1"/>
  <c r="D745" i="1"/>
  <c r="D1523" i="1"/>
  <c r="D1507" i="1"/>
  <c r="E1499" i="1"/>
  <c r="D1491" i="1"/>
  <c r="D1475" i="1"/>
  <c r="E1459" i="1"/>
  <c r="D1363" i="1"/>
  <c r="D1299" i="1"/>
  <c r="E1283" i="1"/>
  <c r="E1275" i="1"/>
  <c r="E1267" i="1"/>
  <c r="E1259" i="1"/>
  <c r="D1115" i="1"/>
  <c r="D1059" i="1"/>
  <c r="D1043" i="1"/>
  <c r="D1027" i="1"/>
  <c r="D643" i="1"/>
  <c r="D587" i="1"/>
  <c r="D579" i="1"/>
  <c r="D501" i="1"/>
  <c r="D493" i="1"/>
  <c r="E485" i="1"/>
  <c r="D477" i="1"/>
  <c r="D469" i="1"/>
  <c r="E447" i="1"/>
  <c r="D437" i="1"/>
  <c r="D429" i="1"/>
  <c r="D413" i="1"/>
  <c r="D405" i="1"/>
  <c r="E381" i="1"/>
  <c r="D245" i="1"/>
  <c r="D237" i="1"/>
  <c r="D221" i="1"/>
  <c r="D213" i="1"/>
  <c r="D205" i="1"/>
  <c r="D197" i="1"/>
  <c r="D189" i="1"/>
  <c r="D181" i="1"/>
  <c r="D173" i="1"/>
  <c r="D165" i="1"/>
  <c r="D157" i="1"/>
  <c r="D109" i="1"/>
  <c r="D85" i="1"/>
  <c r="D79" i="1"/>
  <c r="D69" i="1"/>
  <c r="D39" i="1"/>
  <c r="D29" i="1"/>
  <c r="D688" i="1"/>
  <c r="D632" i="1"/>
  <c r="D624" i="1"/>
  <c r="D608" i="1"/>
  <c r="D592" i="1"/>
  <c r="D266" i="1"/>
  <c r="D1366" i="1"/>
  <c r="D1206" i="1"/>
  <c r="D1046" i="1"/>
  <c r="D48" i="1"/>
  <c r="D1463" i="1"/>
  <c r="D1279" i="1"/>
  <c r="D749" i="1"/>
  <c r="D741" i="1"/>
  <c r="D733" i="1"/>
  <c r="D1011" i="1"/>
  <c r="D1604" i="1"/>
  <c r="D1554" i="1"/>
  <c r="D786" i="1"/>
  <c r="D770" i="1"/>
  <c r="E1593" i="1"/>
  <c r="E1569" i="1"/>
  <c r="E1561" i="1"/>
  <c r="D1281" i="1"/>
  <c r="D1177" i="1"/>
  <c r="D1065" i="1"/>
  <c r="D1049" i="1"/>
  <c r="D1041" i="1"/>
  <c r="D584" i="1"/>
  <c r="D298" i="1"/>
  <c r="D250" i="1"/>
  <c r="D1588" i="1"/>
  <c r="D1572" i="1"/>
  <c r="D1564" i="1"/>
  <c r="D1556" i="1"/>
  <c r="D1268" i="1"/>
  <c r="D1236" i="1"/>
  <c r="D1099" i="1"/>
  <c r="D1014" i="1"/>
  <c r="D717" i="1"/>
  <c r="D709" i="1"/>
  <c r="D661" i="1"/>
  <c r="D621" i="1"/>
  <c r="E597" i="1"/>
  <c r="D359" i="1"/>
  <c r="D343" i="1"/>
  <c r="D335" i="1"/>
  <c r="D327" i="1"/>
  <c r="D287" i="1"/>
  <c r="D995" i="1"/>
  <c r="D971" i="1"/>
  <c r="E660" i="1"/>
  <c r="D754" i="1"/>
  <c r="D1215" i="1"/>
  <c r="D1199" i="1"/>
  <c r="D1103" i="1"/>
  <c r="D1081" i="1"/>
  <c r="D1071" i="1"/>
  <c r="E1024" i="1"/>
  <c r="D945" i="1"/>
  <c r="D913" i="1"/>
  <c r="D905" i="1"/>
  <c r="D897" i="1"/>
  <c r="D1182" i="1"/>
  <c r="D881" i="1"/>
  <c r="E529" i="1"/>
  <c r="E521" i="1"/>
  <c r="E513" i="1"/>
  <c r="E506" i="1"/>
  <c r="E466" i="1"/>
  <c r="D458" i="1"/>
  <c r="E354" i="1"/>
  <c r="E346" i="1"/>
  <c r="E322" i="1"/>
  <c r="E306" i="1"/>
  <c r="E282" i="1"/>
  <c r="E274" i="1"/>
  <c r="E242" i="1"/>
  <c r="D234" i="1"/>
  <c r="E226" i="1"/>
  <c r="E218" i="1"/>
  <c r="D42" i="1"/>
  <c r="D1083" i="1"/>
  <c r="D614" i="1"/>
  <c r="D40" i="1"/>
  <c r="D1619" i="1"/>
  <c r="D955" i="1"/>
  <c r="D948" i="1"/>
  <c r="D940" i="1"/>
  <c r="D589" i="1"/>
  <c r="D581" i="1"/>
  <c r="D279" i="1"/>
  <c r="E1160" i="1"/>
  <c r="D1129" i="1"/>
  <c r="D1097" i="1"/>
  <c r="D1559" i="1"/>
  <c r="E1359" i="1"/>
  <c r="E1183" i="1"/>
  <c r="E1144" i="1"/>
  <c r="E1128" i="1"/>
  <c r="E1096" i="1"/>
  <c r="E1064" i="1"/>
  <c r="D1025" i="1"/>
  <c r="D993" i="1"/>
  <c r="D882" i="1"/>
  <c r="D1517" i="1"/>
  <c r="E1501" i="1"/>
  <c r="D1118" i="1"/>
  <c r="D1086" i="1"/>
  <c r="D1062" i="1"/>
  <c r="D1031" i="1"/>
  <c r="D999" i="1"/>
  <c r="D983" i="1"/>
  <c r="D920" i="1"/>
  <c r="D904" i="1"/>
  <c r="E849" i="1"/>
  <c r="D841" i="1"/>
  <c r="D825" i="1"/>
  <c r="D315" i="1"/>
  <c r="D307" i="1"/>
  <c r="D291" i="1"/>
  <c r="D283" i="1"/>
  <c r="D275" i="1"/>
  <c r="D259" i="1"/>
  <c r="D251" i="1"/>
  <c r="D243" i="1"/>
  <c r="D227" i="1"/>
  <c r="D1549" i="1"/>
  <c r="E1495" i="1"/>
  <c r="E1027" i="1"/>
  <c r="D924" i="1"/>
  <c r="D916" i="1"/>
  <c r="D647" i="1"/>
  <c r="D607" i="1"/>
  <c r="E337" i="1"/>
  <c r="D1636" i="1"/>
  <c r="E1548" i="1"/>
  <c r="E1532" i="1"/>
  <c r="D1455" i="1"/>
  <c r="D1415" i="1"/>
  <c r="E1198" i="1"/>
  <c r="D1106" i="1"/>
  <c r="E995" i="1"/>
  <c r="D962" i="1"/>
  <c r="D598" i="1"/>
  <c r="D561" i="1"/>
  <c r="D378" i="1"/>
  <c r="D58" i="1"/>
  <c r="D1271" i="1"/>
  <c r="D987" i="1"/>
  <c r="D550" i="1"/>
  <c r="D497" i="1"/>
  <c r="D263" i="1"/>
  <c r="D255" i="1"/>
  <c r="E215" i="1"/>
  <c r="E1635" i="1"/>
  <c r="D1539" i="1"/>
  <c r="E1251" i="1"/>
  <c r="E1163" i="1"/>
  <c r="D1155" i="1"/>
  <c r="D1147" i="1"/>
  <c r="D1337" i="1"/>
  <c r="D1131" i="1"/>
  <c r="E1102" i="1"/>
  <c r="D1006" i="1"/>
  <c r="D990" i="1"/>
  <c r="D982" i="1"/>
  <c r="D919" i="1"/>
  <c r="D911" i="1"/>
  <c r="D865" i="1"/>
  <c r="D793" i="1"/>
  <c r="E785" i="1"/>
  <c r="D777" i="1"/>
  <c r="E769" i="1"/>
  <c r="D761" i="1"/>
  <c r="D697" i="1"/>
  <c r="D689" i="1"/>
  <c r="D681" i="1"/>
  <c r="D673" i="1"/>
  <c r="D650" i="1"/>
  <c r="D642" i="1"/>
  <c r="D634" i="1"/>
  <c r="D626" i="1"/>
  <c r="D594" i="1"/>
  <c r="D586" i="1"/>
  <c r="D578" i="1"/>
  <c r="E1545" i="1"/>
  <c r="D1535" i="1"/>
  <c r="D1153" i="1"/>
  <c r="E1131" i="1"/>
  <c r="D957" i="1"/>
  <c r="D950" i="1"/>
  <c r="E926" i="1"/>
  <c r="D530" i="1"/>
  <c r="D522" i="1"/>
  <c r="D514" i="1"/>
  <c r="D411" i="1"/>
  <c r="D403" i="1"/>
  <c r="D219" i="1"/>
  <c r="D1591" i="1"/>
  <c r="D1483" i="1"/>
  <c r="D1174" i="1"/>
  <c r="D1075" i="1"/>
  <c r="E938" i="1"/>
  <c r="E906" i="1"/>
  <c r="E670" i="1"/>
  <c r="E421" i="1"/>
  <c r="E121" i="1"/>
  <c r="E34" i="1"/>
  <c r="E26" i="1"/>
  <c r="D1628" i="1"/>
  <c r="D1620" i="1"/>
  <c r="D1612" i="1"/>
  <c r="D1589" i="1"/>
  <c r="D1573" i="1"/>
  <c r="D1565" i="1"/>
  <c r="D1313" i="1"/>
  <c r="D1170" i="1"/>
  <c r="D1162" i="1"/>
  <c r="D1110" i="1"/>
  <c r="E930" i="1"/>
  <c r="E889" i="1"/>
  <c r="D850" i="1"/>
  <c r="D834" i="1"/>
  <c r="D818" i="1"/>
  <c r="D779" i="1"/>
  <c r="D708" i="1"/>
  <c r="D574" i="1"/>
  <c r="D450" i="1"/>
  <c r="D395" i="1"/>
  <c r="D341" i="1"/>
  <c r="D215" i="1"/>
  <c r="D207" i="1"/>
  <c r="D199" i="1"/>
  <c r="D183" i="1"/>
  <c r="D175" i="1"/>
  <c r="D167" i="1"/>
  <c r="D135" i="1"/>
  <c r="D127" i="1"/>
  <c r="E56" i="1"/>
  <c r="D1643" i="1"/>
  <c r="D1470" i="1"/>
  <c r="E1439" i="1"/>
  <c r="D1273" i="1"/>
  <c r="D1074" i="1"/>
  <c r="E1019" i="1"/>
  <c r="E833" i="1"/>
  <c r="E573" i="1"/>
  <c r="E418" i="1"/>
  <c r="D410" i="1"/>
  <c r="D47" i="1"/>
  <c r="D698" i="1"/>
  <c r="D666" i="1"/>
  <c r="D526" i="1"/>
  <c r="E425" i="1"/>
  <c r="E417" i="1"/>
  <c r="D363" i="1"/>
  <c r="D347" i="1"/>
  <c r="D141" i="1"/>
  <c r="E1627" i="1"/>
  <c r="D1532" i="1"/>
  <c r="D1447" i="1"/>
  <c r="D1399" i="1"/>
  <c r="E1231" i="1"/>
  <c r="D1169" i="1"/>
  <c r="E1115" i="1"/>
  <c r="D1034" i="1"/>
  <c r="D627" i="1"/>
  <c r="E393" i="1"/>
  <c r="E385" i="1"/>
  <c r="D323" i="1"/>
  <c r="D1587" i="1"/>
  <c r="D1540" i="1"/>
  <c r="D1406" i="1"/>
  <c r="D1383" i="1"/>
  <c r="E1091" i="1"/>
  <c r="D618" i="1"/>
  <c r="D131" i="1"/>
  <c r="D123" i="1"/>
  <c r="D115" i="1"/>
  <c r="D99" i="1"/>
  <c r="D91" i="1"/>
  <c r="D75" i="1"/>
  <c r="D59" i="1"/>
  <c r="E1639" i="1"/>
  <c r="D1599" i="1"/>
  <c r="D1522" i="1"/>
  <c r="E1506" i="1"/>
  <c r="D1498" i="1"/>
  <c r="E1451" i="1"/>
  <c r="D1411" i="1"/>
  <c r="D1395" i="1"/>
  <c r="D1380" i="1"/>
  <c r="D1255" i="1"/>
  <c r="D1247" i="1"/>
  <c r="D1213" i="1"/>
  <c r="E1175" i="1"/>
  <c r="D1142" i="1"/>
  <c r="D1091" i="1"/>
  <c r="D1002" i="1"/>
  <c r="D977" i="1"/>
  <c r="D969" i="1"/>
  <c r="D947" i="1"/>
  <c r="D853" i="1"/>
  <c r="D821" i="1"/>
  <c r="D813" i="1"/>
  <c r="D805" i="1"/>
  <c r="D719" i="1"/>
  <c r="D687" i="1"/>
  <c r="D657" i="1"/>
  <c r="D593" i="1"/>
  <c r="D585" i="1"/>
  <c r="D577" i="1"/>
  <c r="D515" i="1"/>
  <c r="D422" i="1"/>
  <c r="D406" i="1"/>
  <c r="D398" i="1"/>
  <c r="D352" i="1"/>
  <c r="D329" i="1"/>
  <c r="E313" i="1"/>
  <c r="D297" i="1"/>
  <c r="D289" i="1"/>
  <c r="D281" i="1"/>
  <c r="D249" i="1"/>
  <c r="D233" i="1"/>
  <c r="D225" i="1"/>
  <c r="E130" i="1"/>
  <c r="D1595" i="1"/>
  <c r="D1555" i="1"/>
  <c r="D1548" i="1"/>
  <c r="D1459" i="1"/>
  <c r="D1375" i="1"/>
  <c r="D1259" i="1"/>
  <c r="D1166" i="1"/>
  <c r="D1138" i="1"/>
  <c r="D649" i="1"/>
  <c r="E649" i="1"/>
  <c r="D573" i="1"/>
  <c r="D385" i="1"/>
  <c r="E383" i="1"/>
  <c r="D1275" i="1"/>
  <c r="D1651" i="1"/>
  <c r="E1623" i="1"/>
  <c r="E1572" i="1"/>
  <c r="E1564" i="1"/>
  <c r="E1553" i="1"/>
  <c r="E1531" i="1"/>
  <c r="E1491" i="1"/>
  <c r="E1379" i="1"/>
  <c r="D1343" i="1"/>
  <c r="D1251" i="1"/>
  <c r="E1235" i="1"/>
  <c r="D1178" i="1"/>
  <c r="E809" i="1"/>
  <c r="D809" i="1"/>
  <c r="D656" i="1"/>
  <c r="E658" i="1"/>
  <c r="E47" i="1"/>
  <c r="E1609" i="1"/>
  <c r="E1588" i="1"/>
  <c r="E1537" i="1"/>
  <c r="E947" i="1"/>
  <c r="D949" i="1"/>
  <c r="D849" i="1"/>
  <c r="D1627" i="1"/>
  <c r="E1607" i="1"/>
  <c r="D1450" i="1"/>
  <c r="D1443" i="1"/>
  <c r="E1422" i="1"/>
  <c r="E1407" i="1"/>
  <c r="D1379" i="1"/>
  <c r="D1356" i="1"/>
  <c r="D1348" i="1"/>
  <c r="D1340" i="1"/>
  <c r="D1335" i="1"/>
  <c r="E1295" i="1"/>
  <c r="D1235" i="1"/>
  <c r="E1099" i="1"/>
  <c r="D1019" i="1"/>
  <c r="D785" i="1"/>
  <c r="D677" i="1"/>
  <c r="E609" i="1"/>
  <c r="E442" i="1"/>
  <c r="D442" i="1"/>
  <c r="E343" i="1"/>
  <c r="E321" i="1"/>
  <c r="D321" i="1"/>
  <c r="D1543" i="1"/>
  <c r="D1551" i="1"/>
  <c r="D1533" i="1"/>
  <c r="D1527" i="1"/>
  <c r="D1496" i="1"/>
  <c r="E1483" i="1"/>
  <c r="D1478" i="1"/>
  <c r="E1443" i="1"/>
  <c r="D1431" i="1"/>
  <c r="E1339" i="1"/>
  <c r="D1332" i="1"/>
  <c r="D1319" i="1"/>
  <c r="D1311" i="1"/>
  <c r="D1243" i="1"/>
  <c r="D1054" i="1"/>
  <c r="D829" i="1"/>
  <c r="D684" i="1"/>
  <c r="D1583" i="1"/>
  <c r="D1568" i="1"/>
  <c r="D1511" i="1"/>
  <c r="D1442" i="1"/>
  <c r="E1391" i="1"/>
  <c r="D1369" i="1"/>
  <c r="E1331" i="1"/>
  <c r="D1316" i="1"/>
  <c r="D1300" i="1"/>
  <c r="D1067" i="1"/>
  <c r="D935" i="1"/>
  <c r="E937" i="1"/>
  <c r="E705" i="1"/>
  <c r="D599" i="1"/>
  <c r="E599" i="1"/>
  <c r="D201" i="1"/>
  <c r="D177" i="1"/>
  <c r="D154" i="1"/>
  <c r="E1123" i="1"/>
  <c r="D1123" i="1"/>
  <c r="D1051" i="1"/>
  <c r="E1051" i="1"/>
  <c r="E1596" i="1"/>
  <c r="D1575" i="1"/>
  <c r="D1469" i="1"/>
  <c r="D1420" i="1"/>
  <c r="D1339" i="1"/>
  <c r="D1324" i="1"/>
  <c r="D1308" i="1"/>
  <c r="D1187" i="1"/>
  <c r="D972" i="1"/>
  <c r="D721" i="1"/>
  <c r="D713" i="1"/>
  <c r="E356" i="1"/>
  <c r="D209" i="1"/>
  <c r="D185" i="1"/>
  <c r="D169" i="1"/>
  <c r="E138" i="1"/>
  <c r="E1625" i="1"/>
  <c r="D1596" i="1"/>
  <c r="D1538" i="1"/>
  <c r="D1525" i="1"/>
  <c r="D1488" i="1"/>
  <c r="D1441" i="1"/>
  <c r="D1427" i="1"/>
  <c r="D1390" i="1"/>
  <c r="D1345" i="1"/>
  <c r="D1331" i="1"/>
  <c r="D1292" i="1"/>
  <c r="D1284" i="1"/>
  <c r="D1276" i="1"/>
  <c r="E1239" i="1"/>
  <c r="D1224" i="1"/>
  <c r="E1202" i="1"/>
  <c r="E1194" i="1"/>
  <c r="E1187" i="1"/>
  <c r="E1059" i="1"/>
  <c r="D1009" i="1"/>
  <c r="E979" i="1"/>
  <c r="E956" i="1"/>
  <c r="D956" i="1"/>
  <c r="E857" i="1"/>
  <c r="D843" i="1"/>
  <c r="D705" i="1"/>
  <c r="E698" i="1"/>
  <c r="D682" i="1"/>
  <c r="E682" i="1"/>
  <c r="E636" i="1"/>
  <c r="D568" i="1"/>
  <c r="D570" i="1"/>
  <c r="E561" i="1"/>
  <c r="E553" i="1"/>
  <c r="E545" i="1"/>
  <c r="E530" i="1"/>
  <c r="D523" i="1"/>
  <c r="E378" i="1"/>
  <c r="D371" i="1"/>
  <c r="D373" i="1"/>
  <c r="D222" i="1"/>
  <c r="E129" i="1"/>
  <c r="D129" i="1"/>
  <c r="E1155" i="1"/>
  <c r="D1135" i="1"/>
  <c r="D998" i="1"/>
  <c r="D963" i="1"/>
  <c r="E793" i="1"/>
  <c r="D725" i="1"/>
  <c r="D703" i="1"/>
  <c r="D667" i="1"/>
  <c r="D470" i="1"/>
  <c r="D456" i="1"/>
  <c r="D448" i="1"/>
  <c r="D427" i="1"/>
  <c r="D265" i="1"/>
  <c r="D151" i="1"/>
  <c r="E114" i="1"/>
  <c r="D106" i="1"/>
  <c r="E98" i="1"/>
  <c r="D82" i="1"/>
  <c r="E74" i="1"/>
  <c r="E1083" i="1"/>
  <c r="D1058" i="1"/>
  <c r="D970" i="1"/>
  <c r="D961" i="1"/>
  <c r="E945" i="1"/>
  <c r="D833" i="1"/>
  <c r="D769" i="1"/>
  <c r="E650" i="1"/>
  <c r="D591" i="1"/>
  <c r="E585" i="1"/>
  <c r="E441" i="1"/>
  <c r="D368" i="1"/>
  <c r="E353" i="1"/>
  <c r="D346" i="1"/>
  <c r="E327" i="1"/>
  <c r="E135" i="1"/>
  <c r="D121" i="1"/>
  <c r="D65" i="1"/>
  <c r="E1147" i="1"/>
  <c r="E1043" i="1"/>
  <c r="D1018" i="1"/>
  <c r="E946" i="1"/>
  <c r="D937" i="1"/>
  <c r="D889" i="1"/>
  <c r="E881" i="1"/>
  <c r="E841" i="1"/>
  <c r="E817" i="1"/>
  <c r="E777" i="1"/>
  <c r="E753" i="1"/>
  <c r="D738" i="1"/>
  <c r="D701" i="1"/>
  <c r="D680" i="1"/>
  <c r="E653" i="1"/>
  <c r="E618" i="1"/>
  <c r="E570" i="1"/>
  <c r="D513" i="1"/>
  <c r="D506" i="1"/>
  <c r="D475" i="1"/>
  <c r="D402" i="1"/>
  <c r="E345" i="1"/>
  <c r="D339" i="1"/>
  <c r="D319" i="1"/>
  <c r="D295" i="1"/>
  <c r="D232" i="1"/>
  <c r="D217" i="1"/>
  <c r="D96" i="1"/>
  <c r="D88" i="1"/>
  <c r="D80" i="1"/>
  <c r="D64" i="1"/>
  <c r="D51" i="1"/>
  <c r="D45" i="1"/>
  <c r="D1122" i="1"/>
  <c r="D1094" i="1"/>
  <c r="E1081" i="1"/>
  <c r="D1022" i="1"/>
  <c r="E987" i="1"/>
  <c r="D980" i="1"/>
  <c r="D943" i="1"/>
  <c r="D929" i="1"/>
  <c r="E908" i="1"/>
  <c r="E873" i="1"/>
  <c r="D866" i="1"/>
  <c r="D845" i="1"/>
  <c r="D817" i="1"/>
  <c r="D802" i="1"/>
  <c r="D781" i="1"/>
  <c r="D753" i="1"/>
  <c r="E737" i="1"/>
  <c r="D724" i="1"/>
  <c r="D700" i="1"/>
  <c r="D693" i="1"/>
  <c r="D653" i="1"/>
  <c r="D631" i="1"/>
  <c r="D610" i="1"/>
  <c r="D603" i="1"/>
  <c r="D583" i="1"/>
  <c r="D575" i="1"/>
  <c r="D563" i="1"/>
  <c r="D539" i="1"/>
  <c r="D531" i="1"/>
  <c r="E511" i="1"/>
  <c r="E505" i="1"/>
  <c r="D482" i="1"/>
  <c r="D474" i="1"/>
  <c r="D467" i="1"/>
  <c r="D446" i="1"/>
  <c r="D432" i="1"/>
  <c r="D416" i="1"/>
  <c r="E402" i="1"/>
  <c r="D394" i="1"/>
  <c r="E373" i="1"/>
  <c r="E358" i="1"/>
  <c r="D345" i="1"/>
  <c r="E338" i="1"/>
  <c r="D331" i="1"/>
  <c r="D325" i="1"/>
  <c r="D318" i="1"/>
  <c r="D310" i="1"/>
  <c r="D302" i="1"/>
  <c r="D294" i="1"/>
  <c r="D278" i="1"/>
  <c r="D270" i="1"/>
  <c r="D262" i="1"/>
  <c r="D247" i="1"/>
  <c r="D231" i="1"/>
  <c r="D211" i="1"/>
  <c r="D203" i="1"/>
  <c r="D195" i="1"/>
  <c r="D179" i="1"/>
  <c r="D171" i="1"/>
  <c r="D163" i="1"/>
  <c r="D133" i="1"/>
  <c r="D103" i="1"/>
  <c r="D71" i="1"/>
  <c r="E64" i="1"/>
  <c r="D57" i="1"/>
  <c r="D1126" i="1"/>
  <c r="E1113" i="1"/>
  <c r="E1067" i="1"/>
  <c r="E1041" i="1"/>
  <c r="D979" i="1"/>
  <c r="D958" i="1"/>
  <c r="D942" i="1"/>
  <c r="E929" i="1"/>
  <c r="D922" i="1"/>
  <c r="E894" i="1"/>
  <c r="D873" i="1"/>
  <c r="E865" i="1"/>
  <c r="D837" i="1"/>
  <c r="E825" i="1"/>
  <c r="E801" i="1"/>
  <c r="D773" i="1"/>
  <c r="E761" i="1"/>
  <c r="D737" i="1"/>
  <c r="D714" i="1"/>
  <c r="D692" i="1"/>
  <c r="D685" i="1"/>
  <c r="D671" i="1"/>
  <c r="D663" i="1"/>
  <c r="E652" i="1"/>
  <c r="E637" i="1"/>
  <c r="D622" i="1"/>
  <c r="D617" i="1"/>
  <c r="D609" i="1"/>
  <c r="D602" i="1"/>
  <c r="E575" i="1"/>
  <c r="D569" i="1"/>
  <c r="D562" i="1"/>
  <c r="D546" i="1"/>
  <c r="D538" i="1"/>
  <c r="D517" i="1"/>
  <c r="D510" i="1"/>
  <c r="D504" i="1"/>
  <c r="E489" i="1"/>
  <c r="E474" i="1"/>
  <c r="D466" i="1"/>
  <c r="D408" i="1"/>
  <c r="E401" i="1"/>
  <c r="D386" i="1"/>
  <c r="D365" i="1"/>
  <c r="D344" i="1"/>
  <c r="D337" i="1"/>
  <c r="E330" i="1"/>
  <c r="D317" i="1"/>
  <c r="D309" i="1"/>
  <c r="D301" i="1"/>
  <c r="D293" i="1"/>
  <c r="D285" i="1"/>
  <c r="D277" i="1"/>
  <c r="D269" i="1"/>
  <c r="D261" i="1"/>
  <c r="D246" i="1"/>
  <c r="E231" i="1"/>
  <c r="D223" i="1"/>
  <c r="E216" i="1"/>
  <c r="E202" i="1"/>
  <c r="E194" i="1"/>
  <c r="D186" i="1"/>
  <c r="E170" i="1"/>
  <c r="E162" i="1"/>
  <c r="D147" i="1"/>
  <c r="D139" i="1"/>
  <c r="D125" i="1"/>
  <c r="D118" i="1"/>
  <c r="D110" i="1"/>
  <c r="D70" i="1"/>
  <c r="E63" i="1"/>
  <c r="D56" i="1"/>
  <c r="D49" i="1"/>
  <c r="D35" i="1"/>
  <c r="D27" i="1"/>
  <c r="E1033" i="1"/>
  <c r="D1033" i="1"/>
  <c r="E900" i="1"/>
  <c r="D900" i="1"/>
  <c r="D451" i="1"/>
  <c r="D453" i="1"/>
  <c r="D93" i="1"/>
  <c r="E95" i="1"/>
  <c r="D1417" i="1"/>
  <c r="D1419" i="1"/>
  <c r="E1419" i="1"/>
  <c r="D778" i="1"/>
  <c r="D780" i="1"/>
  <c r="E778" i="1"/>
  <c r="D1497" i="1"/>
  <c r="D1499" i="1"/>
  <c r="E1423" i="1"/>
  <c r="E1190" i="1"/>
  <c r="D1190" i="1"/>
  <c r="D1465" i="1"/>
  <c r="D1467" i="1"/>
  <c r="E1411" i="1"/>
  <c r="E1137" i="1"/>
  <c r="D1137" i="1"/>
  <c r="D952" i="1"/>
  <c r="E953" i="1"/>
  <c r="E954" i="1"/>
  <c r="D1615" i="1"/>
  <c r="D1519" i="1"/>
  <c r="D1503" i="1"/>
  <c r="D1449" i="1"/>
  <c r="D1451" i="1"/>
  <c r="E1375" i="1"/>
  <c r="D1353" i="1"/>
  <c r="D1355" i="1"/>
  <c r="E1323" i="1"/>
  <c r="D1323" i="1"/>
  <c r="E1209" i="1"/>
  <c r="D1209" i="1"/>
  <c r="D1211" i="1"/>
  <c r="E1195" i="1"/>
  <c r="D1195" i="1"/>
  <c r="D1197" i="1"/>
  <c r="D1580" i="1"/>
  <c r="E1573" i="1"/>
  <c r="E1475" i="1"/>
  <c r="E1455" i="1"/>
  <c r="D1422" i="1"/>
  <c r="D1401" i="1"/>
  <c r="D1403" i="1"/>
  <c r="E1403" i="1"/>
  <c r="E1395" i="1"/>
  <c r="E1367" i="1"/>
  <c r="D921" i="1"/>
  <c r="E921" i="1"/>
  <c r="D409" i="1"/>
  <c r="E407" i="1"/>
  <c r="D720" i="1"/>
  <c r="E721" i="1"/>
  <c r="D1642" i="1"/>
  <c r="D1644" i="1"/>
  <c r="E1644" i="1"/>
  <c r="E1615" i="1"/>
  <c r="E1613" i="1"/>
  <c r="E1246" i="1"/>
  <c r="D1246" i="1"/>
  <c r="D1479" i="1"/>
  <c r="E1479" i="1"/>
  <c r="E1310" i="1"/>
  <c r="D1310" i="1"/>
  <c r="D964" i="1"/>
  <c r="D966" i="1"/>
  <c r="E146" i="1"/>
  <c r="D146" i="1"/>
  <c r="D986" i="1"/>
  <c r="E984" i="1"/>
  <c r="E1517" i="1"/>
  <c r="D1516" i="1"/>
  <c r="E1516" i="1"/>
  <c r="D1501" i="1"/>
  <c r="E1474" i="1"/>
  <c r="D1474" i="1"/>
  <c r="E1467" i="1"/>
  <c r="D1433" i="1"/>
  <c r="D1435" i="1"/>
  <c r="E1435" i="1"/>
  <c r="E1427" i="1"/>
  <c r="E1374" i="1"/>
  <c r="D1289" i="1"/>
  <c r="D1291" i="1"/>
  <c r="D1267" i="1"/>
  <c r="E1302" i="1"/>
  <c r="D1302" i="1"/>
  <c r="D117" i="1"/>
  <c r="E119" i="1"/>
  <c r="D842" i="1"/>
  <c r="D844" i="1"/>
  <c r="E842" i="1"/>
  <c r="D1597" i="1"/>
  <c r="E1597" i="1"/>
  <c r="E1522" i="1"/>
  <c r="D1524" i="1"/>
  <c r="E1524" i="1"/>
  <c r="D1385" i="1"/>
  <c r="D1387" i="1"/>
  <c r="E1387" i="1"/>
  <c r="E1303" i="1"/>
  <c r="E1643" i="1"/>
  <c r="E1631" i="1"/>
  <c r="D1618" i="1"/>
  <c r="D1602" i="1"/>
  <c r="E1592" i="1"/>
  <c r="D1579" i="1"/>
  <c r="D1557" i="1"/>
  <c r="D1552" i="1"/>
  <c r="D1541" i="1"/>
  <c r="D1536" i="1"/>
  <c r="D1531" i="1"/>
  <c r="E1523" i="1"/>
  <c r="E1507" i="1"/>
  <c r="E1490" i="1"/>
  <c r="D1439" i="1"/>
  <c r="D1423" i="1"/>
  <c r="D1407" i="1"/>
  <c r="D1391" i="1"/>
  <c r="E1378" i="1"/>
  <c r="E1371" i="1"/>
  <c r="D1367" i="1"/>
  <c r="E1358" i="1"/>
  <c r="D1358" i="1"/>
  <c r="E1351" i="1"/>
  <c r="E1315" i="1"/>
  <c r="D1303" i="1"/>
  <c r="E1294" i="1"/>
  <c r="D1294" i="1"/>
  <c r="E1287" i="1"/>
  <c r="D1239" i="1"/>
  <c r="E1230" i="1"/>
  <c r="D1230" i="1"/>
  <c r="E1080" i="1"/>
  <c r="D1078" i="1"/>
  <c r="E1641" i="1"/>
  <c r="D1635" i="1"/>
  <c r="E1619" i="1"/>
  <c r="D1607" i="1"/>
  <c r="D1603" i="1"/>
  <c r="D1581" i="1"/>
  <c r="E1577" i="1"/>
  <c r="D1567" i="1"/>
  <c r="D1562" i="1"/>
  <c r="E1557" i="1"/>
  <c r="D1546" i="1"/>
  <c r="E1541" i="1"/>
  <c r="E1530" i="1"/>
  <c r="E1521" i="1"/>
  <c r="E1505" i="1"/>
  <c r="E1494" i="1"/>
  <c r="D1490" i="1"/>
  <c r="D1473" i="1"/>
  <c r="E1463" i="1"/>
  <c r="D1457" i="1"/>
  <c r="E1447" i="1"/>
  <c r="E1431" i="1"/>
  <c r="E1426" i="1"/>
  <c r="E1415" i="1"/>
  <c r="E1410" i="1"/>
  <c r="E1406" i="1"/>
  <c r="E1399" i="1"/>
  <c r="E1394" i="1"/>
  <c r="E1390" i="1"/>
  <c r="E1383" i="1"/>
  <c r="D1377" i="1"/>
  <c r="D1371" i="1"/>
  <c r="D1359" i="1"/>
  <c r="E1350" i="1"/>
  <c r="D1350" i="1"/>
  <c r="E1343" i="1"/>
  <c r="D1329" i="1"/>
  <c r="D1315" i="1"/>
  <c r="E1307" i="1"/>
  <c r="D1295" i="1"/>
  <c r="E1286" i="1"/>
  <c r="D1286" i="1"/>
  <c r="E1279" i="1"/>
  <c r="E1243" i="1"/>
  <c r="D1231" i="1"/>
  <c r="D1186" i="1"/>
  <c r="E1179" i="1"/>
  <c r="E1040" i="1"/>
  <c r="D1038" i="1"/>
  <c r="D890" i="1"/>
  <c r="D892" i="1"/>
  <c r="E890" i="1"/>
  <c r="D826" i="1"/>
  <c r="D828" i="1"/>
  <c r="E826" i="1"/>
  <c r="D762" i="1"/>
  <c r="D764" i="1"/>
  <c r="E762" i="1"/>
  <c r="E1617" i="1"/>
  <c r="E1601" i="1"/>
  <c r="E1581" i="1"/>
  <c r="D1563" i="1"/>
  <c r="E1556" i="1"/>
  <c r="D1547" i="1"/>
  <c r="E1540" i="1"/>
  <c r="D1530" i="1"/>
  <c r="E1525" i="1"/>
  <c r="D1515" i="1"/>
  <c r="D1509" i="1"/>
  <c r="D1506" i="1"/>
  <c r="D1494" i="1"/>
  <c r="D1489" i="1"/>
  <c r="D1477" i="1"/>
  <c r="E1446" i="1"/>
  <c r="E1430" i="1"/>
  <c r="D1425" i="1"/>
  <c r="E1414" i="1"/>
  <c r="D1409" i="1"/>
  <c r="E1398" i="1"/>
  <c r="D1393" i="1"/>
  <c r="E1382" i="1"/>
  <c r="E1363" i="1"/>
  <c r="D1351" i="1"/>
  <c r="E1342" i="1"/>
  <c r="D1342" i="1"/>
  <c r="E1335" i="1"/>
  <c r="D1321" i="1"/>
  <c r="D1307" i="1"/>
  <c r="E1299" i="1"/>
  <c r="D1287" i="1"/>
  <c r="E1278" i="1"/>
  <c r="D1278" i="1"/>
  <c r="E1271" i="1"/>
  <c r="D1257" i="1"/>
  <c r="E1205" i="1"/>
  <c r="E1185" i="1"/>
  <c r="D1185" i="1"/>
  <c r="D1179" i="1"/>
  <c r="E1070" i="1"/>
  <c r="D1070" i="1"/>
  <c r="D1003" i="1"/>
  <c r="E1003" i="1"/>
  <c r="D1650" i="1"/>
  <c r="D1514" i="1"/>
  <c r="E1509" i="1"/>
  <c r="D1471" i="1"/>
  <c r="E1355" i="1"/>
  <c r="E1334" i="1"/>
  <c r="D1334" i="1"/>
  <c r="E1327" i="1"/>
  <c r="E1291" i="1"/>
  <c r="E1263" i="1"/>
  <c r="D1171" i="1"/>
  <c r="E1171" i="1"/>
  <c r="D1090" i="1"/>
  <c r="E1088" i="1"/>
  <c r="E1030" i="1"/>
  <c r="D1030" i="1"/>
  <c r="D896" i="1"/>
  <c r="E897" i="1"/>
  <c r="E898" i="1"/>
  <c r="D874" i="1"/>
  <c r="D876" i="1"/>
  <c r="E874" i="1"/>
  <c r="D810" i="1"/>
  <c r="D812" i="1"/>
  <c r="E810" i="1"/>
  <c r="D746" i="1"/>
  <c r="D748" i="1"/>
  <c r="E746" i="1"/>
  <c r="E1651" i="1"/>
  <c r="E1633" i="1"/>
  <c r="D1610" i="1"/>
  <c r="E1605" i="1"/>
  <c r="E1585" i="1"/>
  <c r="E1580" i="1"/>
  <c r="D1570" i="1"/>
  <c r="E1565" i="1"/>
  <c r="D1560" i="1"/>
  <c r="D1544" i="1"/>
  <c r="E1529" i="1"/>
  <c r="E1515" i="1"/>
  <c r="E1508" i="1"/>
  <c r="E1471" i="1"/>
  <c r="E1466" i="1"/>
  <c r="E1347" i="1"/>
  <c r="E1326" i="1"/>
  <c r="D1326" i="1"/>
  <c r="E1319" i="1"/>
  <c r="D1305" i="1"/>
  <c r="E1262" i="1"/>
  <c r="D1262" i="1"/>
  <c r="E1255" i="1"/>
  <c r="D1241" i="1"/>
  <c r="D1203" i="1"/>
  <c r="E1134" i="1"/>
  <c r="D1134" i="1"/>
  <c r="D1107" i="1"/>
  <c r="E1107" i="1"/>
  <c r="D1050" i="1"/>
  <c r="E1048" i="1"/>
  <c r="D1035" i="1"/>
  <c r="E976" i="1"/>
  <c r="D974" i="1"/>
  <c r="D730" i="1"/>
  <c r="D732" i="1"/>
  <c r="E730" i="1"/>
  <c r="E1649" i="1"/>
  <c r="D1637" i="1"/>
  <c r="D1626" i="1"/>
  <c r="D1611" i="1"/>
  <c r="E1589" i="1"/>
  <c r="D1571" i="1"/>
  <c r="E1549" i="1"/>
  <c r="E1533" i="1"/>
  <c r="E1513" i="1"/>
  <c r="D1508" i="1"/>
  <c r="D1481" i="1"/>
  <c r="E1470" i="1"/>
  <c r="D1466" i="1"/>
  <c r="E1454" i="1"/>
  <c r="D1428" i="1"/>
  <c r="D1412" i="1"/>
  <c r="D1396" i="1"/>
  <c r="D1374" i="1"/>
  <c r="D1361" i="1"/>
  <c r="D1347" i="1"/>
  <c r="D1327" i="1"/>
  <c r="E1318" i="1"/>
  <c r="D1318" i="1"/>
  <c r="E1311" i="1"/>
  <c r="D1297" i="1"/>
  <c r="D1283" i="1"/>
  <c r="D1263" i="1"/>
  <c r="E1247" i="1"/>
  <c r="D1139" i="1"/>
  <c r="E1139" i="1"/>
  <c r="E1073" i="1"/>
  <c r="D1073" i="1"/>
  <c r="D858" i="1"/>
  <c r="D860" i="1"/>
  <c r="E858" i="1"/>
  <c r="D794" i="1"/>
  <c r="D796" i="1"/>
  <c r="E794" i="1"/>
  <c r="E1362" i="1"/>
  <c r="E1346" i="1"/>
  <c r="E1330" i="1"/>
  <c r="E1314" i="1"/>
  <c r="E1298" i="1"/>
  <c r="E1282" i="1"/>
  <c r="E1266" i="1"/>
  <c r="E1250" i="1"/>
  <c r="E1234" i="1"/>
  <c r="D1228" i="1"/>
  <c r="D1192" i="1"/>
  <c r="D1127" i="1"/>
  <c r="D1114" i="1"/>
  <c r="E1097" i="1"/>
  <c r="D1063" i="1"/>
  <c r="D1023" i="1"/>
  <c r="D1010" i="1"/>
  <c r="E993" i="1"/>
  <c r="D988" i="1"/>
  <c r="E955" i="1"/>
  <c r="D946" i="1"/>
  <c r="D930" i="1"/>
  <c r="D895" i="1"/>
  <c r="E884" i="1"/>
  <c r="D880" i="1"/>
  <c r="E868" i="1"/>
  <c r="D864" i="1"/>
  <c r="E852" i="1"/>
  <c r="D848" i="1"/>
  <c r="D832" i="1"/>
  <c r="D816" i="1"/>
  <c r="D800" i="1"/>
  <c r="E788" i="1"/>
  <c r="D784" i="1"/>
  <c r="D768" i="1"/>
  <c r="D752" i="1"/>
  <c r="D736" i="1"/>
  <c r="E487" i="1"/>
  <c r="E55" i="1"/>
  <c r="E1270" i="1"/>
  <c r="D1265" i="1"/>
  <c r="E1254" i="1"/>
  <c r="D1249" i="1"/>
  <c r="E1238" i="1"/>
  <c r="D1233" i="1"/>
  <c r="E1227" i="1"/>
  <c r="E1222" i="1"/>
  <c r="D1208" i="1"/>
  <c r="E1161" i="1"/>
  <c r="E1121" i="1"/>
  <c r="E1112" i="1"/>
  <c r="D1102" i="1"/>
  <c r="E1057" i="1"/>
  <c r="E1017" i="1"/>
  <c r="D1012" i="1"/>
  <c r="E1008" i="1"/>
  <c r="E963" i="1"/>
  <c r="E960" i="1"/>
  <c r="E910" i="1"/>
  <c r="E905" i="1"/>
  <c r="D884" i="1"/>
  <c r="D879" i="1"/>
  <c r="D868" i="1"/>
  <c r="D863" i="1"/>
  <c r="D852" i="1"/>
  <c r="D847" i="1"/>
  <c r="D836" i="1"/>
  <c r="D831" i="1"/>
  <c r="D820" i="1"/>
  <c r="D815" i="1"/>
  <c r="D804" i="1"/>
  <c r="D799" i="1"/>
  <c r="D788" i="1"/>
  <c r="D783" i="1"/>
  <c r="D772" i="1"/>
  <c r="D767" i="1"/>
  <c r="D756" i="1"/>
  <c r="D751" i="1"/>
  <c r="D740" i="1"/>
  <c r="D735" i="1"/>
  <c r="E689" i="1"/>
  <c r="E634" i="1"/>
  <c r="E551" i="1"/>
  <c r="D537" i="1"/>
  <c r="E537" i="1"/>
  <c r="E535" i="1"/>
  <c r="D473" i="1"/>
  <c r="E473" i="1"/>
  <c r="E471" i="1"/>
  <c r="D370" i="1"/>
  <c r="D362" i="1"/>
  <c r="E362" i="1"/>
  <c r="E314" i="1"/>
  <c r="D314" i="1"/>
  <c r="E290" i="1"/>
  <c r="D290" i="1"/>
  <c r="E258" i="1"/>
  <c r="D258" i="1"/>
  <c r="D191" i="1"/>
  <c r="E191" i="1"/>
  <c r="D159" i="1"/>
  <c r="E159" i="1"/>
  <c r="E122" i="1"/>
  <c r="D122" i="1"/>
  <c r="D1270" i="1"/>
  <c r="D1254" i="1"/>
  <c r="D1238" i="1"/>
  <c r="D1227" i="1"/>
  <c r="D1207" i="1"/>
  <c r="D1198" i="1"/>
  <c r="D1161" i="1"/>
  <c r="E1145" i="1"/>
  <c r="E1136" i="1"/>
  <c r="D1121" i="1"/>
  <c r="D1098" i="1"/>
  <c r="E1072" i="1"/>
  <c r="D1057" i="1"/>
  <c r="E1032" i="1"/>
  <c r="D1017" i="1"/>
  <c r="D1007" i="1"/>
  <c r="D994" i="1"/>
  <c r="E968" i="1"/>
  <c r="D954" i="1"/>
  <c r="E924" i="1"/>
  <c r="E914" i="1"/>
  <c r="D909" i="1"/>
  <c r="D898" i="1"/>
  <c r="D883" i="1"/>
  <c r="D867" i="1"/>
  <c r="D851" i="1"/>
  <c r="E836" i="1"/>
  <c r="E820" i="1"/>
  <c r="E804" i="1"/>
  <c r="D787" i="1"/>
  <c r="E772" i="1"/>
  <c r="E756" i="1"/>
  <c r="E745" i="1"/>
  <c r="E740" i="1"/>
  <c r="E729" i="1"/>
  <c r="E724" i="1"/>
  <c r="E613" i="1"/>
  <c r="D613" i="1"/>
  <c r="E397" i="1"/>
  <c r="D397" i="1"/>
  <c r="E369" i="1"/>
  <c r="D53" i="1"/>
  <c r="D55" i="1"/>
  <c r="D23" i="1"/>
  <c r="E23" i="1"/>
  <c r="E1105" i="1"/>
  <c r="E1001" i="1"/>
  <c r="D996" i="1"/>
  <c r="E992" i="1"/>
  <c r="E969" i="1"/>
  <c r="D722" i="1"/>
  <c r="E722" i="1"/>
  <c r="E673" i="1"/>
  <c r="D633" i="1"/>
  <c r="E633" i="1"/>
  <c r="D605" i="1"/>
  <c r="D434" i="1"/>
  <c r="D426" i="1"/>
  <c r="E426" i="1"/>
  <c r="E105" i="1"/>
  <c r="D105" i="1"/>
  <c r="D30" i="1"/>
  <c r="E31" i="1"/>
  <c r="E1366" i="1"/>
  <c r="E1306" i="1"/>
  <c r="E1290" i="1"/>
  <c r="E1274" i="1"/>
  <c r="E1258" i="1"/>
  <c r="E1242" i="1"/>
  <c r="E1226" i="1"/>
  <c r="E1211" i="1"/>
  <c r="D1200" i="1"/>
  <c r="D1146" i="1"/>
  <c r="E1129" i="1"/>
  <c r="E1120" i="1"/>
  <c r="D1105" i="1"/>
  <c r="D1082" i="1"/>
  <c r="E1075" i="1"/>
  <c r="E1065" i="1"/>
  <c r="E1056" i="1"/>
  <c r="D1042" i="1"/>
  <c r="E1035" i="1"/>
  <c r="E1025" i="1"/>
  <c r="E1016" i="1"/>
  <c r="D1001" i="1"/>
  <c r="D978" i="1"/>
  <c r="E971" i="1"/>
  <c r="E962" i="1"/>
  <c r="E948" i="1"/>
  <c r="D938" i="1"/>
  <c r="D933" i="1"/>
  <c r="E913" i="1"/>
  <c r="D908" i="1"/>
  <c r="D903" i="1"/>
  <c r="E882" i="1"/>
  <c r="E876" i="1"/>
  <c r="E866" i="1"/>
  <c r="E850" i="1"/>
  <c r="E844" i="1"/>
  <c r="E834" i="1"/>
  <c r="E818" i="1"/>
  <c r="E802" i="1"/>
  <c r="E786" i="1"/>
  <c r="E780" i="1"/>
  <c r="E770" i="1"/>
  <c r="E754" i="1"/>
  <c r="E738" i="1"/>
  <c r="E461" i="1"/>
  <c r="D461" i="1"/>
  <c r="E433" i="1"/>
  <c r="D303" i="1"/>
  <c r="E303" i="1"/>
  <c r="D271" i="1"/>
  <c r="E271" i="1"/>
  <c r="E1089" i="1"/>
  <c r="E985" i="1"/>
  <c r="D944" i="1"/>
  <c r="E932" i="1"/>
  <c r="D928" i="1"/>
  <c r="D887" i="1"/>
  <c r="D871" i="1"/>
  <c r="D855" i="1"/>
  <c r="D839" i="1"/>
  <c r="D823" i="1"/>
  <c r="D807" i="1"/>
  <c r="D791" i="1"/>
  <c r="D775" i="1"/>
  <c r="D759" i="1"/>
  <c r="D743" i="1"/>
  <c r="D727" i="1"/>
  <c r="D672" i="1"/>
  <c r="E672" i="1"/>
  <c r="D623" i="1"/>
  <c r="E623" i="1"/>
  <c r="E525" i="1"/>
  <c r="D525" i="1"/>
  <c r="D498" i="1"/>
  <c r="D490" i="1"/>
  <c r="E490" i="1"/>
  <c r="E409" i="1"/>
  <c r="D387" i="1"/>
  <c r="D389" i="1"/>
  <c r="D239" i="1"/>
  <c r="E239" i="1"/>
  <c r="D111" i="1"/>
  <c r="D113" i="1"/>
  <c r="E111" i="1"/>
  <c r="D87" i="1"/>
  <c r="E87" i="1"/>
  <c r="D1183" i="1"/>
  <c r="D1163" i="1"/>
  <c r="D1130" i="1"/>
  <c r="E1104" i="1"/>
  <c r="D1089" i="1"/>
  <c r="D1066" i="1"/>
  <c r="E1049" i="1"/>
  <c r="D1026" i="1"/>
  <c r="E1009" i="1"/>
  <c r="D1004" i="1"/>
  <c r="E1000" i="1"/>
  <c r="D985" i="1"/>
  <c r="E977" i="1"/>
  <c r="D932" i="1"/>
  <c r="D927" i="1"/>
  <c r="E922" i="1"/>
  <c r="D906" i="1"/>
  <c r="D901" i="1"/>
  <c r="D875" i="1"/>
  <c r="E860" i="1"/>
  <c r="E828" i="1"/>
  <c r="E812" i="1"/>
  <c r="E796" i="1"/>
  <c r="E764" i="1"/>
  <c r="E748" i="1"/>
  <c r="E732" i="1"/>
  <c r="E714" i="1"/>
  <c r="D554" i="1"/>
  <c r="E554" i="1"/>
  <c r="E497" i="1"/>
  <c r="E482" i="1"/>
  <c r="E481" i="1"/>
  <c r="E423" i="1"/>
  <c r="E210" i="1"/>
  <c r="D210" i="1"/>
  <c r="E178" i="1"/>
  <c r="D178" i="1"/>
  <c r="E668" i="1"/>
  <c r="E644" i="1"/>
  <c r="D639" i="1"/>
  <c r="D629" i="1"/>
  <c r="E594" i="1"/>
  <c r="E589" i="1"/>
  <c r="E565" i="1"/>
  <c r="E557" i="1"/>
  <c r="E501" i="1"/>
  <c r="D491" i="1"/>
  <c r="D449" i="1"/>
  <c r="E437" i="1"/>
  <c r="D418" i="1"/>
  <c r="E279" i="1"/>
  <c r="D253" i="1"/>
  <c r="E247" i="1"/>
  <c r="E223" i="1"/>
  <c r="E199" i="1"/>
  <c r="E167" i="1"/>
  <c r="D94" i="1"/>
  <c r="E88" i="1"/>
  <c r="E71" i="1"/>
  <c r="E58" i="1"/>
  <c r="D54" i="1"/>
  <c r="D433" i="1"/>
  <c r="D369" i="1"/>
  <c r="D320" i="1"/>
  <c r="D128" i="1"/>
  <c r="E713" i="1"/>
  <c r="E708" i="1"/>
  <c r="E697" i="1"/>
  <c r="E692" i="1"/>
  <c r="E681" i="1"/>
  <c r="E676" i="1"/>
  <c r="E666" i="1"/>
  <c r="E657" i="1"/>
  <c r="D652" i="1"/>
  <c r="E642" i="1"/>
  <c r="D637" i="1"/>
  <c r="E602" i="1"/>
  <c r="E593" i="1"/>
  <c r="E578" i="1"/>
  <c r="E569" i="1"/>
  <c r="E559" i="1"/>
  <c r="E536" i="1"/>
  <c r="D521" i="1"/>
  <c r="E514" i="1"/>
  <c r="E509" i="1"/>
  <c r="D499" i="1"/>
  <c r="E495" i="1"/>
  <c r="D485" i="1"/>
  <c r="D457" i="1"/>
  <c r="E450" i="1"/>
  <c r="E445" i="1"/>
  <c r="D435" i="1"/>
  <c r="E431" i="1"/>
  <c r="D421" i="1"/>
  <c r="D393" i="1"/>
  <c r="E386" i="1"/>
  <c r="E367" i="1"/>
  <c r="D330" i="1"/>
  <c r="D257" i="1"/>
  <c r="E250" i="1"/>
  <c r="D238" i="1"/>
  <c r="E232" i="1"/>
  <c r="D226" i="1"/>
  <c r="D104" i="1"/>
  <c r="D98" i="1"/>
  <c r="D86" i="1"/>
  <c r="D74" i="1"/>
  <c r="D46" i="1"/>
  <c r="D34" i="1"/>
  <c r="D706" i="1"/>
  <c r="D690" i="1"/>
  <c r="D674" i="1"/>
  <c r="D651" i="1"/>
  <c r="E647" i="1"/>
  <c r="E626" i="1"/>
  <c r="E617" i="1"/>
  <c r="D611" i="1"/>
  <c r="E607" i="1"/>
  <c r="D597" i="1"/>
  <c r="E587" i="1"/>
  <c r="E583" i="1"/>
  <c r="D545" i="1"/>
  <c r="E538" i="1"/>
  <c r="E519" i="1"/>
  <c r="D481" i="1"/>
  <c r="D459" i="1"/>
  <c r="E455" i="1"/>
  <c r="D445" i="1"/>
  <c r="D417" i="1"/>
  <c r="E410" i="1"/>
  <c r="E391" i="1"/>
  <c r="D381" i="1"/>
  <c r="D376" i="1"/>
  <c r="D351" i="1"/>
  <c r="E319" i="1"/>
  <c r="D313" i="1"/>
  <c r="E295" i="1"/>
  <c r="D282" i="1"/>
  <c r="E263" i="1"/>
  <c r="D256" i="1"/>
  <c r="D202" i="1"/>
  <c r="E183" i="1"/>
  <c r="D176" i="1"/>
  <c r="D170" i="1"/>
  <c r="E151" i="1"/>
  <c r="D138" i="1"/>
  <c r="E127" i="1"/>
  <c r="E90" i="1"/>
  <c r="E79" i="1"/>
  <c r="D73" i="1"/>
  <c r="D67" i="1"/>
  <c r="E50" i="1"/>
  <c r="E39" i="1"/>
  <c r="E706" i="1"/>
  <c r="E690" i="1"/>
  <c r="E674" i="1"/>
  <c r="D665" i="1"/>
  <c r="D655" i="1"/>
  <c r="D641" i="1"/>
  <c r="D635" i="1"/>
  <c r="E631" i="1"/>
  <c r="D616" i="1"/>
  <c r="D601" i="1"/>
  <c r="E562" i="1"/>
  <c r="E549" i="1"/>
  <c r="E543" i="1"/>
  <c r="D505" i="1"/>
  <c r="E498" i="1"/>
  <c r="D483" i="1"/>
  <c r="E479" i="1"/>
  <c r="E456" i="1"/>
  <c r="D441" i="1"/>
  <c r="E434" i="1"/>
  <c r="D419" i="1"/>
  <c r="E415" i="1"/>
  <c r="D377" i="1"/>
  <c r="E370" i="1"/>
  <c r="E361" i="1"/>
  <c r="E351" i="1"/>
  <c r="E335" i="1"/>
  <c r="E329" i="1"/>
  <c r="D306" i="1"/>
  <c r="D224" i="1"/>
  <c r="D143" i="1"/>
  <c r="E137" i="1"/>
  <c r="D126" i="1"/>
  <c r="D114" i="1"/>
  <c r="E103" i="1"/>
  <c r="D90" i="1"/>
  <c r="D72" i="1"/>
  <c r="E66" i="1"/>
  <c r="D61" i="1"/>
  <c r="D50" i="1"/>
  <c r="D32" i="1"/>
  <c r="D711" i="1"/>
  <c r="D695" i="1"/>
  <c r="D679" i="1"/>
  <c r="E669" i="1"/>
  <c r="E665" i="1"/>
  <c r="D659" i="1"/>
  <c r="E655" i="1"/>
  <c r="E645" i="1"/>
  <c r="E641" i="1"/>
  <c r="D625" i="1"/>
  <c r="D615" i="1"/>
  <c r="E610" i="1"/>
  <c r="E601" i="1"/>
  <c r="D595" i="1"/>
  <c r="E591" i="1"/>
  <c r="E586" i="1"/>
  <c r="E577" i="1"/>
  <c r="D571" i="1"/>
  <c r="E567" i="1"/>
  <c r="D552" i="1"/>
  <c r="D529" i="1"/>
  <c r="E522" i="1"/>
  <c r="D507" i="1"/>
  <c r="E503" i="1"/>
  <c r="D488" i="1"/>
  <c r="D465" i="1"/>
  <c r="E458" i="1"/>
  <c r="D443" i="1"/>
  <c r="E439" i="1"/>
  <c r="D424" i="1"/>
  <c r="D401" i="1"/>
  <c r="E394" i="1"/>
  <c r="D379" i="1"/>
  <c r="E375" i="1"/>
  <c r="D311" i="1"/>
  <c r="E305" i="1"/>
  <c r="D299" i="1"/>
  <c r="E287" i="1"/>
  <c r="D280" i="1"/>
  <c r="D274" i="1"/>
  <c r="D267" i="1"/>
  <c r="E255" i="1"/>
  <c r="D248" i="1"/>
  <c r="D242" i="1"/>
  <c r="D235" i="1"/>
  <c r="E224" i="1"/>
  <c r="D218" i="1"/>
  <c r="E207" i="1"/>
  <c r="D200" i="1"/>
  <c r="D194" i="1"/>
  <c r="D187" i="1"/>
  <c r="E175" i="1"/>
  <c r="D168" i="1"/>
  <c r="D162" i="1"/>
  <c r="D155" i="1"/>
  <c r="D149" i="1"/>
  <c r="E143" i="1"/>
  <c r="D137" i="1"/>
  <c r="D119" i="1"/>
  <c r="E113" i="1"/>
  <c r="D107" i="1"/>
  <c r="D95" i="1"/>
  <c r="D89" i="1"/>
  <c r="D83" i="1"/>
  <c r="E72" i="1"/>
  <c r="D66" i="1"/>
  <c r="D43" i="1"/>
  <c r="D26" i="1"/>
  <c r="E716" i="1"/>
  <c r="E700" i="1"/>
  <c r="E684" i="1"/>
  <c r="D669" i="1"/>
  <c r="D664" i="1"/>
  <c r="D645" i="1"/>
  <c r="E625" i="1"/>
  <c r="D619" i="1"/>
  <c r="E615" i="1"/>
  <c r="D600" i="1"/>
  <c r="D576" i="1"/>
  <c r="D553" i="1"/>
  <c r="E546" i="1"/>
  <c r="E527" i="1"/>
  <c r="D512" i="1"/>
  <c r="D489" i="1"/>
  <c r="E463" i="1"/>
  <c r="D425" i="1"/>
  <c r="E399" i="1"/>
  <c r="D354" i="1"/>
  <c r="D349" i="1"/>
  <c r="D338" i="1"/>
  <c r="D333" i="1"/>
  <c r="D322" i="1"/>
  <c r="E311" i="1"/>
  <c r="D305" i="1"/>
  <c r="E298" i="1"/>
  <c r="D273" i="1"/>
  <c r="E266" i="1"/>
  <c r="D241" i="1"/>
  <c r="E234" i="1"/>
  <c r="D229" i="1"/>
  <c r="D193" i="1"/>
  <c r="E186" i="1"/>
  <c r="D161" i="1"/>
  <c r="E154" i="1"/>
  <c r="D130" i="1"/>
  <c r="E106" i="1"/>
  <c r="D101" i="1"/>
  <c r="E82" i="1"/>
  <c r="D77" i="1"/>
  <c r="E42" i="1"/>
  <c r="D37" i="1"/>
  <c r="D25" i="1"/>
  <c r="D1648" i="1"/>
  <c r="E1648" i="1"/>
  <c r="D1646" i="1"/>
  <c r="E1646" i="1"/>
  <c r="E1583" i="1"/>
  <c r="D1584" i="1"/>
  <c r="D1582" i="1"/>
  <c r="E1582" i="1"/>
  <c r="E1527" i="1"/>
  <c r="D1526" i="1"/>
  <c r="E1526" i="1"/>
  <c r="E1647" i="1"/>
  <c r="E1511" i="1"/>
  <c r="D1510" i="1"/>
  <c r="E1510" i="1"/>
  <c r="E1159" i="1"/>
  <c r="D1157" i="1"/>
  <c r="E1157" i="1"/>
  <c r="D1154" i="1"/>
  <c r="E1154" i="1"/>
  <c r="D1152" i="1"/>
  <c r="E1152" i="1"/>
  <c r="D1624" i="1"/>
  <c r="E1624" i="1"/>
  <c r="D1622" i="1"/>
  <c r="E1622" i="1"/>
  <c r="D1608" i="1"/>
  <c r="E1608" i="1"/>
  <c r="D1606" i="1"/>
  <c r="E1606" i="1"/>
  <c r="D1576" i="1"/>
  <c r="E1567" i="1"/>
  <c r="D1566" i="1"/>
  <c r="E1566" i="1"/>
  <c r="D1520" i="1"/>
  <c r="E1591" i="1"/>
  <c r="D1592" i="1"/>
  <c r="D1590" i="1"/>
  <c r="E1590" i="1"/>
  <c r="E1551" i="1"/>
  <c r="D1550" i="1"/>
  <c r="E1550" i="1"/>
  <c r="E1535" i="1"/>
  <c r="D1534" i="1"/>
  <c r="E1534" i="1"/>
  <c r="D1640" i="1"/>
  <c r="E1640" i="1"/>
  <c r="D1638" i="1"/>
  <c r="E1638" i="1"/>
  <c r="D1460" i="1"/>
  <c r="E1460" i="1"/>
  <c r="D1462" i="1"/>
  <c r="E1584" i="1"/>
  <c r="E1575" i="1"/>
  <c r="D1574" i="1"/>
  <c r="E1574" i="1"/>
  <c r="D1528" i="1"/>
  <c r="E1519" i="1"/>
  <c r="D1518" i="1"/>
  <c r="E1518" i="1"/>
  <c r="E1503" i="1"/>
  <c r="D1502" i="1"/>
  <c r="E1502" i="1"/>
  <c r="D1616" i="1"/>
  <c r="E1616" i="1"/>
  <c r="D1614" i="1"/>
  <c r="E1614" i="1"/>
  <c r="E1599" i="1"/>
  <c r="D1600" i="1"/>
  <c r="E1600" i="1"/>
  <c r="D1598" i="1"/>
  <c r="E1598" i="1"/>
  <c r="D1512" i="1"/>
  <c r="D1480" i="1"/>
  <c r="E1480" i="1"/>
  <c r="D1482" i="1"/>
  <c r="D1632" i="1"/>
  <c r="E1632" i="1"/>
  <c r="D1630" i="1"/>
  <c r="E1630" i="1"/>
  <c r="E1559" i="1"/>
  <c r="D1558" i="1"/>
  <c r="E1558" i="1"/>
  <c r="E1543" i="1"/>
  <c r="D1542" i="1"/>
  <c r="E1542" i="1"/>
  <c r="D1485" i="1"/>
  <c r="E1485" i="1"/>
  <c r="E1487" i="1"/>
  <c r="D1647" i="1"/>
  <c r="D1639" i="1"/>
  <c r="E1636" i="1"/>
  <c r="D1631" i="1"/>
  <c r="E1628" i="1"/>
  <c r="D1623" i="1"/>
  <c r="E1620" i="1"/>
  <c r="E1612" i="1"/>
  <c r="E1604" i="1"/>
  <c r="D1456" i="1"/>
  <c r="E1456" i="1"/>
  <c r="D1436" i="1"/>
  <c r="E1436" i="1"/>
  <c r="E1095" i="1"/>
  <c r="D1093" i="1"/>
  <c r="E1093" i="1"/>
  <c r="E990" i="1"/>
  <c r="D989" i="1"/>
  <c r="E989" i="1"/>
  <c r="D1649" i="1"/>
  <c r="D1641" i="1"/>
  <c r="D1633" i="1"/>
  <c r="D1625" i="1"/>
  <c r="D1617" i="1"/>
  <c r="D1609" i="1"/>
  <c r="D1601" i="1"/>
  <c r="D1593" i="1"/>
  <c r="D1585" i="1"/>
  <c r="D1577" i="1"/>
  <c r="D1569" i="1"/>
  <c r="D1561" i="1"/>
  <c r="D1553" i="1"/>
  <c r="D1545" i="1"/>
  <c r="D1537" i="1"/>
  <c r="D1529" i="1"/>
  <c r="D1521" i="1"/>
  <c r="D1513" i="1"/>
  <c r="D1505" i="1"/>
  <c r="E1498" i="1"/>
  <c r="D1484" i="1"/>
  <c r="E1484" i="1"/>
  <c r="E1442" i="1"/>
  <c r="D1440" i="1"/>
  <c r="E1440" i="1"/>
  <c r="D1191" i="1"/>
  <c r="D1193" i="1"/>
  <c r="E1191" i="1"/>
  <c r="E1611" i="1"/>
  <c r="E1603" i="1"/>
  <c r="E1595" i="1"/>
  <c r="E1587" i="1"/>
  <c r="E1579" i="1"/>
  <c r="E1571" i="1"/>
  <c r="E1563" i="1"/>
  <c r="E1555" i="1"/>
  <c r="E1547" i="1"/>
  <c r="E1539" i="1"/>
  <c r="D1493" i="1"/>
  <c r="E1493" i="1"/>
  <c r="D1464" i="1"/>
  <c r="E1464" i="1"/>
  <c r="D1444" i="1"/>
  <c r="E1444" i="1"/>
  <c r="D1426" i="1"/>
  <c r="D1424" i="1"/>
  <c r="E1424" i="1"/>
  <c r="D1410" i="1"/>
  <c r="D1408" i="1"/>
  <c r="E1408" i="1"/>
  <c r="D1394" i="1"/>
  <c r="D1392" i="1"/>
  <c r="E1392" i="1"/>
  <c r="D1378" i="1"/>
  <c r="D1376" i="1"/>
  <c r="E1376" i="1"/>
  <c r="D1362" i="1"/>
  <c r="D1360" i="1"/>
  <c r="E1360" i="1"/>
  <c r="D1346" i="1"/>
  <c r="D1344" i="1"/>
  <c r="E1344" i="1"/>
  <c r="D1330" i="1"/>
  <c r="D1328" i="1"/>
  <c r="E1328" i="1"/>
  <c r="D1314" i="1"/>
  <c r="D1312" i="1"/>
  <c r="E1312" i="1"/>
  <c r="D1298" i="1"/>
  <c r="D1296" i="1"/>
  <c r="E1296" i="1"/>
  <c r="D1282" i="1"/>
  <c r="D1280" i="1"/>
  <c r="E1280" i="1"/>
  <c r="D1266" i="1"/>
  <c r="D1264" i="1"/>
  <c r="E1264" i="1"/>
  <c r="D1250" i="1"/>
  <c r="D1248" i="1"/>
  <c r="E1248" i="1"/>
  <c r="D1234" i="1"/>
  <c r="D1232" i="1"/>
  <c r="E1232" i="1"/>
  <c r="E1576" i="1"/>
  <c r="E1568" i="1"/>
  <c r="E1560" i="1"/>
  <c r="E1552" i="1"/>
  <c r="E1544" i="1"/>
  <c r="E1536" i="1"/>
  <c r="E1528" i="1"/>
  <c r="E1520" i="1"/>
  <c r="E1512" i="1"/>
  <c r="E1504" i="1"/>
  <c r="D1492" i="1"/>
  <c r="E1492" i="1"/>
  <c r="E1488" i="1"/>
  <c r="E1478" i="1"/>
  <c r="D1468" i="1"/>
  <c r="E1468" i="1"/>
  <c r="D1219" i="1"/>
  <c r="E1219" i="1"/>
  <c r="E1645" i="1"/>
  <c r="E1637" i="1"/>
  <c r="E1629" i="1"/>
  <c r="E1621" i="1"/>
  <c r="D1504" i="1"/>
  <c r="D1487" i="1"/>
  <c r="E1458" i="1"/>
  <c r="E1450" i="1"/>
  <c r="D1448" i="1"/>
  <c r="E1448" i="1"/>
  <c r="E1438" i="1"/>
  <c r="E1418" i="1"/>
  <c r="E1402" i="1"/>
  <c r="E1386" i="1"/>
  <c r="E1370" i="1"/>
  <c r="E1354" i="1"/>
  <c r="E1338" i="1"/>
  <c r="E1322" i="1"/>
  <c r="E1650" i="1"/>
  <c r="D1645" i="1"/>
  <c r="E1642" i="1"/>
  <c r="E1634" i="1"/>
  <c r="D1629" i="1"/>
  <c r="E1626" i="1"/>
  <c r="D1621" i="1"/>
  <c r="E1618" i="1"/>
  <c r="D1613" i="1"/>
  <c r="E1610" i="1"/>
  <c r="D1605" i="1"/>
  <c r="E1602" i="1"/>
  <c r="E1594" i="1"/>
  <c r="E1586" i="1"/>
  <c r="E1578" i="1"/>
  <c r="E1570" i="1"/>
  <c r="E1562" i="1"/>
  <c r="E1554" i="1"/>
  <c r="E1546" i="1"/>
  <c r="E1538" i="1"/>
  <c r="E1514" i="1"/>
  <c r="D1500" i="1"/>
  <c r="E1500" i="1"/>
  <c r="E1496" i="1"/>
  <c r="E1482" i="1"/>
  <c r="D1472" i="1"/>
  <c r="E1472" i="1"/>
  <c r="E1462" i="1"/>
  <c r="D1458" i="1"/>
  <c r="D1452" i="1"/>
  <c r="E1452" i="1"/>
  <c r="D1438" i="1"/>
  <c r="D1495" i="1"/>
  <c r="E1486" i="1"/>
  <c r="D1476" i="1"/>
  <c r="E1476" i="1"/>
  <c r="E1434" i="1"/>
  <c r="D1432" i="1"/>
  <c r="E1432" i="1"/>
  <c r="D1418" i="1"/>
  <c r="D1416" i="1"/>
  <c r="E1416" i="1"/>
  <c r="D1402" i="1"/>
  <c r="D1400" i="1"/>
  <c r="E1400" i="1"/>
  <c r="D1386" i="1"/>
  <c r="D1384" i="1"/>
  <c r="E1384" i="1"/>
  <c r="D1370" i="1"/>
  <c r="D1368" i="1"/>
  <c r="E1368" i="1"/>
  <c r="D1354" i="1"/>
  <c r="D1352" i="1"/>
  <c r="E1352" i="1"/>
  <c r="D1338" i="1"/>
  <c r="D1336" i="1"/>
  <c r="E1336" i="1"/>
  <c r="D1322" i="1"/>
  <c r="D1320" i="1"/>
  <c r="E1320" i="1"/>
  <c r="D1306" i="1"/>
  <c r="D1304" i="1"/>
  <c r="E1304" i="1"/>
  <c r="D1290" i="1"/>
  <c r="D1288" i="1"/>
  <c r="E1288" i="1"/>
  <c r="D1274" i="1"/>
  <c r="D1272" i="1"/>
  <c r="E1272" i="1"/>
  <c r="D1258" i="1"/>
  <c r="D1256" i="1"/>
  <c r="E1256" i="1"/>
  <c r="D1242" i="1"/>
  <c r="D1240" i="1"/>
  <c r="E1240" i="1"/>
  <c r="D1223" i="1"/>
  <c r="E1223" i="1"/>
  <c r="D1216" i="1"/>
  <c r="D1218" i="1"/>
  <c r="E1218" i="1"/>
  <c r="E1216" i="1"/>
  <c r="D1212" i="1"/>
  <c r="E1212" i="1"/>
  <c r="E1158" i="1"/>
  <c r="E1119" i="1"/>
  <c r="D1117" i="1"/>
  <c r="E1117" i="1"/>
  <c r="E1094" i="1"/>
  <c r="E1055" i="1"/>
  <c r="D1053" i="1"/>
  <c r="E1053" i="1"/>
  <c r="E1014" i="1"/>
  <c r="D1013" i="1"/>
  <c r="E1013" i="1"/>
  <c r="D638" i="1"/>
  <c r="E638" i="1"/>
  <c r="E639" i="1"/>
  <c r="E1477" i="1"/>
  <c r="E1469" i="1"/>
  <c r="E1461" i="1"/>
  <c r="E1453" i="1"/>
  <c r="E1445" i="1"/>
  <c r="E1437" i="1"/>
  <c r="E1429" i="1"/>
  <c r="E1421" i="1"/>
  <c r="E1413" i="1"/>
  <c r="E1405" i="1"/>
  <c r="E1397" i="1"/>
  <c r="E1389" i="1"/>
  <c r="E1381" i="1"/>
  <c r="E1373" i="1"/>
  <c r="E1365" i="1"/>
  <c r="E1357" i="1"/>
  <c r="E1349" i="1"/>
  <c r="E1341" i="1"/>
  <c r="E1333" i="1"/>
  <c r="E1325" i="1"/>
  <c r="E1317" i="1"/>
  <c r="E1309" i="1"/>
  <c r="E1301" i="1"/>
  <c r="E1293" i="1"/>
  <c r="E1285" i="1"/>
  <c r="E1277" i="1"/>
  <c r="E1269" i="1"/>
  <c r="E1261" i="1"/>
  <c r="E1253" i="1"/>
  <c r="E1245" i="1"/>
  <c r="E1237" i="1"/>
  <c r="E1229" i="1"/>
  <c r="D1205" i="1"/>
  <c r="E1201" i="1"/>
  <c r="E1169" i="1"/>
  <c r="D1165" i="1"/>
  <c r="E1165" i="1"/>
  <c r="D1151" i="1"/>
  <c r="E1143" i="1"/>
  <c r="D1141" i="1"/>
  <c r="E1141" i="1"/>
  <c r="E1118" i="1"/>
  <c r="D1087" i="1"/>
  <c r="E1079" i="1"/>
  <c r="D1077" i="1"/>
  <c r="E1077" i="1"/>
  <c r="E1054" i="1"/>
  <c r="E1039" i="1"/>
  <c r="D1037" i="1"/>
  <c r="E1037" i="1"/>
  <c r="E974" i="1"/>
  <c r="D973" i="1"/>
  <c r="E973" i="1"/>
  <c r="D1461" i="1"/>
  <c r="D1453" i="1"/>
  <c r="D1445" i="1"/>
  <c r="D1437" i="1"/>
  <c r="D1429" i="1"/>
  <c r="D1421" i="1"/>
  <c r="D1413" i="1"/>
  <c r="D1405" i="1"/>
  <c r="D1397" i="1"/>
  <c r="D1389" i="1"/>
  <c r="D1381" i="1"/>
  <c r="D1373" i="1"/>
  <c r="D1365" i="1"/>
  <c r="D1357" i="1"/>
  <c r="D1349" i="1"/>
  <c r="D1341" i="1"/>
  <c r="D1333" i="1"/>
  <c r="D1325" i="1"/>
  <c r="D1317" i="1"/>
  <c r="D1309" i="1"/>
  <c r="D1301" i="1"/>
  <c r="D1293" i="1"/>
  <c r="D1285" i="1"/>
  <c r="D1277" i="1"/>
  <c r="D1269" i="1"/>
  <c r="D1261" i="1"/>
  <c r="D1253" i="1"/>
  <c r="D1245" i="1"/>
  <c r="D1237" i="1"/>
  <c r="D1229" i="1"/>
  <c r="D1226" i="1"/>
  <c r="E1215" i="1"/>
  <c r="E1208" i="1"/>
  <c r="D1204" i="1"/>
  <c r="E1204" i="1"/>
  <c r="D1201" i="1"/>
  <c r="E1197" i="1"/>
  <c r="D1194" i="1"/>
  <c r="E1177" i="1"/>
  <c r="D1173" i="1"/>
  <c r="E1173" i="1"/>
  <c r="E1166" i="1"/>
  <c r="D1164" i="1"/>
  <c r="E1164" i="1"/>
  <c r="E1162" i="1"/>
  <c r="D1160" i="1"/>
  <c r="E1142" i="1"/>
  <c r="D1111" i="1"/>
  <c r="E1103" i="1"/>
  <c r="D1101" i="1"/>
  <c r="E1101" i="1"/>
  <c r="E1078" i="1"/>
  <c r="E1038" i="1"/>
  <c r="E998" i="1"/>
  <c r="D997" i="1"/>
  <c r="E997" i="1"/>
  <c r="E1225" i="1"/>
  <c r="E1193" i="1"/>
  <c r="D1181" i="1"/>
  <c r="E1181" i="1"/>
  <c r="E1174" i="1"/>
  <c r="D1172" i="1"/>
  <c r="E1172" i="1"/>
  <c r="E1170" i="1"/>
  <c r="D1168" i="1"/>
  <c r="E1127" i="1"/>
  <c r="D1125" i="1"/>
  <c r="E1125" i="1"/>
  <c r="E1063" i="1"/>
  <c r="D1061" i="1"/>
  <c r="E1061" i="1"/>
  <c r="E1023" i="1"/>
  <c r="D1021" i="1"/>
  <c r="E1021" i="1"/>
  <c r="D939" i="1"/>
  <c r="E939" i="1"/>
  <c r="E936" i="1"/>
  <c r="D934" i="1"/>
  <c r="E934" i="1"/>
  <c r="E1428" i="1"/>
  <c r="E1420" i="1"/>
  <c r="E1412" i="1"/>
  <c r="E1404" i="1"/>
  <c r="E1396" i="1"/>
  <c r="E1388" i="1"/>
  <c r="E1380" i="1"/>
  <c r="E1372" i="1"/>
  <c r="E1364" i="1"/>
  <c r="E1356" i="1"/>
  <c r="E1348" i="1"/>
  <c r="E1340" i="1"/>
  <c r="E1332" i="1"/>
  <c r="E1324" i="1"/>
  <c r="E1316" i="1"/>
  <c r="E1308" i="1"/>
  <c r="E1300" i="1"/>
  <c r="E1292" i="1"/>
  <c r="E1284" i="1"/>
  <c r="E1276" i="1"/>
  <c r="E1268" i="1"/>
  <c r="E1260" i="1"/>
  <c r="E1252" i="1"/>
  <c r="E1244" i="1"/>
  <c r="E1236" i="1"/>
  <c r="E1228" i="1"/>
  <c r="D1225" i="1"/>
  <c r="E1221" i="1"/>
  <c r="E1214" i="1"/>
  <c r="E1207" i="1"/>
  <c r="E1203" i="1"/>
  <c r="E1200" i="1"/>
  <c r="D1196" i="1"/>
  <c r="E1196" i="1"/>
  <c r="D1189" i="1"/>
  <c r="E1189" i="1"/>
  <c r="E1182" i="1"/>
  <c r="D1180" i="1"/>
  <c r="E1180" i="1"/>
  <c r="E1178" i="1"/>
  <c r="D1176" i="1"/>
  <c r="E1168" i="1"/>
  <c r="D1159" i="1"/>
  <c r="E1151" i="1"/>
  <c r="D1149" i="1"/>
  <c r="E1149" i="1"/>
  <c r="E1126" i="1"/>
  <c r="D1095" i="1"/>
  <c r="E1087" i="1"/>
  <c r="D1085" i="1"/>
  <c r="E1085" i="1"/>
  <c r="E1062" i="1"/>
  <c r="E1047" i="1"/>
  <c r="D1045" i="1"/>
  <c r="E1045" i="1"/>
  <c r="E1022" i="1"/>
  <c r="D991" i="1"/>
  <c r="E982" i="1"/>
  <c r="D981" i="1"/>
  <c r="E981" i="1"/>
  <c r="E1497" i="1"/>
  <c r="E1489" i="1"/>
  <c r="E1481" i="1"/>
  <c r="E1473" i="1"/>
  <c r="E1465" i="1"/>
  <c r="E1457" i="1"/>
  <c r="E1449" i="1"/>
  <c r="E1441" i="1"/>
  <c r="E1433" i="1"/>
  <c r="E1425" i="1"/>
  <c r="E1417" i="1"/>
  <c r="E1409" i="1"/>
  <c r="D1404" i="1"/>
  <c r="E1401" i="1"/>
  <c r="E1393" i="1"/>
  <c r="D1388" i="1"/>
  <c r="E1385" i="1"/>
  <c r="E1377" i="1"/>
  <c r="D1372" i="1"/>
  <c r="E1369" i="1"/>
  <c r="D1364" i="1"/>
  <c r="E1361" i="1"/>
  <c r="E1353" i="1"/>
  <c r="E1345" i="1"/>
  <c r="E1337" i="1"/>
  <c r="E1329" i="1"/>
  <c r="E1321" i="1"/>
  <c r="E1313" i="1"/>
  <c r="E1305" i="1"/>
  <c r="E1297" i="1"/>
  <c r="E1289" i="1"/>
  <c r="E1281" i="1"/>
  <c r="E1273" i="1"/>
  <c r="E1265" i="1"/>
  <c r="E1257" i="1"/>
  <c r="E1249" i="1"/>
  <c r="E1241" i="1"/>
  <c r="E1233" i="1"/>
  <c r="D1221" i="1"/>
  <c r="E1217" i="1"/>
  <c r="D1214" i="1"/>
  <c r="E1210" i="1"/>
  <c r="D1188" i="1"/>
  <c r="E1188" i="1"/>
  <c r="E1186" i="1"/>
  <c r="D1184" i="1"/>
  <c r="E1176" i="1"/>
  <c r="D1167" i="1"/>
  <c r="E1153" i="1"/>
  <c r="E1150" i="1"/>
  <c r="D1119" i="1"/>
  <c r="E1111" i="1"/>
  <c r="D1109" i="1"/>
  <c r="E1109" i="1"/>
  <c r="E1086" i="1"/>
  <c r="D1055" i="1"/>
  <c r="E1046" i="1"/>
  <c r="D1015" i="1"/>
  <c r="E1006" i="1"/>
  <c r="D1005" i="1"/>
  <c r="E1005" i="1"/>
  <c r="E1224" i="1"/>
  <c r="D1220" i="1"/>
  <c r="E1220" i="1"/>
  <c r="D1217" i="1"/>
  <c r="E1213" i="1"/>
  <c r="D1210" i="1"/>
  <c r="E1206" i="1"/>
  <c r="E1199" i="1"/>
  <c r="E1192" i="1"/>
  <c r="E1184" i="1"/>
  <c r="D1175" i="1"/>
  <c r="E1167" i="1"/>
  <c r="D1143" i="1"/>
  <c r="E1135" i="1"/>
  <c r="D1133" i="1"/>
  <c r="E1133" i="1"/>
  <c r="E1110" i="1"/>
  <c r="D1079" i="1"/>
  <c r="E1071" i="1"/>
  <c r="D1069" i="1"/>
  <c r="E1069" i="1"/>
  <c r="D1039" i="1"/>
  <c r="E1031" i="1"/>
  <c r="D1029" i="1"/>
  <c r="E1029" i="1"/>
  <c r="E966" i="1"/>
  <c r="D965" i="1"/>
  <c r="E965" i="1"/>
  <c r="D915" i="1"/>
  <c r="E915" i="1"/>
  <c r="E912" i="1"/>
  <c r="D910" i="1"/>
  <c r="D604" i="1"/>
  <c r="E604" i="1"/>
  <c r="D580" i="1"/>
  <c r="E580" i="1"/>
  <c r="D516" i="1"/>
  <c r="E516" i="1"/>
  <c r="D452" i="1"/>
  <c r="E452" i="1"/>
  <c r="D388" i="1"/>
  <c r="E388" i="1"/>
  <c r="D1144" i="1"/>
  <c r="D1136" i="1"/>
  <c r="D1128" i="1"/>
  <c r="D1120" i="1"/>
  <c r="D1112" i="1"/>
  <c r="D1104" i="1"/>
  <c r="D1096" i="1"/>
  <c r="D1088" i="1"/>
  <c r="D1080" i="1"/>
  <c r="D1072" i="1"/>
  <c r="D1064" i="1"/>
  <c r="D1056" i="1"/>
  <c r="D1048" i="1"/>
  <c r="D1040" i="1"/>
  <c r="D1032" i="1"/>
  <c r="D1024" i="1"/>
  <c r="D1016" i="1"/>
  <c r="D1008" i="1"/>
  <c r="D1000" i="1"/>
  <c r="D992" i="1"/>
  <c r="D984" i="1"/>
  <c r="D976" i="1"/>
  <c r="D968" i="1"/>
  <c r="D960" i="1"/>
  <c r="E952" i="1"/>
  <c r="E944" i="1"/>
  <c r="D899" i="1"/>
  <c r="E899" i="1"/>
  <c r="E896" i="1"/>
  <c r="D894" i="1"/>
  <c r="E1146" i="1"/>
  <c r="E1138" i="1"/>
  <c r="E1130" i="1"/>
  <c r="E1122" i="1"/>
  <c r="E1114" i="1"/>
  <c r="E1106" i="1"/>
  <c r="E1098" i="1"/>
  <c r="E1090" i="1"/>
  <c r="E1082" i="1"/>
  <c r="E1074" i="1"/>
  <c r="E1066" i="1"/>
  <c r="E1058" i="1"/>
  <c r="E1050" i="1"/>
  <c r="E1042" i="1"/>
  <c r="E1034" i="1"/>
  <c r="E1026" i="1"/>
  <c r="E1018" i="1"/>
  <c r="E1010" i="1"/>
  <c r="E1002" i="1"/>
  <c r="E994" i="1"/>
  <c r="E986" i="1"/>
  <c r="E978" i="1"/>
  <c r="E970" i="1"/>
  <c r="D959" i="1"/>
  <c r="E959" i="1"/>
  <c r="D951" i="1"/>
  <c r="E951" i="1"/>
  <c r="D923" i="1"/>
  <c r="E923" i="1"/>
  <c r="E920" i="1"/>
  <c r="D918" i="1"/>
  <c r="E880" i="1"/>
  <c r="D878" i="1"/>
  <c r="E878" i="1"/>
  <c r="E864" i="1"/>
  <c r="D862" i="1"/>
  <c r="E862" i="1"/>
  <c r="E848" i="1"/>
  <c r="D846" i="1"/>
  <c r="E846" i="1"/>
  <c r="E832" i="1"/>
  <c r="D830" i="1"/>
  <c r="E830" i="1"/>
  <c r="E816" i="1"/>
  <c r="D814" i="1"/>
  <c r="E814" i="1"/>
  <c r="E800" i="1"/>
  <c r="D798" i="1"/>
  <c r="E798" i="1"/>
  <c r="E784" i="1"/>
  <c r="D782" i="1"/>
  <c r="E782" i="1"/>
  <c r="E768" i="1"/>
  <c r="D766" i="1"/>
  <c r="E766" i="1"/>
  <c r="E752" i="1"/>
  <c r="D750" i="1"/>
  <c r="E750" i="1"/>
  <c r="E736" i="1"/>
  <c r="D734" i="1"/>
  <c r="E734" i="1"/>
  <c r="E720" i="1"/>
  <c r="D718" i="1"/>
  <c r="E718" i="1"/>
  <c r="E704" i="1"/>
  <c r="D702" i="1"/>
  <c r="E702" i="1"/>
  <c r="E688" i="1"/>
  <c r="D686" i="1"/>
  <c r="E686" i="1"/>
  <c r="E1015" i="1"/>
  <c r="E1007" i="1"/>
  <c r="E999" i="1"/>
  <c r="E991" i="1"/>
  <c r="E983" i="1"/>
  <c r="E975" i="1"/>
  <c r="E967" i="1"/>
  <c r="E918" i="1"/>
  <c r="D893" i="1"/>
  <c r="E1156" i="1"/>
  <c r="E1148" i="1"/>
  <c r="E1140" i="1"/>
  <c r="E1132" i="1"/>
  <c r="E1124" i="1"/>
  <c r="E1116" i="1"/>
  <c r="E1108" i="1"/>
  <c r="E1100" i="1"/>
  <c r="E1092" i="1"/>
  <c r="E1084" i="1"/>
  <c r="E1076" i="1"/>
  <c r="E1068" i="1"/>
  <c r="E1060" i="1"/>
  <c r="E1052" i="1"/>
  <c r="D1047" i="1"/>
  <c r="E1044" i="1"/>
  <c r="E1036" i="1"/>
  <c r="E1028" i="1"/>
  <c r="E1020" i="1"/>
  <c r="E1012" i="1"/>
  <c r="E1004" i="1"/>
  <c r="E996" i="1"/>
  <c r="E988" i="1"/>
  <c r="E980" i="1"/>
  <c r="D975" i="1"/>
  <c r="E972" i="1"/>
  <c r="D967" i="1"/>
  <c r="E964" i="1"/>
  <c r="E958" i="1"/>
  <c r="E950" i="1"/>
  <c r="E942" i="1"/>
  <c r="D917" i="1"/>
  <c r="D907" i="1"/>
  <c r="E907" i="1"/>
  <c r="E904" i="1"/>
  <c r="D902" i="1"/>
  <c r="E892" i="1"/>
  <c r="D888" i="1"/>
  <c r="D872" i="1"/>
  <c r="D856" i="1"/>
  <c r="D840" i="1"/>
  <c r="D824" i="1"/>
  <c r="D808" i="1"/>
  <c r="D792" i="1"/>
  <c r="D776" i="1"/>
  <c r="D760" i="1"/>
  <c r="D744" i="1"/>
  <c r="D728" i="1"/>
  <c r="D712" i="1"/>
  <c r="D696" i="1"/>
  <c r="D1156" i="1"/>
  <c r="D1148" i="1"/>
  <c r="D1140" i="1"/>
  <c r="D1132" i="1"/>
  <c r="D1124" i="1"/>
  <c r="D1116" i="1"/>
  <c r="D1108" i="1"/>
  <c r="D1100" i="1"/>
  <c r="D1092" i="1"/>
  <c r="D1084" i="1"/>
  <c r="D1076" i="1"/>
  <c r="D1068" i="1"/>
  <c r="D1060" i="1"/>
  <c r="D1052" i="1"/>
  <c r="D1044" i="1"/>
  <c r="D1036" i="1"/>
  <c r="D1028" i="1"/>
  <c r="D1020" i="1"/>
  <c r="E961" i="1"/>
  <c r="E957" i="1"/>
  <c r="E949" i="1"/>
  <c r="D941" i="1"/>
  <c r="D931" i="1"/>
  <c r="E931" i="1"/>
  <c r="E928" i="1"/>
  <c r="D926" i="1"/>
  <c r="E916" i="1"/>
  <c r="D912" i="1"/>
  <c r="E902" i="1"/>
  <c r="E940" i="1"/>
  <c r="D936" i="1"/>
  <c r="D891" i="1"/>
  <c r="E891" i="1"/>
  <c r="E888" i="1"/>
  <c r="D886" i="1"/>
  <c r="E886" i="1"/>
  <c r="E872" i="1"/>
  <c r="D870" i="1"/>
  <c r="E870" i="1"/>
  <c r="E856" i="1"/>
  <c r="D854" i="1"/>
  <c r="E854" i="1"/>
  <c r="E840" i="1"/>
  <c r="D838" i="1"/>
  <c r="E838" i="1"/>
  <c r="E824" i="1"/>
  <c r="D822" i="1"/>
  <c r="E822" i="1"/>
  <c r="E808" i="1"/>
  <c r="D806" i="1"/>
  <c r="E806" i="1"/>
  <c r="E792" i="1"/>
  <c r="D790" i="1"/>
  <c r="E790" i="1"/>
  <c r="E776" i="1"/>
  <c r="D774" i="1"/>
  <c r="E774" i="1"/>
  <c r="E760" i="1"/>
  <c r="D758" i="1"/>
  <c r="E758" i="1"/>
  <c r="E744" i="1"/>
  <c r="D742" i="1"/>
  <c r="E742" i="1"/>
  <c r="E728" i="1"/>
  <c r="D726" i="1"/>
  <c r="E726" i="1"/>
  <c r="E712" i="1"/>
  <c r="D710" i="1"/>
  <c r="E710" i="1"/>
  <c r="E696" i="1"/>
  <c r="D694" i="1"/>
  <c r="E694" i="1"/>
  <c r="E680" i="1"/>
  <c r="D678" i="1"/>
  <c r="E678" i="1"/>
  <c r="D628" i="1"/>
  <c r="E628" i="1"/>
  <c r="D540" i="1"/>
  <c r="E540" i="1"/>
  <c r="D476" i="1"/>
  <c r="E476" i="1"/>
  <c r="D412" i="1"/>
  <c r="E412" i="1"/>
  <c r="D284" i="1"/>
  <c r="E284" i="1"/>
  <c r="D252" i="1"/>
  <c r="E252" i="1"/>
  <c r="E206" i="1"/>
  <c r="D204" i="1"/>
  <c r="E204" i="1"/>
  <c r="E174" i="1"/>
  <c r="D172" i="1"/>
  <c r="E172" i="1"/>
  <c r="E142" i="1"/>
  <c r="D140" i="1"/>
  <c r="E140" i="1"/>
  <c r="E883" i="1"/>
  <c r="E875" i="1"/>
  <c r="E867" i="1"/>
  <c r="E859" i="1"/>
  <c r="E851" i="1"/>
  <c r="E843" i="1"/>
  <c r="E835" i="1"/>
  <c r="E827" i="1"/>
  <c r="E819" i="1"/>
  <c r="E811" i="1"/>
  <c r="E803" i="1"/>
  <c r="E795" i="1"/>
  <c r="E787" i="1"/>
  <c r="E779" i="1"/>
  <c r="E771" i="1"/>
  <c r="E763" i="1"/>
  <c r="E755" i="1"/>
  <c r="E747" i="1"/>
  <c r="E739" i="1"/>
  <c r="E731" i="1"/>
  <c r="E723" i="1"/>
  <c r="E715" i="1"/>
  <c r="E707" i="1"/>
  <c r="E699" i="1"/>
  <c r="E691" i="1"/>
  <c r="E683" i="1"/>
  <c r="E675" i="1"/>
  <c r="D660" i="1"/>
  <c r="D646" i="1"/>
  <c r="E646" i="1"/>
  <c r="D588" i="1"/>
  <c r="E588" i="1"/>
  <c r="D564" i="1"/>
  <c r="E564" i="1"/>
  <c r="D500" i="1"/>
  <c r="E500" i="1"/>
  <c r="D436" i="1"/>
  <c r="E436" i="1"/>
  <c r="D372" i="1"/>
  <c r="E372" i="1"/>
  <c r="D859" i="1"/>
  <c r="D835" i="1"/>
  <c r="D827" i="1"/>
  <c r="D819" i="1"/>
  <c r="D811" i="1"/>
  <c r="D803" i="1"/>
  <c r="D795" i="1"/>
  <c r="D771" i="1"/>
  <c r="D763" i="1"/>
  <c r="D755" i="1"/>
  <c r="D747" i="1"/>
  <c r="D739" i="1"/>
  <c r="D731" i="1"/>
  <c r="D723" i="1"/>
  <c r="D715" i="1"/>
  <c r="D707" i="1"/>
  <c r="D699" i="1"/>
  <c r="D691" i="1"/>
  <c r="D683" i="1"/>
  <c r="D675" i="1"/>
  <c r="D612" i="1"/>
  <c r="E612" i="1"/>
  <c r="D524" i="1"/>
  <c r="E524" i="1"/>
  <c r="D460" i="1"/>
  <c r="E460" i="1"/>
  <c r="D396" i="1"/>
  <c r="E396" i="1"/>
  <c r="E941" i="1"/>
  <c r="E933" i="1"/>
  <c r="E925" i="1"/>
  <c r="E917" i="1"/>
  <c r="E909" i="1"/>
  <c r="E901" i="1"/>
  <c r="E893" i="1"/>
  <c r="E885" i="1"/>
  <c r="E877" i="1"/>
  <c r="E869" i="1"/>
  <c r="E861" i="1"/>
  <c r="E853" i="1"/>
  <c r="E845" i="1"/>
  <c r="E837" i="1"/>
  <c r="E829" i="1"/>
  <c r="E821" i="1"/>
  <c r="E813" i="1"/>
  <c r="E805" i="1"/>
  <c r="E797" i="1"/>
  <c r="E789" i="1"/>
  <c r="E781" i="1"/>
  <c r="E773" i="1"/>
  <c r="E765" i="1"/>
  <c r="E757" i="1"/>
  <c r="E749" i="1"/>
  <c r="E741" i="1"/>
  <c r="E733" i="1"/>
  <c r="E725" i="1"/>
  <c r="E717" i="1"/>
  <c r="E709" i="1"/>
  <c r="E701" i="1"/>
  <c r="E693" i="1"/>
  <c r="E685" i="1"/>
  <c r="E677" i="1"/>
  <c r="D668" i="1"/>
  <c r="D654" i="1"/>
  <c r="E654" i="1"/>
  <c r="D636" i="1"/>
  <c r="E621" i="1"/>
  <c r="D558" i="1"/>
  <c r="D548" i="1"/>
  <c r="E548" i="1"/>
  <c r="E533" i="1"/>
  <c r="D494" i="1"/>
  <c r="D484" i="1"/>
  <c r="E484" i="1"/>
  <c r="E469" i="1"/>
  <c r="D430" i="1"/>
  <c r="D420" i="1"/>
  <c r="E420" i="1"/>
  <c r="E405" i="1"/>
  <c r="D366" i="1"/>
  <c r="D640" i="1"/>
  <c r="D606" i="1"/>
  <c r="D596" i="1"/>
  <c r="E596" i="1"/>
  <c r="D582" i="1"/>
  <c r="D572" i="1"/>
  <c r="E572" i="1"/>
  <c r="D518" i="1"/>
  <c r="D508" i="1"/>
  <c r="E508" i="1"/>
  <c r="E493" i="1"/>
  <c r="D444" i="1"/>
  <c r="E444" i="1"/>
  <c r="E429" i="1"/>
  <c r="D390" i="1"/>
  <c r="D380" i="1"/>
  <c r="E380" i="1"/>
  <c r="E365" i="1"/>
  <c r="E943" i="1"/>
  <c r="E935" i="1"/>
  <c r="E927" i="1"/>
  <c r="E919" i="1"/>
  <c r="E911" i="1"/>
  <c r="E903" i="1"/>
  <c r="E895" i="1"/>
  <c r="E887" i="1"/>
  <c r="E879" i="1"/>
  <c r="E871" i="1"/>
  <c r="E863" i="1"/>
  <c r="E855" i="1"/>
  <c r="E847" i="1"/>
  <c r="E839" i="1"/>
  <c r="E831" i="1"/>
  <c r="E823" i="1"/>
  <c r="E815" i="1"/>
  <c r="E807" i="1"/>
  <c r="E799" i="1"/>
  <c r="E791" i="1"/>
  <c r="E783" i="1"/>
  <c r="E775" i="1"/>
  <c r="E767" i="1"/>
  <c r="E759" i="1"/>
  <c r="E751" i="1"/>
  <c r="E743" i="1"/>
  <c r="E735" i="1"/>
  <c r="E727" i="1"/>
  <c r="E719" i="1"/>
  <c r="E711" i="1"/>
  <c r="E703" i="1"/>
  <c r="E695" i="1"/>
  <c r="E687" i="1"/>
  <c r="E679" i="1"/>
  <c r="E671" i="1"/>
  <c r="E664" i="1"/>
  <c r="D662" i="1"/>
  <c r="E662" i="1"/>
  <c r="D644" i="1"/>
  <c r="D630" i="1"/>
  <c r="D620" i="1"/>
  <c r="E620" i="1"/>
  <c r="E605" i="1"/>
  <c r="E581" i="1"/>
  <c r="D542" i="1"/>
  <c r="D532" i="1"/>
  <c r="E532" i="1"/>
  <c r="E517" i="1"/>
  <c r="D478" i="1"/>
  <c r="D468" i="1"/>
  <c r="E468" i="1"/>
  <c r="E453" i="1"/>
  <c r="D414" i="1"/>
  <c r="D404" i="1"/>
  <c r="E404" i="1"/>
  <c r="E389" i="1"/>
  <c r="D670" i="1"/>
  <c r="E661" i="1"/>
  <c r="D648" i="1"/>
  <c r="E629" i="1"/>
  <c r="D590" i="1"/>
  <c r="D566" i="1"/>
  <c r="D556" i="1"/>
  <c r="E556" i="1"/>
  <c r="E541" i="1"/>
  <c r="D502" i="1"/>
  <c r="D492" i="1"/>
  <c r="E492" i="1"/>
  <c r="E477" i="1"/>
  <c r="D438" i="1"/>
  <c r="D428" i="1"/>
  <c r="E428" i="1"/>
  <c r="E413" i="1"/>
  <c r="D374" i="1"/>
  <c r="D364" i="1"/>
  <c r="E364" i="1"/>
  <c r="D358" i="1"/>
  <c r="D348" i="1"/>
  <c r="E348" i="1"/>
  <c r="D332" i="1"/>
  <c r="E332" i="1"/>
  <c r="D228" i="1"/>
  <c r="E228" i="1"/>
  <c r="E102" i="1"/>
  <c r="D100" i="1"/>
  <c r="E100" i="1"/>
  <c r="E78" i="1"/>
  <c r="D76" i="1"/>
  <c r="E76" i="1"/>
  <c r="D36" i="1"/>
  <c r="E36" i="1"/>
  <c r="D559" i="1"/>
  <c r="D551" i="1"/>
  <c r="D543" i="1"/>
  <c r="D535" i="1"/>
  <c r="D527" i="1"/>
  <c r="D519" i="1"/>
  <c r="D511" i="1"/>
  <c r="D503" i="1"/>
  <c r="D495" i="1"/>
  <c r="D487" i="1"/>
  <c r="D479" i="1"/>
  <c r="D471" i="1"/>
  <c r="D463" i="1"/>
  <c r="D455" i="1"/>
  <c r="D447" i="1"/>
  <c r="D439" i="1"/>
  <c r="D431" i="1"/>
  <c r="D423" i="1"/>
  <c r="D415" i="1"/>
  <c r="D407" i="1"/>
  <c r="D399" i="1"/>
  <c r="D391" i="1"/>
  <c r="D383" i="1"/>
  <c r="D375" i="1"/>
  <c r="D367" i="1"/>
  <c r="D357" i="1"/>
  <c r="D342" i="1"/>
  <c r="D326" i="1"/>
  <c r="E310" i="1"/>
  <c r="D308" i="1"/>
  <c r="E308" i="1"/>
  <c r="D134" i="1"/>
  <c r="E118" i="1"/>
  <c r="D116" i="1"/>
  <c r="E116" i="1"/>
  <c r="D92" i="1"/>
  <c r="E92" i="1"/>
  <c r="D52" i="1"/>
  <c r="E52" i="1"/>
  <c r="D276" i="1"/>
  <c r="E276" i="1"/>
  <c r="D244" i="1"/>
  <c r="E244" i="1"/>
  <c r="D220" i="1"/>
  <c r="E220" i="1"/>
  <c r="D196" i="1"/>
  <c r="E196" i="1"/>
  <c r="D164" i="1"/>
  <c r="E164" i="1"/>
  <c r="E70" i="1"/>
  <c r="D68" i="1"/>
  <c r="E68" i="1"/>
  <c r="D28" i="1"/>
  <c r="E28" i="1"/>
  <c r="E630" i="1"/>
  <c r="E622" i="1"/>
  <c r="E614" i="1"/>
  <c r="E606" i="1"/>
  <c r="E598" i="1"/>
  <c r="E590" i="1"/>
  <c r="E582" i="1"/>
  <c r="E574" i="1"/>
  <c r="E566" i="1"/>
  <c r="E558" i="1"/>
  <c r="E550" i="1"/>
  <c r="E542" i="1"/>
  <c r="E534" i="1"/>
  <c r="E526" i="1"/>
  <c r="E518" i="1"/>
  <c r="E510" i="1"/>
  <c r="E502" i="1"/>
  <c r="E494" i="1"/>
  <c r="E486" i="1"/>
  <c r="E478" i="1"/>
  <c r="E470" i="1"/>
  <c r="E462" i="1"/>
  <c r="E454" i="1"/>
  <c r="E446" i="1"/>
  <c r="E438" i="1"/>
  <c r="E430" i="1"/>
  <c r="E422" i="1"/>
  <c r="E414" i="1"/>
  <c r="E406" i="1"/>
  <c r="E398" i="1"/>
  <c r="E390" i="1"/>
  <c r="E382" i="1"/>
  <c r="E374" i="1"/>
  <c r="E366" i="1"/>
  <c r="D356" i="1"/>
  <c r="D340" i="1"/>
  <c r="E340" i="1"/>
  <c r="E326" i="1"/>
  <c r="D324" i="1"/>
  <c r="E324" i="1"/>
  <c r="D132" i="1"/>
  <c r="E132" i="1"/>
  <c r="E667" i="1"/>
  <c r="E659" i="1"/>
  <c r="E651" i="1"/>
  <c r="E643" i="1"/>
  <c r="E635" i="1"/>
  <c r="E627" i="1"/>
  <c r="E619" i="1"/>
  <c r="E611" i="1"/>
  <c r="E603" i="1"/>
  <c r="E595" i="1"/>
  <c r="E579" i="1"/>
  <c r="E571" i="1"/>
  <c r="E563" i="1"/>
  <c r="E555" i="1"/>
  <c r="E547" i="1"/>
  <c r="E539" i="1"/>
  <c r="D534" i="1"/>
  <c r="E531" i="1"/>
  <c r="E523" i="1"/>
  <c r="E515" i="1"/>
  <c r="E507" i="1"/>
  <c r="E499" i="1"/>
  <c r="E491" i="1"/>
  <c r="E483" i="1"/>
  <c r="E475" i="1"/>
  <c r="E467" i="1"/>
  <c r="E459" i="1"/>
  <c r="D454" i="1"/>
  <c r="E451" i="1"/>
  <c r="E443" i="1"/>
  <c r="E435" i="1"/>
  <c r="E427" i="1"/>
  <c r="E419" i="1"/>
  <c r="E411" i="1"/>
  <c r="E403" i="1"/>
  <c r="E395" i="1"/>
  <c r="E387" i="1"/>
  <c r="E379" i="1"/>
  <c r="E371" i="1"/>
  <c r="E363" i="1"/>
  <c r="D360" i="1"/>
  <c r="E360" i="1"/>
  <c r="D355" i="1"/>
  <c r="E355" i="1"/>
  <c r="D300" i="1"/>
  <c r="E300" i="1"/>
  <c r="D268" i="1"/>
  <c r="E268" i="1"/>
  <c r="D236" i="1"/>
  <c r="E236" i="1"/>
  <c r="D188" i="1"/>
  <c r="E188" i="1"/>
  <c r="E158" i="1"/>
  <c r="D156" i="1"/>
  <c r="E156" i="1"/>
  <c r="E110" i="1"/>
  <c r="D108" i="1"/>
  <c r="E108" i="1"/>
  <c r="E86" i="1"/>
  <c r="D84" i="1"/>
  <c r="E84" i="1"/>
  <c r="D44" i="1"/>
  <c r="E44" i="1"/>
  <c r="E656" i="1"/>
  <c r="E648" i="1"/>
  <c r="E640" i="1"/>
  <c r="E632" i="1"/>
  <c r="E624" i="1"/>
  <c r="E616" i="1"/>
  <c r="E608" i="1"/>
  <c r="E600" i="1"/>
  <c r="E592" i="1"/>
  <c r="E584" i="1"/>
  <c r="E576" i="1"/>
  <c r="E568" i="1"/>
  <c r="E560" i="1"/>
  <c r="D555" i="1"/>
  <c r="E552" i="1"/>
  <c r="D547" i="1"/>
  <c r="E544" i="1"/>
  <c r="E528" i="1"/>
  <c r="E520" i="1"/>
  <c r="E512" i="1"/>
  <c r="E504" i="1"/>
  <c r="E496" i="1"/>
  <c r="E488" i="1"/>
  <c r="E480" i="1"/>
  <c r="E472" i="1"/>
  <c r="E464" i="1"/>
  <c r="E448" i="1"/>
  <c r="E440" i="1"/>
  <c r="E432" i="1"/>
  <c r="E424" i="1"/>
  <c r="E416" i="1"/>
  <c r="E408" i="1"/>
  <c r="E400" i="1"/>
  <c r="E392" i="1"/>
  <c r="E384" i="1"/>
  <c r="E376" i="1"/>
  <c r="E368" i="1"/>
  <c r="D350" i="1"/>
  <c r="D334" i="1"/>
  <c r="D230" i="1"/>
  <c r="D102" i="1"/>
  <c r="D78" i="1"/>
  <c r="E62" i="1"/>
  <c r="D60" i="1"/>
  <c r="E60" i="1"/>
  <c r="D38" i="1"/>
  <c r="E359" i="1"/>
  <c r="E318" i="1"/>
  <c r="D316" i="1"/>
  <c r="E316" i="1"/>
  <c r="D292" i="1"/>
  <c r="E292" i="1"/>
  <c r="D286" i="1"/>
  <c r="D260" i="1"/>
  <c r="E260" i="1"/>
  <c r="D254" i="1"/>
  <c r="D212" i="1"/>
  <c r="E212" i="1"/>
  <c r="D206" i="1"/>
  <c r="D180" i="1"/>
  <c r="E180" i="1"/>
  <c r="D174" i="1"/>
  <c r="E150" i="1"/>
  <c r="D148" i="1"/>
  <c r="E148" i="1"/>
  <c r="D142" i="1"/>
  <c r="E126" i="1"/>
  <c r="D124" i="1"/>
  <c r="E124" i="1"/>
  <c r="D63" i="1"/>
  <c r="E297" i="1"/>
  <c r="E289" i="1"/>
  <c r="E281" i="1"/>
  <c r="E273" i="1"/>
  <c r="E265" i="1"/>
  <c r="E257" i="1"/>
  <c r="E249" i="1"/>
  <c r="E241" i="1"/>
  <c r="E233" i="1"/>
  <c r="E225" i="1"/>
  <c r="E217" i="1"/>
  <c r="E209" i="1"/>
  <c r="E201" i="1"/>
  <c r="E193" i="1"/>
  <c r="E185" i="1"/>
  <c r="E177" i="1"/>
  <c r="E169" i="1"/>
  <c r="E161" i="1"/>
  <c r="E153" i="1"/>
  <c r="E145" i="1"/>
  <c r="E97" i="1"/>
  <c r="E89" i="1"/>
  <c r="E81" i="1"/>
  <c r="E73" i="1"/>
  <c r="E65" i="1"/>
  <c r="E57" i="1"/>
  <c r="E49" i="1"/>
  <c r="E41" i="1"/>
  <c r="E33" i="1"/>
  <c r="E25" i="1"/>
  <c r="E350" i="1"/>
  <c r="E342" i="1"/>
  <c r="E334" i="1"/>
  <c r="E302" i="1"/>
  <c r="E294" i="1"/>
  <c r="E286" i="1"/>
  <c r="E278" i="1"/>
  <c r="E270" i="1"/>
  <c r="E262" i="1"/>
  <c r="E254" i="1"/>
  <c r="E246" i="1"/>
  <c r="E238" i="1"/>
  <c r="E230" i="1"/>
  <c r="E222" i="1"/>
  <c r="E214" i="1"/>
  <c r="E198" i="1"/>
  <c r="E190" i="1"/>
  <c r="E182" i="1"/>
  <c r="E166" i="1"/>
  <c r="E134" i="1"/>
  <c r="E94" i="1"/>
  <c r="E54" i="1"/>
  <c r="E46" i="1"/>
  <c r="E38" i="1"/>
  <c r="E30" i="1"/>
  <c r="E22" i="1"/>
  <c r="E347" i="1"/>
  <c r="E339" i="1"/>
  <c r="E331" i="1"/>
  <c r="E323" i="1"/>
  <c r="E315" i="1"/>
  <c r="E307" i="1"/>
  <c r="E299" i="1"/>
  <c r="E291" i="1"/>
  <c r="E283" i="1"/>
  <c r="E275" i="1"/>
  <c r="E267" i="1"/>
  <c r="E259" i="1"/>
  <c r="E251" i="1"/>
  <c r="E243" i="1"/>
  <c r="E235" i="1"/>
  <c r="E227" i="1"/>
  <c r="E219" i="1"/>
  <c r="E211" i="1"/>
  <c r="E203" i="1"/>
  <c r="E195" i="1"/>
  <c r="E187" i="1"/>
  <c r="E179" i="1"/>
  <c r="E171" i="1"/>
  <c r="E163" i="1"/>
  <c r="E155" i="1"/>
  <c r="E147" i="1"/>
  <c r="E139" i="1"/>
  <c r="E131" i="1"/>
  <c r="E123" i="1"/>
  <c r="E115" i="1"/>
  <c r="E107" i="1"/>
  <c r="E99" i="1"/>
  <c r="E91" i="1"/>
  <c r="E83" i="1"/>
  <c r="E75" i="1"/>
  <c r="E67" i="1"/>
  <c r="E59" i="1"/>
  <c r="E51" i="1"/>
  <c r="E43" i="1"/>
  <c r="E35" i="1"/>
  <c r="E27" i="1"/>
  <c r="E352" i="1"/>
  <c r="E344" i="1"/>
  <c r="E336" i="1"/>
  <c r="E328" i="1"/>
  <c r="E320" i="1"/>
  <c r="E312" i="1"/>
  <c r="E304" i="1"/>
  <c r="E296" i="1"/>
  <c r="E288" i="1"/>
  <c r="E280" i="1"/>
  <c r="E272" i="1"/>
  <c r="E264" i="1"/>
  <c r="E256" i="1"/>
  <c r="E248" i="1"/>
  <c r="E240" i="1"/>
  <c r="E208" i="1"/>
  <c r="E200" i="1"/>
  <c r="E192" i="1"/>
  <c r="E184" i="1"/>
  <c r="E176" i="1"/>
  <c r="E168" i="1"/>
  <c r="E160" i="1"/>
  <c r="E152" i="1"/>
  <c r="E144" i="1"/>
  <c r="E136" i="1"/>
  <c r="E128" i="1"/>
  <c r="E120" i="1"/>
  <c r="E112" i="1"/>
  <c r="E104" i="1"/>
  <c r="E96" i="1"/>
  <c r="E80" i="1"/>
  <c r="E48" i="1"/>
  <c r="E40" i="1"/>
  <c r="E32" i="1"/>
  <c r="E24" i="1"/>
  <c r="E357" i="1"/>
  <c r="E349" i="1"/>
  <c r="E341" i="1"/>
  <c r="E333" i="1"/>
  <c r="E325" i="1"/>
  <c r="E317" i="1"/>
  <c r="E309" i="1"/>
  <c r="E301" i="1"/>
  <c r="E293" i="1"/>
  <c r="E285" i="1"/>
  <c r="E277" i="1"/>
  <c r="E269" i="1"/>
  <c r="E261" i="1"/>
  <c r="E253" i="1"/>
  <c r="E245" i="1"/>
  <c r="E237" i="1"/>
  <c r="E229" i="1"/>
  <c r="E221" i="1"/>
  <c r="E213" i="1"/>
  <c r="E205" i="1"/>
  <c r="E197" i="1"/>
  <c r="E189" i="1"/>
  <c r="E181" i="1"/>
  <c r="E173" i="1"/>
  <c r="E165" i="1"/>
  <c r="E157" i="1"/>
  <c r="E149" i="1"/>
  <c r="E141" i="1"/>
  <c r="E133" i="1"/>
  <c r="E125" i="1"/>
  <c r="E117" i="1"/>
  <c r="E109" i="1"/>
  <c r="E101" i="1"/>
  <c r="E93" i="1"/>
  <c r="E85" i="1"/>
  <c r="E77" i="1"/>
  <c r="E69" i="1"/>
  <c r="E61" i="1"/>
  <c r="E53" i="1"/>
  <c r="E45" i="1"/>
  <c r="E37" i="1"/>
  <c r="E29" i="1"/>
  <c r="D10" i="1" l="1"/>
  <c r="F1701" i="58" l="1"/>
  <c r="P1701" i="58" s="1"/>
  <c r="F1698" i="58"/>
  <c r="P1698" i="58" s="1"/>
  <c r="F1699" i="58"/>
  <c r="F1700" i="58"/>
  <c r="L1700" i="58" s="1"/>
  <c r="F25" i="58"/>
  <c r="I25" i="58" s="1"/>
  <c r="F31" i="58"/>
  <c r="F33" i="58"/>
  <c r="I33" i="58" s="1"/>
  <c r="F24" i="58"/>
  <c r="I24" i="58" s="1"/>
  <c r="F29" i="58"/>
  <c r="I29" i="58" s="1"/>
  <c r="F27" i="58"/>
  <c r="F28" i="58"/>
  <c r="I28" i="58" s="1"/>
  <c r="F23" i="58"/>
  <c r="I23" i="58" s="1"/>
  <c r="F32" i="58"/>
  <c r="I32" i="58" s="1"/>
  <c r="F30" i="58"/>
  <c r="I30" i="58" s="1"/>
  <c r="F35" i="58"/>
  <c r="I35" i="58" s="1"/>
  <c r="F34" i="58"/>
  <c r="I34" i="58" s="1"/>
  <c r="C33" i="58" l="1"/>
  <c r="O33" i="58"/>
  <c r="N33" i="58"/>
  <c r="S33" i="58" s="1"/>
  <c r="G33" i="58"/>
  <c r="P33" i="58"/>
  <c r="M33" i="58"/>
  <c r="J33" i="58" s="1"/>
  <c r="L33" i="58"/>
  <c r="O34" i="58"/>
  <c r="G34" i="58"/>
  <c r="N34" i="58"/>
  <c r="S34" i="58" s="1"/>
  <c r="C34" i="58"/>
  <c r="M34" i="58"/>
  <c r="P34" i="58"/>
  <c r="L34" i="58"/>
  <c r="O29" i="58"/>
  <c r="P29" i="58"/>
  <c r="M29" i="58"/>
  <c r="G29" i="58"/>
  <c r="N29" i="58"/>
  <c r="C29" i="58"/>
  <c r="L29" i="58"/>
  <c r="O27" i="58"/>
  <c r="G27" i="58"/>
  <c r="M27" i="58"/>
  <c r="N27" i="58"/>
  <c r="C27" i="58"/>
  <c r="L27" i="58"/>
  <c r="P27" i="58"/>
  <c r="G32" i="58"/>
  <c r="N32" i="58"/>
  <c r="S32" i="58" s="1"/>
  <c r="M32" i="58"/>
  <c r="J32" i="58" s="1"/>
  <c r="C32" i="58"/>
  <c r="O32" i="58"/>
  <c r="L32" i="58"/>
  <c r="P32" i="58"/>
  <c r="N28" i="58"/>
  <c r="O28" i="58"/>
  <c r="G28" i="58"/>
  <c r="C28" i="58"/>
  <c r="P28" i="58"/>
  <c r="L28" i="58"/>
  <c r="M28" i="58"/>
  <c r="N31" i="58"/>
  <c r="C31" i="58"/>
  <c r="O31" i="58"/>
  <c r="G31" i="58"/>
  <c r="L31" i="58"/>
  <c r="P31" i="58"/>
  <c r="M31" i="58"/>
  <c r="I31" i="58"/>
  <c r="G30" i="58"/>
  <c r="N30" i="58"/>
  <c r="S30" i="58" s="1"/>
  <c r="C30" i="58"/>
  <c r="O30" i="58"/>
  <c r="M30" i="58"/>
  <c r="J30" i="58" s="1"/>
  <c r="L30" i="58"/>
  <c r="P30" i="58"/>
  <c r="N35" i="58"/>
  <c r="O35" i="58"/>
  <c r="C35" i="58"/>
  <c r="G35" i="58"/>
  <c r="M35" i="58"/>
  <c r="J35" i="58" s="1"/>
  <c r="P35" i="58"/>
  <c r="L35" i="58"/>
  <c r="N23" i="58"/>
  <c r="S23" i="58" s="1"/>
  <c r="G23" i="58"/>
  <c r="O23" i="58"/>
  <c r="C23" i="58"/>
  <c r="L23" i="58"/>
  <c r="P23" i="58"/>
  <c r="M23" i="58"/>
  <c r="I27" i="58"/>
  <c r="G25" i="58"/>
  <c r="N25" i="58"/>
  <c r="S25" i="58" s="1"/>
  <c r="C25" i="58"/>
  <c r="O25" i="58"/>
  <c r="L25" i="58"/>
  <c r="M25" i="58"/>
  <c r="J25" i="58" s="1"/>
  <c r="P25" i="58"/>
  <c r="O24" i="58"/>
  <c r="G24" i="58"/>
  <c r="N24" i="58"/>
  <c r="S24" i="58" s="1"/>
  <c r="C24" i="58"/>
  <c r="M24" i="58"/>
  <c r="J24" i="58" s="1"/>
  <c r="P24" i="58"/>
  <c r="L24" i="58"/>
  <c r="O1699" i="58"/>
  <c r="N1699" i="58"/>
  <c r="L1699" i="58"/>
  <c r="C1699" i="58"/>
  <c r="G1699" i="58"/>
  <c r="I1699" i="58"/>
  <c r="M1699" i="58"/>
  <c r="P1699" i="58"/>
  <c r="N1700" i="58"/>
  <c r="O1700" i="58"/>
  <c r="T1700" i="58" s="1"/>
  <c r="G1700" i="58"/>
  <c r="C1700" i="58"/>
  <c r="M1700" i="58"/>
  <c r="I1700" i="58"/>
  <c r="P1700" i="58"/>
  <c r="C1698" i="58"/>
  <c r="O1698" i="58"/>
  <c r="N1698" i="58"/>
  <c r="V1698" i="58" s="1"/>
  <c r="G1698" i="58"/>
  <c r="M1698" i="58"/>
  <c r="I1698" i="58"/>
  <c r="U1698" i="58" s="1"/>
  <c r="L1698" i="58"/>
  <c r="N1701" i="58"/>
  <c r="V1701" i="58" s="1"/>
  <c r="C1701" i="58"/>
  <c r="M1701" i="58"/>
  <c r="O1701" i="58"/>
  <c r="G1701" i="58"/>
  <c r="L1701" i="58"/>
  <c r="I1701" i="58"/>
  <c r="U1701" i="58" s="1"/>
  <c r="F1661" i="58"/>
  <c r="I1661" i="58" s="1"/>
  <c r="F1653" i="58"/>
  <c r="I1653" i="58" s="1"/>
  <c r="F1691" i="58"/>
  <c r="I1691" i="58" s="1"/>
  <c r="F1683" i="58"/>
  <c r="F1675" i="58"/>
  <c r="I1675" i="58" s="1"/>
  <c r="F39" i="58"/>
  <c r="I39" i="58" s="1"/>
  <c r="F47" i="58"/>
  <c r="I47" i="58" s="1"/>
  <c r="F55" i="58"/>
  <c r="I55" i="58" s="1"/>
  <c r="F63" i="58"/>
  <c r="F71" i="58"/>
  <c r="I71" i="58" s="1"/>
  <c r="F79" i="58"/>
  <c r="I79" i="58" s="1"/>
  <c r="F87" i="58"/>
  <c r="I87" i="58" s="1"/>
  <c r="F95" i="58"/>
  <c r="I95" i="58" s="1"/>
  <c r="F103" i="58"/>
  <c r="I103" i="58" s="1"/>
  <c r="F111" i="58"/>
  <c r="I111" i="58" s="1"/>
  <c r="F119" i="58"/>
  <c r="I119" i="58" s="1"/>
  <c r="F127" i="58"/>
  <c r="F135" i="58"/>
  <c r="I135" i="58" s="1"/>
  <c r="F143" i="58"/>
  <c r="I143" i="58" s="1"/>
  <c r="F151" i="58"/>
  <c r="I151" i="58" s="1"/>
  <c r="F159" i="58"/>
  <c r="I159" i="58" s="1"/>
  <c r="F167" i="58"/>
  <c r="I167" i="58" s="1"/>
  <c r="F175" i="58"/>
  <c r="I175" i="58" s="1"/>
  <c r="F183" i="58"/>
  <c r="I183" i="58" s="1"/>
  <c r="F191" i="58"/>
  <c r="F199" i="58"/>
  <c r="I199" i="58" s="1"/>
  <c r="F207" i="58"/>
  <c r="I207" i="58" s="1"/>
  <c r="F215" i="58"/>
  <c r="I215" i="58" s="1"/>
  <c r="F223" i="58"/>
  <c r="I223" i="58" s="1"/>
  <c r="F231" i="58"/>
  <c r="I231" i="58" s="1"/>
  <c r="F239" i="58"/>
  <c r="I239" i="58" s="1"/>
  <c r="F247" i="58"/>
  <c r="I247" i="58" s="1"/>
  <c r="F255" i="58"/>
  <c r="F263" i="58"/>
  <c r="I263" i="58" s="1"/>
  <c r="F271" i="58"/>
  <c r="I271" i="58" s="1"/>
  <c r="F279" i="58"/>
  <c r="I279" i="58" s="1"/>
  <c r="F287" i="58"/>
  <c r="I287" i="58" s="1"/>
  <c r="F295" i="58"/>
  <c r="I295" i="58" s="1"/>
  <c r="F303" i="58"/>
  <c r="I303" i="58" s="1"/>
  <c r="F311" i="58"/>
  <c r="I311" i="58" s="1"/>
  <c r="F319" i="58"/>
  <c r="F327" i="58"/>
  <c r="I327" i="58" s="1"/>
  <c r="F335" i="58"/>
  <c r="I335" i="58" s="1"/>
  <c r="F343" i="58"/>
  <c r="I343" i="58" s="1"/>
  <c r="F351" i="58"/>
  <c r="I351" i="58" s="1"/>
  <c r="F359" i="58"/>
  <c r="I359" i="58" s="1"/>
  <c r="F367" i="58"/>
  <c r="I367" i="58" s="1"/>
  <c r="F375" i="58"/>
  <c r="I375" i="58" s="1"/>
  <c r="F383" i="58"/>
  <c r="F391" i="58"/>
  <c r="I391" i="58" s="1"/>
  <c r="F399" i="58"/>
  <c r="I399" i="58" s="1"/>
  <c r="F407" i="58"/>
  <c r="I407" i="58" s="1"/>
  <c r="F415" i="58"/>
  <c r="I415" i="58" s="1"/>
  <c r="F423" i="58"/>
  <c r="I423" i="58" s="1"/>
  <c r="F431" i="58"/>
  <c r="I431" i="58" s="1"/>
  <c r="F439" i="58"/>
  <c r="I439" i="58" s="1"/>
  <c r="F447" i="58"/>
  <c r="F455" i="58"/>
  <c r="I455" i="58" s="1"/>
  <c r="F463" i="58"/>
  <c r="I463" i="58" s="1"/>
  <c r="F471" i="58"/>
  <c r="I471" i="58" s="1"/>
  <c r="F479" i="58"/>
  <c r="I479" i="58" s="1"/>
  <c r="F487" i="58"/>
  <c r="I487" i="58" s="1"/>
  <c r="F495" i="58"/>
  <c r="I495" i="58" s="1"/>
  <c r="F503" i="58"/>
  <c r="I503" i="58" s="1"/>
  <c r="F511" i="58"/>
  <c r="F519" i="58"/>
  <c r="I519" i="58" s="1"/>
  <c r="F527" i="58"/>
  <c r="I527" i="58" s="1"/>
  <c r="F535" i="58"/>
  <c r="I535" i="58" s="1"/>
  <c r="F543" i="58"/>
  <c r="I543" i="58" s="1"/>
  <c r="F551" i="58"/>
  <c r="I551" i="58" s="1"/>
  <c r="F559" i="58"/>
  <c r="I559" i="58" s="1"/>
  <c r="F567" i="58"/>
  <c r="I567" i="58" s="1"/>
  <c r="F1660" i="58"/>
  <c r="I1660" i="58" s="1"/>
  <c r="F1652" i="58"/>
  <c r="I1652" i="58" s="1"/>
  <c r="F37" i="58"/>
  <c r="I37" i="58" s="1"/>
  <c r="F1690" i="58"/>
  <c r="F1682" i="58"/>
  <c r="I1682" i="58" s="1"/>
  <c r="F1674" i="58"/>
  <c r="I1674" i="58" s="1"/>
  <c r="F44" i="58"/>
  <c r="F52" i="58"/>
  <c r="I52" i="58" s="1"/>
  <c r="F60" i="58"/>
  <c r="I60" i="58" s="1"/>
  <c r="F68" i="58"/>
  <c r="I68" i="58" s="1"/>
  <c r="F76" i="58"/>
  <c r="I76" i="58" s="1"/>
  <c r="F84" i="58"/>
  <c r="I84" i="58" s="1"/>
  <c r="F92" i="58"/>
  <c r="I92" i="58" s="1"/>
  <c r="F100" i="58"/>
  <c r="I100" i="58" s="1"/>
  <c r="F108" i="58"/>
  <c r="F116" i="58"/>
  <c r="I116" i="58" s="1"/>
  <c r="F124" i="58"/>
  <c r="I124" i="58" s="1"/>
  <c r="F132" i="58"/>
  <c r="I132" i="58" s="1"/>
  <c r="F140" i="58"/>
  <c r="I140" i="58" s="1"/>
  <c r="F148" i="58"/>
  <c r="I148" i="58" s="1"/>
  <c r="F156" i="58"/>
  <c r="I156" i="58" s="1"/>
  <c r="F164" i="58"/>
  <c r="I164" i="58" s="1"/>
  <c r="F172" i="58"/>
  <c r="F180" i="58"/>
  <c r="I180" i="58" s="1"/>
  <c r="F188" i="58"/>
  <c r="I188" i="58" s="1"/>
  <c r="F196" i="58"/>
  <c r="I196" i="58" s="1"/>
  <c r="F204" i="58"/>
  <c r="I204" i="58" s="1"/>
  <c r="F212" i="58"/>
  <c r="I212" i="58" s="1"/>
  <c r="F220" i="58"/>
  <c r="I220" i="58" s="1"/>
  <c r="F228" i="58"/>
  <c r="I228" i="58" s="1"/>
  <c r="F236" i="58"/>
  <c r="F244" i="58"/>
  <c r="I244" i="58" s="1"/>
  <c r="F252" i="58"/>
  <c r="I252" i="58" s="1"/>
  <c r="F260" i="58"/>
  <c r="I260" i="58" s="1"/>
  <c r="F268" i="58"/>
  <c r="I268" i="58" s="1"/>
  <c r="F276" i="58"/>
  <c r="I276" i="58" s="1"/>
  <c r="F284" i="58"/>
  <c r="I284" i="58" s="1"/>
  <c r="F292" i="58"/>
  <c r="I292" i="58" s="1"/>
  <c r="F300" i="58"/>
  <c r="F308" i="58"/>
  <c r="I308" i="58" s="1"/>
  <c r="F316" i="58"/>
  <c r="I316" i="58" s="1"/>
  <c r="F324" i="58"/>
  <c r="I324" i="58" s="1"/>
  <c r="F332" i="58"/>
  <c r="I332" i="58" s="1"/>
  <c r="F340" i="58"/>
  <c r="I340" i="58" s="1"/>
  <c r="F348" i="58"/>
  <c r="I348" i="58" s="1"/>
  <c r="F356" i="58"/>
  <c r="I356" i="58" s="1"/>
  <c r="F364" i="58"/>
  <c r="F372" i="58"/>
  <c r="I372" i="58" s="1"/>
  <c r="F380" i="58"/>
  <c r="I380" i="58" s="1"/>
  <c r="F388" i="58"/>
  <c r="I388" i="58" s="1"/>
  <c r="F396" i="58"/>
  <c r="I396" i="58" s="1"/>
  <c r="F404" i="58"/>
  <c r="I404" i="58" s="1"/>
  <c r="F412" i="58"/>
  <c r="I412" i="58" s="1"/>
  <c r="F420" i="58"/>
  <c r="I420" i="58" s="1"/>
  <c r="F428" i="58"/>
  <c r="F436" i="58"/>
  <c r="I436" i="58" s="1"/>
  <c r="F444" i="58"/>
  <c r="I444" i="58" s="1"/>
  <c r="F452" i="58"/>
  <c r="I452" i="58" s="1"/>
  <c r="F460" i="58"/>
  <c r="I460" i="58" s="1"/>
  <c r="F468" i="58"/>
  <c r="I468" i="58" s="1"/>
  <c r="F476" i="58"/>
  <c r="I476" i="58" s="1"/>
  <c r="F484" i="58"/>
  <c r="I484" i="58" s="1"/>
  <c r="F492" i="58"/>
  <c r="F500" i="58"/>
  <c r="I500" i="58" s="1"/>
  <c r="F508" i="58"/>
  <c r="I508" i="58" s="1"/>
  <c r="F516" i="58"/>
  <c r="I516" i="58" s="1"/>
  <c r="F524" i="58"/>
  <c r="I524" i="58" s="1"/>
  <c r="F532" i="58"/>
  <c r="I532" i="58" s="1"/>
  <c r="F540" i="58"/>
  <c r="I540" i="58" s="1"/>
  <c r="F548" i="58"/>
  <c r="I548" i="58" s="1"/>
  <c r="F556" i="58"/>
  <c r="F564" i="58"/>
  <c r="I564" i="58" s="1"/>
  <c r="F1667" i="58"/>
  <c r="I1667" i="58" s="1"/>
  <c r="F1659" i="58"/>
  <c r="F1651" i="58"/>
  <c r="I1651" i="58" s="1"/>
  <c r="F1697" i="58"/>
  <c r="I1697" i="58" s="1"/>
  <c r="F1689" i="58"/>
  <c r="I1689" i="58" s="1"/>
  <c r="F1681" i="58"/>
  <c r="I1681" i="58" s="1"/>
  <c r="F1673" i="58"/>
  <c r="I1673" i="58" s="1"/>
  <c r="F41" i="58"/>
  <c r="I41" i="58" s="1"/>
  <c r="F49" i="58"/>
  <c r="I49" i="58" s="1"/>
  <c r="F57" i="58"/>
  <c r="I57" i="58" s="1"/>
  <c r="F65" i="58"/>
  <c r="I65" i="58" s="1"/>
  <c r="F73" i="58"/>
  <c r="I73" i="58" s="1"/>
  <c r="F81" i="58"/>
  <c r="F89" i="58"/>
  <c r="I89" i="58" s="1"/>
  <c r="F97" i="58"/>
  <c r="I97" i="58" s="1"/>
  <c r="F105" i="58"/>
  <c r="I105" i="58" s="1"/>
  <c r="F113" i="58"/>
  <c r="I113" i="58" s="1"/>
  <c r="F121" i="58"/>
  <c r="I121" i="58" s="1"/>
  <c r="F129" i="58"/>
  <c r="F137" i="58"/>
  <c r="I137" i="58" s="1"/>
  <c r="F145" i="58"/>
  <c r="F153" i="58"/>
  <c r="I153" i="58" s="1"/>
  <c r="F161" i="58"/>
  <c r="I161" i="58" s="1"/>
  <c r="F169" i="58"/>
  <c r="I169" i="58" s="1"/>
  <c r="F177" i="58"/>
  <c r="I177" i="58" s="1"/>
  <c r="F185" i="58"/>
  <c r="I185" i="58" s="1"/>
  <c r="F193" i="58"/>
  <c r="F201" i="58"/>
  <c r="I201" i="58" s="1"/>
  <c r="F209" i="58"/>
  <c r="F217" i="58"/>
  <c r="I217" i="58" s="1"/>
  <c r="F225" i="58"/>
  <c r="I225" i="58" s="1"/>
  <c r="F233" i="58"/>
  <c r="I233" i="58" s="1"/>
  <c r="F241" i="58"/>
  <c r="I241" i="58" s="1"/>
  <c r="F249" i="58"/>
  <c r="I249" i="58" s="1"/>
  <c r="F257" i="58"/>
  <c r="F265" i="58"/>
  <c r="I265" i="58" s="1"/>
  <c r="F273" i="58"/>
  <c r="F281" i="58"/>
  <c r="I281" i="58" s="1"/>
  <c r="F289" i="58"/>
  <c r="I289" i="58" s="1"/>
  <c r="F297" i="58"/>
  <c r="I297" i="58" s="1"/>
  <c r="F305" i="58"/>
  <c r="I305" i="58" s="1"/>
  <c r="F313" i="58"/>
  <c r="I313" i="58" s="1"/>
  <c r="F321" i="58"/>
  <c r="F329" i="58"/>
  <c r="I329" i="58" s="1"/>
  <c r="F337" i="58"/>
  <c r="F345" i="58"/>
  <c r="I345" i="58" s="1"/>
  <c r="F353" i="58"/>
  <c r="I353" i="58" s="1"/>
  <c r="F361" i="58"/>
  <c r="I361" i="58" s="1"/>
  <c r="F369" i="58"/>
  <c r="I369" i="58" s="1"/>
  <c r="F377" i="58"/>
  <c r="I377" i="58" s="1"/>
  <c r="F385" i="58"/>
  <c r="F393" i="58"/>
  <c r="I393" i="58" s="1"/>
  <c r="F401" i="58"/>
  <c r="F409" i="58"/>
  <c r="I409" i="58" s="1"/>
  <c r="F417" i="58"/>
  <c r="I417" i="58" s="1"/>
  <c r="F425" i="58"/>
  <c r="I425" i="58" s="1"/>
  <c r="F433" i="58"/>
  <c r="I433" i="58" s="1"/>
  <c r="F441" i="58"/>
  <c r="I441" i="58" s="1"/>
  <c r="F449" i="58"/>
  <c r="F457" i="58"/>
  <c r="I457" i="58" s="1"/>
  <c r="F465" i="58"/>
  <c r="F473" i="58"/>
  <c r="I473" i="58" s="1"/>
  <c r="F481" i="58"/>
  <c r="I481" i="58" s="1"/>
  <c r="F489" i="58"/>
  <c r="I489" i="58" s="1"/>
  <c r="F497" i="58"/>
  <c r="I497" i="58" s="1"/>
  <c r="F505" i="58"/>
  <c r="I505" i="58" s="1"/>
  <c r="F513" i="58"/>
  <c r="F521" i="58"/>
  <c r="I521" i="58" s="1"/>
  <c r="F529" i="58"/>
  <c r="F537" i="58"/>
  <c r="I537" i="58" s="1"/>
  <c r="F545" i="58"/>
  <c r="I545" i="58" s="1"/>
  <c r="F553" i="58"/>
  <c r="I553" i="58" s="1"/>
  <c r="F561" i="58"/>
  <c r="I561" i="58" s="1"/>
  <c r="F1666" i="58"/>
  <c r="I1666" i="58" s="1"/>
  <c r="F1658" i="58"/>
  <c r="I1658" i="58" s="1"/>
  <c r="F1650" i="58"/>
  <c r="I1650" i="58" s="1"/>
  <c r="F1696" i="58"/>
  <c r="I1696" i="58" s="1"/>
  <c r="F1688" i="58"/>
  <c r="F1680" i="58"/>
  <c r="I1680" i="58" s="1"/>
  <c r="F1672" i="58"/>
  <c r="F38" i="58"/>
  <c r="I38" i="58" s="1"/>
  <c r="F46" i="58"/>
  <c r="I46" i="58" s="1"/>
  <c r="F54" i="58"/>
  <c r="I54" i="58" s="1"/>
  <c r="F62" i="58"/>
  <c r="I62" i="58" s="1"/>
  <c r="F70" i="58"/>
  <c r="I70" i="58" s="1"/>
  <c r="F78" i="58"/>
  <c r="F86" i="58"/>
  <c r="I86" i="58" s="1"/>
  <c r="F94" i="58"/>
  <c r="F102" i="58"/>
  <c r="I102" i="58" s="1"/>
  <c r="F110" i="58"/>
  <c r="I110" i="58" s="1"/>
  <c r="F118" i="58"/>
  <c r="I118" i="58" s="1"/>
  <c r="F126" i="58"/>
  <c r="I126" i="58" s="1"/>
  <c r="F134" i="58"/>
  <c r="I134" i="58" s="1"/>
  <c r="F142" i="58"/>
  <c r="F150" i="58"/>
  <c r="I150" i="58" s="1"/>
  <c r="F158" i="58"/>
  <c r="F166" i="58"/>
  <c r="I166" i="58" s="1"/>
  <c r="F174" i="58"/>
  <c r="I174" i="58" s="1"/>
  <c r="F182" i="58"/>
  <c r="I182" i="58" s="1"/>
  <c r="F190" i="58"/>
  <c r="I190" i="58" s="1"/>
  <c r="F198" i="58"/>
  <c r="I198" i="58" s="1"/>
  <c r="F206" i="58"/>
  <c r="F214" i="58"/>
  <c r="I214" i="58" s="1"/>
  <c r="F222" i="58"/>
  <c r="F230" i="58"/>
  <c r="I230" i="58" s="1"/>
  <c r="F238" i="58"/>
  <c r="I238" i="58" s="1"/>
  <c r="F246" i="58"/>
  <c r="I246" i="58" s="1"/>
  <c r="F254" i="58"/>
  <c r="I254" i="58" s="1"/>
  <c r="F262" i="58"/>
  <c r="I262" i="58" s="1"/>
  <c r="F270" i="58"/>
  <c r="F278" i="58"/>
  <c r="I278" i="58" s="1"/>
  <c r="F286" i="58"/>
  <c r="F294" i="58"/>
  <c r="I294" i="58" s="1"/>
  <c r="F302" i="58"/>
  <c r="I302" i="58" s="1"/>
  <c r="F310" i="58"/>
  <c r="I310" i="58" s="1"/>
  <c r="F318" i="58"/>
  <c r="I318" i="58" s="1"/>
  <c r="F326" i="58"/>
  <c r="I326" i="58" s="1"/>
  <c r="F334" i="58"/>
  <c r="F342" i="58"/>
  <c r="I342" i="58" s="1"/>
  <c r="F350" i="58"/>
  <c r="F358" i="58"/>
  <c r="I358" i="58" s="1"/>
  <c r="F366" i="58"/>
  <c r="I366" i="58" s="1"/>
  <c r="F374" i="58"/>
  <c r="I374" i="58" s="1"/>
  <c r="F382" i="58"/>
  <c r="I382" i="58" s="1"/>
  <c r="F390" i="58"/>
  <c r="I390" i="58" s="1"/>
  <c r="F398" i="58"/>
  <c r="F406" i="58"/>
  <c r="I406" i="58" s="1"/>
  <c r="F414" i="58"/>
  <c r="F422" i="58"/>
  <c r="I422" i="58" s="1"/>
  <c r="F430" i="58"/>
  <c r="I430" i="58" s="1"/>
  <c r="F438" i="58"/>
  <c r="I438" i="58" s="1"/>
  <c r="F446" i="58"/>
  <c r="I446" i="58" s="1"/>
  <c r="F454" i="58"/>
  <c r="I454" i="58" s="1"/>
  <c r="F462" i="58"/>
  <c r="F470" i="58"/>
  <c r="I470" i="58" s="1"/>
  <c r="F478" i="58"/>
  <c r="F486" i="58"/>
  <c r="I486" i="58" s="1"/>
  <c r="F494" i="58"/>
  <c r="I494" i="58" s="1"/>
  <c r="F502" i="58"/>
  <c r="I502" i="58" s="1"/>
  <c r="F510" i="58"/>
  <c r="I510" i="58" s="1"/>
  <c r="F518" i="58"/>
  <c r="I518" i="58" s="1"/>
  <c r="F526" i="58"/>
  <c r="F534" i="58"/>
  <c r="I534" i="58" s="1"/>
  <c r="F542" i="58"/>
  <c r="F550" i="58"/>
  <c r="I550" i="58" s="1"/>
  <c r="F558" i="58"/>
  <c r="I558" i="58" s="1"/>
  <c r="F36" i="58"/>
  <c r="I36" i="58" s="1"/>
  <c r="F1665" i="58"/>
  <c r="I1665" i="58" s="1"/>
  <c r="F1657" i="58"/>
  <c r="I1657" i="58" s="1"/>
  <c r="F1695" i="58"/>
  <c r="F1687" i="58"/>
  <c r="I1687" i="58" s="1"/>
  <c r="F1679" i="58"/>
  <c r="I1679" i="58" s="1"/>
  <c r="F1671" i="58"/>
  <c r="I1671" i="58" s="1"/>
  <c r="F43" i="58"/>
  <c r="I43" i="58" s="1"/>
  <c r="F51" i="58"/>
  <c r="F59" i="58"/>
  <c r="I59" i="58" s="1"/>
  <c r="F67" i="58"/>
  <c r="I67" i="58" s="1"/>
  <c r="F75" i="58"/>
  <c r="I75" i="58" s="1"/>
  <c r="F83" i="58"/>
  <c r="I83" i="58" s="1"/>
  <c r="F91" i="58"/>
  <c r="I91" i="58" s="1"/>
  <c r="F99" i="58"/>
  <c r="F107" i="58"/>
  <c r="I107" i="58" s="1"/>
  <c r="F115" i="58"/>
  <c r="F123" i="58"/>
  <c r="I123" i="58" s="1"/>
  <c r="F131" i="58"/>
  <c r="I131" i="58" s="1"/>
  <c r="F139" i="58"/>
  <c r="I139" i="58" s="1"/>
  <c r="F147" i="58"/>
  <c r="I147" i="58" s="1"/>
  <c r="F155" i="58"/>
  <c r="I155" i="58" s="1"/>
  <c r="F163" i="58"/>
  <c r="F171" i="58"/>
  <c r="I171" i="58" s="1"/>
  <c r="F179" i="58"/>
  <c r="F187" i="58"/>
  <c r="I187" i="58" s="1"/>
  <c r="F195" i="58"/>
  <c r="I195" i="58" s="1"/>
  <c r="F203" i="58"/>
  <c r="I203" i="58" s="1"/>
  <c r="F211" i="58"/>
  <c r="F219" i="58"/>
  <c r="I219" i="58" s="1"/>
  <c r="F227" i="58"/>
  <c r="F235" i="58"/>
  <c r="I235" i="58" s="1"/>
  <c r="F243" i="58"/>
  <c r="F251" i="58"/>
  <c r="I251" i="58" s="1"/>
  <c r="F259" i="58"/>
  <c r="I259" i="58" s="1"/>
  <c r="F267" i="58"/>
  <c r="I267" i="58" s="1"/>
  <c r="F275" i="58"/>
  <c r="F283" i="58"/>
  <c r="I283" i="58" s="1"/>
  <c r="F291" i="58"/>
  <c r="F299" i="58"/>
  <c r="I299" i="58" s="1"/>
  <c r="F307" i="58"/>
  <c r="F315" i="58"/>
  <c r="I315" i="58" s="1"/>
  <c r="F323" i="58"/>
  <c r="I323" i="58" s="1"/>
  <c r="F331" i="58"/>
  <c r="I331" i="58" s="1"/>
  <c r="F339" i="58"/>
  <c r="F347" i="58"/>
  <c r="I347" i="58" s="1"/>
  <c r="F355" i="58"/>
  <c r="F363" i="58"/>
  <c r="I363" i="58" s="1"/>
  <c r="F371" i="58"/>
  <c r="F379" i="58"/>
  <c r="I379" i="58" s="1"/>
  <c r="F387" i="58"/>
  <c r="I387" i="58" s="1"/>
  <c r="F395" i="58"/>
  <c r="I395" i="58" s="1"/>
  <c r="F403" i="58"/>
  <c r="F411" i="58"/>
  <c r="I411" i="58" s="1"/>
  <c r="F419" i="58"/>
  <c r="F427" i="58"/>
  <c r="I427" i="58" s="1"/>
  <c r="F435" i="58"/>
  <c r="F443" i="58"/>
  <c r="I443" i="58" s="1"/>
  <c r="F451" i="58"/>
  <c r="I451" i="58" s="1"/>
  <c r="F459" i="58"/>
  <c r="I459" i="58" s="1"/>
  <c r="F467" i="58"/>
  <c r="F475" i="58"/>
  <c r="I475" i="58" s="1"/>
  <c r="F483" i="58"/>
  <c r="F491" i="58"/>
  <c r="I491" i="58" s="1"/>
  <c r="F499" i="58"/>
  <c r="F507" i="58"/>
  <c r="I507" i="58" s="1"/>
  <c r="F515" i="58"/>
  <c r="I515" i="58" s="1"/>
  <c r="F523" i="58"/>
  <c r="I523" i="58" s="1"/>
  <c r="F531" i="58"/>
  <c r="F539" i="58"/>
  <c r="I539" i="58" s="1"/>
  <c r="F547" i="58"/>
  <c r="F555" i="58"/>
  <c r="I555" i="58" s="1"/>
  <c r="F563" i="58"/>
  <c r="F26" i="58"/>
  <c r="I26" i="58" s="1"/>
  <c r="F1664" i="58"/>
  <c r="I1664" i="58" s="1"/>
  <c r="F1656" i="58"/>
  <c r="F1694" i="58"/>
  <c r="I1694" i="58" s="1"/>
  <c r="F1686" i="58"/>
  <c r="I1686" i="58" s="1"/>
  <c r="F1678" i="58"/>
  <c r="I1678" i="58" s="1"/>
  <c r="F1670" i="58"/>
  <c r="F40" i="58"/>
  <c r="F48" i="58"/>
  <c r="I48" i="58" s="1"/>
  <c r="F56" i="58"/>
  <c r="I56" i="58" s="1"/>
  <c r="F64" i="58"/>
  <c r="I64" i="58" s="1"/>
  <c r="F72" i="58"/>
  <c r="I72" i="58" s="1"/>
  <c r="F80" i="58"/>
  <c r="I80" i="58" s="1"/>
  <c r="F88" i="58"/>
  <c r="F96" i="58"/>
  <c r="I96" i="58" s="1"/>
  <c r="F104" i="58"/>
  <c r="F112" i="58"/>
  <c r="I112" i="58" s="1"/>
  <c r="F120" i="58"/>
  <c r="I120" i="58" s="1"/>
  <c r="F128" i="58"/>
  <c r="I128" i="58" s="1"/>
  <c r="F136" i="58"/>
  <c r="I136" i="58" s="1"/>
  <c r="F144" i="58"/>
  <c r="I144" i="58" s="1"/>
  <c r="F152" i="58"/>
  <c r="F160" i="58"/>
  <c r="I160" i="58" s="1"/>
  <c r="F168" i="58"/>
  <c r="I168" i="58" s="1"/>
  <c r="F176" i="58"/>
  <c r="I176" i="58" s="1"/>
  <c r="F184" i="58"/>
  <c r="I184" i="58" s="1"/>
  <c r="F192" i="58"/>
  <c r="I192" i="58" s="1"/>
  <c r="F200" i="58"/>
  <c r="I200" i="58" s="1"/>
  <c r="F208" i="58"/>
  <c r="I208" i="58" s="1"/>
  <c r="F216" i="58"/>
  <c r="F224" i="58"/>
  <c r="I224" i="58" s="1"/>
  <c r="F232" i="58"/>
  <c r="I232" i="58" s="1"/>
  <c r="F240" i="58"/>
  <c r="I240" i="58" s="1"/>
  <c r="F248" i="58"/>
  <c r="I248" i="58" s="1"/>
  <c r="F256" i="58"/>
  <c r="I256" i="58" s="1"/>
  <c r="F264" i="58"/>
  <c r="I264" i="58" s="1"/>
  <c r="F272" i="58"/>
  <c r="I272" i="58" s="1"/>
  <c r="F280" i="58"/>
  <c r="F288" i="58"/>
  <c r="I288" i="58" s="1"/>
  <c r="F296" i="58"/>
  <c r="I296" i="58" s="1"/>
  <c r="F304" i="58"/>
  <c r="I304" i="58" s="1"/>
  <c r="F312" i="58"/>
  <c r="I312" i="58" s="1"/>
  <c r="F320" i="58"/>
  <c r="I320" i="58" s="1"/>
  <c r="F328" i="58"/>
  <c r="I328" i="58" s="1"/>
  <c r="F336" i="58"/>
  <c r="I336" i="58" s="1"/>
  <c r="F344" i="58"/>
  <c r="F352" i="58"/>
  <c r="I352" i="58" s="1"/>
  <c r="F360" i="58"/>
  <c r="I360" i="58" s="1"/>
  <c r="F368" i="58"/>
  <c r="I368" i="58" s="1"/>
  <c r="F376" i="58"/>
  <c r="I376" i="58" s="1"/>
  <c r="F384" i="58"/>
  <c r="I384" i="58" s="1"/>
  <c r="F392" i="58"/>
  <c r="I392" i="58" s="1"/>
  <c r="F400" i="58"/>
  <c r="I400" i="58" s="1"/>
  <c r="F408" i="58"/>
  <c r="F416" i="58"/>
  <c r="I416" i="58" s="1"/>
  <c r="F424" i="58"/>
  <c r="I424" i="58" s="1"/>
  <c r="F432" i="58"/>
  <c r="I432" i="58" s="1"/>
  <c r="F440" i="58"/>
  <c r="I440" i="58" s="1"/>
  <c r="F448" i="58"/>
  <c r="I448" i="58" s="1"/>
  <c r="F456" i="58"/>
  <c r="I456" i="58" s="1"/>
  <c r="F464" i="58"/>
  <c r="I464" i="58" s="1"/>
  <c r="F472" i="58"/>
  <c r="F480" i="58"/>
  <c r="I480" i="58" s="1"/>
  <c r="F1663" i="58"/>
  <c r="I1663" i="58" s="1"/>
  <c r="F1655" i="58"/>
  <c r="F1693" i="58"/>
  <c r="I1693" i="58" s="1"/>
  <c r="F1685" i="58"/>
  <c r="I1685" i="58" s="1"/>
  <c r="F1677" i="58"/>
  <c r="I1677" i="58" s="1"/>
  <c r="F1669" i="58"/>
  <c r="I1669" i="58" s="1"/>
  <c r="F45" i="58"/>
  <c r="I45" i="58" s="1"/>
  <c r="F53" i="58"/>
  <c r="I53" i="58" s="1"/>
  <c r="F61" i="58"/>
  <c r="I61" i="58" s="1"/>
  <c r="F69" i="58"/>
  <c r="I69" i="58" s="1"/>
  <c r="F77" i="58"/>
  <c r="I77" i="58" s="1"/>
  <c r="F85" i="58"/>
  <c r="I85" i="58" s="1"/>
  <c r="F93" i="58"/>
  <c r="F101" i="58"/>
  <c r="I101" i="58" s="1"/>
  <c r="F109" i="58"/>
  <c r="I109" i="58" s="1"/>
  <c r="F117" i="58"/>
  <c r="I117" i="58" s="1"/>
  <c r="F125" i="58"/>
  <c r="I125" i="58" s="1"/>
  <c r="F133" i="58"/>
  <c r="I133" i="58" s="1"/>
  <c r="F141" i="58"/>
  <c r="I141" i="58" s="1"/>
  <c r="F149" i="58"/>
  <c r="I149" i="58" s="1"/>
  <c r="F157" i="58"/>
  <c r="F165" i="58"/>
  <c r="I165" i="58" s="1"/>
  <c r="F173" i="58"/>
  <c r="I173" i="58" s="1"/>
  <c r="F181" i="58"/>
  <c r="I181" i="58" s="1"/>
  <c r="F189" i="58"/>
  <c r="I189" i="58" s="1"/>
  <c r="F197" i="58"/>
  <c r="I197" i="58" s="1"/>
  <c r="F205" i="58"/>
  <c r="I205" i="58" s="1"/>
  <c r="F213" i="58"/>
  <c r="I213" i="58" s="1"/>
  <c r="F221" i="58"/>
  <c r="F229" i="58"/>
  <c r="I229" i="58" s="1"/>
  <c r="F237" i="58"/>
  <c r="I237" i="58" s="1"/>
  <c r="F245" i="58"/>
  <c r="I245" i="58" s="1"/>
  <c r="F253" i="58"/>
  <c r="I253" i="58" s="1"/>
  <c r="F261" i="58"/>
  <c r="I261" i="58" s="1"/>
  <c r="F269" i="58"/>
  <c r="I269" i="58" s="1"/>
  <c r="F277" i="58"/>
  <c r="I277" i="58" s="1"/>
  <c r="F285" i="58"/>
  <c r="F293" i="58"/>
  <c r="I293" i="58" s="1"/>
  <c r="F301" i="58"/>
  <c r="I301" i="58" s="1"/>
  <c r="F309" i="58"/>
  <c r="I309" i="58" s="1"/>
  <c r="F317" i="58"/>
  <c r="I317" i="58" s="1"/>
  <c r="F325" i="58"/>
  <c r="I325" i="58" s="1"/>
  <c r="F333" i="58"/>
  <c r="I333" i="58" s="1"/>
  <c r="F341" i="58"/>
  <c r="I341" i="58" s="1"/>
  <c r="F349" i="58"/>
  <c r="F357" i="58"/>
  <c r="I357" i="58" s="1"/>
  <c r="F365" i="58"/>
  <c r="I365" i="58" s="1"/>
  <c r="F373" i="58"/>
  <c r="I373" i="58" s="1"/>
  <c r="F381" i="58"/>
  <c r="I381" i="58" s="1"/>
  <c r="F389" i="58"/>
  <c r="I389" i="58" s="1"/>
  <c r="F397" i="58"/>
  <c r="I397" i="58" s="1"/>
  <c r="F405" i="58"/>
  <c r="I405" i="58" s="1"/>
  <c r="F413" i="58"/>
  <c r="F421" i="58"/>
  <c r="I421" i="58" s="1"/>
  <c r="F429" i="58"/>
  <c r="I429" i="58" s="1"/>
  <c r="F437" i="58"/>
  <c r="I437" i="58" s="1"/>
  <c r="F445" i="58"/>
  <c r="I445" i="58" s="1"/>
  <c r="F453" i="58"/>
  <c r="I453" i="58" s="1"/>
  <c r="F461" i="58"/>
  <c r="I461" i="58" s="1"/>
  <c r="F469" i="58"/>
  <c r="I469" i="58" s="1"/>
  <c r="F477" i="58"/>
  <c r="F485" i="58"/>
  <c r="I485" i="58" s="1"/>
  <c r="F493" i="58"/>
  <c r="I493" i="58" s="1"/>
  <c r="F501" i="58"/>
  <c r="I501" i="58" s="1"/>
  <c r="F509" i="58"/>
  <c r="I509" i="58" s="1"/>
  <c r="F517" i="58"/>
  <c r="I517" i="58" s="1"/>
  <c r="F525" i="58"/>
  <c r="I525" i="58" s="1"/>
  <c r="F533" i="58"/>
  <c r="I533" i="58" s="1"/>
  <c r="F541" i="58"/>
  <c r="F549" i="58"/>
  <c r="I549" i="58" s="1"/>
  <c r="F557" i="58"/>
  <c r="I557" i="58" s="1"/>
  <c r="F565" i="58"/>
  <c r="I565" i="58" s="1"/>
  <c r="F1662" i="58"/>
  <c r="I1662" i="58" s="1"/>
  <c r="F1654" i="58"/>
  <c r="I1654" i="58" s="1"/>
  <c r="F1692" i="58"/>
  <c r="I1692" i="58" s="1"/>
  <c r="F1684" i="58"/>
  <c r="I1684" i="58" s="1"/>
  <c r="F1676" i="58"/>
  <c r="I1676" i="58" s="1"/>
  <c r="F1668" i="58"/>
  <c r="I1668" i="58" s="1"/>
  <c r="F42" i="58"/>
  <c r="I42" i="58" s="1"/>
  <c r="F50" i="58"/>
  <c r="I50" i="58" s="1"/>
  <c r="F58" i="58"/>
  <c r="I58" i="58" s="1"/>
  <c r="F66" i="58"/>
  <c r="I66" i="58" s="1"/>
  <c r="F74" i="58"/>
  <c r="I74" i="58" s="1"/>
  <c r="F82" i="58"/>
  <c r="I82" i="58" s="1"/>
  <c r="F90" i="58"/>
  <c r="F98" i="58"/>
  <c r="I98" i="58" s="1"/>
  <c r="F106" i="58"/>
  <c r="I106" i="58" s="1"/>
  <c r="F114" i="58"/>
  <c r="I114" i="58" s="1"/>
  <c r="F122" i="58"/>
  <c r="I122" i="58" s="1"/>
  <c r="F130" i="58"/>
  <c r="I130" i="58" s="1"/>
  <c r="F138" i="58"/>
  <c r="I138" i="58" s="1"/>
  <c r="F146" i="58"/>
  <c r="I146" i="58" s="1"/>
  <c r="F154" i="58"/>
  <c r="F162" i="58"/>
  <c r="I162" i="58" s="1"/>
  <c r="F170" i="58"/>
  <c r="I170" i="58" s="1"/>
  <c r="F178" i="58"/>
  <c r="I178" i="58" s="1"/>
  <c r="F186" i="58"/>
  <c r="I186" i="58" s="1"/>
  <c r="F194" i="58"/>
  <c r="I194" i="58" s="1"/>
  <c r="F202" i="58"/>
  <c r="I202" i="58" s="1"/>
  <c r="F210" i="58"/>
  <c r="I210" i="58" s="1"/>
  <c r="F218" i="58"/>
  <c r="F226" i="58"/>
  <c r="I226" i="58" s="1"/>
  <c r="F234" i="58"/>
  <c r="I234" i="58" s="1"/>
  <c r="F242" i="58"/>
  <c r="I242" i="58" s="1"/>
  <c r="F250" i="58"/>
  <c r="I250" i="58" s="1"/>
  <c r="F258" i="58"/>
  <c r="I258" i="58" s="1"/>
  <c r="F266" i="58"/>
  <c r="I266" i="58" s="1"/>
  <c r="F274" i="58"/>
  <c r="I274" i="58" s="1"/>
  <c r="F282" i="58"/>
  <c r="F290" i="58"/>
  <c r="I290" i="58" s="1"/>
  <c r="F298" i="58"/>
  <c r="I298" i="58" s="1"/>
  <c r="F306" i="58"/>
  <c r="I306" i="58" s="1"/>
  <c r="F346" i="58"/>
  <c r="I346" i="58" s="1"/>
  <c r="F410" i="58"/>
  <c r="I410" i="58" s="1"/>
  <c r="F474" i="58"/>
  <c r="I474" i="58" s="1"/>
  <c r="F498" i="58"/>
  <c r="I498" i="58" s="1"/>
  <c r="F530" i="58"/>
  <c r="F562" i="58"/>
  <c r="I562" i="58" s="1"/>
  <c r="F573" i="58"/>
  <c r="I573" i="58" s="1"/>
  <c r="F581" i="58"/>
  <c r="I581" i="58" s="1"/>
  <c r="F589" i="58"/>
  <c r="I589" i="58" s="1"/>
  <c r="F597" i="58"/>
  <c r="I597" i="58" s="1"/>
  <c r="F605" i="58"/>
  <c r="I605" i="58" s="1"/>
  <c r="F613" i="58"/>
  <c r="I613" i="58" s="1"/>
  <c r="F621" i="58"/>
  <c r="F629" i="58"/>
  <c r="I629" i="58" s="1"/>
  <c r="F637" i="58"/>
  <c r="I637" i="58" s="1"/>
  <c r="F645" i="58"/>
  <c r="I645" i="58" s="1"/>
  <c r="F653" i="58"/>
  <c r="I653" i="58" s="1"/>
  <c r="F661" i="58"/>
  <c r="I661" i="58" s="1"/>
  <c r="F669" i="58"/>
  <c r="I669" i="58" s="1"/>
  <c r="F677" i="58"/>
  <c r="I677" i="58" s="1"/>
  <c r="F685" i="58"/>
  <c r="F693" i="58"/>
  <c r="I693" i="58" s="1"/>
  <c r="F701" i="58"/>
  <c r="I701" i="58" s="1"/>
  <c r="F709" i="58"/>
  <c r="I709" i="58" s="1"/>
  <c r="F717" i="58"/>
  <c r="I717" i="58" s="1"/>
  <c r="F725" i="58"/>
  <c r="I725" i="58" s="1"/>
  <c r="F733" i="58"/>
  <c r="I733" i="58" s="1"/>
  <c r="F741" i="58"/>
  <c r="I741" i="58" s="1"/>
  <c r="F749" i="58"/>
  <c r="F757" i="58"/>
  <c r="I757" i="58" s="1"/>
  <c r="F765" i="58"/>
  <c r="I765" i="58" s="1"/>
  <c r="F773" i="58"/>
  <c r="I773" i="58" s="1"/>
  <c r="F781" i="58"/>
  <c r="I781" i="58" s="1"/>
  <c r="F789" i="58"/>
  <c r="I789" i="58" s="1"/>
  <c r="F797" i="58"/>
  <c r="I797" i="58" s="1"/>
  <c r="F805" i="58"/>
  <c r="I805" i="58" s="1"/>
  <c r="F813" i="58"/>
  <c r="F821" i="58"/>
  <c r="I821" i="58" s="1"/>
  <c r="F829" i="58"/>
  <c r="I829" i="58" s="1"/>
  <c r="F837" i="58"/>
  <c r="I837" i="58" s="1"/>
  <c r="F845" i="58"/>
  <c r="I845" i="58" s="1"/>
  <c r="F853" i="58"/>
  <c r="I853" i="58" s="1"/>
  <c r="F861" i="58"/>
  <c r="I861" i="58" s="1"/>
  <c r="F869" i="58"/>
  <c r="I869" i="58" s="1"/>
  <c r="F877" i="58"/>
  <c r="F885" i="58"/>
  <c r="I885" i="58" s="1"/>
  <c r="F893" i="58"/>
  <c r="I893" i="58" s="1"/>
  <c r="F901" i="58"/>
  <c r="I901" i="58" s="1"/>
  <c r="F909" i="58"/>
  <c r="I909" i="58" s="1"/>
  <c r="F917" i="58"/>
  <c r="I917" i="58" s="1"/>
  <c r="F925" i="58"/>
  <c r="I925" i="58" s="1"/>
  <c r="F933" i="58"/>
  <c r="I933" i="58" s="1"/>
  <c r="F941" i="58"/>
  <c r="F949" i="58"/>
  <c r="I949" i="58" s="1"/>
  <c r="F957" i="58"/>
  <c r="I957" i="58" s="1"/>
  <c r="F965" i="58"/>
  <c r="I965" i="58" s="1"/>
  <c r="F973" i="58"/>
  <c r="I973" i="58" s="1"/>
  <c r="F981" i="58"/>
  <c r="I981" i="58" s="1"/>
  <c r="F989" i="58"/>
  <c r="I989" i="58" s="1"/>
  <c r="F997" i="58"/>
  <c r="I997" i="58" s="1"/>
  <c r="F1005" i="58"/>
  <c r="F1013" i="58"/>
  <c r="I1013" i="58" s="1"/>
  <c r="F1021" i="58"/>
  <c r="I1021" i="58" s="1"/>
  <c r="F1029" i="58"/>
  <c r="I1029" i="58" s="1"/>
  <c r="F1037" i="58"/>
  <c r="I1037" i="58" s="1"/>
  <c r="F1045" i="58"/>
  <c r="I1045" i="58" s="1"/>
  <c r="F1053" i="58"/>
  <c r="I1053" i="58" s="1"/>
  <c r="F1061" i="58"/>
  <c r="I1061" i="58" s="1"/>
  <c r="F1069" i="58"/>
  <c r="F322" i="58"/>
  <c r="I322" i="58" s="1"/>
  <c r="F386" i="58"/>
  <c r="I386" i="58" s="1"/>
  <c r="F450" i="58"/>
  <c r="I450" i="58" s="1"/>
  <c r="F512" i="58"/>
  <c r="I512" i="58" s="1"/>
  <c r="F544" i="58"/>
  <c r="I544" i="58" s="1"/>
  <c r="F568" i="58"/>
  <c r="I568" i="58" s="1"/>
  <c r="F570" i="58"/>
  <c r="I570" i="58" s="1"/>
  <c r="F578" i="58"/>
  <c r="F586" i="58"/>
  <c r="I586" i="58" s="1"/>
  <c r="F594" i="58"/>
  <c r="I594" i="58" s="1"/>
  <c r="F602" i="58"/>
  <c r="I602" i="58" s="1"/>
  <c r="F610" i="58"/>
  <c r="I610" i="58" s="1"/>
  <c r="F618" i="58"/>
  <c r="I618" i="58" s="1"/>
  <c r="F626" i="58"/>
  <c r="I626" i="58" s="1"/>
  <c r="F634" i="58"/>
  <c r="I634" i="58" s="1"/>
  <c r="F642" i="58"/>
  <c r="F650" i="58"/>
  <c r="I650" i="58" s="1"/>
  <c r="F658" i="58"/>
  <c r="I658" i="58" s="1"/>
  <c r="F666" i="58"/>
  <c r="I666" i="58" s="1"/>
  <c r="F674" i="58"/>
  <c r="I674" i="58" s="1"/>
  <c r="F682" i="58"/>
  <c r="I682" i="58" s="1"/>
  <c r="F690" i="58"/>
  <c r="I690" i="58" s="1"/>
  <c r="F698" i="58"/>
  <c r="I698" i="58" s="1"/>
  <c r="F706" i="58"/>
  <c r="F714" i="58"/>
  <c r="I714" i="58" s="1"/>
  <c r="F722" i="58"/>
  <c r="I722" i="58" s="1"/>
  <c r="F730" i="58"/>
  <c r="I730" i="58" s="1"/>
  <c r="F738" i="58"/>
  <c r="I738" i="58" s="1"/>
  <c r="F746" i="58"/>
  <c r="I746" i="58" s="1"/>
  <c r="F754" i="58"/>
  <c r="I754" i="58" s="1"/>
  <c r="F762" i="58"/>
  <c r="I762" i="58" s="1"/>
  <c r="F770" i="58"/>
  <c r="F778" i="58"/>
  <c r="I778" i="58" s="1"/>
  <c r="F786" i="58"/>
  <c r="I786" i="58" s="1"/>
  <c r="F794" i="58"/>
  <c r="I794" i="58" s="1"/>
  <c r="F802" i="58"/>
  <c r="I802" i="58" s="1"/>
  <c r="F810" i="58"/>
  <c r="I810" i="58" s="1"/>
  <c r="F818" i="58"/>
  <c r="I818" i="58" s="1"/>
  <c r="F826" i="58"/>
  <c r="I826" i="58" s="1"/>
  <c r="F834" i="58"/>
  <c r="F842" i="58"/>
  <c r="I842" i="58" s="1"/>
  <c r="F850" i="58"/>
  <c r="I850" i="58" s="1"/>
  <c r="F858" i="58"/>
  <c r="I858" i="58" s="1"/>
  <c r="F866" i="58"/>
  <c r="I866" i="58" s="1"/>
  <c r="F874" i="58"/>
  <c r="I874" i="58" s="1"/>
  <c r="F882" i="58"/>
  <c r="I882" i="58" s="1"/>
  <c r="F890" i="58"/>
  <c r="I890" i="58" s="1"/>
  <c r="F898" i="58"/>
  <c r="F906" i="58"/>
  <c r="I906" i="58" s="1"/>
  <c r="F914" i="58"/>
  <c r="I914" i="58" s="1"/>
  <c r="F922" i="58"/>
  <c r="I922" i="58" s="1"/>
  <c r="F930" i="58"/>
  <c r="I930" i="58" s="1"/>
  <c r="F938" i="58"/>
  <c r="I938" i="58" s="1"/>
  <c r="F946" i="58"/>
  <c r="I946" i="58" s="1"/>
  <c r="F954" i="58"/>
  <c r="I954" i="58" s="1"/>
  <c r="F962" i="58"/>
  <c r="F970" i="58"/>
  <c r="I970" i="58" s="1"/>
  <c r="F978" i="58"/>
  <c r="I978" i="58" s="1"/>
  <c r="F986" i="58"/>
  <c r="I986" i="58" s="1"/>
  <c r="F994" i="58"/>
  <c r="I994" i="58" s="1"/>
  <c r="F1002" i="58"/>
  <c r="I1002" i="58" s="1"/>
  <c r="F1010" i="58"/>
  <c r="I1010" i="58" s="1"/>
  <c r="F1018" i="58"/>
  <c r="I1018" i="58" s="1"/>
  <c r="F1026" i="58"/>
  <c r="F1034" i="58"/>
  <c r="I1034" i="58" s="1"/>
  <c r="F1042" i="58"/>
  <c r="I1042" i="58" s="1"/>
  <c r="F1050" i="58"/>
  <c r="I1050" i="58" s="1"/>
  <c r="F1058" i="58"/>
  <c r="I1058" i="58" s="1"/>
  <c r="F1066" i="58"/>
  <c r="I1066" i="58" s="1"/>
  <c r="F362" i="58"/>
  <c r="I362" i="58" s="1"/>
  <c r="F426" i="58"/>
  <c r="I426" i="58" s="1"/>
  <c r="F506" i="58"/>
  <c r="F538" i="58"/>
  <c r="I538" i="58" s="1"/>
  <c r="F575" i="58"/>
  <c r="I575" i="58" s="1"/>
  <c r="F583" i="58"/>
  <c r="I583" i="58" s="1"/>
  <c r="F591" i="58"/>
  <c r="I591" i="58" s="1"/>
  <c r="F599" i="58"/>
  <c r="I599" i="58" s="1"/>
  <c r="F607" i="58"/>
  <c r="I607" i="58" s="1"/>
  <c r="F615" i="58"/>
  <c r="I615" i="58" s="1"/>
  <c r="F623" i="58"/>
  <c r="F631" i="58"/>
  <c r="I631" i="58" s="1"/>
  <c r="F639" i="58"/>
  <c r="I639" i="58" s="1"/>
  <c r="F647" i="58"/>
  <c r="I647" i="58" s="1"/>
  <c r="F655" i="58"/>
  <c r="I655" i="58" s="1"/>
  <c r="F663" i="58"/>
  <c r="I663" i="58" s="1"/>
  <c r="F671" i="58"/>
  <c r="I671" i="58" s="1"/>
  <c r="F679" i="58"/>
  <c r="I679" i="58" s="1"/>
  <c r="F687" i="58"/>
  <c r="F695" i="58"/>
  <c r="I695" i="58" s="1"/>
  <c r="F703" i="58"/>
  <c r="I703" i="58" s="1"/>
  <c r="F711" i="58"/>
  <c r="I711" i="58" s="1"/>
  <c r="F719" i="58"/>
  <c r="I719" i="58" s="1"/>
  <c r="F727" i="58"/>
  <c r="I727" i="58" s="1"/>
  <c r="F735" i="58"/>
  <c r="I735" i="58" s="1"/>
  <c r="F743" i="58"/>
  <c r="I743" i="58" s="1"/>
  <c r="F751" i="58"/>
  <c r="F759" i="58"/>
  <c r="I759" i="58" s="1"/>
  <c r="F767" i="58"/>
  <c r="I767" i="58" s="1"/>
  <c r="F775" i="58"/>
  <c r="I775" i="58" s="1"/>
  <c r="F783" i="58"/>
  <c r="I783" i="58" s="1"/>
  <c r="F791" i="58"/>
  <c r="I791" i="58" s="1"/>
  <c r="F799" i="58"/>
  <c r="I799" i="58" s="1"/>
  <c r="F807" i="58"/>
  <c r="I807" i="58" s="1"/>
  <c r="F815" i="58"/>
  <c r="F823" i="58"/>
  <c r="I823" i="58" s="1"/>
  <c r="F831" i="58"/>
  <c r="I831" i="58" s="1"/>
  <c r="F839" i="58"/>
  <c r="I839" i="58" s="1"/>
  <c r="F847" i="58"/>
  <c r="I847" i="58" s="1"/>
  <c r="F855" i="58"/>
  <c r="I855" i="58" s="1"/>
  <c r="F863" i="58"/>
  <c r="I863" i="58" s="1"/>
  <c r="F871" i="58"/>
  <c r="I871" i="58" s="1"/>
  <c r="F879" i="58"/>
  <c r="F887" i="58"/>
  <c r="I887" i="58" s="1"/>
  <c r="F895" i="58"/>
  <c r="I895" i="58" s="1"/>
  <c r="F903" i="58"/>
  <c r="I903" i="58" s="1"/>
  <c r="F911" i="58"/>
  <c r="I911" i="58" s="1"/>
  <c r="F919" i="58"/>
  <c r="I919" i="58" s="1"/>
  <c r="F927" i="58"/>
  <c r="I927" i="58" s="1"/>
  <c r="F935" i="58"/>
  <c r="I935" i="58" s="1"/>
  <c r="F943" i="58"/>
  <c r="F951" i="58"/>
  <c r="I951" i="58" s="1"/>
  <c r="F959" i="58"/>
  <c r="I959" i="58" s="1"/>
  <c r="F967" i="58"/>
  <c r="I967" i="58" s="1"/>
  <c r="F975" i="58"/>
  <c r="I975" i="58" s="1"/>
  <c r="F983" i="58"/>
  <c r="I983" i="58" s="1"/>
  <c r="F991" i="58"/>
  <c r="I991" i="58" s="1"/>
  <c r="F999" i="58"/>
  <c r="I999" i="58" s="1"/>
  <c r="F1007" i="58"/>
  <c r="F1015" i="58"/>
  <c r="I1015" i="58" s="1"/>
  <c r="F1023" i="58"/>
  <c r="I1023" i="58" s="1"/>
  <c r="F1031" i="58"/>
  <c r="I1031" i="58" s="1"/>
  <c r="F1039" i="58"/>
  <c r="I1039" i="58" s="1"/>
  <c r="F1047" i="58"/>
  <c r="I1047" i="58" s="1"/>
  <c r="F1055" i="58"/>
  <c r="I1055" i="58" s="1"/>
  <c r="F338" i="58"/>
  <c r="I338" i="58" s="1"/>
  <c r="F402" i="58"/>
  <c r="F466" i="58"/>
  <c r="I466" i="58" s="1"/>
  <c r="F488" i="58"/>
  <c r="I488" i="58" s="1"/>
  <c r="F520" i="58"/>
  <c r="I520" i="58" s="1"/>
  <c r="F552" i="58"/>
  <c r="I552" i="58" s="1"/>
  <c r="F572" i="58"/>
  <c r="I572" i="58" s="1"/>
  <c r="F580" i="58"/>
  <c r="I580" i="58" s="1"/>
  <c r="F588" i="58"/>
  <c r="I588" i="58" s="1"/>
  <c r="F596" i="58"/>
  <c r="F604" i="58"/>
  <c r="I604" i="58" s="1"/>
  <c r="F612" i="58"/>
  <c r="I612" i="58" s="1"/>
  <c r="F620" i="58"/>
  <c r="I620" i="58" s="1"/>
  <c r="F628" i="58"/>
  <c r="I628" i="58" s="1"/>
  <c r="F636" i="58"/>
  <c r="I636" i="58" s="1"/>
  <c r="F644" i="58"/>
  <c r="I644" i="58" s="1"/>
  <c r="F652" i="58"/>
  <c r="I652" i="58" s="1"/>
  <c r="F660" i="58"/>
  <c r="F668" i="58"/>
  <c r="I668" i="58" s="1"/>
  <c r="F676" i="58"/>
  <c r="I676" i="58" s="1"/>
  <c r="F684" i="58"/>
  <c r="I684" i="58" s="1"/>
  <c r="F692" i="58"/>
  <c r="I692" i="58" s="1"/>
  <c r="F700" i="58"/>
  <c r="I700" i="58" s="1"/>
  <c r="F708" i="58"/>
  <c r="I708" i="58" s="1"/>
  <c r="F716" i="58"/>
  <c r="I716" i="58" s="1"/>
  <c r="F724" i="58"/>
  <c r="F732" i="58"/>
  <c r="I732" i="58" s="1"/>
  <c r="F740" i="58"/>
  <c r="I740" i="58" s="1"/>
  <c r="F748" i="58"/>
  <c r="I748" i="58" s="1"/>
  <c r="F756" i="58"/>
  <c r="I756" i="58" s="1"/>
  <c r="F764" i="58"/>
  <c r="I764" i="58" s="1"/>
  <c r="F772" i="58"/>
  <c r="I772" i="58" s="1"/>
  <c r="F780" i="58"/>
  <c r="I780" i="58" s="1"/>
  <c r="F788" i="58"/>
  <c r="F796" i="58"/>
  <c r="I796" i="58" s="1"/>
  <c r="F804" i="58"/>
  <c r="I804" i="58" s="1"/>
  <c r="F812" i="58"/>
  <c r="I812" i="58" s="1"/>
  <c r="F820" i="58"/>
  <c r="I820" i="58" s="1"/>
  <c r="F828" i="58"/>
  <c r="I828" i="58" s="1"/>
  <c r="F836" i="58"/>
  <c r="I836" i="58" s="1"/>
  <c r="F844" i="58"/>
  <c r="I844" i="58" s="1"/>
  <c r="F852" i="58"/>
  <c r="F860" i="58"/>
  <c r="I860" i="58" s="1"/>
  <c r="F868" i="58"/>
  <c r="I868" i="58" s="1"/>
  <c r="F876" i="58"/>
  <c r="I876" i="58" s="1"/>
  <c r="F884" i="58"/>
  <c r="I884" i="58" s="1"/>
  <c r="F892" i="58"/>
  <c r="I892" i="58" s="1"/>
  <c r="F900" i="58"/>
  <c r="I900" i="58" s="1"/>
  <c r="F908" i="58"/>
  <c r="I908" i="58" s="1"/>
  <c r="F916" i="58"/>
  <c r="F924" i="58"/>
  <c r="I924" i="58" s="1"/>
  <c r="F932" i="58"/>
  <c r="I932" i="58" s="1"/>
  <c r="F940" i="58"/>
  <c r="I940" i="58" s="1"/>
  <c r="F948" i="58"/>
  <c r="I948" i="58" s="1"/>
  <c r="F956" i="58"/>
  <c r="I956" i="58" s="1"/>
  <c r="F964" i="58"/>
  <c r="I964" i="58" s="1"/>
  <c r="F972" i="58"/>
  <c r="I972" i="58" s="1"/>
  <c r="F980" i="58"/>
  <c r="F988" i="58"/>
  <c r="I988" i="58" s="1"/>
  <c r="F996" i="58"/>
  <c r="I996" i="58" s="1"/>
  <c r="F1004" i="58"/>
  <c r="I1004" i="58" s="1"/>
  <c r="F1012" i="58"/>
  <c r="I1012" i="58" s="1"/>
  <c r="F1020" i="58"/>
  <c r="I1020" i="58" s="1"/>
  <c r="F1028" i="58"/>
  <c r="I1028" i="58" s="1"/>
  <c r="F1036" i="58"/>
  <c r="I1036" i="58" s="1"/>
  <c r="F1044" i="58"/>
  <c r="F1052" i="58"/>
  <c r="I1052" i="58" s="1"/>
  <c r="F1060" i="58"/>
  <c r="I1060" i="58" s="1"/>
  <c r="F1068" i="58"/>
  <c r="I1068" i="58" s="1"/>
  <c r="F314" i="58"/>
  <c r="I314" i="58" s="1"/>
  <c r="F378" i="58"/>
  <c r="I378" i="58" s="1"/>
  <c r="F442" i="58"/>
  <c r="I442" i="58" s="1"/>
  <c r="F514" i="58"/>
  <c r="I514" i="58" s="1"/>
  <c r="F546" i="58"/>
  <c r="F569" i="58"/>
  <c r="I569" i="58" s="1"/>
  <c r="F577" i="58"/>
  <c r="I577" i="58" s="1"/>
  <c r="F585" i="58"/>
  <c r="I585" i="58" s="1"/>
  <c r="F593" i="58"/>
  <c r="I593" i="58" s="1"/>
  <c r="F601" i="58"/>
  <c r="I601" i="58" s="1"/>
  <c r="F609" i="58"/>
  <c r="I609" i="58" s="1"/>
  <c r="F617" i="58"/>
  <c r="I617" i="58" s="1"/>
  <c r="F625" i="58"/>
  <c r="F633" i="58"/>
  <c r="I633" i="58" s="1"/>
  <c r="F641" i="58"/>
  <c r="I641" i="58" s="1"/>
  <c r="F649" i="58"/>
  <c r="I649" i="58" s="1"/>
  <c r="F657" i="58"/>
  <c r="I657" i="58" s="1"/>
  <c r="F665" i="58"/>
  <c r="I665" i="58" s="1"/>
  <c r="F673" i="58"/>
  <c r="I673" i="58" s="1"/>
  <c r="F681" i="58"/>
  <c r="I681" i="58" s="1"/>
  <c r="F689" i="58"/>
  <c r="F697" i="58"/>
  <c r="I697" i="58" s="1"/>
  <c r="F705" i="58"/>
  <c r="I705" i="58" s="1"/>
  <c r="F713" i="58"/>
  <c r="I713" i="58" s="1"/>
  <c r="F721" i="58"/>
  <c r="I721" i="58" s="1"/>
  <c r="F729" i="58"/>
  <c r="I729" i="58" s="1"/>
  <c r="F737" i="58"/>
  <c r="I737" i="58" s="1"/>
  <c r="F745" i="58"/>
  <c r="I745" i="58" s="1"/>
  <c r="F753" i="58"/>
  <c r="F761" i="58"/>
  <c r="I761" i="58" s="1"/>
  <c r="F769" i="58"/>
  <c r="I769" i="58" s="1"/>
  <c r="F777" i="58"/>
  <c r="I777" i="58" s="1"/>
  <c r="F785" i="58"/>
  <c r="I785" i="58" s="1"/>
  <c r="F793" i="58"/>
  <c r="I793" i="58" s="1"/>
  <c r="F801" i="58"/>
  <c r="I801" i="58" s="1"/>
  <c r="F809" i="58"/>
  <c r="I809" i="58" s="1"/>
  <c r="F817" i="58"/>
  <c r="F825" i="58"/>
  <c r="I825" i="58" s="1"/>
  <c r="F833" i="58"/>
  <c r="I833" i="58" s="1"/>
  <c r="F841" i="58"/>
  <c r="I841" i="58" s="1"/>
  <c r="F849" i="58"/>
  <c r="I849" i="58" s="1"/>
  <c r="F857" i="58"/>
  <c r="I857" i="58" s="1"/>
  <c r="F865" i="58"/>
  <c r="I865" i="58" s="1"/>
  <c r="F873" i="58"/>
  <c r="I873" i="58" s="1"/>
  <c r="F881" i="58"/>
  <c r="F889" i="58"/>
  <c r="I889" i="58" s="1"/>
  <c r="F897" i="58"/>
  <c r="I897" i="58" s="1"/>
  <c r="F905" i="58"/>
  <c r="I905" i="58" s="1"/>
  <c r="F913" i="58"/>
  <c r="I913" i="58" s="1"/>
  <c r="F921" i="58"/>
  <c r="I921" i="58" s="1"/>
  <c r="F929" i="58"/>
  <c r="I929" i="58" s="1"/>
  <c r="F937" i="58"/>
  <c r="I937" i="58" s="1"/>
  <c r="F945" i="58"/>
  <c r="F953" i="58"/>
  <c r="I953" i="58" s="1"/>
  <c r="F961" i="58"/>
  <c r="I961" i="58" s="1"/>
  <c r="F969" i="58"/>
  <c r="I969" i="58" s="1"/>
  <c r="F977" i="58"/>
  <c r="I977" i="58" s="1"/>
  <c r="F985" i="58"/>
  <c r="I985" i="58" s="1"/>
  <c r="F993" i="58"/>
  <c r="I993" i="58" s="1"/>
  <c r="F1001" i="58"/>
  <c r="I1001" i="58" s="1"/>
  <c r="F1009" i="58"/>
  <c r="F1017" i="58"/>
  <c r="I1017" i="58" s="1"/>
  <c r="F1025" i="58"/>
  <c r="I1025" i="58" s="1"/>
  <c r="F1033" i="58"/>
  <c r="I1033" i="58" s="1"/>
  <c r="F1041" i="58"/>
  <c r="I1041" i="58" s="1"/>
  <c r="F1049" i="58"/>
  <c r="I1049" i="58" s="1"/>
  <c r="F1057" i="58"/>
  <c r="I1057" i="58" s="1"/>
  <c r="F1065" i="58"/>
  <c r="I1065" i="58" s="1"/>
  <c r="F354" i="58"/>
  <c r="F418" i="58"/>
  <c r="I418" i="58" s="1"/>
  <c r="F482" i="58"/>
  <c r="I482" i="58" s="1"/>
  <c r="F496" i="58"/>
  <c r="I496" i="58" s="1"/>
  <c r="F528" i="58"/>
  <c r="I528" i="58" s="1"/>
  <c r="F560" i="58"/>
  <c r="I560" i="58" s="1"/>
  <c r="F566" i="58"/>
  <c r="I566" i="58" s="1"/>
  <c r="F574" i="58"/>
  <c r="I574" i="58" s="1"/>
  <c r="F582" i="58"/>
  <c r="F590" i="58"/>
  <c r="I590" i="58" s="1"/>
  <c r="F598" i="58"/>
  <c r="I598" i="58" s="1"/>
  <c r="F606" i="58"/>
  <c r="I606" i="58" s="1"/>
  <c r="F614" i="58"/>
  <c r="I614" i="58" s="1"/>
  <c r="F622" i="58"/>
  <c r="I622" i="58" s="1"/>
  <c r="F630" i="58"/>
  <c r="I630" i="58" s="1"/>
  <c r="F638" i="58"/>
  <c r="I638" i="58" s="1"/>
  <c r="F646" i="58"/>
  <c r="F654" i="58"/>
  <c r="I654" i="58" s="1"/>
  <c r="F662" i="58"/>
  <c r="I662" i="58" s="1"/>
  <c r="F670" i="58"/>
  <c r="I670" i="58" s="1"/>
  <c r="F678" i="58"/>
  <c r="I678" i="58" s="1"/>
  <c r="F686" i="58"/>
  <c r="I686" i="58" s="1"/>
  <c r="F694" i="58"/>
  <c r="I694" i="58" s="1"/>
  <c r="F702" i="58"/>
  <c r="I702" i="58" s="1"/>
  <c r="F710" i="58"/>
  <c r="F718" i="58"/>
  <c r="I718" i="58" s="1"/>
  <c r="F726" i="58"/>
  <c r="I726" i="58" s="1"/>
  <c r="F734" i="58"/>
  <c r="I734" i="58" s="1"/>
  <c r="F742" i="58"/>
  <c r="I742" i="58" s="1"/>
  <c r="F750" i="58"/>
  <c r="I750" i="58" s="1"/>
  <c r="F758" i="58"/>
  <c r="I758" i="58" s="1"/>
  <c r="F766" i="58"/>
  <c r="I766" i="58" s="1"/>
  <c r="F774" i="58"/>
  <c r="F782" i="58"/>
  <c r="I782" i="58" s="1"/>
  <c r="F790" i="58"/>
  <c r="I790" i="58" s="1"/>
  <c r="F798" i="58"/>
  <c r="I798" i="58" s="1"/>
  <c r="F806" i="58"/>
  <c r="I806" i="58" s="1"/>
  <c r="F814" i="58"/>
  <c r="I814" i="58" s="1"/>
  <c r="F822" i="58"/>
  <c r="I822" i="58" s="1"/>
  <c r="F830" i="58"/>
  <c r="I830" i="58" s="1"/>
  <c r="F838" i="58"/>
  <c r="F846" i="58"/>
  <c r="I846" i="58" s="1"/>
  <c r="F854" i="58"/>
  <c r="I854" i="58" s="1"/>
  <c r="F862" i="58"/>
  <c r="I862" i="58" s="1"/>
  <c r="F870" i="58"/>
  <c r="I870" i="58" s="1"/>
  <c r="F878" i="58"/>
  <c r="I878" i="58" s="1"/>
  <c r="F886" i="58"/>
  <c r="I886" i="58" s="1"/>
  <c r="F894" i="58"/>
  <c r="I894" i="58" s="1"/>
  <c r="F902" i="58"/>
  <c r="F910" i="58"/>
  <c r="I910" i="58" s="1"/>
  <c r="F918" i="58"/>
  <c r="I918" i="58" s="1"/>
  <c r="F926" i="58"/>
  <c r="I926" i="58" s="1"/>
  <c r="F934" i="58"/>
  <c r="I934" i="58" s="1"/>
  <c r="F942" i="58"/>
  <c r="I942" i="58" s="1"/>
  <c r="F950" i="58"/>
  <c r="I950" i="58" s="1"/>
  <c r="F958" i="58"/>
  <c r="I958" i="58" s="1"/>
  <c r="F966" i="58"/>
  <c r="F974" i="58"/>
  <c r="I974" i="58" s="1"/>
  <c r="F982" i="58"/>
  <c r="I982" i="58" s="1"/>
  <c r="F990" i="58"/>
  <c r="I990" i="58" s="1"/>
  <c r="F998" i="58"/>
  <c r="I998" i="58" s="1"/>
  <c r="F1006" i="58"/>
  <c r="I1006" i="58" s="1"/>
  <c r="F1014" i="58"/>
  <c r="I1014" i="58" s="1"/>
  <c r="F1022" i="58"/>
  <c r="I1022" i="58" s="1"/>
  <c r="F1030" i="58"/>
  <c r="F1038" i="58"/>
  <c r="I1038" i="58" s="1"/>
  <c r="F1046" i="58"/>
  <c r="I1046" i="58" s="1"/>
  <c r="F1054" i="58"/>
  <c r="I1054" i="58" s="1"/>
  <c r="F1062" i="58"/>
  <c r="I1062" i="58" s="1"/>
  <c r="F1070" i="58"/>
  <c r="I1070" i="58" s="1"/>
  <c r="F330" i="58"/>
  <c r="I330" i="58" s="1"/>
  <c r="F394" i="58"/>
  <c r="I394" i="58" s="1"/>
  <c r="F458" i="58"/>
  <c r="F490" i="58"/>
  <c r="I490" i="58" s="1"/>
  <c r="F522" i="58"/>
  <c r="I522" i="58" s="1"/>
  <c r="F554" i="58"/>
  <c r="I554" i="58" s="1"/>
  <c r="F571" i="58"/>
  <c r="I571" i="58" s="1"/>
  <c r="F579" i="58"/>
  <c r="I579" i="58" s="1"/>
  <c r="F587" i="58"/>
  <c r="I587" i="58" s="1"/>
  <c r="F595" i="58"/>
  <c r="I595" i="58" s="1"/>
  <c r="F603" i="58"/>
  <c r="F611" i="58"/>
  <c r="I611" i="58" s="1"/>
  <c r="F619" i="58"/>
  <c r="I619" i="58" s="1"/>
  <c r="F627" i="58"/>
  <c r="I627" i="58" s="1"/>
  <c r="F635" i="58"/>
  <c r="I635" i="58" s="1"/>
  <c r="F643" i="58"/>
  <c r="I643" i="58" s="1"/>
  <c r="F651" i="58"/>
  <c r="I651" i="58" s="1"/>
  <c r="F659" i="58"/>
  <c r="I659" i="58" s="1"/>
  <c r="F667" i="58"/>
  <c r="F675" i="58"/>
  <c r="I675" i="58" s="1"/>
  <c r="F683" i="58"/>
  <c r="I683" i="58" s="1"/>
  <c r="F691" i="58"/>
  <c r="I691" i="58" s="1"/>
  <c r="F699" i="58"/>
  <c r="I699" i="58" s="1"/>
  <c r="F707" i="58"/>
  <c r="I707" i="58" s="1"/>
  <c r="F715" i="58"/>
  <c r="I715" i="58" s="1"/>
  <c r="F723" i="58"/>
  <c r="I723" i="58" s="1"/>
  <c r="F731" i="58"/>
  <c r="F739" i="58"/>
  <c r="I739" i="58" s="1"/>
  <c r="F747" i="58"/>
  <c r="I747" i="58" s="1"/>
  <c r="F755" i="58"/>
  <c r="I755" i="58" s="1"/>
  <c r="F763" i="58"/>
  <c r="I763" i="58" s="1"/>
  <c r="F771" i="58"/>
  <c r="I771" i="58" s="1"/>
  <c r="F779" i="58"/>
  <c r="I779" i="58" s="1"/>
  <c r="F787" i="58"/>
  <c r="I787" i="58" s="1"/>
  <c r="F795" i="58"/>
  <c r="F803" i="58"/>
  <c r="I803" i="58" s="1"/>
  <c r="F811" i="58"/>
  <c r="I811" i="58" s="1"/>
  <c r="F819" i="58"/>
  <c r="I819" i="58" s="1"/>
  <c r="F827" i="58"/>
  <c r="I827" i="58" s="1"/>
  <c r="F835" i="58"/>
  <c r="I835" i="58" s="1"/>
  <c r="F843" i="58"/>
  <c r="I843" i="58" s="1"/>
  <c r="F851" i="58"/>
  <c r="I851" i="58" s="1"/>
  <c r="F859" i="58"/>
  <c r="F867" i="58"/>
  <c r="I867" i="58" s="1"/>
  <c r="F875" i="58"/>
  <c r="I875" i="58" s="1"/>
  <c r="F883" i="58"/>
  <c r="I883" i="58" s="1"/>
  <c r="F891" i="58"/>
  <c r="I891" i="58" s="1"/>
  <c r="F899" i="58"/>
  <c r="I899" i="58" s="1"/>
  <c r="F907" i="58"/>
  <c r="I907" i="58" s="1"/>
  <c r="F915" i="58"/>
  <c r="I915" i="58" s="1"/>
  <c r="F923" i="58"/>
  <c r="F931" i="58"/>
  <c r="I931" i="58" s="1"/>
  <c r="F939" i="58"/>
  <c r="I939" i="58" s="1"/>
  <c r="F947" i="58"/>
  <c r="I947" i="58" s="1"/>
  <c r="F955" i="58"/>
  <c r="I955" i="58" s="1"/>
  <c r="F963" i="58"/>
  <c r="I963" i="58" s="1"/>
  <c r="F971" i="58"/>
  <c r="I971" i="58" s="1"/>
  <c r="F979" i="58"/>
  <c r="I979" i="58" s="1"/>
  <c r="F987" i="58"/>
  <c r="F995" i="58"/>
  <c r="I995" i="58" s="1"/>
  <c r="F1003" i="58"/>
  <c r="I1003" i="58" s="1"/>
  <c r="F1011" i="58"/>
  <c r="I1011" i="58" s="1"/>
  <c r="F1019" i="58"/>
  <c r="I1019" i="58" s="1"/>
  <c r="F1027" i="58"/>
  <c r="I1027" i="58" s="1"/>
  <c r="F1035" i="58"/>
  <c r="I1035" i="58" s="1"/>
  <c r="F1043" i="58"/>
  <c r="I1043" i="58" s="1"/>
  <c r="F1051" i="58"/>
  <c r="F1059" i="58"/>
  <c r="I1059" i="58" s="1"/>
  <c r="F1067" i="58"/>
  <c r="I1067" i="58" s="1"/>
  <c r="F370" i="58"/>
  <c r="I370" i="58" s="1"/>
  <c r="F434" i="58"/>
  <c r="I434" i="58" s="1"/>
  <c r="F504" i="58"/>
  <c r="I504" i="58" s="1"/>
  <c r="F536" i="58"/>
  <c r="I536" i="58" s="1"/>
  <c r="F576" i="58"/>
  <c r="I576" i="58" s="1"/>
  <c r="F584" i="58"/>
  <c r="F592" i="58"/>
  <c r="I592" i="58" s="1"/>
  <c r="F600" i="58"/>
  <c r="I600" i="58" s="1"/>
  <c r="F608" i="58"/>
  <c r="I608" i="58" s="1"/>
  <c r="F616" i="58"/>
  <c r="I616" i="58" s="1"/>
  <c r="F624" i="58"/>
  <c r="I624" i="58" s="1"/>
  <c r="F632" i="58"/>
  <c r="I632" i="58" s="1"/>
  <c r="F640" i="58"/>
  <c r="I640" i="58" s="1"/>
  <c r="F648" i="58"/>
  <c r="F656" i="58"/>
  <c r="I656" i="58" s="1"/>
  <c r="F664" i="58"/>
  <c r="I664" i="58" s="1"/>
  <c r="F672" i="58"/>
  <c r="I672" i="58" s="1"/>
  <c r="F680" i="58"/>
  <c r="I680" i="58" s="1"/>
  <c r="F688" i="58"/>
  <c r="I688" i="58" s="1"/>
  <c r="F696" i="58"/>
  <c r="I696" i="58" s="1"/>
  <c r="F704" i="58"/>
  <c r="I704" i="58" s="1"/>
  <c r="F712" i="58"/>
  <c r="F720" i="58"/>
  <c r="I720" i="58" s="1"/>
  <c r="F728" i="58"/>
  <c r="I728" i="58" s="1"/>
  <c r="F736" i="58"/>
  <c r="I736" i="58" s="1"/>
  <c r="F744" i="58"/>
  <c r="I744" i="58" s="1"/>
  <c r="F752" i="58"/>
  <c r="I752" i="58" s="1"/>
  <c r="F760" i="58"/>
  <c r="I760" i="58" s="1"/>
  <c r="F768" i="58"/>
  <c r="I768" i="58" s="1"/>
  <c r="F776" i="58"/>
  <c r="F784" i="58"/>
  <c r="I784" i="58" s="1"/>
  <c r="F792" i="58"/>
  <c r="I792" i="58" s="1"/>
  <c r="F800" i="58"/>
  <c r="I800" i="58" s="1"/>
  <c r="F808" i="58"/>
  <c r="I808" i="58" s="1"/>
  <c r="F816" i="58"/>
  <c r="I816" i="58" s="1"/>
  <c r="F824" i="58"/>
  <c r="I824" i="58" s="1"/>
  <c r="F832" i="58"/>
  <c r="I832" i="58" s="1"/>
  <c r="F840" i="58"/>
  <c r="F848" i="58"/>
  <c r="I848" i="58" s="1"/>
  <c r="F856" i="58"/>
  <c r="I856" i="58" s="1"/>
  <c r="F864" i="58"/>
  <c r="I864" i="58" s="1"/>
  <c r="F872" i="58"/>
  <c r="I872" i="58" s="1"/>
  <c r="F880" i="58"/>
  <c r="I880" i="58" s="1"/>
  <c r="F888" i="58"/>
  <c r="F896" i="58"/>
  <c r="F904" i="58"/>
  <c r="F912" i="58"/>
  <c r="I912" i="58" s="1"/>
  <c r="F920" i="58"/>
  <c r="I920" i="58" s="1"/>
  <c r="F928" i="58"/>
  <c r="I928" i="58" s="1"/>
  <c r="F936" i="58"/>
  <c r="I936" i="58" s="1"/>
  <c r="F944" i="58"/>
  <c r="I944" i="58" s="1"/>
  <c r="F952" i="58"/>
  <c r="I952" i="58" s="1"/>
  <c r="F960" i="58"/>
  <c r="I960" i="58" s="1"/>
  <c r="F968" i="58"/>
  <c r="I968" i="58" s="1"/>
  <c r="F976" i="58"/>
  <c r="I976" i="58" s="1"/>
  <c r="F984" i="58"/>
  <c r="I984" i="58" s="1"/>
  <c r="F992" i="58"/>
  <c r="I992" i="58" s="1"/>
  <c r="F1000" i="58"/>
  <c r="I1000" i="58" s="1"/>
  <c r="F1008" i="58"/>
  <c r="I1008" i="58" s="1"/>
  <c r="F1016" i="58"/>
  <c r="I1016" i="58" s="1"/>
  <c r="F1024" i="58"/>
  <c r="I1024" i="58" s="1"/>
  <c r="F1032" i="58"/>
  <c r="I1032" i="58" s="1"/>
  <c r="F1040" i="58"/>
  <c r="I1040" i="58" s="1"/>
  <c r="F1048" i="58"/>
  <c r="I1048" i="58" s="1"/>
  <c r="F1078" i="58"/>
  <c r="I1078" i="58" s="1"/>
  <c r="F1086" i="58"/>
  <c r="I1086" i="58" s="1"/>
  <c r="F1094" i="58"/>
  <c r="I1094" i="58" s="1"/>
  <c r="F1102" i="58"/>
  <c r="I1102" i="58" s="1"/>
  <c r="F1110" i="58"/>
  <c r="I1110" i="58" s="1"/>
  <c r="F1118" i="58"/>
  <c r="I1118" i="58" s="1"/>
  <c r="F1126" i="58"/>
  <c r="I1126" i="58" s="1"/>
  <c r="F1134" i="58"/>
  <c r="I1134" i="58" s="1"/>
  <c r="F1142" i="58"/>
  <c r="I1142" i="58" s="1"/>
  <c r="F1150" i="58"/>
  <c r="I1150" i="58" s="1"/>
  <c r="F1158" i="58"/>
  <c r="I1158" i="58" s="1"/>
  <c r="F1166" i="58"/>
  <c r="I1166" i="58" s="1"/>
  <c r="F1174" i="58"/>
  <c r="I1174" i="58" s="1"/>
  <c r="F1182" i="58"/>
  <c r="I1182" i="58" s="1"/>
  <c r="F1190" i="58"/>
  <c r="I1190" i="58" s="1"/>
  <c r="F1198" i="58"/>
  <c r="I1198" i="58" s="1"/>
  <c r="F1206" i="58"/>
  <c r="I1206" i="58" s="1"/>
  <c r="F1214" i="58"/>
  <c r="I1214" i="58" s="1"/>
  <c r="F1222" i="58"/>
  <c r="I1222" i="58" s="1"/>
  <c r="F1230" i="58"/>
  <c r="I1230" i="58" s="1"/>
  <c r="F1238" i="58"/>
  <c r="I1238" i="58" s="1"/>
  <c r="F1246" i="58"/>
  <c r="I1246" i="58" s="1"/>
  <c r="F1247" i="58"/>
  <c r="I1247" i="58" s="1"/>
  <c r="F1255" i="58"/>
  <c r="I1255" i="58" s="1"/>
  <c r="F1263" i="58"/>
  <c r="I1263" i="58" s="1"/>
  <c r="F1271" i="58"/>
  <c r="I1271" i="58" s="1"/>
  <c r="F1279" i="58"/>
  <c r="I1279" i="58" s="1"/>
  <c r="F1287" i="58"/>
  <c r="I1287" i="58" s="1"/>
  <c r="F1295" i="58"/>
  <c r="I1295" i="58" s="1"/>
  <c r="F1319" i="58"/>
  <c r="I1319" i="58" s="1"/>
  <c r="F1327" i="58"/>
  <c r="I1327" i="58" s="1"/>
  <c r="F1383" i="58"/>
  <c r="I1383" i="58" s="1"/>
  <c r="F1407" i="58"/>
  <c r="I1407" i="58" s="1"/>
  <c r="F1431" i="58"/>
  <c r="I1431" i="58" s="1"/>
  <c r="F1075" i="58"/>
  <c r="I1075" i="58" s="1"/>
  <c r="F1083" i="58"/>
  <c r="I1083" i="58" s="1"/>
  <c r="F1091" i="58"/>
  <c r="I1091" i="58" s="1"/>
  <c r="F1099" i="58"/>
  <c r="I1099" i="58" s="1"/>
  <c r="F1107" i="58"/>
  <c r="I1107" i="58" s="1"/>
  <c r="F1115" i="58"/>
  <c r="I1115" i="58" s="1"/>
  <c r="F1123" i="58"/>
  <c r="I1123" i="58" s="1"/>
  <c r="F1131" i="58"/>
  <c r="I1131" i="58" s="1"/>
  <c r="F1139" i="58"/>
  <c r="I1139" i="58" s="1"/>
  <c r="F1147" i="58"/>
  <c r="I1147" i="58" s="1"/>
  <c r="F1155" i="58"/>
  <c r="I1155" i="58" s="1"/>
  <c r="F1163" i="58"/>
  <c r="I1163" i="58" s="1"/>
  <c r="F1171" i="58"/>
  <c r="I1171" i="58" s="1"/>
  <c r="F1179" i="58"/>
  <c r="I1179" i="58" s="1"/>
  <c r="F1187" i="58"/>
  <c r="I1187" i="58" s="1"/>
  <c r="F1195" i="58"/>
  <c r="I1195" i="58" s="1"/>
  <c r="F1203" i="58"/>
  <c r="I1203" i="58" s="1"/>
  <c r="F1211" i="58"/>
  <c r="I1211" i="58" s="1"/>
  <c r="F1219" i="58"/>
  <c r="I1219" i="58" s="1"/>
  <c r="F1227" i="58"/>
  <c r="I1227" i="58" s="1"/>
  <c r="F1235" i="58"/>
  <c r="I1235" i="58" s="1"/>
  <c r="F1243" i="58"/>
  <c r="I1243" i="58" s="1"/>
  <c r="F1252" i="58"/>
  <c r="I1252" i="58" s="1"/>
  <c r="F1260" i="58"/>
  <c r="I1260" i="58" s="1"/>
  <c r="F1268" i="58"/>
  <c r="I1268" i="58" s="1"/>
  <c r="F1276" i="58"/>
  <c r="I1276" i="58" s="1"/>
  <c r="F1284" i="58"/>
  <c r="I1284" i="58" s="1"/>
  <c r="F1292" i="58"/>
  <c r="I1292" i="58" s="1"/>
  <c r="F1300" i="58"/>
  <c r="I1300" i="58" s="1"/>
  <c r="F1308" i="58"/>
  <c r="I1308" i="58" s="1"/>
  <c r="F1316" i="58"/>
  <c r="I1316" i="58" s="1"/>
  <c r="F1324" i="58"/>
  <c r="I1324" i="58" s="1"/>
  <c r="F1332" i="58"/>
  <c r="I1332" i="58" s="1"/>
  <c r="F1340" i="58"/>
  <c r="I1340" i="58" s="1"/>
  <c r="F1348" i="58"/>
  <c r="I1348" i="58" s="1"/>
  <c r="F1356" i="58"/>
  <c r="I1356" i="58" s="1"/>
  <c r="F1364" i="58"/>
  <c r="I1364" i="58" s="1"/>
  <c r="F1372" i="58"/>
  <c r="I1372" i="58" s="1"/>
  <c r="F1380" i="58"/>
  <c r="I1380" i="58" s="1"/>
  <c r="F1388" i="58"/>
  <c r="I1388" i="58" s="1"/>
  <c r="F1396" i="58"/>
  <c r="I1396" i="58" s="1"/>
  <c r="F1404" i="58"/>
  <c r="I1404" i="58" s="1"/>
  <c r="F1412" i="58"/>
  <c r="I1412" i="58" s="1"/>
  <c r="F1420" i="58"/>
  <c r="I1420" i="58" s="1"/>
  <c r="F1428" i="58"/>
  <c r="I1428" i="58" s="1"/>
  <c r="F1436" i="58"/>
  <c r="I1436" i="58" s="1"/>
  <c r="F1444" i="58"/>
  <c r="I1444" i="58" s="1"/>
  <c r="F1452" i="58"/>
  <c r="I1452" i="58" s="1"/>
  <c r="F1460" i="58"/>
  <c r="I1460" i="58" s="1"/>
  <c r="F1309" i="58"/>
  <c r="I1309" i="58" s="1"/>
  <c r="F1325" i="58"/>
  <c r="I1325" i="58" s="1"/>
  <c r="F1357" i="58"/>
  <c r="I1357" i="58" s="1"/>
  <c r="F1381" i="58"/>
  <c r="I1381" i="58" s="1"/>
  <c r="F1389" i="58"/>
  <c r="I1389" i="58" s="1"/>
  <c r="F1405" i="58"/>
  <c r="I1405" i="58" s="1"/>
  <c r="F1421" i="58"/>
  <c r="I1421" i="58" s="1"/>
  <c r="F1453" i="58"/>
  <c r="I1453" i="58" s="1"/>
  <c r="F1439" i="58"/>
  <c r="I1439" i="58" s="1"/>
  <c r="F1056" i="58"/>
  <c r="I1056" i="58" s="1"/>
  <c r="F1072" i="58"/>
  <c r="I1072" i="58" s="1"/>
  <c r="F1080" i="58"/>
  <c r="I1080" i="58" s="1"/>
  <c r="F1088" i="58"/>
  <c r="I1088" i="58" s="1"/>
  <c r="F1096" i="58"/>
  <c r="I1096" i="58" s="1"/>
  <c r="F1104" i="58"/>
  <c r="I1104" i="58" s="1"/>
  <c r="F1112" i="58"/>
  <c r="I1112" i="58" s="1"/>
  <c r="F1120" i="58"/>
  <c r="I1120" i="58" s="1"/>
  <c r="F1128" i="58"/>
  <c r="I1128" i="58" s="1"/>
  <c r="F1136" i="58"/>
  <c r="I1136" i="58" s="1"/>
  <c r="F1144" i="58"/>
  <c r="I1144" i="58" s="1"/>
  <c r="F1152" i="58"/>
  <c r="I1152" i="58" s="1"/>
  <c r="F1160" i="58"/>
  <c r="F1168" i="58"/>
  <c r="I1168" i="58" s="1"/>
  <c r="F1176" i="58"/>
  <c r="I1176" i="58" s="1"/>
  <c r="F1184" i="58"/>
  <c r="I1184" i="58" s="1"/>
  <c r="F1192" i="58"/>
  <c r="I1192" i="58" s="1"/>
  <c r="F1200" i="58"/>
  <c r="I1200" i="58" s="1"/>
  <c r="F1208" i="58"/>
  <c r="I1208" i="58" s="1"/>
  <c r="F1216" i="58"/>
  <c r="I1216" i="58" s="1"/>
  <c r="F1224" i="58"/>
  <c r="F1232" i="58"/>
  <c r="I1232" i="58" s="1"/>
  <c r="F1240" i="58"/>
  <c r="I1240" i="58" s="1"/>
  <c r="F1249" i="58"/>
  <c r="I1249" i="58" s="1"/>
  <c r="F1257" i="58"/>
  <c r="I1257" i="58" s="1"/>
  <c r="F1265" i="58"/>
  <c r="I1265" i="58" s="1"/>
  <c r="F1273" i="58"/>
  <c r="I1273" i="58" s="1"/>
  <c r="F1281" i="58"/>
  <c r="I1281" i="58" s="1"/>
  <c r="F1289" i="58"/>
  <c r="F1297" i="58"/>
  <c r="I1297" i="58" s="1"/>
  <c r="F1305" i="58"/>
  <c r="I1305" i="58" s="1"/>
  <c r="F1313" i="58"/>
  <c r="I1313" i="58" s="1"/>
  <c r="F1321" i="58"/>
  <c r="I1321" i="58" s="1"/>
  <c r="F1329" i="58"/>
  <c r="I1329" i="58" s="1"/>
  <c r="F1337" i="58"/>
  <c r="I1337" i="58" s="1"/>
  <c r="F1345" i="58"/>
  <c r="I1345" i="58" s="1"/>
  <c r="F1353" i="58"/>
  <c r="F1361" i="58"/>
  <c r="I1361" i="58" s="1"/>
  <c r="F1369" i="58"/>
  <c r="I1369" i="58" s="1"/>
  <c r="F1377" i="58"/>
  <c r="I1377" i="58" s="1"/>
  <c r="F1385" i="58"/>
  <c r="I1385" i="58" s="1"/>
  <c r="F1393" i="58"/>
  <c r="I1393" i="58" s="1"/>
  <c r="F1401" i="58"/>
  <c r="I1401" i="58" s="1"/>
  <c r="F1409" i="58"/>
  <c r="I1409" i="58" s="1"/>
  <c r="F1417" i="58"/>
  <c r="F1425" i="58"/>
  <c r="I1425" i="58" s="1"/>
  <c r="F1433" i="58"/>
  <c r="I1433" i="58" s="1"/>
  <c r="F1441" i="58"/>
  <c r="I1441" i="58" s="1"/>
  <c r="F1449" i="58"/>
  <c r="I1449" i="58" s="1"/>
  <c r="F1457" i="58"/>
  <c r="I1457" i="58" s="1"/>
  <c r="F1465" i="58"/>
  <c r="I1465" i="58" s="1"/>
  <c r="F1253" i="58"/>
  <c r="I1253" i="58" s="1"/>
  <c r="F1269" i="58"/>
  <c r="F1293" i="58"/>
  <c r="I1293" i="58" s="1"/>
  <c r="F1341" i="58"/>
  <c r="I1341" i="58" s="1"/>
  <c r="F1445" i="58"/>
  <c r="I1445" i="58" s="1"/>
  <c r="F1415" i="58"/>
  <c r="I1415" i="58" s="1"/>
  <c r="F1447" i="58"/>
  <c r="I1447" i="58" s="1"/>
  <c r="F1455" i="58"/>
  <c r="I1455" i="58" s="1"/>
  <c r="F1063" i="58"/>
  <c r="I1063" i="58" s="1"/>
  <c r="F1077" i="58"/>
  <c r="F1085" i="58"/>
  <c r="I1085" i="58" s="1"/>
  <c r="F1093" i="58"/>
  <c r="I1093" i="58" s="1"/>
  <c r="F1101" i="58"/>
  <c r="I1101" i="58" s="1"/>
  <c r="F1109" i="58"/>
  <c r="I1109" i="58" s="1"/>
  <c r="F1117" i="58"/>
  <c r="I1117" i="58" s="1"/>
  <c r="F1125" i="58"/>
  <c r="I1125" i="58" s="1"/>
  <c r="F1133" i="58"/>
  <c r="I1133" i="58" s="1"/>
  <c r="F1141" i="58"/>
  <c r="F1149" i="58"/>
  <c r="I1149" i="58" s="1"/>
  <c r="F1157" i="58"/>
  <c r="I1157" i="58" s="1"/>
  <c r="F1165" i="58"/>
  <c r="I1165" i="58" s="1"/>
  <c r="F1173" i="58"/>
  <c r="I1173" i="58" s="1"/>
  <c r="F1181" i="58"/>
  <c r="I1181" i="58" s="1"/>
  <c r="F1189" i="58"/>
  <c r="I1189" i="58" s="1"/>
  <c r="F1197" i="58"/>
  <c r="I1197" i="58" s="1"/>
  <c r="F1205" i="58"/>
  <c r="F1213" i="58"/>
  <c r="I1213" i="58" s="1"/>
  <c r="F1221" i="58"/>
  <c r="I1221" i="58" s="1"/>
  <c r="F1229" i="58"/>
  <c r="I1229" i="58" s="1"/>
  <c r="F1237" i="58"/>
  <c r="I1237" i="58" s="1"/>
  <c r="F1245" i="58"/>
  <c r="I1245" i="58" s="1"/>
  <c r="F1254" i="58"/>
  <c r="I1254" i="58" s="1"/>
  <c r="F1262" i="58"/>
  <c r="I1262" i="58" s="1"/>
  <c r="F1270" i="58"/>
  <c r="F1278" i="58"/>
  <c r="I1278" i="58" s="1"/>
  <c r="F1286" i="58"/>
  <c r="I1286" i="58" s="1"/>
  <c r="F1294" i="58"/>
  <c r="I1294" i="58" s="1"/>
  <c r="F1302" i="58"/>
  <c r="I1302" i="58" s="1"/>
  <c r="F1310" i="58"/>
  <c r="I1310" i="58" s="1"/>
  <c r="F1318" i="58"/>
  <c r="I1318" i="58" s="1"/>
  <c r="F1326" i="58"/>
  <c r="I1326" i="58" s="1"/>
  <c r="F1334" i="58"/>
  <c r="F1342" i="58"/>
  <c r="I1342" i="58" s="1"/>
  <c r="F1350" i="58"/>
  <c r="I1350" i="58" s="1"/>
  <c r="F1358" i="58"/>
  <c r="I1358" i="58" s="1"/>
  <c r="F1366" i="58"/>
  <c r="I1366" i="58" s="1"/>
  <c r="F1374" i="58"/>
  <c r="I1374" i="58" s="1"/>
  <c r="F1382" i="58"/>
  <c r="I1382" i="58" s="1"/>
  <c r="F1390" i="58"/>
  <c r="I1390" i="58" s="1"/>
  <c r="F1398" i="58"/>
  <c r="F1406" i="58"/>
  <c r="I1406" i="58" s="1"/>
  <c r="F1414" i="58"/>
  <c r="I1414" i="58" s="1"/>
  <c r="F1422" i="58"/>
  <c r="I1422" i="58" s="1"/>
  <c r="F1430" i="58"/>
  <c r="I1430" i="58" s="1"/>
  <c r="F1438" i="58"/>
  <c r="I1438" i="58" s="1"/>
  <c r="F1446" i="58"/>
  <c r="I1446" i="58" s="1"/>
  <c r="F1454" i="58"/>
  <c r="I1454" i="58" s="1"/>
  <c r="F1462" i="58"/>
  <c r="F1277" i="58"/>
  <c r="I1277" i="58" s="1"/>
  <c r="F1333" i="58"/>
  <c r="I1333" i="58" s="1"/>
  <c r="F1365" i="58"/>
  <c r="I1365" i="58" s="1"/>
  <c r="F1437" i="58"/>
  <c r="I1437" i="58" s="1"/>
  <c r="F1064" i="58"/>
  <c r="I1064" i="58" s="1"/>
  <c r="F1074" i="58"/>
  <c r="I1074" i="58" s="1"/>
  <c r="F1082" i="58"/>
  <c r="I1082" i="58" s="1"/>
  <c r="F1090" i="58"/>
  <c r="F1098" i="58"/>
  <c r="I1098" i="58" s="1"/>
  <c r="F1106" i="58"/>
  <c r="I1106" i="58" s="1"/>
  <c r="F1114" i="58"/>
  <c r="I1114" i="58" s="1"/>
  <c r="F1122" i="58"/>
  <c r="I1122" i="58" s="1"/>
  <c r="F1130" i="58"/>
  <c r="I1130" i="58" s="1"/>
  <c r="F1138" i="58"/>
  <c r="I1138" i="58" s="1"/>
  <c r="F1146" i="58"/>
  <c r="I1146" i="58" s="1"/>
  <c r="F1154" i="58"/>
  <c r="F1162" i="58"/>
  <c r="I1162" i="58" s="1"/>
  <c r="F1170" i="58"/>
  <c r="I1170" i="58" s="1"/>
  <c r="F1178" i="58"/>
  <c r="I1178" i="58" s="1"/>
  <c r="F1186" i="58"/>
  <c r="I1186" i="58" s="1"/>
  <c r="F1194" i="58"/>
  <c r="I1194" i="58" s="1"/>
  <c r="F1202" i="58"/>
  <c r="I1202" i="58" s="1"/>
  <c r="F1210" i="58"/>
  <c r="I1210" i="58" s="1"/>
  <c r="F1218" i="58"/>
  <c r="F1226" i="58"/>
  <c r="I1226" i="58" s="1"/>
  <c r="F1234" i="58"/>
  <c r="I1234" i="58" s="1"/>
  <c r="F1242" i="58"/>
  <c r="I1242" i="58" s="1"/>
  <c r="F1251" i="58"/>
  <c r="I1251" i="58" s="1"/>
  <c r="F1259" i="58"/>
  <c r="I1259" i="58" s="1"/>
  <c r="F1267" i="58"/>
  <c r="I1267" i="58" s="1"/>
  <c r="F1275" i="58"/>
  <c r="I1275" i="58" s="1"/>
  <c r="F1283" i="58"/>
  <c r="F1291" i="58"/>
  <c r="I1291" i="58" s="1"/>
  <c r="F1299" i="58"/>
  <c r="I1299" i="58" s="1"/>
  <c r="F1307" i="58"/>
  <c r="I1307" i="58" s="1"/>
  <c r="F1315" i="58"/>
  <c r="I1315" i="58" s="1"/>
  <c r="F1323" i="58"/>
  <c r="I1323" i="58" s="1"/>
  <c r="F1331" i="58"/>
  <c r="I1331" i="58" s="1"/>
  <c r="F1339" i="58"/>
  <c r="I1339" i="58" s="1"/>
  <c r="F1347" i="58"/>
  <c r="F1355" i="58"/>
  <c r="I1355" i="58" s="1"/>
  <c r="F1363" i="58"/>
  <c r="I1363" i="58" s="1"/>
  <c r="F1371" i="58"/>
  <c r="I1371" i="58" s="1"/>
  <c r="F1379" i="58"/>
  <c r="I1379" i="58" s="1"/>
  <c r="F1387" i="58"/>
  <c r="I1387" i="58" s="1"/>
  <c r="F1395" i="58"/>
  <c r="I1395" i="58" s="1"/>
  <c r="F1403" i="58"/>
  <c r="I1403" i="58" s="1"/>
  <c r="F1411" i="58"/>
  <c r="F1419" i="58"/>
  <c r="I1419" i="58" s="1"/>
  <c r="F1427" i="58"/>
  <c r="I1427" i="58" s="1"/>
  <c r="F1435" i="58"/>
  <c r="I1435" i="58" s="1"/>
  <c r="F1443" i="58"/>
  <c r="I1443" i="58" s="1"/>
  <c r="F1451" i="58"/>
  <c r="I1451" i="58" s="1"/>
  <c r="F1459" i="58"/>
  <c r="I1459" i="58" s="1"/>
  <c r="F1261" i="58"/>
  <c r="I1261" i="58" s="1"/>
  <c r="F1301" i="58"/>
  <c r="F1317" i="58"/>
  <c r="I1317" i="58" s="1"/>
  <c r="F1349" i="58"/>
  <c r="I1349" i="58" s="1"/>
  <c r="F1397" i="58"/>
  <c r="I1397" i="58" s="1"/>
  <c r="F1413" i="58"/>
  <c r="I1413" i="58" s="1"/>
  <c r="F1461" i="58"/>
  <c r="I1461" i="58" s="1"/>
  <c r="F1079" i="58"/>
  <c r="I1079" i="58" s="1"/>
  <c r="F1087" i="58"/>
  <c r="I1087" i="58" s="1"/>
  <c r="F1095" i="58"/>
  <c r="F1103" i="58"/>
  <c r="I1103" i="58" s="1"/>
  <c r="F1111" i="58"/>
  <c r="I1111" i="58" s="1"/>
  <c r="F1119" i="58"/>
  <c r="I1119" i="58" s="1"/>
  <c r="F1127" i="58"/>
  <c r="I1127" i="58" s="1"/>
  <c r="F1135" i="58"/>
  <c r="I1135" i="58" s="1"/>
  <c r="F1143" i="58"/>
  <c r="I1143" i="58" s="1"/>
  <c r="F1151" i="58"/>
  <c r="I1151" i="58" s="1"/>
  <c r="F1159" i="58"/>
  <c r="F1167" i="58"/>
  <c r="I1167" i="58" s="1"/>
  <c r="F1175" i="58"/>
  <c r="I1175" i="58" s="1"/>
  <c r="F1183" i="58"/>
  <c r="I1183" i="58" s="1"/>
  <c r="F1191" i="58"/>
  <c r="I1191" i="58" s="1"/>
  <c r="F1199" i="58"/>
  <c r="I1199" i="58" s="1"/>
  <c r="F1207" i="58"/>
  <c r="I1207" i="58" s="1"/>
  <c r="F1215" i="58"/>
  <c r="I1215" i="58" s="1"/>
  <c r="F1223" i="58"/>
  <c r="F1231" i="58"/>
  <c r="I1231" i="58" s="1"/>
  <c r="F1239" i="58"/>
  <c r="I1239" i="58" s="1"/>
  <c r="F1248" i="58"/>
  <c r="I1248" i="58" s="1"/>
  <c r="F1256" i="58"/>
  <c r="I1256" i="58" s="1"/>
  <c r="F1264" i="58"/>
  <c r="I1264" i="58" s="1"/>
  <c r="F1272" i="58"/>
  <c r="I1272" i="58" s="1"/>
  <c r="F1280" i="58"/>
  <c r="I1280" i="58" s="1"/>
  <c r="F1288" i="58"/>
  <c r="F1296" i="58"/>
  <c r="I1296" i="58" s="1"/>
  <c r="F1304" i="58"/>
  <c r="I1304" i="58" s="1"/>
  <c r="F1312" i="58"/>
  <c r="I1312" i="58" s="1"/>
  <c r="F1320" i="58"/>
  <c r="I1320" i="58" s="1"/>
  <c r="F1328" i="58"/>
  <c r="I1328" i="58" s="1"/>
  <c r="F1336" i="58"/>
  <c r="I1336" i="58" s="1"/>
  <c r="F1344" i="58"/>
  <c r="I1344" i="58" s="1"/>
  <c r="F1352" i="58"/>
  <c r="F1360" i="58"/>
  <c r="I1360" i="58" s="1"/>
  <c r="F1368" i="58"/>
  <c r="I1368" i="58" s="1"/>
  <c r="F1376" i="58"/>
  <c r="I1376" i="58" s="1"/>
  <c r="F1384" i="58"/>
  <c r="I1384" i="58" s="1"/>
  <c r="F1392" i="58"/>
  <c r="I1392" i="58" s="1"/>
  <c r="F1400" i="58"/>
  <c r="I1400" i="58" s="1"/>
  <c r="F1408" i="58"/>
  <c r="I1408" i="58" s="1"/>
  <c r="F1416" i="58"/>
  <c r="F1424" i="58"/>
  <c r="I1424" i="58" s="1"/>
  <c r="F1432" i="58"/>
  <c r="I1432" i="58" s="1"/>
  <c r="F1440" i="58"/>
  <c r="I1440" i="58" s="1"/>
  <c r="F1448" i="58"/>
  <c r="I1448" i="58" s="1"/>
  <c r="F1456" i="58"/>
  <c r="I1456" i="58" s="1"/>
  <c r="F1464" i="58"/>
  <c r="I1464" i="58" s="1"/>
  <c r="F1285" i="58"/>
  <c r="I1285" i="58" s="1"/>
  <c r="F1373" i="58"/>
  <c r="F1429" i="58"/>
  <c r="I1429" i="58" s="1"/>
  <c r="F1071" i="58"/>
  <c r="I1071" i="58" s="1"/>
  <c r="F1076" i="58"/>
  <c r="I1076" i="58" s="1"/>
  <c r="F1084" i="58"/>
  <c r="I1084" i="58" s="1"/>
  <c r="F1092" i="58"/>
  <c r="I1092" i="58" s="1"/>
  <c r="F1100" i="58"/>
  <c r="I1100" i="58" s="1"/>
  <c r="F1108" i="58"/>
  <c r="I1108" i="58" s="1"/>
  <c r="F1116" i="58"/>
  <c r="F1124" i="58"/>
  <c r="I1124" i="58" s="1"/>
  <c r="F1132" i="58"/>
  <c r="I1132" i="58" s="1"/>
  <c r="F1140" i="58"/>
  <c r="I1140" i="58" s="1"/>
  <c r="F1148" i="58"/>
  <c r="I1148" i="58" s="1"/>
  <c r="F1156" i="58"/>
  <c r="I1156" i="58" s="1"/>
  <c r="F1164" i="58"/>
  <c r="I1164" i="58" s="1"/>
  <c r="F1172" i="58"/>
  <c r="I1172" i="58" s="1"/>
  <c r="F1180" i="58"/>
  <c r="F1188" i="58"/>
  <c r="I1188" i="58" s="1"/>
  <c r="F1196" i="58"/>
  <c r="I1196" i="58" s="1"/>
  <c r="F1204" i="58"/>
  <c r="I1204" i="58" s="1"/>
  <c r="F1212" i="58"/>
  <c r="I1212" i="58" s="1"/>
  <c r="F1220" i="58"/>
  <c r="I1220" i="58" s="1"/>
  <c r="F1228" i="58"/>
  <c r="I1228" i="58" s="1"/>
  <c r="F1236" i="58"/>
  <c r="I1236" i="58" s="1"/>
  <c r="F1244" i="58"/>
  <c r="F1073" i="58"/>
  <c r="I1073" i="58" s="1"/>
  <c r="F1081" i="58"/>
  <c r="I1081" i="58" s="1"/>
  <c r="F1089" i="58"/>
  <c r="I1089" i="58" s="1"/>
  <c r="F1097" i="58"/>
  <c r="I1097" i="58" s="1"/>
  <c r="F1105" i="58"/>
  <c r="I1105" i="58" s="1"/>
  <c r="F1113" i="58"/>
  <c r="I1113" i="58" s="1"/>
  <c r="F1121" i="58"/>
  <c r="I1121" i="58" s="1"/>
  <c r="F1129" i="58"/>
  <c r="F1137" i="58"/>
  <c r="I1137" i="58" s="1"/>
  <c r="F1145" i="58"/>
  <c r="I1145" i="58" s="1"/>
  <c r="F1153" i="58"/>
  <c r="I1153" i="58" s="1"/>
  <c r="F1161" i="58"/>
  <c r="I1161" i="58" s="1"/>
  <c r="F1169" i="58"/>
  <c r="I1169" i="58" s="1"/>
  <c r="F1177" i="58"/>
  <c r="I1177" i="58" s="1"/>
  <c r="F1185" i="58"/>
  <c r="I1185" i="58" s="1"/>
  <c r="F1193" i="58"/>
  <c r="F1201" i="58"/>
  <c r="I1201" i="58" s="1"/>
  <c r="F1209" i="58"/>
  <c r="I1209" i="58" s="1"/>
  <c r="F1217" i="58"/>
  <c r="I1217" i="58" s="1"/>
  <c r="F1225" i="58"/>
  <c r="I1225" i="58" s="1"/>
  <c r="F1233" i="58"/>
  <c r="I1233" i="58" s="1"/>
  <c r="F1241" i="58"/>
  <c r="I1241" i="58" s="1"/>
  <c r="F1250" i="58"/>
  <c r="I1250" i="58" s="1"/>
  <c r="F1258" i="58"/>
  <c r="I1258" i="58" s="1"/>
  <c r="F1266" i="58"/>
  <c r="I1266" i="58" s="1"/>
  <c r="F1274" i="58"/>
  <c r="I1274" i="58" s="1"/>
  <c r="F1282" i="58"/>
  <c r="I1282" i="58" s="1"/>
  <c r="F1290" i="58"/>
  <c r="I1290" i="58" s="1"/>
  <c r="F1298" i="58"/>
  <c r="I1298" i="58" s="1"/>
  <c r="F1306" i="58"/>
  <c r="I1306" i="58" s="1"/>
  <c r="F1314" i="58"/>
  <c r="I1314" i="58" s="1"/>
  <c r="F1322" i="58"/>
  <c r="I1322" i="58" s="1"/>
  <c r="F1330" i="58"/>
  <c r="I1330" i="58" s="1"/>
  <c r="F1338" i="58"/>
  <c r="I1338" i="58" s="1"/>
  <c r="F1346" i="58"/>
  <c r="I1346" i="58" s="1"/>
  <c r="F1354" i="58"/>
  <c r="I1354" i="58" s="1"/>
  <c r="F1362" i="58"/>
  <c r="I1362" i="58" s="1"/>
  <c r="F1370" i="58"/>
  <c r="I1370" i="58" s="1"/>
  <c r="F1378" i="58"/>
  <c r="I1378" i="58" s="1"/>
  <c r="F1386" i="58"/>
  <c r="I1386" i="58" s="1"/>
  <c r="F1394" i="58"/>
  <c r="I1394" i="58" s="1"/>
  <c r="F1402" i="58"/>
  <c r="I1402" i="58" s="1"/>
  <c r="F1410" i="58"/>
  <c r="I1410" i="58" s="1"/>
  <c r="F1418" i="58"/>
  <c r="I1418" i="58" s="1"/>
  <c r="F1426" i="58"/>
  <c r="F1434" i="58"/>
  <c r="F1442" i="58"/>
  <c r="I1442" i="58" s="1"/>
  <c r="F1450" i="58"/>
  <c r="I1450" i="58" s="1"/>
  <c r="F1458" i="58"/>
  <c r="I1458" i="58" s="1"/>
  <c r="F1303" i="58"/>
  <c r="I1303" i="58" s="1"/>
  <c r="F1311" i="58"/>
  <c r="I1311" i="58" s="1"/>
  <c r="F1335" i="58"/>
  <c r="I1335" i="58" s="1"/>
  <c r="F1343" i="58"/>
  <c r="F1351" i="58"/>
  <c r="F1359" i="58"/>
  <c r="I1359" i="58" s="1"/>
  <c r="F1367" i="58"/>
  <c r="I1367" i="58" s="1"/>
  <c r="F1375" i="58"/>
  <c r="I1375" i="58" s="1"/>
  <c r="F1391" i="58"/>
  <c r="I1391" i="58" s="1"/>
  <c r="F1399" i="58"/>
  <c r="I1399" i="58" s="1"/>
  <c r="F1423" i="58"/>
  <c r="I1423" i="58" s="1"/>
  <c r="F1463" i="58"/>
  <c r="Q1698" i="58" l="1"/>
  <c r="R29" i="58"/>
  <c r="Q31" i="58"/>
  <c r="K1700" i="58"/>
  <c r="Q1699" i="58"/>
  <c r="R35" i="58"/>
  <c r="R34" i="58"/>
  <c r="Q29" i="58"/>
  <c r="R25" i="58"/>
  <c r="R28" i="58"/>
  <c r="Q34" i="58"/>
  <c r="Q33" i="58"/>
  <c r="R30" i="58"/>
  <c r="G1343" i="58"/>
  <c r="C1343" i="58"/>
  <c r="O1343" i="58"/>
  <c r="N1343" i="58"/>
  <c r="M1343" i="58"/>
  <c r="L1343" i="58"/>
  <c r="P1343" i="58"/>
  <c r="G1351" i="58"/>
  <c r="C1351" i="58"/>
  <c r="O1351" i="58"/>
  <c r="N1351" i="58"/>
  <c r="M1351" i="58"/>
  <c r="L1351" i="58"/>
  <c r="P1351" i="58"/>
  <c r="N1434" i="58"/>
  <c r="O1434" i="58"/>
  <c r="C1434" i="58"/>
  <c r="G1434" i="58"/>
  <c r="M1434" i="58"/>
  <c r="P1434" i="58"/>
  <c r="L1434" i="58"/>
  <c r="G1370" i="58"/>
  <c r="C1370" i="58"/>
  <c r="N1370" i="58"/>
  <c r="O1370" i="58"/>
  <c r="M1370" i="58"/>
  <c r="J1370" i="58" s="1"/>
  <c r="P1370" i="58"/>
  <c r="L1370" i="58"/>
  <c r="O1306" i="58"/>
  <c r="G1306" i="58"/>
  <c r="N1306" i="58"/>
  <c r="S1306" i="58" s="1"/>
  <c r="C1306" i="58"/>
  <c r="L1306" i="58"/>
  <c r="P1306" i="58"/>
  <c r="M1306" i="58"/>
  <c r="C1193" i="58"/>
  <c r="N1193" i="58"/>
  <c r="G1193" i="58"/>
  <c r="O1193" i="58"/>
  <c r="M1193" i="58"/>
  <c r="L1193" i="58"/>
  <c r="P1193" i="58"/>
  <c r="G1129" i="58"/>
  <c r="O1129" i="58"/>
  <c r="N1129" i="58"/>
  <c r="C1129" i="58"/>
  <c r="M1129" i="58"/>
  <c r="P1129" i="58"/>
  <c r="L1129" i="58"/>
  <c r="O1244" i="58"/>
  <c r="G1244" i="58"/>
  <c r="C1244" i="58"/>
  <c r="N1244" i="58"/>
  <c r="M1244" i="58"/>
  <c r="L1244" i="58"/>
  <c r="P1244" i="58"/>
  <c r="G1180" i="58"/>
  <c r="C1180" i="58"/>
  <c r="O1180" i="58"/>
  <c r="N1180" i="58"/>
  <c r="M1180" i="58"/>
  <c r="L1180" i="58"/>
  <c r="P1180" i="58"/>
  <c r="O1116" i="58"/>
  <c r="N1116" i="58"/>
  <c r="C1116" i="58"/>
  <c r="G1116" i="58"/>
  <c r="P1116" i="58"/>
  <c r="L1116" i="58"/>
  <c r="M1116" i="58"/>
  <c r="C1373" i="58"/>
  <c r="O1373" i="58"/>
  <c r="G1373" i="58"/>
  <c r="N1373" i="58"/>
  <c r="P1373" i="58"/>
  <c r="M1373" i="58"/>
  <c r="L1373" i="58"/>
  <c r="O1416" i="58"/>
  <c r="N1416" i="58"/>
  <c r="G1416" i="58"/>
  <c r="C1416" i="58"/>
  <c r="M1416" i="58"/>
  <c r="L1416" i="58"/>
  <c r="P1416" i="58"/>
  <c r="N1352" i="58"/>
  <c r="C1352" i="58"/>
  <c r="G1352" i="58"/>
  <c r="O1352" i="58"/>
  <c r="M1352" i="58"/>
  <c r="P1352" i="58"/>
  <c r="L1352" i="58"/>
  <c r="O1288" i="58"/>
  <c r="G1288" i="58"/>
  <c r="N1288" i="58"/>
  <c r="C1288" i="58"/>
  <c r="M1288" i="58"/>
  <c r="L1288" i="58"/>
  <c r="P1288" i="58"/>
  <c r="G1223" i="58"/>
  <c r="O1223" i="58"/>
  <c r="C1223" i="58"/>
  <c r="N1223" i="58"/>
  <c r="M1223" i="58"/>
  <c r="L1223" i="58"/>
  <c r="P1223" i="58"/>
  <c r="O1159" i="58"/>
  <c r="G1159" i="58"/>
  <c r="N1159" i="58"/>
  <c r="C1159" i="58"/>
  <c r="M1159" i="58"/>
  <c r="L1159" i="58"/>
  <c r="P1159" i="58"/>
  <c r="O1095" i="58"/>
  <c r="C1095" i="58"/>
  <c r="G1095" i="58"/>
  <c r="N1095" i="58"/>
  <c r="M1095" i="58"/>
  <c r="P1095" i="58"/>
  <c r="L1095" i="58"/>
  <c r="O1301" i="58"/>
  <c r="C1301" i="58"/>
  <c r="N1301" i="58"/>
  <c r="G1301" i="58"/>
  <c r="L1301" i="58"/>
  <c r="P1301" i="58"/>
  <c r="M1301" i="58"/>
  <c r="N1411" i="58"/>
  <c r="O1411" i="58"/>
  <c r="G1411" i="58"/>
  <c r="C1411" i="58"/>
  <c r="L1411" i="58"/>
  <c r="P1411" i="58"/>
  <c r="M1411" i="58"/>
  <c r="G1347" i="58"/>
  <c r="C1347" i="58"/>
  <c r="O1347" i="58"/>
  <c r="N1347" i="58"/>
  <c r="M1347" i="58"/>
  <c r="L1347" i="58"/>
  <c r="P1347" i="58"/>
  <c r="C1283" i="58"/>
  <c r="G1283" i="58"/>
  <c r="N1283" i="58"/>
  <c r="O1283" i="58"/>
  <c r="M1283" i="58"/>
  <c r="P1283" i="58"/>
  <c r="L1283" i="58"/>
  <c r="G1218" i="58"/>
  <c r="C1218" i="58"/>
  <c r="O1218" i="58"/>
  <c r="N1218" i="58"/>
  <c r="M1218" i="58"/>
  <c r="L1218" i="58"/>
  <c r="P1218" i="58"/>
  <c r="N1154" i="58"/>
  <c r="O1154" i="58"/>
  <c r="C1154" i="58"/>
  <c r="G1154" i="58"/>
  <c r="M1154" i="58"/>
  <c r="P1154" i="58"/>
  <c r="L1154" i="58"/>
  <c r="N1090" i="58"/>
  <c r="C1090" i="58"/>
  <c r="G1090" i="58"/>
  <c r="O1090" i="58"/>
  <c r="M1090" i="58"/>
  <c r="L1090" i="58"/>
  <c r="P1090" i="58"/>
  <c r="O1462" i="58"/>
  <c r="N1462" i="58"/>
  <c r="G1462" i="58"/>
  <c r="C1462" i="58"/>
  <c r="M1462" i="58"/>
  <c r="L1462" i="58"/>
  <c r="P1462" i="58"/>
  <c r="G1398" i="58"/>
  <c r="C1398" i="58"/>
  <c r="O1398" i="58"/>
  <c r="N1398" i="58"/>
  <c r="P1398" i="58"/>
  <c r="L1398" i="58"/>
  <c r="M1398" i="58"/>
  <c r="C1334" i="58"/>
  <c r="O1334" i="58"/>
  <c r="G1334" i="58"/>
  <c r="N1334" i="58"/>
  <c r="M1334" i="58"/>
  <c r="L1334" i="58"/>
  <c r="P1334" i="58"/>
  <c r="G1270" i="58"/>
  <c r="O1270" i="58"/>
  <c r="N1270" i="58"/>
  <c r="C1270" i="58"/>
  <c r="M1270" i="58"/>
  <c r="L1270" i="58"/>
  <c r="P1270" i="58"/>
  <c r="C1205" i="58"/>
  <c r="N1205" i="58"/>
  <c r="G1205" i="58"/>
  <c r="O1205" i="58"/>
  <c r="M1205" i="58"/>
  <c r="L1205" i="58"/>
  <c r="P1205" i="58"/>
  <c r="C1141" i="58"/>
  <c r="N1141" i="58"/>
  <c r="O1141" i="58"/>
  <c r="G1141" i="58"/>
  <c r="P1141" i="58"/>
  <c r="L1141" i="58"/>
  <c r="M1141" i="58"/>
  <c r="N1077" i="58"/>
  <c r="O1077" i="58"/>
  <c r="G1077" i="58"/>
  <c r="C1077" i="58"/>
  <c r="M1077" i="58"/>
  <c r="L1077" i="58"/>
  <c r="P1077" i="58"/>
  <c r="O1269" i="58"/>
  <c r="G1269" i="58"/>
  <c r="C1269" i="58"/>
  <c r="N1269" i="58"/>
  <c r="P1269" i="58"/>
  <c r="M1269" i="58"/>
  <c r="L1269" i="58"/>
  <c r="N1417" i="58"/>
  <c r="O1417" i="58"/>
  <c r="G1417" i="58"/>
  <c r="C1417" i="58"/>
  <c r="M1417" i="58"/>
  <c r="L1417" i="58"/>
  <c r="P1417" i="58"/>
  <c r="O1353" i="58"/>
  <c r="G1353" i="58"/>
  <c r="C1353" i="58"/>
  <c r="N1353" i="58"/>
  <c r="M1353" i="58"/>
  <c r="P1353" i="58"/>
  <c r="L1353" i="58"/>
  <c r="G1289" i="58"/>
  <c r="C1289" i="58"/>
  <c r="N1289" i="58"/>
  <c r="O1289" i="58"/>
  <c r="M1289" i="58"/>
  <c r="L1289" i="58"/>
  <c r="P1289" i="58"/>
  <c r="N1224" i="58"/>
  <c r="C1224" i="58"/>
  <c r="G1224" i="58"/>
  <c r="O1224" i="58"/>
  <c r="M1224" i="58"/>
  <c r="L1224" i="58"/>
  <c r="P1224" i="58"/>
  <c r="N1160" i="58"/>
  <c r="C1160" i="58"/>
  <c r="G1160" i="58"/>
  <c r="O1160" i="58"/>
  <c r="P1160" i="58"/>
  <c r="L1160" i="58"/>
  <c r="M1160" i="58"/>
  <c r="N1096" i="58"/>
  <c r="S1096" i="58" s="1"/>
  <c r="G1096" i="58"/>
  <c r="C1096" i="58"/>
  <c r="O1096" i="58"/>
  <c r="P1096" i="58"/>
  <c r="L1096" i="58"/>
  <c r="M1096" i="58"/>
  <c r="J1096" i="58" s="1"/>
  <c r="C1405" i="58"/>
  <c r="N1405" i="58"/>
  <c r="S1405" i="58" s="1"/>
  <c r="G1405" i="58"/>
  <c r="O1405" i="58"/>
  <c r="P1405" i="58"/>
  <c r="M1405" i="58"/>
  <c r="L1405" i="58"/>
  <c r="N1444" i="58"/>
  <c r="S1444" i="58" s="1"/>
  <c r="C1444" i="58"/>
  <c r="G1444" i="58"/>
  <c r="O1444" i="58"/>
  <c r="L1444" i="58"/>
  <c r="M1444" i="58"/>
  <c r="J1444" i="58" s="1"/>
  <c r="P1444" i="58"/>
  <c r="N1380" i="58"/>
  <c r="S1380" i="58" s="1"/>
  <c r="G1380" i="58"/>
  <c r="C1380" i="58"/>
  <c r="O1380" i="58"/>
  <c r="M1380" i="58"/>
  <c r="L1380" i="58"/>
  <c r="P1380" i="58"/>
  <c r="N1316" i="58"/>
  <c r="G1316" i="58"/>
  <c r="O1316" i="58"/>
  <c r="C1316" i="58"/>
  <c r="M1316" i="58"/>
  <c r="P1316" i="58"/>
  <c r="L1316" i="58"/>
  <c r="N1252" i="58"/>
  <c r="S1252" i="58" s="1"/>
  <c r="O1252" i="58"/>
  <c r="G1252" i="58"/>
  <c r="C1252" i="58"/>
  <c r="P1252" i="58"/>
  <c r="L1252" i="58"/>
  <c r="M1252" i="58"/>
  <c r="J1252" i="58" s="1"/>
  <c r="C1187" i="58"/>
  <c r="N1187" i="58"/>
  <c r="S1187" i="58" s="1"/>
  <c r="G1187" i="58"/>
  <c r="O1187" i="58"/>
  <c r="M1187" i="58"/>
  <c r="J1187" i="58" s="1"/>
  <c r="L1187" i="58"/>
  <c r="P1187" i="58"/>
  <c r="N1123" i="58"/>
  <c r="S1123" i="58" s="1"/>
  <c r="C1123" i="58"/>
  <c r="O1123" i="58"/>
  <c r="G1123" i="58"/>
  <c r="M1123" i="58"/>
  <c r="J1123" i="58" s="1"/>
  <c r="L1123" i="58"/>
  <c r="P1123" i="58"/>
  <c r="C1407" i="58"/>
  <c r="N1407" i="58"/>
  <c r="S1407" i="58" s="1"/>
  <c r="O1407" i="58"/>
  <c r="G1407" i="58"/>
  <c r="M1407" i="58"/>
  <c r="L1407" i="58"/>
  <c r="P1407" i="58"/>
  <c r="G1263" i="58"/>
  <c r="O1263" i="58"/>
  <c r="C1263" i="58"/>
  <c r="N1263" i="58"/>
  <c r="M1263" i="58"/>
  <c r="J1263" i="58" s="1"/>
  <c r="L1263" i="58"/>
  <c r="P1263" i="58"/>
  <c r="N1246" i="58"/>
  <c r="S1246" i="58" s="1"/>
  <c r="C1246" i="58"/>
  <c r="G1246" i="58"/>
  <c r="O1246" i="58"/>
  <c r="M1246" i="58"/>
  <c r="P1246" i="58"/>
  <c r="L1246" i="58"/>
  <c r="G1182" i="58"/>
  <c r="N1182" i="58"/>
  <c r="S1182" i="58" s="1"/>
  <c r="O1182" i="58"/>
  <c r="C1182" i="58"/>
  <c r="M1182" i="58"/>
  <c r="L1182" i="58"/>
  <c r="P1182" i="58"/>
  <c r="C1118" i="58"/>
  <c r="N1118" i="58"/>
  <c r="S1118" i="58" s="1"/>
  <c r="G1118" i="58"/>
  <c r="O1118" i="58"/>
  <c r="M1118" i="58"/>
  <c r="L1118" i="58"/>
  <c r="P1118" i="58"/>
  <c r="N1032" i="58"/>
  <c r="S1032" i="58" s="1"/>
  <c r="G1032" i="58"/>
  <c r="O1032" i="58"/>
  <c r="C1032" i="58"/>
  <c r="M1032" i="58"/>
  <c r="P1032" i="58"/>
  <c r="L1032" i="58"/>
  <c r="G968" i="58"/>
  <c r="O968" i="58"/>
  <c r="C968" i="58"/>
  <c r="N968" i="58"/>
  <c r="S968" i="58" s="1"/>
  <c r="M968" i="58"/>
  <c r="J968" i="58" s="1"/>
  <c r="P968" i="58"/>
  <c r="L968" i="58"/>
  <c r="O776" i="58"/>
  <c r="N776" i="58"/>
  <c r="G776" i="58"/>
  <c r="C776" i="58"/>
  <c r="M776" i="58"/>
  <c r="L776" i="58"/>
  <c r="P776" i="58"/>
  <c r="I776" i="58"/>
  <c r="G1426" i="58"/>
  <c r="O1426" i="58"/>
  <c r="N1426" i="58"/>
  <c r="C1426" i="58"/>
  <c r="M1426" i="58"/>
  <c r="P1426" i="58"/>
  <c r="L1426" i="58"/>
  <c r="O1375" i="58"/>
  <c r="N1375" i="58"/>
  <c r="G1375" i="58"/>
  <c r="C1375" i="58"/>
  <c r="M1375" i="58"/>
  <c r="P1375" i="58"/>
  <c r="L1375" i="58"/>
  <c r="G1458" i="58"/>
  <c r="O1458" i="58"/>
  <c r="N1458" i="58"/>
  <c r="C1458" i="58"/>
  <c r="M1458" i="58"/>
  <c r="P1458" i="58"/>
  <c r="L1458" i="58"/>
  <c r="G1394" i="58"/>
  <c r="N1394" i="58"/>
  <c r="O1394" i="58"/>
  <c r="C1394" i="58"/>
  <c r="M1394" i="58"/>
  <c r="P1394" i="58"/>
  <c r="L1394" i="58"/>
  <c r="G1330" i="58"/>
  <c r="N1330" i="58"/>
  <c r="O1330" i="58"/>
  <c r="C1330" i="58"/>
  <c r="M1330" i="58"/>
  <c r="J1330" i="58" s="1"/>
  <c r="P1330" i="58"/>
  <c r="L1330" i="58"/>
  <c r="G1266" i="58"/>
  <c r="C1266" i="58"/>
  <c r="O1266" i="58"/>
  <c r="N1266" i="58"/>
  <c r="S1266" i="58" s="1"/>
  <c r="M1266" i="58"/>
  <c r="P1266" i="58"/>
  <c r="L1266" i="58"/>
  <c r="G1217" i="58"/>
  <c r="C1217" i="58"/>
  <c r="O1217" i="58"/>
  <c r="N1217" i="58"/>
  <c r="S1217" i="58" s="1"/>
  <c r="L1217" i="58"/>
  <c r="P1217" i="58"/>
  <c r="M1217" i="58"/>
  <c r="G1153" i="58"/>
  <c r="N1153" i="58"/>
  <c r="C1153" i="58"/>
  <c r="O1153" i="58"/>
  <c r="M1153" i="58"/>
  <c r="L1153" i="58"/>
  <c r="P1153" i="58"/>
  <c r="N1089" i="58"/>
  <c r="O1089" i="58"/>
  <c r="C1089" i="58"/>
  <c r="G1089" i="58"/>
  <c r="P1089" i="58"/>
  <c r="M1089" i="58"/>
  <c r="L1089" i="58"/>
  <c r="O1204" i="58"/>
  <c r="G1204" i="58"/>
  <c r="C1204" i="58"/>
  <c r="N1204" i="58"/>
  <c r="S1204" i="58" s="1"/>
  <c r="M1204" i="58"/>
  <c r="J1204" i="58" s="1"/>
  <c r="P1204" i="58"/>
  <c r="L1204" i="58"/>
  <c r="G1140" i="58"/>
  <c r="C1140" i="58"/>
  <c r="N1140" i="58"/>
  <c r="S1140" i="58" s="1"/>
  <c r="O1140" i="58"/>
  <c r="M1140" i="58"/>
  <c r="J1140" i="58" s="1"/>
  <c r="P1140" i="58"/>
  <c r="L1140" i="58"/>
  <c r="C1076" i="58"/>
  <c r="N1076" i="58"/>
  <c r="O1076" i="58"/>
  <c r="G1076" i="58"/>
  <c r="M1076" i="58"/>
  <c r="L1076" i="58"/>
  <c r="P1076" i="58"/>
  <c r="N1440" i="58"/>
  <c r="C1440" i="58"/>
  <c r="G1440" i="58"/>
  <c r="O1440" i="58"/>
  <c r="M1440" i="58"/>
  <c r="P1440" i="58"/>
  <c r="L1440" i="58"/>
  <c r="N1376" i="58"/>
  <c r="G1376" i="58"/>
  <c r="C1376" i="58"/>
  <c r="O1376" i="58"/>
  <c r="M1376" i="58"/>
  <c r="P1376" i="58"/>
  <c r="L1376" i="58"/>
  <c r="O1312" i="58"/>
  <c r="G1312" i="58"/>
  <c r="C1312" i="58"/>
  <c r="N1312" i="58"/>
  <c r="S1312" i="58" s="1"/>
  <c r="L1312" i="58"/>
  <c r="P1312" i="58"/>
  <c r="M1312" i="58"/>
  <c r="J1312" i="58" s="1"/>
  <c r="N1248" i="58"/>
  <c r="S1248" i="58" s="1"/>
  <c r="C1248" i="58"/>
  <c r="G1248" i="58"/>
  <c r="O1248" i="58"/>
  <c r="M1248" i="58"/>
  <c r="L1248" i="58"/>
  <c r="P1248" i="58"/>
  <c r="N1183" i="58"/>
  <c r="O1183" i="58"/>
  <c r="C1183" i="58"/>
  <c r="G1183" i="58"/>
  <c r="M1183" i="58"/>
  <c r="P1183" i="58"/>
  <c r="L1183" i="58"/>
  <c r="G1119" i="58"/>
  <c r="C1119" i="58"/>
  <c r="N1119" i="58"/>
  <c r="S1119" i="58" s="1"/>
  <c r="O1119" i="58"/>
  <c r="M1119" i="58"/>
  <c r="J1119" i="58" s="1"/>
  <c r="L1119" i="58"/>
  <c r="P1119" i="58"/>
  <c r="N1397" i="58"/>
  <c r="S1397" i="58" s="1"/>
  <c r="O1397" i="58"/>
  <c r="C1397" i="58"/>
  <c r="G1397" i="58"/>
  <c r="M1397" i="58"/>
  <c r="P1397" i="58"/>
  <c r="L1397" i="58"/>
  <c r="N1435" i="58"/>
  <c r="S1435" i="58" s="1"/>
  <c r="O1435" i="58"/>
  <c r="C1435" i="58"/>
  <c r="G1435" i="58"/>
  <c r="M1435" i="58"/>
  <c r="L1435" i="58"/>
  <c r="P1435" i="58"/>
  <c r="N1371" i="58"/>
  <c r="S1371" i="58" s="1"/>
  <c r="G1371" i="58"/>
  <c r="O1371" i="58"/>
  <c r="C1371" i="58"/>
  <c r="L1371" i="58"/>
  <c r="P1371" i="58"/>
  <c r="M1371" i="58"/>
  <c r="O1307" i="58"/>
  <c r="C1307" i="58"/>
  <c r="N1307" i="58"/>
  <c r="S1307" i="58" s="1"/>
  <c r="G1307" i="58"/>
  <c r="P1307" i="58"/>
  <c r="L1307" i="58"/>
  <c r="M1307" i="58"/>
  <c r="O1242" i="58"/>
  <c r="C1242" i="58"/>
  <c r="N1242" i="58"/>
  <c r="S1242" i="58" s="1"/>
  <c r="G1242" i="58"/>
  <c r="M1242" i="58"/>
  <c r="J1242" i="58" s="1"/>
  <c r="L1242" i="58"/>
  <c r="P1242" i="58"/>
  <c r="N1178" i="58"/>
  <c r="O1178" i="58"/>
  <c r="G1178" i="58"/>
  <c r="C1178" i="58"/>
  <c r="M1178" i="58"/>
  <c r="L1178" i="58"/>
  <c r="P1178" i="58"/>
  <c r="C1114" i="58"/>
  <c r="N1114" i="58"/>
  <c r="S1114" i="58" s="1"/>
  <c r="G1114" i="58"/>
  <c r="O1114" i="58"/>
  <c r="M1114" i="58"/>
  <c r="L1114" i="58"/>
  <c r="P1114" i="58"/>
  <c r="N1365" i="58"/>
  <c r="G1365" i="58"/>
  <c r="C1365" i="58"/>
  <c r="O1365" i="58"/>
  <c r="M1365" i="58"/>
  <c r="L1365" i="58"/>
  <c r="P1365" i="58"/>
  <c r="N1422" i="58"/>
  <c r="G1422" i="58"/>
  <c r="O1422" i="58"/>
  <c r="C1422" i="58"/>
  <c r="P1422" i="58"/>
  <c r="L1422" i="58"/>
  <c r="M1422" i="58"/>
  <c r="O1358" i="58"/>
  <c r="N1358" i="58"/>
  <c r="S1358" i="58" s="1"/>
  <c r="C1358" i="58"/>
  <c r="G1358" i="58"/>
  <c r="M1358" i="58"/>
  <c r="L1358" i="58"/>
  <c r="P1358" i="58"/>
  <c r="N1294" i="58"/>
  <c r="S1294" i="58" s="1"/>
  <c r="O1294" i="58"/>
  <c r="G1294" i="58"/>
  <c r="C1294" i="58"/>
  <c r="M1294" i="58"/>
  <c r="L1294" i="58"/>
  <c r="P1294" i="58"/>
  <c r="C1229" i="58"/>
  <c r="O1229" i="58"/>
  <c r="G1229" i="58"/>
  <c r="N1229" i="58"/>
  <c r="M1229" i="58"/>
  <c r="P1229" i="58"/>
  <c r="L1229" i="58"/>
  <c r="C1165" i="58"/>
  <c r="G1165" i="58"/>
  <c r="N1165" i="58"/>
  <c r="S1165" i="58" s="1"/>
  <c r="O1165" i="58"/>
  <c r="M1165" i="58"/>
  <c r="J1165" i="58" s="1"/>
  <c r="L1165" i="58"/>
  <c r="P1165" i="58"/>
  <c r="C1101" i="58"/>
  <c r="N1101" i="58"/>
  <c r="S1101" i="58" s="1"/>
  <c r="G1101" i="58"/>
  <c r="O1101" i="58"/>
  <c r="M1101" i="58"/>
  <c r="P1101" i="58"/>
  <c r="L1101" i="58"/>
  <c r="O1445" i="58"/>
  <c r="N1445" i="58"/>
  <c r="S1445" i="58" s="1"/>
  <c r="G1445" i="58"/>
  <c r="C1445" i="58"/>
  <c r="L1445" i="58"/>
  <c r="P1445" i="58"/>
  <c r="M1445" i="58"/>
  <c r="J1445" i="58" s="1"/>
  <c r="C1441" i="58"/>
  <c r="G1441" i="58"/>
  <c r="O1441" i="58"/>
  <c r="N1441" i="58"/>
  <c r="L1441" i="58"/>
  <c r="M1441" i="58"/>
  <c r="P1441" i="58"/>
  <c r="O1377" i="58"/>
  <c r="G1377" i="58"/>
  <c r="N1377" i="58"/>
  <c r="S1377" i="58" s="1"/>
  <c r="C1377" i="58"/>
  <c r="P1377" i="58"/>
  <c r="L1377" i="58"/>
  <c r="M1377" i="58"/>
  <c r="C1313" i="58"/>
  <c r="O1313" i="58"/>
  <c r="N1313" i="58"/>
  <c r="S1313" i="58" s="1"/>
  <c r="G1313" i="58"/>
  <c r="M1313" i="58"/>
  <c r="P1313" i="58"/>
  <c r="L1313" i="58"/>
  <c r="G1249" i="58"/>
  <c r="N1249" i="58"/>
  <c r="S1249" i="58" s="1"/>
  <c r="O1249" i="58"/>
  <c r="C1249" i="58"/>
  <c r="M1249" i="58"/>
  <c r="J1249" i="58" s="1"/>
  <c r="L1249" i="58"/>
  <c r="P1249" i="58"/>
  <c r="C1184" i="58"/>
  <c r="G1184" i="58"/>
  <c r="N1184" i="58"/>
  <c r="S1184" i="58" s="1"/>
  <c r="O1184" i="58"/>
  <c r="P1184" i="58"/>
  <c r="M1184" i="58"/>
  <c r="J1184" i="58" s="1"/>
  <c r="L1184" i="58"/>
  <c r="C1120" i="58"/>
  <c r="G1120" i="58"/>
  <c r="O1120" i="58"/>
  <c r="N1120" i="58"/>
  <c r="S1120" i="58" s="1"/>
  <c r="M1120" i="58"/>
  <c r="J1120" i="58" s="1"/>
  <c r="P1120" i="58"/>
  <c r="L1120" i="58"/>
  <c r="G1439" i="58"/>
  <c r="C1439" i="58"/>
  <c r="O1439" i="58"/>
  <c r="N1439" i="58"/>
  <c r="S1439" i="58" s="1"/>
  <c r="M1439" i="58"/>
  <c r="P1439" i="58"/>
  <c r="L1439" i="58"/>
  <c r="O1309" i="58"/>
  <c r="C1309" i="58"/>
  <c r="N1309" i="58"/>
  <c r="S1309" i="58" s="1"/>
  <c r="G1309" i="58"/>
  <c r="P1309" i="58"/>
  <c r="M1309" i="58"/>
  <c r="L1309" i="58"/>
  <c r="N1404" i="58"/>
  <c r="S1404" i="58" s="1"/>
  <c r="G1404" i="58"/>
  <c r="C1404" i="58"/>
  <c r="O1404" i="58"/>
  <c r="M1404" i="58"/>
  <c r="L1404" i="58"/>
  <c r="P1404" i="58"/>
  <c r="N1340" i="58"/>
  <c r="C1340" i="58"/>
  <c r="G1340" i="58"/>
  <c r="O1340" i="58"/>
  <c r="M1340" i="58"/>
  <c r="P1340" i="58"/>
  <c r="L1340" i="58"/>
  <c r="G1276" i="58"/>
  <c r="N1276" i="58"/>
  <c r="O1276" i="58"/>
  <c r="C1276" i="58"/>
  <c r="M1276" i="58"/>
  <c r="L1276" i="58"/>
  <c r="P1276" i="58"/>
  <c r="O1211" i="58"/>
  <c r="C1211" i="58"/>
  <c r="N1211" i="58"/>
  <c r="G1211" i="58"/>
  <c r="M1211" i="58"/>
  <c r="P1211" i="58"/>
  <c r="L1211" i="58"/>
  <c r="O1147" i="58"/>
  <c r="G1147" i="58"/>
  <c r="C1147" i="58"/>
  <c r="N1147" i="58"/>
  <c r="S1147" i="58" s="1"/>
  <c r="M1147" i="58"/>
  <c r="L1147" i="58"/>
  <c r="P1147" i="58"/>
  <c r="N1083" i="58"/>
  <c r="S1083" i="58" s="1"/>
  <c r="C1083" i="58"/>
  <c r="O1083" i="58"/>
  <c r="G1083" i="58"/>
  <c r="M1083" i="58"/>
  <c r="P1083" i="58"/>
  <c r="L1083" i="58"/>
  <c r="O1287" i="58"/>
  <c r="N1287" i="58"/>
  <c r="G1287" i="58"/>
  <c r="C1287" i="58"/>
  <c r="L1287" i="58"/>
  <c r="M1287" i="58"/>
  <c r="J1287" i="58" s="1"/>
  <c r="P1287" i="58"/>
  <c r="G1206" i="58"/>
  <c r="N1206" i="58"/>
  <c r="C1206" i="58"/>
  <c r="O1206" i="58"/>
  <c r="M1206" i="58"/>
  <c r="J1206" i="58" s="1"/>
  <c r="L1206" i="58"/>
  <c r="P1206" i="58"/>
  <c r="O1142" i="58"/>
  <c r="C1142" i="58"/>
  <c r="G1142" i="58"/>
  <c r="N1142" i="58"/>
  <c r="M1142" i="58"/>
  <c r="J1142" i="58" s="1"/>
  <c r="L1142" i="58"/>
  <c r="P1142" i="58"/>
  <c r="G1078" i="58"/>
  <c r="O1078" i="58"/>
  <c r="C1078" i="58"/>
  <c r="N1078" i="58"/>
  <c r="P1078" i="58"/>
  <c r="L1078" i="58"/>
  <c r="M1078" i="58"/>
  <c r="C992" i="58"/>
  <c r="N992" i="58"/>
  <c r="G992" i="58"/>
  <c r="O992" i="58"/>
  <c r="M992" i="58"/>
  <c r="L992" i="58"/>
  <c r="P992" i="58"/>
  <c r="N888" i="58"/>
  <c r="C888" i="58"/>
  <c r="G888" i="58"/>
  <c r="O888" i="58"/>
  <c r="M888" i="58"/>
  <c r="L888" i="58"/>
  <c r="P888" i="58"/>
  <c r="I888" i="58"/>
  <c r="C840" i="58"/>
  <c r="G840" i="58"/>
  <c r="O840" i="58"/>
  <c r="N840" i="58"/>
  <c r="M840" i="58"/>
  <c r="P840" i="58"/>
  <c r="L840" i="58"/>
  <c r="I840" i="58"/>
  <c r="O1463" i="58"/>
  <c r="C1463" i="58"/>
  <c r="G1463" i="58"/>
  <c r="N1463" i="58"/>
  <c r="P1463" i="58"/>
  <c r="M1463" i="58"/>
  <c r="L1463" i="58"/>
  <c r="O1423" i="58"/>
  <c r="C1423" i="58"/>
  <c r="N1423" i="58"/>
  <c r="S1423" i="58" s="1"/>
  <c r="G1423" i="58"/>
  <c r="M1423" i="58"/>
  <c r="L1423" i="58"/>
  <c r="P1423" i="58"/>
  <c r="N1335" i="58"/>
  <c r="S1335" i="58" s="1"/>
  <c r="O1335" i="58"/>
  <c r="G1335" i="58"/>
  <c r="C1335" i="58"/>
  <c r="M1335" i="58"/>
  <c r="L1335" i="58"/>
  <c r="P1335" i="58"/>
  <c r="C1418" i="58"/>
  <c r="N1418" i="58"/>
  <c r="G1418" i="58"/>
  <c r="O1418" i="58"/>
  <c r="M1418" i="58"/>
  <c r="P1418" i="58"/>
  <c r="L1418" i="58"/>
  <c r="G1354" i="58"/>
  <c r="C1354" i="58"/>
  <c r="N1354" i="58"/>
  <c r="S1354" i="58" s="1"/>
  <c r="O1354" i="58"/>
  <c r="M1354" i="58"/>
  <c r="P1354" i="58"/>
  <c r="L1354" i="58"/>
  <c r="C1290" i="58"/>
  <c r="N1290" i="58"/>
  <c r="S1290" i="58" s="1"/>
  <c r="O1290" i="58"/>
  <c r="G1290" i="58"/>
  <c r="P1290" i="58"/>
  <c r="M1290" i="58"/>
  <c r="L1290" i="58"/>
  <c r="C1241" i="58"/>
  <c r="G1241" i="58"/>
  <c r="N1241" i="58"/>
  <c r="O1241" i="58"/>
  <c r="M1241" i="58"/>
  <c r="L1241" i="58"/>
  <c r="P1241" i="58"/>
  <c r="N1177" i="58"/>
  <c r="O1177" i="58"/>
  <c r="G1177" i="58"/>
  <c r="C1177" i="58"/>
  <c r="M1177" i="58"/>
  <c r="P1177" i="58"/>
  <c r="L1177" i="58"/>
  <c r="C1113" i="58"/>
  <c r="G1113" i="58"/>
  <c r="O1113" i="58"/>
  <c r="N1113" i="58"/>
  <c r="M1113" i="58"/>
  <c r="P1113" i="58"/>
  <c r="L1113" i="58"/>
  <c r="N1228" i="58"/>
  <c r="S1228" i="58" s="1"/>
  <c r="C1228" i="58"/>
  <c r="G1228" i="58"/>
  <c r="O1228" i="58"/>
  <c r="M1228" i="58"/>
  <c r="J1228" i="58" s="1"/>
  <c r="P1228" i="58"/>
  <c r="L1228" i="58"/>
  <c r="O1164" i="58"/>
  <c r="C1164" i="58"/>
  <c r="N1164" i="58"/>
  <c r="S1164" i="58" s="1"/>
  <c r="G1164" i="58"/>
  <c r="M1164" i="58"/>
  <c r="J1164" i="58" s="1"/>
  <c r="L1164" i="58"/>
  <c r="P1164" i="58"/>
  <c r="N1100" i="58"/>
  <c r="S1100" i="58" s="1"/>
  <c r="C1100" i="58"/>
  <c r="O1100" i="58"/>
  <c r="G1100" i="58"/>
  <c r="M1100" i="58"/>
  <c r="P1100" i="58"/>
  <c r="L1100" i="58"/>
  <c r="O1464" i="58"/>
  <c r="C1464" i="58"/>
  <c r="G1464" i="58"/>
  <c r="N1464" i="58"/>
  <c r="M1464" i="58"/>
  <c r="L1464" i="58"/>
  <c r="P1464" i="58"/>
  <c r="O1400" i="58"/>
  <c r="G1400" i="58"/>
  <c r="C1400" i="58"/>
  <c r="N1400" i="58"/>
  <c r="S1400" i="58" s="1"/>
  <c r="M1400" i="58"/>
  <c r="L1400" i="58"/>
  <c r="P1400" i="58"/>
  <c r="C1336" i="58"/>
  <c r="O1336" i="58"/>
  <c r="N1336" i="58"/>
  <c r="S1336" i="58" s="1"/>
  <c r="G1336" i="58"/>
  <c r="P1336" i="58"/>
  <c r="M1336" i="58"/>
  <c r="L1336" i="58"/>
  <c r="G1272" i="58"/>
  <c r="C1272" i="58"/>
  <c r="N1272" i="58"/>
  <c r="O1272" i="58"/>
  <c r="M1272" i="58"/>
  <c r="L1272" i="58"/>
  <c r="P1272" i="58"/>
  <c r="G1207" i="58"/>
  <c r="O1207" i="58"/>
  <c r="C1207" i="58"/>
  <c r="N1207" i="58"/>
  <c r="S1207" i="58" s="1"/>
  <c r="L1207" i="58"/>
  <c r="P1207" i="58"/>
  <c r="M1207" i="58"/>
  <c r="C1143" i="58"/>
  <c r="G1143" i="58"/>
  <c r="N1143" i="58"/>
  <c r="O1143" i="58"/>
  <c r="M1143" i="58"/>
  <c r="P1143" i="58"/>
  <c r="L1143" i="58"/>
  <c r="N1079" i="58"/>
  <c r="S1079" i="58" s="1"/>
  <c r="O1079" i="58"/>
  <c r="G1079" i="58"/>
  <c r="C1079" i="58"/>
  <c r="M1079" i="58"/>
  <c r="P1079" i="58"/>
  <c r="L1079" i="58"/>
  <c r="G1459" i="58"/>
  <c r="N1459" i="58"/>
  <c r="S1459" i="58" s="1"/>
  <c r="O1459" i="58"/>
  <c r="C1459" i="58"/>
  <c r="M1459" i="58"/>
  <c r="P1459" i="58"/>
  <c r="L1459" i="58"/>
  <c r="N1395" i="58"/>
  <c r="S1395" i="58" s="1"/>
  <c r="O1395" i="58"/>
  <c r="G1395" i="58"/>
  <c r="C1395" i="58"/>
  <c r="M1395" i="58"/>
  <c r="L1395" i="58"/>
  <c r="P1395" i="58"/>
  <c r="G1331" i="58"/>
  <c r="N1331" i="58"/>
  <c r="S1331" i="58" s="1"/>
  <c r="C1331" i="58"/>
  <c r="O1331" i="58"/>
  <c r="M1331" i="58"/>
  <c r="J1331" i="58" s="1"/>
  <c r="L1331" i="58"/>
  <c r="P1331" i="58"/>
  <c r="C1267" i="58"/>
  <c r="G1267" i="58"/>
  <c r="N1267" i="58"/>
  <c r="O1267" i="58"/>
  <c r="M1267" i="58"/>
  <c r="J1267" i="58" s="1"/>
  <c r="L1267" i="58"/>
  <c r="P1267" i="58"/>
  <c r="C1202" i="58"/>
  <c r="O1202" i="58"/>
  <c r="G1202" i="58"/>
  <c r="N1202" i="58"/>
  <c r="S1202" i="58" s="1"/>
  <c r="M1202" i="58"/>
  <c r="L1202" i="58"/>
  <c r="P1202" i="58"/>
  <c r="O1138" i="58"/>
  <c r="C1138" i="58"/>
  <c r="G1138" i="58"/>
  <c r="N1138" i="58"/>
  <c r="S1138" i="58" s="1"/>
  <c r="L1138" i="58"/>
  <c r="P1138" i="58"/>
  <c r="M1138" i="58"/>
  <c r="O1074" i="58"/>
  <c r="N1074" i="58"/>
  <c r="G1074" i="58"/>
  <c r="C1074" i="58"/>
  <c r="M1074" i="58"/>
  <c r="L1074" i="58"/>
  <c r="P1074" i="58"/>
  <c r="G1446" i="58"/>
  <c r="C1446" i="58"/>
  <c r="N1446" i="58"/>
  <c r="S1446" i="58" s="1"/>
  <c r="O1446" i="58"/>
  <c r="P1446" i="58"/>
  <c r="L1446" i="58"/>
  <c r="M1446" i="58"/>
  <c r="J1446" i="58" s="1"/>
  <c r="C1382" i="58"/>
  <c r="G1382" i="58"/>
  <c r="N1382" i="58"/>
  <c r="M1382" i="58"/>
  <c r="O1382" i="58"/>
  <c r="P1382" i="58"/>
  <c r="L1382" i="58"/>
  <c r="N1318" i="58"/>
  <c r="G1318" i="58"/>
  <c r="C1318" i="58"/>
  <c r="O1318" i="58"/>
  <c r="M1318" i="58"/>
  <c r="L1318" i="58"/>
  <c r="P1318" i="58"/>
  <c r="G1254" i="58"/>
  <c r="O1254" i="58"/>
  <c r="C1254" i="58"/>
  <c r="N1254" i="58"/>
  <c r="P1254" i="58"/>
  <c r="L1254" i="58"/>
  <c r="M1254" i="58"/>
  <c r="O1189" i="58"/>
  <c r="G1189" i="58"/>
  <c r="N1189" i="58"/>
  <c r="S1189" i="58" s="1"/>
  <c r="M1189" i="58"/>
  <c r="C1189" i="58"/>
  <c r="L1189" i="58"/>
  <c r="P1189" i="58"/>
  <c r="N1125" i="58"/>
  <c r="S1125" i="58" s="1"/>
  <c r="G1125" i="58"/>
  <c r="O1125" i="58"/>
  <c r="C1125" i="58"/>
  <c r="M1125" i="58"/>
  <c r="L1125" i="58"/>
  <c r="P1125" i="58"/>
  <c r="C1455" i="58"/>
  <c r="N1455" i="58"/>
  <c r="S1455" i="58" s="1"/>
  <c r="G1455" i="58"/>
  <c r="O1455" i="58"/>
  <c r="M1455" i="58"/>
  <c r="J1455" i="58" s="1"/>
  <c r="L1455" i="58"/>
  <c r="P1455" i="58"/>
  <c r="N1465" i="58"/>
  <c r="S1465" i="58" s="1"/>
  <c r="G1465" i="58"/>
  <c r="O1465" i="58"/>
  <c r="C1465" i="58"/>
  <c r="L1465" i="58"/>
  <c r="M1465" i="58"/>
  <c r="P1465" i="58"/>
  <c r="C1401" i="58"/>
  <c r="G1401" i="58"/>
  <c r="N1401" i="58"/>
  <c r="O1401" i="58"/>
  <c r="M1401" i="58"/>
  <c r="J1401" i="58" s="1"/>
  <c r="L1401" i="58"/>
  <c r="P1401" i="58"/>
  <c r="G1337" i="58"/>
  <c r="N1337" i="58"/>
  <c r="S1337" i="58" s="1"/>
  <c r="O1337" i="58"/>
  <c r="C1337" i="58"/>
  <c r="M1337" i="58"/>
  <c r="P1337" i="58"/>
  <c r="L1337" i="58"/>
  <c r="O1273" i="58"/>
  <c r="N1273" i="58"/>
  <c r="S1273" i="58" s="1"/>
  <c r="C1273" i="58"/>
  <c r="G1273" i="58"/>
  <c r="M1273" i="58"/>
  <c r="P1273" i="58"/>
  <c r="L1273" i="58"/>
  <c r="N1208" i="58"/>
  <c r="G1208" i="58"/>
  <c r="O1208" i="58"/>
  <c r="C1208" i="58"/>
  <c r="M1208" i="58"/>
  <c r="L1208" i="58"/>
  <c r="P1208" i="58"/>
  <c r="N1144" i="58"/>
  <c r="S1144" i="58" s="1"/>
  <c r="C1144" i="58"/>
  <c r="O1144" i="58"/>
  <c r="G1144" i="58"/>
  <c r="P1144" i="58"/>
  <c r="M1144" i="58"/>
  <c r="L1144" i="58"/>
  <c r="G1080" i="58"/>
  <c r="N1080" i="58"/>
  <c r="C1080" i="58"/>
  <c r="O1080" i="58"/>
  <c r="L1080" i="58"/>
  <c r="M1080" i="58"/>
  <c r="P1080" i="58"/>
  <c r="O1381" i="58"/>
  <c r="G1381" i="58"/>
  <c r="C1381" i="58"/>
  <c r="N1381" i="58"/>
  <c r="S1381" i="58" s="1"/>
  <c r="M1381" i="58"/>
  <c r="P1381" i="58"/>
  <c r="L1381" i="58"/>
  <c r="O1428" i="58"/>
  <c r="N1428" i="58"/>
  <c r="S1428" i="58" s="1"/>
  <c r="C1428" i="58"/>
  <c r="G1428" i="58"/>
  <c r="M1428" i="58"/>
  <c r="J1428" i="58" s="1"/>
  <c r="P1428" i="58"/>
  <c r="L1428" i="58"/>
  <c r="M1364" i="58"/>
  <c r="N1364" i="58"/>
  <c r="C1364" i="58"/>
  <c r="O1364" i="58"/>
  <c r="G1364" i="58"/>
  <c r="L1364" i="58"/>
  <c r="P1364" i="58"/>
  <c r="O1300" i="58"/>
  <c r="C1300" i="58"/>
  <c r="N1300" i="58"/>
  <c r="G1300" i="58"/>
  <c r="P1300" i="58"/>
  <c r="L1300" i="58"/>
  <c r="M1300" i="58"/>
  <c r="J1300" i="58" s="1"/>
  <c r="G1235" i="58"/>
  <c r="O1235" i="58"/>
  <c r="C1235" i="58"/>
  <c r="N1235" i="58"/>
  <c r="S1235" i="58" s="1"/>
  <c r="M1235" i="58"/>
  <c r="L1235" i="58"/>
  <c r="P1235" i="58"/>
  <c r="G1171" i="58"/>
  <c r="O1171" i="58"/>
  <c r="C1171" i="58"/>
  <c r="N1171" i="58"/>
  <c r="S1171" i="58" s="1"/>
  <c r="M1171" i="58"/>
  <c r="J1171" i="58" s="1"/>
  <c r="P1171" i="58"/>
  <c r="L1171" i="58"/>
  <c r="C1107" i="58"/>
  <c r="G1107" i="58"/>
  <c r="N1107" i="58"/>
  <c r="M1107" i="58"/>
  <c r="O1107" i="58"/>
  <c r="P1107" i="58"/>
  <c r="L1107" i="58"/>
  <c r="G1327" i="58"/>
  <c r="N1327" i="58"/>
  <c r="O1327" i="58"/>
  <c r="C1327" i="58"/>
  <c r="M1327" i="58"/>
  <c r="P1327" i="58"/>
  <c r="L1327" i="58"/>
  <c r="N1247" i="58"/>
  <c r="C1247" i="58"/>
  <c r="O1247" i="58"/>
  <c r="G1247" i="58"/>
  <c r="M1247" i="58"/>
  <c r="P1247" i="58"/>
  <c r="L1247" i="58"/>
  <c r="C1230" i="58"/>
  <c r="O1230" i="58"/>
  <c r="G1230" i="58"/>
  <c r="N1230" i="58"/>
  <c r="M1230" i="58"/>
  <c r="J1230" i="58" s="1"/>
  <c r="P1230" i="58"/>
  <c r="L1230" i="58"/>
  <c r="N1166" i="58"/>
  <c r="G1166" i="58"/>
  <c r="O1166" i="58"/>
  <c r="C1166" i="58"/>
  <c r="M1166" i="58"/>
  <c r="J1166" i="58" s="1"/>
  <c r="L1166" i="58"/>
  <c r="P1166" i="58"/>
  <c r="C1102" i="58"/>
  <c r="N1102" i="58"/>
  <c r="S1102" i="58" s="1"/>
  <c r="O1102" i="58"/>
  <c r="G1102" i="58"/>
  <c r="M1102" i="58"/>
  <c r="P1102" i="58"/>
  <c r="L1102" i="58"/>
  <c r="N1016" i="58"/>
  <c r="S1016" i="58" s="1"/>
  <c r="G1016" i="58"/>
  <c r="O1016" i="58"/>
  <c r="C1016" i="58"/>
  <c r="M1016" i="58"/>
  <c r="P1016" i="58"/>
  <c r="L1016" i="58"/>
  <c r="G952" i="58"/>
  <c r="N952" i="58"/>
  <c r="O952" i="58"/>
  <c r="C952" i="58"/>
  <c r="P952" i="58"/>
  <c r="M952" i="58"/>
  <c r="J952" i="58" s="1"/>
  <c r="L952" i="58"/>
  <c r="G1314" i="58"/>
  <c r="O1314" i="58"/>
  <c r="N1314" i="58"/>
  <c r="S1314" i="58" s="1"/>
  <c r="C1314" i="58"/>
  <c r="L1314" i="58"/>
  <c r="P1314" i="58"/>
  <c r="M1314" i="58"/>
  <c r="C1201" i="58"/>
  <c r="G1201" i="58"/>
  <c r="O1201" i="58"/>
  <c r="N1201" i="58"/>
  <c r="S1201" i="58" s="1"/>
  <c r="L1201" i="58"/>
  <c r="P1201" i="58"/>
  <c r="M1201" i="58"/>
  <c r="N1137" i="58"/>
  <c r="O1137" i="58"/>
  <c r="C1137" i="58"/>
  <c r="G1137" i="58"/>
  <c r="M1137" i="58"/>
  <c r="P1137" i="58"/>
  <c r="L1137" i="58"/>
  <c r="C1073" i="58"/>
  <c r="N1073" i="58"/>
  <c r="S1073" i="58" s="1"/>
  <c r="O1073" i="58"/>
  <c r="G1073" i="58"/>
  <c r="M1073" i="58"/>
  <c r="L1073" i="58"/>
  <c r="P1073" i="58"/>
  <c r="N1188" i="58"/>
  <c r="O1188" i="58"/>
  <c r="C1188" i="58"/>
  <c r="G1188" i="58"/>
  <c r="M1188" i="58"/>
  <c r="P1188" i="58"/>
  <c r="L1188" i="58"/>
  <c r="G1124" i="58"/>
  <c r="N1124" i="58"/>
  <c r="S1124" i="58" s="1"/>
  <c r="O1124" i="58"/>
  <c r="C1124" i="58"/>
  <c r="M1124" i="58"/>
  <c r="L1124" i="58"/>
  <c r="P1124" i="58"/>
  <c r="N1429" i="58"/>
  <c r="C1429" i="58"/>
  <c r="O1429" i="58"/>
  <c r="G1429" i="58"/>
  <c r="P1429" i="58"/>
  <c r="L1429" i="58"/>
  <c r="M1429" i="58"/>
  <c r="G1424" i="58"/>
  <c r="C1424" i="58"/>
  <c r="N1424" i="58"/>
  <c r="S1424" i="58" s="1"/>
  <c r="O1424" i="58"/>
  <c r="M1424" i="58"/>
  <c r="L1424" i="58"/>
  <c r="P1424" i="58"/>
  <c r="C1360" i="58"/>
  <c r="N1360" i="58"/>
  <c r="S1360" i="58" s="1"/>
  <c r="G1360" i="58"/>
  <c r="O1360" i="58"/>
  <c r="M1360" i="58"/>
  <c r="P1360" i="58"/>
  <c r="L1360" i="58"/>
  <c r="G1296" i="58"/>
  <c r="C1296" i="58"/>
  <c r="N1296" i="58"/>
  <c r="S1296" i="58" s="1"/>
  <c r="O1296" i="58"/>
  <c r="L1296" i="58"/>
  <c r="M1296" i="58"/>
  <c r="J1296" i="58" s="1"/>
  <c r="P1296" i="58"/>
  <c r="C1231" i="58"/>
  <c r="G1231" i="58"/>
  <c r="O1231" i="58"/>
  <c r="N1231" i="58"/>
  <c r="S1231" i="58" s="1"/>
  <c r="M1231" i="58"/>
  <c r="L1231" i="58"/>
  <c r="P1231" i="58"/>
  <c r="G1167" i="58"/>
  <c r="C1167" i="58"/>
  <c r="O1167" i="58"/>
  <c r="N1167" i="58"/>
  <c r="S1167" i="58" s="1"/>
  <c r="P1167" i="58"/>
  <c r="L1167" i="58"/>
  <c r="M1167" i="58"/>
  <c r="C1103" i="58"/>
  <c r="O1103" i="58"/>
  <c r="G1103" i="58"/>
  <c r="N1103" i="58"/>
  <c r="S1103" i="58" s="1"/>
  <c r="M1103" i="58"/>
  <c r="J1103" i="58" s="1"/>
  <c r="P1103" i="58"/>
  <c r="L1103" i="58"/>
  <c r="C1317" i="58"/>
  <c r="N1317" i="58"/>
  <c r="S1317" i="58" s="1"/>
  <c r="G1317" i="58"/>
  <c r="O1317" i="58"/>
  <c r="M1317" i="58"/>
  <c r="J1317" i="58" s="1"/>
  <c r="P1317" i="58"/>
  <c r="L1317" i="58"/>
  <c r="O1419" i="58"/>
  <c r="N1419" i="58"/>
  <c r="S1419" i="58" s="1"/>
  <c r="C1419" i="58"/>
  <c r="G1419" i="58"/>
  <c r="M1419" i="58"/>
  <c r="L1419" i="58"/>
  <c r="P1419" i="58"/>
  <c r="G1355" i="58"/>
  <c r="O1355" i="58"/>
  <c r="N1355" i="58"/>
  <c r="S1355" i="58" s="1"/>
  <c r="C1355" i="58"/>
  <c r="M1355" i="58"/>
  <c r="P1355" i="58"/>
  <c r="L1355" i="58"/>
  <c r="G1291" i="58"/>
  <c r="O1291" i="58"/>
  <c r="C1291" i="58"/>
  <c r="N1291" i="58"/>
  <c r="S1291" i="58" s="1"/>
  <c r="M1291" i="58"/>
  <c r="P1291" i="58"/>
  <c r="L1291" i="58"/>
  <c r="C1226" i="58"/>
  <c r="G1226" i="58"/>
  <c r="N1226" i="58"/>
  <c r="S1226" i="58" s="1"/>
  <c r="O1226" i="58"/>
  <c r="M1226" i="58"/>
  <c r="P1226" i="58"/>
  <c r="L1226" i="58"/>
  <c r="O1162" i="58"/>
  <c r="N1162" i="58"/>
  <c r="S1162" i="58" s="1"/>
  <c r="C1162" i="58"/>
  <c r="G1162" i="58"/>
  <c r="M1162" i="58"/>
  <c r="L1162" i="58"/>
  <c r="P1162" i="58"/>
  <c r="G1098" i="58"/>
  <c r="O1098" i="58"/>
  <c r="C1098" i="58"/>
  <c r="N1098" i="58"/>
  <c r="S1098" i="58" s="1"/>
  <c r="M1098" i="58"/>
  <c r="L1098" i="58"/>
  <c r="P1098" i="58"/>
  <c r="O1277" i="58"/>
  <c r="G1277" i="58"/>
  <c r="C1277" i="58"/>
  <c r="N1277" i="58"/>
  <c r="S1277" i="58" s="1"/>
  <c r="M1277" i="58"/>
  <c r="J1277" i="58" s="1"/>
  <c r="L1277" i="58"/>
  <c r="P1277" i="58"/>
  <c r="N1406" i="58"/>
  <c r="G1406" i="58"/>
  <c r="C1406" i="58"/>
  <c r="O1406" i="58"/>
  <c r="M1406" i="58"/>
  <c r="L1406" i="58"/>
  <c r="P1406" i="58"/>
  <c r="N1342" i="58"/>
  <c r="O1342" i="58"/>
  <c r="G1342" i="58"/>
  <c r="C1342" i="58"/>
  <c r="M1342" i="58"/>
  <c r="P1342" i="58"/>
  <c r="L1342" i="58"/>
  <c r="C1278" i="58"/>
  <c r="G1278" i="58"/>
  <c r="N1278" i="58"/>
  <c r="O1278" i="58"/>
  <c r="M1278" i="58"/>
  <c r="P1278" i="58"/>
  <c r="L1278" i="58"/>
  <c r="G1213" i="58"/>
  <c r="C1213" i="58"/>
  <c r="O1213" i="58"/>
  <c r="N1213" i="58"/>
  <c r="S1213" i="58" s="1"/>
  <c r="P1213" i="58"/>
  <c r="L1213" i="58"/>
  <c r="M1213" i="58"/>
  <c r="O1149" i="58"/>
  <c r="G1149" i="58"/>
  <c r="N1149" i="58"/>
  <c r="S1149" i="58" s="1"/>
  <c r="C1149" i="58"/>
  <c r="P1149" i="58"/>
  <c r="L1149" i="58"/>
  <c r="M1149" i="58"/>
  <c r="G1085" i="58"/>
  <c r="O1085" i="58"/>
  <c r="N1085" i="58"/>
  <c r="S1085" i="58" s="1"/>
  <c r="C1085" i="58"/>
  <c r="M1085" i="58"/>
  <c r="J1085" i="58" s="1"/>
  <c r="L1085" i="58"/>
  <c r="P1085" i="58"/>
  <c r="C1293" i="58"/>
  <c r="G1293" i="58"/>
  <c r="O1293" i="58"/>
  <c r="N1293" i="58"/>
  <c r="S1293" i="58" s="1"/>
  <c r="M1293" i="58"/>
  <c r="L1293" i="58"/>
  <c r="P1293" i="58"/>
  <c r="O1425" i="58"/>
  <c r="G1425" i="58"/>
  <c r="N1425" i="58"/>
  <c r="S1425" i="58" s="1"/>
  <c r="C1425" i="58"/>
  <c r="M1425" i="58"/>
  <c r="L1425" i="58"/>
  <c r="P1425" i="58"/>
  <c r="N1361" i="58"/>
  <c r="S1361" i="58" s="1"/>
  <c r="C1361" i="58"/>
  <c r="O1361" i="58"/>
  <c r="G1361" i="58"/>
  <c r="M1361" i="58"/>
  <c r="L1361" i="58"/>
  <c r="P1361" i="58"/>
  <c r="O1297" i="58"/>
  <c r="N1297" i="58"/>
  <c r="C1297" i="58"/>
  <c r="G1297" i="58"/>
  <c r="M1297" i="58"/>
  <c r="L1297" i="58"/>
  <c r="P1297" i="58"/>
  <c r="O1232" i="58"/>
  <c r="G1232" i="58"/>
  <c r="N1232" i="58"/>
  <c r="S1232" i="58" s="1"/>
  <c r="C1232" i="58"/>
  <c r="M1232" i="58"/>
  <c r="L1232" i="58"/>
  <c r="P1232" i="58"/>
  <c r="O1168" i="58"/>
  <c r="C1168" i="58"/>
  <c r="G1168" i="58"/>
  <c r="N1168" i="58"/>
  <c r="L1168" i="58"/>
  <c r="M1168" i="58"/>
  <c r="J1168" i="58" s="1"/>
  <c r="P1168" i="58"/>
  <c r="C1104" i="58"/>
  <c r="G1104" i="58"/>
  <c r="N1104" i="58"/>
  <c r="S1104" i="58" s="1"/>
  <c r="O1104" i="58"/>
  <c r="M1104" i="58"/>
  <c r="L1104" i="58"/>
  <c r="P1104" i="58"/>
  <c r="O1421" i="58"/>
  <c r="N1421" i="58"/>
  <c r="S1421" i="58" s="1"/>
  <c r="C1421" i="58"/>
  <c r="G1421" i="58"/>
  <c r="M1421" i="58"/>
  <c r="L1421" i="58"/>
  <c r="P1421" i="58"/>
  <c r="O1452" i="58"/>
  <c r="G1452" i="58"/>
  <c r="N1452" i="58"/>
  <c r="C1452" i="58"/>
  <c r="M1452" i="58"/>
  <c r="P1452" i="58"/>
  <c r="L1452" i="58"/>
  <c r="O1388" i="58"/>
  <c r="N1388" i="58"/>
  <c r="S1388" i="58" s="1"/>
  <c r="C1388" i="58"/>
  <c r="G1388" i="58"/>
  <c r="M1388" i="58"/>
  <c r="P1388" i="58"/>
  <c r="L1388" i="58"/>
  <c r="O1324" i="58"/>
  <c r="N1324" i="58"/>
  <c r="S1324" i="58" s="1"/>
  <c r="C1324" i="58"/>
  <c r="G1324" i="58"/>
  <c r="M1324" i="58"/>
  <c r="J1324" i="58" s="1"/>
  <c r="L1324" i="58"/>
  <c r="P1324" i="58"/>
  <c r="G1260" i="58"/>
  <c r="O1260" i="58"/>
  <c r="C1260" i="58"/>
  <c r="N1260" i="58"/>
  <c r="S1260" i="58" s="1"/>
  <c r="M1260" i="58"/>
  <c r="L1260" i="58"/>
  <c r="P1260" i="58"/>
  <c r="N1195" i="58"/>
  <c r="O1195" i="58"/>
  <c r="G1195" i="58"/>
  <c r="C1195" i="58"/>
  <c r="M1195" i="58"/>
  <c r="L1195" i="58"/>
  <c r="P1195" i="58"/>
  <c r="G1131" i="58"/>
  <c r="C1131" i="58"/>
  <c r="O1131" i="58"/>
  <c r="N1131" i="58"/>
  <c r="S1131" i="58" s="1"/>
  <c r="M1131" i="58"/>
  <c r="J1131" i="58" s="1"/>
  <c r="P1131" i="58"/>
  <c r="L1131" i="58"/>
  <c r="G1431" i="58"/>
  <c r="O1431" i="58"/>
  <c r="C1431" i="58"/>
  <c r="N1431" i="58"/>
  <c r="M1431" i="58"/>
  <c r="P1431" i="58"/>
  <c r="L1431" i="58"/>
  <c r="C1271" i="58"/>
  <c r="G1271" i="58"/>
  <c r="N1271" i="58"/>
  <c r="S1271" i="58" s="1"/>
  <c r="O1271" i="58"/>
  <c r="M1271" i="58"/>
  <c r="P1271" i="58"/>
  <c r="L1271" i="58"/>
  <c r="N1190" i="58"/>
  <c r="S1190" i="58" s="1"/>
  <c r="O1190" i="58"/>
  <c r="G1190" i="58"/>
  <c r="C1190" i="58"/>
  <c r="M1190" i="58"/>
  <c r="J1190" i="58" s="1"/>
  <c r="L1190" i="58"/>
  <c r="P1190" i="58"/>
  <c r="C1126" i="58"/>
  <c r="O1126" i="58"/>
  <c r="G1126" i="58"/>
  <c r="N1126" i="58"/>
  <c r="L1126" i="58"/>
  <c r="M1126" i="58"/>
  <c r="P1126" i="58"/>
  <c r="G1040" i="58"/>
  <c r="C1040" i="58"/>
  <c r="N1040" i="58"/>
  <c r="O1040" i="58"/>
  <c r="L1040" i="58"/>
  <c r="P1040" i="58"/>
  <c r="M1040" i="58"/>
  <c r="C976" i="58"/>
  <c r="N976" i="58"/>
  <c r="S976" i="58" s="1"/>
  <c r="G976" i="58"/>
  <c r="O976" i="58"/>
  <c r="M976" i="58"/>
  <c r="P976" i="58"/>
  <c r="L976" i="58"/>
  <c r="N1359" i="58"/>
  <c r="C1359" i="58"/>
  <c r="G1359" i="58"/>
  <c r="O1359" i="58"/>
  <c r="M1359" i="58"/>
  <c r="P1359" i="58"/>
  <c r="L1359" i="58"/>
  <c r="O1250" i="58"/>
  <c r="C1250" i="58"/>
  <c r="N1250" i="58"/>
  <c r="S1250" i="58" s="1"/>
  <c r="G1250" i="58"/>
  <c r="P1250" i="58"/>
  <c r="M1250" i="58"/>
  <c r="L1250" i="58"/>
  <c r="I1463" i="58"/>
  <c r="C1391" i="58"/>
  <c r="G1391" i="58"/>
  <c r="O1391" i="58"/>
  <c r="N1391" i="58"/>
  <c r="S1391" i="58" s="1"/>
  <c r="M1391" i="58"/>
  <c r="J1391" i="58" s="1"/>
  <c r="L1391" i="58"/>
  <c r="P1391" i="58"/>
  <c r="I1343" i="58"/>
  <c r="C1303" i="58"/>
  <c r="N1303" i="58"/>
  <c r="S1303" i="58" s="1"/>
  <c r="O1303" i="58"/>
  <c r="G1303" i="58"/>
  <c r="M1303" i="58"/>
  <c r="J1303" i="58" s="1"/>
  <c r="P1303" i="58"/>
  <c r="L1303" i="58"/>
  <c r="I1426" i="58"/>
  <c r="C1402" i="58"/>
  <c r="O1402" i="58"/>
  <c r="N1402" i="58"/>
  <c r="S1402" i="58" s="1"/>
  <c r="G1402" i="58"/>
  <c r="M1402" i="58"/>
  <c r="P1402" i="58"/>
  <c r="L1402" i="58"/>
  <c r="N1338" i="58"/>
  <c r="S1338" i="58" s="1"/>
  <c r="C1338" i="58"/>
  <c r="G1338" i="58"/>
  <c r="O1338" i="58"/>
  <c r="M1338" i="58"/>
  <c r="J1338" i="58" s="1"/>
  <c r="L1338" i="58"/>
  <c r="P1338" i="58"/>
  <c r="N1274" i="58"/>
  <c r="S1274" i="58" s="1"/>
  <c r="O1274" i="58"/>
  <c r="G1274" i="58"/>
  <c r="C1274" i="58"/>
  <c r="M1274" i="58"/>
  <c r="J1274" i="58" s="1"/>
  <c r="L1274" i="58"/>
  <c r="P1274" i="58"/>
  <c r="G1225" i="58"/>
  <c r="N1225" i="58"/>
  <c r="C1225" i="58"/>
  <c r="O1225" i="58"/>
  <c r="M1225" i="58"/>
  <c r="L1225" i="58"/>
  <c r="P1225" i="58"/>
  <c r="G1161" i="58"/>
  <c r="O1161" i="58"/>
  <c r="N1161" i="58"/>
  <c r="S1161" i="58" s="1"/>
  <c r="C1161" i="58"/>
  <c r="M1161" i="58"/>
  <c r="J1161" i="58" s="1"/>
  <c r="L1161" i="58"/>
  <c r="P1161" i="58"/>
  <c r="N1097" i="58"/>
  <c r="C1097" i="58"/>
  <c r="G1097" i="58"/>
  <c r="O1097" i="58"/>
  <c r="M1097" i="58"/>
  <c r="J1097" i="58" s="1"/>
  <c r="L1097" i="58"/>
  <c r="P1097" i="58"/>
  <c r="G1212" i="58"/>
  <c r="N1212" i="58"/>
  <c r="S1212" i="58" s="1"/>
  <c r="C1212" i="58"/>
  <c r="O1212" i="58"/>
  <c r="M1212" i="58"/>
  <c r="L1212" i="58"/>
  <c r="P1212" i="58"/>
  <c r="N1148" i="58"/>
  <c r="S1148" i="58" s="1"/>
  <c r="C1148" i="58"/>
  <c r="O1148" i="58"/>
  <c r="G1148" i="58"/>
  <c r="M1148" i="58"/>
  <c r="L1148" i="58"/>
  <c r="P1148" i="58"/>
  <c r="G1084" i="58"/>
  <c r="C1084" i="58"/>
  <c r="N1084" i="58"/>
  <c r="O1084" i="58"/>
  <c r="M1084" i="58"/>
  <c r="P1084" i="58"/>
  <c r="L1084" i="58"/>
  <c r="C1448" i="58"/>
  <c r="N1448" i="58"/>
  <c r="G1448" i="58"/>
  <c r="O1448" i="58"/>
  <c r="P1448" i="58"/>
  <c r="L1448" i="58"/>
  <c r="M1448" i="58"/>
  <c r="N1384" i="58"/>
  <c r="O1384" i="58"/>
  <c r="C1384" i="58"/>
  <c r="G1384" i="58"/>
  <c r="M1384" i="58"/>
  <c r="P1384" i="58"/>
  <c r="L1384" i="58"/>
  <c r="G1320" i="58"/>
  <c r="C1320" i="58"/>
  <c r="O1320" i="58"/>
  <c r="N1320" i="58"/>
  <c r="M1320" i="58"/>
  <c r="P1320" i="58"/>
  <c r="L1320" i="58"/>
  <c r="C1256" i="58"/>
  <c r="G1256" i="58"/>
  <c r="N1256" i="58"/>
  <c r="O1256" i="58"/>
  <c r="P1256" i="58"/>
  <c r="L1256" i="58"/>
  <c r="M1256" i="58"/>
  <c r="J1256" i="58" s="1"/>
  <c r="C1191" i="58"/>
  <c r="O1191" i="58"/>
  <c r="N1191" i="58"/>
  <c r="S1191" i="58" s="1"/>
  <c r="G1191" i="58"/>
  <c r="M1191" i="58"/>
  <c r="P1191" i="58"/>
  <c r="L1191" i="58"/>
  <c r="C1127" i="58"/>
  <c r="N1127" i="58"/>
  <c r="S1127" i="58" s="1"/>
  <c r="G1127" i="58"/>
  <c r="O1127" i="58"/>
  <c r="M1127" i="58"/>
  <c r="P1127" i="58"/>
  <c r="L1127" i="58"/>
  <c r="N1413" i="58"/>
  <c r="C1413" i="58"/>
  <c r="G1413" i="58"/>
  <c r="O1413" i="58"/>
  <c r="M1413" i="58"/>
  <c r="P1413" i="58"/>
  <c r="L1413" i="58"/>
  <c r="N1443" i="58"/>
  <c r="O1443" i="58"/>
  <c r="G1443" i="58"/>
  <c r="C1443" i="58"/>
  <c r="M1443" i="58"/>
  <c r="P1443" i="58"/>
  <c r="L1443" i="58"/>
  <c r="G1379" i="58"/>
  <c r="O1379" i="58"/>
  <c r="N1379" i="58"/>
  <c r="C1379" i="58"/>
  <c r="M1379" i="58"/>
  <c r="L1379" i="58"/>
  <c r="P1379" i="58"/>
  <c r="C1315" i="58"/>
  <c r="N1315" i="58"/>
  <c r="G1315" i="58"/>
  <c r="O1315" i="58"/>
  <c r="M1315" i="58"/>
  <c r="P1315" i="58"/>
  <c r="L1315" i="58"/>
  <c r="C1251" i="58"/>
  <c r="N1251" i="58"/>
  <c r="S1251" i="58" s="1"/>
  <c r="G1251" i="58"/>
  <c r="O1251" i="58"/>
  <c r="M1251" i="58"/>
  <c r="J1251" i="58" s="1"/>
  <c r="P1251" i="58"/>
  <c r="L1251" i="58"/>
  <c r="N1186" i="58"/>
  <c r="S1186" i="58" s="1"/>
  <c r="O1186" i="58"/>
  <c r="C1186" i="58"/>
  <c r="G1186" i="58"/>
  <c r="P1186" i="58"/>
  <c r="L1186" i="58"/>
  <c r="M1186" i="58"/>
  <c r="O1122" i="58"/>
  <c r="G1122" i="58"/>
  <c r="C1122" i="58"/>
  <c r="N1122" i="58"/>
  <c r="M1122" i="58"/>
  <c r="J1122" i="58" s="1"/>
  <c r="P1122" i="58"/>
  <c r="L1122" i="58"/>
  <c r="O1437" i="58"/>
  <c r="G1437" i="58"/>
  <c r="C1437" i="58"/>
  <c r="N1437" i="58"/>
  <c r="P1437" i="58"/>
  <c r="M1437" i="58"/>
  <c r="J1437" i="58" s="1"/>
  <c r="L1437" i="58"/>
  <c r="G1430" i="58"/>
  <c r="C1430" i="58"/>
  <c r="N1430" i="58"/>
  <c r="S1430" i="58" s="1"/>
  <c r="O1430" i="58"/>
  <c r="L1430" i="58"/>
  <c r="P1430" i="58"/>
  <c r="M1430" i="58"/>
  <c r="J1430" i="58" s="1"/>
  <c r="N1366" i="58"/>
  <c r="S1366" i="58" s="1"/>
  <c r="G1366" i="58"/>
  <c r="O1366" i="58"/>
  <c r="C1366" i="58"/>
  <c r="M1366" i="58"/>
  <c r="J1366" i="58" s="1"/>
  <c r="L1366" i="58"/>
  <c r="P1366" i="58"/>
  <c r="N1302" i="58"/>
  <c r="S1302" i="58" s="1"/>
  <c r="G1302" i="58"/>
  <c r="O1302" i="58"/>
  <c r="C1302" i="58"/>
  <c r="M1302" i="58"/>
  <c r="P1302" i="58"/>
  <c r="L1302" i="58"/>
  <c r="G1237" i="58"/>
  <c r="C1237" i="58"/>
  <c r="O1237" i="58"/>
  <c r="N1237" i="58"/>
  <c r="S1237" i="58" s="1"/>
  <c r="M1237" i="58"/>
  <c r="P1237" i="58"/>
  <c r="L1237" i="58"/>
  <c r="C1173" i="58"/>
  <c r="N1173" i="58"/>
  <c r="O1173" i="58"/>
  <c r="G1173" i="58"/>
  <c r="M1173" i="58"/>
  <c r="J1173" i="58" s="1"/>
  <c r="P1173" i="58"/>
  <c r="L1173" i="58"/>
  <c r="O1109" i="58"/>
  <c r="N1109" i="58"/>
  <c r="S1109" i="58" s="1"/>
  <c r="G1109" i="58"/>
  <c r="C1109" i="58"/>
  <c r="L1109" i="58"/>
  <c r="P1109" i="58"/>
  <c r="M1109" i="58"/>
  <c r="J1109" i="58" s="1"/>
  <c r="C1415" i="58"/>
  <c r="O1415" i="58"/>
  <c r="N1415" i="58"/>
  <c r="S1415" i="58" s="1"/>
  <c r="G1415" i="58"/>
  <c r="M1415" i="58"/>
  <c r="P1415" i="58"/>
  <c r="L1415" i="58"/>
  <c r="C1449" i="58"/>
  <c r="G1449" i="58"/>
  <c r="O1449" i="58"/>
  <c r="N1449" i="58"/>
  <c r="P1449" i="58"/>
  <c r="L1449" i="58"/>
  <c r="M1449" i="58"/>
  <c r="J1449" i="58" s="1"/>
  <c r="O1385" i="58"/>
  <c r="N1385" i="58"/>
  <c r="C1385" i="58"/>
  <c r="G1385" i="58"/>
  <c r="L1385" i="58"/>
  <c r="P1385" i="58"/>
  <c r="M1385" i="58"/>
  <c r="J1385" i="58" s="1"/>
  <c r="N1321" i="58"/>
  <c r="G1321" i="58"/>
  <c r="C1321" i="58"/>
  <c r="O1321" i="58"/>
  <c r="M1321" i="58"/>
  <c r="L1321" i="58"/>
  <c r="P1321" i="58"/>
  <c r="C1257" i="58"/>
  <c r="N1257" i="58"/>
  <c r="G1257" i="58"/>
  <c r="O1257" i="58"/>
  <c r="M1257" i="58"/>
  <c r="J1257" i="58" s="1"/>
  <c r="L1257" i="58"/>
  <c r="P1257" i="58"/>
  <c r="C1192" i="58"/>
  <c r="N1192" i="58"/>
  <c r="O1192" i="58"/>
  <c r="G1192" i="58"/>
  <c r="M1192" i="58"/>
  <c r="L1192" i="58"/>
  <c r="P1192" i="58"/>
  <c r="G1128" i="58"/>
  <c r="O1128" i="58"/>
  <c r="C1128" i="58"/>
  <c r="N1128" i="58"/>
  <c r="S1128" i="58" s="1"/>
  <c r="M1128" i="58"/>
  <c r="P1128" i="58"/>
  <c r="L1128" i="58"/>
  <c r="G1056" i="58"/>
  <c r="C1056" i="58"/>
  <c r="O1056" i="58"/>
  <c r="N1056" i="58"/>
  <c r="S1056" i="58" s="1"/>
  <c r="M1056" i="58"/>
  <c r="P1056" i="58"/>
  <c r="L1056" i="58"/>
  <c r="C1325" i="58"/>
  <c r="G1325" i="58"/>
  <c r="O1325" i="58"/>
  <c r="N1325" i="58"/>
  <c r="M1325" i="58"/>
  <c r="J1325" i="58" s="1"/>
  <c r="P1325" i="58"/>
  <c r="L1325" i="58"/>
  <c r="C1412" i="58"/>
  <c r="N1412" i="58"/>
  <c r="S1412" i="58" s="1"/>
  <c r="G1412" i="58"/>
  <c r="O1412" i="58"/>
  <c r="M1412" i="58"/>
  <c r="P1412" i="58"/>
  <c r="L1412" i="58"/>
  <c r="O1348" i="58"/>
  <c r="N1348" i="58"/>
  <c r="S1348" i="58" s="1"/>
  <c r="C1348" i="58"/>
  <c r="G1348" i="58"/>
  <c r="M1348" i="58"/>
  <c r="P1348" i="58"/>
  <c r="L1348" i="58"/>
  <c r="C1284" i="58"/>
  <c r="O1284" i="58"/>
  <c r="G1284" i="58"/>
  <c r="N1284" i="58"/>
  <c r="M1284" i="58"/>
  <c r="J1284" i="58" s="1"/>
  <c r="L1284" i="58"/>
  <c r="P1284" i="58"/>
  <c r="O1219" i="58"/>
  <c r="C1219" i="58"/>
  <c r="G1219" i="58"/>
  <c r="N1219" i="58"/>
  <c r="M1219" i="58"/>
  <c r="J1219" i="58" s="1"/>
  <c r="L1219" i="58"/>
  <c r="P1219" i="58"/>
  <c r="G1155" i="58"/>
  <c r="C1155" i="58"/>
  <c r="O1155" i="58"/>
  <c r="N1155" i="58"/>
  <c r="P1155" i="58"/>
  <c r="L1155" i="58"/>
  <c r="M1155" i="58"/>
  <c r="O1091" i="58"/>
  <c r="C1091" i="58"/>
  <c r="N1091" i="58"/>
  <c r="G1091" i="58"/>
  <c r="L1091" i="58"/>
  <c r="P1091" i="58"/>
  <c r="M1091" i="58"/>
  <c r="C1295" i="58"/>
  <c r="G1295" i="58"/>
  <c r="O1295" i="58"/>
  <c r="N1295" i="58"/>
  <c r="S1295" i="58" s="1"/>
  <c r="M1295" i="58"/>
  <c r="L1295" i="58"/>
  <c r="P1295" i="58"/>
  <c r="C1214" i="58"/>
  <c r="O1214" i="58"/>
  <c r="G1214" i="58"/>
  <c r="N1214" i="58"/>
  <c r="L1214" i="58"/>
  <c r="P1214" i="58"/>
  <c r="M1214" i="58"/>
  <c r="J1214" i="58" s="1"/>
  <c r="C1150" i="58"/>
  <c r="O1150" i="58"/>
  <c r="N1150" i="58"/>
  <c r="G1150" i="58"/>
  <c r="M1150" i="58"/>
  <c r="L1150" i="58"/>
  <c r="P1150" i="58"/>
  <c r="C1086" i="58"/>
  <c r="O1086" i="58"/>
  <c r="N1086" i="58"/>
  <c r="S1086" i="58" s="1"/>
  <c r="G1086" i="58"/>
  <c r="M1086" i="58"/>
  <c r="L1086" i="58"/>
  <c r="P1086" i="58"/>
  <c r="N1000" i="58"/>
  <c r="C1000" i="58"/>
  <c r="G1000" i="58"/>
  <c r="O1000" i="58"/>
  <c r="P1000" i="58"/>
  <c r="M1000" i="58"/>
  <c r="L1000" i="58"/>
  <c r="C1185" i="58"/>
  <c r="G1185" i="58"/>
  <c r="N1185" i="58"/>
  <c r="O1185" i="58"/>
  <c r="P1185" i="58"/>
  <c r="L1185" i="58"/>
  <c r="M1185" i="58"/>
  <c r="O1121" i="58"/>
  <c r="G1121" i="58"/>
  <c r="C1121" i="58"/>
  <c r="N1121" i="58"/>
  <c r="S1121" i="58" s="1"/>
  <c r="M1121" i="58"/>
  <c r="P1121" i="58"/>
  <c r="L1121" i="58"/>
  <c r="O1236" i="58"/>
  <c r="N1236" i="58"/>
  <c r="C1236" i="58"/>
  <c r="G1236" i="58"/>
  <c r="P1236" i="58"/>
  <c r="M1236" i="58"/>
  <c r="J1236" i="58" s="1"/>
  <c r="L1236" i="58"/>
  <c r="C1172" i="58"/>
  <c r="N1172" i="58"/>
  <c r="S1172" i="58" s="1"/>
  <c r="G1172" i="58"/>
  <c r="O1172" i="58"/>
  <c r="M1172" i="58"/>
  <c r="P1172" i="58"/>
  <c r="L1172" i="58"/>
  <c r="G1108" i="58"/>
  <c r="C1108" i="58"/>
  <c r="O1108" i="58"/>
  <c r="N1108" i="58"/>
  <c r="L1108" i="58"/>
  <c r="P1108" i="58"/>
  <c r="M1108" i="58"/>
  <c r="N1285" i="58"/>
  <c r="S1285" i="58" s="1"/>
  <c r="O1285" i="58"/>
  <c r="C1285" i="58"/>
  <c r="G1285" i="58"/>
  <c r="L1285" i="58"/>
  <c r="M1285" i="58"/>
  <c r="P1285" i="58"/>
  <c r="C1408" i="58"/>
  <c r="N1408" i="58"/>
  <c r="S1408" i="58" s="1"/>
  <c r="G1408" i="58"/>
  <c r="O1408" i="58"/>
  <c r="P1408" i="58"/>
  <c r="L1408" i="58"/>
  <c r="M1408" i="58"/>
  <c r="C1344" i="58"/>
  <c r="N1344" i="58"/>
  <c r="G1344" i="58"/>
  <c r="O1344" i="58"/>
  <c r="M1344" i="58"/>
  <c r="J1344" i="58" s="1"/>
  <c r="P1344" i="58"/>
  <c r="L1344" i="58"/>
  <c r="O1280" i="58"/>
  <c r="G1280" i="58"/>
  <c r="C1280" i="58"/>
  <c r="N1280" i="58"/>
  <c r="M1280" i="58"/>
  <c r="L1280" i="58"/>
  <c r="P1280" i="58"/>
  <c r="C1215" i="58"/>
  <c r="G1215" i="58"/>
  <c r="O1215" i="58"/>
  <c r="N1215" i="58"/>
  <c r="M1215" i="58"/>
  <c r="L1215" i="58"/>
  <c r="P1215" i="58"/>
  <c r="G1151" i="58"/>
  <c r="O1151" i="58"/>
  <c r="C1151" i="58"/>
  <c r="N1151" i="58"/>
  <c r="M1151" i="58"/>
  <c r="P1151" i="58"/>
  <c r="L1151" i="58"/>
  <c r="O1087" i="58"/>
  <c r="G1087" i="58"/>
  <c r="N1087" i="58"/>
  <c r="C1087" i="58"/>
  <c r="L1087" i="58"/>
  <c r="P1087" i="58"/>
  <c r="M1087" i="58"/>
  <c r="N1261" i="58"/>
  <c r="O1261" i="58"/>
  <c r="C1261" i="58"/>
  <c r="G1261" i="58"/>
  <c r="P1261" i="58"/>
  <c r="L1261" i="58"/>
  <c r="M1261" i="58"/>
  <c r="O1403" i="58"/>
  <c r="C1403" i="58"/>
  <c r="N1403" i="58"/>
  <c r="G1403" i="58"/>
  <c r="M1403" i="58"/>
  <c r="L1403" i="58"/>
  <c r="P1403" i="58"/>
  <c r="C1339" i="58"/>
  <c r="N1339" i="58"/>
  <c r="S1339" i="58" s="1"/>
  <c r="G1339" i="58"/>
  <c r="O1339" i="58"/>
  <c r="M1339" i="58"/>
  <c r="P1339" i="58"/>
  <c r="L1339" i="58"/>
  <c r="O1275" i="58"/>
  <c r="N1275" i="58"/>
  <c r="G1275" i="58"/>
  <c r="C1275" i="58"/>
  <c r="M1275" i="58"/>
  <c r="J1275" i="58" s="1"/>
  <c r="L1275" i="58"/>
  <c r="P1275" i="58"/>
  <c r="N1210" i="58"/>
  <c r="S1210" i="58" s="1"/>
  <c r="G1210" i="58"/>
  <c r="O1210" i="58"/>
  <c r="C1210" i="58"/>
  <c r="M1210" i="58"/>
  <c r="J1210" i="58" s="1"/>
  <c r="L1210" i="58"/>
  <c r="P1210" i="58"/>
  <c r="N1146" i="58"/>
  <c r="S1146" i="58" s="1"/>
  <c r="G1146" i="58"/>
  <c r="O1146" i="58"/>
  <c r="C1146" i="58"/>
  <c r="M1146" i="58"/>
  <c r="L1146" i="58"/>
  <c r="P1146" i="58"/>
  <c r="C1082" i="58"/>
  <c r="G1082" i="58"/>
  <c r="O1082" i="58"/>
  <c r="N1082" i="58"/>
  <c r="L1082" i="58"/>
  <c r="P1082" i="58"/>
  <c r="M1082" i="58"/>
  <c r="G1454" i="58"/>
  <c r="N1454" i="58"/>
  <c r="S1454" i="58" s="1"/>
  <c r="C1454" i="58"/>
  <c r="O1454" i="58"/>
  <c r="M1454" i="58"/>
  <c r="J1454" i="58" s="1"/>
  <c r="L1454" i="58"/>
  <c r="P1454" i="58"/>
  <c r="G1390" i="58"/>
  <c r="C1390" i="58"/>
  <c r="N1390" i="58"/>
  <c r="S1390" i="58" s="1"/>
  <c r="O1390" i="58"/>
  <c r="P1390" i="58"/>
  <c r="M1390" i="58"/>
  <c r="J1390" i="58" s="1"/>
  <c r="L1390" i="58"/>
  <c r="G1326" i="58"/>
  <c r="C1326" i="58"/>
  <c r="O1326" i="58"/>
  <c r="N1326" i="58"/>
  <c r="S1326" i="58" s="1"/>
  <c r="M1326" i="58"/>
  <c r="P1326" i="58"/>
  <c r="L1326" i="58"/>
  <c r="G1262" i="58"/>
  <c r="O1262" i="58"/>
  <c r="C1262" i="58"/>
  <c r="N1262" i="58"/>
  <c r="S1262" i="58" s="1"/>
  <c r="M1262" i="58"/>
  <c r="L1262" i="58"/>
  <c r="P1262" i="58"/>
  <c r="O1197" i="58"/>
  <c r="G1197" i="58"/>
  <c r="C1197" i="58"/>
  <c r="N1197" i="58"/>
  <c r="S1197" i="58" s="1"/>
  <c r="P1197" i="58"/>
  <c r="L1197" i="58"/>
  <c r="M1197" i="58"/>
  <c r="O1133" i="58"/>
  <c r="C1133" i="58"/>
  <c r="N1133" i="58"/>
  <c r="G1133" i="58"/>
  <c r="P1133" i="58"/>
  <c r="L1133" i="58"/>
  <c r="M1133" i="58"/>
  <c r="C1063" i="58"/>
  <c r="O1063" i="58"/>
  <c r="G1063" i="58"/>
  <c r="N1063" i="58"/>
  <c r="S1063" i="58" s="1"/>
  <c r="M1063" i="58"/>
  <c r="P1063" i="58"/>
  <c r="L1063" i="58"/>
  <c r="G1253" i="58"/>
  <c r="C1253" i="58"/>
  <c r="O1253" i="58"/>
  <c r="N1253" i="58"/>
  <c r="S1253" i="58" s="1"/>
  <c r="M1253" i="58"/>
  <c r="L1253" i="58"/>
  <c r="P1253" i="58"/>
  <c r="G1409" i="58"/>
  <c r="O1409" i="58"/>
  <c r="N1409" i="58"/>
  <c r="C1409" i="58"/>
  <c r="P1409" i="58"/>
  <c r="L1409" i="58"/>
  <c r="M1409" i="58"/>
  <c r="J1409" i="58" s="1"/>
  <c r="N1345" i="58"/>
  <c r="S1345" i="58" s="1"/>
  <c r="O1345" i="58"/>
  <c r="G1345" i="58"/>
  <c r="C1345" i="58"/>
  <c r="M1345" i="58"/>
  <c r="J1345" i="58" s="1"/>
  <c r="L1345" i="58"/>
  <c r="P1345" i="58"/>
  <c r="N1281" i="58"/>
  <c r="S1281" i="58" s="1"/>
  <c r="C1281" i="58"/>
  <c r="G1281" i="58"/>
  <c r="O1281" i="58"/>
  <c r="M1281" i="58"/>
  <c r="L1281" i="58"/>
  <c r="P1281" i="58"/>
  <c r="C1216" i="58"/>
  <c r="N1216" i="58"/>
  <c r="S1216" i="58" s="1"/>
  <c r="G1216" i="58"/>
  <c r="O1216" i="58"/>
  <c r="M1216" i="58"/>
  <c r="P1216" i="58"/>
  <c r="L1216" i="58"/>
  <c r="G1152" i="58"/>
  <c r="O1152" i="58"/>
  <c r="N1152" i="58"/>
  <c r="C1152" i="58"/>
  <c r="M1152" i="58"/>
  <c r="L1152" i="58"/>
  <c r="P1152" i="58"/>
  <c r="N1088" i="58"/>
  <c r="G1088" i="58"/>
  <c r="O1088" i="58"/>
  <c r="C1088" i="58"/>
  <c r="M1088" i="58"/>
  <c r="J1088" i="58" s="1"/>
  <c r="P1088" i="58"/>
  <c r="L1088" i="58"/>
  <c r="N1389" i="58"/>
  <c r="S1389" i="58" s="1"/>
  <c r="C1389" i="58"/>
  <c r="O1389" i="58"/>
  <c r="G1389" i="58"/>
  <c r="M1389" i="58"/>
  <c r="P1389" i="58"/>
  <c r="L1389" i="58"/>
  <c r="N1436" i="58"/>
  <c r="S1436" i="58" s="1"/>
  <c r="G1436" i="58"/>
  <c r="O1436" i="58"/>
  <c r="C1436" i="58"/>
  <c r="M1436" i="58"/>
  <c r="P1436" i="58"/>
  <c r="L1436" i="58"/>
  <c r="G1372" i="58"/>
  <c r="N1372" i="58"/>
  <c r="O1372" i="58"/>
  <c r="C1372" i="58"/>
  <c r="L1372" i="58"/>
  <c r="M1372" i="58"/>
  <c r="J1372" i="58" s="1"/>
  <c r="P1372" i="58"/>
  <c r="C1308" i="58"/>
  <c r="O1308" i="58"/>
  <c r="G1308" i="58"/>
  <c r="N1308" i="58"/>
  <c r="P1308" i="58"/>
  <c r="M1308" i="58"/>
  <c r="J1308" i="58" s="1"/>
  <c r="L1308" i="58"/>
  <c r="C1243" i="58"/>
  <c r="G1243" i="58"/>
  <c r="N1243" i="58"/>
  <c r="O1243" i="58"/>
  <c r="L1243" i="58"/>
  <c r="M1243" i="58"/>
  <c r="P1243" i="58"/>
  <c r="C1179" i="58"/>
  <c r="O1179" i="58"/>
  <c r="G1179" i="58"/>
  <c r="N1179" i="58"/>
  <c r="S1179" i="58" s="1"/>
  <c r="M1179" i="58"/>
  <c r="L1179" i="58"/>
  <c r="P1179" i="58"/>
  <c r="N1115" i="58"/>
  <c r="S1115" i="58" s="1"/>
  <c r="G1115" i="58"/>
  <c r="C1115" i="58"/>
  <c r="O1115" i="58"/>
  <c r="M1115" i="58"/>
  <c r="J1115" i="58" s="1"/>
  <c r="P1115" i="58"/>
  <c r="L1115" i="58"/>
  <c r="G1383" i="58"/>
  <c r="O1383" i="58"/>
  <c r="C1383" i="58"/>
  <c r="N1383" i="58"/>
  <c r="M1383" i="58"/>
  <c r="L1383" i="58"/>
  <c r="P1383" i="58"/>
  <c r="O1255" i="58"/>
  <c r="C1255" i="58"/>
  <c r="G1255" i="58"/>
  <c r="N1255" i="58"/>
  <c r="S1255" i="58" s="1"/>
  <c r="M1255" i="58"/>
  <c r="P1255" i="58"/>
  <c r="L1255" i="58"/>
  <c r="M1238" i="58"/>
  <c r="J1238" i="58" s="1"/>
  <c r="N1238" i="58"/>
  <c r="S1238" i="58" s="1"/>
  <c r="O1238" i="58"/>
  <c r="C1238" i="58"/>
  <c r="G1238" i="58"/>
  <c r="P1238" i="58"/>
  <c r="L1238" i="58"/>
  <c r="N1174" i="58"/>
  <c r="M1174" i="58"/>
  <c r="O1174" i="58"/>
  <c r="C1174" i="58"/>
  <c r="G1174" i="58"/>
  <c r="L1174" i="58"/>
  <c r="P1174" i="58"/>
  <c r="C1110" i="58"/>
  <c r="N1110" i="58"/>
  <c r="G1110" i="58"/>
  <c r="O1110" i="58"/>
  <c r="M1110" i="58"/>
  <c r="J1110" i="58" s="1"/>
  <c r="L1110" i="58"/>
  <c r="P1110" i="58"/>
  <c r="N1024" i="58"/>
  <c r="G1024" i="58"/>
  <c r="C1024" i="58"/>
  <c r="O1024" i="58"/>
  <c r="M1024" i="58"/>
  <c r="J1024" i="58" s="1"/>
  <c r="L1024" i="58"/>
  <c r="P1024" i="58"/>
  <c r="C960" i="58"/>
  <c r="N960" i="58"/>
  <c r="S960" i="58" s="1"/>
  <c r="G960" i="58"/>
  <c r="O960" i="58"/>
  <c r="P960" i="58"/>
  <c r="L960" i="58"/>
  <c r="M960" i="58"/>
  <c r="N904" i="58"/>
  <c r="O904" i="58"/>
  <c r="G904" i="58"/>
  <c r="C904" i="58"/>
  <c r="M904" i="58"/>
  <c r="L904" i="58"/>
  <c r="P904" i="58"/>
  <c r="I904" i="58"/>
  <c r="O1378" i="58"/>
  <c r="N1378" i="58"/>
  <c r="C1378" i="58"/>
  <c r="G1378" i="58"/>
  <c r="M1378" i="58"/>
  <c r="P1378" i="58"/>
  <c r="L1378" i="58"/>
  <c r="O1362" i="58"/>
  <c r="N1362" i="58"/>
  <c r="S1362" i="58" s="1"/>
  <c r="G1362" i="58"/>
  <c r="C1362" i="58"/>
  <c r="M1362" i="58"/>
  <c r="J1362" i="58" s="1"/>
  <c r="P1362" i="58"/>
  <c r="L1362" i="58"/>
  <c r="N1367" i="58"/>
  <c r="S1367" i="58" s="1"/>
  <c r="G1367" i="58"/>
  <c r="O1367" i="58"/>
  <c r="C1367" i="58"/>
  <c r="M1367" i="58"/>
  <c r="L1367" i="58"/>
  <c r="P1367" i="58"/>
  <c r="C1450" i="58"/>
  <c r="N1450" i="58"/>
  <c r="S1450" i="58" s="1"/>
  <c r="O1450" i="58"/>
  <c r="G1450" i="58"/>
  <c r="M1450" i="58"/>
  <c r="L1450" i="58"/>
  <c r="P1450" i="58"/>
  <c r="C1386" i="58"/>
  <c r="O1386" i="58"/>
  <c r="N1386" i="58"/>
  <c r="G1386" i="58"/>
  <c r="M1386" i="58"/>
  <c r="P1386" i="58"/>
  <c r="L1386" i="58"/>
  <c r="N1322" i="58"/>
  <c r="S1322" i="58" s="1"/>
  <c r="G1322" i="58"/>
  <c r="O1322" i="58"/>
  <c r="C1322" i="58"/>
  <c r="L1322" i="58"/>
  <c r="M1322" i="58"/>
  <c r="J1322" i="58" s="1"/>
  <c r="P1322" i="58"/>
  <c r="C1258" i="58"/>
  <c r="O1258" i="58"/>
  <c r="N1258" i="58"/>
  <c r="G1258" i="58"/>
  <c r="M1258" i="58"/>
  <c r="L1258" i="58"/>
  <c r="P1258" i="58"/>
  <c r="G1209" i="58"/>
  <c r="N1209" i="58"/>
  <c r="O1209" i="58"/>
  <c r="C1209" i="58"/>
  <c r="M1209" i="58"/>
  <c r="P1209" i="58"/>
  <c r="L1209" i="58"/>
  <c r="G1145" i="58"/>
  <c r="N1145" i="58"/>
  <c r="S1145" i="58" s="1"/>
  <c r="O1145" i="58"/>
  <c r="C1145" i="58"/>
  <c r="M1145" i="58"/>
  <c r="L1145" i="58"/>
  <c r="P1145" i="58"/>
  <c r="C1081" i="58"/>
  <c r="O1081" i="58"/>
  <c r="N1081" i="58"/>
  <c r="G1081" i="58"/>
  <c r="P1081" i="58"/>
  <c r="L1081" i="58"/>
  <c r="M1081" i="58"/>
  <c r="N1196" i="58"/>
  <c r="C1196" i="58"/>
  <c r="G1196" i="58"/>
  <c r="O1196" i="58"/>
  <c r="M1196" i="58"/>
  <c r="L1196" i="58"/>
  <c r="P1196" i="58"/>
  <c r="N1132" i="58"/>
  <c r="G1132" i="58"/>
  <c r="C1132" i="58"/>
  <c r="O1132" i="58"/>
  <c r="M1132" i="58"/>
  <c r="P1132" i="58"/>
  <c r="L1132" i="58"/>
  <c r="G1071" i="58"/>
  <c r="C1071" i="58"/>
  <c r="O1071" i="58"/>
  <c r="N1071" i="58"/>
  <c r="M1071" i="58"/>
  <c r="J1071" i="58" s="1"/>
  <c r="L1071" i="58"/>
  <c r="P1071" i="58"/>
  <c r="G1432" i="58"/>
  <c r="C1432" i="58"/>
  <c r="N1432" i="58"/>
  <c r="O1432" i="58"/>
  <c r="M1432" i="58"/>
  <c r="L1432" i="58"/>
  <c r="P1432" i="58"/>
  <c r="N1368" i="58"/>
  <c r="O1368" i="58"/>
  <c r="C1368" i="58"/>
  <c r="G1368" i="58"/>
  <c r="M1368" i="58"/>
  <c r="L1368" i="58"/>
  <c r="P1368" i="58"/>
  <c r="G1304" i="58"/>
  <c r="N1304" i="58"/>
  <c r="S1304" i="58" s="1"/>
  <c r="O1304" i="58"/>
  <c r="C1304" i="58"/>
  <c r="M1304" i="58"/>
  <c r="P1304" i="58"/>
  <c r="L1304" i="58"/>
  <c r="N1239" i="58"/>
  <c r="C1239" i="58"/>
  <c r="G1239" i="58"/>
  <c r="O1239" i="58"/>
  <c r="M1239" i="58"/>
  <c r="P1239" i="58"/>
  <c r="L1239" i="58"/>
  <c r="O1175" i="58"/>
  <c r="N1175" i="58"/>
  <c r="G1175" i="58"/>
  <c r="C1175" i="58"/>
  <c r="M1175" i="58"/>
  <c r="L1175" i="58"/>
  <c r="P1175" i="58"/>
  <c r="N1111" i="58"/>
  <c r="G1111" i="58"/>
  <c r="C1111" i="58"/>
  <c r="O1111" i="58"/>
  <c r="M1111" i="58"/>
  <c r="P1111" i="58"/>
  <c r="L1111" i="58"/>
  <c r="N1349" i="58"/>
  <c r="O1349" i="58"/>
  <c r="C1349" i="58"/>
  <c r="G1349" i="58"/>
  <c r="L1349" i="58"/>
  <c r="P1349" i="58"/>
  <c r="M1349" i="58"/>
  <c r="J1349" i="58" s="1"/>
  <c r="C1427" i="58"/>
  <c r="G1427" i="58"/>
  <c r="O1427" i="58"/>
  <c r="N1427" i="58"/>
  <c r="P1427" i="58"/>
  <c r="M1427" i="58"/>
  <c r="L1427" i="58"/>
  <c r="N1363" i="58"/>
  <c r="S1363" i="58" s="1"/>
  <c r="C1363" i="58"/>
  <c r="G1363" i="58"/>
  <c r="O1363" i="58"/>
  <c r="M1363" i="58"/>
  <c r="L1363" i="58"/>
  <c r="P1363" i="58"/>
  <c r="G1299" i="58"/>
  <c r="N1299" i="58"/>
  <c r="S1299" i="58" s="1"/>
  <c r="O1299" i="58"/>
  <c r="C1299" i="58"/>
  <c r="M1299" i="58"/>
  <c r="P1299" i="58"/>
  <c r="L1299" i="58"/>
  <c r="C1234" i="58"/>
  <c r="N1234" i="58"/>
  <c r="S1234" i="58" s="1"/>
  <c r="G1234" i="58"/>
  <c r="O1234" i="58"/>
  <c r="M1234" i="58"/>
  <c r="L1234" i="58"/>
  <c r="P1234" i="58"/>
  <c r="G1170" i="58"/>
  <c r="N1170" i="58"/>
  <c r="S1170" i="58" s="1"/>
  <c r="C1170" i="58"/>
  <c r="O1170" i="58"/>
  <c r="M1170" i="58"/>
  <c r="P1170" i="58"/>
  <c r="L1170" i="58"/>
  <c r="N1106" i="58"/>
  <c r="G1106" i="58"/>
  <c r="C1106" i="58"/>
  <c r="O1106" i="58"/>
  <c r="M1106" i="58"/>
  <c r="L1106" i="58"/>
  <c r="P1106" i="58"/>
  <c r="C1333" i="58"/>
  <c r="N1333" i="58"/>
  <c r="S1333" i="58" s="1"/>
  <c r="G1333" i="58"/>
  <c r="O1333" i="58"/>
  <c r="L1333" i="58"/>
  <c r="P1333" i="58"/>
  <c r="M1333" i="58"/>
  <c r="O1414" i="58"/>
  <c r="N1414" i="58"/>
  <c r="C1414" i="58"/>
  <c r="G1414" i="58"/>
  <c r="L1414" i="58"/>
  <c r="M1414" i="58"/>
  <c r="P1414" i="58"/>
  <c r="O1350" i="58"/>
  <c r="N1350" i="58"/>
  <c r="S1350" i="58" s="1"/>
  <c r="G1350" i="58"/>
  <c r="C1350" i="58"/>
  <c r="M1350" i="58"/>
  <c r="L1350" i="58"/>
  <c r="P1350" i="58"/>
  <c r="N1286" i="58"/>
  <c r="S1286" i="58" s="1"/>
  <c r="C1286" i="58"/>
  <c r="G1286" i="58"/>
  <c r="O1286" i="58"/>
  <c r="M1286" i="58"/>
  <c r="L1286" i="58"/>
  <c r="P1286" i="58"/>
  <c r="G1221" i="58"/>
  <c r="O1221" i="58"/>
  <c r="N1221" i="58"/>
  <c r="S1221" i="58" s="1"/>
  <c r="C1221" i="58"/>
  <c r="P1221" i="58"/>
  <c r="M1221" i="58"/>
  <c r="L1221" i="58"/>
  <c r="C1157" i="58"/>
  <c r="G1157" i="58"/>
  <c r="O1157" i="58"/>
  <c r="N1157" i="58"/>
  <c r="L1157" i="58"/>
  <c r="P1157" i="58"/>
  <c r="M1157" i="58"/>
  <c r="O1093" i="58"/>
  <c r="C1093" i="58"/>
  <c r="G1093" i="58"/>
  <c r="N1093" i="58"/>
  <c r="M1093" i="58"/>
  <c r="J1093" i="58" s="1"/>
  <c r="L1093" i="58"/>
  <c r="P1093" i="58"/>
  <c r="O1341" i="58"/>
  <c r="N1341" i="58"/>
  <c r="S1341" i="58" s="1"/>
  <c r="C1341" i="58"/>
  <c r="G1341" i="58"/>
  <c r="L1341" i="58"/>
  <c r="P1341" i="58"/>
  <c r="M1341" i="58"/>
  <c r="C1433" i="58"/>
  <c r="G1433" i="58"/>
  <c r="N1433" i="58"/>
  <c r="O1433" i="58"/>
  <c r="M1433" i="58"/>
  <c r="P1433" i="58"/>
  <c r="L1433" i="58"/>
  <c r="O1369" i="58"/>
  <c r="G1369" i="58"/>
  <c r="N1369" i="58"/>
  <c r="C1369" i="58"/>
  <c r="M1369" i="58"/>
  <c r="P1369" i="58"/>
  <c r="L1369" i="58"/>
  <c r="O1305" i="58"/>
  <c r="G1305" i="58"/>
  <c r="C1305" i="58"/>
  <c r="N1305" i="58"/>
  <c r="P1305" i="58"/>
  <c r="L1305" i="58"/>
  <c r="M1305" i="58"/>
  <c r="J1305" i="58" s="1"/>
  <c r="C1240" i="58"/>
  <c r="O1240" i="58"/>
  <c r="N1240" i="58"/>
  <c r="G1240" i="58"/>
  <c r="P1240" i="58"/>
  <c r="L1240" i="58"/>
  <c r="M1240" i="58"/>
  <c r="O1176" i="58"/>
  <c r="C1176" i="58"/>
  <c r="G1176" i="58"/>
  <c r="N1176" i="58"/>
  <c r="M1176" i="58"/>
  <c r="P1176" i="58"/>
  <c r="L1176" i="58"/>
  <c r="N1112" i="58"/>
  <c r="O1112" i="58"/>
  <c r="C1112" i="58"/>
  <c r="G1112" i="58"/>
  <c r="M1112" i="58"/>
  <c r="L1112" i="58"/>
  <c r="P1112" i="58"/>
  <c r="C1453" i="58"/>
  <c r="N1453" i="58"/>
  <c r="O1453" i="58"/>
  <c r="G1453" i="58"/>
  <c r="M1453" i="58"/>
  <c r="J1453" i="58" s="1"/>
  <c r="P1453" i="58"/>
  <c r="L1453" i="58"/>
  <c r="N1460" i="58"/>
  <c r="G1460" i="58"/>
  <c r="C1460" i="58"/>
  <c r="O1460" i="58"/>
  <c r="M1460" i="58"/>
  <c r="P1460" i="58"/>
  <c r="L1460" i="58"/>
  <c r="O1396" i="58"/>
  <c r="C1396" i="58"/>
  <c r="N1396" i="58"/>
  <c r="G1396" i="58"/>
  <c r="M1396" i="58"/>
  <c r="P1396" i="58"/>
  <c r="L1396" i="58"/>
  <c r="C1332" i="58"/>
  <c r="N1332" i="58"/>
  <c r="S1332" i="58" s="1"/>
  <c r="G1332" i="58"/>
  <c r="O1332" i="58"/>
  <c r="P1332" i="58"/>
  <c r="L1332" i="58"/>
  <c r="M1332" i="58"/>
  <c r="N1268" i="58"/>
  <c r="S1268" i="58" s="1"/>
  <c r="C1268" i="58"/>
  <c r="G1268" i="58"/>
  <c r="O1268" i="58"/>
  <c r="P1268" i="58"/>
  <c r="M1268" i="58"/>
  <c r="J1268" i="58" s="1"/>
  <c r="L1268" i="58"/>
  <c r="N1203" i="58"/>
  <c r="S1203" i="58" s="1"/>
  <c r="O1203" i="58"/>
  <c r="G1203" i="58"/>
  <c r="C1203" i="58"/>
  <c r="M1203" i="58"/>
  <c r="P1203" i="58"/>
  <c r="L1203" i="58"/>
  <c r="G1139" i="58"/>
  <c r="N1139" i="58"/>
  <c r="S1139" i="58" s="1"/>
  <c r="O1139" i="58"/>
  <c r="C1139" i="58"/>
  <c r="M1139" i="58"/>
  <c r="P1139" i="58"/>
  <c r="L1139" i="58"/>
  <c r="N1075" i="58"/>
  <c r="S1075" i="58" s="1"/>
  <c r="G1075" i="58"/>
  <c r="C1075" i="58"/>
  <c r="O1075" i="58"/>
  <c r="M1075" i="58"/>
  <c r="L1075" i="58"/>
  <c r="P1075" i="58"/>
  <c r="N1279" i="58"/>
  <c r="S1279" i="58" s="1"/>
  <c r="O1279" i="58"/>
  <c r="C1279" i="58"/>
  <c r="G1279" i="58"/>
  <c r="P1279" i="58"/>
  <c r="M1279" i="58"/>
  <c r="L1279" i="58"/>
  <c r="N1198" i="58"/>
  <c r="O1198" i="58"/>
  <c r="G1198" i="58"/>
  <c r="C1198" i="58"/>
  <c r="M1198" i="58"/>
  <c r="J1198" i="58" s="1"/>
  <c r="L1198" i="58"/>
  <c r="P1198" i="58"/>
  <c r="C1134" i="58"/>
  <c r="N1134" i="58"/>
  <c r="S1134" i="58" s="1"/>
  <c r="G1134" i="58"/>
  <c r="O1134" i="58"/>
  <c r="P1134" i="58"/>
  <c r="L1134" i="58"/>
  <c r="M1134" i="58"/>
  <c r="N1048" i="58"/>
  <c r="G1048" i="58"/>
  <c r="O1048" i="58"/>
  <c r="C1048" i="58"/>
  <c r="M1048" i="58"/>
  <c r="L1048" i="58"/>
  <c r="P1048" i="58"/>
  <c r="G984" i="58"/>
  <c r="O984" i="58"/>
  <c r="C984" i="58"/>
  <c r="N984" i="58"/>
  <c r="S984" i="58" s="1"/>
  <c r="M984" i="58"/>
  <c r="J984" i="58" s="1"/>
  <c r="L984" i="58"/>
  <c r="P984" i="58"/>
  <c r="C712" i="58"/>
  <c r="O712" i="58"/>
  <c r="G712" i="58"/>
  <c r="N712" i="58"/>
  <c r="M712" i="58"/>
  <c r="L712" i="58"/>
  <c r="P712" i="58"/>
  <c r="I712" i="58"/>
  <c r="O1442" i="58"/>
  <c r="N1442" i="58"/>
  <c r="S1442" i="58" s="1"/>
  <c r="C1442" i="58"/>
  <c r="G1442" i="58"/>
  <c r="M1442" i="58"/>
  <c r="P1442" i="58"/>
  <c r="L1442" i="58"/>
  <c r="C1298" i="58"/>
  <c r="N1298" i="58"/>
  <c r="G1298" i="58"/>
  <c r="O1298" i="58"/>
  <c r="M1298" i="58"/>
  <c r="L1298" i="58"/>
  <c r="P1298" i="58"/>
  <c r="C1399" i="58"/>
  <c r="G1399" i="58"/>
  <c r="N1399" i="58"/>
  <c r="S1399" i="58" s="1"/>
  <c r="O1399" i="58"/>
  <c r="M1399" i="58"/>
  <c r="L1399" i="58"/>
  <c r="P1399" i="58"/>
  <c r="I1351" i="58"/>
  <c r="C1311" i="58"/>
  <c r="G1311" i="58"/>
  <c r="O1311" i="58"/>
  <c r="N1311" i="58"/>
  <c r="S1311" i="58" s="1"/>
  <c r="M1311" i="58"/>
  <c r="L1311" i="58"/>
  <c r="P1311" i="58"/>
  <c r="I1434" i="58"/>
  <c r="C1410" i="58"/>
  <c r="N1410" i="58"/>
  <c r="S1410" i="58" s="1"/>
  <c r="G1410" i="58"/>
  <c r="O1410" i="58"/>
  <c r="M1410" i="58"/>
  <c r="L1410" i="58"/>
  <c r="P1410" i="58"/>
  <c r="S1370" i="58"/>
  <c r="O1346" i="58"/>
  <c r="C1346" i="58"/>
  <c r="G1346" i="58"/>
  <c r="N1346" i="58"/>
  <c r="M1346" i="58"/>
  <c r="P1346" i="58"/>
  <c r="L1346" i="58"/>
  <c r="O1282" i="58"/>
  <c r="N1282" i="58"/>
  <c r="S1282" i="58" s="1"/>
  <c r="C1282" i="58"/>
  <c r="G1282" i="58"/>
  <c r="M1282" i="58"/>
  <c r="P1282" i="58"/>
  <c r="L1282" i="58"/>
  <c r="G1233" i="58"/>
  <c r="C1233" i="58"/>
  <c r="O1233" i="58"/>
  <c r="N1233" i="58"/>
  <c r="L1233" i="58"/>
  <c r="P1233" i="58"/>
  <c r="M1233" i="58"/>
  <c r="I1193" i="58"/>
  <c r="N1169" i="58"/>
  <c r="S1169" i="58" s="1"/>
  <c r="C1169" i="58"/>
  <c r="O1169" i="58"/>
  <c r="G1169" i="58"/>
  <c r="P1169" i="58"/>
  <c r="L1169" i="58"/>
  <c r="M1169" i="58"/>
  <c r="I1129" i="58"/>
  <c r="N1105" i="58"/>
  <c r="S1105" i="58" s="1"/>
  <c r="G1105" i="58"/>
  <c r="O1105" i="58"/>
  <c r="C1105" i="58"/>
  <c r="M1105" i="58"/>
  <c r="J1105" i="58" s="1"/>
  <c r="P1105" i="58"/>
  <c r="L1105" i="58"/>
  <c r="I1244" i="58"/>
  <c r="O1220" i="58"/>
  <c r="N1220" i="58"/>
  <c r="S1220" i="58" s="1"/>
  <c r="C1220" i="58"/>
  <c r="G1220" i="58"/>
  <c r="M1220" i="58"/>
  <c r="J1220" i="58" s="1"/>
  <c r="P1220" i="58"/>
  <c r="L1220" i="58"/>
  <c r="I1180" i="58"/>
  <c r="O1156" i="58"/>
  <c r="N1156" i="58"/>
  <c r="C1156" i="58"/>
  <c r="G1156" i="58"/>
  <c r="P1156" i="58"/>
  <c r="L1156" i="58"/>
  <c r="M1156" i="58"/>
  <c r="I1116" i="58"/>
  <c r="N1092" i="58"/>
  <c r="S1092" i="58" s="1"/>
  <c r="O1092" i="58"/>
  <c r="G1092" i="58"/>
  <c r="C1092" i="58"/>
  <c r="M1092" i="58"/>
  <c r="P1092" i="58"/>
  <c r="L1092" i="58"/>
  <c r="I1373" i="58"/>
  <c r="O1456" i="58"/>
  <c r="G1456" i="58"/>
  <c r="N1456" i="58"/>
  <c r="S1456" i="58" s="1"/>
  <c r="C1456" i="58"/>
  <c r="M1456" i="58"/>
  <c r="L1456" i="58"/>
  <c r="P1456" i="58"/>
  <c r="I1416" i="58"/>
  <c r="O1392" i="58"/>
  <c r="N1392" i="58"/>
  <c r="S1392" i="58" s="1"/>
  <c r="G1392" i="58"/>
  <c r="C1392" i="58"/>
  <c r="M1392" i="58"/>
  <c r="J1392" i="58" s="1"/>
  <c r="P1392" i="58"/>
  <c r="L1392" i="58"/>
  <c r="I1352" i="58"/>
  <c r="N1328" i="58"/>
  <c r="S1328" i="58" s="1"/>
  <c r="O1328" i="58"/>
  <c r="C1328" i="58"/>
  <c r="G1328" i="58"/>
  <c r="M1328" i="58"/>
  <c r="P1328" i="58"/>
  <c r="L1328" i="58"/>
  <c r="I1288" i="58"/>
  <c r="N1264" i="58"/>
  <c r="S1264" i="58" s="1"/>
  <c r="O1264" i="58"/>
  <c r="G1264" i="58"/>
  <c r="C1264" i="58"/>
  <c r="M1264" i="58"/>
  <c r="P1264" i="58"/>
  <c r="L1264" i="58"/>
  <c r="I1223" i="58"/>
  <c r="C1199" i="58"/>
  <c r="G1199" i="58"/>
  <c r="O1199" i="58"/>
  <c r="N1199" i="58"/>
  <c r="S1199" i="58" s="1"/>
  <c r="P1199" i="58"/>
  <c r="L1199" i="58"/>
  <c r="M1199" i="58"/>
  <c r="I1159" i="58"/>
  <c r="G1135" i="58"/>
  <c r="O1135" i="58"/>
  <c r="C1135" i="58"/>
  <c r="N1135" i="58"/>
  <c r="S1135" i="58" s="1"/>
  <c r="M1135" i="58"/>
  <c r="L1135" i="58"/>
  <c r="P1135" i="58"/>
  <c r="I1095" i="58"/>
  <c r="M1461" i="58"/>
  <c r="C1461" i="58"/>
  <c r="N1461" i="58"/>
  <c r="O1461" i="58"/>
  <c r="G1461" i="58"/>
  <c r="P1461" i="58"/>
  <c r="L1461" i="58"/>
  <c r="I1301" i="58"/>
  <c r="G1451" i="58"/>
  <c r="O1451" i="58"/>
  <c r="N1451" i="58"/>
  <c r="S1451" i="58" s="1"/>
  <c r="C1451" i="58"/>
  <c r="M1451" i="58"/>
  <c r="L1451" i="58"/>
  <c r="P1451" i="58"/>
  <c r="I1411" i="58"/>
  <c r="G1387" i="58"/>
  <c r="O1387" i="58"/>
  <c r="N1387" i="58"/>
  <c r="C1387" i="58"/>
  <c r="P1387" i="58"/>
  <c r="M1387" i="58"/>
  <c r="L1387" i="58"/>
  <c r="I1347" i="58"/>
  <c r="G1323" i="58"/>
  <c r="N1323" i="58"/>
  <c r="S1323" i="58" s="1"/>
  <c r="C1323" i="58"/>
  <c r="O1323" i="58"/>
  <c r="L1323" i="58"/>
  <c r="M1323" i="58"/>
  <c r="J1323" i="58" s="1"/>
  <c r="P1323" i="58"/>
  <c r="I1283" i="58"/>
  <c r="C1259" i="58"/>
  <c r="O1259" i="58"/>
  <c r="N1259" i="58"/>
  <c r="G1259" i="58"/>
  <c r="M1259" i="58"/>
  <c r="P1259" i="58"/>
  <c r="L1259" i="58"/>
  <c r="I1218" i="58"/>
  <c r="C1194" i="58"/>
  <c r="O1194" i="58"/>
  <c r="N1194" i="58"/>
  <c r="S1194" i="58" s="1"/>
  <c r="G1194" i="58"/>
  <c r="M1194" i="58"/>
  <c r="P1194" i="58"/>
  <c r="L1194" i="58"/>
  <c r="I1154" i="58"/>
  <c r="G1130" i="58"/>
  <c r="O1130" i="58"/>
  <c r="C1130" i="58"/>
  <c r="N1130" i="58"/>
  <c r="S1130" i="58" s="1"/>
  <c r="M1130" i="58"/>
  <c r="L1130" i="58"/>
  <c r="P1130" i="58"/>
  <c r="I1090" i="58"/>
  <c r="N1064" i="58"/>
  <c r="S1064" i="58" s="1"/>
  <c r="G1064" i="58"/>
  <c r="C1064" i="58"/>
  <c r="O1064" i="58"/>
  <c r="L1064" i="58"/>
  <c r="P1064" i="58"/>
  <c r="M1064" i="58"/>
  <c r="J1064" i="58" s="1"/>
  <c r="I1462" i="58"/>
  <c r="C1438" i="58"/>
  <c r="O1438" i="58"/>
  <c r="N1438" i="58"/>
  <c r="G1438" i="58"/>
  <c r="M1438" i="58"/>
  <c r="P1438" i="58"/>
  <c r="L1438" i="58"/>
  <c r="I1398" i="58"/>
  <c r="N1374" i="58"/>
  <c r="S1374" i="58" s="1"/>
  <c r="G1374" i="58"/>
  <c r="O1374" i="58"/>
  <c r="C1374" i="58"/>
  <c r="L1374" i="58"/>
  <c r="P1374" i="58"/>
  <c r="M1374" i="58"/>
  <c r="I1334" i="58"/>
  <c r="O1310" i="58"/>
  <c r="C1310" i="58"/>
  <c r="N1310" i="58"/>
  <c r="S1310" i="58" s="1"/>
  <c r="G1310" i="58"/>
  <c r="L1310" i="58"/>
  <c r="P1310" i="58"/>
  <c r="M1310" i="58"/>
  <c r="I1270" i="58"/>
  <c r="C1245" i="58"/>
  <c r="N1245" i="58"/>
  <c r="S1245" i="58" s="1"/>
  <c r="O1245" i="58"/>
  <c r="G1245" i="58"/>
  <c r="P1245" i="58"/>
  <c r="L1245" i="58"/>
  <c r="M1245" i="58"/>
  <c r="J1245" i="58" s="1"/>
  <c r="I1205" i="58"/>
  <c r="O1181" i="58"/>
  <c r="G1181" i="58"/>
  <c r="C1181" i="58"/>
  <c r="N1181" i="58"/>
  <c r="S1181" i="58" s="1"/>
  <c r="P1181" i="58"/>
  <c r="L1181" i="58"/>
  <c r="M1181" i="58"/>
  <c r="I1141" i="58"/>
  <c r="O1117" i="58"/>
  <c r="C1117" i="58"/>
  <c r="N1117" i="58"/>
  <c r="G1117" i="58"/>
  <c r="L1117" i="58"/>
  <c r="M1117" i="58"/>
  <c r="P1117" i="58"/>
  <c r="I1077" i="58"/>
  <c r="O1447" i="58"/>
  <c r="N1447" i="58"/>
  <c r="G1447" i="58"/>
  <c r="C1447" i="58"/>
  <c r="M1447" i="58"/>
  <c r="J1447" i="58" s="1"/>
  <c r="L1447" i="58"/>
  <c r="P1447" i="58"/>
  <c r="I1269" i="58"/>
  <c r="G1457" i="58"/>
  <c r="N1457" i="58"/>
  <c r="O1457" i="58"/>
  <c r="C1457" i="58"/>
  <c r="P1457" i="58"/>
  <c r="M1457" i="58"/>
  <c r="J1457" i="58" s="1"/>
  <c r="L1457" i="58"/>
  <c r="I1417" i="58"/>
  <c r="O1393" i="58"/>
  <c r="N1393" i="58"/>
  <c r="G1393" i="58"/>
  <c r="C1393" i="58"/>
  <c r="M1393" i="58"/>
  <c r="L1393" i="58"/>
  <c r="P1393" i="58"/>
  <c r="I1353" i="58"/>
  <c r="G1329" i="58"/>
  <c r="N1329" i="58"/>
  <c r="S1329" i="58" s="1"/>
  <c r="O1329" i="58"/>
  <c r="C1329" i="58"/>
  <c r="M1329" i="58"/>
  <c r="J1329" i="58" s="1"/>
  <c r="L1329" i="58"/>
  <c r="P1329" i="58"/>
  <c r="I1289" i="58"/>
  <c r="C1265" i="58"/>
  <c r="O1265" i="58"/>
  <c r="G1265" i="58"/>
  <c r="N1265" i="58"/>
  <c r="S1265" i="58" s="1"/>
  <c r="P1265" i="58"/>
  <c r="L1265" i="58"/>
  <c r="M1265" i="58"/>
  <c r="I1224" i="58"/>
  <c r="G1200" i="58"/>
  <c r="N1200" i="58"/>
  <c r="O1200" i="58"/>
  <c r="C1200" i="58"/>
  <c r="M1200" i="58"/>
  <c r="J1200" i="58" s="1"/>
  <c r="P1200" i="58"/>
  <c r="L1200" i="58"/>
  <c r="I1160" i="58"/>
  <c r="C1136" i="58"/>
  <c r="N1136" i="58"/>
  <c r="G1136" i="58"/>
  <c r="O1136" i="58"/>
  <c r="M1136" i="58"/>
  <c r="P1136" i="58"/>
  <c r="L1136" i="58"/>
  <c r="G1072" i="58"/>
  <c r="C1072" i="58"/>
  <c r="O1072" i="58"/>
  <c r="N1072" i="58"/>
  <c r="S1072" i="58" s="1"/>
  <c r="M1072" i="58"/>
  <c r="P1072" i="58"/>
  <c r="L1072" i="58"/>
  <c r="J1405" i="58"/>
  <c r="O1357" i="58"/>
  <c r="G1357" i="58"/>
  <c r="C1357" i="58"/>
  <c r="N1357" i="58"/>
  <c r="M1357" i="58"/>
  <c r="P1357" i="58"/>
  <c r="L1357" i="58"/>
  <c r="C1420" i="58"/>
  <c r="O1420" i="58"/>
  <c r="N1420" i="58"/>
  <c r="S1420" i="58" s="1"/>
  <c r="G1420" i="58"/>
  <c r="M1420" i="58"/>
  <c r="J1420" i="58" s="1"/>
  <c r="L1420" i="58"/>
  <c r="P1420" i="58"/>
  <c r="M1356" i="58"/>
  <c r="N1356" i="58"/>
  <c r="G1356" i="58"/>
  <c r="O1356" i="58"/>
  <c r="C1356" i="58"/>
  <c r="P1356" i="58"/>
  <c r="L1356" i="58"/>
  <c r="S1316" i="58"/>
  <c r="C1292" i="58"/>
  <c r="G1292" i="58"/>
  <c r="N1292" i="58"/>
  <c r="S1292" i="58" s="1"/>
  <c r="O1292" i="58"/>
  <c r="M1292" i="58"/>
  <c r="L1292" i="58"/>
  <c r="P1292" i="58"/>
  <c r="O1227" i="58"/>
  <c r="G1227" i="58"/>
  <c r="N1227" i="58"/>
  <c r="S1227" i="58" s="1"/>
  <c r="C1227" i="58"/>
  <c r="P1227" i="58"/>
  <c r="M1227" i="58"/>
  <c r="L1227" i="58"/>
  <c r="N1163" i="58"/>
  <c r="S1163" i="58" s="1"/>
  <c r="O1163" i="58"/>
  <c r="C1163" i="58"/>
  <c r="G1163" i="58"/>
  <c r="M1163" i="58"/>
  <c r="J1163" i="58" s="1"/>
  <c r="P1163" i="58"/>
  <c r="L1163" i="58"/>
  <c r="N1099" i="58"/>
  <c r="G1099" i="58"/>
  <c r="O1099" i="58"/>
  <c r="C1099" i="58"/>
  <c r="M1099" i="58"/>
  <c r="J1099" i="58" s="1"/>
  <c r="L1099" i="58"/>
  <c r="P1099" i="58"/>
  <c r="J1407" i="58"/>
  <c r="G1319" i="58"/>
  <c r="N1319" i="58"/>
  <c r="S1319" i="58" s="1"/>
  <c r="C1319" i="58"/>
  <c r="O1319" i="58"/>
  <c r="M1319" i="58"/>
  <c r="P1319" i="58"/>
  <c r="L1319" i="58"/>
  <c r="N1222" i="58"/>
  <c r="S1222" i="58" s="1"/>
  <c r="G1222" i="58"/>
  <c r="O1222" i="58"/>
  <c r="C1222" i="58"/>
  <c r="M1222" i="58"/>
  <c r="J1222" i="58" s="1"/>
  <c r="P1222" i="58"/>
  <c r="L1222" i="58"/>
  <c r="O1158" i="58"/>
  <c r="N1158" i="58"/>
  <c r="S1158" i="58" s="1"/>
  <c r="C1158" i="58"/>
  <c r="G1158" i="58"/>
  <c r="M1158" i="58"/>
  <c r="P1158" i="58"/>
  <c r="L1158" i="58"/>
  <c r="O1094" i="58"/>
  <c r="N1094" i="58"/>
  <c r="S1094" i="58" s="1"/>
  <c r="G1094" i="58"/>
  <c r="C1094" i="58"/>
  <c r="M1094" i="58"/>
  <c r="P1094" i="58"/>
  <c r="L1094" i="58"/>
  <c r="O1008" i="58"/>
  <c r="N1008" i="58"/>
  <c r="G1008" i="58"/>
  <c r="C1008" i="58"/>
  <c r="M1008" i="58"/>
  <c r="P1008" i="58"/>
  <c r="L1008" i="58"/>
  <c r="G896" i="58"/>
  <c r="N896" i="58"/>
  <c r="C896" i="58"/>
  <c r="O896" i="58"/>
  <c r="L896" i="58"/>
  <c r="P896" i="58"/>
  <c r="M896" i="58"/>
  <c r="I896" i="58"/>
  <c r="N648" i="58"/>
  <c r="G648" i="58"/>
  <c r="O648" i="58"/>
  <c r="C648" i="58"/>
  <c r="M648" i="58"/>
  <c r="P648" i="58"/>
  <c r="L648" i="58"/>
  <c r="O584" i="58"/>
  <c r="N584" i="58"/>
  <c r="C584" i="58"/>
  <c r="G584" i="58"/>
  <c r="M584" i="58"/>
  <c r="P584" i="58"/>
  <c r="L584" i="58"/>
  <c r="G1051" i="58"/>
  <c r="N1051" i="58"/>
  <c r="O1051" i="58"/>
  <c r="C1051" i="58"/>
  <c r="M1051" i="58"/>
  <c r="P1051" i="58"/>
  <c r="L1051" i="58"/>
  <c r="O987" i="58"/>
  <c r="G987" i="58"/>
  <c r="C987" i="58"/>
  <c r="N987" i="58"/>
  <c r="M987" i="58"/>
  <c r="P987" i="58"/>
  <c r="L987" i="58"/>
  <c r="O923" i="58"/>
  <c r="C923" i="58"/>
  <c r="N923" i="58"/>
  <c r="G923" i="58"/>
  <c r="M923" i="58"/>
  <c r="P923" i="58"/>
  <c r="L923" i="58"/>
  <c r="N859" i="58"/>
  <c r="O859" i="58"/>
  <c r="C859" i="58"/>
  <c r="G859" i="58"/>
  <c r="M859" i="58"/>
  <c r="P859" i="58"/>
  <c r="L859" i="58"/>
  <c r="G795" i="58"/>
  <c r="N795" i="58"/>
  <c r="C795" i="58"/>
  <c r="O795" i="58"/>
  <c r="P795" i="58"/>
  <c r="M795" i="58"/>
  <c r="L795" i="58"/>
  <c r="O731" i="58"/>
  <c r="N731" i="58"/>
  <c r="C731" i="58"/>
  <c r="G731" i="58"/>
  <c r="M731" i="58"/>
  <c r="L731" i="58"/>
  <c r="P731" i="58"/>
  <c r="C667" i="58"/>
  <c r="G667" i="58"/>
  <c r="N667" i="58"/>
  <c r="O667" i="58"/>
  <c r="M667" i="58"/>
  <c r="L667" i="58"/>
  <c r="P667" i="58"/>
  <c r="G603" i="58"/>
  <c r="C603" i="58"/>
  <c r="O603" i="58"/>
  <c r="N603" i="58"/>
  <c r="M603" i="58"/>
  <c r="L603" i="58"/>
  <c r="P603" i="58"/>
  <c r="O458" i="58"/>
  <c r="G458" i="58"/>
  <c r="N458" i="58"/>
  <c r="C458" i="58"/>
  <c r="L458" i="58"/>
  <c r="M458" i="58"/>
  <c r="P458" i="58"/>
  <c r="G1030" i="58"/>
  <c r="N1030" i="58"/>
  <c r="C1030" i="58"/>
  <c r="O1030" i="58"/>
  <c r="M1030" i="58"/>
  <c r="L1030" i="58"/>
  <c r="P1030" i="58"/>
  <c r="O966" i="58"/>
  <c r="C966" i="58"/>
  <c r="N966" i="58"/>
  <c r="G966" i="58"/>
  <c r="M966" i="58"/>
  <c r="P966" i="58"/>
  <c r="L966" i="58"/>
  <c r="C902" i="58"/>
  <c r="G902" i="58"/>
  <c r="O902" i="58"/>
  <c r="N902" i="58"/>
  <c r="P902" i="58"/>
  <c r="L902" i="58"/>
  <c r="M902" i="58"/>
  <c r="N838" i="58"/>
  <c r="C838" i="58"/>
  <c r="G838" i="58"/>
  <c r="O838" i="58"/>
  <c r="M838" i="58"/>
  <c r="L838" i="58"/>
  <c r="P838" i="58"/>
  <c r="C774" i="58"/>
  <c r="O774" i="58"/>
  <c r="N774" i="58"/>
  <c r="G774" i="58"/>
  <c r="L774" i="58"/>
  <c r="P774" i="58"/>
  <c r="M774" i="58"/>
  <c r="G710" i="58"/>
  <c r="O710" i="58"/>
  <c r="C710" i="58"/>
  <c r="N710" i="58"/>
  <c r="M710" i="58"/>
  <c r="P710" i="58"/>
  <c r="L710" i="58"/>
  <c r="C646" i="58"/>
  <c r="N646" i="58"/>
  <c r="G646" i="58"/>
  <c r="O646" i="58"/>
  <c r="M646" i="58"/>
  <c r="L646" i="58"/>
  <c r="P646" i="58"/>
  <c r="G582" i="58"/>
  <c r="N582" i="58"/>
  <c r="C582" i="58"/>
  <c r="O582" i="58"/>
  <c r="M582" i="58"/>
  <c r="L582" i="58"/>
  <c r="P582" i="58"/>
  <c r="C354" i="58"/>
  <c r="G354" i="58"/>
  <c r="N354" i="58"/>
  <c r="O354" i="58"/>
  <c r="P354" i="58"/>
  <c r="L354" i="58"/>
  <c r="M354" i="58"/>
  <c r="C1009" i="58"/>
  <c r="N1009" i="58"/>
  <c r="O1009" i="58"/>
  <c r="G1009" i="58"/>
  <c r="M1009" i="58"/>
  <c r="P1009" i="58"/>
  <c r="L1009" i="58"/>
  <c r="C945" i="58"/>
  <c r="N945" i="58"/>
  <c r="G945" i="58"/>
  <c r="O945" i="58"/>
  <c r="M945" i="58"/>
  <c r="P945" i="58"/>
  <c r="L945" i="58"/>
  <c r="N881" i="58"/>
  <c r="O881" i="58"/>
  <c r="G881" i="58"/>
  <c r="C881" i="58"/>
  <c r="M881" i="58"/>
  <c r="P881" i="58"/>
  <c r="L881" i="58"/>
  <c r="C817" i="58"/>
  <c r="G817" i="58"/>
  <c r="N817" i="58"/>
  <c r="O817" i="58"/>
  <c r="M817" i="58"/>
  <c r="P817" i="58"/>
  <c r="L817" i="58"/>
  <c r="C753" i="58"/>
  <c r="O753" i="58"/>
  <c r="G753" i="58"/>
  <c r="N753" i="58"/>
  <c r="P753" i="58"/>
  <c r="L753" i="58"/>
  <c r="M753" i="58"/>
  <c r="C689" i="58"/>
  <c r="G689" i="58"/>
  <c r="N689" i="58"/>
  <c r="O689" i="58"/>
  <c r="M689" i="58"/>
  <c r="L689" i="58"/>
  <c r="P689" i="58"/>
  <c r="N625" i="58"/>
  <c r="O625" i="58"/>
  <c r="G625" i="58"/>
  <c r="C625" i="58"/>
  <c r="M625" i="58"/>
  <c r="L625" i="58"/>
  <c r="P625" i="58"/>
  <c r="O546" i="58"/>
  <c r="G546" i="58"/>
  <c r="N546" i="58"/>
  <c r="C546" i="58"/>
  <c r="M546" i="58"/>
  <c r="P546" i="58"/>
  <c r="L546" i="58"/>
  <c r="C1044" i="58"/>
  <c r="N1044" i="58"/>
  <c r="O1044" i="58"/>
  <c r="G1044" i="58"/>
  <c r="M1044" i="58"/>
  <c r="P1044" i="58"/>
  <c r="L1044" i="58"/>
  <c r="C980" i="58"/>
  <c r="N980" i="58"/>
  <c r="G980" i="58"/>
  <c r="O980" i="58"/>
  <c r="M980" i="58"/>
  <c r="L980" i="58"/>
  <c r="P980" i="58"/>
  <c r="O916" i="58"/>
  <c r="N916" i="58"/>
  <c r="G916" i="58"/>
  <c r="C916" i="58"/>
  <c r="M916" i="58"/>
  <c r="P916" i="58"/>
  <c r="L916" i="58"/>
  <c r="C852" i="58"/>
  <c r="O852" i="58"/>
  <c r="N852" i="58"/>
  <c r="G852" i="58"/>
  <c r="M852" i="58"/>
  <c r="P852" i="58"/>
  <c r="L852" i="58"/>
  <c r="O788" i="58"/>
  <c r="C788" i="58"/>
  <c r="N788" i="58"/>
  <c r="G788" i="58"/>
  <c r="L788" i="58"/>
  <c r="M788" i="58"/>
  <c r="P788" i="58"/>
  <c r="N724" i="58"/>
  <c r="O724" i="58"/>
  <c r="G724" i="58"/>
  <c r="C724" i="58"/>
  <c r="P724" i="58"/>
  <c r="L724" i="58"/>
  <c r="M724" i="58"/>
  <c r="O660" i="58"/>
  <c r="G660" i="58"/>
  <c r="N660" i="58"/>
  <c r="C660" i="58"/>
  <c r="M660" i="58"/>
  <c r="L660" i="58"/>
  <c r="P660" i="58"/>
  <c r="C596" i="58"/>
  <c r="G596" i="58"/>
  <c r="O596" i="58"/>
  <c r="N596" i="58"/>
  <c r="M596" i="58"/>
  <c r="P596" i="58"/>
  <c r="L596" i="58"/>
  <c r="C402" i="58"/>
  <c r="O402" i="58"/>
  <c r="G402" i="58"/>
  <c r="N402" i="58"/>
  <c r="M402" i="58"/>
  <c r="L402" i="58"/>
  <c r="P402" i="58"/>
  <c r="C1007" i="58"/>
  <c r="N1007" i="58"/>
  <c r="O1007" i="58"/>
  <c r="G1007" i="58"/>
  <c r="M1007" i="58"/>
  <c r="P1007" i="58"/>
  <c r="L1007" i="58"/>
  <c r="N943" i="58"/>
  <c r="G943" i="58"/>
  <c r="O943" i="58"/>
  <c r="C943" i="58"/>
  <c r="L943" i="58"/>
  <c r="M943" i="58"/>
  <c r="P943" i="58"/>
  <c r="G879" i="58"/>
  <c r="O879" i="58"/>
  <c r="N879" i="58"/>
  <c r="C879" i="58"/>
  <c r="M879" i="58"/>
  <c r="L879" i="58"/>
  <c r="P879" i="58"/>
  <c r="N815" i="58"/>
  <c r="G815" i="58"/>
  <c r="C815" i="58"/>
  <c r="O815" i="58"/>
  <c r="M815" i="58"/>
  <c r="L815" i="58"/>
  <c r="P815" i="58"/>
  <c r="C751" i="58"/>
  <c r="O751" i="58"/>
  <c r="G751" i="58"/>
  <c r="N751" i="58"/>
  <c r="M751" i="58"/>
  <c r="P751" i="58"/>
  <c r="L751" i="58"/>
  <c r="G687" i="58"/>
  <c r="C687" i="58"/>
  <c r="O687" i="58"/>
  <c r="N687" i="58"/>
  <c r="M687" i="58"/>
  <c r="L687" i="58"/>
  <c r="P687" i="58"/>
  <c r="C623" i="58"/>
  <c r="N623" i="58"/>
  <c r="G623" i="58"/>
  <c r="O623" i="58"/>
  <c r="M623" i="58"/>
  <c r="P623" i="58"/>
  <c r="L623" i="58"/>
  <c r="N506" i="58"/>
  <c r="C506" i="58"/>
  <c r="G506" i="58"/>
  <c r="O506" i="58"/>
  <c r="P506" i="58"/>
  <c r="M506" i="58"/>
  <c r="L506" i="58"/>
  <c r="C1026" i="58"/>
  <c r="N1026" i="58"/>
  <c r="O1026" i="58"/>
  <c r="G1026" i="58"/>
  <c r="M1026" i="58"/>
  <c r="L1026" i="58"/>
  <c r="P1026" i="58"/>
  <c r="N962" i="58"/>
  <c r="C962" i="58"/>
  <c r="O962" i="58"/>
  <c r="G962" i="58"/>
  <c r="M962" i="58"/>
  <c r="L962" i="58"/>
  <c r="P962" i="58"/>
  <c r="C898" i="58"/>
  <c r="N898" i="58"/>
  <c r="G898" i="58"/>
  <c r="O898" i="58"/>
  <c r="M898" i="58"/>
  <c r="L898" i="58"/>
  <c r="P898" i="58"/>
  <c r="N834" i="58"/>
  <c r="O834" i="58"/>
  <c r="G834" i="58"/>
  <c r="C834" i="58"/>
  <c r="M834" i="58"/>
  <c r="L834" i="58"/>
  <c r="P834" i="58"/>
  <c r="C770" i="58"/>
  <c r="O770" i="58"/>
  <c r="N770" i="58"/>
  <c r="G770" i="58"/>
  <c r="M770" i="58"/>
  <c r="L770" i="58"/>
  <c r="P770" i="58"/>
  <c r="O706" i="58"/>
  <c r="G706" i="58"/>
  <c r="C706" i="58"/>
  <c r="N706" i="58"/>
  <c r="M706" i="58"/>
  <c r="L706" i="58"/>
  <c r="P706" i="58"/>
  <c r="N642" i="58"/>
  <c r="C642" i="58"/>
  <c r="G642" i="58"/>
  <c r="O642" i="58"/>
  <c r="M642" i="58"/>
  <c r="L642" i="58"/>
  <c r="P642" i="58"/>
  <c r="C578" i="58"/>
  <c r="N578" i="58"/>
  <c r="O578" i="58"/>
  <c r="G578" i="58"/>
  <c r="M578" i="58"/>
  <c r="L578" i="58"/>
  <c r="P578" i="58"/>
  <c r="G1069" i="58"/>
  <c r="O1069" i="58"/>
  <c r="N1069" i="58"/>
  <c r="C1069" i="58"/>
  <c r="L1069" i="58"/>
  <c r="M1069" i="58"/>
  <c r="P1069" i="58"/>
  <c r="G1005" i="58"/>
  <c r="N1005" i="58"/>
  <c r="C1005" i="58"/>
  <c r="O1005" i="58"/>
  <c r="M1005" i="58"/>
  <c r="P1005" i="58"/>
  <c r="L1005" i="58"/>
  <c r="O941" i="58"/>
  <c r="G941" i="58"/>
  <c r="N941" i="58"/>
  <c r="C941" i="58"/>
  <c r="M941" i="58"/>
  <c r="L941" i="58"/>
  <c r="P941" i="58"/>
  <c r="G877" i="58"/>
  <c r="N877" i="58"/>
  <c r="C877" i="58"/>
  <c r="O877" i="58"/>
  <c r="M877" i="58"/>
  <c r="P877" i="58"/>
  <c r="L877" i="58"/>
  <c r="O813" i="58"/>
  <c r="C813" i="58"/>
  <c r="G813" i="58"/>
  <c r="N813" i="58"/>
  <c r="M813" i="58"/>
  <c r="L813" i="58"/>
  <c r="P813" i="58"/>
  <c r="O749" i="58"/>
  <c r="N749" i="58"/>
  <c r="G749" i="58"/>
  <c r="C749" i="58"/>
  <c r="M749" i="58"/>
  <c r="P749" i="58"/>
  <c r="L749" i="58"/>
  <c r="C685" i="58"/>
  <c r="N685" i="58"/>
  <c r="O685" i="58"/>
  <c r="G685" i="58"/>
  <c r="M685" i="58"/>
  <c r="L685" i="58"/>
  <c r="P685" i="58"/>
  <c r="C621" i="58"/>
  <c r="G621" i="58"/>
  <c r="N621" i="58"/>
  <c r="O621" i="58"/>
  <c r="L621" i="58"/>
  <c r="P621" i="58"/>
  <c r="M621" i="58"/>
  <c r="C530" i="58"/>
  <c r="O530" i="58"/>
  <c r="G530" i="58"/>
  <c r="N530" i="58"/>
  <c r="M530" i="58"/>
  <c r="P530" i="58"/>
  <c r="L530" i="58"/>
  <c r="C282" i="58"/>
  <c r="N282" i="58"/>
  <c r="G282" i="58"/>
  <c r="O282" i="58"/>
  <c r="P282" i="58"/>
  <c r="L282" i="58"/>
  <c r="M282" i="58"/>
  <c r="O218" i="58"/>
  <c r="G218" i="58"/>
  <c r="N218" i="58"/>
  <c r="C218" i="58"/>
  <c r="M218" i="58"/>
  <c r="L218" i="58"/>
  <c r="P218" i="58"/>
  <c r="N154" i="58"/>
  <c r="C154" i="58"/>
  <c r="O154" i="58"/>
  <c r="G154" i="58"/>
  <c r="P154" i="58"/>
  <c r="M154" i="58"/>
  <c r="L154" i="58"/>
  <c r="C90" i="58"/>
  <c r="G90" i="58"/>
  <c r="O90" i="58"/>
  <c r="N90" i="58"/>
  <c r="L90" i="58"/>
  <c r="M90" i="58"/>
  <c r="P90" i="58"/>
  <c r="G541" i="58"/>
  <c r="C541" i="58"/>
  <c r="O541" i="58"/>
  <c r="N541" i="58"/>
  <c r="M541" i="58"/>
  <c r="L541" i="58"/>
  <c r="P541" i="58"/>
  <c r="O477" i="58"/>
  <c r="N477" i="58"/>
  <c r="G477" i="58"/>
  <c r="C477" i="58"/>
  <c r="P477" i="58"/>
  <c r="L477" i="58"/>
  <c r="M477" i="58"/>
  <c r="G413" i="58"/>
  <c r="N413" i="58"/>
  <c r="C413" i="58"/>
  <c r="O413" i="58"/>
  <c r="P413" i="58"/>
  <c r="L413" i="58"/>
  <c r="M413" i="58"/>
  <c r="N349" i="58"/>
  <c r="O349" i="58"/>
  <c r="G349" i="58"/>
  <c r="C349" i="58"/>
  <c r="M349" i="58"/>
  <c r="P349" i="58"/>
  <c r="L349" i="58"/>
  <c r="C285" i="58"/>
  <c r="O285" i="58"/>
  <c r="G285" i="58"/>
  <c r="N285" i="58"/>
  <c r="L285" i="58"/>
  <c r="P285" i="58"/>
  <c r="M285" i="58"/>
  <c r="O221" i="58"/>
  <c r="N221" i="58"/>
  <c r="C221" i="58"/>
  <c r="G221" i="58"/>
  <c r="M221" i="58"/>
  <c r="P221" i="58"/>
  <c r="L221" i="58"/>
  <c r="C157" i="58"/>
  <c r="G157" i="58"/>
  <c r="O157" i="58"/>
  <c r="N157" i="58"/>
  <c r="P157" i="58"/>
  <c r="M157" i="58"/>
  <c r="L157" i="58"/>
  <c r="G93" i="58"/>
  <c r="O93" i="58"/>
  <c r="N93" i="58"/>
  <c r="C93" i="58"/>
  <c r="L93" i="58"/>
  <c r="M93" i="58"/>
  <c r="P93" i="58"/>
  <c r="O1655" i="58"/>
  <c r="C1655" i="58"/>
  <c r="N1655" i="58"/>
  <c r="G1655" i="58"/>
  <c r="M1655" i="58"/>
  <c r="L1655" i="58"/>
  <c r="P1655" i="58"/>
  <c r="N472" i="58"/>
  <c r="C472" i="58"/>
  <c r="O472" i="58"/>
  <c r="G472" i="58"/>
  <c r="M472" i="58"/>
  <c r="L472" i="58"/>
  <c r="P472" i="58"/>
  <c r="N408" i="58"/>
  <c r="O408" i="58"/>
  <c r="C408" i="58"/>
  <c r="G408" i="58"/>
  <c r="P408" i="58"/>
  <c r="M408" i="58"/>
  <c r="L408" i="58"/>
  <c r="C344" i="58"/>
  <c r="N344" i="58"/>
  <c r="G344" i="58"/>
  <c r="O344" i="58"/>
  <c r="M344" i="58"/>
  <c r="P344" i="58"/>
  <c r="L344" i="58"/>
  <c r="G280" i="58"/>
  <c r="N280" i="58"/>
  <c r="O280" i="58"/>
  <c r="M280" i="58"/>
  <c r="C280" i="58"/>
  <c r="P280" i="58"/>
  <c r="L280" i="58"/>
  <c r="C216" i="58"/>
  <c r="N216" i="58"/>
  <c r="O216" i="58"/>
  <c r="G216" i="58"/>
  <c r="M216" i="58"/>
  <c r="L216" i="58"/>
  <c r="P216" i="58"/>
  <c r="C152" i="58"/>
  <c r="O152" i="58"/>
  <c r="G152" i="58"/>
  <c r="N152" i="58"/>
  <c r="P152" i="58"/>
  <c r="L152" i="58"/>
  <c r="M152" i="58"/>
  <c r="G1656" i="58"/>
  <c r="O1656" i="58"/>
  <c r="C1656" i="58"/>
  <c r="N1656" i="58"/>
  <c r="M1656" i="58"/>
  <c r="P1656" i="58"/>
  <c r="L1656" i="58"/>
  <c r="I1656" i="58"/>
  <c r="O467" i="58"/>
  <c r="N467" i="58"/>
  <c r="C467" i="58"/>
  <c r="G467" i="58"/>
  <c r="M467" i="58"/>
  <c r="P467" i="58"/>
  <c r="L467" i="58"/>
  <c r="I467" i="58"/>
  <c r="N419" i="58"/>
  <c r="C419" i="58"/>
  <c r="O419" i="58"/>
  <c r="G419" i="58"/>
  <c r="P419" i="58"/>
  <c r="L419" i="58"/>
  <c r="M419" i="58"/>
  <c r="I419" i="58"/>
  <c r="N339" i="58"/>
  <c r="G339" i="58"/>
  <c r="O339" i="58"/>
  <c r="C339" i="58"/>
  <c r="P339" i="58"/>
  <c r="L339" i="58"/>
  <c r="M339" i="58"/>
  <c r="I339" i="58"/>
  <c r="N449" i="58"/>
  <c r="C449" i="58"/>
  <c r="G449" i="58"/>
  <c r="O449" i="58"/>
  <c r="P449" i="58"/>
  <c r="L449" i="58"/>
  <c r="M449" i="58"/>
  <c r="I449" i="58"/>
  <c r="O193" i="58"/>
  <c r="G193" i="58"/>
  <c r="N193" i="58"/>
  <c r="C193" i="58"/>
  <c r="M193" i="58"/>
  <c r="P193" i="58"/>
  <c r="L193" i="58"/>
  <c r="I193" i="58"/>
  <c r="C928" i="58"/>
  <c r="O928" i="58"/>
  <c r="G928" i="58"/>
  <c r="N928" i="58"/>
  <c r="S928" i="58" s="1"/>
  <c r="M928" i="58"/>
  <c r="J928" i="58" s="1"/>
  <c r="L928" i="58"/>
  <c r="P928" i="58"/>
  <c r="C864" i="58"/>
  <c r="N864" i="58"/>
  <c r="S864" i="58" s="1"/>
  <c r="G864" i="58"/>
  <c r="O864" i="58"/>
  <c r="M864" i="58"/>
  <c r="L864" i="58"/>
  <c r="P864" i="58"/>
  <c r="C800" i="58"/>
  <c r="O800" i="58"/>
  <c r="G800" i="58"/>
  <c r="N800" i="58"/>
  <c r="S800" i="58" s="1"/>
  <c r="M800" i="58"/>
  <c r="P800" i="58"/>
  <c r="L800" i="58"/>
  <c r="G736" i="58"/>
  <c r="O736" i="58"/>
  <c r="N736" i="58"/>
  <c r="C736" i="58"/>
  <c r="M736" i="58"/>
  <c r="P736" i="58"/>
  <c r="L736" i="58"/>
  <c r="N672" i="58"/>
  <c r="C672" i="58"/>
  <c r="G672" i="58"/>
  <c r="O672" i="58"/>
  <c r="M672" i="58"/>
  <c r="P672" i="58"/>
  <c r="L672" i="58"/>
  <c r="G608" i="58"/>
  <c r="C608" i="58"/>
  <c r="N608" i="58"/>
  <c r="S608" i="58" s="1"/>
  <c r="O608" i="58"/>
  <c r="M608" i="58"/>
  <c r="L608" i="58"/>
  <c r="P608" i="58"/>
  <c r="C370" i="58"/>
  <c r="O370" i="58"/>
  <c r="G370" i="58"/>
  <c r="N370" i="58"/>
  <c r="S370" i="58" s="1"/>
  <c r="M370" i="58"/>
  <c r="L370" i="58"/>
  <c r="P370" i="58"/>
  <c r="G1011" i="58"/>
  <c r="C1011" i="58"/>
  <c r="O1011" i="58"/>
  <c r="N1011" i="58"/>
  <c r="S1011" i="58" s="1"/>
  <c r="M1011" i="58"/>
  <c r="P1011" i="58"/>
  <c r="L1011" i="58"/>
  <c r="N947" i="58"/>
  <c r="O947" i="58"/>
  <c r="G947" i="58"/>
  <c r="C947" i="58"/>
  <c r="M947" i="58"/>
  <c r="L947" i="58"/>
  <c r="P947" i="58"/>
  <c r="N883" i="58"/>
  <c r="G883" i="58"/>
  <c r="O883" i="58"/>
  <c r="C883" i="58"/>
  <c r="M883" i="58"/>
  <c r="L883" i="58"/>
  <c r="P883" i="58"/>
  <c r="N819" i="58"/>
  <c r="S819" i="58" s="1"/>
  <c r="C819" i="58"/>
  <c r="G819" i="58"/>
  <c r="O819" i="58"/>
  <c r="M819" i="58"/>
  <c r="P819" i="58"/>
  <c r="L819" i="58"/>
  <c r="N755" i="58"/>
  <c r="S755" i="58" s="1"/>
  <c r="G755" i="58"/>
  <c r="C755" i="58"/>
  <c r="O755" i="58"/>
  <c r="M755" i="58"/>
  <c r="P755" i="58"/>
  <c r="L755" i="58"/>
  <c r="N691" i="58"/>
  <c r="C691" i="58"/>
  <c r="G691" i="58"/>
  <c r="O691" i="58"/>
  <c r="M691" i="58"/>
  <c r="P691" i="58"/>
  <c r="L691" i="58"/>
  <c r="G627" i="58"/>
  <c r="O627" i="58"/>
  <c r="C627" i="58"/>
  <c r="N627" i="58"/>
  <c r="M627" i="58"/>
  <c r="L627" i="58"/>
  <c r="P627" i="58"/>
  <c r="G554" i="58"/>
  <c r="C554" i="58"/>
  <c r="N554" i="58"/>
  <c r="O554" i="58"/>
  <c r="M554" i="58"/>
  <c r="L554" i="58"/>
  <c r="P554" i="58"/>
  <c r="N1054" i="58"/>
  <c r="O1054" i="58"/>
  <c r="G1054" i="58"/>
  <c r="C1054" i="58"/>
  <c r="P1054" i="58"/>
  <c r="M1054" i="58"/>
  <c r="L1054" i="58"/>
  <c r="O990" i="58"/>
  <c r="C990" i="58"/>
  <c r="N990" i="58"/>
  <c r="S990" i="58" s="1"/>
  <c r="G990" i="58"/>
  <c r="M990" i="58"/>
  <c r="J990" i="58" s="1"/>
  <c r="L990" i="58"/>
  <c r="P990" i="58"/>
  <c r="G926" i="58"/>
  <c r="N926" i="58"/>
  <c r="S926" i="58" s="1"/>
  <c r="O926" i="58"/>
  <c r="C926" i="58"/>
  <c r="M926" i="58"/>
  <c r="L926" i="58"/>
  <c r="P926" i="58"/>
  <c r="C862" i="58"/>
  <c r="G862" i="58"/>
  <c r="O862" i="58"/>
  <c r="N862" i="58"/>
  <c r="M862" i="58"/>
  <c r="P862" i="58"/>
  <c r="L862" i="58"/>
  <c r="G798" i="58"/>
  <c r="O798" i="58"/>
  <c r="N798" i="58"/>
  <c r="C798" i="58"/>
  <c r="M798" i="58"/>
  <c r="P798" i="58"/>
  <c r="L798" i="58"/>
  <c r="N734" i="58"/>
  <c r="G734" i="58"/>
  <c r="C734" i="58"/>
  <c r="O734" i="58"/>
  <c r="M734" i="58"/>
  <c r="L734" i="58"/>
  <c r="P734" i="58"/>
  <c r="N670" i="58"/>
  <c r="O670" i="58"/>
  <c r="G670" i="58"/>
  <c r="C670" i="58"/>
  <c r="M670" i="58"/>
  <c r="J670" i="58" s="1"/>
  <c r="L670" i="58"/>
  <c r="P670" i="58"/>
  <c r="C606" i="58"/>
  <c r="G606" i="58"/>
  <c r="N606" i="58"/>
  <c r="S606" i="58" s="1"/>
  <c r="O606" i="58"/>
  <c r="M606" i="58"/>
  <c r="P606" i="58"/>
  <c r="L606" i="58"/>
  <c r="G496" i="58"/>
  <c r="N496" i="58"/>
  <c r="O496" i="58"/>
  <c r="C496" i="58"/>
  <c r="P496" i="58"/>
  <c r="L496" i="58"/>
  <c r="M496" i="58"/>
  <c r="J496" i="58" s="1"/>
  <c r="C1033" i="58"/>
  <c r="N1033" i="58"/>
  <c r="S1033" i="58" s="1"/>
  <c r="G1033" i="58"/>
  <c r="O1033" i="58"/>
  <c r="M1033" i="58"/>
  <c r="L1033" i="58"/>
  <c r="P1033" i="58"/>
  <c r="O969" i="58"/>
  <c r="C969" i="58"/>
  <c r="G969" i="58"/>
  <c r="N969" i="58"/>
  <c r="P969" i="58"/>
  <c r="M969" i="58"/>
  <c r="J969" i="58" s="1"/>
  <c r="L969" i="58"/>
  <c r="N905" i="58"/>
  <c r="S905" i="58" s="1"/>
  <c r="C905" i="58"/>
  <c r="G905" i="58"/>
  <c r="O905" i="58"/>
  <c r="M905" i="58"/>
  <c r="L905" i="58"/>
  <c r="P905" i="58"/>
  <c r="N841" i="58"/>
  <c r="S841" i="58" s="1"/>
  <c r="C841" i="58"/>
  <c r="O841" i="58"/>
  <c r="G841" i="58"/>
  <c r="M841" i="58"/>
  <c r="L841" i="58"/>
  <c r="P841" i="58"/>
  <c r="G777" i="58"/>
  <c r="O777" i="58"/>
  <c r="N777" i="58"/>
  <c r="C777" i="58"/>
  <c r="M777" i="58"/>
  <c r="J777" i="58" s="1"/>
  <c r="L777" i="58"/>
  <c r="P777" i="58"/>
  <c r="N713" i="58"/>
  <c r="S713" i="58" s="1"/>
  <c r="G713" i="58"/>
  <c r="O713" i="58"/>
  <c r="C713" i="58"/>
  <c r="M713" i="58"/>
  <c r="P713" i="58"/>
  <c r="L713" i="58"/>
  <c r="N649" i="58"/>
  <c r="S649" i="58" s="1"/>
  <c r="C649" i="58"/>
  <c r="G649" i="58"/>
  <c r="O649" i="58"/>
  <c r="M649" i="58"/>
  <c r="L649" i="58"/>
  <c r="P649" i="58"/>
  <c r="N585" i="58"/>
  <c r="S585" i="58" s="1"/>
  <c r="C585" i="58"/>
  <c r="O585" i="58"/>
  <c r="G585" i="58"/>
  <c r="M585" i="58"/>
  <c r="L585" i="58"/>
  <c r="P585" i="58"/>
  <c r="N1068" i="58"/>
  <c r="G1068" i="58"/>
  <c r="O1068" i="58"/>
  <c r="C1068" i="58"/>
  <c r="L1068" i="58"/>
  <c r="M1068" i="58"/>
  <c r="P1068" i="58"/>
  <c r="N1004" i="58"/>
  <c r="S1004" i="58" s="1"/>
  <c r="G1004" i="58"/>
  <c r="C1004" i="58"/>
  <c r="O1004" i="58"/>
  <c r="M1004" i="58"/>
  <c r="P1004" i="58"/>
  <c r="L1004" i="58"/>
  <c r="C940" i="58"/>
  <c r="N940" i="58"/>
  <c r="G940" i="58"/>
  <c r="O940" i="58"/>
  <c r="M940" i="58"/>
  <c r="P940" i="58"/>
  <c r="L940" i="58"/>
  <c r="O876" i="58"/>
  <c r="G876" i="58"/>
  <c r="N876" i="58"/>
  <c r="S876" i="58" s="1"/>
  <c r="C876" i="58"/>
  <c r="M876" i="58"/>
  <c r="P876" i="58"/>
  <c r="L876" i="58"/>
  <c r="O812" i="58"/>
  <c r="G812" i="58"/>
  <c r="N812" i="58"/>
  <c r="C812" i="58"/>
  <c r="M812" i="58"/>
  <c r="J812" i="58" s="1"/>
  <c r="L812" i="58"/>
  <c r="P812" i="58"/>
  <c r="G748" i="58"/>
  <c r="C748" i="58"/>
  <c r="O748" i="58"/>
  <c r="N748" i="58"/>
  <c r="S748" i="58" s="1"/>
  <c r="M748" i="58"/>
  <c r="J748" i="58" s="1"/>
  <c r="L748" i="58"/>
  <c r="P748" i="58"/>
  <c r="N684" i="58"/>
  <c r="S684" i="58" s="1"/>
  <c r="O684" i="58"/>
  <c r="C684" i="58"/>
  <c r="G684" i="58"/>
  <c r="M684" i="58"/>
  <c r="P684" i="58"/>
  <c r="L684" i="58"/>
  <c r="N620" i="58"/>
  <c r="S620" i="58" s="1"/>
  <c r="G620" i="58"/>
  <c r="O620" i="58"/>
  <c r="C620" i="58"/>
  <c r="M620" i="58"/>
  <c r="J620" i="58" s="1"/>
  <c r="L620" i="58"/>
  <c r="P620" i="58"/>
  <c r="N520" i="58"/>
  <c r="G520" i="58"/>
  <c r="O520" i="58"/>
  <c r="C520" i="58"/>
  <c r="M520" i="58"/>
  <c r="L520" i="58"/>
  <c r="P520" i="58"/>
  <c r="N1031" i="58"/>
  <c r="C1031" i="58"/>
  <c r="O1031" i="58"/>
  <c r="G1031" i="58"/>
  <c r="M1031" i="58"/>
  <c r="P1031" i="58"/>
  <c r="L1031" i="58"/>
  <c r="O967" i="58"/>
  <c r="G967" i="58"/>
  <c r="N967" i="58"/>
  <c r="S967" i="58" s="1"/>
  <c r="C967" i="58"/>
  <c r="M967" i="58"/>
  <c r="L967" i="58"/>
  <c r="P967" i="58"/>
  <c r="C903" i="58"/>
  <c r="N903" i="58"/>
  <c r="S903" i="58" s="1"/>
  <c r="G903" i="58"/>
  <c r="O903" i="58"/>
  <c r="M903" i="58"/>
  <c r="L903" i="58"/>
  <c r="P903" i="58"/>
  <c r="O839" i="58"/>
  <c r="N839" i="58"/>
  <c r="S839" i="58" s="1"/>
  <c r="G839" i="58"/>
  <c r="C839" i="58"/>
  <c r="M839" i="58"/>
  <c r="P839" i="58"/>
  <c r="L839" i="58"/>
  <c r="O775" i="58"/>
  <c r="C775" i="58"/>
  <c r="N775" i="58"/>
  <c r="G775" i="58"/>
  <c r="M775" i="58"/>
  <c r="L775" i="58"/>
  <c r="P775" i="58"/>
  <c r="C711" i="58"/>
  <c r="N711" i="58"/>
  <c r="G711" i="58"/>
  <c r="O711" i="58"/>
  <c r="M711" i="58"/>
  <c r="L711" i="58"/>
  <c r="P711" i="58"/>
  <c r="G647" i="58"/>
  <c r="O647" i="58"/>
  <c r="N647" i="58"/>
  <c r="S647" i="58" s="1"/>
  <c r="C647" i="58"/>
  <c r="M647" i="58"/>
  <c r="J647" i="58" s="1"/>
  <c r="P647" i="58"/>
  <c r="L647" i="58"/>
  <c r="C583" i="58"/>
  <c r="G583" i="58"/>
  <c r="O583" i="58"/>
  <c r="N583" i="58"/>
  <c r="M583" i="58"/>
  <c r="J583" i="58" s="1"/>
  <c r="L583" i="58"/>
  <c r="P583" i="58"/>
  <c r="C1050" i="58"/>
  <c r="O1050" i="58"/>
  <c r="G1050" i="58"/>
  <c r="N1050" i="58"/>
  <c r="M1050" i="58"/>
  <c r="P1050" i="58"/>
  <c r="L1050" i="58"/>
  <c r="G986" i="58"/>
  <c r="N986" i="58"/>
  <c r="O986" i="58"/>
  <c r="C986" i="58"/>
  <c r="M986" i="58"/>
  <c r="L986" i="58"/>
  <c r="P986" i="58"/>
  <c r="G922" i="58"/>
  <c r="N922" i="58"/>
  <c r="S922" i="58" s="1"/>
  <c r="O922" i="58"/>
  <c r="C922" i="58"/>
  <c r="M922" i="58"/>
  <c r="P922" i="58"/>
  <c r="L922" i="58"/>
  <c r="N858" i="58"/>
  <c r="S858" i="58" s="1"/>
  <c r="C858" i="58"/>
  <c r="G858" i="58"/>
  <c r="O858" i="58"/>
  <c r="M858" i="58"/>
  <c r="L858" i="58"/>
  <c r="P858" i="58"/>
  <c r="C794" i="58"/>
  <c r="G794" i="58"/>
  <c r="O794" i="58"/>
  <c r="N794" i="58"/>
  <c r="S794" i="58" s="1"/>
  <c r="P794" i="58"/>
  <c r="M794" i="58"/>
  <c r="L794" i="58"/>
  <c r="O730" i="58"/>
  <c r="N730" i="58"/>
  <c r="S730" i="58" s="1"/>
  <c r="G730" i="58"/>
  <c r="C730" i="58"/>
  <c r="M730" i="58"/>
  <c r="P730" i="58"/>
  <c r="L730" i="58"/>
  <c r="C666" i="58"/>
  <c r="G666" i="58"/>
  <c r="O666" i="58"/>
  <c r="N666" i="58"/>
  <c r="S666" i="58" s="1"/>
  <c r="L666" i="58"/>
  <c r="M666" i="58"/>
  <c r="P666" i="58"/>
  <c r="C602" i="58"/>
  <c r="N602" i="58"/>
  <c r="S602" i="58" s="1"/>
  <c r="G602" i="58"/>
  <c r="O602" i="58"/>
  <c r="P602" i="58"/>
  <c r="L602" i="58"/>
  <c r="M602" i="58"/>
  <c r="O450" i="58"/>
  <c r="G450" i="58"/>
  <c r="C450" i="58"/>
  <c r="N450" i="58"/>
  <c r="S450" i="58" s="1"/>
  <c r="P450" i="58"/>
  <c r="M450" i="58"/>
  <c r="J450" i="58" s="1"/>
  <c r="L450" i="58"/>
  <c r="G1029" i="58"/>
  <c r="N1029" i="58"/>
  <c r="C1029" i="58"/>
  <c r="O1029" i="58"/>
  <c r="P1029" i="58"/>
  <c r="L1029" i="58"/>
  <c r="M1029" i="58"/>
  <c r="O965" i="58"/>
  <c r="C965" i="58"/>
  <c r="N965" i="58"/>
  <c r="G965" i="58"/>
  <c r="L965" i="58"/>
  <c r="P965" i="58"/>
  <c r="M965" i="58"/>
  <c r="C901" i="58"/>
  <c r="O901" i="58"/>
  <c r="N901" i="58"/>
  <c r="S901" i="58" s="1"/>
  <c r="G901" i="58"/>
  <c r="L901" i="58"/>
  <c r="M901" i="58"/>
  <c r="P901" i="58"/>
  <c r="N837" i="58"/>
  <c r="C837" i="58"/>
  <c r="G837" i="58"/>
  <c r="O837" i="58"/>
  <c r="L837" i="58"/>
  <c r="P837" i="58"/>
  <c r="M837" i="58"/>
  <c r="J837" i="58" s="1"/>
  <c r="N773" i="58"/>
  <c r="G773" i="58"/>
  <c r="O773" i="58"/>
  <c r="C773" i="58"/>
  <c r="M773" i="58"/>
  <c r="L773" i="58"/>
  <c r="P773" i="58"/>
  <c r="G709" i="58"/>
  <c r="O709" i="58"/>
  <c r="C709" i="58"/>
  <c r="N709" i="58"/>
  <c r="S709" i="58" s="1"/>
  <c r="P709" i="58"/>
  <c r="M709" i="58"/>
  <c r="L709" i="58"/>
  <c r="C645" i="58"/>
  <c r="O645" i="58"/>
  <c r="G645" i="58"/>
  <c r="N645" i="58"/>
  <c r="M645" i="58"/>
  <c r="J645" i="58" s="1"/>
  <c r="P645" i="58"/>
  <c r="L645" i="58"/>
  <c r="G581" i="58"/>
  <c r="O581" i="58"/>
  <c r="C581" i="58"/>
  <c r="N581" i="58"/>
  <c r="S581" i="58" s="1"/>
  <c r="L581" i="58"/>
  <c r="P581" i="58"/>
  <c r="M581" i="58"/>
  <c r="O306" i="58"/>
  <c r="G306" i="58"/>
  <c r="N306" i="58"/>
  <c r="C306" i="58"/>
  <c r="L306" i="58"/>
  <c r="M306" i="58"/>
  <c r="P306" i="58"/>
  <c r="G242" i="58"/>
  <c r="N242" i="58"/>
  <c r="S242" i="58" s="1"/>
  <c r="C242" i="58"/>
  <c r="O242" i="58"/>
  <c r="M242" i="58"/>
  <c r="P242" i="58"/>
  <c r="L242" i="58"/>
  <c r="O178" i="58"/>
  <c r="G178" i="58"/>
  <c r="N178" i="58"/>
  <c r="C178" i="58"/>
  <c r="M178" i="58"/>
  <c r="L178" i="58"/>
  <c r="P178" i="58"/>
  <c r="C114" i="58"/>
  <c r="N114" i="58"/>
  <c r="S114" i="58" s="1"/>
  <c r="O114" i="58"/>
  <c r="G114" i="58"/>
  <c r="M114" i="58"/>
  <c r="P114" i="58"/>
  <c r="L114" i="58"/>
  <c r="G50" i="58"/>
  <c r="O50" i="58"/>
  <c r="C50" i="58"/>
  <c r="N50" i="58"/>
  <c r="M50" i="58"/>
  <c r="L50" i="58"/>
  <c r="P50" i="58"/>
  <c r="G1692" i="58"/>
  <c r="O1692" i="58"/>
  <c r="C1692" i="58"/>
  <c r="N1692" i="58"/>
  <c r="S1692" i="58" s="1"/>
  <c r="M1692" i="58"/>
  <c r="P1692" i="58"/>
  <c r="L1692" i="58"/>
  <c r="N565" i="58"/>
  <c r="C565" i="58"/>
  <c r="O565" i="58"/>
  <c r="G565" i="58"/>
  <c r="P565" i="58"/>
  <c r="M565" i="58"/>
  <c r="L565" i="58"/>
  <c r="N501" i="58"/>
  <c r="G501" i="58"/>
  <c r="C501" i="58"/>
  <c r="O501" i="58"/>
  <c r="P501" i="58"/>
  <c r="L501" i="58"/>
  <c r="M501" i="58"/>
  <c r="O437" i="58"/>
  <c r="G437" i="58"/>
  <c r="N437" i="58"/>
  <c r="S437" i="58" s="1"/>
  <c r="C437" i="58"/>
  <c r="L437" i="58"/>
  <c r="M437" i="58"/>
  <c r="P437" i="58"/>
  <c r="C373" i="58"/>
  <c r="G373" i="58"/>
  <c r="O373" i="58"/>
  <c r="N373" i="58"/>
  <c r="S373" i="58" s="1"/>
  <c r="L373" i="58"/>
  <c r="M373" i="58"/>
  <c r="P373" i="58"/>
  <c r="G309" i="58"/>
  <c r="C309" i="58"/>
  <c r="N309" i="58"/>
  <c r="O309" i="58"/>
  <c r="P309" i="58"/>
  <c r="L309" i="58"/>
  <c r="M309" i="58"/>
  <c r="N245" i="58"/>
  <c r="S245" i="58" s="1"/>
  <c r="G245" i="58"/>
  <c r="O245" i="58"/>
  <c r="C245" i="58"/>
  <c r="M245" i="58"/>
  <c r="P245" i="58"/>
  <c r="L245" i="58"/>
  <c r="C181" i="58"/>
  <c r="G181" i="58"/>
  <c r="O181" i="58"/>
  <c r="N181" i="58"/>
  <c r="S181" i="58" s="1"/>
  <c r="L181" i="58"/>
  <c r="P181" i="58"/>
  <c r="M181" i="58"/>
  <c r="G117" i="58"/>
  <c r="C117" i="58"/>
  <c r="N117" i="58"/>
  <c r="O117" i="58"/>
  <c r="M117" i="58"/>
  <c r="J117" i="58" s="1"/>
  <c r="P117" i="58"/>
  <c r="L117" i="58"/>
  <c r="G53" i="58"/>
  <c r="N53" i="58"/>
  <c r="S53" i="58" s="1"/>
  <c r="C53" i="58"/>
  <c r="O53" i="58"/>
  <c r="P53" i="58"/>
  <c r="L53" i="58"/>
  <c r="M53" i="58"/>
  <c r="N1677" i="58"/>
  <c r="O1677" i="58"/>
  <c r="C1677" i="58"/>
  <c r="G1677" i="58"/>
  <c r="M1677" i="58"/>
  <c r="L1677" i="58"/>
  <c r="P1677" i="58"/>
  <c r="O432" i="58"/>
  <c r="G432" i="58"/>
  <c r="N432" i="58"/>
  <c r="C432" i="58"/>
  <c r="P432" i="58"/>
  <c r="M432" i="58"/>
  <c r="L432" i="58"/>
  <c r="G368" i="58"/>
  <c r="N368" i="58"/>
  <c r="S368" i="58" s="1"/>
  <c r="C368" i="58"/>
  <c r="O368" i="58"/>
  <c r="L368" i="58"/>
  <c r="P368" i="58"/>
  <c r="M368" i="58"/>
  <c r="G304" i="58"/>
  <c r="N304" i="58"/>
  <c r="C304" i="58"/>
  <c r="M304" i="58"/>
  <c r="O304" i="58"/>
  <c r="L304" i="58"/>
  <c r="P304" i="58"/>
  <c r="G240" i="58"/>
  <c r="C240" i="58"/>
  <c r="N240" i="58"/>
  <c r="S240" i="58" s="1"/>
  <c r="O240" i="58"/>
  <c r="P240" i="58"/>
  <c r="L240" i="58"/>
  <c r="M240" i="58"/>
  <c r="O176" i="58"/>
  <c r="G176" i="58"/>
  <c r="N176" i="58"/>
  <c r="C176" i="58"/>
  <c r="M176" i="58"/>
  <c r="P176" i="58"/>
  <c r="L176" i="58"/>
  <c r="O88" i="58"/>
  <c r="N88" i="58"/>
  <c r="G88" i="58"/>
  <c r="C88" i="58"/>
  <c r="P88" i="58"/>
  <c r="L88" i="58"/>
  <c r="M88" i="58"/>
  <c r="I88" i="58"/>
  <c r="G40" i="58"/>
  <c r="N40" i="58"/>
  <c r="C40" i="58"/>
  <c r="O40" i="58"/>
  <c r="M40" i="58"/>
  <c r="P40" i="58"/>
  <c r="L40" i="58"/>
  <c r="I40" i="58"/>
  <c r="O491" i="58"/>
  <c r="N491" i="58"/>
  <c r="S491" i="58" s="1"/>
  <c r="G491" i="58"/>
  <c r="C491" i="58"/>
  <c r="L491" i="58"/>
  <c r="P491" i="58"/>
  <c r="M491" i="58"/>
  <c r="G227" i="58"/>
  <c r="N227" i="58"/>
  <c r="O227" i="58"/>
  <c r="C227" i="58"/>
  <c r="L227" i="58"/>
  <c r="P227" i="58"/>
  <c r="M227" i="58"/>
  <c r="I227" i="58"/>
  <c r="N824" i="58"/>
  <c r="G824" i="58"/>
  <c r="O824" i="58"/>
  <c r="C824" i="58"/>
  <c r="M824" i="58"/>
  <c r="L824" i="58"/>
  <c r="P824" i="58"/>
  <c r="C760" i="58"/>
  <c r="M760" i="58"/>
  <c r="G760" i="58"/>
  <c r="N760" i="58"/>
  <c r="O760" i="58"/>
  <c r="P760" i="58"/>
  <c r="L760" i="58"/>
  <c r="C696" i="58"/>
  <c r="N696" i="58"/>
  <c r="S696" i="58" s="1"/>
  <c r="G696" i="58"/>
  <c r="O696" i="58"/>
  <c r="M696" i="58"/>
  <c r="L696" i="58"/>
  <c r="P696" i="58"/>
  <c r="N632" i="58"/>
  <c r="S632" i="58" s="1"/>
  <c r="O632" i="58"/>
  <c r="C632" i="58"/>
  <c r="G632" i="58"/>
  <c r="M632" i="58"/>
  <c r="P632" i="58"/>
  <c r="L632" i="58"/>
  <c r="O536" i="58"/>
  <c r="G536" i="58"/>
  <c r="C536" i="58"/>
  <c r="N536" i="58"/>
  <c r="M536" i="58"/>
  <c r="P536" i="58"/>
  <c r="L536" i="58"/>
  <c r="N1035" i="58"/>
  <c r="S1035" i="58" s="1"/>
  <c r="G1035" i="58"/>
  <c r="C1035" i="58"/>
  <c r="O1035" i="58"/>
  <c r="M1035" i="58"/>
  <c r="J1035" i="58" s="1"/>
  <c r="L1035" i="58"/>
  <c r="P1035" i="58"/>
  <c r="C971" i="58"/>
  <c r="O971" i="58"/>
  <c r="N971" i="58"/>
  <c r="G971" i="58"/>
  <c r="M971" i="58"/>
  <c r="P971" i="58"/>
  <c r="L971" i="58"/>
  <c r="O907" i="58"/>
  <c r="C907" i="58"/>
  <c r="G907" i="58"/>
  <c r="N907" i="58"/>
  <c r="S907" i="58" s="1"/>
  <c r="M907" i="58"/>
  <c r="P907" i="58"/>
  <c r="L907" i="58"/>
  <c r="C843" i="58"/>
  <c r="O843" i="58"/>
  <c r="N843" i="58"/>
  <c r="S843" i="58" s="1"/>
  <c r="G843" i="58"/>
  <c r="M843" i="58"/>
  <c r="L843" i="58"/>
  <c r="P843" i="58"/>
  <c r="N779" i="58"/>
  <c r="G779" i="58"/>
  <c r="C779" i="58"/>
  <c r="O779" i="58"/>
  <c r="M779" i="58"/>
  <c r="J779" i="58" s="1"/>
  <c r="L779" i="58"/>
  <c r="P779" i="58"/>
  <c r="C715" i="58"/>
  <c r="N715" i="58"/>
  <c r="S715" i="58" s="1"/>
  <c r="O715" i="58"/>
  <c r="G715" i="58"/>
  <c r="M715" i="58"/>
  <c r="L715" i="58"/>
  <c r="P715" i="58"/>
  <c r="G651" i="58"/>
  <c r="C651" i="58"/>
  <c r="O651" i="58"/>
  <c r="N651" i="58"/>
  <c r="S651" i="58" s="1"/>
  <c r="M651" i="58"/>
  <c r="L651" i="58"/>
  <c r="P651" i="58"/>
  <c r="G587" i="58"/>
  <c r="N587" i="58"/>
  <c r="O587" i="58"/>
  <c r="C587" i="58"/>
  <c r="M587" i="58"/>
  <c r="L587" i="58"/>
  <c r="P587" i="58"/>
  <c r="G330" i="58"/>
  <c r="C330" i="58"/>
  <c r="O330" i="58"/>
  <c r="N330" i="58"/>
  <c r="P330" i="58"/>
  <c r="M330" i="58"/>
  <c r="J330" i="58" s="1"/>
  <c r="L330" i="58"/>
  <c r="G1014" i="58"/>
  <c r="C1014" i="58"/>
  <c r="N1014" i="58"/>
  <c r="O1014" i="58"/>
  <c r="M1014" i="58"/>
  <c r="P1014" i="58"/>
  <c r="L1014" i="58"/>
  <c r="C950" i="58"/>
  <c r="N950" i="58"/>
  <c r="O950" i="58"/>
  <c r="M950" i="58"/>
  <c r="G950" i="58"/>
  <c r="P950" i="58"/>
  <c r="L950" i="58"/>
  <c r="N886" i="58"/>
  <c r="O886" i="58"/>
  <c r="C886" i="58"/>
  <c r="G886" i="58"/>
  <c r="M886" i="58"/>
  <c r="P886" i="58"/>
  <c r="L886" i="58"/>
  <c r="G822" i="58"/>
  <c r="O822" i="58"/>
  <c r="C822" i="58"/>
  <c r="N822" i="58"/>
  <c r="S822" i="58" s="1"/>
  <c r="P822" i="58"/>
  <c r="L822" i="58"/>
  <c r="M822" i="58"/>
  <c r="N758" i="58"/>
  <c r="S758" i="58" s="1"/>
  <c r="C758" i="58"/>
  <c r="O758" i="58"/>
  <c r="G758" i="58"/>
  <c r="M758" i="58"/>
  <c r="J758" i="58" s="1"/>
  <c r="L758" i="58"/>
  <c r="P758" i="58"/>
  <c r="N694" i="58"/>
  <c r="C694" i="58"/>
  <c r="O694" i="58"/>
  <c r="G694" i="58"/>
  <c r="M694" i="58"/>
  <c r="L694" i="58"/>
  <c r="P694" i="58"/>
  <c r="G630" i="58"/>
  <c r="C630" i="58"/>
  <c r="N630" i="58"/>
  <c r="O630" i="58"/>
  <c r="M630" i="58"/>
  <c r="L630" i="58"/>
  <c r="P630" i="58"/>
  <c r="C566" i="58"/>
  <c r="G566" i="58"/>
  <c r="N566" i="58"/>
  <c r="S566" i="58" s="1"/>
  <c r="O566" i="58"/>
  <c r="M566" i="58"/>
  <c r="J566" i="58" s="1"/>
  <c r="L566" i="58"/>
  <c r="P566" i="58"/>
  <c r="C1057" i="58"/>
  <c r="N1057" i="58"/>
  <c r="G1057" i="58"/>
  <c r="O1057" i="58"/>
  <c r="M1057" i="58"/>
  <c r="L1057" i="58"/>
  <c r="P1057" i="58"/>
  <c r="N993" i="58"/>
  <c r="S993" i="58" s="1"/>
  <c r="O993" i="58"/>
  <c r="C993" i="58"/>
  <c r="G993" i="58"/>
  <c r="M993" i="58"/>
  <c r="L993" i="58"/>
  <c r="P993" i="58"/>
  <c r="G929" i="58"/>
  <c r="O929" i="58"/>
  <c r="N929" i="58"/>
  <c r="S929" i="58" s="1"/>
  <c r="C929" i="58"/>
  <c r="M929" i="58"/>
  <c r="L929" i="58"/>
  <c r="P929" i="58"/>
  <c r="C865" i="58"/>
  <c r="G865" i="58"/>
  <c r="O865" i="58"/>
  <c r="N865" i="58"/>
  <c r="S865" i="58" s="1"/>
  <c r="M865" i="58"/>
  <c r="L865" i="58"/>
  <c r="P865" i="58"/>
  <c r="N801" i="58"/>
  <c r="S801" i="58" s="1"/>
  <c r="O801" i="58"/>
  <c r="G801" i="58"/>
  <c r="C801" i="58"/>
  <c r="M801" i="58"/>
  <c r="P801" i="58"/>
  <c r="L801" i="58"/>
  <c r="N737" i="58"/>
  <c r="S737" i="58" s="1"/>
  <c r="C737" i="58"/>
  <c r="O737" i="58"/>
  <c r="G737" i="58"/>
  <c r="M737" i="58"/>
  <c r="L737" i="58"/>
  <c r="P737" i="58"/>
  <c r="G673" i="58"/>
  <c r="O673" i="58"/>
  <c r="N673" i="58"/>
  <c r="C673" i="58"/>
  <c r="M673" i="58"/>
  <c r="L673" i="58"/>
  <c r="P673" i="58"/>
  <c r="G609" i="58"/>
  <c r="N609" i="58"/>
  <c r="S609" i="58" s="1"/>
  <c r="O609" i="58"/>
  <c r="C609" i="58"/>
  <c r="M609" i="58"/>
  <c r="L609" i="58"/>
  <c r="P609" i="58"/>
  <c r="O442" i="58"/>
  <c r="G442" i="58"/>
  <c r="N442" i="58"/>
  <c r="C442" i="58"/>
  <c r="L442" i="58"/>
  <c r="P442" i="58"/>
  <c r="M442" i="58"/>
  <c r="N1028" i="58"/>
  <c r="S1028" i="58" s="1"/>
  <c r="O1028" i="58"/>
  <c r="G1028" i="58"/>
  <c r="C1028" i="58"/>
  <c r="M1028" i="58"/>
  <c r="L1028" i="58"/>
  <c r="P1028" i="58"/>
  <c r="O964" i="58"/>
  <c r="N964" i="58"/>
  <c r="G964" i="58"/>
  <c r="C964" i="58"/>
  <c r="M964" i="58"/>
  <c r="L964" i="58"/>
  <c r="P964" i="58"/>
  <c r="O900" i="58"/>
  <c r="N900" i="58"/>
  <c r="C900" i="58"/>
  <c r="G900" i="58"/>
  <c r="M900" i="58"/>
  <c r="J900" i="58" s="1"/>
  <c r="P900" i="58"/>
  <c r="L900" i="58"/>
  <c r="G836" i="58"/>
  <c r="N836" i="58"/>
  <c r="S836" i="58" s="1"/>
  <c r="C836" i="58"/>
  <c r="O836" i="58"/>
  <c r="M836" i="58"/>
  <c r="P836" i="58"/>
  <c r="L836" i="58"/>
  <c r="C772" i="58"/>
  <c r="G772" i="58"/>
  <c r="N772" i="58"/>
  <c r="O772" i="58"/>
  <c r="M772" i="58"/>
  <c r="P772" i="58"/>
  <c r="L772" i="58"/>
  <c r="G708" i="58"/>
  <c r="O708" i="58"/>
  <c r="N708" i="58"/>
  <c r="C708" i="58"/>
  <c r="M708" i="58"/>
  <c r="L708" i="58"/>
  <c r="P708" i="58"/>
  <c r="O644" i="58"/>
  <c r="C644" i="58"/>
  <c r="N644" i="58"/>
  <c r="S644" i="58" s="1"/>
  <c r="G644" i="58"/>
  <c r="P644" i="58"/>
  <c r="L644" i="58"/>
  <c r="M644" i="58"/>
  <c r="J644" i="58" s="1"/>
  <c r="C580" i="58"/>
  <c r="O580" i="58"/>
  <c r="G580" i="58"/>
  <c r="N580" i="58"/>
  <c r="S580" i="58" s="1"/>
  <c r="M580" i="58"/>
  <c r="L580" i="58"/>
  <c r="P580" i="58"/>
  <c r="C1055" i="58"/>
  <c r="O1055" i="58"/>
  <c r="G1055" i="58"/>
  <c r="N1055" i="58"/>
  <c r="S1055" i="58" s="1"/>
  <c r="M1055" i="58"/>
  <c r="L1055" i="58"/>
  <c r="P1055" i="58"/>
  <c r="N991" i="58"/>
  <c r="C991" i="58"/>
  <c r="O991" i="58"/>
  <c r="G991" i="58"/>
  <c r="M991" i="58"/>
  <c r="P991" i="58"/>
  <c r="L991" i="58"/>
  <c r="N927" i="58"/>
  <c r="S927" i="58" s="1"/>
  <c r="C927" i="58"/>
  <c r="O927" i="58"/>
  <c r="G927" i="58"/>
  <c r="M927" i="58"/>
  <c r="J927" i="58" s="1"/>
  <c r="P927" i="58"/>
  <c r="L927" i="58"/>
  <c r="O863" i="58"/>
  <c r="N863" i="58"/>
  <c r="S863" i="58" s="1"/>
  <c r="G863" i="58"/>
  <c r="C863" i="58"/>
  <c r="P863" i="58"/>
  <c r="M863" i="58"/>
  <c r="L863" i="58"/>
  <c r="N799" i="58"/>
  <c r="S799" i="58" s="1"/>
  <c r="O799" i="58"/>
  <c r="G799" i="58"/>
  <c r="C799" i="58"/>
  <c r="M799" i="58"/>
  <c r="P799" i="58"/>
  <c r="L799" i="58"/>
  <c r="C735" i="58"/>
  <c r="N735" i="58"/>
  <c r="S735" i="58" s="1"/>
  <c r="O735" i="58"/>
  <c r="G735" i="58"/>
  <c r="M735" i="58"/>
  <c r="L735" i="58"/>
  <c r="P735" i="58"/>
  <c r="O671" i="58"/>
  <c r="G671" i="58"/>
  <c r="N671" i="58"/>
  <c r="C671" i="58"/>
  <c r="M671" i="58"/>
  <c r="P671" i="58"/>
  <c r="L671" i="58"/>
  <c r="C607" i="58"/>
  <c r="O607" i="58"/>
  <c r="G607" i="58"/>
  <c r="N607" i="58"/>
  <c r="S607" i="58" s="1"/>
  <c r="M607" i="58"/>
  <c r="L607" i="58"/>
  <c r="P607" i="58"/>
  <c r="C362" i="58"/>
  <c r="O362" i="58"/>
  <c r="G362" i="58"/>
  <c r="N362" i="58"/>
  <c r="S362" i="58" s="1"/>
  <c r="L362" i="58"/>
  <c r="P362" i="58"/>
  <c r="M362" i="58"/>
  <c r="O1010" i="58"/>
  <c r="N1010" i="58"/>
  <c r="C1010" i="58"/>
  <c r="G1010" i="58"/>
  <c r="M1010" i="58"/>
  <c r="L1010" i="58"/>
  <c r="P1010" i="58"/>
  <c r="N946" i="58"/>
  <c r="C946" i="58"/>
  <c r="G946" i="58"/>
  <c r="O946" i="58"/>
  <c r="M946" i="58"/>
  <c r="J946" i="58" s="1"/>
  <c r="L946" i="58"/>
  <c r="P946" i="58"/>
  <c r="M882" i="58"/>
  <c r="C882" i="58"/>
  <c r="O882" i="58"/>
  <c r="G882" i="58"/>
  <c r="N882" i="58"/>
  <c r="L882" i="58"/>
  <c r="P882" i="58"/>
  <c r="G818" i="58"/>
  <c r="O818" i="58"/>
  <c r="C818" i="58"/>
  <c r="N818" i="58"/>
  <c r="M818" i="58"/>
  <c r="L818" i="58"/>
  <c r="P818" i="58"/>
  <c r="C754" i="58"/>
  <c r="N754" i="58"/>
  <c r="S754" i="58" s="1"/>
  <c r="G754" i="58"/>
  <c r="O754" i="58"/>
  <c r="M754" i="58"/>
  <c r="L754" i="58"/>
  <c r="P754" i="58"/>
  <c r="G690" i="58"/>
  <c r="O690" i="58"/>
  <c r="C690" i="58"/>
  <c r="N690" i="58"/>
  <c r="M690" i="58"/>
  <c r="L690" i="58"/>
  <c r="P690" i="58"/>
  <c r="N626" i="58"/>
  <c r="S626" i="58" s="1"/>
  <c r="O626" i="58"/>
  <c r="G626" i="58"/>
  <c r="M626" i="58"/>
  <c r="J626" i="58" s="1"/>
  <c r="C626" i="58"/>
  <c r="P626" i="58"/>
  <c r="L626" i="58"/>
  <c r="G568" i="58"/>
  <c r="O568" i="58"/>
  <c r="N568" i="58"/>
  <c r="C568" i="58"/>
  <c r="M568" i="58"/>
  <c r="P568" i="58"/>
  <c r="L568" i="58"/>
  <c r="O1053" i="58"/>
  <c r="N1053" i="58"/>
  <c r="G1053" i="58"/>
  <c r="C1053" i="58"/>
  <c r="M1053" i="58"/>
  <c r="L1053" i="58"/>
  <c r="P1053" i="58"/>
  <c r="G989" i="58"/>
  <c r="C989" i="58"/>
  <c r="N989" i="58"/>
  <c r="O989" i="58"/>
  <c r="P989" i="58"/>
  <c r="L989" i="58"/>
  <c r="M989" i="58"/>
  <c r="J989" i="58" s="1"/>
  <c r="C925" i="58"/>
  <c r="O925" i="58"/>
  <c r="G925" i="58"/>
  <c r="N925" i="58"/>
  <c r="S925" i="58" s="1"/>
  <c r="L925" i="58"/>
  <c r="M925" i="58"/>
  <c r="P925" i="58"/>
  <c r="G861" i="58"/>
  <c r="C861" i="58"/>
  <c r="N861" i="58"/>
  <c r="O861" i="58"/>
  <c r="M861" i="58"/>
  <c r="L861" i="58"/>
  <c r="P861" i="58"/>
  <c r="G797" i="58"/>
  <c r="N797" i="58"/>
  <c r="S797" i="58" s="1"/>
  <c r="C797" i="58"/>
  <c r="O797" i="58"/>
  <c r="L797" i="58"/>
  <c r="P797" i="58"/>
  <c r="M797" i="58"/>
  <c r="N733" i="58"/>
  <c r="C733" i="58"/>
  <c r="G733" i="58"/>
  <c r="O733" i="58"/>
  <c r="M733" i="58"/>
  <c r="L733" i="58"/>
  <c r="P733" i="58"/>
  <c r="C669" i="58"/>
  <c r="O669" i="58"/>
  <c r="G669" i="58"/>
  <c r="N669" i="58"/>
  <c r="M669" i="58"/>
  <c r="P669" i="58"/>
  <c r="L669" i="58"/>
  <c r="N605" i="58"/>
  <c r="S605" i="58" s="1"/>
  <c r="O605" i="58"/>
  <c r="C605" i="58"/>
  <c r="G605" i="58"/>
  <c r="P605" i="58"/>
  <c r="L605" i="58"/>
  <c r="M605" i="58"/>
  <c r="O474" i="58"/>
  <c r="C474" i="58"/>
  <c r="G474" i="58"/>
  <c r="N474" i="58"/>
  <c r="S474" i="58" s="1"/>
  <c r="M474" i="58"/>
  <c r="L474" i="58"/>
  <c r="P474" i="58"/>
  <c r="G266" i="58"/>
  <c r="O266" i="58"/>
  <c r="C266" i="58"/>
  <c r="N266" i="58"/>
  <c r="M266" i="58"/>
  <c r="P266" i="58"/>
  <c r="L266" i="58"/>
  <c r="O202" i="58"/>
  <c r="G202" i="58"/>
  <c r="N202" i="58"/>
  <c r="S202" i="58" s="1"/>
  <c r="C202" i="58"/>
  <c r="L202" i="58"/>
  <c r="M202" i="58"/>
  <c r="P202" i="58"/>
  <c r="G138" i="58"/>
  <c r="C138" i="58"/>
  <c r="N138" i="58"/>
  <c r="S138" i="58" s="1"/>
  <c r="O138" i="58"/>
  <c r="L138" i="58"/>
  <c r="P138" i="58"/>
  <c r="M138" i="58"/>
  <c r="G74" i="58"/>
  <c r="N74" i="58"/>
  <c r="S74" i="58" s="1"/>
  <c r="O74" i="58"/>
  <c r="C74" i="58"/>
  <c r="M74" i="58"/>
  <c r="P74" i="58"/>
  <c r="L74" i="58"/>
  <c r="O1668" i="58"/>
  <c r="G1668" i="58"/>
  <c r="C1668" i="58"/>
  <c r="N1668" i="58"/>
  <c r="S1668" i="58" s="1"/>
  <c r="M1668" i="58"/>
  <c r="L1668" i="58"/>
  <c r="P1668" i="58"/>
  <c r="N525" i="58"/>
  <c r="S525" i="58" s="1"/>
  <c r="O525" i="58"/>
  <c r="C525" i="58"/>
  <c r="G525" i="58"/>
  <c r="L525" i="58"/>
  <c r="P525" i="58"/>
  <c r="M525" i="58"/>
  <c r="G461" i="58"/>
  <c r="C461" i="58"/>
  <c r="N461" i="58"/>
  <c r="O461" i="58"/>
  <c r="P461" i="58"/>
  <c r="L461" i="58"/>
  <c r="M461" i="58"/>
  <c r="G397" i="58"/>
  <c r="C397" i="58"/>
  <c r="N397" i="58"/>
  <c r="O397" i="58"/>
  <c r="L397" i="58"/>
  <c r="M397" i="58"/>
  <c r="J397" i="58" s="1"/>
  <c r="P397" i="58"/>
  <c r="C333" i="58"/>
  <c r="G333" i="58"/>
  <c r="N333" i="58"/>
  <c r="S333" i="58" s="1"/>
  <c r="O333" i="58"/>
  <c r="M333" i="58"/>
  <c r="J333" i="58" s="1"/>
  <c r="P333" i="58"/>
  <c r="L333" i="58"/>
  <c r="C269" i="58"/>
  <c r="N269" i="58"/>
  <c r="S269" i="58" s="1"/>
  <c r="G269" i="58"/>
  <c r="O269" i="58"/>
  <c r="P269" i="58"/>
  <c r="M269" i="58"/>
  <c r="L269" i="58"/>
  <c r="G205" i="58"/>
  <c r="N205" i="58"/>
  <c r="C205" i="58"/>
  <c r="O205" i="58"/>
  <c r="P205" i="58"/>
  <c r="L205" i="58"/>
  <c r="M205" i="58"/>
  <c r="O141" i="58"/>
  <c r="N141" i="58"/>
  <c r="S141" i="58" s="1"/>
  <c r="G141" i="58"/>
  <c r="C141" i="58"/>
  <c r="L141" i="58"/>
  <c r="P141" i="58"/>
  <c r="M141" i="58"/>
  <c r="G77" i="58"/>
  <c r="C77" i="58"/>
  <c r="N77" i="58"/>
  <c r="S77" i="58" s="1"/>
  <c r="O77" i="58"/>
  <c r="M77" i="58"/>
  <c r="J77" i="58" s="1"/>
  <c r="P77" i="58"/>
  <c r="L77" i="58"/>
  <c r="N456" i="58"/>
  <c r="S456" i="58" s="1"/>
  <c r="O456" i="58"/>
  <c r="C456" i="58"/>
  <c r="G456" i="58"/>
  <c r="M456" i="58"/>
  <c r="L456" i="58"/>
  <c r="P456" i="58"/>
  <c r="N392" i="58"/>
  <c r="S392" i="58" s="1"/>
  <c r="C392" i="58"/>
  <c r="O392" i="58"/>
  <c r="G392" i="58"/>
  <c r="L392" i="58"/>
  <c r="P392" i="58"/>
  <c r="M392" i="58"/>
  <c r="N328" i="58"/>
  <c r="G328" i="58"/>
  <c r="O328" i="58"/>
  <c r="C328" i="58"/>
  <c r="M328" i="58"/>
  <c r="J328" i="58" s="1"/>
  <c r="P328" i="58"/>
  <c r="L328" i="58"/>
  <c r="M264" i="58"/>
  <c r="O264" i="58"/>
  <c r="G264" i="58"/>
  <c r="N264" i="58"/>
  <c r="C264" i="58"/>
  <c r="L264" i="58"/>
  <c r="P264" i="58"/>
  <c r="C200" i="58"/>
  <c r="G200" i="58"/>
  <c r="N200" i="58"/>
  <c r="S200" i="58" s="1"/>
  <c r="O200" i="58"/>
  <c r="M200" i="58"/>
  <c r="P200" i="58"/>
  <c r="L200" i="58"/>
  <c r="O136" i="58"/>
  <c r="G136" i="58"/>
  <c r="C136" i="58"/>
  <c r="N136" i="58"/>
  <c r="S136" i="58" s="1"/>
  <c r="M136" i="58"/>
  <c r="J136" i="58" s="1"/>
  <c r="P136" i="58"/>
  <c r="L136" i="58"/>
  <c r="O104" i="58"/>
  <c r="C104" i="58"/>
  <c r="N104" i="58"/>
  <c r="G104" i="58"/>
  <c r="M104" i="58"/>
  <c r="L104" i="58"/>
  <c r="P104" i="58"/>
  <c r="I104" i="58"/>
  <c r="G72" i="58"/>
  <c r="C72" i="58"/>
  <c r="N72" i="58"/>
  <c r="S72" i="58" s="1"/>
  <c r="O72" i="58"/>
  <c r="M72" i="58"/>
  <c r="L72" i="58"/>
  <c r="P72" i="58"/>
  <c r="G531" i="58"/>
  <c r="N531" i="58"/>
  <c r="C531" i="58"/>
  <c r="O531" i="58"/>
  <c r="P531" i="58"/>
  <c r="L531" i="58"/>
  <c r="M531" i="58"/>
  <c r="I531" i="58"/>
  <c r="O483" i="58"/>
  <c r="C483" i="58"/>
  <c r="G483" i="58"/>
  <c r="N483" i="58"/>
  <c r="P483" i="58"/>
  <c r="L483" i="58"/>
  <c r="M483" i="58"/>
  <c r="I483" i="58"/>
  <c r="C513" i="58"/>
  <c r="O513" i="58"/>
  <c r="G513" i="58"/>
  <c r="N513" i="58"/>
  <c r="M513" i="58"/>
  <c r="P513" i="58"/>
  <c r="L513" i="58"/>
  <c r="I513" i="58"/>
  <c r="G257" i="58"/>
  <c r="N257" i="58"/>
  <c r="C257" i="58"/>
  <c r="O257" i="58"/>
  <c r="L257" i="58"/>
  <c r="M257" i="58"/>
  <c r="P257" i="58"/>
  <c r="I257" i="58"/>
  <c r="N912" i="58"/>
  <c r="S912" i="58" s="1"/>
  <c r="O912" i="58"/>
  <c r="C912" i="58"/>
  <c r="G912" i="58"/>
  <c r="M912" i="58"/>
  <c r="P912" i="58"/>
  <c r="L912" i="58"/>
  <c r="O848" i="58"/>
  <c r="C848" i="58"/>
  <c r="N848" i="58"/>
  <c r="S848" i="58" s="1"/>
  <c r="G848" i="58"/>
  <c r="M848" i="58"/>
  <c r="P848" i="58"/>
  <c r="L848" i="58"/>
  <c r="O784" i="58"/>
  <c r="G784" i="58"/>
  <c r="N784" i="58"/>
  <c r="C784" i="58"/>
  <c r="P784" i="58"/>
  <c r="L784" i="58"/>
  <c r="M784" i="58"/>
  <c r="C720" i="58"/>
  <c r="O720" i="58"/>
  <c r="N720" i="58"/>
  <c r="S720" i="58" s="1"/>
  <c r="G720" i="58"/>
  <c r="M720" i="58"/>
  <c r="L720" i="58"/>
  <c r="P720" i="58"/>
  <c r="N656" i="58"/>
  <c r="O656" i="58"/>
  <c r="G656" i="58"/>
  <c r="C656" i="58"/>
  <c r="M656" i="58"/>
  <c r="L656" i="58"/>
  <c r="P656" i="58"/>
  <c r="N592" i="58"/>
  <c r="S592" i="58" s="1"/>
  <c r="O592" i="58"/>
  <c r="G592" i="58"/>
  <c r="C592" i="58"/>
  <c r="M592" i="58"/>
  <c r="L592" i="58"/>
  <c r="P592" i="58"/>
  <c r="N1059" i="58"/>
  <c r="S1059" i="58" s="1"/>
  <c r="C1059" i="58"/>
  <c r="G1059" i="58"/>
  <c r="O1059" i="58"/>
  <c r="M1059" i="58"/>
  <c r="L1059" i="58"/>
  <c r="P1059" i="58"/>
  <c r="N995" i="58"/>
  <c r="G995" i="58"/>
  <c r="O995" i="58"/>
  <c r="C995" i="58"/>
  <c r="M995" i="58"/>
  <c r="J995" i="58" s="1"/>
  <c r="P995" i="58"/>
  <c r="L995" i="58"/>
  <c r="O931" i="58"/>
  <c r="G931" i="58"/>
  <c r="C931" i="58"/>
  <c r="N931" i="58"/>
  <c r="M931" i="58"/>
  <c r="J931" i="58" s="1"/>
  <c r="P931" i="58"/>
  <c r="L931" i="58"/>
  <c r="G867" i="58"/>
  <c r="N867" i="58"/>
  <c r="S867" i="58" s="1"/>
  <c r="O867" i="58"/>
  <c r="C867" i="58"/>
  <c r="M867" i="58"/>
  <c r="L867" i="58"/>
  <c r="P867" i="58"/>
  <c r="O803" i="58"/>
  <c r="G803" i="58"/>
  <c r="N803" i="58"/>
  <c r="C803" i="58"/>
  <c r="M803" i="58"/>
  <c r="P803" i="58"/>
  <c r="L803" i="58"/>
  <c r="O739" i="58"/>
  <c r="C739" i="58"/>
  <c r="G739" i="58"/>
  <c r="N739" i="58"/>
  <c r="S739" i="58" s="1"/>
  <c r="M739" i="58"/>
  <c r="L739" i="58"/>
  <c r="P739" i="58"/>
  <c r="C675" i="58"/>
  <c r="G675" i="58"/>
  <c r="O675" i="58"/>
  <c r="N675" i="58"/>
  <c r="M675" i="58"/>
  <c r="P675" i="58"/>
  <c r="L675" i="58"/>
  <c r="C611" i="58"/>
  <c r="N611" i="58"/>
  <c r="O611" i="58"/>
  <c r="G611" i="58"/>
  <c r="P611" i="58"/>
  <c r="L611" i="58"/>
  <c r="M611" i="58"/>
  <c r="N490" i="58"/>
  <c r="C490" i="58"/>
  <c r="O490" i="58"/>
  <c r="G490" i="58"/>
  <c r="M490" i="58"/>
  <c r="P490" i="58"/>
  <c r="L490" i="58"/>
  <c r="G1038" i="58"/>
  <c r="C1038" i="58"/>
  <c r="N1038" i="58"/>
  <c r="S1038" i="58" s="1"/>
  <c r="O1038" i="58"/>
  <c r="M1038" i="58"/>
  <c r="J1038" i="58" s="1"/>
  <c r="P1038" i="58"/>
  <c r="L1038" i="58"/>
  <c r="C974" i="58"/>
  <c r="O974" i="58"/>
  <c r="G974" i="58"/>
  <c r="N974" i="58"/>
  <c r="M974" i="58"/>
  <c r="L974" i="58"/>
  <c r="P974" i="58"/>
  <c r="O910" i="58"/>
  <c r="G910" i="58"/>
  <c r="N910" i="58"/>
  <c r="S910" i="58" s="1"/>
  <c r="C910" i="58"/>
  <c r="M910" i="58"/>
  <c r="P910" i="58"/>
  <c r="L910" i="58"/>
  <c r="G846" i="58"/>
  <c r="C846" i="58"/>
  <c r="N846" i="58"/>
  <c r="O846" i="58"/>
  <c r="M846" i="58"/>
  <c r="L846" i="58"/>
  <c r="P846" i="58"/>
  <c r="O782" i="58"/>
  <c r="C782" i="58"/>
  <c r="N782" i="58"/>
  <c r="S782" i="58" s="1"/>
  <c r="G782" i="58"/>
  <c r="M782" i="58"/>
  <c r="P782" i="58"/>
  <c r="L782" i="58"/>
  <c r="N718" i="58"/>
  <c r="S718" i="58" s="1"/>
  <c r="G718" i="58"/>
  <c r="O718" i="58"/>
  <c r="C718" i="58"/>
  <c r="M718" i="58"/>
  <c r="L718" i="58"/>
  <c r="P718" i="58"/>
  <c r="N654" i="58"/>
  <c r="S654" i="58" s="1"/>
  <c r="G654" i="58"/>
  <c r="O654" i="58"/>
  <c r="C654" i="58"/>
  <c r="M654" i="58"/>
  <c r="L654" i="58"/>
  <c r="P654" i="58"/>
  <c r="O590" i="58"/>
  <c r="C590" i="58"/>
  <c r="N590" i="58"/>
  <c r="M590" i="58"/>
  <c r="G590" i="58"/>
  <c r="P590" i="58"/>
  <c r="L590" i="58"/>
  <c r="N418" i="58"/>
  <c r="G418" i="58"/>
  <c r="C418" i="58"/>
  <c r="O418" i="58"/>
  <c r="M418" i="58"/>
  <c r="P418" i="58"/>
  <c r="L418" i="58"/>
  <c r="G1017" i="58"/>
  <c r="C1017" i="58"/>
  <c r="O1017" i="58"/>
  <c r="N1017" i="58"/>
  <c r="S1017" i="58" s="1"/>
  <c r="P1017" i="58"/>
  <c r="M1017" i="58"/>
  <c r="J1017" i="58" s="1"/>
  <c r="L1017" i="58"/>
  <c r="O953" i="58"/>
  <c r="N953" i="58"/>
  <c r="C953" i="58"/>
  <c r="G953" i="58"/>
  <c r="L953" i="58"/>
  <c r="M953" i="58"/>
  <c r="P953" i="58"/>
  <c r="N889" i="58"/>
  <c r="S889" i="58" s="1"/>
  <c r="G889" i="58"/>
  <c r="O889" i="58"/>
  <c r="C889" i="58"/>
  <c r="L889" i="58"/>
  <c r="P889" i="58"/>
  <c r="M889" i="58"/>
  <c r="C825" i="58"/>
  <c r="N825" i="58"/>
  <c r="G825" i="58"/>
  <c r="O825" i="58"/>
  <c r="M825" i="58"/>
  <c r="P825" i="58"/>
  <c r="L825" i="58"/>
  <c r="C761" i="58"/>
  <c r="G761" i="58"/>
  <c r="N761" i="58"/>
  <c r="O761" i="58"/>
  <c r="M761" i="58"/>
  <c r="P761" i="58"/>
  <c r="L761" i="58"/>
  <c r="G697" i="58"/>
  <c r="N697" i="58"/>
  <c r="S697" i="58" s="1"/>
  <c r="C697" i="58"/>
  <c r="O697" i="58"/>
  <c r="P697" i="58"/>
  <c r="L697" i="58"/>
  <c r="M697" i="58"/>
  <c r="C633" i="58"/>
  <c r="G633" i="58"/>
  <c r="O633" i="58"/>
  <c r="N633" i="58"/>
  <c r="S633" i="58" s="1"/>
  <c r="M633" i="58"/>
  <c r="P633" i="58"/>
  <c r="L633" i="58"/>
  <c r="C569" i="58"/>
  <c r="O569" i="58"/>
  <c r="N569" i="58"/>
  <c r="S569" i="58" s="1"/>
  <c r="G569" i="58"/>
  <c r="M569" i="58"/>
  <c r="J569" i="58" s="1"/>
  <c r="L569" i="58"/>
  <c r="P569" i="58"/>
  <c r="N1052" i="58"/>
  <c r="G1052" i="58"/>
  <c r="C1052" i="58"/>
  <c r="O1052" i="58"/>
  <c r="L1052" i="58"/>
  <c r="P1052" i="58"/>
  <c r="M1052" i="58"/>
  <c r="N988" i="58"/>
  <c r="S988" i="58" s="1"/>
  <c r="C988" i="58"/>
  <c r="G988" i="58"/>
  <c r="O988" i="58"/>
  <c r="M988" i="58"/>
  <c r="L988" i="58"/>
  <c r="P988" i="58"/>
  <c r="O924" i="58"/>
  <c r="C924" i="58"/>
  <c r="N924" i="58"/>
  <c r="G924" i="58"/>
  <c r="M924" i="58"/>
  <c r="L924" i="58"/>
  <c r="P924" i="58"/>
  <c r="C860" i="58"/>
  <c r="N860" i="58"/>
  <c r="S860" i="58" s="1"/>
  <c r="G860" i="58"/>
  <c r="O860" i="58"/>
  <c r="P860" i="58"/>
  <c r="L860" i="58"/>
  <c r="M860" i="58"/>
  <c r="O796" i="58"/>
  <c r="G796" i="58"/>
  <c r="C796" i="58"/>
  <c r="N796" i="58"/>
  <c r="S796" i="58" s="1"/>
  <c r="M796" i="58"/>
  <c r="L796" i="58"/>
  <c r="P796" i="58"/>
  <c r="O732" i="58"/>
  <c r="G732" i="58"/>
  <c r="N732" i="58"/>
  <c r="S732" i="58" s="1"/>
  <c r="C732" i="58"/>
  <c r="M732" i="58"/>
  <c r="L732" i="58"/>
  <c r="P732" i="58"/>
  <c r="N668" i="58"/>
  <c r="O668" i="58"/>
  <c r="C668" i="58"/>
  <c r="G668" i="58"/>
  <c r="M668" i="58"/>
  <c r="J668" i="58" s="1"/>
  <c r="P668" i="58"/>
  <c r="L668" i="58"/>
  <c r="N604" i="58"/>
  <c r="S604" i="58" s="1"/>
  <c r="G604" i="58"/>
  <c r="O604" i="58"/>
  <c r="C604" i="58"/>
  <c r="M604" i="58"/>
  <c r="L604" i="58"/>
  <c r="P604" i="58"/>
  <c r="G466" i="58"/>
  <c r="C466" i="58"/>
  <c r="N466" i="58"/>
  <c r="O466" i="58"/>
  <c r="M466" i="58"/>
  <c r="J466" i="58" s="1"/>
  <c r="P466" i="58"/>
  <c r="L466" i="58"/>
  <c r="G1015" i="58"/>
  <c r="O1015" i="58"/>
  <c r="N1015" i="58"/>
  <c r="S1015" i="58" s="1"/>
  <c r="C1015" i="58"/>
  <c r="M1015" i="58"/>
  <c r="P1015" i="58"/>
  <c r="L1015" i="58"/>
  <c r="O951" i="58"/>
  <c r="C951" i="58"/>
  <c r="N951" i="58"/>
  <c r="G951" i="58"/>
  <c r="P951" i="58"/>
  <c r="L951" i="58"/>
  <c r="M951" i="58"/>
  <c r="G887" i="58"/>
  <c r="O887" i="58"/>
  <c r="C887" i="58"/>
  <c r="N887" i="58"/>
  <c r="S887" i="58" s="1"/>
  <c r="M887" i="58"/>
  <c r="L887" i="58"/>
  <c r="P887" i="58"/>
  <c r="O823" i="58"/>
  <c r="N823" i="58"/>
  <c r="C823" i="58"/>
  <c r="G823" i="58"/>
  <c r="M823" i="58"/>
  <c r="P823" i="58"/>
  <c r="L823" i="58"/>
  <c r="O759" i="58"/>
  <c r="G759" i="58"/>
  <c r="C759" i="58"/>
  <c r="N759" i="58"/>
  <c r="S759" i="58" s="1"/>
  <c r="L759" i="58"/>
  <c r="M759" i="58"/>
  <c r="P759" i="58"/>
  <c r="N695" i="58"/>
  <c r="S695" i="58" s="1"/>
  <c r="G695" i="58"/>
  <c r="C695" i="58"/>
  <c r="O695" i="58"/>
  <c r="M695" i="58"/>
  <c r="J695" i="58" s="1"/>
  <c r="L695" i="58"/>
  <c r="P695" i="58"/>
  <c r="N631" i="58"/>
  <c r="S631" i="58" s="1"/>
  <c r="O631" i="58"/>
  <c r="C631" i="58"/>
  <c r="G631" i="58"/>
  <c r="P631" i="58"/>
  <c r="M631" i="58"/>
  <c r="L631" i="58"/>
  <c r="G538" i="58"/>
  <c r="N538" i="58"/>
  <c r="S538" i="58" s="1"/>
  <c r="O538" i="58"/>
  <c r="C538" i="58"/>
  <c r="P538" i="58"/>
  <c r="M538" i="58"/>
  <c r="L538" i="58"/>
  <c r="G1034" i="58"/>
  <c r="C1034" i="58"/>
  <c r="O1034" i="58"/>
  <c r="N1034" i="58"/>
  <c r="S1034" i="58" s="1"/>
  <c r="M1034" i="58"/>
  <c r="L1034" i="58"/>
  <c r="P1034" i="58"/>
  <c r="O970" i="58"/>
  <c r="N970" i="58"/>
  <c r="G970" i="58"/>
  <c r="C970" i="58"/>
  <c r="M970" i="58"/>
  <c r="P970" i="58"/>
  <c r="L970" i="58"/>
  <c r="O906" i="58"/>
  <c r="N906" i="58"/>
  <c r="S906" i="58" s="1"/>
  <c r="C906" i="58"/>
  <c r="G906" i="58"/>
  <c r="L906" i="58"/>
  <c r="P906" i="58"/>
  <c r="M906" i="58"/>
  <c r="G842" i="58"/>
  <c r="O842" i="58"/>
  <c r="C842" i="58"/>
  <c r="N842" i="58"/>
  <c r="S842" i="58" s="1"/>
  <c r="M842" i="58"/>
  <c r="J842" i="58" s="1"/>
  <c r="L842" i="58"/>
  <c r="P842" i="58"/>
  <c r="N778" i="58"/>
  <c r="O778" i="58"/>
  <c r="C778" i="58"/>
  <c r="G778" i="58"/>
  <c r="P778" i="58"/>
  <c r="M778" i="58"/>
  <c r="L778" i="58"/>
  <c r="G714" i="58"/>
  <c r="C714" i="58"/>
  <c r="N714" i="58"/>
  <c r="O714" i="58"/>
  <c r="P714" i="58"/>
  <c r="L714" i="58"/>
  <c r="M714" i="58"/>
  <c r="C650" i="58"/>
  <c r="N650" i="58"/>
  <c r="S650" i="58" s="1"/>
  <c r="O650" i="58"/>
  <c r="G650" i="58"/>
  <c r="M650" i="58"/>
  <c r="J650" i="58" s="1"/>
  <c r="P650" i="58"/>
  <c r="L650" i="58"/>
  <c r="O586" i="58"/>
  <c r="G586" i="58"/>
  <c r="N586" i="58"/>
  <c r="S586" i="58" s="1"/>
  <c r="C586" i="58"/>
  <c r="P586" i="58"/>
  <c r="M586" i="58"/>
  <c r="L586" i="58"/>
  <c r="N322" i="58"/>
  <c r="C322" i="58"/>
  <c r="O322" i="58"/>
  <c r="G322" i="58"/>
  <c r="P322" i="58"/>
  <c r="L322" i="58"/>
  <c r="M322" i="58"/>
  <c r="O1013" i="58"/>
  <c r="C1013" i="58"/>
  <c r="G1013" i="58"/>
  <c r="N1013" i="58"/>
  <c r="S1013" i="58" s="1"/>
  <c r="M1013" i="58"/>
  <c r="L1013" i="58"/>
  <c r="P1013" i="58"/>
  <c r="C949" i="58"/>
  <c r="N949" i="58"/>
  <c r="S949" i="58" s="1"/>
  <c r="O949" i="58"/>
  <c r="G949" i="58"/>
  <c r="P949" i="58"/>
  <c r="L949" i="58"/>
  <c r="M949" i="58"/>
  <c r="G885" i="58"/>
  <c r="N885" i="58"/>
  <c r="S885" i="58" s="1"/>
  <c r="O885" i="58"/>
  <c r="C885" i="58"/>
  <c r="L885" i="58"/>
  <c r="P885" i="58"/>
  <c r="M885" i="58"/>
  <c r="C821" i="58"/>
  <c r="G821" i="58"/>
  <c r="O821" i="58"/>
  <c r="N821" i="58"/>
  <c r="L821" i="58"/>
  <c r="M821" i="58"/>
  <c r="P821" i="58"/>
  <c r="G757" i="58"/>
  <c r="O757" i="58"/>
  <c r="N757" i="58"/>
  <c r="C757" i="58"/>
  <c r="M757" i="58"/>
  <c r="L757" i="58"/>
  <c r="P757" i="58"/>
  <c r="O693" i="58"/>
  <c r="N693" i="58"/>
  <c r="S693" i="58" s="1"/>
  <c r="G693" i="58"/>
  <c r="C693" i="58"/>
  <c r="M693" i="58"/>
  <c r="P693" i="58"/>
  <c r="L693" i="58"/>
  <c r="N629" i="58"/>
  <c r="O629" i="58"/>
  <c r="G629" i="58"/>
  <c r="C629" i="58"/>
  <c r="M629" i="58"/>
  <c r="P629" i="58"/>
  <c r="L629" i="58"/>
  <c r="N562" i="58"/>
  <c r="S562" i="58" s="1"/>
  <c r="G562" i="58"/>
  <c r="C562" i="58"/>
  <c r="O562" i="58"/>
  <c r="P562" i="58"/>
  <c r="L562" i="58"/>
  <c r="M562" i="58"/>
  <c r="O290" i="58"/>
  <c r="G290" i="58"/>
  <c r="N290" i="58"/>
  <c r="S290" i="58" s="1"/>
  <c r="C290" i="58"/>
  <c r="M290" i="58"/>
  <c r="J290" i="58" s="1"/>
  <c r="L290" i="58"/>
  <c r="P290" i="58"/>
  <c r="N226" i="58"/>
  <c r="S226" i="58" s="1"/>
  <c r="G226" i="58"/>
  <c r="O226" i="58"/>
  <c r="C226" i="58"/>
  <c r="M226" i="58"/>
  <c r="J226" i="58" s="1"/>
  <c r="L226" i="58"/>
  <c r="P226" i="58"/>
  <c r="N162" i="58"/>
  <c r="S162" i="58" s="1"/>
  <c r="C162" i="58"/>
  <c r="G162" i="58"/>
  <c r="O162" i="58"/>
  <c r="M162" i="58"/>
  <c r="L162" i="58"/>
  <c r="P162" i="58"/>
  <c r="G98" i="58"/>
  <c r="C98" i="58"/>
  <c r="O98" i="58"/>
  <c r="N98" i="58"/>
  <c r="S98" i="58" s="1"/>
  <c r="M98" i="58"/>
  <c r="P98" i="58"/>
  <c r="L98" i="58"/>
  <c r="N1662" i="58"/>
  <c r="G1662" i="58"/>
  <c r="C1662" i="58"/>
  <c r="O1662" i="58"/>
  <c r="P1662" i="58"/>
  <c r="M1662" i="58"/>
  <c r="J1662" i="58" s="1"/>
  <c r="L1662" i="58"/>
  <c r="G549" i="58"/>
  <c r="C549" i="58"/>
  <c r="O549" i="58"/>
  <c r="N549" i="58"/>
  <c r="S549" i="58" s="1"/>
  <c r="M549" i="58"/>
  <c r="L549" i="58"/>
  <c r="P549" i="58"/>
  <c r="N485" i="58"/>
  <c r="S485" i="58" s="1"/>
  <c r="C485" i="58"/>
  <c r="G485" i="58"/>
  <c r="O485" i="58"/>
  <c r="M485" i="58"/>
  <c r="P485" i="58"/>
  <c r="L485" i="58"/>
  <c r="G421" i="58"/>
  <c r="C421" i="58"/>
  <c r="N421" i="58"/>
  <c r="O421" i="58"/>
  <c r="M421" i="58"/>
  <c r="L421" i="58"/>
  <c r="P421" i="58"/>
  <c r="C357" i="58"/>
  <c r="G357" i="58"/>
  <c r="O357" i="58"/>
  <c r="N357" i="58"/>
  <c r="S357" i="58" s="1"/>
  <c r="M357" i="58"/>
  <c r="L357" i="58"/>
  <c r="P357" i="58"/>
  <c r="O293" i="58"/>
  <c r="N293" i="58"/>
  <c r="S293" i="58" s="1"/>
  <c r="G293" i="58"/>
  <c r="C293" i="58"/>
  <c r="M293" i="58"/>
  <c r="L293" i="58"/>
  <c r="P293" i="58"/>
  <c r="G229" i="58"/>
  <c r="N229" i="58"/>
  <c r="C229" i="58"/>
  <c r="O229" i="58"/>
  <c r="M229" i="58"/>
  <c r="J229" i="58" s="1"/>
  <c r="P229" i="58"/>
  <c r="L229" i="58"/>
  <c r="C165" i="58"/>
  <c r="O165" i="58"/>
  <c r="G165" i="58"/>
  <c r="N165" i="58"/>
  <c r="L165" i="58"/>
  <c r="M165" i="58"/>
  <c r="P165" i="58"/>
  <c r="O101" i="58"/>
  <c r="N101" i="58"/>
  <c r="S101" i="58" s="1"/>
  <c r="G101" i="58"/>
  <c r="C101" i="58"/>
  <c r="L101" i="58"/>
  <c r="P101" i="58"/>
  <c r="M101" i="58"/>
  <c r="G1693" i="58"/>
  <c r="O1693" i="58"/>
  <c r="C1693" i="58"/>
  <c r="N1693" i="58"/>
  <c r="S1693" i="58" s="1"/>
  <c r="P1693" i="58"/>
  <c r="L1693" i="58"/>
  <c r="M1693" i="58"/>
  <c r="G480" i="58"/>
  <c r="N480" i="58"/>
  <c r="S480" i="58" s="1"/>
  <c r="C480" i="58"/>
  <c r="O480" i="58"/>
  <c r="M480" i="58"/>
  <c r="P480" i="58"/>
  <c r="L480" i="58"/>
  <c r="N416" i="58"/>
  <c r="O416" i="58"/>
  <c r="G416" i="58"/>
  <c r="C416" i="58"/>
  <c r="L416" i="58"/>
  <c r="M416" i="58"/>
  <c r="P416" i="58"/>
  <c r="N352" i="58"/>
  <c r="G352" i="58"/>
  <c r="O352" i="58"/>
  <c r="C352" i="58"/>
  <c r="L352" i="58"/>
  <c r="P352" i="58"/>
  <c r="M352" i="58"/>
  <c r="C288" i="58"/>
  <c r="O288" i="58"/>
  <c r="G288" i="58"/>
  <c r="N288" i="58"/>
  <c r="S288" i="58" s="1"/>
  <c r="P288" i="58"/>
  <c r="M288" i="58"/>
  <c r="L288" i="58"/>
  <c r="O224" i="58"/>
  <c r="N224" i="58"/>
  <c r="G224" i="58"/>
  <c r="C224" i="58"/>
  <c r="P224" i="58"/>
  <c r="M224" i="58"/>
  <c r="L224" i="58"/>
  <c r="O160" i="58"/>
  <c r="N160" i="58"/>
  <c r="S160" i="58" s="1"/>
  <c r="C160" i="58"/>
  <c r="G160" i="58"/>
  <c r="L160" i="58"/>
  <c r="P160" i="58"/>
  <c r="M160" i="58"/>
  <c r="N120" i="58"/>
  <c r="G120" i="58"/>
  <c r="C120" i="58"/>
  <c r="O120" i="58"/>
  <c r="M120" i="58"/>
  <c r="J120" i="58" s="1"/>
  <c r="L120" i="58"/>
  <c r="P120" i="58"/>
  <c r="C1670" i="58"/>
  <c r="O1670" i="58"/>
  <c r="N1670" i="58"/>
  <c r="G1670" i="58"/>
  <c r="M1670" i="58"/>
  <c r="L1670" i="58"/>
  <c r="P1670" i="58"/>
  <c r="I1670" i="58"/>
  <c r="C1664" i="58"/>
  <c r="N1664" i="58"/>
  <c r="S1664" i="58" s="1"/>
  <c r="G1664" i="58"/>
  <c r="O1664" i="58"/>
  <c r="P1664" i="58"/>
  <c r="L1664" i="58"/>
  <c r="M1664" i="58"/>
  <c r="G555" i="58"/>
  <c r="O555" i="58"/>
  <c r="C555" i="58"/>
  <c r="N555" i="58"/>
  <c r="S555" i="58" s="1"/>
  <c r="M555" i="58"/>
  <c r="L555" i="58"/>
  <c r="P555" i="58"/>
  <c r="C355" i="58"/>
  <c r="N355" i="58"/>
  <c r="O355" i="58"/>
  <c r="G355" i="58"/>
  <c r="M355" i="58"/>
  <c r="P355" i="58"/>
  <c r="L355" i="58"/>
  <c r="I355" i="58"/>
  <c r="N275" i="58"/>
  <c r="G275" i="58"/>
  <c r="C275" i="58"/>
  <c r="O275" i="58"/>
  <c r="P275" i="58"/>
  <c r="L275" i="58"/>
  <c r="M275" i="58"/>
  <c r="I275" i="58"/>
  <c r="C936" i="58"/>
  <c r="O936" i="58"/>
  <c r="G936" i="58"/>
  <c r="N936" i="58"/>
  <c r="S936" i="58" s="1"/>
  <c r="M936" i="58"/>
  <c r="P936" i="58"/>
  <c r="L936" i="58"/>
  <c r="C872" i="58"/>
  <c r="N872" i="58"/>
  <c r="S872" i="58" s="1"/>
  <c r="G872" i="58"/>
  <c r="O872" i="58"/>
  <c r="M872" i="58"/>
  <c r="J872" i="58" s="1"/>
  <c r="L872" i="58"/>
  <c r="P872" i="58"/>
  <c r="C808" i="58"/>
  <c r="N808" i="58"/>
  <c r="O808" i="58"/>
  <c r="G808" i="58"/>
  <c r="M808" i="58"/>
  <c r="J808" i="58" s="1"/>
  <c r="L808" i="58"/>
  <c r="P808" i="58"/>
  <c r="C744" i="58"/>
  <c r="N744" i="58"/>
  <c r="G744" i="58"/>
  <c r="O744" i="58"/>
  <c r="M744" i="58"/>
  <c r="L744" i="58"/>
  <c r="P744" i="58"/>
  <c r="N680" i="58"/>
  <c r="S680" i="58" s="1"/>
  <c r="C680" i="58"/>
  <c r="O680" i="58"/>
  <c r="G680" i="58"/>
  <c r="M680" i="58"/>
  <c r="P680" i="58"/>
  <c r="L680" i="58"/>
  <c r="O616" i="58"/>
  <c r="C616" i="58"/>
  <c r="N616" i="58"/>
  <c r="G616" i="58"/>
  <c r="M616" i="58"/>
  <c r="L616" i="58"/>
  <c r="P616" i="58"/>
  <c r="N434" i="58"/>
  <c r="G434" i="58"/>
  <c r="C434" i="58"/>
  <c r="O434" i="58"/>
  <c r="M434" i="58"/>
  <c r="L434" i="58"/>
  <c r="P434" i="58"/>
  <c r="G1019" i="58"/>
  <c r="N1019" i="58"/>
  <c r="C1019" i="58"/>
  <c r="O1019" i="58"/>
  <c r="M1019" i="58"/>
  <c r="L1019" i="58"/>
  <c r="P1019" i="58"/>
  <c r="G955" i="58"/>
  <c r="C955" i="58"/>
  <c r="O955" i="58"/>
  <c r="N955" i="58"/>
  <c r="S955" i="58" s="1"/>
  <c r="M955" i="58"/>
  <c r="L955" i="58"/>
  <c r="P955" i="58"/>
  <c r="O891" i="58"/>
  <c r="C891" i="58"/>
  <c r="G891" i="58"/>
  <c r="N891" i="58"/>
  <c r="L891" i="58"/>
  <c r="P891" i="58"/>
  <c r="M891" i="58"/>
  <c r="G827" i="58"/>
  <c r="O827" i="58"/>
  <c r="N827" i="58"/>
  <c r="C827" i="58"/>
  <c r="M827" i="58"/>
  <c r="J827" i="58" s="1"/>
  <c r="L827" i="58"/>
  <c r="P827" i="58"/>
  <c r="M763" i="58"/>
  <c r="O763" i="58"/>
  <c r="G763" i="58"/>
  <c r="C763" i="58"/>
  <c r="N763" i="58"/>
  <c r="S763" i="58" s="1"/>
  <c r="L763" i="58"/>
  <c r="P763" i="58"/>
  <c r="O699" i="58"/>
  <c r="N699" i="58"/>
  <c r="G699" i="58"/>
  <c r="C699" i="58"/>
  <c r="M699" i="58"/>
  <c r="L699" i="58"/>
  <c r="P699" i="58"/>
  <c r="C635" i="58"/>
  <c r="O635" i="58"/>
  <c r="G635" i="58"/>
  <c r="N635" i="58"/>
  <c r="S635" i="58" s="1"/>
  <c r="M635" i="58"/>
  <c r="P635" i="58"/>
  <c r="L635" i="58"/>
  <c r="N571" i="58"/>
  <c r="S571" i="58" s="1"/>
  <c r="C571" i="58"/>
  <c r="G571" i="58"/>
  <c r="O571" i="58"/>
  <c r="P571" i="58"/>
  <c r="L571" i="58"/>
  <c r="M571" i="58"/>
  <c r="C1062" i="58"/>
  <c r="N1062" i="58"/>
  <c r="G1062" i="58"/>
  <c r="O1062" i="58"/>
  <c r="M1062" i="58"/>
  <c r="P1062" i="58"/>
  <c r="L1062" i="58"/>
  <c r="N998" i="58"/>
  <c r="G998" i="58"/>
  <c r="C998" i="58"/>
  <c r="O998" i="58"/>
  <c r="M998" i="58"/>
  <c r="J998" i="58" s="1"/>
  <c r="L998" i="58"/>
  <c r="P998" i="58"/>
  <c r="C934" i="58"/>
  <c r="N934" i="58"/>
  <c r="S934" i="58" s="1"/>
  <c r="O934" i="58"/>
  <c r="G934" i="58"/>
  <c r="L934" i="58"/>
  <c r="M934" i="58"/>
  <c r="P934" i="58"/>
  <c r="O870" i="58"/>
  <c r="G870" i="58"/>
  <c r="N870" i="58"/>
  <c r="S870" i="58" s="1"/>
  <c r="C870" i="58"/>
  <c r="P870" i="58"/>
  <c r="M870" i="58"/>
  <c r="J870" i="58" s="1"/>
  <c r="L870" i="58"/>
  <c r="O806" i="58"/>
  <c r="G806" i="58"/>
  <c r="C806" i="58"/>
  <c r="N806" i="58"/>
  <c r="S806" i="58" s="1"/>
  <c r="M806" i="58"/>
  <c r="J806" i="58" s="1"/>
  <c r="L806" i="58"/>
  <c r="P806" i="58"/>
  <c r="C742" i="58"/>
  <c r="O742" i="58"/>
  <c r="N742" i="58"/>
  <c r="S742" i="58" s="1"/>
  <c r="G742" i="58"/>
  <c r="M742" i="58"/>
  <c r="L742" i="58"/>
  <c r="P742" i="58"/>
  <c r="N678" i="58"/>
  <c r="S678" i="58" s="1"/>
  <c r="O678" i="58"/>
  <c r="G678" i="58"/>
  <c r="C678" i="58"/>
  <c r="M678" i="58"/>
  <c r="P678" i="58"/>
  <c r="L678" i="58"/>
  <c r="O614" i="58"/>
  <c r="N614" i="58"/>
  <c r="G614" i="58"/>
  <c r="C614" i="58"/>
  <c r="L614" i="58"/>
  <c r="P614" i="58"/>
  <c r="M614" i="58"/>
  <c r="G528" i="58"/>
  <c r="O528" i="58"/>
  <c r="N528" i="58"/>
  <c r="S528" i="58" s="1"/>
  <c r="C528" i="58"/>
  <c r="L528" i="58"/>
  <c r="P528" i="58"/>
  <c r="M528" i="58"/>
  <c r="O1041" i="58"/>
  <c r="G1041" i="58"/>
  <c r="N1041" i="58"/>
  <c r="S1041" i="58" s="1"/>
  <c r="C1041" i="58"/>
  <c r="M1041" i="58"/>
  <c r="L1041" i="58"/>
  <c r="P1041" i="58"/>
  <c r="N977" i="58"/>
  <c r="G977" i="58"/>
  <c r="O977" i="58"/>
  <c r="C977" i="58"/>
  <c r="P977" i="58"/>
  <c r="L977" i="58"/>
  <c r="M977" i="58"/>
  <c r="C913" i="58"/>
  <c r="G913" i="58"/>
  <c r="N913" i="58"/>
  <c r="O913" i="58"/>
  <c r="M913" i="58"/>
  <c r="L913" i="58"/>
  <c r="P913" i="58"/>
  <c r="C849" i="58"/>
  <c r="G849" i="58"/>
  <c r="N849" i="58"/>
  <c r="O849" i="58"/>
  <c r="M849" i="58"/>
  <c r="J849" i="58" s="1"/>
  <c r="L849" i="58"/>
  <c r="P849" i="58"/>
  <c r="G785" i="58"/>
  <c r="O785" i="58"/>
  <c r="N785" i="58"/>
  <c r="S785" i="58" s="1"/>
  <c r="C785" i="58"/>
  <c r="P785" i="58"/>
  <c r="M785" i="58"/>
  <c r="L785" i="58"/>
  <c r="G721" i="58"/>
  <c r="N721" i="58"/>
  <c r="S721" i="58" s="1"/>
  <c r="C721" i="58"/>
  <c r="O721" i="58"/>
  <c r="M721" i="58"/>
  <c r="L721" i="58"/>
  <c r="P721" i="58"/>
  <c r="N657" i="58"/>
  <c r="G657" i="58"/>
  <c r="M657" i="58"/>
  <c r="O657" i="58"/>
  <c r="C657" i="58"/>
  <c r="P657" i="58"/>
  <c r="L657" i="58"/>
  <c r="C593" i="58"/>
  <c r="N593" i="58"/>
  <c r="G593" i="58"/>
  <c r="O593" i="58"/>
  <c r="M593" i="58"/>
  <c r="P593" i="58"/>
  <c r="L593" i="58"/>
  <c r="N314" i="58"/>
  <c r="S314" i="58" s="1"/>
  <c r="O314" i="58"/>
  <c r="G314" i="58"/>
  <c r="C314" i="58"/>
  <c r="L314" i="58"/>
  <c r="P314" i="58"/>
  <c r="M314" i="58"/>
  <c r="O1012" i="58"/>
  <c r="G1012" i="58"/>
  <c r="C1012" i="58"/>
  <c r="N1012" i="58"/>
  <c r="S1012" i="58" s="1"/>
  <c r="L1012" i="58"/>
  <c r="P1012" i="58"/>
  <c r="M1012" i="58"/>
  <c r="O948" i="58"/>
  <c r="G948" i="58"/>
  <c r="C948" i="58"/>
  <c r="N948" i="58"/>
  <c r="M948" i="58"/>
  <c r="L948" i="58"/>
  <c r="P948" i="58"/>
  <c r="C884" i="58"/>
  <c r="G884" i="58"/>
  <c r="N884" i="58"/>
  <c r="S884" i="58" s="1"/>
  <c r="O884" i="58"/>
  <c r="M884" i="58"/>
  <c r="J884" i="58" s="1"/>
  <c r="L884" i="58"/>
  <c r="P884" i="58"/>
  <c r="C820" i="58"/>
  <c r="O820" i="58"/>
  <c r="G820" i="58"/>
  <c r="N820" i="58"/>
  <c r="L820" i="58"/>
  <c r="P820" i="58"/>
  <c r="M820" i="58"/>
  <c r="J820" i="58" s="1"/>
  <c r="N756" i="58"/>
  <c r="C756" i="58"/>
  <c r="G756" i="58"/>
  <c r="O756" i="58"/>
  <c r="M756" i="58"/>
  <c r="P756" i="58"/>
  <c r="L756" i="58"/>
  <c r="C692" i="58"/>
  <c r="O692" i="58"/>
  <c r="G692" i="58"/>
  <c r="N692" i="58"/>
  <c r="S692" i="58" s="1"/>
  <c r="M692" i="58"/>
  <c r="L692" i="58"/>
  <c r="P692" i="58"/>
  <c r="G628" i="58"/>
  <c r="C628" i="58"/>
  <c r="N628" i="58"/>
  <c r="S628" i="58" s="1"/>
  <c r="O628" i="58"/>
  <c r="M628" i="58"/>
  <c r="L628" i="58"/>
  <c r="P628" i="58"/>
  <c r="G552" i="58"/>
  <c r="O552" i="58"/>
  <c r="N552" i="58"/>
  <c r="C552" i="58"/>
  <c r="M552" i="58"/>
  <c r="P552" i="58"/>
  <c r="L552" i="58"/>
  <c r="N1039" i="58"/>
  <c r="S1039" i="58" s="1"/>
  <c r="C1039" i="58"/>
  <c r="G1039" i="58"/>
  <c r="O1039" i="58"/>
  <c r="M1039" i="58"/>
  <c r="J1039" i="58" s="1"/>
  <c r="L1039" i="58"/>
  <c r="P1039" i="58"/>
  <c r="N975" i="58"/>
  <c r="S975" i="58" s="1"/>
  <c r="O975" i="58"/>
  <c r="G975" i="58"/>
  <c r="C975" i="58"/>
  <c r="M975" i="58"/>
  <c r="P975" i="58"/>
  <c r="L975" i="58"/>
  <c r="C911" i="58"/>
  <c r="G911" i="58"/>
  <c r="O911" i="58"/>
  <c r="N911" i="58"/>
  <c r="S911" i="58" s="1"/>
  <c r="M911" i="58"/>
  <c r="J911" i="58" s="1"/>
  <c r="P911" i="58"/>
  <c r="L911" i="58"/>
  <c r="C847" i="58"/>
  <c r="G847" i="58"/>
  <c r="O847" i="58"/>
  <c r="N847" i="58"/>
  <c r="S847" i="58" s="1"/>
  <c r="L847" i="58"/>
  <c r="P847" i="58"/>
  <c r="M847" i="58"/>
  <c r="N783" i="58"/>
  <c r="O783" i="58"/>
  <c r="C783" i="58"/>
  <c r="G783" i="58"/>
  <c r="L783" i="58"/>
  <c r="P783" i="58"/>
  <c r="M783" i="58"/>
  <c r="N719" i="58"/>
  <c r="S719" i="58" s="1"/>
  <c r="C719" i="58"/>
  <c r="G719" i="58"/>
  <c r="O719" i="58"/>
  <c r="L719" i="58"/>
  <c r="P719" i="58"/>
  <c r="M719" i="58"/>
  <c r="N655" i="58"/>
  <c r="S655" i="58" s="1"/>
  <c r="C655" i="58"/>
  <c r="O655" i="58"/>
  <c r="G655" i="58"/>
  <c r="P655" i="58"/>
  <c r="M655" i="58"/>
  <c r="L655" i="58"/>
  <c r="O591" i="58"/>
  <c r="G591" i="58"/>
  <c r="N591" i="58"/>
  <c r="C591" i="58"/>
  <c r="M591" i="58"/>
  <c r="J591" i="58" s="1"/>
  <c r="L591" i="58"/>
  <c r="P591" i="58"/>
  <c r="C1058" i="58"/>
  <c r="O1058" i="58"/>
  <c r="N1058" i="58"/>
  <c r="G1058" i="58"/>
  <c r="L1058" i="58"/>
  <c r="P1058" i="58"/>
  <c r="M1058" i="58"/>
  <c r="N994" i="58"/>
  <c r="S994" i="58" s="1"/>
  <c r="O994" i="58"/>
  <c r="C994" i="58"/>
  <c r="G994" i="58"/>
  <c r="M994" i="58"/>
  <c r="P994" i="58"/>
  <c r="L994" i="58"/>
  <c r="G930" i="58"/>
  <c r="O930" i="58"/>
  <c r="N930" i="58"/>
  <c r="C930" i="58"/>
  <c r="P930" i="58"/>
  <c r="M930" i="58"/>
  <c r="J930" i="58" s="1"/>
  <c r="L930" i="58"/>
  <c r="C866" i="58"/>
  <c r="G866" i="58"/>
  <c r="O866" i="58"/>
  <c r="N866" i="58"/>
  <c r="S866" i="58" s="1"/>
  <c r="P866" i="58"/>
  <c r="M866" i="58"/>
  <c r="J866" i="58" s="1"/>
  <c r="L866" i="58"/>
  <c r="C802" i="58"/>
  <c r="N802" i="58"/>
  <c r="S802" i="58" s="1"/>
  <c r="G802" i="58"/>
  <c r="O802" i="58"/>
  <c r="L802" i="58"/>
  <c r="P802" i="58"/>
  <c r="M802" i="58"/>
  <c r="N738" i="58"/>
  <c r="G738" i="58"/>
  <c r="O738" i="58"/>
  <c r="C738" i="58"/>
  <c r="L738" i="58"/>
  <c r="M738" i="58"/>
  <c r="P738" i="58"/>
  <c r="N674" i="58"/>
  <c r="S674" i="58" s="1"/>
  <c r="G674" i="58"/>
  <c r="O674" i="58"/>
  <c r="C674" i="58"/>
  <c r="P674" i="58"/>
  <c r="L674" i="58"/>
  <c r="M674" i="58"/>
  <c r="O610" i="58"/>
  <c r="G610" i="58"/>
  <c r="C610" i="58"/>
  <c r="N610" i="58"/>
  <c r="S610" i="58" s="1"/>
  <c r="M610" i="58"/>
  <c r="J610" i="58" s="1"/>
  <c r="L610" i="58"/>
  <c r="P610" i="58"/>
  <c r="N512" i="58"/>
  <c r="G512" i="58"/>
  <c r="C512" i="58"/>
  <c r="O512" i="58"/>
  <c r="M512" i="58"/>
  <c r="J512" i="58" s="1"/>
  <c r="P512" i="58"/>
  <c r="L512" i="58"/>
  <c r="G1037" i="58"/>
  <c r="O1037" i="58"/>
  <c r="N1037" i="58"/>
  <c r="C1037" i="58"/>
  <c r="P1037" i="58"/>
  <c r="L1037" i="58"/>
  <c r="M1037" i="58"/>
  <c r="J1037" i="58" s="1"/>
  <c r="N973" i="58"/>
  <c r="O973" i="58"/>
  <c r="C973" i="58"/>
  <c r="G973" i="58"/>
  <c r="L973" i="58"/>
  <c r="P973" i="58"/>
  <c r="M973" i="58"/>
  <c r="G909" i="58"/>
  <c r="N909" i="58"/>
  <c r="S909" i="58" s="1"/>
  <c r="O909" i="58"/>
  <c r="C909" i="58"/>
  <c r="M909" i="58"/>
  <c r="L909" i="58"/>
  <c r="P909" i="58"/>
  <c r="N845" i="58"/>
  <c r="S845" i="58" s="1"/>
  <c r="G845" i="58"/>
  <c r="C845" i="58"/>
  <c r="O845" i="58"/>
  <c r="M845" i="58"/>
  <c r="L845" i="58"/>
  <c r="P845" i="58"/>
  <c r="O781" i="58"/>
  <c r="C781" i="58"/>
  <c r="N781" i="58"/>
  <c r="S781" i="58" s="1"/>
  <c r="G781" i="58"/>
  <c r="M781" i="58"/>
  <c r="L781" i="58"/>
  <c r="P781" i="58"/>
  <c r="O717" i="58"/>
  <c r="C717" i="58"/>
  <c r="N717" i="58"/>
  <c r="G717" i="58"/>
  <c r="M717" i="58"/>
  <c r="P717" i="58"/>
  <c r="L717" i="58"/>
  <c r="C653" i="58"/>
  <c r="G653" i="58"/>
  <c r="O653" i="58"/>
  <c r="N653" i="58"/>
  <c r="S653" i="58" s="1"/>
  <c r="M653" i="58"/>
  <c r="J653" i="58" s="1"/>
  <c r="P653" i="58"/>
  <c r="L653" i="58"/>
  <c r="N589" i="58"/>
  <c r="S589" i="58" s="1"/>
  <c r="C589" i="58"/>
  <c r="O589" i="58"/>
  <c r="G589" i="58"/>
  <c r="M589" i="58"/>
  <c r="P589" i="58"/>
  <c r="L589" i="58"/>
  <c r="O346" i="58"/>
  <c r="N346" i="58"/>
  <c r="S346" i="58" s="1"/>
  <c r="C346" i="58"/>
  <c r="G346" i="58"/>
  <c r="M346" i="58"/>
  <c r="J346" i="58" s="1"/>
  <c r="P346" i="58"/>
  <c r="L346" i="58"/>
  <c r="O250" i="58"/>
  <c r="G250" i="58"/>
  <c r="N250" i="58"/>
  <c r="C250" i="58"/>
  <c r="P250" i="58"/>
  <c r="L250" i="58"/>
  <c r="M250" i="58"/>
  <c r="J250" i="58" s="1"/>
  <c r="O186" i="58"/>
  <c r="N186" i="58"/>
  <c r="S186" i="58" s="1"/>
  <c r="C186" i="58"/>
  <c r="G186" i="58"/>
  <c r="M186" i="58"/>
  <c r="P186" i="58"/>
  <c r="L186" i="58"/>
  <c r="G122" i="58"/>
  <c r="N122" i="58"/>
  <c r="S122" i="58" s="1"/>
  <c r="O122" i="58"/>
  <c r="C122" i="58"/>
  <c r="L122" i="58"/>
  <c r="M122" i="58"/>
  <c r="P122" i="58"/>
  <c r="N58" i="58"/>
  <c r="S58" i="58" s="1"/>
  <c r="C58" i="58"/>
  <c r="G58" i="58"/>
  <c r="O58" i="58"/>
  <c r="L58" i="58"/>
  <c r="P58" i="58"/>
  <c r="M58" i="58"/>
  <c r="G1684" i="58"/>
  <c r="O1684" i="58"/>
  <c r="N1684" i="58"/>
  <c r="S1684" i="58" s="1"/>
  <c r="C1684" i="58"/>
  <c r="M1684" i="58"/>
  <c r="L1684" i="58"/>
  <c r="P1684" i="58"/>
  <c r="O509" i="58"/>
  <c r="C509" i="58"/>
  <c r="N509" i="58"/>
  <c r="S509" i="58" s="1"/>
  <c r="G509" i="58"/>
  <c r="P509" i="58"/>
  <c r="M509" i="58"/>
  <c r="L509" i="58"/>
  <c r="C445" i="58"/>
  <c r="O445" i="58"/>
  <c r="N445" i="58"/>
  <c r="G445" i="58"/>
  <c r="P445" i="58"/>
  <c r="L445" i="58"/>
  <c r="M445" i="58"/>
  <c r="C381" i="58"/>
  <c r="N381" i="58"/>
  <c r="O381" i="58"/>
  <c r="G381" i="58"/>
  <c r="M381" i="58"/>
  <c r="J381" i="58" s="1"/>
  <c r="P381" i="58"/>
  <c r="L381" i="58"/>
  <c r="O317" i="58"/>
  <c r="C317" i="58"/>
  <c r="G317" i="58"/>
  <c r="N317" i="58"/>
  <c r="P317" i="58"/>
  <c r="M317" i="58"/>
  <c r="J317" i="58" s="1"/>
  <c r="L317" i="58"/>
  <c r="O253" i="58"/>
  <c r="C253" i="58"/>
  <c r="G253" i="58"/>
  <c r="N253" i="58"/>
  <c r="P253" i="58"/>
  <c r="L253" i="58"/>
  <c r="M253" i="58"/>
  <c r="J253" i="58" s="1"/>
  <c r="N189" i="58"/>
  <c r="G189" i="58"/>
  <c r="C189" i="58"/>
  <c r="O189" i="58"/>
  <c r="P189" i="58"/>
  <c r="L189" i="58"/>
  <c r="M189" i="58"/>
  <c r="J189" i="58" s="1"/>
  <c r="O125" i="58"/>
  <c r="N125" i="58"/>
  <c r="S125" i="58" s="1"/>
  <c r="C125" i="58"/>
  <c r="G125" i="58"/>
  <c r="P125" i="58"/>
  <c r="L125" i="58"/>
  <c r="M125" i="58"/>
  <c r="C61" i="58"/>
  <c r="G61" i="58"/>
  <c r="N61" i="58"/>
  <c r="S61" i="58" s="1"/>
  <c r="O61" i="58"/>
  <c r="L61" i="58"/>
  <c r="P61" i="58"/>
  <c r="M61" i="58"/>
  <c r="G1669" i="58"/>
  <c r="N1669" i="58"/>
  <c r="S1669" i="58" s="1"/>
  <c r="O1669" i="58"/>
  <c r="C1669" i="58"/>
  <c r="M1669" i="58"/>
  <c r="P1669" i="58"/>
  <c r="L1669" i="58"/>
  <c r="G440" i="58"/>
  <c r="N440" i="58"/>
  <c r="S440" i="58" s="1"/>
  <c r="C440" i="58"/>
  <c r="O440" i="58"/>
  <c r="M440" i="58"/>
  <c r="J440" i="58" s="1"/>
  <c r="L440" i="58"/>
  <c r="P440" i="58"/>
  <c r="N376" i="58"/>
  <c r="C376" i="58"/>
  <c r="O376" i="58"/>
  <c r="M376" i="58"/>
  <c r="G376" i="58"/>
  <c r="P376" i="58"/>
  <c r="L376" i="58"/>
  <c r="N312" i="58"/>
  <c r="S312" i="58" s="1"/>
  <c r="G312" i="58"/>
  <c r="O312" i="58"/>
  <c r="C312" i="58"/>
  <c r="M312" i="58"/>
  <c r="L312" i="58"/>
  <c r="P312" i="58"/>
  <c r="G248" i="58"/>
  <c r="N248" i="58"/>
  <c r="S248" i="58" s="1"/>
  <c r="C248" i="58"/>
  <c r="O248" i="58"/>
  <c r="M248" i="58"/>
  <c r="P248" i="58"/>
  <c r="L248" i="58"/>
  <c r="N184" i="58"/>
  <c r="S184" i="58" s="1"/>
  <c r="C184" i="58"/>
  <c r="O184" i="58"/>
  <c r="G184" i="58"/>
  <c r="M184" i="58"/>
  <c r="L184" i="58"/>
  <c r="P184" i="58"/>
  <c r="O547" i="58"/>
  <c r="N547" i="58"/>
  <c r="C547" i="58"/>
  <c r="G547" i="58"/>
  <c r="P547" i="58"/>
  <c r="M547" i="58"/>
  <c r="L547" i="58"/>
  <c r="I547" i="58"/>
  <c r="G163" i="58"/>
  <c r="N163" i="58"/>
  <c r="C163" i="58"/>
  <c r="O163" i="58"/>
  <c r="M163" i="58"/>
  <c r="P163" i="58"/>
  <c r="L163" i="58"/>
  <c r="I163" i="58"/>
  <c r="O1688" i="58"/>
  <c r="N1688" i="58"/>
  <c r="G1688" i="58"/>
  <c r="C1688" i="58"/>
  <c r="M1688" i="58"/>
  <c r="P1688" i="58"/>
  <c r="L1688" i="58"/>
  <c r="I1688" i="58"/>
  <c r="C321" i="58"/>
  <c r="G321" i="58"/>
  <c r="N321" i="58"/>
  <c r="O321" i="58"/>
  <c r="L321" i="58"/>
  <c r="M321" i="58"/>
  <c r="P321" i="58"/>
  <c r="I321" i="58"/>
  <c r="G832" i="58"/>
  <c r="N832" i="58"/>
  <c r="O832" i="58"/>
  <c r="C832" i="58"/>
  <c r="M832" i="58"/>
  <c r="P832" i="58"/>
  <c r="L832" i="58"/>
  <c r="G768" i="58"/>
  <c r="N768" i="58"/>
  <c r="S768" i="58" s="1"/>
  <c r="C768" i="58"/>
  <c r="O768" i="58"/>
  <c r="M768" i="58"/>
  <c r="P768" i="58"/>
  <c r="L768" i="58"/>
  <c r="G704" i="58"/>
  <c r="O704" i="58"/>
  <c r="N704" i="58"/>
  <c r="C704" i="58"/>
  <c r="L704" i="58"/>
  <c r="P704" i="58"/>
  <c r="M704" i="58"/>
  <c r="J704" i="58" s="1"/>
  <c r="O640" i="58"/>
  <c r="N640" i="58"/>
  <c r="G640" i="58"/>
  <c r="C640" i="58"/>
  <c r="M640" i="58"/>
  <c r="L640" i="58"/>
  <c r="P640" i="58"/>
  <c r="C576" i="58"/>
  <c r="O576" i="58"/>
  <c r="G576" i="58"/>
  <c r="N576" i="58"/>
  <c r="P576" i="58"/>
  <c r="L576" i="58"/>
  <c r="M576" i="58"/>
  <c r="G1043" i="58"/>
  <c r="C1043" i="58"/>
  <c r="O1043" i="58"/>
  <c r="N1043" i="58"/>
  <c r="P1043" i="58"/>
  <c r="M1043" i="58"/>
  <c r="L1043" i="58"/>
  <c r="G979" i="58"/>
  <c r="N979" i="58"/>
  <c r="C979" i="58"/>
  <c r="O979" i="58"/>
  <c r="M979" i="58"/>
  <c r="P979" i="58"/>
  <c r="L979" i="58"/>
  <c r="N915" i="58"/>
  <c r="O915" i="58"/>
  <c r="C915" i="58"/>
  <c r="G915" i="58"/>
  <c r="P915" i="58"/>
  <c r="M915" i="58"/>
  <c r="J915" i="58" s="1"/>
  <c r="L915" i="58"/>
  <c r="N851" i="58"/>
  <c r="S851" i="58" s="1"/>
  <c r="C851" i="58"/>
  <c r="O851" i="58"/>
  <c r="G851" i="58"/>
  <c r="M851" i="58"/>
  <c r="J851" i="58" s="1"/>
  <c r="L851" i="58"/>
  <c r="P851" i="58"/>
  <c r="C787" i="58"/>
  <c r="G787" i="58"/>
  <c r="O787" i="58"/>
  <c r="N787" i="58"/>
  <c r="S787" i="58" s="1"/>
  <c r="P787" i="58"/>
  <c r="M787" i="58"/>
  <c r="L787" i="58"/>
  <c r="G723" i="58"/>
  <c r="C723" i="58"/>
  <c r="O723" i="58"/>
  <c r="N723" i="58"/>
  <c r="S723" i="58" s="1"/>
  <c r="P723" i="58"/>
  <c r="L723" i="58"/>
  <c r="M723" i="58"/>
  <c r="J723" i="58" s="1"/>
  <c r="O659" i="58"/>
  <c r="N659" i="58"/>
  <c r="S659" i="58" s="1"/>
  <c r="C659" i="58"/>
  <c r="G659" i="58"/>
  <c r="M659" i="58"/>
  <c r="J659" i="58" s="1"/>
  <c r="P659" i="58"/>
  <c r="L659" i="58"/>
  <c r="N595" i="58"/>
  <c r="C595" i="58"/>
  <c r="O595" i="58"/>
  <c r="G595" i="58"/>
  <c r="M595" i="58"/>
  <c r="L595" i="58"/>
  <c r="P595" i="58"/>
  <c r="O394" i="58"/>
  <c r="G394" i="58"/>
  <c r="C394" i="58"/>
  <c r="N394" i="58"/>
  <c r="S394" i="58" s="1"/>
  <c r="M394" i="58"/>
  <c r="P394" i="58"/>
  <c r="L394" i="58"/>
  <c r="C1022" i="58"/>
  <c r="N1022" i="58"/>
  <c r="G1022" i="58"/>
  <c r="O1022" i="58"/>
  <c r="L1022" i="58"/>
  <c r="M1022" i="58"/>
  <c r="P1022" i="58"/>
  <c r="G958" i="58"/>
  <c r="N958" i="58"/>
  <c r="S958" i="58" s="1"/>
  <c r="O958" i="58"/>
  <c r="C958" i="58"/>
  <c r="M958" i="58"/>
  <c r="J958" i="58" s="1"/>
  <c r="P958" i="58"/>
  <c r="L958" i="58"/>
  <c r="N894" i="58"/>
  <c r="G894" i="58"/>
  <c r="O894" i="58"/>
  <c r="C894" i="58"/>
  <c r="M894" i="58"/>
  <c r="J894" i="58" s="1"/>
  <c r="P894" i="58"/>
  <c r="L894" i="58"/>
  <c r="C830" i="58"/>
  <c r="O830" i="58"/>
  <c r="G830" i="58"/>
  <c r="N830" i="58"/>
  <c r="S830" i="58" s="1"/>
  <c r="M830" i="58"/>
  <c r="P830" i="58"/>
  <c r="L830" i="58"/>
  <c r="O766" i="58"/>
  <c r="G766" i="58"/>
  <c r="C766" i="58"/>
  <c r="N766" i="58"/>
  <c r="S766" i="58" s="1"/>
  <c r="P766" i="58"/>
  <c r="M766" i="58"/>
  <c r="J766" i="58" s="1"/>
  <c r="L766" i="58"/>
  <c r="C702" i="58"/>
  <c r="O702" i="58"/>
  <c r="G702" i="58"/>
  <c r="N702" i="58"/>
  <c r="M702" i="58"/>
  <c r="L702" i="58"/>
  <c r="P702" i="58"/>
  <c r="G638" i="58"/>
  <c r="N638" i="58"/>
  <c r="S638" i="58" s="1"/>
  <c r="O638" i="58"/>
  <c r="C638" i="58"/>
  <c r="M638" i="58"/>
  <c r="L638" i="58"/>
  <c r="P638" i="58"/>
  <c r="N574" i="58"/>
  <c r="S574" i="58" s="1"/>
  <c r="O574" i="58"/>
  <c r="C574" i="58"/>
  <c r="G574" i="58"/>
  <c r="M574" i="58"/>
  <c r="L574" i="58"/>
  <c r="P574" i="58"/>
  <c r="N1065" i="58"/>
  <c r="G1065" i="58"/>
  <c r="C1065" i="58"/>
  <c r="O1065" i="58"/>
  <c r="P1065" i="58"/>
  <c r="L1065" i="58"/>
  <c r="M1065" i="58"/>
  <c r="O1001" i="58"/>
  <c r="C1001" i="58"/>
  <c r="G1001" i="58"/>
  <c r="N1001" i="58"/>
  <c r="L1001" i="58"/>
  <c r="P1001" i="58"/>
  <c r="M1001" i="58"/>
  <c r="N937" i="58"/>
  <c r="S937" i="58" s="1"/>
  <c r="G937" i="58"/>
  <c r="C937" i="58"/>
  <c r="O937" i="58"/>
  <c r="M937" i="58"/>
  <c r="P937" i="58"/>
  <c r="L937" i="58"/>
  <c r="C873" i="58"/>
  <c r="N873" i="58"/>
  <c r="S873" i="58" s="1"/>
  <c r="G873" i="58"/>
  <c r="O873" i="58"/>
  <c r="M873" i="58"/>
  <c r="L873" i="58"/>
  <c r="P873" i="58"/>
  <c r="C809" i="58"/>
  <c r="N809" i="58"/>
  <c r="S809" i="58" s="1"/>
  <c r="G809" i="58"/>
  <c r="O809" i="58"/>
  <c r="L809" i="58"/>
  <c r="M809" i="58"/>
  <c r="P809" i="58"/>
  <c r="C745" i="58"/>
  <c r="N745" i="58"/>
  <c r="S745" i="58" s="1"/>
  <c r="G745" i="58"/>
  <c r="O745" i="58"/>
  <c r="M745" i="58"/>
  <c r="P745" i="58"/>
  <c r="L745" i="58"/>
  <c r="N681" i="58"/>
  <c r="C681" i="58"/>
  <c r="O681" i="58"/>
  <c r="G681" i="58"/>
  <c r="M681" i="58"/>
  <c r="J681" i="58" s="1"/>
  <c r="P681" i="58"/>
  <c r="L681" i="58"/>
  <c r="N617" i="58"/>
  <c r="S617" i="58" s="1"/>
  <c r="C617" i="58"/>
  <c r="O617" i="58"/>
  <c r="G617" i="58"/>
  <c r="M617" i="58"/>
  <c r="L617" i="58"/>
  <c r="P617" i="58"/>
  <c r="G514" i="58"/>
  <c r="N514" i="58"/>
  <c r="C514" i="58"/>
  <c r="O514" i="58"/>
  <c r="M514" i="58"/>
  <c r="P514" i="58"/>
  <c r="L514" i="58"/>
  <c r="O1036" i="58"/>
  <c r="G1036" i="58"/>
  <c r="C1036" i="58"/>
  <c r="N1036" i="58"/>
  <c r="S1036" i="58" s="1"/>
  <c r="L1036" i="58"/>
  <c r="P1036" i="58"/>
  <c r="M1036" i="58"/>
  <c r="O972" i="58"/>
  <c r="G972" i="58"/>
  <c r="C972" i="58"/>
  <c r="N972" i="58"/>
  <c r="S972" i="58" s="1"/>
  <c r="M972" i="58"/>
  <c r="P972" i="58"/>
  <c r="L972" i="58"/>
  <c r="C908" i="58"/>
  <c r="O908" i="58"/>
  <c r="N908" i="58"/>
  <c r="S908" i="58" s="1"/>
  <c r="G908" i="58"/>
  <c r="L908" i="58"/>
  <c r="P908" i="58"/>
  <c r="M908" i="58"/>
  <c r="O844" i="58"/>
  <c r="C844" i="58"/>
  <c r="N844" i="58"/>
  <c r="S844" i="58" s="1"/>
  <c r="G844" i="58"/>
  <c r="M844" i="58"/>
  <c r="P844" i="58"/>
  <c r="L844" i="58"/>
  <c r="C780" i="58"/>
  <c r="G780" i="58"/>
  <c r="O780" i="58"/>
  <c r="N780" i="58"/>
  <c r="L780" i="58"/>
  <c r="P780" i="58"/>
  <c r="M780" i="58"/>
  <c r="O716" i="58"/>
  <c r="G716" i="58"/>
  <c r="C716" i="58"/>
  <c r="N716" i="58"/>
  <c r="S716" i="58" s="1"/>
  <c r="M716" i="58"/>
  <c r="P716" i="58"/>
  <c r="L716" i="58"/>
  <c r="G652" i="58"/>
  <c r="O652" i="58"/>
  <c r="N652" i="58"/>
  <c r="C652" i="58"/>
  <c r="M652" i="58"/>
  <c r="L652" i="58"/>
  <c r="P652" i="58"/>
  <c r="O588" i="58"/>
  <c r="C588" i="58"/>
  <c r="G588" i="58"/>
  <c r="N588" i="58"/>
  <c r="P588" i="58"/>
  <c r="M588" i="58"/>
  <c r="L588" i="58"/>
  <c r="G338" i="58"/>
  <c r="C338" i="58"/>
  <c r="N338" i="58"/>
  <c r="O338" i="58"/>
  <c r="M338" i="58"/>
  <c r="J338" i="58" s="1"/>
  <c r="P338" i="58"/>
  <c r="L338" i="58"/>
  <c r="N999" i="58"/>
  <c r="S999" i="58" s="1"/>
  <c r="O999" i="58"/>
  <c r="G999" i="58"/>
  <c r="C999" i="58"/>
  <c r="M999" i="58"/>
  <c r="J999" i="58" s="1"/>
  <c r="P999" i="58"/>
  <c r="L999" i="58"/>
  <c r="O935" i="58"/>
  <c r="G935" i="58"/>
  <c r="C935" i="58"/>
  <c r="N935" i="58"/>
  <c r="P935" i="58"/>
  <c r="L935" i="58"/>
  <c r="M935" i="58"/>
  <c r="G871" i="58"/>
  <c r="O871" i="58"/>
  <c r="C871" i="58"/>
  <c r="N871" i="58"/>
  <c r="M871" i="58"/>
  <c r="P871" i="58"/>
  <c r="L871" i="58"/>
  <c r="N807" i="58"/>
  <c r="S807" i="58" s="1"/>
  <c r="C807" i="58"/>
  <c r="G807" i="58"/>
  <c r="O807" i="58"/>
  <c r="L807" i="58"/>
  <c r="P807" i="58"/>
  <c r="M807" i="58"/>
  <c r="C743" i="58"/>
  <c r="G743" i="58"/>
  <c r="N743" i="58"/>
  <c r="S743" i="58" s="1"/>
  <c r="O743" i="58"/>
  <c r="L743" i="58"/>
  <c r="M743" i="58"/>
  <c r="J743" i="58" s="1"/>
  <c r="P743" i="58"/>
  <c r="G679" i="58"/>
  <c r="C679" i="58"/>
  <c r="O679" i="58"/>
  <c r="N679" i="58"/>
  <c r="S679" i="58" s="1"/>
  <c r="M679" i="58"/>
  <c r="L679" i="58"/>
  <c r="P679" i="58"/>
  <c r="G615" i="58"/>
  <c r="C615" i="58"/>
  <c r="O615" i="58"/>
  <c r="N615" i="58"/>
  <c r="S615" i="58" s="1"/>
  <c r="M615" i="58"/>
  <c r="P615" i="58"/>
  <c r="L615" i="58"/>
  <c r="C426" i="58"/>
  <c r="O426" i="58"/>
  <c r="G426" i="58"/>
  <c r="N426" i="58"/>
  <c r="S426" i="58" s="1"/>
  <c r="M426" i="58"/>
  <c r="J426" i="58" s="1"/>
  <c r="P426" i="58"/>
  <c r="L426" i="58"/>
  <c r="N1018" i="58"/>
  <c r="G1018" i="58"/>
  <c r="O1018" i="58"/>
  <c r="C1018" i="58"/>
  <c r="L1018" i="58"/>
  <c r="M1018" i="58"/>
  <c r="J1018" i="58" s="1"/>
  <c r="P1018" i="58"/>
  <c r="N954" i="58"/>
  <c r="S954" i="58" s="1"/>
  <c r="G954" i="58"/>
  <c r="O954" i="58"/>
  <c r="C954" i="58"/>
  <c r="M954" i="58"/>
  <c r="P954" i="58"/>
  <c r="L954" i="58"/>
  <c r="C890" i="58"/>
  <c r="O890" i="58"/>
  <c r="N890" i="58"/>
  <c r="G890" i="58"/>
  <c r="M890" i="58"/>
  <c r="L890" i="58"/>
  <c r="P890" i="58"/>
  <c r="G826" i="58"/>
  <c r="N826" i="58"/>
  <c r="O826" i="58"/>
  <c r="C826" i="58"/>
  <c r="M826" i="58"/>
  <c r="P826" i="58"/>
  <c r="L826" i="58"/>
  <c r="C762" i="58"/>
  <c r="O762" i="58"/>
  <c r="N762" i="58"/>
  <c r="G762" i="58"/>
  <c r="M762" i="58"/>
  <c r="L762" i="58"/>
  <c r="P762" i="58"/>
  <c r="C698" i="58"/>
  <c r="N698" i="58"/>
  <c r="S698" i="58" s="1"/>
  <c r="G698" i="58"/>
  <c r="O698" i="58"/>
  <c r="M698" i="58"/>
  <c r="P698" i="58"/>
  <c r="L698" i="58"/>
  <c r="N634" i="58"/>
  <c r="S634" i="58" s="1"/>
  <c r="C634" i="58"/>
  <c r="O634" i="58"/>
  <c r="G634" i="58"/>
  <c r="P634" i="58"/>
  <c r="L634" i="58"/>
  <c r="M634" i="58"/>
  <c r="J634" i="58" s="1"/>
  <c r="N570" i="58"/>
  <c r="S570" i="58" s="1"/>
  <c r="O570" i="58"/>
  <c r="C570" i="58"/>
  <c r="G570" i="58"/>
  <c r="P570" i="58"/>
  <c r="M570" i="58"/>
  <c r="L570" i="58"/>
  <c r="N1061" i="58"/>
  <c r="C1061" i="58"/>
  <c r="G1061" i="58"/>
  <c r="O1061" i="58"/>
  <c r="L1061" i="58"/>
  <c r="P1061" i="58"/>
  <c r="M1061" i="58"/>
  <c r="J1061" i="58" s="1"/>
  <c r="N997" i="58"/>
  <c r="C997" i="58"/>
  <c r="O997" i="58"/>
  <c r="G997" i="58"/>
  <c r="M997" i="58"/>
  <c r="L997" i="58"/>
  <c r="P997" i="58"/>
  <c r="O933" i="58"/>
  <c r="G933" i="58"/>
  <c r="C933" i="58"/>
  <c r="N933" i="58"/>
  <c r="S933" i="58" s="1"/>
  <c r="M933" i="58"/>
  <c r="L933" i="58"/>
  <c r="P933" i="58"/>
  <c r="G869" i="58"/>
  <c r="C869" i="58"/>
  <c r="N869" i="58"/>
  <c r="O869" i="58"/>
  <c r="M869" i="58"/>
  <c r="J869" i="58" s="1"/>
  <c r="L869" i="58"/>
  <c r="P869" i="58"/>
  <c r="G805" i="58"/>
  <c r="C805" i="58"/>
  <c r="N805" i="58"/>
  <c r="S805" i="58" s="1"/>
  <c r="O805" i="58"/>
  <c r="M805" i="58"/>
  <c r="L805" i="58"/>
  <c r="P805" i="58"/>
  <c r="O741" i="58"/>
  <c r="C741" i="58"/>
  <c r="N741" i="58"/>
  <c r="G741" i="58"/>
  <c r="M741" i="58"/>
  <c r="L741" i="58"/>
  <c r="P741" i="58"/>
  <c r="N677" i="58"/>
  <c r="G677" i="58"/>
  <c r="O677" i="58"/>
  <c r="C677" i="58"/>
  <c r="M677" i="58"/>
  <c r="L677" i="58"/>
  <c r="P677" i="58"/>
  <c r="N613" i="58"/>
  <c r="O613" i="58"/>
  <c r="G613" i="58"/>
  <c r="C613" i="58"/>
  <c r="P613" i="58"/>
  <c r="M613" i="58"/>
  <c r="L613" i="58"/>
  <c r="C498" i="58"/>
  <c r="O498" i="58"/>
  <c r="N498" i="58"/>
  <c r="G498" i="58"/>
  <c r="P498" i="58"/>
  <c r="M498" i="58"/>
  <c r="J498" i="58" s="1"/>
  <c r="L498" i="58"/>
  <c r="N274" i="58"/>
  <c r="S274" i="58" s="1"/>
  <c r="C274" i="58"/>
  <c r="O274" i="58"/>
  <c r="G274" i="58"/>
  <c r="M274" i="58"/>
  <c r="L274" i="58"/>
  <c r="P274" i="58"/>
  <c r="C210" i="58"/>
  <c r="N210" i="58"/>
  <c r="S210" i="58" s="1"/>
  <c r="G210" i="58"/>
  <c r="O210" i="58"/>
  <c r="M210" i="58"/>
  <c r="P210" i="58"/>
  <c r="L210" i="58"/>
  <c r="N146" i="58"/>
  <c r="S146" i="58" s="1"/>
  <c r="C146" i="58"/>
  <c r="O146" i="58"/>
  <c r="G146" i="58"/>
  <c r="M146" i="58"/>
  <c r="P146" i="58"/>
  <c r="L146" i="58"/>
  <c r="O82" i="58"/>
  <c r="G82" i="58"/>
  <c r="N82" i="58"/>
  <c r="S82" i="58" s="1"/>
  <c r="C82" i="58"/>
  <c r="M82" i="58"/>
  <c r="L82" i="58"/>
  <c r="P82" i="58"/>
  <c r="N533" i="58"/>
  <c r="O533" i="58"/>
  <c r="C533" i="58"/>
  <c r="G533" i="58"/>
  <c r="L533" i="58"/>
  <c r="M533" i="58"/>
  <c r="P533" i="58"/>
  <c r="G469" i="58"/>
  <c r="O469" i="58"/>
  <c r="N469" i="58"/>
  <c r="S469" i="58" s="1"/>
  <c r="C469" i="58"/>
  <c r="L469" i="58"/>
  <c r="M469" i="58"/>
  <c r="J469" i="58" s="1"/>
  <c r="P469" i="58"/>
  <c r="C405" i="58"/>
  <c r="G405" i="58"/>
  <c r="N405" i="58"/>
  <c r="O405" i="58"/>
  <c r="L405" i="58"/>
  <c r="P405" i="58"/>
  <c r="M405" i="58"/>
  <c r="J405" i="58" s="1"/>
  <c r="C341" i="58"/>
  <c r="N341" i="58"/>
  <c r="S341" i="58" s="1"/>
  <c r="O341" i="58"/>
  <c r="G341" i="58"/>
  <c r="M341" i="58"/>
  <c r="J341" i="58" s="1"/>
  <c r="P341" i="58"/>
  <c r="L341" i="58"/>
  <c r="G277" i="58"/>
  <c r="O277" i="58"/>
  <c r="C277" i="58"/>
  <c r="N277" i="58"/>
  <c r="S277" i="58" s="1"/>
  <c r="M277" i="58"/>
  <c r="P277" i="58"/>
  <c r="L277" i="58"/>
  <c r="N213" i="58"/>
  <c r="C213" i="58"/>
  <c r="G213" i="58"/>
  <c r="O213" i="58"/>
  <c r="P213" i="58"/>
  <c r="L213" i="58"/>
  <c r="M213" i="58"/>
  <c r="O149" i="58"/>
  <c r="C149" i="58"/>
  <c r="N149" i="58"/>
  <c r="S149" i="58" s="1"/>
  <c r="G149" i="58"/>
  <c r="M149" i="58"/>
  <c r="L149" i="58"/>
  <c r="P149" i="58"/>
  <c r="C85" i="58"/>
  <c r="N85" i="58"/>
  <c r="S85" i="58" s="1"/>
  <c r="O85" i="58"/>
  <c r="G85" i="58"/>
  <c r="L85" i="58"/>
  <c r="P85" i="58"/>
  <c r="M85" i="58"/>
  <c r="O1663" i="58"/>
  <c r="G1663" i="58"/>
  <c r="C1663" i="58"/>
  <c r="N1663" i="58"/>
  <c r="S1663" i="58" s="1"/>
  <c r="M1663" i="58"/>
  <c r="P1663" i="58"/>
  <c r="L1663" i="58"/>
  <c r="C464" i="58"/>
  <c r="O464" i="58"/>
  <c r="G464" i="58"/>
  <c r="N464" i="58"/>
  <c r="S464" i="58" s="1"/>
  <c r="P464" i="58"/>
  <c r="M464" i="58"/>
  <c r="L464" i="58"/>
  <c r="G400" i="58"/>
  <c r="N400" i="58"/>
  <c r="C400" i="58"/>
  <c r="O400" i="58"/>
  <c r="M400" i="58"/>
  <c r="L400" i="58"/>
  <c r="P400" i="58"/>
  <c r="G336" i="58"/>
  <c r="O336" i="58"/>
  <c r="C336" i="58"/>
  <c r="N336" i="58"/>
  <c r="S336" i="58" s="1"/>
  <c r="M336" i="58"/>
  <c r="L336" i="58"/>
  <c r="P336" i="58"/>
  <c r="C272" i="58"/>
  <c r="O272" i="58"/>
  <c r="G272" i="58"/>
  <c r="N272" i="58"/>
  <c r="S272" i="58" s="1"/>
  <c r="M272" i="58"/>
  <c r="L272" i="58"/>
  <c r="P272" i="58"/>
  <c r="G208" i="58"/>
  <c r="N208" i="58"/>
  <c r="S208" i="58" s="1"/>
  <c r="C208" i="58"/>
  <c r="O208" i="58"/>
  <c r="L208" i="58"/>
  <c r="M208" i="58"/>
  <c r="P208" i="58"/>
  <c r="C403" i="58"/>
  <c r="O403" i="58"/>
  <c r="N403" i="58"/>
  <c r="G403" i="58"/>
  <c r="L403" i="58"/>
  <c r="P403" i="58"/>
  <c r="M403" i="58"/>
  <c r="I403" i="58"/>
  <c r="O99" i="58"/>
  <c r="C99" i="58"/>
  <c r="G99" i="58"/>
  <c r="N99" i="58"/>
  <c r="L99" i="58"/>
  <c r="M99" i="58"/>
  <c r="P99" i="58"/>
  <c r="I99" i="58"/>
  <c r="O526" i="58"/>
  <c r="C526" i="58"/>
  <c r="G526" i="58"/>
  <c r="N526" i="58"/>
  <c r="P526" i="58"/>
  <c r="M526" i="58"/>
  <c r="L526" i="58"/>
  <c r="I526" i="58"/>
  <c r="C462" i="58"/>
  <c r="O462" i="58"/>
  <c r="N462" i="58"/>
  <c r="G462" i="58"/>
  <c r="P462" i="58"/>
  <c r="M462" i="58"/>
  <c r="L462" i="58"/>
  <c r="I462" i="58"/>
  <c r="C398" i="58"/>
  <c r="G398" i="58"/>
  <c r="O398" i="58"/>
  <c r="N398" i="58"/>
  <c r="L398" i="58"/>
  <c r="P398" i="58"/>
  <c r="M398" i="58"/>
  <c r="I398" i="58"/>
  <c r="G334" i="58"/>
  <c r="O334" i="58"/>
  <c r="N334" i="58"/>
  <c r="C334" i="58"/>
  <c r="P334" i="58"/>
  <c r="L334" i="58"/>
  <c r="M334" i="58"/>
  <c r="I334" i="58"/>
  <c r="C270" i="58"/>
  <c r="N270" i="58"/>
  <c r="O270" i="58"/>
  <c r="G270" i="58"/>
  <c r="P270" i="58"/>
  <c r="L270" i="58"/>
  <c r="M270" i="58"/>
  <c r="I270" i="58"/>
  <c r="G206" i="58"/>
  <c r="C206" i="58"/>
  <c r="O206" i="58"/>
  <c r="N206" i="58"/>
  <c r="M206" i="58"/>
  <c r="L206" i="58"/>
  <c r="P206" i="58"/>
  <c r="I206" i="58"/>
  <c r="O142" i="58"/>
  <c r="N142" i="58"/>
  <c r="G142" i="58"/>
  <c r="C142" i="58"/>
  <c r="L142" i="58"/>
  <c r="P142" i="58"/>
  <c r="M142" i="58"/>
  <c r="I142" i="58"/>
  <c r="O78" i="58"/>
  <c r="G78" i="58"/>
  <c r="N78" i="58"/>
  <c r="C78" i="58"/>
  <c r="L78" i="58"/>
  <c r="M78" i="58"/>
  <c r="P78" i="58"/>
  <c r="I78" i="58"/>
  <c r="G920" i="58"/>
  <c r="O920" i="58"/>
  <c r="N920" i="58"/>
  <c r="C920" i="58"/>
  <c r="M920" i="58"/>
  <c r="L920" i="58"/>
  <c r="P920" i="58"/>
  <c r="C856" i="58"/>
  <c r="N856" i="58"/>
  <c r="S856" i="58" s="1"/>
  <c r="G856" i="58"/>
  <c r="O856" i="58"/>
  <c r="M856" i="58"/>
  <c r="P856" i="58"/>
  <c r="L856" i="58"/>
  <c r="G792" i="58"/>
  <c r="C792" i="58"/>
  <c r="N792" i="58"/>
  <c r="O792" i="58"/>
  <c r="M792" i="58"/>
  <c r="P792" i="58"/>
  <c r="L792" i="58"/>
  <c r="C728" i="58"/>
  <c r="G728" i="58"/>
  <c r="N728" i="58"/>
  <c r="O728" i="58"/>
  <c r="M728" i="58"/>
  <c r="L728" i="58"/>
  <c r="P728" i="58"/>
  <c r="C664" i="58"/>
  <c r="O664" i="58"/>
  <c r="G664" i="58"/>
  <c r="N664" i="58"/>
  <c r="M664" i="58"/>
  <c r="P664" i="58"/>
  <c r="L664" i="58"/>
  <c r="O600" i="58"/>
  <c r="G600" i="58"/>
  <c r="C600" i="58"/>
  <c r="N600" i="58"/>
  <c r="S600" i="58" s="1"/>
  <c r="P600" i="58"/>
  <c r="M600" i="58"/>
  <c r="L600" i="58"/>
  <c r="G1067" i="58"/>
  <c r="N1067" i="58"/>
  <c r="O1067" i="58"/>
  <c r="C1067" i="58"/>
  <c r="M1067" i="58"/>
  <c r="J1067" i="58" s="1"/>
  <c r="L1067" i="58"/>
  <c r="P1067" i="58"/>
  <c r="G1003" i="58"/>
  <c r="N1003" i="58"/>
  <c r="S1003" i="58" s="1"/>
  <c r="O1003" i="58"/>
  <c r="C1003" i="58"/>
  <c r="M1003" i="58"/>
  <c r="L1003" i="58"/>
  <c r="P1003" i="58"/>
  <c r="C939" i="58"/>
  <c r="G939" i="58"/>
  <c r="N939" i="58"/>
  <c r="O939" i="58"/>
  <c r="P939" i="58"/>
  <c r="L939" i="58"/>
  <c r="M939" i="58"/>
  <c r="N875" i="58"/>
  <c r="O875" i="58"/>
  <c r="C875" i="58"/>
  <c r="G875" i="58"/>
  <c r="P875" i="58"/>
  <c r="L875" i="58"/>
  <c r="M875" i="58"/>
  <c r="G811" i="58"/>
  <c r="N811" i="58"/>
  <c r="C811" i="58"/>
  <c r="O811" i="58"/>
  <c r="L811" i="58"/>
  <c r="P811" i="58"/>
  <c r="M811" i="58"/>
  <c r="G747" i="58"/>
  <c r="C747" i="58"/>
  <c r="O747" i="58"/>
  <c r="N747" i="58"/>
  <c r="M747" i="58"/>
  <c r="P747" i="58"/>
  <c r="L747" i="58"/>
  <c r="N683" i="58"/>
  <c r="G683" i="58"/>
  <c r="O683" i="58"/>
  <c r="C683" i="58"/>
  <c r="P683" i="58"/>
  <c r="M683" i="58"/>
  <c r="L683" i="58"/>
  <c r="G619" i="58"/>
  <c r="C619" i="58"/>
  <c r="O619" i="58"/>
  <c r="N619" i="58"/>
  <c r="M619" i="58"/>
  <c r="P619" i="58"/>
  <c r="L619" i="58"/>
  <c r="O522" i="58"/>
  <c r="N522" i="58"/>
  <c r="S522" i="58" s="1"/>
  <c r="G522" i="58"/>
  <c r="C522" i="58"/>
  <c r="M522" i="58"/>
  <c r="L522" i="58"/>
  <c r="P522" i="58"/>
  <c r="N1046" i="58"/>
  <c r="C1046" i="58"/>
  <c r="G1046" i="58"/>
  <c r="O1046" i="58"/>
  <c r="M1046" i="58"/>
  <c r="P1046" i="58"/>
  <c r="L1046" i="58"/>
  <c r="O982" i="58"/>
  <c r="N982" i="58"/>
  <c r="C982" i="58"/>
  <c r="G982" i="58"/>
  <c r="M982" i="58"/>
  <c r="P982" i="58"/>
  <c r="L982" i="58"/>
  <c r="O918" i="58"/>
  <c r="C918" i="58"/>
  <c r="N918" i="58"/>
  <c r="G918" i="58"/>
  <c r="M918" i="58"/>
  <c r="L918" i="58"/>
  <c r="P918" i="58"/>
  <c r="C854" i="58"/>
  <c r="N854" i="58"/>
  <c r="G854" i="58"/>
  <c r="O854" i="58"/>
  <c r="M854" i="58"/>
  <c r="L854" i="58"/>
  <c r="P854" i="58"/>
  <c r="N790" i="58"/>
  <c r="C790" i="58"/>
  <c r="G790" i="58"/>
  <c r="O790" i="58"/>
  <c r="M790" i="58"/>
  <c r="P790" i="58"/>
  <c r="L790" i="58"/>
  <c r="G726" i="58"/>
  <c r="N726" i="58"/>
  <c r="O726" i="58"/>
  <c r="C726" i="58"/>
  <c r="M726" i="58"/>
  <c r="P726" i="58"/>
  <c r="L726" i="58"/>
  <c r="G662" i="58"/>
  <c r="O662" i="58"/>
  <c r="C662" i="58"/>
  <c r="N662" i="58"/>
  <c r="M662" i="58"/>
  <c r="P662" i="58"/>
  <c r="L662" i="58"/>
  <c r="N598" i="58"/>
  <c r="G598" i="58"/>
  <c r="C598" i="58"/>
  <c r="O598" i="58"/>
  <c r="M598" i="58"/>
  <c r="L598" i="58"/>
  <c r="P598" i="58"/>
  <c r="N482" i="58"/>
  <c r="G482" i="58"/>
  <c r="C482" i="58"/>
  <c r="O482" i="58"/>
  <c r="M482" i="58"/>
  <c r="P482" i="58"/>
  <c r="L482" i="58"/>
  <c r="G1025" i="58"/>
  <c r="O1025" i="58"/>
  <c r="C1025" i="58"/>
  <c r="N1025" i="58"/>
  <c r="P1025" i="58"/>
  <c r="M1025" i="58"/>
  <c r="L1025" i="58"/>
  <c r="N961" i="58"/>
  <c r="O961" i="58"/>
  <c r="C961" i="58"/>
  <c r="G961" i="58"/>
  <c r="M961" i="58"/>
  <c r="P961" i="58"/>
  <c r="L961" i="58"/>
  <c r="G897" i="58"/>
  <c r="N897" i="58"/>
  <c r="C897" i="58"/>
  <c r="O897" i="58"/>
  <c r="M897" i="58"/>
  <c r="P897" i="58"/>
  <c r="L897" i="58"/>
  <c r="C833" i="58"/>
  <c r="N833" i="58"/>
  <c r="O833" i="58"/>
  <c r="G833" i="58"/>
  <c r="M833" i="58"/>
  <c r="P833" i="58"/>
  <c r="L833" i="58"/>
  <c r="G769" i="58"/>
  <c r="N769" i="58"/>
  <c r="C769" i="58"/>
  <c r="O769" i="58"/>
  <c r="L769" i="58"/>
  <c r="M769" i="58"/>
  <c r="P769" i="58"/>
  <c r="N705" i="58"/>
  <c r="C705" i="58"/>
  <c r="G705" i="58"/>
  <c r="O705" i="58"/>
  <c r="M705" i="58"/>
  <c r="L705" i="58"/>
  <c r="P705" i="58"/>
  <c r="N641" i="58"/>
  <c r="C641" i="58"/>
  <c r="G641" i="58"/>
  <c r="O641" i="58"/>
  <c r="M641" i="58"/>
  <c r="L641" i="58"/>
  <c r="P641" i="58"/>
  <c r="N577" i="58"/>
  <c r="G577" i="58"/>
  <c r="C577" i="58"/>
  <c r="O577" i="58"/>
  <c r="P577" i="58"/>
  <c r="L577" i="58"/>
  <c r="M577" i="58"/>
  <c r="N1060" i="58"/>
  <c r="O1060" i="58"/>
  <c r="C1060" i="58"/>
  <c r="G1060" i="58"/>
  <c r="M1060" i="58"/>
  <c r="P1060" i="58"/>
  <c r="L1060" i="58"/>
  <c r="N996" i="58"/>
  <c r="C996" i="58"/>
  <c r="G996" i="58"/>
  <c r="O996" i="58"/>
  <c r="L996" i="58"/>
  <c r="M996" i="58"/>
  <c r="P996" i="58"/>
  <c r="C932" i="58"/>
  <c r="O932" i="58"/>
  <c r="G932" i="58"/>
  <c r="N932" i="58"/>
  <c r="M932" i="58"/>
  <c r="P932" i="58"/>
  <c r="L932" i="58"/>
  <c r="C868" i="58"/>
  <c r="G868" i="58"/>
  <c r="O868" i="58"/>
  <c r="N868" i="58"/>
  <c r="M868" i="58"/>
  <c r="L868" i="58"/>
  <c r="P868" i="58"/>
  <c r="N804" i="58"/>
  <c r="G804" i="58"/>
  <c r="O804" i="58"/>
  <c r="C804" i="58"/>
  <c r="M804" i="58"/>
  <c r="P804" i="58"/>
  <c r="L804" i="58"/>
  <c r="N740" i="58"/>
  <c r="O740" i="58"/>
  <c r="C740" i="58"/>
  <c r="G740" i="58"/>
  <c r="P740" i="58"/>
  <c r="L740" i="58"/>
  <c r="M740" i="58"/>
  <c r="O676" i="58"/>
  <c r="N676" i="58"/>
  <c r="G676" i="58"/>
  <c r="C676" i="58"/>
  <c r="M676" i="58"/>
  <c r="L676" i="58"/>
  <c r="P676" i="58"/>
  <c r="G612" i="58"/>
  <c r="N612" i="58"/>
  <c r="C612" i="58"/>
  <c r="O612" i="58"/>
  <c r="M612" i="58"/>
  <c r="P612" i="58"/>
  <c r="L612" i="58"/>
  <c r="G488" i="58"/>
  <c r="N488" i="58"/>
  <c r="O488" i="58"/>
  <c r="C488" i="58"/>
  <c r="M488" i="58"/>
  <c r="L488" i="58"/>
  <c r="P488" i="58"/>
  <c r="O1023" i="58"/>
  <c r="N1023" i="58"/>
  <c r="G1023" i="58"/>
  <c r="C1023" i="58"/>
  <c r="M1023" i="58"/>
  <c r="L1023" i="58"/>
  <c r="P1023" i="58"/>
  <c r="C959" i="58"/>
  <c r="N959" i="58"/>
  <c r="O959" i="58"/>
  <c r="G959" i="58"/>
  <c r="P959" i="58"/>
  <c r="L959" i="58"/>
  <c r="M959" i="58"/>
  <c r="N895" i="58"/>
  <c r="O895" i="58"/>
  <c r="C895" i="58"/>
  <c r="G895" i="58"/>
  <c r="M895" i="58"/>
  <c r="L895" i="58"/>
  <c r="P895" i="58"/>
  <c r="C831" i="58"/>
  <c r="O831" i="58"/>
  <c r="N831" i="58"/>
  <c r="G831" i="58"/>
  <c r="M831" i="58"/>
  <c r="P831" i="58"/>
  <c r="L831" i="58"/>
  <c r="O767" i="58"/>
  <c r="C767" i="58"/>
  <c r="N767" i="58"/>
  <c r="G767" i="58"/>
  <c r="M767" i="58"/>
  <c r="P767" i="58"/>
  <c r="L767" i="58"/>
  <c r="C703" i="58"/>
  <c r="N703" i="58"/>
  <c r="S703" i="58" s="1"/>
  <c r="G703" i="58"/>
  <c r="O703" i="58"/>
  <c r="M703" i="58"/>
  <c r="L703" i="58"/>
  <c r="P703" i="58"/>
  <c r="O639" i="58"/>
  <c r="G639" i="58"/>
  <c r="N639" i="58"/>
  <c r="C639" i="58"/>
  <c r="M639" i="58"/>
  <c r="L639" i="58"/>
  <c r="P639" i="58"/>
  <c r="G575" i="58"/>
  <c r="C575" i="58"/>
  <c r="O575" i="58"/>
  <c r="N575" i="58"/>
  <c r="M575" i="58"/>
  <c r="L575" i="58"/>
  <c r="P575" i="58"/>
  <c r="N1042" i="58"/>
  <c r="C1042" i="58"/>
  <c r="O1042" i="58"/>
  <c r="G1042" i="58"/>
  <c r="M1042" i="58"/>
  <c r="P1042" i="58"/>
  <c r="L1042" i="58"/>
  <c r="O978" i="58"/>
  <c r="G978" i="58"/>
  <c r="N978" i="58"/>
  <c r="S978" i="58" s="1"/>
  <c r="C978" i="58"/>
  <c r="M978" i="58"/>
  <c r="P978" i="58"/>
  <c r="L978" i="58"/>
  <c r="G914" i="58"/>
  <c r="C914" i="58"/>
  <c r="N914" i="58"/>
  <c r="O914" i="58"/>
  <c r="M914" i="58"/>
  <c r="L914" i="58"/>
  <c r="P914" i="58"/>
  <c r="N850" i="58"/>
  <c r="C850" i="58"/>
  <c r="O850" i="58"/>
  <c r="G850" i="58"/>
  <c r="P850" i="58"/>
  <c r="M850" i="58"/>
  <c r="L850" i="58"/>
  <c r="G786" i="58"/>
  <c r="C786" i="58"/>
  <c r="N786" i="58"/>
  <c r="O786" i="58"/>
  <c r="M786" i="58"/>
  <c r="L786" i="58"/>
  <c r="P786" i="58"/>
  <c r="G722" i="58"/>
  <c r="N722" i="58"/>
  <c r="S722" i="58" s="1"/>
  <c r="C722" i="58"/>
  <c r="O722" i="58"/>
  <c r="M722" i="58"/>
  <c r="L722" i="58"/>
  <c r="P722" i="58"/>
  <c r="O658" i="58"/>
  <c r="C658" i="58"/>
  <c r="G658" i="58"/>
  <c r="N658" i="58"/>
  <c r="P658" i="58"/>
  <c r="M658" i="58"/>
  <c r="L658" i="58"/>
  <c r="O594" i="58"/>
  <c r="C594" i="58"/>
  <c r="G594" i="58"/>
  <c r="N594" i="58"/>
  <c r="L594" i="58"/>
  <c r="M594" i="58"/>
  <c r="P594" i="58"/>
  <c r="G386" i="58"/>
  <c r="N386" i="58"/>
  <c r="O386" i="58"/>
  <c r="C386" i="58"/>
  <c r="M386" i="58"/>
  <c r="P386" i="58"/>
  <c r="L386" i="58"/>
  <c r="C1021" i="58"/>
  <c r="N1021" i="58"/>
  <c r="G1021" i="58"/>
  <c r="O1021" i="58"/>
  <c r="M1021" i="58"/>
  <c r="P1021" i="58"/>
  <c r="L1021" i="58"/>
  <c r="N957" i="58"/>
  <c r="C957" i="58"/>
  <c r="O957" i="58"/>
  <c r="G957" i="58"/>
  <c r="M957" i="58"/>
  <c r="L957" i="58"/>
  <c r="P957" i="58"/>
  <c r="O893" i="58"/>
  <c r="G893" i="58"/>
  <c r="C893" i="58"/>
  <c r="N893" i="58"/>
  <c r="P893" i="58"/>
  <c r="L893" i="58"/>
  <c r="M893" i="58"/>
  <c r="C829" i="58"/>
  <c r="N829" i="58"/>
  <c r="O829" i="58"/>
  <c r="G829" i="58"/>
  <c r="P829" i="58"/>
  <c r="L829" i="58"/>
  <c r="M829" i="58"/>
  <c r="G765" i="58"/>
  <c r="N765" i="58"/>
  <c r="C765" i="58"/>
  <c r="O765" i="58"/>
  <c r="P765" i="58"/>
  <c r="L765" i="58"/>
  <c r="M765" i="58"/>
  <c r="O701" i="58"/>
  <c r="C701" i="58"/>
  <c r="N701" i="58"/>
  <c r="G701" i="58"/>
  <c r="L701" i="58"/>
  <c r="P701" i="58"/>
  <c r="M701" i="58"/>
  <c r="G637" i="58"/>
  <c r="O637" i="58"/>
  <c r="C637" i="58"/>
  <c r="N637" i="58"/>
  <c r="M637" i="58"/>
  <c r="L637" i="58"/>
  <c r="P637" i="58"/>
  <c r="O573" i="58"/>
  <c r="G573" i="58"/>
  <c r="N573" i="58"/>
  <c r="C573" i="58"/>
  <c r="L573" i="58"/>
  <c r="P573" i="58"/>
  <c r="M573" i="58"/>
  <c r="N298" i="58"/>
  <c r="O298" i="58"/>
  <c r="G298" i="58"/>
  <c r="C298" i="58"/>
  <c r="M298" i="58"/>
  <c r="L298" i="58"/>
  <c r="P298" i="58"/>
  <c r="N234" i="58"/>
  <c r="G234" i="58"/>
  <c r="C234" i="58"/>
  <c r="O234" i="58"/>
  <c r="M234" i="58"/>
  <c r="P234" i="58"/>
  <c r="L234" i="58"/>
  <c r="C170" i="58"/>
  <c r="N170" i="58"/>
  <c r="O170" i="58"/>
  <c r="G170" i="58"/>
  <c r="M170" i="58"/>
  <c r="L170" i="58"/>
  <c r="P170" i="58"/>
  <c r="N106" i="58"/>
  <c r="O106" i="58"/>
  <c r="C106" i="58"/>
  <c r="G106" i="58"/>
  <c r="M106" i="58"/>
  <c r="P106" i="58"/>
  <c r="L106" i="58"/>
  <c r="O42" i="58"/>
  <c r="C42" i="58"/>
  <c r="G42" i="58"/>
  <c r="N42" i="58"/>
  <c r="P42" i="58"/>
  <c r="L42" i="58"/>
  <c r="M42" i="58"/>
  <c r="C1654" i="58"/>
  <c r="O1654" i="58"/>
  <c r="N1654" i="58"/>
  <c r="G1654" i="58"/>
  <c r="P1654" i="58"/>
  <c r="L1654" i="58"/>
  <c r="M1654" i="58"/>
  <c r="O557" i="58"/>
  <c r="G557" i="58"/>
  <c r="N557" i="58"/>
  <c r="C557" i="58"/>
  <c r="M557" i="58"/>
  <c r="P557" i="58"/>
  <c r="L557" i="58"/>
  <c r="C493" i="58"/>
  <c r="O493" i="58"/>
  <c r="N493" i="58"/>
  <c r="G493" i="58"/>
  <c r="M493" i="58"/>
  <c r="P493" i="58"/>
  <c r="L493" i="58"/>
  <c r="G429" i="58"/>
  <c r="N429" i="58"/>
  <c r="C429" i="58"/>
  <c r="O429" i="58"/>
  <c r="P429" i="58"/>
  <c r="M429" i="58"/>
  <c r="L429" i="58"/>
  <c r="G365" i="58"/>
  <c r="O365" i="58"/>
  <c r="C365" i="58"/>
  <c r="N365" i="58"/>
  <c r="M365" i="58"/>
  <c r="L365" i="58"/>
  <c r="P365" i="58"/>
  <c r="C301" i="58"/>
  <c r="N301" i="58"/>
  <c r="G301" i="58"/>
  <c r="M301" i="58"/>
  <c r="L301" i="58"/>
  <c r="O301" i="58"/>
  <c r="P301" i="58"/>
  <c r="N237" i="58"/>
  <c r="O237" i="58"/>
  <c r="C237" i="58"/>
  <c r="M237" i="58"/>
  <c r="G237" i="58"/>
  <c r="L237" i="58"/>
  <c r="P237" i="58"/>
  <c r="C173" i="58"/>
  <c r="G173" i="58"/>
  <c r="N173" i="58"/>
  <c r="M173" i="58"/>
  <c r="O173" i="58"/>
  <c r="L173" i="58"/>
  <c r="P173" i="58"/>
  <c r="N109" i="58"/>
  <c r="C109" i="58"/>
  <c r="G109" i="58"/>
  <c r="O109" i="58"/>
  <c r="M109" i="58"/>
  <c r="L109" i="58"/>
  <c r="P109" i="58"/>
  <c r="N45" i="58"/>
  <c r="C45" i="58"/>
  <c r="O45" i="58"/>
  <c r="G45" i="58"/>
  <c r="M45" i="58"/>
  <c r="P45" i="58"/>
  <c r="L45" i="58"/>
  <c r="C1685" i="58"/>
  <c r="O1685" i="58"/>
  <c r="N1685" i="58"/>
  <c r="G1685" i="58"/>
  <c r="P1685" i="58"/>
  <c r="L1685" i="58"/>
  <c r="M1685" i="58"/>
  <c r="J1685" i="58" s="1"/>
  <c r="C424" i="58"/>
  <c r="O424" i="58"/>
  <c r="G424" i="58"/>
  <c r="N424" i="58"/>
  <c r="L424" i="58"/>
  <c r="P424" i="58"/>
  <c r="M424" i="58"/>
  <c r="O360" i="58"/>
  <c r="G360" i="58"/>
  <c r="N360" i="58"/>
  <c r="C360" i="58"/>
  <c r="P360" i="58"/>
  <c r="L360" i="58"/>
  <c r="M360" i="58"/>
  <c r="O296" i="58"/>
  <c r="G296" i="58"/>
  <c r="N296" i="58"/>
  <c r="C296" i="58"/>
  <c r="M296" i="58"/>
  <c r="L296" i="58"/>
  <c r="P296" i="58"/>
  <c r="C232" i="58"/>
  <c r="O232" i="58"/>
  <c r="G232" i="58"/>
  <c r="N232" i="58"/>
  <c r="L232" i="58"/>
  <c r="P232" i="58"/>
  <c r="M232" i="58"/>
  <c r="N168" i="58"/>
  <c r="C168" i="58"/>
  <c r="O168" i="58"/>
  <c r="G168" i="58"/>
  <c r="L168" i="58"/>
  <c r="M168" i="58"/>
  <c r="P168" i="58"/>
  <c r="O112" i="58"/>
  <c r="N112" i="58"/>
  <c r="C112" i="58"/>
  <c r="G112" i="58"/>
  <c r="P112" i="58"/>
  <c r="L112" i="58"/>
  <c r="M112" i="58"/>
  <c r="C96" i="58"/>
  <c r="G96" i="58"/>
  <c r="O96" i="58"/>
  <c r="N96" i="58"/>
  <c r="L96" i="58"/>
  <c r="M96" i="58"/>
  <c r="P96" i="58"/>
  <c r="O291" i="58"/>
  <c r="N291" i="58"/>
  <c r="C291" i="58"/>
  <c r="G291" i="58"/>
  <c r="M291" i="58"/>
  <c r="P291" i="58"/>
  <c r="L291" i="58"/>
  <c r="I291" i="58"/>
  <c r="C211" i="58"/>
  <c r="O211" i="58"/>
  <c r="G211" i="58"/>
  <c r="N211" i="58"/>
  <c r="L211" i="58"/>
  <c r="P211" i="58"/>
  <c r="M211" i="58"/>
  <c r="I211" i="58"/>
  <c r="O385" i="58"/>
  <c r="G385" i="58"/>
  <c r="C385" i="58"/>
  <c r="N385" i="58"/>
  <c r="L385" i="58"/>
  <c r="P385" i="58"/>
  <c r="M385" i="58"/>
  <c r="I385" i="58"/>
  <c r="N129" i="58"/>
  <c r="O129" i="58"/>
  <c r="G129" i="58"/>
  <c r="C129" i="58"/>
  <c r="P129" i="58"/>
  <c r="L129" i="58"/>
  <c r="M129" i="58"/>
  <c r="I129" i="58"/>
  <c r="N944" i="58"/>
  <c r="G944" i="58"/>
  <c r="O944" i="58"/>
  <c r="C944" i="58"/>
  <c r="M944" i="58"/>
  <c r="P944" i="58"/>
  <c r="L944" i="58"/>
  <c r="N880" i="58"/>
  <c r="C880" i="58"/>
  <c r="O880" i="58"/>
  <c r="G880" i="58"/>
  <c r="M880" i="58"/>
  <c r="P880" i="58"/>
  <c r="L880" i="58"/>
  <c r="C816" i="58"/>
  <c r="O816" i="58"/>
  <c r="N816" i="58"/>
  <c r="G816" i="58"/>
  <c r="L816" i="58"/>
  <c r="M816" i="58"/>
  <c r="P816" i="58"/>
  <c r="O752" i="58"/>
  <c r="G752" i="58"/>
  <c r="C752" i="58"/>
  <c r="N752" i="58"/>
  <c r="M752" i="58"/>
  <c r="L752" i="58"/>
  <c r="P752" i="58"/>
  <c r="G688" i="58"/>
  <c r="N688" i="58"/>
  <c r="C688" i="58"/>
  <c r="O688" i="58"/>
  <c r="M688" i="58"/>
  <c r="P688" i="58"/>
  <c r="L688" i="58"/>
  <c r="I648" i="58"/>
  <c r="G624" i="58"/>
  <c r="C624" i="58"/>
  <c r="N624" i="58"/>
  <c r="M624" i="58"/>
  <c r="O624" i="58"/>
  <c r="L624" i="58"/>
  <c r="P624" i="58"/>
  <c r="I584" i="58"/>
  <c r="C504" i="58"/>
  <c r="O504" i="58"/>
  <c r="G504" i="58"/>
  <c r="N504" i="58"/>
  <c r="M504" i="58"/>
  <c r="P504" i="58"/>
  <c r="L504" i="58"/>
  <c r="I1051" i="58"/>
  <c r="O1027" i="58"/>
  <c r="G1027" i="58"/>
  <c r="N1027" i="58"/>
  <c r="C1027" i="58"/>
  <c r="M1027" i="58"/>
  <c r="L1027" i="58"/>
  <c r="P1027" i="58"/>
  <c r="I987" i="58"/>
  <c r="C963" i="58"/>
  <c r="N963" i="58"/>
  <c r="O963" i="58"/>
  <c r="G963" i="58"/>
  <c r="M963" i="58"/>
  <c r="L963" i="58"/>
  <c r="P963" i="58"/>
  <c r="I923" i="58"/>
  <c r="O899" i="58"/>
  <c r="G899" i="58"/>
  <c r="N899" i="58"/>
  <c r="C899" i="58"/>
  <c r="M899" i="58"/>
  <c r="P899" i="58"/>
  <c r="L899" i="58"/>
  <c r="I859" i="58"/>
  <c r="N835" i="58"/>
  <c r="C835" i="58"/>
  <c r="O835" i="58"/>
  <c r="G835" i="58"/>
  <c r="M835" i="58"/>
  <c r="L835" i="58"/>
  <c r="P835" i="58"/>
  <c r="I795" i="58"/>
  <c r="C771" i="58"/>
  <c r="O771" i="58"/>
  <c r="G771" i="58"/>
  <c r="N771" i="58"/>
  <c r="M771" i="58"/>
  <c r="P771" i="58"/>
  <c r="L771" i="58"/>
  <c r="I731" i="58"/>
  <c r="O707" i="58"/>
  <c r="G707" i="58"/>
  <c r="N707" i="58"/>
  <c r="C707" i="58"/>
  <c r="M707" i="58"/>
  <c r="L707" i="58"/>
  <c r="P707" i="58"/>
  <c r="I667" i="58"/>
  <c r="C643" i="58"/>
  <c r="O643" i="58"/>
  <c r="G643" i="58"/>
  <c r="N643" i="58"/>
  <c r="M643" i="58"/>
  <c r="L643" i="58"/>
  <c r="P643" i="58"/>
  <c r="I603" i="58"/>
  <c r="G579" i="58"/>
  <c r="N579" i="58"/>
  <c r="C579" i="58"/>
  <c r="O579" i="58"/>
  <c r="M579" i="58"/>
  <c r="P579" i="58"/>
  <c r="L579" i="58"/>
  <c r="I458" i="58"/>
  <c r="O1070" i="58"/>
  <c r="C1070" i="58"/>
  <c r="N1070" i="58"/>
  <c r="G1070" i="58"/>
  <c r="M1070" i="58"/>
  <c r="P1070" i="58"/>
  <c r="L1070" i="58"/>
  <c r="I1030" i="58"/>
  <c r="C1006" i="58"/>
  <c r="G1006" i="58"/>
  <c r="N1006" i="58"/>
  <c r="O1006" i="58"/>
  <c r="M1006" i="58"/>
  <c r="P1006" i="58"/>
  <c r="L1006" i="58"/>
  <c r="I966" i="58"/>
  <c r="N942" i="58"/>
  <c r="G942" i="58"/>
  <c r="O942" i="58"/>
  <c r="C942" i="58"/>
  <c r="M942" i="58"/>
  <c r="P942" i="58"/>
  <c r="L942" i="58"/>
  <c r="I902" i="58"/>
  <c r="G878" i="58"/>
  <c r="N878" i="58"/>
  <c r="C878" i="58"/>
  <c r="O878" i="58"/>
  <c r="M878" i="58"/>
  <c r="L878" i="58"/>
  <c r="P878" i="58"/>
  <c r="I838" i="58"/>
  <c r="O814" i="58"/>
  <c r="N814" i="58"/>
  <c r="G814" i="58"/>
  <c r="C814" i="58"/>
  <c r="L814" i="58"/>
  <c r="P814" i="58"/>
  <c r="M814" i="58"/>
  <c r="I774" i="58"/>
  <c r="G750" i="58"/>
  <c r="O750" i="58"/>
  <c r="C750" i="58"/>
  <c r="N750" i="58"/>
  <c r="M750" i="58"/>
  <c r="L750" i="58"/>
  <c r="P750" i="58"/>
  <c r="I710" i="58"/>
  <c r="O686" i="58"/>
  <c r="C686" i="58"/>
  <c r="N686" i="58"/>
  <c r="G686" i="58"/>
  <c r="M686" i="58"/>
  <c r="P686" i="58"/>
  <c r="L686" i="58"/>
  <c r="I646" i="58"/>
  <c r="N622" i="58"/>
  <c r="G622" i="58"/>
  <c r="O622" i="58"/>
  <c r="C622" i="58"/>
  <c r="M622" i="58"/>
  <c r="L622" i="58"/>
  <c r="P622" i="58"/>
  <c r="I582" i="58"/>
  <c r="O560" i="58"/>
  <c r="C560" i="58"/>
  <c r="N560" i="58"/>
  <c r="G560" i="58"/>
  <c r="L560" i="58"/>
  <c r="P560" i="58"/>
  <c r="M560" i="58"/>
  <c r="I354" i="58"/>
  <c r="N1049" i="58"/>
  <c r="S1049" i="58" s="1"/>
  <c r="C1049" i="58"/>
  <c r="O1049" i="58"/>
  <c r="G1049" i="58"/>
  <c r="M1049" i="58"/>
  <c r="L1049" i="58"/>
  <c r="P1049" i="58"/>
  <c r="I1009" i="58"/>
  <c r="N985" i="58"/>
  <c r="O985" i="58"/>
  <c r="C985" i="58"/>
  <c r="G985" i="58"/>
  <c r="M985" i="58"/>
  <c r="P985" i="58"/>
  <c r="L985" i="58"/>
  <c r="I945" i="58"/>
  <c r="O921" i="58"/>
  <c r="G921" i="58"/>
  <c r="C921" i="58"/>
  <c r="N921" i="58"/>
  <c r="M921" i="58"/>
  <c r="P921" i="58"/>
  <c r="L921" i="58"/>
  <c r="I881" i="58"/>
  <c r="O857" i="58"/>
  <c r="G857" i="58"/>
  <c r="N857" i="58"/>
  <c r="C857" i="58"/>
  <c r="M857" i="58"/>
  <c r="P857" i="58"/>
  <c r="L857" i="58"/>
  <c r="I817" i="58"/>
  <c r="N793" i="58"/>
  <c r="O793" i="58"/>
  <c r="C793" i="58"/>
  <c r="G793" i="58"/>
  <c r="M793" i="58"/>
  <c r="P793" i="58"/>
  <c r="L793" i="58"/>
  <c r="I753" i="58"/>
  <c r="G729" i="58"/>
  <c r="N729" i="58"/>
  <c r="C729" i="58"/>
  <c r="O729" i="58"/>
  <c r="M729" i="58"/>
  <c r="L729" i="58"/>
  <c r="P729" i="58"/>
  <c r="I689" i="58"/>
  <c r="N665" i="58"/>
  <c r="C665" i="58"/>
  <c r="G665" i="58"/>
  <c r="O665" i="58"/>
  <c r="M665" i="58"/>
  <c r="P665" i="58"/>
  <c r="L665" i="58"/>
  <c r="I625" i="58"/>
  <c r="C601" i="58"/>
  <c r="O601" i="58"/>
  <c r="N601" i="58"/>
  <c r="S601" i="58" s="1"/>
  <c r="G601" i="58"/>
  <c r="M601" i="58"/>
  <c r="L601" i="58"/>
  <c r="P601" i="58"/>
  <c r="I546" i="58"/>
  <c r="C378" i="58"/>
  <c r="O378" i="58"/>
  <c r="N378" i="58"/>
  <c r="G378" i="58"/>
  <c r="L378" i="58"/>
  <c r="M378" i="58"/>
  <c r="P378" i="58"/>
  <c r="I1044" i="58"/>
  <c r="G1020" i="58"/>
  <c r="C1020" i="58"/>
  <c r="N1020" i="58"/>
  <c r="O1020" i="58"/>
  <c r="M1020" i="58"/>
  <c r="P1020" i="58"/>
  <c r="L1020" i="58"/>
  <c r="I980" i="58"/>
  <c r="N956" i="58"/>
  <c r="C956" i="58"/>
  <c r="G956" i="58"/>
  <c r="O956" i="58"/>
  <c r="M956" i="58"/>
  <c r="L956" i="58"/>
  <c r="P956" i="58"/>
  <c r="I916" i="58"/>
  <c r="G892" i="58"/>
  <c r="O892" i="58"/>
  <c r="C892" i="58"/>
  <c r="N892" i="58"/>
  <c r="M892" i="58"/>
  <c r="P892" i="58"/>
  <c r="L892" i="58"/>
  <c r="I852" i="58"/>
  <c r="C828" i="58"/>
  <c r="G828" i="58"/>
  <c r="N828" i="58"/>
  <c r="O828" i="58"/>
  <c r="M828" i="58"/>
  <c r="L828" i="58"/>
  <c r="P828" i="58"/>
  <c r="I788" i="58"/>
  <c r="G764" i="58"/>
  <c r="C764" i="58"/>
  <c r="N764" i="58"/>
  <c r="S764" i="58" s="1"/>
  <c r="O764" i="58"/>
  <c r="M764" i="58"/>
  <c r="L764" i="58"/>
  <c r="P764" i="58"/>
  <c r="I724" i="58"/>
  <c r="G700" i="58"/>
  <c r="C700" i="58"/>
  <c r="O700" i="58"/>
  <c r="N700" i="58"/>
  <c r="S700" i="58" s="1"/>
  <c r="M700" i="58"/>
  <c r="J700" i="58" s="1"/>
  <c r="L700" i="58"/>
  <c r="P700" i="58"/>
  <c r="I660" i="58"/>
  <c r="N636" i="58"/>
  <c r="S636" i="58" s="1"/>
  <c r="G636" i="58"/>
  <c r="O636" i="58"/>
  <c r="C636" i="58"/>
  <c r="M636" i="58"/>
  <c r="P636" i="58"/>
  <c r="L636" i="58"/>
  <c r="I596" i="58"/>
  <c r="O572" i="58"/>
  <c r="C572" i="58"/>
  <c r="N572" i="58"/>
  <c r="G572" i="58"/>
  <c r="M572" i="58"/>
  <c r="L572" i="58"/>
  <c r="P572" i="58"/>
  <c r="I402" i="58"/>
  <c r="C1047" i="58"/>
  <c r="N1047" i="58"/>
  <c r="O1047" i="58"/>
  <c r="G1047" i="58"/>
  <c r="M1047" i="58"/>
  <c r="P1047" i="58"/>
  <c r="L1047" i="58"/>
  <c r="I1007" i="58"/>
  <c r="C983" i="58"/>
  <c r="N983" i="58"/>
  <c r="G983" i="58"/>
  <c r="O983" i="58"/>
  <c r="L983" i="58"/>
  <c r="P983" i="58"/>
  <c r="M983" i="58"/>
  <c r="I943" i="58"/>
  <c r="C919" i="58"/>
  <c r="N919" i="58"/>
  <c r="O919" i="58"/>
  <c r="G919" i="58"/>
  <c r="L919" i="58"/>
  <c r="P919" i="58"/>
  <c r="M919" i="58"/>
  <c r="I879" i="58"/>
  <c r="O855" i="58"/>
  <c r="C855" i="58"/>
  <c r="G855" i="58"/>
  <c r="N855" i="58"/>
  <c r="M855" i="58"/>
  <c r="P855" i="58"/>
  <c r="L855" i="58"/>
  <c r="I815" i="58"/>
  <c r="C791" i="58"/>
  <c r="G791" i="58"/>
  <c r="N791" i="58"/>
  <c r="O791" i="58"/>
  <c r="M791" i="58"/>
  <c r="P791" i="58"/>
  <c r="L791" i="58"/>
  <c r="I751" i="58"/>
  <c r="G727" i="58"/>
  <c r="C727" i="58"/>
  <c r="O727" i="58"/>
  <c r="N727" i="58"/>
  <c r="S727" i="58" s="1"/>
  <c r="M727" i="58"/>
  <c r="L727" i="58"/>
  <c r="P727" i="58"/>
  <c r="I687" i="58"/>
  <c r="C663" i="58"/>
  <c r="G663" i="58"/>
  <c r="N663" i="58"/>
  <c r="O663" i="58"/>
  <c r="M663" i="58"/>
  <c r="J663" i="58" s="1"/>
  <c r="P663" i="58"/>
  <c r="L663" i="58"/>
  <c r="I623" i="58"/>
  <c r="N599" i="58"/>
  <c r="C599" i="58"/>
  <c r="G599" i="58"/>
  <c r="O599" i="58"/>
  <c r="M599" i="58"/>
  <c r="P599" i="58"/>
  <c r="L599" i="58"/>
  <c r="I506" i="58"/>
  <c r="O1066" i="58"/>
  <c r="N1066" i="58"/>
  <c r="C1066" i="58"/>
  <c r="G1066" i="58"/>
  <c r="M1066" i="58"/>
  <c r="L1066" i="58"/>
  <c r="P1066" i="58"/>
  <c r="I1026" i="58"/>
  <c r="N1002" i="58"/>
  <c r="S1002" i="58" s="1"/>
  <c r="C1002" i="58"/>
  <c r="O1002" i="58"/>
  <c r="M1002" i="58"/>
  <c r="G1002" i="58"/>
  <c r="L1002" i="58"/>
  <c r="P1002" i="58"/>
  <c r="I962" i="58"/>
  <c r="G938" i="58"/>
  <c r="O938" i="58"/>
  <c r="C938" i="58"/>
  <c r="N938" i="58"/>
  <c r="S938" i="58" s="1"/>
  <c r="M938" i="58"/>
  <c r="L938" i="58"/>
  <c r="P938" i="58"/>
  <c r="I898" i="58"/>
  <c r="G874" i="58"/>
  <c r="C874" i="58"/>
  <c r="N874" i="58"/>
  <c r="S874" i="58" s="1"/>
  <c r="O874" i="58"/>
  <c r="M874" i="58"/>
  <c r="P874" i="58"/>
  <c r="L874" i="58"/>
  <c r="I834" i="58"/>
  <c r="N810" i="58"/>
  <c r="O810" i="58"/>
  <c r="C810" i="58"/>
  <c r="G810" i="58"/>
  <c r="M810" i="58"/>
  <c r="L810" i="58"/>
  <c r="P810" i="58"/>
  <c r="I770" i="58"/>
  <c r="N746" i="58"/>
  <c r="C746" i="58"/>
  <c r="G746" i="58"/>
  <c r="O746" i="58"/>
  <c r="M746" i="58"/>
  <c r="L746" i="58"/>
  <c r="P746" i="58"/>
  <c r="I706" i="58"/>
  <c r="O682" i="58"/>
  <c r="N682" i="58"/>
  <c r="G682" i="58"/>
  <c r="C682" i="58"/>
  <c r="M682" i="58"/>
  <c r="L682" i="58"/>
  <c r="P682" i="58"/>
  <c r="I642" i="58"/>
  <c r="C618" i="58"/>
  <c r="N618" i="58"/>
  <c r="S618" i="58" s="1"/>
  <c r="O618" i="58"/>
  <c r="G618" i="58"/>
  <c r="L618" i="58"/>
  <c r="M618" i="58"/>
  <c r="P618" i="58"/>
  <c r="I578" i="58"/>
  <c r="G544" i="58"/>
  <c r="N544" i="58"/>
  <c r="S544" i="58" s="1"/>
  <c r="C544" i="58"/>
  <c r="O544" i="58"/>
  <c r="M544" i="58"/>
  <c r="P544" i="58"/>
  <c r="L544" i="58"/>
  <c r="I1069" i="58"/>
  <c r="O1045" i="58"/>
  <c r="C1045" i="58"/>
  <c r="N1045" i="58"/>
  <c r="S1045" i="58" s="1"/>
  <c r="G1045" i="58"/>
  <c r="L1045" i="58"/>
  <c r="P1045" i="58"/>
  <c r="M1045" i="58"/>
  <c r="I1005" i="58"/>
  <c r="N981" i="58"/>
  <c r="S981" i="58" s="1"/>
  <c r="G981" i="58"/>
  <c r="C981" i="58"/>
  <c r="O981" i="58"/>
  <c r="M981" i="58"/>
  <c r="L981" i="58"/>
  <c r="P981" i="58"/>
  <c r="I941" i="58"/>
  <c r="G917" i="58"/>
  <c r="N917" i="58"/>
  <c r="S917" i="58" s="1"/>
  <c r="O917" i="58"/>
  <c r="C917" i="58"/>
  <c r="M917" i="58"/>
  <c r="J917" i="58" s="1"/>
  <c r="L917" i="58"/>
  <c r="P917" i="58"/>
  <c r="I877" i="58"/>
  <c r="N853" i="58"/>
  <c r="S853" i="58" s="1"/>
  <c r="C853" i="58"/>
  <c r="G853" i="58"/>
  <c r="O853" i="58"/>
  <c r="P853" i="58"/>
  <c r="L853" i="58"/>
  <c r="M853" i="58"/>
  <c r="J853" i="58" s="1"/>
  <c r="I813" i="58"/>
  <c r="N789" i="58"/>
  <c r="C789" i="58"/>
  <c r="O789" i="58"/>
  <c r="G789" i="58"/>
  <c r="P789" i="58"/>
  <c r="L789" i="58"/>
  <c r="M789" i="58"/>
  <c r="I749" i="58"/>
  <c r="G725" i="58"/>
  <c r="C725" i="58"/>
  <c r="N725" i="58"/>
  <c r="O725" i="58"/>
  <c r="P725" i="58"/>
  <c r="L725" i="58"/>
  <c r="M725" i="58"/>
  <c r="I685" i="58"/>
  <c r="N661" i="58"/>
  <c r="S661" i="58" s="1"/>
  <c r="G661" i="58"/>
  <c r="O661" i="58"/>
  <c r="C661" i="58"/>
  <c r="L661" i="58"/>
  <c r="P661" i="58"/>
  <c r="M661" i="58"/>
  <c r="I621" i="58"/>
  <c r="N597" i="58"/>
  <c r="S597" i="58" s="1"/>
  <c r="C597" i="58"/>
  <c r="O597" i="58"/>
  <c r="G597" i="58"/>
  <c r="P597" i="58"/>
  <c r="L597" i="58"/>
  <c r="M597" i="58"/>
  <c r="I530" i="58"/>
  <c r="O410" i="58"/>
  <c r="G410" i="58"/>
  <c r="N410" i="58"/>
  <c r="S410" i="58" s="1"/>
  <c r="C410" i="58"/>
  <c r="L410" i="58"/>
  <c r="P410" i="58"/>
  <c r="M410" i="58"/>
  <c r="I282" i="58"/>
  <c r="G258" i="58"/>
  <c r="C258" i="58"/>
  <c r="N258" i="58"/>
  <c r="O258" i="58"/>
  <c r="M258" i="58"/>
  <c r="P258" i="58"/>
  <c r="L258" i="58"/>
  <c r="I218" i="58"/>
  <c r="N194" i="58"/>
  <c r="S194" i="58" s="1"/>
  <c r="C194" i="58"/>
  <c r="O194" i="58"/>
  <c r="M194" i="58"/>
  <c r="G194" i="58"/>
  <c r="P194" i="58"/>
  <c r="L194" i="58"/>
  <c r="I154" i="58"/>
  <c r="G130" i="58"/>
  <c r="O130" i="58"/>
  <c r="N130" i="58"/>
  <c r="C130" i="58"/>
  <c r="P130" i="58"/>
  <c r="M130" i="58"/>
  <c r="L130" i="58"/>
  <c r="I90" i="58"/>
  <c r="O66" i="58"/>
  <c r="N66" i="58"/>
  <c r="S66" i="58" s="1"/>
  <c r="G66" i="58"/>
  <c r="C66" i="58"/>
  <c r="P66" i="58"/>
  <c r="M66" i="58"/>
  <c r="L66" i="58"/>
  <c r="O1676" i="58"/>
  <c r="G1676" i="58"/>
  <c r="C1676" i="58"/>
  <c r="N1676" i="58"/>
  <c r="L1676" i="58"/>
  <c r="P1676" i="58"/>
  <c r="M1676" i="58"/>
  <c r="I541" i="58"/>
  <c r="N517" i="58"/>
  <c r="O517" i="58"/>
  <c r="G517" i="58"/>
  <c r="C517" i="58"/>
  <c r="M517" i="58"/>
  <c r="L517" i="58"/>
  <c r="P517" i="58"/>
  <c r="I477" i="58"/>
  <c r="C453" i="58"/>
  <c r="O453" i="58"/>
  <c r="G453" i="58"/>
  <c r="N453" i="58"/>
  <c r="S453" i="58" s="1"/>
  <c r="M453" i="58"/>
  <c r="P453" i="58"/>
  <c r="L453" i="58"/>
  <c r="I413" i="58"/>
  <c r="N389" i="58"/>
  <c r="S389" i="58" s="1"/>
  <c r="O389" i="58"/>
  <c r="C389" i="58"/>
  <c r="G389" i="58"/>
  <c r="M389" i="58"/>
  <c r="L389" i="58"/>
  <c r="P389" i="58"/>
  <c r="I349" i="58"/>
  <c r="N325" i="58"/>
  <c r="S325" i="58" s="1"/>
  <c r="O325" i="58"/>
  <c r="C325" i="58"/>
  <c r="G325" i="58"/>
  <c r="M325" i="58"/>
  <c r="P325" i="58"/>
  <c r="L325" i="58"/>
  <c r="I285" i="58"/>
  <c r="N261" i="58"/>
  <c r="S261" i="58" s="1"/>
  <c r="C261" i="58"/>
  <c r="G261" i="58"/>
  <c r="O261" i="58"/>
  <c r="M261" i="58"/>
  <c r="J261" i="58" s="1"/>
  <c r="L261" i="58"/>
  <c r="P261" i="58"/>
  <c r="I221" i="58"/>
  <c r="C197" i="58"/>
  <c r="N197" i="58"/>
  <c r="S197" i="58" s="1"/>
  <c r="G197" i="58"/>
  <c r="O197" i="58"/>
  <c r="M197" i="58"/>
  <c r="P197" i="58"/>
  <c r="L197" i="58"/>
  <c r="I157" i="58"/>
  <c r="G133" i="58"/>
  <c r="C133" i="58"/>
  <c r="N133" i="58"/>
  <c r="S133" i="58" s="1"/>
  <c r="O133" i="58"/>
  <c r="M133" i="58"/>
  <c r="P133" i="58"/>
  <c r="L133" i="58"/>
  <c r="I93" i="58"/>
  <c r="C69" i="58"/>
  <c r="O69" i="58"/>
  <c r="G69" i="58"/>
  <c r="N69" i="58"/>
  <c r="S69" i="58" s="1"/>
  <c r="M69" i="58"/>
  <c r="P69" i="58"/>
  <c r="L69" i="58"/>
  <c r="I1655" i="58"/>
  <c r="I472" i="58"/>
  <c r="C448" i="58"/>
  <c r="O448" i="58"/>
  <c r="G448" i="58"/>
  <c r="N448" i="58"/>
  <c r="S448" i="58" s="1"/>
  <c r="P448" i="58"/>
  <c r="L448" i="58"/>
  <c r="M448" i="58"/>
  <c r="I408" i="58"/>
  <c r="G384" i="58"/>
  <c r="N384" i="58"/>
  <c r="S384" i="58" s="1"/>
  <c r="C384" i="58"/>
  <c r="O384" i="58"/>
  <c r="L384" i="58"/>
  <c r="M384" i="58"/>
  <c r="P384" i="58"/>
  <c r="I344" i="58"/>
  <c r="O320" i="58"/>
  <c r="N320" i="58"/>
  <c r="G320" i="58"/>
  <c r="C320" i="58"/>
  <c r="P320" i="58"/>
  <c r="M320" i="58"/>
  <c r="L320" i="58"/>
  <c r="I280" i="58"/>
  <c r="G256" i="58"/>
  <c r="N256" i="58"/>
  <c r="S256" i="58" s="1"/>
  <c r="C256" i="58"/>
  <c r="O256" i="58"/>
  <c r="P256" i="58"/>
  <c r="L256" i="58"/>
  <c r="M256" i="58"/>
  <c r="I216" i="58"/>
  <c r="N192" i="58"/>
  <c r="S192" i="58" s="1"/>
  <c r="C192" i="58"/>
  <c r="O192" i="58"/>
  <c r="G192" i="58"/>
  <c r="L192" i="58"/>
  <c r="M192" i="58"/>
  <c r="P192" i="58"/>
  <c r="I152" i="58"/>
  <c r="O563" i="58"/>
  <c r="N563" i="58"/>
  <c r="C563" i="58"/>
  <c r="G563" i="58"/>
  <c r="M563" i="58"/>
  <c r="P563" i="58"/>
  <c r="L563" i="58"/>
  <c r="G499" i="58"/>
  <c r="O499" i="58"/>
  <c r="C499" i="58"/>
  <c r="N499" i="58"/>
  <c r="M499" i="58"/>
  <c r="P499" i="58"/>
  <c r="L499" i="58"/>
  <c r="N435" i="58"/>
  <c r="C435" i="58"/>
  <c r="G435" i="58"/>
  <c r="O435" i="58"/>
  <c r="P435" i="58"/>
  <c r="L435" i="58"/>
  <c r="M435" i="58"/>
  <c r="O371" i="58"/>
  <c r="N371" i="58"/>
  <c r="G371" i="58"/>
  <c r="C371" i="58"/>
  <c r="L371" i="58"/>
  <c r="P371" i="58"/>
  <c r="M371" i="58"/>
  <c r="N307" i="58"/>
  <c r="O307" i="58"/>
  <c r="C307" i="58"/>
  <c r="G307" i="58"/>
  <c r="L307" i="58"/>
  <c r="M307" i="58"/>
  <c r="P307" i="58"/>
  <c r="N243" i="58"/>
  <c r="G243" i="58"/>
  <c r="O243" i="58"/>
  <c r="C243" i="58"/>
  <c r="P243" i="58"/>
  <c r="L243" i="58"/>
  <c r="M243" i="58"/>
  <c r="G179" i="58"/>
  <c r="N179" i="58"/>
  <c r="C179" i="58"/>
  <c r="O179" i="58"/>
  <c r="P179" i="58"/>
  <c r="L179" i="58"/>
  <c r="M179" i="58"/>
  <c r="O115" i="58"/>
  <c r="G115" i="58"/>
  <c r="N115" i="58"/>
  <c r="C115" i="58"/>
  <c r="L115" i="58"/>
  <c r="P115" i="58"/>
  <c r="M115" i="58"/>
  <c r="N51" i="58"/>
  <c r="C51" i="58"/>
  <c r="O51" i="58"/>
  <c r="G51" i="58"/>
  <c r="M51" i="58"/>
  <c r="P51" i="58"/>
  <c r="L51" i="58"/>
  <c r="O1695" i="58"/>
  <c r="G1695" i="58"/>
  <c r="N1695" i="58"/>
  <c r="C1695" i="58"/>
  <c r="L1695" i="58"/>
  <c r="P1695" i="58"/>
  <c r="M1695" i="58"/>
  <c r="O542" i="58"/>
  <c r="N542" i="58"/>
  <c r="G542" i="58"/>
  <c r="C542" i="58"/>
  <c r="P542" i="58"/>
  <c r="L542" i="58"/>
  <c r="M542" i="58"/>
  <c r="N478" i="58"/>
  <c r="C478" i="58"/>
  <c r="G478" i="58"/>
  <c r="O478" i="58"/>
  <c r="L478" i="58"/>
  <c r="P478" i="58"/>
  <c r="M478" i="58"/>
  <c r="G414" i="58"/>
  <c r="N414" i="58"/>
  <c r="O414" i="58"/>
  <c r="C414" i="58"/>
  <c r="L414" i="58"/>
  <c r="P414" i="58"/>
  <c r="M414" i="58"/>
  <c r="O350" i="58"/>
  <c r="C350" i="58"/>
  <c r="N350" i="58"/>
  <c r="G350" i="58"/>
  <c r="P350" i="58"/>
  <c r="L350" i="58"/>
  <c r="M350" i="58"/>
  <c r="O286" i="58"/>
  <c r="G286" i="58"/>
  <c r="N286" i="58"/>
  <c r="C286" i="58"/>
  <c r="M286" i="58"/>
  <c r="L286" i="58"/>
  <c r="P286" i="58"/>
  <c r="C222" i="58"/>
  <c r="O222" i="58"/>
  <c r="N222" i="58"/>
  <c r="G222" i="58"/>
  <c r="P222" i="58"/>
  <c r="L222" i="58"/>
  <c r="M222" i="58"/>
  <c r="C158" i="58"/>
  <c r="O158" i="58"/>
  <c r="G158" i="58"/>
  <c r="N158" i="58"/>
  <c r="L158" i="58"/>
  <c r="P158" i="58"/>
  <c r="M158" i="58"/>
  <c r="N94" i="58"/>
  <c r="G94" i="58"/>
  <c r="O94" i="58"/>
  <c r="C94" i="58"/>
  <c r="L94" i="58"/>
  <c r="M94" i="58"/>
  <c r="P94" i="58"/>
  <c r="O1672" i="58"/>
  <c r="C1672" i="58"/>
  <c r="N1672" i="58"/>
  <c r="G1672" i="58"/>
  <c r="P1672" i="58"/>
  <c r="L1672" i="58"/>
  <c r="M1672" i="58"/>
  <c r="N529" i="58"/>
  <c r="G529" i="58"/>
  <c r="C529" i="58"/>
  <c r="O529" i="58"/>
  <c r="M529" i="58"/>
  <c r="L529" i="58"/>
  <c r="P529" i="58"/>
  <c r="O465" i="58"/>
  <c r="N465" i="58"/>
  <c r="C465" i="58"/>
  <c r="G465" i="58"/>
  <c r="M465" i="58"/>
  <c r="P465" i="58"/>
  <c r="L465" i="58"/>
  <c r="O401" i="58"/>
  <c r="N401" i="58"/>
  <c r="C401" i="58"/>
  <c r="G401" i="58"/>
  <c r="M401" i="58"/>
  <c r="P401" i="58"/>
  <c r="L401" i="58"/>
  <c r="C337" i="58"/>
  <c r="N337" i="58"/>
  <c r="G337" i="58"/>
  <c r="O337" i="58"/>
  <c r="M337" i="58"/>
  <c r="L337" i="58"/>
  <c r="P337" i="58"/>
  <c r="G273" i="58"/>
  <c r="N273" i="58"/>
  <c r="O273" i="58"/>
  <c r="C273" i="58"/>
  <c r="M273" i="58"/>
  <c r="L273" i="58"/>
  <c r="P273" i="58"/>
  <c r="O209" i="58"/>
  <c r="G209" i="58"/>
  <c r="N209" i="58"/>
  <c r="C209" i="58"/>
  <c r="M209" i="58"/>
  <c r="P209" i="58"/>
  <c r="L209" i="58"/>
  <c r="C145" i="58"/>
  <c r="N145" i="58"/>
  <c r="G145" i="58"/>
  <c r="O145" i="58"/>
  <c r="M145" i="58"/>
  <c r="P145" i="58"/>
  <c r="L145" i="58"/>
  <c r="C81" i="58"/>
  <c r="G81" i="58"/>
  <c r="O81" i="58"/>
  <c r="N81" i="58"/>
  <c r="M81" i="58"/>
  <c r="L81" i="58"/>
  <c r="P81" i="58"/>
  <c r="O1659" i="58"/>
  <c r="G1659" i="58"/>
  <c r="C1659" i="58"/>
  <c r="N1659" i="58"/>
  <c r="L1659" i="58"/>
  <c r="M1659" i="58"/>
  <c r="P1659" i="58"/>
  <c r="O556" i="58"/>
  <c r="N556" i="58"/>
  <c r="G556" i="58"/>
  <c r="C556" i="58"/>
  <c r="M556" i="58"/>
  <c r="L556" i="58"/>
  <c r="P556" i="58"/>
  <c r="G492" i="58"/>
  <c r="N492" i="58"/>
  <c r="O492" i="58"/>
  <c r="C492" i="58"/>
  <c r="M492" i="58"/>
  <c r="P492" i="58"/>
  <c r="L492" i="58"/>
  <c r="G428" i="58"/>
  <c r="N428" i="58"/>
  <c r="C428" i="58"/>
  <c r="O428" i="58"/>
  <c r="L428" i="58"/>
  <c r="M428" i="58"/>
  <c r="P428" i="58"/>
  <c r="O364" i="58"/>
  <c r="C364" i="58"/>
  <c r="G364" i="58"/>
  <c r="M364" i="58"/>
  <c r="N364" i="58"/>
  <c r="L364" i="58"/>
  <c r="P364" i="58"/>
  <c r="C300" i="58"/>
  <c r="O300" i="58"/>
  <c r="N300" i="58"/>
  <c r="G300" i="58"/>
  <c r="L300" i="58"/>
  <c r="M300" i="58"/>
  <c r="P300" i="58"/>
  <c r="O236" i="58"/>
  <c r="G236" i="58"/>
  <c r="C236" i="58"/>
  <c r="N236" i="58"/>
  <c r="L236" i="58"/>
  <c r="P236" i="58"/>
  <c r="M236" i="58"/>
  <c r="N172" i="58"/>
  <c r="C172" i="58"/>
  <c r="G172" i="58"/>
  <c r="O172" i="58"/>
  <c r="M172" i="58"/>
  <c r="P172" i="58"/>
  <c r="L172" i="58"/>
  <c r="O108" i="58"/>
  <c r="G108" i="58"/>
  <c r="N108" i="58"/>
  <c r="C108" i="58"/>
  <c r="M108" i="58"/>
  <c r="L108" i="58"/>
  <c r="P108" i="58"/>
  <c r="N44" i="58"/>
  <c r="G44" i="58"/>
  <c r="O44" i="58"/>
  <c r="C44" i="58"/>
  <c r="L44" i="58"/>
  <c r="P44" i="58"/>
  <c r="M44" i="58"/>
  <c r="C1690" i="58"/>
  <c r="O1690" i="58"/>
  <c r="G1690" i="58"/>
  <c r="N1690" i="58"/>
  <c r="M1690" i="58"/>
  <c r="P1690" i="58"/>
  <c r="L1690" i="58"/>
  <c r="N511" i="58"/>
  <c r="O511" i="58"/>
  <c r="C511" i="58"/>
  <c r="M511" i="58"/>
  <c r="G511" i="58"/>
  <c r="L511" i="58"/>
  <c r="P511" i="58"/>
  <c r="G447" i="58"/>
  <c r="O447" i="58"/>
  <c r="C447" i="58"/>
  <c r="N447" i="58"/>
  <c r="L447" i="58"/>
  <c r="M447" i="58"/>
  <c r="P447" i="58"/>
  <c r="C383" i="58"/>
  <c r="G383" i="58"/>
  <c r="O383" i="58"/>
  <c r="N383" i="58"/>
  <c r="L383" i="58"/>
  <c r="P383" i="58"/>
  <c r="M383" i="58"/>
  <c r="C319" i="58"/>
  <c r="O319" i="58"/>
  <c r="N319" i="58"/>
  <c r="G319" i="58"/>
  <c r="L319" i="58"/>
  <c r="P319" i="58"/>
  <c r="M319" i="58"/>
  <c r="O255" i="58"/>
  <c r="N255" i="58"/>
  <c r="G255" i="58"/>
  <c r="C255" i="58"/>
  <c r="L255" i="58"/>
  <c r="M255" i="58"/>
  <c r="P255" i="58"/>
  <c r="O191" i="58"/>
  <c r="N191" i="58"/>
  <c r="C191" i="58"/>
  <c r="G191" i="58"/>
  <c r="M191" i="58"/>
  <c r="P191" i="58"/>
  <c r="L191" i="58"/>
  <c r="C127" i="58"/>
  <c r="N127" i="58"/>
  <c r="O127" i="58"/>
  <c r="G127" i="58"/>
  <c r="P127" i="58"/>
  <c r="L127" i="58"/>
  <c r="M127" i="58"/>
  <c r="O63" i="58"/>
  <c r="G63" i="58"/>
  <c r="N63" i="58"/>
  <c r="C63" i="58"/>
  <c r="M63" i="58"/>
  <c r="P63" i="58"/>
  <c r="L63" i="58"/>
  <c r="O1683" i="58"/>
  <c r="G1683" i="58"/>
  <c r="C1683" i="58"/>
  <c r="N1683" i="58"/>
  <c r="P1683" i="58"/>
  <c r="L1683" i="58"/>
  <c r="M1683" i="58"/>
  <c r="K1698" i="58"/>
  <c r="T1698" i="58"/>
  <c r="T1699" i="58"/>
  <c r="K1699" i="58"/>
  <c r="V31" i="58"/>
  <c r="U31" i="58"/>
  <c r="V28" i="58"/>
  <c r="U28" i="58"/>
  <c r="K27" i="58"/>
  <c r="T27" i="58"/>
  <c r="K34" i="58"/>
  <c r="T34" i="58"/>
  <c r="R32" i="58"/>
  <c r="N128" i="58"/>
  <c r="C128" i="58"/>
  <c r="G128" i="58"/>
  <c r="O128" i="58"/>
  <c r="P128" i="58"/>
  <c r="M128" i="58"/>
  <c r="L128" i="58"/>
  <c r="G64" i="58"/>
  <c r="N64" i="58"/>
  <c r="C64" i="58"/>
  <c r="O64" i="58"/>
  <c r="P64" i="58"/>
  <c r="M64" i="58"/>
  <c r="L64" i="58"/>
  <c r="O1678" i="58"/>
  <c r="N1678" i="58"/>
  <c r="G1678" i="58"/>
  <c r="C1678" i="58"/>
  <c r="M1678" i="58"/>
  <c r="P1678" i="58"/>
  <c r="L1678" i="58"/>
  <c r="C523" i="58"/>
  <c r="O523" i="58"/>
  <c r="N523" i="58"/>
  <c r="G523" i="58"/>
  <c r="L523" i="58"/>
  <c r="P523" i="58"/>
  <c r="M523" i="58"/>
  <c r="C459" i="58"/>
  <c r="O459" i="58"/>
  <c r="G459" i="58"/>
  <c r="N459" i="58"/>
  <c r="L459" i="58"/>
  <c r="P459" i="58"/>
  <c r="M459" i="58"/>
  <c r="N395" i="58"/>
  <c r="O395" i="58"/>
  <c r="C395" i="58"/>
  <c r="G395" i="58"/>
  <c r="L395" i="58"/>
  <c r="M395" i="58"/>
  <c r="P395" i="58"/>
  <c r="N331" i="58"/>
  <c r="O331" i="58"/>
  <c r="G331" i="58"/>
  <c r="C331" i="58"/>
  <c r="M331" i="58"/>
  <c r="J331" i="58" s="1"/>
  <c r="L331" i="58"/>
  <c r="P331" i="58"/>
  <c r="C267" i="58"/>
  <c r="O267" i="58"/>
  <c r="G267" i="58"/>
  <c r="N267" i="58"/>
  <c r="S267" i="58" s="1"/>
  <c r="L267" i="58"/>
  <c r="P267" i="58"/>
  <c r="M267" i="58"/>
  <c r="G203" i="58"/>
  <c r="N203" i="58"/>
  <c r="C203" i="58"/>
  <c r="O203" i="58"/>
  <c r="P203" i="58"/>
  <c r="M203" i="58"/>
  <c r="J203" i="58" s="1"/>
  <c r="L203" i="58"/>
  <c r="O139" i="58"/>
  <c r="G139" i="58"/>
  <c r="C139" i="58"/>
  <c r="N139" i="58"/>
  <c r="L139" i="58"/>
  <c r="P139" i="58"/>
  <c r="M139" i="58"/>
  <c r="O75" i="58"/>
  <c r="G75" i="58"/>
  <c r="C75" i="58"/>
  <c r="N75" i="58"/>
  <c r="S75" i="58" s="1"/>
  <c r="L75" i="58"/>
  <c r="M75" i="58"/>
  <c r="P75" i="58"/>
  <c r="O1671" i="58"/>
  <c r="G1671" i="58"/>
  <c r="N1671" i="58"/>
  <c r="S1671" i="58" s="1"/>
  <c r="C1671" i="58"/>
  <c r="M1671" i="58"/>
  <c r="P1671" i="58"/>
  <c r="L1671" i="58"/>
  <c r="O36" i="58"/>
  <c r="G36" i="58"/>
  <c r="N36" i="58"/>
  <c r="C36" i="58"/>
  <c r="P36" i="58"/>
  <c r="M36" i="58"/>
  <c r="L36" i="58"/>
  <c r="C502" i="58"/>
  <c r="N502" i="58"/>
  <c r="G502" i="58"/>
  <c r="O502" i="58"/>
  <c r="M502" i="58"/>
  <c r="L502" i="58"/>
  <c r="P502" i="58"/>
  <c r="G438" i="58"/>
  <c r="O438" i="58"/>
  <c r="C438" i="58"/>
  <c r="N438" i="58"/>
  <c r="S438" i="58" s="1"/>
  <c r="M438" i="58"/>
  <c r="P438" i="58"/>
  <c r="L438" i="58"/>
  <c r="C374" i="58"/>
  <c r="G374" i="58"/>
  <c r="N374" i="58"/>
  <c r="S374" i="58" s="1"/>
  <c r="O374" i="58"/>
  <c r="L374" i="58"/>
  <c r="P374" i="58"/>
  <c r="M374" i="58"/>
  <c r="O310" i="58"/>
  <c r="N310" i="58"/>
  <c r="G310" i="58"/>
  <c r="C310" i="58"/>
  <c r="M310" i="58"/>
  <c r="L310" i="58"/>
  <c r="P310" i="58"/>
  <c r="G246" i="58"/>
  <c r="N246" i="58"/>
  <c r="S246" i="58" s="1"/>
  <c r="C246" i="58"/>
  <c r="O246" i="58"/>
  <c r="M246" i="58"/>
  <c r="P246" i="58"/>
  <c r="L246" i="58"/>
  <c r="G182" i="58"/>
  <c r="C182" i="58"/>
  <c r="O182" i="58"/>
  <c r="N182" i="58"/>
  <c r="S182" i="58" s="1"/>
  <c r="P182" i="58"/>
  <c r="L182" i="58"/>
  <c r="M182" i="58"/>
  <c r="N118" i="58"/>
  <c r="S118" i="58" s="1"/>
  <c r="O118" i="58"/>
  <c r="G118" i="58"/>
  <c r="C118" i="58"/>
  <c r="M118" i="58"/>
  <c r="P118" i="58"/>
  <c r="L118" i="58"/>
  <c r="C54" i="58"/>
  <c r="G54" i="58"/>
  <c r="N54" i="58"/>
  <c r="O54" i="58"/>
  <c r="M54" i="58"/>
  <c r="P54" i="58"/>
  <c r="L54" i="58"/>
  <c r="N1658" i="58"/>
  <c r="G1658" i="58"/>
  <c r="O1658" i="58"/>
  <c r="C1658" i="58"/>
  <c r="M1658" i="58"/>
  <c r="P1658" i="58"/>
  <c r="L1658" i="58"/>
  <c r="C553" i="58"/>
  <c r="N553" i="58"/>
  <c r="S553" i="58" s="1"/>
  <c r="G553" i="58"/>
  <c r="M553" i="58"/>
  <c r="J553" i="58" s="1"/>
  <c r="O553" i="58"/>
  <c r="L553" i="58"/>
  <c r="P553" i="58"/>
  <c r="O489" i="58"/>
  <c r="N489" i="58"/>
  <c r="S489" i="58" s="1"/>
  <c r="G489" i="58"/>
  <c r="C489" i="58"/>
  <c r="L489" i="58"/>
  <c r="P489" i="58"/>
  <c r="M489" i="58"/>
  <c r="G425" i="58"/>
  <c r="C425" i="58"/>
  <c r="N425" i="58"/>
  <c r="S425" i="58" s="1"/>
  <c r="O425" i="58"/>
  <c r="M425" i="58"/>
  <c r="L425" i="58"/>
  <c r="P425" i="58"/>
  <c r="G361" i="58"/>
  <c r="O361" i="58"/>
  <c r="N361" i="58"/>
  <c r="S361" i="58" s="1"/>
  <c r="C361" i="58"/>
  <c r="M361" i="58"/>
  <c r="L361" i="58"/>
  <c r="P361" i="58"/>
  <c r="C297" i="58"/>
  <c r="O297" i="58"/>
  <c r="G297" i="58"/>
  <c r="N297" i="58"/>
  <c r="P297" i="58"/>
  <c r="M297" i="58"/>
  <c r="L297" i="58"/>
  <c r="C233" i="58"/>
  <c r="N233" i="58"/>
  <c r="O233" i="58"/>
  <c r="G233" i="58"/>
  <c r="P233" i="58"/>
  <c r="M233" i="58"/>
  <c r="L233" i="58"/>
  <c r="O169" i="58"/>
  <c r="C169" i="58"/>
  <c r="G169" i="58"/>
  <c r="N169" i="58"/>
  <c r="S169" i="58" s="1"/>
  <c r="M169" i="58"/>
  <c r="L169" i="58"/>
  <c r="P169" i="58"/>
  <c r="O105" i="58"/>
  <c r="N105" i="58"/>
  <c r="G105" i="58"/>
  <c r="C105" i="58"/>
  <c r="P105" i="58"/>
  <c r="M105" i="58"/>
  <c r="L105" i="58"/>
  <c r="O41" i="58"/>
  <c r="N41" i="58"/>
  <c r="S41" i="58" s="1"/>
  <c r="C41" i="58"/>
  <c r="G41" i="58"/>
  <c r="P41" i="58"/>
  <c r="M41" i="58"/>
  <c r="L41" i="58"/>
  <c r="N1689" i="58"/>
  <c r="G1689" i="58"/>
  <c r="O1689" i="58"/>
  <c r="C1689" i="58"/>
  <c r="P1689" i="58"/>
  <c r="L1689" i="58"/>
  <c r="M1689" i="58"/>
  <c r="O516" i="58"/>
  <c r="G516" i="58"/>
  <c r="N516" i="58"/>
  <c r="C516" i="58"/>
  <c r="P516" i="58"/>
  <c r="M516" i="58"/>
  <c r="J516" i="58" s="1"/>
  <c r="L516" i="58"/>
  <c r="O452" i="58"/>
  <c r="C452" i="58"/>
  <c r="G452" i="58"/>
  <c r="N452" i="58"/>
  <c r="P452" i="58"/>
  <c r="L452" i="58"/>
  <c r="M452" i="58"/>
  <c r="O388" i="58"/>
  <c r="G388" i="58"/>
  <c r="N388" i="58"/>
  <c r="C388" i="58"/>
  <c r="M388" i="58"/>
  <c r="P388" i="58"/>
  <c r="L388" i="58"/>
  <c r="O324" i="58"/>
  <c r="C324" i="58"/>
  <c r="N324" i="58"/>
  <c r="G324" i="58"/>
  <c r="L324" i="58"/>
  <c r="P324" i="58"/>
  <c r="M324" i="58"/>
  <c r="G260" i="58"/>
  <c r="N260" i="58"/>
  <c r="C260" i="58"/>
  <c r="O260" i="58"/>
  <c r="M260" i="58"/>
  <c r="P260" i="58"/>
  <c r="L260" i="58"/>
  <c r="G196" i="58"/>
  <c r="N196" i="58"/>
  <c r="S196" i="58" s="1"/>
  <c r="O196" i="58"/>
  <c r="C196" i="58"/>
  <c r="L196" i="58"/>
  <c r="M196" i="58"/>
  <c r="P196" i="58"/>
  <c r="G132" i="58"/>
  <c r="C132" i="58"/>
  <c r="N132" i="58"/>
  <c r="O132" i="58"/>
  <c r="P132" i="58"/>
  <c r="L132" i="58"/>
  <c r="M132" i="58"/>
  <c r="N68" i="58"/>
  <c r="S68" i="58" s="1"/>
  <c r="O68" i="58"/>
  <c r="G68" i="58"/>
  <c r="C68" i="58"/>
  <c r="M68" i="58"/>
  <c r="P68" i="58"/>
  <c r="L68" i="58"/>
  <c r="G535" i="58"/>
  <c r="C535" i="58"/>
  <c r="N535" i="58"/>
  <c r="O535" i="58"/>
  <c r="M535" i="58"/>
  <c r="P535" i="58"/>
  <c r="L535" i="58"/>
  <c r="G471" i="58"/>
  <c r="N471" i="58"/>
  <c r="S471" i="58" s="1"/>
  <c r="O471" i="58"/>
  <c r="C471" i="58"/>
  <c r="M471" i="58"/>
  <c r="L471" i="58"/>
  <c r="P471" i="58"/>
  <c r="G407" i="58"/>
  <c r="N407" i="58"/>
  <c r="S407" i="58" s="1"/>
  <c r="C407" i="58"/>
  <c r="O407" i="58"/>
  <c r="M407" i="58"/>
  <c r="L407" i="58"/>
  <c r="P407" i="58"/>
  <c r="O343" i="58"/>
  <c r="C343" i="58"/>
  <c r="G343" i="58"/>
  <c r="N343" i="58"/>
  <c r="M343" i="58"/>
  <c r="J343" i="58" s="1"/>
  <c r="P343" i="58"/>
  <c r="L343" i="58"/>
  <c r="G279" i="58"/>
  <c r="N279" i="58"/>
  <c r="S279" i="58" s="1"/>
  <c r="O279" i="58"/>
  <c r="C279" i="58"/>
  <c r="M279" i="58"/>
  <c r="L279" i="58"/>
  <c r="P279" i="58"/>
  <c r="N215" i="58"/>
  <c r="S215" i="58" s="1"/>
  <c r="C215" i="58"/>
  <c r="G215" i="58"/>
  <c r="O215" i="58"/>
  <c r="P215" i="58"/>
  <c r="M215" i="58"/>
  <c r="L215" i="58"/>
  <c r="C151" i="58"/>
  <c r="O151" i="58"/>
  <c r="G151" i="58"/>
  <c r="N151" i="58"/>
  <c r="M151" i="58"/>
  <c r="P151" i="58"/>
  <c r="L151" i="58"/>
  <c r="O87" i="58"/>
  <c r="G87" i="58"/>
  <c r="C87" i="58"/>
  <c r="N87" i="58"/>
  <c r="M87" i="58"/>
  <c r="P87" i="58"/>
  <c r="L87" i="58"/>
  <c r="S1701" i="58"/>
  <c r="J1701" i="58"/>
  <c r="R1701" i="58"/>
  <c r="S1698" i="58"/>
  <c r="J1698" i="58"/>
  <c r="R1698" i="58"/>
  <c r="J34" i="58"/>
  <c r="T31" i="58"/>
  <c r="K31" i="58"/>
  <c r="Q32" i="58"/>
  <c r="U34" i="58"/>
  <c r="V34" i="58"/>
  <c r="N65" i="58"/>
  <c r="G65" i="58"/>
  <c r="C65" i="58"/>
  <c r="O65" i="58"/>
  <c r="M65" i="58"/>
  <c r="P65" i="58"/>
  <c r="L65" i="58"/>
  <c r="O540" i="58"/>
  <c r="C540" i="58"/>
  <c r="G540" i="58"/>
  <c r="N540" i="58"/>
  <c r="S540" i="58" s="1"/>
  <c r="M540" i="58"/>
  <c r="L540" i="58"/>
  <c r="P540" i="58"/>
  <c r="G476" i="58"/>
  <c r="N476" i="58"/>
  <c r="C476" i="58"/>
  <c r="O476" i="58"/>
  <c r="M476" i="58"/>
  <c r="L476" i="58"/>
  <c r="P476" i="58"/>
  <c r="O412" i="58"/>
  <c r="N412" i="58"/>
  <c r="C412" i="58"/>
  <c r="G412" i="58"/>
  <c r="M412" i="58"/>
  <c r="P412" i="58"/>
  <c r="L412" i="58"/>
  <c r="N348" i="58"/>
  <c r="S348" i="58" s="1"/>
  <c r="C348" i="58"/>
  <c r="O348" i="58"/>
  <c r="G348" i="58"/>
  <c r="M348" i="58"/>
  <c r="P348" i="58"/>
  <c r="L348" i="58"/>
  <c r="O284" i="58"/>
  <c r="N284" i="58"/>
  <c r="C284" i="58"/>
  <c r="G284" i="58"/>
  <c r="M284" i="58"/>
  <c r="L284" i="58"/>
  <c r="P284" i="58"/>
  <c r="N220" i="58"/>
  <c r="G220" i="58"/>
  <c r="C220" i="58"/>
  <c r="O220" i="58"/>
  <c r="M220" i="58"/>
  <c r="P220" i="58"/>
  <c r="L220" i="58"/>
  <c r="G156" i="58"/>
  <c r="N156" i="58"/>
  <c r="C156" i="58"/>
  <c r="O156" i="58"/>
  <c r="M156" i="58"/>
  <c r="P156" i="58"/>
  <c r="L156" i="58"/>
  <c r="C92" i="58"/>
  <c r="G92" i="58"/>
  <c r="O92" i="58"/>
  <c r="N92" i="58"/>
  <c r="M92" i="58"/>
  <c r="P92" i="58"/>
  <c r="L92" i="58"/>
  <c r="O1652" i="58"/>
  <c r="N1652" i="58"/>
  <c r="S1652" i="58" s="1"/>
  <c r="C1652" i="58"/>
  <c r="G1652" i="58"/>
  <c r="M1652" i="58"/>
  <c r="J1652" i="58" s="1"/>
  <c r="L1652" i="58"/>
  <c r="P1652" i="58"/>
  <c r="N559" i="58"/>
  <c r="C559" i="58"/>
  <c r="G559" i="58"/>
  <c r="O559" i="58"/>
  <c r="M559" i="58"/>
  <c r="L559" i="58"/>
  <c r="P559" i="58"/>
  <c r="O495" i="58"/>
  <c r="N495" i="58"/>
  <c r="G495" i="58"/>
  <c r="C495" i="58"/>
  <c r="L495" i="58"/>
  <c r="P495" i="58"/>
  <c r="M495" i="58"/>
  <c r="N431" i="58"/>
  <c r="G431" i="58"/>
  <c r="C431" i="58"/>
  <c r="O431" i="58"/>
  <c r="M431" i="58"/>
  <c r="P431" i="58"/>
  <c r="L431" i="58"/>
  <c r="G367" i="58"/>
  <c r="N367" i="58"/>
  <c r="C367" i="58"/>
  <c r="O367" i="58"/>
  <c r="L367" i="58"/>
  <c r="M367" i="58"/>
  <c r="P367" i="58"/>
  <c r="C303" i="58"/>
  <c r="O303" i="58"/>
  <c r="N303" i="58"/>
  <c r="G303" i="58"/>
  <c r="P303" i="58"/>
  <c r="M303" i="58"/>
  <c r="L303" i="58"/>
  <c r="C239" i="58"/>
  <c r="G239" i="58"/>
  <c r="O239" i="58"/>
  <c r="N239" i="58"/>
  <c r="M239" i="58"/>
  <c r="L239" i="58"/>
  <c r="P239" i="58"/>
  <c r="N175" i="58"/>
  <c r="C175" i="58"/>
  <c r="O175" i="58"/>
  <c r="G175" i="58"/>
  <c r="L175" i="58"/>
  <c r="P175" i="58"/>
  <c r="M175" i="58"/>
  <c r="G111" i="58"/>
  <c r="C111" i="58"/>
  <c r="N111" i="58"/>
  <c r="O111" i="58"/>
  <c r="P111" i="58"/>
  <c r="L111" i="58"/>
  <c r="M111" i="58"/>
  <c r="O47" i="58"/>
  <c r="G47" i="58"/>
  <c r="N47" i="58"/>
  <c r="C47" i="58"/>
  <c r="M47" i="58"/>
  <c r="L47" i="58"/>
  <c r="P47" i="58"/>
  <c r="C1653" i="58"/>
  <c r="N1653" i="58"/>
  <c r="O1653" i="58"/>
  <c r="G1653" i="58"/>
  <c r="M1653" i="58"/>
  <c r="P1653" i="58"/>
  <c r="L1653" i="58"/>
  <c r="K1701" i="58"/>
  <c r="T1701" i="58"/>
  <c r="R1700" i="58"/>
  <c r="S1700" i="58"/>
  <c r="J1700" i="58"/>
  <c r="V25" i="58"/>
  <c r="U25" i="58"/>
  <c r="R27" i="58"/>
  <c r="J27" i="58"/>
  <c r="S27" i="58"/>
  <c r="K35" i="58"/>
  <c r="T35" i="58"/>
  <c r="G48" i="58"/>
  <c r="N48" i="58"/>
  <c r="C48" i="58"/>
  <c r="O48" i="58"/>
  <c r="L48" i="58"/>
  <c r="M48" i="58"/>
  <c r="P48" i="58"/>
  <c r="N1694" i="58"/>
  <c r="C1694" i="58"/>
  <c r="G1694" i="58"/>
  <c r="O1694" i="58"/>
  <c r="P1694" i="58"/>
  <c r="L1694" i="58"/>
  <c r="M1694" i="58"/>
  <c r="M26" i="58"/>
  <c r="O26" i="58"/>
  <c r="G26" i="58"/>
  <c r="N26" i="58"/>
  <c r="C26" i="58"/>
  <c r="L26" i="58"/>
  <c r="P26" i="58"/>
  <c r="O507" i="58"/>
  <c r="C507" i="58"/>
  <c r="G507" i="58"/>
  <c r="M507" i="58"/>
  <c r="N507" i="58"/>
  <c r="L507" i="58"/>
  <c r="P507" i="58"/>
  <c r="C443" i="58"/>
  <c r="O443" i="58"/>
  <c r="G443" i="58"/>
  <c r="N443" i="58"/>
  <c r="L443" i="58"/>
  <c r="M443" i="58"/>
  <c r="P443" i="58"/>
  <c r="G379" i="58"/>
  <c r="N379" i="58"/>
  <c r="O379" i="58"/>
  <c r="C379" i="58"/>
  <c r="M379" i="58"/>
  <c r="P379" i="58"/>
  <c r="L379" i="58"/>
  <c r="N315" i="58"/>
  <c r="S315" i="58" s="1"/>
  <c r="O315" i="58"/>
  <c r="G315" i="58"/>
  <c r="C315" i="58"/>
  <c r="M315" i="58"/>
  <c r="P315" i="58"/>
  <c r="L315" i="58"/>
  <c r="G251" i="58"/>
  <c r="N251" i="58"/>
  <c r="C251" i="58"/>
  <c r="O251" i="58"/>
  <c r="M251" i="58"/>
  <c r="L251" i="58"/>
  <c r="P251" i="58"/>
  <c r="N187" i="58"/>
  <c r="G187" i="58"/>
  <c r="C187" i="58"/>
  <c r="M187" i="58"/>
  <c r="O187" i="58"/>
  <c r="P187" i="58"/>
  <c r="L187" i="58"/>
  <c r="N123" i="58"/>
  <c r="S123" i="58" s="1"/>
  <c r="C123" i="58"/>
  <c r="O123" i="58"/>
  <c r="G123" i="58"/>
  <c r="M123" i="58"/>
  <c r="P123" i="58"/>
  <c r="L123" i="58"/>
  <c r="G59" i="58"/>
  <c r="N59" i="58"/>
  <c r="S59" i="58" s="1"/>
  <c r="C59" i="58"/>
  <c r="O59" i="58"/>
  <c r="L59" i="58"/>
  <c r="P59" i="58"/>
  <c r="M59" i="58"/>
  <c r="O1687" i="58"/>
  <c r="N1687" i="58"/>
  <c r="C1687" i="58"/>
  <c r="G1687" i="58"/>
  <c r="M1687" i="58"/>
  <c r="L1687" i="58"/>
  <c r="P1687" i="58"/>
  <c r="O1665" i="58"/>
  <c r="C1665" i="58"/>
  <c r="G1665" i="58"/>
  <c r="N1665" i="58"/>
  <c r="M1665" i="58"/>
  <c r="L1665" i="58"/>
  <c r="P1665" i="58"/>
  <c r="O550" i="58"/>
  <c r="G550" i="58"/>
  <c r="C550" i="58"/>
  <c r="N550" i="58"/>
  <c r="S550" i="58" s="1"/>
  <c r="M550" i="58"/>
  <c r="L550" i="58"/>
  <c r="P550" i="58"/>
  <c r="O486" i="58"/>
  <c r="G486" i="58"/>
  <c r="N486" i="58"/>
  <c r="C486" i="58"/>
  <c r="L486" i="58"/>
  <c r="P486" i="58"/>
  <c r="M486" i="58"/>
  <c r="C422" i="58"/>
  <c r="O422" i="58"/>
  <c r="G422" i="58"/>
  <c r="N422" i="58"/>
  <c r="M422" i="58"/>
  <c r="P422" i="58"/>
  <c r="L422" i="58"/>
  <c r="N358" i="58"/>
  <c r="S358" i="58" s="1"/>
  <c r="O358" i="58"/>
  <c r="G358" i="58"/>
  <c r="C358" i="58"/>
  <c r="P358" i="58"/>
  <c r="M358" i="58"/>
  <c r="L358" i="58"/>
  <c r="C294" i="58"/>
  <c r="G294" i="58"/>
  <c r="N294" i="58"/>
  <c r="S294" i="58" s="1"/>
  <c r="O294" i="58"/>
  <c r="L294" i="58"/>
  <c r="P294" i="58"/>
  <c r="M294" i="58"/>
  <c r="G230" i="58"/>
  <c r="C230" i="58"/>
  <c r="O230" i="58"/>
  <c r="N230" i="58"/>
  <c r="S230" i="58" s="1"/>
  <c r="P230" i="58"/>
  <c r="L230" i="58"/>
  <c r="M230" i="58"/>
  <c r="O166" i="58"/>
  <c r="N166" i="58"/>
  <c r="C166" i="58"/>
  <c r="G166" i="58"/>
  <c r="L166" i="58"/>
  <c r="M166" i="58"/>
  <c r="P166" i="58"/>
  <c r="C102" i="58"/>
  <c r="N102" i="58"/>
  <c r="S102" i="58" s="1"/>
  <c r="G102" i="58"/>
  <c r="O102" i="58"/>
  <c r="M102" i="58"/>
  <c r="L102" i="58"/>
  <c r="P102" i="58"/>
  <c r="O38" i="58"/>
  <c r="G38" i="58"/>
  <c r="N38" i="58"/>
  <c r="C38" i="58"/>
  <c r="P38" i="58"/>
  <c r="M38" i="58"/>
  <c r="L38" i="58"/>
  <c r="C537" i="58"/>
  <c r="O537" i="58"/>
  <c r="N537" i="58"/>
  <c r="G537" i="58"/>
  <c r="M537" i="58"/>
  <c r="L537" i="58"/>
  <c r="P537" i="58"/>
  <c r="G473" i="58"/>
  <c r="O473" i="58"/>
  <c r="N473" i="58"/>
  <c r="C473" i="58"/>
  <c r="M473" i="58"/>
  <c r="P473" i="58"/>
  <c r="L473" i="58"/>
  <c r="G409" i="58"/>
  <c r="O409" i="58"/>
  <c r="C409" i="58"/>
  <c r="N409" i="58"/>
  <c r="L409" i="58"/>
  <c r="P409" i="58"/>
  <c r="M409" i="58"/>
  <c r="C345" i="58"/>
  <c r="O345" i="58"/>
  <c r="N345" i="58"/>
  <c r="S345" i="58" s="1"/>
  <c r="G345" i="58"/>
  <c r="L345" i="58"/>
  <c r="P345" i="58"/>
  <c r="M345" i="58"/>
  <c r="O281" i="58"/>
  <c r="G281" i="58"/>
  <c r="N281" i="58"/>
  <c r="C281" i="58"/>
  <c r="M281" i="58"/>
  <c r="L281" i="58"/>
  <c r="P281" i="58"/>
  <c r="N217" i="58"/>
  <c r="G217" i="58"/>
  <c r="C217" i="58"/>
  <c r="O217" i="58"/>
  <c r="M217" i="58"/>
  <c r="P217" i="58"/>
  <c r="L217" i="58"/>
  <c r="G153" i="58"/>
  <c r="C153" i="58"/>
  <c r="N153" i="58"/>
  <c r="O153" i="58"/>
  <c r="M153" i="58"/>
  <c r="P153" i="58"/>
  <c r="L153" i="58"/>
  <c r="N89" i="58"/>
  <c r="S89" i="58" s="1"/>
  <c r="O89" i="58"/>
  <c r="C89" i="58"/>
  <c r="G89" i="58"/>
  <c r="M89" i="58"/>
  <c r="P89" i="58"/>
  <c r="L89" i="58"/>
  <c r="O1651" i="58"/>
  <c r="G1651" i="58"/>
  <c r="N1651" i="58"/>
  <c r="S1651" i="58" s="1"/>
  <c r="C1651" i="58"/>
  <c r="M1651" i="58"/>
  <c r="J1651" i="58" s="1"/>
  <c r="P1651" i="58"/>
  <c r="L1651" i="58"/>
  <c r="N564" i="58"/>
  <c r="O564" i="58"/>
  <c r="C564" i="58"/>
  <c r="G564" i="58"/>
  <c r="P564" i="58"/>
  <c r="L564" i="58"/>
  <c r="M564" i="58"/>
  <c r="N500" i="58"/>
  <c r="C500" i="58"/>
  <c r="O500" i="58"/>
  <c r="G500" i="58"/>
  <c r="M500" i="58"/>
  <c r="L500" i="58"/>
  <c r="P500" i="58"/>
  <c r="N436" i="58"/>
  <c r="O436" i="58"/>
  <c r="G436" i="58"/>
  <c r="C436" i="58"/>
  <c r="M436" i="58"/>
  <c r="L436" i="58"/>
  <c r="P436" i="58"/>
  <c r="O372" i="58"/>
  <c r="G372" i="58"/>
  <c r="C372" i="58"/>
  <c r="N372" i="58"/>
  <c r="S372" i="58" s="1"/>
  <c r="M372" i="58"/>
  <c r="L372" i="58"/>
  <c r="P372" i="58"/>
  <c r="N308" i="58"/>
  <c r="S308" i="58" s="1"/>
  <c r="G308" i="58"/>
  <c r="C308" i="58"/>
  <c r="O308" i="58"/>
  <c r="M308" i="58"/>
  <c r="J308" i="58" s="1"/>
  <c r="L308" i="58"/>
  <c r="P308" i="58"/>
  <c r="G244" i="58"/>
  <c r="N244" i="58"/>
  <c r="C244" i="58"/>
  <c r="O244" i="58"/>
  <c r="M244" i="58"/>
  <c r="J244" i="58" s="1"/>
  <c r="P244" i="58"/>
  <c r="L244" i="58"/>
  <c r="G180" i="58"/>
  <c r="C180" i="58"/>
  <c r="N180" i="58"/>
  <c r="O180" i="58"/>
  <c r="M180" i="58"/>
  <c r="L180" i="58"/>
  <c r="P180" i="58"/>
  <c r="C116" i="58"/>
  <c r="O116" i="58"/>
  <c r="G116" i="58"/>
  <c r="N116" i="58"/>
  <c r="M116" i="58"/>
  <c r="P116" i="58"/>
  <c r="L116" i="58"/>
  <c r="G52" i="58"/>
  <c r="N52" i="58"/>
  <c r="C52" i="58"/>
  <c r="O52" i="58"/>
  <c r="M52" i="58"/>
  <c r="L52" i="58"/>
  <c r="P52" i="58"/>
  <c r="C1682" i="58"/>
  <c r="N1682" i="58"/>
  <c r="S1682" i="58" s="1"/>
  <c r="G1682" i="58"/>
  <c r="O1682" i="58"/>
  <c r="P1682" i="58"/>
  <c r="L1682" i="58"/>
  <c r="M1682" i="58"/>
  <c r="G519" i="58"/>
  <c r="N519" i="58"/>
  <c r="S519" i="58" s="1"/>
  <c r="C519" i="58"/>
  <c r="O519" i="58"/>
  <c r="P519" i="58"/>
  <c r="M519" i="58"/>
  <c r="L519" i="58"/>
  <c r="O455" i="58"/>
  <c r="C455" i="58"/>
  <c r="N455" i="58"/>
  <c r="S455" i="58" s="1"/>
  <c r="G455" i="58"/>
  <c r="M455" i="58"/>
  <c r="L455" i="58"/>
  <c r="P455" i="58"/>
  <c r="N391" i="58"/>
  <c r="C391" i="58"/>
  <c r="G391" i="58"/>
  <c r="O391" i="58"/>
  <c r="M391" i="58"/>
  <c r="P391" i="58"/>
  <c r="L391" i="58"/>
  <c r="C327" i="58"/>
  <c r="O327" i="58"/>
  <c r="G327" i="58"/>
  <c r="N327" i="58"/>
  <c r="M327" i="58"/>
  <c r="P327" i="58"/>
  <c r="L327" i="58"/>
  <c r="C263" i="58"/>
  <c r="O263" i="58"/>
  <c r="G263" i="58"/>
  <c r="N263" i="58"/>
  <c r="L263" i="58"/>
  <c r="P263" i="58"/>
  <c r="M263" i="58"/>
  <c r="G199" i="58"/>
  <c r="N199" i="58"/>
  <c r="S199" i="58" s="1"/>
  <c r="C199" i="58"/>
  <c r="M199" i="58"/>
  <c r="O199" i="58"/>
  <c r="L199" i="58"/>
  <c r="P199" i="58"/>
  <c r="M135" i="58"/>
  <c r="J135" i="58" s="1"/>
  <c r="N135" i="58"/>
  <c r="S135" i="58" s="1"/>
  <c r="G135" i="58"/>
  <c r="O135" i="58"/>
  <c r="C135" i="58"/>
  <c r="P135" i="58"/>
  <c r="L135" i="58"/>
  <c r="C71" i="58"/>
  <c r="O71" i="58"/>
  <c r="G71" i="58"/>
  <c r="N71" i="58"/>
  <c r="S71" i="58" s="1"/>
  <c r="M71" i="58"/>
  <c r="P71" i="58"/>
  <c r="L71" i="58"/>
  <c r="C1675" i="58"/>
  <c r="N1675" i="58"/>
  <c r="G1675" i="58"/>
  <c r="O1675" i="58"/>
  <c r="M1675" i="58"/>
  <c r="P1675" i="58"/>
  <c r="L1675" i="58"/>
  <c r="Q1700" i="58"/>
  <c r="V1699" i="58"/>
  <c r="U1699" i="58"/>
  <c r="K24" i="58"/>
  <c r="T24" i="58"/>
  <c r="Q25" i="58"/>
  <c r="Q23" i="58"/>
  <c r="U35" i="58"/>
  <c r="V35" i="58"/>
  <c r="Q27" i="58"/>
  <c r="V29" i="58"/>
  <c r="U29" i="58"/>
  <c r="T33" i="58"/>
  <c r="K33" i="58"/>
  <c r="J29" i="58"/>
  <c r="O147" i="58"/>
  <c r="G147" i="58"/>
  <c r="N147" i="58"/>
  <c r="C147" i="58"/>
  <c r="M147" i="58"/>
  <c r="L147" i="58"/>
  <c r="P147" i="58"/>
  <c r="C83" i="58"/>
  <c r="N83" i="58"/>
  <c r="G83" i="58"/>
  <c r="O83" i="58"/>
  <c r="P83" i="58"/>
  <c r="L83" i="58"/>
  <c r="M83" i="58"/>
  <c r="N510" i="58"/>
  <c r="C510" i="58"/>
  <c r="G510" i="58"/>
  <c r="O510" i="58"/>
  <c r="L510" i="58"/>
  <c r="P510" i="58"/>
  <c r="M510" i="58"/>
  <c r="N446" i="58"/>
  <c r="O446" i="58"/>
  <c r="C446" i="58"/>
  <c r="G446" i="58"/>
  <c r="P446" i="58"/>
  <c r="L446" i="58"/>
  <c r="M446" i="58"/>
  <c r="O382" i="58"/>
  <c r="G382" i="58"/>
  <c r="N382" i="58"/>
  <c r="C382" i="58"/>
  <c r="M382" i="58"/>
  <c r="P382" i="58"/>
  <c r="L382" i="58"/>
  <c r="C318" i="58"/>
  <c r="O318" i="58"/>
  <c r="G318" i="58"/>
  <c r="N318" i="58"/>
  <c r="M318" i="58"/>
  <c r="L318" i="58"/>
  <c r="P318" i="58"/>
  <c r="O254" i="58"/>
  <c r="N254" i="58"/>
  <c r="G254" i="58"/>
  <c r="C254" i="58"/>
  <c r="M254" i="58"/>
  <c r="L254" i="58"/>
  <c r="P254" i="58"/>
  <c r="O190" i="58"/>
  <c r="G190" i="58"/>
  <c r="N190" i="58"/>
  <c r="C190" i="58"/>
  <c r="P190" i="58"/>
  <c r="L190" i="58"/>
  <c r="M190" i="58"/>
  <c r="O126" i="58"/>
  <c r="N126" i="58"/>
  <c r="C126" i="58"/>
  <c r="G126" i="58"/>
  <c r="P126" i="58"/>
  <c r="L126" i="58"/>
  <c r="M126" i="58"/>
  <c r="C62" i="58"/>
  <c r="G62" i="58"/>
  <c r="O62" i="58"/>
  <c r="N62" i="58"/>
  <c r="L62" i="58"/>
  <c r="P62" i="58"/>
  <c r="M62" i="58"/>
  <c r="O1650" i="58"/>
  <c r="N1650" i="58"/>
  <c r="G1650" i="58"/>
  <c r="C1650" i="58"/>
  <c r="M1650" i="58"/>
  <c r="P1650" i="58"/>
  <c r="L1650" i="58"/>
  <c r="N561" i="58"/>
  <c r="C561" i="58"/>
  <c r="G561" i="58"/>
  <c r="O561" i="58"/>
  <c r="L561" i="58"/>
  <c r="M561" i="58"/>
  <c r="P561" i="58"/>
  <c r="O497" i="58"/>
  <c r="N497" i="58"/>
  <c r="S497" i="58" s="1"/>
  <c r="G497" i="58"/>
  <c r="C497" i="58"/>
  <c r="L497" i="58"/>
  <c r="M497" i="58"/>
  <c r="P497" i="58"/>
  <c r="C433" i="58"/>
  <c r="N433" i="58"/>
  <c r="G433" i="58"/>
  <c r="O433" i="58"/>
  <c r="M433" i="58"/>
  <c r="L433" i="58"/>
  <c r="P433" i="58"/>
  <c r="G369" i="58"/>
  <c r="N369" i="58"/>
  <c r="C369" i="58"/>
  <c r="O369" i="58"/>
  <c r="M369" i="58"/>
  <c r="L369" i="58"/>
  <c r="P369" i="58"/>
  <c r="N305" i="58"/>
  <c r="C305" i="58"/>
  <c r="O305" i="58"/>
  <c r="G305" i="58"/>
  <c r="M305" i="58"/>
  <c r="P305" i="58"/>
  <c r="L305" i="58"/>
  <c r="G241" i="58"/>
  <c r="O241" i="58"/>
  <c r="N241" i="58"/>
  <c r="C241" i="58"/>
  <c r="M241" i="58"/>
  <c r="L241" i="58"/>
  <c r="P241" i="58"/>
  <c r="N177" i="58"/>
  <c r="C177" i="58"/>
  <c r="O177" i="58"/>
  <c r="G177" i="58"/>
  <c r="M177" i="58"/>
  <c r="L177" i="58"/>
  <c r="P177" i="58"/>
  <c r="G113" i="58"/>
  <c r="N113" i="58"/>
  <c r="C113" i="58"/>
  <c r="O113" i="58"/>
  <c r="M113" i="58"/>
  <c r="P113" i="58"/>
  <c r="L113" i="58"/>
  <c r="C49" i="58"/>
  <c r="O49" i="58"/>
  <c r="G49" i="58"/>
  <c r="N49" i="58"/>
  <c r="S49" i="58" s="1"/>
  <c r="M49" i="58"/>
  <c r="L49" i="58"/>
  <c r="P49" i="58"/>
  <c r="N1681" i="58"/>
  <c r="C1681" i="58"/>
  <c r="G1681" i="58"/>
  <c r="O1681" i="58"/>
  <c r="M1681" i="58"/>
  <c r="L1681" i="58"/>
  <c r="P1681" i="58"/>
  <c r="C524" i="58"/>
  <c r="G524" i="58"/>
  <c r="O524" i="58"/>
  <c r="N524" i="58"/>
  <c r="P524" i="58"/>
  <c r="L524" i="58"/>
  <c r="M524" i="58"/>
  <c r="G460" i="58"/>
  <c r="N460" i="58"/>
  <c r="C460" i="58"/>
  <c r="O460" i="58"/>
  <c r="L460" i="58"/>
  <c r="P460" i="58"/>
  <c r="M460" i="58"/>
  <c r="G396" i="58"/>
  <c r="N396" i="58"/>
  <c r="S396" i="58" s="1"/>
  <c r="C396" i="58"/>
  <c r="O396" i="58"/>
  <c r="P396" i="58"/>
  <c r="L396" i="58"/>
  <c r="M396" i="58"/>
  <c r="N332" i="58"/>
  <c r="C332" i="58"/>
  <c r="O332" i="58"/>
  <c r="G332" i="58"/>
  <c r="M332" i="58"/>
  <c r="P332" i="58"/>
  <c r="L332" i="58"/>
  <c r="N268" i="58"/>
  <c r="O268" i="58"/>
  <c r="C268" i="58"/>
  <c r="G268" i="58"/>
  <c r="M268" i="58"/>
  <c r="L268" i="58"/>
  <c r="P268" i="58"/>
  <c r="N204" i="58"/>
  <c r="C204" i="58"/>
  <c r="G204" i="58"/>
  <c r="O204" i="58"/>
  <c r="P204" i="58"/>
  <c r="M204" i="58"/>
  <c r="L204" i="58"/>
  <c r="C140" i="58"/>
  <c r="O140" i="58"/>
  <c r="G140" i="58"/>
  <c r="N140" i="58"/>
  <c r="S140" i="58" s="1"/>
  <c r="L140" i="58"/>
  <c r="P140" i="58"/>
  <c r="M140" i="58"/>
  <c r="O76" i="58"/>
  <c r="C76" i="58"/>
  <c r="G76" i="58"/>
  <c r="N76" i="58"/>
  <c r="S76" i="58" s="1"/>
  <c r="M76" i="58"/>
  <c r="P76" i="58"/>
  <c r="L76" i="58"/>
  <c r="N543" i="58"/>
  <c r="C543" i="58"/>
  <c r="G543" i="58"/>
  <c r="O543" i="58"/>
  <c r="M543" i="58"/>
  <c r="P543" i="58"/>
  <c r="L543" i="58"/>
  <c r="N479" i="58"/>
  <c r="S479" i="58" s="1"/>
  <c r="O479" i="58"/>
  <c r="C479" i="58"/>
  <c r="G479" i="58"/>
  <c r="L479" i="58"/>
  <c r="P479" i="58"/>
  <c r="M479" i="58"/>
  <c r="O415" i="58"/>
  <c r="C415" i="58"/>
  <c r="G415" i="58"/>
  <c r="N415" i="58"/>
  <c r="M415" i="58"/>
  <c r="P415" i="58"/>
  <c r="L415" i="58"/>
  <c r="O351" i="58"/>
  <c r="N351" i="58"/>
  <c r="G351" i="58"/>
  <c r="C351" i="58"/>
  <c r="M351" i="58"/>
  <c r="P351" i="58"/>
  <c r="L351" i="58"/>
  <c r="C287" i="58"/>
  <c r="G287" i="58"/>
  <c r="N287" i="58"/>
  <c r="O287" i="58"/>
  <c r="P287" i="58"/>
  <c r="M287" i="58"/>
  <c r="L287" i="58"/>
  <c r="O223" i="58"/>
  <c r="N223" i="58"/>
  <c r="C223" i="58"/>
  <c r="G223" i="58"/>
  <c r="M223" i="58"/>
  <c r="P223" i="58"/>
  <c r="L223" i="58"/>
  <c r="O159" i="58"/>
  <c r="G159" i="58"/>
  <c r="N159" i="58"/>
  <c r="C159" i="58"/>
  <c r="M159" i="58"/>
  <c r="L159" i="58"/>
  <c r="P159" i="58"/>
  <c r="G95" i="58"/>
  <c r="O95" i="58"/>
  <c r="C95" i="58"/>
  <c r="N95" i="58"/>
  <c r="M95" i="58"/>
  <c r="L95" i="58"/>
  <c r="P95" i="58"/>
  <c r="V24" i="58"/>
  <c r="U24" i="58"/>
  <c r="K25" i="58"/>
  <c r="T25" i="58"/>
  <c r="V23" i="58"/>
  <c r="U23" i="58"/>
  <c r="Q35" i="58"/>
  <c r="U30" i="58"/>
  <c r="V30" i="58"/>
  <c r="S35" i="58"/>
  <c r="R24" i="58"/>
  <c r="S29" i="58"/>
  <c r="C427" i="58"/>
  <c r="O427" i="58"/>
  <c r="N427" i="58"/>
  <c r="G427" i="58"/>
  <c r="L427" i="58"/>
  <c r="M427" i="58"/>
  <c r="P427" i="58"/>
  <c r="N363" i="58"/>
  <c r="G363" i="58"/>
  <c r="C363" i="58"/>
  <c r="O363" i="58"/>
  <c r="P363" i="58"/>
  <c r="L363" i="58"/>
  <c r="M363" i="58"/>
  <c r="N299" i="58"/>
  <c r="O299" i="58"/>
  <c r="G299" i="58"/>
  <c r="C299" i="58"/>
  <c r="L299" i="58"/>
  <c r="M299" i="58"/>
  <c r="P299" i="58"/>
  <c r="C235" i="58"/>
  <c r="G235" i="58"/>
  <c r="O235" i="58"/>
  <c r="N235" i="58"/>
  <c r="L235" i="58"/>
  <c r="P235" i="58"/>
  <c r="M235" i="58"/>
  <c r="C171" i="58"/>
  <c r="G171" i="58"/>
  <c r="N171" i="58"/>
  <c r="O171" i="58"/>
  <c r="L171" i="58"/>
  <c r="M171" i="58"/>
  <c r="P171" i="58"/>
  <c r="O107" i="58"/>
  <c r="N107" i="58"/>
  <c r="C107" i="58"/>
  <c r="G107" i="58"/>
  <c r="M107" i="58"/>
  <c r="P107" i="58"/>
  <c r="L107" i="58"/>
  <c r="O43" i="58"/>
  <c r="N43" i="58"/>
  <c r="C43" i="58"/>
  <c r="G43" i="58"/>
  <c r="L43" i="58"/>
  <c r="M43" i="58"/>
  <c r="P43" i="58"/>
  <c r="M534" i="58"/>
  <c r="O534" i="58"/>
  <c r="C534" i="58"/>
  <c r="G534" i="58"/>
  <c r="N534" i="58"/>
  <c r="L534" i="58"/>
  <c r="P534" i="58"/>
  <c r="N470" i="58"/>
  <c r="S470" i="58" s="1"/>
  <c r="G470" i="58"/>
  <c r="O470" i="58"/>
  <c r="C470" i="58"/>
  <c r="L470" i="58"/>
  <c r="P470" i="58"/>
  <c r="M470" i="58"/>
  <c r="J470" i="58" s="1"/>
  <c r="G406" i="58"/>
  <c r="O406" i="58"/>
  <c r="C406" i="58"/>
  <c r="N406" i="58"/>
  <c r="S406" i="58" s="1"/>
  <c r="M406" i="58"/>
  <c r="L406" i="58"/>
  <c r="P406" i="58"/>
  <c r="N342" i="58"/>
  <c r="C342" i="58"/>
  <c r="O342" i="58"/>
  <c r="G342" i="58"/>
  <c r="M342" i="58"/>
  <c r="L342" i="58"/>
  <c r="P342" i="58"/>
  <c r="N278" i="58"/>
  <c r="G278" i="58"/>
  <c r="O278" i="58"/>
  <c r="C278" i="58"/>
  <c r="M278" i="58"/>
  <c r="P278" i="58"/>
  <c r="L278" i="58"/>
  <c r="C214" i="58"/>
  <c r="N214" i="58"/>
  <c r="S214" i="58" s="1"/>
  <c r="O214" i="58"/>
  <c r="G214" i="58"/>
  <c r="M214" i="58"/>
  <c r="P214" i="58"/>
  <c r="L214" i="58"/>
  <c r="N150" i="58"/>
  <c r="C150" i="58"/>
  <c r="O150" i="58"/>
  <c r="G150" i="58"/>
  <c r="M150" i="58"/>
  <c r="P150" i="58"/>
  <c r="L150" i="58"/>
  <c r="G86" i="58"/>
  <c r="C86" i="58"/>
  <c r="O86" i="58"/>
  <c r="N86" i="58"/>
  <c r="M86" i="58"/>
  <c r="L86" i="58"/>
  <c r="P86" i="58"/>
  <c r="O1680" i="58"/>
  <c r="C1680" i="58"/>
  <c r="G1680" i="58"/>
  <c r="N1680" i="58"/>
  <c r="M1680" i="58"/>
  <c r="L1680" i="58"/>
  <c r="P1680" i="58"/>
  <c r="G521" i="58"/>
  <c r="C521" i="58"/>
  <c r="N521" i="58"/>
  <c r="O521" i="58"/>
  <c r="L521" i="58"/>
  <c r="M521" i="58"/>
  <c r="P521" i="58"/>
  <c r="N457" i="58"/>
  <c r="C457" i="58"/>
  <c r="G457" i="58"/>
  <c r="O457" i="58"/>
  <c r="M457" i="58"/>
  <c r="P457" i="58"/>
  <c r="L457" i="58"/>
  <c r="N393" i="58"/>
  <c r="G393" i="58"/>
  <c r="O393" i="58"/>
  <c r="C393" i="58"/>
  <c r="L393" i="58"/>
  <c r="M393" i="58"/>
  <c r="P393" i="58"/>
  <c r="N329" i="58"/>
  <c r="G329" i="58"/>
  <c r="C329" i="58"/>
  <c r="O329" i="58"/>
  <c r="P329" i="58"/>
  <c r="L329" i="58"/>
  <c r="M329" i="58"/>
  <c r="G265" i="58"/>
  <c r="C265" i="58"/>
  <c r="N265" i="58"/>
  <c r="O265" i="58"/>
  <c r="M265" i="58"/>
  <c r="P265" i="58"/>
  <c r="L265" i="58"/>
  <c r="G201" i="58"/>
  <c r="O201" i="58"/>
  <c r="N201" i="58"/>
  <c r="S201" i="58" s="1"/>
  <c r="C201" i="58"/>
  <c r="M201" i="58"/>
  <c r="P201" i="58"/>
  <c r="L201" i="58"/>
  <c r="O137" i="58"/>
  <c r="N137" i="58"/>
  <c r="G137" i="58"/>
  <c r="C137" i="58"/>
  <c r="M137" i="58"/>
  <c r="P137" i="58"/>
  <c r="L137" i="58"/>
  <c r="C73" i="58"/>
  <c r="O73" i="58"/>
  <c r="G73" i="58"/>
  <c r="N73" i="58"/>
  <c r="M73" i="58"/>
  <c r="P73" i="58"/>
  <c r="L73" i="58"/>
  <c r="G1667" i="58"/>
  <c r="N1667" i="58"/>
  <c r="O1667" i="58"/>
  <c r="C1667" i="58"/>
  <c r="P1667" i="58"/>
  <c r="L1667" i="58"/>
  <c r="M1667" i="58"/>
  <c r="N548" i="58"/>
  <c r="S548" i="58" s="1"/>
  <c r="C548" i="58"/>
  <c r="G548" i="58"/>
  <c r="O548" i="58"/>
  <c r="M548" i="58"/>
  <c r="P548" i="58"/>
  <c r="L548" i="58"/>
  <c r="N484" i="58"/>
  <c r="C484" i="58"/>
  <c r="O484" i="58"/>
  <c r="G484" i="58"/>
  <c r="L484" i="58"/>
  <c r="P484" i="58"/>
  <c r="M484" i="58"/>
  <c r="O420" i="58"/>
  <c r="G420" i="58"/>
  <c r="N420" i="58"/>
  <c r="C420" i="58"/>
  <c r="L420" i="58"/>
  <c r="M420" i="58"/>
  <c r="P420" i="58"/>
  <c r="C356" i="58"/>
  <c r="G356" i="58"/>
  <c r="N356" i="58"/>
  <c r="O356" i="58"/>
  <c r="L356" i="58"/>
  <c r="M356" i="58"/>
  <c r="P356" i="58"/>
  <c r="O292" i="58"/>
  <c r="G292" i="58"/>
  <c r="C292" i="58"/>
  <c r="N292" i="58"/>
  <c r="L292" i="58"/>
  <c r="M292" i="58"/>
  <c r="P292" i="58"/>
  <c r="G228" i="58"/>
  <c r="N228" i="58"/>
  <c r="O228" i="58"/>
  <c r="C228" i="58"/>
  <c r="P228" i="58"/>
  <c r="L228" i="58"/>
  <c r="M228" i="58"/>
  <c r="O164" i="58"/>
  <c r="C164" i="58"/>
  <c r="G164" i="58"/>
  <c r="N164" i="58"/>
  <c r="P164" i="58"/>
  <c r="L164" i="58"/>
  <c r="M164" i="58"/>
  <c r="G100" i="58"/>
  <c r="N100" i="58"/>
  <c r="S100" i="58" s="1"/>
  <c r="O100" i="58"/>
  <c r="C100" i="58"/>
  <c r="M100" i="58"/>
  <c r="L100" i="58"/>
  <c r="P100" i="58"/>
  <c r="C567" i="58"/>
  <c r="O567" i="58"/>
  <c r="G567" i="58"/>
  <c r="N567" i="58"/>
  <c r="M567" i="58"/>
  <c r="L567" i="58"/>
  <c r="P567" i="58"/>
  <c r="G503" i="58"/>
  <c r="C503" i="58"/>
  <c r="N503" i="58"/>
  <c r="O503" i="58"/>
  <c r="M503" i="58"/>
  <c r="L503" i="58"/>
  <c r="P503" i="58"/>
  <c r="G439" i="58"/>
  <c r="C439" i="58"/>
  <c r="N439" i="58"/>
  <c r="S439" i="58" s="1"/>
  <c r="O439" i="58"/>
  <c r="L439" i="58"/>
  <c r="M439" i="58"/>
  <c r="P439" i="58"/>
  <c r="O375" i="58"/>
  <c r="C375" i="58"/>
  <c r="G375" i="58"/>
  <c r="N375" i="58"/>
  <c r="P375" i="58"/>
  <c r="M375" i="58"/>
  <c r="L375" i="58"/>
  <c r="C311" i="58"/>
  <c r="N311" i="58"/>
  <c r="O311" i="58"/>
  <c r="G311" i="58"/>
  <c r="P311" i="58"/>
  <c r="L311" i="58"/>
  <c r="M311" i="58"/>
  <c r="O247" i="58"/>
  <c r="C247" i="58"/>
  <c r="G247" i="58"/>
  <c r="N247" i="58"/>
  <c r="M247" i="58"/>
  <c r="P247" i="58"/>
  <c r="L247" i="58"/>
  <c r="N183" i="58"/>
  <c r="O183" i="58"/>
  <c r="G183" i="58"/>
  <c r="C183" i="58"/>
  <c r="L183" i="58"/>
  <c r="P183" i="58"/>
  <c r="M183" i="58"/>
  <c r="N119" i="58"/>
  <c r="S119" i="58" s="1"/>
  <c r="O119" i="58"/>
  <c r="G119" i="58"/>
  <c r="C119" i="58"/>
  <c r="L119" i="58"/>
  <c r="M119" i="58"/>
  <c r="P119" i="58"/>
  <c r="C55" i="58"/>
  <c r="O55" i="58"/>
  <c r="G55" i="58"/>
  <c r="N55" i="58"/>
  <c r="P55" i="58"/>
  <c r="L55" i="58"/>
  <c r="M55" i="58"/>
  <c r="O1691" i="58"/>
  <c r="G1691" i="58"/>
  <c r="C1691" i="58"/>
  <c r="N1691" i="58"/>
  <c r="M1691" i="58"/>
  <c r="P1691" i="58"/>
  <c r="L1691" i="58"/>
  <c r="Q1701" i="58"/>
  <c r="S1699" i="58"/>
  <c r="J1699" i="58"/>
  <c r="R1699" i="58"/>
  <c r="Q24" i="58"/>
  <c r="T23" i="58"/>
  <c r="K23" i="58"/>
  <c r="K30" i="58"/>
  <c r="T30" i="58"/>
  <c r="V32" i="58"/>
  <c r="U32" i="58"/>
  <c r="R33" i="58"/>
  <c r="S28" i="58"/>
  <c r="V33" i="58"/>
  <c r="U33" i="58"/>
  <c r="J23" i="58"/>
  <c r="O56" i="58"/>
  <c r="G56" i="58"/>
  <c r="N56" i="58"/>
  <c r="C56" i="58"/>
  <c r="M56" i="58"/>
  <c r="L56" i="58"/>
  <c r="P56" i="58"/>
  <c r="G1686" i="58"/>
  <c r="C1686" i="58"/>
  <c r="N1686" i="58"/>
  <c r="O1686" i="58"/>
  <c r="P1686" i="58"/>
  <c r="L1686" i="58"/>
  <c r="M1686" i="58"/>
  <c r="N515" i="58"/>
  <c r="G515" i="58"/>
  <c r="C515" i="58"/>
  <c r="O515" i="58"/>
  <c r="L515" i="58"/>
  <c r="P515" i="58"/>
  <c r="M515" i="58"/>
  <c r="C451" i="58"/>
  <c r="G451" i="58"/>
  <c r="N451" i="58"/>
  <c r="O451" i="58"/>
  <c r="L451" i="58"/>
  <c r="P451" i="58"/>
  <c r="M451" i="58"/>
  <c r="N387" i="58"/>
  <c r="S387" i="58" s="1"/>
  <c r="G387" i="58"/>
  <c r="C387" i="58"/>
  <c r="O387" i="58"/>
  <c r="L387" i="58"/>
  <c r="P387" i="58"/>
  <c r="M387" i="58"/>
  <c r="C323" i="58"/>
  <c r="G323" i="58"/>
  <c r="O323" i="58"/>
  <c r="N323" i="58"/>
  <c r="L323" i="58"/>
  <c r="P323" i="58"/>
  <c r="M323" i="58"/>
  <c r="C259" i="58"/>
  <c r="O259" i="58"/>
  <c r="G259" i="58"/>
  <c r="N259" i="58"/>
  <c r="S259" i="58" s="1"/>
  <c r="L259" i="58"/>
  <c r="M259" i="58"/>
  <c r="P259" i="58"/>
  <c r="N195" i="58"/>
  <c r="C195" i="58"/>
  <c r="O195" i="58"/>
  <c r="G195" i="58"/>
  <c r="L195" i="58"/>
  <c r="M195" i="58"/>
  <c r="P195" i="58"/>
  <c r="N131" i="58"/>
  <c r="S131" i="58" s="1"/>
  <c r="O131" i="58"/>
  <c r="G131" i="58"/>
  <c r="C131" i="58"/>
  <c r="M131" i="58"/>
  <c r="L131" i="58"/>
  <c r="P131" i="58"/>
  <c r="O67" i="58"/>
  <c r="N67" i="58"/>
  <c r="C67" i="58"/>
  <c r="G67" i="58"/>
  <c r="L67" i="58"/>
  <c r="M67" i="58"/>
  <c r="P67" i="58"/>
  <c r="N1679" i="58"/>
  <c r="C1679" i="58"/>
  <c r="O1679" i="58"/>
  <c r="G1679" i="58"/>
  <c r="M1679" i="58"/>
  <c r="P1679" i="58"/>
  <c r="L1679" i="58"/>
  <c r="C1657" i="58"/>
  <c r="N1657" i="58"/>
  <c r="S1657" i="58" s="1"/>
  <c r="G1657" i="58"/>
  <c r="O1657" i="58"/>
  <c r="M1657" i="58"/>
  <c r="P1657" i="58"/>
  <c r="L1657" i="58"/>
  <c r="N558" i="58"/>
  <c r="S558" i="58" s="1"/>
  <c r="C558" i="58"/>
  <c r="G558" i="58"/>
  <c r="O558" i="58"/>
  <c r="L558" i="58"/>
  <c r="M558" i="58"/>
  <c r="P558" i="58"/>
  <c r="C494" i="58"/>
  <c r="G494" i="58"/>
  <c r="O494" i="58"/>
  <c r="N494" i="58"/>
  <c r="L494" i="58"/>
  <c r="M494" i="58"/>
  <c r="P494" i="58"/>
  <c r="N430" i="58"/>
  <c r="O430" i="58"/>
  <c r="C430" i="58"/>
  <c r="G430" i="58"/>
  <c r="M430" i="58"/>
  <c r="P430" i="58"/>
  <c r="L430" i="58"/>
  <c r="O366" i="58"/>
  <c r="C366" i="58"/>
  <c r="G366" i="58"/>
  <c r="N366" i="58"/>
  <c r="S366" i="58" s="1"/>
  <c r="L366" i="58"/>
  <c r="M366" i="58"/>
  <c r="J366" i="58" s="1"/>
  <c r="P366" i="58"/>
  <c r="O302" i="58"/>
  <c r="G302" i="58"/>
  <c r="C302" i="58"/>
  <c r="N302" i="58"/>
  <c r="L302" i="58"/>
  <c r="M302" i="58"/>
  <c r="P302" i="58"/>
  <c r="O238" i="58"/>
  <c r="C238" i="58"/>
  <c r="N238" i="58"/>
  <c r="G238" i="58"/>
  <c r="M238" i="58"/>
  <c r="L238" i="58"/>
  <c r="P238" i="58"/>
  <c r="C174" i="58"/>
  <c r="N174" i="58"/>
  <c r="G174" i="58"/>
  <c r="O174" i="58"/>
  <c r="M174" i="58"/>
  <c r="L174" i="58"/>
  <c r="P174" i="58"/>
  <c r="G110" i="58"/>
  <c r="N110" i="58"/>
  <c r="C110" i="58"/>
  <c r="O110" i="58"/>
  <c r="L110" i="58"/>
  <c r="P110" i="58"/>
  <c r="M110" i="58"/>
  <c r="G46" i="58"/>
  <c r="O46" i="58"/>
  <c r="C46" i="58"/>
  <c r="N46" i="58"/>
  <c r="S46" i="58" s="1"/>
  <c r="P46" i="58"/>
  <c r="L46" i="58"/>
  <c r="M46" i="58"/>
  <c r="J46" i="58" s="1"/>
  <c r="N1666" i="58"/>
  <c r="S1666" i="58" s="1"/>
  <c r="O1666" i="58"/>
  <c r="G1666" i="58"/>
  <c r="C1666" i="58"/>
  <c r="L1666" i="58"/>
  <c r="P1666" i="58"/>
  <c r="M1666" i="58"/>
  <c r="N545" i="58"/>
  <c r="S545" i="58" s="1"/>
  <c r="C545" i="58"/>
  <c r="O545" i="58"/>
  <c r="G545" i="58"/>
  <c r="M545" i="58"/>
  <c r="L545" i="58"/>
  <c r="P545" i="58"/>
  <c r="G481" i="58"/>
  <c r="N481" i="58"/>
  <c r="C481" i="58"/>
  <c r="O481" i="58"/>
  <c r="M481" i="58"/>
  <c r="L481" i="58"/>
  <c r="P481" i="58"/>
  <c r="N417" i="58"/>
  <c r="O417" i="58"/>
  <c r="G417" i="58"/>
  <c r="C417" i="58"/>
  <c r="P417" i="58"/>
  <c r="M417" i="58"/>
  <c r="L417" i="58"/>
  <c r="C353" i="58"/>
  <c r="O353" i="58"/>
  <c r="G353" i="58"/>
  <c r="N353" i="58"/>
  <c r="S353" i="58" s="1"/>
  <c r="M353" i="58"/>
  <c r="L353" i="58"/>
  <c r="P353" i="58"/>
  <c r="N289" i="58"/>
  <c r="S289" i="58" s="1"/>
  <c r="O289" i="58"/>
  <c r="G289" i="58"/>
  <c r="C289" i="58"/>
  <c r="M289" i="58"/>
  <c r="L289" i="58"/>
  <c r="P289" i="58"/>
  <c r="G225" i="58"/>
  <c r="N225" i="58"/>
  <c r="S225" i="58" s="1"/>
  <c r="C225" i="58"/>
  <c r="O225" i="58"/>
  <c r="M225" i="58"/>
  <c r="J225" i="58" s="1"/>
  <c r="L225" i="58"/>
  <c r="P225" i="58"/>
  <c r="C161" i="58"/>
  <c r="N161" i="58"/>
  <c r="S161" i="58" s="1"/>
  <c r="O161" i="58"/>
  <c r="G161" i="58"/>
  <c r="M161" i="58"/>
  <c r="L161" i="58"/>
  <c r="P161" i="58"/>
  <c r="C97" i="58"/>
  <c r="G97" i="58"/>
  <c r="O97" i="58"/>
  <c r="N97" i="58"/>
  <c r="M97" i="58"/>
  <c r="L97" i="58"/>
  <c r="P97" i="58"/>
  <c r="N1697" i="58"/>
  <c r="G1697" i="58"/>
  <c r="O1697" i="58"/>
  <c r="C1697" i="58"/>
  <c r="P1697" i="58"/>
  <c r="M1697" i="58"/>
  <c r="L1697" i="58"/>
  <c r="C508" i="58"/>
  <c r="G508" i="58"/>
  <c r="O508" i="58"/>
  <c r="N508" i="58"/>
  <c r="S508" i="58" s="1"/>
  <c r="M508" i="58"/>
  <c r="P508" i="58"/>
  <c r="L508" i="58"/>
  <c r="G444" i="58"/>
  <c r="O444" i="58"/>
  <c r="N444" i="58"/>
  <c r="C444" i="58"/>
  <c r="M444" i="58"/>
  <c r="L444" i="58"/>
  <c r="P444" i="58"/>
  <c r="G380" i="58"/>
  <c r="O380" i="58"/>
  <c r="C380" i="58"/>
  <c r="N380" i="58"/>
  <c r="M380" i="58"/>
  <c r="L380" i="58"/>
  <c r="P380" i="58"/>
  <c r="N316" i="58"/>
  <c r="O316" i="58"/>
  <c r="C316" i="58"/>
  <c r="G316" i="58"/>
  <c r="L316" i="58"/>
  <c r="P316" i="58"/>
  <c r="M316" i="58"/>
  <c r="C252" i="58"/>
  <c r="G252" i="58"/>
  <c r="O252" i="58"/>
  <c r="N252" i="58"/>
  <c r="P252" i="58"/>
  <c r="L252" i="58"/>
  <c r="M252" i="58"/>
  <c r="O188" i="58"/>
  <c r="G188" i="58"/>
  <c r="C188" i="58"/>
  <c r="N188" i="58"/>
  <c r="M188" i="58"/>
  <c r="L188" i="58"/>
  <c r="P188" i="58"/>
  <c r="O124" i="58"/>
  <c r="N124" i="58"/>
  <c r="C124" i="58"/>
  <c r="G124" i="58"/>
  <c r="L124" i="58"/>
  <c r="P124" i="58"/>
  <c r="M124" i="58"/>
  <c r="O60" i="58"/>
  <c r="G60" i="58"/>
  <c r="N60" i="58"/>
  <c r="C60" i="58"/>
  <c r="M60" i="58"/>
  <c r="L60" i="58"/>
  <c r="P60" i="58"/>
  <c r="N1674" i="58"/>
  <c r="C1674" i="58"/>
  <c r="G1674" i="58"/>
  <c r="O1674" i="58"/>
  <c r="M1674" i="58"/>
  <c r="P1674" i="58"/>
  <c r="L1674" i="58"/>
  <c r="N37" i="58"/>
  <c r="G37" i="58"/>
  <c r="O37" i="58"/>
  <c r="C37" i="58"/>
  <c r="M37" i="58"/>
  <c r="P37" i="58"/>
  <c r="L37" i="58"/>
  <c r="O527" i="58"/>
  <c r="C527" i="58"/>
  <c r="N527" i="58"/>
  <c r="S527" i="58" s="1"/>
  <c r="G527" i="58"/>
  <c r="M527" i="58"/>
  <c r="P527" i="58"/>
  <c r="L527" i="58"/>
  <c r="C463" i="58"/>
  <c r="O463" i="58"/>
  <c r="N463" i="58"/>
  <c r="S463" i="58" s="1"/>
  <c r="G463" i="58"/>
  <c r="L463" i="58"/>
  <c r="P463" i="58"/>
  <c r="M463" i="58"/>
  <c r="O399" i="58"/>
  <c r="C399" i="58"/>
  <c r="N399" i="58"/>
  <c r="S399" i="58" s="1"/>
  <c r="G399" i="58"/>
  <c r="L399" i="58"/>
  <c r="M399" i="58"/>
  <c r="P399" i="58"/>
  <c r="N335" i="58"/>
  <c r="O335" i="58"/>
  <c r="G335" i="58"/>
  <c r="C335" i="58"/>
  <c r="L335" i="58"/>
  <c r="P335" i="58"/>
  <c r="M335" i="58"/>
  <c r="N271" i="58"/>
  <c r="S271" i="58" s="1"/>
  <c r="O271" i="58"/>
  <c r="C271" i="58"/>
  <c r="G271" i="58"/>
  <c r="M271" i="58"/>
  <c r="P271" i="58"/>
  <c r="L271" i="58"/>
  <c r="C207" i="58"/>
  <c r="N207" i="58"/>
  <c r="O207" i="58"/>
  <c r="G207" i="58"/>
  <c r="M207" i="58"/>
  <c r="P207" i="58"/>
  <c r="L207" i="58"/>
  <c r="N143" i="58"/>
  <c r="S143" i="58" s="1"/>
  <c r="G143" i="58"/>
  <c r="C143" i="58"/>
  <c r="O143" i="58"/>
  <c r="P143" i="58"/>
  <c r="L143" i="58"/>
  <c r="M143" i="58"/>
  <c r="O79" i="58"/>
  <c r="G79" i="58"/>
  <c r="N79" i="58"/>
  <c r="S79" i="58" s="1"/>
  <c r="C79" i="58"/>
  <c r="P79" i="58"/>
  <c r="M79" i="58"/>
  <c r="L79" i="58"/>
  <c r="Q30" i="58"/>
  <c r="R31" i="58"/>
  <c r="S31" i="58"/>
  <c r="J31" i="58"/>
  <c r="Q28" i="58"/>
  <c r="K32" i="58"/>
  <c r="T32" i="58"/>
  <c r="K29" i="58"/>
  <c r="T29" i="58"/>
  <c r="J28" i="58"/>
  <c r="R23" i="58"/>
  <c r="N144" i="58"/>
  <c r="C144" i="58"/>
  <c r="O144" i="58"/>
  <c r="G144" i="58"/>
  <c r="M144" i="58"/>
  <c r="P144" i="58"/>
  <c r="L144" i="58"/>
  <c r="O80" i="58"/>
  <c r="G80" i="58"/>
  <c r="C80" i="58"/>
  <c r="N80" i="58"/>
  <c r="L80" i="58"/>
  <c r="P80" i="58"/>
  <c r="M80" i="58"/>
  <c r="I563" i="58"/>
  <c r="C539" i="58"/>
  <c r="N539" i="58"/>
  <c r="G539" i="58"/>
  <c r="O539" i="58"/>
  <c r="L539" i="58"/>
  <c r="M539" i="58"/>
  <c r="P539" i="58"/>
  <c r="I499" i="58"/>
  <c r="N475" i="58"/>
  <c r="S475" i="58" s="1"/>
  <c r="C475" i="58"/>
  <c r="G475" i="58"/>
  <c r="O475" i="58"/>
  <c r="M475" i="58"/>
  <c r="L475" i="58"/>
  <c r="P475" i="58"/>
  <c r="I435" i="58"/>
  <c r="G411" i="58"/>
  <c r="O411" i="58"/>
  <c r="C411" i="58"/>
  <c r="N411" i="58"/>
  <c r="M411" i="58"/>
  <c r="L411" i="58"/>
  <c r="P411" i="58"/>
  <c r="I371" i="58"/>
  <c r="O347" i="58"/>
  <c r="G347" i="58"/>
  <c r="C347" i="58"/>
  <c r="N347" i="58"/>
  <c r="S347" i="58" s="1"/>
  <c r="M347" i="58"/>
  <c r="P347" i="58"/>
  <c r="L347" i="58"/>
  <c r="I307" i="58"/>
  <c r="N283" i="58"/>
  <c r="S283" i="58" s="1"/>
  <c r="O283" i="58"/>
  <c r="C283" i="58"/>
  <c r="M283" i="58"/>
  <c r="G283" i="58"/>
  <c r="P283" i="58"/>
  <c r="L283" i="58"/>
  <c r="I243" i="58"/>
  <c r="C219" i="58"/>
  <c r="G219" i="58"/>
  <c r="N219" i="58"/>
  <c r="S219" i="58" s="1"/>
  <c r="O219" i="58"/>
  <c r="M219" i="58"/>
  <c r="J219" i="58" s="1"/>
  <c r="P219" i="58"/>
  <c r="L219" i="58"/>
  <c r="I179" i="58"/>
  <c r="N155" i="58"/>
  <c r="S155" i="58" s="1"/>
  <c r="G155" i="58"/>
  <c r="O155" i="58"/>
  <c r="C155" i="58"/>
  <c r="M155" i="58"/>
  <c r="P155" i="58"/>
  <c r="L155" i="58"/>
  <c r="I115" i="58"/>
  <c r="N91" i="58"/>
  <c r="G91" i="58"/>
  <c r="O91" i="58"/>
  <c r="C91" i="58"/>
  <c r="M91" i="58"/>
  <c r="L91" i="58"/>
  <c r="P91" i="58"/>
  <c r="I51" i="58"/>
  <c r="I1695" i="58"/>
  <c r="I542" i="58"/>
  <c r="N518" i="58"/>
  <c r="G518" i="58"/>
  <c r="C518" i="58"/>
  <c r="O518" i="58"/>
  <c r="P518" i="58"/>
  <c r="L518" i="58"/>
  <c r="M518" i="58"/>
  <c r="I478" i="58"/>
  <c r="O454" i="58"/>
  <c r="G454" i="58"/>
  <c r="C454" i="58"/>
  <c r="N454" i="58"/>
  <c r="L454" i="58"/>
  <c r="P454" i="58"/>
  <c r="M454" i="58"/>
  <c r="I414" i="58"/>
  <c r="O390" i="58"/>
  <c r="C390" i="58"/>
  <c r="N390" i="58"/>
  <c r="G390" i="58"/>
  <c r="L390" i="58"/>
  <c r="M390" i="58"/>
  <c r="P390" i="58"/>
  <c r="I350" i="58"/>
  <c r="G326" i="58"/>
  <c r="N326" i="58"/>
  <c r="O326" i="58"/>
  <c r="C326" i="58"/>
  <c r="M326" i="58"/>
  <c r="L326" i="58"/>
  <c r="P326" i="58"/>
  <c r="I286" i="58"/>
  <c r="O262" i="58"/>
  <c r="G262" i="58"/>
  <c r="C262" i="58"/>
  <c r="N262" i="58"/>
  <c r="S262" i="58" s="1"/>
  <c r="M262" i="58"/>
  <c r="J262" i="58" s="1"/>
  <c r="P262" i="58"/>
  <c r="L262" i="58"/>
  <c r="I222" i="58"/>
  <c r="G198" i="58"/>
  <c r="O198" i="58"/>
  <c r="C198" i="58"/>
  <c r="N198" i="58"/>
  <c r="P198" i="58"/>
  <c r="M198" i="58"/>
  <c r="L198" i="58"/>
  <c r="I158" i="58"/>
  <c r="O134" i="58"/>
  <c r="G134" i="58"/>
  <c r="N134" i="58"/>
  <c r="S134" i="58" s="1"/>
  <c r="C134" i="58"/>
  <c r="M134" i="58"/>
  <c r="L134" i="58"/>
  <c r="P134" i="58"/>
  <c r="I94" i="58"/>
  <c r="N70" i="58"/>
  <c r="G70" i="58"/>
  <c r="O70" i="58"/>
  <c r="C70" i="58"/>
  <c r="L70" i="58"/>
  <c r="P70" i="58"/>
  <c r="M70" i="58"/>
  <c r="J70" i="58" s="1"/>
  <c r="I1672" i="58"/>
  <c r="N1696" i="58"/>
  <c r="G1696" i="58"/>
  <c r="C1696" i="58"/>
  <c r="O1696" i="58"/>
  <c r="L1696" i="58"/>
  <c r="M1696" i="58"/>
  <c r="P1696" i="58"/>
  <c r="I529" i="58"/>
  <c r="G505" i="58"/>
  <c r="O505" i="58"/>
  <c r="N505" i="58"/>
  <c r="C505" i="58"/>
  <c r="M505" i="58"/>
  <c r="L505" i="58"/>
  <c r="P505" i="58"/>
  <c r="I465" i="58"/>
  <c r="G441" i="58"/>
  <c r="C441" i="58"/>
  <c r="N441" i="58"/>
  <c r="O441" i="58"/>
  <c r="M441" i="58"/>
  <c r="P441" i="58"/>
  <c r="L441" i="58"/>
  <c r="I401" i="58"/>
  <c r="C377" i="58"/>
  <c r="G377" i="58"/>
  <c r="O377" i="58"/>
  <c r="N377" i="58"/>
  <c r="S377" i="58" s="1"/>
  <c r="M377" i="58"/>
  <c r="P377" i="58"/>
  <c r="L377" i="58"/>
  <c r="I337" i="58"/>
  <c r="N313" i="58"/>
  <c r="C313" i="58"/>
  <c r="O313" i="58"/>
  <c r="G313" i="58"/>
  <c r="M313" i="58"/>
  <c r="P313" i="58"/>
  <c r="L313" i="58"/>
  <c r="I273" i="58"/>
  <c r="O249" i="58"/>
  <c r="C249" i="58"/>
  <c r="N249" i="58"/>
  <c r="G249" i="58"/>
  <c r="M249" i="58"/>
  <c r="P249" i="58"/>
  <c r="L249" i="58"/>
  <c r="I209" i="58"/>
  <c r="N185" i="58"/>
  <c r="C185" i="58"/>
  <c r="O185" i="58"/>
  <c r="G185" i="58"/>
  <c r="M185" i="58"/>
  <c r="L185" i="58"/>
  <c r="P185" i="58"/>
  <c r="I145" i="58"/>
  <c r="G121" i="58"/>
  <c r="O121" i="58"/>
  <c r="N121" i="58"/>
  <c r="S121" i="58" s="1"/>
  <c r="C121" i="58"/>
  <c r="M121" i="58"/>
  <c r="L121" i="58"/>
  <c r="P121" i="58"/>
  <c r="I81" i="58"/>
  <c r="C57" i="58"/>
  <c r="O57" i="58"/>
  <c r="G57" i="58"/>
  <c r="N57" i="58"/>
  <c r="P57" i="58"/>
  <c r="L57" i="58"/>
  <c r="M57" i="58"/>
  <c r="C1673" i="58"/>
  <c r="G1673" i="58"/>
  <c r="N1673" i="58"/>
  <c r="O1673" i="58"/>
  <c r="P1673" i="58"/>
  <c r="M1673" i="58"/>
  <c r="L1673" i="58"/>
  <c r="I1659" i="58"/>
  <c r="I556" i="58"/>
  <c r="C532" i="58"/>
  <c r="N532" i="58"/>
  <c r="G532" i="58"/>
  <c r="O532" i="58"/>
  <c r="M532" i="58"/>
  <c r="P532" i="58"/>
  <c r="L532" i="58"/>
  <c r="I492" i="58"/>
  <c r="N468" i="58"/>
  <c r="G468" i="58"/>
  <c r="C468" i="58"/>
  <c r="O468" i="58"/>
  <c r="M468" i="58"/>
  <c r="L468" i="58"/>
  <c r="P468" i="58"/>
  <c r="I428" i="58"/>
  <c r="O404" i="58"/>
  <c r="N404" i="58"/>
  <c r="G404" i="58"/>
  <c r="C404" i="58"/>
  <c r="M404" i="58"/>
  <c r="P404" i="58"/>
  <c r="L404" i="58"/>
  <c r="I364" i="58"/>
  <c r="C340" i="58"/>
  <c r="N340" i="58"/>
  <c r="O340" i="58"/>
  <c r="G340" i="58"/>
  <c r="P340" i="58"/>
  <c r="M340" i="58"/>
  <c r="L340" i="58"/>
  <c r="I300" i="58"/>
  <c r="O276" i="58"/>
  <c r="G276" i="58"/>
  <c r="N276" i="58"/>
  <c r="C276" i="58"/>
  <c r="M276" i="58"/>
  <c r="P276" i="58"/>
  <c r="L276" i="58"/>
  <c r="I236" i="58"/>
  <c r="C212" i="58"/>
  <c r="G212" i="58"/>
  <c r="O212" i="58"/>
  <c r="N212" i="58"/>
  <c r="L212" i="58"/>
  <c r="M212" i="58"/>
  <c r="P212" i="58"/>
  <c r="I172" i="58"/>
  <c r="G148" i="58"/>
  <c r="C148" i="58"/>
  <c r="O148" i="58"/>
  <c r="N148" i="58"/>
  <c r="S148" i="58" s="1"/>
  <c r="L148" i="58"/>
  <c r="M148" i="58"/>
  <c r="P148" i="58"/>
  <c r="I108" i="58"/>
  <c r="G84" i="58"/>
  <c r="C84" i="58"/>
  <c r="O84" i="58"/>
  <c r="N84" i="58"/>
  <c r="P84" i="58"/>
  <c r="L84" i="58"/>
  <c r="M84" i="58"/>
  <c r="I44" i="58"/>
  <c r="I1690" i="58"/>
  <c r="C1660" i="58"/>
  <c r="G1660" i="58"/>
  <c r="N1660" i="58"/>
  <c r="O1660" i="58"/>
  <c r="L1660" i="58"/>
  <c r="M1660" i="58"/>
  <c r="P1660" i="58"/>
  <c r="C551" i="58"/>
  <c r="G551" i="58"/>
  <c r="N551" i="58"/>
  <c r="O551" i="58"/>
  <c r="L551" i="58"/>
  <c r="M551" i="58"/>
  <c r="P551" i="58"/>
  <c r="I511" i="58"/>
  <c r="C487" i="58"/>
  <c r="N487" i="58"/>
  <c r="O487" i="58"/>
  <c r="G487" i="58"/>
  <c r="L487" i="58"/>
  <c r="P487" i="58"/>
  <c r="M487" i="58"/>
  <c r="I447" i="58"/>
  <c r="N423" i="58"/>
  <c r="C423" i="58"/>
  <c r="O423" i="58"/>
  <c r="G423" i="58"/>
  <c r="M423" i="58"/>
  <c r="L423" i="58"/>
  <c r="P423" i="58"/>
  <c r="I383" i="58"/>
  <c r="C359" i="58"/>
  <c r="G359" i="58"/>
  <c r="O359" i="58"/>
  <c r="N359" i="58"/>
  <c r="M359" i="58"/>
  <c r="L359" i="58"/>
  <c r="P359" i="58"/>
  <c r="I319" i="58"/>
  <c r="G295" i="58"/>
  <c r="N295" i="58"/>
  <c r="S295" i="58" s="1"/>
  <c r="O295" i="58"/>
  <c r="C295" i="58"/>
  <c r="L295" i="58"/>
  <c r="M295" i="58"/>
  <c r="P295" i="58"/>
  <c r="I255" i="58"/>
  <c r="O231" i="58"/>
  <c r="G231" i="58"/>
  <c r="C231" i="58"/>
  <c r="N231" i="58"/>
  <c r="L231" i="58"/>
  <c r="P231" i="58"/>
  <c r="M231" i="58"/>
  <c r="I191" i="58"/>
  <c r="C167" i="58"/>
  <c r="N167" i="58"/>
  <c r="O167" i="58"/>
  <c r="G167" i="58"/>
  <c r="L167" i="58"/>
  <c r="P167" i="58"/>
  <c r="M167" i="58"/>
  <c r="I127" i="58"/>
  <c r="G103" i="58"/>
  <c r="C103" i="58"/>
  <c r="O103" i="58"/>
  <c r="N103" i="58"/>
  <c r="M103" i="58"/>
  <c r="L103" i="58"/>
  <c r="P103" i="58"/>
  <c r="I63" i="58"/>
  <c r="C39" i="58"/>
  <c r="O39" i="58"/>
  <c r="G39" i="58"/>
  <c r="N39" i="58"/>
  <c r="M39" i="58"/>
  <c r="P39" i="58"/>
  <c r="L39" i="58"/>
  <c r="I1683" i="58"/>
  <c r="G1661" i="58"/>
  <c r="C1661" i="58"/>
  <c r="O1661" i="58"/>
  <c r="N1661" i="58"/>
  <c r="M1661" i="58"/>
  <c r="P1661" i="58"/>
  <c r="L1661" i="58"/>
  <c r="V1700" i="58"/>
  <c r="U1700" i="58"/>
  <c r="K28" i="58"/>
  <c r="T28" i="58"/>
  <c r="V27" i="58"/>
  <c r="U27" i="58"/>
  <c r="F1466" i="58"/>
  <c r="I1466" i="58" s="1"/>
  <c r="F1473" i="58"/>
  <c r="I1473" i="58" s="1"/>
  <c r="F1481" i="58"/>
  <c r="I1481" i="58" s="1"/>
  <c r="F1489" i="58"/>
  <c r="I1489" i="58" s="1"/>
  <c r="F1497" i="58"/>
  <c r="I1497" i="58" s="1"/>
  <c r="F1505" i="58"/>
  <c r="I1505" i="58" s="1"/>
  <c r="F1513" i="58"/>
  <c r="I1513" i="58" s="1"/>
  <c r="F1521" i="58"/>
  <c r="I1521" i="58" s="1"/>
  <c r="F1529" i="58"/>
  <c r="I1529" i="58" s="1"/>
  <c r="F1537" i="58"/>
  <c r="I1537" i="58" s="1"/>
  <c r="F1545" i="58"/>
  <c r="I1545" i="58" s="1"/>
  <c r="F1553" i="58"/>
  <c r="I1553" i="58" s="1"/>
  <c r="F1561" i="58"/>
  <c r="I1561" i="58" s="1"/>
  <c r="F1569" i="58"/>
  <c r="I1569" i="58" s="1"/>
  <c r="F1577" i="58"/>
  <c r="I1577" i="58" s="1"/>
  <c r="F1585" i="58"/>
  <c r="I1585" i="58" s="1"/>
  <c r="F1593" i="58"/>
  <c r="I1593" i="58" s="1"/>
  <c r="F1601" i="58"/>
  <c r="I1601" i="58" s="1"/>
  <c r="F1609" i="58"/>
  <c r="I1609" i="58" s="1"/>
  <c r="F1617" i="58"/>
  <c r="I1617" i="58" s="1"/>
  <c r="F1625" i="58"/>
  <c r="I1625" i="58" s="1"/>
  <c r="F1633" i="58"/>
  <c r="I1633" i="58" s="1"/>
  <c r="F1641" i="58"/>
  <c r="I1641" i="58" s="1"/>
  <c r="F1514" i="58"/>
  <c r="I1514" i="58" s="1"/>
  <c r="F1522" i="58"/>
  <c r="I1522" i="58" s="1"/>
  <c r="F1546" i="58"/>
  <c r="I1546" i="58" s="1"/>
  <c r="F1562" i="58"/>
  <c r="I1562" i="58" s="1"/>
  <c r="F1594" i="58"/>
  <c r="I1594" i="58" s="1"/>
  <c r="F1470" i="58"/>
  <c r="I1470" i="58" s="1"/>
  <c r="F1478" i="58"/>
  <c r="I1478" i="58" s="1"/>
  <c r="F1486" i="58"/>
  <c r="I1486" i="58" s="1"/>
  <c r="F1494" i="58"/>
  <c r="I1494" i="58" s="1"/>
  <c r="F1502" i="58"/>
  <c r="I1502" i="58" s="1"/>
  <c r="F1510" i="58"/>
  <c r="I1510" i="58" s="1"/>
  <c r="F1518" i="58"/>
  <c r="I1518" i="58" s="1"/>
  <c r="F1526" i="58"/>
  <c r="I1526" i="58" s="1"/>
  <c r="F1534" i="58"/>
  <c r="I1534" i="58" s="1"/>
  <c r="F1542" i="58"/>
  <c r="I1542" i="58" s="1"/>
  <c r="F1550" i="58"/>
  <c r="I1550" i="58" s="1"/>
  <c r="F1558" i="58"/>
  <c r="I1558" i="58" s="1"/>
  <c r="F1566" i="58"/>
  <c r="I1566" i="58" s="1"/>
  <c r="F1574" i="58"/>
  <c r="I1574" i="58" s="1"/>
  <c r="F1582" i="58"/>
  <c r="I1582" i="58" s="1"/>
  <c r="F1590" i="58"/>
  <c r="I1590" i="58" s="1"/>
  <c r="F1598" i="58"/>
  <c r="I1598" i="58" s="1"/>
  <c r="F1606" i="58"/>
  <c r="I1606" i="58" s="1"/>
  <c r="F1614" i="58"/>
  <c r="I1614" i="58" s="1"/>
  <c r="F1622" i="58"/>
  <c r="I1622" i="58" s="1"/>
  <c r="F1630" i="58"/>
  <c r="I1630" i="58" s="1"/>
  <c r="F1638" i="58"/>
  <c r="I1638" i="58" s="1"/>
  <c r="F1646" i="58"/>
  <c r="I1646" i="58" s="1"/>
  <c r="F1482" i="58"/>
  <c r="I1482" i="58" s="1"/>
  <c r="F1530" i="58"/>
  <c r="I1530" i="58" s="1"/>
  <c r="F1570" i="58"/>
  <c r="I1570" i="58" s="1"/>
  <c r="F1467" i="58"/>
  <c r="I1467" i="58" s="1"/>
  <c r="F1475" i="58"/>
  <c r="I1475" i="58" s="1"/>
  <c r="F1483" i="58"/>
  <c r="I1483" i="58" s="1"/>
  <c r="F1491" i="58"/>
  <c r="I1491" i="58" s="1"/>
  <c r="F1499" i="58"/>
  <c r="I1499" i="58" s="1"/>
  <c r="F1507" i="58"/>
  <c r="I1507" i="58" s="1"/>
  <c r="F1515" i="58"/>
  <c r="I1515" i="58" s="1"/>
  <c r="F1523" i="58"/>
  <c r="I1523" i="58" s="1"/>
  <c r="F1531" i="58"/>
  <c r="I1531" i="58" s="1"/>
  <c r="F1539" i="58"/>
  <c r="I1539" i="58" s="1"/>
  <c r="F1547" i="58"/>
  <c r="I1547" i="58" s="1"/>
  <c r="F1555" i="58"/>
  <c r="I1555" i="58" s="1"/>
  <c r="F1563" i="58"/>
  <c r="I1563" i="58" s="1"/>
  <c r="F1571" i="58"/>
  <c r="I1571" i="58" s="1"/>
  <c r="F1579" i="58"/>
  <c r="I1579" i="58" s="1"/>
  <c r="F1587" i="58"/>
  <c r="I1587" i="58" s="1"/>
  <c r="F1595" i="58"/>
  <c r="I1595" i="58" s="1"/>
  <c r="F1603" i="58"/>
  <c r="I1603" i="58" s="1"/>
  <c r="F1611" i="58"/>
  <c r="I1611" i="58" s="1"/>
  <c r="F1619" i="58"/>
  <c r="I1619" i="58" s="1"/>
  <c r="F1627" i="58"/>
  <c r="I1627" i="58" s="1"/>
  <c r="F1635" i="58"/>
  <c r="I1635" i="58" s="1"/>
  <c r="F1643" i="58"/>
  <c r="I1643" i="58" s="1"/>
  <c r="F1490" i="58"/>
  <c r="I1490" i="58" s="1"/>
  <c r="F1498" i="58"/>
  <c r="I1498" i="58" s="1"/>
  <c r="F1554" i="58"/>
  <c r="I1554" i="58" s="1"/>
  <c r="F1618" i="58"/>
  <c r="I1618" i="58" s="1"/>
  <c r="F1472" i="58"/>
  <c r="I1472" i="58" s="1"/>
  <c r="F1480" i="58"/>
  <c r="I1480" i="58" s="1"/>
  <c r="F1488" i="58"/>
  <c r="I1488" i="58" s="1"/>
  <c r="F1496" i="58"/>
  <c r="I1496" i="58" s="1"/>
  <c r="F1504" i="58"/>
  <c r="I1504" i="58" s="1"/>
  <c r="F1512" i="58"/>
  <c r="I1512" i="58" s="1"/>
  <c r="F1520" i="58"/>
  <c r="I1520" i="58" s="1"/>
  <c r="F1528" i="58"/>
  <c r="I1528" i="58" s="1"/>
  <c r="F1536" i="58"/>
  <c r="I1536" i="58" s="1"/>
  <c r="F1544" i="58"/>
  <c r="I1544" i="58" s="1"/>
  <c r="F1552" i="58"/>
  <c r="I1552" i="58" s="1"/>
  <c r="F1560" i="58"/>
  <c r="I1560" i="58" s="1"/>
  <c r="F1568" i="58"/>
  <c r="I1568" i="58" s="1"/>
  <c r="F1576" i="58"/>
  <c r="I1576" i="58" s="1"/>
  <c r="F1584" i="58"/>
  <c r="I1584" i="58" s="1"/>
  <c r="F1592" i="58"/>
  <c r="I1592" i="58" s="1"/>
  <c r="F1600" i="58"/>
  <c r="I1600" i="58" s="1"/>
  <c r="F1608" i="58"/>
  <c r="I1608" i="58" s="1"/>
  <c r="F1616" i="58"/>
  <c r="I1616" i="58" s="1"/>
  <c r="F1624" i="58"/>
  <c r="I1624" i="58" s="1"/>
  <c r="F1632" i="58"/>
  <c r="I1632" i="58" s="1"/>
  <c r="F1640" i="58"/>
  <c r="I1640" i="58" s="1"/>
  <c r="F1648" i="58"/>
  <c r="I1648" i="58" s="1"/>
  <c r="F1578" i="58"/>
  <c r="I1578" i="58" s="1"/>
  <c r="F1586" i="58"/>
  <c r="I1586" i="58" s="1"/>
  <c r="F1634" i="58"/>
  <c r="I1634" i="58" s="1"/>
  <c r="F1642" i="58"/>
  <c r="I1642" i="58" s="1"/>
  <c r="F1469" i="58"/>
  <c r="I1469" i="58" s="1"/>
  <c r="F1477" i="58"/>
  <c r="I1477" i="58" s="1"/>
  <c r="F1485" i="58"/>
  <c r="I1485" i="58" s="1"/>
  <c r="F1493" i="58"/>
  <c r="I1493" i="58" s="1"/>
  <c r="F1501" i="58"/>
  <c r="I1501" i="58" s="1"/>
  <c r="F1509" i="58"/>
  <c r="I1509" i="58" s="1"/>
  <c r="F1517" i="58"/>
  <c r="I1517" i="58" s="1"/>
  <c r="F1525" i="58"/>
  <c r="I1525" i="58" s="1"/>
  <c r="F1533" i="58"/>
  <c r="I1533" i="58" s="1"/>
  <c r="F1541" i="58"/>
  <c r="I1541" i="58" s="1"/>
  <c r="F1549" i="58"/>
  <c r="I1549" i="58" s="1"/>
  <c r="F1557" i="58"/>
  <c r="I1557" i="58" s="1"/>
  <c r="F1565" i="58"/>
  <c r="I1565" i="58" s="1"/>
  <c r="F1573" i="58"/>
  <c r="I1573" i="58" s="1"/>
  <c r="F1581" i="58"/>
  <c r="I1581" i="58" s="1"/>
  <c r="F1589" i="58"/>
  <c r="I1589" i="58" s="1"/>
  <c r="F1597" i="58"/>
  <c r="I1597" i="58" s="1"/>
  <c r="F1605" i="58"/>
  <c r="I1605" i="58" s="1"/>
  <c r="F1613" i="58"/>
  <c r="I1613" i="58" s="1"/>
  <c r="F1621" i="58"/>
  <c r="I1621" i="58" s="1"/>
  <c r="F1629" i="58"/>
  <c r="I1629" i="58" s="1"/>
  <c r="F1637" i="58"/>
  <c r="I1637" i="58" s="1"/>
  <c r="F1645" i="58"/>
  <c r="I1645" i="58" s="1"/>
  <c r="F1471" i="58"/>
  <c r="I1471" i="58" s="1"/>
  <c r="F1479" i="58"/>
  <c r="I1479" i="58" s="1"/>
  <c r="F1487" i="58"/>
  <c r="I1487" i="58" s="1"/>
  <c r="F1495" i="58"/>
  <c r="I1495" i="58" s="1"/>
  <c r="F1503" i="58"/>
  <c r="I1503" i="58" s="1"/>
  <c r="F1511" i="58"/>
  <c r="I1511" i="58" s="1"/>
  <c r="F1519" i="58"/>
  <c r="I1519" i="58" s="1"/>
  <c r="F1527" i="58"/>
  <c r="I1527" i="58" s="1"/>
  <c r="F1535" i="58"/>
  <c r="I1535" i="58" s="1"/>
  <c r="F1543" i="58"/>
  <c r="I1543" i="58" s="1"/>
  <c r="F1551" i="58"/>
  <c r="I1551" i="58" s="1"/>
  <c r="F1559" i="58"/>
  <c r="I1559" i="58" s="1"/>
  <c r="F1567" i="58"/>
  <c r="I1567" i="58" s="1"/>
  <c r="F1575" i="58"/>
  <c r="I1575" i="58" s="1"/>
  <c r="F1583" i="58"/>
  <c r="I1583" i="58" s="1"/>
  <c r="F1591" i="58"/>
  <c r="I1591" i="58" s="1"/>
  <c r="F1599" i="58"/>
  <c r="I1599" i="58" s="1"/>
  <c r="F1607" i="58"/>
  <c r="I1607" i="58" s="1"/>
  <c r="F1615" i="58"/>
  <c r="I1615" i="58" s="1"/>
  <c r="F1623" i="58"/>
  <c r="I1623" i="58" s="1"/>
  <c r="F1631" i="58"/>
  <c r="I1631" i="58" s="1"/>
  <c r="F1639" i="58"/>
  <c r="I1639" i="58" s="1"/>
  <c r="F1647" i="58"/>
  <c r="I1647" i="58" s="1"/>
  <c r="F1649" i="58"/>
  <c r="F1506" i="58"/>
  <c r="I1506" i="58" s="1"/>
  <c r="F1602" i="58"/>
  <c r="I1602" i="58" s="1"/>
  <c r="F1610" i="58"/>
  <c r="I1610" i="58" s="1"/>
  <c r="F1626" i="58"/>
  <c r="I1626" i="58" s="1"/>
  <c r="F1468" i="58"/>
  <c r="I1468" i="58" s="1"/>
  <c r="F1476" i="58"/>
  <c r="I1476" i="58" s="1"/>
  <c r="F1484" i="58"/>
  <c r="I1484" i="58" s="1"/>
  <c r="F1492" i="58"/>
  <c r="F1500" i="58"/>
  <c r="I1500" i="58" s="1"/>
  <c r="F1508" i="58"/>
  <c r="I1508" i="58" s="1"/>
  <c r="F1516" i="58"/>
  <c r="I1516" i="58" s="1"/>
  <c r="F1524" i="58"/>
  <c r="I1524" i="58" s="1"/>
  <c r="F1532" i="58"/>
  <c r="I1532" i="58" s="1"/>
  <c r="F1540" i="58"/>
  <c r="I1540" i="58" s="1"/>
  <c r="F1548" i="58"/>
  <c r="I1548" i="58" s="1"/>
  <c r="F1556" i="58"/>
  <c r="I1556" i="58" s="1"/>
  <c r="F1564" i="58"/>
  <c r="I1564" i="58" s="1"/>
  <c r="F1572" i="58"/>
  <c r="I1572" i="58" s="1"/>
  <c r="F1580" i="58"/>
  <c r="I1580" i="58" s="1"/>
  <c r="F1588" i="58"/>
  <c r="I1588" i="58" s="1"/>
  <c r="F1596" i="58"/>
  <c r="I1596" i="58" s="1"/>
  <c r="F1604" i="58"/>
  <c r="I1604" i="58" s="1"/>
  <c r="F1612" i="58"/>
  <c r="I1612" i="58" s="1"/>
  <c r="F1620" i="58"/>
  <c r="F1628" i="58"/>
  <c r="I1628" i="58" s="1"/>
  <c r="F1636" i="58"/>
  <c r="F1644" i="58"/>
  <c r="I1644" i="58" s="1"/>
  <c r="F22" i="58"/>
  <c r="F1474" i="58"/>
  <c r="F1538" i="58"/>
  <c r="I1538" i="58" s="1"/>
  <c r="Q1262" i="58" l="1"/>
  <c r="R1152" i="58"/>
  <c r="Q1442" i="58"/>
  <c r="R1316" i="58"/>
  <c r="R1306" i="58"/>
  <c r="R1453" i="58"/>
  <c r="Q1309" i="58"/>
  <c r="Q1441" i="58"/>
  <c r="R1032" i="58"/>
  <c r="J1032" i="58"/>
  <c r="Q1146" i="58"/>
  <c r="Q1137" i="58"/>
  <c r="J1306" i="58"/>
  <c r="Q1426" i="58"/>
  <c r="R1386" i="58"/>
  <c r="Q1132" i="58"/>
  <c r="Q1154" i="58"/>
  <c r="Q1118" i="58"/>
  <c r="R1321" i="58"/>
  <c r="R1284" i="58"/>
  <c r="Q1179" i="58"/>
  <c r="Q1077" i="58"/>
  <c r="Q1186" i="58"/>
  <c r="Q1151" i="58"/>
  <c r="Q1243" i="58"/>
  <c r="Q1311" i="58"/>
  <c r="Q1150" i="58"/>
  <c r="Q1398" i="58"/>
  <c r="Q1240" i="58"/>
  <c r="Q1432" i="58"/>
  <c r="R1263" i="58"/>
  <c r="Q1436" i="58"/>
  <c r="Q1353" i="58"/>
  <c r="R1084" i="58"/>
  <c r="R952" i="58"/>
  <c r="R924" i="58"/>
  <c r="Q614" i="58"/>
  <c r="Q756" i="58"/>
  <c r="Q1394" i="58"/>
  <c r="Q955" i="58"/>
  <c r="Q1422" i="58"/>
  <c r="Q1397" i="58"/>
  <c r="Q528" i="58"/>
  <c r="Q1076" i="58"/>
  <c r="Q628" i="58"/>
  <c r="Q1388" i="58"/>
  <c r="R1117" i="58"/>
  <c r="R1387" i="58"/>
  <c r="Q1340" i="58"/>
  <c r="Q992" i="58"/>
  <c r="Q1276" i="58"/>
  <c r="Q1358" i="58"/>
  <c r="Q693" i="58"/>
  <c r="Q945" i="58"/>
  <c r="Q888" i="58"/>
  <c r="R1275" i="58"/>
  <c r="Q1293" i="58"/>
  <c r="Q1266" i="58"/>
  <c r="Q1440" i="58"/>
  <c r="Q1367" i="58"/>
  <c r="Q936" i="58"/>
  <c r="R702" i="58"/>
  <c r="R846" i="58"/>
  <c r="R803" i="58"/>
  <c r="Q125" i="58"/>
  <c r="Q845" i="58"/>
  <c r="Q678" i="58"/>
  <c r="Q1059" i="58"/>
  <c r="Q586" i="58"/>
  <c r="Q74" i="58"/>
  <c r="Q980" i="58"/>
  <c r="Q1144" i="58"/>
  <c r="R826" i="58"/>
  <c r="Q1080" i="58"/>
  <c r="Q908" i="58"/>
  <c r="R512" i="58"/>
  <c r="Q1327" i="58"/>
  <c r="Q438" i="58"/>
  <c r="Q938" i="58"/>
  <c r="Q479" i="58"/>
  <c r="Q1410" i="58"/>
  <c r="Q396" i="58"/>
  <c r="Q983" i="58"/>
  <c r="Q1174" i="58"/>
  <c r="Q1679" i="58"/>
  <c r="Q150" i="58"/>
  <c r="Q43" i="58"/>
  <c r="Q123" i="58"/>
  <c r="Q41" i="58"/>
  <c r="Q374" i="58"/>
  <c r="Q319" i="58"/>
  <c r="Q1695" i="58"/>
  <c r="Q320" i="58"/>
  <c r="Q384" i="58"/>
  <c r="Q618" i="58"/>
  <c r="Q544" i="58"/>
  <c r="Q682" i="58"/>
  <c r="Q1066" i="58"/>
  <c r="Q729" i="58"/>
  <c r="Q133" i="58"/>
  <c r="R1444" i="58"/>
  <c r="Q1380" i="58"/>
  <c r="Q1417" i="58"/>
  <c r="Q1065" i="58"/>
  <c r="R591" i="58"/>
  <c r="R421" i="58"/>
  <c r="R554" i="58"/>
  <c r="R244" i="58"/>
  <c r="R38" i="58"/>
  <c r="Q358" i="58"/>
  <c r="Q802" i="58"/>
  <c r="Q101" i="58"/>
  <c r="Q368" i="58"/>
  <c r="R711" i="58"/>
  <c r="Q451" i="58"/>
  <c r="Q500" i="58"/>
  <c r="Q132" i="58"/>
  <c r="Q196" i="58"/>
  <c r="Q410" i="58"/>
  <c r="Q725" i="58"/>
  <c r="Q1045" i="58"/>
  <c r="Q122" i="58"/>
  <c r="Q680" i="58"/>
  <c r="Q309" i="58"/>
  <c r="Q905" i="58"/>
  <c r="Q819" i="58"/>
  <c r="Q472" i="58"/>
  <c r="Q642" i="58"/>
  <c r="Q399" i="58"/>
  <c r="Q1675" i="58"/>
  <c r="Q502" i="58"/>
  <c r="Q267" i="58"/>
  <c r="Q511" i="58"/>
  <c r="Q236" i="58"/>
  <c r="Q300" i="58"/>
  <c r="Q273" i="58"/>
  <c r="Q935" i="58"/>
  <c r="Q721" i="58"/>
  <c r="Q242" i="58"/>
  <c r="Q901" i="58"/>
  <c r="Q922" i="58"/>
  <c r="Q1069" i="58"/>
  <c r="Q578" i="58"/>
  <c r="Q1044" i="58"/>
  <c r="Q1009" i="58"/>
  <c r="R1156" i="58"/>
  <c r="Q874" i="58"/>
  <c r="Q787" i="58"/>
  <c r="Q781" i="58"/>
  <c r="Q1670" i="58"/>
  <c r="Q72" i="58"/>
  <c r="Q104" i="58"/>
  <c r="Q794" i="58"/>
  <c r="Q87" i="58"/>
  <c r="Q69" i="58"/>
  <c r="Q453" i="58"/>
  <c r="Q272" i="58"/>
  <c r="Q277" i="58"/>
  <c r="Q555" i="58"/>
  <c r="Q690" i="58"/>
  <c r="Q627" i="58"/>
  <c r="Q298" i="58"/>
  <c r="R1187" i="58"/>
  <c r="Q1048" i="58"/>
  <c r="R1185" i="58"/>
  <c r="Q1126" i="58"/>
  <c r="R1000" i="58"/>
  <c r="Q372" i="58"/>
  <c r="Q151" i="58"/>
  <c r="Q619" i="58"/>
  <c r="Q972" i="58"/>
  <c r="R968" i="58"/>
  <c r="R1122" i="58"/>
  <c r="R1437" i="58"/>
  <c r="R1370" i="58"/>
  <c r="Q1134" i="58"/>
  <c r="Q1302" i="58"/>
  <c r="Q1315" i="58"/>
  <c r="Q764" i="58"/>
  <c r="Q1333" i="58"/>
  <c r="Q1192" i="58"/>
  <c r="Q1162" i="58"/>
  <c r="R1182" i="58"/>
  <c r="R1118" i="58"/>
  <c r="R1405" i="58"/>
  <c r="R1096" i="58"/>
  <c r="J1316" i="58"/>
  <c r="R1357" i="58"/>
  <c r="J1118" i="58"/>
  <c r="Q1414" i="58"/>
  <c r="Q1111" i="58"/>
  <c r="Q1231" i="58"/>
  <c r="Q1381" i="58"/>
  <c r="Q1113" i="58"/>
  <c r="Q840" i="58"/>
  <c r="R583" i="58"/>
  <c r="R317" i="58"/>
  <c r="Q58" i="58"/>
  <c r="Q719" i="58"/>
  <c r="Q571" i="58"/>
  <c r="R1443" i="58"/>
  <c r="R481" i="58"/>
  <c r="Q107" i="58"/>
  <c r="Q489" i="58"/>
  <c r="Q765" i="58"/>
  <c r="R381" i="58"/>
  <c r="Q738" i="58"/>
  <c r="R930" i="58"/>
  <c r="Q631" i="58"/>
  <c r="Q531" i="58"/>
  <c r="Q282" i="58"/>
  <c r="Q1157" i="58"/>
  <c r="R91" i="58"/>
  <c r="Q166" i="58"/>
  <c r="Q51" i="58"/>
  <c r="Q981" i="58"/>
  <c r="Q746" i="58"/>
  <c r="Q599" i="58"/>
  <c r="Q636" i="58"/>
  <c r="Q956" i="58"/>
  <c r="Q665" i="58"/>
  <c r="R811" i="58"/>
  <c r="R595" i="58"/>
  <c r="Q434" i="58"/>
  <c r="Q538" i="58"/>
  <c r="Q604" i="58"/>
  <c r="Q418" i="58"/>
  <c r="Q257" i="58"/>
  <c r="Q442" i="58"/>
  <c r="R886" i="58"/>
  <c r="Q858" i="58"/>
  <c r="Q734" i="58"/>
  <c r="Q672" i="58"/>
  <c r="Q161" i="58"/>
  <c r="Q427" i="58"/>
  <c r="Q452" i="58"/>
  <c r="Q139" i="58"/>
  <c r="Q145" i="58"/>
  <c r="Q499" i="58"/>
  <c r="Q197" i="58"/>
  <c r="Q194" i="58"/>
  <c r="Q398" i="58"/>
  <c r="Q768" i="58"/>
  <c r="Q509" i="58"/>
  <c r="Q1012" i="58"/>
  <c r="Q593" i="58"/>
  <c r="Q891" i="58"/>
  <c r="Q1019" i="58"/>
  <c r="Q362" i="58"/>
  <c r="Q526" i="58"/>
  <c r="Q99" i="58"/>
  <c r="Q910" i="58"/>
  <c r="Q1014" i="58"/>
  <c r="Q971" i="58"/>
  <c r="Q176" i="58"/>
  <c r="Q709" i="58"/>
  <c r="Q666" i="58"/>
  <c r="Q157" i="58"/>
  <c r="Q206" i="58"/>
  <c r="Q1055" i="58"/>
  <c r="Q907" i="58"/>
  <c r="Q1011" i="58"/>
  <c r="R862" i="58"/>
  <c r="J1182" i="58"/>
  <c r="Q518" i="58"/>
  <c r="Q435" i="58"/>
  <c r="R728" i="58"/>
  <c r="Q832" i="58"/>
  <c r="Q275" i="58"/>
  <c r="Q549" i="58"/>
  <c r="Q590" i="58"/>
  <c r="R1438" i="58"/>
  <c r="R1259" i="58"/>
  <c r="Q1056" i="58"/>
  <c r="Q1696" i="58"/>
  <c r="Q119" i="58"/>
  <c r="R260" i="58"/>
  <c r="Q371" i="58"/>
  <c r="Q491" i="58"/>
  <c r="R1136" i="58"/>
  <c r="Q313" i="58"/>
  <c r="R500" i="58"/>
  <c r="Q486" i="58"/>
  <c r="Q348" i="58"/>
  <c r="R1252" i="58"/>
  <c r="R1308" i="58"/>
  <c r="R110" i="58"/>
  <c r="Q235" i="58"/>
  <c r="Q303" i="58"/>
  <c r="Q471" i="58"/>
  <c r="Q246" i="58"/>
  <c r="R395" i="58"/>
  <c r="Q191" i="58"/>
  <c r="R581" i="58"/>
  <c r="Q93" i="58"/>
  <c r="R1432" i="58"/>
  <c r="Q950" i="58"/>
  <c r="Q193" i="58"/>
  <c r="Q770" i="58"/>
  <c r="Q1072" i="58"/>
  <c r="Q76" i="58"/>
  <c r="Q422" i="58"/>
  <c r="Q266" i="58"/>
  <c r="Q1050" i="58"/>
  <c r="Q541" i="58"/>
  <c r="Q687" i="58"/>
  <c r="R1093" i="58"/>
  <c r="Q1091" i="58"/>
  <c r="R1178" i="58"/>
  <c r="Q1246" i="58"/>
  <c r="Q1301" i="58"/>
  <c r="R974" i="58"/>
  <c r="R931" i="58"/>
  <c r="R1407" i="58"/>
  <c r="Q1461" i="58"/>
  <c r="R1433" i="58"/>
  <c r="R1230" i="58"/>
  <c r="R1211" i="58"/>
  <c r="R717" i="58"/>
  <c r="Q973" i="58"/>
  <c r="R671" i="58"/>
  <c r="Q501" i="58"/>
  <c r="R1298" i="58"/>
  <c r="Q712" i="58"/>
  <c r="Q960" i="58"/>
  <c r="Q1439" i="58"/>
  <c r="Q1089" i="58"/>
  <c r="Q968" i="58"/>
  <c r="Q1347" i="58"/>
  <c r="R1067" i="58"/>
  <c r="R1062" i="58"/>
  <c r="Q160" i="58"/>
  <c r="Q697" i="58"/>
  <c r="Q689" i="58"/>
  <c r="R1123" i="58"/>
  <c r="J1380" i="58"/>
  <c r="Q1368" i="58"/>
  <c r="Q1281" i="58"/>
  <c r="R1214" i="58"/>
  <c r="R1173" i="58"/>
  <c r="R1256" i="58"/>
  <c r="Q1342" i="58"/>
  <c r="Q1016" i="58"/>
  <c r="R1074" i="58"/>
  <c r="R1440" i="58"/>
  <c r="Q617" i="58"/>
  <c r="Q1022" i="58"/>
  <c r="Q312" i="58"/>
  <c r="Q162" i="58"/>
  <c r="Q714" i="58"/>
  <c r="Q718" i="58"/>
  <c r="Q656" i="58"/>
  <c r="Q269" i="58"/>
  <c r="Q138" i="58"/>
  <c r="R1380" i="58"/>
  <c r="Q1282" i="58"/>
  <c r="Q1304" i="58"/>
  <c r="Q1413" i="58"/>
  <c r="Q1250" i="58"/>
  <c r="Q1149" i="58"/>
  <c r="Q1208" i="58"/>
  <c r="R1464" i="58"/>
  <c r="Q1404" i="58"/>
  <c r="Q232" i="58"/>
  <c r="Q979" i="58"/>
  <c r="Q248" i="58"/>
  <c r="Q186" i="58"/>
  <c r="Q909" i="58"/>
  <c r="Q699" i="58"/>
  <c r="Q1693" i="58"/>
  <c r="R264" i="58"/>
  <c r="Q902" i="58"/>
  <c r="Q1451" i="58"/>
  <c r="Q1456" i="58"/>
  <c r="R1367" i="58"/>
  <c r="Q1402" i="58"/>
  <c r="Q1360" i="58"/>
  <c r="Q1138" i="58"/>
  <c r="Q1207" i="58"/>
  <c r="Q1371" i="58"/>
  <c r="Q1269" i="58"/>
  <c r="Q600" i="58"/>
  <c r="Q757" i="58"/>
  <c r="Q966" i="58"/>
  <c r="Q923" i="58"/>
  <c r="R1233" i="58"/>
  <c r="J1367" i="58"/>
  <c r="Q1431" i="58"/>
  <c r="Q1104" i="58"/>
  <c r="Q1226" i="58"/>
  <c r="Q1272" i="58"/>
  <c r="R1206" i="58"/>
  <c r="Q1313" i="58"/>
  <c r="Q1116" i="58"/>
  <c r="Q530" i="58"/>
  <c r="Q1062" i="58"/>
  <c r="Q264" i="58"/>
  <c r="R1200" i="58"/>
  <c r="Q1098" i="58"/>
  <c r="Q134" i="58"/>
  <c r="R1305" i="58"/>
  <c r="Q1101" i="58"/>
  <c r="Q302" i="58"/>
  <c r="Q388" i="58"/>
  <c r="Q1352" i="58"/>
  <c r="Q205" i="58"/>
  <c r="Q621" i="58"/>
  <c r="Q514" i="58"/>
  <c r="Q1026" i="58"/>
  <c r="Q830" i="58"/>
  <c r="Q889" i="58"/>
  <c r="Q392" i="58"/>
  <c r="Q605" i="58"/>
  <c r="R1356" i="58"/>
  <c r="R1393" i="58"/>
  <c r="Q871" i="58"/>
  <c r="Q860" i="58"/>
  <c r="Q227" i="58"/>
  <c r="Q53" i="58"/>
  <c r="Q602" i="58"/>
  <c r="Q1054" i="58"/>
  <c r="Q702" i="58"/>
  <c r="Q1028" i="58"/>
  <c r="Q993" i="58"/>
  <c r="Q585" i="58"/>
  <c r="R1192" i="58"/>
  <c r="Q825" i="58"/>
  <c r="Q1053" i="58"/>
  <c r="Q1033" i="58"/>
  <c r="Q646" i="58"/>
  <c r="R1401" i="58"/>
  <c r="Q741" i="58"/>
  <c r="Q588" i="58"/>
  <c r="Q652" i="58"/>
  <c r="Q783" i="58"/>
  <c r="Q165" i="58"/>
  <c r="Q761" i="58"/>
  <c r="Q1655" i="58"/>
  <c r="Q660" i="58"/>
  <c r="R998" i="58"/>
  <c r="R882" i="58"/>
  <c r="Q862" i="58"/>
  <c r="Q800" i="58"/>
  <c r="R459" i="58"/>
  <c r="R820" i="58"/>
  <c r="R808" i="58"/>
  <c r="R238" i="58"/>
  <c r="R292" i="58"/>
  <c r="Q692" i="58"/>
  <c r="Q178" i="58"/>
  <c r="Q795" i="58"/>
  <c r="Q859" i="58"/>
  <c r="Q188" i="58"/>
  <c r="Q241" i="58"/>
  <c r="Q1002" i="58"/>
  <c r="Q780" i="58"/>
  <c r="Q114" i="58"/>
  <c r="Q916" i="58"/>
  <c r="Q753" i="58"/>
  <c r="Q896" i="58"/>
  <c r="Q1158" i="58"/>
  <c r="R1457" i="58"/>
  <c r="Q1450" i="58"/>
  <c r="Q657" i="58"/>
  <c r="Q1041" i="58"/>
  <c r="Q421" i="58"/>
  <c r="R948" i="58"/>
  <c r="R784" i="58"/>
  <c r="Q1348" i="58"/>
  <c r="R762" i="58"/>
  <c r="R913" i="58"/>
  <c r="R827" i="58"/>
  <c r="R417" i="58"/>
  <c r="R536" i="58"/>
  <c r="R986" i="58"/>
  <c r="R1346" i="58"/>
  <c r="Q1196" i="58"/>
  <c r="Q1421" i="58"/>
  <c r="R673" i="58"/>
  <c r="R630" i="58"/>
  <c r="R178" i="58"/>
  <c r="R777" i="58"/>
  <c r="Q449" i="58"/>
  <c r="Q339" i="58"/>
  <c r="Q419" i="58"/>
  <c r="Q724" i="58"/>
  <c r="S1263" i="58"/>
  <c r="Q1227" i="58"/>
  <c r="Q1452" i="58"/>
  <c r="Q822" i="58"/>
  <c r="Q1068" i="58"/>
  <c r="R1229" i="58"/>
  <c r="R552" i="58"/>
  <c r="Q991" i="58"/>
  <c r="R442" i="58"/>
  <c r="Q886" i="58"/>
  <c r="Q824" i="58"/>
  <c r="Q520" i="58"/>
  <c r="R691" i="58"/>
  <c r="Q947" i="58"/>
  <c r="Q432" i="58"/>
  <c r="Q437" i="58"/>
  <c r="Q306" i="58"/>
  <c r="Q926" i="58"/>
  <c r="Q864" i="58"/>
  <c r="Q749" i="58"/>
  <c r="Q706" i="58"/>
  <c r="Q1051" i="58"/>
  <c r="Q1008" i="58"/>
  <c r="Q1319" i="58"/>
  <c r="Q1265" i="58"/>
  <c r="Q1181" i="58"/>
  <c r="Q1199" i="58"/>
  <c r="Q1403" i="58"/>
  <c r="R760" i="58"/>
  <c r="Q1193" i="58"/>
  <c r="R539" i="58"/>
  <c r="R1697" i="58"/>
  <c r="R430" i="58"/>
  <c r="R457" i="58"/>
  <c r="Q436" i="58"/>
  <c r="Q1658" i="58"/>
  <c r="Q130" i="58"/>
  <c r="Q547" i="58"/>
  <c r="Q184" i="58"/>
  <c r="R964" i="58"/>
  <c r="Q651" i="58"/>
  <c r="Q1130" i="58"/>
  <c r="Q1135" i="58"/>
  <c r="Q519" i="58"/>
  <c r="R343" i="58"/>
  <c r="Q98" i="58"/>
  <c r="Q596" i="58"/>
  <c r="R1099" i="58"/>
  <c r="R1338" i="58"/>
  <c r="R1383" i="58"/>
  <c r="Q1063" i="58"/>
  <c r="Q1215" i="58"/>
  <c r="R1280" i="58"/>
  <c r="Q1121" i="58"/>
  <c r="R1431" i="58"/>
  <c r="R1107" i="58"/>
  <c r="Q1465" i="58"/>
  <c r="R1183" i="58"/>
  <c r="Q1182" i="58"/>
  <c r="Q1462" i="58"/>
  <c r="Q335" i="58"/>
  <c r="R444" i="58"/>
  <c r="Q387" i="58"/>
  <c r="Q1689" i="58"/>
  <c r="R792" i="58"/>
  <c r="Q674" i="58"/>
  <c r="R849" i="58"/>
  <c r="R821" i="58"/>
  <c r="Q1052" i="58"/>
  <c r="R761" i="58"/>
  <c r="R1379" i="58"/>
  <c r="Q487" i="58"/>
  <c r="Q558" i="58"/>
  <c r="R561" i="58"/>
  <c r="H34" i="58"/>
  <c r="Q209" i="58"/>
  <c r="Q94" i="58"/>
  <c r="Q542" i="58"/>
  <c r="R875" i="58"/>
  <c r="R664" i="58"/>
  <c r="Q336" i="58"/>
  <c r="R1001" i="58"/>
  <c r="Q1688" i="58"/>
  <c r="Q655" i="58"/>
  <c r="R744" i="58"/>
  <c r="R818" i="58"/>
  <c r="R991" i="58"/>
  <c r="R900" i="58"/>
  <c r="R306" i="58"/>
  <c r="Q943" i="58"/>
  <c r="R1246" i="58"/>
  <c r="R1396" i="58"/>
  <c r="R1257" i="58"/>
  <c r="R1320" i="58"/>
  <c r="Q1429" i="58"/>
  <c r="R1327" i="58"/>
  <c r="Q295" i="58"/>
  <c r="Q340" i="58"/>
  <c r="R37" i="58"/>
  <c r="R67" i="58"/>
  <c r="R278" i="58"/>
  <c r="R534" i="58"/>
  <c r="Q391" i="58"/>
  <c r="R564" i="58"/>
  <c r="R111" i="58"/>
  <c r="Q68" i="58"/>
  <c r="Q255" i="58"/>
  <c r="Q478" i="58"/>
  <c r="Q325" i="58"/>
  <c r="Q389" i="58"/>
  <c r="Q517" i="58"/>
  <c r="Q334" i="58"/>
  <c r="Q208" i="58"/>
  <c r="Q274" i="58"/>
  <c r="Q997" i="58"/>
  <c r="Q954" i="58"/>
  <c r="Q807" i="58"/>
  <c r="R338" i="58"/>
  <c r="Q809" i="58"/>
  <c r="R1022" i="58"/>
  <c r="Q445" i="58"/>
  <c r="Q1058" i="58"/>
  <c r="R616" i="58"/>
  <c r="Q352" i="58"/>
  <c r="Q485" i="58"/>
  <c r="Q951" i="58"/>
  <c r="Q953" i="58"/>
  <c r="R656" i="58"/>
  <c r="Q784" i="58"/>
  <c r="Q912" i="58"/>
  <c r="Q733" i="58"/>
  <c r="R946" i="58"/>
  <c r="R779" i="58"/>
  <c r="R965" i="58"/>
  <c r="R1031" i="58"/>
  <c r="R883" i="58"/>
  <c r="R736" i="58"/>
  <c r="Q962" i="58"/>
  <c r="Q881" i="58"/>
  <c r="Q838" i="58"/>
  <c r="J1246" i="58"/>
  <c r="R1460" i="58"/>
  <c r="R1369" i="58"/>
  <c r="R1088" i="58"/>
  <c r="R1091" i="58"/>
  <c r="R1452" i="58"/>
  <c r="Q1100" i="58"/>
  <c r="R1177" i="58"/>
  <c r="Q1178" i="58"/>
  <c r="Q1248" i="58"/>
  <c r="Q326" i="58"/>
  <c r="Q100" i="58"/>
  <c r="Q140" i="58"/>
  <c r="Q385" i="58"/>
  <c r="Q211" i="58"/>
  <c r="Q1003" i="58"/>
  <c r="Q78" i="58"/>
  <c r="Q462" i="58"/>
  <c r="Q85" i="58"/>
  <c r="R935" i="58"/>
  <c r="Q844" i="58"/>
  <c r="Q576" i="58"/>
  <c r="Q1669" i="58"/>
  <c r="Q355" i="58"/>
  <c r="Q949" i="58"/>
  <c r="Q906" i="58"/>
  <c r="Q867" i="58"/>
  <c r="Q1057" i="58"/>
  <c r="R812" i="58"/>
  <c r="Q216" i="58"/>
  <c r="Q221" i="58"/>
  <c r="Q1139" i="58"/>
  <c r="R1108" i="58"/>
  <c r="Q1412" i="58"/>
  <c r="Q1127" i="58"/>
  <c r="Q1212" i="58"/>
  <c r="R1225" i="58"/>
  <c r="Q976" i="58"/>
  <c r="Q1297" i="58"/>
  <c r="Q1419" i="58"/>
  <c r="Q1273" i="58"/>
  <c r="Q1382" i="58"/>
  <c r="Q1114" i="58"/>
  <c r="R783" i="58"/>
  <c r="R120" i="58"/>
  <c r="Q288" i="58"/>
  <c r="Q1013" i="58"/>
  <c r="R466" i="58"/>
  <c r="Q924" i="58"/>
  <c r="Q846" i="58"/>
  <c r="R490" i="58"/>
  <c r="R669" i="58"/>
  <c r="R694" i="58"/>
  <c r="Q90" i="58"/>
  <c r="Q1075" i="58"/>
  <c r="Q1112" i="58"/>
  <c r="Q1209" i="58"/>
  <c r="Q1185" i="58"/>
  <c r="Q1148" i="58"/>
  <c r="Q1359" i="58"/>
  <c r="Q1232" i="58"/>
  <c r="Q1278" i="58"/>
  <c r="Q508" i="58"/>
  <c r="Q1691" i="58"/>
  <c r="R535" i="58"/>
  <c r="Q856" i="58"/>
  <c r="Q716" i="58"/>
  <c r="Q638" i="58"/>
  <c r="Q293" i="58"/>
  <c r="Q611" i="58"/>
  <c r="Q1656" i="58"/>
  <c r="Q813" i="58"/>
  <c r="Q603" i="58"/>
  <c r="Q1378" i="58"/>
  <c r="R1110" i="58"/>
  <c r="R1166" i="58"/>
  <c r="Q1364" i="58"/>
  <c r="Q1444" i="58"/>
  <c r="Q198" i="58"/>
  <c r="Q390" i="58"/>
  <c r="H31" i="58"/>
  <c r="R1681" i="58"/>
  <c r="R973" i="58"/>
  <c r="Q708" i="58"/>
  <c r="R1082" i="58"/>
  <c r="R1413" i="58"/>
  <c r="R1359" i="58"/>
  <c r="R1195" i="58"/>
  <c r="Q1167" i="58"/>
  <c r="R1078" i="58"/>
  <c r="Q1244" i="58"/>
  <c r="Q182" i="58"/>
  <c r="Q310" i="58"/>
  <c r="Q1034" i="58"/>
  <c r="Q1015" i="58"/>
  <c r="Q848" i="58"/>
  <c r="R861" i="58"/>
  <c r="R772" i="58"/>
  <c r="R1677" i="58"/>
  <c r="R1029" i="58"/>
  <c r="R940" i="58"/>
  <c r="R798" i="58"/>
  <c r="Q1387" i="58"/>
  <c r="Q1350" i="58"/>
  <c r="R1258" i="58"/>
  <c r="Q1216" i="58"/>
  <c r="Q1326" i="58"/>
  <c r="Q1408" i="58"/>
  <c r="Q1285" i="58"/>
  <c r="Q1295" i="58"/>
  <c r="R1448" i="58"/>
  <c r="R1318" i="58"/>
  <c r="Q1294" i="58"/>
  <c r="Q1343" i="58"/>
  <c r="R327" i="58"/>
  <c r="Q357" i="58"/>
  <c r="Q803" i="58"/>
  <c r="Q882" i="58"/>
  <c r="Q606" i="58"/>
  <c r="Q554" i="58"/>
  <c r="R1106" i="58"/>
  <c r="R1427" i="58"/>
  <c r="R1315" i="58"/>
  <c r="Q1073" i="58"/>
  <c r="Q159" i="58"/>
  <c r="R593" i="58"/>
  <c r="R891" i="58"/>
  <c r="Q739" i="58"/>
  <c r="R587" i="58"/>
  <c r="R304" i="58"/>
  <c r="Q1692" i="58"/>
  <c r="R50" i="58"/>
  <c r="R1420" i="58"/>
  <c r="Q1176" i="58"/>
  <c r="R1175" i="58"/>
  <c r="R1239" i="58"/>
  <c r="R1328" i="58"/>
  <c r="Q1339" i="58"/>
  <c r="R1325" i="58"/>
  <c r="Q1260" i="58"/>
  <c r="Q1188" i="58"/>
  <c r="R1276" i="58"/>
  <c r="Q792" i="58"/>
  <c r="Q574" i="58"/>
  <c r="R576" i="58"/>
  <c r="R1058" i="58"/>
  <c r="R951" i="58"/>
  <c r="R461" i="58"/>
  <c r="Q1010" i="58"/>
  <c r="Q964" i="58"/>
  <c r="Q843" i="58"/>
  <c r="Q751" i="58"/>
  <c r="R1461" i="58"/>
  <c r="R1081" i="58"/>
  <c r="R1145" i="58"/>
  <c r="R1403" i="58"/>
  <c r="R207" i="58"/>
  <c r="Q110" i="58"/>
  <c r="R1043" i="58"/>
  <c r="R640" i="58"/>
  <c r="R1037" i="58"/>
  <c r="R416" i="58"/>
  <c r="R970" i="58"/>
  <c r="R675" i="58"/>
  <c r="Q865" i="58"/>
  <c r="R837" i="58"/>
  <c r="R1447" i="58"/>
  <c r="Q1332" i="58"/>
  <c r="Q1170" i="58"/>
  <c r="S1461" i="58"/>
  <c r="J1135" i="58"/>
  <c r="R1261" i="58"/>
  <c r="Q1280" i="58"/>
  <c r="R92" i="58"/>
  <c r="R324" i="58"/>
  <c r="R523" i="58"/>
  <c r="Q42" i="58"/>
  <c r="R741" i="58"/>
  <c r="Q61" i="58"/>
  <c r="R250" i="58"/>
  <c r="R1133" i="58"/>
  <c r="R1350" i="58"/>
  <c r="R1300" i="58"/>
  <c r="R1382" i="58"/>
  <c r="R1376" i="58"/>
  <c r="R1083" i="58"/>
  <c r="Q454" i="58"/>
  <c r="Q1657" i="58"/>
  <c r="R195" i="58"/>
  <c r="Q323" i="58"/>
  <c r="Q86" i="58"/>
  <c r="R342" i="58"/>
  <c r="H25" i="58"/>
  <c r="Q455" i="58"/>
  <c r="R52" i="58"/>
  <c r="R233" i="58"/>
  <c r="R54" i="58"/>
  <c r="R36" i="58"/>
  <c r="Q364" i="58"/>
  <c r="Q563" i="58"/>
  <c r="R1021" i="58"/>
  <c r="R681" i="58"/>
  <c r="Q163" i="58"/>
  <c r="R376" i="58"/>
  <c r="R229" i="58"/>
  <c r="R823" i="58"/>
  <c r="R1215" i="58"/>
  <c r="R1254" i="58"/>
  <c r="R1418" i="58"/>
  <c r="R1153" i="58"/>
  <c r="Q1129" i="58"/>
  <c r="R1313" i="58"/>
  <c r="R151" i="58"/>
  <c r="H1699" i="58"/>
  <c r="Q201" i="58"/>
  <c r="H33" i="58"/>
  <c r="Q540" i="58"/>
  <c r="R224" i="58"/>
  <c r="S224" i="58"/>
  <c r="R198" i="58"/>
  <c r="R454" i="58"/>
  <c r="Q539" i="58"/>
  <c r="Q143" i="58"/>
  <c r="R188" i="58"/>
  <c r="Q1697" i="58"/>
  <c r="R174" i="58"/>
  <c r="Q259" i="58"/>
  <c r="R451" i="58"/>
  <c r="H30" i="58"/>
  <c r="R107" i="58"/>
  <c r="R1675" i="58"/>
  <c r="Q327" i="58"/>
  <c r="H1698" i="58"/>
  <c r="R87" i="58"/>
  <c r="Q535" i="58"/>
  <c r="R132" i="58"/>
  <c r="R105" i="58"/>
  <c r="Q425" i="58"/>
  <c r="R502" i="58"/>
  <c r="Q127" i="58"/>
  <c r="Q44" i="58"/>
  <c r="Q172" i="58"/>
  <c r="Q1659" i="58"/>
  <c r="Q81" i="58"/>
  <c r="Q414" i="58"/>
  <c r="R1676" i="58"/>
  <c r="R130" i="58"/>
  <c r="R258" i="58"/>
  <c r="R725" i="58"/>
  <c r="R86" i="58"/>
  <c r="R390" i="58"/>
  <c r="Q91" i="58"/>
  <c r="Q155" i="58"/>
  <c r="Q475" i="58"/>
  <c r="Q207" i="58"/>
  <c r="R97" i="58"/>
  <c r="Q545" i="58"/>
  <c r="Q430" i="58"/>
  <c r="R494" i="58"/>
  <c r="R1679" i="58"/>
  <c r="Q195" i="58"/>
  <c r="R323" i="58"/>
  <c r="Q548" i="58"/>
  <c r="Q457" i="58"/>
  <c r="R150" i="58"/>
  <c r="Q406" i="58"/>
  <c r="R43" i="58"/>
  <c r="Q561" i="58"/>
  <c r="R436" i="58"/>
  <c r="Q564" i="58"/>
  <c r="Q89" i="58"/>
  <c r="Q550" i="58"/>
  <c r="Q324" i="58"/>
  <c r="R1658" i="58"/>
  <c r="Q523" i="58"/>
  <c r="Q529" i="58"/>
  <c r="Q243" i="58"/>
  <c r="Q307" i="58"/>
  <c r="R320" i="58"/>
  <c r="R167" i="58"/>
  <c r="R487" i="58"/>
  <c r="R340" i="58"/>
  <c r="R326" i="58"/>
  <c r="Q283" i="58"/>
  <c r="R411" i="58"/>
  <c r="H32" i="58"/>
  <c r="Q79" i="58"/>
  <c r="Q417" i="58"/>
  <c r="Q481" i="58"/>
  <c r="Q439" i="58"/>
  <c r="Q342" i="58"/>
  <c r="R427" i="58"/>
  <c r="R305" i="58"/>
  <c r="H1700" i="58"/>
  <c r="R263" i="58"/>
  <c r="Q1682" i="58"/>
  <c r="R166" i="58"/>
  <c r="Q315" i="58"/>
  <c r="R495" i="58"/>
  <c r="Q407" i="58"/>
  <c r="R452" i="58"/>
  <c r="R516" i="58"/>
  <c r="Q233" i="58"/>
  <c r="R139" i="58"/>
  <c r="R331" i="58"/>
  <c r="Q459" i="58"/>
  <c r="Q1683" i="58"/>
  <c r="Q556" i="58"/>
  <c r="Q179" i="58"/>
  <c r="Q565" i="58"/>
  <c r="J565" i="58"/>
  <c r="S775" i="58"/>
  <c r="R775" i="58"/>
  <c r="R1696" i="58"/>
  <c r="R70" i="58"/>
  <c r="R518" i="58"/>
  <c r="R335" i="58"/>
  <c r="Q463" i="58"/>
  <c r="Q37" i="58"/>
  <c r="Q444" i="58"/>
  <c r="Q67" i="58"/>
  <c r="Q131" i="58"/>
  <c r="R1691" i="58"/>
  <c r="Q356" i="58"/>
  <c r="Q534" i="58"/>
  <c r="Q1681" i="58"/>
  <c r="R391" i="58"/>
  <c r="R116" i="58"/>
  <c r="R180" i="58"/>
  <c r="Q345" i="58"/>
  <c r="Q294" i="58"/>
  <c r="Q48" i="58"/>
  <c r="H1701" i="58"/>
  <c r="R1689" i="58"/>
  <c r="R297" i="58"/>
  <c r="Q118" i="58"/>
  <c r="R310" i="58"/>
  <c r="Q36" i="58"/>
  <c r="Q1671" i="58"/>
  <c r="R203" i="58"/>
  <c r="Q63" i="58"/>
  <c r="Q428" i="58"/>
  <c r="Q492" i="58"/>
  <c r="Q401" i="58"/>
  <c r="Q222" i="58"/>
  <c r="Q115" i="58"/>
  <c r="R517" i="58"/>
  <c r="Q527" i="58"/>
  <c r="Q353" i="58"/>
  <c r="Q238" i="58"/>
  <c r="R302" i="58"/>
  <c r="Q292" i="58"/>
  <c r="Q214" i="58"/>
  <c r="R235" i="58"/>
  <c r="R159" i="58"/>
  <c r="Q71" i="58"/>
  <c r="Q230" i="58"/>
  <c r="R422" i="58"/>
  <c r="R486" i="58"/>
  <c r="Q59" i="58"/>
  <c r="H27" i="58"/>
  <c r="R303" i="58"/>
  <c r="Q92" i="58"/>
  <c r="Q215" i="58"/>
  <c r="Q279" i="58"/>
  <c r="Q260" i="58"/>
  <c r="R388" i="58"/>
  <c r="Q54" i="58"/>
  <c r="Q395" i="58"/>
  <c r="Q383" i="58"/>
  <c r="Q447" i="58"/>
  <c r="Q337" i="58"/>
  <c r="Q158" i="58"/>
  <c r="Q286" i="58"/>
  <c r="Q256" i="58"/>
  <c r="Q448" i="58"/>
  <c r="Q661" i="58"/>
  <c r="R213" i="58"/>
  <c r="Q742" i="58"/>
  <c r="R322" i="58"/>
  <c r="Q732" i="58"/>
  <c r="Q200" i="58"/>
  <c r="Q304" i="58"/>
  <c r="R501" i="58"/>
  <c r="Q775" i="58"/>
  <c r="Q608" i="58"/>
  <c r="Q1399" i="58"/>
  <c r="Q1369" i="58"/>
  <c r="S1239" i="58"/>
  <c r="S1464" i="58"/>
  <c r="Q664" i="58"/>
  <c r="R588" i="58"/>
  <c r="R652" i="58"/>
  <c r="R253" i="58"/>
  <c r="R977" i="58"/>
  <c r="Q635" i="58"/>
  <c r="Q616" i="58"/>
  <c r="R352" i="58"/>
  <c r="R165" i="58"/>
  <c r="Q633" i="58"/>
  <c r="R825" i="58"/>
  <c r="Q669" i="58"/>
  <c r="R690" i="58"/>
  <c r="Q607" i="58"/>
  <c r="Q580" i="58"/>
  <c r="R708" i="58"/>
  <c r="R330" i="58"/>
  <c r="R309" i="58"/>
  <c r="Q50" i="58"/>
  <c r="R627" i="58"/>
  <c r="Q370" i="58"/>
  <c r="Q987" i="58"/>
  <c r="Q1357" i="58"/>
  <c r="R1349" i="58"/>
  <c r="R1111" i="58"/>
  <c r="R1209" i="58"/>
  <c r="R1174" i="58"/>
  <c r="R1279" i="58"/>
  <c r="Q1253" i="58"/>
  <c r="R1236" i="58"/>
  <c r="R1302" i="58"/>
  <c r="R1126" i="58"/>
  <c r="S1284" i="58"/>
  <c r="R1168" i="58"/>
  <c r="S1126" i="58"/>
  <c r="Q1107" i="58"/>
  <c r="Q1189" i="58"/>
  <c r="Q1202" i="58"/>
  <c r="R1142" i="58"/>
  <c r="R1287" i="58"/>
  <c r="R1441" i="58"/>
  <c r="Q1263" i="58"/>
  <c r="Q1223" i="58"/>
  <c r="J1340" i="58"/>
  <c r="S1078" i="58"/>
  <c r="S1206" i="58"/>
  <c r="R1384" i="58"/>
  <c r="R1297" i="58"/>
  <c r="R1109" i="58"/>
  <c r="Q1424" i="58"/>
  <c r="R1267" i="58"/>
  <c r="R1241" i="58"/>
  <c r="J1114" i="58"/>
  <c r="R1147" i="58"/>
  <c r="Q142" i="58"/>
  <c r="Q270" i="58"/>
  <c r="R405" i="58"/>
  <c r="R514" i="58"/>
  <c r="Q873" i="58"/>
  <c r="R979" i="58"/>
  <c r="R699" i="58"/>
  <c r="Q416" i="58"/>
  <c r="R162" i="58"/>
  <c r="R757" i="58"/>
  <c r="R714" i="58"/>
  <c r="R590" i="58"/>
  <c r="R611" i="58"/>
  <c r="Q513" i="58"/>
  <c r="R397" i="58"/>
  <c r="Q474" i="58"/>
  <c r="Q929" i="58"/>
  <c r="R1014" i="58"/>
  <c r="R971" i="58"/>
  <c r="R176" i="58"/>
  <c r="Q1029" i="58"/>
  <c r="R734" i="58"/>
  <c r="R672" i="58"/>
  <c r="R114" i="58"/>
  <c r="J627" i="58"/>
  <c r="R1008" i="58"/>
  <c r="Q1310" i="58"/>
  <c r="R1176" i="58"/>
  <c r="R1071" i="58"/>
  <c r="S1233" i="58"/>
  <c r="J1282" i="58"/>
  <c r="R1024" i="58"/>
  <c r="R1243" i="58"/>
  <c r="R1372" i="58"/>
  <c r="Q1000" i="58"/>
  <c r="Q1086" i="58"/>
  <c r="R1449" i="58"/>
  <c r="R1415" i="58"/>
  <c r="R1191" i="58"/>
  <c r="Q1448" i="58"/>
  <c r="R1040" i="58"/>
  <c r="R1295" i="58"/>
  <c r="S1379" i="58"/>
  <c r="S1443" i="58"/>
  <c r="R1208" i="58"/>
  <c r="R1272" i="58"/>
  <c r="R1113" i="58"/>
  <c r="Q1211" i="58"/>
  <c r="R1089" i="58"/>
  <c r="R1458" i="58"/>
  <c r="R1375" i="58"/>
  <c r="S1208" i="58"/>
  <c r="J1202" i="58"/>
  <c r="R1404" i="58"/>
  <c r="R663" i="58"/>
  <c r="R572" i="58"/>
  <c r="Q875" i="58"/>
  <c r="R498" i="58"/>
  <c r="R1065" i="58"/>
  <c r="R778" i="58"/>
  <c r="Q988" i="58"/>
  <c r="R328" i="58"/>
  <c r="R733" i="58"/>
  <c r="R568" i="58"/>
  <c r="Q863" i="58"/>
  <c r="R1057" i="58"/>
  <c r="Q1677" i="58"/>
  <c r="R117" i="58"/>
  <c r="R645" i="58"/>
  <c r="Q965" i="58"/>
  <c r="Q1031" i="58"/>
  <c r="Q1004" i="58"/>
  <c r="R670" i="58"/>
  <c r="Q883" i="58"/>
  <c r="S1031" i="58"/>
  <c r="Q1117" i="58"/>
  <c r="Q1453" i="58"/>
  <c r="R1240" i="58"/>
  <c r="R1414" i="58"/>
  <c r="S1259" i="58"/>
  <c r="R1196" i="58"/>
  <c r="R1378" i="58"/>
  <c r="Q1255" i="58"/>
  <c r="Q1383" i="58"/>
  <c r="R1409" i="58"/>
  <c r="R1150" i="58"/>
  <c r="Q1321" i="58"/>
  <c r="Q1366" i="58"/>
  <c r="Q1443" i="58"/>
  <c r="Q1195" i="58"/>
  <c r="J1321" i="58"/>
  <c r="R1137" i="58"/>
  <c r="R1080" i="58"/>
  <c r="Q1079" i="58"/>
  <c r="Q1335" i="58"/>
  <c r="R992" i="58"/>
  <c r="Q1229" i="58"/>
  <c r="R1365" i="58"/>
  <c r="Q1376" i="58"/>
  <c r="Q1316" i="58"/>
  <c r="Q1373" i="58"/>
  <c r="S1254" i="58"/>
  <c r="S1183" i="58"/>
  <c r="J1397" i="58"/>
  <c r="R682" i="58"/>
  <c r="R1066" i="58"/>
  <c r="R983" i="58"/>
  <c r="R729" i="58"/>
  <c r="R683" i="58"/>
  <c r="Q811" i="58"/>
  <c r="R613" i="58"/>
  <c r="Q826" i="58"/>
  <c r="R871" i="58"/>
  <c r="Q745" i="58"/>
  <c r="R915" i="58"/>
  <c r="R832" i="58"/>
  <c r="R189" i="58"/>
  <c r="R756" i="58"/>
  <c r="R614" i="58"/>
  <c r="R1662" i="58"/>
  <c r="Q885" i="58"/>
  <c r="Q970" i="58"/>
  <c r="R668" i="58"/>
  <c r="R266" i="58"/>
  <c r="Q797" i="58"/>
  <c r="Q836" i="58"/>
  <c r="R950" i="58"/>
  <c r="Q715" i="58"/>
  <c r="Q696" i="58"/>
  <c r="Q373" i="58"/>
  <c r="R773" i="58"/>
  <c r="R450" i="58"/>
  <c r="Q986" i="58"/>
  <c r="R1050" i="58"/>
  <c r="Q967" i="58"/>
  <c r="Q940" i="58"/>
  <c r="R969" i="58"/>
  <c r="R496" i="58"/>
  <c r="Q477" i="58"/>
  <c r="Q1005" i="58"/>
  <c r="Q710" i="58"/>
  <c r="Q1438" i="58"/>
  <c r="Q1194" i="58"/>
  <c r="Q1259" i="58"/>
  <c r="Q1396" i="58"/>
  <c r="R1157" i="58"/>
  <c r="R1132" i="58"/>
  <c r="Q1197" i="58"/>
  <c r="R1151" i="58"/>
  <c r="R1344" i="58"/>
  <c r="Q1257" i="58"/>
  <c r="R1097" i="58"/>
  <c r="R1278" i="58"/>
  <c r="J1186" i="58"/>
  <c r="R1188" i="58"/>
  <c r="S1097" i="58"/>
  <c r="Q1337" i="58"/>
  <c r="Q1254" i="58"/>
  <c r="Q1459" i="58"/>
  <c r="R1143" i="58"/>
  <c r="Q1418" i="58"/>
  <c r="R1102" i="58"/>
  <c r="R1340" i="58"/>
  <c r="R1422" i="58"/>
  <c r="R1076" i="58"/>
  <c r="R1394" i="58"/>
  <c r="Q1289" i="58"/>
  <c r="S1272" i="58"/>
  <c r="S1458" i="58"/>
  <c r="R789" i="58"/>
  <c r="R746" i="58"/>
  <c r="R810" i="58"/>
  <c r="R599" i="58"/>
  <c r="R956" i="58"/>
  <c r="R665" i="58"/>
  <c r="Q291" i="58"/>
  <c r="Q493" i="58"/>
  <c r="Q82" i="58"/>
  <c r="Q805" i="58"/>
  <c r="Q762" i="58"/>
  <c r="R780" i="58"/>
  <c r="R894" i="58"/>
  <c r="Q1043" i="58"/>
  <c r="R704" i="58"/>
  <c r="R738" i="58"/>
  <c r="Q994" i="58"/>
  <c r="Q975" i="58"/>
  <c r="R657" i="58"/>
  <c r="R1019" i="58"/>
  <c r="R434" i="58"/>
  <c r="Q224" i="58"/>
  <c r="R480" i="58"/>
  <c r="Q887" i="58"/>
  <c r="R418" i="58"/>
  <c r="Q782" i="58"/>
  <c r="R995" i="58"/>
  <c r="Q720" i="58"/>
  <c r="Q456" i="58"/>
  <c r="Q461" i="58"/>
  <c r="R989" i="58"/>
  <c r="R1053" i="58"/>
  <c r="Q818" i="58"/>
  <c r="R1010" i="58"/>
  <c r="Q799" i="58"/>
  <c r="Q772" i="58"/>
  <c r="Q737" i="58"/>
  <c r="Q694" i="58"/>
  <c r="Q632" i="58"/>
  <c r="Q240" i="58"/>
  <c r="R53" i="58"/>
  <c r="Q876" i="58"/>
  <c r="Q841" i="58"/>
  <c r="Q798" i="58"/>
  <c r="R1054" i="58"/>
  <c r="Q755" i="58"/>
  <c r="Q736" i="58"/>
  <c r="S309" i="58"/>
  <c r="R794" i="58"/>
  <c r="Q625" i="58"/>
  <c r="S969" i="58"/>
  <c r="Q667" i="58"/>
  <c r="R1181" i="58"/>
  <c r="Q1346" i="58"/>
  <c r="R1048" i="58"/>
  <c r="R1198" i="58"/>
  <c r="J1438" i="58"/>
  <c r="R1064" i="58"/>
  <c r="Q1081" i="58"/>
  <c r="Q1258" i="58"/>
  <c r="R1268" i="58"/>
  <c r="Q1389" i="58"/>
  <c r="Q1133" i="58"/>
  <c r="Q1108" i="58"/>
  <c r="R1219" i="58"/>
  <c r="R1385" i="58"/>
  <c r="R1056" i="58"/>
  <c r="Q1355" i="58"/>
  <c r="R1429" i="58"/>
  <c r="R1247" i="58"/>
  <c r="Q1235" i="58"/>
  <c r="Q1318" i="58"/>
  <c r="Q1395" i="58"/>
  <c r="Q1464" i="58"/>
  <c r="Q1290" i="58"/>
  <c r="Q1354" i="58"/>
  <c r="Q1078" i="58"/>
  <c r="Q1153" i="58"/>
  <c r="R1330" i="58"/>
  <c r="Q1224" i="58"/>
  <c r="Q1270" i="58"/>
  <c r="Q1370" i="58"/>
  <c r="R1400" i="58"/>
  <c r="S1178" i="58"/>
  <c r="R112" i="58"/>
  <c r="R939" i="58"/>
  <c r="Q464" i="58"/>
  <c r="R997" i="58"/>
  <c r="Q698" i="58"/>
  <c r="Q679" i="58"/>
  <c r="Q1036" i="58"/>
  <c r="Q1001" i="58"/>
  <c r="Q394" i="58"/>
  <c r="Q376" i="58"/>
  <c r="R445" i="58"/>
  <c r="Q785" i="58"/>
  <c r="Q744" i="58"/>
  <c r="R288" i="58"/>
  <c r="R485" i="58"/>
  <c r="R629" i="58"/>
  <c r="Q821" i="58"/>
  <c r="Q823" i="58"/>
  <c r="Q796" i="58"/>
  <c r="R1052" i="58"/>
  <c r="R953" i="58"/>
  <c r="Q675" i="58"/>
  <c r="R205" i="58"/>
  <c r="Q1668" i="58"/>
  <c r="Q754" i="58"/>
  <c r="Q735" i="58"/>
  <c r="Q673" i="58"/>
  <c r="Q630" i="58"/>
  <c r="Q587" i="58"/>
  <c r="Q536" i="58"/>
  <c r="Q760" i="58"/>
  <c r="R824" i="58"/>
  <c r="R432" i="58"/>
  <c r="R565" i="58"/>
  <c r="Q839" i="58"/>
  <c r="R520" i="58"/>
  <c r="R1068" i="58"/>
  <c r="R947" i="58"/>
  <c r="Q285" i="58"/>
  <c r="Q877" i="58"/>
  <c r="Q1007" i="58"/>
  <c r="Q402" i="58"/>
  <c r="Q582" i="58"/>
  <c r="Q1298" i="58"/>
  <c r="R1094" i="58"/>
  <c r="J1158" i="58"/>
  <c r="R1112" i="58"/>
  <c r="Q1234" i="58"/>
  <c r="Q1299" i="58"/>
  <c r="R1368" i="58"/>
  <c r="Q1145" i="58"/>
  <c r="R1170" i="58"/>
  <c r="R1087" i="58"/>
  <c r="R1155" i="58"/>
  <c r="Q1128" i="58"/>
  <c r="Q1320" i="58"/>
  <c r="R1342" i="58"/>
  <c r="R1406" i="58"/>
  <c r="S1448" i="58"/>
  <c r="S1084" i="58"/>
  <c r="R1364" i="58"/>
  <c r="Q1331" i="58"/>
  <c r="Q1336" i="58"/>
  <c r="Q1400" i="58"/>
  <c r="Q776" i="58"/>
  <c r="Q1205" i="58"/>
  <c r="R1354" i="58"/>
  <c r="S1376" i="58"/>
  <c r="J1440" i="58"/>
  <c r="G1644" i="58"/>
  <c r="N1644" i="58"/>
  <c r="S1644" i="58" s="1"/>
  <c r="C1644" i="58"/>
  <c r="O1644" i="58"/>
  <c r="L1644" i="58"/>
  <c r="M1644" i="58"/>
  <c r="J1644" i="58" s="1"/>
  <c r="P1644" i="58"/>
  <c r="N1580" i="58"/>
  <c r="S1580" i="58" s="1"/>
  <c r="O1580" i="58"/>
  <c r="C1580" i="58"/>
  <c r="G1580" i="58"/>
  <c r="P1580" i="58"/>
  <c r="L1580" i="58"/>
  <c r="M1580" i="58"/>
  <c r="J1580" i="58" s="1"/>
  <c r="N1516" i="58"/>
  <c r="S1516" i="58" s="1"/>
  <c r="C1516" i="58"/>
  <c r="G1516" i="58"/>
  <c r="O1516" i="58"/>
  <c r="M1516" i="58"/>
  <c r="J1516" i="58" s="1"/>
  <c r="L1516" i="58"/>
  <c r="P1516" i="58"/>
  <c r="N1610" i="58"/>
  <c r="S1610" i="58" s="1"/>
  <c r="O1610" i="58"/>
  <c r="C1610" i="58"/>
  <c r="G1610" i="58"/>
  <c r="P1610" i="58"/>
  <c r="L1610" i="58"/>
  <c r="M1610" i="58"/>
  <c r="J1610" i="58" s="1"/>
  <c r="C1615" i="58"/>
  <c r="G1615" i="58"/>
  <c r="N1615" i="58"/>
  <c r="S1615" i="58" s="1"/>
  <c r="O1615" i="58"/>
  <c r="P1615" i="58"/>
  <c r="M1615" i="58"/>
  <c r="J1615" i="58" s="1"/>
  <c r="L1615" i="58"/>
  <c r="N1551" i="58"/>
  <c r="S1551" i="58" s="1"/>
  <c r="G1551" i="58"/>
  <c r="C1551" i="58"/>
  <c r="O1551" i="58"/>
  <c r="M1551" i="58"/>
  <c r="L1551" i="58"/>
  <c r="P1551" i="58"/>
  <c r="N1487" i="58"/>
  <c r="S1487" i="58" s="1"/>
  <c r="G1487" i="58"/>
  <c r="O1487" i="58"/>
  <c r="C1487" i="58"/>
  <c r="P1487" i="58"/>
  <c r="M1487" i="58"/>
  <c r="J1487" i="58" s="1"/>
  <c r="L1487" i="58"/>
  <c r="O1605" i="58"/>
  <c r="N1605" i="58"/>
  <c r="S1605" i="58" s="1"/>
  <c r="G1605" i="58"/>
  <c r="C1605" i="58"/>
  <c r="L1605" i="58"/>
  <c r="P1605" i="58"/>
  <c r="M1605" i="58"/>
  <c r="J1605" i="58" s="1"/>
  <c r="N1541" i="58"/>
  <c r="C1541" i="58"/>
  <c r="G1541" i="58"/>
  <c r="O1541" i="58"/>
  <c r="M1541" i="58"/>
  <c r="J1541" i="58" s="1"/>
  <c r="P1541" i="58"/>
  <c r="L1541" i="58"/>
  <c r="G1477" i="58"/>
  <c r="N1477" i="58"/>
  <c r="S1477" i="58" s="1"/>
  <c r="O1477" i="58"/>
  <c r="C1477" i="58"/>
  <c r="L1477" i="58"/>
  <c r="M1477" i="58"/>
  <c r="J1477" i="58" s="1"/>
  <c r="P1477" i="58"/>
  <c r="C1632" i="58"/>
  <c r="G1632" i="58"/>
  <c r="N1632" i="58"/>
  <c r="S1632" i="58" s="1"/>
  <c r="O1632" i="58"/>
  <c r="P1632" i="58"/>
  <c r="M1632" i="58"/>
  <c r="L1632" i="58"/>
  <c r="O1568" i="58"/>
  <c r="C1568" i="58"/>
  <c r="N1568" i="58"/>
  <c r="S1568" i="58" s="1"/>
  <c r="G1568" i="58"/>
  <c r="M1568" i="58"/>
  <c r="J1568" i="58" s="1"/>
  <c r="P1568" i="58"/>
  <c r="L1568" i="58"/>
  <c r="C1504" i="58"/>
  <c r="O1504" i="58"/>
  <c r="N1504" i="58"/>
  <c r="S1504" i="58" s="1"/>
  <c r="G1504" i="58"/>
  <c r="P1504" i="58"/>
  <c r="M1504" i="58"/>
  <c r="J1504" i="58" s="1"/>
  <c r="L1504" i="58"/>
  <c r="G1490" i="58"/>
  <c r="C1490" i="58"/>
  <c r="O1490" i="58"/>
  <c r="N1490" i="58"/>
  <c r="S1490" i="58" s="1"/>
  <c r="M1490" i="58"/>
  <c r="J1490" i="58" s="1"/>
  <c r="P1490" i="58"/>
  <c r="L1490" i="58"/>
  <c r="N1587" i="58"/>
  <c r="S1587" i="58" s="1"/>
  <c r="C1587" i="58"/>
  <c r="O1587" i="58"/>
  <c r="G1587" i="58"/>
  <c r="L1587" i="58"/>
  <c r="P1587" i="58"/>
  <c r="M1587" i="58"/>
  <c r="J1587" i="58" s="1"/>
  <c r="N1523" i="58"/>
  <c r="S1523" i="58" s="1"/>
  <c r="C1523" i="58"/>
  <c r="G1523" i="58"/>
  <c r="O1523" i="58"/>
  <c r="L1523" i="58"/>
  <c r="P1523" i="58"/>
  <c r="M1523" i="58"/>
  <c r="J1523" i="58" s="1"/>
  <c r="C1570" i="58"/>
  <c r="O1570" i="58"/>
  <c r="N1570" i="58"/>
  <c r="S1570" i="58" s="1"/>
  <c r="G1570" i="58"/>
  <c r="L1570" i="58"/>
  <c r="P1570" i="58"/>
  <c r="M1570" i="58"/>
  <c r="G1622" i="58"/>
  <c r="O1622" i="58"/>
  <c r="C1622" i="58"/>
  <c r="N1622" i="58"/>
  <c r="S1622" i="58" s="1"/>
  <c r="P1622" i="58"/>
  <c r="L1622" i="58"/>
  <c r="M1622" i="58"/>
  <c r="J1622" i="58" s="1"/>
  <c r="C1558" i="58"/>
  <c r="G1558" i="58"/>
  <c r="N1558" i="58"/>
  <c r="S1558" i="58" s="1"/>
  <c r="O1558" i="58"/>
  <c r="P1558" i="58"/>
  <c r="M1558" i="58"/>
  <c r="J1558" i="58" s="1"/>
  <c r="L1558" i="58"/>
  <c r="C1494" i="58"/>
  <c r="N1494" i="58"/>
  <c r="S1494" i="58" s="1"/>
  <c r="O1494" i="58"/>
  <c r="G1494" i="58"/>
  <c r="L1494" i="58"/>
  <c r="P1494" i="58"/>
  <c r="M1494" i="58"/>
  <c r="J1494" i="58" s="1"/>
  <c r="O1514" i="58"/>
  <c r="G1514" i="58"/>
  <c r="C1514" i="58"/>
  <c r="N1514" i="58"/>
  <c r="P1514" i="58"/>
  <c r="L1514" i="58"/>
  <c r="M1514" i="58"/>
  <c r="J1514" i="58" s="1"/>
  <c r="O1585" i="58"/>
  <c r="G1585" i="58"/>
  <c r="C1585" i="58"/>
  <c r="N1585" i="58"/>
  <c r="S1585" i="58" s="1"/>
  <c r="P1585" i="58"/>
  <c r="M1585" i="58"/>
  <c r="J1585" i="58" s="1"/>
  <c r="L1585" i="58"/>
  <c r="G1521" i="58"/>
  <c r="N1521" i="58"/>
  <c r="S1521" i="58" s="1"/>
  <c r="C1521" i="58"/>
  <c r="O1521" i="58"/>
  <c r="L1521" i="58"/>
  <c r="P1521" i="58"/>
  <c r="M1521" i="58"/>
  <c r="T231" i="58"/>
  <c r="K231" i="58"/>
  <c r="U359" i="58"/>
  <c r="V359" i="58"/>
  <c r="S447" i="58"/>
  <c r="R447" i="58"/>
  <c r="J447" i="58"/>
  <c r="K212" i="58"/>
  <c r="T212" i="58"/>
  <c r="U276" i="58"/>
  <c r="V276" i="58"/>
  <c r="T340" i="58"/>
  <c r="K340" i="58"/>
  <c r="S428" i="58"/>
  <c r="R428" i="58"/>
  <c r="J428" i="58"/>
  <c r="S468" i="58"/>
  <c r="R468" i="58"/>
  <c r="S532" i="58"/>
  <c r="R532" i="58"/>
  <c r="R57" i="58"/>
  <c r="S57" i="58"/>
  <c r="Q121" i="58"/>
  <c r="K185" i="58"/>
  <c r="T185" i="58"/>
  <c r="T249" i="58"/>
  <c r="K249" i="58"/>
  <c r="J337" i="58"/>
  <c r="R337" i="58"/>
  <c r="S337" i="58"/>
  <c r="S505" i="58"/>
  <c r="R505" i="58"/>
  <c r="T1696" i="58"/>
  <c r="K1696" i="58"/>
  <c r="V70" i="58"/>
  <c r="U70" i="58"/>
  <c r="U134" i="58"/>
  <c r="V134" i="58"/>
  <c r="R222" i="58"/>
  <c r="S222" i="58"/>
  <c r="J222" i="58"/>
  <c r="V518" i="58"/>
  <c r="U518" i="58"/>
  <c r="V347" i="58"/>
  <c r="U347" i="58"/>
  <c r="U411" i="58"/>
  <c r="V411" i="58"/>
  <c r="J499" i="58"/>
  <c r="S499" i="58"/>
  <c r="R499" i="58"/>
  <c r="K463" i="58"/>
  <c r="T463" i="58"/>
  <c r="V188" i="58"/>
  <c r="U188" i="58"/>
  <c r="K252" i="58"/>
  <c r="T252" i="58"/>
  <c r="T316" i="58"/>
  <c r="K316" i="58"/>
  <c r="S380" i="58"/>
  <c r="R380" i="58"/>
  <c r="V161" i="58"/>
  <c r="U161" i="58"/>
  <c r="K225" i="58"/>
  <c r="T225" i="58"/>
  <c r="Q289" i="58"/>
  <c r="S1696" i="58"/>
  <c r="T174" i="58"/>
  <c r="K174" i="58"/>
  <c r="J198" i="58"/>
  <c r="U430" i="58"/>
  <c r="V430" i="58"/>
  <c r="J454" i="58"/>
  <c r="S518" i="58"/>
  <c r="V67" i="58"/>
  <c r="U67" i="58"/>
  <c r="J91" i="58"/>
  <c r="K259" i="58"/>
  <c r="T259" i="58"/>
  <c r="R347" i="58"/>
  <c r="T515" i="58"/>
  <c r="K515" i="58"/>
  <c r="Q1686" i="58"/>
  <c r="J1686" i="58"/>
  <c r="T56" i="58"/>
  <c r="K56" i="58"/>
  <c r="V1691" i="58"/>
  <c r="U1691" i="58"/>
  <c r="U55" i="58"/>
  <c r="V55" i="58"/>
  <c r="U119" i="58"/>
  <c r="V119" i="58"/>
  <c r="R143" i="58"/>
  <c r="R183" i="58"/>
  <c r="S183" i="58"/>
  <c r="U311" i="58"/>
  <c r="V311" i="58"/>
  <c r="K375" i="58"/>
  <c r="T375" i="58"/>
  <c r="R399" i="58"/>
  <c r="R503" i="58"/>
  <c r="S503" i="58"/>
  <c r="Q567" i="58"/>
  <c r="J567" i="58"/>
  <c r="U100" i="58"/>
  <c r="V100" i="58"/>
  <c r="K164" i="58"/>
  <c r="T164" i="58"/>
  <c r="U228" i="58"/>
  <c r="V228" i="58"/>
  <c r="S356" i="58"/>
  <c r="R356" i="58"/>
  <c r="S484" i="58"/>
  <c r="R484" i="58"/>
  <c r="R1667" i="58"/>
  <c r="S1667" i="58"/>
  <c r="S73" i="58"/>
  <c r="R73" i="58"/>
  <c r="V137" i="58"/>
  <c r="U137" i="58"/>
  <c r="R161" i="58"/>
  <c r="Q393" i="58"/>
  <c r="J393" i="58"/>
  <c r="S417" i="58"/>
  <c r="S481" i="58"/>
  <c r="U1680" i="58"/>
  <c r="V1680" i="58"/>
  <c r="K278" i="58"/>
  <c r="T278" i="58"/>
  <c r="J302" i="58"/>
  <c r="K470" i="58"/>
  <c r="T470" i="58"/>
  <c r="U534" i="58"/>
  <c r="V534" i="58"/>
  <c r="R558" i="58"/>
  <c r="V43" i="58"/>
  <c r="U43" i="58"/>
  <c r="J67" i="58"/>
  <c r="R171" i="58"/>
  <c r="S171" i="58"/>
  <c r="K235" i="58"/>
  <c r="T235" i="58"/>
  <c r="V299" i="58"/>
  <c r="U299" i="58"/>
  <c r="S323" i="58"/>
  <c r="S363" i="58"/>
  <c r="R363" i="58"/>
  <c r="J1691" i="58"/>
  <c r="K223" i="58"/>
  <c r="T223" i="58"/>
  <c r="Q287" i="58"/>
  <c r="J287" i="58"/>
  <c r="Q351" i="58"/>
  <c r="J351" i="58"/>
  <c r="R415" i="58"/>
  <c r="S415" i="58"/>
  <c r="K204" i="58"/>
  <c r="T204" i="58"/>
  <c r="K268" i="58"/>
  <c r="T268" i="58"/>
  <c r="Q332" i="58"/>
  <c r="J332" i="58"/>
  <c r="T113" i="58"/>
  <c r="K113" i="58"/>
  <c r="T177" i="58"/>
  <c r="K177" i="58"/>
  <c r="R433" i="58"/>
  <c r="S433" i="58"/>
  <c r="K1650" i="58"/>
  <c r="T1650" i="58"/>
  <c r="V62" i="58"/>
  <c r="U62" i="58"/>
  <c r="S86" i="58"/>
  <c r="S150" i="58"/>
  <c r="T318" i="58"/>
  <c r="K318" i="58"/>
  <c r="S342" i="58"/>
  <c r="R406" i="58"/>
  <c r="S43" i="58"/>
  <c r="R147" i="58"/>
  <c r="S147" i="58"/>
  <c r="T135" i="58"/>
  <c r="K135" i="58"/>
  <c r="T199" i="58"/>
  <c r="K199" i="58"/>
  <c r="K263" i="58"/>
  <c r="T263" i="58"/>
  <c r="V52" i="58"/>
  <c r="U52" i="58"/>
  <c r="R76" i="58"/>
  <c r="V436" i="58"/>
  <c r="U436" i="58"/>
  <c r="T500" i="58"/>
  <c r="K500" i="58"/>
  <c r="V564" i="58"/>
  <c r="U564" i="58"/>
  <c r="V89" i="58"/>
  <c r="U89" i="58"/>
  <c r="Q153" i="58"/>
  <c r="J153" i="58"/>
  <c r="S281" i="58"/>
  <c r="R281" i="58"/>
  <c r="U537" i="58"/>
  <c r="V537" i="58"/>
  <c r="Q38" i="58"/>
  <c r="Q102" i="58"/>
  <c r="T550" i="58"/>
  <c r="K550" i="58"/>
  <c r="Q1665" i="58"/>
  <c r="J1665" i="58"/>
  <c r="R187" i="58"/>
  <c r="T315" i="58"/>
  <c r="K315" i="58"/>
  <c r="U379" i="58"/>
  <c r="V379" i="58"/>
  <c r="K443" i="58"/>
  <c r="T443" i="58"/>
  <c r="Q507" i="58"/>
  <c r="J507" i="58"/>
  <c r="U1653" i="58"/>
  <c r="V1653" i="58"/>
  <c r="S1675" i="58"/>
  <c r="J71" i="58"/>
  <c r="T239" i="58"/>
  <c r="K239" i="58"/>
  <c r="S263" i="58"/>
  <c r="S327" i="58"/>
  <c r="S367" i="58"/>
  <c r="R367" i="58"/>
  <c r="V495" i="58"/>
  <c r="U495" i="58"/>
  <c r="R519" i="58"/>
  <c r="U1652" i="58"/>
  <c r="V1652" i="58"/>
  <c r="R1682" i="58"/>
  <c r="V156" i="58"/>
  <c r="U156" i="58"/>
  <c r="S180" i="58"/>
  <c r="S244" i="58"/>
  <c r="S284" i="58"/>
  <c r="R284" i="58"/>
  <c r="V412" i="58"/>
  <c r="U412" i="58"/>
  <c r="S436" i="58"/>
  <c r="J500" i="58"/>
  <c r="K65" i="58"/>
  <c r="T65" i="58"/>
  <c r="V407" i="58"/>
  <c r="U407" i="58"/>
  <c r="T471" i="58"/>
  <c r="K471" i="58"/>
  <c r="K388" i="58"/>
  <c r="T388" i="58"/>
  <c r="K452" i="58"/>
  <c r="T452" i="58"/>
  <c r="U516" i="58"/>
  <c r="V516" i="58"/>
  <c r="T297" i="58"/>
  <c r="K297" i="58"/>
  <c r="K361" i="58"/>
  <c r="T361" i="58"/>
  <c r="V246" i="58"/>
  <c r="U246" i="58"/>
  <c r="U75" i="58"/>
  <c r="V75" i="58"/>
  <c r="V139" i="58"/>
  <c r="U139" i="58"/>
  <c r="V203" i="58"/>
  <c r="U203" i="58"/>
  <c r="T1678" i="58"/>
  <c r="K1678" i="58"/>
  <c r="Q64" i="58"/>
  <c r="J64" i="58"/>
  <c r="V128" i="58"/>
  <c r="U128" i="58"/>
  <c r="J87" i="58"/>
  <c r="J279" i="58"/>
  <c r="T511" i="58"/>
  <c r="K511" i="58"/>
  <c r="S535" i="58"/>
  <c r="R68" i="58"/>
  <c r="K236" i="58"/>
  <c r="T236" i="58"/>
  <c r="V300" i="58"/>
  <c r="U300" i="58"/>
  <c r="S324" i="58"/>
  <c r="U556" i="58"/>
  <c r="V556" i="58"/>
  <c r="J1689" i="58"/>
  <c r="T209" i="58"/>
  <c r="K209" i="58"/>
  <c r="J233" i="58"/>
  <c r="K465" i="58"/>
  <c r="T465" i="58"/>
  <c r="R489" i="58"/>
  <c r="K1672" i="58"/>
  <c r="T1672" i="58"/>
  <c r="J54" i="58"/>
  <c r="R118" i="58"/>
  <c r="T286" i="58"/>
  <c r="K286" i="58"/>
  <c r="J310" i="58"/>
  <c r="J374" i="58"/>
  <c r="K542" i="58"/>
  <c r="T542" i="58"/>
  <c r="S36" i="58"/>
  <c r="R1671" i="58"/>
  <c r="T179" i="58"/>
  <c r="K179" i="58"/>
  <c r="S203" i="58"/>
  <c r="J267" i="58"/>
  <c r="K435" i="58"/>
  <c r="T435" i="58"/>
  <c r="S459" i="58"/>
  <c r="S523" i="58"/>
  <c r="J295" i="58"/>
  <c r="S188" i="58"/>
  <c r="S340" i="58"/>
  <c r="R540" i="58"/>
  <c r="R121" i="58"/>
  <c r="S305" i="58"/>
  <c r="R377" i="58"/>
  <c r="S561" i="58"/>
  <c r="R102" i="58"/>
  <c r="J230" i="58"/>
  <c r="R358" i="58"/>
  <c r="S486" i="58"/>
  <c r="R59" i="58"/>
  <c r="S235" i="58"/>
  <c r="V192" i="58"/>
  <c r="U192" i="58"/>
  <c r="T320" i="58"/>
  <c r="K320" i="58"/>
  <c r="U384" i="58"/>
  <c r="V384" i="58"/>
  <c r="S1655" i="58"/>
  <c r="R1655" i="58"/>
  <c r="J1655" i="58"/>
  <c r="K389" i="58"/>
  <c r="T389" i="58"/>
  <c r="K453" i="58"/>
  <c r="T453" i="58"/>
  <c r="S541" i="58"/>
  <c r="R541" i="58"/>
  <c r="J541" i="58"/>
  <c r="Q258" i="58"/>
  <c r="V410" i="58"/>
  <c r="U410" i="58"/>
  <c r="Q597" i="58"/>
  <c r="S685" i="58"/>
  <c r="R685" i="58"/>
  <c r="J685" i="58"/>
  <c r="V1045" i="58"/>
  <c r="U1045" i="58"/>
  <c r="T544" i="58"/>
  <c r="K544" i="58"/>
  <c r="S642" i="58"/>
  <c r="J642" i="58"/>
  <c r="R642" i="58"/>
  <c r="T1002" i="58"/>
  <c r="K1002" i="58"/>
  <c r="U1066" i="58"/>
  <c r="V1066" i="58"/>
  <c r="J623" i="58"/>
  <c r="S623" i="58"/>
  <c r="R623" i="58"/>
  <c r="R791" i="58"/>
  <c r="S791" i="58"/>
  <c r="R855" i="58"/>
  <c r="S855" i="58"/>
  <c r="K919" i="58"/>
  <c r="T919" i="58"/>
  <c r="U983" i="58"/>
  <c r="V983" i="58"/>
  <c r="T1047" i="58"/>
  <c r="K1047" i="58"/>
  <c r="R596" i="58"/>
  <c r="J596" i="58"/>
  <c r="S596" i="58"/>
  <c r="Q892" i="58"/>
  <c r="J892" i="58"/>
  <c r="T956" i="58"/>
  <c r="K956" i="58"/>
  <c r="T1020" i="58"/>
  <c r="K1020" i="58"/>
  <c r="S546" i="58"/>
  <c r="R546" i="58"/>
  <c r="J546" i="58"/>
  <c r="Q857" i="58"/>
  <c r="J857" i="58"/>
  <c r="V921" i="58"/>
  <c r="U921" i="58"/>
  <c r="T985" i="58"/>
  <c r="K985" i="58"/>
  <c r="R354" i="58"/>
  <c r="S354" i="58"/>
  <c r="J354" i="58"/>
  <c r="S686" i="58"/>
  <c r="R686" i="58"/>
  <c r="S750" i="58"/>
  <c r="R750" i="58"/>
  <c r="T814" i="58"/>
  <c r="K814" i="58"/>
  <c r="T878" i="58"/>
  <c r="K878" i="58"/>
  <c r="K942" i="58"/>
  <c r="T942" i="58"/>
  <c r="S1030" i="58"/>
  <c r="R1030" i="58"/>
  <c r="J1030" i="58"/>
  <c r="R579" i="58"/>
  <c r="S579" i="58"/>
  <c r="Q771" i="58"/>
  <c r="J771" i="58"/>
  <c r="K835" i="58"/>
  <c r="T835" i="58"/>
  <c r="T899" i="58"/>
  <c r="K899" i="58"/>
  <c r="J987" i="58"/>
  <c r="R987" i="58"/>
  <c r="S987" i="58"/>
  <c r="S624" i="58"/>
  <c r="R624" i="58"/>
  <c r="S880" i="58"/>
  <c r="R880" i="58"/>
  <c r="J159" i="58"/>
  <c r="R100" i="58"/>
  <c r="J396" i="58"/>
  <c r="Q129" i="58"/>
  <c r="K291" i="58"/>
  <c r="T291" i="58"/>
  <c r="J427" i="58"/>
  <c r="K96" i="58"/>
  <c r="T96" i="58"/>
  <c r="K232" i="58"/>
  <c r="T232" i="58"/>
  <c r="U296" i="58"/>
  <c r="V296" i="58"/>
  <c r="J320" i="58"/>
  <c r="V1685" i="58"/>
  <c r="U1685" i="58"/>
  <c r="T109" i="58"/>
  <c r="K109" i="58"/>
  <c r="R133" i="58"/>
  <c r="R197" i="58"/>
  <c r="Q301" i="58"/>
  <c r="J301" i="58"/>
  <c r="K365" i="58"/>
  <c r="T365" i="58"/>
  <c r="R389" i="58"/>
  <c r="J453" i="58"/>
  <c r="S1654" i="58"/>
  <c r="R1654" i="58"/>
  <c r="U42" i="58"/>
  <c r="V42" i="58"/>
  <c r="K106" i="58"/>
  <c r="T106" i="58"/>
  <c r="J130" i="58"/>
  <c r="Q573" i="58"/>
  <c r="J573" i="58"/>
  <c r="J597" i="58"/>
  <c r="R701" i="58"/>
  <c r="S701" i="58"/>
  <c r="V765" i="58"/>
  <c r="U765" i="58"/>
  <c r="Q829" i="58"/>
  <c r="J829" i="58"/>
  <c r="R853" i="58"/>
  <c r="Q1021" i="58"/>
  <c r="J1021" i="58"/>
  <c r="T386" i="58"/>
  <c r="K386" i="58"/>
  <c r="R544" i="58"/>
  <c r="Q722" i="58"/>
  <c r="J722" i="58"/>
  <c r="U786" i="58"/>
  <c r="V786" i="58"/>
  <c r="S810" i="58"/>
  <c r="S850" i="58"/>
  <c r="R850" i="58"/>
  <c r="S914" i="58"/>
  <c r="R914" i="58"/>
  <c r="Q978" i="58"/>
  <c r="J978" i="58"/>
  <c r="K1042" i="58"/>
  <c r="T1042" i="58"/>
  <c r="J1066" i="58"/>
  <c r="R639" i="58"/>
  <c r="S639" i="58"/>
  <c r="Q703" i="58"/>
  <c r="J703" i="58"/>
  <c r="T767" i="58"/>
  <c r="K767" i="58"/>
  <c r="V831" i="58"/>
  <c r="U831" i="58"/>
  <c r="Q895" i="58"/>
  <c r="J895" i="58"/>
  <c r="T1023" i="58"/>
  <c r="K1023" i="58"/>
  <c r="Q488" i="58"/>
  <c r="J488" i="58"/>
  <c r="K612" i="58"/>
  <c r="T612" i="58"/>
  <c r="J636" i="58"/>
  <c r="Q804" i="58"/>
  <c r="J804" i="58"/>
  <c r="S868" i="58"/>
  <c r="R868" i="58"/>
  <c r="K996" i="58"/>
  <c r="T996" i="58"/>
  <c r="Q641" i="58"/>
  <c r="J641" i="58"/>
  <c r="V705" i="58"/>
  <c r="U705" i="58"/>
  <c r="S729" i="58"/>
  <c r="T897" i="58"/>
  <c r="K897" i="58"/>
  <c r="U961" i="58"/>
  <c r="V961" i="58"/>
  <c r="U1025" i="58"/>
  <c r="V1025" i="58"/>
  <c r="T482" i="58"/>
  <c r="K482" i="58"/>
  <c r="T598" i="58"/>
  <c r="K598" i="58"/>
  <c r="Q662" i="58"/>
  <c r="J662" i="58"/>
  <c r="S854" i="58"/>
  <c r="R854" i="58"/>
  <c r="K1046" i="58"/>
  <c r="T1046" i="58"/>
  <c r="T522" i="58"/>
  <c r="K522" i="58"/>
  <c r="S167" i="58"/>
  <c r="R497" i="58"/>
  <c r="R400" i="58"/>
  <c r="J298" i="58"/>
  <c r="K698" i="58"/>
  <c r="T698" i="58"/>
  <c r="Q890" i="58"/>
  <c r="J890" i="58"/>
  <c r="C1474" i="58"/>
  <c r="G1474" i="58"/>
  <c r="O1474" i="58"/>
  <c r="N1474" i="58"/>
  <c r="L1474" i="58"/>
  <c r="P1474" i="58"/>
  <c r="M1474" i="58"/>
  <c r="O1604" i="58"/>
  <c r="N1604" i="58"/>
  <c r="S1604" i="58" s="1"/>
  <c r="G1604" i="58"/>
  <c r="C1604" i="58"/>
  <c r="L1604" i="58"/>
  <c r="P1604" i="58"/>
  <c r="M1604" i="58"/>
  <c r="J1604" i="58" s="1"/>
  <c r="G1540" i="58"/>
  <c r="O1540" i="58"/>
  <c r="C1540" i="58"/>
  <c r="N1540" i="58"/>
  <c r="L1540" i="58"/>
  <c r="P1540" i="58"/>
  <c r="M1540" i="58"/>
  <c r="G1476" i="58"/>
  <c r="O1476" i="58"/>
  <c r="C1476" i="58"/>
  <c r="N1476" i="58"/>
  <c r="S1476" i="58" s="1"/>
  <c r="L1476" i="58"/>
  <c r="P1476" i="58"/>
  <c r="M1476" i="58"/>
  <c r="N1639" i="58"/>
  <c r="C1639" i="58"/>
  <c r="G1639" i="58"/>
  <c r="O1639" i="58"/>
  <c r="L1639" i="58"/>
  <c r="P1639" i="58"/>
  <c r="M1639" i="58"/>
  <c r="N1575" i="58"/>
  <c r="G1575" i="58"/>
  <c r="O1575" i="58"/>
  <c r="C1575" i="58"/>
  <c r="M1575" i="58"/>
  <c r="P1575" i="58"/>
  <c r="L1575" i="58"/>
  <c r="O1511" i="58"/>
  <c r="G1511" i="58"/>
  <c r="C1511" i="58"/>
  <c r="N1511" i="58"/>
  <c r="S1511" i="58" s="1"/>
  <c r="L1511" i="58"/>
  <c r="M1511" i="58"/>
  <c r="P1511" i="58"/>
  <c r="N1629" i="58"/>
  <c r="S1629" i="58" s="1"/>
  <c r="G1629" i="58"/>
  <c r="C1629" i="58"/>
  <c r="O1629" i="58"/>
  <c r="M1629" i="58"/>
  <c r="L1629" i="58"/>
  <c r="P1629" i="58"/>
  <c r="G1565" i="58"/>
  <c r="C1565" i="58"/>
  <c r="N1565" i="58"/>
  <c r="S1565" i="58" s="1"/>
  <c r="O1565" i="58"/>
  <c r="P1565" i="58"/>
  <c r="M1565" i="58"/>
  <c r="J1565" i="58" s="1"/>
  <c r="L1565" i="58"/>
  <c r="N1501" i="58"/>
  <c r="G1501" i="58"/>
  <c r="C1501" i="58"/>
  <c r="O1501" i="58"/>
  <c r="P1501" i="58"/>
  <c r="M1501" i="58"/>
  <c r="L1501" i="58"/>
  <c r="C1578" i="58"/>
  <c r="N1578" i="58"/>
  <c r="S1578" i="58" s="1"/>
  <c r="O1578" i="58"/>
  <c r="G1578" i="58"/>
  <c r="M1578" i="58"/>
  <c r="P1578" i="58"/>
  <c r="L1578" i="58"/>
  <c r="N1592" i="58"/>
  <c r="C1592" i="58"/>
  <c r="O1592" i="58"/>
  <c r="G1592" i="58"/>
  <c r="M1592" i="58"/>
  <c r="P1592" i="58"/>
  <c r="L1592" i="58"/>
  <c r="C1528" i="58"/>
  <c r="N1528" i="58"/>
  <c r="O1528" i="58"/>
  <c r="G1528" i="58"/>
  <c r="P1528" i="58"/>
  <c r="M1528" i="58"/>
  <c r="L1528" i="58"/>
  <c r="C1618" i="58"/>
  <c r="G1618" i="58"/>
  <c r="O1618" i="58"/>
  <c r="N1618" i="58"/>
  <c r="P1618" i="58"/>
  <c r="L1618" i="58"/>
  <c r="M1618" i="58"/>
  <c r="J1618" i="58" s="1"/>
  <c r="N1611" i="58"/>
  <c r="S1611" i="58" s="1"/>
  <c r="C1611" i="58"/>
  <c r="O1611" i="58"/>
  <c r="G1611" i="58"/>
  <c r="L1611" i="58"/>
  <c r="M1611" i="58"/>
  <c r="J1611" i="58" s="1"/>
  <c r="P1611" i="58"/>
  <c r="N1547" i="58"/>
  <c r="S1547" i="58" s="1"/>
  <c r="G1547" i="58"/>
  <c r="C1547" i="58"/>
  <c r="O1547" i="58"/>
  <c r="P1547" i="58"/>
  <c r="M1547" i="58"/>
  <c r="L1547" i="58"/>
  <c r="N1483" i="58"/>
  <c r="O1483" i="58"/>
  <c r="C1483" i="58"/>
  <c r="G1483" i="58"/>
  <c r="P1483" i="58"/>
  <c r="M1483" i="58"/>
  <c r="J1483" i="58" s="1"/>
  <c r="L1483" i="58"/>
  <c r="N1646" i="58"/>
  <c r="S1646" i="58" s="1"/>
  <c r="G1646" i="58"/>
  <c r="C1646" i="58"/>
  <c r="O1646" i="58"/>
  <c r="P1646" i="58"/>
  <c r="L1646" i="58"/>
  <c r="M1646" i="58"/>
  <c r="J1646" i="58" s="1"/>
  <c r="N1582" i="58"/>
  <c r="G1582" i="58"/>
  <c r="O1582" i="58"/>
  <c r="C1582" i="58"/>
  <c r="M1582" i="58"/>
  <c r="L1582" i="58"/>
  <c r="P1582" i="58"/>
  <c r="G1518" i="58"/>
  <c r="C1518" i="58"/>
  <c r="N1518" i="58"/>
  <c r="O1518" i="58"/>
  <c r="L1518" i="58"/>
  <c r="P1518" i="58"/>
  <c r="M1518" i="58"/>
  <c r="O1562" i="58"/>
  <c r="G1562" i="58"/>
  <c r="N1562" i="58"/>
  <c r="S1562" i="58" s="1"/>
  <c r="C1562" i="58"/>
  <c r="P1562" i="58"/>
  <c r="L1562" i="58"/>
  <c r="M1562" i="58"/>
  <c r="O1609" i="58"/>
  <c r="N1609" i="58"/>
  <c r="S1609" i="58" s="1"/>
  <c r="G1609" i="58"/>
  <c r="C1609" i="58"/>
  <c r="M1609" i="58"/>
  <c r="P1609" i="58"/>
  <c r="L1609" i="58"/>
  <c r="C1545" i="58"/>
  <c r="G1545" i="58"/>
  <c r="N1545" i="58"/>
  <c r="O1545" i="58"/>
  <c r="M1545" i="58"/>
  <c r="L1545" i="58"/>
  <c r="P1545" i="58"/>
  <c r="O1481" i="58"/>
  <c r="C1481" i="58"/>
  <c r="G1481" i="58"/>
  <c r="N1481" i="58"/>
  <c r="S1481" i="58" s="1"/>
  <c r="P1481" i="58"/>
  <c r="M1481" i="58"/>
  <c r="J1481" i="58" s="1"/>
  <c r="L1481" i="58"/>
  <c r="S231" i="58"/>
  <c r="R231" i="58"/>
  <c r="K295" i="58"/>
  <c r="T295" i="58"/>
  <c r="K359" i="58"/>
  <c r="T359" i="58"/>
  <c r="U423" i="58"/>
  <c r="V423" i="58"/>
  <c r="S511" i="58"/>
  <c r="R511" i="58"/>
  <c r="J511" i="58"/>
  <c r="J1690" i="58"/>
  <c r="S1690" i="58"/>
  <c r="R1690" i="58"/>
  <c r="R212" i="58"/>
  <c r="S212" i="58"/>
  <c r="Q276" i="58"/>
  <c r="J276" i="58"/>
  <c r="T404" i="58"/>
  <c r="K404" i="58"/>
  <c r="S492" i="58"/>
  <c r="R492" i="58"/>
  <c r="J492" i="58"/>
  <c r="R1673" i="58"/>
  <c r="S1673" i="58"/>
  <c r="Q185" i="58"/>
  <c r="J185" i="58"/>
  <c r="V249" i="58"/>
  <c r="U249" i="58"/>
  <c r="K313" i="58"/>
  <c r="T313" i="58"/>
  <c r="J401" i="58"/>
  <c r="R401" i="58"/>
  <c r="S401" i="58"/>
  <c r="T70" i="58"/>
  <c r="K70" i="58"/>
  <c r="T134" i="58"/>
  <c r="K134" i="58"/>
  <c r="K198" i="58"/>
  <c r="T198" i="58"/>
  <c r="R286" i="58"/>
  <c r="S286" i="58"/>
  <c r="J286" i="58"/>
  <c r="J51" i="58"/>
  <c r="R51" i="58"/>
  <c r="S51" i="58"/>
  <c r="Q347" i="58"/>
  <c r="K411" i="58"/>
  <c r="T411" i="58"/>
  <c r="V475" i="58"/>
  <c r="U475" i="58"/>
  <c r="J563" i="58"/>
  <c r="S563" i="58"/>
  <c r="R563" i="58"/>
  <c r="K144" i="58"/>
  <c r="T144" i="58"/>
  <c r="H28" i="58"/>
  <c r="T271" i="58"/>
  <c r="K271" i="58"/>
  <c r="V335" i="58"/>
  <c r="U335" i="58"/>
  <c r="T399" i="58"/>
  <c r="K399" i="58"/>
  <c r="S1674" i="58"/>
  <c r="R1674" i="58"/>
  <c r="Q124" i="58"/>
  <c r="J124" i="58"/>
  <c r="T188" i="58"/>
  <c r="K188" i="58"/>
  <c r="U252" i="58"/>
  <c r="V252" i="58"/>
  <c r="V97" i="58"/>
  <c r="U97" i="58"/>
  <c r="K161" i="58"/>
  <c r="T161" i="58"/>
  <c r="Q225" i="58"/>
  <c r="Q1666" i="58"/>
  <c r="Q174" i="58"/>
  <c r="U238" i="58"/>
  <c r="V238" i="58"/>
  <c r="R262" i="58"/>
  <c r="V494" i="58"/>
  <c r="U494" i="58"/>
  <c r="K1679" i="58"/>
  <c r="T1679" i="58"/>
  <c r="S91" i="58"/>
  <c r="J155" i="58"/>
  <c r="V323" i="58"/>
  <c r="U323" i="58"/>
  <c r="J347" i="58"/>
  <c r="S411" i="58"/>
  <c r="K1686" i="58"/>
  <c r="T1686" i="58"/>
  <c r="Q56" i="58"/>
  <c r="J56" i="58"/>
  <c r="R55" i="58"/>
  <c r="S55" i="58"/>
  <c r="J143" i="58"/>
  <c r="S207" i="58"/>
  <c r="Q375" i="58"/>
  <c r="J375" i="58"/>
  <c r="J399" i="58"/>
  <c r="R463" i="58"/>
  <c r="S567" i="58"/>
  <c r="R567" i="58"/>
  <c r="K100" i="58"/>
  <c r="T100" i="58"/>
  <c r="U164" i="58"/>
  <c r="V164" i="58"/>
  <c r="J508" i="58"/>
  <c r="Q137" i="58"/>
  <c r="J137" i="58"/>
  <c r="K201" i="58"/>
  <c r="T201" i="58"/>
  <c r="R225" i="58"/>
  <c r="T393" i="58"/>
  <c r="K393" i="58"/>
  <c r="K457" i="58"/>
  <c r="T457" i="58"/>
  <c r="J481" i="58"/>
  <c r="T1680" i="58"/>
  <c r="K1680" i="58"/>
  <c r="R46" i="58"/>
  <c r="J110" i="58"/>
  <c r="V278" i="58"/>
  <c r="U278" i="58"/>
  <c r="S302" i="58"/>
  <c r="R366" i="58"/>
  <c r="K534" i="58"/>
  <c r="T534" i="58"/>
  <c r="S67" i="58"/>
  <c r="J131" i="58"/>
  <c r="Q299" i="58"/>
  <c r="J299" i="58"/>
  <c r="J323" i="58"/>
  <c r="J387" i="58"/>
  <c r="S1691" i="58"/>
  <c r="U159" i="58"/>
  <c r="V159" i="58"/>
  <c r="U223" i="58"/>
  <c r="V223" i="58"/>
  <c r="U287" i="58"/>
  <c r="V287" i="58"/>
  <c r="S543" i="58"/>
  <c r="R543" i="58"/>
  <c r="Q204" i="58"/>
  <c r="J204" i="58"/>
  <c r="Q268" i="58"/>
  <c r="J268" i="58"/>
  <c r="R460" i="58"/>
  <c r="S460" i="58"/>
  <c r="U49" i="58"/>
  <c r="V49" i="58"/>
  <c r="V113" i="58"/>
  <c r="U113" i="58"/>
  <c r="Q177" i="58"/>
  <c r="J177" i="58"/>
  <c r="S369" i="58"/>
  <c r="R369" i="58"/>
  <c r="V561" i="58"/>
  <c r="U561" i="58"/>
  <c r="U1650" i="58"/>
  <c r="V1650" i="58"/>
  <c r="K62" i="58"/>
  <c r="T62" i="58"/>
  <c r="Q126" i="58"/>
  <c r="J126" i="58"/>
  <c r="Q318" i="58"/>
  <c r="J318" i="58"/>
  <c r="T382" i="58"/>
  <c r="K382" i="58"/>
  <c r="J406" i="58"/>
  <c r="R446" i="58"/>
  <c r="S446" i="58"/>
  <c r="J43" i="58"/>
  <c r="S107" i="58"/>
  <c r="T71" i="58"/>
  <c r="K71" i="58"/>
  <c r="U135" i="58"/>
  <c r="V135" i="58"/>
  <c r="T52" i="58"/>
  <c r="K52" i="58"/>
  <c r="J76" i="58"/>
  <c r="R140" i="58"/>
  <c r="U372" i="58"/>
  <c r="V372" i="58"/>
  <c r="K436" i="58"/>
  <c r="T436" i="58"/>
  <c r="T473" i="58"/>
  <c r="K473" i="58"/>
  <c r="K537" i="58"/>
  <c r="T537" i="58"/>
  <c r="U38" i="58"/>
  <c r="V38" i="58"/>
  <c r="T422" i="58"/>
  <c r="K422" i="58"/>
  <c r="U486" i="58"/>
  <c r="V486" i="58"/>
  <c r="S1665" i="58"/>
  <c r="R1665" i="58"/>
  <c r="U251" i="58"/>
  <c r="V251" i="58"/>
  <c r="V315" i="58"/>
  <c r="U315" i="58"/>
  <c r="Q379" i="58"/>
  <c r="J379" i="58"/>
  <c r="S443" i="58"/>
  <c r="R443" i="58"/>
  <c r="S1694" i="58"/>
  <c r="R1694" i="58"/>
  <c r="Q1653" i="58"/>
  <c r="J1653" i="58"/>
  <c r="U47" i="58"/>
  <c r="V47" i="58"/>
  <c r="R71" i="58"/>
  <c r="Q239" i="58"/>
  <c r="J239" i="58"/>
  <c r="K303" i="58"/>
  <c r="T303" i="58"/>
  <c r="J327" i="58"/>
  <c r="K495" i="58"/>
  <c r="T495" i="58"/>
  <c r="U559" i="58"/>
  <c r="V559" i="58"/>
  <c r="K1652" i="58"/>
  <c r="T1652" i="58"/>
  <c r="Q156" i="58"/>
  <c r="J156" i="58"/>
  <c r="K220" i="58"/>
  <c r="T220" i="58"/>
  <c r="Q412" i="58"/>
  <c r="J412" i="58"/>
  <c r="U476" i="58"/>
  <c r="V476" i="58"/>
  <c r="S500" i="58"/>
  <c r="U65" i="58"/>
  <c r="V65" i="58"/>
  <c r="T343" i="58"/>
  <c r="K343" i="58"/>
  <c r="K407" i="58"/>
  <c r="T407" i="58"/>
  <c r="V388" i="58"/>
  <c r="U388" i="58"/>
  <c r="U452" i="58"/>
  <c r="V452" i="58"/>
  <c r="T233" i="58"/>
  <c r="K233" i="58"/>
  <c r="Q297" i="58"/>
  <c r="Q361" i="58"/>
  <c r="T118" i="58"/>
  <c r="K118" i="58"/>
  <c r="T182" i="58"/>
  <c r="K182" i="58"/>
  <c r="T1671" i="58"/>
  <c r="K1671" i="58"/>
  <c r="Q75" i="58"/>
  <c r="T139" i="58"/>
  <c r="K139" i="58"/>
  <c r="U1678" i="58"/>
  <c r="V1678" i="58"/>
  <c r="U64" i="58"/>
  <c r="V64" i="58"/>
  <c r="K63" i="58"/>
  <c r="T63" i="58"/>
  <c r="S87" i="58"/>
  <c r="K255" i="58"/>
  <c r="T255" i="58"/>
  <c r="S343" i="58"/>
  <c r="T1690" i="58"/>
  <c r="K1690" i="58"/>
  <c r="V44" i="58"/>
  <c r="U44" i="58"/>
  <c r="J132" i="58"/>
  <c r="J324" i="58"/>
  <c r="J388" i="58"/>
  <c r="T556" i="58"/>
  <c r="K556" i="58"/>
  <c r="T1659" i="58"/>
  <c r="K1659" i="58"/>
  <c r="J41" i="58"/>
  <c r="V209" i="58"/>
  <c r="U209" i="58"/>
  <c r="S233" i="58"/>
  <c r="J297" i="58"/>
  <c r="V465" i="58"/>
  <c r="U465" i="58"/>
  <c r="J489" i="58"/>
  <c r="V1672" i="58"/>
  <c r="U1672" i="58"/>
  <c r="U94" i="58"/>
  <c r="V94" i="58"/>
  <c r="J118" i="58"/>
  <c r="Q350" i="58"/>
  <c r="R374" i="58"/>
  <c r="U542" i="58"/>
  <c r="V542" i="58"/>
  <c r="V179" i="58"/>
  <c r="U179" i="58"/>
  <c r="R267" i="58"/>
  <c r="V435" i="58"/>
  <c r="U435" i="58"/>
  <c r="K499" i="58"/>
  <c r="T499" i="58"/>
  <c r="J523" i="58"/>
  <c r="R295" i="58"/>
  <c r="J479" i="58"/>
  <c r="J121" i="58"/>
  <c r="J561" i="58"/>
  <c r="R230" i="58"/>
  <c r="J235" i="58"/>
  <c r="Q192" i="58"/>
  <c r="T256" i="58"/>
  <c r="K256" i="58"/>
  <c r="K448" i="58"/>
  <c r="T448" i="58"/>
  <c r="S93" i="58"/>
  <c r="R93" i="58"/>
  <c r="J93" i="58"/>
  <c r="U453" i="58"/>
  <c r="V453" i="58"/>
  <c r="V517" i="58"/>
  <c r="U517" i="58"/>
  <c r="K410" i="58"/>
  <c r="T410" i="58"/>
  <c r="K597" i="58"/>
  <c r="T597" i="58"/>
  <c r="R749" i="58"/>
  <c r="J749" i="58"/>
  <c r="S749" i="58"/>
  <c r="K1045" i="58"/>
  <c r="T1045" i="58"/>
  <c r="V544" i="58"/>
  <c r="U544" i="58"/>
  <c r="U618" i="58"/>
  <c r="V618" i="58"/>
  <c r="S706" i="58"/>
  <c r="R706" i="58"/>
  <c r="J706" i="58"/>
  <c r="K1066" i="58"/>
  <c r="T1066" i="58"/>
  <c r="T599" i="58"/>
  <c r="K599" i="58"/>
  <c r="J687" i="58"/>
  <c r="R687" i="58"/>
  <c r="S687" i="58"/>
  <c r="K983" i="58"/>
  <c r="T983" i="58"/>
  <c r="U1047" i="58"/>
  <c r="V1047" i="58"/>
  <c r="V572" i="58"/>
  <c r="U572" i="58"/>
  <c r="R660" i="58"/>
  <c r="S660" i="58"/>
  <c r="J660" i="58"/>
  <c r="R828" i="58"/>
  <c r="S828" i="58"/>
  <c r="R892" i="58"/>
  <c r="S892" i="58"/>
  <c r="V1020" i="58"/>
  <c r="U1020" i="58"/>
  <c r="U378" i="58"/>
  <c r="V378" i="58"/>
  <c r="S625" i="58"/>
  <c r="R625" i="58"/>
  <c r="J625" i="58"/>
  <c r="Q921" i="58"/>
  <c r="J921" i="58"/>
  <c r="U985" i="58"/>
  <c r="V985" i="58"/>
  <c r="U1049" i="58"/>
  <c r="V1049" i="58"/>
  <c r="J582" i="58"/>
  <c r="S582" i="58"/>
  <c r="R582" i="58"/>
  <c r="S622" i="58"/>
  <c r="R622" i="58"/>
  <c r="Q878" i="58"/>
  <c r="J878" i="58"/>
  <c r="V942" i="58"/>
  <c r="U942" i="58"/>
  <c r="T1006" i="58"/>
  <c r="K1006" i="58"/>
  <c r="R458" i="58"/>
  <c r="J458" i="58"/>
  <c r="S458" i="58"/>
  <c r="R707" i="58"/>
  <c r="S707" i="58"/>
  <c r="S771" i="58"/>
  <c r="R771" i="58"/>
  <c r="Q835" i="58"/>
  <c r="J835" i="58"/>
  <c r="V899" i="58"/>
  <c r="U899" i="58"/>
  <c r="V963" i="58"/>
  <c r="U963" i="58"/>
  <c r="J1051" i="58"/>
  <c r="S1051" i="58"/>
  <c r="R1051" i="58"/>
  <c r="T944" i="58"/>
  <c r="K944" i="58"/>
  <c r="S159" i="58"/>
  <c r="S487" i="58"/>
  <c r="R396" i="58"/>
  <c r="T129" i="58"/>
  <c r="K129" i="58"/>
  <c r="V385" i="58"/>
  <c r="U385" i="58"/>
  <c r="U211" i="58"/>
  <c r="V211" i="58"/>
  <c r="V291" i="58"/>
  <c r="U291" i="58"/>
  <c r="S427" i="58"/>
  <c r="R96" i="58"/>
  <c r="S96" i="58"/>
  <c r="S232" i="58"/>
  <c r="R232" i="58"/>
  <c r="T296" i="58"/>
  <c r="K296" i="58"/>
  <c r="S320" i="58"/>
  <c r="R384" i="58"/>
  <c r="Q109" i="58"/>
  <c r="J109" i="58"/>
  <c r="V173" i="58"/>
  <c r="U173" i="58"/>
  <c r="R237" i="58"/>
  <c r="Q365" i="58"/>
  <c r="J365" i="58"/>
  <c r="T429" i="58"/>
  <c r="K429" i="58"/>
  <c r="R453" i="58"/>
  <c r="R557" i="58"/>
  <c r="S557" i="58"/>
  <c r="R42" i="58"/>
  <c r="S42" i="58"/>
  <c r="U106" i="58"/>
  <c r="V106" i="58"/>
  <c r="S130" i="58"/>
  <c r="R194" i="58"/>
  <c r="U573" i="58"/>
  <c r="V573" i="58"/>
  <c r="R597" i="58"/>
  <c r="R661" i="58"/>
  <c r="T829" i="58"/>
  <c r="K829" i="58"/>
  <c r="R917" i="58"/>
  <c r="U386" i="58"/>
  <c r="V386" i="58"/>
  <c r="J618" i="58"/>
  <c r="K786" i="58"/>
  <c r="T786" i="58"/>
  <c r="R874" i="58"/>
  <c r="V1042" i="58"/>
  <c r="U1042" i="58"/>
  <c r="S1066" i="58"/>
  <c r="J599" i="58"/>
  <c r="U767" i="58"/>
  <c r="V767" i="58"/>
  <c r="Q831" i="58"/>
  <c r="J831" i="58"/>
  <c r="Q1023" i="58"/>
  <c r="J1023" i="58"/>
  <c r="V612" i="58"/>
  <c r="U612" i="58"/>
  <c r="R636" i="58"/>
  <c r="R700" i="58"/>
  <c r="K705" i="58"/>
  <c r="T705" i="58"/>
  <c r="T833" i="58"/>
  <c r="K833" i="58"/>
  <c r="V897" i="58"/>
  <c r="U897" i="58"/>
  <c r="Q961" i="58"/>
  <c r="J961" i="58"/>
  <c r="S1025" i="58"/>
  <c r="R1025" i="58"/>
  <c r="V482" i="58"/>
  <c r="U482" i="58"/>
  <c r="Q598" i="58"/>
  <c r="J598" i="58"/>
  <c r="R662" i="58"/>
  <c r="S662" i="58"/>
  <c r="T982" i="58"/>
  <c r="K982" i="58"/>
  <c r="U1046" i="58"/>
  <c r="V1046" i="58"/>
  <c r="Q522" i="58"/>
  <c r="J522" i="58"/>
  <c r="S619" i="58"/>
  <c r="R619" i="58"/>
  <c r="S187" i="58"/>
  <c r="V274" i="58"/>
  <c r="U274" i="58"/>
  <c r="Q677" i="58"/>
  <c r="J677" i="58"/>
  <c r="R869" i="58"/>
  <c r="S869" i="58"/>
  <c r="S1061" i="58"/>
  <c r="R1061" i="58"/>
  <c r="R703" i="58"/>
  <c r="N1649" i="58"/>
  <c r="O1649" i="58"/>
  <c r="C1649" i="58"/>
  <c r="G1649" i="58"/>
  <c r="P1649" i="58"/>
  <c r="M1649" i="58"/>
  <c r="L1649" i="58"/>
  <c r="C1628" i="58"/>
  <c r="G1628" i="58"/>
  <c r="N1628" i="58"/>
  <c r="O1628" i="58"/>
  <c r="M1628" i="58"/>
  <c r="P1628" i="58"/>
  <c r="L1628" i="58"/>
  <c r="N1564" i="58"/>
  <c r="C1564" i="58"/>
  <c r="O1564" i="58"/>
  <c r="G1564" i="58"/>
  <c r="L1564" i="58"/>
  <c r="M1564" i="58"/>
  <c r="P1564" i="58"/>
  <c r="N1500" i="58"/>
  <c r="S1500" i="58" s="1"/>
  <c r="G1500" i="58"/>
  <c r="C1500" i="58"/>
  <c r="O1500" i="58"/>
  <c r="P1500" i="58"/>
  <c r="L1500" i="58"/>
  <c r="M1500" i="58"/>
  <c r="J1500" i="58" s="1"/>
  <c r="N1506" i="58"/>
  <c r="S1506" i="58" s="1"/>
  <c r="O1506" i="58"/>
  <c r="G1506" i="58"/>
  <c r="C1506" i="58"/>
  <c r="L1506" i="58"/>
  <c r="P1506" i="58"/>
  <c r="M1506" i="58"/>
  <c r="N1599" i="58"/>
  <c r="G1599" i="58"/>
  <c r="C1599" i="58"/>
  <c r="O1599" i="58"/>
  <c r="M1599" i="58"/>
  <c r="P1599" i="58"/>
  <c r="L1599" i="58"/>
  <c r="O1535" i="58"/>
  <c r="G1535" i="58"/>
  <c r="C1535" i="58"/>
  <c r="N1535" i="58"/>
  <c r="S1535" i="58" s="1"/>
  <c r="P1535" i="58"/>
  <c r="M1535" i="58"/>
  <c r="L1535" i="58"/>
  <c r="O1471" i="58"/>
  <c r="C1471" i="58"/>
  <c r="G1471" i="58"/>
  <c r="N1471" i="58"/>
  <c r="P1471" i="58"/>
  <c r="L1471" i="58"/>
  <c r="M1471" i="58"/>
  <c r="G1589" i="58"/>
  <c r="C1589" i="58"/>
  <c r="N1589" i="58"/>
  <c r="S1589" i="58" s="1"/>
  <c r="O1589" i="58"/>
  <c r="M1589" i="58"/>
  <c r="L1589" i="58"/>
  <c r="P1589" i="58"/>
  <c r="O1525" i="58"/>
  <c r="G1525" i="58"/>
  <c r="N1525" i="58"/>
  <c r="C1525" i="58"/>
  <c r="P1525" i="58"/>
  <c r="M1525" i="58"/>
  <c r="J1525" i="58" s="1"/>
  <c r="L1525" i="58"/>
  <c r="C1642" i="58"/>
  <c r="G1642" i="58"/>
  <c r="N1642" i="58"/>
  <c r="O1642" i="58"/>
  <c r="P1642" i="58"/>
  <c r="L1642" i="58"/>
  <c r="M1642" i="58"/>
  <c r="O1616" i="58"/>
  <c r="G1616" i="58"/>
  <c r="N1616" i="58"/>
  <c r="S1616" i="58" s="1"/>
  <c r="C1616" i="58"/>
  <c r="P1616" i="58"/>
  <c r="L1616" i="58"/>
  <c r="M1616" i="58"/>
  <c r="C1552" i="58"/>
  <c r="G1552" i="58"/>
  <c r="N1552" i="58"/>
  <c r="S1552" i="58" s="1"/>
  <c r="O1552" i="58"/>
  <c r="L1552" i="58"/>
  <c r="M1552" i="58"/>
  <c r="P1552" i="58"/>
  <c r="N1488" i="58"/>
  <c r="O1488" i="58"/>
  <c r="C1488" i="58"/>
  <c r="G1488" i="58"/>
  <c r="M1488" i="58"/>
  <c r="L1488" i="58"/>
  <c r="P1488" i="58"/>
  <c r="G1635" i="58"/>
  <c r="C1635" i="58"/>
  <c r="N1635" i="58"/>
  <c r="S1635" i="58" s="1"/>
  <c r="O1635" i="58"/>
  <c r="L1635" i="58"/>
  <c r="P1635" i="58"/>
  <c r="M1635" i="58"/>
  <c r="J1635" i="58" s="1"/>
  <c r="C1571" i="58"/>
  <c r="G1571" i="58"/>
  <c r="N1571" i="58"/>
  <c r="O1571" i="58"/>
  <c r="P1571" i="58"/>
  <c r="L1571" i="58"/>
  <c r="M1571" i="58"/>
  <c r="C1507" i="58"/>
  <c r="O1507" i="58"/>
  <c r="G1507" i="58"/>
  <c r="N1507" i="58"/>
  <c r="S1507" i="58" s="1"/>
  <c r="P1507" i="58"/>
  <c r="L1507" i="58"/>
  <c r="M1507" i="58"/>
  <c r="G1482" i="58"/>
  <c r="N1482" i="58"/>
  <c r="C1482" i="58"/>
  <c r="O1482" i="58"/>
  <c r="P1482" i="58"/>
  <c r="M1482" i="58"/>
  <c r="L1482" i="58"/>
  <c r="G1606" i="58"/>
  <c r="O1606" i="58"/>
  <c r="C1606" i="58"/>
  <c r="N1606" i="58"/>
  <c r="L1606" i="58"/>
  <c r="P1606" i="58"/>
  <c r="M1606" i="58"/>
  <c r="J1606" i="58" s="1"/>
  <c r="O1542" i="58"/>
  <c r="N1542" i="58"/>
  <c r="S1542" i="58" s="1"/>
  <c r="C1542" i="58"/>
  <c r="G1542" i="58"/>
  <c r="P1542" i="58"/>
  <c r="M1542" i="58"/>
  <c r="L1542" i="58"/>
  <c r="C1478" i="58"/>
  <c r="G1478" i="58"/>
  <c r="O1478" i="58"/>
  <c r="N1478" i="58"/>
  <c r="S1478" i="58" s="1"/>
  <c r="P1478" i="58"/>
  <c r="M1478" i="58"/>
  <c r="L1478" i="58"/>
  <c r="C1633" i="58"/>
  <c r="G1633" i="58"/>
  <c r="N1633" i="58"/>
  <c r="O1633" i="58"/>
  <c r="P1633" i="58"/>
  <c r="L1633" i="58"/>
  <c r="M1633" i="58"/>
  <c r="O1569" i="58"/>
  <c r="G1569" i="58"/>
  <c r="N1569" i="58"/>
  <c r="C1569" i="58"/>
  <c r="M1569" i="58"/>
  <c r="L1569" i="58"/>
  <c r="P1569" i="58"/>
  <c r="N1505" i="58"/>
  <c r="S1505" i="58" s="1"/>
  <c r="G1505" i="58"/>
  <c r="O1505" i="58"/>
  <c r="C1505" i="58"/>
  <c r="M1505" i="58"/>
  <c r="L1505" i="58"/>
  <c r="P1505" i="58"/>
  <c r="S1683" i="58"/>
  <c r="J1683" i="58"/>
  <c r="R1683" i="58"/>
  <c r="R63" i="58"/>
  <c r="S63" i="58"/>
  <c r="J63" i="58"/>
  <c r="Q359" i="58"/>
  <c r="J359" i="58"/>
  <c r="T423" i="58"/>
  <c r="K423" i="58"/>
  <c r="U1660" i="58"/>
  <c r="V1660" i="58"/>
  <c r="J44" i="58"/>
  <c r="R44" i="58"/>
  <c r="S44" i="58"/>
  <c r="V340" i="58"/>
  <c r="U340" i="58"/>
  <c r="U404" i="58"/>
  <c r="V404" i="58"/>
  <c r="U468" i="58"/>
  <c r="V468" i="58"/>
  <c r="J556" i="58"/>
  <c r="R556" i="58"/>
  <c r="S556" i="58"/>
  <c r="Q249" i="58"/>
  <c r="J249" i="58"/>
  <c r="U313" i="58"/>
  <c r="V313" i="58"/>
  <c r="T377" i="58"/>
  <c r="K377" i="58"/>
  <c r="S465" i="58"/>
  <c r="R465" i="58"/>
  <c r="J465" i="58"/>
  <c r="K262" i="58"/>
  <c r="T262" i="58"/>
  <c r="J350" i="58"/>
  <c r="S350" i="58"/>
  <c r="R350" i="58"/>
  <c r="S115" i="58"/>
  <c r="R115" i="58"/>
  <c r="J115" i="58"/>
  <c r="Q411" i="58"/>
  <c r="K475" i="58"/>
  <c r="T475" i="58"/>
  <c r="V539" i="58"/>
  <c r="U539" i="58"/>
  <c r="Q80" i="58"/>
  <c r="V144" i="58"/>
  <c r="U144" i="58"/>
  <c r="T207" i="58"/>
  <c r="K207" i="58"/>
  <c r="U271" i="58"/>
  <c r="V271" i="58"/>
  <c r="T335" i="58"/>
  <c r="K335" i="58"/>
  <c r="V60" i="58"/>
  <c r="U60" i="58"/>
  <c r="U124" i="58"/>
  <c r="V124" i="58"/>
  <c r="S252" i="58"/>
  <c r="R252" i="58"/>
  <c r="T1697" i="58"/>
  <c r="K1697" i="58"/>
  <c r="T97" i="58"/>
  <c r="K97" i="58"/>
  <c r="V545" i="58"/>
  <c r="U545" i="58"/>
  <c r="V1666" i="58"/>
  <c r="U1666" i="58"/>
  <c r="J1696" i="58"/>
  <c r="T238" i="58"/>
  <c r="K238" i="58"/>
  <c r="S326" i="58"/>
  <c r="Q494" i="58"/>
  <c r="J518" i="58"/>
  <c r="K1657" i="58"/>
  <c r="T1657" i="58"/>
  <c r="U1679" i="58"/>
  <c r="V1679" i="58"/>
  <c r="K67" i="58"/>
  <c r="T67" i="58"/>
  <c r="U131" i="58"/>
  <c r="V131" i="58"/>
  <c r="R155" i="58"/>
  <c r="K323" i="58"/>
  <c r="T323" i="58"/>
  <c r="J411" i="58"/>
  <c r="U1686" i="58"/>
  <c r="V1686" i="58"/>
  <c r="T119" i="58"/>
  <c r="K119" i="58"/>
  <c r="Q183" i="58"/>
  <c r="J183" i="58"/>
  <c r="J207" i="58"/>
  <c r="U375" i="58"/>
  <c r="V375" i="58"/>
  <c r="U439" i="58"/>
  <c r="V439" i="58"/>
  <c r="R164" i="58"/>
  <c r="S164" i="58"/>
  <c r="Q484" i="58"/>
  <c r="J484" i="58"/>
  <c r="R508" i="58"/>
  <c r="J1697" i="58"/>
  <c r="U201" i="58"/>
  <c r="V201" i="58"/>
  <c r="R289" i="58"/>
  <c r="V457" i="58"/>
  <c r="U457" i="58"/>
  <c r="R545" i="58"/>
  <c r="Q1680" i="58"/>
  <c r="J1680" i="58"/>
  <c r="U86" i="58"/>
  <c r="V86" i="58"/>
  <c r="S110" i="58"/>
  <c r="Q278" i="58"/>
  <c r="U342" i="58"/>
  <c r="V342" i="58"/>
  <c r="J1657" i="58"/>
  <c r="T43" i="58"/>
  <c r="K43" i="58"/>
  <c r="K107" i="58"/>
  <c r="T107" i="58"/>
  <c r="R131" i="58"/>
  <c r="K299" i="58"/>
  <c r="T299" i="58"/>
  <c r="Q363" i="58"/>
  <c r="J363" i="58"/>
  <c r="R387" i="58"/>
  <c r="U95" i="58"/>
  <c r="V95" i="58"/>
  <c r="T159" i="58"/>
  <c r="K159" i="58"/>
  <c r="Q223" i="58"/>
  <c r="J223" i="58"/>
  <c r="K76" i="58"/>
  <c r="T76" i="58"/>
  <c r="U140" i="58"/>
  <c r="V140" i="58"/>
  <c r="U204" i="58"/>
  <c r="V204" i="58"/>
  <c r="V1681" i="58"/>
  <c r="U1681" i="58"/>
  <c r="K49" i="58"/>
  <c r="T49" i="58"/>
  <c r="Q113" i="58"/>
  <c r="J113" i="58"/>
  <c r="S241" i="58"/>
  <c r="R241" i="58"/>
  <c r="V497" i="58"/>
  <c r="U497" i="58"/>
  <c r="Q1650" i="58"/>
  <c r="J1650" i="58"/>
  <c r="R62" i="58"/>
  <c r="S62" i="58"/>
  <c r="K126" i="58"/>
  <c r="T126" i="58"/>
  <c r="J150" i="58"/>
  <c r="R214" i="58"/>
  <c r="S254" i="58"/>
  <c r="R254" i="58"/>
  <c r="S318" i="58"/>
  <c r="R318" i="58"/>
  <c r="U382" i="58"/>
  <c r="V382" i="58"/>
  <c r="R470" i="58"/>
  <c r="Q83" i="58"/>
  <c r="J83" i="58"/>
  <c r="K1675" i="58"/>
  <c r="T1675" i="58"/>
  <c r="U71" i="58"/>
  <c r="V71" i="58"/>
  <c r="Q199" i="58"/>
  <c r="T519" i="58"/>
  <c r="K519" i="58"/>
  <c r="K1682" i="58"/>
  <c r="T1682" i="58"/>
  <c r="Q52" i="58"/>
  <c r="K116" i="58"/>
  <c r="T116" i="58"/>
  <c r="U308" i="58"/>
  <c r="V308" i="58"/>
  <c r="T372" i="58"/>
  <c r="K372" i="58"/>
  <c r="S153" i="58"/>
  <c r="R153" i="58"/>
  <c r="Q409" i="58"/>
  <c r="J409" i="58"/>
  <c r="U473" i="58"/>
  <c r="V473" i="58"/>
  <c r="Q537" i="58"/>
  <c r="J537" i="58"/>
  <c r="T358" i="58"/>
  <c r="K358" i="58"/>
  <c r="U422" i="58"/>
  <c r="V422" i="58"/>
  <c r="T486" i="58"/>
  <c r="K486" i="58"/>
  <c r="R1687" i="58"/>
  <c r="S1687" i="58"/>
  <c r="T187" i="58"/>
  <c r="K187" i="58"/>
  <c r="K251" i="58"/>
  <c r="T251" i="58"/>
  <c r="Q26" i="58"/>
  <c r="J26" i="58"/>
  <c r="U48" i="58"/>
  <c r="V48" i="58"/>
  <c r="H35" i="58"/>
  <c r="K47" i="58"/>
  <c r="T47" i="58"/>
  <c r="R239" i="58"/>
  <c r="S239" i="58"/>
  <c r="S391" i="58"/>
  <c r="T559" i="58"/>
  <c r="K559" i="58"/>
  <c r="Q1652" i="58"/>
  <c r="S52" i="58"/>
  <c r="U220" i="58"/>
  <c r="V220" i="58"/>
  <c r="T476" i="58"/>
  <c r="K476" i="58"/>
  <c r="J564" i="58"/>
  <c r="Q65" i="58"/>
  <c r="J65" i="58"/>
  <c r="V279" i="58"/>
  <c r="U279" i="58"/>
  <c r="U343" i="58"/>
  <c r="V343" i="58"/>
  <c r="K260" i="58"/>
  <c r="T260" i="58"/>
  <c r="U324" i="58"/>
  <c r="V324" i="58"/>
  <c r="V169" i="58"/>
  <c r="U169" i="58"/>
  <c r="V297" i="58"/>
  <c r="U297" i="58"/>
  <c r="K54" i="58"/>
  <c r="T54" i="58"/>
  <c r="V118" i="58"/>
  <c r="U118" i="58"/>
  <c r="V182" i="58"/>
  <c r="U182" i="58"/>
  <c r="T36" i="58"/>
  <c r="K36" i="58"/>
  <c r="U1671" i="58"/>
  <c r="V1671" i="58"/>
  <c r="K75" i="58"/>
  <c r="T75" i="58"/>
  <c r="V523" i="58"/>
  <c r="U523" i="58"/>
  <c r="Q1678" i="58"/>
  <c r="J1678" i="58"/>
  <c r="V63" i="58"/>
  <c r="U63" i="58"/>
  <c r="J151" i="58"/>
  <c r="U319" i="58"/>
  <c r="V319" i="58"/>
  <c r="J407" i="58"/>
  <c r="V1690" i="58"/>
  <c r="U1690" i="58"/>
  <c r="T44" i="58"/>
  <c r="K44" i="58"/>
  <c r="U108" i="58"/>
  <c r="V108" i="58"/>
  <c r="S132" i="58"/>
  <c r="T300" i="58"/>
  <c r="K300" i="58"/>
  <c r="U364" i="58"/>
  <c r="V364" i="58"/>
  <c r="S388" i="58"/>
  <c r="R41" i="58"/>
  <c r="V273" i="58"/>
  <c r="U273" i="58"/>
  <c r="S297" i="58"/>
  <c r="Q465" i="58"/>
  <c r="V529" i="58"/>
  <c r="U529" i="58"/>
  <c r="R553" i="58"/>
  <c r="J182" i="58"/>
  <c r="T350" i="58"/>
  <c r="K350" i="58"/>
  <c r="J438" i="58"/>
  <c r="U1695" i="58"/>
  <c r="V1695" i="58"/>
  <c r="J1671" i="58"/>
  <c r="R75" i="58"/>
  <c r="T243" i="58"/>
  <c r="K243" i="58"/>
  <c r="U499" i="58"/>
  <c r="V499" i="58"/>
  <c r="R479" i="58"/>
  <c r="S92" i="58"/>
  <c r="J292" i="58"/>
  <c r="J444" i="58"/>
  <c r="K192" i="58"/>
  <c r="T192" i="58"/>
  <c r="V256" i="58"/>
  <c r="U256" i="58"/>
  <c r="U320" i="58"/>
  <c r="V320" i="58"/>
  <c r="T384" i="58"/>
  <c r="K384" i="58"/>
  <c r="U448" i="58"/>
  <c r="V448" i="58"/>
  <c r="T69" i="58"/>
  <c r="K69" i="58"/>
  <c r="J157" i="58"/>
  <c r="R157" i="58"/>
  <c r="S157" i="58"/>
  <c r="K517" i="58"/>
  <c r="T517" i="58"/>
  <c r="S90" i="58"/>
  <c r="R90" i="58"/>
  <c r="J90" i="58"/>
  <c r="V597" i="58"/>
  <c r="U597" i="58"/>
  <c r="U661" i="58"/>
  <c r="V661" i="58"/>
  <c r="J813" i="58"/>
  <c r="S813" i="58"/>
  <c r="R813" i="58"/>
  <c r="U682" i="58"/>
  <c r="V682" i="58"/>
  <c r="R770" i="58"/>
  <c r="S770" i="58"/>
  <c r="J770" i="58"/>
  <c r="V599" i="58"/>
  <c r="U599" i="58"/>
  <c r="K663" i="58"/>
  <c r="T663" i="58"/>
  <c r="J751" i="58"/>
  <c r="R751" i="58"/>
  <c r="S751" i="58"/>
  <c r="Q1047" i="58"/>
  <c r="J1047" i="58"/>
  <c r="T572" i="58"/>
  <c r="K572" i="58"/>
  <c r="T636" i="58"/>
  <c r="K636" i="58"/>
  <c r="J724" i="58"/>
  <c r="S724" i="58"/>
  <c r="R724" i="58"/>
  <c r="Q1020" i="58"/>
  <c r="J1020" i="58"/>
  <c r="Q378" i="58"/>
  <c r="J378" i="58"/>
  <c r="U601" i="58"/>
  <c r="V601" i="58"/>
  <c r="J689" i="58"/>
  <c r="S689" i="58"/>
  <c r="R689" i="58"/>
  <c r="S857" i="58"/>
  <c r="R857" i="58"/>
  <c r="R921" i="58"/>
  <c r="S921" i="58"/>
  <c r="Q985" i="58"/>
  <c r="J985" i="58"/>
  <c r="K1049" i="58"/>
  <c r="T1049" i="58"/>
  <c r="Q560" i="58"/>
  <c r="J560" i="58"/>
  <c r="S646" i="58"/>
  <c r="R646" i="58"/>
  <c r="J646" i="58"/>
  <c r="Q942" i="58"/>
  <c r="J942" i="58"/>
  <c r="V1006" i="58"/>
  <c r="U1006" i="58"/>
  <c r="K1070" i="58"/>
  <c r="T1070" i="58"/>
  <c r="S603" i="58"/>
  <c r="R603" i="58"/>
  <c r="J603" i="58"/>
  <c r="Q899" i="58"/>
  <c r="J899" i="58"/>
  <c r="T963" i="58"/>
  <c r="K963" i="58"/>
  <c r="U1027" i="58"/>
  <c r="V1027" i="58"/>
  <c r="S584" i="58"/>
  <c r="J584" i="58"/>
  <c r="R584" i="58"/>
  <c r="S688" i="58"/>
  <c r="R688" i="58"/>
  <c r="K880" i="58"/>
  <c r="T880" i="58"/>
  <c r="V944" i="58"/>
  <c r="U944" i="58"/>
  <c r="J487" i="58"/>
  <c r="V129" i="58"/>
  <c r="U129" i="58"/>
  <c r="T385" i="58"/>
  <c r="K385" i="58"/>
  <c r="T211" i="58"/>
  <c r="K211" i="58"/>
  <c r="R168" i="58"/>
  <c r="S168" i="58"/>
  <c r="Q296" i="58"/>
  <c r="J296" i="58"/>
  <c r="Q360" i="58"/>
  <c r="J360" i="58"/>
  <c r="J384" i="58"/>
  <c r="S1685" i="58"/>
  <c r="R1685" i="58"/>
  <c r="T173" i="58"/>
  <c r="K173" i="58"/>
  <c r="J197" i="58"/>
  <c r="S301" i="58"/>
  <c r="R301" i="58"/>
  <c r="R365" i="58"/>
  <c r="S365" i="58"/>
  <c r="Q429" i="58"/>
  <c r="J429" i="58"/>
  <c r="S517" i="58"/>
  <c r="Q106" i="58"/>
  <c r="J106" i="58"/>
  <c r="U170" i="58"/>
  <c r="V170" i="58"/>
  <c r="S234" i="58"/>
  <c r="R234" i="58"/>
  <c r="K573" i="58"/>
  <c r="T573" i="58"/>
  <c r="V637" i="58"/>
  <c r="U637" i="58"/>
  <c r="J661" i="58"/>
  <c r="U829" i="58"/>
  <c r="V829" i="58"/>
  <c r="Q893" i="58"/>
  <c r="J893" i="58"/>
  <c r="S957" i="58"/>
  <c r="R957" i="58"/>
  <c r="Q386" i="58"/>
  <c r="J386" i="58"/>
  <c r="V594" i="58"/>
  <c r="U594" i="58"/>
  <c r="R618" i="58"/>
  <c r="Q786" i="58"/>
  <c r="J786" i="58"/>
  <c r="K850" i="58"/>
  <c r="T850" i="58"/>
  <c r="J874" i="58"/>
  <c r="Q1042" i="58"/>
  <c r="J1042" i="58"/>
  <c r="V575" i="58"/>
  <c r="U575" i="58"/>
  <c r="S599" i="58"/>
  <c r="Q767" i="58"/>
  <c r="J767" i="58"/>
  <c r="S959" i="58"/>
  <c r="R959" i="58"/>
  <c r="Q612" i="58"/>
  <c r="J612" i="58"/>
  <c r="V676" i="58"/>
  <c r="U676" i="58"/>
  <c r="S740" i="58"/>
  <c r="R740" i="58"/>
  <c r="R577" i="58"/>
  <c r="S577" i="58"/>
  <c r="Q705" i="58"/>
  <c r="J705" i="58"/>
  <c r="U769" i="58"/>
  <c r="V769" i="58"/>
  <c r="U833" i="58"/>
  <c r="V833" i="58"/>
  <c r="Q897" i="58"/>
  <c r="J897" i="58"/>
  <c r="Q482" i="58"/>
  <c r="J482" i="58"/>
  <c r="S726" i="58"/>
  <c r="R726" i="58"/>
  <c r="S790" i="58"/>
  <c r="R790" i="58"/>
  <c r="U918" i="58"/>
  <c r="V918" i="58"/>
  <c r="U982" i="58"/>
  <c r="V982" i="58"/>
  <c r="Q1046" i="58"/>
  <c r="J1046" i="58"/>
  <c r="S495" i="58"/>
  <c r="V78" i="58"/>
  <c r="U78" i="58"/>
  <c r="V206" i="58"/>
  <c r="U206" i="58"/>
  <c r="K462" i="58"/>
  <c r="T462" i="58"/>
  <c r="T526" i="58"/>
  <c r="K526" i="58"/>
  <c r="U99" i="58"/>
  <c r="V99" i="58"/>
  <c r="J48" i="58"/>
  <c r="K464" i="58"/>
  <c r="T464" i="58"/>
  <c r="V1663" i="58"/>
  <c r="U1663" i="58"/>
  <c r="Q149" i="58"/>
  <c r="J149" i="58"/>
  <c r="S533" i="58"/>
  <c r="R533" i="58"/>
  <c r="S1021" i="58"/>
  <c r="R890" i="58"/>
  <c r="U679" i="58"/>
  <c r="V679" i="58"/>
  <c r="O1620" i="58"/>
  <c r="N1620" i="58"/>
  <c r="G1620" i="58"/>
  <c r="C1620" i="58"/>
  <c r="P1620" i="58"/>
  <c r="M1620" i="58"/>
  <c r="L1620" i="58"/>
  <c r="C22" i="58"/>
  <c r="G22" i="58"/>
  <c r="M22" i="58"/>
  <c r="N22" i="58"/>
  <c r="L22" i="58"/>
  <c r="P22" i="58"/>
  <c r="O22" i="58"/>
  <c r="G1588" i="58"/>
  <c r="N1588" i="58"/>
  <c r="S1588" i="58" s="1"/>
  <c r="C1588" i="58"/>
  <c r="O1588" i="58"/>
  <c r="L1588" i="58"/>
  <c r="P1588" i="58"/>
  <c r="M1588" i="58"/>
  <c r="C1524" i="58"/>
  <c r="G1524" i="58"/>
  <c r="O1524" i="58"/>
  <c r="N1524" i="58"/>
  <c r="S1524" i="58" s="1"/>
  <c r="M1524" i="58"/>
  <c r="L1524" i="58"/>
  <c r="P1524" i="58"/>
  <c r="N1626" i="58"/>
  <c r="S1626" i="58" s="1"/>
  <c r="G1626" i="58"/>
  <c r="C1626" i="58"/>
  <c r="O1626" i="58"/>
  <c r="M1626" i="58"/>
  <c r="P1626" i="58"/>
  <c r="L1626" i="58"/>
  <c r="O1623" i="58"/>
  <c r="G1623" i="58"/>
  <c r="N1623" i="58"/>
  <c r="C1623" i="58"/>
  <c r="P1623" i="58"/>
  <c r="M1623" i="58"/>
  <c r="L1623" i="58"/>
  <c r="N1559" i="58"/>
  <c r="O1559" i="58"/>
  <c r="G1559" i="58"/>
  <c r="C1559" i="58"/>
  <c r="P1559" i="58"/>
  <c r="M1559" i="58"/>
  <c r="L1559" i="58"/>
  <c r="N1495" i="58"/>
  <c r="O1495" i="58"/>
  <c r="C1495" i="58"/>
  <c r="G1495" i="58"/>
  <c r="M1495" i="58"/>
  <c r="P1495" i="58"/>
  <c r="L1495" i="58"/>
  <c r="G1613" i="58"/>
  <c r="C1613" i="58"/>
  <c r="O1613" i="58"/>
  <c r="N1613" i="58"/>
  <c r="S1613" i="58" s="1"/>
  <c r="L1613" i="58"/>
  <c r="M1613" i="58"/>
  <c r="P1613" i="58"/>
  <c r="O1549" i="58"/>
  <c r="C1549" i="58"/>
  <c r="N1549" i="58"/>
  <c r="G1549" i="58"/>
  <c r="P1549" i="58"/>
  <c r="L1549" i="58"/>
  <c r="M1549" i="58"/>
  <c r="O1485" i="58"/>
  <c r="N1485" i="58"/>
  <c r="G1485" i="58"/>
  <c r="C1485" i="58"/>
  <c r="P1485" i="58"/>
  <c r="L1485" i="58"/>
  <c r="M1485" i="58"/>
  <c r="G1640" i="58"/>
  <c r="O1640" i="58"/>
  <c r="C1640" i="58"/>
  <c r="N1640" i="58"/>
  <c r="L1640" i="58"/>
  <c r="P1640" i="58"/>
  <c r="M1640" i="58"/>
  <c r="O1576" i="58"/>
  <c r="C1576" i="58"/>
  <c r="N1576" i="58"/>
  <c r="G1576" i="58"/>
  <c r="P1576" i="58"/>
  <c r="L1576" i="58"/>
  <c r="M1576" i="58"/>
  <c r="G1512" i="58"/>
  <c r="O1512" i="58"/>
  <c r="C1512" i="58"/>
  <c r="N1512" i="58"/>
  <c r="S1512" i="58" s="1"/>
  <c r="L1512" i="58"/>
  <c r="P1512" i="58"/>
  <c r="M1512" i="58"/>
  <c r="J1512" i="58" s="1"/>
  <c r="O1498" i="58"/>
  <c r="N1498" i="58"/>
  <c r="G1498" i="58"/>
  <c r="C1498" i="58"/>
  <c r="M1498" i="58"/>
  <c r="P1498" i="58"/>
  <c r="L1498" i="58"/>
  <c r="G1595" i="58"/>
  <c r="O1595" i="58"/>
  <c r="C1595" i="58"/>
  <c r="N1595" i="58"/>
  <c r="P1595" i="58"/>
  <c r="L1595" i="58"/>
  <c r="M1595" i="58"/>
  <c r="C1531" i="58"/>
  <c r="G1531" i="58"/>
  <c r="N1531" i="58"/>
  <c r="S1531" i="58" s="1"/>
  <c r="O1531" i="58"/>
  <c r="M1531" i="58"/>
  <c r="J1531" i="58" s="1"/>
  <c r="P1531" i="58"/>
  <c r="L1531" i="58"/>
  <c r="C1467" i="58"/>
  <c r="N1467" i="58"/>
  <c r="S1467" i="58" s="1"/>
  <c r="O1467" i="58"/>
  <c r="G1467" i="58"/>
  <c r="M1467" i="58"/>
  <c r="L1467" i="58"/>
  <c r="P1467" i="58"/>
  <c r="O1630" i="58"/>
  <c r="G1630" i="58"/>
  <c r="N1630" i="58"/>
  <c r="C1630" i="58"/>
  <c r="L1630" i="58"/>
  <c r="M1630" i="58"/>
  <c r="P1630" i="58"/>
  <c r="O1566" i="58"/>
  <c r="N1566" i="58"/>
  <c r="S1566" i="58" s="1"/>
  <c r="C1566" i="58"/>
  <c r="G1566" i="58"/>
  <c r="M1566" i="58"/>
  <c r="L1566" i="58"/>
  <c r="P1566" i="58"/>
  <c r="N1502" i="58"/>
  <c r="G1502" i="58"/>
  <c r="C1502" i="58"/>
  <c r="O1502" i="58"/>
  <c r="P1502" i="58"/>
  <c r="L1502" i="58"/>
  <c r="M1502" i="58"/>
  <c r="O1522" i="58"/>
  <c r="G1522" i="58"/>
  <c r="C1522" i="58"/>
  <c r="N1522" i="58"/>
  <c r="S1522" i="58" s="1"/>
  <c r="P1522" i="58"/>
  <c r="M1522" i="58"/>
  <c r="L1522" i="58"/>
  <c r="O1593" i="58"/>
  <c r="G1593" i="58"/>
  <c r="N1593" i="58"/>
  <c r="S1593" i="58" s="1"/>
  <c r="C1593" i="58"/>
  <c r="L1593" i="58"/>
  <c r="M1593" i="58"/>
  <c r="P1593" i="58"/>
  <c r="N1529" i="58"/>
  <c r="S1529" i="58" s="1"/>
  <c r="C1529" i="58"/>
  <c r="O1529" i="58"/>
  <c r="G1529" i="58"/>
  <c r="M1529" i="58"/>
  <c r="L1529" i="58"/>
  <c r="P1529" i="58"/>
  <c r="K1661" i="58"/>
  <c r="T1661" i="58"/>
  <c r="K39" i="58"/>
  <c r="T39" i="58"/>
  <c r="S127" i="58"/>
  <c r="R127" i="58"/>
  <c r="J127" i="58"/>
  <c r="S359" i="58"/>
  <c r="R359" i="58"/>
  <c r="Q423" i="58"/>
  <c r="J423" i="58"/>
  <c r="U487" i="58"/>
  <c r="V487" i="58"/>
  <c r="U551" i="58"/>
  <c r="V551" i="58"/>
  <c r="Q1660" i="58"/>
  <c r="J1660" i="58"/>
  <c r="J108" i="58"/>
  <c r="R108" i="58"/>
  <c r="S108" i="58"/>
  <c r="S276" i="58"/>
  <c r="R276" i="58"/>
  <c r="Q404" i="58"/>
  <c r="J404" i="58"/>
  <c r="T468" i="58"/>
  <c r="K468" i="58"/>
  <c r="T532" i="58"/>
  <c r="K532" i="58"/>
  <c r="S1659" i="58"/>
  <c r="R1659" i="58"/>
  <c r="J1659" i="58"/>
  <c r="U377" i="58"/>
  <c r="V377" i="58"/>
  <c r="K441" i="58"/>
  <c r="T441" i="58"/>
  <c r="S529" i="58"/>
  <c r="R529" i="58"/>
  <c r="J529" i="58"/>
  <c r="U198" i="58"/>
  <c r="V198" i="58"/>
  <c r="U262" i="58"/>
  <c r="V262" i="58"/>
  <c r="U326" i="58"/>
  <c r="V326" i="58"/>
  <c r="S414" i="58"/>
  <c r="R414" i="58"/>
  <c r="J414" i="58"/>
  <c r="U91" i="58"/>
  <c r="V91" i="58"/>
  <c r="S179" i="58"/>
  <c r="R179" i="58"/>
  <c r="J179" i="58"/>
  <c r="U80" i="58"/>
  <c r="V80" i="58"/>
  <c r="Q144" i="58"/>
  <c r="J144" i="58"/>
  <c r="U207" i="58"/>
  <c r="V207" i="58"/>
  <c r="Q271" i="58"/>
  <c r="T1674" i="58"/>
  <c r="K1674" i="58"/>
  <c r="K60" i="58"/>
  <c r="T60" i="58"/>
  <c r="T124" i="58"/>
  <c r="K124" i="58"/>
  <c r="T508" i="58"/>
  <c r="K508" i="58"/>
  <c r="Q97" i="58"/>
  <c r="U481" i="58"/>
  <c r="V481" i="58"/>
  <c r="T545" i="58"/>
  <c r="K545" i="58"/>
  <c r="T1666" i="58"/>
  <c r="K1666" i="58"/>
  <c r="Q46" i="58"/>
  <c r="S70" i="58"/>
  <c r="U302" i="58"/>
  <c r="V302" i="58"/>
  <c r="T494" i="58"/>
  <c r="K494" i="58"/>
  <c r="V558" i="58"/>
  <c r="U558" i="58"/>
  <c r="V1657" i="58"/>
  <c r="U1657" i="58"/>
  <c r="K131" i="58"/>
  <c r="T131" i="58"/>
  <c r="R219" i="58"/>
  <c r="U387" i="58"/>
  <c r="V387" i="58"/>
  <c r="J475" i="58"/>
  <c r="R56" i="58"/>
  <c r="S56" i="58"/>
  <c r="U183" i="58"/>
  <c r="V183" i="58"/>
  <c r="J271" i="58"/>
  <c r="R311" i="58"/>
  <c r="S311" i="58"/>
  <c r="S375" i="58"/>
  <c r="R375" i="58"/>
  <c r="J463" i="58"/>
  <c r="R527" i="58"/>
  <c r="S228" i="58"/>
  <c r="R228" i="58"/>
  <c r="V420" i="58"/>
  <c r="U420" i="58"/>
  <c r="U484" i="58"/>
  <c r="V484" i="58"/>
  <c r="Q1667" i="58"/>
  <c r="J1667" i="58"/>
  <c r="S1697" i="58"/>
  <c r="K265" i="58"/>
  <c r="T265" i="58"/>
  <c r="J289" i="58"/>
  <c r="R329" i="58"/>
  <c r="S329" i="58"/>
  <c r="V521" i="58"/>
  <c r="U521" i="58"/>
  <c r="J545" i="58"/>
  <c r="S1680" i="58"/>
  <c r="R1680" i="58"/>
  <c r="K86" i="58"/>
  <c r="T86" i="58"/>
  <c r="S174" i="58"/>
  <c r="T342" i="58"/>
  <c r="K342" i="58"/>
  <c r="S430" i="58"/>
  <c r="R1657" i="58"/>
  <c r="V107" i="58"/>
  <c r="U107" i="58"/>
  <c r="S195" i="58"/>
  <c r="K363" i="58"/>
  <c r="T363" i="58"/>
  <c r="K95" i="58"/>
  <c r="T95" i="58"/>
  <c r="S287" i="58"/>
  <c r="R287" i="58"/>
  <c r="R351" i="58"/>
  <c r="S351" i="58"/>
  <c r="K543" i="58"/>
  <c r="T543" i="58"/>
  <c r="U76" i="58"/>
  <c r="V76" i="58"/>
  <c r="T140" i="58"/>
  <c r="K140" i="58"/>
  <c r="Q524" i="58"/>
  <c r="J524" i="58"/>
  <c r="K1681" i="58"/>
  <c r="T1681" i="58"/>
  <c r="Q49" i="58"/>
  <c r="J49" i="58"/>
  <c r="U433" i="58"/>
  <c r="V433" i="58"/>
  <c r="Q497" i="58"/>
  <c r="J497" i="58"/>
  <c r="T561" i="58"/>
  <c r="K561" i="58"/>
  <c r="U126" i="58"/>
  <c r="V126" i="58"/>
  <c r="Q190" i="58"/>
  <c r="J190" i="58"/>
  <c r="Q382" i="58"/>
  <c r="J382" i="58"/>
  <c r="Q446" i="58"/>
  <c r="J446" i="58"/>
  <c r="S510" i="58"/>
  <c r="R510" i="58"/>
  <c r="K83" i="58"/>
  <c r="T83" i="58"/>
  <c r="J107" i="58"/>
  <c r="H29" i="58"/>
  <c r="U1675" i="58"/>
  <c r="V1675" i="58"/>
  <c r="V455" i="58"/>
  <c r="U455" i="58"/>
  <c r="V1682" i="58"/>
  <c r="U1682" i="58"/>
  <c r="U116" i="58"/>
  <c r="V116" i="58"/>
  <c r="J140" i="58"/>
  <c r="K244" i="58"/>
  <c r="T244" i="58"/>
  <c r="T308" i="58"/>
  <c r="K308" i="58"/>
  <c r="S217" i="58"/>
  <c r="R217" i="58"/>
  <c r="U409" i="58"/>
  <c r="V409" i="58"/>
  <c r="Q473" i="58"/>
  <c r="J473" i="58"/>
  <c r="K123" i="58"/>
  <c r="T123" i="58"/>
  <c r="V187" i="58"/>
  <c r="U187" i="58"/>
  <c r="Q251" i="58"/>
  <c r="J251" i="58"/>
  <c r="Q1694" i="58"/>
  <c r="J1694" i="58"/>
  <c r="Q47" i="58"/>
  <c r="J47" i="58"/>
  <c r="Q111" i="58"/>
  <c r="R135" i="58"/>
  <c r="R175" i="58"/>
  <c r="S175" i="58"/>
  <c r="V303" i="58"/>
  <c r="U303" i="58"/>
  <c r="U367" i="58"/>
  <c r="V367" i="58"/>
  <c r="J391" i="58"/>
  <c r="R431" i="58"/>
  <c r="S431" i="58"/>
  <c r="Q559" i="58"/>
  <c r="J559" i="58"/>
  <c r="J52" i="58"/>
  <c r="Q220" i="58"/>
  <c r="J220" i="58"/>
  <c r="U284" i="58"/>
  <c r="V284" i="58"/>
  <c r="R308" i="58"/>
  <c r="Q476" i="58"/>
  <c r="J476" i="58"/>
  <c r="V540" i="58"/>
  <c r="U540" i="58"/>
  <c r="S564" i="58"/>
  <c r="K215" i="58"/>
  <c r="T215" i="58"/>
  <c r="T279" i="58"/>
  <c r="K279" i="58"/>
  <c r="Q343" i="58"/>
  <c r="U196" i="58"/>
  <c r="V196" i="58"/>
  <c r="V260" i="58"/>
  <c r="U260" i="58"/>
  <c r="T324" i="58"/>
  <c r="K324" i="58"/>
  <c r="K105" i="58"/>
  <c r="T105" i="58"/>
  <c r="K169" i="58"/>
  <c r="T169" i="58"/>
  <c r="V233" i="58"/>
  <c r="U233" i="58"/>
  <c r="T1658" i="58"/>
  <c r="K1658" i="58"/>
  <c r="U54" i="58"/>
  <c r="V54" i="58"/>
  <c r="U502" i="58"/>
  <c r="V502" i="58"/>
  <c r="U395" i="58"/>
  <c r="V395" i="58"/>
  <c r="V459" i="58"/>
  <c r="U459" i="58"/>
  <c r="T523" i="58"/>
  <c r="K523" i="58"/>
  <c r="K1683" i="58"/>
  <c r="T1683" i="58"/>
  <c r="S151" i="58"/>
  <c r="K319" i="58"/>
  <c r="T319" i="58"/>
  <c r="R407" i="58"/>
  <c r="Q1690" i="58"/>
  <c r="K108" i="58"/>
  <c r="T108" i="58"/>
  <c r="R196" i="58"/>
  <c r="T364" i="58"/>
  <c r="K364" i="58"/>
  <c r="J452" i="58"/>
  <c r="S105" i="58"/>
  <c r="K273" i="58"/>
  <c r="T273" i="58"/>
  <c r="R361" i="58"/>
  <c r="T529" i="58"/>
  <c r="K529" i="58"/>
  <c r="T94" i="58"/>
  <c r="K94" i="58"/>
  <c r="R182" i="58"/>
  <c r="V350" i="58"/>
  <c r="U350" i="58"/>
  <c r="R438" i="58"/>
  <c r="K1695" i="58"/>
  <c r="T1695" i="58"/>
  <c r="T51" i="58"/>
  <c r="K51" i="58"/>
  <c r="U243" i="58"/>
  <c r="V243" i="58"/>
  <c r="V307" i="58"/>
  <c r="U307" i="58"/>
  <c r="S331" i="58"/>
  <c r="T563" i="58"/>
  <c r="K563" i="58"/>
  <c r="J92" i="58"/>
  <c r="S292" i="58"/>
  <c r="S444" i="58"/>
  <c r="R89" i="58"/>
  <c r="R345" i="58"/>
  <c r="J38" i="58"/>
  <c r="S166" i="58"/>
  <c r="J294" i="58"/>
  <c r="S422" i="58"/>
  <c r="R550" i="58"/>
  <c r="R123" i="58"/>
  <c r="J315" i="58"/>
  <c r="U69" i="58"/>
  <c r="V69" i="58"/>
  <c r="K133" i="58"/>
  <c r="T133" i="58"/>
  <c r="R221" i="58"/>
  <c r="J221" i="58"/>
  <c r="S221" i="58"/>
  <c r="Q1676" i="58"/>
  <c r="T66" i="58"/>
  <c r="K66" i="58"/>
  <c r="S154" i="58"/>
  <c r="J154" i="58"/>
  <c r="R154" i="58"/>
  <c r="T661" i="58"/>
  <c r="K661" i="58"/>
  <c r="T725" i="58"/>
  <c r="K725" i="58"/>
  <c r="Q789" i="58"/>
  <c r="S877" i="58"/>
  <c r="J877" i="58"/>
  <c r="R877" i="58"/>
  <c r="T618" i="58"/>
  <c r="K618" i="58"/>
  <c r="T682" i="58"/>
  <c r="K682" i="58"/>
  <c r="U746" i="58"/>
  <c r="V746" i="58"/>
  <c r="S834" i="58"/>
  <c r="J834" i="58"/>
  <c r="R834" i="58"/>
  <c r="V663" i="58"/>
  <c r="U663" i="58"/>
  <c r="V727" i="58"/>
  <c r="U727" i="58"/>
  <c r="S815" i="58"/>
  <c r="R815" i="58"/>
  <c r="J815" i="58"/>
  <c r="S919" i="58"/>
  <c r="R919" i="58"/>
  <c r="Q572" i="58"/>
  <c r="V636" i="58"/>
  <c r="U636" i="58"/>
  <c r="V700" i="58"/>
  <c r="U700" i="58"/>
  <c r="R788" i="58"/>
  <c r="S788" i="58"/>
  <c r="J788" i="58"/>
  <c r="K378" i="58"/>
  <c r="T378" i="58"/>
  <c r="T601" i="58"/>
  <c r="K601" i="58"/>
  <c r="K665" i="58"/>
  <c r="T665" i="58"/>
  <c r="S753" i="58"/>
  <c r="J753" i="58"/>
  <c r="R753" i="58"/>
  <c r="R793" i="58"/>
  <c r="S793" i="58"/>
  <c r="Q1049" i="58"/>
  <c r="V560" i="58"/>
  <c r="U560" i="58"/>
  <c r="U622" i="58"/>
  <c r="V622" i="58"/>
  <c r="J710" i="58"/>
  <c r="R710" i="58"/>
  <c r="S710" i="58"/>
  <c r="R814" i="58"/>
  <c r="S814" i="58"/>
  <c r="Q1006" i="58"/>
  <c r="J1006" i="58"/>
  <c r="U1070" i="58"/>
  <c r="V1070" i="58"/>
  <c r="T579" i="58"/>
  <c r="K579" i="58"/>
  <c r="J667" i="58"/>
  <c r="S667" i="58"/>
  <c r="R667" i="58"/>
  <c r="Q963" i="58"/>
  <c r="J963" i="58"/>
  <c r="K1027" i="58"/>
  <c r="T1027" i="58"/>
  <c r="T504" i="58"/>
  <c r="K504" i="58"/>
  <c r="J648" i="58"/>
  <c r="S648" i="58"/>
  <c r="R648" i="58"/>
  <c r="U816" i="58"/>
  <c r="V816" i="58"/>
  <c r="U880" i="58"/>
  <c r="V880" i="58"/>
  <c r="Q944" i="58"/>
  <c r="J944" i="58"/>
  <c r="R348" i="58"/>
  <c r="J451" i="58"/>
  <c r="J192" i="58"/>
  <c r="T360" i="58"/>
  <c r="K360" i="58"/>
  <c r="R448" i="58"/>
  <c r="S45" i="58"/>
  <c r="R45" i="58"/>
  <c r="U237" i="58"/>
  <c r="V237" i="58"/>
  <c r="R261" i="58"/>
  <c r="V429" i="58"/>
  <c r="U429" i="58"/>
  <c r="T493" i="58"/>
  <c r="K493" i="58"/>
  <c r="J517" i="58"/>
  <c r="J1676" i="58"/>
  <c r="T170" i="58"/>
  <c r="K170" i="58"/>
  <c r="J194" i="58"/>
  <c r="S258" i="58"/>
  <c r="T637" i="58"/>
  <c r="K637" i="58"/>
  <c r="S725" i="58"/>
  <c r="S765" i="58"/>
  <c r="R765" i="58"/>
  <c r="T893" i="58"/>
  <c r="K893" i="58"/>
  <c r="J981" i="58"/>
  <c r="Q594" i="58"/>
  <c r="J594" i="58"/>
  <c r="J682" i="58"/>
  <c r="Q850" i="58"/>
  <c r="J850" i="58"/>
  <c r="R938" i="58"/>
  <c r="K575" i="58"/>
  <c r="T575" i="58"/>
  <c r="S831" i="58"/>
  <c r="R831" i="58"/>
  <c r="R488" i="58"/>
  <c r="S488" i="58"/>
  <c r="T676" i="58"/>
  <c r="K676" i="58"/>
  <c r="J764" i="58"/>
  <c r="J956" i="58"/>
  <c r="S1060" i="58"/>
  <c r="R1060" i="58"/>
  <c r="R601" i="58"/>
  <c r="Q769" i="58"/>
  <c r="J769" i="58"/>
  <c r="Q833" i="58"/>
  <c r="J833" i="58"/>
  <c r="V854" i="58"/>
  <c r="U854" i="58"/>
  <c r="K918" i="58"/>
  <c r="T918" i="58"/>
  <c r="Q982" i="58"/>
  <c r="J982" i="58"/>
  <c r="T792" i="58"/>
  <c r="K792" i="58"/>
  <c r="U856" i="58"/>
  <c r="V856" i="58"/>
  <c r="Q920" i="58"/>
  <c r="J920" i="58"/>
  <c r="R148" i="58"/>
  <c r="J80" i="58"/>
  <c r="J493" i="58"/>
  <c r="J42" i="58"/>
  <c r="U997" i="58"/>
  <c r="V997" i="58"/>
  <c r="V634" i="58"/>
  <c r="U634" i="58"/>
  <c r="S1018" i="58"/>
  <c r="R1018" i="58"/>
  <c r="I22" i="58"/>
  <c r="N1612" i="58"/>
  <c r="G1612" i="58"/>
  <c r="O1612" i="58"/>
  <c r="C1612" i="58"/>
  <c r="P1612" i="58"/>
  <c r="L1612" i="58"/>
  <c r="M1612" i="58"/>
  <c r="J1612" i="58" s="1"/>
  <c r="G1548" i="58"/>
  <c r="O1548" i="58"/>
  <c r="C1548" i="58"/>
  <c r="N1548" i="58"/>
  <c r="S1548" i="58" s="1"/>
  <c r="P1548" i="58"/>
  <c r="L1548" i="58"/>
  <c r="M1548" i="58"/>
  <c r="O1484" i="58"/>
  <c r="N1484" i="58"/>
  <c r="S1484" i="58" s="1"/>
  <c r="C1484" i="58"/>
  <c r="G1484" i="58"/>
  <c r="P1484" i="58"/>
  <c r="L1484" i="58"/>
  <c r="M1484" i="58"/>
  <c r="O1647" i="58"/>
  <c r="G1647" i="58"/>
  <c r="C1647" i="58"/>
  <c r="N1647" i="58"/>
  <c r="S1647" i="58" s="1"/>
  <c r="P1647" i="58"/>
  <c r="L1647" i="58"/>
  <c r="M1647" i="58"/>
  <c r="O1583" i="58"/>
  <c r="C1583" i="58"/>
  <c r="N1583" i="58"/>
  <c r="S1583" i="58" s="1"/>
  <c r="G1583" i="58"/>
  <c r="M1583" i="58"/>
  <c r="L1583" i="58"/>
  <c r="P1583" i="58"/>
  <c r="N1519" i="58"/>
  <c r="S1519" i="58" s="1"/>
  <c r="G1519" i="58"/>
  <c r="O1519" i="58"/>
  <c r="C1519" i="58"/>
  <c r="L1519" i="58"/>
  <c r="P1519" i="58"/>
  <c r="M1519" i="58"/>
  <c r="O1637" i="58"/>
  <c r="C1637" i="58"/>
  <c r="G1637" i="58"/>
  <c r="N1637" i="58"/>
  <c r="P1637" i="58"/>
  <c r="M1637" i="58"/>
  <c r="L1637" i="58"/>
  <c r="N1573" i="58"/>
  <c r="S1573" i="58" s="1"/>
  <c r="O1573" i="58"/>
  <c r="C1573" i="58"/>
  <c r="G1573" i="58"/>
  <c r="P1573" i="58"/>
  <c r="M1573" i="58"/>
  <c r="L1573" i="58"/>
  <c r="C1509" i="58"/>
  <c r="N1509" i="58"/>
  <c r="O1509" i="58"/>
  <c r="G1509" i="58"/>
  <c r="P1509" i="58"/>
  <c r="L1509" i="58"/>
  <c r="M1509" i="58"/>
  <c r="J1509" i="58" s="1"/>
  <c r="N1586" i="58"/>
  <c r="S1586" i="58" s="1"/>
  <c r="G1586" i="58"/>
  <c r="O1586" i="58"/>
  <c r="C1586" i="58"/>
  <c r="M1586" i="58"/>
  <c r="P1586" i="58"/>
  <c r="L1586" i="58"/>
  <c r="O1600" i="58"/>
  <c r="C1600" i="58"/>
  <c r="N1600" i="58"/>
  <c r="S1600" i="58" s="1"/>
  <c r="G1600" i="58"/>
  <c r="P1600" i="58"/>
  <c r="M1600" i="58"/>
  <c r="L1600" i="58"/>
  <c r="G1536" i="58"/>
  <c r="N1536" i="58"/>
  <c r="S1536" i="58" s="1"/>
  <c r="C1536" i="58"/>
  <c r="O1536" i="58"/>
  <c r="P1536" i="58"/>
  <c r="L1536" i="58"/>
  <c r="M1536" i="58"/>
  <c r="G1472" i="58"/>
  <c r="O1472" i="58"/>
  <c r="C1472" i="58"/>
  <c r="N1472" i="58"/>
  <c r="S1472" i="58" s="1"/>
  <c r="M1472" i="58"/>
  <c r="L1472" i="58"/>
  <c r="P1472" i="58"/>
  <c r="C1619" i="58"/>
  <c r="G1619" i="58"/>
  <c r="N1619" i="58"/>
  <c r="S1619" i="58" s="1"/>
  <c r="O1619" i="58"/>
  <c r="M1619" i="58"/>
  <c r="P1619" i="58"/>
  <c r="L1619" i="58"/>
  <c r="C1555" i="58"/>
  <c r="N1555" i="58"/>
  <c r="S1555" i="58" s="1"/>
  <c r="G1555" i="58"/>
  <c r="O1555" i="58"/>
  <c r="L1555" i="58"/>
  <c r="P1555" i="58"/>
  <c r="M1555" i="58"/>
  <c r="C1491" i="58"/>
  <c r="O1491" i="58"/>
  <c r="N1491" i="58"/>
  <c r="S1491" i="58" s="1"/>
  <c r="G1491" i="58"/>
  <c r="M1491" i="58"/>
  <c r="P1491" i="58"/>
  <c r="L1491" i="58"/>
  <c r="O1590" i="58"/>
  <c r="G1590" i="58"/>
  <c r="C1590" i="58"/>
  <c r="N1590" i="58"/>
  <c r="L1590" i="58"/>
  <c r="P1590" i="58"/>
  <c r="M1590" i="58"/>
  <c r="C1526" i="58"/>
  <c r="G1526" i="58"/>
  <c r="O1526" i="58"/>
  <c r="N1526" i="58"/>
  <c r="S1526" i="58" s="1"/>
  <c r="L1526" i="58"/>
  <c r="M1526" i="58"/>
  <c r="P1526" i="58"/>
  <c r="N1594" i="58"/>
  <c r="O1594" i="58"/>
  <c r="G1594" i="58"/>
  <c r="C1594" i="58"/>
  <c r="L1594" i="58"/>
  <c r="P1594" i="58"/>
  <c r="M1594" i="58"/>
  <c r="G1617" i="58"/>
  <c r="O1617" i="58"/>
  <c r="C1617" i="58"/>
  <c r="N1617" i="58"/>
  <c r="S1617" i="58" s="1"/>
  <c r="P1617" i="58"/>
  <c r="L1617" i="58"/>
  <c r="M1617" i="58"/>
  <c r="O1553" i="58"/>
  <c r="C1553" i="58"/>
  <c r="G1553" i="58"/>
  <c r="N1553" i="58"/>
  <c r="S1553" i="58" s="1"/>
  <c r="P1553" i="58"/>
  <c r="L1553" i="58"/>
  <c r="M1553" i="58"/>
  <c r="J1553" i="58" s="1"/>
  <c r="N1489" i="58"/>
  <c r="S1489" i="58" s="1"/>
  <c r="G1489" i="58"/>
  <c r="O1489" i="58"/>
  <c r="C1489" i="58"/>
  <c r="L1489" i="58"/>
  <c r="P1489" i="58"/>
  <c r="M1489" i="58"/>
  <c r="O1466" i="58"/>
  <c r="G1466" i="58"/>
  <c r="N1466" i="58"/>
  <c r="S1466" i="58" s="1"/>
  <c r="C1466" i="58"/>
  <c r="M1466" i="58"/>
  <c r="P1466" i="58"/>
  <c r="L1466" i="58"/>
  <c r="U1661" i="58"/>
  <c r="V1661" i="58"/>
  <c r="V39" i="58"/>
  <c r="U39" i="58"/>
  <c r="V103" i="58"/>
  <c r="U103" i="58"/>
  <c r="J191" i="58"/>
  <c r="S191" i="58"/>
  <c r="R191" i="58"/>
  <c r="K487" i="58"/>
  <c r="T487" i="58"/>
  <c r="Q551" i="58"/>
  <c r="J551" i="58"/>
  <c r="T1660" i="58"/>
  <c r="K1660" i="58"/>
  <c r="Q84" i="58"/>
  <c r="J84" i="58"/>
  <c r="R172" i="58"/>
  <c r="S172" i="58"/>
  <c r="J172" i="58"/>
  <c r="Q468" i="58"/>
  <c r="J468" i="58"/>
  <c r="U532" i="58"/>
  <c r="V532" i="58"/>
  <c r="J81" i="58"/>
  <c r="R81" i="58"/>
  <c r="S81" i="58"/>
  <c r="R249" i="58"/>
  <c r="S249" i="58"/>
  <c r="Q377" i="58"/>
  <c r="V441" i="58"/>
  <c r="U441" i="58"/>
  <c r="V505" i="58"/>
  <c r="U505" i="58"/>
  <c r="Q262" i="58"/>
  <c r="T326" i="58"/>
  <c r="K326" i="58"/>
  <c r="U390" i="58"/>
  <c r="V390" i="58"/>
  <c r="R478" i="58"/>
  <c r="S478" i="58"/>
  <c r="J478" i="58"/>
  <c r="K91" i="58"/>
  <c r="T91" i="58"/>
  <c r="K155" i="58"/>
  <c r="T155" i="58"/>
  <c r="S243" i="58"/>
  <c r="J243" i="58"/>
  <c r="R243" i="58"/>
  <c r="K539" i="58"/>
  <c r="T539" i="58"/>
  <c r="T80" i="58"/>
  <c r="K80" i="58"/>
  <c r="T79" i="58"/>
  <c r="K79" i="58"/>
  <c r="T143" i="58"/>
  <c r="K143" i="58"/>
  <c r="T37" i="58"/>
  <c r="K37" i="58"/>
  <c r="V1674" i="58"/>
  <c r="U1674" i="58"/>
  <c r="Q60" i="58"/>
  <c r="J60" i="58"/>
  <c r="S316" i="58"/>
  <c r="R316" i="58"/>
  <c r="V444" i="58"/>
  <c r="U444" i="58"/>
  <c r="U508" i="58"/>
  <c r="V508" i="58"/>
  <c r="V1697" i="58"/>
  <c r="U1697" i="58"/>
  <c r="T417" i="58"/>
  <c r="K417" i="58"/>
  <c r="T481" i="58"/>
  <c r="K481" i="58"/>
  <c r="T46" i="58"/>
  <c r="K46" i="58"/>
  <c r="J134" i="58"/>
  <c r="J326" i="58"/>
  <c r="S390" i="58"/>
  <c r="V195" i="58"/>
  <c r="U195" i="58"/>
  <c r="K387" i="58"/>
  <c r="T387" i="58"/>
  <c r="R475" i="58"/>
  <c r="R515" i="58"/>
  <c r="S515" i="58"/>
  <c r="R1686" i="58"/>
  <c r="S1686" i="58"/>
  <c r="K183" i="58"/>
  <c r="T183" i="58"/>
  <c r="K247" i="58"/>
  <c r="T247" i="58"/>
  <c r="R271" i="58"/>
  <c r="T439" i="58"/>
  <c r="K439" i="58"/>
  <c r="V503" i="58"/>
  <c r="U503" i="58"/>
  <c r="V356" i="58"/>
  <c r="U356" i="58"/>
  <c r="Q420" i="58"/>
  <c r="J420" i="58"/>
  <c r="K484" i="58"/>
  <c r="T484" i="58"/>
  <c r="T548" i="58"/>
  <c r="K548" i="58"/>
  <c r="K1667" i="58"/>
  <c r="T1667" i="58"/>
  <c r="J97" i="58"/>
  <c r="S137" i="58"/>
  <c r="R137" i="58"/>
  <c r="V265" i="58"/>
  <c r="U265" i="58"/>
  <c r="R353" i="58"/>
  <c r="Q521" i="58"/>
  <c r="J521" i="58"/>
  <c r="T150" i="58"/>
  <c r="K150" i="58"/>
  <c r="U406" i="58"/>
  <c r="V406" i="58"/>
  <c r="V171" i="58"/>
  <c r="U171" i="58"/>
  <c r="V363" i="58"/>
  <c r="U363" i="58"/>
  <c r="V427" i="58"/>
  <c r="U427" i="58"/>
  <c r="Q95" i="58"/>
  <c r="J95" i="58"/>
  <c r="U543" i="58"/>
  <c r="V543" i="58"/>
  <c r="R332" i="58"/>
  <c r="S332" i="58"/>
  <c r="Q460" i="58"/>
  <c r="J460" i="58"/>
  <c r="T524" i="58"/>
  <c r="K524" i="58"/>
  <c r="U369" i="58"/>
  <c r="V369" i="58"/>
  <c r="K433" i="58"/>
  <c r="T433" i="58"/>
  <c r="K497" i="58"/>
  <c r="T497" i="58"/>
  <c r="K190" i="58"/>
  <c r="T190" i="58"/>
  <c r="J214" i="58"/>
  <c r="J278" i="58"/>
  <c r="T446" i="58"/>
  <c r="K446" i="58"/>
  <c r="J534" i="58"/>
  <c r="V83" i="58"/>
  <c r="U83" i="58"/>
  <c r="U147" i="58"/>
  <c r="V147" i="58"/>
  <c r="T391" i="58"/>
  <c r="K391" i="58"/>
  <c r="K455" i="58"/>
  <c r="T455" i="58"/>
  <c r="U519" i="58"/>
  <c r="V519" i="58"/>
  <c r="Q116" i="58"/>
  <c r="U180" i="58"/>
  <c r="V180" i="58"/>
  <c r="U244" i="58"/>
  <c r="V244" i="58"/>
  <c r="Q308" i="58"/>
  <c r="S1681" i="58"/>
  <c r="V281" i="58"/>
  <c r="U281" i="58"/>
  <c r="U345" i="58"/>
  <c r="V345" i="58"/>
  <c r="K409" i="58"/>
  <c r="T409" i="58"/>
  <c r="S537" i="58"/>
  <c r="R537" i="58"/>
  <c r="U294" i="58"/>
  <c r="V294" i="58"/>
  <c r="U358" i="58"/>
  <c r="V358" i="58"/>
  <c r="V123" i="58"/>
  <c r="U123" i="58"/>
  <c r="S379" i="58"/>
  <c r="R379" i="58"/>
  <c r="V26" i="58"/>
  <c r="U26" i="58"/>
  <c r="T1694" i="58"/>
  <c r="K1694" i="58"/>
  <c r="T48" i="58"/>
  <c r="K48" i="58"/>
  <c r="R1653" i="58"/>
  <c r="S1653" i="58"/>
  <c r="K111" i="58"/>
  <c r="T111" i="58"/>
  <c r="J199" i="58"/>
  <c r="Q367" i="58"/>
  <c r="J367" i="58"/>
  <c r="J455" i="58"/>
  <c r="J116" i="58"/>
  <c r="S156" i="58"/>
  <c r="R156" i="58"/>
  <c r="K284" i="58"/>
  <c r="T284" i="58"/>
  <c r="R372" i="58"/>
  <c r="S412" i="58"/>
  <c r="R412" i="58"/>
  <c r="K540" i="58"/>
  <c r="T540" i="58"/>
  <c r="K151" i="58"/>
  <c r="T151" i="58"/>
  <c r="T41" i="58"/>
  <c r="K41" i="58"/>
  <c r="Q105" i="58"/>
  <c r="Q169" i="58"/>
  <c r="U553" i="58"/>
  <c r="V553" i="58"/>
  <c r="V1658" i="58"/>
  <c r="U1658" i="58"/>
  <c r="T438" i="58"/>
  <c r="K438" i="58"/>
  <c r="K502" i="58"/>
  <c r="T502" i="58"/>
  <c r="U36" i="58"/>
  <c r="V36" i="58"/>
  <c r="V331" i="58"/>
  <c r="U331" i="58"/>
  <c r="K459" i="58"/>
  <c r="T459" i="58"/>
  <c r="S64" i="58"/>
  <c r="R64" i="58"/>
  <c r="R128" i="58"/>
  <c r="S128" i="58"/>
  <c r="U1683" i="58"/>
  <c r="V1683" i="58"/>
  <c r="K127" i="58"/>
  <c r="T127" i="58"/>
  <c r="J215" i="58"/>
  <c r="U383" i="58"/>
  <c r="V383" i="58"/>
  <c r="J471" i="58"/>
  <c r="Q108" i="58"/>
  <c r="K172" i="58"/>
  <c r="T172" i="58"/>
  <c r="U428" i="58"/>
  <c r="V428" i="58"/>
  <c r="S452" i="58"/>
  <c r="U81" i="58"/>
  <c r="V81" i="58"/>
  <c r="V337" i="58"/>
  <c r="U337" i="58"/>
  <c r="J361" i="58"/>
  <c r="J1658" i="58"/>
  <c r="V158" i="58"/>
  <c r="U158" i="58"/>
  <c r="J246" i="58"/>
  <c r="V414" i="58"/>
  <c r="U414" i="58"/>
  <c r="S502" i="58"/>
  <c r="U51" i="58"/>
  <c r="V51" i="58"/>
  <c r="J75" i="58"/>
  <c r="S139" i="58"/>
  <c r="S395" i="58"/>
  <c r="U563" i="58"/>
  <c r="V563" i="58"/>
  <c r="J111" i="58"/>
  <c r="R201" i="58"/>
  <c r="S457" i="58"/>
  <c r="S38" i="58"/>
  <c r="J166" i="58"/>
  <c r="R294" i="58"/>
  <c r="J550" i="58"/>
  <c r="J123" i="58"/>
  <c r="R315" i="58"/>
  <c r="U133" i="58"/>
  <c r="V133" i="58"/>
  <c r="T197" i="58"/>
  <c r="K197" i="58"/>
  <c r="S285" i="58"/>
  <c r="R285" i="58"/>
  <c r="J285" i="58"/>
  <c r="U1676" i="58"/>
  <c r="V1676" i="58"/>
  <c r="Q66" i="58"/>
  <c r="T130" i="58"/>
  <c r="K130" i="58"/>
  <c r="J218" i="58"/>
  <c r="R218" i="58"/>
  <c r="S218" i="58"/>
  <c r="V725" i="58"/>
  <c r="U725" i="58"/>
  <c r="K789" i="58"/>
  <c r="T789" i="58"/>
  <c r="Q853" i="58"/>
  <c r="J941" i="58"/>
  <c r="R941" i="58"/>
  <c r="S941" i="58"/>
  <c r="T746" i="58"/>
  <c r="K746" i="58"/>
  <c r="U810" i="58"/>
  <c r="V810" i="58"/>
  <c r="S898" i="58"/>
  <c r="J898" i="58"/>
  <c r="R898" i="58"/>
  <c r="Q663" i="58"/>
  <c r="T727" i="58"/>
  <c r="K727" i="58"/>
  <c r="T791" i="58"/>
  <c r="K791" i="58"/>
  <c r="S879" i="58"/>
  <c r="J879" i="58"/>
  <c r="R879" i="58"/>
  <c r="T700" i="58"/>
  <c r="K700" i="58"/>
  <c r="U764" i="58"/>
  <c r="V764" i="58"/>
  <c r="J852" i="58"/>
  <c r="S852" i="58"/>
  <c r="R852" i="58"/>
  <c r="S1020" i="58"/>
  <c r="R1020" i="58"/>
  <c r="Q601" i="58"/>
  <c r="V665" i="58"/>
  <c r="U665" i="58"/>
  <c r="V729" i="58"/>
  <c r="U729" i="58"/>
  <c r="R817" i="58"/>
  <c r="S817" i="58"/>
  <c r="J817" i="58"/>
  <c r="K560" i="58"/>
  <c r="T560" i="58"/>
  <c r="T622" i="58"/>
  <c r="K622" i="58"/>
  <c r="T686" i="58"/>
  <c r="K686" i="58"/>
  <c r="J774" i="58"/>
  <c r="R774" i="58"/>
  <c r="S774" i="58"/>
  <c r="R878" i="58"/>
  <c r="S878" i="58"/>
  <c r="Q1070" i="58"/>
  <c r="J1070" i="58"/>
  <c r="U579" i="58"/>
  <c r="V579" i="58"/>
  <c r="U643" i="58"/>
  <c r="V643" i="58"/>
  <c r="S731" i="58"/>
  <c r="J731" i="58"/>
  <c r="R731" i="58"/>
  <c r="S899" i="58"/>
  <c r="R899" i="58"/>
  <c r="Q1027" i="58"/>
  <c r="J1027" i="58"/>
  <c r="U504" i="58"/>
  <c r="V504" i="58"/>
  <c r="U624" i="58"/>
  <c r="V624" i="58"/>
  <c r="V752" i="58"/>
  <c r="U752" i="58"/>
  <c r="Q816" i="58"/>
  <c r="J816" i="58"/>
  <c r="Q880" i="58"/>
  <c r="J880" i="58"/>
  <c r="J119" i="58"/>
  <c r="R548" i="58"/>
  <c r="S451" i="58"/>
  <c r="U168" i="58"/>
  <c r="V168" i="58"/>
  <c r="R192" i="58"/>
  <c r="R296" i="58"/>
  <c r="S296" i="58"/>
  <c r="V360" i="58"/>
  <c r="U360" i="58"/>
  <c r="Q424" i="58"/>
  <c r="J424" i="58"/>
  <c r="J448" i="58"/>
  <c r="R69" i="58"/>
  <c r="Q173" i="58"/>
  <c r="J173" i="58"/>
  <c r="K237" i="58"/>
  <c r="T237" i="58"/>
  <c r="R325" i="58"/>
  <c r="V493" i="58"/>
  <c r="U493" i="58"/>
  <c r="Q1654" i="58"/>
  <c r="J1654" i="58"/>
  <c r="S1676" i="58"/>
  <c r="Q170" i="58"/>
  <c r="J170" i="58"/>
  <c r="K234" i="58"/>
  <c r="T234" i="58"/>
  <c r="J258" i="58"/>
  <c r="R298" i="58"/>
  <c r="S298" i="58"/>
  <c r="S573" i="58"/>
  <c r="R573" i="58"/>
  <c r="Q637" i="58"/>
  <c r="J637" i="58"/>
  <c r="Q701" i="58"/>
  <c r="J701" i="58"/>
  <c r="V893" i="58"/>
  <c r="U893" i="58"/>
  <c r="U957" i="58"/>
  <c r="V957" i="58"/>
  <c r="R981" i="58"/>
  <c r="T594" i="58"/>
  <c r="K594" i="58"/>
  <c r="T658" i="58"/>
  <c r="K658" i="58"/>
  <c r="S682" i="58"/>
  <c r="R786" i="58"/>
  <c r="S786" i="58"/>
  <c r="V850" i="58"/>
  <c r="U850" i="58"/>
  <c r="U914" i="58"/>
  <c r="V914" i="58"/>
  <c r="J938" i="58"/>
  <c r="Q575" i="58"/>
  <c r="J575" i="58"/>
  <c r="U639" i="58"/>
  <c r="V639" i="58"/>
  <c r="S663" i="58"/>
  <c r="R767" i="58"/>
  <c r="S767" i="58"/>
  <c r="S895" i="58"/>
  <c r="R895" i="58"/>
  <c r="S983" i="58"/>
  <c r="S1023" i="58"/>
  <c r="R1023" i="58"/>
  <c r="Q676" i="58"/>
  <c r="J676" i="58"/>
  <c r="Q740" i="58"/>
  <c r="J740" i="58"/>
  <c r="R764" i="58"/>
  <c r="S804" i="58"/>
  <c r="R804" i="58"/>
  <c r="T932" i="58"/>
  <c r="K932" i="58"/>
  <c r="S956" i="58"/>
  <c r="S996" i="58"/>
  <c r="R996" i="58"/>
  <c r="Q577" i="58"/>
  <c r="J577" i="58"/>
  <c r="J601" i="58"/>
  <c r="R641" i="58"/>
  <c r="S641" i="58"/>
  <c r="K769" i="58"/>
  <c r="T769" i="58"/>
  <c r="K790" i="58"/>
  <c r="T790" i="58"/>
  <c r="K854" i="58"/>
  <c r="T854" i="58"/>
  <c r="Q918" i="58"/>
  <c r="J918" i="58"/>
  <c r="J356" i="58"/>
  <c r="S112" i="58"/>
  <c r="J232" i="58"/>
  <c r="U469" i="58"/>
  <c r="V469" i="58"/>
  <c r="Q210" i="58"/>
  <c r="J210" i="58"/>
  <c r="R978" i="58"/>
  <c r="C1492" i="58"/>
  <c r="O1492" i="58"/>
  <c r="G1492" i="58"/>
  <c r="N1492" i="58"/>
  <c r="L1492" i="58"/>
  <c r="P1492" i="58"/>
  <c r="M1492" i="58"/>
  <c r="N1636" i="58"/>
  <c r="O1636" i="58"/>
  <c r="G1636" i="58"/>
  <c r="C1636" i="58"/>
  <c r="L1636" i="58"/>
  <c r="P1636" i="58"/>
  <c r="M1636" i="58"/>
  <c r="N1572" i="58"/>
  <c r="S1572" i="58" s="1"/>
  <c r="G1572" i="58"/>
  <c r="O1572" i="58"/>
  <c r="C1572" i="58"/>
  <c r="P1572" i="58"/>
  <c r="L1572" i="58"/>
  <c r="M1572" i="58"/>
  <c r="G1508" i="58"/>
  <c r="N1508" i="58"/>
  <c r="S1508" i="58" s="1"/>
  <c r="O1508" i="58"/>
  <c r="C1508" i="58"/>
  <c r="L1508" i="58"/>
  <c r="P1508" i="58"/>
  <c r="M1508" i="58"/>
  <c r="J1508" i="58" s="1"/>
  <c r="G1602" i="58"/>
  <c r="C1602" i="58"/>
  <c r="O1602" i="58"/>
  <c r="N1602" i="58"/>
  <c r="S1602" i="58" s="1"/>
  <c r="P1602" i="58"/>
  <c r="L1602" i="58"/>
  <c r="M1602" i="58"/>
  <c r="N1607" i="58"/>
  <c r="G1607" i="58"/>
  <c r="O1607" i="58"/>
  <c r="C1607" i="58"/>
  <c r="P1607" i="58"/>
  <c r="M1607" i="58"/>
  <c r="L1607" i="58"/>
  <c r="C1543" i="58"/>
  <c r="N1543" i="58"/>
  <c r="S1543" i="58" s="1"/>
  <c r="G1543" i="58"/>
  <c r="O1543" i="58"/>
  <c r="L1543" i="58"/>
  <c r="P1543" i="58"/>
  <c r="M1543" i="58"/>
  <c r="N1479" i="58"/>
  <c r="O1479" i="58"/>
  <c r="G1479" i="58"/>
  <c r="C1479" i="58"/>
  <c r="L1479" i="58"/>
  <c r="M1479" i="58"/>
  <c r="P1479" i="58"/>
  <c r="O1597" i="58"/>
  <c r="C1597" i="58"/>
  <c r="N1597" i="58"/>
  <c r="G1597" i="58"/>
  <c r="P1597" i="58"/>
  <c r="L1597" i="58"/>
  <c r="M1597" i="58"/>
  <c r="N1533" i="58"/>
  <c r="S1533" i="58" s="1"/>
  <c r="O1533" i="58"/>
  <c r="G1533" i="58"/>
  <c r="C1533" i="58"/>
  <c r="P1533" i="58"/>
  <c r="L1533" i="58"/>
  <c r="M1533" i="58"/>
  <c r="C1469" i="58"/>
  <c r="G1469" i="58"/>
  <c r="O1469" i="58"/>
  <c r="N1469" i="58"/>
  <c r="M1469" i="58"/>
  <c r="P1469" i="58"/>
  <c r="L1469" i="58"/>
  <c r="C1624" i="58"/>
  <c r="G1624" i="58"/>
  <c r="N1624" i="58"/>
  <c r="O1624" i="58"/>
  <c r="M1624" i="58"/>
  <c r="P1624" i="58"/>
  <c r="L1624" i="58"/>
  <c r="N1560" i="58"/>
  <c r="O1560" i="58"/>
  <c r="C1560" i="58"/>
  <c r="G1560" i="58"/>
  <c r="M1560" i="58"/>
  <c r="P1560" i="58"/>
  <c r="L1560" i="58"/>
  <c r="C1496" i="58"/>
  <c r="G1496" i="58"/>
  <c r="O1496" i="58"/>
  <c r="N1496" i="58"/>
  <c r="L1496" i="58"/>
  <c r="P1496" i="58"/>
  <c r="M1496" i="58"/>
  <c r="J1496" i="58" s="1"/>
  <c r="O1643" i="58"/>
  <c r="G1643" i="58"/>
  <c r="C1643" i="58"/>
  <c r="N1643" i="58"/>
  <c r="S1643" i="58" s="1"/>
  <c r="L1643" i="58"/>
  <c r="M1643" i="58"/>
  <c r="P1643" i="58"/>
  <c r="O1579" i="58"/>
  <c r="C1579" i="58"/>
  <c r="N1579" i="58"/>
  <c r="G1579" i="58"/>
  <c r="M1579" i="58"/>
  <c r="P1579" i="58"/>
  <c r="L1579" i="58"/>
  <c r="O1515" i="58"/>
  <c r="C1515" i="58"/>
  <c r="N1515" i="58"/>
  <c r="G1515" i="58"/>
  <c r="P1515" i="58"/>
  <c r="M1515" i="58"/>
  <c r="J1515" i="58" s="1"/>
  <c r="L1515" i="58"/>
  <c r="G1530" i="58"/>
  <c r="C1530" i="58"/>
  <c r="N1530" i="58"/>
  <c r="O1530" i="58"/>
  <c r="P1530" i="58"/>
  <c r="M1530" i="58"/>
  <c r="L1530" i="58"/>
  <c r="O1614" i="58"/>
  <c r="C1614" i="58"/>
  <c r="N1614" i="58"/>
  <c r="S1614" i="58" s="1"/>
  <c r="G1614" i="58"/>
  <c r="P1614" i="58"/>
  <c r="M1614" i="58"/>
  <c r="L1614" i="58"/>
  <c r="G1550" i="58"/>
  <c r="O1550" i="58"/>
  <c r="C1550" i="58"/>
  <c r="N1550" i="58"/>
  <c r="S1550" i="58" s="1"/>
  <c r="L1550" i="58"/>
  <c r="P1550" i="58"/>
  <c r="M1550" i="58"/>
  <c r="G1486" i="58"/>
  <c r="C1486" i="58"/>
  <c r="N1486" i="58"/>
  <c r="O1486" i="58"/>
  <c r="M1486" i="58"/>
  <c r="P1486" i="58"/>
  <c r="L1486" i="58"/>
  <c r="C1641" i="58"/>
  <c r="O1641" i="58"/>
  <c r="G1641" i="58"/>
  <c r="N1641" i="58"/>
  <c r="M1641" i="58"/>
  <c r="P1641" i="58"/>
  <c r="L1641" i="58"/>
  <c r="C1577" i="58"/>
  <c r="G1577" i="58"/>
  <c r="N1577" i="58"/>
  <c r="S1577" i="58" s="1"/>
  <c r="O1577" i="58"/>
  <c r="L1577" i="58"/>
  <c r="M1577" i="58"/>
  <c r="P1577" i="58"/>
  <c r="G1513" i="58"/>
  <c r="N1513" i="58"/>
  <c r="S1513" i="58" s="1"/>
  <c r="O1513" i="58"/>
  <c r="C1513" i="58"/>
  <c r="P1513" i="58"/>
  <c r="L1513" i="58"/>
  <c r="M1513" i="58"/>
  <c r="Q1661" i="58"/>
  <c r="J1661" i="58"/>
  <c r="Q39" i="58"/>
  <c r="J39" i="58"/>
  <c r="K103" i="58"/>
  <c r="T103" i="58"/>
  <c r="Q167" i="58"/>
  <c r="J167" i="58"/>
  <c r="J255" i="58"/>
  <c r="S255" i="58"/>
  <c r="R255" i="58"/>
  <c r="K551" i="58"/>
  <c r="T551" i="58"/>
  <c r="T84" i="58"/>
  <c r="K84" i="58"/>
  <c r="V148" i="58"/>
  <c r="U148" i="58"/>
  <c r="S236" i="58"/>
  <c r="R236" i="58"/>
  <c r="J236" i="58"/>
  <c r="Q532" i="58"/>
  <c r="J532" i="58"/>
  <c r="K1673" i="58"/>
  <c r="T1673" i="58"/>
  <c r="Q57" i="58"/>
  <c r="J57" i="58"/>
  <c r="R145" i="58"/>
  <c r="J145" i="58"/>
  <c r="S145" i="58"/>
  <c r="R185" i="58"/>
  <c r="S185" i="58"/>
  <c r="Q441" i="58"/>
  <c r="J441" i="58"/>
  <c r="K505" i="58"/>
  <c r="T505" i="58"/>
  <c r="S1672" i="58"/>
  <c r="R1672" i="58"/>
  <c r="J1672" i="58"/>
  <c r="R542" i="58"/>
  <c r="J542" i="58"/>
  <c r="S542" i="58"/>
  <c r="U155" i="58"/>
  <c r="V155" i="58"/>
  <c r="K219" i="58"/>
  <c r="T219" i="58"/>
  <c r="S307" i="58"/>
  <c r="R307" i="58"/>
  <c r="J307" i="58"/>
  <c r="R80" i="58"/>
  <c r="S80" i="58"/>
  <c r="U143" i="58"/>
  <c r="V143" i="58"/>
  <c r="T527" i="58"/>
  <c r="K527" i="58"/>
  <c r="V37" i="58"/>
  <c r="U37" i="58"/>
  <c r="Q1674" i="58"/>
  <c r="J1674" i="58"/>
  <c r="U380" i="58"/>
  <c r="V380" i="58"/>
  <c r="T444" i="58"/>
  <c r="K444" i="58"/>
  <c r="U353" i="58"/>
  <c r="V353" i="58"/>
  <c r="V46" i="58"/>
  <c r="U46" i="58"/>
  <c r="R134" i="58"/>
  <c r="K302" i="58"/>
  <c r="T302" i="58"/>
  <c r="U366" i="58"/>
  <c r="V366" i="58"/>
  <c r="K558" i="58"/>
  <c r="T558" i="58"/>
  <c r="R283" i="58"/>
  <c r="U451" i="58"/>
  <c r="V451" i="58"/>
  <c r="S539" i="58"/>
  <c r="R79" i="58"/>
  <c r="V247" i="58"/>
  <c r="U247" i="58"/>
  <c r="J335" i="58"/>
  <c r="T503" i="58"/>
  <c r="K503" i="58"/>
  <c r="J527" i="58"/>
  <c r="J37" i="58"/>
  <c r="V292" i="58"/>
  <c r="U292" i="58"/>
  <c r="K420" i="58"/>
  <c r="T420" i="58"/>
  <c r="U548" i="58"/>
  <c r="V548" i="58"/>
  <c r="U1667" i="58"/>
  <c r="V1667" i="58"/>
  <c r="T73" i="58"/>
  <c r="K73" i="58"/>
  <c r="S97" i="58"/>
  <c r="Q265" i="58"/>
  <c r="J265" i="58"/>
  <c r="Q329" i="58"/>
  <c r="J329" i="58"/>
  <c r="J353" i="58"/>
  <c r="R393" i="58"/>
  <c r="S393" i="58"/>
  <c r="K521" i="58"/>
  <c r="T521" i="58"/>
  <c r="J1666" i="58"/>
  <c r="U150" i="58"/>
  <c r="V150" i="58"/>
  <c r="J174" i="58"/>
  <c r="J238" i="58"/>
  <c r="K406" i="58"/>
  <c r="T406" i="58"/>
  <c r="J430" i="58"/>
  <c r="S494" i="58"/>
  <c r="S1679" i="58"/>
  <c r="Q171" i="58"/>
  <c r="J171" i="58"/>
  <c r="J195" i="58"/>
  <c r="R259" i="58"/>
  <c r="R95" i="58"/>
  <c r="S95" i="58"/>
  <c r="R223" i="58"/>
  <c r="S223" i="58"/>
  <c r="T415" i="58"/>
  <c r="K415" i="58"/>
  <c r="U479" i="58"/>
  <c r="V479" i="58"/>
  <c r="Q543" i="58"/>
  <c r="J543" i="58"/>
  <c r="R268" i="58"/>
  <c r="S268" i="58"/>
  <c r="V460" i="58"/>
  <c r="U460" i="58"/>
  <c r="U524" i="58"/>
  <c r="V524" i="58"/>
  <c r="S113" i="58"/>
  <c r="R113" i="58"/>
  <c r="R177" i="58"/>
  <c r="S177" i="58"/>
  <c r="T305" i="58"/>
  <c r="K305" i="58"/>
  <c r="K369" i="58"/>
  <c r="T369" i="58"/>
  <c r="Q433" i="58"/>
  <c r="J433" i="58"/>
  <c r="R1650" i="58"/>
  <c r="S1650" i="58"/>
  <c r="U190" i="58"/>
  <c r="V190" i="58"/>
  <c r="U254" i="58"/>
  <c r="V254" i="58"/>
  <c r="S278" i="58"/>
  <c r="S382" i="58"/>
  <c r="R382" i="58"/>
  <c r="V446" i="58"/>
  <c r="U446" i="58"/>
  <c r="Q510" i="58"/>
  <c r="J510" i="58"/>
  <c r="S534" i="58"/>
  <c r="T147" i="58"/>
  <c r="K147" i="58"/>
  <c r="K327" i="58"/>
  <c r="T327" i="58"/>
  <c r="V391" i="58"/>
  <c r="U391" i="58"/>
  <c r="T180" i="58"/>
  <c r="K180" i="58"/>
  <c r="Q244" i="58"/>
  <c r="K1651" i="58"/>
  <c r="T1651" i="58"/>
  <c r="T217" i="58"/>
  <c r="K217" i="58"/>
  <c r="K281" i="58"/>
  <c r="T281" i="58"/>
  <c r="T345" i="58"/>
  <c r="K345" i="58"/>
  <c r="R409" i="58"/>
  <c r="S409" i="58"/>
  <c r="R473" i="58"/>
  <c r="S473" i="58"/>
  <c r="V166" i="58"/>
  <c r="U166" i="58"/>
  <c r="K230" i="58"/>
  <c r="T230" i="58"/>
  <c r="K294" i="58"/>
  <c r="T294" i="58"/>
  <c r="V1687" i="58"/>
  <c r="U1687" i="58"/>
  <c r="U59" i="58"/>
  <c r="V59" i="58"/>
  <c r="Q187" i="58"/>
  <c r="J187" i="58"/>
  <c r="V507" i="58"/>
  <c r="U507" i="58"/>
  <c r="K26" i="58"/>
  <c r="T26" i="58"/>
  <c r="V1694" i="58"/>
  <c r="U1694" i="58"/>
  <c r="S47" i="58"/>
  <c r="R47" i="58"/>
  <c r="V111" i="58"/>
  <c r="U111" i="58"/>
  <c r="Q175" i="58"/>
  <c r="J175" i="58"/>
  <c r="R199" i="58"/>
  <c r="K367" i="58"/>
  <c r="T367" i="58"/>
  <c r="K431" i="58"/>
  <c r="T431" i="58"/>
  <c r="R455" i="58"/>
  <c r="K92" i="58"/>
  <c r="T92" i="58"/>
  <c r="S116" i="58"/>
  <c r="Q284" i="58"/>
  <c r="J284" i="58"/>
  <c r="K348" i="58"/>
  <c r="T348" i="58"/>
  <c r="J372" i="58"/>
  <c r="R1651" i="58"/>
  <c r="K87" i="58"/>
  <c r="T87" i="58"/>
  <c r="U151" i="58"/>
  <c r="V151" i="58"/>
  <c r="V215" i="58"/>
  <c r="U215" i="58"/>
  <c r="K68" i="58"/>
  <c r="T68" i="58"/>
  <c r="K132" i="58"/>
  <c r="T132" i="58"/>
  <c r="K196" i="58"/>
  <c r="T196" i="58"/>
  <c r="U105" i="58"/>
  <c r="V105" i="58"/>
  <c r="K553" i="58"/>
  <c r="T553" i="58"/>
  <c r="V438" i="58"/>
  <c r="U438" i="58"/>
  <c r="K331" i="58"/>
  <c r="T331" i="58"/>
  <c r="K395" i="58"/>
  <c r="T395" i="58"/>
  <c r="S1678" i="58"/>
  <c r="R1678" i="58"/>
  <c r="U127" i="58"/>
  <c r="V127" i="58"/>
  <c r="K191" i="58"/>
  <c r="T191" i="58"/>
  <c r="R215" i="58"/>
  <c r="T383" i="58"/>
  <c r="K383" i="58"/>
  <c r="V447" i="58"/>
  <c r="U447" i="58"/>
  <c r="R471" i="58"/>
  <c r="U172" i="58"/>
  <c r="V172" i="58"/>
  <c r="J196" i="58"/>
  <c r="J260" i="58"/>
  <c r="K81" i="58"/>
  <c r="T81" i="58"/>
  <c r="J105" i="58"/>
  <c r="J169" i="58"/>
  <c r="T337" i="58"/>
  <c r="K337" i="58"/>
  <c r="R425" i="58"/>
  <c r="S1658" i="58"/>
  <c r="T158" i="58"/>
  <c r="K158" i="58"/>
  <c r="R246" i="58"/>
  <c r="T414" i="58"/>
  <c r="K414" i="58"/>
  <c r="J502" i="58"/>
  <c r="T307" i="58"/>
  <c r="K307" i="58"/>
  <c r="S111" i="58"/>
  <c r="J439" i="58"/>
  <c r="J89" i="58"/>
  <c r="J201" i="58"/>
  <c r="J345" i="58"/>
  <c r="J457" i="58"/>
  <c r="J422" i="58"/>
  <c r="V197" i="58"/>
  <c r="U197" i="58"/>
  <c r="V261" i="58"/>
  <c r="U261" i="58"/>
  <c r="J349" i="58"/>
  <c r="S349" i="58"/>
  <c r="R349" i="58"/>
  <c r="T1676" i="58"/>
  <c r="K1676" i="58"/>
  <c r="V66" i="58"/>
  <c r="U66" i="58"/>
  <c r="T194" i="58"/>
  <c r="K194" i="58"/>
  <c r="J282" i="58"/>
  <c r="R282" i="58"/>
  <c r="S282" i="58"/>
  <c r="V789" i="58"/>
  <c r="U789" i="58"/>
  <c r="T853" i="58"/>
  <c r="K853" i="58"/>
  <c r="V917" i="58"/>
  <c r="U917" i="58"/>
  <c r="R1005" i="58"/>
  <c r="S1005" i="58"/>
  <c r="J1005" i="58"/>
  <c r="T810" i="58"/>
  <c r="K810" i="58"/>
  <c r="T874" i="58"/>
  <c r="K874" i="58"/>
  <c r="S962" i="58"/>
  <c r="J962" i="58"/>
  <c r="R962" i="58"/>
  <c r="Q727" i="58"/>
  <c r="V791" i="58"/>
  <c r="U791" i="58"/>
  <c r="T855" i="58"/>
  <c r="K855" i="58"/>
  <c r="S943" i="58"/>
  <c r="J943" i="58"/>
  <c r="R943" i="58"/>
  <c r="S1047" i="58"/>
  <c r="R1047" i="58"/>
  <c r="Q700" i="58"/>
  <c r="T764" i="58"/>
  <c r="K764" i="58"/>
  <c r="V828" i="58"/>
  <c r="U828" i="58"/>
  <c r="R916" i="58"/>
  <c r="J916" i="58"/>
  <c r="S916" i="58"/>
  <c r="R378" i="58"/>
  <c r="S378" i="58"/>
  <c r="K729" i="58"/>
  <c r="T729" i="58"/>
  <c r="K793" i="58"/>
  <c r="T793" i="58"/>
  <c r="R881" i="58"/>
  <c r="J881" i="58"/>
  <c r="S881" i="58"/>
  <c r="Q622" i="58"/>
  <c r="J622" i="58"/>
  <c r="U686" i="58"/>
  <c r="V686" i="58"/>
  <c r="V750" i="58"/>
  <c r="U750" i="58"/>
  <c r="R838" i="58"/>
  <c r="S838" i="58"/>
  <c r="J838" i="58"/>
  <c r="S1006" i="58"/>
  <c r="R1006" i="58"/>
  <c r="Q579" i="58"/>
  <c r="J579" i="58"/>
  <c r="T643" i="58"/>
  <c r="K643" i="58"/>
  <c r="V707" i="58"/>
  <c r="U707" i="58"/>
  <c r="J795" i="58"/>
  <c r="S795" i="58"/>
  <c r="R795" i="58"/>
  <c r="R835" i="58"/>
  <c r="S835" i="58"/>
  <c r="Q504" i="58"/>
  <c r="J504" i="58"/>
  <c r="T624" i="58"/>
  <c r="K624" i="58"/>
  <c r="K688" i="58"/>
  <c r="T688" i="58"/>
  <c r="K752" i="58"/>
  <c r="T752" i="58"/>
  <c r="T816" i="58"/>
  <c r="K816" i="58"/>
  <c r="R119" i="58"/>
  <c r="J303" i="58"/>
  <c r="J348" i="58"/>
  <c r="J548" i="58"/>
  <c r="Q112" i="58"/>
  <c r="J112" i="58"/>
  <c r="Q168" i="58"/>
  <c r="J168" i="58"/>
  <c r="J256" i="58"/>
  <c r="U424" i="58"/>
  <c r="V424" i="58"/>
  <c r="T45" i="58"/>
  <c r="K45" i="58"/>
  <c r="S109" i="58"/>
  <c r="R109" i="58"/>
  <c r="R173" i="58"/>
  <c r="S173" i="58"/>
  <c r="U301" i="58"/>
  <c r="V301" i="58"/>
  <c r="J325" i="58"/>
  <c r="T557" i="58"/>
  <c r="K557" i="58"/>
  <c r="T1654" i="58"/>
  <c r="K1654" i="58"/>
  <c r="J66" i="58"/>
  <c r="U234" i="58"/>
  <c r="V234" i="58"/>
  <c r="J410" i="58"/>
  <c r="R637" i="58"/>
  <c r="S637" i="58"/>
  <c r="U701" i="58"/>
  <c r="V701" i="58"/>
  <c r="J725" i="58"/>
  <c r="S789" i="58"/>
  <c r="S829" i="58"/>
  <c r="R829" i="58"/>
  <c r="R893" i="58"/>
  <c r="S893" i="58"/>
  <c r="K957" i="58"/>
  <c r="T957" i="58"/>
  <c r="R1045" i="58"/>
  <c r="R386" i="58"/>
  <c r="S386" i="58"/>
  <c r="R594" i="58"/>
  <c r="S594" i="58"/>
  <c r="Q658" i="58"/>
  <c r="J658" i="58"/>
  <c r="S746" i="58"/>
  <c r="K914" i="58"/>
  <c r="T914" i="58"/>
  <c r="J1002" i="58"/>
  <c r="R575" i="58"/>
  <c r="S575" i="58"/>
  <c r="K639" i="58"/>
  <c r="T639" i="58"/>
  <c r="J727" i="58"/>
  <c r="Q959" i="58"/>
  <c r="J959" i="58"/>
  <c r="J983" i="58"/>
  <c r="S572" i="58"/>
  <c r="R612" i="58"/>
  <c r="S612" i="58"/>
  <c r="K740" i="58"/>
  <c r="T740" i="58"/>
  <c r="V868" i="58"/>
  <c r="U868" i="58"/>
  <c r="U932" i="58"/>
  <c r="V932" i="58"/>
  <c r="K1060" i="58"/>
  <c r="T1060" i="58"/>
  <c r="K577" i="58"/>
  <c r="T577" i="58"/>
  <c r="J665" i="58"/>
  <c r="R897" i="58"/>
  <c r="S897" i="58"/>
  <c r="S961" i="58"/>
  <c r="R961" i="58"/>
  <c r="R1049" i="58"/>
  <c r="S598" i="58"/>
  <c r="R598" i="58"/>
  <c r="T726" i="58"/>
  <c r="K726" i="58"/>
  <c r="U790" i="58"/>
  <c r="V790" i="58"/>
  <c r="Q854" i="58"/>
  <c r="J854" i="58"/>
  <c r="R920" i="58"/>
  <c r="R49" i="58"/>
  <c r="V208" i="58"/>
  <c r="U208" i="58"/>
  <c r="Q400" i="58"/>
  <c r="J400" i="58"/>
  <c r="R677" i="58"/>
  <c r="J765" i="58"/>
  <c r="K954" i="58"/>
  <c r="T954" i="58"/>
  <c r="Q615" i="58"/>
  <c r="J615" i="58"/>
  <c r="C1538" i="58"/>
  <c r="N1538" i="58"/>
  <c r="S1538" i="58" s="1"/>
  <c r="G1538" i="58"/>
  <c r="O1538" i="58"/>
  <c r="L1538" i="58"/>
  <c r="P1538" i="58"/>
  <c r="M1538" i="58"/>
  <c r="I1636" i="58"/>
  <c r="I1474" i="58"/>
  <c r="I1620" i="58"/>
  <c r="G1596" i="58"/>
  <c r="O1596" i="58"/>
  <c r="C1596" i="58"/>
  <c r="N1596" i="58"/>
  <c r="S1596" i="58" s="1"/>
  <c r="P1596" i="58"/>
  <c r="L1596" i="58"/>
  <c r="M1596" i="58"/>
  <c r="O1532" i="58"/>
  <c r="N1532" i="58"/>
  <c r="S1532" i="58" s="1"/>
  <c r="C1532" i="58"/>
  <c r="G1532" i="58"/>
  <c r="L1532" i="58"/>
  <c r="P1532" i="58"/>
  <c r="M1532" i="58"/>
  <c r="I1492" i="58"/>
  <c r="G1468" i="58"/>
  <c r="O1468" i="58"/>
  <c r="C1468" i="58"/>
  <c r="N1468" i="58"/>
  <c r="S1468" i="58" s="1"/>
  <c r="P1468" i="58"/>
  <c r="L1468" i="58"/>
  <c r="M1468" i="58"/>
  <c r="I1649" i="58"/>
  <c r="O1631" i="58"/>
  <c r="G1631" i="58"/>
  <c r="N1631" i="58"/>
  <c r="C1631" i="58"/>
  <c r="P1631" i="58"/>
  <c r="L1631" i="58"/>
  <c r="M1631" i="58"/>
  <c r="G1567" i="58"/>
  <c r="N1567" i="58"/>
  <c r="S1567" i="58" s="1"/>
  <c r="C1567" i="58"/>
  <c r="O1567" i="58"/>
  <c r="M1567" i="58"/>
  <c r="P1567" i="58"/>
  <c r="L1567" i="58"/>
  <c r="G1503" i="58"/>
  <c r="O1503" i="58"/>
  <c r="N1503" i="58"/>
  <c r="S1503" i="58" s="1"/>
  <c r="C1503" i="58"/>
  <c r="M1503" i="58"/>
  <c r="P1503" i="58"/>
  <c r="L1503" i="58"/>
  <c r="N1621" i="58"/>
  <c r="G1621" i="58"/>
  <c r="C1621" i="58"/>
  <c r="O1621" i="58"/>
  <c r="P1621" i="58"/>
  <c r="M1621" i="58"/>
  <c r="L1621" i="58"/>
  <c r="O1557" i="58"/>
  <c r="G1557" i="58"/>
  <c r="C1557" i="58"/>
  <c r="N1557" i="58"/>
  <c r="S1557" i="58" s="1"/>
  <c r="L1557" i="58"/>
  <c r="P1557" i="58"/>
  <c r="M1557" i="58"/>
  <c r="J1557" i="58" s="1"/>
  <c r="G1493" i="58"/>
  <c r="N1493" i="58"/>
  <c r="O1493" i="58"/>
  <c r="C1493" i="58"/>
  <c r="P1493" i="58"/>
  <c r="L1493" i="58"/>
  <c r="M1493" i="58"/>
  <c r="J1493" i="58" s="1"/>
  <c r="O1648" i="58"/>
  <c r="C1648" i="58"/>
  <c r="G1648" i="58"/>
  <c r="N1648" i="58"/>
  <c r="P1648" i="58"/>
  <c r="M1648" i="58"/>
  <c r="L1648" i="58"/>
  <c r="N1584" i="58"/>
  <c r="S1584" i="58" s="1"/>
  <c r="G1584" i="58"/>
  <c r="O1584" i="58"/>
  <c r="C1584" i="58"/>
  <c r="M1584" i="58"/>
  <c r="L1584" i="58"/>
  <c r="P1584" i="58"/>
  <c r="C1520" i="58"/>
  <c r="O1520" i="58"/>
  <c r="N1520" i="58"/>
  <c r="G1520" i="58"/>
  <c r="P1520" i="58"/>
  <c r="M1520" i="58"/>
  <c r="L1520" i="58"/>
  <c r="G1554" i="58"/>
  <c r="O1554" i="58"/>
  <c r="C1554" i="58"/>
  <c r="N1554" i="58"/>
  <c r="S1554" i="58" s="1"/>
  <c r="L1554" i="58"/>
  <c r="M1554" i="58"/>
  <c r="P1554" i="58"/>
  <c r="O1603" i="58"/>
  <c r="C1603" i="58"/>
  <c r="G1603" i="58"/>
  <c r="N1603" i="58"/>
  <c r="S1603" i="58" s="1"/>
  <c r="P1603" i="58"/>
  <c r="M1603" i="58"/>
  <c r="L1603" i="58"/>
  <c r="C1539" i="58"/>
  <c r="O1539" i="58"/>
  <c r="G1539" i="58"/>
  <c r="N1539" i="58"/>
  <c r="S1539" i="58" s="1"/>
  <c r="M1539" i="58"/>
  <c r="J1539" i="58" s="1"/>
  <c r="P1539" i="58"/>
  <c r="L1539" i="58"/>
  <c r="G1475" i="58"/>
  <c r="C1475" i="58"/>
  <c r="N1475" i="58"/>
  <c r="S1475" i="58" s="1"/>
  <c r="O1475" i="58"/>
  <c r="M1475" i="58"/>
  <c r="P1475" i="58"/>
  <c r="L1475" i="58"/>
  <c r="N1638" i="58"/>
  <c r="S1638" i="58" s="1"/>
  <c r="G1638" i="58"/>
  <c r="C1638" i="58"/>
  <c r="O1638" i="58"/>
  <c r="P1638" i="58"/>
  <c r="L1638" i="58"/>
  <c r="M1638" i="58"/>
  <c r="J1638" i="58" s="1"/>
  <c r="C1574" i="58"/>
  <c r="N1574" i="58"/>
  <c r="S1574" i="58" s="1"/>
  <c r="O1574" i="58"/>
  <c r="G1574" i="58"/>
  <c r="L1574" i="58"/>
  <c r="P1574" i="58"/>
  <c r="M1574" i="58"/>
  <c r="G1510" i="58"/>
  <c r="N1510" i="58"/>
  <c r="S1510" i="58" s="1"/>
  <c r="C1510" i="58"/>
  <c r="O1510" i="58"/>
  <c r="M1510" i="58"/>
  <c r="P1510" i="58"/>
  <c r="L1510" i="58"/>
  <c r="G1546" i="58"/>
  <c r="N1546" i="58"/>
  <c r="S1546" i="58" s="1"/>
  <c r="O1546" i="58"/>
  <c r="C1546" i="58"/>
  <c r="P1546" i="58"/>
  <c r="L1546" i="58"/>
  <c r="M1546" i="58"/>
  <c r="N1601" i="58"/>
  <c r="S1601" i="58" s="1"/>
  <c r="G1601" i="58"/>
  <c r="O1601" i="58"/>
  <c r="C1601" i="58"/>
  <c r="M1601" i="58"/>
  <c r="P1601" i="58"/>
  <c r="L1601" i="58"/>
  <c r="O1537" i="58"/>
  <c r="G1537" i="58"/>
  <c r="C1537" i="58"/>
  <c r="N1537" i="58"/>
  <c r="L1537" i="58"/>
  <c r="P1537" i="58"/>
  <c r="M1537" i="58"/>
  <c r="O1473" i="58"/>
  <c r="C1473" i="58"/>
  <c r="G1473" i="58"/>
  <c r="N1473" i="58"/>
  <c r="S1473" i="58" s="1"/>
  <c r="L1473" i="58"/>
  <c r="M1473" i="58"/>
  <c r="J1473" i="58" s="1"/>
  <c r="P1473" i="58"/>
  <c r="S1661" i="58"/>
  <c r="R1661" i="58"/>
  <c r="S39" i="58"/>
  <c r="R39" i="58"/>
  <c r="Q103" i="58"/>
  <c r="J103" i="58"/>
  <c r="V167" i="58"/>
  <c r="U167" i="58"/>
  <c r="Q231" i="58"/>
  <c r="J231" i="58"/>
  <c r="S319" i="58"/>
  <c r="R319" i="58"/>
  <c r="J319" i="58"/>
  <c r="S1660" i="58"/>
  <c r="R1660" i="58"/>
  <c r="V84" i="58"/>
  <c r="U84" i="58"/>
  <c r="Q148" i="58"/>
  <c r="J148" i="58"/>
  <c r="U212" i="58"/>
  <c r="V212" i="58"/>
  <c r="J300" i="58"/>
  <c r="R300" i="58"/>
  <c r="S300" i="58"/>
  <c r="S404" i="58"/>
  <c r="R404" i="58"/>
  <c r="Q1673" i="58"/>
  <c r="J1673" i="58"/>
  <c r="K57" i="58"/>
  <c r="T57" i="58"/>
  <c r="U121" i="58"/>
  <c r="V121" i="58"/>
  <c r="S209" i="58"/>
  <c r="J209" i="58"/>
  <c r="R209" i="58"/>
  <c r="Q505" i="58"/>
  <c r="J505" i="58"/>
  <c r="U1696" i="58"/>
  <c r="V1696" i="58"/>
  <c r="R94" i="58"/>
  <c r="J94" i="58"/>
  <c r="S94" i="58"/>
  <c r="K390" i="58"/>
  <c r="T390" i="58"/>
  <c r="U454" i="58"/>
  <c r="V454" i="58"/>
  <c r="V219" i="58"/>
  <c r="U219" i="58"/>
  <c r="K283" i="58"/>
  <c r="T283" i="58"/>
  <c r="R371" i="58"/>
  <c r="J371" i="58"/>
  <c r="S371" i="58"/>
  <c r="V79" i="58"/>
  <c r="U79" i="58"/>
  <c r="V527" i="58"/>
  <c r="U527" i="58"/>
  <c r="S60" i="58"/>
  <c r="R60" i="58"/>
  <c r="S124" i="58"/>
  <c r="R124" i="58"/>
  <c r="Q316" i="58"/>
  <c r="J316" i="58"/>
  <c r="K380" i="58"/>
  <c r="T380" i="58"/>
  <c r="U289" i="58"/>
  <c r="V289" i="58"/>
  <c r="K353" i="58"/>
  <c r="T353" i="58"/>
  <c r="U417" i="58"/>
  <c r="V417" i="58"/>
  <c r="U110" i="58"/>
  <c r="V110" i="58"/>
  <c r="S198" i="58"/>
  <c r="Q366" i="58"/>
  <c r="J390" i="58"/>
  <c r="S454" i="58"/>
  <c r="K195" i="58"/>
  <c r="T195" i="58"/>
  <c r="V259" i="58"/>
  <c r="U259" i="58"/>
  <c r="J283" i="58"/>
  <c r="T451" i="58"/>
  <c r="K451" i="58"/>
  <c r="Q515" i="58"/>
  <c r="J515" i="58"/>
  <c r="H23" i="58"/>
  <c r="Q55" i="58"/>
  <c r="J55" i="58"/>
  <c r="Q247" i="58"/>
  <c r="J247" i="58"/>
  <c r="Q311" i="58"/>
  <c r="J311" i="58"/>
  <c r="S335" i="58"/>
  <c r="Q503" i="58"/>
  <c r="J503" i="58"/>
  <c r="U567" i="58"/>
  <c r="V567" i="58"/>
  <c r="S37" i="58"/>
  <c r="Q228" i="58"/>
  <c r="J228" i="58"/>
  <c r="K356" i="58"/>
  <c r="T356" i="58"/>
  <c r="V73" i="58"/>
  <c r="U73" i="58"/>
  <c r="K329" i="58"/>
  <c r="T329" i="58"/>
  <c r="J417" i="58"/>
  <c r="R1666" i="58"/>
  <c r="K214" i="58"/>
  <c r="T214" i="58"/>
  <c r="S238" i="58"/>
  <c r="Q470" i="58"/>
  <c r="J1679" i="58"/>
  <c r="K171" i="58"/>
  <c r="T171" i="58"/>
  <c r="J259" i="58"/>
  <c r="S299" i="58"/>
  <c r="R299" i="58"/>
  <c r="K427" i="58"/>
  <c r="T427" i="58"/>
  <c r="T351" i="58"/>
  <c r="K351" i="58"/>
  <c r="U415" i="58"/>
  <c r="V415" i="58"/>
  <c r="K479" i="58"/>
  <c r="T479" i="58"/>
  <c r="R204" i="58"/>
  <c r="S204" i="58"/>
  <c r="T332" i="58"/>
  <c r="K332" i="58"/>
  <c r="K396" i="58"/>
  <c r="T396" i="58"/>
  <c r="T460" i="58"/>
  <c r="K460" i="58"/>
  <c r="S524" i="58"/>
  <c r="R524" i="58"/>
  <c r="U241" i="58"/>
  <c r="V241" i="58"/>
  <c r="U305" i="58"/>
  <c r="V305" i="58"/>
  <c r="Q369" i="58"/>
  <c r="J369" i="58"/>
  <c r="J86" i="58"/>
  <c r="R126" i="58"/>
  <c r="S126" i="58"/>
  <c r="K254" i="58"/>
  <c r="T254" i="58"/>
  <c r="V510" i="58"/>
  <c r="U510" i="58"/>
  <c r="Q147" i="58"/>
  <c r="J147" i="58"/>
  <c r="H24" i="58"/>
  <c r="Q135" i="58"/>
  <c r="Q263" i="58"/>
  <c r="V327" i="58"/>
  <c r="U327" i="58"/>
  <c r="Q180" i="58"/>
  <c r="V1651" i="58"/>
  <c r="U1651" i="58"/>
  <c r="J1681" i="58"/>
  <c r="K153" i="58"/>
  <c r="T153" i="58"/>
  <c r="V217" i="58"/>
  <c r="U217" i="58"/>
  <c r="Q281" i="58"/>
  <c r="J281" i="58"/>
  <c r="V102" i="58"/>
  <c r="U102" i="58"/>
  <c r="U230" i="58"/>
  <c r="V230" i="58"/>
  <c r="V1665" i="58"/>
  <c r="U1665" i="58"/>
  <c r="T1687" i="58"/>
  <c r="K1687" i="58"/>
  <c r="T59" i="58"/>
  <c r="K59" i="58"/>
  <c r="S251" i="58"/>
  <c r="R251" i="58"/>
  <c r="V443" i="58"/>
  <c r="U443" i="58"/>
  <c r="K507" i="58"/>
  <c r="T507" i="58"/>
  <c r="J1675" i="58"/>
  <c r="V175" i="58"/>
  <c r="U175" i="58"/>
  <c r="V431" i="58"/>
  <c r="U431" i="58"/>
  <c r="J519" i="58"/>
  <c r="U92" i="58"/>
  <c r="V92" i="58"/>
  <c r="U348" i="58"/>
  <c r="V348" i="58"/>
  <c r="S476" i="58"/>
  <c r="R476" i="58"/>
  <c r="S65" i="58"/>
  <c r="R65" i="58"/>
  <c r="U87" i="58"/>
  <c r="V87" i="58"/>
  <c r="T535" i="58"/>
  <c r="K535" i="58"/>
  <c r="U68" i="58"/>
  <c r="V68" i="58"/>
  <c r="U132" i="58"/>
  <c r="V132" i="58"/>
  <c r="K516" i="58"/>
  <c r="T516" i="58"/>
  <c r="T1689" i="58"/>
  <c r="K1689" i="58"/>
  <c r="V41" i="58"/>
  <c r="U41" i="58"/>
  <c r="V425" i="58"/>
  <c r="U425" i="58"/>
  <c r="U489" i="58"/>
  <c r="V489" i="58"/>
  <c r="U310" i="58"/>
  <c r="V310" i="58"/>
  <c r="U374" i="58"/>
  <c r="V374" i="58"/>
  <c r="T203" i="58"/>
  <c r="K203" i="58"/>
  <c r="V267" i="58"/>
  <c r="U267" i="58"/>
  <c r="Q331" i="58"/>
  <c r="T128" i="58"/>
  <c r="K128" i="58"/>
  <c r="U191" i="58"/>
  <c r="V191" i="58"/>
  <c r="R279" i="58"/>
  <c r="J535" i="58"/>
  <c r="S260" i="58"/>
  <c r="K428" i="58"/>
  <c r="T428" i="58"/>
  <c r="T492" i="58"/>
  <c r="K492" i="58"/>
  <c r="S516" i="58"/>
  <c r="S1689" i="58"/>
  <c r="K145" i="58"/>
  <c r="T145" i="58"/>
  <c r="R169" i="58"/>
  <c r="T401" i="58"/>
  <c r="K401" i="58"/>
  <c r="J425" i="58"/>
  <c r="S54" i="58"/>
  <c r="K222" i="58"/>
  <c r="T222" i="58"/>
  <c r="S310" i="58"/>
  <c r="U478" i="58"/>
  <c r="V478" i="58"/>
  <c r="V115" i="58"/>
  <c r="U115" i="58"/>
  <c r="J139" i="58"/>
  <c r="U371" i="58"/>
  <c r="V371" i="58"/>
  <c r="J395" i="58"/>
  <c r="J459" i="58"/>
  <c r="R439" i="58"/>
  <c r="R1652" i="58"/>
  <c r="J540" i="58"/>
  <c r="K261" i="58"/>
  <c r="T261" i="58"/>
  <c r="T325" i="58"/>
  <c r="K325" i="58"/>
  <c r="S413" i="58"/>
  <c r="J413" i="58"/>
  <c r="R413" i="58"/>
  <c r="U130" i="58"/>
  <c r="V130" i="58"/>
  <c r="V194" i="58"/>
  <c r="U194" i="58"/>
  <c r="T258" i="58"/>
  <c r="K258" i="58"/>
  <c r="R530" i="58"/>
  <c r="J530" i="58"/>
  <c r="S530" i="58"/>
  <c r="U853" i="58"/>
  <c r="V853" i="58"/>
  <c r="K917" i="58"/>
  <c r="T917" i="58"/>
  <c r="U981" i="58"/>
  <c r="V981" i="58"/>
  <c r="R1069" i="58"/>
  <c r="J1069" i="58"/>
  <c r="S1069" i="58"/>
  <c r="Q810" i="58"/>
  <c r="V874" i="58"/>
  <c r="U874" i="58"/>
  <c r="V938" i="58"/>
  <c r="U938" i="58"/>
  <c r="R1026" i="58"/>
  <c r="J1026" i="58"/>
  <c r="S1026" i="58"/>
  <c r="Q791" i="58"/>
  <c r="J791" i="58"/>
  <c r="V855" i="58"/>
  <c r="U855" i="58"/>
  <c r="Q919" i="58"/>
  <c r="J919" i="58"/>
  <c r="S1007" i="58"/>
  <c r="J1007" i="58"/>
  <c r="R1007" i="58"/>
  <c r="T828" i="58"/>
  <c r="K828" i="58"/>
  <c r="T892" i="58"/>
  <c r="K892" i="58"/>
  <c r="R980" i="58"/>
  <c r="J980" i="58"/>
  <c r="S980" i="58"/>
  <c r="V793" i="58"/>
  <c r="U793" i="58"/>
  <c r="K857" i="58"/>
  <c r="T857" i="58"/>
  <c r="R945" i="58"/>
  <c r="S945" i="58"/>
  <c r="J945" i="58"/>
  <c r="R985" i="58"/>
  <c r="S985" i="58"/>
  <c r="R560" i="58"/>
  <c r="S560" i="58"/>
  <c r="Q686" i="58"/>
  <c r="J686" i="58"/>
  <c r="T750" i="58"/>
  <c r="K750" i="58"/>
  <c r="Q814" i="58"/>
  <c r="J814" i="58"/>
  <c r="S902" i="58"/>
  <c r="R902" i="58"/>
  <c r="J902" i="58"/>
  <c r="S942" i="58"/>
  <c r="R942" i="58"/>
  <c r="R1070" i="58"/>
  <c r="S1070" i="58"/>
  <c r="Q643" i="58"/>
  <c r="J643" i="58"/>
  <c r="K707" i="58"/>
  <c r="T707" i="58"/>
  <c r="K771" i="58"/>
  <c r="T771" i="58"/>
  <c r="J859" i="58"/>
  <c r="S859" i="58"/>
  <c r="R859" i="58"/>
  <c r="R963" i="58"/>
  <c r="S963" i="58"/>
  <c r="R1027" i="58"/>
  <c r="S1027" i="58"/>
  <c r="S504" i="58"/>
  <c r="R504" i="58"/>
  <c r="U688" i="58"/>
  <c r="V688" i="58"/>
  <c r="Q752" i="58"/>
  <c r="J752" i="58"/>
  <c r="S303" i="58"/>
  <c r="J100" i="58"/>
  <c r="V96" i="58"/>
  <c r="U96" i="58"/>
  <c r="T112" i="58"/>
  <c r="K112" i="58"/>
  <c r="K168" i="58"/>
  <c r="T168" i="58"/>
  <c r="R256" i="58"/>
  <c r="R360" i="58"/>
  <c r="S360" i="58"/>
  <c r="K424" i="58"/>
  <c r="T424" i="58"/>
  <c r="Q1685" i="58"/>
  <c r="V45" i="58"/>
  <c r="U45" i="58"/>
  <c r="J69" i="58"/>
  <c r="Q237" i="58"/>
  <c r="J237" i="58"/>
  <c r="J389" i="58"/>
  <c r="S429" i="58"/>
  <c r="R429" i="58"/>
  <c r="U557" i="58"/>
  <c r="V557" i="58"/>
  <c r="U1654" i="58"/>
  <c r="V1654" i="58"/>
  <c r="R66" i="58"/>
  <c r="S106" i="58"/>
  <c r="R106" i="58"/>
  <c r="Q234" i="58"/>
  <c r="J234" i="58"/>
  <c r="U298" i="58"/>
  <c r="V298" i="58"/>
  <c r="R410" i="58"/>
  <c r="T701" i="58"/>
  <c r="K701" i="58"/>
  <c r="J789" i="58"/>
  <c r="Q957" i="58"/>
  <c r="J957" i="58"/>
  <c r="T1021" i="58"/>
  <c r="K1021" i="58"/>
  <c r="U658" i="58"/>
  <c r="V658" i="58"/>
  <c r="V722" i="58"/>
  <c r="U722" i="58"/>
  <c r="J746" i="58"/>
  <c r="Q914" i="58"/>
  <c r="J914" i="58"/>
  <c r="K978" i="58"/>
  <c r="T978" i="58"/>
  <c r="R1002" i="58"/>
  <c r="S1042" i="58"/>
  <c r="R1042" i="58"/>
  <c r="Q639" i="58"/>
  <c r="J639" i="58"/>
  <c r="U703" i="58"/>
  <c r="V703" i="58"/>
  <c r="R727" i="58"/>
  <c r="U895" i="58"/>
  <c r="V895" i="58"/>
  <c r="K959" i="58"/>
  <c r="T959" i="58"/>
  <c r="V488" i="58"/>
  <c r="U488" i="58"/>
  <c r="U740" i="58"/>
  <c r="V740" i="58"/>
  <c r="K804" i="58"/>
  <c r="T804" i="58"/>
  <c r="K868" i="58"/>
  <c r="T868" i="58"/>
  <c r="Q932" i="58"/>
  <c r="J932" i="58"/>
  <c r="V996" i="58"/>
  <c r="U996" i="58"/>
  <c r="V1060" i="58"/>
  <c r="U1060" i="58"/>
  <c r="U577" i="58"/>
  <c r="V577" i="58"/>
  <c r="V641" i="58"/>
  <c r="U641" i="58"/>
  <c r="S665" i="58"/>
  <c r="R705" i="58"/>
  <c r="S705" i="58"/>
  <c r="S833" i="58"/>
  <c r="R833" i="58"/>
  <c r="K1025" i="58"/>
  <c r="T1025" i="58"/>
  <c r="J1049" i="58"/>
  <c r="R482" i="58"/>
  <c r="S482" i="58"/>
  <c r="T662" i="58"/>
  <c r="K662" i="58"/>
  <c r="U726" i="58"/>
  <c r="V726" i="58"/>
  <c r="Q790" i="58"/>
  <c r="J790" i="58"/>
  <c r="S918" i="58"/>
  <c r="R918" i="58"/>
  <c r="R982" i="58"/>
  <c r="S982" i="58"/>
  <c r="S1046" i="58"/>
  <c r="R1046" i="58"/>
  <c r="T619" i="58"/>
  <c r="K619" i="58"/>
  <c r="Q683" i="58"/>
  <c r="J683" i="58"/>
  <c r="Q747" i="58"/>
  <c r="J747" i="58"/>
  <c r="J241" i="58"/>
  <c r="S237" i="58"/>
  <c r="U741" i="58"/>
  <c r="V741" i="58"/>
  <c r="Q933" i="58"/>
  <c r="J933" i="58"/>
  <c r="G1556" i="58"/>
  <c r="C1556" i="58"/>
  <c r="O1556" i="58"/>
  <c r="N1556" i="58"/>
  <c r="S1556" i="58" s="1"/>
  <c r="L1556" i="58"/>
  <c r="P1556" i="58"/>
  <c r="M1556" i="58"/>
  <c r="O1591" i="58"/>
  <c r="N1591" i="58"/>
  <c r="S1591" i="58" s="1"/>
  <c r="C1591" i="58"/>
  <c r="L1591" i="58"/>
  <c r="G1591" i="58"/>
  <c r="M1591" i="58"/>
  <c r="P1591" i="58"/>
  <c r="C1527" i="58"/>
  <c r="G1527" i="58"/>
  <c r="O1527" i="58"/>
  <c r="N1527" i="58"/>
  <c r="S1527" i="58" s="1"/>
  <c r="L1527" i="58"/>
  <c r="P1527" i="58"/>
  <c r="M1527" i="58"/>
  <c r="N1645" i="58"/>
  <c r="S1645" i="58" s="1"/>
  <c r="O1645" i="58"/>
  <c r="G1645" i="58"/>
  <c r="C1645" i="58"/>
  <c r="L1645" i="58"/>
  <c r="P1645" i="58"/>
  <c r="M1645" i="58"/>
  <c r="N1581" i="58"/>
  <c r="S1581" i="58" s="1"/>
  <c r="C1581" i="58"/>
  <c r="O1581" i="58"/>
  <c r="G1581" i="58"/>
  <c r="P1581" i="58"/>
  <c r="L1581" i="58"/>
  <c r="M1581" i="58"/>
  <c r="J1581" i="58" s="1"/>
  <c r="N1517" i="58"/>
  <c r="C1517" i="58"/>
  <c r="O1517" i="58"/>
  <c r="G1517" i="58"/>
  <c r="L1517" i="58"/>
  <c r="M1517" i="58"/>
  <c r="P1517" i="58"/>
  <c r="C1634" i="58"/>
  <c r="O1634" i="58"/>
  <c r="N1634" i="58"/>
  <c r="G1634" i="58"/>
  <c r="L1634" i="58"/>
  <c r="P1634" i="58"/>
  <c r="M1634" i="58"/>
  <c r="N1608" i="58"/>
  <c r="S1608" i="58" s="1"/>
  <c r="G1608" i="58"/>
  <c r="O1608" i="58"/>
  <c r="C1608" i="58"/>
  <c r="P1608" i="58"/>
  <c r="L1608" i="58"/>
  <c r="M1608" i="58"/>
  <c r="C1544" i="58"/>
  <c r="G1544" i="58"/>
  <c r="N1544" i="58"/>
  <c r="S1544" i="58" s="1"/>
  <c r="O1544" i="58"/>
  <c r="L1544" i="58"/>
  <c r="M1544" i="58"/>
  <c r="P1544" i="58"/>
  <c r="G1480" i="58"/>
  <c r="O1480" i="58"/>
  <c r="N1480" i="58"/>
  <c r="C1480" i="58"/>
  <c r="M1480" i="58"/>
  <c r="L1480" i="58"/>
  <c r="P1480" i="58"/>
  <c r="N1627" i="58"/>
  <c r="S1627" i="58" s="1"/>
  <c r="C1627" i="58"/>
  <c r="O1627" i="58"/>
  <c r="G1627" i="58"/>
  <c r="L1627" i="58"/>
  <c r="P1627" i="58"/>
  <c r="M1627" i="58"/>
  <c r="O1563" i="58"/>
  <c r="N1563" i="58"/>
  <c r="S1563" i="58" s="1"/>
  <c r="G1563" i="58"/>
  <c r="C1563" i="58"/>
  <c r="P1563" i="58"/>
  <c r="L1563" i="58"/>
  <c r="M1563" i="58"/>
  <c r="C1499" i="58"/>
  <c r="N1499" i="58"/>
  <c r="S1499" i="58" s="1"/>
  <c r="G1499" i="58"/>
  <c r="O1499" i="58"/>
  <c r="M1499" i="58"/>
  <c r="J1499" i="58" s="1"/>
  <c r="L1499" i="58"/>
  <c r="P1499" i="58"/>
  <c r="C1598" i="58"/>
  <c r="G1598" i="58"/>
  <c r="N1598" i="58"/>
  <c r="S1598" i="58" s="1"/>
  <c r="O1598" i="58"/>
  <c r="L1598" i="58"/>
  <c r="M1598" i="58"/>
  <c r="P1598" i="58"/>
  <c r="G1534" i="58"/>
  <c r="O1534" i="58"/>
  <c r="C1534" i="58"/>
  <c r="N1534" i="58"/>
  <c r="P1534" i="58"/>
  <c r="M1534" i="58"/>
  <c r="L1534" i="58"/>
  <c r="C1470" i="58"/>
  <c r="G1470" i="58"/>
  <c r="N1470" i="58"/>
  <c r="S1470" i="58" s="1"/>
  <c r="O1470" i="58"/>
  <c r="P1470" i="58"/>
  <c r="M1470" i="58"/>
  <c r="L1470" i="58"/>
  <c r="C1625" i="58"/>
  <c r="G1625" i="58"/>
  <c r="O1625" i="58"/>
  <c r="N1625" i="58"/>
  <c r="S1625" i="58" s="1"/>
  <c r="L1625" i="58"/>
  <c r="P1625" i="58"/>
  <c r="M1625" i="58"/>
  <c r="C1561" i="58"/>
  <c r="G1561" i="58"/>
  <c r="N1561" i="58"/>
  <c r="O1561" i="58"/>
  <c r="M1561" i="58"/>
  <c r="P1561" i="58"/>
  <c r="L1561" i="58"/>
  <c r="N1497" i="58"/>
  <c r="S1497" i="58" s="1"/>
  <c r="G1497" i="58"/>
  <c r="C1497" i="58"/>
  <c r="O1497" i="58"/>
  <c r="M1497" i="58"/>
  <c r="P1497" i="58"/>
  <c r="L1497" i="58"/>
  <c r="R103" i="58"/>
  <c r="S103" i="58"/>
  <c r="K167" i="58"/>
  <c r="T167" i="58"/>
  <c r="U231" i="58"/>
  <c r="V231" i="58"/>
  <c r="U295" i="58"/>
  <c r="V295" i="58"/>
  <c r="S383" i="58"/>
  <c r="R383" i="58"/>
  <c r="J383" i="58"/>
  <c r="S423" i="58"/>
  <c r="R423" i="58"/>
  <c r="R551" i="58"/>
  <c r="S551" i="58"/>
  <c r="R84" i="58"/>
  <c r="S84" i="58"/>
  <c r="K148" i="58"/>
  <c r="T148" i="58"/>
  <c r="Q212" i="58"/>
  <c r="J212" i="58"/>
  <c r="T276" i="58"/>
  <c r="K276" i="58"/>
  <c r="S364" i="58"/>
  <c r="R364" i="58"/>
  <c r="J364" i="58"/>
  <c r="U1673" i="58"/>
  <c r="V1673" i="58"/>
  <c r="U57" i="58"/>
  <c r="V57" i="58"/>
  <c r="K121" i="58"/>
  <c r="T121" i="58"/>
  <c r="V185" i="58"/>
  <c r="U185" i="58"/>
  <c r="S273" i="58"/>
  <c r="R273" i="58"/>
  <c r="J273" i="58"/>
  <c r="R313" i="58"/>
  <c r="S313" i="58"/>
  <c r="R441" i="58"/>
  <c r="S441" i="58"/>
  <c r="Q70" i="58"/>
  <c r="S158" i="58"/>
  <c r="R158" i="58"/>
  <c r="J158" i="58"/>
  <c r="K454" i="58"/>
  <c r="T454" i="58"/>
  <c r="T518" i="58"/>
  <c r="K518" i="58"/>
  <c r="J1695" i="58"/>
  <c r="S1695" i="58"/>
  <c r="R1695" i="58"/>
  <c r="Q219" i="58"/>
  <c r="V283" i="58"/>
  <c r="U283" i="58"/>
  <c r="K347" i="58"/>
  <c r="T347" i="58"/>
  <c r="R435" i="58"/>
  <c r="S435" i="58"/>
  <c r="J435" i="58"/>
  <c r="R144" i="58"/>
  <c r="S144" i="58"/>
  <c r="U399" i="58"/>
  <c r="V399" i="58"/>
  <c r="V463" i="58"/>
  <c r="U463" i="58"/>
  <c r="Q252" i="58"/>
  <c r="J252" i="58"/>
  <c r="U316" i="58"/>
  <c r="V316" i="58"/>
  <c r="Q380" i="58"/>
  <c r="J380" i="58"/>
  <c r="V225" i="58"/>
  <c r="U225" i="58"/>
  <c r="T289" i="58"/>
  <c r="K289" i="58"/>
  <c r="T110" i="58"/>
  <c r="K110" i="58"/>
  <c r="V174" i="58"/>
  <c r="U174" i="58"/>
  <c r="T366" i="58"/>
  <c r="K366" i="58"/>
  <c r="T430" i="58"/>
  <c r="K430" i="58"/>
  <c r="V515" i="58"/>
  <c r="U515" i="58"/>
  <c r="J539" i="58"/>
  <c r="V56" i="58"/>
  <c r="U56" i="58"/>
  <c r="K1691" i="58"/>
  <c r="T1691" i="58"/>
  <c r="K55" i="58"/>
  <c r="T55" i="58"/>
  <c r="J79" i="58"/>
  <c r="S247" i="58"/>
  <c r="R247" i="58"/>
  <c r="T311" i="58"/>
  <c r="K311" i="58"/>
  <c r="T567" i="58"/>
  <c r="K567" i="58"/>
  <c r="Q164" i="58"/>
  <c r="J164" i="58"/>
  <c r="T228" i="58"/>
  <c r="K228" i="58"/>
  <c r="T292" i="58"/>
  <c r="K292" i="58"/>
  <c r="R420" i="58"/>
  <c r="S420" i="58"/>
  <c r="Q73" i="58"/>
  <c r="J73" i="58"/>
  <c r="T137" i="58"/>
  <c r="K137" i="58"/>
  <c r="J161" i="58"/>
  <c r="R265" i="58"/>
  <c r="S265" i="58"/>
  <c r="V329" i="58"/>
  <c r="U329" i="58"/>
  <c r="V393" i="58"/>
  <c r="U393" i="58"/>
  <c r="S521" i="58"/>
  <c r="R521" i="58"/>
  <c r="V214" i="58"/>
  <c r="U214" i="58"/>
  <c r="U470" i="58"/>
  <c r="V470" i="58"/>
  <c r="J494" i="58"/>
  <c r="J558" i="58"/>
  <c r="U235" i="58"/>
  <c r="V235" i="58"/>
  <c r="T287" i="58"/>
  <c r="K287" i="58"/>
  <c r="U351" i="58"/>
  <c r="V351" i="58"/>
  <c r="Q415" i="58"/>
  <c r="J415" i="58"/>
  <c r="U268" i="58"/>
  <c r="V268" i="58"/>
  <c r="U332" i="58"/>
  <c r="V332" i="58"/>
  <c r="U396" i="58"/>
  <c r="V396" i="58"/>
  <c r="V177" i="58"/>
  <c r="U177" i="58"/>
  <c r="T241" i="58"/>
  <c r="K241" i="58"/>
  <c r="Q305" i="58"/>
  <c r="Q62" i="58"/>
  <c r="J62" i="58"/>
  <c r="R190" i="58"/>
  <c r="S190" i="58"/>
  <c r="Q254" i="58"/>
  <c r="J254" i="58"/>
  <c r="V318" i="58"/>
  <c r="U318" i="58"/>
  <c r="J342" i="58"/>
  <c r="K510" i="58"/>
  <c r="T510" i="58"/>
  <c r="R83" i="58"/>
  <c r="S83" i="58"/>
  <c r="V199" i="58"/>
  <c r="U199" i="58"/>
  <c r="U263" i="58"/>
  <c r="V263" i="58"/>
  <c r="U500" i="58"/>
  <c r="V500" i="58"/>
  <c r="K564" i="58"/>
  <c r="T564" i="58"/>
  <c r="Q1651" i="58"/>
  <c r="K89" i="58"/>
  <c r="T89" i="58"/>
  <c r="U153" i="58"/>
  <c r="V153" i="58"/>
  <c r="Q217" i="58"/>
  <c r="J217" i="58"/>
  <c r="T38" i="58"/>
  <c r="K38" i="58"/>
  <c r="T102" i="58"/>
  <c r="K102" i="58"/>
  <c r="K166" i="58"/>
  <c r="T166" i="58"/>
  <c r="V550" i="58"/>
  <c r="U550" i="58"/>
  <c r="T1665" i="58"/>
  <c r="K1665" i="58"/>
  <c r="Q1687" i="58"/>
  <c r="J1687" i="58"/>
  <c r="K379" i="58"/>
  <c r="T379" i="58"/>
  <c r="Q443" i="58"/>
  <c r="J443" i="58"/>
  <c r="S507" i="58"/>
  <c r="R507" i="58"/>
  <c r="R26" i="58"/>
  <c r="S26" i="58"/>
  <c r="R48" i="58"/>
  <c r="S48" i="58"/>
  <c r="T1653" i="58"/>
  <c r="K1653" i="58"/>
  <c r="K175" i="58"/>
  <c r="T175" i="58"/>
  <c r="U239" i="58"/>
  <c r="V239" i="58"/>
  <c r="J263" i="58"/>
  <c r="Q431" i="58"/>
  <c r="J431" i="58"/>
  <c r="Q495" i="58"/>
  <c r="J495" i="58"/>
  <c r="R559" i="58"/>
  <c r="S559" i="58"/>
  <c r="J1682" i="58"/>
  <c r="K156" i="58"/>
  <c r="T156" i="58"/>
  <c r="J180" i="58"/>
  <c r="S220" i="58"/>
  <c r="R220" i="58"/>
  <c r="T412" i="58"/>
  <c r="K412" i="58"/>
  <c r="J436" i="58"/>
  <c r="V471" i="58"/>
  <c r="U471" i="58"/>
  <c r="U535" i="58"/>
  <c r="V535" i="58"/>
  <c r="Q516" i="58"/>
  <c r="U1689" i="58"/>
  <c r="V1689" i="58"/>
  <c r="U361" i="58"/>
  <c r="V361" i="58"/>
  <c r="T425" i="58"/>
  <c r="K425" i="58"/>
  <c r="T489" i="58"/>
  <c r="K489" i="58"/>
  <c r="Q553" i="58"/>
  <c r="T246" i="58"/>
  <c r="K246" i="58"/>
  <c r="K310" i="58"/>
  <c r="T310" i="58"/>
  <c r="K374" i="58"/>
  <c r="T374" i="58"/>
  <c r="Q203" i="58"/>
  <c r="K267" i="58"/>
  <c r="T267" i="58"/>
  <c r="K64" i="58"/>
  <c r="T64" i="58"/>
  <c r="Q128" i="58"/>
  <c r="J128" i="58"/>
  <c r="V255" i="58"/>
  <c r="U255" i="58"/>
  <c r="T447" i="58"/>
  <c r="K447" i="58"/>
  <c r="V511" i="58"/>
  <c r="U511" i="58"/>
  <c r="J68" i="58"/>
  <c r="V236" i="58"/>
  <c r="U236" i="58"/>
  <c r="V492" i="58"/>
  <c r="U492" i="58"/>
  <c r="U1659" i="58"/>
  <c r="V1659" i="58"/>
  <c r="V145" i="58"/>
  <c r="U145" i="58"/>
  <c r="V401" i="58"/>
  <c r="U401" i="58"/>
  <c r="Q1672" i="58"/>
  <c r="V222" i="58"/>
  <c r="U222" i="58"/>
  <c r="V286" i="58"/>
  <c r="U286" i="58"/>
  <c r="T478" i="58"/>
  <c r="K478" i="58"/>
  <c r="J36" i="58"/>
  <c r="K115" i="58"/>
  <c r="T115" i="58"/>
  <c r="K371" i="58"/>
  <c r="T371" i="58"/>
  <c r="J188" i="58"/>
  <c r="J340" i="58"/>
  <c r="J305" i="58"/>
  <c r="J377" i="58"/>
  <c r="J102" i="58"/>
  <c r="J358" i="58"/>
  <c r="J486" i="58"/>
  <c r="J59" i="58"/>
  <c r="J152" i="58"/>
  <c r="R152" i="58"/>
  <c r="S152" i="58"/>
  <c r="R216" i="58"/>
  <c r="S216" i="58"/>
  <c r="J216" i="58"/>
  <c r="S280" i="58"/>
  <c r="J280" i="58"/>
  <c r="R280" i="58"/>
  <c r="S344" i="58"/>
  <c r="J344" i="58"/>
  <c r="R344" i="58"/>
  <c r="J408" i="58"/>
  <c r="S408" i="58"/>
  <c r="R408" i="58"/>
  <c r="J472" i="58"/>
  <c r="R472" i="58"/>
  <c r="S472" i="58"/>
  <c r="Q261" i="58"/>
  <c r="V325" i="58"/>
  <c r="U325" i="58"/>
  <c r="U389" i="58"/>
  <c r="V389" i="58"/>
  <c r="S477" i="58"/>
  <c r="R477" i="58"/>
  <c r="J477" i="58"/>
  <c r="V258" i="58"/>
  <c r="U258" i="58"/>
  <c r="S621" i="58"/>
  <c r="J621" i="58"/>
  <c r="R621" i="58"/>
  <c r="Q917" i="58"/>
  <c r="K981" i="58"/>
  <c r="T981" i="58"/>
  <c r="R578" i="58"/>
  <c r="S578" i="58"/>
  <c r="J578" i="58"/>
  <c r="T938" i="58"/>
  <c r="K938" i="58"/>
  <c r="V1002" i="58"/>
  <c r="U1002" i="58"/>
  <c r="J506" i="58"/>
  <c r="S506" i="58"/>
  <c r="R506" i="58"/>
  <c r="Q855" i="58"/>
  <c r="J855" i="58"/>
  <c r="U919" i="58"/>
  <c r="V919" i="58"/>
  <c r="J402" i="58"/>
  <c r="S402" i="58"/>
  <c r="R402" i="58"/>
  <c r="Q828" i="58"/>
  <c r="J828" i="58"/>
  <c r="V892" i="58"/>
  <c r="U892" i="58"/>
  <c r="V956" i="58"/>
  <c r="U956" i="58"/>
  <c r="S1044" i="58"/>
  <c r="R1044" i="58"/>
  <c r="J1044" i="58"/>
  <c r="Q793" i="58"/>
  <c r="J793" i="58"/>
  <c r="U857" i="58"/>
  <c r="V857" i="58"/>
  <c r="T921" i="58"/>
  <c r="K921" i="58"/>
  <c r="S1009" i="58"/>
  <c r="R1009" i="58"/>
  <c r="J1009" i="58"/>
  <c r="Q750" i="58"/>
  <c r="J750" i="58"/>
  <c r="V814" i="58"/>
  <c r="U814" i="58"/>
  <c r="U878" i="58"/>
  <c r="V878" i="58"/>
  <c r="S966" i="58"/>
  <c r="R966" i="58"/>
  <c r="J966" i="58"/>
  <c r="R643" i="58"/>
  <c r="S643" i="58"/>
  <c r="Q707" i="58"/>
  <c r="J707" i="58"/>
  <c r="V771" i="58"/>
  <c r="U771" i="58"/>
  <c r="V835" i="58"/>
  <c r="U835" i="58"/>
  <c r="R923" i="58"/>
  <c r="J923" i="58"/>
  <c r="S923" i="58"/>
  <c r="Q624" i="58"/>
  <c r="J624" i="58"/>
  <c r="Q688" i="58"/>
  <c r="J688" i="58"/>
  <c r="R752" i="58"/>
  <c r="S752" i="58"/>
  <c r="S816" i="58"/>
  <c r="R816" i="58"/>
  <c r="S944" i="58"/>
  <c r="R944" i="58"/>
  <c r="S129" i="58"/>
  <c r="J129" i="58"/>
  <c r="R129" i="58"/>
  <c r="S385" i="58"/>
  <c r="R385" i="58"/>
  <c r="J385" i="58"/>
  <c r="S211" i="58"/>
  <c r="R211" i="58"/>
  <c r="J211" i="58"/>
  <c r="J291" i="58"/>
  <c r="S291" i="58"/>
  <c r="R291" i="58"/>
  <c r="Q96" i="58"/>
  <c r="J96" i="58"/>
  <c r="V112" i="58"/>
  <c r="U112" i="58"/>
  <c r="V232" i="58"/>
  <c r="U232" i="58"/>
  <c r="S424" i="58"/>
  <c r="R424" i="58"/>
  <c r="K1685" i="58"/>
  <c r="T1685" i="58"/>
  <c r="Q45" i="58"/>
  <c r="J45" i="58"/>
  <c r="U109" i="58"/>
  <c r="V109" i="58"/>
  <c r="J133" i="58"/>
  <c r="K301" i="58"/>
  <c r="T301" i="58"/>
  <c r="V365" i="58"/>
  <c r="U365" i="58"/>
  <c r="R493" i="58"/>
  <c r="S493" i="58"/>
  <c r="Q557" i="58"/>
  <c r="J557" i="58"/>
  <c r="T42" i="58"/>
  <c r="K42" i="58"/>
  <c r="S170" i="58"/>
  <c r="R170" i="58"/>
  <c r="T298" i="58"/>
  <c r="K298" i="58"/>
  <c r="K765" i="58"/>
  <c r="T765" i="58"/>
  <c r="V1021" i="58"/>
  <c r="U1021" i="58"/>
  <c r="J1045" i="58"/>
  <c r="J544" i="58"/>
  <c r="R658" i="58"/>
  <c r="S658" i="58"/>
  <c r="T722" i="58"/>
  <c r="K722" i="58"/>
  <c r="J810" i="58"/>
  <c r="V978" i="58"/>
  <c r="U978" i="58"/>
  <c r="K703" i="58"/>
  <c r="T703" i="58"/>
  <c r="T831" i="58"/>
  <c r="K831" i="58"/>
  <c r="K895" i="58"/>
  <c r="T895" i="58"/>
  <c r="U959" i="58"/>
  <c r="V959" i="58"/>
  <c r="U1023" i="58"/>
  <c r="V1023" i="58"/>
  <c r="K488" i="58"/>
  <c r="T488" i="58"/>
  <c r="J572" i="58"/>
  <c r="R676" i="58"/>
  <c r="S676" i="58"/>
  <c r="V804" i="58"/>
  <c r="U804" i="58"/>
  <c r="Q868" i="58"/>
  <c r="J868" i="58"/>
  <c r="S932" i="58"/>
  <c r="R932" i="58"/>
  <c r="Q996" i="58"/>
  <c r="J996" i="58"/>
  <c r="Q1060" i="58"/>
  <c r="J1060" i="58"/>
  <c r="T641" i="58"/>
  <c r="K641" i="58"/>
  <c r="J729" i="58"/>
  <c r="S769" i="58"/>
  <c r="R769" i="58"/>
  <c r="T961" i="58"/>
  <c r="K961" i="58"/>
  <c r="Q1025" i="58"/>
  <c r="J1025" i="58"/>
  <c r="U598" i="58"/>
  <c r="V598" i="58"/>
  <c r="V662" i="58"/>
  <c r="U662" i="58"/>
  <c r="Q726" i="58"/>
  <c r="J726" i="58"/>
  <c r="U522" i="58"/>
  <c r="V522" i="58"/>
  <c r="V683" i="58"/>
  <c r="U683" i="58"/>
  <c r="S747" i="58"/>
  <c r="R747" i="58"/>
  <c r="J313" i="58"/>
  <c r="Q213" i="58"/>
  <c r="J213" i="58"/>
  <c r="K405" i="58"/>
  <c r="T405" i="58"/>
  <c r="R722" i="58"/>
  <c r="U588" i="58"/>
  <c r="V588" i="58"/>
  <c r="V652" i="58"/>
  <c r="U652" i="58"/>
  <c r="U617" i="58"/>
  <c r="V617" i="58"/>
  <c r="T809" i="58"/>
  <c r="K809" i="58"/>
  <c r="U873" i="58"/>
  <c r="V873" i="58"/>
  <c r="U1065" i="58"/>
  <c r="V1065" i="58"/>
  <c r="V574" i="58"/>
  <c r="U574" i="58"/>
  <c r="U766" i="58"/>
  <c r="V766" i="58"/>
  <c r="T830" i="58"/>
  <c r="K830" i="58"/>
  <c r="K1022" i="58"/>
  <c r="T1022" i="58"/>
  <c r="K394" i="58"/>
  <c r="T394" i="58"/>
  <c r="U723" i="58"/>
  <c r="V723" i="58"/>
  <c r="T787" i="58"/>
  <c r="K787" i="58"/>
  <c r="S811" i="58"/>
  <c r="T1043" i="58"/>
  <c r="K1043" i="58"/>
  <c r="T704" i="58"/>
  <c r="K704" i="58"/>
  <c r="T768" i="58"/>
  <c r="K768" i="58"/>
  <c r="S792" i="58"/>
  <c r="T184" i="58"/>
  <c r="K184" i="58"/>
  <c r="T189" i="58"/>
  <c r="K189" i="58"/>
  <c r="U253" i="58"/>
  <c r="V253" i="58"/>
  <c r="U781" i="58"/>
  <c r="V781" i="58"/>
  <c r="T845" i="58"/>
  <c r="K845" i="58"/>
  <c r="V738" i="58"/>
  <c r="U738" i="58"/>
  <c r="V802" i="58"/>
  <c r="U802" i="58"/>
  <c r="U866" i="58"/>
  <c r="V866" i="58"/>
  <c r="U783" i="58"/>
  <c r="V783" i="58"/>
  <c r="K847" i="58"/>
  <c r="T847" i="58"/>
  <c r="U692" i="58"/>
  <c r="V692" i="58"/>
  <c r="V756" i="58"/>
  <c r="U756" i="58"/>
  <c r="K820" i="58"/>
  <c r="T820" i="58"/>
  <c r="T657" i="58"/>
  <c r="K657" i="58"/>
  <c r="K721" i="58"/>
  <c r="T721" i="58"/>
  <c r="U785" i="58"/>
  <c r="V785" i="58"/>
  <c r="V678" i="58"/>
  <c r="U678" i="58"/>
  <c r="U635" i="58"/>
  <c r="V635" i="58"/>
  <c r="V434" i="58"/>
  <c r="U434" i="58"/>
  <c r="T616" i="58"/>
  <c r="K616" i="58"/>
  <c r="K224" i="58"/>
  <c r="T224" i="58"/>
  <c r="K352" i="58"/>
  <c r="T352" i="58"/>
  <c r="U421" i="58"/>
  <c r="V421" i="58"/>
  <c r="V485" i="58"/>
  <c r="U485" i="58"/>
  <c r="V98" i="58"/>
  <c r="U98" i="58"/>
  <c r="V757" i="58"/>
  <c r="U757" i="58"/>
  <c r="K885" i="58"/>
  <c r="T885" i="58"/>
  <c r="V970" i="58"/>
  <c r="U970" i="58"/>
  <c r="V887" i="58"/>
  <c r="U887" i="58"/>
  <c r="K951" i="58"/>
  <c r="T951" i="58"/>
  <c r="T924" i="58"/>
  <c r="K924" i="58"/>
  <c r="K825" i="58"/>
  <c r="T825" i="58"/>
  <c r="V889" i="58"/>
  <c r="U889" i="58"/>
  <c r="T953" i="58"/>
  <c r="K953" i="58"/>
  <c r="K782" i="58"/>
  <c r="T782" i="58"/>
  <c r="K846" i="58"/>
  <c r="T846" i="58"/>
  <c r="U739" i="58"/>
  <c r="V739" i="58"/>
  <c r="V803" i="58"/>
  <c r="U803" i="58"/>
  <c r="V720" i="58"/>
  <c r="U720" i="58"/>
  <c r="K784" i="58"/>
  <c r="T784" i="58"/>
  <c r="S257" i="58"/>
  <c r="R257" i="58"/>
  <c r="J257" i="58"/>
  <c r="S513" i="58"/>
  <c r="R513" i="58"/>
  <c r="J513" i="58"/>
  <c r="S531" i="58"/>
  <c r="R531" i="58"/>
  <c r="J531" i="58"/>
  <c r="V200" i="58"/>
  <c r="U200" i="58"/>
  <c r="T456" i="58"/>
  <c r="K456" i="58"/>
  <c r="K141" i="58"/>
  <c r="T141" i="58"/>
  <c r="S229" i="58"/>
  <c r="K397" i="58"/>
  <c r="T397" i="58"/>
  <c r="T1668" i="58"/>
  <c r="K1668" i="58"/>
  <c r="S629" i="58"/>
  <c r="K797" i="58"/>
  <c r="T797" i="58"/>
  <c r="V861" i="58"/>
  <c r="U861" i="58"/>
  <c r="R885" i="58"/>
  <c r="T568" i="58"/>
  <c r="K568" i="58"/>
  <c r="R586" i="58"/>
  <c r="V818" i="58"/>
  <c r="U818" i="58"/>
  <c r="R842" i="58"/>
  <c r="R538" i="58"/>
  <c r="T799" i="58"/>
  <c r="K799" i="58"/>
  <c r="J823" i="58"/>
  <c r="V1055" i="58"/>
  <c r="U1055" i="58"/>
  <c r="T772" i="58"/>
  <c r="K772" i="58"/>
  <c r="R796" i="58"/>
  <c r="V1028" i="58"/>
  <c r="U1028" i="58"/>
  <c r="S1052" i="58"/>
  <c r="U737" i="58"/>
  <c r="V737" i="58"/>
  <c r="J761" i="58"/>
  <c r="V993" i="58"/>
  <c r="U993" i="58"/>
  <c r="R1017" i="58"/>
  <c r="U694" i="58"/>
  <c r="V694" i="58"/>
  <c r="J718" i="58"/>
  <c r="T950" i="58"/>
  <c r="K950" i="58"/>
  <c r="S974" i="58"/>
  <c r="U651" i="58"/>
  <c r="V651" i="58"/>
  <c r="S675" i="58"/>
  <c r="T907" i="58"/>
  <c r="K907" i="58"/>
  <c r="S931" i="58"/>
  <c r="T632" i="58"/>
  <c r="K632" i="58"/>
  <c r="S656" i="58"/>
  <c r="T227" i="58"/>
  <c r="K227" i="58"/>
  <c r="V373" i="58"/>
  <c r="U373" i="58"/>
  <c r="U501" i="58"/>
  <c r="V501" i="58"/>
  <c r="K242" i="58"/>
  <c r="T242" i="58"/>
  <c r="T581" i="58"/>
  <c r="K581" i="58"/>
  <c r="K1029" i="58"/>
  <c r="T1029" i="58"/>
  <c r="U450" i="58"/>
  <c r="V450" i="58"/>
  <c r="K922" i="58"/>
  <c r="T922" i="58"/>
  <c r="K986" i="58"/>
  <c r="T986" i="58"/>
  <c r="U903" i="58"/>
  <c r="V903" i="58"/>
  <c r="K967" i="58"/>
  <c r="T967" i="58"/>
  <c r="T876" i="58"/>
  <c r="K876" i="58"/>
  <c r="U940" i="58"/>
  <c r="V940" i="58"/>
  <c r="U841" i="58"/>
  <c r="V841" i="58"/>
  <c r="T905" i="58"/>
  <c r="K905" i="58"/>
  <c r="U969" i="58"/>
  <c r="V969" i="58"/>
  <c r="K798" i="58"/>
  <c r="T798" i="58"/>
  <c r="U862" i="58"/>
  <c r="V862" i="58"/>
  <c r="T755" i="58"/>
  <c r="K755" i="58"/>
  <c r="V819" i="58"/>
  <c r="U819" i="58"/>
  <c r="T736" i="58"/>
  <c r="K736" i="58"/>
  <c r="V800" i="58"/>
  <c r="U800" i="58"/>
  <c r="S193" i="58"/>
  <c r="J193" i="58"/>
  <c r="R193" i="58"/>
  <c r="S449" i="58"/>
  <c r="J449" i="58"/>
  <c r="R449" i="58"/>
  <c r="V1656" i="58"/>
  <c r="U1656" i="58"/>
  <c r="U152" i="58"/>
  <c r="V152" i="58"/>
  <c r="V1655" i="58"/>
  <c r="U1655" i="58"/>
  <c r="U477" i="58"/>
  <c r="V477" i="58"/>
  <c r="U541" i="58"/>
  <c r="V541" i="58"/>
  <c r="V90" i="58"/>
  <c r="U90" i="58"/>
  <c r="V282" i="58"/>
  <c r="U282" i="58"/>
  <c r="K530" i="58"/>
  <c r="T530" i="58"/>
  <c r="V813" i="58"/>
  <c r="U813" i="58"/>
  <c r="S837" i="58"/>
  <c r="U1069" i="58"/>
  <c r="V1069" i="58"/>
  <c r="V770" i="58"/>
  <c r="U770" i="58"/>
  <c r="U1026" i="58"/>
  <c r="V1026" i="58"/>
  <c r="J1050" i="58"/>
  <c r="T751" i="58"/>
  <c r="K751" i="58"/>
  <c r="T943" i="58"/>
  <c r="K943" i="58"/>
  <c r="T1007" i="58"/>
  <c r="K1007" i="58"/>
  <c r="V980" i="58"/>
  <c r="U980" i="58"/>
  <c r="R1004" i="58"/>
  <c r="V689" i="58"/>
  <c r="U689" i="58"/>
  <c r="R713" i="58"/>
  <c r="T945" i="58"/>
  <c r="K945" i="58"/>
  <c r="V646" i="58"/>
  <c r="U646" i="58"/>
  <c r="S670" i="58"/>
  <c r="J926" i="58"/>
  <c r="K458" i="58"/>
  <c r="T458" i="58"/>
  <c r="V603" i="58"/>
  <c r="U603" i="58"/>
  <c r="V795" i="58"/>
  <c r="U795" i="58"/>
  <c r="T859" i="58"/>
  <c r="K859" i="58"/>
  <c r="J883" i="58"/>
  <c r="K584" i="58"/>
  <c r="T584" i="58"/>
  <c r="R608" i="58"/>
  <c r="R456" i="58"/>
  <c r="R605" i="58"/>
  <c r="R799" i="58"/>
  <c r="J972" i="58"/>
  <c r="S913" i="58"/>
  <c r="J678" i="58"/>
  <c r="S595" i="58"/>
  <c r="R955" i="58"/>
  <c r="T1094" i="58"/>
  <c r="K1094" i="58"/>
  <c r="U1357" i="58"/>
  <c r="V1357" i="58"/>
  <c r="J184" i="58"/>
  <c r="R141" i="58"/>
  <c r="S818" i="58"/>
  <c r="S671" i="58"/>
  <c r="R847" i="58"/>
  <c r="R844" i="58"/>
  <c r="R870" i="58"/>
  <c r="S536" i="58"/>
  <c r="R872" i="58"/>
  <c r="K1048" i="58"/>
  <c r="T1048" i="58"/>
  <c r="T1075" i="58"/>
  <c r="K1075" i="58"/>
  <c r="T1332" i="58"/>
  <c r="K1332" i="58"/>
  <c r="S1356" i="58"/>
  <c r="K1112" i="58"/>
  <c r="T1112" i="58"/>
  <c r="S1136" i="58"/>
  <c r="U1369" i="58"/>
  <c r="V1369" i="58"/>
  <c r="S1393" i="58"/>
  <c r="S1457" i="58"/>
  <c r="V1157" i="58"/>
  <c r="U1157" i="58"/>
  <c r="R1245" i="58"/>
  <c r="K1234" i="58"/>
  <c r="T1234" i="58"/>
  <c r="U1349" i="58"/>
  <c r="V1349" i="58"/>
  <c r="U1304" i="58"/>
  <c r="V1304" i="58"/>
  <c r="V1132" i="58"/>
  <c r="U1132" i="58"/>
  <c r="S1156" i="58"/>
  <c r="U1209" i="58"/>
  <c r="V1209" i="58"/>
  <c r="K1450" i="58"/>
  <c r="T1450" i="58"/>
  <c r="R1311" i="58"/>
  <c r="T1362" i="58"/>
  <c r="K1362" i="58"/>
  <c r="V1378" i="58"/>
  <c r="U1378" i="58"/>
  <c r="S376" i="58"/>
  <c r="R277" i="58"/>
  <c r="S405" i="58"/>
  <c r="S738" i="58"/>
  <c r="R866" i="58"/>
  <c r="R994" i="58"/>
  <c r="R719" i="58"/>
  <c r="J991" i="58"/>
  <c r="R628" i="58"/>
  <c r="J756" i="58"/>
  <c r="R1028" i="58"/>
  <c r="S657" i="58"/>
  <c r="J785" i="58"/>
  <c r="J1065" i="58"/>
  <c r="S1062" i="58"/>
  <c r="S576" i="58"/>
  <c r="S824" i="58"/>
  <c r="R984" i="58"/>
  <c r="K1174" i="58"/>
  <c r="T1174" i="58"/>
  <c r="T1255" i="58"/>
  <c r="K1255" i="58"/>
  <c r="V1243" i="58"/>
  <c r="U1243" i="58"/>
  <c r="T1389" i="58"/>
  <c r="K1389" i="58"/>
  <c r="V1281" i="58"/>
  <c r="U1281" i="58"/>
  <c r="T1063" i="58"/>
  <c r="K1063" i="58"/>
  <c r="T1326" i="58"/>
  <c r="K1326" i="58"/>
  <c r="T1082" i="58"/>
  <c r="K1082" i="58"/>
  <c r="V1146" i="58"/>
  <c r="U1146" i="58"/>
  <c r="V1403" i="58"/>
  <c r="U1403" i="58"/>
  <c r="S1427" i="58"/>
  <c r="V1215" i="58"/>
  <c r="U1215" i="58"/>
  <c r="U1408" i="58"/>
  <c r="V1408" i="58"/>
  <c r="U1285" i="58"/>
  <c r="V1285" i="58"/>
  <c r="U1236" i="58"/>
  <c r="V1236" i="58"/>
  <c r="T1121" i="58"/>
  <c r="K1121" i="58"/>
  <c r="J72" i="58"/>
  <c r="J336" i="58"/>
  <c r="R999" i="58"/>
  <c r="J1036" i="58"/>
  <c r="R937" i="58"/>
  <c r="J886" i="58"/>
  <c r="J651" i="58"/>
  <c r="S971" i="58"/>
  <c r="T1000" i="58"/>
  <c r="K1000" i="58"/>
  <c r="T1086" i="58"/>
  <c r="K1086" i="58"/>
  <c r="V1284" i="58"/>
  <c r="U1284" i="58"/>
  <c r="V1348" i="58"/>
  <c r="U1348" i="58"/>
  <c r="U1321" i="58"/>
  <c r="V1321" i="58"/>
  <c r="U1385" i="58"/>
  <c r="V1385" i="58"/>
  <c r="U1449" i="58"/>
  <c r="V1449" i="58"/>
  <c r="V1366" i="58"/>
  <c r="U1366" i="58"/>
  <c r="U1430" i="58"/>
  <c r="V1430" i="58"/>
  <c r="U1437" i="58"/>
  <c r="V1437" i="58"/>
  <c r="T1443" i="58"/>
  <c r="K1443" i="58"/>
  <c r="U1413" i="58"/>
  <c r="V1413" i="58"/>
  <c r="K1084" i="58"/>
  <c r="T1084" i="58"/>
  <c r="T1148" i="58"/>
  <c r="K1148" i="58"/>
  <c r="J200" i="58"/>
  <c r="J432" i="58"/>
  <c r="R202" i="58"/>
  <c r="S669" i="58"/>
  <c r="S1053" i="58"/>
  <c r="S948" i="58"/>
  <c r="R801" i="58"/>
  <c r="R843" i="58"/>
  <c r="S1019" i="58"/>
  <c r="J760" i="58"/>
  <c r="J856" i="58"/>
  <c r="K1195" i="58"/>
  <c r="T1195" i="58"/>
  <c r="V1452" i="58"/>
  <c r="U1452" i="58"/>
  <c r="S1325" i="58"/>
  <c r="T1232" i="58"/>
  <c r="K1232" i="58"/>
  <c r="K1293" i="58"/>
  <c r="T1293" i="58"/>
  <c r="U1278" i="58"/>
  <c r="V1278" i="58"/>
  <c r="T1098" i="58"/>
  <c r="K1098" i="58"/>
  <c r="S1122" i="58"/>
  <c r="V1355" i="58"/>
  <c r="U1355" i="58"/>
  <c r="T1167" i="58"/>
  <c r="K1167" i="58"/>
  <c r="T1424" i="58"/>
  <c r="K1424" i="58"/>
  <c r="T1073" i="58"/>
  <c r="K1073" i="58"/>
  <c r="R392" i="58"/>
  <c r="R1663" i="58"/>
  <c r="S205" i="58"/>
  <c r="R82" i="58"/>
  <c r="R210" i="58"/>
  <c r="S677" i="58"/>
  <c r="J805" i="58"/>
  <c r="R626" i="58"/>
  <c r="S1010" i="58"/>
  <c r="J442" i="58"/>
  <c r="S849" i="58"/>
  <c r="R574" i="58"/>
  <c r="R571" i="58"/>
  <c r="R851" i="58"/>
  <c r="S640" i="58"/>
  <c r="R912" i="58"/>
  <c r="K1102" i="58"/>
  <c r="T1102" i="58"/>
  <c r="T1171" i="58"/>
  <c r="K1171" i="58"/>
  <c r="T1235" i="58"/>
  <c r="K1235" i="58"/>
  <c r="V1300" i="58"/>
  <c r="U1300" i="58"/>
  <c r="V1208" i="58"/>
  <c r="U1208" i="58"/>
  <c r="V1273" i="58"/>
  <c r="U1273" i="58"/>
  <c r="T1318" i="58"/>
  <c r="K1318" i="58"/>
  <c r="U1331" i="58"/>
  <c r="V1331" i="58"/>
  <c r="T1395" i="58"/>
  <c r="K1395" i="58"/>
  <c r="U1400" i="58"/>
  <c r="V1400" i="58"/>
  <c r="T1464" i="58"/>
  <c r="K1464" i="58"/>
  <c r="T1290" i="58"/>
  <c r="K1290" i="58"/>
  <c r="V1354" i="58"/>
  <c r="U1354" i="58"/>
  <c r="V1418" i="58"/>
  <c r="U1418" i="58"/>
  <c r="T1335" i="58"/>
  <c r="K1335" i="58"/>
  <c r="K1423" i="58"/>
  <c r="T1423" i="58"/>
  <c r="V1463" i="58"/>
  <c r="U1463" i="58"/>
  <c r="J304" i="58"/>
  <c r="R85" i="58"/>
  <c r="R341" i="58"/>
  <c r="R634" i="58"/>
  <c r="J762" i="58"/>
  <c r="S890" i="58"/>
  <c r="R615" i="58"/>
  <c r="J652" i="58"/>
  <c r="S780" i="58"/>
  <c r="S514" i="58"/>
  <c r="S681" i="58"/>
  <c r="R806" i="58"/>
  <c r="R800" i="58"/>
  <c r="T1287" i="58"/>
  <c r="K1287" i="58"/>
  <c r="V1404" i="58"/>
  <c r="U1404" i="58"/>
  <c r="U1441" i="58"/>
  <c r="V1441" i="58"/>
  <c r="U1445" i="58"/>
  <c r="V1445" i="58"/>
  <c r="V1365" i="58"/>
  <c r="U1365" i="58"/>
  <c r="T1114" i="58"/>
  <c r="K1114" i="58"/>
  <c r="U1119" i="58"/>
  <c r="V1119" i="58"/>
  <c r="U1183" i="58"/>
  <c r="V1183" i="58"/>
  <c r="T1204" i="58"/>
  <c r="K1204" i="58"/>
  <c r="T1375" i="58"/>
  <c r="K1375" i="58"/>
  <c r="U1426" i="58"/>
  <c r="V1426" i="58"/>
  <c r="R1402" i="58"/>
  <c r="J935" i="58"/>
  <c r="S964" i="58"/>
  <c r="S1043" i="58"/>
  <c r="R696" i="58"/>
  <c r="R864" i="58"/>
  <c r="U1182" i="58"/>
  <c r="V1182" i="58"/>
  <c r="V1246" i="58"/>
  <c r="U1246" i="58"/>
  <c r="V1380" i="58"/>
  <c r="U1380" i="58"/>
  <c r="U1405" i="58"/>
  <c r="V1405" i="58"/>
  <c r="U1417" i="58"/>
  <c r="V1417" i="58"/>
  <c r="V1462" i="58"/>
  <c r="U1462" i="58"/>
  <c r="T1090" i="58"/>
  <c r="K1090" i="58"/>
  <c r="K1095" i="58"/>
  <c r="T1095" i="58"/>
  <c r="T1159" i="58"/>
  <c r="K1159" i="58"/>
  <c r="U1180" i="58"/>
  <c r="V1180" i="58"/>
  <c r="T1244" i="58"/>
  <c r="K1244" i="58"/>
  <c r="J1258" i="58"/>
  <c r="S1386" i="58"/>
  <c r="R1317" i="58"/>
  <c r="S1327" i="58"/>
  <c r="R1171" i="58"/>
  <c r="S1300" i="58"/>
  <c r="J1080" i="58"/>
  <c r="S1401" i="58"/>
  <c r="R1262" i="58"/>
  <c r="S1406" i="58"/>
  <c r="R1339" i="58"/>
  <c r="S1383" i="58"/>
  <c r="S1308" i="58"/>
  <c r="R1085" i="58"/>
  <c r="R1086" i="58"/>
  <c r="J1273" i="58"/>
  <c r="S1133" i="58"/>
  <c r="S1278" i="58"/>
  <c r="R1210" i="58"/>
  <c r="R1355" i="58"/>
  <c r="R1281" i="58"/>
  <c r="R1425" i="58"/>
  <c r="S1143" i="58"/>
  <c r="S1364" i="58"/>
  <c r="R1144" i="58"/>
  <c r="R1149" i="58"/>
  <c r="S1082" i="58"/>
  <c r="R1248" i="58"/>
  <c r="S1429" i="58"/>
  <c r="R1101" i="58"/>
  <c r="S1151" i="58"/>
  <c r="J1153" i="58"/>
  <c r="S1000" i="58"/>
  <c r="S1243" i="58"/>
  <c r="R1389" i="58"/>
  <c r="J1197" i="58"/>
  <c r="S1342" i="58"/>
  <c r="R1345" i="58"/>
  <c r="R1293" i="58"/>
  <c r="J1207" i="58"/>
  <c r="J1298" i="58"/>
  <c r="R1291" i="58"/>
  <c r="R1217" i="58"/>
  <c r="J1079" i="58"/>
  <c r="U728" i="58"/>
  <c r="V728" i="58"/>
  <c r="V792" i="58"/>
  <c r="U792" i="58"/>
  <c r="U142" i="58"/>
  <c r="V142" i="58"/>
  <c r="T206" i="58"/>
  <c r="K206" i="58"/>
  <c r="T270" i="58"/>
  <c r="K270" i="58"/>
  <c r="K334" i="58"/>
  <c r="T334" i="58"/>
  <c r="U398" i="58"/>
  <c r="V398" i="58"/>
  <c r="Q1663" i="58"/>
  <c r="T213" i="58"/>
  <c r="K213" i="58"/>
  <c r="Q469" i="58"/>
  <c r="K274" i="58"/>
  <c r="T274" i="58"/>
  <c r="T741" i="58"/>
  <c r="K741" i="58"/>
  <c r="T997" i="58"/>
  <c r="K997" i="58"/>
  <c r="V698" i="58"/>
  <c r="U698" i="58"/>
  <c r="V954" i="58"/>
  <c r="U954" i="58"/>
  <c r="T679" i="58"/>
  <c r="K679" i="58"/>
  <c r="K935" i="58"/>
  <c r="T935" i="58"/>
  <c r="T652" i="58"/>
  <c r="K652" i="58"/>
  <c r="U908" i="58"/>
  <c r="V908" i="58"/>
  <c r="T617" i="58"/>
  <c r="K617" i="58"/>
  <c r="K873" i="58"/>
  <c r="T873" i="58"/>
  <c r="T574" i="58"/>
  <c r="K574" i="58"/>
  <c r="V830" i="58"/>
  <c r="U830" i="58"/>
  <c r="U394" i="58"/>
  <c r="V394" i="58"/>
  <c r="R522" i="58"/>
  <c r="S875" i="58"/>
  <c r="S1067" i="58"/>
  <c r="R600" i="58"/>
  <c r="V768" i="58"/>
  <c r="U768" i="58"/>
  <c r="J792" i="58"/>
  <c r="T125" i="58"/>
  <c r="K125" i="58"/>
  <c r="U189" i="58"/>
  <c r="V189" i="58"/>
  <c r="V1684" i="58"/>
  <c r="U1684" i="58"/>
  <c r="U58" i="58"/>
  <c r="V58" i="58"/>
  <c r="K122" i="58"/>
  <c r="T122" i="58"/>
  <c r="T717" i="58"/>
  <c r="K717" i="58"/>
  <c r="K781" i="58"/>
  <c r="T781" i="58"/>
  <c r="T802" i="58"/>
  <c r="K802" i="58"/>
  <c r="K655" i="58"/>
  <c r="T655" i="58"/>
  <c r="V719" i="58"/>
  <c r="U719" i="58"/>
  <c r="T783" i="58"/>
  <c r="K783" i="58"/>
  <c r="U628" i="58"/>
  <c r="V628" i="58"/>
  <c r="T692" i="58"/>
  <c r="K692" i="58"/>
  <c r="T593" i="58"/>
  <c r="K593" i="58"/>
  <c r="U657" i="58"/>
  <c r="V657" i="58"/>
  <c r="V614" i="58"/>
  <c r="U614" i="58"/>
  <c r="T1062" i="58"/>
  <c r="K1062" i="58"/>
  <c r="T571" i="58"/>
  <c r="K571" i="58"/>
  <c r="V1019" i="58"/>
  <c r="U1019" i="58"/>
  <c r="T434" i="58"/>
  <c r="K434" i="58"/>
  <c r="U288" i="58"/>
  <c r="V288" i="58"/>
  <c r="U357" i="58"/>
  <c r="V357" i="58"/>
  <c r="K421" i="58"/>
  <c r="T421" i="58"/>
  <c r="T693" i="58"/>
  <c r="K693" i="58"/>
  <c r="K757" i="58"/>
  <c r="T757" i="58"/>
  <c r="K821" i="58"/>
  <c r="T821" i="58"/>
  <c r="R610" i="58"/>
  <c r="U842" i="58"/>
  <c r="V842" i="58"/>
  <c r="U906" i="58"/>
  <c r="V906" i="58"/>
  <c r="K823" i="58"/>
  <c r="T823" i="58"/>
  <c r="K887" i="58"/>
  <c r="T887" i="58"/>
  <c r="V951" i="58"/>
  <c r="U951" i="58"/>
  <c r="V796" i="58"/>
  <c r="U796" i="58"/>
  <c r="K860" i="58"/>
  <c r="T860" i="58"/>
  <c r="K761" i="58"/>
  <c r="T761" i="58"/>
  <c r="V825" i="58"/>
  <c r="U825" i="58"/>
  <c r="T889" i="58"/>
  <c r="K889" i="58"/>
  <c r="U718" i="58"/>
  <c r="V718" i="58"/>
  <c r="U782" i="58"/>
  <c r="V782" i="58"/>
  <c r="T675" i="58"/>
  <c r="K675" i="58"/>
  <c r="T739" i="58"/>
  <c r="K739" i="58"/>
  <c r="V656" i="58"/>
  <c r="U656" i="58"/>
  <c r="T720" i="58"/>
  <c r="K720" i="58"/>
  <c r="V784" i="58"/>
  <c r="U784" i="58"/>
  <c r="U257" i="58"/>
  <c r="V257" i="58"/>
  <c r="T513" i="58"/>
  <c r="K513" i="58"/>
  <c r="R555" i="58"/>
  <c r="V264" i="58"/>
  <c r="U264" i="58"/>
  <c r="J288" i="58"/>
  <c r="R1693" i="58"/>
  <c r="T205" i="58"/>
  <c r="K205" i="58"/>
  <c r="J293" i="58"/>
  <c r="T461" i="58"/>
  <c r="K461" i="58"/>
  <c r="J485" i="58"/>
  <c r="J549" i="58"/>
  <c r="U138" i="58"/>
  <c r="V138" i="58"/>
  <c r="K605" i="58"/>
  <c r="T605" i="58"/>
  <c r="R693" i="58"/>
  <c r="K861" i="58"/>
  <c r="T861" i="58"/>
  <c r="J949" i="58"/>
  <c r="V568" i="58"/>
  <c r="U568" i="58"/>
  <c r="T818" i="58"/>
  <c r="K818" i="58"/>
  <c r="J906" i="58"/>
  <c r="U362" i="58"/>
  <c r="V362" i="58"/>
  <c r="J631" i="58"/>
  <c r="U799" i="58"/>
  <c r="V799" i="58"/>
  <c r="S823" i="58"/>
  <c r="J887" i="58"/>
  <c r="T1055" i="58"/>
  <c r="K1055" i="58"/>
  <c r="S466" i="58"/>
  <c r="R604" i="58"/>
  <c r="U772" i="58"/>
  <c r="V772" i="58"/>
  <c r="R860" i="58"/>
  <c r="K1028" i="58"/>
  <c r="T1028" i="58"/>
  <c r="R569" i="58"/>
  <c r="T737" i="58"/>
  <c r="K737" i="58"/>
  <c r="S761" i="58"/>
  <c r="S825" i="58"/>
  <c r="K993" i="58"/>
  <c r="T993" i="58"/>
  <c r="S418" i="58"/>
  <c r="T694" i="58"/>
  <c r="K694" i="58"/>
  <c r="R718" i="58"/>
  <c r="J782" i="58"/>
  <c r="V950" i="58"/>
  <c r="U950" i="58"/>
  <c r="T651" i="58"/>
  <c r="K651" i="58"/>
  <c r="J739" i="58"/>
  <c r="U907" i="58"/>
  <c r="V907" i="58"/>
  <c r="S995" i="58"/>
  <c r="U632" i="58"/>
  <c r="V632" i="58"/>
  <c r="J720" i="58"/>
  <c r="V304" i="58"/>
  <c r="U304" i="58"/>
  <c r="V368" i="58"/>
  <c r="U368" i="58"/>
  <c r="V432" i="58"/>
  <c r="U432" i="58"/>
  <c r="K437" i="58"/>
  <c r="T437" i="58"/>
  <c r="V178" i="58"/>
  <c r="U178" i="58"/>
  <c r="U242" i="58"/>
  <c r="V242" i="58"/>
  <c r="K306" i="58"/>
  <c r="T306" i="58"/>
  <c r="U901" i="58"/>
  <c r="V901" i="58"/>
  <c r="U965" i="58"/>
  <c r="V965" i="58"/>
  <c r="U1029" i="58"/>
  <c r="V1029" i="58"/>
  <c r="V858" i="58"/>
  <c r="U858" i="58"/>
  <c r="U922" i="58"/>
  <c r="V922" i="58"/>
  <c r="T839" i="58"/>
  <c r="K839" i="58"/>
  <c r="T903" i="58"/>
  <c r="K903" i="58"/>
  <c r="V812" i="58"/>
  <c r="U812" i="58"/>
  <c r="V876" i="58"/>
  <c r="U876" i="58"/>
  <c r="U777" i="58"/>
  <c r="V777" i="58"/>
  <c r="K841" i="58"/>
  <c r="T841" i="58"/>
  <c r="V734" i="58"/>
  <c r="U734" i="58"/>
  <c r="U798" i="58"/>
  <c r="V798" i="58"/>
  <c r="T691" i="58"/>
  <c r="K691" i="58"/>
  <c r="U755" i="58"/>
  <c r="V755" i="58"/>
  <c r="T672" i="58"/>
  <c r="K672" i="58"/>
  <c r="U736" i="58"/>
  <c r="V736" i="58"/>
  <c r="T193" i="58"/>
  <c r="K193" i="58"/>
  <c r="K339" i="58"/>
  <c r="T339" i="58"/>
  <c r="K419" i="58"/>
  <c r="T419" i="58"/>
  <c r="U472" i="58"/>
  <c r="V472" i="58"/>
  <c r="K1655" i="58"/>
  <c r="T1655" i="58"/>
  <c r="V285" i="58"/>
  <c r="U285" i="58"/>
  <c r="R373" i="58"/>
  <c r="K541" i="58"/>
  <c r="T541" i="58"/>
  <c r="S565" i="58"/>
  <c r="J114" i="58"/>
  <c r="J178" i="58"/>
  <c r="U530" i="58"/>
  <c r="V530" i="58"/>
  <c r="S645" i="58"/>
  <c r="K813" i="58"/>
  <c r="T813" i="58"/>
  <c r="R901" i="58"/>
  <c r="J602" i="58"/>
  <c r="T770" i="58"/>
  <c r="K770" i="58"/>
  <c r="J858" i="58"/>
  <c r="K1026" i="58"/>
  <c r="T1026" i="58"/>
  <c r="S1050" i="58"/>
  <c r="V751" i="58"/>
  <c r="U751" i="58"/>
  <c r="J775" i="58"/>
  <c r="J839" i="58"/>
  <c r="V1007" i="58"/>
  <c r="U1007" i="58"/>
  <c r="J1031" i="58"/>
  <c r="S520" i="58"/>
  <c r="T724" i="58"/>
  <c r="K724" i="58"/>
  <c r="R748" i="58"/>
  <c r="K980" i="58"/>
  <c r="T980" i="58"/>
  <c r="J1068" i="58"/>
  <c r="K689" i="58"/>
  <c r="T689" i="58"/>
  <c r="U945" i="58"/>
  <c r="V945" i="58"/>
  <c r="R1033" i="58"/>
  <c r="T646" i="58"/>
  <c r="K646" i="58"/>
  <c r="J734" i="58"/>
  <c r="T902" i="58"/>
  <c r="K902" i="58"/>
  <c r="R926" i="58"/>
  <c r="R990" i="58"/>
  <c r="K603" i="58"/>
  <c r="T603" i="58"/>
  <c r="S627" i="58"/>
  <c r="S691" i="58"/>
  <c r="V859" i="58"/>
  <c r="U859" i="58"/>
  <c r="S883" i="58"/>
  <c r="J947" i="58"/>
  <c r="U584" i="58"/>
  <c r="V584" i="58"/>
  <c r="J672" i="58"/>
  <c r="R136" i="58"/>
  <c r="S861" i="58"/>
  <c r="R972" i="58"/>
  <c r="R678" i="58"/>
  <c r="J955" i="58"/>
  <c r="S704" i="58"/>
  <c r="U896" i="58"/>
  <c r="V896" i="58"/>
  <c r="S920" i="58"/>
  <c r="V1094" i="58"/>
  <c r="U1094" i="58"/>
  <c r="T1319" i="58"/>
  <c r="K1319" i="58"/>
  <c r="V1227" i="58"/>
  <c r="U1227" i="58"/>
  <c r="U1292" i="58"/>
  <c r="V1292" i="58"/>
  <c r="Q1356" i="58"/>
  <c r="K1072" i="58"/>
  <c r="T1072" i="58"/>
  <c r="R184" i="58"/>
  <c r="J464" i="58"/>
  <c r="S397" i="58"/>
  <c r="R58" i="58"/>
  <c r="R186" i="58"/>
  <c r="R653" i="58"/>
  <c r="J781" i="58"/>
  <c r="J909" i="58"/>
  <c r="J818" i="58"/>
  <c r="J362" i="58"/>
  <c r="J536" i="58"/>
  <c r="R1158" i="58"/>
  <c r="K1139" i="58"/>
  <c r="T1139" i="58"/>
  <c r="R1163" i="58"/>
  <c r="U1332" i="58"/>
  <c r="V1332" i="58"/>
  <c r="K1396" i="58"/>
  <c r="T1396" i="58"/>
  <c r="T1176" i="58"/>
  <c r="K1176" i="58"/>
  <c r="S1200" i="58"/>
  <c r="T1433" i="58"/>
  <c r="K1433" i="58"/>
  <c r="K1157" i="58"/>
  <c r="T1157" i="58"/>
  <c r="K1221" i="58"/>
  <c r="T1221" i="58"/>
  <c r="K1414" i="58"/>
  <c r="T1414" i="58"/>
  <c r="T1299" i="58"/>
  <c r="K1299" i="58"/>
  <c r="R1323" i="58"/>
  <c r="K1349" i="58"/>
  <c r="T1349" i="58"/>
  <c r="K1111" i="58"/>
  <c r="T1111" i="58"/>
  <c r="R1135" i="58"/>
  <c r="V1368" i="58"/>
  <c r="U1368" i="58"/>
  <c r="R1392" i="58"/>
  <c r="V1196" i="58"/>
  <c r="U1196" i="58"/>
  <c r="R1220" i="58"/>
  <c r="V1258" i="58"/>
  <c r="U1258" i="58"/>
  <c r="R1282" i="58"/>
  <c r="V1367" i="58"/>
  <c r="U1367" i="58"/>
  <c r="U1362" i="58"/>
  <c r="V1362" i="58"/>
  <c r="R149" i="58"/>
  <c r="S991" i="58"/>
  <c r="S756" i="58"/>
  <c r="J657" i="58"/>
  <c r="R785" i="58"/>
  <c r="S1065" i="58"/>
  <c r="S694" i="58"/>
  <c r="S827" i="58"/>
  <c r="R904" i="58"/>
  <c r="S904" i="58"/>
  <c r="J904" i="58"/>
  <c r="T1238" i="58"/>
  <c r="K1238" i="58"/>
  <c r="V1255" i="58"/>
  <c r="U1255" i="58"/>
  <c r="J1075" i="58"/>
  <c r="J1332" i="58"/>
  <c r="V1389" i="58"/>
  <c r="U1389" i="58"/>
  <c r="S1453" i="58"/>
  <c r="S1112" i="58"/>
  <c r="T1281" i="58"/>
  <c r="K1281" i="58"/>
  <c r="S1305" i="58"/>
  <c r="S1369" i="58"/>
  <c r="V1063" i="58"/>
  <c r="U1063" i="58"/>
  <c r="S1093" i="58"/>
  <c r="J1157" i="58"/>
  <c r="V1326" i="58"/>
  <c r="U1326" i="58"/>
  <c r="J1414" i="58"/>
  <c r="T1146" i="58"/>
  <c r="K1146" i="58"/>
  <c r="R1234" i="58"/>
  <c r="T1403" i="58"/>
  <c r="K1403" i="58"/>
  <c r="S1349" i="58"/>
  <c r="K1215" i="58"/>
  <c r="T1215" i="58"/>
  <c r="J1304" i="58"/>
  <c r="S1071" i="58"/>
  <c r="S1132" i="58"/>
  <c r="U1121" i="58"/>
  <c r="V1121" i="58"/>
  <c r="S1209" i="58"/>
  <c r="R72" i="58"/>
  <c r="R336" i="58"/>
  <c r="R1036" i="58"/>
  <c r="R742" i="58"/>
  <c r="R651" i="58"/>
  <c r="U1219" i="58"/>
  <c r="V1219" i="58"/>
  <c r="T1284" i="58"/>
  <c r="K1284" i="58"/>
  <c r="V1257" i="58"/>
  <c r="U1257" i="58"/>
  <c r="T1321" i="58"/>
  <c r="K1321" i="58"/>
  <c r="T1385" i="58"/>
  <c r="K1385" i="58"/>
  <c r="T1302" i="58"/>
  <c r="K1302" i="58"/>
  <c r="K1366" i="58"/>
  <c r="T1366" i="58"/>
  <c r="T1430" i="58"/>
  <c r="K1430" i="58"/>
  <c r="V1379" i="58"/>
  <c r="U1379" i="58"/>
  <c r="V1443" i="58"/>
  <c r="U1443" i="58"/>
  <c r="V1084" i="58"/>
  <c r="U1084" i="58"/>
  <c r="V1250" i="58"/>
  <c r="U1250" i="58"/>
  <c r="R200" i="58"/>
  <c r="S432" i="58"/>
  <c r="J74" i="58"/>
  <c r="R911" i="58"/>
  <c r="R566" i="58"/>
  <c r="S894" i="58"/>
  <c r="S699" i="58"/>
  <c r="R856" i="58"/>
  <c r="T1271" i="58"/>
  <c r="K1271" i="58"/>
  <c r="J1295" i="58"/>
  <c r="U1260" i="58"/>
  <c r="V1260" i="58"/>
  <c r="V1421" i="58"/>
  <c r="U1421" i="58"/>
  <c r="U1297" i="58"/>
  <c r="V1297" i="58"/>
  <c r="S1321" i="58"/>
  <c r="U1085" i="58"/>
  <c r="V1085" i="58"/>
  <c r="K1342" i="58"/>
  <c r="T1342" i="58"/>
  <c r="R1366" i="58"/>
  <c r="U1162" i="58"/>
  <c r="V1162" i="58"/>
  <c r="R1186" i="58"/>
  <c r="U1419" i="58"/>
  <c r="V1419" i="58"/>
  <c r="J1443" i="58"/>
  <c r="V1167" i="58"/>
  <c r="U1167" i="58"/>
  <c r="U1231" i="58"/>
  <c r="V1231" i="58"/>
  <c r="S1256" i="58"/>
  <c r="K1137" i="58"/>
  <c r="T1137" i="58"/>
  <c r="R1161" i="58"/>
  <c r="S498" i="58"/>
  <c r="R805" i="58"/>
  <c r="R933" i="58"/>
  <c r="R735" i="58"/>
  <c r="J1055" i="58"/>
  <c r="S442" i="58"/>
  <c r="J574" i="58"/>
  <c r="R758" i="58"/>
  <c r="J936" i="58"/>
  <c r="U1102" i="58"/>
  <c r="V1102" i="58"/>
  <c r="R1190" i="58"/>
  <c r="K1107" i="58"/>
  <c r="T1107" i="58"/>
  <c r="V1171" i="58"/>
  <c r="U1171" i="58"/>
  <c r="K1144" i="58"/>
  <c r="T1144" i="58"/>
  <c r="T1208" i="58"/>
  <c r="K1208" i="58"/>
  <c r="V1189" i="58"/>
  <c r="U1189" i="58"/>
  <c r="K1254" i="58"/>
  <c r="T1254" i="58"/>
  <c r="V1267" i="58"/>
  <c r="U1267" i="58"/>
  <c r="K1331" i="58"/>
  <c r="T1331" i="58"/>
  <c r="T1336" i="58"/>
  <c r="K1336" i="58"/>
  <c r="T1400" i="58"/>
  <c r="K1400" i="58"/>
  <c r="V1241" i="58"/>
  <c r="U1241" i="58"/>
  <c r="Q1423" i="58"/>
  <c r="S304" i="58"/>
  <c r="S213" i="58"/>
  <c r="R469" i="58"/>
  <c r="S762" i="58"/>
  <c r="R743" i="58"/>
  <c r="R927" i="58"/>
  <c r="J514" i="58"/>
  <c r="J1041" i="58"/>
  <c r="J800" i="58"/>
  <c r="T1078" i="58"/>
  <c r="K1078" i="58"/>
  <c r="S1166" i="58"/>
  <c r="T1340" i="58"/>
  <c r="K1340" i="58"/>
  <c r="T1404" i="58"/>
  <c r="K1404" i="58"/>
  <c r="U1309" i="58"/>
  <c r="V1309" i="58"/>
  <c r="Q1377" i="58"/>
  <c r="K1445" i="58"/>
  <c r="T1445" i="58"/>
  <c r="K1365" i="58"/>
  <c r="T1365" i="58"/>
  <c r="K1397" i="58"/>
  <c r="T1397" i="58"/>
  <c r="T1119" i="58"/>
  <c r="K1119" i="58"/>
  <c r="Q1183" i="58"/>
  <c r="K1140" i="58"/>
  <c r="T1140" i="58"/>
  <c r="U1204" i="58"/>
  <c r="V1204" i="58"/>
  <c r="V1089" i="58"/>
  <c r="U1089" i="58"/>
  <c r="T1458" i="58"/>
  <c r="K1458" i="58"/>
  <c r="U1375" i="58"/>
  <c r="V1375" i="58"/>
  <c r="J264" i="58"/>
  <c r="S935" i="58"/>
  <c r="S998" i="58"/>
  <c r="R723" i="58"/>
  <c r="J1043" i="58"/>
  <c r="J696" i="58"/>
  <c r="U1118" i="58"/>
  <c r="V1118" i="58"/>
  <c r="K1182" i="58"/>
  <c r="T1182" i="58"/>
  <c r="T1316" i="58"/>
  <c r="K1316" i="58"/>
  <c r="T1380" i="58"/>
  <c r="K1380" i="58"/>
  <c r="T1444" i="58"/>
  <c r="K1444" i="58"/>
  <c r="T1353" i="58"/>
  <c r="K1353" i="58"/>
  <c r="K1417" i="58"/>
  <c r="T1417" i="58"/>
  <c r="V1269" i="58"/>
  <c r="U1269" i="58"/>
  <c r="K1462" i="58"/>
  <c r="T1462" i="58"/>
  <c r="Q1090" i="58"/>
  <c r="V1095" i="58"/>
  <c r="U1095" i="58"/>
  <c r="Q1159" i="58"/>
  <c r="K1180" i="58"/>
  <c r="T1180" i="58"/>
  <c r="U1351" i="58"/>
  <c r="V1351" i="58"/>
  <c r="S1258" i="58"/>
  <c r="R1450" i="58"/>
  <c r="S1110" i="58"/>
  <c r="S1340" i="58"/>
  <c r="R1120" i="58"/>
  <c r="J1208" i="58"/>
  <c r="R1331" i="58"/>
  <c r="J1400" i="58"/>
  <c r="R1164" i="58"/>
  <c r="J1327" i="58"/>
  <c r="R1428" i="58"/>
  <c r="S1080" i="58"/>
  <c r="J1313" i="58"/>
  <c r="R1442" i="58"/>
  <c r="J1399" i="58"/>
  <c r="S1409" i="58"/>
  <c r="J1272" i="58"/>
  <c r="R1184" i="58"/>
  <c r="R1273" i="58"/>
  <c r="J1355" i="58"/>
  <c r="S1418" i="58"/>
  <c r="R1326" i="58"/>
  <c r="R1277" i="58"/>
  <c r="R1397" i="58"/>
  <c r="J1364" i="58"/>
  <c r="J1149" i="58"/>
  <c r="S1330" i="58"/>
  <c r="S992" i="58"/>
  <c r="S1214" i="58"/>
  <c r="J1431" i="58"/>
  <c r="J1195" i="58"/>
  <c r="J1104" i="58"/>
  <c r="S1153" i="58"/>
  <c r="S1440" i="58"/>
  <c r="J1000" i="58"/>
  <c r="R1115" i="58"/>
  <c r="J1389" i="58"/>
  <c r="J1337" i="58"/>
  <c r="R1197" i="58"/>
  <c r="J1342" i="58"/>
  <c r="S1275" i="58"/>
  <c r="R1419" i="58"/>
  <c r="S1344" i="58"/>
  <c r="J1250" i="58"/>
  <c r="J1293" i="58"/>
  <c r="R1390" i="58"/>
  <c r="J1098" i="58"/>
  <c r="R1119" i="58"/>
  <c r="R1207" i="58"/>
  <c r="J1113" i="58"/>
  <c r="S1298" i="58"/>
  <c r="R1063" i="58"/>
  <c r="R1360" i="58"/>
  <c r="R1079" i="58"/>
  <c r="R1266" i="58"/>
  <c r="J1089" i="58"/>
  <c r="K664" i="58"/>
  <c r="T664" i="58"/>
  <c r="K728" i="58"/>
  <c r="T728" i="58"/>
  <c r="K78" i="58"/>
  <c r="T78" i="58"/>
  <c r="T142" i="58"/>
  <c r="K142" i="58"/>
  <c r="U270" i="58"/>
  <c r="V270" i="58"/>
  <c r="U334" i="58"/>
  <c r="V334" i="58"/>
  <c r="K398" i="58"/>
  <c r="T398" i="58"/>
  <c r="U462" i="58"/>
  <c r="V462" i="58"/>
  <c r="V526" i="58"/>
  <c r="U526" i="58"/>
  <c r="K99" i="58"/>
  <c r="T99" i="58"/>
  <c r="T208" i="58"/>
  <c r="K208" i="58"/>
  <c r="V272" i="58"/>
  <c r="U272" i="58"/>
  <c r="U464" i="58"/>
  <c r="V464" i="58"/>
  <c r="U213" i="58"/>
  <c r="V213" i="58"/>
  <c r="K277" i="58"/>
  <c r="T277" i="58"/>
  <c r="T469" i="58"/>
  <c r="K469" i="58"/>
  <c r="U533" i="58"/>
  <c r="V533" i="58"/>
  <c r="U82" i="58"/>
  <c r="V82" i="58"/>
  <c r="K498" i="58"/>
  <c r="T498" i="58"/>
  <c r="U805" i="58"/>
  <c r="V805" i="58"/>
  <c r="Q1061" i="58"/>
  <c r="V762" i="58"/>
  <c r="U762" i="58"/>
  <c r="V1018" i="58"/>
  <c r="U1018" i="58"/>
  <c r="V743" i="58"/>
  <c r="U743" i="58"/>
  <c r="V935" i="58"/>
  <c r="U935" i="58"/>
  <c r="T999" i="58"/>
  <c r="K999" i="58"/>
  <c r="T716" i="58"/>
  <c r="K716" i="58"/>
  <c r="T908" i="58"/>
  <c r="K908" i="58"/>
  <c r="K972" i="58"/>
  <c r="T972" i="58"/>
  <c r="T681" i="58"/>
  <c r="K681" i="58"/>
  <c r="K937" i="58"/>
  <c r="T937" i="58"/>
  <c r="V638" i="58"/>
  <c r="U638" i="58"/>
  <c r="T894" i="58"/>
  <c r="K894" i="58"/>
  <c r="V595" i="58"/>
  <c r="U595" i="58"/>
  <c r="J619" i="58"/>
  <c r="U787" i="58"/>
  <c r="V787" i="58"/>
  <c r="U851" i="58"/>
  <c r="V851" i="58"/>
  <c r="J875" i="58"/>
  <c r="U1043" i="58"/>
  <c r="V1043" i="58"/>
  <c r="J600" i="58"/>
  <c r="T832" i="58"/>
  <c r="K832" i="58"/>
  <c r="K1669" i="58"/>
  <c r="T1669" i="58"/>
  <c r="U61" i="58"/>
  <c r="V61" i="58"/>
  <c r="U125" i="58"/>
  <c r="V125" i="58"/>
  <c r="T509" i="58"/>
  <c r="K509" i="58"/>
  <c r="T1684" i="58"/>
  <c r="K1684" i="58"/>
  <c r="K58" i="58"/>
  <c r="T58" i="58"/>
  <c r="K653" i="58"/>
  <c r="T653" i="58"/>
  <c r="U717" i="58"/>
  <c r="V717" i="58"/>
  <c r="U610" i="58"/>
  <c r="V610" i="58"/>
  <c r="T674" i="58"/>
  <c r="K674" i="58"/>
  <c r="T738" i="58"/>
  <c r="K738" i="58"/>
  <c r="V591" i="58"/>
  <c r="U591" i="58"/>
  <c r="T719" i="58"/>
  <c r="K719" i="58"/>
  <c r="K552" i="58"/>
  <c r="T552" i="58"/>
  <c r="K628" i="58"/>
  <c r="T628" i="58"/>
  <c r="Q314" i="58"/>
  <c r="U593" i="58"/>
  <c r="V593" i="58"/>
  <c r="U1041" i="58"/>
  <c r="V1041" i="58"/>
  <c r="V528" i="58"/>
  <c r="U528" i="58"/>
  <c r="T614" i="58"/>
  <c r="K614" i="58"/>
  <c r="V998" i="58"/>
  <c r="U998" i="58"/>
  <c r="V1062" i="58"/>
  <c r="U1062" i="58"/>
  <c r="V571" i="58"/>
  <c r="U571" i="58"/>
  <c r="U955" i="58"/>
  <c r="V955" i="58"/>
  <c r="K1019" i="58"/>
  <c r="T1019" i="58"/>
  <c r="K936" i="58"/>
  <c r="T936" i="58"/>
  <c r="R1670" i="58"/>
  <c r="J1670" i="58"/>
  <c r="S1670" i="58"/>
  <c r="U120" i="58"/>
  <c r="V120" i="58"/>
  <c r="V160" i="58"/>
  <c r="U160" i="58"/>
  <c r="U224" i="58"/>
  <c r="V224" i="58"/>
  <c r="J1669" i="58"/>
  <c r="V293" i="58"/>
  <c r="U293" i="58"/>
  <c r="K357" i="58"/>
  <c r="T357" i="58"/>
  <c r="K629" i="58"/>
  <c r="T629" i="58"/>
  <c r="U693" i="58"/>
  <c r="V693" i="58"/>
  <c r="T586" i="58"/>
  <c r="K586" i="58"/>
  <c r="K778" i="58"/>
  <c r="T778" i="58"/>
  <c r="T842" i="58"/>
  <c r="K842" i="58"/>
  <c r="K906" i="58"/>
  <c r="T906" i="58"/>
  <c r="U759" i="58"/>
  <c r="V759" i="58"/>
  <c r="V823" i="58"/>
  <c r="U823" i="58"/>
  <c r="V732" i="58"/>
  <c r="U732" i="58"/>
  <c r="T796" i="58"/>
  <c r="K796" i="58"/>
  <c r="V860" i="58"/>
  <c r="U860" i="58"/>
  <c r="U761" i="58"/>
  <c r="V761" i="58"/>
  <c r="V654" i="58"/>
  <c r="U654" i="58"/>
  <c r="T718" i="58"/>
  <c r="K718" i="58"/>
  <c r="V675" i="58"/>
  <c r="U675" i="58"/>
  <c r="V592" i="58"/>
  <c r="U592" i="58"/>
  <c r="T656" i="58"/>
  <c r="K656" i="58"/>
  <c r="V513" i="58"/>
  <c r="U513" i="58"/>
  <c r="T531" i="58"/>
  <c r="K531" i="58"/>
  <c r="R104" i="58"/>
  <c r="S104" i="58"/>
  <c r="J104" i="58"/>
  <c r="S120" i="58"/>
  <c r="T264" i="58"/>
  <c r="K264" i="58"/>
  <c r="J352" i="58"/>
  <c r="U205" i="58"/>
  <c r="V205" i="58"/>
  <c r="K269" i="58"/>
  <c r="T269" i="58"/>
  <c r="R293" i="58"/>
  <c r="V461" i="58"/>
  <c r="U461" i="58"/>
  <c r="Q525" i="58"/>
  <c r="R549" i="58"/>
  <c r="K138" i="58"/>
  <c r="T138" i="58"/>
  <c r="V202" i="58"/>
  <c r="U202" i="58"/>
  <c r="R226" i="58"/>
  <c r="U605" i="58"/>
  <c r="V605" i="58"/>
  <c r="T669" i="58"/>
  <c r="K669" i="58"/>
  <c r="J693" i="58"/>
  <c r="Q861" i="58"/>
  <c r="V925" i="58"/>
  <c r="U925" i="58"/>
  <c r="R949" i="58"/>
  <c r="Q568" i="58"/>
  <c r="K626" i="58"/>
  <c r="T626" i="58"/>
  <c r="R650" i="58"/>
  <c r="U882" i="58"/>
  <c r="V882" i="58"/>
  <c r="R906" i="58"/>
  <c r="T362" i="58"/>
  <c r="K362" i="58"/>
  <c r="V607" i="58"/>
  <c r="U607" i="58"/>
  <c r="R631" i="58"/>
  <c r="T863" i="58"/>
  <c r="K863" i="58"/>
  <c r="R887" i="58"/>
  <c r="U580" i="58"/>
  <c r="V580" i="58"/>
  <c r="J604" i="58"/>
  <c r="K836" i="58"/>
  <c r="T836" i="58"/>
  <c r="J860" i="58"/>
  <c r="K801" i="58"/>
  <c r="T801" i="58"/>
  <c r="J825" i="58"/>
  <c r="V1057" i="58"/>
  <c r="U1057" i="58"/>
  <c r="J418" i="58"/>
  <c r="U758" i="58"/>
  <c r="V758" i="58"/>
  <c r="R782" i="58"/>
  <c r="K1014" i="58"/>
  <c r="T1014" i="58"/>
  <c r="R1038" i="58"/>
  <c r="V715" i="58"/>
  <c r="U715" i="58"/>
  <c r="R739" i="58"/>
  <c r="T971" i="58"/>
  <c r="K971" i="58"/>
  <c r="V696" i="58"/>
  <c r="U696" i="58"/>
  <c r="R720" i="58"/>
  <c r="V491" i="58"/>
  <c r="U491" i="58"/>
  <c r="K304" i="58"/>
  <c r="T304" i="58"/>
  <c r="K368" i="58"/>
  <c r="T368" i="58"/>
  <c r="T245" i="58"/>
  <c r="K245" i="58"/>
  <c r="T309" i="58"/>
  <c r="K309" i="58"/>
  <c r="K373" i="58"/>
  <c r="T373" i="58"/>
  <c r="K114" i="58"/>
  <c r="T114" i="58"/>
  <c r="T178" i="58"/>
  <c r="K178" i="58"/>
  <c r="Q837" i="58"/>
  <c r="T965" i="58"/>
  <c r="K965" i="58"/>
  <c r="T794" i="58"/>
  <c r="K794" i="58"/>
  <c r="T858" i="58"/>
  <c r="K858" i="58"/>
  <c r="U775" i="58"/>
  <c r="V775" i="58"/>
  <c r="V839" i="58"/>
  <c r="U839" i="58"/>
  <c r="Q903" i="58"/>
  <c r="U748" i="58"/>
  <c r="V748" i="58"/>
  <c r="K812" i="58"/>
  <c r="T812" i="58"/>
  <c r="K713" i="58"/>
  <c r="T713" i="58"/>
  <c r="T777" i="58"/>
  <c r="K777" i="58"/>
  <c r="V670" i="58"/>
  <c r="U670" i="58"/>
  <c r="K734" i="58"/>
  <c r="T734" i="58"/>
  <c r="V627" i="58"/>
  <c r="U627" i="58"/>
  <c r="V691" i="58"/>
  <c r="U691" i="58"/>
  <c r="U608" i="58"/>
  <c r="V608" i="58"/>
  <c r="U672" i="58"/>
  <c r="V672" i="58"/>
  <c r="U193" i="58"/>
  <c r="V193" i="58"/>
  <c r="K449" i="58"/>
  <c r="T449" i="58"/>
  <c r="U339" i="58"/>
  <c r="V339" i="58"/>
  <c r="U419" i="58"/>
  <c r="V419" i="58"/>
  <c r="K408" i="58"/>
  <c r="T408" i="58"/>
  <c r="T472" i="58"/>
  <c r="K472" i="58"/>
  <c r="U93" i="58"/>
  <c r="V93" i="58"/>
  <c r="S117" i="58"/>
  <c r="T285" i="58"/>
  <c r="K285" i="58"/>
  <c r="T349" i="58"/>
  <c r="K349" i="58"/>
  <c r="R1692" i="58"/>
  <c r="T90" i="58"/>
  <c r="K90" i="58"/>
  <c r="K154" i="58"/>
  <c r="T154" i="58"/>
  <c r="S178" i="58"/>
  <c r="T877" i="58"/>
  <c r="K877" i="58"/>
  <c r="J901" i="58"/>
  <c r="K1069" i="58"/>
  <c r="T1069" i="58"/>
  <c r="U578" i="58"/>
  <c r="V578" i="58"/>
  <c r="R602" i="58"/>
  <c r="U834" i="58"/>
  <c r="V834" i="58"/>
  <c r="R858" i="58"/>
  <c r="T506" i="58"/>
  <c r="K506" i="58"/>
  <c r="S583" i="58"/>
  <c r="V815" i="58"/>
  <c r="U815" i="58"/>
  <c r="R839" i="58"/>
  <c r="U402" i="58"/>
  <c r="V402" i="58"/>
  <c r="J520" i="58"/>
  <c r="V724" i="58"/>
  <c r="U724" i="58"/>
  <c r="U788" i="58"/>
  <c r="V788" i="58"/>
  <c r="S812" i="58"/>
  <c r="T1044" i="58"/>
  <c r="K1044" i="58"/>
  <c r="S1068" i="58"/>
  <c r="S777" i="58"/>
  <c r="K1009" i="58"/>
  <c r="T1009" i="58"/>
  <c r="T710" i="58"/>
  <c r="K710" i="58"/>
  <c r="S734" i="58"/>
  <c r="U902" i="58"/>
  <c r="V902" i="58"/>
  <c r="T966" i="58"/>
  <c r="K966" i="58"/>
  <c r="U667" i="58"/>
  <c r="V667" i="58"/>
  <c r="T923" i="58"/>
  <c r="K923" i="58"/>
  <c r="S947" i="58"/>
  <c r="Q584" i="58"/>
  <c r="T648" i="58"/>
  <c r="K648" i="58"/>
  <c r="S672" i="58"/>
  <c r="R272" i="58"/>
  <c r="S266" i="58"/>
  <c r="J861" i="58"/>
  <c r="R873" i="58"/>
  <c r="J635" i="58"/>
  <c r="T896" i="58"/>
  <c r="K896" i="58"/>
  <c r="Q1094" i="58"/>
  <c r="T1158" i="58"/>
  <c r="K1158" i="58"/>
  <c r="V1319" i="58"/>
  <c r="U1319" i="58"/>
  <c r="K1292" i="58"/>
  <c r="T1292" i="58"/>
  <c r="V1072" i="58"/>
  <c r="U1072" i="58"/>
  <c r="S1160" i="58"/>
  <c r="R1160" i="58"/>
  <c r="J1160" i="58"/>
  <c r="S1224" i="58"/>
  <c r="J1224" i="58"/>
  <c r="R1224" i="58"/>
  <c r="S1289" i="58"/>
  <c r="J1289" i="58"/>
  <c r="R1289" i="58"/>
  <c r="R1353" i="58"/>
  <c r="J1353" i="58"/>
  <c r="S1353" i="58"/>
  <c r="J1417" i="58"/>
  <c r="R1417" i="58"/>
  <c r="S1417" i="58"/>
  <c r="J1269" i="58"/>
  <c r="S1269" i="58"/>
  <c r="R1269" i="58"/>
  <c r="J1077" i="58"/>
  <c r="S1077" i="58"/>
  <c r="R1077" i="58"/>
  <c r="S1141" i="58"/>
  <c r="J1141" i="58"/>
  <c r="R1141" i="58"/>
  <c r="S1205" i="58"/>
  <c r="R1205" i="58"/>
  <c r="J1205" i="58"/>
  <c r="S1270" i="58"/>
  <c r="J1270" i="58"/>
  <c r="R1270" i="58"/>
  <c r="S1334" i="58"/>
  <c r="R1334" i="58"/>
  <c r="J1334" i="58"/>
  <c r="S1398" i="58"/>
  <c r="R1398" i="58"/>
  <c r="J1398" i="58"/>
  <c r="R1462" i="58"/>
  <c r="J1462" i="58"/>
  <c r="S1462" i="58"/>
  <c r="J1090" i="58"/>
  <c r="S1090" i="58"/>
  <c r="R1090" i="58"/>
  <c r="R1154" i="58"/>
  <c r="S1154" i="58"/>
  <c r="J1154" i="58"/>
  <c r="R1218" i="58"/>
  <c r="S1218" i="58"/>
  <c r="J1218" i="58"/>
  <c r="S1283" i="58"/>
  <c r="R1283" i="58"/>
  <c r="J1283" i="58"/>
  <c r="S1347" i="58"/>
  <c r="J1347" i="58"/>
  <c r="R1347" i="58"/>
  <c r="S1411" i="58"/>
  <c r="R1411" i="58"/>
  <c r="J1411" i="58"/>
  <c r="S1301" i="58"/>
  <c r="R1301" i="58"/>
  <c r="J1301" i="58"/>
  <c r="R1095" i="58"/>
  <c r="S1095" i="58"/>
  <c r="J1095" i="58"/>
  <c r="R1159" i="58"/>
  <c r="J1159" i="58"/>
  <c r="S1159" i="58"/>
  <c r="S1223" i="58"/>
  <c r="R1223" i="58"/>
  <c r="J1223" i="58"/>
  <c r="S1288" i="58"/>
  <c r="J1288" i="58"/>
  <c r="R1288" i="58"/>
  <c r="R1352" i="58"/>
  <c r="S1352" i="58"/>
  <c r="J1352" i="58"/>
  <c r="S1416" i="58"/>
  <c r="J1416" i="58"/>
  <c r="R1416" i="58"/>
  <c r="S1373" i="58"/>
  <c r="R1373" i="58"/>
  <c r="J1373" i="58"/>
  <c r="J1116" i="58"/>
  <c r="R1116" i="58"/>
  <c r="S1116" i="58"/>
  <c r="R1180" i="58"/>
  <c r="J1180" i="58"/>
  <c r="S1180" i="58"/>
  <c r="S1244" i="58"/>
  <c r="J1244" i="58"/>
  <c r="R1244" i="58"/>
  <c r="S1129" i="58"/>
  <c r="R1129" i="58"/>
  <c r="J1129" i="58"/>
  <c r="S1193" i="58"/>
  <c r="R1193" i="58"/>
  <c r="J1193" i="58"/>
  <c r="K1282" i="58"/>
  <c r="T1282" i="58"/>
  <c r="T1442" i="58"/>
  <c r="K1442" i="58"/>
  <c r="R464" i="58"/>
  <c r="R346" i="58"/>
  <c r="R781" i="58"/>
  <c r="R909" i="58"/>
  <c r="S1037" i="58"/>
  <c r="S690" i="58"/>
  <c r="R362" i="58"/>
  <c r="J708" i="58"/>
  <c r="J737" i="58"/>
  <c r="S779" i="58"/>
  <c r="S712" i="58"/>
  <c r="R712" i="58"/>
  <c r="J712" i="58"/>
  <c r="K1134" i="58"/>
  <c r="T1134" i="58"/>
  <c r="R1222" i="58"/>
  <c r="V1139" i="58"/>
  <c r="U1139" i="58"/>
  <c r="J1227" i="58"/>
  <c r="U1396" i="58"/>
  <c r="V1396" i="58"/>
  <c r="S1357" i="58"/>
  <c r="U1176" i="58"/>
  <c r="V1176" i="58"/>
  <c r="R1265" i="58"/>
  <c r="V1433" i="58"/>
  <c r="U1433" i="58"/>
  <c r="Q1221" i="58"/>
  <c r="R1310" i="58"/>
  <c r="V1333" i="58"/>
  <c r="U1333" i="58"/>
  <c r="J1130" i="58"/>
  <c r="U1299" i="58"/>
  <c r="V1299" i="58"/>
  <c r="J1387" i="58"/>
  <c r="U1111" i="58"/>
  <c r="V1111" i="58"/>
  <c r="R1199" i="58"/>
  <c r="K1368" i="58"/>
  <c r="T1368" i="58"/>
  <c r="J1456" i="58"/>
  <c r="K1196" i="58"/>
  <c r="T1196" i="58"/>
  <c r="K1258" i="58"/>
  <c r="T1258" i="58"/>
  <c r="S1346" i="58"/>
  <c r="T1367" i="58"/>
  <c r="K1367" i="58"/>
  <c r="Q1362" i="58"/>
  <c r="S328" i="58"/>
  <c r="J698" i="58"/>
  <c r="S826" i="58"/>
  <c r="J954" i="58"/>
  <c r="R426" i="58"/>
  <c r="J679" i="58"/>
  <c r="S1022" i="58"/>
  <c r="J616" i="58"/>
  <c r="U904" i="58"/>
  <c r="V904" i="58"/>
  <c r="K960" i="58"/>
  <c r="T960" i="58"/>
  <c r="J1048" i="58"/>
  <c r="U1238" i="58"/>
  <c r="V1238" i="58"/>
  <c r="V1383" i="58"/>
  <c r="U1383" i="58"/>
  <c r="R1075" i="58"/>
  <c r="K1243" i="58"/>
  <c r="T1243" i="58"/>
  <c r="K1308" i="58"/>
  <c r="T1308" i="58"/>
  <c r="R1332" i="58"/>
  <c r="K1088" i="58"/>
  <c r="T1088" i="58"/>
  <c r="J1112" i="58"/>
  <c r="V1345" i="58"/>
  <c r="U1345" i="58"/>
  <c r="J1369" i="58"/>
  <c r="S1157" i="58"/>
  <c r="T1390" i="58"/>
  <c r="K1390" i="58"/>
  <c r="S1414" i="58"/>
  <c r="V1210" i="58"/>
  <c r="U1210" i="58"/>
  <c r="J1234" i="58"/>
  <c r="Q1261" i="58"/>
  <c r="U1280" i="58"/>
  <c r="V1280" i="58"/>
  <c r="R1304" i="58"/>
  <c r="T1285" i="58"/>
  <c r="K1285" i="58"/>
  <c r="J1132" i="58"/>
  <c r="J1209" i="58"/>
  <c r="J971" i="58"/>
  <c r="V1000" i="58"/>
  <c r="U1000" i="58"/>
  <c r="Q1155" i="58"/>
  <c r="K1219" i="58"/>
  <c r="T1219" i="58"/>
  <c r="Q1284" i="58"/>
  <c r="U1192" i="58"/>
  <c r="V1192" i="58"/>
  <c r="T1257" i="58"/>
  <c r="K1257" i="58"/>
  <c r="K1237" i="58"/>
  <c r="T1237" i="58"/>
  <c r="V1302" i="58"/>
  <c r="U1302" i="58"/>
  <c r="T1315" i="58"/>
  <c r="K1315" i="58"/>
  <c r="T1379" i="58"/>
  <c r="K1379" i="58"/>
  <c r="T1384" i="58"/>
  <c r="K1384" i="58"/>
  <c r="T1448" i="58"/>
  <c r="K1448" i="58"/>
  <c r="Q1084" i="58"/>
  <c r="S1426" i="58"/>
  <c r="R1426" i="58"/>
  <c r="J1426" i="58"/>
  <c r="R74" i="58"/>
  <c r="J669" i="58"/>
  <c r="R925" i="58"/>
  <c r="S330" i="58"/>
  <c r="S979" i="58"/>
  <c r="V1190" i="58"/>
  <c r="U1190" i="58"/>
  <c r="V1271" i="58"/>
  <c r="U1271" i="58"/>
  <c r="J1091" i="58"/>
  <c r="K1260" i="58"/>
  <c r="T1260" i="58"/>
  <c r="R1348" i="58"/>
  <c r="K1421" i="58"/>
  <c r="T1421" i="58"/>
  <c r="J1056" i="58"/>
  <c r="R1128" i="58"/>
  <c r="T1297" i="58"/>
  <c r="K1297" i="58"/>
  <c r="K1085" i="58"/>
  <c r="T1085" i="58"/>
  <c r="S1173" i="58"/>
  <c r="V1342" i="58"/>
  <c r="U1342" i="58"/>
  <c r="T1162" i="58"/>
  <c r="K1162" i="58"/>
  <c r="T1419" i="58"/>
  <c r="K1419" i="58"/>
  <c r="S1413" i="58"/>
  <c r="K1231" i="58"/>
  <c r="T1231" i="58"/>
  <c r="S1320" i="58"/>
  <c r="K1429" i="58"/>
  <c r="T1429" i="58"/>
  <c r="J1084" i="58"/>
  <c r="R1148" i="58"/>
  <c r="U1137" i="58"/>
  <c r="V1137" i="58"/>
  <c r="R1274" i="58"/>
  <c r="J208" i="58"/>
  <c r="J205" i="58"/>
  <c r="J461" i="58"/>
  <c r="J82" i="58"/>
  <c r="S882" i="58"/>
  <c r="R1055" i="58"/>
  <c r="J809" i="58"/>
  <c r="J394" i="58"/>
  <c r="J680" i="58"/>
  <c r="R936" i="58"/>
  <c r="Q1102" i="58"/>
  <c r="U1166" i="58"/>
  <c r="V1166" i="58"/>
  <c r="T1327" i="58"/>
  <c r="K1327" i="58"/>
  <c r="U1107" i="58"/>
  <c r="V1107" i="58"/>
  <c r="Q1171" i="58"/>
  <c r="U1080" i="58"/>
  <c r="V1080" i="58"/>
  <c r="U1125" i="58"/>
  <c r="V1125" i="58"/>
  <c r="K1189" i="58"/>
  <c r="T1189" i="58"/>
  <c r="V1254" i="58"/>
  <c r="U1254" i="58"/>
  <c r="V1202" i="58"/>
  <c r="U1202" i="58"/>
  <c r="T1267" i="58"/>
  <c r="K1267" i="58"/>
  <c r="U1272" i="58"/>
  <c r="V1272" i="58"/>
  <c r="K1177" i="58"/>
  <c r="T1177" i="58"/>
  <c r="K1241" i="58"/>
  <c r="T1241" i="58"/>
  <c r="U1290" i="58"/>
  <c r="V1290" i="58"/>
  <c r="J85" i="58"/>
  <c r="S552" i="58"/>
  <c r="J692" i="58"/>
  <c r="R1041" i="58"/>
  <c r="R766" i="58"/>
  <c r="V1078" i="58"/>
  <c r="U1078" i="58"/>
  <c r="U1142" i="58"/>
  <c r="V1142" i="58"/>
  <c r="U1276" i="58"/>
  <c r="V1276" i="58"/>
  <c r="V1340" i="58"/>
  <c r="U1340" i="58"/>
  <c r="K1313" i="58"/>
  <c r="T1313" i="58"/>
  <c r="T1377" i="58"/>
  <c r="K1377" i="58"/>
  <c r="K1441" i="58"/>
  <c r="T1441" i="58"/>
  <c r="U1358" i="58"/>
  <c r="V1358" i="58"/>
  <c r="K1422" i="58"/>
  <c r="T1422" i="58"/>
  <c r="Q1365" i="58"/>
  <c r="V1435" i="58"/>
  <c r="U1435" i="58"/>
  <c r="U1397" i="58"/>
  <c r="V1397" i="58"/>
  <c r="Q1119" i="58"/>
  <c r="V1076" i="58"/>
  <c r="U1076" i="58"/>
  <c r="U1140" i="58"/>
  <c r="V1140" i="58"/>
  <c r="Q1204" i="58"/>
  <c r="T1394" i="58"/>
  <c r="K1394" i="58"/>
  <c r="V1458" i="58"/>
  <c r="U1458" i="58"/>
  <c r="Q1375" i="58"/>
  <c r="R1303" i="58"/>
  <c r="S264" i="58"/>
  <c r="J630" i="58"/>
  <c r="J907" i="58"/>
  <c r="J864" i="58"/>
  <c r="T1032" i="58"/>
  <c r="K1032" i="58"/>
  <c r="K1118" i="58"/>
  <c r="T1118" i="58"/>
  <c r="Q1252" i="58"/>
  <c r="U1316" i="58"/>
  <c r="V1316" i="58"/>
  <c r="U1289" i="58"/>
  <c r="V1289" i="58"/>
  <c r="V1353" i="58"/>
  <c r="U1353" i="58"/>
  <c r="V1334" i="58"/>
  <c r="U1334" i="58"/>
  <c r="T1398" i="58"/>
  <c r="K1398" i="58"/>
  <c r="Q1411" i="58"/>
  <c r="V1301" i="58"/>
  <c r="U1301" i="58"/>
  <c r="Q1095" i="58"/>
  <c r="K1373" i="58"/>
  <c r="T1373" i="58"/>
  <c r="K1116" i="58"/>
  <c r="T1116" i="58"/>
  <c r="Q1180" i="58"/>
  <c r="K1434" i="58"/>
  <c r="T1434" i="58"/>
  <c r="K1351" i="58"/>
  <c r="T1351" i="58"/>
  <c r="J1254" i="58"/>
  <c r="S1137" i="58"/>
  <c r="R1358" i="58"/>
  <c r="R1446" i="58"/>
  <c r="J1442" i="58"/>
  <c r="R1399" i="58"/>
  <c r="R1238" i="58"/>
  <c r="R1454" i="58"/>
  <c r="J1162" i="58"/>
  <c r="J1183" i="58"/>
  <c r="S1024" i="58"/>
  <c r="S1229" i="58"/>
  <c r="S1318" i="58"/>
  <c r="S1280" i="58"/>
  <c r="R1424" i="58"/>
  <c r="R1362" i="58"/>
  <c r="J1418" i="58"/>
  <c r="J1326" i="58"/>
  <c r="R1140" i="58"/>
  <c r="R1228" i="58"/>
  <c r="J1226" i="58"/>
  <c r="J1248" i="58"/>
  <c r="S1236" i="58"/>
  <c r="J992" i="58"/>
  <c r="S1431" i="58"/>
  <c r="S1195" i="58"/>
  <c r="R1324" i="58"/>
  <c r="R1104" i="58"/>
  <c r="R1189" i="58"/>
  <c r="R1249" i="58"/>
  <c r="R1337" i="58"/>
  <c r="J1419" i="58"/>
  <c r="R1250" i="58"/>
  <c r="R1098" i="58"/>
  <c r="R1204" i="58"/>
  <c r="S1113" i="58"/>
  <c r="J1063" i="58"/>
  <c r="J1360" i="58"/>
  <c r="S1089" i="58"/>
  <c r="Q939" i="58"/>
  <c r="K600" i="58"/>
  <c r="T600" i="58"/>
  <c r="V664" i="58"/>
  <c r="U664" i="58"/>
  <c r="Q728" i="58"/>
  <c r="J403" i="58"/>
  <c r="S403" i="58"/>
  <c r="R403" i="58"/>
  <c r="K272" i="58"/>
  <c r="T272" i="58"/>
  <c r="V277" i="58"/>
  <c r="U277" i="58"/>
  <c r="Q533" i="58"/>
  <c r="K82" i="58"/>
  <c r="T82" i="58"/>
  <c r="Q498" i="58"/>
  <c r="K805" i="58"/>
  <c r="T805" i="58"/>
  <c r="V1061" i="58"/>
  <c r="U1061" i="58"/>
  <c r="K762" i="58"/>
  <c r="T762" i="58"/>
  <c r="Q1018" i="58"/>
  <c r="Q743" i="58"/>
  <c r="V999" i="58"/>
  <c r="U999" i="58"/>
  <c r="V716" i="58"/>
  <c r="U716" i="58"/>
  <c r="V972" i="58"/>
  <c r="U972" i="58"/>
  <c r="V681" i="58"/>
  <c r="U681" i="58"/>
  <c r="V937" i="58"/>
  <c r="U937" i="58"/>
  <c r="K638" i="58"/>
  <c r="T638" i="58"/>
  <c r="V894" i="58"/>
  <c r="U894" i="58"/>
  <c r="T595" i="58"/>
  <c r="K595" i="58"/>
  <c r="T851" i="58"/>
  <c r="K851" i="58"/>
  <c r="S939" i="58"/>
  <c r="K576" i="58"/>
  <c r="T576" i="58"/>
  <c r="J664" i="58"/>
  <c r="V832" i="58"/>
  <c r="U832" i="58"/>
  <c r="S321" i="58"/>
  <c r="R321" i="58"/>
  <c r="J321" i="58"/>
  <c r="U440" i="58"/>
  <c r="V440" i="58"/>
  <c r="V1669" i="58"/>
  <c r="U1669" i="58"/>
  <c r="T61" i="58"/>
  <c r="K61" i="58"/>
  <c r="Q1684" i="58"/>
  <c r="K589" i="58"/>
  <c r="T589" i="58"/>
  <c r="U653" i="58"/>
  <c r="V653" i="58"/>
  <c r="Q717" i="58"/>
  <c r="K512" i="58"/>
  <c r="T512" i="58"/>
  <c r="T610" i="58"/>
  <c r="K610" i="58"/>
  <c r="U674" i="58"/>
  <c r="V674" i="58"/>
  <c r="T591" i="58"/>
  <c r="K591" i="58"/>
  <c r="V655" i="58"/>
  <c r="U655" i="58"/>
  <c r="U1039" i="58"/>
  <c r="V1039" i="58"/>
  <c r="U552" i="58"/>
  <c r="V552" i="58"/>
  <c r="U314" i="58"/>
  <c r="V314" i="58"/>
  <c r="Q977" i="58"/>
  <c r="T1041" i="58"/>
  <c r="K1041" i="58"/>
  <c r="T528" i="58"/>
  <c r="K528" i="58"/>
  <c r="V934" i="58"/>
  <c r="U934" i="58"/>
  <c r="T998" i="58"/>
  <c r="K998" i="58"/>
  <c r="Q763" i="58"/>
  <c r="T955" i="58"/>
  <c r="K955" i="58"/>
  <c r="V872" i="58"/>
  <c r="U872" i="58"/>
  <c r="V936" i="58"/>
  <c r="U936" i="58"/>
  <c r="Q1664" i="58"/>
  <c r="U1670" i="58"/>
  <c r="V1670" i="58"/>
  <c r="T120" i="58"/>
  <c r="K120" i="58"/>
  <c r="K160" i="58"/>
  <c r="T160" i="58"/>
  <c r="R1669" i="58"/>
  <c r="K229" i="58"/>
  <c r="T229" i="58"/>
  <c r="K293" i="58"/>
  <c r="T293" i="58"/>
  <c r="Q562" i="58"/>
  <c r="V629" i="58"/>
  <c r="U629" i="58"/>
  <c r="Q322" i="58"/>
  <c r="Q778" i="58"/>
  <c r="Q842" i="58"/>
  <c r="V695" i="58"/>
  <c r="U695" i="58"/>
  <c r="Q759" i="58"/>
  <c r="T668" i="58"/>
  <c r="K668" i="58"/>
  <c r="K732" i="58"/>
  <c r="T732" i="58"/>
  <c r="K633" i="58"/>
  <c r="T633" i="58"/>
  <c r="T697" i="58"/>
  <c r="K697" i="58"/>
  <c r="T590" i="58"/>
  <c r="K590" i="58"/>
  <c r="T654" i="58"/>
  <c r="K654" i="58"/>
  <c r="K490" i="58"/>
  <c r="T490" i="58"/>
  <c r="K611" i="58"/>
  <c r="T611" i="58"/>
  <c r="U1059" i="58"/>
  <c r="V1059" i="58"/>
  <c r="T592" i="58"/>
  <c r="K592" i="58"/>
  <c r="T257" i="58"/>
  <c r="K257" i="58"/>
  <c r="U531" i="58"/>
  <c r="V531" i="58"/>
  <c r="J555" i="58"/>
  <c r="V72" i="58"/>
  <c r="U72" i="58"/>
  <c r="U104" i="58"/>
  <c r="V104" i="58"/>
  <c r="K328" i="58"/>
  <c r="T328" i="58"/>
  <c r="S352" i="58"/>
  <c r="J1693" i="58"/>
  <c r="J101" i="58"/>
  <c r="J357" i="58"/>
  <c r="V525" i="58"/>
  <c r="U525" i="58"/>
  <c r="Q202" i="58"/>
  <c r="R290" i="58"/>
  <c r="V669" i="58"/>
  <c r="U669" i="58"/>
  <c r="S757" i="58"/>
  <c r="Q925" i="58"/>
  <c r="J1013" i="58"/>
  <c r="V626" i="58"/>
  <c r="U626" i="58"/>
  <c r="S714" i="58"/>
  <c r="T882" i="58"/>
  <c r="K882" i="58"/>
  <c r="S970" i="58"/>
  <c r="K607" i="58"/>
  <c r="T607" i="58"/>
  <c r="S951" i="58"/>
  <c r="T580" i="58"/>
  <c r="K580" i="58"/>
  <c r="U836" i="58"/>
  <c r="V836" i="58"/>
  <c r="J924" i="58"/>
  <c r="V442" i="58"/>
  <c r="U442" i="58"/>
  <c r="J633" i="58"/>
  <c r="U801" i="58"/>
  <c r="V801" i="58"/>
  <c r="J889" i="58"/>
  <c r="K1057" i="58"/>
  <c r="T1057" i="58"/>
  <c r="J590" i="58"/>
  <c r="K758" i="58"/>
  <c r="T758" i="58"/>
  <c r="S846" i="58"/>
  <c r="V1014" i="58"/>
  <c r="U1014" i="58"/>
  <c r="S490" i="58"/>
  <c r="T715" i="58"/>
  <c r="K715" i="58"/>
  <c r="S803" i="58"/>
  <c r="V971" i="58"/>
  <c r="U971" i="58"/>
  <c r="R1059" i="58"/>
  <c r="T696" i="58"/>
  <c r="K696" i="58"/>
  <c r="J784" i="58"/>
  <c r="T491" i="58"/>
  <c r="K491" i="58"/>
  <c r="J40" i="58"/>
  <c r="R40" i="58"/>
  <c r="S40" i="58"/>
  <c r="R88" i="58"/>
  <c r="S88" i="58"/>
  <c r="J88" i="58"/>
  <c r="K176" i="58"/>
  <c r="T176" i="58"/>
  <c r="K240" i="58"/>
  <c r="T240" i="58"/>
  <c r="Q181" i="58"/>
  <c r="U245" i="58"/>
  <c r="V245" i="58"/>
  <c r="U309" i="58"/>
  <c r="V309" i="58"/>
  <c r="V50" i="58"/>
  <c r="U50" i="58"/>
  <c r="V114" i="58"/>
  <c r="U114" i="58"/>
  <c r="V773" i="58"/>
  <c r="U773" i="58"/>
  <c r="V837" i="58"/>
  <c r="U837" i="58"/>
  <c r="T901" i="58"/>
  <c r="K901" i="58"/>
  <c r="T730" i="58"/>
  <c r="K730" i="58"/>
  <c r="U711" i="58"/>
  <c r="V711" i="58"/>
  <c r="K775" i="58"/>
  <c r="T775" i="58"/>
  <c r="T684" i="58"/>
  <c r="K684" i="58"/>
  <c r="T748" i="58"/>
  <c r="K748" i="58"/>
  <c r="Q812" i="58"/>
  <c r="U649" i="58"/>
  <c r="V649" i="58"/>
  <c r="U713" i="58"/>
  <c r="V713" i="58"/>
  <c r="Q777" i="58"/>
  <c r="K606" i="58"/>
  <c r="T606" i="58"/>
  <c r="K670" i="58"/>
  <c r="T670" i="58"/>
  <c r="V554" i="58"/>
  <c r="U554" i="58"/>
  <c r="K627" i="58"/>
  <c r="T627" i="58"/>
  <c r="Q691" i="58"/>
  <c r="U370" i="58"/>
  <c r="V370" i="58"/>
  <c r="T608" i="58"/>
  <c r="K608" i="58"/>
  <c r="U449" i="58"/>
  <c r="V449" i="58"/>
  <c r="J467" i="58"/>
  <c r="R467" i="58"/>
  <c r="S467" i="58"/>
  <c r="T344" i="58"/>
  <c r="K344" i="58"/>
  <c r="Q408" i="58"/>
  <c r="R181" i="58"/>
  <c r="V349" i="58"/>
  <c r="U349" i="58"/>
  <c r="J373" i="58"/>
  <c r="J437" i="58"/>
  <c r="J1692" i="58"/>
  <c r="Q154" i="58"/>
  <c r="J242" i="58"/>
  <c r="U621" i="58"/>
  <c r="V621" i="58"/>
  <c r="R709" i="58"/>
  <c r="V877" i="58"/>
  <c r="U877" i="58"/>
  <c r="S965" i="58"/>
  <c r="T578" i="58"/>
  <c r="K578" i="58"/>
  <c r="R666" i="58"/>
  <c r="T834" i="58"/>
  <c r="K834" i="58"/>
  <c r="R922" i="58"/>
  <c r="Q506" i="58"/>
  <c r="T815" i="58"/>
  <c r="K815" i="58"/>
  <c r="J903" i="58"/>
  <c r="K402" i="58"/>
  <c r="T402" i="58"/>
  <c r="R620" i="58"/>
  <c r="Q788" i="58"/>
  <c r="R876" i="58"/>
  <c r="V1044" i="58"/>
  <c r="U1044" i="58"/>
  <c r="R585" i="58"/>
  <c r="T753" i="58"/>
  <c r="K753" i="58"/>
  <c r="R841" i="58"/>
  <c r="U1009" i="58"/>
  <c r="V1009" i="58"/>
  <c r="J1033" i="58"/>
  <c r="V710" i="58"/>
  <c r="U710" i="58"/>
  <c r="S798" i="58"/>
  <c r="U966" i="58"/>
  <c r="V966" i="58"/>
  <c r="S1054" i="58"/>
  <c r="K667" i="58"/>
  <c r="T667" i="58"/>
  <c r="J691" i="58"/>
  <c r="J755" i="58"/>
  <c r="V923" i="58"/>
  <c r="U923" i="58"/>
  <c r="R1011" i="58"/>
  <c r="U648" i="58"/>
  <c r="V648" i="58"/>
  <c r="J568" i="58"/>
  <c r="J873" i="58"/>
  <c r="R635" i="58"/>
  <c r="U1158" i="58"/>
  <c r="V1158" i="58"/>
  <c r="V1099" i="58"/>
  <c r="U1099" i="58"/>
  <c r="Q1292" i="58"/>
  <c r="T1356" i="58"/>
  <c r="K1356" i="58"/>
  <c r="T1136" i="58"/>
  <c r="K1136" i="58"/>
  <c r="K1200" i="58"/>
  <c r="T1200" i="58"/>
  <c r="U1329" i="58"/>
  <c r="V1329" i="58"/>
  <c r="U1393" i="58"/>
  <c r="V1393" i="58"/>
  <c r="T1457" i="58"/>
  <c r="K1457" i="58"/>
  <c r="V1447" i="58"/>
  <c r="U1447" i="58"/>
  <c r="U1117" i="58"/>
  <c r="V1117" i="58"/>
  <c r="Q1245" i="58"/>
  <c r="Q1374" i="58"/>
  <c r="T1438" i="58"/>
  <c r="K1438" i="58"/>
  <c r="Q1064" i="58"/>
  <c r="V1130" i="58"/>
  <c r="U1130" i="58"/>
  <c r="T1194" i="58"/>
  <c r="K1194" i="58"/>
  <c r="K1259" i="58"/>
  <c r="T1259" i="58"/>
  <c r="U1323" i="58"/>
  <c r="V1323" i="58"/>
  <c r="T1387" i="58"/>
  <c r="K1387" i="58"/>
  <c r="U1451" i="58"/>
  <c r="V1451" i="58"/>
  <c r="K1461" i="58"/>
  <c r="T1461" i="58"/>
  <c r="V1135" i="58"/>
  <c r="U1135" i="58"/>
  <c r="T1264" i="58"/>
  <c r="K1264" i="58"/>
  <c r="K1328" i="58"/>
  <c r="T1328" i="58"/>
  <c r="T1392" i="58"/>
  <c r="K1392" i="58"/>
  <c r="U1456" i="58"/>
  <c r="V1456" i="58"/>
  <c r="T1092" i="58"/>
  <c r="K1092" i="58"/>
  <c r="Q1156" i="58"/>
  <c r="K1220" i="58"/>
  <c r="T1220" i="58"/>
  <c r="T1105" i="58"/>
  <c r="K1105" i="58"/>
  <c r="Q1169" i="58"/>
  <c r="Q1233" i="58"/>
  <c r="V1282" i="58"/>
  <c r="U1282" i="58"/>
  <c r="U1442" i="58"/>
  <c r="V1442" i="58"/>
  <c r="R269" i="58"/>
  <c r="J58" i="58"/>
  <c r="J186" i="58"/>
  <c r="R807" i="58"/>
  <c r="S708" i="58"/>
  <c r="R884" i="58"/>
  <c r="R737" i="58"/>
  <c r="S1057" i="58"/>
  <c r="V712" i="58"/>
  <c r="U712" i="58"/>
  <c r="S744" i="58"/>
  <c r="U1134" i="58"/>
  <c r="V1134" i="58"/>
  <c r="U1198" i="58"/>
  <c r="V1198" i="58"/>
  <c r="K1203" i="58"/>
  <c r="T1203" i="58"/>
  <c r="R1227" i="58"/>
  <c r="K1460" i="58"/>
  <c r="T1460" i="58"/>
  <c r="J1357" i="58"/>
  <c r="Q1433" i="58"/>
  <c r="Q1341" i="58"/>
  <c r="S1447" i="58"/>
  <c r="U1221" i="58"/>
  <c r="V1221" i="58"/>
  <c r="V1286" i="58"/>
  <c r="U1286" i="58"/>
  <c r="J1310" i="58"/>
  <c r="T1333" i="58"/>
  <c r="K1333" i="58"/>
  <c r="V1106" i="58"/>
  <c r="U1106" i="58"/>
  <c r="R1130" i="58"/>
  <c r="U1363" i="58"/>
  <c r="V1363" i="58"/>
  <c r="S1387" i="58"/>
  <c r="V1175" i="58"/>
  <c r="U1175" i="58"/>
  <c r="J1199" i="58"/>
  <c r="V1432" i="58"/>
  <c r="U1432" i="58"/>
  <c r="R1456" i="58"/>
  <c r="R1105" i="58"/>
  <c r="U1322" i="58"/>
  <c r="V1322" i="58"/>
  <c r="J1346" i="58"/>
  <c r="R61" i="58"/>
  <c r="S189" i="58"/>
  <c r="S317" i="58"/>
  <c r="J445" i="58"/>
  <c r="R698" i="58"/>
  <c r="R954" i="58"/>
  <c r="R679" i="58"/>
  <c r="S588" i="58"/>
  <c r="R716" i="58"/>
  <c r="R617" i="58"/>
  <c r="J745" i="58"/>
  <c r="J694" i="58"/>
  <c r="S616" i="58"/>
  <c r="T904" i="58"/>
  <c r="K904" i="58"/>
  <c r="V960" i="58"/>
  <c r="U960" i="58"/>
  <c r="V1024" i="58"/>
  <c r="U1024" i="58"/>
  <c r="S1048" i="58"/>
  <c r="T1383" i="58"/>
  <c r="K1383" i="58"/>
  <c r="J1139" i="58"/>
  <c r="Q1308" i="58"/>
  <c r="S1396" i="58"/>
  <c r="V1088" i="58"/>
  <c r="U1088" i="58"/>
  <c r="J1176" i="58"/>
  <c r="T1345" i="58"/>
  <c r="K1345" i="58"/>
  <c r="J1433" i="58"/>
  <c r="K1133" i="58"/>
  <c r="T1133" i="58"/>
  <c r="R1221" i="58"/>
  <c r="Q1390" i="58"/>
  <c r="R1333" i="58"/>
  <c r="T1210" i="58"/>
  <c r="K1210" i="58"/>
  <c r="R1299" i="58"/>
  <c r="K1261" i="58"/>
  <c r="T1261" i="58"/>
  <c r="J1111" i="58"/>
  <c r="K1280" i="58"/>
  <c r="T1280" i="58"/>
  <c r="S1368" i="58"/>
  <c r="U1108" i="58"/>
  <c r="V1108" i="58"/>
  <c r="S1196" i="58"/>
  <c r="T1185" i="58"/>
  <c r="K1185" i="58"/>
  <c r="R240" i="58"/>
  <c r="S977" i="58"/>
  <c r="J742" i="58"/>
  <c r="K1155" i="58"/>
  <c r="T1155" i="58"/>
  <c r="Q1219" i="58"/>
  <c r="K1128" i="58"/>
  <c r="T1128" i="58"/>
  <c r="T1192" i="58"/>
  <c r="K1192" i="58"/>
  <c r="K1173" i="58"/>
  <c r="T1173" i="58"/>
  <c r="V1237" i="58"/>
  <c r="U1237" i="58"/>
  <c r="K1251" i="58"/>
  <c r="T1251" i="58"/>
  <c r="U1315" i="58"/>
  <c r="V1315" i="58"/>
  <c r="Q1379" i="58"/>
  <c r="K1320" i="58"/>
  <c r="T1320" i="58"/>
  <c r="U1384" i="58"/>
  <c r="V1384" i="58"/>
  <c r="U1448" i="58"/>
  <c r="V1448" i="58"/>
  <c r="V1225" i="58"/>
  <c r="U1225" i="58"/>
  <c r="V1274" i="58"/>
  <c r="U1274" i="58"/>
  <c r="V1338" i="58"/>
  <c r="U1338" i="58"/>
  <c r="T1402" i="58"/>
  <c r="K1402" i="58"/>
  <c r="J1343" i="58"/>
  <c r="R1343" i="58"/>
  <c r="S1343" i="58"/>
  <c r="S1463" i="58"/>
  <c r="J1463" i="58"/>
  <c r="R1463" i="58"/>
  <c r="R474" i="58"/>
  <c r="R908" i="58"/>
  <c r="J699" i="58"/>
  <c r="J979" i="58"/>
  <c r="R632" i="58"/>
  <c r="S832" i="58"/>
  <c r="V1126" i="58"/>
  <c r="U1126" i="58"/>
  <c r="K1190" i="58"/>
  <c r="T1190" i="58"/>
  <c r="Q1271" i="58"/>
  <c r="K1431" i="58"/>
  <c r="T1431" i="58"/>
  <c r="S1091" i="58"/>
  <c r="V1324" i="58"/>
  <c r="U1324" i="58"/>
  <c r="J1348" i="58"/>
  <c r="U1104" i="58"/>
  <c r="V1104" i="58"/>
  <c r="U1361" i="58"/>
  <c r="V1361" i="58"/>
  <c r="S1385" i="58"/>
  <c r="Q1085" i="58"/>
  <c r="V1406" i="58"/>
  <c r="U1406" i="58"/>
  <c r="R1430" i="58"/>
  <c r="K1226" i="58"/>
  <c r="T1226" i="58"/>
  <c r="R1251" i="58"/>
  <c r="K1317" i="58"/>
  <c r="T1317" i="58"/>
  <c r="U1296" i="58"/>
  <c r="V1296" i="58"/>
  <c r="V1429" i="58"/>
  <c r="U1429" i="58"/>
  <c r="V1124" i="58"/>
  <c r="U1124" i="58"/>
  <c r="Q1201" i="58"/>
  <c r="R208" i="58"/>
  <c r="S461" i="58"/>
  <c r="J882" i="58"/>
  <c r="J735" i="58"/>
  <c r="J772" i="58"/>
  <c r="R809" i="58"/>
  <c r="R993" i="58"/>
  <c r="R394" i="58"/>
  <c r="R680" i="58"/>
  <c r="R976" i="58"/>
  <c r="T1166" i="58"/>
  <c r="K1166" i="58"/>
  <c r="T1247" i="58"/>
  <c r="K1247" i="58"/>
  <c r="U1327" i="58"/>
  <c r="V1327" i="58"/>
  <c r="T1381" i="58"/>
  <c r="K1381" i="58"/>
  <c r="U1144" i="58"/>
  <c r="V1144" i="58"/>
  <c r="V1455" i="58"/>
  <c r="U1455" i="58"/>
  <c r="T1125" i="58"/>
  <c r="K1125" i="58"/>
  <c r="T1202" i="58"/>
  <c r="K1202" i="58"/>
  <c r="Q1267" i="58"/>
  <c r="K1272" i="58"/>
  <c r="T1272" i="58"/>
  <c r="U1336" i="58"/>
  <c r="V1336" i="58"/>
  <c r="T1113" i="58"/>
  <c r="K1113" i="58"/>
  <c r="V1177" i="58"/>
  <c r="U1177" i="58"/>
  <c r="Q1241" i="58"/>
  <c r="R692" i="58"/>
  <c r="S820" i="58"/>
  <c r="J950" i="58"/>
  <c r="R715" i="58"/>
  <c r="R1035" i="58"/>
  <c r="R840" i="58"/>
  <c r="J840" i="58"/>
  <c r="S840" i="58"/>
  <c r="S888" i="58"/>
  <c r="J888" i="58"/>
  <c r="R888" i="58"/>
  <c r="K1142" i="58"/>
  <c r="T1142" i="58"/>
  <c r="S1230" i="58"/>
  <c r="K1211" i="58"/>
  <c r="T1211" i="58"/>
  <c r="K1276" i="58"/>
  <c r="T1276" i="58"/>
  <c r="U1249" i="58"/>
  <c r="V1249" i="58"/>
  <c r="V1313" i="58"/>
  <c r="U1313" i="58"/>
  <c r="V1377" i="58"/>
  <c r="U1377" i="58"/>
  <c r="U1294" i="58"/>
  <c r="V1294" i="58"/>
  <c r="K1358" i="58"/>
  <c r="T1358" i="58"/>
  <c r="U1422" i="58"/>
  <c r="V1422" i="58"/>
  <c r="T1435" i="58"/>
  <c r="K1435" i="58"/>
  <c r="T1440" i="58"/>
  <c r="K1440" i="58"/>
  <c r="K1076" i="58"/>
  <c r="T1076" i="58"/>
  <c r="Q1140" i="58"/>
  <c r="K1330" i="58"/>
  <c r="T1330" i="58"/>
  <c r="V1394" i="58"/>
  <c r="U1394" i="58"/>
  <c r="Q1458" i="58"/>
  <c r="S630" i="58"/>
  <c r="R958" i="58"/>
  <c r="R907" i="58"/>
  <c r="S434" i="58"/>
  <c r="S776" i="58"/>
  <c r="J776" i="58"/>
  <c r="R776" i="58"/>
  <c r="T968" i="58"/>
  <c r="K968" i="58"/>
  <c r="V1032" i="58"/>
  <c r="U1032" i="58"/>
  <c r="V1187" i="58"/>
  <c r="U1187" i="58"/>
  <c r="K1252" i="58"/>
  <c r="T1252" i="58"/>
  <c r="V1224" i="58"/>
  <c r="U1224" i="58"/>
  <c r="T1289" i="58"/>
  <c r="K1289" i="58"/>
  <c r="V1270" i="58"/>
  <c r="U1270" i="58"/>
  <c r="K1334" i="58"/>
  <c r="T1334" i="58"/>
  <c r="V1398" i="58"/>
  <c r="U1398" i="58"/>
  <c r="U1347" i="58"/>
  <c r="V1347" i="58"/>
  <c r="V1411" i="58"/>
  <c r="U1411" i="58"/>
  <c r="K1301" i="58"/>
  <c r="T1301" i="58"/>
  <c r="U1416" i="58"/>
  <c r="V1416" i="58"/>
  <c r="V1116" i="58"/>
  <c r="U1116" i="58"/>
  <c r="K1370" i="58"/>
  <c r="T1370" i="58"/>
  <c r="V1434" i="58"/>
  <c r="U1434" i="58"/>
  <c r="Q1351" i="58"/>
  <c r="J1450" i="58"/>
  <c r="R1391" i="58"/>
  <c r="S1150" i="58"/>
  <c r="J1211" i="58"/>
  <c r="R1309" i="58"/>
  <c r="J1137" i="58"/>
  <c r="R1179" i="58"/>
  <c r="S1088" i="58"/>
  <c r="R1162" i="58"/>
  <c r="J1229" i="58"/>
  <c r="J1280" i="58"/>
  <c r="J1424" i="58"/>
  <c r="J1276" i="58"/>
  <c r="J1439" i="58"/>
  <c r="J1377" i="58"/>
  <c r="J1465" i="58"/>
  <c r="S1403" i="58"/>
  <c r="S1359" i="58"/>
  <c r="R1381" i="58"/>
  <c r="R1226" i="58"/>
  <c r="J1290" i="58"/>
  <c r="S1267" i="58"/>
  <c r="R1296" i="58"/>
  <c r="J1241" i="58"/>
  <c r="J960" i="58"/>
  <c r="S1372" i="58"/>
  <c r="J1294" i="58"/>
  <c r="S1382" i="58"/>
  <c r="S1441" i="58"/>
  <c r="R1455" i="58"/>
  <c r="S1261" i="58"/>
  <c r="R1167" i="58"/>
  <c r="J1146" i="58"/>
  <c r="J1266" i="58"/>
  <c r="K939" i="58"/>
  <c r="T939" i="58"/>
  <c r="U1067" i="58"/>
  <c r="V1067" i="58"/>
  <c r="Q403" i="58"/>
  <c r="U336" i="58"/>
  <c r="V336" i="58"/>
  <c r="K341" i="58"/>
  <c r="T341" i="58"/>
  <c r="K533" i="58"/>
  <c r="T533" i="58"/>
  <c r="T146" i="58"/>
  <c r="K146" i="58"/>
  <c r="V498" i="58"/>
  <c r="U498" i="58"/>
  <c r="T613" i="58"/>
  <c r="K613" i="58"/>
  <c r="U869" i="58"/>
  <c r="V869" i="58"/>
  <c r="K1061" i="58"/>
  <c r="T1061" i="58"/>
  <c r="T570" i="58"/>
  <c r="K570" i="58"/>
  <c r="K826" i="58"/>
  <c r="T826" i="58"/>
  <c r="K1018" i="58"/>
  <c r="T1018" i="58"/>
  <c r="K426" i="58"/>
  <c r="T426" i="58"/>
  <c r="T743" i="58"/>
  <c r="K743" i="58"/>
  <c r="Q999" i="58"/>
  <c r="T338" i="58"/>
  <c r="K338" i="58"/>
  <c r="Q681" i="58"/>
  <c r="T745" i="58"/>
  <c r="K745" i="58"/>
  <c r="Q937" i="58"/>
  <c r="V702" i="58"/>
  <c r="U702" i="58"/>
  <c r="Q894" i="58"/>
  <c r="T958" i="58"/>
  <c r="K958" i="58"/>
  <c r="Q595" i="58"/>
  <c r="K659" i="58"/>
  <c r="T659" i="58"/>
  <c r="S683" i="58"/>
  <c r="Q851" i="58"/>
  <c r="T915" i="58"/>
  <c r="K915" i="58"/>
  <c r="J939" i="58"/>
  <c r="V576" i="58"/>
  <c r="U576" i="58"/>
  <c r="U640" i="58"/>
  <c r="V640" i="58"/>
  <c r="S664" i="58"/>
  <c r="V321" i="58"/>
  <c r="U321" i="58"/>
  <c r="S1688" i="58"/>
  <c r="R1688" i="58"/>
  <c r="J1688" i="58"/>
  <c r="J163" i="58"/>
  <c r="R163" i="58"/>
  <c r="S163" i="58"/>
  <c r="R547" i="58"/>
  <c r="S547" i="58"/>
  <c r="J547" i="58"/>
  <c r="T376" i="58"/>
  <c r="K376" i="58"/>
  <c r="T440" i="58"/>
  <c r="K440" i="58"/>
  <c r="T381" i="58"/>
  <c r="K381" i="58"/>
  <c r="K445" i="58"/>
  <c r="T445" i="58"/>
  <c r="U509" i="58"/>
  <c r="V509" i="58"/>
  <c r="K346" i="58"/>
  <c r="T346" i="58"/>
  <c r="U589" i="58"/>
  <c r="V589" i="58"/>
  <c r="Q653" i="58"/>
  <c r="Q1037" i="58"/>
  <c r="U512" i="58"/>
  <c r="V512" i="58"/>
  <c r="Q610" i="58"/>
  <c r="T994" i="58"/>
  <c r="K994" i="58"/>
  <c r="V1058" i="58"/>
  <c r="U1058" i="58"/>
  <c r="Q591" i="58"/>
  <c r="K975" i="58"/>
  <c r="T975" i="58"/>
  <c r="K1039" i="58"/>
  <c r="T1039" i="58"/>
  <c r="Q552" i="58"/>
  <c r="U948" i="58"/>
  <c r="V948" i="58"/>
  <c r="V1012" i="58"/>
  <c r="U1012" i="58"/>
  <c r="T314" i="58"/>
  <c r="K314" i="58"/>
  <c r="V913" i="58"/>
  <c r="U913" i="58"/>
  <c r="K977" i="58"/>
  <c r="T977" i="58"/>
  <c r="K870" i="58"/>
  <c r="T870" i="58"/>
  <c r="Q934" i="58"/>
  <c r="Q998" i="58"/>
  <c r="V827" i="58"/>
  <c r="U827" i="58"/>
  <c r="V891" i="58"/>
  <c r="U891" i="58"/>
  <c r="V808" i="58"/>
  <c r="U808" i="58"/>
  <c r="T872" i="58"/>
  <c r="K872" i="58"/>
  <c r="R275" i="58"/>
  <c r="J275" i="58"/>
  <c r="S275" i="58"/>
  <c r="R355" i="58"/>
  <c r="J355" i="58"/>
  <c r="S355" i="58"/>
  <c r="V555" i="58"/>
  <c r="U555" i="58"/>
  <c r="K1664" i="58"/>
  <c r="T1664" i="58"/>
  <c r="K1670" i="58"/>
  <c r="T1670" i="58"/>
  <c r="Q120" i="58"/>
  <c r="T480" i="58"/>
  <c r="K480" i="58"/>
  <c r="T1693" i="58"/>
  <c r="K1693" i="58"/>
  <c r="U165" i="58"/>
  <c r="V165" i="58"/>
  <c r="V229" i="58"/>
  <c r="U229" i="58"/>
  <c r="J1684" i="58"/>
  <c r="U290" i="58"/>
  <c r="V290" i="58"/>
  <c r="T562" i="58"/>
  <c r="K562" i="58"/>
  <c r="Q629" i="58"/>
  <c r="U1013" i="58"/>
  <c r="V1013" i="58"/>
  <c r="K322" i="58"/>
  <c r="T322" i="58"/>
  <c r="U586" i="58"/>
  <c r="V586" i="58"/>
  <c r="T650" i="58"/>
  <c r="K650" i="58"/>
  <c r="T714" i="58"/>
  <c r="K714" i="58"/>
  <c r="U778" i="58"/>
  <c r="V778" i="58"/>
  <c r="T631" i="58"/>
  <c r="K631" i="58"/>
  <c r="T695" i="58"/>
  <c r="K695" i="58"/>
  <c r="T759" i="58"/>
  <c r="K759" i="58"/>
  <c r="V604" i="58"/>
  <c r="U604" i="58"/>
  <c r="V668" i="58"/>
  <c r="U668" i="58"/>
  <c r="V569" i="58"/>
  <c r="U569" i="58"/>
  <c r="V633" i="58"/>
  <c r="U633" i="58"/>
  <c r="V697" i="58"/>
  <c r="U697" i="58"/>
  <c r="K418" i="58"/>
  <c r="T418" i="58"/>
  <c r="U590" i="58"/>
  <c r="V590" i="58"/>
  <c r="Q654" i="58"/>
  <c r="K1038" i="58"/>
  <c r="T1038" i="58"/>
  <c r="V490" i="58"/>
  <c r="U490" i="58"/>
  <c r="U611" i="58"/>
  <c r="V611" i="58"/>
  <c r="T995" i="58"/>
  <c r="K995" i="58"/>
  <c r="K1059" i="58"/>
  <c r="T1059" i="58"/>
  <c r="Q592" i="58"/>
  <c r="J483" i="58"/>
  <c r="S483" i="58"/>
  <c r="R483" i="58"/>
  <c r="T72" i="58"/>
  <c r="K72" i="58"/>
  <c r="K104" i="58"/>
  <c r="T104" i="58"/>
  <c r="R160" i="58"/>
  <c r="V328" i="58"/>
  <c r="U328" i="58"/>
  <c r="J416" i="58"/>
  <c r="K77" i="58"/>
  <c r="T77" i="58"/>
  <c r="R101" i="58"/>
  <c r="U269" i="58"/>
  <c r="V269" i="58"/>
  <c r="T333" i="58"/>
  <c r="K333" i="58"/>
  <c r="R357" i="58"/>
  <c r="K525" i="58"/>
  <c r="T525" i="58"/>
  <c r="K202" i="58"/>
  <c r="T202" i="58"/>
  <c r="K266" i="58"/>
  <c r="T266" i="58"/>
  <c r="V733" i="58"/>
  <c r="U733" i="58"/>
  <c r="K925" i="58"/>
  <c r="T925" i="58"/>
  <c r="Q989" i="58"/>
  <c r="R1013" i="58"/>
  <c r="U690" i="58"/>
  <c r="V690" i="58"/>
  <c r="J714" i="58"/>
  <c r="U946" i="58"/>
  <c r="V946" i="58"/>
  <c r="J970" i="58"/>
  <c r="K671" i="58"/>
  <c r="T671" i="58"/>
  <c r="R695" i="58"/>
  <c r="V863" i="58"/>
  <c r="U863" i="58"/>
  <c r="K927" i="58"/>
  <c r="T927" i="58"/>
  <c r="J951" i="58"/>
  <c r="Q644" i="58"/>
  <c r="S668" i="58"/>
  <c r="T900" i="58"/>
  <c r="K900" i="58"/>
  <c r="S924" i="58"/>
  <c r="K442" i="58"/>
  <c r="T442" i="58"/>
  <c r="U609" i="58"/>
  <c r="V609" i="58"/>
  <c r="R633" i="58"/>
  <c r="Q801" i="58"/>
  <c r="V865" i="58"/>
  <c r="U865" i="58"/>
  <c r="R889" i="58"/>
  <c r="V566" i="58"/>
  <c r="U566" i="58"/>
  <c r="S590" i="58"/>
  <c r="Q758" i="58"/>
  <c r="J846" i="58"/>
  <c r="T330" i="58"/>
  <c r="K330" i="58"/>
  <c r="U779" i="58"/>
  <c r="V779" i="58"/>
  <c r="V1035" i="58"/>
  <c r="U1035" i="58"/>
  <c r="J1059" i="58"/>
  <c r="T760" i="58"/>
  <c r="K760" i="58"/>
  <c r="S784" i="58"/>
  <c r="T40" i="58"/>
  <c r="K40" i="58"/>
  <c r="Q88" i="58"/>
  <c r="U176" i="58"/>
  <c r="V176" i="58"/>
  <c r="V240" i="58"/>
  <c r="U240" i="58"/>
  <c r="K117" i="58"/>
  <c r="T117" i="58"/>
  <c r="U181" i="58"/>
  <c r="V181" i="58"/>
  <c r="Q245" i="58"/>
  <c r="T1692" i="58"/>
  <c r="K1692" i="58"/>
  <c r="T50" i="58"/>
  <c r="K50" i="58"/>
  <c r="T709" i="58"/>
  <c r="K709" i="58"/>
  <c r="K773" i="58"/>
  <c r="T773" i="58"/>
  <c r="K837" i="58"/>
  <c r="T837" i="58"/>
  <c r="U666" i="58"/>
  <c r="V666" i="58"/>
  <c r="V730" i="58"/>
  <c r="U730" i="58"/>
  <c r="V794" i="58"/>
  <c r="U794" i="58"/>
  <c r="T647" i="58"/>
  <c r="K647" i="58"/>
  <c r="T711" i="58"/>
  <c r="K711" i="58"/>
  <c r="V620" i="58"/>
  <c r="U620" i="58"/>
  <c r="V684" i="58"/>
  <c r="U684" i="58"/>
  <c r="Q748" i="58"/>
  <c r="U585" i="58"/>
  <c r="V585" i="58"/>
  <c r="T649" i="58"/>
  <c r="K649" i="58"/>
  <c r="Q713" i="58"/>
  <c r="Q496" i="58"/>
  <c r="U606" i="58"/>
  <c r="V606" i="58"/>
  <c r="Q670" i="58"/>
  <c r="K1054" i="58"/>
  <c r="T1054" i="58"/>
  <c r="K554" i="58"/>
  <c r="T554" i="58"/>
  <c r="T1011" i="58"/>
  <c r="K1011" i="58"/>
  <c r="K370" i="58"/>
  <c r="T370" i="58"/>
  <c r="K467" i="58"/>
  <c r="T467" i="58"/>
  <c r="T280" i="58"/>
  <c r="K280" i="58"/>
  <c r="V344" i="58"/>
  <c r="U344" i="58"/>
  <c r="U408" i="58"/>
  <c r="V408" i="58"/>
  <c r="K93" i="58"/>
  <c r="T93" i="58"/>
  <c r="K157" i="58"/>
  <c r="T157" i="58"/>
  <c r="J181" i="58"/>
  <c r="Q349" i="58"/>
  <c r="Q413" i="58"/>
  <c r="R437" i="58"/>
  <c r="V154" i="58"/>
  <c r="U154" i="58"/>
  <c r="U218" i="58"/>
  <c r="V218" i="58"/>
  <c r="R242" i="58"/>
  <c r="T621" i="58"/>
  <c r="K621" i="58"/>
  <c r="U685" i="58"/>
  <c r="V685" i="58"/>
  <c r="V941" i="58"/>
  <c r="U941" i="58"/>
  <c r="J965" i="58"/>
  <c r="V642" i="58"/>
  <c r="U642" i="58"/>
  <c r="Q834" i="58"/>
  <c r="U898" i="58"/>
  <c r="V898" i="58"/>
  <c r="J922" i="58"/>
  <c r="V506" i="58"/>
  <c r="U506" i="58"/>
  <c r="K623" i="58"/>
  <c r="T623" i="58"/>
  <c r="R647" i="58"/>
  <c r="Q815" i="58"/>
  <c r="V879" i="58"/>
  <c r="U879" i="58"/>
  <c r="R903" i="58"/>
  <c r="K596" i="58"/>
  <c r="T596" i="58"/>
  <c r="T788" i="58"/>
  <c r="K788" i="58"/>
  <c r="K852" i="58"/>
  <c r="T852" i="58"/>
  <c r="J876" i="58"/>
  <c r="T546" i="58"/>
  <c r="K546" i="58"/>
  <c r="J585" i="58"/>
  <c r="U753" i="58"/>
  <c r="V753" i="58"/>
  <c r="T817" i="58"/>
  <c r="K817" i="58"/>
  <c r="J841" i="58"/>
  <c r="Q354" i="58"/>
  <c r="S496" i="58"/>
  <c r="Q774" i="58"/>
  <c r="V1030" i="58"/>
  <c r="U1030" i="58"/>
  <c r="J1054" i="58"/>
  <c r="U731" i="58"/>
  <c r="V731" i="58"/>
  <c r="R755" i="58"/>
  <c r="K987" i="58"/>
  <c r="T987" i="58"/>
  <c r="J1011" i="58"/>
  <c r="Q648" i="58"/>
  <c r="J272" i="58"/>
  <c r="J266" i="58"/>
  <c r="S733" i="58"/>
  <c r="S568" i="58"/>
  <c r="J836" i="58"/>
  <c r="J1012" i="58"/>
  <c r="J638" i="58"/>
  <c r="S915" i="58"/>
  <c r="S736" i="58"/>
  <c r="K1222" i="58"/>
  <c r="T1222" i="58"/>
  <c r="K1099" i="58"/>
  <c r="T1099" i="58"/>
  <c r="V1356" i="58"/>
  <c r="U1356" i="58"/>
  <c r="V1136" i="58"/>
  <c r="U1136" i="58"/>
  <c r="U1200" i="58"/>
  <c r="V1200" i="58"/>
  <c r="T1265" i="58"/>
  <c r="K1265" i="58"/>
  <c r="T1329" i="58"/>
  <c r="K1329" i="58"/>
  <c r="T1393" i="58"/>
  <c r="K1393" i="58"/>
  <c r="Q1457" i="58"/>
  <c r="K1447" i="58"/>
  <c r="T1447" i="58"/>
  <c r="T1181" i="58"/>
  <c r="K1181" i="58"/>
  <c r="T1245" i="58"/>
  <c r="K1245" i="58"/>
  <c r="U1310" i="58"/>
  <c r="V1310" i="58"/>
  <c r="U1374" i="58"/>
  <c r="V1374" i="58"/>
  <c r="U1438" i="58"/>
  <c r="V1438" i="58"/>
  <c r="V1064" i="58"/>
  <c r="U1064" i="58"/>
  <c r="T1130" i="58"/>
  <c r="K1130" i="58"/>
  <c r="U1194" i="58"/>
  <c r="V1194" i="58"/>
  <c r="U1259" i="58"/>
  <c r="V1259" i="58"/>
  <c r="Q1323" i="58"/>
  <c r="K1451" i="58"/>
  <c r="T1451" i="58"/>
  <c r="U1461" i="58"/>
  <c r="V1461" i="58"/>
  <c r="K1135" i="58"/>
  <c r="T1135" i="58"/>
  <c r="T1199" i="58"/>
  <c r="K1199" i="58"/>
  <c r="U1264" i="58"/>
  <c r="V1264" i="58"/>
  <c r="U1328" i="58"/>
  <c r="V1328" i="58"/>
  <c r="V1392" i="58"/>
  <c r="U1392" i="58"/>
  <c r="T1456" i="58"/>
  <c r="K1456" i="58"/>
  <c r="V1092" i="58"/>
  <c r="U1092" i="58"/>
  <c r="T1156" i="58"/>
  <c r="K1156" i="58"/>
  <c r="V1220" i="58"/>
  <c r="U1220" i="58"/>
  <c r="V1105" i="58"/>
  <c r="U1105" i="58"/>
  <c r="K1169" i="58"/>
  <c r="T1169" i="58"/>
  <c r="V1233" i="58"/>
  <c r="U1233" i="58"/>
  <c r="T1346" i="58"/>
  <c r="K1346" i="58"/>
  <c r="J491" i="58"/>
  <c r="J368" i="58"/>
  <c r="J690" i="58"/>
  <c r="S946" i="58"/>
  <c r="J807" i="58"/>
  <c r="R830" i="58"/>
  <c r="T712" i="58"/>
  <c r="K712" i="58"/>
  <c r="R848" i="58"/>
  <c r="J1008" i="58"/>
  <c r="K1198" i="58"/>
  <c r="T1198" i="58"/>
  <c r="R1319" i="58"/>
  <c r="U1203" i="58"/>
  <c r="V1203" i="58"/>
  <c r="J1292" i="58"/>
  <c r="V1460" i="58"/>
  <c r="U1460" i="58"/>
  <c r="R1072" i="58"/>
  <c r="T1240" i="58"/>
  <c r="K1240" i="58"/>
  <c r="J1265" i="58"/>
  <c r="V1341" i="58"/>
  <c r="U1341" i="58"/>
  <c r="S1117" i="58"/>
  <c r="K1286" i="58"/>
  <c r="T1286" i="58"/>
  <c r="J1374" i="58"/>
  <c r="T1106" i="58"/>
  <c r="K1106" i="58"/>
  <c r="R1194" i="58"/>
  <c r="K1363" i="58"/>
  <c r="T1363" i="58"/>
  <c r="J1451" i="58"/>
  <c r="K1175" i="58"/>
  <c r="T1175" i="58"/>
  <c r="R1264" i="58"/>
  <c r="K1432" i="58"/>
  <c r="T1432" i="58"/>
  <c r="R1092" i="58"/>
  <c r="K1081" i="58"/>
  <c r="T1081" i="58"/>
  <c r="J1169" i="58"/>
  <c r="Q1322" i="58"/>
  <c r="J1410" i="58"/>
  <c r="J61" i="58"/>
  <c r="S445" i="58"/>
  <c r="J826" i="58"/>
  <c r="J588" i="58"/>
  <c r="J716" i="58"/>
  <c r="J617" i="58"/>
  <c r="R745" i="58"/>
  <c r="R929" i="58"/>
  <c r="J528" i="58"/>
  <c r="J1022" i="58"/>
  <c r="J787" i="58"/>
  <c r="Q904" i="58"/>
  <c r="T1024" i="58"/>
  <c r="K1024" i="58"/>
  <c r="J1134" i="58"/>
  <c r="T1115" i="58"/>
  <c r="K1115" i="58"/>
  <c r="R1139" i="58"/>
  <c r="U1308" i="58"/>
  <c r="V1308" i="58"/>
  <c r="U1372" i="58"/>
  <c r="V1372" i="58"/>
  <c r="Q1088" i="58"/>
  <c r="U1152" i="58"/>
  <c r="V1152" i="58"/>
  <c r="S1176" i="58"/>
  <c r="Q1345" i="58"/>
  <c r="Q1409" i="58"/>
  <c r="S1433" i="58"/>
  <c r="V1133" i="58"/>
  <c r="U1133" i="58"/>
  <c r="J1221" i="58"/>
  <c r="U1390" i="58"/>
  <c r="V1390" i="58"/>
  <c r="V1454" i="58"/>
  <c r="U1454" i="58"/>
  <c r="Q1210" i="58"/>
  <c r="V1275" i="58"/>
  <c r="U1275" i="58"/>
  <c r="J1299" i="58"/>
  <c r="V1261" i="58"/>
  <c r="U1261" i="58"/>
  <c r="Q1087" i="58"/>
  <c r="S1111" i="58"/>
  <c r="T1344" i="58"/>
  <c r="K1344" i="58"/>
  <c r="J1368" i="58"/>
  <c r="T1108" i="58"/>
  <c r="K1108" i="58"/>
  <c r="T1172" i="58"/>
  <c r="K1172" i="58"/>
  <c r="V1185" i="58"/>
  <c r="U1185" i="58"/>
  <c r="R863" i="58"/>
  <c r="S900" i="58"/>
  <c r="R314" i="58"/>
  <c r="J977" i="58"/>
  <c r="U1295" i="58"/>
  <c r="V1295" i="58"/>
  <c r="V1091" i="58"/>
  <c r="U1091" i="58"/>
  <c r="U1155" i="58"/>
  <c r="V1155" i="58"/>
  <c r="K1056" i="58"/>
  <c r="T1056" i="58"/>
  <c r="U1128" i="58"/>
  <c r="V1128" i="58"/>
  <c r="Q1109" i="58"/>
  <c r="U1173" i="58"/>
  <c r="V1173" i="58"/>
  <c r="Q1237" i="58"/>
  <c r="U1251" i="58"/>
  <c r="V1251" i="58"/>
  <c r="Q1256" i="58"/>
  <c r="U1320" i="58"/>
  <c r="V1320" i="58"/>
  <c r="Q1384" i="58"/>
  <c r="V1161" i="58"/>
  <c r="U1161" i="58"/>
  <c r="T1225" i="58"/>
  <c r="K1225" i="58"/>
  <c r="T1274" i="58"/>
  <c r="K1274" i="58"/>
  <c r="K1338" i="58"/>
  <c r="T1338" i="58"/>
  <c r="V1402" i="58"/>
  <c r="U1402" i="58"/>
  <c r="K1303" i="58"/>
  <c r="T1303" i="58"/>
  <c r="U1391" i="58"/>
  <c r="V1391" i="58"/>
  <c r="S1225" i="58"/>
  <c r="R248" i="58"/>
  <c r="J925" i="58"/>
  <c r="J934" i="58"/>
  <c r="J832" i="58"/>
  <c r="Q1040" i="58"/>
  <c r="Q1190" i="58"/>
  <c r="V1431" i="58"/>
  <c r="U1431" i="58"/>
  <c r="S1155" i="58"/>
  <c r="K1324" i="58"/>
  <c r="T1324" i="58"/>
  <c r="J1412" i="58"/>
  <c r="K1104" i="58"/>
  <c r="T1104" i="58"/>
  <c r="J1128" i="58"/>
  <c r="S1192" i="58"/>
  <c r="T1361" i="58"/>
  <c r="K1361" i="58"/>
  <c r="S1449" i="58"/>
  <c r="K1149" i="58"/>
  <c r="T1149" i="58"/>
  <c r="R1237" i="58"/>
  <c r="K1406" i="58"/>
  <c r="T1406" i="58"/>
  <c r="S1437" i="58"/>
  <c r="U1226" i="58"/>
  <c r="V1226" i="58"/>
  <c r="S1315" i="58"/>
  <c r="V1317" i="58"/>
  <c r="U1317" i="58"/>
  <c r="J1413" i="58"/>
  <c r="R1127" i="58"/>
  <c r="Q1296" i="58"/>
  <c r="J1320" i="58"/>
  <c r="J1384" i="58"/>
  <c r="K1124" i="58"/>
  <c r="T1124" i="58"/>
  <c r="J1148" i="58"/>
  <c r="J1212" i="58"/>
  <c r="U1201" i="58"/>
  <c r="V1201" i="58"/>
  <c r="R440" i="58"/>
  <c r="R77" i="58"/>
  <c r="R122" i="58"/>
  <c r="R589" i="58"/>
  <c r="S717" i="58"/>
  <c r="J845" i="58"/>
  <c r="S973" i="58"/>
  <c r="J607" i="58"/>
  <c r="S772" i="58"/>
  <c r="J993" i="58"/>
  <c r="S614" i="58"/>
  <c r="J891" i="58"/>
  <c r="K952" i="58"/>
  <c r="T952" i="58"/>
  <c r="Q1166" i="58"/>
  <c r="K1230" i="58"/>
  <c r="T1230" i="58"/>
  <c r="U1247" i="58"/>
  <c r="V1247" i="58"/>
  <c r="T1428" i="58"/>
  <c r="K1428" i="58"/>
  <c r="V1381" i="58"/>
  <c r="U1381" i="58"/>
  <c r="K1080" i="58"/>
  <c r="T1080" i="58"/>
  <c r="U1465" i="58"/>
  <c r="V1465" i="58"/>
  <c r="T1455" i="58"/>
  <c r="K1455" i="58"/>
  <c r="Q1125" i="58"/>
  <c r="V1074" i="58"/>
  <c r="U1074" i="58"/>
  <c r="V1138" i="58"/>
  <c r="U1138" i="58"/>
  <c r="T1143" i="58"/>
  <c r="K1143" i="58"/>
  <c r="V1207" i="58"/>
  <c r="U1207" i="58"/>
  <c r="K1228" i="58"/>
  <c r="T1228" i="58"/>
  <c r="U1113" i="58"/>
  <c r="V1113" i="58"/>
  <c r="Q1177" i="58"/>
  <c r="R125" i="58"/>
  <c r="S253" i="58"/>
  <c r="S381" i="58"/>
  <c r="J509" i="58"/>
  <c r="J674" i="58"/>
  <c r="J802" i="58"/>
  <c r="J1058" i="58"/>
  <c r="J655" i="58"/>
  <c r="J783" i="58"/>
  <c r="J552" i="58"/>
  <c r="J593" i="58"/>
  <c r="R721" i="58"/>
  <c r="S950" i="58"/>
  <c r="J768" i="58"/>
  <c r="K840" i="58"/>
  <c r="T840" i="58"/>
  <c r="U888" i="58"/>
  <c r="V888" i="58"/>
  <c r="S952" i="58"/>
  <c r="Q1142" i="58"/>
  <c r="V1206" i="58"/>
  <c r="U1206" i="58"/>
  <c r="V1147" i="58"/>
  <c r="U1147" i="58"/>
  <c r="V1211" i="58"/>
  <c r="U1211" i="58"/>
  <c r="T1184" i="58"/>
  <c r="K1184" i="58"/>
  <c r="T1249" i="58"/>
  <c r="K1249" i="58"/>
  <c r="K1229" i="58"/>
  <c r="T1229" i="58"/>
  <c r="K1294" i="58"/>
  <c r="T1294" i="58"/>
  <c r="Q1307" i="58"/>
  <c r="U1371" i="58"/>
  <c r="V1371" i="58"/>
  <c r="Q1435" i="58"/>
  <c r="K1376" i="58"/>
  <c r="T1376" i="58"/>
  <c r="U1440" i="58"/>
  <c r="V1440" i="58"/>
  <c r="K1266" i="58"/>
  <c r="T1266" i="58"/>
  <c r="V1330" i="58"/>
  <c r="U1330" i="58"/>
  <c r="J975" i="58"/>
  <c r="J587" i="58"/>
  <c r="J434" i="58"/>
  <c r="V776" i="58"/>
  <c r="U776" i="58"/>
  <c r="S808" i="58"/>
  <c r="U968" i="58"/>
  <c r="V968" i="58"/>
  <c r="Q1032" i="58"/>
  <c r="U1123" i="58"/>
  <c r="V1123" i="58"/>
  <c r="K1187" i="58"/>
  <c r="T1187" i="58"/>
  <c r="V1252" i="58"/>
  <c r="U1252" i="58"/>
  <c r="Q1160" i="58"/>
  <c r="K1224" i="58"/>
  <c r="T1224" i="58"/>
  <c r="U1205" i="58"/>
  <c r="V1205" i="58"/>
  <c r="K1270" i="58"/>
  <c r="T1270" i="58"/>
  <c r="Q1334" i="58"/>
  <c r="T1283" i="58"/>
  <c r="K1283" i="58"/>
  <c r="T1347" i="58"/>
  <c r="K1347" i="58"/>
  <c r="K1411" i="58"/>
  <c r="T1411" i="58"/>
  <c r="T1352" i="58"/>
  <c r="K1352" i="58"/>
  <c r="K1416" i="58"/>
  <c r="T1416" i="58"/>
  <c r="V1373" i="58"/>
  <c r="U1373" i="58"/>
  <c r="Q1306" i="58"/>
  <c r="V1370" i="58"/>
  <c r="U1370" i="58"/>
  <c r="Q1434" i="58"/>
  <c r="R1322" i="58"/>
  <c r="U1343" i="58"/>
  <c r="V1343" i="58"/>
  <c r="S1211" i="58"/>
  <c r="S1168" i="58"/>
  <c r="R1242" i="58"/>
  <c r="J1121" i="58"/>
  <c r="J1271" i="58"/>
  <c r="R1131" i="58"/>
  <c r="J1260" i="58"/>
  <c r="R1388" i="58"/>
  <c r="J1421" i="58"/>
  <c r="J1216" i="58"/>
  <c r="R1361" i="58"/>
  <c r="J1358" i="58"/>
  <c r="S1076" i="58"/>
  <c r="J1179" i="58"/>
  <c r="R1125" i="58"/>
  <c r="S1087" i="58"/>
  <c r="J1231" i="58"/>
  <c r="J1232" i="58"/>
  <c r="J1318" i="58"/>
  <c r="R1307" i="58"/>
  <c r="R1395" i="58"/>
  <c r="J1185" i="58"/>
  <c r="S1287" i="58"/>
  <c r="S1276" i="58"/>
  <c r="R1439" i="58"/>
  <c r="R1377" i="58"/>
  <c r="R1465" i="58"/>
  <c r="J1403" i="58"/>
  <c r="R1103" i="58"/>
  <c r="J1359" i="58"/>
  <c r="J1381" i="58"/>
  <c r="J1253" i="58"/>
  <c r="J1336" i="58"/>
  <c r="R1290" i="58"/>
  <c r="J1189" i="58"/>
  <c r="S1241" i="58"/>
  <c r="R960" i="58"/>
  <c r="R1255" i="58"/>
  <c r="R1294" i="58"/>
  <c r="J1261" i="58"/>
  <c r="J1167" i="58"/>
  <c r="S1375" i="58"/>
  <c r="R1146" i="58"/>
  <c r="J1435" i="58"/>
  <c r="R1124" i="58"/>
  <c r="K875" i="58"/>
  <c r="T875" i="58"/>
  <c r="V939" i="58"/>
  <c r="U939" i="58"/>
  <c r="U1003" i="58"/>
  <c r="V1003" i="58"/>
  <c r="T1067" i="58"/>
  <c r="K1067" i="58"/>
  <c r="V600" i="58"/>
  <c r="U600" i="58"/>
  <c r="V403" i="58"/>
  <c r="U403" i="58"/>
  <c r="T336" i="58"/>
  <c r="K336" i="58"/>
  <c r="U85" i="58"/>
  <c r="V85" i="58"/>
  <c r="U341" i="58"/>
  <c r="V341" i="58"/>
  <c r="V146" i="58"/>
  <c r="U146" i="58"/>
  <c r="Q613" i="58"/>
  <c r="T869" i="58"/>
  <c r="K869" i="58"/>
  <c r="Q570" i="58"/>
  <c r="U826" i="58"/>
  <c r="V826" i="58"/>
  <c r="V426" i="58"/>
  <c r="U426" i="58"/>
  <c r="V807" i="58"/>
  <c r="U807" i="58"/>
  <c r="U338" i="58"/>
  <c r="V338" i="58"/>
  <c r="U780" i="58"/>
  <c r="V780" i="58"/>
  <c r="U1036" i="58"/>
  <c r="V1036" i="58"/>
  <c r="U745" i="58"/>
  <c r="V745" i="58"/>
  <c r="V1001" i="58"/>
  <c r="U1001" i="58"/>
  <c r="T702" i="58"/>
  <c r="K702" i="58"/>
  <c r="U958" i="58"/>
  <c r="V958" i="58"/>
  <c r="U659" i="58"/>
  <c r="V659" i="58"/>
  <c r="Q915" i="58"/>
  <c r="R1003" i="58"/>
  <c r="T640" i="58"/>
  <c r="K640" i="58"/>
  <c r="J728" i="58"/>
  <c r="Q321" i="58"/>
  <c r="T1688" i="58"/>
  <c r="K1688" i="58"/>
  <c r="T163" i="58"/>
  <c r="K163" i="58"/>
  <c r="K547" i="58"/>
  <c r="T547" i="58"/>
  <c r="U312" i="58"/>
  <c r="V312" i="58"/>
  <c r="V376" i="58"/>
  <c r="U376" i="58"/>
  <c r="Q440" i="58"/>
  <c r="K317" i="58"/>
  <c r="T317" i="58"/>
  <c r="V381" i="58"/>
  <c r="U381" i="58"/>
  <c r="V445" i="58"/>
  <c r="U445" i="58"/>
  <c r="Q250" i="58"/>
  <c r="U346" i="58"/>
  <c r="V346" i="58"/>
  <c r="Q589" i="58"/>
  <c r="T1037" i="58"/>
  <c r="K1037" i="58"/>
  <c r="Q512" i="58"/>
  <c r="T930" i="58"/>
  <c r="K930" i="58"/>
  <c r="V994" i="58"/>
  <c r="U994" i="58"/>
  <c r="K1058" i="58"/>
  <c r="T1058" i="58"/>
  <c r="T911" i="58"/>
  <c r="K911" i="58"/>
  <c r="V975" i="58"/>
  <c r="U975" i="58"/>
  <c r="Q1039" i="58"/>
  <c r="U884" i="58"/>
  <c r="V884" i="58"/>
  <c r="K948" i="58"/>
  <c r="T948" i="58"/>
  <c r="T1012" i="58"/>
  <c r="K1012" i="58"/>
  <c r="U849" i="58"/>
  <c r="V849" i="58"/>
  <c r="T913" i="58"/>
  <c r="K913" i="58"/>
  <c r="V977" i="58"/>
  <c r="U977" i="58"/>
  <c r="U806" i="58"/>
  <c r="V806" i="58"/>
  <c r="Q870" i="58"/>
  <c r="K934" i="58"/>
  <c r="T934" i="58"/>
  <c r="U763" i="58"/>
  <c r="V763" i="58"/>
  <c r="T827" i="58"/>
  <c r="K827" i="58"/>
  <c r="T891" i="58"/>
  <c r="K891" i="58"/>
  <c r="V744" i="58"/>
  <c r="U744" i="58"/>
  <c r="T808" i="58"/>
  <c r="K808" i="58"/>
  <c r="Q872" i="58"/>
  <c r="K355" i="58"/>
  <c r="T355" i="58"/>
  <c r="T555" i="58"/>
  <c r="K555" i="58"/>
  <c r="U1664" i="58"/>
  <c r="V1664" i="58"/>
  <c r="U416" i="58"/>
  <c r="V416" i="58"/>
  <c r="U480" i="58"/>
  <c r="V480" i="58"/>
  <c r="U1693" i="58"/>
  <c r="V1693" i="58"/>
  <c r="Q229" i="58"/>
  <c r="K1662" i="58"/>
  <c r="T1662" i="58"/>
  <c r="R1684" i="58"/>
  <c r="V226" i="58"/>
  <c r="U226" i="58"/>
  <c r="K290" i="58"/>
  <c r="T290" i="58"/>
  <c r="V562" i="58"/>
  <c r="U562" i="58"/>
  <c r="K1013" i="58"/>
  <c r="T1013" i="58"/>
  <c r="U322" i="58"/>
  <c r="V322" i="58"/>
  <c r="U650" i="58"/>
  <c r="V650" i="58"/>
  <c r="U714" i="58"/>
  <c r="V714" i="58"/>
  <c r="T538" i="58"/>
  <c r="K538" i="58"/>
  <c r="Q695" i="58"/>
  <c r="T466" i="58"/>
  <c r="K466" i="58"/>
  <c r="T604" i="58"/>
  <c r="K604" i="58"/>
  <c r="Q668" i="58"/>
  <c r="T569" i="58"/>
  <c r="K569" i="58"/>
  <c r="K1017" i="58"/>
  <c r="T1017" i="58"/>
  <c r="U418" i="58"/>
  <c r="V418" i="58"/>
  <c r="V974" i="58"/>
  <c r="U974" i="58"/>
  <c r="V1038" i="58"/>
  <c r="U1038" i="58"/>
  <c r="Q490" i="58"/>
  <c r="K931" i="58"/>
  <c r="T931" i="58"/>
  <c r="V995" i="58"/>
  <c r="U995" i="58"/>
  <c r="T912" i="58"/>
  <c r="K912" i="58"/>
  <c r="Q483" i="58"/>
  <c r="J1664" i="58"/>
  <c r="T136" i="58"/>
  <c r="K136" i="58"/>
  <c r="J160" i="58"/>
  <c r="Q328" i="58"/>
  <c r="S416" i="58"/>
  <c r="V77" i="58"/>
  <c r="U77" i="58"/>
  <c r="S165" i="58"/>
  <c r="U333" i="58"/>
  <c r="V333" i="58"/>
  <c r="S421" i="58"/>
  <c r="S1662" i="58"/>
  <c r="J98" i="58"/>
  <c r="V266" i="58"/>
  <c r="U266" i="58"/>
  <c r="R562" i="58"/>
  <c r="T733" i="58"/>
  <c r="K733" i="58"/>
  <c r="J757" i="58"/>
  <c r="S821" i="58"/>
  <c r="T989" i="58"/>
  <c r="K989" i="58"/>
  <c r="J322" i="58"/>
  <c r="Q626" i="58"/>
  <c r="T690" i="58"/>
  <c r="K690" i="58"/>
  <c r="S778" i="58"/>
  <c r="K946" i="58"/>
  <c r="T946" i="58"/>
  <c r="J1034" i="58"/>
  <c r="V671" i="58"/>
  <c r="U671" i="58"/>
  <c r="R759" i="58"/>
  <c r="U927" i="58"/>
  <c r="V927" i="58"/>
  <c r="J1015" i="58"/>
  <c r="T644" i="58"/>
  <c r="K644" i="58"/>
  <c r="R732" i="58"/>
  <c r="U900" i="58"/>
  <c r="V900" i="58"/>
  <c r="J988" i="58"/>
  <c r="K609" i="58"/>
  <c r="T609" i="58"/>
  <c r="R697" i="58"/>
  <c r="K865" i="58"/>
  <c r="T865" i="58"/>
  <c r="J953" i="58"/>
  <c r="K566" i="58"/>
  <c r="T566" i="58"/>
  <c r="R654" i="58"/>
  <c r="K822" i="58"/>
  <c r="T822" i="58"/>
  <c r="R910" i="58"/>
  <c r="Q330" i="58"/>
  <c r="J490" i="58"/>
  <c r="J611" i="58"/>
  <c r="T779" i="58"/>
  <c r="K779" i="58"/>
  <c r="J803" i="58"/>
  <c r="J867" i="58"/>
  <c r="K1035" i="58"/>
  <c r="T1035" i="58"/>
  <c r="R592" i="58"/>
  <c r="V760" i="58"/>
  <c r="U760" i="58"/>
  <c r="J227" i="58"/>
  <c r="S227" i="58"/>
  <c r="R227" i="58"/>
  <c r="U40" i="58"/>
  <c r="V40" i="58"/>
  <c r="T88" i="58"/>
  <c r="K88" i="58"/>
  <c r="V117" i="58"/>
  <c r="U117" i="58"/>
  <c r="K181" i="58"/>
  <c r="T181" i="58"/>
  <c r="K565" i="58"/>
  <c r="T565" i="58"/>
  <c r="U1692" i="58"/>
  <c r="V1692" i="58"/>
  <c r="K645" i="58"/>
  <c r="T645" i="58"/>
  <c r="Q773" i="58"/>
  <c r="Q730" i="58"/>
  <c r="V583" i="58"/>
  <c r="U583" i="58"/>
  <c r="U647" i="58"/>
  <c r="V647" i="58"/>
  <c r="Q711" i="58"/>
  <c r="V520" i="58"/>
  <c r="U520" i="58"/>
  <c r="T620" i="58"/>
  <c r="K620" i="58"/>
  <c r="Q684" i="58"/>
  <c r="V1068" i="58"/>
  <c r="U1068" i="58"/>
  <c r="K585" i="58"/>
  <c r="T585" i="58"/>
  <c r="Q649" i="58"/>
  <c r="U1033" i="58"/>
  <c r="V1033" i="58"/>
  <c r="T496" i="58"/>
  <c r="K496" i="58"/>
  <c r="U990" i="58"/>
  <c r="V990" i="58"/>
  <c r="U947" i="58"/>
  <c r="V947" i="58"/>
  <c r="V1011" i="58"/>
  <c r="U1011" i="58"/>
  <c r="V928" i="58"/>
  <c r="U928" i="58"/>
  <c r="U467" i="58"/>
  <c r="V467" i="58"/>
  <c r="V216" i="58"/>
  <c r="U216" i="58"/>
  <c r="U280" i="58"/>
  <c r="V280" i="58"/>
  <c r="Q344" i="58"/>
  <c r="J245" i="58"/>
  <c r="T413" i="58"/>
  <c r="K413" i="58"/>
  <c r="S501" i="58"/>
  <c r="S50" i="58"/>
  <c r="K218" i="58"/>
  <c r="T218" i="58"/>
  <c r="S306" i="58"/>
  <c r="K685" i="58"/>
  <c r="T685" i="58"/>
  <c r="J709" i="58"/>
  <c r="S773" i="58"/>
  <c r="T941" i="58"/>
  <c r="K941" i="58"/>
  <c r="S1029" i="58"/>
  <c r="T642" i="58"/>
  <c r="K642" i="58"/>
  <c r="J666" i="58"/>
  <c r="J730" i="58"/>
  <c r="K898" i="58"/>
  <c r="T898" i="58"/>
  <c r="S986" i="58"/>
  <c r="U623" i="58"/>
  <c r="V623" i="58"/>
  <c r="J711" i="58"/>
  <c r="K879" i="58"/>
  <c r="T879" i="58"/>
  <c r="J967" i="58"/>
  <c r="U596" i="58"/>
  <c r="V596" i="58"/>
  <c r="J684" i="58"/>
  <c r="U852" i="58"/>
  <c r="V852" i="58"/>
  <c r="S940" i="58"/>
  <c r="V546" i="58"/>
  <c r="U546" i="58"/>
  <c r="R649" i="58"/>
  <c r="V817" i="58"/>
  <c r="U817" i="58"/>
  <c r="J905" i="58"/>
  <c r="T354" i="58"/>
  <c r="K354" i="58"/>
  <c r="J606" i="58"/>
  <c r="U774" i="58"/>
  <c r="V774" i="58"/>
  <c r="J798" i="58"/>
  <c r="J862" i="58"/>
  <c r="K1030" i="58"/>
  <c r="T1030" i="58"/>
  <c r="S554" i="58"/>
  <c r="T731" i="58"/>
  <c r="K731" i="58"/>
  <c r="J819" i="58"/>
  <c r="U987" i="58"/>
  <c r="V987" i="58"/>
  <c r="J370" i="58"/>
  <c r="S176" i="58"/>
  <c r="R138" i="58"/>
  <c r="R836" i="58"/>
  <c r="R1012" i="58"/>
  <c r="R638" i="58"/>
  <c r="J822" i="58"/>
  <c r="V1222" i="58"/>
  <c r="U1222" i="58"/>
  <c r="Q1099" i="58"/>
  <c r="K1163" i="58"/>
  <c r="T1163" i="58"/>
  <c r="V1420" i="58"/>
  <c r="U1420" i="58"/>
  <c r="Q1136" i="58"/>
  <c r="Q1200" i="58"/>
  <c r="V1265" i="58"/>
  <c r="U1265" i="58"/>
  <c r="Q1329" i="58"/>
  <c r="Q1393" i="58"/>
  <c r="U1457" i="58"/>
  <c r="V1457" i="58"/>
  <c r="Q1447" i="58"/>
  <c r="K1117" i="58"/>
  <c r="T1117" i="58"/>
  <c r="U1181" i="58"/>
  <c r="V1181" i="58"/>
  <c r="U1245" i="58"/>
  <c r="V1245" i="58"/>
  <c r="K1310" i="58"/>
  <c r="T1310" i="58"/>
  <c r="T1374" i="58"/>
  <c r="K1374" i="58"/>
  <c r="K1064" i="58"/>
  <c r="T1064" i="58"/>
  <c r="K1323" i="58"/>
  <c r="T1323" i="58"/>
  <c r="V1387" i="58"/>
  <c r="U1387" i="58"/>
  <c r="V1199" i="58"/>
  <c r="U1199" i="58"/>
  <c r="Q1264" i="58"/>
  <c r="Q1328" i="58"/>
  <c r="Q1392" i="58"/>
  <c r="Q1092" i="58"/>
  <c r="V1156" i="58"/>
  <c r="U1156" i="58"/>
  <c r="Q1220" i="58"/>
  <c r="Q1105" i="58"/>
  <c r="V1169" i="58"/>
  <c r="U1169" i="58"/>
  <c r="T1233" i="58"/>
  <c r="K1233" i="58"/>
  <c r="V1346" i="58"/>
  <c r="U1346" i="58"/>
  <c r="S1434" i="58"/>
  <c r="J1434" i="58"/>
  <c r="R1434" i="58"/>
  <c r="J1351" i="58"/>
  <c r="R1351" i="58"/>
  <c r="S1351" i="58"/>
  <c r="U1298" i="58"/>
  <c r="V1298" i="58"/>
  <c r="R491" i="58"/>
  <c r="R368" i="58"/>
  <c r="J269" i="58"/>
  <c r="R525" i="58"/>
  <c r="R146" i="58"/>
  <c r="J274" i="58"/>
  <c r="J613" i="58"/>
  <c r="S741" i="58"/>
  <c r="S997" i="58"/>
  <c r="J570" i="58"/>
  <c r="R580" i="58"/>
  <c r="R609" i="58"/>
  <c r="J1057" i="58"/>
  <c r="J830" i="58"/>
  <c r="J1014" i="58"/>
  <c r="J744" i="58"/>
  <c r="J848" i="58"/>
  <c r="U984" i="58"/>
  <c r="V984" i="58"/>
  <c r="S1008" i="58"/>
  <c r="Q1198" i="58"/>
  <c r="K1279" i="58"/>
  <c r="T1279" i="58"/>
  <c r="J1319" i="58"/>
  <c r="Q1203" i="58"/>
  <c r="K1268" i="58"/>
  <c r="T1268" i="58"/>
  <c r="R1292" i="58"/>
  <c r="Q1460" i="58"/>
  <c r="T1453" i="58"/>
  <c r="K1453" i="58"/>
  <c r="J1072" i="58"/>
  <c r="V1240" i="58"/>
  <c r="U1240" i="58"/>
  <c r="Q1305" i="58"/>
  <c r="R1329" i="58"/>
  <c r="T1341" i="58"/>
  <c r="K1341" i="58"/>
  <c r="U1093" i="58"/>
  <c r="V1093" i="58"/>
  <c r="J1117" i="58"/>
  <c r="Q1286" i="58"/>
  <c r="V1350" i="58"/>
  <c r="U1350" i="58"/>
  <c r="R1374" i="58"/>
  <c r="Q1106" i="58"/>
  <c r="T1170" i="58"/>
  <c r="K1170" i="58"/>
  <c r="J1194" i="58"/>
  <c r="Q1363" i="58"/>
  <c r="T1427" i="58"/>
  <c r="K1427" i="58"/>
  <c r="R1451" i="58"/>
  <c r="Q1175" i="58"/>
  <c r="T1239" i="58"/>
  <c r="K1239" i="58"/>
  <c r="J1264" i="58"/>
  <c r="U1071" i="58"/>
  <c r="V1071" i="58"/>
  <c r="U1081" i="58"/>
  <c r="V1081" i="58"/>
  <c r="U1145" i="58"/>
  <c r="V1145" i="58"/>
  <c r="R1169" i="58"/>
  <c r="K1322" i="58"/>
  <c r="T1322" i="58"/>
  <c r="T1386" i="58"/>
  <c r="K1386" i="58"/>
  <c r="R1410" i="58"/>
  <c r="J929" i="58"/>
  <c r="R528" i="58"/>
  <c r="R787" i="58"/>
  <c r="Q1024" i="58"/>
  <c r="V1110" i="58"/>
  <c r="U1110" i="58"/>
  <c r="R1134" i="58"/>
  <c r="U1115" i="58"/>
  <c r="V1115" i="58"/>
  <c r="R1203" i="58"/>
  <c r="Q1372" i="58"/>
  <c r="J1396" i="58"/>
  <c r="S1460" i="58"/>
  <c r="T1152" i="58"/>
  <c r="K1152" i="58"/>
  <c r="S1240" i="58"/>
  <c r="K1409" i="58"/>
  <c r="T1409" i="58"/>
  <c r="R1341" i="58"/>
  <c r="K1197" i="58"/>
  <c r="T1197" i="58"/>
  <c r="R1286" i="58"/>
  <c r="K1454" i="58"/>
  <c r="T1454" i="58"/>
  <c r="J1333" i="58"/>
  <c r="S1106" i="58"/>
  <c r="K1275" i="58"/>
  <c r="T1275" i="58"/>
  <c r="J1363" i="58"/>
  <c r="V1087" i="58"/>
  <c r="U1087" i="58"/>
  <c r="S1175" i="58"/>
  <c r="V1344" i="58"/>
  <c r="U1344" i="58"/>
  <c r="S1432" i="58"/>
  <c r="U1172" i="58"/>
  <c r="V1172" i="58"/>
  <c r="J1196" i="58"/>
  <c r="J1081" i="58"/>
  <c r="J240" i="58"/>
  <c r="S1677" i="58"/>
  <c r="J863" i="58"/>
  <c r="R1039" i="58"/>
  <c r="J702" i="58"/>
  <c r="R928" i="58"/>
  <c r="Q1214" i="58"/>
  <c r="T1295" i="58"/>
  <c r="K1295" i="58"/>
  <c r="K1091" i="58"/>
  <c r="T1091" i="58"/>
  <c r="K1325" i="58"/>
  <c r="T1325" i="58"/>
  <c r="U1056" i="58"/>
  <c r="V1056" i="58"/>
  <c r="K1415" i="58"/>
  <c r="T1415" i="58"/>
  <c r="V1109" i="58"/>
  <c r="U1109" i="58"/>
  <c r="Q1173" i="58"/>
  <c r="K1122" i="58"/>
  <c r="T1122" i="58"/>
  <c r="K1186" i="58"/>
  <c r="T1186" i="58"/>
  <c r="Q1251" i="58"/>
  <c r="T1191" i="58"/>
  <c r="K1191" i="58"/>
  <c r="T1256" i="58"/>
  <c r="K1256" i="58"/>
  <c r="U1097" i="58"/>
  <c r="V1097" i="58"/>
  <c r="T1161" i="58"/>
  <c r="K1161" i="58"/>
  <c r="Q1225" i="58"/>
  <c r="Q1274" i="58"/>
  <c r="Q1338" i="58"/>
  <c r="V1303" i="58"/>
  <c r="U1303" i="58"/>
  <c r="T1391" i="58"/>
  <c r="K1391" i="58"/>
  <c r="J1225" i="58"/>
  <c r="J248" i="58"/>
  <c r="J1668" i="58"/>
  <c r="J474" i="58"/>
  <c r="J797" i="58"/>
  <c r="J871" i="58"/>
  <c r="J908" i="58"/>
  <c r="R934" i="58"/>
  <c r="J632" i="58"/>
  <c r="T976" i="58"/>
  <c r="K976" i="58"/>
  <c r="V1040" i="58"/>
  <c r="U1040" i="58"/>
  <c r="K1126" i="58"/>
  <c r="T1126" i="58"/>
  <c r="K1131" i="58"/>
  <c r="T1131" i="58"/>
  <c r="J1155" i="58"/>
  <c r="Q1324" i="58"/>
  <c r="T1388" i="58"/>
  <c r="K1388" i="58"/>
  <c r="R1412" i="58"/>
  <c r="V1168" i="58"/>
  <c r="U1168" i="58"/>
  <c r="J1192" i="58"/>
  <c r="Q1361" i="58"/>
  <c r="U1425" i="58"/>
  <c r="V1425" i="58"/>
  <c r="V1149" i="58"/>
  <c r="U1149" i="58"/>
  <c r="Q1213" i="58"/>
  <c r="Q1406" i="58"/>
  <c r="U1277" i="58"/>
  <c r="V1277" i="58"/>
  <c r="T1291" i="58"/>
  <c r="K1291" i="58"/>
  <c r="J1315" i="58"/>
  <c r="Q1317" i="58"/>
  <c r="K1103" i="58"/>
  <c r="T1103" i="58"/>
  <c r="J1127" i="58"/>
  <c r="K1296" i="58"/>
  <c r="T1296" i="58"/>
  <c r="T1360" i="58"/>
  <c r="K1360" i="58"/>
  <c r="S1384" i="58"/>
  <c r="Q1124" i="58"/>
  <c r="T1188" i="58"/>
  <c r="K1188" i="58"/>
  <c r="R1212" i="58"/>
  <c r="K1201" i="58"/>
  <c r="T1201" i="58"/>
  <c r="Q1314" i="58"/>
  <c r="S250" i="58"/>
  <c r="J717" i="58"/>
  <c r="R845" i="58"/>
  <c r="J973" i="58"/>
  <c r="S512" i="58"/>
  <c r="J754" i="58"/>
  <c r="R607" i="58"/>
  <c r="J673" i="58"/>
  <c r="J614" i="58"/>
  <c r="S891" i="58"/>
  <c r="Q952" i="58"/>
  <c r="J976" i="58"/>
  <c r="S1040" i="58"/>
  <c r="V1230" i="58"/>
  <c r="U1230" i="58"/>
  <c r="Q1247" i="58"/>
  <c r="V1364" i="58"/>
  <c r="U1364" i="58"/>
  <c r="U1428" i="58"/>
  <c r="V1428" i="58"/>
  <c r="U1401" i="58"/>
  <c r="V1401" i="58"/>
  <c r="Q1455" i="58"/>
  <c r="Q1446" i="58"/>
  <c r="K1074" i="58"/>
  <c r="T1074" i="58"/>
  <c r="K1138" i="58"/>
  <c r="T1138" i="58"/>
  <c r="K1079" i="58"/>
  <c r="T1079" i="58"/>
  <c r="V1143" i="58"/>
  <c r="U1143" i="58"/>
  <c r="T1207" i="58"/>
  <c r="K1207" i="58"/>
  <c r="U1164" i="58"/>
  <c r="V1164" i="58"/>
  <c r="V1228" i="58"/>
  <c r="U1228" i="58"/>
  <c r="S400" i="58"/>
  <c r="J125" i="58"/>
  <c r="R509" i="58"/>
  <c r="R674" i="58"/>
  <c r="R802" i="58"/>
  <c r="S930" i="58"/>
  <c r="S1058" i="58"/>
  <c r="R655" i="58"/>
  <c r="S783" i="58"/>
  <c r="S593" i="58"/>
  <c r="J721" i="58"/>
  <c r="J1001" i="58"/>
  <c r="J715" i="58"/>
  <c r="R768" i="58"/>
  <c r="V840" i="58"/>
  <c r="U840" i="58"/>
  <c r="K888" i="58"/>
  <c r="T888" i="58"/>
  <c r="J1016" i="58"/>
  <c r="T1206" i="58"/>
  <c r="K1206" i="58"/>
  <c r="T1083" i="58"/>
  <c r="K1083" i="58"/>
  <c r="K1147" i="58"/>
  <c r="T1147" i="58"/>
  <c r="K1120" i="58"/>
  <c r="T1120" i="58"/>
  <c r="Q1184" i="58"/>
  <c r="Q1249" i="58"/>
  <c r="V1165" i="58"/>
  <c r="U1165" i="58"/>
  <c r="V1229" i="58"/>
  <c r="U1229" i="58"/>
  <c r="V1242" i="58"/>
  <c r="U1242" i="58"/>
  <c r="K1307" i="58"/>
  <c r="T1307" i="58"/>
  <c r="T1371" i="58"/>
  <c r="K1371" i="58"/>
  <c r="Q1312" i="58"/>
  <c r="U1376" i="58"/>
  <c r="V1376" i="58"/>
  <c r="Q1217" i="58"/>
  <c r="V1266" i="58"/>
  <c r="U1266" i="58"/>
  <c r="Q1330" i="58"/>
  <c r="R312" i="58"/>
  <c r="R975" i="58"/>
  <c r="J865" i="58"/>
  <c r="S587" i="58"/>
  <c r="R763" i="58"/>
  <c r="K776" i="58"/>
  <c r="T776" i="58"/>
  <c r="U1407" i="58"/>
  <c r="V1407" i="58"/>
  <c r="T1123" i="58"/>
  <c r="K1123" i="58"/>
  <c r="Q1187" i="58"/>
  <c r="Q1096" i="58"/>
  <c r="K1160" i="58"/>
  <c r="T1160" i="58"/>
  <c r="Q1141" i="58"/>
  <c r="T1205" i="58"/>
  <c r="K1205" i="58"/>
  <c r="U1218" i="58"/>
  <c r="V1218" i="58"/>
  <c r="V1283" i="58"/>
  <c r="U1283" i="58"/>
  <c r="U1288" i="58"/>
  <c r="V1288" i="58"/>
  <c r="V1352" i="58"/>
  <c r="U1352" i="58"/>
  <c r="Q1416" i="58"/>
  <c r="V1193" i="58"/>
  <c r="U1193" i="58"/>
  <c r="U1306" i="58"/>
  <c r="V1306" i="58"/>
  <c r="K1343" i="58"/>
  <c r="T1343" i="58"/>
  <c r="J1150" i="58"/>
  <c r="J1309" i="58"/>
  <c r="R1165" i="58"/>
  <c r="R1312" i="58"/>
  <c r="R1121" i="58"/>
  <c r="R1408" i="58"/>
  <c r="J1394" i="58"/>
  <c r="R1271" i="58"/>
  <c r="R1260" i="58"/>
  <c r="J1388" i="58"/>
  <c r="R1421" i="58"/>
  <c r="R1216" i="58"/>
  <c r="J1361" i="58"/>
  <c r="J1076" i="58"/>
  <c r="S1177" i="58"/>
  <c r="R1436" i="58"/>
  <c r="R1445" i="58"/>
  <c r="J1125" i="58"/>
  <c r="J1087" i="58"/>
  <c r="R1231" i="58"/>
  <c r="R1172" i="58"/>
  <c r="R1232" i="58"/>
  <c r="J1307" i="58"/>
  <c r="J1395" i="58"/>
  <c r="S1185" i="58"/>
  <c r="R1423" i="58"/>
  <c r="J1422" i="58"/>
  <c r="S1074" i="58"/>
  <c r="R1285" i="58"/>
  <c r="J1188" i="58"/>
  <c r="R1253" i="58"/>
  <c r="R1336" i="58"/>
  <c r="R1201" i="58"/>
  <c r="S1174" i="58"/>
  <c r="S1247" i="58"/>
  <c r="S1107" i="58"/>
  <c r="R1235" i="58"/>
  <c r="S1452" i="58"/>
  <c r="S1378" i="58"/>
  <c r="J1255" i="58"/>
  <c r="S1152" i="58"/>
  <c r="J1297" i="58"/>
  <c r="J1382" i="58"/>
  <c r="R1371" i="58"/>
  <c r="J1459" i="58"/>
  <c r="R1100" i="58"/>
  <c r="J1441" i="58"/>
  <c r="S1365" i="58"/>
  <c r="R1138" i="58"/>
  <c r="S1108" i="58"/>
  <c r="R1073" i="58"/>
  <c r="J1213" i="58"/>
  <c r="J1215" i="58"/>
  <c r="R1435" i="58"/>
  <c r="J1124" i="58"/>
  <c r="R1335" i="58"/>
  <c r="J1314" i="58"/>
  <c r="U619" i="58"/>
  <c r="V619" i="58"/>
  <c r="T747" i="58"/>
  <c r="K747" i="58"/>
  <c r="U811" i="58"/>
  <c r="V811" i="58"/>
  <c r="V875" i="58"/>
  <c r="U875" i="58"/>
  <c r="T1003" i="58"/>
  <c r="K1003" i="58"/>
  <c r="Q1067" i="58"/>
  <c r="U920" i="58"/>
  <c r="V920" i="58"/>
  <c r="T403" i="58"/>
  <c r="K403" i="58"/>
  <c r="V400" i="58"/>
  <c r="U400" i="58"/>
  <c r="T85" i="58"/>
  <c r="K85" i="58"/>
  <c r="V149" i="58"/>
  <c r="U149" i="58"/>
  <c r="Q341" i="58"/>
  <c r="Q405" i="58"/>
  <c r="Q146" i="58"/>
  <c r="K210" i="58"/>
  <c r="T210" i="58"/>
  <c r="U613" i="58"/>
  <c r="V613" i="58"/>
  <c r="V677" i="58"/>
  <c r="U677" i="58"/>
  <c r="Q869" i="58"/>
  <c r="U933" i="58"/>
  <c r="V933" i="58"/>
  <c r="V570" i="58"/>
  <c r="U570" i="58"/>
  <c r="Q634" i="58"/>
  <c r="V890" i="58"/>
  <c r="U890" i="58"/>
  <c r="Q426" i="58"/>
  <c r="K615" i="58"/>
  <c r="T615" i="58"/>
  <c r="T807" i="58"/>
  <c r="K807" i="58"/>
  <c r="K871" i="58"/>
  <c r="T871" i="58"/>
  <c r="Q338" i="58"/>
  <c r="T588" i="58"/>
  <c r="K588" i="58"/>
  <c r="K780" i="58"/>
  <c r="T780" i="58"/>
  <c r="K844" i="58"/>
  <c r="T844" i="58"/>
  <c r="K1036" i="58"/>
  <c r="T1036" i="58"/>
  <c r="T514" i="58"/>
  <c r="K514" i="58"/>
  <c r="U809" i="58"/>
  <c r="V809" i="58"/>
  <c r="K1001" i="58"/>
  <c r="T1001" i="58"/>
  <c r="K766" i="58"/>
  <c r="T766" i="58"/>
  <c r="Q958" i="58"/>
  <c r="U1022" i="58"/>
  <c r="V1022" i="58"/>
  <c r="Q659" i="58"/>
  <c r="Q723" i="58"/>
  <c r="V915" i="58"/>
  <c r="U915" i="58"/>
  <c r="K979" i="58"/>
  <c r="T979" i="58"/>
  <c r="J1003" i="58"/>
  <c r="Q640" i="58"/>
  <c r="Q704" i="58"/>
  <c r="S728" i="58"/>
  <c r="K321" i="58"/>
  <c r="T321" i="58"/>
  <c r="U1688" i="58"/>
  <c r="V1688" i="58"/>
  <c r="U163" i="58"/>
  <c r="V163" i="58"/>
  <c r="K248" i="58"/>
  <c r="T248" i="58"/>
  <c r="K312" i="58"/>
  <c r="T312" i="58"/>
  <c r="Q253" i="58"/>
  <c r="Q317" i="58"/>
  <c r="Q381" i="58"/>
  <c r="K186" i="58"/>
  <c r="T186" i="58"/>
  <c r="T250" i="58"/>
  <c r="K250" i="58"/>
  <c r="Q346" i="58"/>
  <c r="U909" i="58"/>
  <c r="V909" i="58"/>
  <c r="V973" i="58"/>
  <c r="U973" i="58"/>
  <c r="V1037" i="58"/>
  <c r="U1037" i="58"/>
  <c r="K866" i="58"/>
  <c r="T866" i="58"/>
  <c r="Q930" i="58"/>
  <c r="Q847" i="58"/>
  <c r="U911" i="58"/>
  <c r="V911" i="58"/>
  <c r="Q820" i="58"/>
  <c r="T884" i="58"/>
  <c r="K884" i="58"/>
  <c r="Q948" i="58"/>
  <c r="T785" i="58"/>
  <c r="K785" i="58"/>
  <c r="K849" i="58"/>
  <c r="T849" i="58"/>
  <c r="Q913" i="58"/>
  <c r="V742" i="58"/>
  <c r="U742" i="58"/>
  <c r="K806" i="58"/>
  <c r="T806" i="58"/>
  <c r="U870" i="58"/>
  <c r="V870" i="58"/>
  <c r="U699" i="58"/>
  <c r="V699" i="58"/>
  <c r="K763" i="58"/>
  <c r="T763" i="58"/>
  <c r="Q827" i="58"/>
  <c r="T680" i="58"/>
  <c r="K680" i="58"/>
  <c r="T744" i="58"/>
  <c r="K744" i="58"/>
  <c r="Q808" i="58"/>
  <c r="K275" i="58"/>
  <c r="T275" i="58"/>
  <c r="U355" i="58"/>
  <c r="V355" i="58"/>
  <c r="Q480" i="58"/>
  <c r="U101" i="58"/>
  <c r="V101" i="58"/>
  <c r="K165" i="58"/>
  <c r="T165" i="58"/>
  <c r="U549" i="58"/>
  <c r="V549" i="58"/>
  <c r="Q1662" i="58"/>
  <c r="U162" i="58"/>
  <c r="V162" i="58"/>
  <c r="T226" i="58"/>
  <c r="K226" i="58"/>
  <c r="Q290" i="58"/>
  <c r="K949" i="58"/>
  <c r="T949" i="58"/>
  <c r="Q650" i="58"/>
  <c r="V1034" i="58"/>
  <c r="U1034" i="58"/>
  <c r="V631" i="58"/>
  <c r="U631" i="58"/>
  <c r="T1015" i="58"/>
  <c r="K1015" i="58"/>
  <c r="U466" i="58"/>
  <c r="V466" i="58"/>
  <c r="V988" i="58"/>
  <c r="U988" i="58"/>
  <c r="V1052" i="58"/>
  <c r="U1052" i="58"/>
  <c r="Q569" i="58"/>
  <c r="V953" i="58"/>
  <c r="U953" i="58"/>
  <c r="Q1017" i="58"/>
  <c r="K910" i="58"/>
  <c r="T910" i="58"/>
  <c r="K974" i="58"/>
  <c r="T974" i="58"/>
  <c r="Q1038" i="58"/>
  <c r="U867" i="58"/>
  <c r="V867" i="58"/>
  <c r="V931" i="58"/>
  <c r="U931" i="58"/>
  <c r="Q995" i="58"/>
  <c r="K848" i="58"/>
  <c r="T848" i="58"/>
  <c r="V912" i="58"/>
  <c r="U912" i="58"/>
  <c r="K483" i="58"/>
  <c r="T483" i="58"/>
  <c r="R1664" i="58"/>
  <c r="V136" i="58"/>
  <c r="U136" i="58"/>
  <c r="V392" i="58"/>
  <c r="U392" i="58"/>
  <c r="Q77" i="58"/>
  <c r="Q141" i="58"/>
  <c r="J165" i="58"/>
  <c r="Q333" i="58"/>
  <c r="V397" i="58"/>
  <c r="U397" i="58"/>
  <c r="T74" i="58"/>
  <c r="K74" i="58"/>
  <c r="R98" i="58"/>
  <c r="V474" i="58"/>
  <c r="U474" i="58"/>
  <c r="J562" i="58"/>
  <c r="U989" i="58"/>
  <c r="V989" i="58"/>
  <c r="U1053" i="58"/>
  <c r="V1053" i="58"/>
  <c r="S322" i="58"/>
  <c r="U754" i="58"/>
  <c r="V754" i="58"/>
  <c r="Q946" i="58"/>
  <c r="U1010" i="58"/>
  <c r="V1010" i="58"/>
  <c r="R1034" i="58"/>
  <c r="Q671" i="58"/>
  <c r="U735" i="58"/>
  <c r="V735" i="58"/>
  <c r="Q927" i="58"/>
  <c r="T991" i="58"/>
  <c r="K991" i="58"/>
  <c r="R1015" i="58"/>
  <c r="V644" i="58"/>
  <c r="U644" i="58"/>
  <c r="V708" i="58"/>
  <c r="U708" i="58"/>
  <c r="J732" i="58"/>
  <c r="Q900" i="58"/>
  <c r="V964" i="58"/>
  <c r="U964" i="58"/>
  <c r="R988" i="58"/>
  <c r="Q609" i="58"/>
  <c r="U673" i="58"/>
  <c r="V673" i="58"/>
  <c r="J697" i="58"/>
  <c r="V929" i="58"/>
  <c r="U929" i="58"/>
  <c r="S953" i="58"/>
  <c r="Q566" i="58"/>
  <c r="V630" i="58"/>
  <c r="U630" i="58"/>
  <c r="J654" i="58"/>
  <c r="U822" i="58"/>
  <c r="V822" i="58"/>
  <c r="T886" i="58"/>
  <c r="K886" i="58"/>
  <c r="J910" i="58"/>
  <c r="U330" i="58"/>
  <c r="V330" i="58"/>
  <c r="U587" i="58"/>
  <c r="V587" i="58"/>
  <c r="S611" i="58"/>
  <c r="Q779" i="58"/>
  <c r="U843" i="58"/>
  <c r="V843" i="58"/>
  <c r="R867" i="58"/>
  <c r="Q1035" i="58"/>
  <c r="K536" i="58"/>
  <c r="T536" i="58"/>
  <c r="J592" i="58"/>
  <c r="V824" i="58"/>
  <c r="U824" i="58"/>
  <c r="Q40" i="58"/>
  <c r="U88" i="58"/>
  <c r="V88" i="58"/>
  <c r="V1677" i="58"/>
  <c r="U1677" i="58"/>
  <c r="T53" i="58"/>
  <c r="K53" i="58"/>
  <c r="Q117" i="58"/>
  <c r="Q581" i="58"/>
  <c r="V645" i="58"/>
  <c r="U645" i="58"/>
  <c r="V709" i="58"/>
  <c r="U709" i="58"/>
  <c r="T450" i="58"/>
  <c r="K450" i="58"/>
  <c r="K602" i="58"/>
  <c r="T602" i="58"/>
  <c r="T666" i="58"/>
  <c r="K666" i="58"/>
  <c r="T1050" i="58"/>
  <c r="K1050" i="58"/>
  <c r="T583" i="58"/>
  <c r="K583" i="58"/>
  <c r="Q647" i="58"/>
  <c r="T1031" i="58"/>
  <c r="K1031" i="58"/>
  <c r="K520" i="58"/>
  <c r="T520" i="58"/>
  <c r="Q620" i="58"/>
  <c r="K1004" i="58"/>
  <c r="T1004" i="58"/>
  <c r="T969" i="58"/>
  <c r="K969" i="58"/>
  <c r="K1033" i="58"/>
  <c r="T1033" i="58"/>
  <c r="U496" i="58"/>
  <c r="V496" i="58"/>
  <c r="V926" i="58"/>
  <c r="U926" i="58"/>
  <c r="K990" i="58"/>
  <c r="T990" i="58"/>
  <c r="U1054" i="58"/>
  <c r="V1054" i="58"/>
  <c r="V883" i="58"/>
  <c r="U883" i="58"/>
  <c r="T947" i="58"/>
  <c r="K947" i="58"/>
  <c r="U864" i="58"/>
  <c r="V864" i="58"/>
  <c r="K928" i="58"/>
  <c r="T928" i="58"/>
  <c r="Q467" i="58"/>
  <c r="J1656" i="58"/>
  <c r="S1656" i="58"/>
  <c r="R1656" i="58"/>
  <c r="Q152" i="58"/>
  <c r="T216" i="58"/>
  <c r="K216" i="58"/>
  <c r="V157" i="58"/>
  <c r="U157" i="58"/>
  <c r="T221" i="58"/>
  <c r="K221" i="58"/>
  <c r="R245" i="58"/>
  <c r="U413" i="58"/>
  <c r="V413" i="58"/>
  <c r="J501" i="58"/>
  <c r="J50" i="58"/>
  <c r="Q218" i="58"/>
  <c r="J306" i="58"/>
  <c r="Q685" i="58"/>
  <c r="T749" i="58"/>
  <c r="K749" i="58"/>
  <c r="Q941" i="58"/>
  <c r="T1005" i="58"/>
  <c r="K1005" i="58"/>
  <c r="U706" i="58"/>
  <c r="V706" i="58"/>
  <c r="R730" i="58"/>
  <c r="Q898" i="58"/>
  <c r="V962" i="58"/>
  <c r="U962" i="58"/>
  <c r="J986" i="58"/>
  <c r="Q623" i="58"/>
  <c r="U687" i="58"/>
  <c r="V687" i="58"/>
  <c r="S711" i="58"/>
  <c r="Q879" i="58"/>
  <c r="V943" i="58"/>
  <c r="U943" i="58"/>
  <c r="R967" i="58"/>
  <c r="V660" i="58"/>
  <c r="U660" i="58"/>
  <c r="R684" i="58"/>
  <c r="Q852" i="58"/>
  <c r="T916" i="58"/>
  <c r="K916" i="58"/>
  <c r="Q546" i="58"/>
  <c r="V625" i="58"/>
  <c r="U625" i="58"/>
  <c r="J649" i="58"/>
  <c r="Q817" i="58"/>
  <c r="K881" i="58"/>
  <c r="T881" i="58"/>
  <c r="R905" i="58"/>
  <c r="V354" i="58"/>
  <c r="U354" i="58"/>
  <c r="V582" i="58"/>
  <c r="U582" i="58"/>
  <c r="R606" i="58"/>
  <c r="K774" i="58"/>
  <c r="T774" i="58"/>
  <c r="U838" i="58"/>
  <c r="V838" i="58"/>
  <c r="S862" i="58"/>
  <c r="Q1030" i="58"/>
  <c r="V458" i="58"/>
  <c r="U458" i="58"/>
  <c r="J554" i="58"/>
  <c r="Q731" i="58"/>
  <c r="K795" i="58"/>
  <c r="T795" i="58"/>
  <c r="R819" i="58"/>
  <c r="T1051" i="58"/>
  <c r="K1051" i="58"/>
  <c r="R370" i="58"/>
  <c r="J733" i="58"/>
  <c r="S989" i="58"/>
  <c r="R822" i="58"/>
  <c r="J736" i="58"/>
  <c r="T1008" i="58"/>
  <c r="K1008" i="58"/>
  <c r="Q1222" i="58"/>
  <c r="U1163" i="58"/>
  <c r="V1163" i="58"/>
  <c r="K1420" i="58"/>
  <c r="T1420" i="58"/>
  <c r="V1410" i="58"/>
  <c r="U1410" i="58"/>
  <c r="V1311" i="58"/>
  <c r="U1311" i="58"/>
  <c r="U1399" i="58"/>
  <c r="V1399" i="58"/>
  <c r="T1298" i="58"/>
  <c r="K1298" i="58"/>
  <c r="J146" i="58"/>
  <c r="R274" i="58"/>
  <c r="S613" i="58"/>
  <c r="J997" i="58"/>
  <c r="R570" i="58"/>
  <c r="J580" i="58"/>
  <c r="J609" i="58"/>
  <c r="S1014" i="58"/>
  <c r="K984" i="58"/>
  <c r="T984" i="58"/>
  <c r="J1094" i="58"/>
  <c r="Q1279" i="58"/>
  <c r="S1099" i="58"/>
  <c r="Q1268" i="58"/>
  <c r="J1356" i="58"/>
  <c r="U1453" i="58"/>
  <c r="V1453" i="58"/>
  <c r="J1136" i="58"/>
  <c r="T1305" i="58"/>
  <c r="K1305" i="58"/>
  <c r="K1093" i="58"/>
  <c r="T1093" i="58"/>
  <c r="T1350" i="58"/>
  <c r="K1350" i="58"/>
  <c r="S1438" i="58"/>
  <c r="V1170" i="58"/>
  <c r="U1170" i="58"/>
  <c r="J1259" i="58"/>
  <c r="Q1427" i="58"/>
  <c r="J1461" i="58"/>
  <c r="V1239" i="58"/>
  <c r="U1239" i="58"/>
  <c r="T1071" i="58"/>
  <c r="K1071" i="58"/>
  <c r="J1092" i="58"/>
  <c r="T1145" i="58"/>
  <c r="K1145" i="58"/>
  <c r="U1386" i="58"/>
  <c r="V1386" i="58"/>
  <c r="J1311" i="58"/>
  <c r="J738" i="58"/>
  <c r="J994" i="58"/>
  <c r="S591" i="58"/>
  <c r="J719" i="58"/>
  <c r="J1062" i="58"/>
  <c r="J576" i="58"/>
  <c r="K1110" i="58"/>
  <c r="T1110" i="58"/>
  <c r="S1198" i="58"/>
  <c r="Q1115" i="58"/>
  <c r="U1179" i="58"/>
  <c r="V1179" i="58"/>
  <c r="K1372" i="58"/>
  <c r="T1372" i="58"/>
  <c r="K1436" i="58"/>
  <c r="T1436" i="58"/>
  <c r="J1460" i="58"/>
  <c r="Q1152" i="58"/>
  <c r="K1216" i="58"/>
  <c r="T1216" i="58"/>
  <c r="J1240" i="58"/>
  <c r="V1409" i="58"/>
  <c r="U1409" i="58"/>
  <c r="V1253" i="58"/>
  <c r="U1253" i="58"/>
  <c r="J1341" i="58"/>
  <c r="U1197" i="58"/>
  <c r="V1197" i="58"/>
  <c r="U1262" i="58"/>
  <c r="V1262" i="58"/>
  <c r="J1286" i="58"/>
  <c r="Q1454" i="58"/>
  <c r="Q1082" i="58"/>
  <c r="Q1275" i="58"/>
  <c r="K1339" i="58"/>
  <c r="T1339" i="58"/>
  <c r="R1363" i="58"/>
  <c r="T1087" i="58"/>
  <c r="K1087" i="58"/>
  <c r="T1151" i="58"/>
  <c r="K1151" i="58"/>
  <c r="J1175" i="58"/>
  <c r="Q1344" i="58"/>
  <c r="Q1172" i="58"/>
  <c r="K1236" i="58"/>
  <c r="T1236" i="58"/>
  <c r="S1081" i="58"/>
  <c r="J314" i="58"/>
  <c r="S702" i="58"/>
  <c r="S886" i="58"/>
  <c r="U1150" i="58"/>
  <c r="V1150" i="58"/>
  <c r="U1214" i="58"/>
  <c r="V1214" i="58"/>
  <c r="K1412" i="58"/>
  <c r="T1412" i="58"/>
  <c r="V1325" i="58"/>
  <c r="U1325" i="58"/>
  <c r="Q1449" i="58"/>
  <c r="V1415" i="58"/>
  <c r="U1415" i="58"/>
  <c r="T1109" i="58"/>
  <c r="K1109" i="58"/>
  <c r="K1437" i="58"/>
  <c r="T1437" i="58"/>
  <c r="U1122" i="58"/>
  <c r="V1122" i="58"/>
  <c r="U1186" i="58"/>
  <c r="V1186" i="58"/>
  <c r="K1127" i="58"/>
  <c r="T1127" i="58"/>
  <c r="V1191" i="58"/>
  <c r="U1191" i="58"/>
  <c r="U1256" i="58"/>
  <c r="V1256" i="58"/>
  <c r="U1212" i="58"/>
  <c r="V1212" i="58"/>
  <c r="K1097" i="58"/>
  <c r="T1097" i="58"/>
  <c r="Q1161" i="58"/>
  <c r="Q1303" i="58"/>
  <c r="Q1391" i="58"/>
  <c r="K1359" i="58"/>
  <c r="T1359" i="58"/>
  <c r="R1668" i="58"/>
  <c r="J202" i="58"/>
  <c r="R797" i="58"/>
  <c r="S871" i="58"/>
  <c r="R659" i="58"/>
  <c r="J843" i="58"/>
  <c r="S760" i="58"/>
  <c r="V976" i="58"/>
  <c r="U976" i="58"/>
  <c r="K1040" i="58"/>
  <c r="T1040" i="58"/>
  <c r="V1131" i="58"/>
  <c r="U1131" i="58"/>
  <c r="S1219" i="58"/>
  <c r="V1388" i="58"/>
  <c r="U1388" i="58"/>
  <c r="Q1168" i="58"/>
  <c r="S1257" i="58"/>
  <c r="K1425" i="58"/>
  <c r="T1425" i="58"/>
  <c r="K1213" i="58"/>
  <c r="T1213" i="58"/>
  <c r="J1237" i="58"/>
  <c r="J1302" i="58"/>
  <c r="K1277" i="58"/>
  <c r="T1277" i="58"/>
  <c r="V1291" i="58"/>
  <c r="U1291" i="58"/>
  <c r="J1379" i="58"/>
  <c r="V1103" i="58"/>
  <c r="U1103" i="58"/>
  <c r="U1360" i="58"/>
  <c r="V1360" i="58"/>
  <c r="J1448" i="58"/>
  <c r="U1188" i="58"/>
  <c r="V1188" i="58"/>
  <c r="V1314" i="58"/>
  <c r="U1314" i="58"/>
  <c r="R333" i="58"/>
  <c r="J122" i="58"/>
  <c r="J589" i="58"/>
  <c r="R754" i="58"/>
  <c r="R644" i="58"/>
  <c r="S673" i="58"/>
  <c r="J571" i="58"/>
  <c r="J912" i="58"/>
  <c r="V952" i="58"/>
  <c r="U952" i="58"/>
  <c r="T1016" i="58"/>
  <c r="K1016" i="58"/>
  <c r="Q1230" i="58"/>
  <c r="Q1300" i="58"/>
  <c r="T1364" i="58"/>
  <c r="K1364" i="58"/>
  <c r="Q1428" i="58"/>
  <c r="K1337" i="58"/>
  <c r="T1337" i="58"/>
  <c r="T1401" i="58"/>
  <c r="K1401" i="58"/>
  <c r="K1465" i="58"/>
  <c r="T1465" i="58"/>
  <c r="K1382" i="58"/>
  <c r="T1382" i="58"/>
  <c r="T1446" i="58"/>
  <c r="K1446" i="58"/>
  <c r="Q1074" i="58"/>
  <c r="K1459" i="58"/>
  <c r="T1459" i="58"/>
  <c r="U1079" i="58"/>
  <c r="V1079" i="58"/>
  <c r="Q1143" i="58"/>
  <c r="T1100" i="58"/>
  <c r="K1100" i="58"/>
  <c r="T1164" i="58"/>
  <c r="K1164" i="58"/>
  <c r="Q1228" i="58"/>
  <c r="K1463" i="58"/>
  <c r="T1463" i="58"/>
  <c r="S338" i="58"/>
  <c r="S652" i="58"/>
  <c r="S1001" i="58"/>
  <c r="V992" i="58"/>
  <c r="U992" i="58"/>
  <c r="R1016" i="58"/>
  <c r="Q1206" i="58"/>
  <c r="V1287" i="58"/>
  <c r="U1287" i="58"/>
  <c r="U1083" i="58"/>
  <c r="V1083" i="58"/>
  <c r="Q1147" i="58"/>
  <c r="K1439" i="58"/>
  <c r="T1439" i="58"/>
  <c r="U1120" i="58"/>
  <c r="V1120" i="58"/>
  <c r="V1184" i="58"/>
  <c r="U1184" i="58"/>
  <c r="K1101" i="58"/>
  <c r="T1101" i="58"/>
  <c r="T1165" i="58"/>
  <c r="K1165" i="58"/>
  <c r="U1178" i="58"/>
  <c r="V1178" i="58"/>
  <c r="T1242" i="58"/>
  <c r="K1242" i="58"/>
  <c r="U1307" i="58"/>
  <c r="V1307" i="58"/>
  <c r="U1248" i="58"/>
  <c r="V1248" i="58"/>
  <c r="V1312" i="58"/>
  <c r="U1312" i="58"/>
  <c r="U1153" i="58"/>
  <c r="V1153" i="58"/>
  <c r="U1217" i="58"/>
  <c r="V1217" i="58"/>
  <c r="R865" i="58"/>
  <c r="J763" i="58"/>
  <c r="V1263" i="58"/>
  <c r="U1263" i="58"/>
  <c r="K1407" i="58"/>
  <c r="T1407" i="58"/>
  <c r="Q1123" i="58"/>
  <c r="T1405" i="58"/>
  <c r="K1405" i="58"/>
  <c r="T1096" i="58"/>
  <c r="K1096" i="58"/>
  <c r="V1160" i="58"/>
  <c r="U1160" i="58"/>
  <c r="V1077" i="58"/>
  <c r="U1077" i="58"/>
  <c r="K1141" i="58"/>
  <c r="T1141" i="58"/>
  <c r="K1154" i="58"/>
  <c r="T1154" i="58"/>
  <c r="T1218" i="58"/>
  <c r="K1218" i="58"/>
  <c r="Q1283" i="58"/>
  <c r="U1223" i="58"/>
  <c r="V1223" i="58"/>
  <c r="K1288" i="58"/>
  <c r="T1288" i="58"/>
  <c r="K1129" i="58"/>
  <c r="T1129" i="58"/>
  <c r="T1193" i="58"/>
  <c r="K1193" i="58"/>
  <c r="K1306" i="58"/>
  <c r="T1306" i="58"/>
  <c r="J1408" i="58"/>
  <c r="S1394" i="58"/>
  <c r="J1354" i="58"/>
  <c r="J1262" i="58"/>
  <c r="J1406" i="58"/>
  <c r="J1177" i="58"/>
  <c r="J1078" i="58"/>
  <c r="R1114" i="58"/>
  <c r="R1202" i="58"/>
  <c r="J1133" i="58"/>
  <c r="J1278" i="58"/>
  <c r="J1423" i="58"/>
  <c r="S1422" i="58"/>
  <c r="J1074" i="58"/>
  <c r="J1285" i="58"/>
  <c r="S1188" i="58"/>
  <c r="J1082" i="58"/>
  <c r="J1247" i="58"/>
  <c r="J1107" i="58"/>
  <c r="J1235" i="58"/>
  <c r="J1452" i="58"/>
  <c r="J1178" i="58"/>
  <c r="J1151" i="58"/>
  <c r="J1243" i="58"/>
  <c r="S1297" i="58"/>
  <c r="J1371" i="58"/>
  <c r="R1459" i="58"/>
  <c r="J1100" i="58"/>
  <c r="S1142" i="58"/>
  <c r="J1108" i="58"/>
  <c r="J1073" i="58"/>
  <c r="J1375" i="58"/>
  <c r="R1213" i="58"/>
  <c r="S1215" i="58"/>
  <c r="R1314" i="58"/>
  <c r="K683" i="58"/>
  <c r="T683" i="58"/>
  <c r="U747" i="58"/>
  <c r="V747" i="58"/>
  <c r="T811" i="58"/>
  <c r="K811" i="58"/>
  <c r="K856" i="58"/>
  <c r="T856" i="58"/>
  <c r="T920" i="58"/>
  <c r="K920" i="58"/>
  <c r="R78" i="58"/>
  <c r="S78" i="58"/>
  <c r="J78" i="58"/>
  <c r="J142" i="58"/>
  <c r="R142" i="58"/>
  <c r="S142" i="58"/>
  <c r="S206" i="58"/>
  <c r="R206" i="58"/>
  <c r="J206" i="58"/>
  <c r="S270" i="58"/>
  <c r="J270" i="58"/>
  <c r="R270" i="58"/>
  <c r="S334" i="58"/>
  <c r="R334" i="58"/>
  <c r="J334" i="58"/>
  <c r="S398" i="58"/>
  <c r="R398" i="58"/>
  <c r="J398" i="58"/>
  <c r="J462" i="58"/>
  <c r="S462" i="58"/>
  <c r="R462" i="58"/>
  <c r="S526" i="58"/>
  <c r="J526" i="58"/>
  <c r="R526" i="58"/>
  <c r="R99" i="58"/>
  <c r="S99" i="58"/>
  <c r="J99" i="58"/>
  <c r="K400" i="58"/>
  <c r="T400" i="58"/>
  <c r="K1663" i="58"/>
  <c r="T1663" i="58"/>
  <c r="T149" i="58"/>
  <c r="K149" i="58"/>
  <c r="V405" i="58"/>
  <c r="U405" i="58"/>
  <c r="U210" i="58"/>
  <c r="V210" i="58"/>
  <c r="T677" i="58"/>
  <c r="K677" i="58"/>
  <c r="K933" i="58"/>
  <c r="T933" i="58"/>
  <c r="T634" i="58"/>
  <c r="K634" i="58"/>
  <c r="K890" i="58"/>
  <c r="T890" i="58"/>
  <c r="U615" i="58"/>
  <c r="V615" i="58"/>
  <c r="V871" i="58"/>
  <c r="U871" i="58"/>
  <c r="V844" i="58"/>
  <c r="U844" i="58"/>
  <c r="U514" i="58"/>
  <c r="V514" i="58"/>
  <c r="K1065" i="58"/>
  <c r="T1065" i="58"/>
  <c r="Q766" i="58"/>
  <c r="K723" i="58"/>
  <c r="T723" i="58"/>
  <c r="J811" i="58"/>
  <c r="V979" i="58"/>
  <c r="U979" i="58"/>
  <c r="V704" i="58"/>
  <c r="U704" i="58"/>
  <c r="U547" i="58"/>
  <c r="V547" i="58"/>
  <c r="V184" i="58"/>
  <c r="U184" i="58"/>
  <c r="U248" i="58"/>
  <c r="V248" i="58"/>
  <c r="Q189" i="58"/>
  <c r="K253" i="58"/>
  <c r="T253" i="58"/>
  <c r="U317" i="58"/>
  <c r="V317" i="58"/>
  <c r="V122" i="58"/>
  <c r="U122" i="58"/>
  <c r="V186" i="58"/>
  <c r="U186" i="58"/>
  <c r="U250" i="58"/>
  <c r="V250" i="58"/>
  <c r="U845" i="58"/>
  <c r="V845" i="58"/>
  <c r="T909" i="58"/>
  <c r="K909" i="58"/>
  <c r="T973" i="58"/>
  <c r="K973" i="58"/>
  <c r="Q866" i="58"/>
  <c r="V930" i="58"/>
  <c r="U930" i="58"/>
  <c r="U847" i="58"/>
  <c r="V847" i="58"/>
  <c r="Q911" i="58"/>
  <c r="T756" i="58"/>
  <c r="K756" i="58"/>
  <c r="U820" i="58"/>
  <c r="V820" i="58"/>
  <c r="Q884" i="58"/>
  <c r="V721" i="58"/>
  <c r="U721" i="58"/>
  <c r="Q849" i="58"/>
  <c r="T678" i="58"/>
  <c r="K678" i="58"/>
  <c r="K742" i="58"/>
  <c r="T742" i="58"/>
  <c r="Q806" i="58"/>
  <c r="K635" i="58"/>
  <c r="T635" i="58"/>
  <c r="T699" i="58"/>
  <c r="K699" i="58"/>
  <c r="V616" i="58"/>
  <c r="U616" i="58"/>
  <c r="V680" i="58"/>
  <c r="U680" i="58"/>
  <c r="V275" i="58"/>
  <c r="U275" i="58"/>
  <c r="K288" i="58"/>
  <c r="T288" i="58"/>
  <c r="V352" i="58"/>
  <c r="U352" i="58"/>
  <c r="K416" i="58"/>
  <c r="T416" i="58"/>
  <c r="K101" i="58"/>
  <c r="T101" i="58"/>
  <c r="K485" i="58"/>
  <c r="T485" i="58"/>
  <c r="T549" i="58"/>
  <c r="K549" i="58"/>
  <c r="U1662" i="58"/>
  <c r="V1662" i="58"/>
  <c r="K98" i="58"/>
  <c r="T98" i="58"/>
  <c r="T162" i="58"/>
  <c r="K162" i="58"/>
  <c r="Q226" i="58"/>
  <c r="U821" i="58"/>
  <c r="V821" i="58"/>
  <c r="U885" i="58"/>
  <c r="V885" i="58"/>
  <c r="U949" i="58"/>
  <c r="V949" i="58"/>
  <c r="K970" i="58"/>
  <c r="T970" i="58"/>
  <c r="K1034" i="58"/>
  <c r="T1034" i="58"/>
  <c r="V538" i="58"/>
  <c r="U538" i="58"/>
  <c r="V1015" i="58"/>
  <c r="U1015" i="58"/>
  <c r="Q466" i="58"/>
  <c r="V924" i="58"/>
  <c r="U924" i="58"/>
  <c r="T988" i="58"/>
  <c r="K988" i="58"/>
  <c r="T1052" i="58"/>
  <c r="K1052" i="58"/>
  <c r="V1017" i="58"/>
  <c r="U1017" i="58"/>
  <c r="V846" i="58"/>
  <c r="U846" i="58"/>
  <c r="V910" i="58"/>
  <c r="U910" i="58"/>
  <c r="Q974" i="58"/>
  <c r="T803" i="58"/>
  <c r="K803" i="58"/>
  <c r="T867" i="58"/>
  <c r="K867" i="58"/>
  <c r="Q931" i="58"/>
  <c r="U848" i="58"/>
  <c r="V848" i="58"/>
  <c r="V483" i="58"/>
  <c r="U483" i="58"/>
  <c r="Q136" i="58"/>
  <c r="T200" i="58"/>
  <c r="K200" i="58"/>
  <c r="J224" i="58"/>
  <c r="K392" i="58"/>
  <c r="T392" i="58"/>
  <c r="V456" i="58"/>
  <c r="U456" i="58"/>
  <c r="J480" i="58"/>
  <c r="U141" i="58"/>
  <c r="V141" i="58"/>
  <c r="Q397" i="58"/>
  <c r="J421" i="58"/>
  <c r="U1668" i="58"/>
  <c r="V1668" i="58"/>
  <c r="V74" i="58"/>
  <c r="U74" i="58"/>
  <c r="J162" i="58"/>
  <c r="T474" i="58"/>
  <c r="K474" i="58"/>
  <c r="J629" i="58"/>
  <c r="U797" i="58"/>
  <c r="V797" i="58"/>
  <c r="J821" i="58"/>
  <c r="J885" i="58"/>
  <c r="K1053" i="58"/>
  <c r="T1053" i="58"/>
  <c r="J586" i="58"/>
  <c r="T754" i="58"/>
  <c r="K754" i="58"/>
  <c r="J778" i="58"/>
  <c r="K1010" i="58"/>
  <c r="T1010" i="58"/>
  <c r="J538" i="58"/>
  <c r="T735" i="58"/>
  <c r="K735" i="58"/>
  <c r="J759" i="58"/>
  <c r="U991" i="58"/>
  <c r="V991" i="58"/>
  <c r="K708" i="58"/>
  <c r="T708" i="58"/>
  <c r="J796" i="58"/>
  <c r="T964" i="58"/>
  <c r="K964" i="58"/>
  <c r="J1052" i="58"/>
  <c r="K673" i="58"/>
  <c r="T673" i="58"/>
  <c r="K929" i="58"/>
  <c r="T929" i="58"/>
  <c r="T630" i="58"/>
  <c r="K630" i="58"/>
  <c r="U886" i="58"/>
  <c r="V886" i="58"/>
  <c r="J974" i="58"/>
  <c r="K587" i="58"/>
  <c r="T587" i="58"/>
  <c r="J675" i="58"/>
  <c r="K843" i="58"/>
  <c r="T843" i="58"/>
  <c r="V536" i="58"/>
  <c r="U536" i="58"/>
  <c r="J656" i="58"/>
  <c r="K824" i="58"/>
  <c r="T824" i="58"/>
  <c r="V227" i="58"/>
  <c r="U227" i="58"/>
  <c r="T432" i="58"/>
  <c r="K432" i="58"/>
  <c r="K1677" i="58"/>
  <c r="T1677" i="58"/>
  <c r="V53" i="58"/>
  <c r="U53" i="58"/>
  <c r="U437" i="58"/>
  <c r="V437" i="58"/>
  <c r="T501" i="58"/>
  <c r="K501" i="58"/>
  <c r="V565" i="58"/>
  <c r="U565" i="58"/>
  <c r="V306" i="58"/>
  <c r="U306" i="58"/>
  <c r="U581" i="58"/>
  <c r="V581" i="58"/>
  <c r="Q645" i="58"/>
  <c r="Q450" i="58"/>
  <c r="U602" i="58"/>
  <c r="V602" i="58"/>
  <c r="V986" i="58"/>
  <c r="U986" i="58"/>
  <c r="V1050" i="58"/>
  <c r="U1050" i="58"/>
  <c r="Q583" i="58"/>
  <c r="U967" i="58"/>
  <c r="V967" i="58"/>
  <c r="U1031" i="58"/>
  <c r="V1031" i="58"/>
  <c r="T940" i="58"/>
  <c r="K940" i="58"/>
  <c r="U1004" i="58"/>
  <c r="V1004" i="58"/>
  <c r="K1068" i="58"/>
  <c r="T1068" i="58"/>
  <c r="V905" i="58"/>
  <c r="U905" i="58"/>
  <c r="Q969" i="58"/>
  <c r="K862" i="58"/>
  <c r="T862" i="58"/>
  <c r="T926" i="58"/>
  <c r="K926" i="58"/>
  <c r="Q990" i="58"/>
  <c r="K819" i="58"/>
  <c r="T819" i="58"/>
  <c r="K883" i="58"/>
  <c r="T883" i="58"/>
  <c r="T800" i="58"/>
  <c r="K800" i="58"/>
  <c r="T864" i="58"/>
  <c r="K864" i="58"/>
  <c r="Q928" i="58"/>
  <c r="J339" i="58"/>
  <c r="R339" i="58"/>
  <c r="S339" i="58"/>
  <c r="J419" i="58"/>
  <c r="R419" i="58"/>
  <c r="S419" i="58"/>
  <c r="K1656" i="58"/>
  <c r="T1656" i="58"/>
  <c r="K152" i="58"/>
  <c r="T152" i="58"/>
  <c r="Q280" i="58"/>
  <c r="J53" i="58"/>
  <c r="V221" i="58"/>
  <c r="U221" i="58"/>
  <c r="J309" i="58"/>
  <c r="T477" i="58"/>
  <c r="K477" i="58"/>
  <c r="T282" i="58"/>
  <c r="K282" i="58"/>
  <c r="J581" i="58"/>
  <c r="V749" i="58"/>
  <c r="U749" i="58"/>
  <c r="J773" i="58"/>
  <c r="U1005" i="58"/>
  <c r="V1005" i="58"/>
  <c r="J1029" i="58"/>
  <c r="K706" i="58"/>
  <c r="T706" i="58"/>
  <c r="J794" i="58"/>
  <c r="K962" i="58"/>
  <c r="T962" i="58"/>
  <c r="T687" i="58"/>
  <c r="K687" i="58"/>
  <c r="T660" i="58"/>
  <c r="K660" i="58"/>
  <c r="V916" i="58"/>
  <c r="U916" i="58"/>
  <c r="J940" i="58"/>
  <c r="J1004" i="58"/>
  <c r="T625" i="58"/>
  <c r="K625" i="58"/>
  <c r="J713" i="58"/>
  <c r="V881" i="58"/>
  <c r="U881" i="58"/>
  <c r="K582" i="58"/>
  <c r="T582" i="58"/>
  <c r="K838" i="58"/>
  <c r="T838" i="58"/>
  <c r="Q458" i="58"/>
  <c r="U1051" i="58"/>
  <c r="V1051" i="58"/>
  <c r="J608" i="58"/>
  <c r="J176" i="58"/>
  <c r="J456" i="58"/>
  <c r="J138" i="58"/>
  <c r="J605" i="58"/>
  <c r="J799" i="58"/>
  <c r="J913" i="58"/>
  <c r="J595" i="58"/>
  <c r="R896" i="58"/>
  <c r="J896" i="58"/>
  <c r="S896" i="58"/>
  <c r="U1008" i="58"/>
  <c r="V1008" i="58"/>
  <c r="Q1163" i="58"/>
  <c r="K1227" i="58"/>
  <c r="T1227" i="58"/>
  <c r="Q1420" i="58"/>
  <c r="K1357" i="58"/>
  <c r="T1357" i="58"/>
  <c r="K1410" i="58"/>
  <c r="T1410" i="58"/>
  <c r="T1311" i="58"/>
  <c r="K1311" i="58"/>
  <c r="T1399" i="58"/>
  <c r="K1399" i="58"/>
  <c r="J141" i="58"/>
  <c r="J525" i="58"/>
  <c r="J741" i="58"/>
  <c r="J671" i="58"/>
  <c r="J847" i="58"/>
  <c r="J844" i="58"/>
  <c r="Q984" i="58"/>
  <c r="U1048" i="58"/>
  <c r="V1048" i="58"/>
  <c r="V1279" i="58"/>
  <c r="U1279" i="58"/>
  <c r="U1075" i="58"/>
  <c r="V1075" i="58"/>
  <c r="U1268" i="58"/>
  <c r="V1268" i="58"/>
  <c r="U1112" i="58"/>
  <c r="V1112" i="58"/>
  <c r="U1305" i="58"/>
  <c r="V1305" i="58"/>
  <c r="K1369" i="58"/>
  <c r="T1369" i="58"/>
  <c r="J1393" i="58"/>
  <c r="Q1093" i="58"/>
  <c r="J1181" i="58"/>
  <c r="U1414" i="58"/>
  <c r="V1414" i="58"/>
  <c r="V1234" i="58"/>
  <c r="U1234" i="58"/>
  <c r="U1427" i="58"/>
  <c r="V1427" i="58"/>
  <c r="Q1349" i="58"/>
  <c r="Q1239" i="58"/>
  <c r="T1304" i="58"/>
  <c r="K1304" i="58"/>
  <c r="J1328" i="58"/>
  <c r="Q1071" i="58"/>
  <c r="T1132" i="58"/>
  <c r="K1132" i="58"/>
  <c r="J1156" i="58"/>
  <c r="T1209" i="58"/>
  <c r="K1209" i="58"/>
  <c r="J1233" i="58"/>
  <c r="Q1386" i="58"/>
  <c r="V1450" i="58"/>
  <c r="U1450" i="58"/>
  <c r="K1378" i="58"/>
  <c r="T1378" i="58"/>
  <c r="J376" i="58"/>
  <c r="J277" i="58"/>
  <c r="J533" i="58"/>
  <c r="J628" i="58"/>
  <c r="J1028" i="58"/>
  <c r="J824" i="58"/>
  <c r="Q1110" i="58"/>
  <c r="V1174" i="58"/>
  <c r="U1174" i="58"/>
  <c r="Q1238" i="58"/>
  <c r="J1279" i="58"/>
  <c r="K1179" i="58"/>
  <c r="T1179" i="58"/>
  <c r="J1203" i="58"/>
  <c r="U1436" i="58"/>
  <c r="V1436" i="58"/>
  <c r="U1216" i="58"/>
  <c r="V1216" i="58"/>
  <c r="K1253" i="58"/>
  <c r="T1253" i="58"/>
  <c r="K1262" i="58"/>
  <c r="T1262" i="58"/>
  <c r="J1350" i="58"/>
  <c r="U1082" i="58"/>
  <c r="V1082" i="58"/>
  <c r="J1106" i="58"/>
  <c r="J1170" i="58"/>
  <c r="U1339" i="58"/>
  <c r="V1339" i="58"/>
  <c r="J1427" i="58"/>
  <c r="V1151" i="58"/>
  <c r="U1151" i="58"/>
  <c r="J1239" i="58"/>
  <c r="T1408" i="58"/>
  <c r="K1408" i="58"/>
  <c r="J1432" i="58"/>
  <c r="Q1236" i="58"/>
  <c r="J1145" i="58"/>
  <c r="J1677" i="58"/>
  <c r="J937" i="58"/>
  <c r="V1086" i="58"/>
  <c r="U1086" i="58"/>
  <c r="T1150" i="58"/>
  <c r="K1150" i="58"/>
  <c r="T1214" i="58"/>
  <c r="K1214" i="58"/>
  <c r="K1348" i="58"/>
  <c r="T1348" i="58"/>
  <c r="U1412" i="58"/>
  <c r="V1412" i="58"/>
  <c r="Q1325" i="58"/>
  <c r="Q1385" i="58"/>
  <c r="K1449" i="58"/>
  <c r="T1449" i="58"/>
  <c r="Q1415" i="58"/>
  <c r="Q1430" i="58"/>
  <c r="Q1437" i="58"/>
  <c r="Q1122" i="58"/>
  <c r="K1413" i="58"/>
  <c r="T1413" i="58"/>
  <c r="V1127" i="58"/>
  <c r="U1127" i="58"/>
  <c r="Q1191" i="58"/>
  <c r="V1148" i="58"/>
  <c r="U1148" i="58"/>
  <c r="T1212" i="58"/>
  <c r="K1212" i="58"/>
  <c r="Q1097" i="58"/>
  <c r="K1250" i="58"/>
  <c r="T1250" i="58"/>
  <c r="U1359" i="58"/>
  <c r="V1359" i="58"/>
  <c r="J1053" i="58"/>
  <c r="J948" i="58"/>
  <c r="J801" i="58"/>
  <c r="J1019" i="58"/>
  <c r="Q1131" i="58"/>
  <c r="U1195" i="58"/>
  <c r="V1195" i="58"/>
  <c r="K1452" i="58"/>
  <c r="T1452" i="58"/>
  <c r="K1168" i="58"/>
  <c r="T1168" i="58"/>
  <c r="V1232" i="58"/>
  <c r="U1232" i="58"/>
  <c r="Q1425" i="58"/>
  <c r="V1293" i="58"/>
  <c r="U1293" i="58"/>
  <c r="J1415" i="58"/>
  <c r="U1213" i="58"/>
  <c r="V1213" i="58"/>
  <c r="T1278" i="58"/>
  <c r="K1278" i="58"/>
  <c r="Q1277" i="58"/>
  <c r="V1098" i="58"/>
  <c r="U1098" i="58"/>
  <c r="Q1291" i="58"/>
  <c r="T1355" i="58"/>
  <c r="K1355" i="58"/>
  <c r="Q1103" i="58"/>
  <c r="J1191" i="58"/>
  <c r="V1424" i="58"/>
  <c r="U1424" i="58"/>
  <c r="V1073" i="58"/>
  <c r="U1073" i="58"/>
  <c r="T1314" i="58"/>
  <c r="K1314" i="58"/>
  <c r="J392" i="58"/>
  <c r="J1663" i="58"/>
  <c r="J1010" i="58"/>
  <c r="J640" i="58"/>
  <c r="U1016" i="58"/>
  <c r="V1016" i="58"/>
  <c r="J1040" i="58"/>
  <c r="J1126" i="58"/>
  <c r="U1235" i="58"/>
  <c r="V1235" i="58"/>
  <c r="T1300" i="58"/>
  <c r="K1300" i="58"/>
  <c r="K1273" i="58"/>
  <c r="T1273" i="58"/>
  <c r="U1337" i="58"/>
  <c r="V1337" i="58"/>
  <c r="Q1401" i="58"/>
  <c r="U1318" i="58"/>
  <c r="V1318" i="58"/>
  <c r="U1382" i="58"/>
  <c r="V1382" i="58"/>
  <c r="U1446" i="58"/>
  <c r="V1446" i="58"/>
  <c r="V1395" i="58"/>
  <c r="U1395" i="58"/>
  <c r="V1459" i="58"/>
  <c r="U1459" i="58"/>
  <c r="U1464" i="58"/>
  <c r="V1464" i="58"/>
  <c r="U1100" i="58"/>
  <c r="V1100" i="58"/>
  <c r="Q1164" i="58"/>
  <c r="T1354" i="58"/>
  <c r="K1354" i="58"/>
  <c r="K1418" i="58"/>
  <c r="T1418" i="58"/>
  <c r="V1335" i="58"/>
  <c r="U1335" i="58"/>
  <c r="V1423" i="58"/>
  <c r="U1423" i="58"/>
  <c r="Q1463" i="58"/>
  <c r="J780" i="58"/>
  <c r="T992" i="58"/>
  <c r="K992" i="58"/>
  <c r="J1102" i="58"/>
  <c r="Q1287" i="58"/>
  <c r="Q1083" i="58"/>
  <c r="T1309" i="58"/>
  <c r="K1309" i="58"/>
  <c r="U1439" i="58"/>
  <c r="V1439" i="58"/>
  <c r="Q1120" i="58"/>
  <c r="Q1445" i="58"/>
  <c r="U1101" i="58"/>
  <c r="V1101" i="58"/>
  <c r="Q1165" i="58"/>
  <c r="U1114" i="58"/>
  <c r="V1114" i="58"/>
  <c r="T1178" i="58"/>
  <c r="K1178" i="58"/>
  <c r="Q1242" i="58"/>
  <c r="K1183" i="58"/>
  <c r="T1183" i="58"/>
  <c r="K1248" i="58"/>
  <c r="T1248" i="58"/>
  <c r="K1312" i="58"/>
  <c r="T1312" i="58"/>
  <c r="T1089" i="58"/>
  <c r="K1089" i="58"/>
  <c r="T1153" i="58"/>
  <c r="K1153" i="58"/>
  <c r="T1217" i="58"/>
  <c r="K1217" i="58"/>
  <c r="K1426" i="58"/>
  <c r="T1426" i="58"/>
  <c r="J1402" i="58"/>
  <c r="J312" i="58"/>
  <c r="J964" i="58"/>
  <c r="K1246" i="58"/>
  <c r="T1246" i="58"/>
  <c r="T1263" i="58"/>
  <c r="K1263" i="58"/>
  <c r="Q1407" i="58"/>
  <c r="U1444" i="58"/>
  <c r="V1444" i="58"/>
  <c r="Q1405" i="58"/>
  <c r="U1096" i="58"/>
  <c r="V1096" i="58"/>
  <c r="T1269" i="58"/>
  <c r="K1269" i="58"/>
  <c r="K1077" i="58"/>
  <c r="T1077" i="58"/>
  <c r="V1141" i="58"/>
  <c r="U1141" i="58"/>
  <c r="U1090" i="58"/>
  <c r="V1090" i="58"/>
  <c r="U1154" i="58"/>
  <c r="V1154" i="58"/>
  <c r="Q1218" i="58"/>
  <c r="V1159" i="58"/>
  <c r="U1159" i="58"/>
  <c r="K1223" i="58"/>
  <c r="T1223" i="58"/>
  <c r="Q1288" i="58"/>
  <c r="V1244" i="58"/>
  <c r="U1244" i="58"/>
  <c r="U1129" i="58"/>
  <c r="V1129" i="58"/>
  <c r="J1386" i="58"/>
  <c r="J1083" i="58"/>
  <c r="J1339" i="58"/>
  <c r="J1383" i="58"/>
  <c r="J1436" i="58"/>
  <c r="J1172" i="58"/>
  <c r="J1086" i="58"/>
  <c r="J1376" i="58"/>
  <c r="J1464" i="58"/>
  <c r="J1147" i="58"/>
  <c r="J1404" i="58"/>
  <c r="J1281" i="58"/>
  <c r="J1425" i="58"/>
  <c r="J1143" i="58"/>
  <c r="J1458" i="58"/>
  <c r="J1144" i="58"/>
  <c r="J1201" i="58"/>
  <c r="J1429" i="58"/>
  <c r="J1174" i="58"/>
  <c r="J1101" i="58"/>
  <c r="J1378" i="58"/>
  <c r="J1152" i="58"/>
  <c r="J1365" i="58"/>
  <c r="J1138" i="58"/>
  <c r="J1291" i="58"/>
  <c r="J1217" i="58"/>
  <c r="J1335" i="58"/>
  <c r="R1632" i="58" l="1"/>
  <c r="J1632" i="58"/>
  <c r="Q1548" i="58"/>
  <c r="R1558" i="58"/>
  <c r="Q1482" i="58"/>
  <c r="Q1642" i="58"/>
  <c r="Q1575" i="58"/>
  <c r="H133" i="58"/>
  <c r="R1610" i="58"/>
  <c r="Q1542" i="58"/>
  <c r="H1049" i="58"/>
  <c r="H1461" i="58"/>
  <c r="H1152" i="58"/>
  <c r="H1019" i="58"/>
  <c r="R1570" i="58"/>
  <c r="H1072" i="58"/>
  <c r="Q1547" i="58"/>
  <c r="R1528" i="58"/>
  <c r="R1592" i="58"/>
  <c r="Q1629" i="58"/>
  <c r="R1537" i="58"/>
  <c r="Q1552" i="58"/>
  <c r="H358" i="58"/>
  <c r="R1622" i="58"/>
  <c r="Q1470" i="58"/>
  <c r="Q1498" i="58"/>
  <c r="Q1649" i="58"/>
  <c r="R1516" i="58"/>
  <c r="H1328" i="58"/>
  <c r="J1570" i="58"/>
  <c r="H627" i="58"/>
  <c r="H1380" i="58"/>
  <c r="R1494" i="58"/>
  <c r="Q1596" i="58"/>
  <c r="Q1561" i="58"/>
  <c r="Q1583" i="58"/>
  <c r="H1358" i="58"/>
  <c r="H951" i="58"/>
  <c r="R1551" i="58"/>
  <c r="H558" i="58"/>
  <c r="R1504" i="58"/>
  <c r="Q1511" i="58"/>
  <c r="R1587" i="58"/>
  <c r="R1615" i="58"/>
  <c r="R1644" i="58"/>
  <c r="Q1576" i="58"/>
  <c r="Q1633" i="58"/>
  <c r="Q1478" i="58"/>
  <c r="H188" i="58"/>
  <c r="H1679" i="58"/>
  <c r="Q1566" i="58"/>
  <c r="H1682" i="58"/>
  <c r="H459" i="58"/>
  <c r="Q1601" i="58"/>
  <c r="H372" i="58"/>
  <c r="Q1528" i="58"/>
  <c r="H1062" i="58"/>
  <c r="J1551" i="58"/>
  <c r="H1074" i="58"/>
  <c r="H1177" i="58"/>
  <c r="H1259" i="58"/>
  <c r="H552" i="58"/>
  <c r="H179" i="58"/>
  <c r="R1639" i="58"/>
  <c r="H138" i="58"/>
  <c r="H629" i="58"/>
  <c r="H1167" i="58"/>
  <c r="H841" i="58"/>
  <c r="H533" i="58"/>
  <c r="H224" i="58"/>
  <c r="H1106" i="58"/>
  <c r="H794" i="58"/>
  <c r="H1032" i="58"/>
  <c r="H694" i="58"/>
  <c r="H1389" i="58"/>
  <c r="H572" i="58"/>
  <c r="H1404" i="58"/>
  <c r="H1181" i="58"/>
  <c r="H608" i="58"/>
  <c r="H796" i="58"/>
  <c r="H58" i="58"/>
  <c r="Q1563" i="58"/>
  <c r="H312" i="58"/>
  <c r="Q1549" i="58"/>
  <c r="Q1613" i="58"/>
  <c r="Q1495" i="58"/>
  <c r="R1521" i="58"/>
  <c r="Q1620" i="58"/>
  <c r="R1585" i="58"/>
  <c r="R1541" i="58"/>
  <c r="R1517" i="58"/>
  <c r="R1590" i="58"/>
  <c r="Q1536" i="58"/>
  <c r="Q1600" i="58"/>
  <c r="Q1647" i="58"/>
  <c r="Q1588" i="58"/>
  <c r="Q1564" i="58"/>
  <c r="R1514" i="58"/>
  <c r="Q1644" i="58"/>
  <c r="R1630" i="58"/>
  <c r="H1102" i="58"/>
  <c r="H1247" i="58"/>
  <c r="H1319" i="58"/>
  <c r="H798" i="58"/>
  <c r="H1252" i="58"/>
  <c r="H1118" i="58"/>
  <c r="H729" i="58"/>
  <c r="H539" i="58"/>
  <c r="S1514" i="58"/>
  <c r="H595" i="58"/>
  <c r="H675" i="58"/>
  <c r="H480" i="58"/>
  <c r="H825" i="58"/>
  <c r="H657" i="58"/>
  <c r="H164" i="58"/>
  <c r="R1523" i="58"/>
  <c r="R1568" i="58"/>
  <c r="R1509" i="58"/>
  <c r="Q1519" i="58"/>
  <c r="Q1502" i="58"/>
  <c r="R1628" i="58"/>
  <c r="H1029" i="58"/>
  <c r="H830" i="58"/>
  <c r="H725" i="58"/>
  <c r="H1365" i="58"/>
  <c r="H1458" i="58"/>
  <c r="H1172" i="58"/>
  <c r="H1285" i="58"/>
  <c r="H632" i="58"/>
  <c r="H1128" i="58"/>
  <c r="H965" i="58"/>
  <c r="H340" i="58"/>
  <c r="R1605" i="58"/>
  <c r="Q1591" i="58"/>
  <c r="Q1562" i="58"/>
  <c r="Q1582" i="58"/>
  <c r="R1490" i="58"/>
  <c r="Q1556" i="58"/>
  <c r="Q1593" i="58"/>
  <c r="H1126" i="58"/>
  <c r="H801" i="58"/>
  <c r="H1237" i="58"/>
  <c r="H490" i="58"/>
  <c r="H59" i="58"/>
  <c r="H436" i="58"/>
  <c r="Q1534" i="58"/>
  <c r="R1487" i="58"/>
  <c r="H277" i="58"/>
  <c r="H234" i="58"/>
  <c r="H1143" i="58"/>
  <c r="H1426" i="58"/>
  <c r="H780" i="58"/>
  <c r="H1449" i="58"/>
  <c r="H1028" i="58"/>
  <c r="H671" i="58"/>
  <c r="H713" i="58"/>
  <c r="H462" i="58"/>
  <c r="H1375" i="58"/>
  <c r="H1243" i="58"/>
  <c r="H1448" i="58"/>
  <c r="H202" i="58"/>
  <c r="H576" i="58"/>
  <c r="H580" i="58"/>
  <c r="H863" i="58"/>
  <c r="H968" i="58"/>
  <c r="H716" i="58"/>
  <c r="H104" i="58"/>
  <c r="H882" i="58"/>
  <c r="H211" i="58"/>
  <c r="H443" i="58"/>
  <c r="Q1475" i="58"/>
  <c r="H457" i="58"/>
  <c r="H542" i="58"/>
  <c r="R1641" i="58"/>
  <c r="Q1523" i="58"/>
  <c r="Q1490" i="58"/>
  <c r="Q1605" i="58"/>
  <c r="Q1487" i="58"/>
  <c r="H1432" i="58"/>
  <c r="H628" i="58"/>
  <c r="H741" i="58"/>
  <c r="H799" i="58"/>
  <c r="H778" i="58"/>
  <c r="H1078" i="58"/>
  <c r="H589" i="58"/>
  <c r="H592" i="58"/>
  <c r="H1255" i="58"/>
  <c r="H1403" i="58"/>
  <c r="H1063" i="58"/>
  <c r="H45" i="58"/>
  <c r="H180" i="58"/>
  <c r="R1477" i="58"/>
  <c r="H139" i="58"/>
  <c r="H983" i="58"/>
  <c r="H345" i="58"/>
  <c r="Q1533" i="58"/>
  <c r="Q1636" i="58"/>
  <c r="Q1506" i="58"/>
  <c r="Q1570" i="58"/>
  <c r="H656" i="58"/>
  <c r="H206" i="58"/>
  <c r="H1108" i="58"/>
  <c r="H1242" i="58"/>
  <c r="H1302" i="58"/>
  <c r="H719" i="58"/>
  <c r="H997" i="58"/>
  <c r="H697" i="58"/>
  <c r="H732" i="58"/>
  <c r="H1441" i="58"/>
  <c r="H1192" i="58"/>
  <c r="H240" i="58"/>
  <c r="H1057" i="58"/>
  <c r="H1323" i="58"/>
  <c r="H1189" i="58"/>
  <c r="H1370" i="58"/>
  <c r="H712" i="58"/>
  <c r="H1280" i="58"/>
  <c r="H792" i="58"/>
  <c r="H544" i="58"/>
  <c r="Q1532" i="58"/>
  <c r="H201" i="58"/>
  <c r="H140" i="58"/>
  <c r="R1606" i="58"/>
  <c r="R1525" i="58"/>
  <c r="H525" i="58"/>
  <c r="H605" i="58"/>
  <c r="H1335" i="58"/>
  <c r="H1174" i="58"/>
  <c r="H1040" i="58"/>
  <c r="H948" i="58"/>
  <c r="H773" i="58"/>
  <c r="H309" i="58"/>
  <c r="H759" i="58"/>
  <c r="H421" i="58"/>
  <c r="H526" i="58"/>
  <c r="H1094" i="58"/>
  <c r="H654" i="58"/>
  <c r="H715" i="58"/>
  <c r="H342" i="58"/>
  <c r="S1541" i="58"/>
  <c r="H105" i="58"/>
  <c r="R1482" i="58"/>
  <c r="H1383" i="58"/>
  <c r="H586" i="58"/>
  <c r="H912" i="58"/>
  <c r="H1136" i="58"/>
  <c r="H717" i="58"/>
  <c r="H908" i="58"/>
  <c r="H876" i="58"/>
  <c r="H922" i="58"/>
  <c r="H770" i="58"/>
  <c r="H313" i="58"/>
  <c r="H100" i="58"/>
  <c r="Q1537" i="58"/>
  <c r="Q1602" i="58"/>
  <c r="H107" i="58"/>
  <c r="Q1522" i="58"/>
  <c r="Q1578" i="58"/>
  <c r="Q1474" i="58"/>
  <c r="H1281" i="58"/>
  <c r="H1429" i="58"/>
  <c r="H937" i="58"/>
  <c r="H176" i="58"/>
  <c r="H1107" i="58"/>
  <c r="H571" i="58"/>
  <c r="H1379" i="58"/>
  <c r="H738" i="58"/>
  <c r="H614" i="58"/>
  <c r="H1299" i="58"/>
  <c r="H603" i="58"/>
  <c r="H486" i="58"/>
  <c r="H161" i="58"/>
  <c r="J1521" i="58"/>
  <c r="R1634" i="58"/>
  <c r="H69" i="58"/>
  <c r="H1675" i="58"/>
  <c r="H147" i="58"/>
  <c r="H86" i="58"/>
  <c r="H503" i="58"/>
  <c r="Q1603" i="58"/>
  <c r="H1674" i="58"/>
  <c r="R1530" i="58"/>
  <c r="Q1624" i="58"/>
  <c r="R1469" i="58"/>
  <c r="H448" i="58"/>
  <c r="H468" i="58"/>
  <c r="R1594" i="58"/>
  <c r="R1485" i="58"/>
  <c r="H44" i="58"/>
  <c r="Q1592" i="58"/>
  <c r="H1144" i="58"/>
  <c r="H1376" i="58"/>
  <c r="H1402" i="58"/>
  <c r="H640" i="58"/>
  <c r="H1350" i="58"/>
  <c r="H1133" i="58"/>
  <c r="H314" i="58"/>
  <c r="H736" i="58"/>
  <c r="H125" i="58"/>
  <c r="H1315" i="58"/>
  <c r="H1396" i="58"/>
  <c r="H1322" i="58"/>
  <c r="H1264" i="58"/>
  <c r="H993" i="58"/>
  <c r="H1368" i="58"/>
  <c r="H1419" i="58"/>
  <c r="H285" i="58"/>
  <c r="H818" i="58"/>
  <c r="H1655" i="58"/>
  <c r="H557" i="58"/>
  <c r="H855" i="58"/>
  <c r="H254" i="58"/>
  <c r="H380" i="58"/>
  <c r="H395" i="58"/>
  <c r="H369" i="58"/>
  <c r="R1631" i="58"/>
  <c r="H854" i="58"/>
  <c r="H433" i="58"/>
  <c r="H529" i="58"/>
  <c r="H477" i="58"/>
  <c r="H339" i="58"/>
  <c r="H398" i="58"/>
  <c r="H1025" i="58"/>
  <c r="Q1485" i="58"/>
  <c r="H1161" i="58"/>
  <c r="H413" i="58"/>
  <c r="H290" i="58"/>
  <c r="H1292" i="58"/>
  <c r="H987" i="58"/>
  <c r="H77" i="58"/>
  <c r="H695" i="58"/>
  <c r="H273" i="58"/>
  <c r="H1246" i="58"/>
  <c r="H1168" i="58"/>
  <c r="H141" i="58"/>
  <c r="H1004" i="58"/>
  <c r="R1559" i="58"/>
  <c r="R1545" i="58"/>
  <c r="H1305" i="58"/>
  <c r="H1685" i="58"/>
  <c r="H237" i="58"/>
  <c r="H530" i="58"/>
  <c r="H401" i="58"/>
  <c r="R1648" i="58"/>
  <c r="R1621" i="58"/>
  <c r="H853" i="58"/>
  <c r="H145" i="58"/>
  <c r="Q1550" i="58"/>
  <c r="Q1614" i="58"/>
  <c r="R1579" i="58"/>
  <c r="R1607" i="58"/>
  <c r="H700" i="58"/>
  <c r="H172" i="58"/>
  <c r="H243" i="58"/>
  <c r="H1053" i="58"/>
  <c r="H1291" i="58"/>
  <c r="H1464" i="58"/>
  <c r="H896" i="58"/>
  <c r="H582" i="58"/>
  <c r="H419" i="58"/>
  <c r="H366" i="58"/>
  <c r="R1515" i="58"/>
  <c r="H51" i="58"/>
  <c r="R1640" i="58"/>
  <c r="Q1558" i="58"/>
  <c r="Q1632" i="58"/>
  <c r="H758" i="58"/>
  <c r="H998" i="58"/>
  <c r="H512" i="58"/>
  <c r="H1282" i="58"/>
  <c r="H1119" i="58"/>
  <c r="H236" i="58"/>
  <c r="R1479" i="58"/>
  <c r="H1427" i="58"/>
  <c r="H270" i="58"/>
  <c r="H142" i="58"/>
  <c r="H1061" i="58"/>
  <c r="Q1544" i="58"/>
  <c r="H849" i="58"/>
  <c r="H1003" i="58"/>
  <c r="H1453" i="58"/>
  <c r="H1014" i="58"/>
  <c r="H946" i="58"/>
  <c r="H1067" i="58"/>
  <c r="H1329" i="58"/>
  <c r="H1038" i="58"/>
  <c r="H958" i="58"/>
  <c r="H1190" i="58"/>
  <c r="H578" i="58"/>
  <c r="H668" i="58"/>
  <c r="H1095" i="58"/>
  <c r="H648" i="58"/>
  <c r="H154" i="58"/>
  <c r="H999" i="58"/>
  <c r="H902" i="58"/>
  <c r="H1182" i="58"/>
  <c r="H129" i="58"/>
  <c r="H688" i="58"/>
  <c r="H828" i="58"/>
  <c r="H495" i="58"/>
  <c r="R1518" i="58"/>
  <c r="H1656" i="58"/>
  <c r="H1217" i="58"/>
  <c r="H334" i="58"/>
  <c r="H1339" i="58"/>
  <c r="H1263" i="58"/>
  <c r="H99" i="58"/>
  <c r="H78" i="58"/>
  <c r="H1097" i="58"/>
  <c r="H687" i="58"/>
  <c r="H136" i="58"/>
  <c r="H466" i="58"/>
  <c r="H930" i="58"/>
  <c r="H1274" i="58"/>
  <c r="H546" i="58"/>
  <c r="H650" i="58"/>
  <c r="H381" i="58"/>
  <c r="H1463" i="58"/>
  <c r="H1220" i="58"/>
  <c r="H88" i="58"/>
  <c r="H1288" i="58"/>
  <c r="H1141" i="58"/>
  <c r="H966" i="58"/>
  <c r="H1670" i="58"/>
  <c r="H653" i="58"/>
  <c r="H681" i="58"/>
  <c r="H1171" i="58"/>
  <c r="H704" i="58"/>
  <c r="H621" i="58"/>
  <c r="H216" i="58"/>
  <c r="H553" i="58"/>
  <c r="H815" i="58"/>
  <c r="Q1639" i="58"/>
  <c r="R1580" i="58"/>
  <c r="Q1580" i="58"/>
  <c r="H1147" i="58"/>
  <c r="H964" i="58"/>
  <c r="H1239" i="58"/>
  <c r="H376" i="58"/>
  <c r="H253" i="58"/>
  <c r="H1406" i="58"/>
  <c r="H1407" i="58"/>
  <c r="H1092" i="58"/>
  <c r="H1051" i="58"/>
  <c r="H649" i="58"/>
  <c r="H806" i="58"/>
  <c r="H766" i="58"/>
  <c r="H1076" i="58"/>
  <c r="H1206" i="58"/>
  <c r="H1131" i="58"/>
  <c r="H1391" i="58"/>
  <c r="H1454" i="58"/>
  <c r="H1351" i="58"/>
  <c r="H1163" i="58"/>
  <c r="H879" i="58"/>
  <c r="H566" i="58"/>
  <c r="H931" i="58"/>
  <c r="H355" i="58"/>
  <c r="H1455" i="58"/>
  <c r="H1428" i="58"/>
  <c r="H952" i="58"/>
  <c r="H1135" i="58"/>
  <c r="H1099" i="58"/>
  <c r="H157" i="58"/>
  <c r="H927" i="58"/>
  <c r="H341" i="58"/>
  <c r="H1142" i="58"/>
  <c r="H1317" i="58"/>
  <c r="H904" i="58"/>
  <c r="H873" i="58"/>
  <c r="H691" i="58"/>
  <c r="H1219" i="58"/>
  <c r="H1180" i="58"/>
  <c r="H1462" i="58"/>
  <c r="H1417" i="58"/>
  <c r="H506" i="58"/>
  <c r="H1397" i="58"/>
  <c r="H1331" i="58"/>
  <c r="H1430" i="58"/>
  <c r="H1321" i="58"/>
  <c r="H689" i="58"/>
  <c r="H813" i="58"/>
  <c r="H541" i="58"/>
  <c r="H1114" i="58"/>
  <c r="H189" i="58"/>
  <c r="H405" i="58"/>
  <c r="H1009" i="58"/>
  <c r="H408" i="58"/>
  <c r="H102" i="58"/>
  <c r="H1672" i="58"/>
  <c r="H415" i="58"/>
  <c r="H790" i="58"/>
  <c r="H914" i="58"/>
  <c r="H281" i="58"/>
  <c r="R1520" i="58"/>
  <c r="Q1621" i="58"/>
  <c r="H916" i="58"/>
  <c r="H1005" i="58"/>
  <c r="H1651" i="58"/>
  <c r="H898" i="58"/>
  <c r="H46" i="58"/>
  <c r="H682" i="58"/>
  <c r="H517" i="58"/>
  <c r="H877" i="58"/>
  <c r="H563" i="58"/>
  <c r="H411" i="58"/>
  <c r="H556" i="58"/>
  <c r="R1564" i="58"/>
  <c r="H660" i="58"/>
  <c r="R1540" i="58"/>
  <c r="H354" i="58"/>
  <c r="H337" i="58"/>
  <c r="H1156" i="58"/>
  <c r="H1175" i="58"/>
  <c r="H1341" i="58"/>
  <c r="H994" i="58"/>
  <c r="H1071" i="58"/>
  <c r="H50" i="58"/>
  <c r="H884" i="58"/>
  <c r="H866" i="58"/>
  <c r="H250" i="58"/>
  <c r="H1215" i="58"/>
  <c r="H1361" i="58"/>
  <c r="H776" i="58"/>
  <c r="H1103" i="58"/>
  <c r="H1186" i="58"/>
  <c r="H1196" i="58"/>
  <c r="H269" i="58"/>
  <c r="H1064" i="58"/>
  <c r="H642" i="58"/>
  <c r="H685" i="58"/>
  <c r="H1017" i="58"/>
  <c r="H827" i="58"/>
  <c r="H911" i="58"/>
  <c r="H1115" i="58"/>
  <c r="H1447" i="58"/>
  <c r="H330" i="58"/>
  <c r="H333" i="58"/>
  <c r="H440" i="58"/>
  <c r="H743" i="58"/>
  <c r="H1210" i="58"/>
  <c r="H1345" i="58"/>
  <c r="H120" i="58"/>
  <c r="H205" i="58"/>
  <c r="H1390" i="58"/>
  <c r="H1088" i="58"/>
  <c r="H1129" i="58"/>
  <c r="H1416" i="58"/>
  <c r="H1223" i="58"/>
  <c r="H1347" i="58"/>
  <c r="H1154" i="58"/>
  <c r="H1270" i="58"/>
  <c r="H1224" i="58"/>
  <c r="H1069" i="58"/>
  <c r="H842" i="58"/>
  <c r="H894" i="58"/>
  <c r="H1026" i="58"/>
  <c r="H257" i="58"/>
  <c r="H1060" i="58"/>
  <c r="H377" i="58"/>
  <c r="H36" i="58"/>
  <c r="H217" i="58"/>
  <c r="H494" i="58"/>
  <c r="H79" i="58"/>
  <c r="R1480" i="58"/>
  <c r="Q1608" i="58"/>
  <c r="Q1645" i="58"/>
  <c r="H639" i="58"/>
  <c r="H957" i="58"/>
  <c r="H917" i="58"/>
  <c r="H516" i="58"/>
  <c r="H300" i="58"/>
  <c r="H422" i="58"/>
  <c r="R1624" i="58"/>
  <c r="Q1491" i="58"/>
  <c r="R1637" i="58"/>
  <c r="H308" i="58"/>
  <c r="H414" i="58"/>
  <c r="R1576" i="58"/>
  <c r="H584" i="58"/>
  <c r="H63" i="58"/>
  <c r="Q1505" i="58"/>
  <c r="R1633" i="58"/>
  <c r="H1652" i="58"/>
  <c r="R1483" i="58"/>
  <c r="Q1494" i="58"/>
  <c r="Q1610" i="58"/>
  <c r="H1201" i="58"/>
  <c r="H1386" i="58"/>
  <c r="H1138" i="58"/>
  <c r="H1444" i="58"/>
  <c r="H1300" i="58"/>
  <c r="H1677" i="58"/>
  <c r="H1393" i="58"/>
  <c r="H844" i="58"/>
  <c r="H581" i="58"/>
  <c r="H227" i="58"/>
  <c r="H1096" i="58"/>
  <c r="H1460" i="58"/>
  <c r="H984" i="58"/>
  <c r="H928" i="58"/>
  <c r="H275" i="58"/>
  <c r="H1268" i="58"/>
  <c r="H1434" i="58"/>
  <c r="H1030" i="58"/>
  <c r="H569" i="58"/>
  <c r="H1037" i="58"/>
  <c r="H1303" i="58"/>
  <c r="H1221" i="58"/>
  <c r="H1222" i="58"/>
  <c r="H467" i="58"/>
  <c r="H900" i="58"/>
  <c r="H483" i="58"/>
  <c r="H872" i="58"/>
  <c r="H1039" i="58"/>
  <c r="H346" i="58"/>
  <c r="H1440" i="58"/>
  <c r="H888" i="58"/>
  <c r="H1173" i="58"/>
  <c r="H667" i="58"/>
  <c r="H610" i="58"/>
  <c r="H321" i="58"/>
  <c r="H208" i="58"/>
  <c r="H1257" i="58"/>
  <c r="H1367" i="58"/>
  <c r="H1301" i="58"/>
  <c r="H1398" i="58"/>
  <c r="H1044" i="58"/>
  <c r="H469" i="58"/>
  <c r="H1340" i="58"/>
  <c r="H646" i="58"/>
  <c r="H1204" i="58"/>
  <c r="H1287" i="58"/>
  <c r="H1045" i="58"/>
  <c r="H344" i="58"/>
  <c r="H158" i="58"/>
  <c r="H746" i="58"/>
  <c r="H203" i="58"/>
  <c r="H519" i="58"/>
  <c r="H505" i="58"/>
  <c r="H319" i="58"/>
  <c r="Q1574" i="58"/>
  <c r="H943" i="58"/>
  <c r="H962" i="58"/>
  <c r="H502" i="58"/>
  <c r="R1486" i="58"/>
  <c r="R1496" i="58"/>
  <c r="Q1479" i="58"/>
  <c r="Q1492" i="58"/>
  <c r="H852" i="58"/>
  <c r="H75" i="58"/>
  <c r="H215" i="58"/>
  <c r="R1577" i="58"/>
  <c r="Q1594" i="58"/>
  <c r="Q1526" i="58"/>
  <c r="Q1484" i="58"/>
  <c r="H545" i="58"/>
  <c r="H1659" i="58"/>
  <c r="R1623" i="58"/>
  <c r="R1569" i="58"/>
  <c r="R1471" i="58"/>
  <c r="H749" i="58"/>
  <c r="Q1609" i="58"/>
  <c r="R1501" i="58"/>
  <c r="H470" i="58"/>
  <c r="H1077" i="58"/>
  <c r="H1010" i="58"/>
  <c r="H1214" i="58"/>
  <c r="H1145" i="58"/>
  <c r="H1203" i="58"/>
  <c r="H824" i="58"/>
  <c r="H847" i="58"/>
  <c r="H706" i="58"/>
  <c r="H1371" i="58"/>
  <c r="H1165" i="58"/>
  <c r="H1437" i="58"/>
  <c r="H226" i="58"/>
  <c r="H1187" i="58"/>
  <c r="H1120" i="58"/>
  <c r="H1256" i="58"/>
  <c r="H1122" i="58"/>
  <c r="H1194" i="58"/>
  <c r="H1035" i="58"/>
  <c r="H644" i="58"/>
  <c r="H989" i="58"/>
  <c r="H808" i="58"/>
  <c r="H1381" i="58"/>
  <c r="H934" i="58"/>
  <c r="H1134" i="58"/>
  <c r="H272" i="58"/>
  <c r="H1688" i="58"/>
  <c r="H659" i="58"/>
  <c r="H1343" i="58"/>
  <c r="H1200" i="58"/>
  <c r="H373" i="58"/>
  <c r="H328" i="58"/>
  <c r="H851" i="58"/>
  <c r="H1326" i="58"/>
  <c r="H1352" i="58"/>
  <c r="H1283" i="58"/>
  <c r="H1205" i="58"/>
  <c r="H1353" i="58"/>
  <c r="H1160" i="58"/>
  <c r="H449" i="58"/>
  <c r="H1140" i="58"/>
  <c r="H1443" i="58"/>
  <c r="H1366" i="58"/>
  <c r="H1362" i="58"/>
  <c r="H397" i="58"/>
  <c r="H531" i="58"/>
  <c r="H820" i="58"/>
  <c r="H385" i="58"/>
  <c r="H707" i="58"/>
  <c r="H68" i="58"/>
  <c r="H435" i="58"/>
  <c r="H1695" i="58"/>
  <c r="R1534" i="58"/>
  <c r="H1007" i="58"/>
  <c r="H261" i="58"/>
  <c r="H417" i="58"/>
  <c r="H371" i="58"/>
  <c r="Q1648" i="58"/>
  <c r="H282" i="58"/>
  <c r="H191" i="58"/>
  <c r="H331" i="58"/>
  <c r="H307" i="58"/>
  <c r="Q1579" i="58"/>
  <c r="H601" i="58"/>
  <c r="H278" i="58"/>
  <c r="H478" i="58"/>
  <c r="Q1586" i="58"/>
  <c r="H52" i="58"/>
  <c r="R1502" i="58"/>
  <c r="R1595" i="58"/>
  <c r="H465" i="58"/>
  <c r="R1571" i="58"/>
  <c r="R1488" i="58"/>
  <c r="Q1616" i="58"/>
  <c r="R1599" i="58"/>
  <c r="Q1628" i="58"/>
  <c r="H343" i="58"/>
  <c r="H492" i="58"/>
  <c r="Q1545" i="58"/>
  <c r="R1582" i="58"/>
  <c r="R1618" i="58"/>
  <c r="H596" i="58"/>
  <c r="H222" i="58"/>
  <c r="Q1504" i="58"/>
  <c r="Q1615" i="58"/>
  <c r="H1312" i="58"/>
  <c r="H913" i="58"/>
  <c r="H821" i="58"/>
  <c r="H811" i="58"/>
  <c r="H634" i="58"/>
  <c r="H1405" i="58"/>
  <c r="H1164" i="58"/>
  <c r="H1401" i="58"/>
  <c r="H1109" i="58"/>
  <c r="H1286" i="58"/>
  <c r="H1110" i="58"/>
  <c r="H1356" i="58"/>
  <c r="H609" i="58"/>
  <c r="H1420" i="58"/>
  <c r="H1125" i="58"/>
  <c r="H1123" i="58"/>
  <c r="H1325" i="58"/>
  <c r="H1275" i="58"/>
  <c r="H941" i="58"/>
  <c r="H218" i="58"/>
  <c r="H1662" i="58"/>
  <c r="H1249" i="58"/>
  <c r="H1324" i="58"/>
  <c r="H925" i="58"/>
  <c r="H1344" i="58"/>
  <c r="H1024" i="58"/>
  <c r="H617" i="58"/>
  <c r="H1198" i="58"/>
  <c r="H1245" i="58"/>
  <c r="H788" i="58"/>
  <c r="H837" i="58"/>
  <c r="H1684" i="58"/>
  <c r="H426" i="58"/>
  <c r="H1137" i="58"/>
  <c r="H1166" i="58"/>
  <c r="H1105" i="58"/>
  <c r="H1438" i="58"/>
  <c r="H1457" i="58"/>
  <c r="H834" i="58"/>
  <c r="H40" i="58"/>
  <c r="H1308" i="58"/>
  <c r="H1116" i="58"/>
  <c r="H1158" i="58"/>
  <c r="H710" i="58"/>
  <c r="H1445" i="58"/>
  <c r="H574" i="58"/>
  <c r="H1284" i="58"/>
  <c r="H1349" i="58"/>
  <c r="H193" i="58"/>
  <c r="H458" i="58"/>
  <c r="H810" i="58"/>
  <c r="H291" i="58"/>
  <c r="H152" i="58"/>
  <c r="H286" i="58"/>
  <c r="H511" i="58"/>
  <c r="H263" i="58"/>
  <c r="Q1625" i="58"/>
  <c r="H859" i="58"/>
  <c r="H945" i="58"/>
  <c r="H980" i="58"/>
  <c r="H540" i="58"/>
  <c r="H209" i="58"/>
  <c r="H795" i="58"/>
  <c r="H349" i="58"/>
  <c r="R1560" i="58"/>
  <c r="H880" i="58"/>
  <c r="H127" i="58"/>
  <c r="H81" i="58"/>
  <c r="H244" i="58"/>
  <c r="Q1630" i="58"/>
  <c r="Q1467" i="58"/>
  <c r="R1498" i="58"/>
  <c r="Q1640" i="58"/>
  <c r="H90" i="58"/>
  <c r="H93" i="58"/>
  <c r="H499" i="58"/>
  <c r="H1690" i="58"/>
  <c r="H428" i="58"/>
  <c r="Q1587" i="58"/>
  <c r="H317" i="58"/>
  <c r="H163" i="58"/>
  <c r="H1230" i="58"/>
  <c r="H870" i="58"/>
  <c r="H547" i="58"/>
  <c r="H840" i="58"/>
  <c r="H1392" i="58"/>
  <c r="H229" i="58"/>
  <c r="H1267" i="58"/>
  <c r="H1244" i="58"/>
  <c r="H1373" i="58"/>
  <c r="H1159" i="58"/>
  <c r="H1411" i="58"/>
  <c r="H1334" i="58"/>
  <c r="H626" i="58"/>
  <c r="H498" i="58"/>
  <c r="H724" i="58"/>
  <c r="H751" i="58"/>
  <c r="H923" i="58"/>
  <c r="H472" i="58"/>
  <c r="H280" i="58"/>
  <c r="H383" i="58"/>
  <c r="H94" i="58"/>
  <c r="H838" i="58"/>
  <c r="H219" i="58"/>
  <c r="H753" i="58"/>
  <c r="H663" i="58"/>
  <c r="H350" i="58"/>
  <c r="H262" i="58"/>
  <c r="H1683" i="58"/>
  <c r="H625" i="58"/>
  <c r="H225" i="58"/>
  <c r="H447" i="58"/>
  <c r="H1279" i="58"/>
  <c r="H1233" i="58"/>
  <c r="H974" i="58"/>
  <c r="H723" i="58"/>
  <c r="H1306" i="58"/>
  <c r="H1446" i="58"/>
  <c r="H1277" i="58"/>
  <c r="H1236" i="58"/>
  <c r="H1240" i="58"/>
  <c r="H1372" i="58"/>
  <c r="H1093" i="58"/>
  <c r="H733" i="58"/>
  <c r="H554" i="58"/>
  <c r="H774" i="58"/>
  <c r="H881" i="58"/>
  <c r="H562" i="58"/>
  <c r="H403" i="58"/>
  <c r="H1296" i="58"/>
  <c r="H1155" i="58"/>
  <c r="H1333" i="58"/>
  <c r="H1409" i="58"/>
  <c r="H731" i="58"/>
  <c r="H779" i="58"/>
  <c r="H757" i="58"/>
  <c r="H160" i="58"/>
  <c r="H869" i="58"/>
  <c r="H1184" i="58"/>
  <c r="H1228" i="58"/>
  <c r="H1338" i="58"/>
  <c r="H623" i="58"/>
  <c r="H995" i="58"/>
  <c r="H915" i="58"/>
  <c r="H338" i="58"/>
  <c r="H1018" i="58"/>
  <c r="H1330" i="58"/>
  <c r="H1202" i="58"/>
  <c r="H1251" i="58"/>
  <c r="H402" i="58"/>
  <c r="H591" i="58"/>
  <c r="H1085" i="58"/>
  <c r="H1193" i="58"/>
  <c r="H1218" i="58"/>
  <c r="H1090" i="58"/>
  <c r="H1269" i="58"/>
  <c r="H1289" i="58"/>
  <c r="H1316" i="58"/>
  <c r="H1385" i="58"/>
  <c r="H1238" i="58"/>
  <c r="H513" i="58"/>
  <c r="H750" i="58"/>
  <c r="H364" i="58"/>
  <c r="R1561" i="58"/>
  <c r="Q1517" i="58"/>
  <c r="H686" i="58"/>
  <c r="H1681" i="58"/>
  <c r="Q1554" i="58"/>
  <c r="R1493" i="58"/>
  <c r="H255" i="58"/>
  <c r="Q1469" i="58"/>
  <c r="R1597" i="58"/>
  <c r="H817" i="58"/>
  <c r="H123" i="58"/>
  <c r="Q1555" i="58"/>
  <c r="Q1472" i="58"/>
  <c r="R1612" i="58"/>
  <c r="H221" i="58"/>
  <c r="H108" i="58"/>
  <c r="R1549" i="58"/>
  <c r="R1495" i="58"/>
  <c r="Q1524" i="58"/>
  <c r="H115" i="58"/>
  <c r="R1642" i="58"/>
  <c r="H70" i="58"/>
  <c r="R1575" i="58"/>
  <c r="H135" i="58"/>
  <c r="H1191" i="58"/>
  <c r="H1378" i="58"/>
  <c r="H1425" i="58"/>
  <c r="H1436" i="58"/>
  <c r="H392" i="58"/>
  <c r="H538" i="58"/>
  <c r="H162" i="58"/>
  <c r="H1278" i="58"/>
  <c r="H1354" i="58"/>
  <c r="H146" i="58"/>
  <c r="H165" i="58"/>
  <c r="H1124" i="58"/>
  <c r="H1307" i="58"/>
  <c r="H1394" i="58"/>
  <c r="H976" i="58"/>
  <c r="H973" i="58"/>
  <c r="H1127" i="58"/>
  <c r="H1225" i="58"/>
  <c r="H370" i="58"/>
  <c r="H905" i="58"/>
  <c r="H953" i="58"/>
  <c r="H1664" i="58"/>
  <c r="H1336" i="58"/>
  <c r="H1231" i="58"/>
  <c r="H1421" i="58"/>
  <c r="H434" i="58"/>
  <c r="H783" i="58"/>
  <c r="H891" i="58"/>
  <c r="H977" i="58"/>
  <c r="H528" i="58"/>
  <c r="H61" i="58"/>
  <c r="H1265" i="58"/>
  <c r="H836" i="58"/>
  <c r="H1146" i="58"/>
  <c r="H960" i="58"/>
  <c r="H1450" i="58"/>
  <c r="H745" i="58"/>
  <c r="H889" i="58"/>
  <c r="H1360" i="58"/>
  <c r="H1248" i="58"/>
  <c r="H82" i="58"/>
  <c r="H1084" i="58"/>
  <c r="H1132" i="58"/>
  <c r="H861" i="58"/>
  <c r="H693" i="58"/>
  <c r="H875" i="58"/>
  <c r="H1364" i="58"/>
  <c r="H1272" i="58"/>
  <c r="H264" i="58"/>
  <c r="H514" i="58"/>
  <c r="H72" i="58"/>
  <c r="H756" i="58"/>
  <c r="H678" i="58"/>
  <c r="H726" i="58"/>
  <c r="H96" i="58"/>
  <c r="H73" i="58"/>
  <c r="H212" i="58"/>
  <c r="Q1497" i="58"/>
  <c r="K1561" i="58"/>
  <c r="T1561" i="58"/>
  <c r="U1534" i="58"/>
  <c r="V1534" i="58"/>
  <c r="U1598" i="58"/>
  <c r="V1598" i="58"/>
  <c r="K1563" i="58"/>
  <c r="T1563" i="58"/>
  <c r="K1608" i="58"/>
  <c r="T1608" i="58"/>
  <c r="U1645" i="58"/>
  <c r="V1645" i="58"/>
  <c r="H643" i="58"/>
  <c r="H919" i="58"/>
  <c r="H535" i="58"/>
  <c r="H515" i="58"/>
  <c r="Q1546" i="58"/>
  <c r="U1510" i="58"/>
  <c r="V1510" i="58"/>
  <c r="T1574" i="58"/>
  <c r="K1574" i="58"/>
  <c r="K1520" i="58"/>
  <c r="T1520" i="58"/>
  <c r="T1584" i="58"/>
  <c r="K1584" i="58"/>
  <c r="U1648" i="58"/>
  <c r="V1648" i="58"/>
  <c r="R1649" i="58"/>
  <c r="J1649" i="58"/>
  <c r="S1649" i="58"/>
  <c r="S1492" i="58"/>
  <c r="J1492" i="58"/>
  <c r="R1492" i="58"/>
  <c r="H260" i="58"/>
  <c r="H543" i="58"/>
  <c r="H430" i="58"/>
  <c r="H335" i="58"/>
  <c r="V1577" i="58"/>
  <c r="U1577" i="58"/>
  <c r="V1641" i="58"/>
  <c r="U1641" i="58"/>
  <c r="Q1486" i="58"/>
  <c r="V1643" i="58"/>
  <c r="U1643" i="58"/>
  <c r="V1496" i="58"/>
  <c r="U1496" i="58"/>
  <c r="Q1560" i="58"/>
  <c r="Q1543" i="58"/>
  <c r="Q1607" i="58"/>
  <c r="V1602" i="58"/>
  <c r="U1602" i="58"/>
  <c r="T1636" i="58"/>
  <c r="K1636" i="58"/>
  <c r="H356" i="58"/>
  <c r="H676" i="58"/>
  <c r="H424" i="58"/>
  <c r="H550" i="58"/>
  <c r="H471" i="58"/>
  <c r="H95" i="58"/>
  <c r="H551" i="58"/>
  <c r="Q1466" i="58"/>
  <c r="K1553" i="58"/>
  <c r="T1553" i="58"/>
  <c r="S1641" i="58"/>
  <c r="T1491" i="58"/>
  <c r="K1491" i="58"/>
  <c r="U1555" i="58"/>
  <c r="V1555" i="58"/>
  <c r="Q1619" i="58"/>
  <c r="K1573" i="58"/>
  <c r="T1573" i="58"/>
  <c r="Q1637" i="58"/>
  <c r="T1519" i="58"/>
  <c r="K1519" i="58"/>
  <c r="S22" i="58"/>
  <c r="I18" i="58"/>
  <c r="R22" i="58"/>
  <c r="J22" i="58"/>
  <c r="H294" i="58"/>
  <c r="H391" i="58"/>
  <c r="H190" i="58"/>
  <c r="H144" i="58"/>
  <c r="Q1529" i="58"/>
  <c r="U1467" i="58"/>
  <c r="V1467" i="58"/>
  <c r="R1491" i="58"/>
  <c r="T1498" i="58"/>
  <c r="K1498" i="58"/>
  <c r="V1512" i="58"/>
  <c r="U1512" i="58"/>
  <c r="V1576" i="58"/>
  <c r="U1576" i="58"/>
  <c r="K1559" i="58"/>
  <c r="T1559" i="58"/>
  <c r="Q1623" i="58"/>
  <c r="Q1626" i="58"/>
  <c r="H1046" i="58"/>
  <c r="H786" i="58"/>
  <c r="H899" i="58"/>
  <c r="H560" i="58"/>
  <c r="H378" i="58"/>
  <c r="H65" i="58"/>
  <c r="H1650" i="58"/>
  <c r="U1505" i="58"/>
  <c r="V1505" i="58"/>
  <c r="T1569" i="58"/>
  <c r="K1569" i="58"/>
  <c r="U1633" i="58"/>
  <c r="V1633" i="58"/>
  <c r="Q1571" i="58"/>
  <c r="U1635" i="58"/>
  <c r="V1635" i="58"/>
  <c r="Q1488" i="58"/>
  <c r="Q1471" i="58"/>
  <c r="Q1535" i="58"/>
  <c r="Q1599" i="58"/>
  <c r="T1500" i="58"/>
  <c r="K1500" i="58"/>
  <c r="R1524" i="58"/>
  <c r="J1588" i="58"/>
  <c r="H121" i="58"/>
  <c r="H388" i="58"/>
  <c r="H204" i="58"/>
  <c r="H124" i="58"/>
  <c r="V1582" i="58"/>
  <c r="U1582" i="58"/>
  <c r="K1646" i="58"/>
  <c r="T1646" i="58"/>
  <c r="U1483" i="58"/>
  <c r="V1483" i="58"/>
  <c r="K1578" i="58"/>
  <c r="T1578" i="58"/>
  <c r="Q1501" i="58"/>
  <c r="U1565" i="58"/>
  <c r="V1565" i="58"/>
  <c r="Q1540" i="58"/>
  <c r="U1604" i="58"/>
  <c r="V1604" i="58"/>
  <c r="H662" i="58"/>
  <c r="H1066" i="58"/>
  <c r="H301" i="58"/>
  <c r="H320" i="58"/>
  <c r="H1689" i="58"/>
  <c r="H64" i="58"/>
  <c r="H454" i="58"/>
  <c r="Q1622" i="58"/>
  <c r="V1570" i="58"/>
  <c r="U1570" i="58"/>
  <c r="T1523" i="58"/>
  <c r="K1523" i="58"/>
  <c r="U1477" i="58"/>
  <c r="V1477" i="58"/>
  <c r="U1541" i="58"/>
  <c r="V1541" i="58"/>
  <c r="K1605" i="58"/>
  <c r="T1605" i="58"/>
  <c r="T1516" i="58"/>
  <c r="K1516" i="58"/>
  <c r="U1580" i="58"/>
  <c r="V1580" i="58"/>
  <c r="J1625" i="58"/>
  <c r="R1510" i="58"/>
  <c r="R1467" i="58"/>
  <c r="R1635" i="58"/>
  <c r="R1536" i="58"/>
  <c r="J1648" i="58"/>
  <c r="S1479" i="58"/>
  <c r="J1591" i="58"/>
  <c r="S1594" i="58"/>
  <c r="R1475" i="58"/>
  <c r="R1544" i="58"/>
  <c r="S1549" i="58"/>
  <c r="J1647" i="58"/>
  <c r="R1538" i="58"/>
  <c r="S1607" i="58"/>
  <c r="R1600" i="58"/>
  <c r="S1599" i="58"/>
  <c r="R1556" i="58"/>
  <c r="S1496" i="58"/>
  <c r="R1608" i="58"/>
  <c r="S1501" i="58"/>
  <c r="R1497" i="58"/>
  <c r="J1534" i="58"/>
  <c r="R1646" i="58"/>
  <c r="S1595" i="58"/>
  <c r="R1616" i="58"/>
  <c r="J1621" i="58"/>
  <c r="R1506" i="58"/>
  <c r="J1498" i="58"/>
  <c r="S1517" i="58"/>
  <c r="S1559" i="58"/>
  <c r="S1540" i="58"/>
  <c r="S1545" i="58"/>
  <c r="J1542" i="58"/>
  <c r="J1603" i="58"/>
  <c r="R1601" i="58"/>
  <c r="S1606" i="58"/>
  <c r="J1609" i="58"/>
  <c r="R1533" i="58"/>
  <c r="R1645" i="58"/>
  <c r="S1575" i="58"/>
  <c r="R1466" i="58"/>
  <c r="R1627" i="58"/>
  <c r="J1528" i="58"/>
  <c r="J1640" i="58"/>
  <c r="S1471" i="58"/>
  <c r="H1086" i="58"/>
  <c r="H1663" i="58"/>
  <c r="H1101" i="58"/>
  <c r="H1170" i="58"/>
  <c r="H885" i="58"/>
  <c r="H763" i="58"/>
  <c r="H1311" i="58"/>
  <c r="H1188" i="58"/>
  <c r="H1081" i="58"/>
  <c r="H862" i="58"/>
  <c r="H684" i="58"/>
  <c r="H620" i="58"/>
  <c r="H565" i="58"/>
  <c r="H322" i="58"/>
  <c r="H728" i="58"/>
  <c r="H1261" i="58"/>
  <c r="H1253" i="58"/>
  <c r="H587" i="58"/>
  <c r="H655" i="58"/>
  <c r="H1412" i="58"/>
  <c r="H832" i="58"/>
  <c r="H1410" i="58"/>
  <c r="H807" i="58"/>
  <c r="H416" i="58"/>
  <c r="H1241" i="58"/>
  <c r="H1465" i="58"/>
  <c r="H1111" i="58"/>
  <c r="H1226" i="58"/>
  <c r="H1442" i="58"/>
  <c r="H461" i="58"/>
  <c r="H1091" i="58"/>
  <c r="H669" i="58"/>
  <c r="H1112" i="58"/>
  <c r="H698" i="58"/>
  <c r="H1387" i="58"/>
  <c r="H1227" i="58"/>
  <c r="H418" i="58"/>
  <c r="H1089" i="58"/>
  <c r="H1342" i="58"/>
  <c r="H1104" i="58"/>
  <c r="H1400" i="58"/>
  <c r="H936" i="58"/>
  <c r="H1304" i="58"/>
  <c r="H1332" i="58"/>
  <c r="H1031" i="58"/>
  <c r="H304" i="58"/>
  <c r="H883" i="58"/>
  <c r="H996" i="58"/>
  <c r="H305" i="58"/>
  <c r="H128" i="58"/>
  <c r="H431" i="58"/>
  <c r="V1561" i="58"/>
  <c r="U1561" i="58"/>
  <c r="Q1598" i="58"/>
  <c r="U1563" i="58"/>
  <c r="V1563" i="58"/>
  <c r="Q1627" i="58"/>
  <c r="V1608" i="58"/>
  <c r="U1608" i="58"/>
  <c r="Q1634" i="58"/>
  <c r="K1645" i="58"/>
  <c r="T1645" i="58"/>
  <c r="Q1527" i="58"/>
  <c r="H241" i="58"/>
  <c r="H789" i="58"/>
  <c r="H259" i="58"/>
  <c r="H228" i="58"/>
  <c r="H311" i="58"/>
  <c r="H231" i="58"/>
  <c r="K1601" i="58"/>
  <c r="T1601" i="58"/>
  <c r="T1546" i="58"/>
  <c r="K1546" i="58"/>
  <c r="Q1510" i="58"/>
  <c r="V1554" i="58"/>
  <c r="U1554" i="58"/>
  <c r="Q1520" i="58"/>
  <c r="Q1584" i="58"/>
  <c r="T1567" i="58"/>
  <c r="K1567" i="58"/>
  <c r="Q1631" i="58"/>
  <c r="Q1468" i="58"/>
  <c r="J1620" i="58"/>
  <c r="S1620" i="58"/>
  <c r="R1620" i="58"/>
  <c r="H615" i="58"/>
  <c r="H400" i="58"/>
  <c r="H410" i="58"/>
  <c r="H325" i="58"/>
  <c r="H548" i="58"/>
  <c r="H579" i="58"/>
  <c r="H196" i="58"/>
  <c r="H187" i="58"/>
  <c r="H532" i="58"/>
  <c r="H167" i="58"/>
  <c r="Q1513" i="58"/>
  <c r="Q1577" i="58"/>
  <c r="Q1641" i="58"/>
  <c r="K1579" i="58"/>
  <c r="T1579" i="58"/>
  <c r="Q1643" i="58"/>
  <c r="T1496" i="58"/>
  <c r="K1496" i="58"/>
  <c r="V1479" i="58"/>
  <c r="U1479" i="58"/>
  <c r="U1543" i="58"/>
  <c r="V1543" i="58"/>
  <c r="V1607" i="58"/>
  <c r="U1607" i="58"/>
  <c r="H918" i="58"/>
  <c r="H637" i="58"/>
  <c r="H246" i="58"/>
  <c r="V1553" i="58"/>
  <c r="U1553" i="58"/>
  <c r="Q1617" i="58"/>
  <c r="Q1590" i="58"/>
  <c r="V1491" i="58"/>
  <c r="U1491" i="58"/>
  <c r="T1555" i="58"/>
  <c r="K1555" i="58"/>
  <c r="Q1509" i="58"/>
  <c r="Q1573" i="58"/>
  <c r="U1637" i="58"/>
  <c r="V1637" i="58"/>
  <c r="Q1612" i="58"/>
  <c r="H956" i="58"/>
  <c r="H981" i="58"/>
  <c r="H220" i="58"/>
  <c r="H47" i="58"/>
  <c r="H271" i="58"/>
  <c r="U1630" i="58"/>
  <c r="V1630" i="58"/>
  <c r="T1467" i="58"/>
  <c r="K1467" i="58"/>
  <c r="Q1595" i="58"/>
  <c r="U1498" i="58"/>
  <c r="V1498" i="58"/>
  <c r="T1512" i="58"/>
  <c r="K1512" i="58"/>
  <c r="K1495" i="58"/>
  <c r="T1495" i="58"/>
  <c r="Q1559" i="58"/>
  <c r="V1623" i="58"/>
  <c r="U1623" i="58"/>
  <c r="H893" i="58"/>
  <c r="H429" i="58"/>
  <c r="H487" i="58"/>
  <c r="H182" i="58"/>
  <c r="H151" i="58"/>
  <c r="H537" i="58"/>
  <c r="H83" i="58"/>
  <c r="H363" i="58"/>
  <c r="H1680" i="58"/>
  <c r="H1697" i="58"/>
  <c r="T1505" i="58"/>
  <c r="K1505" i="58"/>
  <c r="Q1569" i="58"/>
  <c r="Q1507" i="58"/>
  <c r="K1571" i="58"/>
  <c r="T1571" i="58"/>
  <c r="K1635" i="58"/>
  <c r="T1635" i="58"/>
  <c r="V1589" i="58"/>
  <c r="U1589" i="58"/>
  <c r="T1471" i="58"/>
  <c r="K1471" i="58"/>
  <c r="V1535" i="58"/>
  <c r="U1535" i="58"/>
  <c r="V1500" i="58"/>
  <c r="U1500" i="58"/>
  <c r="U1564" i="58"/>
  <c r="V1564" i="58"/>
  <c r="R1588" i="58"/>
  <c r="H961" i="58"/>
  <c r="H479" i="58"/>
  <c r="H324" i="58"/>
  <c r="H143" i="58"/>
  <c r="H347" i="58"/>
  <c r="J1505" i="58"/>
  <c r="Q1518" i="58"/>
  <c r="K1582" i="58"/>
  <c r="T1582" i="58"/>
  <c r="U1646" i="58"/>
  <c r="V1646" i="58"/>
  <c r="K1592" i="58"/>
  <c r="T1592" i="58"/>
  <c r="U1578" i="58"/>
  <c r="V1578" i="58"/>
  <c r="U1501" i="58"/>
  <c r="V1501" i="58"/>
  <c r="Q1476" i="58"/>
  <c r="V1540" i="58"/>
  <c r="U1540" i="58"/>
  <c r="T1604" i="58"/>
  <c r="K1604" i="58"/>
  <c r="H890" i="58"/>
  <c r="H1021" i="58"/>
  <c r="H153" i="58"/>
  <c r="H287" i="58"/>
  <c r="H567" i="58"/>
  <c r="T1558" i="58"/>
  <c r="K1558" i="58"/>
  <c r="K1622" i="58"/>
  <c r="T1622" i="58"/>
  <c r="K1570" i="58"/>
  <c r="T1570" i="58"/>
  <c r="T1632" i="58"/>
  <c r="K1632" i="58"/>
  <c r="Q1477" i="58"/>
  <c r="Q1541" i="58"/>
  <c r="Q1516" i="58"/>
  <c r="J1467" i="58"/>
  <c r="J1536" i="58"/>
  <c r="S1648" i="58"/>
  <c r="J1479" i="58"/>
  <c r="R1591" i="58"/>
  <c r="R1604" i="58"/>
  <c r="R1481" i="58"/>
  <c r="J1518" i="58"/>
  <c r="J1599" i="58"/>
  <c r="S1612" i="58"/>
  <c r="J1529" i="58"/>
  <c r="J1526" i="58"/>
  <c r="J1497" i="58"/>
  <c r="S1509" i="58"/>
  <c r="S1621" i="58"/>
  <c r="J1506" i="58"/>
  <c r="J1486" i="58"/>
  <c r="R1542" i="58"/>
  <c r="R1603" i="58"/>
  <c r="J1573" i="58"/>
  <c r="J1602" i="58"/>
  <c r="S1637" i="58"/>
  <c r="R1499" i="58"/>
  <c r="R1611" i="58"/>
  <c r="R1512" i="58"/>
  <c r="J1631" i="58"/>
  <c r="R1609" i="58"/>
  <c r="R1614" i="58"/>
  <c r="R1563" i="58"/>
  <c r="S1618" i="58"/>
  <c r="J1576" i="58"/>
  <c r="J1617" i="58"/>
  <c r="J1502" i="58"/>
  <c r="S1515" i="58"/>
  <c r="S1528" i="58"/>
  <c r="S1640" i="58"/>
  <c r="H1082" i="58"/>
  <c r="H1408" i="58"/>
  <c r="H986" i="58"/>
  <c r="H501" i="58"/>
  <c r="H1459" i="58"/>
  <c r="H1001" i="58"/>
  <c r="H822" i="58"/>
  <c r="H1034" i="58"/>
  <c r="H1260" i="58"/>
  <c r="H975" i="58"/>
  <c r="H1058" i="58"/>
  <c r="H1384" i="58"/>
  <c r="H1374" i="58"/>
  <c r="H117" i="58"/>
  <c r="H714" i="58"/>
  <c r="H1377" i="58"/>
  <c r="H1199" i="58"/>
  <c r="H864" i="58"/>
  <c r="H604" i="58"/>
  <c r="H1098" i="58"/>
  <c r="H1195" i="58"/>
  <c r="H1399" i="58"/>
  <c r="H1414" i="58"/>
  <c r="H1075" i="58"/>
  <c r="H734" i="58"/>
  <c r="H1068" i="58"/>
  <c r="H782" i="58"/>
  <c r="H1298" i="58"/>
  <c r="H1258" i="58"/>
  <c r="H652" i="58"/>
  <c r="H442" i="58"/>
  <c r="H856" i="58"/>
  <c r="H651" i="58"/>
  <c r="H991" i="58"/>
  <c r="H972" i="58"/>
  <c r="H926" i="58"/>
  <c r="H624" i="58"/>
  <c r="H793" i="58"/>
  <c r="H62" i="58"/>
  <c r="H252" i="58"/>
  <c r="T1598" i="58"/>
  <c r="K1598" i="58"/>
  <c r="U1627" i="58"/>
  <c r="V1627" i="58"/>
  <c r="V1634" i="58"/>
  <c r="U1634" i="58"/>
  <c r="V1527" i="58"/>
  <c r="U1527" i="58"/>
  <c r="H747" i="58"/>
  <c r="H389" i="58"/>
  <c r="H814" i="58"/>
  <c r="H390" i="58"/>
  <c r="V1601" i="58"/>
  <c r="U1601" i="58"/>
  <c r="U1546" i="58"/>
  <c r="V1546" i="58"/>
  <c r="K1603" i="58"/>
  <c r="T1603" i="58"/>
  <c r="V1520" i="58"/>
  <c r="U1520" i="58"/>
  <c r="T1503" i="58"/>
  <c r="K1503" i="58"/>
  <c r="V1567" i="58"/>
  <c r="U1567" i="58"/>
  <c r="K1631" i="58"/>
  <c r="T1631" i="58"/>
  <c r="T1468" i="58"/>
  <c r="K1468" i="58"/>
  <c r="H1002" i="58"/>
  <c r="H348" i="58"/>
  <c r="H284" i="58"/>
  <c r="T1513" i="58"/>
  <c r="K1513" i="58"/>
  <c r="K1577" i="58"/>
  <c r="T1577" i="58"/>
  <c r="K1515" i="58"/>
  <c r="T1515" i="58"/>
  <c r="U1579" i="58"/>
  <c r="V1579" i="58"/>
  <c r="K1643" i="58"/>
  <c r="T1643" i="58"/>
  <c r="Q1597" i="58"/>
  <c r="K1543" i="58"/>
  <c r="T1543" i="58"/>
  <c r="H210" i="58"/>
  <c r="H170" i="58"/>
  <c r="H1070" i="58"/>
  <c r="H166" i="58"/>
  <c r="H460" i="58"/>
  <c r="H326" i="58"/>
  <c r="H60" i="58"/>
  <c r="K1617" i="58"/>
  <c r="T1617" i="58"/>
  <c r="J1641" i="58"/>
  <c r="V1526" i="58"/>
  <c r="U1526" i="58"/>
  <c r="U1590" i="58"/>
  <c r="V1590" i="58"/>
  <c r="T1586" i="58"/>
  <c r="K1586" i="58"/>
  <c r="K1509" i="58"/>
  <c r="T1509" i="58"/>
  <c r="V1573" i="58"/>
  <c r="U1573" i="58"/>
  <c r="T1612" i="58"/>
  <c r="K1612" i="58"/>
  <c r="H42" i="58"/>
  <c r="H833" i="58"/>
  <c r="H764" i="58"/>
  <c r="H194" i="58"/>
  <c r="H38" i="58"/>
  <c r="H49" i="58"/>
  <c r="H423" i="58"/>
  <c r="U1566" i="58"/>
  <c r="V1566" i="58"/>
  <c r="T1531" i="58"/>
  <c r="K1531" i="58"/>
  <c r="K1595" i="58"/>
  <c r="T1595" i="58"/>
  <c r="V1613" i="58"/>
  <c r="U1613" i="58"/>
  <c r="U1495" i="58"/>
  <c r="V1495" i="58"/>
  <c r="U1559" i="58"/>
  <c r="V1559" i="58"/>
  <c r="K1620" i="58"/>
  <c r="T1620" i="58"/>
  <c r="H482" i="58"/>
  <c r="H705" i="58"/>
  <c r="H612" i="58"/>
  <c r="H942" i="58"/>
  <c r="H1020" i="58"/>
  <c r="H444" i="58"/>
  <c r="H564" i="58"/>
  <c r="H223" i="58"/>
  <c r="H1657" i="58"/>
  <c r="H249" i="58"/>
  <c r="K1482" i="58"/>
  <c r="T1482" i="58"/>
  <c r="K1507" i="58"/>
  <c r="T1507" i="58"/>
  <c r="U1571" i="58"/>
  <c r="V1571" i="58"/>
  <c r="T1525" i="58"/>
  <c r="K1525" i="58"/>
  <c r="T1589" i="58"/>
  <c r="K1589" i="58"/>
  <c r="U1471" i="58"/>
  <c r="V1471" i="58"/>
  <c r="K1649" i="58"/>
  <c r="T1649" i="58"/>
  <c r="H618" i="58"/>
  <c r="H878" i="58"/>
  <c r="H132" i="58"/>
  <c r="H239" i="58"/>
  <c r="H318" i="58"/>
  <c r="T1481" i="58"/>
  <c r="K1481" i="58"/>
  <c r="R1505" i="58"/>
  <c r="U1518" i="58"/>
  <c r="V1518" i="58"/>
  <c r="K1528" i="58"/>
  <c r="T1528" i="58"/>
  <c r="U1592" i="58"/>
  <c r="V1592" i="58"/>
  <c r="V1476" i="58"/>
  <c r="U1476" i="58"/>
  <c r="T1540" i="58"/>
  <c r="K1540" i="58"/>
  <c r="H488" i="58"/>
  <c r="H597" i="58"/>
  <c r="H771" i="58"/>
  <c r="H267" i="58"/>
  <c r="H374" i="58"/>
  <c r="H71" i="58"/>
  <c r="V1622" i="58"/>
  <c r="U1622" i="58"/>
  <c r="K1568" i="58"/>
  <c r="T1568" i="58"/>
  <c r="T1477" i="58"/>
  <c r="K1477" i="58"/>
  <c r="J1639" i="58"/>
  <c r="R1562" i="58"/>
  <c r="R1566" i="58"/>
  <c r="R1574" i="58"/>
  <c r="J1643" i="58"/>
  <c r="R1578" i="58"/>
  <c r="R1543" i="58"/>
  <c r="R1572" i="58"/>
  <c r="R1583" i="58"/>
  <c r="S1518" i="58"/>
  <c r="S1488" i="58"/>
  <c r="S1493" i="58"/>
  <c r="J1556" i="58"/>
  <c r="R1529" i="58"/>
  <c r="R1526" i="58"/>
  <c r="R1638" i="58"/>
  <c r="R1531" i="58"/>
  <c r="R1552" i="58"/>
  <c r="R1586" i="58"/>
  <c r="J1478" i="58"/>
  <c r="J1590" i="58"/>
  <c r="S1486" i="58"/>
  <c r="J1547" i="58"/>
  <c r="S1624" i="58"/>
  <c r="R1629" i="58"/>
  <c r="J1484" i="58"/>
  <c r="J1511" i="58"/>
  <c r="R1508" i="58"/>
  <c r="J1545" i="58"/>
  <c r="R1573" i="58"/>
  <c r="R1602" i="58"/>
  <c r="J1637" i="58"/>
  <c r="R1500" i="58"/>
  <c r="R1581" i="58"/>
  <c r="S1631" i="58"/>
  <c r="J1614" i="58"/>
  <c r="J1563" i="58"/>
  <c r="S1576" i="58"/>
  <c r="R1589" i="58"/>
  <c r="J1519" i="58"/>
  <c r="J1466" i="58"/>
  <c r="R1617" i="58"/>
  <c r="S1502" i="58"/>
  <c r="J1471" i="58"/>
  <c r="H1083" i="58"/>
  <c r="H1415" i="58"/>
  <c r="H1213" i="58"/>
  <c r="H1016" i="58"/>
  <c r="H721" i="58"/>
  <c r="H871" i="58"/>
  <c r="H1363" i="58"/>
  <c r="H570" i="58"/>
  <c r="H819" i="58"/>
  <c r="H867" i="58"/>
  <c r="H98" i="58"/>
  <c r="H1359" i="58"/>
  <c r="H1185" i="58"/>
  <c r="H1179" i="58"/>
  <c r="H768" i="58"/>
  <c r="H802" i="58"/>
  <c r="H1320" i="58"/>
  <c r="H1169" i="58"/>
  <c r="H690" i="58"/>
  <c r="H266" i="58"/>
  <c r="H1439" i="58"/>
  <c r="H950" i="58"/>
  <c r="H1346" i="58"/>
  <c r="H755" i="58"/>
  <c r="H903" i="58"/>
  <c r="H242" i="58"/>
  <c r="H633" i="58"/>
  <c r="H907" i="58"/>
  <c r="H692" i="58"/>
  <c r="H680" i="58"/>
  <c r="H1056" i="58"/>
  <c r="H616" i="58"/>
  <c r="H1456" i="58"/>
  <c r="H352" i="58"/>
  <c r="H1337" i="58"/>
  <c r="H1431" i="58"/>
  <c r="H1208" i="58"/>
  <c r="H696" i="58"/>
  <c r="H536" i="58"/>
  <c r="H672" i="58"/>
  <c r="H858" i="58"/>
  <c r="H631" i="58"/>
  <c r="H949" i="58"/>
  <c r="H549" i="58"/>
  <c r="H288" i="58"/>
  <c r="H1207" i="58"/>
  <c r="H1153" i="58"/>
  <c r="H1273" i="58"/>
  <c r="H760" i="58"/>
  <c r="H432" i="58"/>
  <c r="H886" i="58"/>
  <c r="V1625" i="58"/>
  <c r="U1625" i="58"/>
  <c r="K1627" i="58"/>
  <c r="T1627" i="58"/>
  <c r="U1480" i="58"/>
  <c r="V1480" i="58"/>
  <c r="T1634" i="58"/>
  <c r="K1634" i="58"/>
  <c r="U1517" i="58"/>
  <c r="V1517" i="58"/>
  <c r="K1527" i="58"/>
  <c r="T1527" i="58"/>
  <c r="U1591" i="58"/>
  <c r="V1591" i="58"/>
  <c r="H425" i="58"/>
  <c r="H247" i="58"/>
  <c r="V1473" i="58"/>
  <c r="U1473" i="58"/>
  <c r="V1537" i="58"/>
  <c r="U1537" i="58"/>
  <c r="K1539" i="58"/>
  <c r="T1539" i="58"/>
  <c r="T1554" i="58"/>
  <c r="K1554" i="58"/>
  <c r="K1621" i="58"/>
  <c r="T1621" i="58"/>
  <c r="V1503" i="58"/>
  <c r="U1503" i="58"/>
  <c r="Q1567" i="58"/>
  <c r="V1631" i="58"/>
  <c r="U1631" i="58"/>
  <c r="V1468" i="58"/>
  <c r="U1468" i="58"/>
  <c r="V1532" i="58"/>
  <c r="U1532" i="58"/>
  <c r="K1596" i="58"/>
  <c r="T1596" i="58"/>
  <c r="J1474" i="58"/>
  <c r="R1474" i="58"/>
  <c r="S1474" i="58"/>
  <c r="H959" i="58"/>
  <c r="H303" i="58"/>
  <c r="H510" i="58"/>
  <c r="H195" i="58"/>
  <c r="H238" i="58"/>
  <c r="V1513" i="58"/>
  <c r="U1513" i="58"/>
  <c r="K1530" i="58"/>
  <c r="T1530" i="58"/>
  <c r="Q1515" i="58"/>
  <c r="K1597" i="58"/>
  <c r="T1597" i="58"/>
  <c r="K1479" i="58"/>
  <c r="T1479" i="58"/>
  <c r="J1596" i="58"/>
  <c r="H119" i="58"/>
  <c r="H116" i="58"/>
  <c r="H534" i="58"/>
  <c r="H420" i="58"/>
  <c r="H134" i="58"/>
  <c r="V1617" i="58"/>
  <c r="U1617" i="58"/>
  <c r="T1590" i="58"/>
  <c r="K1590" i="58"/>
  <c r="T1600" i="58"/>
  <c r="K1600" i="58"/>
  <c r="U1586" i="58"/>
  <c r="V1586" i="58"/>
  <c r="V1509" i="58"/>
  <c r="U1509" i="58"/>
  <c r="T1548" i="58"/>
  <c r="K1548" i="58"/>
  <c r="V1612" i="58"/>
  <c r="U1612" i="58"/>
  <c r="H493" i="58"/>
  <c r="H192" i="58"/>
  <c r="H1694" i="58"/>
  <c r="H473" i="58"/>
  <c r="H1667" i="58"/>
  <c r="T1566" i="58"/>
  <c r="K1566" i="58"/>
  <c r="T1630" i="58"/>
  <c r="K1630" i="58"/>
  <c r="U1531" i="58"/>
  <c r="V1531" i="58"/>
  <c r="U1595" i="58"/>
  <c r="V1595" i="58"/>
  <c r="O18" i="58"/>
  <c r="H1042" i="58"/>
  <c r="H292" i="58"/>
  <c r="H1671" i="58"/>
  <c r="H26" i="58"/>
  <c r="AA27" i="58" s="1"/>
  <c r="AD27" i="58" s="1"/>
  <c r="H150" i="58"/>
  <c r="H484" i="58"/>
  <c r="H207" i="58"/>
  <c r="H1696" i="58"/>
  <c r="Q1606" i="58"/>
  <c r="U1507" i="58"/>
  <c r="V1507" i="58"/>
  <c r="Q1525" i="58"/>
  <c r="Q1589" i="58"/>
  <c r="K1564" i="58"/>
  <c r="T1564" i="58"/>
  <c r="K1628" i="58"/>
  <c r="T1628" i="58"/>
  <c r="H677" i="58"/>
  <c r="H522" i="58"/>
  <c r="H598" i="58"/>
  <c r="H599" i="58"/>
  <c r="H523" i="58"/>
  <c r="H41" i="58"/>
  <c r="H412" i="58"/>
  <c r="H387" i="58"/>
  <c r="H481" i="58"/>
  <c r="H137" i="58"/>
  <c r="Q1481" i="58"/>
  <c r="T1609" i="58"/>
  <c r="K1609" i="58"/>
  <c r="K1562" i="58"/>
  <c r="T1562" i="58"/>
  <c r="K1518" i="58"/>
  <c r="T1518" i="58"/>
  <c r="Q1618" i="58"/>
  <c r="K1575" i="58"/>
  <c r="T1575" i="58"/>
  <c r="V1639" i="58"/>
  <c r="U1639" i="58"/>
  <c r="T1476" i="58"/>
  <c r="K1476" i="58"/>
  <c r="H978" i="58"/>
  <c r="H573" i="58"/>
  <c r="H396" i="58"/>
  <c r="H310" i="58"/>
  <c r="H198" i="58"/>
  <c r="Q1514" i="58"/>
  <c r="V1494" i="58"/>
  <c r="U1494" i="58"/>
  <c r="U1558" i="58"/>
  <c r="V1558" i="58"/>
  <c r="T1504" i="58"/>
  <c r="K1504" i="58"/>
  <c r="V1568" i="58"/>
  <c r="U1568" i="58"/>
  <c r="V1632" i="58"/>
  <c r="U1632" i="58"/>
  <c r="K1615" i="58"/>
  <c r="T1615" i="58"/>
  <c r="S1639" i="58"/>
  <c r="R1473" i="58"/>
  <c r="J1562" i="58"/>
  <c r="J1566" i="58"/>
  <c r="S1579" i="58"/>
  <c r="S1480" i="58"/>
  <c r="S1592" i="58"/>
  <c r="S1485" i="58"/>
  <c r="R1643" i="58"/>
  <c r="J1578" i="58"/>
  <c r="J1543" i="58"/>
  <c r="R1557" i="58"/>
  <c r="R1468" i="58"/>
  <c r="R1613" i="58"/>
  <c r="J1586" i="58"/>
  <c r="J1548" i="58"/>
  <c r="R1478" i="58"/>
  <c r="S1590" i="58"/>
  <c r="R1539" i="58"/>
  <c r="J1560" i="58"/>
  <c r="S1634" i="58"/>
  <c r="J1495" i="58"/>
  <c r="R1547" i="58"/>
  <c r="J1629" i="58"/>
  <c r="R1484" i="58"/>
  <c r="R1511" i="58"/>
  <c r="R1553" i="58"/>
  <c r="R1519" i="58"/>
  <c r="J1571" i="58"/>
  <c r="R1472" i="58"/>
  <c r="R1584" i="58"/>
  <c r="H456" i="58"/>
  <c r="H940" i="58"/>
  <c r="H1073" i="58"/>
  <c r="H1151" i="58"/>
  <c r="H969" i="58"/>
  <c r="H910" i="58"/>
  <c r="H1382" i="58"/>
  <c r="H1422" i="58"/>
  <c r="H1087" i="58"/>
  <c r="H673" i="58"/>
  <c r="H797" i="58"/>
  <c r="H702" i="58"/>
  <c r="H1117" i="58"/>
  <c r="H848" i="58"/>
  <c r="H967" i="58"/>
  <c r="H803" i="58"/>
  <c r="H1015" i="58"/>
  <c r="H1271" i="58"/>
  <c r="H674" i="58"/>
  <c r="H607" i="58"/>
  <c r="H1451" i="58"/>
  <c r="H1008" i="58"/>
  <c r="H368" i="58"/>
  <c r="H1054" i="58"/>
  <c r="H647" i="58"/>
  <c r="H846" i="58"/>
  <c r="H939" i="58"/>
  <c r="H1290" i="58"/>
  <c r="H1276" i="58"/>
  <c r="H979" i="58"/>
  <c r="H1433" i="58"/>
  <c r="H1139" i="58"/>
  <c r="H1013" i="58"/>
  <c r="H1183" i="58"/>
  <c r="H630" i="58"/>
  <c r="H394" i="58"/>
  <c r="H1130" i="58"/>
  <c r="H737" i="58"/>
  <c r="H812" i="58"/>
  <c r="H1293" i="58"/>
  <c r="H1313" i="58"/>
  <c r="H1043" i="58"/>
  <c r="H1295" i="58"/>
  <c r="H74" i="58"/>
  <c r="H362" i="58"/>
  <c r="H464" i="58"/>
  <c r="H839" i="58"/>
  <c r="H485" i="58"/>
  <c r="H1080" i="58"/>
  <c r="H200" i="58"/>
  <c r="H1065" i="58"/>
  <c r="H1050" i="58"/>
  <c r="H761" i="58"/>
  <c r="H1687" i="58"/>
  <c r="T1625" i="58"/>
  <c r="K1625" i="58"/>
  <c r="K1470" i="58"/>
  <c r="T1470" i="58"/>
  <c r="K1480" i="58"/>
  <c r="T1480" i="58"/>
  <c r="H933" i="58"/>
  <c r="H683" i="58"/>
  <c r="H791" i="58"/>
  <c r="H283" i="58"/>
  <c r="Q1473" i="58"/>
  <c r="T1537" i="58"/>
  <c r="K1537" i="58"/>
  <c r="T1475" i="58"/>
  <c r="K1475" i="58"/>
  <c r="U1539" i="58"/>
  <c r="V1539" i="58"/>
  <c r="V1603" i="58"/>
  <c r="U1603" i="58"/>
  <c r="Q1557" i="58"/>
  <c r="Q1503" i="58"/>
  <c r="K1532" i="58"/>
  <c r="T1532" i="58"/>
  <c r="V1596" i="58"/>
  <c r="U1596" i="58"/>
  <c r="J1636" i="58"/>
  <c r="R1636" i="58"/>
  <c r="S1636" i="58"/>
  <c r="H665" i="58"/>
  <c r="H66" i="58"/>
  <c r="H256" i="58"/>
  <c r="H169" i="58"/>
  <c r="H171" i="58"/>
  <c r="H174" i="58"/>
  <c r="H353" i="58"/>
  <c r="H37" i="58"/>
  <c r="K1614" i="58"/>
  <c r="T1614" i="58"/>
  <c r="Q1530" i="58"/>
  <c r="U1515" i="58"/>
  <c r="V1515" i="58"/>
  <c r="K1469" i="58"/>
  <c r="T1469" i="58"/>
  <c r="K1533" i="58"/>
  <c r="T1533" i="58"/>
  <c r="U1597" i="58"/>
  <c r="V1597" i="58"/>
  <c r="Q1572" i="58"/>
  <c r="R1596" i="58"/>
  <c r="H577" i="58"/>
  <c r="H575" i="58"/>
  <c r="H173" i="58"/>
  <c r="H1658" i="58"/>
  <c r="H455" i="58"/>
  <c r="H97" i="58"/>
  <c r="H84" i="58"/>
  <c r="J1513" i="58"/>
  <c r="V1594" i="58"/>
  <c r="U1594" i="58"/>
  <c r="T1526" i="58"/>
  <c r="K1526" i="58"/>
  <c r="T1484" i="58"/>
  <c r="K1484" i="58"/>
  <c r="V1548" i="58"/>
  <c r="U1548" i="58"/>
  <c r="H80" i="58"/>
  <c r="H982" i="58"/>
  <c r="H769" i="58"/>
  <c r="H850" i="58"/>
  <c r="H451" i="58"/>
  <c r="H963" i="58"/>
  <c r="H315" i="58"/>
  <c r="H476" i="58"/>
  <c r="H559" i="58"/>
  <c r="H446" i="58"/>
  <c r="H463" i="58"/>
  <c r="H404" i="58"/>
  <c r="H1660" i="58"/>
  <c r="K1522" i="58"/>
  <c r="T1522" i="58"/>
  <c r="T1502" i="58"/>
  <c r="K1502" i="58"/>
  <c r="Q1531" i="58"/>
  <c r="K1549" i="58"/>
  <c r="T1549" i="58"/>
  <c r="K1613" i="58"/>
  <c r="T1613" i="58"/>
  <c r="V22" i="58"/>
  <c r="P18" i="58"/>
  <c r="U22" i="58"/>
  <c r="V1620" i="58"/>
  <c r="U1620" i="58"/>
  <c r="H48" i="58"/>
  <c r="H897" i="58"/>
  <c r="H384" i="58"/>
  <c r="H985" i="58"/>
  <c r="H1047" i="58"/>
  <c r="H1678" i="58"/>
  <c r="H183" i="58"/>
  <c r="T1542" i="58"/>
  <c r="K1542" i="58"/>
  <c r="U1606" i="58"/>
  <c r="V1606" i="58"/>
  <c r="V1482" i="58"/>
  <c r="U1482" i="58"/>
  <c r="K1642" i="58"/>
  <c r="T1642" i="58"/>
  <c r="U1525" i="58"/>
  <c r="V1525" i="58"/>
  <c r="R1626" i="58"/>
  <c r="V1628" i="58"/>
  <c r="U1628" i="58"/>
  <c r="V1649" i="58"/>
  <c r="U1649" i="58"/>
  <c r="H109" i="58"/>
  <c r="H835" i="58"/>
  <c r="H489" i="58"/>
  <c r="H76" i="58"/>
  <c r="H43" i="58"/>
  <c r="H126" i="58"/>
  <c r="H323" i="58"/>
  <c r="H56" i="58"/>
  <c r="H155" i="58"/>
  <c r="H185" i="58"/>
  <c r="V1481" i="58"/>
  <c r="U1481" i="58"/>
  <c r="U1545" i="58"/>
  <c r="V1545" i="58"/>
  <c r="V1609" i="58"/>
  <c r="U1609" i="58"/>
  <c r="U1562" i="58"/>
  <c r="V1562" i="58"/>
  <c r="U1611" i="58"/>
  <c r="V1611" i="58"/>
  <c r="T1618" i="58"/>
  <c r="K1618" i="58"/>
  <c r="V1528" i="58"/>
  <c r="U1528" i="58"/>
  <c r="U1511" i="58"/>
  <c r="V1511" i="58"/>
  <c r="U1575" i="58"/>
  <c r="V1575" i="58"/>
  <c r="T1639" i="58"/>
  <c r="K1639" i="58"/>
  <c r="H703" i="58"/>
  <c r="H722" i="58"/>
  <c r="H829" i="58"/>
  <c r="H453" i="58"/>
  <c r="H857" i="58"/>
  <c r="H230" i="58"/>
  <c r="H279" i="58"/>
  <c r="H500" i="58"/>
  <c r="H91" i="58"/>
  <c r="K1585" i="58"/>
  <c r="T1585" i="58"/>
  <c r="T1514" i="58"/>
  <c r="K1514" i="58"/>
  <c r="T1494" i="58"/>
  <c r="K1494" i="58"/>
  <c r="K1490" i="58"/>
  <c r="T1490" i="58"/>
  <c r="Q1568" i="58"/>
  <c r="U1551" i="58"/>
  <c r="V1551" i="58"/>
  <c r="R1476" i="58"/>
  <c r="J1579" i="58"/>
  <c r="J1592" i="58"/>
  <c r="J1535" i="58"/>
  <c r="J1574" i="58"/>
  <c r="J1572" i="58"/>
  <c r="J1583" i="58"/>
  <c r="J1488" i="58"/>
  <c r="J1613" i="58"/>
  <c r="J1552" i="58"/>
  <c r="R1548" i="58"/>
  <c r="S1537" i="58"/>
  <c r="S1560" i="58"/>
  <c r="J1634" i="58"/>
  <c r="R1565" i="58"/>
  <c r="S1495" i="58"/>
  <c r="J1624" i="58"/>
  <c r="R1593" i="58"/>
  <c r="S1482" i="58"/>
  <c r="R1550" i="58"/>
  <c r="S1530" i="58"/>
  <c r="R1555" i="58"/>
  <c r="R1554" i="58"/>
  <c r="S1561" i="58"/>
  <c r="J1522" i="58"/>
  <c r="J1589" i="58"/>
  <c r="S1571" i="58"/>
  <c r="J1472" i="58"/>
  <c r="J1584" i="58"/>
  <c r="S1597" i="58"/>
  <c r="R1527" i="58"/>
  <c r="H1052" i="58"/>
  <c r="H1178" i="58"/>
  <c r="H122" i="58"/>
  <c r="H990" i="58"/>
  <c r="H1297" i="58"/>
  <c r="H1388" i="58"/>
  <c r="H1309" i="58"/>
  <c r="H865" i="58"/>
  <c r="H474" i="58"/>
  <c r="H744" i="58"/>
  <c r="H606" i="58"/>
  <c r="H730" i="58"/>
  <c r="H709" i="58"/>
  <c r="H645" i="58"/>
  <c r="H1435" i="58"/>
  <c r="H1121" i="58"/>
  <c r="H509" i="58"/>
  <c r="H588" i="58"/>
  <c r="H491" i="58"/>
  <c r="H1059" i="58"/>
  <c r="H1424" i="58"/>
  <c r="H1211" i="58"/>
  <c r="H772" i="58"/>
  <c r="H699" i="58"/>
  <c r="H1310" i="58"/>
  <c r="H1357" i="58"/>
  <c r="H568" i="58"/>
  <c r="H1033" i="58"/>
  <c r="H1692" i="58"/>
  <c r="H590" i="58"/>
  <c r="H357" i="58"/>
  <c r="H1418" i="58"/>
  <c r="H1162" i="58"/>
  <c r="H1254" i="58"/>
  <c r="H85" i="58"/>
  <c r="H809" i="58"/>
  <c r="H679" i="58"/>
  <c r="H708" i="58"/>
  <c r="H1669" i="58"/>
  <c r="H600" i="58"/>
  <c r="H619" i="58"/>
  <c r="H1250" i="58"/>
  <c r="H1355" i="58"/>
  <c r="H1055" i="58"/>
  <c r="H1157" i="58"/>
  <c r="H775" i="58"/>
  <c r="H178" i="58"/>
  <c r="H739" i="58"/>
  <c r="H935" i="58"/>
  <c r="H762" i="58"/>
  <c r="H805" i="58"/>
  <c r="H1036" i="58"/>
  <c r="H785" i="58"/>
  <c r="H868" i="58"/>
  <c r="V1499" i="58"/>
  <c r="U1499" i="58"/>
  <c r="Q1480" i="58"/>
  <c r="V1544" i="58"/>
  <c r="U1544" i="58"/>
  <c r="K1517" i="58"/>
  <c r="T1517" i="58"/>
  <c r="Q1581" i="58"/>
  <c r="H55" i="58"/>
  <c r="H1673" i="58"/>
  <c r="H103" i="58"/>
  <c r="T1473" i="58"/>
  <c r="K1473" i="58"/>
  <c r="Q1638" i="58"/>
  <c r="U1475" i="58"/>
  <c r="V1475" i="58"/>
  <c r="Q1539" i="58"/>
  <c r="Q1493" i="58"/>
  <c r="V1557" i="58"/>
  <c r="U1557" i="58"/>
  <c r="U1621" i="58"/>
  <c r="V1621" i="58"/>
  <c r="Q1538" i="58"/>
  <c r="H765" i="58"/>
  <c r="H727" i="58"/>
  <c r="H168" i="58"/>
  <c r="H504" i="58"/>
  <c r="H622" i="58"/>
  <c r="H89" i="58"/>
  <c r="H175" i="58"/>
  <c r="H329" i="58"/>
  <c r="H527" i="58"/>
  <c r="H441" i="58"/>
  <c r="H57" i="58"/>
  <c r="H39" i="58"/>
  <c r="U1530" i="58"/>
  <c r="V1530" i="58"/>
  <c r="T1624" i="58"/>
  <c r="K1624" i="58"/>
  <c r="U1469" i="58"/>
  <c r="V1469" i="58"/>
  <c r="V1533" i="58"/>
  <c r="U1533" i="58"/>
  <c r="Q1508" i="58"/>
  <c r="T1572" i="58"/>
  <c r="K1572" i="58"/>
  <c r="H1654" i="58"/>
  <c r="H361" i="58"/>
  <c r="H367" i="58"/>
  <c r="H521" i="58"/>
  <c r="Q1489" i="58"/>
  <c r="R1513" i="58"/>
  <c r="K1594" i="58"/>
  <c r="T1594" i="58"/>
  <c r="U1472" i="58"/>
  <c r="V1472" i="58"/>
  <c r="T1536" i="58"/>
  <c r="K1536" i="58"/>
  <c r="U1600" i="58"/>
  <c r="V1600" i="58"/>
  <c r="U1583" i="58"/>
  <c r="V1583" i="58"/>
  <c r="K1647" i="58"/>
  <c r="T1647" i="58"/>
  <c r="U1484" i="58"/>
  <c r="V1484" i="58"/>
  <c r="H1676" i="58"/>
  <c r="H251" i="58"/>
  <c r="U1593" i="58"/>
  <c r="V1593" i="58"/>
  <c r="V1502" i="58"/>
  <c r="U1502" i="58"/>
  <c r="T1485" i="58"/>
  <c r="K1485" i="58"/>
  <c r="U1549" i="58"/>
  <c r="V1549" i="58"/>
  <c r="U1524" i="58"/>
  <c r="V1524" i="58"/>
  <c r="U1588" i="58"/>
  <c r="V1588" i="58"/>
  <c r="T22" i="58"/>
  <c r="L18" i="58"/>
  <c r="K22" i="58"/>
  <c r="H874" i="58"/>
  <c r="H386" i="58"/>
  <c r="H661" i="58"/>
  <c r="H360" i="58"/>
  <c r="H409" i="58"/>
  <c r="T1478" i="58"/>
  <c r="K1478" i="58"/>
  <c r="K1606" i="58"/>
  <c r="T1606" i="58"/>
  <c r="U1552" i="58"/>
  <c r="V1552" i="58"/>
  <c r="K1616" i="58"/>
  <c r="T1616" i="58"/>
  <c r="U1642" i="58"/>
  <c r="V1642" i="58"/>
  <c r="J1626" i="58"/>
  <c r="H1023" i="58"/>
  <c r="H235" i="58"/>
  <c r="H379" i="58"/>
  <c r="H299" i="58"/>
  <c r="H508" i="58"/>
  <c r="H399" i="58"/>
  <c r="T1545" i="58"/>
  <c r="K1545" i="58"/>
  <c r="T1547" i="58"/>
  <c r="K1547" i="58"/>
  <c r="Q1611" i="58"/>
  <c r="V1618" i="58"/>
  <c r="U1618" i="58"/>
  <c r="U1629" i="58"/>
  <c r="V1629" i="58"/>
  <c r="U1474" i="58"/>
  <c r="V1474" i="58"/>
  <c r="H298" i="58"/>
  <c r="H804" i="58"/>
  <c r="H130" i="58"/>
  <c r="H159" i="58"/>
  <c r="H295" i="58"/>
  <c r="H233" i="58"/>
  <c r="H87" i="58"/>
  <c r="H1691" i="58"/>
  <c r="H1686" i="58"/>
  <c r="Q1521" i="58"/>
  <c r="Q1585" i="58"/>
  <c r="V1514" i="58"/>
  <c r="U1514" i="58"/>
  <c r="V1490" i="58"/>
  <c r="U1490" i="58"/>
  <c r="V1504" i="58"/>
  <c r="U1504" i="58"/>
  <c r="T1487" i="58"/>
  <c r="K1487" i="58"/>
  <c r="T1551" i="58"/>
  <c r="K1551" i="58"/>
  <c r="V1615" i="58"/>
  <c r="U1615" i="58"/>
  <c r="J1476" i="58"/>
  <c r="U1644" i="58"/>
  <c r="V1644" i="58"/>
  <c r="J1480" i="58"/>
  <c r="J1485" i="58"/>
  <c r="R1535" i="58"/>
  <c r="J1564" i="58"/>
  <c r="S1633" i="58"/>
  <c r="S1630" i="58"/>
  <c r="J1468" i="58"/>
  <c r="R1489" i="58"/>
  <c r="R1470" i="58"/>
  <c r="J1582" i="58"/>
  <c r="J1537" i="58"/>
  <c r="J1628" i="58"/>
  <c r="R1598" i="58"/>
  <c r="J1593" i="58"/>
  <c r="J1482" i="58"/>
  <c r="J1642" i="58"/>
  <c r="J1503" i="58"/>
  <c r="R1532" i="58"/>
  <c r="S1623" i="58"/>
  <c r="J1530" i="58"/>
  <c r="J1555" i="58"/>
  <c r="J1554" i="58"/>
  <c r="S1469" i="58"/>
  <c r="R1567" i="58"/>
  <c r="J1561" i="58"/>
  <c r="R1522" i="58"/>
  <c r="J1507" i="58"/>
  <c r="R1619" i="58"/>
  <c r="S1520" i="58"/>
  <c r="J1569" i="58"/>
  <c r="J1546" i="58"/>
  <c r="H53" i="58"/>
  <c r="H1452" i="58"/>
  <c r="H583" i="58"/>
  <c r="H450" i="58"/>
  <c r="H1314" i="58"/>
  <c r="H1150" i="58"/>
  <c r="H754" i="58"/>
  <c r="H1668" i="58"/>
  <c r="H613" i="58"/>
  <c r="H666" i="58"/>
  <c r="H988" i="58"/>
  <c r="H1318" i="58"/>
  <c r="H593" i="58"/>
  <c r="H845" i="58"/>
  <c r="H1212" i="58"/>
  <c r="H1413" i="58"/>
  <c r="H787" i="58"/>
  <c r="H826" i="58"/>
  <c r="H638" i="58"/>
  <c r="H1011" i="58"/>
  <c r="H1294" i="58"/>
  <c r="H735" i="58"/>
  <c r="H742" i="58"/>
  <c r="H437" i="58"/>
  <c r="H670" i="58"/>
  <c r="H784" i="58"/>
  <c r="H924" i="58"/>
  <c r="H101" i="58"/>
  <c r="H992" i="58"/>
  <c r="H971" i="58"/>
  <c r="H1369" i="58"/>
  <c r="H1048" i="58"/>
  <c r="H635" i="58"/>
  <c r="H520" i="58"/>
  <c r="H1000" i="58"/>
  <c r="H800" i="58"/>
  <c r="H909" i="58"/>
  <c r="H955" i="58"/>
  <c r="H947" i="58"/>
  <c r="H602" i="58"/>
  <c r="H114" i="58"/>
  <c r="H906" i="58"/>
  <c r="H718" i="58"/>
  <c r="K1497" i="58"/>
  <c r="T1497" i="58"/>
  <c r="U1470" i="58"/>
  <c r="V1470" i="58"/>
  <c r="T1534" i="58"/>
  <c r="K1534" i="58"/>
  <c r="T1499" i="58"/>
  <c r="K1499" i="58"/>
  <c r="T1581" i="58"/>
  <c r="K1581" i="58"/>
  <c r="T1591" i="58"/>
  <c r="K1591" i="58"/>
  <c r="U1556" i="58"/>
  <c r="V1556" i="58"/>
  <c r="H932" i="58"/>
  <c r="H752" i="58"/>
  <c r="K1638" i="58"/>
  <c r="T1638" i="58"/>
  <c r="K1648" i="58"/>
  <c r="T1648" i="58"/>
  <c r="T1493" i="58"/>
  <c r="K1493" i="58"/>
  <c r="K1557" i="58"/>
  <c r="T1557" i="58"/>
  <c r="V1538" i="58"/>
  <c r="U1538" i="58"/>
  <c r="H658" i="58"/>
  <c r="H439" i="58"/>
  <c r="T1486" i="58"/>
  <c r="K1486" i="58"/>
  <c r="V1550" i="58"/>
  <c r="U1550" i="58"/>
  <c r="U1614" i="58"/>
  <c r="V1614" i="58"/>
  <c r="K1560" i="58"/>
  <c r="T1560" i="58"/>
  <c r="V1624" i="58"/>
  <c r="U1624" i="58"/>
  <c r="U1508" i="58"/>
  <c r="V1508" i="58"/>
  <c r="V1572" i="58"/>
  <c r="U1572" i="58"/>
  <c r="V1492" i="58"/>
  <c r="U1492" i="58"/>
  <c r="H232" i="58"/>
  <c r="H740" i="58"/>
  <c r="H938" i="58"/>
  <c r="H816" i="58"/>
  <c r="H1027" i="58"/>
  <c r="H111" i="58"/>
  <c r="K1466" i="58"/>
  <c r="T1466" i="58"/>
  <c r="U1489" i="58"/>
  <c r="V1489" i="58"/>
  <c r="T1619" i="58"/>
  <c r="K1619" i="58"/>
  <c r="T1472" i="58"/>
  <c r="K1472" i="58"/>
  <c r="U1536" i="58"/>
  <c r="V1536" i="58"/>
  <c r="K1583" i="58"/>
  <c r="T1583" i="58"/>
  <c r="V1647" i="58"/>
  <c r="U1647" i="58"/>
  <c r="H920" i="58"/>
  <c r="H944" i="58"/>
  <c r="H1006" i="58"/>
  <c r="H382" i="58"/>
  <c r="H497" i="58"/>
  <c r="H524" i="58"/>
  <c r="H475" i="58"/>
  <c r="V1529" i="58"/>
  <c r="U1529" i="58"/>
  <c r="U1522" i="58"/>
  <c r="V1522" i="58"/>
  <c r="V1640" i="58"/>
  <c r="U1640" i="58"/>
  <c r="V1485" i="58"/>
  <c r="U1485" i="58"/>
  <c r="T1626" i="58"/>
  <c r="K1626" i="58"/>
  <c r="T1524" i="58"/>
  <c r="K1524" i="58"/>
  <c r="K1588" i="58"/>
  <c r="T1588" i="58"/>
  <c r="N18" i="58"/>
  <c r="H149" i="58"/>
  <c r="H767" i="58"/>
  <c r="H106" i="58"/>
  <c r="H438" i="58"/>
  <c r="H407" i="58"/>
  <c r="H113" i="58"/>
  <c r="H518" i="58"/>
  <c r="H359" i="58"/>
  <c r="U1542" i="58"/>
  <c r="V1542" i="58"/>
  <c r="V1488" i="58"/>
  <c r="U1488" i="58"/>
  <c r="V1616" i="58"/>
  <c r="U1616" i="58"/>
  <c r="T1599" i="58"/>
  <c r="K1599" i="58"/>
  <c r="U1506" i="58"/>
  <c r="V1506" i="58"/>
  <c r="H921" i="58"/>
  <c r="H177" i="58"/>
  <c r="H268" i="58"/>
  <c r="H375" i="58"/>
  <c r="H276" i="58"/>
  <c r="K1483" i="58"/>
  <c r="T1483" i="58"/>
  <c r="T1611" i="58"/>
  <c r="K1611" i="58"/>
  <c r="K1565" i="58"/>
  <c r="T1565" i="58"/>
  <c r="T1629" i="58"/>
  <c r="K1629" i="58"/>
  <c r="T1511" i="58"/>
  <c r="K1511" i="58"/>
  <c r="K1474" i="58"/>
  <c r="T1474" i="58"/>
  <c r="H895" i="58"/>
  <c r="H892" i="58"/>
  <c r="H507" i="58"/>
  <c r="H393" i="58"/>
  <c r="V1521" i="58"/>
  <c r="U1521" i="58"/>
  <c r="U1585" i="58"/>
  <c r="V1585" i="58"/>
  <c r="U1587" i="58"/>
  <c r="V1587" i="58"/>
  <c r="Q1551" i="58"/>
  <c r="K1610" i="58"/>
  <c r="T1610" i="58"/>
  <c r="R1625" i="58"/>
  <c r="S1564" i="58"/>
  <c r="J1594" i="58"/>
  <c r="J1475" i="58"/>
  <c r="R1647" i="58"/>
  <c r="J1538" i="58"/>
  <c r="J1607" i="58"/>
  <c r="J1633" i="58"/>
  <c r="J1630" i="58"/>
  <c r="J1600" i="58"/>
  <c r="J1489" i="58"/>
  <c r="J1470" i="58"/>
  <c r="S1582" i="58"/>
  <c r="S1483" i="58"/>
  <c r="S1534" i="58"/>
  <c r="J1595" i="58"/>
  <c r="S1628" i="58"/>
  <c r="J1598" i="58"/>
  <c r="S1498" i="58"/>
  <c r="J1517" i="58"/>
  <c r="S1525" i="58"/>
  <c r="S1642" i="58"/>
  <c r="R1503" i="58"/>
  <c r="J1532" i="58"/>
  <c r="J1623" i="58"/>
  <c r="J1550" i="58"/>
  <c r="J1567" i="58"/>
  <c r="R1507" i="58"/>
  <c r="J1619" i="58"/>
  <c r="J1645" i="58"/>
  <c r="S1569" i="58"/>
  <c r="R1546" i="58"/>
  <c r="J1597" i="58"/>
  <c r="J1527" i="58"/>
  <c r="H1100" i="58"/>
  <c r="H1235" i="58"/>
  <c r="H1423" i="58"/>
  <c r="H1262" i="58"/>
  <c r="H843" i="58"/>
  <c r="H306" i="58"/>
  <c r="H1395" i="58"/>
  <c r="H248" i="58"/>
  <c r="H929" i="58"/>
  <c r="H274" i="58"/>
  <c r="H711" i="58"/>
  <c r="H245" i="58"/>
  <c r="H496" i="58"/>
  <c r="H611" i="58"/>
  <c r="H1232" i="58"/>
  <c r="H1216" i="58"/>
  <c r="H1148" i="58"/>
  <c r="H1022" i="58"/>
  <c r="H1012" i="58"/>
  <c r="H585" i="58"/>
  <c r="H181" i="58"/>
  <c r="H970" i="58"/>
  <c r="H1266" i="58"/>
  <c r="H1229" i="58"/>
  <c r="H1348" i="58"/>
  <c r="H1176" i="58"/>
  <c r="H445" i="58"/>
  <c r="H186" i="58"/>
  <c r="H748" i="58"/>
  <c r="H1693" i="58"/>
  <c r="H555" i="58"/>
  <c r="H664" i="58"/>
  <c r="H1209" i="58"/>
  <c r="H1234" i="58"/>
  <c r="H954" i="58"/>
  <c r="H901" i="58"/>
  <c r="H777" i="58"/>
  <c r="H860" i="58"/>
  <c r="H1113" i="58"/>
  <c r="H1149" i="58"/>
  <c r="H1327" i="58"/>
  <c r="H1041" i="58"/>
  <c r="H781" i="58"/>
  <c r="H720" i="58"/>
  <c r="H887" i="58"/>
  <c r="H293" i="58"/>
  <c r="H1079" i="58"/>
  <c r="H1197" i="58"/>
  <c r="H336" i="58"/>
  <c r="H184" i="58"/>
  <c r="H823" i="58"/>
  <c r="H213" i="58"/>
  <c r="V1497" i="58"/>
  <c r="U1497" i="58"/>
  <c r="Q1499" i="58"/>
  <c r="K1544" i="58"/>
  <c r="T1544" i="58"/>
  <c r="V1581" i="58"/>
  <c r="U1581" i="58"/>
  <c r="T1556" i="58"/>
  <c r="K1556" i="58"/>
  <c r="H316" i="58"/>
  <c r="H148" i="58"/>
  <c r="K1510" i="58"/>
  <c r="T1510" i="58"/>
  <c r="V1574" i="58"/>
  <c r="U1574" i="58"/>
  <c r="U1638" i="58"/>
  <c r="V1638" i="58"/>
  <c r="V1584" i="58"/>
  <c r="U1584" i="58"/>
  <c r="V1493" i="58"/>
  <c r="U1493" i="58"/>
  <c r="T1538" i="58"/>
  <c r="K1538" i="58"/>
  <c r="H112" i="58"/>
  <c r="H1666" i="58"/>
  <c r="H265" i="58"/>
  <c r="H1661" i="58"/>
  <c r="T1641" i="58"/>
  <c r="K1641" i="58"/>
  <c r="U1486" i="58"/>
  <c r="V1486" i="58"/>
  <c r="T1550" i="58"/>
  <c r="K1550" i="58"/>
  <c r="Q1496" i="58"/>
  <c r="U1560" i="58"/>
  <c r="V1560" i="58"/>
  <c r="K1607" i="58"/>
  <c r="T1607" i="58"/>
  <c r="T1602" i="58"/>
  <c r="K1602" i="58"/>
  <c r="K1508" i="58"/>
  <c r="T1508" i="58"/>
  <c r="U1636" i="58"/>
  <c r="V1636" i="58"/>
  <c r="K1492" i="58"/>
  <c r="T1492" i="58"/>
  <c r="H701" i="58"/>
  <c r="H258" i="58"/>
  <c r="H199" i="58"/>
  <c r="H214" i="58"/>
  <c r="V1466" i="58"/>
  <c r="U1466" i="58"/>
  <c r="T1489" i="58"/>
  <c r="K1489" i="58"/>
  <c r="Q1553" i="58"/>
  <c r="J1577" i="58"/>
  <c r="U1619" i="58"/>
  <c r="V1619" i="58"/>
  <c r="T1637" i="58"/>
  <c r="K1637" i="58"/>
  <c r="V1519" i="58"/>
  <c r="U1519" i="58"/>
  <c r="H594" i="58"/>
  <c r="H92" i="58"/>
  <c r="H452" i="58"/>
  <c r="H289" i="58"/>
  <c r="K1529" i="58"/>
  <c r="T1529" i="58"/>
  <c r="T1593" i="58"/>
  <c r="K1593" i="58"/>
  <c r="J1491" i="58"/>
  <c r="Q1512" i="58"/>
  <c r="T1576" i="58"/>
  <c r="K1576" i="58"/>
  <c r="K1640" i="58"/>
  <c r="T1640" i="58"/>
  <c r="T1623" i="58"/>
  <c r="K1623" i="58"/>
  <c r="V1626" i="58"/>
  <c r="U1626" i="58"/>
  <c r="M18" i="58"/>
  <c r="Q22" i="58"/>
  <c r="H197" i="58"/>
  <c r="H296" i="58"/>
  <c r="U1569" i="58"/>
  <c r="V1569" i="58"/>
  <c r="T1633" i="58"/>
  <c r="K1633" i="58"/>
  <c r="V1478" i="58"/>
  <c r="U1478" i="58"/>
  <c r="Q1635" i="58"/>
  <c r="T1488" i="58"/>
  <c r="K1488" i="58"/>
  <c r="T1552" i="58"/>
  <c r="K1552" i="58"/>
  <c r="T1535" i="58"/>
  <c r="K1535" i="58"/>
  <c r="V1599" i="58"/>
  <c r="U1599" i="58"/>
  <c r="K1506" i="58"/>
  <c r="T1506" i="58"/>
  <c r="Q1500" i="58"/>
  <c r="J1524" i="58"/>
  <c r="H831" i="58"/>
  <c r="H365" i="58"/>
  <c r="H561" i="58"/>
  <c r="H118" i="58"/>
  <c r="H297" i="58"/>
  <c r="H156" i="58"/>
  <c r="H327" i="58"/>
  <c r="H1653" i="58"/>
  <c r="H406" i="58"/>
  <c r="H131" i="58"/>
  <c r="H110" i="58"/>
  <c r="Q1646" i="58"/>
  <c r="Q1483" i="58"/>
  <c r="U1547" i="58"/>
  <c r="V1547" i="58"/>
  <c r="T1501" i="58"/>
  <c r="K1501" i="58"/>
  <c r="Q1565" i="58"/>
  <c r="Q1604" i="58"/>
  <c r="H641" i="58"/>
  <c r="H636" i="58"/>
  <c r="H427" i="58"/>
  <c r="H54" i="58"/>
  <c r="H1665" i="58"/>
  <c r="H332" i="58"/>
  <c r="H351" i="58"/>
  <c r="H67" i="58"/>
  <c r="H302" i="58"/>
  <c r="K1521" i="58"/>
  <c r="T1521" i="58"/>
  <c r="U1523" i="58"/>
  <c r="V1523" i="58"/>
  <c r="K1587" i="58"/>
  <c r="T1587" i="58"/>
  <c r="T1541" i="58"/>
  <c r="K1541" i="58"/>
  <c r="U1605" i="58"/>
  <c r="V1605" i="58"/>
  <c r="U1487" i="58"/>
  <c r="V1487" i="58"/>
  <c r="V1610" i="58"/>
  <c r="U1610" i="58"/>
  <c r="U1516" i="58"/>
  <c r="V1516" i="58"/>
  <c r="K1580" i="58"/>
  <c r="T1580" i="58"/>
  <c r="K1644" i="58"/>
  <c r="T1644" i="58"/>
  <c r="J1510" i="58"/>
  <c r="J1544" i="58"/>
  <c r="J1549" i="58"/>
  <c r="J1608" i="58"/>
  <c r="J1501" i="58"/>
  <c r="J1616" i="58"/>
  <c r="J1559" i="58"/>
  <c r="J1540" i="58"/>
  <c r="J1601" i="58"/>
  <c r="J1469" i="58"/>
  <c r="J1520" i="58"/>
  <c r="J1533" i="58"/>
  <c r="J1575" i="58"/>
  <c r="J1627" i="58"/>
  <c r="H1543" i="58" l="1"/>
  <c r="H1487" i="58"/>
  <c r="AA31" i="58"/>
  <c r="AD31" i="58" s="1"/>
  <c r="AA28" i="58"/>
  <c r="AD28" i="58" s="1"/>
  <c r="H1527" i="58"/>
  <c r="H1598" i="58"/>
  <c r="H1537" i="58"/>
  <c r="H1520" i="58"/>
  <c r="H1575" i="58"/>
  <c r="H1574" i="58"/>
  <c r="H1540" i="58"/>
  <c r="H1589" i="58"/>
  <c r="H1565" i="58"/>
  <c r="H1521" i="58"/>
  <c r="H1608" i="58"/>
  <c r="H1508" i="58"/>
  <c r="H1557" i="58"/>
  <c r="H1561" i="58"/>
  <c r="H1477" i="58"/>
  <c r="H1595" i="58"/>
  <c r="H1480" i="58"/>
  <c r="H1601" i="58"/>
  <c r="H1577" i="58"/>
  <c r="H1592" i="58"/>
  <c r="H1469" i="58"/>
  <c r="H1492" i="58"/>
  <c r="H1555" i="58"/>
  <c r="H1606" i="58"/>
  <c r="H1541" i="58"/>
  <c r="H1594" i="58"/>
  <c r="H1611" i="58"/>
  <c r="H1507" i="58"/>
  <c r="H1551" i="58"/>
  <c r="T18" i="58"/>
  <c r="H1581" i="58"/>
  <c r="H1584" i="58"/>
  <c r="H1483" i="58"/>
  <c r="H1493" i="58"/>
  <c r="H1472" i="58"/>
  <c r="H1559" i="58"/>
  <c r="H1562" i="58"/>
  <c r="H1568" i="58"/>
  <c r="H1612" i="58"/>
  <c r="H1635" i="58"/>
  <c r="H1646" i="58"/>
  <c r="H1627" i="58"/>
  <c r="H1616" i="58"/>
  <c r="H1517" i="58"/>
  <c r="H1514" i="58"/>
  <c r="H1578" i="58"/>
  <c r="H1504" i="58"/>
  <c r="H1539" i="58"/>
  <c r="H1471" i="58"/>
  <c r="H1525" i="58"/>
  <c r="H1632" i="58"/>
  <c r="H1523" i="58"/>
  <c r="H1500" i="58"/>
  <c r="H1553" i="58"/>
  <c r="H1573" i="58"/>
  <c r="H1526" i="58"/>
  <c r="H1496" i="58"/>
  <c r="H1636" i="58"/>
  <c r="H1550" i="58"/>
  <c r="H1638" i="58"/>
  <c r="H1549" i="58"/>
  <c r="H1597" i="58"/>
  <c r="H1623" i="58"/>
  <c r="H1630" i="58"/>
  <c r="H1474" i="58"/>
  <c r="H1499" i="58"/>
  <c r="H1582" i="58"/>
  <c r="H1485" i="58"/>
  <c r="H1585" i="58"/>
  <c r="H1481" i="58"/>
  <c r="H1649" i="58"/>
  <c r="H1570" i="58"/>
  <c r="H1605" i="58"/>
  <c r="H1513" i="58"/>
  <c r="H1531" i="58"/>
  <c r="H1509" i="58"/>
  <c r="H1544" i="58"/>
  <c r="H1515" i="58"/>
  <c r="H1622" i="58"/>
  <c r="H1604" i="58"/>
  <c r="H1512" i="58"/>
  <c r="H1620" i="58"/>
  <c r="H1510" i="58"/>
  <c r="H1587" i="58"/>
  <c r="H1490" i="58"/>
  <c r="H1618" i="58"/>
  <c r="H1524" i="58"/>
  <c r="H1491" i="58"/>
  <c r="H1645" i="58"/>
  <c r="H1610" i="58"/>
  <c r="H1473" i="58"/>
  <c r="H1494" i="58"/>
  <c r="H1558" i="58"/>
  <c r="Q18" i="58"/>
  <c r="H1470" i="58"/>
  <c r="H1476" i="58"/>
  <c r="H1488" i="58"/>
  <c r="H1629" i="58"/>
  <c r="H1548" i="58"/>
  <c r="H1547" i="58"/>
  <c r="AA32" i="58"/>
  <c r="AD32" i="58" s="1"/>
  <c r="H1502" i="58"/>
  <c r="H1486" i="58"/>
  <c r="H1599" i="58"/>
  <c r="H1467" i="58"/>
  <c r="H1640" i="58"/>
  <c r="H1648" i="58"/>
  <c r="H1516" i="58"/>
  <c r="H1567" i="58"/>
  <c r="H1489" i="58"/>
  <c r="H1475" i="58"/>
  <c r="H1530" i="58"/>
  <c r="H1628" i="58"/>
  <c r="H1564" i="58"/>
  <c r="H1626" i="58"/>
  <c r="K18" i="58"/>
  <c r="H1583" i="58"/>
  <c r="H1586" i="58"/>
  <c r="H1615" i="58"/>
  <c r="H1617" i="58"/>
  <c r="H1506" i="58"/>
  <c r="H1518" i="58"/>
  <c r="H1505" i="58"/>
  <c r="H1528" i="58"/>
  <c r="H1498" i="58"/>
  <c r="H1647" i="58"/>
  <c r="H1600" i="58"/>
  <c r="H1634" i="58"/>
  <c r="H1572" i="58"/>
  <c r="U18" i="58"/>
  <c r="H1495" i="58"/>
  <c r="H1563" i="58"/>
  <c r="H1545" i="58"/>
  <c r="H1590" i="58"/>
  <c r="H1556" i="58"/>
  <c r="H1643" i="58"/>
  <c r="H1576" i="58"/>
  <c r="AB34" i="58"/>
  <c r="AB35" i="58" s="1"/>
  <c r="AB36" i="58" s="1"/>
  <c r="AB37" i="58" s="1"/>
  <c r="AB38" i="58" s="1"/>
  <c r="AB39" i="58" s="1"/>
  <c r="AB40" i="58" s="1"/>
  <c r="AB41" i="58" s="1"/>
  <c r="AB42" i="58" s="1"/>
  <c r="AB43" i="58" s="1"/>
  <c r="AB44" i="58" s="1"/>
  <c r="AB45" i="58" s="1"/>
  <c r="AB46" i="58" s="1"/>
  <c r="AB47" i="58" s="1"/>
  <c r="AB48" i="58" s="1"/>
  <c r="AB49" i="58" s="1"/>
  <c r="AB50" i="58" s="1"/>
  <c r="AB51" i="58" s="1"/>
  <c r="H22" i="58"/>
  <c r="AA26" i="58" s="1"/>
  <c r="AD26" i="58" s="1"/>
  <c r="H1571" i="58"/>
  <c r="D20" i="58"/>
  <c r="H1614" i="58"/>
  <c r="H1478" i="58"/>
  <c r="H1641" i="58"/>
  <c r="H1603" i="58"/>
  <c r="H1621" i="58"/>
  <c r="J18" i="58"/>
  <c r="H1644" i="58"/>
  <c r="H1532" i="58"/>
  <c r="H1633" i="58"/>
  <c r="H1503" i="58"/>
  <c r="H1535" i="58"/>
  <c r="V18" i="58"/>
  <c r="H1560" i="58"/>
  <c r="H1566" i="58"/>
  <c r="H1596" i="58"/>
  <c r="H1511" i="58"/>
  <c r="H1602" i="58"/>
  <c r="H1497" i="58"/>
  <c r="H1542" i="58"/>
  <c r="R18" i="58"/>
  <c r="H1642" i="58"/>
  <c r="H1484" i="58"/>
  <c r="H1479" i="58"/>
  <c r="H1625" i="58"/>
  <c r="H1533" i="58"/>
  <c r="H1501" i="58"/>
  <c r="H1580" i="58"/>
  <c r="H1607" i="58"/>
  <c r="H1546" i="58"/>
  <c r="H1482" i="58"/>
  <c r="H1468" i="58"/>
  <c r="E19" i="58"/>
  <c r="H1552" i="58"/>
  <c r="H1579" i="58"/>
  <c r="H1466" i="58"/>
  <c r="H1639" i="58"/>
  <c r="D19" i="58"/>
  <c r="H1529" i="58"/>
  <c r="H1591" i="58"/>
  <c r="H1588" i="58"/>
  <c r="S18" i="58"/>
  <c r="H1619" i="58"/>
  <c r="H1538" i="58"/>
  <c r="H1569" i="58"/>
  <c r="H1554" i="58"/>
  <c r="H1593" i="58"/>
  <c r="H1522" i="58"/>
  <c r="H1624" i="58"/>
  <c r="H1613" i="58"/>
  <c r="AA30" i="58"/>
  <c r="AD30" i="58" s="1"/>
  <c r="AA29" i="58"/>
  <c r="AD29" i="58" s="1"/>
  <c r="H1519" i="58"/>
  <c r="H1637" i="58"/>
  <c r="H1631" i="58"/>
  <c r="H1536" i="58"/>
  <c r="H1609" i="58"/>
  <c r="H1534" i="58"/>
  <c r="I20" i="58" l="1"/>
  <c r="AA33" i="58"/>
  <c r="AA34" i="58" s="1"/>
  <c r="AB52" i="58"/>
  <c r="AB53" i="58" s="1"/>
  <c r="AB54" i="58" s="1"/>
  <c r="AB55" i="58" s="1"/>
  <c r="AB56" i="58" s="1"/>
  <c r="AB57" i="58" s="1"/>
  <c r="AB58" i="58" s="1"/>
  <c r="AB59" i="58" s="1"/>
  <c r="AB60" i="58" s="1"/>
  <c r="AB61" i="58" s="1"/>
  <c r="AB62" i="58" s="1"/>
  <c r="AB63" i="58" s="1"/>
  <c r="AB64" i="58" s="1"/>
  <c r="AB65" i="58" s="1"/>
  <c r="AB66" i="58" s="1"/>
  <c r="AB67" i="58" s="1"/>
  <c r="AB68" i="58" s="1"/>
  <c r="AB69" i="58" s="1"/>
  <c r="AB70" i="58" s="1"/>
  <c r="AB71" i="58" s="1"/>
  <c r="AB72" i="58" s="1"/>
  <c r="AB73" i="58" s="1"/>
  <c r="AB74" i="58" s="1"/>
  <c r="AB75" i="58" s="1"/>
  <c r="AB76" i="58" s="1"/>
  <c r="AB77" i="58" s="1"/>
  <c r="AB78" i="58" s="1"/>
  <c r="AB79" i="58" s="1"/>
  <c r="AB80" i="58" s="1"/>
  <c r="AB81" i="58" s="1"/>
  <c r="AB82" i="58" s="1"/>
  <c r="AB83" i="58" s="1"/>
  <c r="AB84" i="58" s="1"/>
  <c r="AB85" i="58" s="1"/>
  <c r="AB86" i="58" s="1"/>
  <c r="AB87" i="58" s="1"/>
  <c r="AB88" i="58" s="1"/>
  <c r="AB89" i="58" s="1"/>
  <c r="AB90" i="58" s="1"/>
  <c r="AB91" i="58" s="1"/>
  <c r="AB92" i="58" s="1"/>
  <c r="AB93" i="58" s="1"/>
  <c r="AB94" i="58" s="1"/>
  <c r="AB95" i="58" s="1"/>
  <c r="AB96" i="58" s="1"/>
  <c r="AB97" i="58" s="1"/>
  <c r="AB98" i="58" s="1"/>
  <c r="AB99" i="58" s="1"/>
  <c r="AB100" i="58" s="1"/>
  <c r="AB101" i="58" s="1"/>
  <c r="AB102" i="58" s="1"/>
  <c r="AB103" i="58" s="1"/>
  <c r="AB104" i="58" s="1"/>
  <c r="AB105" i="58" s="1"/>
  <c r="AB106" i="58" s="1"/>
  <c r="AB107" i="58" s="1"/>
  <c r="AB108" i="58" s="1"/>
  <c r="AB109" i="58" s="1"/>
  <c r="AB110" i="58" s="1"/>
  <c r="AB111" i="58" s="1"/>
  <c r="AB112" i="58" s="1"/>
  <c r="AB113" i="58" s="1"/>
  <c r="AB114" i="58" s="1"/>
  <c r="AB115" i="58" s="1"/>
  <c r="AB116" i="58" s="1"/>
  <c r="AB117" i="58" s="1"/>
  <c r="AB118" i="58" s="1"/>
  <c r="AB119" i="58" s="1"/>
  <c r="AB120" i="58" s="1"/>
  <c r="AB121" i="58" s="1"/>
  <c r="AB122" i="58" s="1"/>
  <c r="AB123" i="58" s="1"/>
  <c r="AB124" i="58" s="1"/>
  <c r="AB125" i="58" s="1"/>
  <c r="AB126" i="58" s="1"/>
  <c r="AB127" i="58" s="1"/>
  <c r="AB128" i="58" s="1"/>
  <c r="AB129" i="58" s="1"/>
  <c r="AB130" i="58" s="1"/>
  <c r="AB131" i="58" s="1"/>
  <c r="AB132" i="58" s="1"/>
  <c r="AB133" i="58" s="1"/>
  <c r="AB134" i="58" s="1"/>
  <c r="AB135" i="58" s="1"/>
  <c r="AB136" i="58" s="1"/>
  <c r="AB137" i="58" s="1"/>
  <c r="AB138" i="58" s="1"/>
  <c r="AB139" i="58" s="1"/>
  <c r="AB140" i="58" s="1"/>
  <c r="AB141" i="58" s="1"/>
  <c r="AB142" i="58" s="1"/>
  <c r="AB143" i="58" s="1"/>
  <c r="AB144" i="58" s="1"/>
  <c r="AB145" i="58" s="1"/>
  <c r="AB146" i="58" s="1"/>
  <c r="AB147" i="58" s="1"/>
  <c r="AB148" i="58" s="1"/>
  <c r="AB149" i="58" s="1"/>
  <c r="AB150" i="58" s="1"/>
  <c r="AB151" i="58" s="1"/>
  <c r="AB152" i="58" s="1"/>
  <c r="AB153" i="58" s="1"/>
  <c r="AB154" i="58" s="1"/>
  <c r="AB155" i="58" s="1"/>
  <c r="AB156" i="58" s="1"/>
  <c r="AB157" i="58" s="1"/>
  <c r="AB158" i="58" s="1"/>
  <c r="AB159" i="58" s="1"/>
  <c r="AB160" i="58" s="1"/>
  <c r="AB161" i="58" s="1"/>
  <c r="AB162" i="58" s="1"/>
  <c r="AB163" i="58" s="1"/>
  <c r="AB164" i="58" s="1"/>
  <c r="AB165" i="58" s="1"/>
  <c r="AB166" i="58" s="1"/>
  <c r="AB167" i="58" s="1"/>
  <c r="AB168" i="58" s="1"/>
  <c r="AB169" i="58" s="1"/>
  <c r="AB170" i="58" s="1"/>
  <c r="AB171" i="58" s="1"/>
  <c r="AB172" i="58" s="1"/>
  <c r="AB173" i="58" s="1"/>
  <c r="AB174" i="58" s="1"/>
  <c r="AB175" i="58" s="1"/>
  <c r="AB176" i="58" s="1"/>
  <c r="AB177" i="58" s="1"/>
  <c r="AB178" i="58" s="1"/>
  <c r="AB179" i="58" s="1"/>
  <c r="AB180" i="58" s="1"/>
  <c r="AB181" i="58" s="1"/>
  <c r="AB182" i="58" s="1"/>
  <c r="AB183" i="58" s="1"/>
  <c r="AB184" i="58" s="1"/>
  <c r="AB185" i="58" s="1"/>
  <c r="AB186" i="58" s="1"/>
  <c r="AB187" i="58" s="1"/>
  <c r="AB188" i="58" s="1"/>
  <c r="AB189" i="58" s="1"/>
  <c r="AB190" i="58" s="1"/>
  <c r="AB191" i="58" s="1"/>
  <c r="AB192" i="58" s="1"/>
  <c r="AB193" i="58" s="1"/>
  <c r="AB194" i="58" s="1"/>
  <c r="AB195" i="58" s="1"/>
  <c r="AB196" i="58" s="1"/>
  <c r="AB197" i="58" s="1"/>
  <c r="AB198" i="58" s="1"/>
  <c r="AB199" i="58" s="1"/>
  <c r="AB200" i="58" s="1"/>
  <c r="AB201" i="58" s="1"/>
  <c r="AB202" i="58" s="1"/>
  <c r="AB203" i="58" s="1"/>
  <c r="AB204" i="58" s="1"/>
  <c r="AB205" i="58" s="1"/>
  <c r="AB206" i="58" s="1"/>
  <c r="AB207" i="58" s="1"/>
  <c r="AB208" i="58" s="1"/>
  <c r="AB209" i="58" s="1"/>
  <c r="AB210" i="58" s="1"/>
  <c r="AB211" i="58" s="1"/>
  <c r="AB212" i="58" s="1"/>
  <c r="AB213" i="58" s="1"/>
  <c r="AB214" i="58" s="1"/>
  <c r="AB215" i="58" s="1"/>
  <c r="AB216" i="58" s="1"/>
  <c r="AB217" i="58" s="1"/>
  <c r="AB218" i="58" s="1"/>
  <c r="AB219" i="58" s="1"/>
  <c r="AB220" i="58" s="1"/>
  <c r="AB221" i="58" s="1"/>
  <c r="AB222" i="58" s="1"/>
  <c r="AB223" i="58" s="1"/>
  <c r="AB224" i="58" s="1"/>
  <c r="AB225" i="58" s="1"/>
  <c r="AB226" i="58" s="1"/>
  <c r="AB227" i="58" s="1"/>
  <c r="AB228" i="58" s="1"/>
  <c r="AB229" i="58" s="1"/>
  <c r="AB230" i="58" s="1"/>
  <c r="AB231" i="58" s="1"/>
  <c r="AB232" i="58" s="1"/>
  <c r="AB233" i="58" s="1"/>
  <c r="AB234" i="58" s="1"/>
  <c r="AB235" i="58" s="1"/>
  <c r="AB236" i="58" s="1"/>
  <c r="AB237" i="58" s="1"/>
  <c r="AB238" i="58" s="1"/>
  <c r="AB239" i="58" s="1"/>
  <c r="AB240" i="58" s="1"/>
  <c r="AB241" i="58" s="1"/>
  <c r="AB242" i="58" s="1"/>
  <c r="AB243" i="58" s="1"/>
  <c r="AB244" i="58" s="1"/>
  <c r="AB245" i="58" s="1"/>
  <c r="AB246" i="58" s="1"/>
  <c r="AB247" i="58" s="1"/>
  <c r="AB248" i="58" s="1"/>
  <c r="AB249" i="58" s="1"/>
  <c r="AB250" i="58" s="1"/>
  <c r="AB251" i="58" s="1"/>
  <c r="AB252" i="58" s="1"/>
  <c r="AB253" i="58" s="1"/>
  <c r="AB254" i="58" s="1"/>
  <c r="AB255" i="58" s="1"/>
  <c r="AB256" i="58" s="1"/>
  <c r="AB257" i="58" s="1"/>
  <c r="AB258" i="58" s="1"/>
  <c r="AB259" i="58" s="1"/>
  <c r="AB260" i="58" s="1"/>
  <c r="AB261" i="58" s="1"/>
  <c r="AB262" i="58" s="1"/>
  <c r="AB263" i="58" s="1"/>
  <c r="AB264" i="58" s="1"/>
  <c r="AB265" i="58" s="1"/>
  <c r="AB266" i="58" s="1"/>
  <c r="AB267" i="58" s="1"/>
  <c r="AB268" i="58" s="1"/>
  <c r="AB269" i="58" s="1"/>
  <c r="AB270" i="58" s="1"/>
  <c r="AB271" i="58" s="1"/>
  <c r="AB272" i="58" s="1"/>
  <c r="AB273" i="58" s="1"/>
  <c r="AB274" i="58" s="1"/>
  <c r="AB275" i="58" s="1"/>
  <c r="AB276" i="58" s="1"/>
  <c r="AB277" i="58" s="1"/>
  <c r="AB278" i="58" s="1"/>
  <c r="AB279" i="58" s="1"/>
  <c r="AB280" i="58" s="1"/>
  <c r="AB281" i="58" s="1"/>
  <c r="AB282" i="58" s="1"/>
  <c r="AB283" i="58" s="1"/>
  <c r="AB284" i="58" s="1"/>
  <c r="AB285" i="58" s="1"/>
  <c r="AB286" i="58" s="1"/>
  <c r="AB287" i="58" s="1"/>
  <c r="AB288" i="58" s="1"/>
  <c r="AB289" i="58" s="1"/>
  <c r="AB290" i="58" s="1"/>
  <c r="AB291" i="58" s="1"/>
  <c r="AB292" i="58" s="1"/>
  <c r="AB293" i="58" s="1"/>
  <c r="AB294" i="58" s="1"/>
  <c r="AB295" i="58" s="1"/>
  <c r="AB296" i="58" s="1"/>
  <c r="AB297" i="58" s="1"/>
  <c r="AB298" i="58" s="1"/>
  <c r="AB299" i="58" s="1"/>
  <c r="AB300" i="58" s="1"/>
  <c r="AB301" i="58" s="1"/>
  <c r="AB302" i="58" s="1"/>
  <c r="AB303" i="58" s="1"/>
  <c r="AB304" i="58" s="1"/>
  <c r="AB305" i="58" s="1"/>
  <c r="AB306" i="58" s="1"/>
  <c r="AB307" i="58" s="1"/>
  <c r="AB308" i="58" s="1"/>
  <c r="AB309" i="58" s="1"/>
  <c r="AB310" i="58" s="1"/>
  <c r="AB311" i="58" s="1"/>
  <c r="AB312" i="58" s="1"/>
  <c r="AB313" i="58" s="1"/>
  <c r="AB314" i="58" s="1"/>
  <c r="AB315" i="58" s="1"/>
  <c r="AB316" i="58" s="1"/>
  <c r="AB317" i="58" s="1"/>
  <c r="AB318" i="58" s="1"/>
  <c r="AB319" i="58" s="1"/>
  <c r="AB320" i="58" s="1"/>
  <c r="AB321" i="58" s="1"/>
  <c r="AB322" i="58" s="1"/>
  <c r="AB323" i="58" s="1"/>
  <c r="AB324" i="58" s="1"/>
  <c r="AB325" i="58" s="1"/>
  <c r="AB326" i="58" s="1"/>
  <c r="AB327" i="58" s="1"/>
  <c r="AB328" i="58" s="1"/>
  <c r="AB329" i="58" s="1"/>
  <c r="AB330" i="58" s="1"/>
  <c r="AB331" i="58" s="1"/>
  <c r="AB332" i="58" s="1"/>
  <c r="AB333" i="58" s="1"/>
  <c r="AB334" i="58" s="1"/>
  <c r="AB335" i="58" s="1"/>
  <c r="AB336" i="58" s="1"/>
  <c r="AB337" i="58" s="1"/>
  <c r="AB338" i="58" s="1"/>
  <c r="AB339" i="58" s="1"/>
  <c r="AB340" i="58" s="1"/>
  <c r="AB341" i="58" s="1"/>
  <c r="AB342" i="58" s="1"/>
  <c r="AB343" i="58" s="1"/>
  <c r="AB344" i="58" s="1"/>
  <c r="AB345" i="58" s="1"/>
  <c r="AB346" i="58" s="1"/>
  <c r="AB347" i="58" s="1"/>
  <c r="AB348" i="58" s="1"/>
  <c r="AB349" i="58" s="1"/>
  <c r="AB350" i="58" s="1"/>
  <c r="AB351" i="58" s="1"/>
  <c r="AB352" i="58" s="1"/>
  <c r="AB353" i="58" s="1"/>
  <c r="AB354" i="58" s="1"/>
  <c r="AB355" i="58" s="1"/>
  <c r="AB356" i="58" s="1"/>
  <c r="AB357" i="58" s="1"/>
  <c r="AB358" i="58" s="1"/>
  <c r="AB359" i="58" s="1"/>
  <c r="AB360" i="58" s="1"/>
  <c r="AB361" i="58" s="1"/>
  <c r="AB362" i="58" s="1"/>
  <c r="AB363" i="58" s="1"/>
  <c r="AB364" i="58" s="1"/>
  <c r="AB365" i="58" s="1"/>
  <c r="AB366" i="58" s="1"/>
  <c r="AB367" i="58" s="1"/>
  <c r="AB368" i="58" s="1"/>
  <c r="AB369" i="58" s="1"/>
  <c r="AB370" i="58" s="1"/>
  <c r="AB371" i="58" s="1"/>
  <c r="AB372" i="58" s="1"/>
  <c r="AB373" i="58" s="1"/>
  <c r="AB374" i="58" s="1"/>
  <c r="AB375" i="58" s="1"/>
  <c r="AB376" i="58" s="1"/>
  <c r="AB377" i="58" s="1"/>
  <c r="AB378" i="58" s="1"/>
  <c r="AB379" i="58" s="1"/>
  <c r="AB380" i="58" s="1"/>
  <c r="AB381" i="58" s="1"/>
  <c r="AB382" i="58" s="1"/>
  <c r="AB383" i="58" s="1"/>
  <c r="AB384" i="58" s="1"/>
  <c r="AB385" i="58" s="1"/>
  <c r="AB386" i="58" s="1"/>
  <c r="AB387" i="58" s="1"/>
  <c r="AB388" i="58" s="1"/>
  <c r="AB389" i="58" s="1"/>
  <c r="AB390" i="58" s="1"/>
  <c r="AB391" i="58" s="1"/>
  <c r="AB392" i="58" s="1"/>
  <c r="AB393" i="58" s="1"/>
  <c r="AB394" i="58" s="1"/>
  <c r="AB395" i="58" s="1"/>
  <c r="AB396" i="58" s="1"/>
  <c r="AB397" i="58" s="1"/>
  <c r="AB398" i="58" s="1"/>
  <c r="AB399" i="58" s="1"/>
  <c r="AB400" i="58" s="1"/>
  <c r="AB401" i="58" s="1"/>
  <c r="AB402" i="58" s="1"/>
  <c r="AB403" i="58" s="1"/>
  <c r="AB404" i="58" s="1"/>
  <c r="AB405" i="58" s="1"/>
  <c r="AB406" i="58" s="1"/>
  <c r="AB407" i="58" s="1"/>
  <c r="AB408" i="58" s="1"/>
  <c r="AB409" i="58" s="1"/>
  <c r="AB410" i="58" s="1"/>
  <c r="AB411" i="58" s="1"/>
  <c r="AB412" i="58" s="1"/>
  <c r="AB413" i="58" s="1"/>
  <c r="AB414" i="58" s="1"/>
  <c r="AB415" i="58" s="1"/>
  <c r="AB416" i="58" s="1"/>
  <c r="AB417" i="58" s="1"/>
  <c r="AB418" i="58" s="1"/>
  <c r="AB419" i="58" s="1"/>
  <c r="AB420" i="58" s="1"/>
  <c r="AB421" i="58" s="1"/>
  <c r="AB422" i="58" s="1"/>
  <c r="AB423" i="58" s="1"/>
  <c r="AB424" i="58" s="1"/>
  <c r="AB425" i="58" s="1"/>
  <c r="AB426" i="58" s="1"/>
  <c r="AB427" i="58" s="1"/>
  <c r="AB428" i="58" s="1"/>
  <c r="AB429" i="58" s="1"/>
  <c r="AB430" i="58" s="1"/>
  <c r="AB431" i="58" s="1"/>
  <c r="AB432" i="58" s="1"/>
  <c r="AB433" i="58" s="1"/>
  <c r="AB434" i="58" s="1"/>
  <c r="AB435" i="58" s="1"/>
  <c r="AB436" i="58" s="1"/>
  <c r="AB437" i="58" s="1"/>
  <c r="AB438" i="58" s="1"/>
  <c r="AB439" i="58" s="1"/>
  <c r="AB440" i="58" s="1"/>
  <c r="AB441" i="58" s="1"/>
  <c r="AB442" i="58" s="1"/>
  <c r="AB443" i="58" s="1"/>
  <c r="AB444" i="58" s="1"/>
  <c r="AB445" i="58" s="1"/>
  <c r="AB446" i="58" s="1"/>
  <c r="AB447" i="58" s="1"/>
  <c r="AB448" i="58" s="1"/>
  <c r="AB449" i="58" s="1"/>
  <c r="AB450" i="58" s="1"/>
  <c r="AB451" i="58" s="1"/>
  <c r="AB452" i="58" s="1"/>
  <c r="AB453" i="58" s="1"/>
  <c r="AB454" i="58" s="1"/>
  <c r="AB455" i="58" s="1"/>
  <c r="AB456" i="58" s="1"/>
  <c r="AB457" i="58" s="1"/>
  <c r="AB458" i="58" s="1"/>
  <c r="AB459" i="58" s="1"/>
  <c r="AB460" i="58" s="1"/>
  <c r="AB461" i="58" s="1"/>
  <c r="AB462" i="58" s="1"/>
  <c r="AB463" i="58" s="1"/>
  <c r="AB464" i="58" s="1"/>
  <c r="AB465" i="58" s="1"/>
  <c r="AB466" i="58" s="1"/>
  <c r="AB467" i="58" s="1"/>
  <c r="AB468" i="58" s="1"/>
  <c r="AB469" i="58" s="1"/>
  <c r="AB470" i="58" s="1"/>
  <c r="AB471" i="58" s="1"/>
  <c r="AB472" i="58" s="1"/>
  <c r="AB473" i="58" s="1"/>
  <c r="AB474" i="58" s="1"/>
  <c r="I17" i="58"/>
  <c r="U19" i="58" s="1"/>
  <c r="E20" i="58"/>
  <c r="H20" i="58" s="1"/>
  <c r="N20" i="58"/>
  <c r="S19" i="58" l="1"/>
  <c r="AD33" i="58"/>
  <c r="R19" i="58"/>
  <c r="K19" i="58"/>
  <c r="Q19" i="58"/>
  <c r="V19" i="58"/>
  <c r="AD34" i="58"/>
  <c r="AA35" i="58"/>
  <c r="I19" i="58"/>
  <c r="N19" i="58"/>
  <c r="L19" i="58"/>
  <c r="O19" i="58"/>
  <c r="M19" i="58"/>
  <c r="P19" i="58"/>
  <c r="T19" i="58"/>
  <c r="J19" i="58"/>
  <c r="AB475" i="58"/>
  <c r="AB476" i="58" s="1"/>
  <c r="AB477" i="58" s="1"/>
  <c r="AB478" i="58" s="1"/>
  <c r="AB479" i="58" s="1"/>
  <c r="AB480" i="58" s="1"/>
  <c r="AB481" i="58" s="1"/>
  <c r="AB482" i="58" s="1"/>
  <c r="AB483" i="58" s="1"/>
  <c r="AB484" i="58" s="1"/>
  <c r="AB485" i="58" s="1"/>
  <c r="AB486" i="58" s="1"/>
  <c r="AB487" i="58" s="1"/>
  <c r="AB488" i="58" s="1"/>
  <c r="AB489" i="58" s="1"/>
  <c r="AB490" i="58" s="1"/>
  <c r="AB491" i="58" s="1"/>
  <c r="AB492" i="58" s="1"/>
  <c r="AB493" i="58" s="1"/>
  <c r="AB494" i="58" s="1"/>
  <c r="AB495" i="58" s="1"/>
  <c r="AB496" i="58" s="1"/>
  <c r="AB497" i="58" s="1"/>
  <c r="AB498" i="58" s="1"/>
  <c r="AB499" i="58" s="1"/>
  <c r="AB500" i="58" s="1"/>
  <c r="AB501" i="58" s="1"/>
  <c r="AB502" i="58" s="1"/>
  <c r="AB503" i="58" s="1"/>
  <c r="AB504" i="58" s="1"/>
  <c r="AB505" i="58" s="1"/>
  <c r="AB506" i="58" s="1"/>
  <c r="AB507" i="58" s="1"/>
  <c r="AB508" i="58" s="1"/>
  <c r="AB509" i="58" s="1"/>
  <c r="AB510" i="58" s="1"/>
  <c r="AB511" i="58" s="1"/>
  <c r="AB512" i="58" s="1"/>
  <c r="AB513" i="58" s="1"/>
  <c r="AB514" i="58" s="1"/>
  <c r="AB515" i="58" s="1"/>
  <c r="AB516" i="58" s="1"/>
  <c r="AB517" i="58" s="1"/>
  <c r="AB518" i="58" s="1"/>
  <c r="AB519" i="58" s="1"/>
  <c r="AB520" i="58" s="1"/>
  <c r="AB521" i="58" s="1"/>
  <c r="AB522" i="58" s="1"/>
  <c r="AB523" i="58" s="1"/>
  <c r="AB524" i="58" s="1"/>
  <c r="AB525" i="58" s="1"/>
  <c r="AB526" i="58" s="1"/>
  <c r="AB527" i="58" s="1"/>
  <c r="AB528" i="58" s="1"/>
  <c r="AB529" i="58" s="1"/>
  <c r="AB530" i="58" s="1"/>
  <c r="AB531" i="58" s="1"/>
  <c r="AB532" i="58" s="1"/>
  <c r="AB533" i="58" s="1"/>
  <c r="AB534" i="58" s="1"/>
  <c r="AB535" i="58" s="1"/>
  <c r="AB536" i="58" s="1"/>
  <c r="AB537" i="58" s="1"/>
  <c r="AB538" i="58" s="1"/>
  <c r="AB539" i="58" s="1"/>
  <c r="AB540" i="58" s="1"/>
  <c r="AB541" i="58" s="1"/>
  <c r="AB542" i="58" s="1"/>
  <c r="AB543" i="58" s="1"/>
  <c r="AB544" i="58" s="1"/>
  <c r="AB545" i="58" s="1"/>
  <c r="AB546" i="58" s="1"/>
  <c r="AB547" i="58" s="1"/>
  <c r="AB548" i="58" s="1"/>
  <c r="AB549" i="58" s="1"/>
  <c r="AB550" i="58" s="1"/>
  <c r="AB551" i="58" s="1"/>
  <c r="AB552" i="58" s="1"/>
  <c r="AB553" i="58" s="1"/>
  <c r="AB554" i="58" s="1"/>
  <c r="AB555" i="58" s="1"/>
  <c r="AB556" i="58" s="1"/>
  <c r="AB557" i="58" s="1"/>
  <c r="AB558" i="58" s="1"/>
  <c r="AB559" i="58" s="1"/>
  <c r="AB560" i="58" s="1"/>
  <c r="AB561" i="58" s="1"/>
  <c r="AB562" i="58" s="1"/>
  <c r="AB563" i="58" s="1"/>
  <c r="AB564" i="58" s="1"/>
  <c r="AB565" i="58" s="1"/>
  <c r="AB566" i="58" s="1"/>
  <c r="AB567" i="58" s="1"/>
  <c r="AB568" i="58" s="1"/>
  <c r="AB569" i="58" s="1"/>
  <c r="AB570" i="58" s="1"/>
  <c r="AB571" i="58" s="1"/>
  <c r="AB572" i="58" s="1"/>
  <c r="AB573" i="58" s="1"/>
  <c r="AB574" i="58" s="1"/>
  <c r="AB575" i="58" s="1"/>
  <c r="AB576" i="58" s="1"/>
  <c r="AB577" i="58" s="1"/>
  <c r="AB578" i="58" s="1"/>
  <c r="AB579" i="58" s="1"/>
  <c r="AB580" i="58" s="1"/>
  <c r="AB581" i="58" s="1"/>
  <c r="AB582" i="58" s="1"/>
  <c r="AB583" i="58" s="1"/>
  <c r="AB584" i="58" s="1"/>
  <c r="AB585" i="58" s="1"/>
  <c r="AB586" i="58" s="1"/>
  <c r="AB587" i="58" s="1"/>
  <c r="AB588" i="58" s="1"/>
  <c r="AB589" i="58" s="1"/>
  <c r="AB590" i="58" s="1"/>
  <c r="AB591" i="58" s="1"/>
  <c r="AB592" i="58" s="1"/>
  <c r="AB593" i="58" s="1"/>
  <c r="AB594" i="58" s="1"/>
  <c r="AB595" i="58" s="1"/>
  <c r="AB596" i="58" s="1"/>
  <c r="AB597" i="58" s="1"/>
  <c r="AB598" i="58" s="1"/>
  <c r="AB599" i="58" s="1"/>
  <c r="AB600" i="58" s="1"/>
  <c r="AB601" i="58" s="1"/>
  <c r="AB602" i="58" s="1"/>
  <c r="AB603" i="58" s="1"/>
  <c r="AB604" i="58" s="1"/>
  <c r="AB605" i="58" s="1"/>
  <c r="AB606" i="58" s="1"/>
  <c r="AB607" i="58" s="1"/>
  <c r="AB608" i="58" s="1"/>
  <c r="AB609" i="58" s="1"/>
  <c r="AB610" i="58" s="1"/>
  <c r="AB611" i="58" s="1"/>
  <c r="AB612" i="58" s="1"/>
  <c r="AB613" i="58" s="1"/>
  <c r="AB614" i="58" s="1"/>
  <c r="AB615" i="58" s="1"/>
  <c r="AB616" i="58" s="1"/>
  <c r="AB617" i="58" s="1"/>
  <c r="AB618" i="58" s="1"/>
  <c r="AB619" i="58" s="1"/>
  <c r="AB620" i="58" s="1"/>
  <c r="AB621" i="58" s="1"/>
  <c r="AB622" i="58" s="1"/>
  <c r="AB623" i="58" s="1"/>
  <c r="AB624" i="58" s="1"/>
  <c r="AB625" i="58" s="1"/>
  <c r="AB626" i="58" s="1"/>
  <c r="AB627" i="58" s="1"/>
  <c r="AB628" i="58" s="1"/>
  <c r="AB629" i="58" s="1"/>
  <c r="AB630" i="58" s="1"/>
  <c r="AB631" i="58" s="1"/>
  <c r="AB632" i="58" s="1"/>
  <c r="AB633" i="58" s="1"/>
  <c r="AB634" i="58" s="1"/>
  <c r="AB635" i="58" s="1"/>
  <c r="AB636" i="58" s="1"/>
  <c r="AB637" i="58" s="1"/>
  <c r="AB638" i="58" s="1"/>
  <c r="AB639" i="58" s="1"/>
  <c r="AB640" i="58" s="1"/>
  <c r="AB641" i="58" s="1"/>
  <c r="AB642" i="58" s="1"/>
  <c r="AB643" i="58" s="1"/>
  <c r="AB644" i="58" s="1"/>
  <c r="AB645" i="58" s="1"/>
  <c r="AB646" i="58" s="1"/>
  <c r="AB647" i="58" s="1"/>
  <c r="AB648" i="58" s="1"/>
  <c r="AB649" i="58" s="1"/>
  <c r="AB650" i="58" s="1"/>
  <c r="AB651" i="58" s="1"/>
  <c r="AB652" i="58" s="1"/>
  <c r="AB653" i="58" s="1"/>
  <c r="AB654" i="58" s="1"/>
  <c r="AB655" i="58" s="1"/>
  <c r="AB656" i="58" s="1"/>
  <c r="AB657" i="58" s="1"/>
  <c r="AB658" i="58" s="1"/>
  <c r="AB659" i="58" s="1"/>
  <c r="AB660" i="58" s="1"/>
  <c r="AB661" i="58" s="1"/>
  <c r="AB662" i="58" s="1"/>
  <c r="AB663" i="58" s="1"/>
  <c r="AB664" i="58" s="1"/>
  <c r="AB665" i="58" s="1"/>
  <c r="AB666" i="58" s="1"/>
  <c r="AB667" i="58" s="1"/>
  <c r="AB668" i="58" s="1"/>
  <c r="AB669" i="58" s="1"/>
  <c r="AB670" i="58" s="1"/>
  <c r="AB671" i="58" s="1"/>
  <c r="AB672" i="58" s="1"/>
  <c r="AB673" i="58" s="1"/>
  <c r="AB674" i="58" s="1"/>
  <c r="AB675" i="58" s="1"/>
  <c r="AB676" i="58" s="1"/>
  <c r="AB677" i="58" s="1"/>
  <c r="AB678" i="58" s="1"/>
  <c r="AB679" i="58" s="1"/>
  <c r="AB680" i="58" s="1"/>
  <c r="AB681" i="58" s="1"/>
  <c r="AB682" i="58" s="1"/>
  <c r="AB683" i="58" s="1"/>
  <c r="AB684" i="58" s="1"/>
  <c r="AB685" i="58" s="1"/>
  <c r="AB686" i="58" s="1"/>
  <c r="AB687" i="58" s="1"/>
  <c r="AB688" i="58" s="1"/>
  <c r="AB689" i="58" s="1"/>
  <c r="AB690" i="58" s="1"/>
  <c r="AB691" i="58" s="1"/>
  <c r="AB692" i="58" s="1"/>
  <c r="AB693" i="58" s="1"/>
  <c r="AB694" i="58" s="1"/>
  <c r="AB695" i="58" s="1"/>
  <c r="AB696" i="58" s="1"/>
  <c r="AB697" i="58" s="1"/>
  <c r="AB698" i="58" s="1"/>
  <c r="AB699" i="58" s="1"/>
  <c r="AB700" i="58" s="1"/>
  <c r="AB701" i="58" s="1"/>
  <c r="AB702" i="58" s="1"/>
  <c r="AB703" i="58" s="1"/>
  <c r="AB704" i="58" s="1"/>
  <c r="AB705" i="58" s="1"/>
  <c r="AB706" i="58" s="1"/>
  <c r="AB707" i="58" s="1"/>
  <c r="AB708" i="58" s="1"/>
  <c r="AB709" i="58" s="1"/>
  <c r="AB710" i="58" s="1"/>
  <c r="AB711" i="58" s="1"/>
  <c r="AB712" i="58" s="1"/>
  <c r="AB713" i="58" s="1"/>
  <c r="AB714" i="58" s="1"/>
  <c r="AB715" i="58" s="1"/>
  <c r="AB716" i="58" s="1"/>
  <c r="AB717" i="58" s="1"/>
  <c r="AB718" i="58" s="1"/>
  <c r="AB719" i="58" s="1"/>
  <c r="AB720" i="58" s="1"/>
  <c r="AB721" i="58" s="1"/>
  <c r="AB722" i="58" s="1"/>
  <c r="AB723" i="58" s="1"/>
  <c r="AB724" i="58" s="1"/>
  <c r="AB725" i="58" s="1"/>
  <c r="AB726" i="58" s="1"/>
  <c r="AB727" i="58" s="1"/>
  <c r="AB728" i="58" s="1"/>
  <c r="AB729" i="58" s="1"/>
  <c r="AB730" i="58" s="1"/>
  <c r="AB731" i="58" s="1"/>
  <c r="AB732" i="58" s="1"/>
  <c r="AB733" i="58" s="1"/>
  <c r="AB734" i="58" s="1"/>
  <c r="AB735" i="58" s="1"/>
  <c r="AB736" i="58" s="1"/>
  <c r="AB737" i="58" s="1"/>
  <c r="AB738" i="58" s="1"/>
  <c r="AB739" i="58" s="1"/>
  <c r="AB740" i="58" s="1"/>
  <c r="AB741" i="58" s="1"/>
  <c r="AB742" i="58" s="1"/>
  <c r="AB743" i="58" s="1"/>
  <c r="AB744" i="58" s="1"/>
  <c r="AB745" i="58" s="1"/>
  <c r="AB746" i="58" s="1"/>
  <c r="AB747" i="58" s="1"/>
  <c r="AB748" i="58" s="1"/>
  <c r="AB749" i="58" s="1"/>
  <c r="AB750" i="58" s="1"/>
  <c r="AB751" i="58" s="1"/>
  <c r="AB752" i="58" s="1"/>
  <c r="AB753" i="58" s="1"/>
  <c r="AB754" i="58" s="1"/>
  <c r="AB755" i="58" s="1"/>
  <c r="AB756" i="58" s="1"/>
  <c r="AB757" i="58" s="1"/>
  <c r="AB758" i="58" s="1"/>
  <c r="AB759" i="58" s="1"/>
  <c r="AB760" i="58" s="1"/>
  <c r="AB761" i="58" s="1"/>
  <c r="AB762" i="58" s="1"/>
  <c r="AB763" i="58" s="1"/>
  <c r="AB764" i="58" s="1"/>
  <c r="AB765" i="58" s="1"/>
  <c r="AB766" i="58" s="1"/>
  <c r="AB767" i="58" s="1"/>
  <c r="AB768" i="58" s="1"/>
  <c r="AB769" i="58" s="1"/>
  <c r="AB770" i="58" s="1"/>
  <c r="AB771" i="58" s="1"/>
  <c r="AB772" i="58" s="1"/>
  <c r="AB773" i="58" s="1"/>
  <c r="AB774" i="58" s="1"/>
  <c r="AB775" i="58" s="1"/>
  <c r="AB776" i="58" s="1"/>
  <c r="AB777" i="58" s="1"/>
  <c r="AB778" i="58" s="1"/>
  <c r="AB779" i="58" s="1"/>
  <c r="AB780" i="58" s="1"/>
  <c r="AB781" i="58" s="1"/>
  <c r="AB782" i="58" s="1"/>
  <c r="AB783" i="58" s="1"/>
  <c r="AB784" i="58" s="1"/>
  <c r="AB785" i="58" s="1"/>
  <c r="AB786" i="58" s="1"/>
  <c r="AB787" i="58" s="1"/>
  <c r="AB788" i="58" s="1"/>
  <c r="AB789" i="58" s="1"/>
  <c r="AB790" i="58" s="1"/>
  <c r="AB791" i="58" s="1"/>
  <c r="AB792" i="58" s="1"/>
  <c r="AB793" i="58" s="1"/>
  <c r="AB794" i="58" s="1"/>
  <c r="AB795" i="58" s="1"/>
  <c r="AB796" i="58" s="1"/>
  <c r="AB797" i="58" s="1"/>
  <c r="AB798" i="58" s="1"/>
  <c r="AB799" i="58" s="1"/>
  <c r="AB800" i="58" s="1"/>
  <c r="AB801" i="58" s="1"/>
  <c r="AB802" i="58" s="1"/>
  <c r="AB803" i="58" s="1"/>
  <c r="AB804" i="58" s="1"/>
  <c r="AB805" i="58" s="1"/>
  <c r="AB806" i="58" s="1"/>
  <c r="AB807" i="58" s="1"/>
  <c r="AB808" i="58" s="1"/>
  <c r="AB809" i="58" s="1"/>
  <c r="AB810" i="58" s="1"/>
  <c r="AB811" i="58" s="1"/>
  <c r="AB812" i="58" s="1"/>
  <c r="AB813" i="58" s="1"/>
  <c r="AB814" i="58" s="1"/>
  <c r="AB815" i="58" s="1"/>
  <c r="AB816" i="58" s="1"/>
  <c r="AB817" i="58" s="1"/>
  <c r="AB818" i="58" s="1"/>
  <c r="AB819" i="58" s="1"/>
  <c r="AB820" i="58" s="1"/>
  <c r="AB821" i="58" s="1"/>
  <c r="AB822" i="58" s="1"/>
  <c r="AB823" i="58" s="1"/>
  <c r="AB824" i="58" s="1"/>
  <c r="AB825" i="58" s="1"/>
  <c r="AB826" i="58" s="1"/>
  <c r="AB827" i="58" s="1"/>
  <c r="AB828" i="58" s="1"/>
  <c r="AB829" i="58" s="1"/>
  <c r="AB830" i="58" s="1"/>
  <c r="AB831" i="58" s="1"/>
  <c r="AB832" i="58" s="1"/>
  <c r="AB833" i="58" s="1"/>
  <c r="AB834" i="58" s="1"/>
  <c r="AB835" i="58" s="1"/>
  <c r="AB836" i="58" s="1"/>
  <c r="AB837" i="58" s="1"/>
  <c r="AB838" i="58" s="1"/>
  <c r="AB839" i="58" s="1"/>
  <c r="AB840" i="58" s="1"/>
  <c r="AB841" i="58" s="1"/>
  <c r="AB842" i="58" s="1"/>
  <c r="AB843" i="58" s="1"/>
  <c r="AB844" i="58" s="1"/>
  <c r="AB845" i="58" s="1"/>
  <c r="AB846" i="58" s="1"/>
  <c r="AB847" i="58" s="1"/>
  <c r="AB848" i="58" s="1"/>
  <c r="AB849" i="58" s="1"/>
  <c r="AB850" i="58" s="1"/>
  <c r="AB851" i="58" s="1"/>
  <c r="AB852" i="58" s="1"/>
  <c r="AB853" i="58" s="1"/>
  <c r="AB854" i="58" s="1"/>
  <c r="AB855" i="58" s="1"/>
  <c r="AB856" i="58" s="1"/>
  <c r="AB857" i="58" s="1"/>
  <c r="AB858" i="58" s="1"/>
  <c r="AB859" i="58" s="1"/>
  <c r="AB860" i="58" s="1"/>
  <c r="AB861" i="58" s="1"/>
  <c r="AB862" i="58" s="1"/>
  <c r="AB863" i="58" s="1"/>
  <c r="AB864" i="58" s="1"/>
  <c r="AB865" i="58" s="1"/>
  <c r="AB866" i="58" s="1"/>
  <c r="AB867" i="58" s="1"/>
  <c r="AB868" i="58" s="1"/>
  <c r="AC20" i="58"/>
  <c r="AB869" i="58" l="1"/>
  <c r="AB870" i="58" s="1"/>
  <c r="AB871" i="58" s="1"/>
  <c r="AB872" i="58" s="1"/>
  <c r="AB873" i="58" s="1"/>
  <c r="AB874" i="58" s="1"/>
  <c r="AB875" i="58" s="1"/>
  <c r="AB876" i="58" s="1"/>
  <c r="AB877" i="58" s="1"/>
  <c r="AB878" i="58" s="1"/>
  <c r="AB879" i="58" s="1"/>
  <c r="AB880" i="58" s="1"/>
  <c r="AB881" i="58" s="1"/>
  <c r="AB882" i="58" s="1"/>
  <c r="AB883" i="58" s="1"/>
  <c r="AB884" i="58" s="1"/>
  <c r="AB885" i="58" s="1"/>
  <c r="AB886" i="58" s="1"/>
  <c r="AB887" i="58" s="1"/>
  <c r="AB888" i="58" s="1"/>
  <c r="AB889" i="58" s="1"/>
  <c r="AB890" i="58" s="1"/>
  <c r="AB891" i="58" s="1"/>
  <c r="AB892" i="58" s="1"/>
  <c r="AB893" i="58" s="1"/>
  <c r="AB894" i="58" s="1"/>
  <c r="AB895" i="58" s="1"/>
  <c r="AB896" i="58" s="1"/>
  <c r="AB897" i="58" s="1"/>
  <c r="AB898" i="58" s="1"/>
  <c r="AB899" i="58" s="1"/>
  <c r="AB900" i="58" s="1"/>
  <c r="AB901" i="58" s="1"/>
  <c r="AB902" i="58" s="1"/>
  <c r="AB903" i="58" s="1"/>
  <c r="AB904" i="58" s="1"/>
  <c r="AB905" i="58" s="1"/>
  <c r="AB906" i="58" s="1"/>
  <c r="AB907" i="58" s="1"/>
  <c r="AB908" i="58" s="1"/>
  <c r="AB909" i="58" s="1"/>
  <c r="AB910" i="58" s="1"/>
  <c r="AB911" i="58" s="1"/>
  <c r="AB912" i="58" s="1"/>
  <c r="AB913" i="58" s="1"/>
  <c r="AB914" i="58" s="1"/>
  <c r="AB915" i="58" s="1"/>
  <c r="AB916" i="58" s="1"/>
  <c r="AB917" i="58" s="1"/>
  <c r="AB918" i="58" s="1"/>
  <c r="AB919" i="58" s="1"/>
  <c r="AB920" i="58" s="1"/>
  <c r="AB921" i="58" s="1"/>
  <c r="AB922" i="58" s="1"/>
  <c r="AB923" i="58" s="1"/>
  <c r="AB924" i="58" s="1"/>
  <c r="AB925" i="58" s="1"/>
  <c r="AB926" i="58" s="1"/>
  <c r="AB927" i="58" s="1"/>
  <c r="AB928" i="58" s="1"/>
  <c r="AB929" i="58" s="1"/>
  <c r="AB930" i="58" s="1"/>
  <c r="AB931" i="58" s="1"/>
  <c r="AB932" i="58" s="1"/>
  <c r="AB933" i="58" s="1"/>
  <c r="AB934" i="58" s="1"/>
  <c r="AB935" i="58" s="1"/>
  <c r="AB936" i="58" s="1"/>
  <c r="AB937" i="58" s="1"/>
  <c r="AB938" i="58" s="1"/>
  <c r="AB939" i="58" s="1"/>
  <c r="AB940" i="58" s="1"/>
  <c r="AB941" i="58" s="1"/>
  <c r="AB942" i="58" s="1"/>
  <c r="AB943" i="58" s="1"/>
  <c r="AB944" i="58" s="1"/>
  <c r="AB945" i="58" s="1"/>
  <c r="AB946" i="58" s="1"/>
  <c r="AB947" i="58" s="1"/>
  <c r="AB948" i="58" s="1"/>
  <c r="AB949" i="58" s="1"/>
  <c r="AB950" i="58" s="1"/>
  <c r="AB951" i="58" s="1"/>
  <c r="AB952" i="58" s="1"/>
  <c r="AB953" i="58" s="1"/>
  <c r="AB954" i="58" s="1"/>
  <c r="AB955" i="58" s="1"/>
  <c r="AB956" i="58" s="1"/>
  <c r="AB957" i="58" s="1"/>
  <c r="AB958" i="58" s="1"/>
  <c r="AB959" i="58" s="1"/>
  <c r="AB960" i="58" s="1"/>
  <c r="AB961" i="58" s="1"/>
  <c r="AB962" i="58" s="1"/>
  <c r="AB963" i="58" s="1"/>
  <c r="AB964" i="58" s="1"/>
  <c r="AB965" i="58" s="1"/>
  <c r="AB966" i="58" s="1"/>
  <c r="AB967" i="58" s="1"/>
  <c r="AB968" i="58" s="1"/>
  <c r="AB969" i="58" s="1"/>
  <c r="AB970" i="58" s="1"/>
  <c r="AB971" i="58" s="1"/>
  <c r="AB972" i="58" s="1"/>
  <c r="AB973" i="58" s="1"/>
  <c r="AB974" i="58" s="1"/>
  <c r="AB975" i="58" s="1"/>
  <c r="AB976" i="58" s="1"/>
  <c r="AB977" i="58" s="1"/>
  <c r="AB978" i="58" s="1"/>
  <c r="AB979" i="58" s="1"/>
  <c r="AB980" i="58" s="1"/>
  <c r="AB981" i="58" s="1"/>
  <c r="AB982" i="58" s="1"/>
  <c r="AB983" i="58" s="1"/>
  <c r="AB984" i="58" s="1"/>
  <c r="AB985" i="58" s="1"/>
  <c r="AB986" i="58" s="1"/>
  <c r="AB987" i="58" s="1"/>
  <c r="AB988" i="58" s="1"/>
  <c r="AB989" i="58" s="1"/>
  <c r="AB990" i="58" s="1"/>
  <c r="AB991" i="58" s="1"/>
  <c r="AB992" i="58" s="1"/>
  <c r="AB993" i="58" s="1"/>
  <c r="AB994" i="58" s="1"/>
  <c r="AB995" i="58" s="1"/>
  <c r="AB996" i="58" s="1"/>
  <c r="AB997" i="58" s="1"/>
  <c r="AB998" i="58" s="1"/>
  <c r="AB999" i="58" s="1"/>
  <c r="AB1000" i="58" s="1"/>
  <c r="AB1001" i="58" s="1"/>
  <c r="AB1002" i="58" s="1"/>
  <c r="AB1003" i="58" s="1"/>
  <c r="AB1004" i="58" s="1"/>
  <c r="AB1005" i="58" s="1"/>
  <c r="AB1006" i="58" s="1"/>
  <c r="AB1007" i="58" s="1"/>
  <c r="AB1008" i="58" s="1"/>
  <c r="AB1009" i="58" s="1"/>
  <c r="AB1010" i="58" s="1"/>
  <c r="AB1011" i="58" s="1"/>
  <c r="AB1012" i="58" s="1"/>
  <c r="AB1013" i="58" s="1"/>
  <c r="AB1014" i="58" s="1"/>
  <c r="AB1015" i="58" s="1"/>
  <c r="AB1016" i="58" s="1"/>
  <c r="AB1017" i="58" s="1"/>
  <c r="AB1018" i="58" s="1"/>
  <c r="AB1019" i="58" s="1"/>
  <c r="AB1020" i="58" s="1"/>
  <c r="AB1021" i="58" s="1"/>
  <c r="AB1022" i="58" s="1"/>
  <c r="AB1023" i="58" s="1"/>
  <c r="AB1024" i="58" s="1"/>
  <c r="AB1025" i="58" s="1"/>
  <c r="AB1026" i="58" s="1"/>
  <c r="AB1027" i="58" s="1"/>
  <c r="AB1028" i="58" s="1"/>
  <c r="AB1029" i="58" s="1"/>
  <c r="AB1030" i="58" s="1"/>
  <c r="AB1031" i="58" s="1"/>
  <c r="AB1032" i="58" s="1"/>
  <c r="AB1033" i="58" s="1"/>
  <c r="AB1034" i="58" s="1"/>
  <c r="AB1035" i="58" s="1"/>
  <c r="AB1036" i="58" s="1"/>
  <c r="AB1037" i="58" s="1"/>
  <c r="AB1038" i="58" s="1"/>
  <c r="AB1039" i="58" s="1"/>
  <c r="AB1040" i="58" s="1"/>
  <c r="AB1041" i="58" s="1"/>
  <c r="AB1042" i="58" s="1"/>
  <c r="AB1043" i="58" s="1"/>
  <c r="AB1044" i="58" s="1"/>
  <c r="AB1045" i="58" s="1"/>
  <c r="AB1046" i="58" s="1"/>
  <c r="AB1047" i="58" s="1"/>
  <c r="AB1048" i="58" s="1"/>
  <c r="AB1049" i="58" s="1"/>
  <c r="AB1050" i="58" s="1"/>
  <c r="AB1051" i="58" s="1"/>
  <c r="AB1052" i="58" s="1"/>
  <c r="AB1053" i="58" s="1"/>
  <c r="AB1054" i="58" s="1"/>
  <c r="AB1055" i="58" s="1"/>
  <c r="AB1056" i="58" s="1"/>
  <c r="AB1057" i="58" s="1"/>
  <c r="AB1058" i="58" s="1"/>
  <c r="AB1059" i="58" s="1"/>
  <c r="AB1060" i="58" s="1"/>
  <c r="AB1061" i="58" s="1"/>
  <c r="AB1062" i="58" s="1"/>
  <c r="AB1063" i="58" s="1"/>
  <c r="AB1064" i="58" s="1"/>
  <c r="AB1065" i="58" s="1"/>
  <c r="AB1066" i="58" s="1"/>
  <c r="AB1067" i="58" s="1"/>
  <c r="AB1068" i="58" s="1"/>
  <c r="AB1069" i="58" s="1"/>
  <c r="AB1070" i="58" s="1"/>
  <c r="AB1071" i="58" s="1"/>
  <c r="AB1072" i="58" s="1"/>
  <c r="AB1073" i="58" s="1"/>
  <c r="AB1074" i="58" s="1"/>
  <c r="AB1075" i="58" s="1"/>
  <c r="AB1076" i="58" s="1"/>
  <c r="AB1077" i="58" s="1"/>
  <c r="AB1078" i="58" s="1"/>
  <c r="AB1079" i="58" s="1"/>
  <c r="AB1080" i="58" s="1"/>
  <c r="AB1081" i="58" s="1"/>
  <c r="AB1082" i="58" s="1"/>
  <c r="AB1083" i="58" s="1"/>
  <c r="AB1084" i="58" s="1"/>
  <c r="AB1085" i="58" s="1"/>
  <c r="AB1086" i="58" s="1"/>
  <c r="AB1087" i="58" s="1"/>
  <c r="AB1088" i="58" s="1"/>
  <c r="AB1089" i="58" s="1"/>
  <c r="AB1090" i="58" s="1"/>
  <c r="AB1091" i="58" s="1"/>
  <c r="AB1092" i="58" s="1"/>
  <c r="AB1093" i="58" s="1"/>
  <c r="AB1094" i="58" s="1"/>
  <c r="AB1095" i="58" s="1"/>
  <c r="AB1096" i="58" s="1"/>
  <c r="AB1097" i="58" s="1"/>
  <c r="AB1098" i="58" s="1"/>
  <c r="AB1099" i="58" s="1"/>
  <c r="AB1100" i="58" s="1"/>
  <c r="AB1101" i="58" s="1"/>
  <c r="AB1102" i="58" s="1"/>
  <c r="AB1103" i="58" s="1"/>
  <c r="AB1104" i="58" s="1"/>
  <c r="AB1105" i="58" s="1"/>
  <c r="AB1106" i="58" s="1"/>
  <c r="AB1107" i="58" s="1"/>
  <c r="AB1108" i="58" s="1"/>
  <c r="AB1109" i="58" s="1"/>
  <c r="AB1110" i="58" s="1"/>
  <c r="AB1111" i="58" s="1"/>
  <c r="AB1112" i="58" s="1"/>
  <c r="AB1113" i="58" s="1"/>
  <c r="AB1114" i="58" s="1"/>
  <c r="AB1115" i="58" s="1"/>
  <c r="AB1116" i="58" s="1"/>
  <c r="AB1117" i="58" s="1"/>
  <c r="AB1118" i="58" s="1"/>
  <c r="AB1119" i="58" s="1"/>
  <c r="AB1120" i="58" s="1"/>
  <c r="AB1121" i="58" s="1"/>
  <c r="AB1122" i="58" s="1"/>
  <c r="AB1123" i="58" s="1"/>
  <c r="AB1124" i="58" s="1"/>
  <c r="AB1125" i="58" s="1"/>
  <c r="AB1126" i="58" s="1"/>
  <c r="AB1127" i="58" s="1"/>
  <c r="AB1128" i="58" s="1"/>
  <c r="AB1129" i="58" s="1"/>
  <c r="AB1130" i="58" s="1"/>
  <c r="AB1131" i="58" s="1"/>
  <c r="AB1132" i="58" s="1"/>
  <c r="AB1133" i="58" s="1"/>
  <c r="AB1134" i="58" s="1"/>
  <c r="AB1135" i="58" s="1"/>
  <c r="AB1136" i="58" s="1"/>
  <c r="AB1137" i="58" s="1"/>
  <c r="AB1138" i="58" s="1"/>
  <c r="AB1139" i="58" s="1"/>
  <c r="AB1140" i="58" s="1"/>
  <c r="AB1141" i="58" s="1"/>
  <c r="AB1142" i="58" s="1"/>
  <c r="AB1143" i="58" s="1"/>
  <c r="AB1144" i="58" s="1"/>
  <c r="AB1145" i="58" s="1"/>
  <c r="AB1146" i="58" s="1"/>
  <c r="AB1147" i="58" s="1"/>
  <c r="AB1148" i="58" s="1"/>
  <c r="AB1149" i="58" s="1"/>
  <c r="AB1150" i="58" s="1"/>
  <c r="AB1151" i="58" s="1"/>
  <c r="AB1152" i="58" s="1"/>
  <c r="AB1153" i="58" s="1"/>
  <c r="AB1154" i="58" s="1"/>
  <c r="AB1155" i="58" s="1"/>
  <c r="AB1156" i="58" s="1"/>
  <c r="AB1157" i="58" s="1"/>
  <c r="AB1158" i="58" s="1"/>
  <c r="AB1159" i="58" s="1"/>
  <c r="AB1160" i="58" s="1"/>
  <c r="AB1161" i="58" s="1"/>
  <c r="AB1162" i="58" s="1"/>
  <c r="AB1163" i="58" s="1"/>
  <c r="AB1164" i="58" s="1"/>
  <c r="AB1165" i="58" s="1"/>
  <c r="AB1166" i="58" s="1"/>
  <c r="AB1167" i="58" s="1"/>
  <c r="AB1168" i="58" s="1"/>
  <c r="AB1169" i="58" s="1"/>
  <c r="AB1170" i="58" s="1"/>
  <c r="AB1171" i="58" s="1"/>
  <c r="AB1172" i="58" s="1"/>
  <c r="AB1173" i="58" s="1"/>
  <c r="AB1174" i="58" s="1"/>
  <c r="AB1175" i="58" s="1"/>
  <c r="AB1176" i="58" s="1"/>
  <c r="AB1177" i="58" s="1"/>
  <c r="AB1178" i="58" s="1"/>
  <c r="AB1179" i="58" s="1"/>
  <c r="AB1180" i="58" s="1"/>
  <c r="AB1181" i="58" s="1"/>
  <c r="AB1182" i="58" s="1"/>
  <c r="AB1183" i="58" s="1"/>
  <c r="AB1184" i="58" s="1"/>
  <c r="AB1185" i="58" s="1"/>
  <c r="AB1186" i="58" s="1"/>
  <c r="AB1187" i="58" s="1"/>
  <c r="AB1188" i="58" s="1"/>
  <c r="AB1189" i="58" s="1"/>
  <c r="AB1190" i="58" s="1"/>
  <c r="AB1191" i="58" s="1"/>
  <c r="AB1192" i="58" s="1"/>
  <c r="AB1193" i="58" s="1"/>
  <c r="AB1194" i="58" s="1"/>
  <c r="AB1195" i="58" s="1"/>
  <c r="AB1196" i="58" s="1"/>
  <c r="AB1197" i="58" s="1"/>
  <c r="AB1198" i="58" s="1"/>
  <c r="AB1199" i="58" s="1"/>
  <c r="AB1200" i="58" s="1"/>
  <c r="AB1201" i="58" s="1"/>
  <c r="AB1202" i="58" s="1"/>
  <c r="AB1203" i="58" s="1"/>
  <c r="AB1204" i="58" s="1"/>
  <c r="AB1205" i="58" s="1"/>
  <c r="AB1206" i="58" s="1"/>
  <c r="AB1207" i="58" s="1"/>
  <c r="AB1208" i="58" s="1"/>
  <c r="AB1209" i="58" s="1"/>
  <c r="AB1210" i="58" s="1"/>
  <c r="AB1211" i="58" s="1"/>
  <c r="AB1212" i="58" s="1"/>
  <c r="AB1213" i="58" s="1"/>
  <c r="AB1214" i="58" s="1"/>
  <c r="AB1215" i="58" s="1"/>
  <c r="AB1216" i="58" s="1"/>
  <c r="AB1217" i="58" s="1"/>
  <c r="AB1218" i="58" s="1"/>
  <c r="AB1219" i="58" s="1"/>
  <c r="AB1220" i="58" s="1"/>
  <c r="AB1221" i="58" s="1"/>
  <c r="AB1222" i="58" s="1"/>
  <c r="AB1223" i="58" s="1"/>
  <c r="AB1224" i="58" s="1"/>
  <c r="AB1225" i="58" s="1"/>
  <c r="AB1226" i="58" s="1"/>
  <c r="AB1227" i="58" s="1"/>
  <c r="AB1228" i="58" s="1"/>
  <c r="AB1229" i="58" s="1"/>
  <c r="AB1230" i="58" s="1"/>
  <c r="AB1231" i="58" s="1"/>
  <c r="AB1232" i="58" s="1"/>
  <c r="AB1233" i="58" s="1"/>
  <c r="AB1234" i="58" s="1"/>
  <c r="AB1235" i="58" s="1"/>
  <c r="AB1236" i="58" s="1"/>
  <c r="AB1237" i="58" s="1"/>
  <c r="AB1238" i="58" s="1"/>
  <c r="AB1239" i="58" s="1"/>
  <c r="AB1240" i="58" s="1"/>
  <c r="AB1241" i="58" s="1"/>
  <c r="AB1242" i="58" s="1"/>
  <c r="AB1243" i="58" s="1"/>
  <c r="AB1244" i="58" s="1"/>
  <c r="AB1245" i="58" s="1"/>
  <c r="AB1246" i="58" s="1"/>
  <c r="AB1247" i="58" s="1"/>
  <c r="AB1248" i="58" s="1"/>
  <c r="AB1249" i="58" s="1"/>
  <c r="AB1250" i="58" s="1"/>
  <c r="AB1251" i="58" s="1"/>
  <c r="AB1252" i="58" s="1"/>
  <c r="AB1253" i="58" s="1"/>
  <c r="AB1254" i="58" s="1"/>
  <c r="AB1255" i="58" s="1"/>
  <c r="AB1256" i="58" s="1"/>
  <c r="AB1257" i="58" s="1"/>
  <c r="AB1258" i="58" s="1"/>
  <c r="AB1259" i="58" s="1"/>
  <c r="AB1260" i="58" s="1"/>
  <c r="AB1261" i="58" s="1"/>
  <c r="AB1262" i="58" s="1"/>
  <c r="AB1263" i="58" s="1"/>
  <c r="AB1264" i="58" s="1"/>
  <c r="AB1265" i="58" s="1"/>
  <c r="AB1266" i="58" s="1"/>
  <c r="AB1267" i="58" s="1"/>
  <c r="AB1268" i="58" s="1"/>
  <c r="AB1269" i="58" s="1"/>
  <c r="AB1270" i="58" s="1"/>
  <c r="AB1271" i="58" s="1"/>
  <c r="AB19" i="58"/>
  <c r="AD35" i="58"/>
  <c r="AA36" i="58"/>
  <c r="AD36" i="58" l="1"/>
  <c r="AA37" i="58"/>
  <c r="AH20" i="58"/>
  <c r="AB1272" i="58"/>
  <c r="AB1273" i="58" s="1"/>
  <c r="AB1274" i="58" s="1"/>
  <c r="AB1275" i="58" s="1"/>
  <c r="AB1276" i="58" s="1"/>
  <c r="AB1277" i="58" s="1"/>
  <c r="AB1278" i="58" s="1"/>
  <c r="AB1279" i="58" s="1"/>
  <c r="AB1280" i="58" s="1"/>
  <c r="AB1281" i="58" s="1"/>
  <c r="AB1282" i="58" s="1"/>
  <c r="AB1283" i="58" s="1"/>
  <c r="AB1284" i="58" s="1"/>
  <c r="AB1285" i="58" s="1"/>
  <c r="AB1286" i="58" s="1"/>
  <c r="AB1287" i="58" s="1"/>
  <c r="AB1288" i="58" s="1"/>
  <c r="AB1289" i="58" s="1"/>
  <c r="AB1290" i="58" s="1"/>
  <c r="AB1291" i="58" s="1"/>
  <c r="AB1292" i="58" s="1"/>
  <c r="AB1293" i="58" s="1"/>
  <c r="AB1294" i="58" s="1"/>
  <c r="AB1295" i="58" s="1"/>
  <c r="AB1296" i="58" s="1"/>
  <c r="AB1297" i="58" s="1"/>
  <c r="AB1298" i="58" s="1"/>
  <c r="AB1299" i="58" s="1"/>
  <c r="AB1300" i="58" s="1"/>
  <c r="AB1301" i="58" s="1"/>
  <c r="AB1302" i="58" s="1"/>
  <c r="AB1303" i="58" s="1"/>
  <c r="AB1304" i="58" s="1"/>
  <c r="AB1305" i="58" s="1"/>
  <c r="AB1306" i="58" s="1"/>
  <c r="AB1307" i="58" s="1"/>
  <c r="AB1308" i="58" s="1"/>
  <c r="AB1309" i="58" s="1"/>
  <c r="AB1310" i="58" s="1"/>
  <c r="AB1311" i="58" s="1"/>
  <c r="AB1312" i="58" s="1"/>
  <c r="AB1313" i="58" s="1"/>
  <c r="AB1314" i="58" s="1"/>
  <c r="AB1315" i="58" s="1"/>
  <c r="AB1316" i="58" s="1"/>
  <c r="AB1317" i="58" s="1"/>
  <c r="AB1318" i="58" s="1"/>
  <c r="AB1319" i="58" s="1"/>
  <c r="AB1320" i="58" s="1"/>
  <c r="AB1321" i="58" s="1"/>
  <c r="AB1322" i="58" s="1"/>
  <c r="AB1323" i="58" s="1"/>
  <c r="AB1324" i="58" s="1"/>
  <c r="AB1325" i="58" s="1"/>
  <c r="AB1326" i="58" s="1"/>
  <c r="AB1327" i="58" s="1"/>
  <c r="AB1328" i="58" s="1"/>
  <c r="AB1329" i="58" s="1"/>
  <c r="AB1330" i="58" s="1"/>
  <c r="AB1331" i="58" s="1"/>
  <c r="AB1332" i="58" s="1"/>
  <c r="AB1333" i="58" s="1"/>
  <c r="AB1334" i="58" s="1"/>
  <c r="AB1335" i="58" s="1"/>
  <c r="AB1336" i="58" s="1"/>
  <c r="AB1337" i="58" s="1"/>
  <c r="AB1338" i="58" s="1"/>
  <c r="AB1339" i="58" s="1"/>
  <c r="AB1340" i="58" s="1"/>
  <c r="AB1341" i="58" s="1"/>
  <c r="AB1342" i="58" s="1"/>
  <c r="AB1343" i="58" s="1"/>
  <c r="AB1344" i="58" s="1"/>
  <c r="AB1345" i="58" s="1"/>
  <c r="AB1346" i="58" s="1"/>
  <c r="AB1347" i="58" s="1"/>
  <c r="AB1348" i="58" s="1"/>
  <c r="AB1349" i="58" s="1"/>
  <c r="AB1350" i="58" s="1"/>
  <c r="AB1351" i="58" s="1"/>
  <c r="AB1352" i="58" s="1"/>
  <c r="AB1353" i="58" s="1"/>
  <c r="AB1354" i="58" s="1"/>
  <c r="AB1355" i="58" s="1"/>
  <c r="AB1356" i="58" s="1"/>
  <c r="AB1357" i="58" s="1"/>
  <c r="AB1358" i="58" s="1"/>
  <c r="AB1359" i="58" s="1"/>
  <c r="AB1360" i="58" s="1"/>
  <c r="AB1361" i="58" s="1"/>
  <c r="AB1362" i="58" s="1"/>
  <c r="AB1363" i="58" s="1"/>
  <c r="AB1364" i="58" s="1"/>
  <c r="AB1365" i="58" s="1"/>
  <c r="AB1366" i="58" s="1"/>
  <c r="AB1367" i="58" s="1"/>
  <c r="AB1368" i="58" s="1"/>
  <c r="AB1369" i="58" s="1"/>
  <c r="AB1370" i="58" s="1"/>
  <c r="AB1371" i="58" s="1"/>
  <c r="AB1372" i="58" s="1"/>
  <c r="AB1373" i="58" s="1"/>
  <c r="AB1374" i="58" s="1"/>
  <c r="AB1375" i="58" s="1"/>
  <c r="AB1376" i="58" s="1"/>
  <c r="AB1377" i="58" s="1"/>
  <c r="AB1378" i="58" s="1"/>
  <c r="AB1379" i="58" s="1"/>
  <c r="AB1380" i="58" s="1"/>
  <c r="AB1381" i="58" s="1"/>
  <c r="AB1382" i="58" s="1"/>
  <c r="AB1383" i="58" s="1"/>
  <c r="AB1384" i="58" s="1"/>
  <c r="AB1385" i="58" s="1"/>
  <c r="AB1386" i="58" s="1"/>
  <c r="AB1387" i="58" s="1"/>
  <c r="AB1388" i="58" s="1"/>
  <c r="AB1389" i="58" s="1"/>
  <c r="AB1390" i="58" s="1"/>
  <c r="AB1391" i="58" s="1"/>
  <c r="AB1392" i="58" s="1"/>
  <c r="AB1393" i="58" s="1"/>
  <c r="AB1394" i="58" s="1"/>
  <c r="AB1395" i="58" s="1"/>
  <c r="AB1396" i="58" s="1"/>
  <c r="AB1397" i="58" s="1"/>
  <c r="AB1398" i="58" s="1"/>
  <c r="AB1399" i="58" s="1"/>
  <c r="AB1400" i="58" s="1"/>
  <c r="AB1401" i="58" s="1"/>
  <c r="AB1402" i="58" s="1"/>
  <c r="AB1403" i="58" s="1"/>
  <c r="AB1404" i="58" s="1"/>
  <c r="AB1405" i="58" s="1"/>
  <c r="AB1406" i="58" s="1"/>
  <c r="AB1407" i="58" s="1"/>
  <c r="AB1408" i="58" s="1"/>
  <c r="AB1409" i="58" s="1"/>
  <c r="AB1410" i="58" s="1"/>
  <c r="AB1411" i="58" s="1"/>
  <c r="AB1412" i="58" s="1"/>
  <c r="AB1413" i="58" s="1"/>
  <c r="AB1414" i="58" s="1"/>
  <c r="AB1415" i="58" s="1"/>
  <c r="AB1416" i="58" s="1"/>
  <c r="AB1417" i="58" s="1"/>
  <c r="AB1418" i="58" s="1"/>
  <c r="AB1419" i="58" s="1"/>
  <c r="AB1420" i="58" s="1"/>
  <c r="AB1421" i="58" s="1"/>
  <c r="AB1422" i="58" s="1"/>
  <c r="AB1423" i="58" s="1"/>
  <c r="AB1424" i="58" s="1"/>
  <c r="AB1425" i="58" s="1"/>
  <c r="AB1426" i="58" s="1"/>
  <c r="AB1427" i="58" s="1"/>
  <c r="AB1428" i="58" s="1"/>
  <c r="AB1429" i="58" s="1"/>
  <c r="AB1430" i="58" s="1"/>
  <c r="AB1431" i="58" s="1"/>
  <c r="AB1432" i="58" s="1"/>
  <c r="AB1433" i="58" s="1"/>
  <c r="AB1434" i="58" s="1"/>
  <c r="AB1435" i="58" s="1"/>
  <c r="AB1436" i="58" s="1"/>
  <c r="AB1437" i="58" s="1"/>
  <c r="AB1438" i="58" s="1"/>
  <c r="AB1439" i="58" s="1"/>
  <c r="AB1440" i="58" s="1"/>
  <c r="AB1441" i="58" s="1"/>
  <c r="AB1442" i="58" s="1"/>
  <c r="AB1443" i="58" s="1"/>
  <c r="AB1444" i="58" s="1"/>
  <c r="AB1445" i="58" s="1"/>
  <c r="AB1446" i="58" s="1"/>
  <c r="AB1447" i="58" s="1"/>
  <c r="AB1448" i="58" s="1"/>
  <c r="AB1449" i="58" s="1"/>
  <c r="AB1450" i="58" s="1"/>
  <c r="AB1451" i="58" s="1"/>
  <c r="AB1452" i="58" s="1"/>
  <c r="AB1453" i="58" s="1"/>
  <c r="AB1454" i="58" s="1"/>
  <c r="AB1455" i="58" s="1"/>
  <c r="AB1456" i="58" s="1"/>
  <c r="AB1457" i="58" s="1"/>
  <c r="AB1458" i="58" s="1"/>
  <c r="AB1459" i="58" s="1"/>
  <c r="AB1460" i="58" s="1"/>
  <c r="AB1461" i="58" s="1"/>
  <c r="AB1462" i="58" s="1"/>
  <c r="AB1463" i="58" s="1"/>
  <c r="AB1464" i="58" s="1"/>
  <c r="AB1465" i="58" s="1"/>
  <c r="AB1466" i="58" s="1"/>
  <c r="AB1467" i="58" s="1"/>
  <c r="AB1468" i="58" s="1"/>
  <c r="AB1469" i="58" s="1"/>
  <c r="AB1470" i="58" s="1"/>
  <c r="AB1471" i="58" s="1"/>
  <c r="AB1472" i="58" s="1"/>
  <c r="AB1473" i="58" s="1"/>
  <c r="AB1474" i="58" s="1"/>
  <c r="AB1475" i="58" s="1"/>
  <c r="AB1476" i="58" s="1"/>
  <c r="AB1477" i="58" s="1"/>
  <c r="AB1478" i="58" s="1"/>
  <c r="AB1479" i="58" s="1"/>
  <c r="AB1480" i="58" s="1"/>
  <c r="AB1481" i="58" s="1"/>
  <c r="AB1482" i="58" s="1"/>
  <c r="AB1483" i="58" s="1"/>
  <c r="AB1484" i="58" s="1"/>
  <c r="AB1485" i="58" s="1"/>
  <c r="AB1486" i="58" s="1"/>
  <c r="AB1487" i="58" s="1"/>
  <c r="AB1488" i="58" s="1"/>
  <c r="AB1489" i="58" s="1"/>
  <c r="AB1490" i="58" s="1"/>
  <c r="AB1491" i="58" s="1"/>
  <c r="AB1492" i="58" s="1"/>
  <c r="AB1493" i="58" s="1"/>
  <c r="AB1494" i="58" s="1"/>
  <c r="AB1495" i="58" s="1"/>
  <c r="AB1496" i="58" s="1"/>
  <c r="AB1497" i="58" s="1"/>
  <c r="AB1498" i="58" s="1"/>
  <c r="AB1499" i="58" s="1"/>
  <c r="AB1500" i="58" s="1"/>
  <c r="AB1501" i="58" s="1"/>
  <c r="AB1502" i="58" s="1"/>
  <c r="AB1503" i="58" s="1"/>
  <c r="AB1504" i="58" s="1"/>
  <c r="AB1505" i="58" s="1"/>
  <c r="AB1506" i="58" s="1"/>
  <c r="AB1507" i="58" s="1"/>
  <c r="AB1508" i="58" s="1"/>
  <c r="AB1509" i="58" s="1"/>
  <c r="AB1510" i="58" s="1"/>
  <c r="AB1511" i="58" s="1"/>
  <c r="AB1512" i="58" s="1"/>
  <c r="AB1513" i="58" s="1"/>
  <c r="AB1514" i="58" s="1"/>
  <c r="AB1515" i="58" s="1"/>
  <c r="AB1516" i="58" s="1"/>
  <c r="AB1517" i="58" s="1"/>
  <c r="AB1518" i="58" s="1"/>
  <c r="AB1519" i="58" s="1"/>
  <c r="AB1520" i="58" s="1"/>
  <c r="AB1521" i="58" s="1"/>
  <c r="AB1522" i="58" s="1"/>
  <c r="AB1523" i="58" s="1"/>
  <c r="AB1524" i="58" s="1"/>
  <c r="AB1525" i="58" s="1"/>
  <c r="AB1526" i="58" s="1"/>
  <c r="AB1527" i="58" s="1"/>
  <c r="AB1528" i="58" s="1"/>
  <c r="AB1529" i="58" s="1"/>
  <c r="AB1530" i="58" s="1"/>
  <c r="AB1531" i="58" s="1"/>
  <c r="AB1532" i="58" s="1"/>
  <c r="AB1533" i="58" s="1"/>
  <c r="AB1534" i="58" s="1"/>
  <c r="AB1535" i="58" s="1"/>
  <c r="AB1536" i="58" s="1"/>
  <c r="AB1537" i="58" s="1"/>
  <c r="AB1538" i="58" s="1"/>
  <c r="AB1539" i="58" s="1"/>
  <c r="AB1540" i="58" s="1"/>
  <c r="AB1541" i="58" s="1"/>
  <c r="AB1542" i="58" s="1"/>
  <c r="AB1543" i="58" s="1"/>
  <c r="AB1544" i="58" s="1"/>
  <c r="AB1545" i="58" s="1"/>
  <c r="AB1546" i="58" s="1"/>
  <c r="AB1547" i="58" s="1"/>
  <c r="AB1548" i="58" s="1"/>
  <c r="AB1549" i="58" s="1"/>
  <c r="AB1550" i="58" s="1"/>
  <c r="AB1551" i="58" s="1"/>
  <c r="AB1552" i="58" s="1"/>
  <c r="AB1553" i="58" s="1"/>
  <c r="AB1554" i="58" s="1"/>
  <c r="AB1555" i="58" s="1"/>
  <c r="AB1556" i="58" s="1"/>
  <c r="AB1557" i="58" s="1"/>
  <c r="AB1558" i="58" s="1"/>
  <c r="AB1559" i="58" s="1"/>
  <c r="AB1560" i="58" s="1"/>
  <c r="AB1561" i="58" s="1"/>
  <c r="AB1562" i="58" s="1"/>
  <c r="AB1563" i="58" s="1"/>
  <c r="AB1564" i="58" s="1"/>
  <c r="AB1565" i="58" s="1"/>
  <c r="AB1566" i="58" s="1"/>
  <c r="AB1567" i="58" s="1"/>
  <c r="AB1568" i="58" s="1"/>
  <c r="AB1569" i="58" s="1"/>
  <c r="AB1570" i="58" s="1"/>
  <c r="AB1571" i="58" s="1"/>
  <c r="AB1572" i="58" s="1"/>
  <c r="AB1573" i="58" s="1"/>
  <c r="AB1574" i="58" s="1"/>
  <c r="AB1575" i="58" s="1"/>
  <c r="AB1576" i="58" s="1"/>
  <c r="AB1577" i="58" s="1"/>
  <c r="AB1578" i="58" s="1"/>
  <c r="AB1579" i="58" s="1"/>
  <c r="AB1580" i="58" s="1"/>
  <c r="AB1581" i="58" s="1"/>
  <c r="AB1582" i="58" s="1"/>
  <c r="AB1583" i="58" s="1"/>
  <c r="AB1584" i="58" s="1"/>
  <c r="AB1585" i="58" s="1"/>
  <c r="AB1586" i="58" s="1"/>
  <c r="AB1587" i="58" s="1"/>
  <c r="AB1588" i="58" s="1"/>
  <c r="AB1589" i="58" s="1"/>
  <c r="AB1590" i="58" s="1"/>
  <c r="AB1591" i="58" s="1"/>
  <c r="AB1592" i="58" s="1"/>
  <c r="AB1593" i="58" s="1"/>
  <c r="AB1594" i="58" s="1"/>
  <c r="AB1595" i="58" s="1"/>
  <c r="AB1596" i="58" s="1"/>
  <c r="AB1597" i="58" s="1"/>
  <c r="AB1598" i="58" s="1"/>
  <c r="AB1599" i="58" s="1"/>
  <c r="AB1600" i="58" s="1"/>
  <c r="AB1601" i="58" s="1"/>
  <c r="AB1602" i="58" s="1"/>
  <c r="AB1603" i="58" s="1"/>
  <c r="AB1604" i="58" s="1"/>
  <c r="AB1605" i="58" s="1"/>
  <c r="AB1606" i="58" s="1"/>
  <c r="AB1607" i="58" s="1"/>
  <c r="AB1608" i="58" s="1"/>
  <c r="AB1609" i="58" s="1"/>
  <c r="AB1610" i="58" s="1"/>
  <c r="AB1611" i="58" s="1"/>
  <c r="AB1612" i="58" s="1"/>
  <c r="AB1613" i="58" s="1"/>
  <c r="AB1614" i="58" s="1"/>
  <c r="AB1615" i="58" s="1"/>
  <c r="AB1616" i="58" s="1"/>
  <c r="AB1617" i="58" s="1"/>
  <c r="AB1618" i="58" s="1"/>
  <c r="AB1619" i="58" s="1"/>
  <c r="AB1620" i="58" s="1"/>
  <c r="AB1621" i="58" s="1"/>
  <c r="AB1622" i="58" s="1"/>
  <c r="AB1623" i="58" s="1"/>
  <c r="AB1624" i="58" s="1"/>
  <c r="AB1625" i="58" s="1"/>
  <c r="AB1626" i="58" s="1"/>
  <c r="AB1627" i="58" s="1"/>
  <c r="AB1628" i="58" s="1"/>
  <c r="AB1629" i="58" s="1"/>
  <c r="AB1630" i="58" s="1"/>
  <c r="AB1631" i="58" s="1"/>
  <c r="AB1632" i="58" s="1"/>
  <c r="AB1633" i="58" s="1"/>
  <c r="AB1634" i="58" s="1"/>
  <c r="AB1635" i="58" s="1"/>
  <c r="AB1636" i="58" s="1"/>
  <c r="AB1637" i="58" s="1"/>
  <c r="AB1638" i="58" s="1"/>
  <c r="AB1639" i="58" s="1"/>
  <c r="AB1640" i="58" s="1"/>
  <c r="AB1641" i="58" s="1"/>
  <c r="AB1642" i="58" s="1"/>
  <c r="AB1643" i="58" s="1"/>
  <c r="AB1644" i="58" s="1"/>
  <c r="AB1645" i="58" s="1"/>
  <c r="AB1646" i="58" s="1"/>
  <c r="AB1647" i="58" s="1"/>
  <c r="AB1648" i="58" s="1"/>
  <c r="AB1649" i="58" s="1"/>
  <c r="AB1650" i="58" s="1"/>
  <c r="AB1651" i="58" s="1"/>
  <c r="AB1652" i="58" s="1"/>
  <c r="AC19" i="58"/>
  <c r="AC18" i="58" s="1"/>
  <c r="AG20" i="58"/>
  <c r="AB1653" i="58" l="1"/>
  <c r="AB1654" i="58" s="1"/>
  <c r="AB1655" i="58" s="1"/>
  <c r="AB1656" i="58" s="1"/>
  <c r="AB1657" i="58" s="1"/>
  <c r="AB1658" i="58" s="1"/>
  <c r="AB1659" i="58" s="1"/>
  <c r="AB1660" i="58" s="1"/>
  <c r="AB1661" i="58" s="1"/>
  <c r="AB1662" i="58" s="1"/>
  <c r="AB1663" i="58" s="1"/>
  <c r="AB1664" i="58" s="1"/>
  <c r="AB1665" i="58" s="1"/>
  <c r="AB1666" i="58" s="1"/>
  <c r="AB1667" i="58" s="1"/>
  <c r="AB1668" i="58" s="1"/>
  <c r="AB1669" i="58" s="1"/>
  <c r="AB1670" i="58" s="1"/>
  <c r="AB1671" i="58" s="1"/>
  <c r="AB1672" i="58" s="1"/>
  <c r="AB1673" i="58" s="1"/>
  <c r="AB1674" i="58" s="1"/>
  <c r="AB1675" i="58" s="1"/>
  <c r="AB1676" i="58" s="1"/>
  <c r="AB1677" i="58" s="1"/>
  <c r="AB1678" i="58" s="1"/>
  <c r="AB1679" i="58" s="1"/>
  <c r="AB1680" i="58" s="1"/>
  <c r="AB1681" i="58" s="1"/>
  <c r="AB1682" i="58" s="1"/>
  <c r="AB1683" i="58" s="1"/>
  <c r="AB1684" i="58" s="1"/>
  <c r="AB1685" i="58" s="1"/>
  <c r="AB1686" i="58" s="1"/>
  <c r="AB1687" i="58" s="1"/>
  <c r="AB1688" i="58" s="1"/>
  <c r="AB1689" i="58" s="1"/>
  <c r="AB1690" i="58" s="1"/>
  <c r="AB1691" i="58" s="1"/>
  <c r="AB1692" i="58" s="1"/>
  <c r="AB1693" i="58" s="1"/>
  <c r="AB1694" i="58" s="1"/>
  <c r="AB1695" i="58" s="1"/>
  <c r="AB1696" i="58" s="1"/>
  <c r="AB1697" i="58" s="1"/>
  <c r="AB1698" i="58" s="1"/>
  <c r="AB1699" i="58" s="1"/>
  <c r="AB1700" i="58" s="1"/>
  <c r="AB1701" i="58" s="1"/>
  <c r="AD37" i="58"/>
  <c r="AA38" i="58"/>
  <c r="AH19" i="58"/>
  <c r="AB20" i="58" l="1"/>
  <c r="AF20" i="58" s="1"/>
  <c r="AB14" i="58"/>
  <c r="AD38" i="58"/>
  <c r="AA39" i="58"/>
  <c r="AB18" i="58" l="1"/>
  <c r="AE20" i="58"/>
  <c r="AB16" i="58"/>
  <c r="AD39" i="58"/>
  <c r="AA40" i="58"/>
  <c r="AD40" i="58" l="1"/>
  <c r="AA41" i="58"/>
  <c r="AD41" i="58" l="1"/>
  <c r="AA42" i="58"/>
  <c r="AD42" i="58" l="1"/>
  <c r="AA43" i="58"/>
  <c r="AD43" i="58" l="1"/>
  <c r="AA44" i="58"/>
  <c r="AD44" i="58" l="1"/>
  <c r="AA45" i="58"/>
  <c r="AD45" i="58" l="1"/>
  <c r="AA46" i="58"/>
  <c r="AD46" i="58" l="1"/>
  <c r="AA47" i="58"/>
  <c r="AD47" i="58" l="1"/>
  <c r="AA48" i="58"/>
  <c r="AD48" i="58" l="1"/>
  <c r="AA49" i="58"/>
  <c r="AD49" i="58" l="1"/>
  <c r="AA50" i="58"/>
  <c r="AD50" i="58" l="1"/>
  <c r="AA51" i="58"/>
  <c r="AD51" i="58" l="1"/>
  <c r="AA52" i="58"/>
  <c r="AD52" i="58" l="1"/>
  <c r="AA53" i="58"/>
  <c r="AD53" i="58" l="1"/>
  <c r="AA54" i="58"/>
  <c r="AD54" i="58" l="1"/>
  <c r="AA55" i="58"/>
  <c r="AD55" i="58" l="1"/>
  <c r="AA56" i="58"/>
  <c r="AD56" i="58" l="1"/>
  <c r="AA57" i="58"/>
  <c r="AD57" i="58" l="1"/>
  <c r="AA58" i="58"/>
  <c r="AD58" i="58" l="1"/>
  <c r="AA59" i="58"/>
  <c r="AD59" i="58" l="1"/>
  <c r="AA60" i="58"/>
  <c r="AD60" i="58" l="1"/>
  <c r="AA61" i="58"/>
  <c r="AD61" i="58" l="1"/>
  <c r="AA62" i="58"/>
  <c r="AD62" i="58" l="1"/>
  <c r="AA63" i="58"/>
  <c r="AD63" i="58" l="1"/>
  <c r="AA64" i="58"/>
  <c r="AD64" i="58" l="1"/>
  <c r="AA65" i="58"/>
  <c r="AD65" i="58" l="1"/>
  <c r="AA66" i="58"/>
  <c r="AD66" i="58" l="1"/>
  <c r="AA67" i="58"/>
  <c r="AD67" i="58" l="1"/>
  <c r="AA68" i="58"/>
  <c r="AD68" i="58" l="1"/>
  <c r="AA69" i="58"/>
  <c r="AD69" i="58" l="1"/>
  <c r="AA70" i="58"/>
  <c r="AD70" i="58" l="1"/>
  <c r="AA71" i="58"/>
  <c r="AD71" i="58" l="1"/>
  <c r="AA72" i="58"/>
  <c r="AD72" i="58" l="1"/>
  <c r="AA73" i="58"/>
  <c r="AD73" i="58" l="1"/>
  <c r="AA74" i="58"/>
  <c r="AD74" i="58" l="1"/>
  <c r="AA75" i="58"/>
  <c r="AD75" i="58" l="1"/>
  <c r="AA76" i="58"/>
  <c r="AD76" i="58" l="1"/>
  <c r="AA77" i="58"/>
  <c r="AD77" i="58" l="1"/>
  <c r="AA78" i="58"/>
  <c r="AD78" i="58" l="1"/>
  <c r="AA79" i="58"/>
  <c r="AD79" i="58" l="1"/>
  <c r="AA80" i="58"/>
  <c r="AD80" i="58" l="1"/>
  <c r="AA81" i="58"/>
  <c r="AD81" i="58" l="1"/>
  <c r="AA82" i="58"/>
  <c r="AD82" i="58" l="1"/>
  <c r="AA83" i="58"/>
  <c r="AD83" i="58" l="1"/>
  <c r="AA84" i="58"/>
  <c r="AD84" i="58" l="1"/>
  <c r="AA85" i="58"/>
  <c r="AD85" i="58" l="1"/>
  <c r="AA86" i="58"/>
  <c r="AD86" i="58" l="1"/>
  <c r="AA87" i="58"/>
  <c r="AD87" i="58" l="1"/>
  <c r="AA88" i="58"/>
  <c r="AD88" i="58" l="1"/>
  <c r="AA89" i="58"/>
  <c r="AD89" i="58" l="1"/>
  <c r="AA90" i="58"/>
  <c r="AD90" i="58" l="1"/>
  <c r="AA91" i="58"/>
  <c r="AD91" i="58" l="1"/>
  <c r="AA92" i="58"/>
  <c r="AD92" i="58" l="1"/>
  <c r="AA93" i="58"/>
  <c r="AD93" i="58" l="1"/>
  <c r="AA94" i="58"/>
  <c r="AD94" i="58" l="1"/>
  <c r="AA95" i="58"/>
  <c r="AD95" i="58" l="1"/>
  <c r="AA96" i="58"/>
  <c r="AD96" i="58" l="1"/>
  <c r="AA97" i="58"/>
  <c r="AD97" i="58" l="1"/>
  <c r="AA98" i="58"/>
  <c r="AD98" i="58" l="1"/>
  <c r="AA99" i="58"/>
  <c r="AD99" i="58" l="1"/>
  <c r="AA100" i="58"/>
  <c r="AD100" i="58" l="1"/>
  <c r="AA101" i="58"/>
  <c r="AD101" i="58" l="1"/>
  <c r="AA102" i="58"/>
  <c r="AD102" i="58" l="1"/>
  <c r="AA103" i="58"/>
  <c r="AD103" i="58" l="1"/>
  <c r="AA104" i="58"/>
  <c r="AD104" i="58" l="1"/>
  <c r="AA105" i="58"/>
  <c r="AD105" i="58" l="1"/>
  <c r="AA106" i="58"/>
  <c r="AD106" i="58" l="1"/>
  <c r="AA107" i="58"/>
  <c r="AD107" i="58" l="1"/>
  <c r="AA108" i="58"/>
  <c r="AD108" i="58" l="1"/>
  <c r="AA109" i="58"/>
  <c r="AD109" i="58" l="1"/>
  <c r="AA110" i="58"/>
  <c r="AD110" i="58" l="1"/>
  <c r="AA111" i="58"/>
  <c r="AD111" i="58" l="1"/>
  <c r="AA112" i="58"/>
  <c r="AD112" i="58" l="1"/>
  <c r="AA113" i="58"/>
  <c r="AD113" i="58" l="1"/>
  <c r="AA114" i="58"/>
  <c r="AD114" i="58" l="1"/>
  <c r="AA115" i="58"/>
  <c r="AD115" i="58" l="1"/>
  <c r="AA116" i="58"/>
  <c r="AD116" i="58" l="1"/>
  <c r="AA117" i="58"/>
  <c r="AD117" i="58" l="1"/>
  <c r="AA118" i="58"/>
  <c r="AD118" i="58" l="1"/>
  <c r="AA119" i="58"/>
  <c r="AD119" i="58" l="1"/>
  <c r="AA120" i="58"/>
  <c r="AD120" i="58" l="1"/>
  <c r="AA121" i="58"/>
  <c r="AD121" i="58" l="1"/>
  <c r="AA122" i="58"/>
  <c r="AD122" i="58" l="1"/>
  <c r="AA123" i="58"/>
  <c r="AD123" i="58" l="1"/>
  <c r="AA124" i="58"/>
  <c r="AD124" i="58" l="1"/>
  <c r="AA125" i="58"/>
  <c r="AD125" i="58" l="1"/>
  <c r="AA126" i="58"/>
  <c r="AD126" i="58" l="1"/>
  <c r="AA127" i="58"/>
  <c r="AD127" i="58" l="1"/>
  <c r="AA128" i="58"/>
  <c r="AD128" i="58" l="1"/>
  <c r="AA129" i="58"/>
  <c r="AD129" i="58" l="1"/>
  <c r="AA130" i="58"/>
  <c r="AD130" i="58" l="1"/>
  <c r="AA131" i="58"/>
  <c r="AD131" i="58" l="1"/>
  <c r="AA132" i="58"/>
  <c r="AD132" i="58" l="1"/>
  <c r="AA133" i="58"/>
  <c r="AD133" i="58" l="1"/>
  <c r="AA134" i="58"/>
  <c r="AD134" i="58" l="1"/>
  <c r="AA135" i="58"/>
  <c r="AD135" i="58" l="1"/>
  <c r="AA136" i="58"/>
  <c r="AD136" i="58" l="1"/>
  <c r="AA137" i="58"/>
  <c r="AD137" i="58" l="1"/>
  <c r="AA138" i="58"/>
  <c r="AD138" i="58" l="1"/>
  <c r="AA139" i="58"/>
  <c r="AD139" i="58" l="1"/>
  <c r="AA140" i="58"/>
  <c r="AD140" i="58" l="1"/>
  <c r="AA141" i="58"/>
  <c r="AD141" i="58" l="1"/>
  <c r="AA142" i="58"/>
  <c r="AD142" i="58" l="1"/>
  <c r="AA143" i="58"/>
  <c r="AD143" i="58" l="1"/>
  <c r="AA144" i="58"/>
  <c r="AD144" i="58" l="1"/>
  <c r="AA145" i="58"/>
  <c r="AD145" i="58" l="1"/>
  <c r="AA146" i="58"/>
  <c r="AD146" i="58" l="1"/>
  <c r="AA147" i="58"/>
  <c r="AD147" i="58" l="1"/>
  <c r="AA148" i="58"/>
  <c r="AD148" i="58" l="1"/>
  <c r="AA149" i="58"/>
  <c r="AD149" i="58" l="1"/>
  <c r="AA150" i="58"/>
  <c r="AD150" i="58" l="1"/>
  <c r="AA151" i="58"/>
  <c r="AD151" i="58" l="1"/>
  <c r="AA152" i="58"/>
  <c r="AD152" i="58" l="1"/>
  <c r="AA153" i="58"/>
  <c r="AD153" i="58" l="1"/>
  <c r="AA154" i="58"/>
  <c r="AD154" i="58" l="1"/>
  <c r="AA155" i="58"/>
  <c r="AD155" i="58" l="1"/>
  <c r="AA156" i="58"/>
  <c r="AD156" i="58" l="1"/>
  <c r="AA157" i="58"/>
  <c r="AD157" i="58" l="1"/>
  <c r="AA158" i="58"/>
  <c r="AD158" i="58" l="1"/>
  <c r="AA159" i="58"/>
  <c r="AD159" i="58" l="1"/>
  <c r="AA160" i="58"/>
  <c r="AD160" i="58" l="1"/>
  <c r="AA161" i="58"/>
  <c r="AD161" i="58" l="1"/>
  <c r="AA162" i="58"/>
  <c r="AD162" i="58" l="1"/>
  <c r="AA163" i="58"/>
  <c r="AD163" i="58" l="1"/>
  <c r="AA164" i="58"/>
  <c r="AD164" i="58" l="1"/>
  <c r="AA165" i="58"/>
  <c r="AD165" i="58" l="1"/>
  <c r="AA166" i="58"/>
  <c r="AD166" i="58" l="1"/>
  <c r="AA167" i="58"/>
  <c r="AD167" i="58" l="1"/>
  <c r="AA168" i="58"/>
  <c r="AD168" i="58" l="1"/>
  <c r="AA169" i="58"/>
  <c r="AD169" i="58" l="1"/>
  <c r="AA170" i="58"/>
  <c r="AD170" i="58" l="1"/>
  <c r="AA171" i="58"/>
  <c r="AD171" i="58" l="1"/>
  <c r="AA172" i="58"/>
  <c r="AD172" i="58" l="1"/>
  <c r="AA173" i="58"/>
  <c r="AD173" i="58" l="1"/>
  <c r="AA174" i="58"/>
  <c r="AD174" i="58" l="1"/>
  <c r="AA175" i="58"/>
  <c r="AD175" i="58" l="1"/>
  <c r="AA176" i="58"/>
  <c r="AD176" i="58" l="1"/>
  <c r="AA177" i="58"/>
  <c r="AD177" i="58" l="1"/>
  <c r="AA178" i="58"/>
  <c r="AD178" i="58" l="1"/>
  <c r="AA179" i="58"/>
  <c r="AD179" i="58" l="1"/>
  <c r="AA180" i="58"/>
  <c r="AD180" i="58" l="1"/>
  <c r="AA181" i="58"/>
  <c r="AD181" i="58" l="1"/>
  <c r="AA182" i="58"/>
  <c r="AD182" i="58" l="1"/>
  <c r="AA183" i="58"/>
  <c r="AD183" i="58" l="1"/>
  <c r="AA184" i="58"/>
  <c r="AD184" i="58" l="1"/>
  <c r="AA185" i="58"/>
  <c r="AD185" i="58" l="1"/>
  <c r="AA186" i="58"/>
  <c r="AD186" i="58" l="1"/>
  <c r="AA187" i="58"/>
  <c r="AD187" i="58" l="1"/>
  <c r="AA188" i="58"/>
  <c r="AD188" i="58" l="1"/>
  <c r="AA189" i="58"/>
  <c r="AD189" i="58" l="1"/>
  <c r="AA190" i="58"/>
  <c r="AD190" i="58" l="1"/>
  <c r="AA191" i="58"/>
  <c r="AD191" i="58" l="1"/>
  <c r="AA192" i="58"/>
  <c r="AD192" i="58" l="1"/>
  <c r="AA193" i="58"/>
  <c r="AD193" i="58" l="1"/>
  <c r="AA194" i="58"/>
  <c r="AD194" i="58" l="1"/>
  <c r="AA195" i="58"/>
  <c r="AD195" i="58" l="1"/>
  <c r="AA196" i="58"/>
  <c r="AD196" i="58" l="1"/>
  <c r="AA197" i="58"/>
  <c r="AD197" i="58" l="1"/>
  <c r="AA198" i="58"/>
  <c r="AD198" i="58" l="1"/>
  <c r="AA199" i="58"/>
  <c r="AD199" i="58" l="1"/>
  <c r="AA200" i="58"/>
  <c r="AD200" i="58" l="1"/>
  <c r="AA201" i="58"/>
  <c r="AD201" i="58" l="1"/>
  <c r="AA202" i="58"/>
  <c r="AD202" i="58" l="1"/>
  <c r="AA203" i="58"/>
  <c r="AD203" i="58" l="1"/>
  <c r="AA204" i="58"/>
  <c r="AD204" i="58" l="1"/>
  <c r="AA205" i="58"/>
  <c r="AD205" i="58" l="1"/>
  <c r="AA206" i="58"/>
  <c r="AD206" i="58" l="1"/>
  <c r="AA207" i="58"/>
  <c r="AD207" i="58" l="1"/>
  <c r="AA208" i="58"/>
  <c r="AD208" i="58" l="1"/>
  <c r="AA209" i="58"/>
  <c r="AD209" i="58" l="1"/>
  <c r="AA210" i="58"/>
  <c r="AD210" i="58" l="1"/>
  <c r="AA211" i="58"/>
  <c r="AD211" i="58" l="1"/>
  <c r="AA212" i="58"/>
  <c r="AD212" i="58" l="1"/>
  <c r="AA213" i="58"/>
  <c r="AD213" i="58" l="1"/>
  <c r="AA214" i="58"/>
  <c r="AD214" i="58" l="1"/>
  <c r="AA215" i="58"/>
  <c r="AD215" i="58" l="1"/>
  <c r="AA216" i="58"/>
  <c r="AD216" i="58" l="1"/>
  <c r="AA217" i="58"/>
  <c r="AD217" i="58" l="1"/>
  <c r="AA218" i="58"/>
  <c r="AD218" i="58" l="1"/>
  <c r="AA219" i="58"/>
  <c r="AD219" i="58" l="1"/>
  <c r="AA220" i="58"/>
  <c r="AD220" i="58" l="1"/>
  <c r="AA221" i="58"/>
  <c r="AD221" i="58" l="1"/>
  <c r="AA222" i="58"/>
  <c r="AD222" i="58" l="1"/>
  <c r="AA223" i="58"/>
  <c r="AD223" i="58" l="1"/>
  <c r="AA224" i="58"/>
  <c r="AD224" i="58" l="1"/>
  <c r="AA225" i="58"/>
  <c r="AD225" i="58" l="1"/>
  <c r="AA226" i="58"/>
  <c r="AD226" i="58" l="1"/>
  <c r="AA227" i="58"/>
  <c r="AD227" i="58" l="1"/>
  <c r="AA228" i="58"/>
  <c r="AD228" i="58" l="1"/>
  <c r="AA229" i="58"/>
  <c r="AD229" i="58" l="1"/>
  <c r="AA230" i="58"/>
  <c r="AD230" i="58" l="1"/>
  <c r="AA231" i="58"/>
  <c r="AD231" i="58" l="1"/>
  <c r="AA232" i="58"/>
  <c r="AD232" i="58" l="1"/>
  <c r="AA233" i="58"/>
  <c r="AD233" i="58" l="1"/>
  <c r="AA234" i="58"/>
  <c r="AD234" i="58" l="1"/>
  <c r="AA235" i="58"/>
  <c r="AD235" i="58" l="1"/>
  <c r="AA236" i="58"/>
  <c r="AD236" i="58" l="1"/>
  <c r="AA237" i="58"/>
  <c r="AD237" i="58" l="1"/>
  <c r="AA238" i="58"/>
  <c r="AD238" i="58" l="1"/>
  <c r="AA239" i="58"/>
  <c r="AD239" i="58" l="1"/>
  <c r="AA240" i="58"/>
  <c r="AD240" i="58" l="1"/>
  <c r="AA241" i="58"/>
  <c r="AD241" i="58" l="1"/>
  <c r="AA242" i="58"/>
  <c r="AD242" i="58" l="1"/>
  <c r="AA243" i="58"/>
  <c r="AD243" i="58" l="1"/>
  <c r="AA244" i="58"/>
  <c r="AD244" i="58" l="1"/>
  <c r="AA245" i="58"/>
  <c r="AD245" i="58" l="1"/>
  <c r="AA246" i="58"/>
  <c r="AD246" i="58" l="1"/>
  <c r="AA247" i="58"/>
  <c r="AD247" i="58" l="1"/>
  <c r="AA248" i="58"/>
  <c r="AD248" i="58" l="1"/>
  <c r="AA249" i="58"/>
  <c r="AD249" i="58" l="1"/>
  <c r="AA250" i="58"/>
  <c r="AD250" i="58" l="1"/>
  <c r="AA251" i="58"/>
  <c r="AD251" i="58" l="1"/>
  <c r="AA252" i="58"/>
  <c r="AD252" i="58" l="1"/>
  <c r="AA253" i="58"/>
  <c r="AD253" i="58" l="1"/>
  <c r="AA254" i="58"/>
  <c r="AD254" i="58" l="1"/>
  <c r="AA255" i="58"/>
  <c r="AD255" i="58" l="1"/>
  <c r="AA256" i="58"/>
  <c r="AD256" i="58" l="1"/>
  <c r="AA257" i="58"/>
  <c r="AD257" i="58" l="1"/>
  <c r="AA258" i="58"/>
  <c r="AD258" i="58" l="1"/>
  <c r="AA259" i="58"/>
  <c r="AD259" i="58" l="1"/>
  <c r="AA260" i="58"/>
  <c r="AD260" i="58" l="1"/>
  <c r="AA261" i="58"/>
  <c r="AD261" i="58" l="1"/>
  <c r="AA262" i="58"/>
  <c r="AD262" i="58" l="1"/>
  <c r="AA263" i="58"/>
  <c r="AD263" i="58" l="1"/>
  <c r="AA264" i="58"/>
  <c r="AD264" i="58" l="1"/>
  <c r="AA265" i="58"/>
  <c r="AD265" i="58" l="1"/>
  <c r="AA266" i="58"/>
  <c r="AD266" i="58" l="1"/>
  <c r="AA267" i="58"/>
  <c r="AD267" i="58" l="1"/>
  <c r="AA268" i="58"/>
  <c r="AD268" i="58" l="1"/>
  <c r="AA269" i="58"/>
  <c r="AD269" i="58" l="1"/>
  <c r="AA270" i="58"/>
  <c r="AD270" i="58" l="1"/>
  <c r="AA271" i="58"/>
  <c r="AD271" i="58" l="1"/>
  <c r="AA272" i="58"/>
  <c r="AD272" i="58" l="1"/>
  <c r="AA273" i="58"/>
  <c r="AD273" i="58" l="1"/>
  <c r="AA274" i="58"/>
  <c r="AD274" i="58" l="1"/>
  <c r="AA275" i="58"/>
  <c r="AD275" i="58" l="1"/>
  <c r="AA276" i="58"/>
  <c r="AD276" i="58" l="1"/>
  <c r="AA277" i="58"/>
  <c r="AD277" i="58" l="1"/>
  <c r="AA278" i="58"/>
  <c r="AD278" i="58" l="1"/>
  <c r="AA279" i="58"/>
  <c r="AD279" i="58" l="1"/>
  <c r="AA280" i="58"/>
  <c r="AD280" i="58" l="1"/>
  <c r="AA281" i="58"/>
  <c r="AD281" i="58" l="1"/>
  <c r="AA282" i="58"/>
  <c r="AD282" i="58" l="1"/>
  <c r="AA283" i="58"/>
  <c r="AD283" i="58" l="1"/>
  <c r="AA284" i="58"/>
  <c r="AD284" i="58" l="1"/>
  <c r="AA285" i="58"/>
  <c r="AD285" i="58" l="1"/>
  <c r="AA286" i="58"/>
  <c r="AD286" i="58" l="1"/>
  <c r="AA287" i="58"/>
  <c r="AD287" i="58" l="1"/>
  <c r="AA288" i="58"/>
  <c r="AD288" i="58" l="1"/>
  <c r="AA289" i="58"/>
  <c r="AD289" i="58" l="1"/>
  <c r="AA290" i="58"/>
  <c r="AD290" i="58" l="1"/>
  <c r="AA291" i="58"/>
  <c r="AD291" i="58" l="1"/>
  <c r="AA292" i="58"/>
  <c r="AD292" i="58" l="1"/>
  <c r="AA293" i="58"/>
  <c r="AD293" i="58" l="1"/>
  <c r="AA294" i="58"/>
  <c r="AD294" i="58" l="1"/>
  <c r="AA295" i="58"/>
  <c r="AD295" i="58" l="1"/>
  <c r="AA296" i="58"/>
  <c r="AD296" i="58" l="1"/>
  <c r="AA297" i="58"/>
  <c r="AD297" i="58" l="1"/>
  <c r="AA298" i="58"/>
  <c r="AD298" i="58" l="1"/>
  <c r="AA299" i="58"/>
  <c r="AD299" i="58" l="1"/>
  <c r="AA300" i="58"/>
  <c r="AD300" i="58" l="1"/>
  <c r="AA301" i="58"/>
  <c r="AD301" i="58" l="1"/>
  <c r="AA302" i="58"/>
  <c r="AD302" i="58" l="1"/>
  <c r="AA303" i="58"/>
  <c r="AD303" i="58" l="1"/>
  <c r="AA304" i="58"/>
  <c r="AD304" i="58" l="1"/>
  <c r="AA305" i="58"/>
  <c r="AD305" i="58" l="1"/>
  <c r="AA306" i="58"/>
  <c r="AD306" i="58" l="1"/>
  <c r="AA307" i="58"/>
  <c r="AD307" i="58" l="1"/>
  <c r="AA308" i="58"/>
  <c r="AD308" i="58" l="1"/>
  <c r="AA309" i="58"/>
  <c r="AD309" i="58" l="1"/>
  <c r="AA310" i="58"/>
  <c r="AD310" i="58" l="1"/>
  <c r="AA311" i="58"/>
  <c r="AD311" i="58" l="1"/>
  <c r="AA312" i="58"/>
  <c r="AD312" i="58" l="1"/>
  <c r="AA313" i="58"/>
  <c r="AD313" i="58" l="1"/>
  <c r="AA314" i="58"/>
  <c r="AD314" i="58" l="1"/>
  <c r="AA315" i="58"/>
  <c r="AD315" i="58" l="1"/>
  <c r="AA316" i="58"/>
  <c r="AD316" i="58" l="1"/>
  <c r="AA317" i="58"/>
  <c r="AD317" i="58" l="1"/>
  <c r="AA318" i="58"/>
  <c r="AD318" i="58" l="1"/>
  <c r="AA319" i="58"/>
  <c r="AD319" i="58" l="1"/>
  <c r="AA320" i="58"/>
  <c r="AD320" i="58" l="1"/>
  <c r="AA321" i="58"/>
  <c r="AD321" i="58" l="1"/>
  <c r="AA322" i="58"/>
  <c r="AD322" i="58" l="1"/>
  <c r="AA323" i="58"/>
  <c r="AD323" i="58" l="1"/>
  <c r="AA324" i="58"/>
  <c r="AD324" i="58" l="1"/>
  <c r="AA325" i="58"/>
  <c r="AD325" i="58" l="1"/>
  <c r="AA326" i="58"/>
  <c r="AD326" i="58" l="1"/>
  <c r="AA327" i="58"/>
  <c r="AD327" i="58" l="1"/>
  <c r="AA328" i="58"/>
  <c r="AD328" i="58" l="1"/>
  <c r="AA329" i="58"/>
  <c r="AD329" i="58" l="1"/>
  <c r="AA330" i="58"/>
  <c r="AD330" i="58" l="1"/>
  <c r="AA331" i="58"/>
  <c r="AD331" i="58" l="1"/>
  <c r="AA332" i="58"/>
  <c r="AD332" i="58" l="1"/>
  <c r="AA333" i="58"/>
  <c r="AD333" i="58" l="1"/>
  <c r="AA334" i="58"/>
  <c r="AD334" i="58" l="1"/>
  <c r="AA335" i="58"/>
  <c r="AD335" i="58" l="1"/>
  <c r="AA336" i="58"/>
  <c r="AD336" i="58" l="1"/>
  <c r="AA337" i="58"/>
  <c r="AD337" i="58" l="1"/>
  <c r="AA338" i="58"/>
  <c r="AD338" i="58" l="1"/>
  <c r="AA339" i="58"/>
  <c r="AD339" i="58" l="1"/>
  <c r="AA340" i="58"/>
  <c r="AD340" i="58" l="1"/>
  <c r="AA341" i="58"/>
  <c r="AD341" i="58" l="1"/>
  <c r="AA342" i="58"/>
  <c r="AD342" i="58" l="1"/>
  <c r="AA343" i="58"/>
  <c r="AD343" i="58" l="1"/>
  <c r="AA344" i="58"/>
  <c r="AD344" i="58" l="1"/>
  <c r="AA345" i="58"/>
  <c r="AD345" i="58" l="1"/>
  <c r="AA346" i="58"/>
  <c r="AD346" i="58" l="1"/>
  <c r="AA347" i="58"/>
  <c r="AD347" i="58" l="1"/>
  <c r="AA348" i="58"/>
  <c r="AD348" i="58" l="1"/>
  <c r="AA349" i="58"/>
  <c r="AD349" i="58" l="1"/>
  <c r="AA350" i="58"/>
  <c r="AD350" i="58" l="1"/>
  <c r="AA351" i="58"/>
  <c r="AD351" i="58" l="1"/>
  <c r="AA352" i="58"/>
  <c r="AD352" i="58" l="1"/>
  <c r="AA353" i="58"/>
  <c r="AD353" i="58" l="1"/>
  <c r="AA354" i="58"/>
  <c r="AD354" i="58" l="1"/>
  <c r="AA355" i="58"/>
  <c r="AD355" i="58" l="1"/>
  <c r="AA356" i="58"/>
  <c r="AD356" i="58" l="1"/>
  <c r="AA357" i="58"/>
  <c r="AD357" i="58" l="1"/>
  <c r="AA358" i="58"/>
  <c r="AD358" i="58" l="1"/>
  <c r="AA359" i="58"/>
  <c r="AD359" i="58" l="1"/>
  <c r="AA360" i="58"/>
  <c r="AD360" i="58" l="1"/>
  <c r="AA361" i="58"/>
  <c r="AD361" i="58" l="1"/>
  <c r="AA362" i="58"/>
  <c r="AD362" i="58" l="1"/>
  <c r="AA363" i="58"/>
  <c r="AD363" i="58" l="1"/>
  <c r="AA364" i="58"/>
  <c r="AD364" i="58" l="1"/>
  <c r="AA365" i="58"/>
  <c r="AD365" i="58" l="1"/>
  <c r="AA366" i="58"/>
  <c r="AD366" i="58" l="1"/>
  <c r="AA367" i="58"/>
  <c r="AD367" i="58" l="1"/>
  <c r="AA368" i="58"/>
  <c r="AD368" i="58" l="1"/>
  <c r="AA369" i="58"/>
  <c r="AD369" i="58" l="1"/>
  <c r="AA370" i="58"/>
  <c r="AD370" i="58" l="1"/>
  <c r="AA371" i="58"/>
  <c r="AD371" i="58" l="1"/>
  <c r="AA372" i="58"/>
  <c r="AD372" i="58" l="1"/>
  <c r="AA373" i="58"/>
  <c r="AD373" i="58" l="1"/>
  <c r="AA374" i="58"/>
  <c r="AD374" i="58" l="1"/>
  <c r="AA375" i="58"/>
  <c r="AD375" i="58" l="1"/>
  <c r="AA376" i="58"/>
  <c r="AD376" i="58" l="1"/>
  <c r="AA377" i="58"/>
  <c r="AD377" i="58" l="1"/>
  <c r="AA378" i="58"/>
  <c r="AD378" i="58" l="1"/>
  <c r="AA379" i="58"/>
  <c r="AD379" i="58" l="1"/>
  <c r="AA380" i="58"/>
  <c r="AD380" i="58" l="1"/>
  <c r="AA381" i="58"/>
  <c r="AD381" i="58" l="1"/>
  <c r="AA382" i="58"/>
  <c r="AD382" i="58" l="1"/>
  <c r="AA383" i="58"/>
  <c r="AD383" i="58" l="1"/>
  <c r="AA384" i="58"/>
  <c r="AD384" i="58" l="1"/>
  <c r="AA385" i="58"/>
  <c r="AD385" i="58" l="1"/>
  <c r="AA386" i="58"/>
  <c r="AD386" i="58" l="1"/>
  <c r="AA387" i="58"/>
  <c r="AD387" i="58" l="1"/>
  <c r="AA388" i="58"/>
  <c r="AD388" i="58" l="1"/>
  <c r="AA389" i="58"/>
  <c r="AD389" i="58" l="1"/>
  <c r="AA390" i="58"/>
  <c r="AD390" i="58" l="1"/>
  <c r="AA391" i="58"/>
  <c r="AD391" i="58" l="1"/>
  <c r="AA392" i="58"/>
  <c r="AD392" i="58" l="1"/>
  <c r="AA393" i="58"/>
  <c r="AD393" i="58" l="1"/>
  <c r="AA394" i="58"/>
  <c r="AD394" i="58" l="1"/>
  <c r="AA395" i="58"/>
  <c r="AD395" i="58" l="1"/>
  <c r="AA396" i="58"/>
  <c r="AD396" i="58" l="1"/>
  <c r="AA397" i="58"/>
  <c r="AD397" i="58" l="1"/>
  <c r="AA398" i="58"/>
  <c r="AD398" i="58" l="1"/>
  <c r="AA399" i="58"/>
  <c r="AD399" i="58" l="1"/>
  <c r="AA400" i="58"/>
  <c r="AD400" i="58" l="1"/>
  <c r="AA401" i="58"/>
  <c r="AD401" i="58" l="1"/>
  <c r="AA402" i="58"/>
  <c r="AD402" i="58" l="1"/>
  <c r="AA403" i="58"/>
  <c r="AD403" i="58" l="1"/>
  <c r="AA404" i="58"/>
  <c r="AD404" i="58" l="1"/>
  <c r="AA405" i="58"/>
  <c r="AD405" i="58" l="1"/>
  <c r="AA406" i="58"/>
  <c r="AD406" i="58" l="1"/>
  <c r="AA407" i="58"/>
  <c r="AD407" i="58" l="1"/>
  <c r="AA408" i="58"/>
  <c r="AD408" i="58" l="1"/>
  <c r="AA409" i="58"/>
  <c r="AD409" i="58" l="1"/>
  <c r="AA410" i="58"/>
  <c r="AD410" i="58" l="1"/>
  <c r="AA411" i="58"/>
  <c r="AD411" i="58" l="1"/>
  <c r="AA412" i="58"/>
  <c r="AD412" i="58" l="1"/>
  <c r="AA413" i="58"/>
  <c r="AD413" i="58" l="1"/>
  <c r="AA414" i="58"/>
  <c r="AD414" i="58" l="1"/>
  <c r="AA415" i="58"/>
  <c r="AD415" i="58" l="1"/>
  <c r="AA416" i="58"/>
  <c r="AD416" i="58" l="1"/>
  <c r="AA417" i="58"/>
  <c r="AD417" i="58" l="1"/>
  <c r="AA418" i="58"/>
  <c r="AD418" i="58" l="1"/>
  <c r="AA419" i="58"/>
  <c r="AD419" i="58" l="1"/>
  <c r="AA420" i="58"/>
  <c r="AD420" i="58" l="1"/>
  <c r="AA421" i="58"/>
  <c r="AD421" i="58" l="1"/>
  <c r="AA422" i="58"/>
  <c r="AD422" i="58" l="1"/>
  <c r="AA423" i="58"/>
  <c r="AD423" i="58" l="1"/>
  <c r="AA424" i="58"/>
  <c r="AD424" i="58" l="1"/>
  <c r="AA425" i="58"/>
  <c r="AD425" i="58" l="1"/>
  <c r="AA426" i="58"/>
  <c r="AD426" i="58" l="1"/>
  <c r="AA427" i="58"/>
  <c r="AD427" i="58" l="1"/>
  <c r="AA428" i="58"/>
  <c r="AD428" i="58" l="1"/>
  <c r="AA429" i="58"/>
  <c r="AD429" i="58" l="1"/>
  <c r="AA430" i="58"/>
  <c r="AD430" i="58" l="1"/>
  <c r="AA431" i="58"/>
  <c r="AD431" i="58" l="1"/>
  <c r="AA432" i="58"/>
  <c r="AD432" i="58" l="1"/>
  <c r="AA433" i="58"/>
  <c r="AD433" i="58" l="1"/>
  <c r="AA434" i="58"/>
  <c r="AD434" i="58" l="1"/>
  <c r="AA435" i="58"/>
  <c r="AD435" i="58" l="1"/>
  <c r="AA436" i="58"/>
  <c r="AD436" i="58" l="1"/>
  <c r="AA437" i="58"/>
  <c r="AD437" i="58" l="1"/>
  <c r="AA438" i="58"/>
  <c r="AD438" i="58" l="1"/>
  <c r="AA439" i="58"/>
  <c r="AD439" i="58" l="1"/>
  <c r="AA440" i="58"/>
  <c r="AD440" i="58" l="1"/>
  <c r="AA441" i="58"/>
  <c r="AD441" i="58" l="1"/>
  <c r="AA442" i="58"/>
  <c r="AD442" i="58" l="1"/>
  <c r="AA443" i="58"/>
  <c r="AD443" i="58" l="1"/>
  <c r="AA444" i="58"/>
  <c r="AD444" i="58" l="1"/>
  <c r="AA445" i="58"/>
  <c r="AD445" i="58" l="1"/>
  <c r="AA446" i="58"/>
  <c r="AD446" i="58" l="1"/>
  <c r="AA447" i="58"/>
  <c r="AD447" i="58" l="1"/>
  <c r="AA448" i="58"/>
  <c r="AD448" i="58" l="1"/>
  <c r="AA449" i="58"/>
  <c r="AD449" i="58" l="1"/>
  <c r="AA450" i="58"/>
  <c r="AD450" i="58" l="1"/>
  <c r="AA451" i="58"/>
  <c r="AD451" i="58" l="1"/>
  <c r="AA452" i="58"/>
  <c r="AD452" i="58" l="1"/>
  <c r="AA453" i="58"/>
  <c r="AD453" i="58" l="1"/>
  <c r="AA454" i="58"/>
  <c r="AD454" i="58" l="1"/>
  <c r="AA455" i="58"/>
  <c r="AD455" i="58" l="1"/>
  <c r="AA456" i="58"/>
  <c r="AD456" i="58" l="1"/>
  <c r="AA457" i="58"/>
  <c r="AD457" i="58" l="1"/>
  <c r="AA458" i="58"/>
  <c r="AD458" i="58" l="1"/>
  <c r="AA459" i="58"/>
  <c r="AD459" i="58" l="1"/>
  <c r="AA460" i="58"/>
  <c r="AD460" i="58" l="1"/>
  <c r="AA461" i="58"/>
  <c r="AD461" i="58" l="1"/>
  <c r="AA462" i="58"/>
  <c r="AD462" i="58" l="1"/>
  <c r="AA463" i="58"/>
  <c r="AD463" i="58" l="1"/>
  <c r="AA464" i="58"/>
  <c r="AD464" i="58" l="1"/>
  <c r="AA465" i="58"/>
  <c r="AD465" i="58" l="1"/>
  <c r="AA466" i="58"/>
  <c r="AD466" i="58" l="1"/>
  <c r="AA467" i="58"/>
  <c r="AD467" i="58" l="1"/>
  <c r="AA468" i="58"/>
  <c r="AD468" i="58" l="1"/>
  <c r="AA469" i="58"/>
  <c r="AD469" i="58" l="1"/>
  <c r="AA470" i="58"/>
  <c r="AD470" i="58" l="1"/>
  <c r="AA471" i="58"/>
  <c r="AD471" i="58" l="1"/>
  <c r="AA472" i="58"/>
  <c r="AD472" i="58" l="1"/>
  <c r="AA473" i="58"/>
  <c r="AD473" i="58" l="1"/>
  <c r="AA474" i="58"/>
  <c r="AD474" i="58" l="1"/>
  <c r="AA475" i="58"/>
  <c r="AD475" i="58" l="1"/>
  <c r="AA476" i="58"/>
  <c r="AD476" i="58" l="1"/>
  <c r="AA477" i="58"/>
  <c r="AD477" i="58" l="1"/>
  <c r="AA478" i="58"/>
  <c r="AD478" i="58" l="1"/>
  <c r="AA479" i="58"/>
  <c r="AD479" i="58" l="1"/>
  <c r="AA480" i="58"/>
  <c r="AD480" i="58" l="1"/>
  <c r="AA481" i="58"/>
  <c r="AD481" i="58" l="1"/>
  <c r="AA482" i="58"/>
  <c r="AD482" i="58" l="1"/>
  <c r="AA483" i="58"/>
  <c r="AD483" i="58" l="1"/>
  <c r="AA484" i="58"/>
  <c r="AD484" i="58" l="1"/>
  <c r="AA485" i="58"/>
  <c r="AD485" i="58" l="1"/>
  <c r="AA486" i="58"/>
  <c r="AD486" i="58" l="1"/>
  <c r="AA487" i="58"/>
  <c r="AD487" i="58" l="1"/>
  <c r="AA488" i="58"/>
  <c r="AD488" i="58" l="1"/>
  <c r="AA489" i="58"/>
  <c r="AD489" i="58" l="1"/>
  <c r="AA490" i="58"/>
  <c r="AD490" i="58" l="1"/>
  <c r="AA491" i="58"/>
  <c r="AD491" i="58" l="1"/>
  <c r="AA492" i="58"/>
  <c r="AD492" i="58" l="1"/>
  <c r="AA493" i="58"/>
  <c r="AD493" i="58" l="1"/>
  <c r="AA494" i="58"/>
  <c r="AD494" i="58" l="1"/>
  <c r="AA495" i="58"/>
  <c r="AD495" i="58" l="1"/>
  <c r="AA496" i="58"/>
  <c r="AD496" i="58" l="1"/>
  <c r="AA497" i="58"/>
  <c r="AD497" i="58" l="1"/>
  <c r="AA498" i="58"/>
  <c r="AD498" i="58" l="1"/>
  <c r="AA499" i="58"/>
  <c r="AD499" i="58" l="1"/>
  <c r="AA500" i="58"/>
  <c r="AD500" i="58" l="1"/>
  <c r="AA501" i="58"/>
  <c r="AD501" i="58" l="1"/>
  <c r="AA502" i="58"/>
  <c r="AD502" i="58" l="1"/>
  <c r="AA503" i="58"/>
  <c r="AD503" i="58" l="1"/>
  <c r="AA504" i="58"/>
  <c r="AD504" i="58" l="1"/>
  <c r="AA505" i="58"/>
  <c r="AD505" i="58" l="1"/>
  <c r="AA506" i="58"/>
  <c r="AD506" i="58" l="1"/>
  <c r="AA507" i="58"/>
  <c r="AD507" i="58" l="1"/>
  <c r="AA508" i="58"/>
  <c r="AD508" i="58" l="1"/>
  <c r="AA509" i="58"/>
  <c r="AD509" i="58" l="1"/>
  <c r="AA510" i="58"/>
  <c r="AD510" i="58" l="1"/>
  <c r="AA511" i="58"/>
  <c r="AD511" i="58" l="1"/>
  <c r="AA512" i="58"/>
  <c r="AD512" i="58" l="1"/>
  <c r="AA513" i="58"/>
  <c r="AD513" i="58" l="1"/>
  <c r="AA514" i="58"/>
  <c r="AD514" i="58" l="1"/>
  <c r="AA515" i="58"/>
  <c r="AD515" i="58" l="1"/>
  <c r="AA516" i="58"/>
  <c r="AD516" i="58" l="1"/>
  <c r="AA517" i="58"/>
  <c r="AD517" i="58" l="1"/>
  <c r="AA518" i="58"/>
  <c r="AD518" i="58" l="1"/>
  <c r="AA519" i="58"/>
  <c r="AD519" i="58" l="1"/>
  <c r="AA520" i="58"/>
  <c r="AD520" i="58" l="1"/>
  <c r="AA521" i="58"/>
  <c r="AD521" i="58" l="1"/>
  <c r="AA522" i="58"/>
  <c r="AD522" i="58" l="1"/>
  <c r="AA523" i="58"/>
  <c r="AD523" i="58" l="1"/>
  <c r="AA524" i="58"/>
  <c r="AD524" i="58" l="1"/>
  <c r="AA525" i="58"/>
  <c r="AD525" i="58" l="1"/>
  <c r="AA526" i="58"/>
  <c r="AD526" i="58" l="1"/>
  <c r="AA527" i="58"/>
  <c r="AD527" i="58" l="1"/>
  <c r="AA528" i="58"/>
  <c r="AD528" i="58" l="1"/>
  <c r="AA529" i="58"/>
  <c r="AD529" i="58" l="1"/>
  <c r="AA530" i="58"/>
  <c r="AD530" i="58" l="1"/>
  <c r="AA531" i="58"/>
  <c r="AD531" i="58" l="1"/>
  <c r="AA532" i="58"/>
  <c r="AD532" i="58" l="1"/>
  <c r="AA533" i="58"/>
  <c r="AD533" i="58" l="1"/>
  <c r="AA534" i="58"/>
  <c r="AD534" i="58" l="1"/>
  <c r="AA535" i="58"/>
  <c r="AD535" i="58" l="1"/>
  <c r="AA536" i="58"/>
  <c r="AD536" i="58" l="1"/>
  <c r="AA537" i="58"/>
  <c r="AD537" i="58" l="1"/>
  <c r="AA538" i="58"/>
  <c r="AD538" i="58" l="1"/>
  <c r="AA539" i="58"/>
  <c r="AD539" i="58" l="1"/>
  <c r="AA540" i="58"/>
  <c r="AD540" i="58" l="1"/>
  <c r="AA541" i="58"/>
  <c r="AD541" i="58" l="1"/>
  <c r="AA542" i="58"/>
  <c r="AD542" i="58" l="1"/>
  <c r="AA543" i="58"/>
  <c r="AD543" i="58" l="1"/>
  <c r="AA544" i="58"/>
  <c r="AD544" i="58" l="1"/>
  <c r="AA545" i="58"/>
  <c r="AD545" i="58" l="1"/>
  <c r="AA546" i="58"/>
  <c r="AD546" i="58" l="1"/>
  <c r="AA547" i="58"/>
  <c r="AD547" i="58" l="1"/>
  <c r="AA548" i="58"/>
  <c r="AD548" i="58" l="1"/>
  <c r="AA549" i="58"/>
  <c r="AD549" i="58" l="1"/>
  <c r="AA550" i="58"/>
  <c r="AD550" i="58" l="1"/>
  <c r="AA551" i="58"/>
  <c r="AD551" i="58" l="1"/>
  <c r="AA552" i="58"/>
  <c r="AD552" i="58" l="1"/>
  <c r="AA553" i="58"/>
  <c r="AD553" i="58" l="1"/>
  <c r="AA554" i="58"/>
  <c r="AD554" i="58" l="1"/>
  <c r="AA555" i="58"/>
  <c r="AD555" i="58" l="1"/>
  <c r="AA556" i="58"/>
  <c r="AD556" i="58" l="1"/>
  <c r="AA557" i="58"/>
  <c r="AD557" i="58" l="1"/>
  <c r="AA558" i="58"/>
  <c r="AD558" i="58" l="1"/>
  <c r="AA559" i="58"/>
  <c r="AD559" i="58" l="1"/>
  <c r="AA560" i="58"/>
  <c r="AD560" i="58" l="1"/>
  <c r="AA561" i="58"/>
  <c r="AD561" i="58" l="1"/>
  <c r="AA562" i="58"/>
  <c r="AD562" i="58" l="1"/>
  <c r="AA563" i="58"/>
  <c r="AD563" i="58" l="1"/>
  <c r="AA564" i="58"/>
  <c r="AD564" i="58" l="1"/>
  <c r="AA565" i="58"/>
  <c r="AD565" i="58" l="1"/>
  <c r="AA566" i="58"/>
  <c r="AD566" i="58" l="1"/>
  <c r="AA567" i="58"/>
  <c r="AD567" i="58" l="1"/>
  <c r="AA568" i="58"/>
  <c r="AD568" i="58" l="1"/>
  <c r="AA569" i="58"/>
  <c r="AD569" i="58" l="1"/>
  <c r="AA570" i="58"/>
  <c r="AD570" i="58" l="1"/>
  <c r="AA571" i="58"/>
  <c r="AD571" i="58" l="1"/>
  <c r="AA572" i="58"/>
  <c r="AD572" i="58" l="1"/>
  <c r="AA573" i="58"/>
  <c r="AD573" i="58" l="1"/>
  <c r="AA574" i="58"/>
  <c r="AD574" i="58" l="1"/>
  <c r="AA575" i="58"/>
  <c r="AD575" i="58" l="1"/>
  <c r="AA576" i="58"/>
  <c r="AD576" i="58" l="1"/>
  <c r="AA577" i="58"/>
  <c r="AD577" i="58" l="1"/>
  <c r="AA578" i="58"/>
  <c r="AD578" i="58" l="1"/>
  <c r="AA579" i="58"/>
  <c r="AD579" i="58" l="1"/>
  <c r="AA580" i="58"/>
  <c r="AD580" i="58" l="1"/>
  <c r="AA581" i="58"/>
  <c r="AD581" i="58" l="1"/>
  <c r="AA582" i="58"/>
  <c r="AD582" i="58" l="1"/>
  <c r="AA583" i="58"/>
  <c r="AD583" i="58" l="1"/>
  <c r="AA584" i="58"/>
  <c r="AD584" i="58" l="1"/>
  <c r="AA585" i="58"/>
  <c r="AD585" i="58" l="1"/>
  <c r="AA586" i="58"/>
  <c r="AD586" i="58" l="1"/>
  <c r="AA587" i="58"/>
  <c r="AD587" i="58" l="1"/>
  <c r="AA588" i="58"/>
  <c r="AD588" i="58" l="1"/>
  <c r="AA589" i="58"/>
  <c r="AD589" i="58" l="1"/>
  <c r="AA590" i="58"/>
  <c r="AD590" i="58" l="1"/>
  <c r="AA591" i="58"/>
  <c r="AD591" i="58" l="1"/>
  <c r="AA592" i="58"/>
  <c r="AD592" i="58" l="1"/>
  <c r="AA593" i="58"/>
  <c r="AD593" i="58" l="1"/>
  <c r="AA594" i="58"/>
  <c r="AD594" i="58" l="1"/>
  <c r="AA595" i="58"/>
  <c r="AD595" i="58" l="1"/>
  <c r="AA596" i="58"/>
  <c r="AD596" i="58" l="1"/>
  <c r="AA597" i="58"/>
  <c r="AD597" i="58" l="1"/>
  <c r="AA598" i="58"/>
  <c r="AD598" i="58" l="1"/>
  <c r="AA599" i="58"/>
  <c r="AD599" i="58" l="1"/>
  <c r="AA600" i="58"/>
  <c r="AD600" i="58" l="1"/>
  <c r="AA601" i="58"/>
  <c r="AD601" i="58" l="1"/>
  <c r="AA602" i="58"/>
  <c r="AD602" i="58" l="1"/>
  <c r="AA603" i="58"/>
  <c r="AD603" i="58" l="1"/>
  <c r="AA604" i="58"/>
  <c r="AD604" i="58" l="1"/>
  <c r="AA605" i="58"/>
  <c r="AD605" i="58" l="1"/>
  <c r="AA606" i="58"/>
  <c r="AD606" i="58" l="1"/>
  <c r="AA607" i="58"/>
  <c r="AD607" i="58" l="1"/>
  <c r="AA608" i="58"/>
  <c r="AD608" i="58" l="1"/>
  <c r="AA609" i="58"/>
  <c r="AD609" i="58" l="1"/>
  <c r="AA610" i="58"/>
  <c r="AD610" i="58" l="1"/>
  <c r="AA611" i="58"/>
  <c r="AD611" i="58" l="1"/>
  <c r="AA612" i="58"/>
  <c r="AD612" i="58" l="1"/>
  <c r="AA613" i="58"/>
  <c r="AD613" i="58" l="1"/>
  <c r="AA614" i="58"/>
  <c r="AD614" i="58" l="1"/>
  <c r="AA615" i="58"/>
  <c r="AD615" i="58" l="1"/>
  <c r="AA616" i="58"/>
  <c r="AD616" i="58" l="1"/>
  <c r="AA617" i="58"/>
  <c r="AD617" i="58" l="1"/>
  <c r="AA618" i="58"/>
  <c r="AD618" i="58" l="1"/>
  <c r="AA619" i="58"/>
  <c r="AD619" i="58" l="1"/>
  <c r="AA620" i="58"/>
  <c r="AD620" i="58" l="1"/>
  <c r="AA621" i="58"/>
  <c r="AD621" i="58" l="1"/>
  <c r="AA622" i="58"/>
  <c r="AD622" i="58" l="1"/>
  <c r="AA623" i="58"/>
  <c r="AD623" i="58" l="1"/>
  <c r="AA624" i="58"/>
  <c r="AD624" i="58" l="1"/>
  <c r="AA625" i="58"/>
  <c r="AD625" i="58" l="1"/>
  <c r="AA626" i="58"/>
  <c r="AD626" i="58" l="1"/>
  <c r="AA627" i="58"/>
  <c r="AD627" i="58" l="1"/>
  <c r="AA628" i="58"/>
  <c r="AD628" i="58" l="1"/>
  <c r="AA629" i="58"/>
  <c r="AD629" i="58" l="1"/>
  <c r="AA630" i="58"/>
  <c r="AD630" i="58" l="1"/>
  <c r="AA631" i="58"/>
  <c r="AD631" i="58" l="1"/>
  <c r="AA632" i="58"/>
  <c r="AD632" i="58" l="1"/>
  <c r="AA633" i="58"/>
  <c r="AD633" i="58" l="1"/>
  <c r="AA634" i="58"/>
  <c r="AD634" i="58" l="1"/>
  <c r="AA635" i="58"/>
  <c r="AD635" i="58" l="1"/>
  <c r="AA636" i="58"/>
  <c r="AD636" i="58" l="1"/>
  <c r="AA637" i="58"/>
  <c r="AD637" i="58" l="1"/>
  <c r="AA638" i="58"/>
  <c r="AD638" i="58" l="1"/>
  <c r="AA639" i="58"/>
  <c r="AD639" i="58" l="1"/>
  <c r="AA640" i="58"/>
  <c r="AD640" i="58" l="1"/>
  <c r="AA641" i="58"/>
  <c r="AD641" i="58" l="1"/>
  <c r="AA642" i="58"/>
  <c r="AD642" i="58" l="1"/>
  <c r="AA643" i="58"/>
  <c r="AD643" i="58" l="1"/>
  <c r="AA644" i="58"/>
  <c r="AD644" i="58" l="1"/>
  <c r="AA645" i="58"/>
  <c r="AD645" i="58" l="1"/>
  <c r="AA646" i="58"/>
  <c r="AD646" i="58" l="1"/>
  <c r="AA647" i="58"/>
  <c r="AD647" i="58" l="1"/>
  <c r="AA648" i="58"/>
  <c r="AD648" i="58" l="1"/>
  <c r="AA649" i="58"/>
  <c r="AD649" i="58" l="1"/>
  <c r="AA650" i="58"/>
  <c r="AD650" i="58" l="1"/>
  <c r="AA651" i="58"/>
  <c r="AD651" i="58" l="1"/>
  <c r="AA652" i="58"/>
  <c r="AD652" i="58" l="1"/>
  <c r="AA653" i="58"/>
  <c r="AD653" i="58" l="1"/>
  <c r="AA654" i="58"/>
  <c r="AD654" i="58" l="1"/>
  <c r="AA655" i="58"/>
  <c r="AD655" i="58" l="1"/>
  <c r="AA656" i="58"/>
  <c r="AD656" i="58" l="1"/>
  <c r="AA657" i="58"/>
  <c r="AD657" i="58" l="1"/>
  <c r="AA658" i="58"/>
  <c r="AD658" i="58" l="1"/>
  <c r="AA659" i="58"/>
  <c r="AD659" i="58" l="1"/>
  <c r="AA660" i="58"/>
  <c r="AD660" i="58" l="1"/>
  <c r="AA661" i="58"/>
  <c r="AD661" i="58" l="1"/>
  <c r="AA662" i="58"/>
  <c r="AD662" i="58" l="1"/>
  <c r="AA663" i="58"/>
  <c r="AD663" i="58" l="1"/>
  <c r="AA664" i="58"/>
  <c r="AD664" i="58" l="1"/>
  <c r="AA665" i="58"/>
  <c r="AD665" i="58" l="1"/>
  <c r="AA666" i="58"/>
  <c r="AD666" i="58" l="1"/>
  <c r="AA667" i="58"/>
  <c r="AD667" i="58" l="1"/>
  <c r="AA668" i="58"/>
  <c r="AD668" i="58" l="1"/>
  <c r="AA669" i="58"/>
  <c r="AD669" i="58" l="1"/>
  <c r="AA670" i="58"/>
  <c r="AD670" i="58" l="1"/>
  <c r="AA671" i="58"/>
  <c r="AD671" i="58" l="1"/>
  <c r="AA672" i="58"/>
  <c r="AD672" i="58" l="1"/>
  <c r="AA673" i="58"/>
  <c r="AD673" i="58" l="1"/>
  <c r="AA674" i="58"/>
  <c r="AD674" i="58" l="1"/>
  <c r="AA675" i="58"/>
  <c r="AD675" i="58" l="1"/>
  <c r="AA676" i="58"/>
  <c r="AD676" i="58" l="1"/>
  <c r="AA677" i="58"/>
  <c r="AD677" i="58" l="1"/>
  <c r="AA678" i="58"/>
  <c r="AD678" i="58" l="1"/>
  <c r="AA679" i="58"/>
  <c r="AD679" i="58" l="1"/>
  <c r="AA680" i="58"/>
  <c r="AD680" i="58" l="1"/>
  <c r="AA681" i="58"/>
  <c r="AD681" i="58" l="1"/>
  <c r="AA682" i="58"/>
  <c r="AD682" i="58" l="1"/>
  <c r="AA683" i="58"/>
  <c r="AD683" i="58" l="1"/>
  <c r="AA684" i="58"/>
  <c r="AD684" i="58" l="1"/>
  <c r="AA685" i="58"/>
  <c r="AD685" i="58" l="1"/>
  <c r="AA686" i="58"/>
  <c r="AD686" i="58" l="1"/>
  <c r="AA687" i="58"/>
  <c r="AD687" i="58" l="1"/>
  <c r="AA688" i="58"/>
  <c r="AD688" i="58" l="1"/>
  <c r="AA689" i="58"/>
  <c r="AD689" i="58" l="1"/>
  <c r="AA690" i="58"/>
  <c r="AD690" i="58" l="1"/>
  <c r="AA691" i="58"/>
  <c r="AD691" i="58" l="1"/>
  <c r="AA692" i="58"/>
  <c r="AD692" i="58" l="1"/>
  <c r="AA693" i="58"/>
  <c r="AD693" i="58" l="1"/>
  <c r="AA694" i="58"/>
  <c r="AD694" i="58" l="1"/>
  <c r="AA695" i="58"/>
  <c r="AD695" i="58" l="1"/>
  <c r="AA696" i="58"/>
  <c r="AD696" i="58" l="1"/>
  <c r="AA697" i="58"/>
  <c r="AD697" i="58" l="1"/>
  <c r="AA698" i="58"/>
  <c r="AD698" i="58" l="1"/>
  <c r="AA699" i="58"/>
  <c r="AD699" i="58" l="1"/>
  <c r="AA700" i="58"/>
  <c r="AD700" i="58" l="1"/>
  <c r="AA701" i="58"/>
  <c r="AD701" i="58" l="1"/>
  <c r="AA702" i="58"/>
  <c r="AD702" i="58" l="1"/>
  <c r="AA703" i="58"/>
  <c r="AD703" i="58" l="1"/>
  <c r="AA704" i="58"/>
  <c r="AD704" i="58" l="1"/>
  <c r="AA705" i="58"/>
  <c r="AD705" i="58" l="1"/>
  <c r="AA706" i="58"/>
  <c r="AD706" i="58" l="1"/>
  <c r="AA707" i="58"/>
  <c r="AD707" i="58" l="1"/>
  <c r="AA708" i="58"/>
  <c r="AD708" i="58" l="1"/>
  <c r="AA709" i="58"/>
  <c r="AD709" i="58" l="1"/>
  <c r="AA710" i="58"/>
  <c r="AD710" i="58" l="1"/>
  <c r="AA711" i="58"/>
  <c r="AD711" i="58" l="1"/>
  <c r="AA712" i="58"/>
  <c r="AD712" i="58" l="1"/>
  <c r="AA713" i="58"/>
  <c r="AD713" i="58" l="1"/>
  <c r="AA714" i="58"/>
  <c r="AD714" i="58" l="1"/>
  <c r="AA715" i="58"/>
  <c r="AD715" i="58" l="1"/>
  <c r="AA716" i="58"/>
  <c r="AD716" i="58" l="1"/>
  <c r="AA717" i="58"/>
  <c r="AD717" i="58" l="1"/>
  <c r="AA718" i="58"/>
  <c r="AD718" i="58" l="1"/>
  <c r="AA719" i="58"/>
  <c r="AD719" i="58" l="1"/>
  <c r="AA720" i="58"/>
  <c r="AD720" i="58" l="1"/>
  <c r="AA721" i="58"/>
  <c r="AD721" i="58" l="1"/>
  <c r="AA722" i="58"/>
  <c r="AD722" i="58" l="1"/>
  <c r="AA723" i="58"/>
  <c r="AD723" i="58" l="1"/>
  <c r="AA724" i="58"/>
  <c r="AD724" i="58" l="1"/>
  <c r="AA725" i="58"/>
  <c r="AD725" i="58" l="1"/>
  <c r="AA726" i="58"/>
  <c r="AD726" i="58" l="1"/>
  <c r="AA727" i="58"/>
  <c r="AD727" i="58" l="1"/>
  <c r="AA728" i="58"/>
  <c r="AD728" i="58" l="1"/>
  <c r="AA729" i="58"/>
  <c r="AD729" i="58" l="1"/>
  <c r="AA730" i="58"/>
  <c r="AD730" i="58" l="1"/>
  <c r="AA731" i="58"/>
  <c r="AD731" i="58" l="1"/>
  <c r="AA732" i="58"/>
  <c r="AD732" i="58" l="1"/>
  <c r="AA733" i="58"/>
  <c r="AD733" i="58" l="1"/>
  <c r="AA734" i="58"/>
  <c r="AD734" i="58" l="1"/>
  <c r="AA735" i="58"/>
  <c r="AD735" i="58" l="1"/>
  <c r="AA736" i="58"/>
  <c r="AD736" i="58" l="1"/>
  <c r="AA737" i="58"/>
  <c r="AD737" i="58" l="1"/>
  <c r="AA738" i="58"/>
  <c r="AD738" i="58" l="1"/>
  <c r="AA739" i="58"/>
  <c r="AD739" i="58" l="1"/>
  <c r="AA740" i="58"/>
  <c r="AD740" i="58" l="1"/>
  <c r="AA741" i="58"/>
  <c r="AD741" i="58" l="1"/>
  <c r="AA742" i="58"/>
  <c r="AD742" i="58" l="1"/>
  <c r="AA743" i="58"/>
  <c r="AD743" i="58" l="1"/>
  <c r="AA744" i="58"/>
  <c r="AD744" i="58" l="1"/>
  <c r="AA745" i="58"/>
  <c r="AD745" i="58" l="1"/>
  <c r="AA746" i="58"/>
  <c r="AD746" i="58" l="1"/>
  <c r="AA747" i="58"/>
  <c r="AD747" i="58" l="1"/>
  <c r="AA748" i="58"/>
  <c r="AD748" i="58" l="1"/>
  <c r="AA749" i="58"/>
  <c r="AD749" i="58" l="1"/>
  <c r="AA750" i="58"/>
  <c r="AD750" i="58" l="1"/>
  <c r="AA751" i="58"/>
  <c r="AD751" i="58" l="1"/>
  <c r="AA752" i="58"/>
  <c r="AD752" i="58" l="1"/>
  <c r="AA753" i="58"/>
  <c r="AD753" i="58" l="1"/>
  <c r="AA754" i="58"/>
  <c r="AD754" i="58" l="1"/>
  <c r="AA755" i="58"/>
  <c r="AD755" i="58" l="1"/>
  <c r="AA756" i="58"/>
  <c r="AD756" i="58" l="1"/>
  <c r="AA757" i="58"/>
  <c r="AD757" i="58" l="1"/>
  <c r="AA758" i="58"/>
  <c r="AD758" i="58" l="1"/>
  <c r="AA759" i="58"/>
  <c r="AD759" i="58" l="1"/>
  <c r="AA760" i="58"/>
  <c r="AD760" i="58" l="1"/>
  <c r="AA761" i="58"/>
  <c r="AD761" i="58" l="1"/>
  <c r="AA762" i="58"/>
  <c r="AD762" i="58" l="1"/>
  <c r="AA763" i="58"/>
  <c r="AD763" i="58" l="1"/>
  <c r="AA764" i="58"/>
  <c r="AD764" i="58" l="1"/>
  <c r="AA765" i="58"/>
  <c r="AD765" i="58" l="1"/>
  <c r="AA766" i="58"/>
  <c r="AD766" i="58" l="1"/>
  <c r="AA767" i="58"/>
  <c r="AD767" i="58" l="1"/>
  <c r="AA768" i="58"/>
  <c r="AD768" i="58" l="1"/>
  <c r="AA769" i="58"/>
  <c r="AD769" i="58" l="1"/>
  <c r="AA770" i="58"/>
  <c r="AD770" i="58" l="1"/>
  <c r="AA771" i="58"/>
  <c r="AD771" i="58" l="1"/>
  <c r="AA772" i="58"/>
  <c r="AD772" i="58" l="1"/>
  <c r="AA773" i="58"/>
  <c r="AD773" i="58" l="1"/>
  <c r="AA774" i="58"/>
  <c r="AD774" i="58" l="1"/>
  <c r="AA775" i="58"/>
  <c r="AD775" i="58" l="1"/>
  <c r="AA776" i="58"/>
  <c r="AD776" i="58" l="1"/>
  <c r="AA777" i="58"/>
  <c r="AD777" i="58" l="1"/>
  <c r="AA778" i="58"/>
  <c r="AD778" i="58" l="1"/>
  <c r="AA779" i="58"/>
  <c r="AD779" i="58" l="1"/>
  <c r="AA780" i="58"/>
  <c r="AD780" i="58" l="1"/>
  <c r="AA781" i="58"/>
  <c r="AD781" i="58" l="1"/>
  <c r="AA782" i="58"/>
  <c r="AD782" i="58" l="1"/>
  <c r="AA783" i="58"/>
  <c r="AD783" i="58" l="1"/>
  <c r="AA784" i="58"/>
  <c r="AD784" i="58" l="1"/>
  <c r="AA785" i="58"/>
  <c r="AD785" i="58" l="1"/>
  <c r="AA786" i="58"/>
  <c r="AD786" i="58" l="1"/>
  <c r="AA787" i="58"/>
  <c r="AD787" i="58" l="1"/>
  <c r="AA788" i="58"/>
  <c r="AD788" i="58" l="1"/>
  <c r="AA789" i="58"/>
  <c r="AD789" i="58" l="1"/>
  <c r="AA790" i="58"/>
  <c r="AD790" i="58" l="1"/>
  <c r="AA791" i="58"/>
  <c r="AD791" i="58" l="1"/>
  <c r="AA792" i="58"/>
  <c r="AD792" i="58" l="1"/>
  <c r="AA793" i="58"/>
  <c r="AD793" i="58" l="1"/>
  <c r="AA794" i="58"/>
  <c r="AD794" i="58" l="1"/>
  <c r="AA795" i="58"/>
  <c r="AD795" i="58" l="1"/>
  <c r="AA796" i="58"/>
  <c r="AD796" i="58" l="1"/>
  <c r="AA797" i="58"/>
  <c r="AD797" i="58" l="1"/>
  <c r="AA798" i="58"/>
  <c r="AD798" i="58" l="1"/>
  <c r="AA799" i="58"/>
  <c r="AD799" i="58" l="1"/>
  <c r="AA800" i="58"/>
  <c r="AD800" i="58" l="1"/>
  <c r="AA801" i="58"/>
  <c r="AD801" i="58" l="1"/>
  <c r="AA802" i="58"/>
  <c r="AD802" i="58" l="1"/>
  <c r="AA803" i="58"/>
  <c r="AD803" i="58" l="1"/>
  <c r="AA804" i="58"/>
  <c r="AD804" i="58" l="1"/>
  <c r="AA805" i="58"/>
  <c r="AD805" i="58" l="1"/>
  <c r="AA806" i="58"/>
  <c r="AD806" i="58" l="1"/>
  <c r="AA807" i="58"/>
  <c r="AD807" i="58" l="1"/>
  <c r="AA808" i="58"/>
  <c r="AD808" i="58" l="1"/>
  <c r="AA809" i="58"/>
  <c r="AD809" i="58" l="1"/>
  <c r="AA810" i="58"/>
  <c r="AD810" i="58" l="1"/>
  <c r="AA811" i="58"/>
  <c r="AD811" i="58" l="1"/>
  <c r="AA812" i="58"/>
  <c r="AD812" i="58" l="1"/>
  <c r="AA813" i="58"/>
  <c r="AD813" i="58" l="1"/>
  <c r="AA814" i="58"/>
  <c r="AD814" i="58" l="1"/>
  <c r="AA815" i="58"/>
  <c r="AD815" i="58" l="1"/>
  <c r="AA816" i="58"/>
  <c r="AD816" i="58" l="1"/>
  <c r="AA817" i="58"/>
  <c r="AD817" i="58" l="1"/>
  <c r="AA818" i="58"/>
  <c r="AD818" i="58" l="1"/>
  <c r="AA819" i="58"/>
  <c r="AD819" i="58" l="1"/>
  <c r="AA820" i="58"/>
  <c r="AD820" i="58" l="1"/>
  <c r="AA821" i="58"/>
  <c r="AD821" i="58" l="1"/>
  <c r="AA822" i="58"/>
  <c r="AD822" i="58" l="1"/>
  <c r="AA823" i="58"/>
  <c r="AD823" i="58" l="1"/>
  <c r="AA824" i="58"/>
  <c r="AD824" i="58" l="1"/>
  <c r="AA825" i="58"/>
  <c r="AD825" i="58" l="1"/>
  <c r="AA826" i="58"/>
  <c r="AD826" i="58" l="1"/>
  <c r="AA827" i="58"/>
  <c r="AD827" i="58" l="1"/>
  <c r="AA828" i="58"/>
  <c r="AD828" i="58" l="1"/>
  <c r="AA829" i="58"/>
  <c r="AD829" i="58" l="1"/>
  <c r="AA830" i="58"/>
  <c r="AD830" i="58" l="1"/>
  <c r="AA831" i="58"/>
  <c r="AD831" i="58" l="1"/>
  <c r="AA832" i="58"/>
  <c r="AD832" i="58" l="1"/>
  <c r="AA833" i="58"/>
  <c r="AD833" i="58" l="1"/>
  <c r="AA834" i="58"/>
  <c r="AD834" i="58" l="1"/>
  <c r="AA835" i="58"/>
  <c r="AD835" i="58" l="1"/>
  <c r="AA836" i="58"/>
  <c r="AD836" i="58" l="1"/>
  <c r="AA837" i="58"/>
  <c r="AD837" i="58" l="1"/>
  <c r="AA838" i="58"/>
  <c r="AD838" i="58" l="1"/>
  <c r="AA839" i="58"/>
  <c r="AD839" i="58" l="1"/>
  <c r="AA840" i="58"/>
  <c r="AD840" i="58" l="1"/>
  <c r="AA841" i="58"/>
  <c r="AD841" i="58" l="1"/>
  <c r="AA842" i="58"/>
  <c r="AD842" i="58" l="1"/>
  <c r="AA843" i="58"/>
  <c r="AD843" i="58" l="1"/>
  <c r="AA844" i="58"/>
  <c r="AD844" i="58" l="1"/>
  <c r="AA845" i="58"/>
  <c r="AD845" i="58" l="1"/>
  <c r="AA846" i="58"/>
  <c r="AD846" i="58" l="1"/>
  <c r="AA847" i="58"/>
  <c r="AD847" i="58" l="1"/>
  <c r="AA848" i="58"/>
  <c r="AD848" i="58" l="1"/>
  <c r="AA849" i="58"/>
  <c r="AD849" i="58" l="1"/>
  <c r="AA850" i="58"/>
  <c r="AD850" i="58" l="1"/>
  <c r="AA851" i="58"/>
  <c r="AD851" i="58" l="1"/>
  <c r="AA852" i="58"/>
  <c r="AD852" i="58" l="1"/>
  <c r="AA853" i="58"/>
  <c r="AD853" i="58" l="1"/>
  <c r="AA854" i="58"/>
  <c r="AD854" i="58" l="1"/>
  <c r="AA855" i="58"/>
  <c r="AD855" i="58" l="1"/>
  <c r="AA856" i="58"/>
  <c r="AD856" i="58" l="1"/>
  <c r="AA857" i="58"/>
  <c r="AD857" i="58" l="1"/>
  <c r="AA858" i="58"/>
  <c r="AD858" i="58" l="1"/>
  <c r="AA859" i="58"/>
  <c r="AD859" i="58" l="1"/>
  <c r="AA860" i="58"/>
  <c r="AD860" i="58" l="1"/>
  <c r="AA861" i="58"/>
  <c r="AD861" i="58" l="1"/>
  <c r="AA862" i="58"/>
  <c r="AD862" i="58" l="1"/>
  <c r="AA863" i="58"/>
  <c r="AD863" i="58" l="1"/>
  <c r="AA864" i="58"/>
  <c r="AD864" i="58" l="1"/>
  <c r="AA865" i="58"/>
  <c r="AD865" i="58" l="1"/>
  <c r="AA866" i="58"/>
  <c r="AD866" i="58" l="1"/>
  <c r="AA867" i="58"/>
  <c r="AD867" i="58" l="1"/>
  <c r="AA868" i="58"/>
  <c r="AD868" i="58" l="1"/>
  <c r="AA869" i="58"/>
  <c r="AD869" i="58" l="1"/>
  <c r="AA870" i="58"/>
  <c r="AD870" i="58" l="1"/>
  <c r="AA871" i="58"/>
  <c r="AD871" i="58" l="1"/>
  <c r="AA872" i="58"/>
  <c r="AD872" i="58" l="1"/>
  <c r="AA873" i="58"/>
  <c r="AD873" i="58" l="1"/>
  <c r="AA874" i="58"/>
  <c r="AD874" i="58" l="1"/>
  <c r="AA875" i="58"/>
  <c r="AD875" i="58" l="1"/>
  <c r="AA876" i="58"/>
  <c r="AD876" i="58" l="1"/>
  <c r="AA877" i="58"/>
  <c r="AD877" i="58" l="1"/>
  <c r="AA878" i="58"/>
  <c r="AD878" i="58" l="1"/>
  <c r="AA879" i="58"/>
  <c r="AD879" i="58" l="1"/>
  <c r="AA880" i="58"/>
  <c r="AD880" i="58" l="1"/>
  <c r="AA881" i="58"/>
  <c r="AD881" i="58" l="1"/>
  <c r="AA882" i="58"/>
  <c r="AD882" i="58" l="1"/>
  <c r="AA883" i="58"/>
  <c r="AD883" i="58" l="1"/>
  <c r="AA884" i="58"/>
  <c r="AD884" i="58" l="1"/>
  <c r="AA885" i="58"/>
  <c r="AD885" i="58" l="1"/>
  <c r="AA886" i="58"/>
  <c r="AD886" i="58" l="1"/>
  <c r="AA887" i="58"/>
  <c r="AD887" i="58" l="1"/>
  <c r="AA888" i="58"/>
  <c r="AD888" i="58" l="1"/>
  <c r="AA889" i="58"/>
  <c r="AD889" i="58" l="1"/>
  <c r="AA890" i="58"/>
  <c r="AD890" i="58" l="1"/>
  <c r="AA891" i="58"/>
  <c r="AD891" i="58" l="1"/>
  <c r="AA892" i="58"/>
  <c r="AD892" i="58" l="1"/>
  <c r="AA893" i="58"/>
  <c r="AD893" i="58" l="1"/>
  <c r="AA894" i="58"/>
  <c r="AD894" i="58" l="1"/>
  <c r="AA895" i="58"/>
  <c r="AD895" i="58" l="1"/>
  <c r="AA896" i="58"/>
  <c r="AD896" i="58" l="1"/>
  <c r="AA897" i="58"/>
  <c r="AD897" i="58" l="1"/>
  <c r="AA898" i="58"/>
  <c r="AD898" i="58" l="1"/>
  <c r="AA899" i="58"/>
  <c r="AD899" i="58" l="1"/>
  <c r="AA900" i="58"/>
  <c r="AD900" i="58" l="1"/>
  <c r="AA901" i="58"/>
  <c r="AD901" i="58" l="1"/>
  <c r="AA902" i="58"/>
  <c r="AD902" i="58" l="1"/>
  <c r="AA903" i="58"/>
  <c r="AD903" i="58" l="1"/>
  <c r="AA904" i="58"/>
  <c r="AD904" i="58" l="1"/>
  <c r="AA905" i="58"/>
  <c r="AD905" i="58" l="1"/>
  <c r="AA906" i="58"/>
  <c r="AD906" i="58" l="1"/>
  <c r="AA907" i="58"/>
  <c r="AD907" i="58" l="1"/>
  <c r="AA908" i="58"/>
  <c r="AD908" i="58" l="1"/>
  <c r="AA909" i="58"/>
  <c r="AD909" i="58" l="1"/>
  <c r="AA910" i="58"/>
  <c r="AD910" i="58" l="1"/>
  <c r="AA911" i="58"/>
  <c r="AD911" i="58" l="1"/>
  <c r="AA912" i="58"/>
  <c r="AD912" i="58" l="1"/>
  <c r="AA913" i="58"/>
  <c r="AD913" i="58" l="1"/>
  <c r="AA914" i="58"/>
  <c r="AD914" i="58" l="1"/>
  <c r="AA915" i="58"/>
  <c r="AD915" i="58" l="1"/>
  <c r="AA916" i="58"/>
  <c r="AD916" i="58" l="1"/>
  <c r="AA917" i="58"/>
  <c r="AD917" i="58" l="1"/>
  <c r="AA918" i="58"/>
  <c r="AD918" i="58" l="1"/>
  <c r="AA919" i="58"/>
  <c r="AD919" i="58" l="1"/>
  <c r="AA920" i="58"/>
  <c r="AD920" i="58" l="1"/>
  <c r="AA921" i="58"/>
  <c r="AD921" i="58" l="1"/>
  <c r="AA922" i="58"/>
  <c r="AD922" i="58" l="1"/>
  <c r="AA923" i="58"/>
  <c r="AD923" i="58" l="1"/>
  <c r="AA924" i="58"/>
  <c r="AD924" i="58" l="1"/>
  <c r="AA925" i="58"/>
  <c r="AD925" i="58" l="1"/>
  <c r="AA926" i="58"/>
  <c r="AD926" i="58" l="1"/>
  <c r="AA927" i="58"/>
  <c r="AD927" i="58" l="1"/>
  <c r="AA928" i="58"/>
  <c r="AD928" i="58" l="1"/>
  <c r="AA929" i="58"/>
  <c r="AD929" i="58" l="1"/>
  <c r="AA930" i="58"/>
  <c r="AD930" i="58" l="1"/>
  <c r="AA931" i="58"/>
  <c r="AD931" i="58" l="1"/>
  <c r="AA932" i="58"/>
  <c r="AD932" i="58" l="1"/>
  <c r="AA933" i="58"/>
  <c r="AD933" i="58" l="1"/>
  <c r="AA934" i="58"/>
  <c r="AD934" i="58" l="1"/>
  <c r="AA935" i="58"/>
  <c r="AD935" i="58" l="1"/>
  <c r="AA936" i="58"/>
  <c r="AD936" i="58" l="1"/>
  <c r="AA937" i="58"/>
  <c r="AD937" i="58" l="1"/>
  <c r="AA938" i="58"/>
  <c r="AD938" i="58" l="1"/>
  <c r="AA939" i="58"/>
  <c r="AD939" i="58" l="1"/>
  <c r="AA940" i="58"/>
  <c r="AD940" i="58" l="1"/>
  <c r="AA941" i="58"/>
  <c r="AD941" i="58" l="1"/>
  <c r="AA942" i="58"/>
  <c r="AD942" i="58" l="1"/>
  <c r="AA943" i="58"/>
  <c r="AD943" i="58" l="1"/>
  <c r="AA944" i="58"/>
  <c r="AD944" i="58" l="1"/>
  <c r="AA945" i="58"/>
  <c r="AD945" i="58" l="1"/>
  <c r="AA946" i="58"/>
  <c r="AD946" i="58" l="1"/>
  <c r="AA947" i="58"/>
  <c r="AD947" i="58" l="1"/>
  <c r="AA948" i="58"/>
  <c r="AD948" i="58" l="1"/>
  <c r="AA949" i="58"/>
  <c r="AD949" i="58" l="1"/>
  <c r="AA950" i="58"/>
  <c r="AD950" i="58" l="1"/>
  <c r="AA951" i="58"/>
  <c r="AD951" i="58" l="1"/>
  <c r="AA952" i="58"/>
  <c r="AD952" i="58" l="1"/>
  <c r="AA953" i="58"/>
  <c r="AD953" i="58" l="1"/>
  <c r="AA954" i="58"/>
  <c r="AD954" i="58" l="1"/>
  <c r="AA955" i="58"/>
  <c r="AD955" i="58" l="1"/>
  <c r="AA956" i="58"/>
  <c r="AD956" i="58" l="1"/>
  <c r="AA957" i="58"/>
  <c r="AD957" i="58" l="1"/>
  <c r="AA958" i="58"/>
  <c r="AD958" i="58" l="1"/>
  <c r="AA959" i="58"/>
  <c r="AD959" i="58" l="1"/>
  <c r="AA960" i="58"/>
  <c r="AD960" i="58" l="1"/>
  <c r="AA961" i="58"/>
  <c r="AD961" i="58" l="1"/>
  <c r="AA962" i="58"/>
  <c r="AD962" i="58" l="1"/>
  <c r="AA963" i="58"/>
  <c r="AD963" i="58" l="1"/>
  <c r="AA964" i="58"/>
  <c r="AD964" i="58" l="1"/>
  <c r="AA965" i="58"/>
  <c r="AD965" i="58" l="1"/>
  <c r="AA966" i="58"/>
  <c r="AD966" i="58" l="1"/>
  <c r="AA967" i="58"/>
  <c r="AD967" i="58" l="1"/>
  <c r="AA968" i="58"/>
  <c r="AD968" i="58" l="1"/>
  <c r="AA969" i="58"/>
  <c r="AD969" i="58" l="1"/>
  <c r="AA970" i="58"/>
  <c r="AD970" i="58" l="1"/>
  <c r="AA971" i="58"/>
  <c r="AD971" i="58" l="1"/>
  <c r="AA972" i="58"/>
  <c r="AD972" i="58" l="1"/>
  <c r="AA973" i="58"/>
  <c r="AD973" i="58" l="1"/>
  <c r="AA974" i="58"/>
  <c r="AD974" i="58" l="1"/>
  <c r="AA975" i="58"/>
  <c r="AD975" i="58" l="1"/>
  <c r="AA976" i="58"/>
  <c r="AD976" i="58" l="1"/>
  <c r="AA977" i="58"/>
  <c r="AD977" i="58" l="1"/>
  <c r="AA978" i="58"/>
  <c r="AD978" i="58" l="1"/>
  <c r="AA979" i="58"/>
  <c r="AD979" i="58" l="1"/>
  <c r="AA980" i="58"/>
  <c r="AD980" i="58" l="1"/>
  <c r="AA981" i="58"/>
  <c r="AD981" i="58" l="1"/>
  <c r="AA982" i="58"/>
  <c r="AD982" i="58" l="1"/>
  <c r="AA983" i="58"/>
  <c r="AD983" i="58" l="1"/>
  <c r="AA984" i="58"/>
  <c r="AD984" i="58" l="1"/>
  <c r="AA985" i="58"/>
  <c r="AD985" i="58" l="1"/>
  <c r="AA986" i="58"/>
  <c r="AD986" i="58" l="1"/>
  <c r="AA987" i="58"/>
  <c r="AD987" i="58" l="1"/>
  <c r="AA988" i="58"/>
  <c r="AD988" i="58" l="1"/>
  <c r="AA989" i="58"/>
  <c r="AD989" i="58" l="1"/>
  <c r="AA990" i="58"/>
  <c r="AD990" i="58" l="1"/>
  <c r="AA991" i="58"/>
  <c r="AD991" i="58" l="1"/>
  <c r="AA992" i="58"/>
  <c r="AD992" i="58" l="1"/>
  <c r="AA993" i="58"/>
  <c r="AD993" i="58" l="1"/>
  <c r="AA994" i="58"/>
  <c r="AD994" i="58" l="1"/>
  <c r="AA995" i="58"/>
  <c r="AD995" i="58" l="1"/>
  <c r="AA996" i="58"/>
  <c r="AD996" i="58" l="1"/>
  <c r="AA997" i="58"/>
  <c r="AD997" i="58" l="1"/>
  <c r="AA998" i="58"/>
  <c r="AD998" i="58" l="1"/>
  <c r="AA999" i="58"/>
  <c r="AD999" i="58" l="1"/>
  <c r="AA1000" i="58"/>
  <c r="AD1000" i="58" l="1"/>
  <c r="AA1001" i="58"/>
  <c r="AD1001" i="58" l="1"/>
  <c r="AA1002" i="58"/>
  <c r="AD1002" i="58" l="1"/>
  <c r="AA1003" i="58"/>
  <c r="AD1003" i="58" l="1"/>
  <c r="AA1004" i="58"/>
  <c r="AD1004" i="58" l="1"/>
  <c r="AA1005" i="58"/>
  <c r="AD1005" i="58" l="1"/>
  <c r="AA1006" i="58"/>
  <c r="AD1006" i="58" l="1"/>
  <c r="AA1007" i="58"/>
  <c r="AD1007" i="58" l="1"/>
  <c r="AA1008" i="58"/>
  <c r="AD1008" i="58" l="1"/>
  <c r="AA1009" i="58"/>
  <c r="AD1009" i="58" l="1"/>
  <c r="AA1010" i="58"/>
  <c r="AD1010" i="58" l="1"/>
  <c r="AA1011" i="58"/>
  <c r="AD1011" i="58" l="1"/>
  <c r="AA1012" i="58"/>
  <c r="AD1012" i="58" l="1"/>
  <c r="AA1013" i="58"/>
  <c r="AD1013" i="58" l="1"/>
  <c r="AA1014" i="58"/>
  <c r="AD1014" i="58" l="1"/>
  <c r="AA1015" i="58"/>
  <c r="AD1015" i="58" l="1"/>
  <c r="AA1016" i="58"/>
  <c r="AD1016" i="58" l="1"/>
  <c r="AA1017" i="58"/>
  <c r="AD1017" i="58" l="1"/>
  <c r="AA1018" i="58"/>
  <c r="AD1018" i="58" l="1"/>
  <c r="AA1019" i="58"/>
  <c r="AD1019" i="58" l="1"/>
  <c r="AA1020" i="58"/>
  <c r="AD1020" i="58" l="1"/>
  <c r="AA1021" i="58"/>
  <c r="AD1021" i="58" l="1"/>
  <c r="AA1022" i="58"/>
  <c r="AD1022" i="58" l="1"/>
  <c r="AA1023" i="58"/>
  <c r="AD1023" i="58" l="1"/>
  <c r="AA1024" i="58"/>
  <c r="AD1024" i="58" l="1"/>
  <c r="AA1025" i="58"/>
  <c r="AD1025" i="58" l="1"/>
  <c r="AA1026" i="58"/>
  <c r="AD1026" i="58" l="1"/>
  <c r="AA1027" i="58"/>
  <c r="AD1027" i="58" l="1"/>
  <c r="AA1028" i="58"/>
  <c r="AD1028" i="58" l="1"/>
  <c r="AA1029" i="58"/>
  <c r="AD1029" i="58" l="1"/>
  <c r="AA1030" i="58"/>
  <c r="AD1030" i="58" l="1"/>
  <c r="AA1031" i="58"/>
  <c r="AD1031" i="58" l="1"/>
  <c r="AA1032" i="58"/>
  <c r="AD1032" i="58" l="1"/>
  <c r="AA1033" i="58"/>
  <c r="AD1033" i="58" l="1"/>
  <c r="AA1034" i="58"/>
  <c r="AD1034" i="58" l="1"/>
  <c r="AA1035" i="58"/>
  <c r="AD1035" i="58" l="1"/>
  <c r="AA1036" i="58"/>
  <c r="AD1036" i="58" l="1"/>
  <c r="AA1037" i="58"/>
  <c r="AD1037" i="58" l="1"/>
  <c r="AA1038" i="58"/>
  <c r="AD1038" i="58" l="1"/>
  <c r="AA1039" i="58"/>
  <c r="AD1039" i="58" l="1"/>
  <c r="AA1040" i="58"/>
  <c r="AD1040" i="58" l="1"/>
  <c r="AA1041" i="58"/>
  <c r="AD1041" i="58" l="1"/>
  <c r="AA1042" i="58"/>
  <c r="AD1042" i="58" l="1"/>
  <c r="AA1043" i="58"/>
  <c r="AD1043" i="58" l="1"/>
  <c r="AA1044" i="58"/>
  <c r="AD1044" i="58" l="1"/>
  <c r="AA1045" i="58"/>
  <c r="AD1045" i="58" l="1"/>
  <c r="AA1046" i="58"/>
  <c r="AD1046" i="58" l="1"/>
  <c r="AA1047" i="58"/>
  <c r="AD1047" i="58" l="1"/>
  <c r="AA1048" i="58"/>
  <c r="AD1048" i="58" l="1"/>
  <c r="AA1049" i="58"/>
  <c r="AD1049" i="58" l="1"/>
  <c r="AA1050" i="58"/>
  <c r="AD1050" i="58" l="1"/>
  <c r="AA1051" i="58"/>
  <c r="AD1051" i="58" l="1"/>
  <c r="AA1052" i="58"/>
  <c r="AD1052" i="58" l="1"/>
  <c r="AA1053" i="58"/>
  <c r="AD1053" i="58" l="1"/>
  <c r="AA1054" i="58"/>
  <c r="AD1054" i="58" l="1"/>
  <c r="AA1055" i="58"/>
  <c r="AD1055" i="58" l="1"/>
  <c r="AA1056" i="58"/>
  <c r="AD1056" i="58" l="1"/>
  <c r="AA1057" i="58"/>
  <c r="AD1057" i="58" l="1"/>
  <c r="AA1058" i="58"/>
  <c r="AD1058" i="58" l="1"/>
  <c r="AA1059" i="58"/>
  <c r="AD1059" i="58" l="1"/>
  <c r="AA1060" i="58"/>
  <c r="AD1060" i="58" l="1"/>
  <c r="AA1061" i="58"/>
  <c r="AD1061" i="58" l="1"/>
  <c r="AA1062" i="58"/>
  <c r="AD1062" i="58" l="1"/>
  <c r="AA1063" i="58"/>
  <c r="AD1063" i="58" l="1"/>
  <c r="AA1064" i="58"/>
  <c r="AD1064" i="58" l="1"/>
  <c r="AA1065" i="58"/>
  <c r="AD1065" i="58" l="1"/>
  <c r="AA1066" i="58"/>
  <c r="AD1066" i="58" l="1"/>
  <c r="AA1067" i="58"/>
  <c r="AD1067" i="58" l="1"/>
  <c r="AA1068" i="58"/>
  <c r="AD1068" i="58" l="1"/>
  <c r="AA1069" i="58"/>
  <c r="AD1069" i="58" l="1"/>
  <c r="AA1070" i="58"/>
  <c r="AD1070" i="58" l="1"/>
  <c r="AA1071" i="58"/>
  <c r="AD1071" i="58" l="1"/>
  <c r="AA1072" i="58"/>
  <c r="AD1072" i="58" l="1"/>
  <c r="AA1073" i="58"/>
  <c r="AD1073" i="58" l="1"/>
  <c r="AA1074" i="58"/>
  <c r="AD1074" i="58" l="1"/>
  <c r="AA1075" i="58"/>
  <c r="AD1075" i="58" l="1"/>
  <c r="AA1076" i="58"/>
  <c r="AD1076" i="58" l="1"/>
  <c r="AA1077" i="58"/>
  <c r="AD1077" i="58" l="1"/>
  <c r="AA1078" i="58"/>
  <c r="AD1078" i="58" l="1"/>
  <c r="AA1079" i="58"/>
  <c r="AD1079" i="58" l="1"/>
  <c r="AA1080" i="58"/>
  <c r="AD1080" i="58" l="1"/>
  <c r="AA1081" i="58"/>
  <c r="AD1081" i="58" l="1"/>
  <c r="AA1082" i="58"/>
  <c r="AD1082" i="58" l="1"/>
  <c r="AA1083" i="58"/>
  <c r="AD1083" i="58" l="1"/>
  <c r="AA1084" i="58"/>
  <c r="AD1084" i="58" l="1"/>
  <c r="AA1085" i="58"/>
  <c r="AD1085" i="58" l="1"/>
  <c r="AA1086" i="58"/>
  <c r="AD1086" i="58" l="1"/>
  <c r="AA1087" i="58"/>
  <c r="AD1087" i="58" l="1"/>
  <c r="AA1088" i="58"/>
  <c r="AD1088" i="58" l="1"/>
  <c r="AA1089" i="58"/>
  <c r="AD1089" i="58" l="1"/>
  <c r="AA1090" i="58"/>
  <c r="AD1090" i="58" l="1"/>
  <c r="AA1091" i="58"/>
  <c r="AD1091" i="58" l="1"/>
  <c r="AA1092" i="58"/>
  <c r="AD1092" i="58" l="1"/>
  <c r="AA1093" i="58"/>
  <c r="AD1093" i="58" l="1"/>
  <c r="AA1094" i="58"/>
  <c r="AD1094" i="58" l="1"/>
  <c r="AA1095" i="58"/>
  <c r="AD1095" i="58" l="1"/>
  <c r="AA1096" i="58"/>
  <c r="AD1096" i="58" l="1"/>
  <c r="AA1097" i="58"/>
  <c r="AD1097" i="58" l="1"/>
  <c r="AA1098" i="58"/>
  <c r="AD1098" i="58" l="1"/>
  <c r="AA1099" i="58"/>
  <c r="AD1099" i="58" l="1"/>
  <c r="AA1100" i="58"/>
  <c r="AD1100" i="58" l="1"/>
  <c r="AA1101" i="58"/>
  <c r="AD1101" i="58" l="1"/>
  <c r="AA1102" i="58"/>
  <c r="AD1102" i="58" l="1"/>
  <c r="AA1103" i="58"/>
  <c r="AD1103" i="58" l="1"/>
  <c r="AA1104" i="58"/>
  <c r="AD1104" i="58" l="1"/>
  <c r="AA1105" i="58"/>
  <c r="AD1105" i="58" l="1"/>
  <c r="AA1106" i="58"/>
  <c r="AD1106" i="58" l="1"/>
  <c r="AA1107" i="58"/>
  <c r="AD1107" i="58" l="1"/>
  <c r="AA1108" i="58"/>
  <c r="AD1108" i="58" l="1"/>
  <c r="AA1109" i="58"/>
  <c r="AD1109" i="58" l="1"/>
  <c r="AA1110" i="58"/>
  <c r="AD1110" i="58" l="1"/>
  <c r="AA1111" i="58"/>
  <c r="AD1111" i="58" l="1"/>
  <c r="AA1112" i="58"/>
  <c r="AD1112" i="58" l="1"/>
  <c r="AA1113" i="58"/>
  <c r="AD1113" i="58" l="1"/>
  <c r="AA1114" i="58"/>
  <c r="AD1114" i="58" l="1"/>
  <c r="AA1115" i="58"/>
  <c r="AD1115" i="58" l="1"/>
  <c r="AA1116" i="58"/>
  <c r="AD1116" i="58" l="1"/>
  <c r="AA1117" i="58"/>
  <c r="AD1117" i="58" l="1"/>
  <c r="AA1118" i="58"/>
  <c r="AD1118" i="58" l="1"/>
  <c r="AA1119" i="58"/>
  <c r="AD1119" i="58" l="1"/>
  <c r="AA1120" i="58"/>
  <c r="AD1120" i="58" l="1"/>
  <c r="AA1121" i="58"/>
  <c r="AD1121" i="58" l="1"/>
  <c r="AA1122" i="58"/>
  <c r="AD1122" i="58" l="1"/>
  <c r="AA1123" i="58"/>
  <c r="AD1123" i="58" l="1"/>
  <c r="AA1124" i="58"/>
  <c r="AD1124" i="58" l="1"/>
  <c r="AA1125" i="58"/>
  <c r="AD1125" i="58" l="1"/>
  <c r="AA1126" i="58"/>
  <c r="AD1126" i="58" l="1"/>
  <c r="AA1127" i="58"/>
  <c r="AD1127" i="58" l="1"/>
  <c r="AA1128" i="58"/>
  <c r="AD1128" i="58" l="1"/>
  <c r="AA1129" i="58"/>
  <c r="AD1129" i="58" l="1"/>
  <c r="AA1130" i="58"/>
  <c r="AD1130" i="58" l="1"/>
  <c r="AA1131" i="58"/>
  <c r="AD1131" i="58" l="1"/>
  <c r="AA1132" i="58"/>
  <c r="AD1132" i="58" l="1"/>
  <c r="AA1133" i="58"/>
  <c r="AD1133" i="58" l="1"/>
  <c r="AA1134" i="58"/>
  <c r="AD1134" i="58" l="1"/>
  <c r="AA1135" i="58"/>
  <c r="AD1135" i="58" l="1"/>
  <c r="AA1136" i="58"/>
  <c r="AD1136" i="58" l="1"/>
  <c r="AA1137" i="58"/>
  <c r="AD1137" i="58" l="1"/>
  <c r="AA1138" i="58"/>
  <c r="AD1138" i="58" l="1"/>
  <c r="AA1139" i="58"/>
  <c r="AD1139" i="58" l="1"/>
  <c r="AA1140" i="58"/>
  <c r="AD1140" i="58" l="1"/>
  <c r="AA1141" i="58"/>
  <c r="AD1141" i="58" l="1"/>
  <c r="AA1142" i="58"/>
  <c r="AD1142" i="58" l="1"/>
  <c r="AA1143" i="58"/>
  <c r="AD1143" i="58" l="1"/>
  <c r="AA1144" i="58"/>
  <c r="AD1144" i="58" l="1"/>
  <c r="AA1145" i="58"/>
  <c r="AD1145" i="58" l="1"/>
  <c r="AA1146" i="58"/>
  <c r="AD1146" i="58" l="1"/>
  <c r="AA1147" i="58"/>
  <c r="AD1147" i="58" l="1"/>
  <c r="AA1148" i="58"/>
  <c r="AD1148" i="58" l="1"/>
  <c r="AA1149" i="58"/>
  <c r="AD1149" i="58" l="1"/>
  <c r="AA1150" i="58"/>
  <c r="AD1150" i="58" l="1"/>
  <c r="AA1151" i="58"/>
  <c r="AD1151" i="58" l="1"/>
  <c r="AA1152" i="58"/>
  <c r="AD1152" i="58" l="1"/>
  <c r="AA1153" i="58"/>
  <c r="AD1153" i="58" l="1"/>
  <c r="AA1154" i="58"/>
  <c r="AD1154" i="58" l="1"/>
  <c r="AA1155" i="58"/>
  <c r="AD1155" i="58" l="1"/>
  <c r="AA1156" i="58"/>
  <c r="AD1156" i="58" l="1"/>
  <c r="AA1157" i="58"/>
  <c r="AD1157" i="58" l="1"/>
  <c r="AA1158" i="58"/>
  <c r="AD1158" i="58" l="1"/>
  <c r="AA1159" i="58"/>
  <c r="AD1159" i="58" l="1"/>
  <c r="AA1160" i="58"/>
  <c r="AD1160" i="58" l="1"/>
  <c r="AA1161" i="58"/>
  <c r="AD1161" i="58" l="1"/>
  <c r="AA1162" i="58"/>
  <c r="AD1162" i="58" l="1"/>
  <c r="AA1163" i="58"/>
  <c r="AD1163" i="58" l="1"/>
  <c r="AA1164" i="58"/>
  <c r="AD1164" i="58" l="1"/>
  <c r="AA1165" i="58"/>
  <c r="AD1165" i="58" l="1"/>
  <c r="AA1166" i="58"/>
  <c r="AD1166" i="58" l="1"/>
  <c r="AA1167" i="58"/>
  <c r="AD1167" i="58" l="1"/>
  <c r="AA1168" i="58"/>
  <c r="AD1168" i="58" l="1"/>
  <c r="AA1169" i="58"/>
  <c r="AD1169" i="58" l="1"/>
  <c r="AA1170" i="58"/>
  <c r="AD1170" i="58" l="1"/>
  <c r="AA1171" i="58"/>
  <c r="AD1171" i="58" l="1"/>
  <c r="AA1172" i="58"/>
  <c r="AD1172" i="58" l="1"/>
  <c r="AA1173" i="58"/>
  <c r="AD1173" i="58" l="1"/>
  <c r="AA1174" i="58"/>
  <c r="AD1174" i="58" l="1"/>
  <c r="AA1175" i="58"/>
  <c r="AD1175" i="58" l="1"/>
  <c r="AA1176" i="58"/>
  <c r="AD1176" i="58" l="1"/>
  <c r="AA1177" i="58"/>
  <c r="AD1177" i="58" l="1"/>
  <c r="AA1178" i="58"/>
  <c r="AD1178" i="58" l="1"/>
  <c r="AA1179" i="58"/>
  <c r="AD1179" i="58" l="1"/>
  <c r="AA1180" i="58"/>
  <c r="AD1180" i="58" l="1"/>
  <c r="AA1181" i="58"/>
  <c r="AD1181" i="58" l="1"/>
  <c r="AA1182" i="58"/>
  <c r="AD1182" i="58" l="1"/>
  <c r="AA1183" i="58"/>
  <c r="AD1183" i="58" l="1"/>
  <c r="AA1184" i="58"/>
  <c r="AD1184" i="58" l="1"/>
  <c r="AA1185" i="58"/>
  <c r="AD1185" i="58" l="1"/>
  <c r="AA1186" i="58"/>
  <c r="AD1186" i="58" l="1"/>
  <c r="AA1187" i="58"/>
  <c r="AD1187" i="58" l="1"/>
  <c r="AA1188" i="58"/>
  <c r="AD1188" i="58" l="1"/>
  <c r="AA1189" i="58"/>
  <c r="AD1189" i="58" l="1"/>
  <c r="AA1190" i="58"/>
  <c r="AD1190" i="58" l="1"/>
  <c r="AA1191" i="58"/>
  <c r="AD1191" i="58" l="1"/>
  <c r="AA1192" i="58"/>
  <c r="AD1192" i="58" l="1"/>
  <c r="AA1193" i="58"/>
  <c r="AD1193" i="58" l="1"/>
  <c r="AA1194" i="58"/>
  <c r="AD1194" i="58" l="1"/>
  <c r="AA1195" i="58"/>
  <c r="AD1195" i="58" l="1"/>
  <c r="AA1196" i="58"/>
  <c r="AD1196" i="58" l="1"/>
  <c r="AA1197" i="58"/>
  <c r="AD1197" i="58" l="1"/>
  <c r="AA1198" i="58"/>
  <c r="AD1198" i="58" l="1"/>
  <c r="AA1199" i="58"/>
  <c r="AD1199" i="58" l="1"/>
  <c r="AA1200" i="58"/>
  <c r="AD1200" i="58" l="1"/>
  <c r="AA1201" i="58"/>
  <c r="AD1201" i="58" l="1"/>
  <c r="AA1202" i="58"/>
  <c r="AD1202" i="58" l="1"/>
  <c r="AA1203" i="58"/>
  <c r="AD1203" i="58" l="1"/>
  <c r="AA1204" i="58"/>
  <c r="AD1204" i="58" l="1"/>
  <c r="AA1205" i="58"/>
  <c r="AD1205" i="58" l="1"/>
  <c r="AA1206" i="58"/>
  <c r="AD1206" i="58" l="1"/>
  <c r="AA1207" i="58"/>
  <c r="AD1207" i="58" l="1"/>
  <c r="AA1208" i="58"/>
  <c r="AD1208" i="58" l="1"/>
  <c r="AA1209" i="58"/>
  <c r="AD1209" i="58" l="1"/>
  <c r="AA1210" i="58"/>
  <c r="AD1210" i="58" l="1"/>
  <c r="AA1211" i="58"/>
  <c r="AD1211" i="58" l="1"/>
  <c r="AA1212" i="58"/>
  <c r="AD1212" i="58" l="1"/>
  <c r="AA1213" i="58"/>
  <c r="AD1213" i="58" l="1"/>
  <c r="AA1214" i="58"/>
  <c r="AD1214" i="58" l="1"/>
  <c r="AA1215" i="58"/>
  <c r="AD1215" i="58" l="1"/>
  <c r="AA1216" i="58"/>
  <c r="AD1216" i="58" l="1"/>
  <c r="AA1217" i="58"/>
  <c r="AD1217" i="58" l="1"/>
  <c r="AA1218" i="58"/>
  <c r="AD1218" i="58" l="1"/>
  <c r="AA1219" i="58"/>
  <c r="AD1219" i="58" l="1"/>
  <c r="AA1220" i="58"/>
  <c r="AD1220" i="58" l="1"/>
  <c r="AA1221" i="58"/>
  <c r="AD1221" i="58" l="1"/>
  <c r="AA1222" i="58"/>
  <c r="AD1222" i="58" l="1"/>
  <c r="AA1223" i="58"/>
  <c r="AD1223" i="58" l="1"/>
  <c r="AA1224" i="58"/>
  <c r="AD1224" i="58" l="1"/>
  <c r="AA1225" i="58"/>
  <c r="AD1225" i="58" l="1"/>
  <c r="AA1226" i="58"/>
  <c r="AD1226" i="58" l="1"/>
  <c r="AA1227" i="58"/>
  <c r="AD1227" i="58" l="1"/>
  <c r="AA1228" i="58"/>
  <c r="AD1228" i="58" l="1"/>
  <c r="AA1229" i="58"/>
  <c r="AD1229" i="58" l="1"/>
  <c r="AA1230" i="58"/>
  <c r="AD1230" i="58" l="1"/>
  <c r="AA1231" i="58"/>
  <c r="AD1231" i="58" l="1"/>
  <c r="AA1232" i="58"/>
  <c r="AD1232" i="58" l="1"/>
  <c r="AA1233" i="58"/>
  <c r="AD1233" i="58" l="1"/>
  <c r="AA1234" i="58"/>
  <c r="AD1234" i="58" l="1"/>
  <c r="AA1235" i="58"/>
  <c r="AD1235" i="58" l="1"/>
  <c r="AA1236" i="58"/>
  <c r="AD1236" i="58" l="1"/>
  <c r="AA1237" i="58"/>
  <c r="AD1237" i="58" l="1"/>
  <c r="AA1238" i="58"/>
  <c r="AD1238" i="58" l="1"/>
  <c r="AA1239" i="58"/>
  <c r="AD1239" i="58" l="1"/>
  <c r="AA1240" i="58"/>
  <c r="AD1240" i="58" l="1"/>
  <c r="AA1241" i="58"/>
  <c r="AD1241" i="58" l="1"/>
  <c r="AA1242" i="58"/>
  <c r="AD1242" i="58" l="1"/>
  <c r="AA1243" i="58"/>
  <c r="AD1243" i="58" l="1"/>
  <c r="AA1244" i="58"/>
  <c r="AD1244" i="58" l="1"/>
  <c r="AA1245" i="58"/>
  <c r="AD1245" i="58" l="1"/>
  <c r="AA1246" i="58"/>
  <c r="AD1246" i="58" l="1"/>
  <c r="AA1247" i="58"/>
  <c r="AD1247" i="58" l="1"/>
  <c r="AA1248" i="58"/>
  <c r="AD1248" i="58" l="1"/>
  <c r="AA1249" i="58"/>
  <c r="AD1249" i="58" l="1"/>
  <c r="AA1250" i="58"/>
  <c r="AD1250" i="58" l="1"/>
  <c r="AA1251" i="58"/>
  <c r="AD1251" i="58" l="1"/>
  <c r="AA1252" i="58"/>
  <c r="AD1252" i="58" l="1"/>
  <c r="AA1253" i="58"/>
  <c r="AD1253" i="58" l="1"/>
  <c r="AA1254" i="58"/>
  <c r="AD1254" i="58" l="1"/>
  <c r="AA1255" i="58"/>
  <c r="AD1255" i="58" l="1"/>
  <c r="AA1256" i="58"/>
  <c r="AD1256" i="58" l="1"/>
  <c r="AA1257" i="58"/>
  <c r="AD1257" i="58" l="1"/>
  <c r="AA1258" i="58"/>
  <c r="AD1258" i="58" l="1"/>
  <c r="AA1259" i="58"/>
  <c r="AD1259" i="58" l="1"/>
  <c r="AA1260" i="58"/>
  <c r="AD1260" i="58" l="1"/>
  <c r="AA1261" i="58"/>
  <c r="AD1261" i="58" l="1"/>
  <c r="AA1262" i="58"/>
  <c r="AD1262" i="58" l="1"/>
  <c r="AA1263" i="58"/>
  <c r="AD1263" i="58" l="1"/>
  <c r="AA1264" i="58"/>
  <c r="AD1264" i="58" l="1"/>
  <c r="AA1265" i="58"/>
  <c r="AD1265" i="58" l="1"/>
  <c r="AA1266" i="58"/>
  <c r="AD1266" i="58" l="1"/>
  <c r="AA1267" i="58"/>
  <c r="AD1267" i="58" l="1"/>
  <c r="AA1268" i="58"/>
  <c r="AD1268" i="58" l="1"/>
  <c r="AA1269" i="58"/>
  <c r="AD1269" i="58" l="1"/>
  <c r="AA1270" i="58"/>
  <c r="AD1270" i="58" l="1"/>
  <c r="AA1271" i="58"/>
  <c r="AD1271" i="58" l="1"/>
  <c r="AA1272" i="58"/>
  <c r="AD1272" i="58" l="1"/>
  <c r="AA1273" i="58"/>
  <c r="AD1273" i="58" l="1"/>
  <c r="AA1274" i="58"/>
  <c r="AD1274" i="58" l="1"/>
  <c r="AA1275" i="58"/>
  <c r="AD1275" i="58" l="1"/>
  <c r="AA1276" i="58"/>
  <c r="AD1276" i="58" l="1"/>
  <c r="AA1277" i="58"/>
  <c r="AD1277" i="58" l="1"/>
  <c r="AA1278" i="58"/>
  <c r="AD1278" i="58" l="1"/>
  <c r="AA1279" i="58"/>
  <c r="AD1279" i="58" l="1"/>
  <c r="AA1280" i="58"/>
  <c r="AD1280" i="58" l="1"/>
  <c r="AA1281" i="58"/>
  <c r="AD1281" i="58" l="1"/>
  <c r="AA1282" i="58"/>
  <c r="AD1282" i="58" l="1"/>
  <c r="AA1283" i="58"/>
  <c r="AD1283" i="58" l="1"/>
  <c r="AA1284" i="58"/>
  <c r="AD1284" i="58" l="1"/>
  <c r="AA1285" i="58"/>
  <c r="AD1285" i="58" l="1"/>
  <c r="AA1286" i="58"/>
  <c r="AD1286" i="58" l="1"/>
  <c r="AA1287" i="58"/>
  <c r="AD1287" i="58" l="1"/>
  <c r="AA1288" i="58"/>
  <c r="AD1288" i="58" l="1"/>
  <c r="AA1289" i="58"/>
  <c r="AD1289" i="58" l="1"/>
  <c r="AA1290" i="58"/>
  <c r="AD1290" i="58" l="1"/>
  <c r="AA1291" i="58"/>
  <c r="AD1291" i="58" l="1"/>
  <c r="AA1292" i="58"/>
  <c r="AD1292" i="58" l="1"/>
  <c r="AA1293" i="58"/>
  <c r="AD1293" i="58" l="1"/>
  <c r="AA1294" i="58"/>
  <c r="AD1294" i="58" l="1"/>
  <c r="AA1295" i="58"/>
  <c r="AD1295" i="58" l="1"/>
  <c r="AA1296" i="58"/>
  <c r="AD1296" i="58" l="1"/>
  <c r="AA1297" i="58"/>
  <c r="AD1297" i="58" l="1"/>
  <c r="AA1298" i="58"/>
  <c r="AD1298" i="58" l="1"/>
  <c r="AA1299" i="58"/>
  <c r="AD1299" i="58" l="1"/>
  <c r="AA1300" i="58"/>
  <c r="AD1300" i="58" l="1"/>
  <c r="AA1301" i="58"/>
  <c r="AD1301" i="58" l="1"/>
  <c r="AA1302" i="58"/>
  <c r="AD1302" i="58" l="1"/>
  <c r="AA1303" i="58"/>
  <c r="AD1303" i="58" l="1"/>
  <c r="AA1304" i="58"/>
  <c r="AD1304" i="58" l="1"/>
  <c r="AA1305" i="58"/>
  <c r="AD1305" i="58" l="1"/>
  <c r="AA1306" i="58"/>
  <c r="AD1306" i="58" l="1"/>
  <c r="AA1307" i="58"/>
  <c r="AD1307" i="58" l="1"/>
  <c r="AA1308" i="58"/>
  <c r="AD1308" i="58" l="1"/>
  <c r="AA1309" i="58"/>
  <c r="AD1309" i="58" l="1"/>
  <c r="AA1310" i="58"/>
  <c r="AD1310" i="58" l="1"/>
  <c r="AA1311" i="58"/>
  <c r="AD1311" i="58" l="1"/>
  <c r="AA1312" i="58"/>
  <c r="AD1312" i="58" l="1"/>
  <c r="AA1313" i="58"/>
  <c r="AD1313" i="58" l="1"/>
  <c r="AA1314" i="58"/>
  <c r="AD1314" i="58" l="1"/>
  <c r="AA1315" i="58"/>
  <c r="AD1315" i="58" l="1"/>
  <c r="AA1316" i="58"/>
  <c r="AD1316" i="58" l="1"/>
  <c r="AA1317" i="58"/>
  <c r="AD1317" i="58" l="1"/>
  <c r="AA1318" i="58"/>
  <c r="AD1318" i="58" l="1"/>
  <c r="AA1319" i="58"/>
  <c r="AD1319" i="58" l="1"/>
  <c r="AA1320" i="58"/>
  <c r="AD1320" i="58" l="1"/>
  <c r="AA1321" i="58"/>
  <c r="AD1321" i="58" l="1"/>
  <c r="AA1322" i="58"/>
  <c r="AD1322" i="58" l="1"/>
  <c r="AA1323" i="58"/>
  <c r="AD1323" i="58" l="1"/>
  <c r="AA1324" i="58"/>
  <c r="AD1324" i="58" l="1"/>
  <c r="AA1325" i="58"/>
  <c r="AD1325" i="58" l="1"/>
  <c r="AA1326" i="58"/>
  <c r="AD1326" i="58" l="1"/>
  <c r="AA1327" i="58"/>
  <c r="AD1327" i="58" l="1"/>
  <c r="AA1328" i="58"/>
  <c r="AD1328" i="58" l="1"/>
  <c r="AA1329" i="58"/>
  <c r="AD1329" i="58" l="1"/>
  <c r="AA1330" i="58"/>
  <c r="AD1330" i="58" l="1"/>
  <c r="AA1331" i="58"/>
  <c r="AD1331" i="58" l="1"/>
  <c r="AA1332" i="58"/>
  <c r="AD1332" i="58" l="1"/>
  <c r="AA1333" i="58"/>
  <c r="AD1333" i="58" l="1"/>
  <c r="AA1334" i="58"/>
  <c r="AD1334" i="58" l="1"/>
  <c r="AA1335" i="58"/>
  <c r="AD1335" i="58" l="1"/>
  <c r="AA1336" i="58"/>
  <c r="AD1336" i="58" l="1"/>
  <c r="AA1337" i="58"/>
  <c r="AD1337" i="58" l="1"/>
  <c r="AA1338" i="58"/>
  <c r="AD1338" i="58" l="1"/>
  <c r="AA1339" i="58"/>
  <c r="AD1339" i="58" l="1"/>
  <c r="AA1340" i="58"/>
  <c r="AD1340" i="58" l="1"/>
  <c r="AA1341" i="58"/>
  <c r="AD1341" i="58" l="1"/>
  <c r="AA1342" i="58"/>
  <c r="AD1342" i="58" l="1"/>
  <c r="AA1343" i="58"/>
  <c r="AD1343" i="58" l="1"/>
  <c r="AA1344" i="58"/>
  <c r="AD1344" i="58" l="1"/>
  <c r="AA1345" i="58"/>
  <c r="AD1345" i="58" l="1"/>
  <c r="AA1346" i="58"/>
  <c r="AD1346" i="58" l="1"/>
  <c r="AA1347" i="58"/>
  <c r="AD1347" i="58" l="1"/>
  <c r="AA1348" i="58"/>
  <c r="AD1348" i="58" l="1"/>
  <c r="AA1349" i="58"/>
  <c r="AD1349" i="58" l="1"/>
  <c r="AA1350" i="58"/>
  <c r="AD1350" i="58" l="1"/>
  <c r="AA1351" i="58"/>
  <c r="AD1351" i="58" l="1"/>
  <c r="AA1352" i="58"/>
  <c r="AD1352" i="58" l="1"/>
  <c r="AA1353" i="58"/>
  <c r="AD1353" i="58" l="1"/>
  <c r="AA1354" i="58"/>
  <c r="AD1354" i="58" l="1"/>
  <c r="AA1355" i="58"/>
  <c r="AD1355" i="58" l="1"/>
  <c r="AA1356" i="58"/>
  <c r="AD1356" i="58" l="1"/>
  <c r="AA1357" i="58"/>
  <c r="AD1357" i="58" l="1"/>
  <c r="AA1358" i="58"/>
  <c r="AD1358" i="58" l="1"/>
  <c r="AA1359" i="58"/>
  <c r="AD1359" i="58" l="1"/>
  <c r="AA1360" i="58"/>
  <c r="AD1360" i="58" l="1"/>
  <c r="AA1361" i="58"/>
  <c r="AD1361" i="58" l="1"/>
  <c r="AA1362" i="58"/>
  <c r="AD1362" i="58" l="1"/>
  <c r="AA1363" i="58"/>
  <c r="AD1363" i="58" l="1"/>
  <c r="AA1364" i="58"/>
  <c r="AD1364" i="58" l="1"/>
  <c r="AA1365" i="58"/>
  <c r="AD1365" i="58" l="1"/>
  <c r="AA1366" i="58"/>
  <c r="AD1366" i="58" l="1"/>
  <c r="AA1367" i="58"/>
  <c r="AD1367" i="58" l="1"/>
  <c r="AA1368" i="58"/>
  <c r="AD1368" i="58" l="1"/>
  <c r="AA1369" i="58"/>
  <c r="AD1369" i="58" l="1"/>
  <c r="AA1370" i="58"/>
  <c r="AD1370" i="58" l="1"/>
  <c r="AA1371" i="58"/>
  <c r="AD1371" i="58" l="1"/>
  <c r="AA1372" i="58"/>
  <c r="AD1372" i="58" l="1"/>
  <c r="AA1373" i="58"/>
  <c r="AD1373" i="58" l="1"/>
  <c r="AA1374" i="58"/>
  <c r="AD1374" i="58" l="1"/>
  <c r="AA1375" i="58"/>
  <c r="AD1375" i="58" l="1"/>
  <c r="AA1376" i="58"/>
  <c r="AD1376" i="58" l="1"/>
  <c r="AA1377" i="58"/>
  <c r="AD1377" i="58" l="1"/>
  <c r="AA1378" i="58"/>
  <c r="AD1378" i="58" l="1"/>
  <c r="AA1379" i="58"/>
  <c r="AD1379" i="58" l="1"/>
  <c r="AA1380" i="58"/>
  <c r="AD1380" i="58" l="1"/>
  <c r="AA1381" i="58"/>
  <c r="AD1381" i="58" l="1"/>
  <c r="AA1382" i="58"/>
  <c r="AD1382" i="58" l="1"/>
  <c r="AA1383" i="58"/>
  <c r="AD1383" i="58" l="1"/>
  <c r="AA1384" i="58"/>
  <c r="AD1384" i="58" l="1"/>
  <c r="AA1385" i="58"/>
  <c r="AD1385" i="58" l="1"/>
  <c r="AA1386" i="58"/>
  <c r="AD1386" i="58" l="1"/>
  <c r="AA1387" i="58"/>
  <c r="AD1387" i="58" l="1"/>
  <c r="AA1388" i="58"/>
  <c r="AD1388" i="58" l="1"/>
  <c r="AA1389" i="58"/>
  <c r="AD1389" i="58" l="1"/>
  <c r="AA1390" i="58"/>
  <c r="AD1390" i="58" l="1"/>
  <c r="AA1391" i="58"/>
  <c r="AD1391" i="58" l="1"/>
  <c r="AA1392" i="58"/>
  <c r="AD1392" i="58" l="1"/>
  <c r="AA1393" i="58"/>
  <c r="AD1393" i="58" l="1"/>
  <c r="AA1394" i="58"/>
  <c r="AD1394" i="58" l="1"/>
  <c r="AA1395" i="58"/>
  <c r="AD1395" i="58" l="1"/>
  <c r="AA1396" i="58"/>
  <c r="AD1396" i="58" l="1"/>
  <c r="AA1397" i="58"/>
  <c r="AD1397" i="58" l="1"/>
  <c r="AA1398" i="58"/>
  <c r="AD1398" i="58" l="1"/>
  <c r="AA1399" i="58"/>
  <c r="AD1399" i="58" l="1"/>
  <c r="AA1400" i="58"/>
  <c r="AD1400" i="58" l="1"/>
  <c r="AA1401" i="58"/>
  <c r="AD1401" i="58" l="1"/>
  <c r="AA1402" i="58"/>
  <c r="AD1402" i="58" l="1"/>
  <c r="AA1403" i="58"/>
  <c r="AD1403" i="58" l="1"/>
  <c r="AA1404" i="58"/>
  <c r="AD1404" i="58" l="1"/>
  <c r="AA1405" i="58"/>
  <c r="AD1405" i="58" l="1"/>
  <c r="AA1406" i="58"/>
  <c r="AD1406" i="58" l="1"/>
  <c r="AA1407" i="58"/>
  <c r="AD1407" i="58" l="1"/>
  <c r="AA1408" i="58"/>
  <c r="AD1408" i="58" l="1"/>
  <c r="AA1409" i="58"/>
  <c r="AD1409" i="58" l="1"/>
  <c r="AA1410" i="58"/>
  <c r="AD1410" i="58" l="1"/>
  <c r="AA1411" i="58"/>
  <c r="AD1411" i="58" l="1"/>
  <c r="AA1412" i="58"/>
  <c r="AD1412" i="58" l="1"/>
  <c r="AA1413" i="58"/>
  <c r="AD1413" i="58" l="1"/>
  <c r="AA1414" i="58"/>
  <c r="AD1414" i="58" l="1"/>
  <c r="AA1415" i="58"/>
  <c r="AD1415" i="58" l="1"/>
  <c r="AA1416" i="58"/>
  <c r="AD1416" i="58" l="1"/>
  <c r="AA1417" i="58"/>
  <c r="AD1417" i="58" l="1"/>
  <c r="AA1418" i="58"/>
  <c r="AD1418" i="58" l="1"/>
  <c r="AA1419" i="58"/>
  <c r="AD1419" i="58" l="1"/>
  <c r="AA1420" i="58"/>
  <c r="AD1420" i="58" l="1"/>
  <c r="AA1421" i="58"/>
  <c r="AD1421" i="58" l="1"/>
  <c r="AA1422" i="58"/>
  <c r="AD1422" i="58" l="1"/>
  <c r="AA1423" i="58"/>
  <c r="AD1423" i="58" l="1"/>
  <c r="AA1424" i="58"/>
  <c r="AD1424" i="58" l="1"/>
  <c r="AA1425" i="58"/>
  <c r="AD1425" i="58" l="1"/>
  <c r="AA1426" i="58"/>
  <c r="AD1426" i="58" l="1"/>
  <c r="AA1427" i="58"/>
  <c r="AD1427" i="58" l="1"/>
  <c r="AA1428" i="58"/>
  <c r="AD1428" i="58" l="1"/>
  <c r="AA1429" i="58"/>
  <c r="AD1429" i="58" l="1"/>
  <c r="AA1430" i="58"/>
  <c r="AD1430" i="58" l="1"/>
  <c r="AA1431" i="58"/>
  <c r="AD1431" i="58" l="1"/>
  <c r="AA1432" i="58"/>
  <c r="AD1432" i="58" l="1"/>
  <c r="AA1433" i="58"/>
  <c r="AD1433" i="58" l="1"/>
  <c r="AA1434" i="58"/>
  <c r="AD1434" i="58" l="1"/>
  <c r="AA1435" i="58"/>
  <c r="AD1435" i="58" l="1"/>
  <c r="AA1436" i="58"/>
  <c r="AD1436" i="58" l="1"/>
  <c r="AA1437" i="58"/>
  <c r="AD1437" i="58" l="1"/>
  <c r="AA1438" i="58"/>
  <c r="AD1438" i="58" l="1"/>
  <c r="AA1439" i="58"/>
  <c r="AD1439" i="58" l="1"/>
  <c r="AA1440" i="58"/>
  <c r="AD1440" i="58" l="1"/>
  <c r="AA1441" i="58"/>
  <c r="AD1441" i="58" l="1"/>
  <c r="AA1442" i="58"/>
  <c r="AD1442" i="58" l="1"/>
  <c r="AA1443" i="58"/>
  <c r="AD1443" i="58" l="1"/>
  <c r="AA1444" i="58"/>
  <c r="AD1444" i="58" l="1"/>
  <c r="AA1445" i="58"/>
  <c r="AD1445" i="58" l="1"/>
  <c r="AA1446" i="58"/>
  <c r="AD1446" i="58" l="1"/>
  <c r="AA1447" i="58"/>
  <c r="AD1447" i="58" l="1"/>
  <c r="AA1448" i="58"/>
  <c r="AD1448" i="58" l="1"/>
  <c r="AA1449" i="58"/>
  <c r="AD1449" i="58" l="1"/>
  <c r="AA1450" i="58"/>
  <c r="AD1450" i="58" l="1"/>
  <c r="AA1451" i="58"/>
  <c r="AD1451" i="58" l="1"/>
  <c r="AA1452" i="58"/>
  <c r="AD1452" i="58" l="1"/>
  <c r="AA1453" i="58"/>
  <c r="AD1453" i="58" l="1"/>
  <c r="AA1454" i="58"/>
  <c r="AD1454" i="58" l="1"/>
  <c r="AA1455" i="58"/>
  <c r="AD1455" i="58" l="1"/>
  <c r="AA1456" i="58"/>
  <c r="AD1456" i="58" l="1"/>
  <c r="AA1457" i="58"/>
  <c r="AD1457" i="58" l="1"/>
  <c r="AA1458" i="58"/>
  <c r="AD1458" i="58" l="1"/>
  <c r="AA1459" i="58"/>
  <c r="AD1459" i="58" l="1"/>
  <c r="AA1460" i="58"/>
  <c r="AD1460" i="58" l="1"/>
  <c r="AA1461" i="58"/>
  <c r="AD1461" i="58" l="1"/>
  <c r="AA1462" i="58"/>
  <c r="AD1462" i="58" l="1"/>
  <c r="AA1463" i="58"/>
  <c r="AD1463" i="58" l="1"/>
  <c r="AA1464" i="58"/>
  <c r="AD1464" i="58" l="1"/>
  <c r="AA1465" i="58"/>
  <c r="AD1465" i="58" l="1"/>
  <c r="AA1466" i="58"/>
  <c r="AD1466" i="58" l="1"/>
  <c r="AA1467" i="58"/>
  <c r="AD1467" i="58" l="1"/>
  <c r="AA1468" i="58"/>
  <c r="AD1468" i="58" l="1"/>
  <c r="AA1469" i="58"/>
  <c r="AD1469" i="58" l="1"/>
  <c r="AA1470" i="58"/>
  <c r="AG19" i="58"/>
  <c r="AD1470" i="58" l="1"/>
  <c r="AA1471" i="58"/>
  <c r="AD1471" i="58" l="1"/>
  <c r="AA1472" i="58"/>
  <c r="AD1472" i="58" l="1"/>
  <c r="AA1473" i="58"/>
  <c r="AD1473" i="58" l="1"/>
  <c r="AA1474" i="58"/>
  <c r="AD1474" i="58" l="1"/>
  <c r="AA1475" i="58"/>
  <c r="AD1475" i="58" l="1"/>
  <c r="AA1476" i="58"/>
  <c r="AD1476" i="58" l="1"/>
  <c r="AA1477" i="58"/>
  <c r="AD1477" i="58" l="1"/>
  <c r="AA1478" i="58"/>
  <c r="AD1478" i="58" l="1"/>
  <c r="AA1479" i="58"/>
  <c r="AD1479" i="58" l="1"/>
  <c r="AA1480" i="58"/>
  <c r="AD1480" i="58" l="1"/>
  <c r="AA1481" i="58"/>
  <c r="AD1481" i="58" l="1"/>
  <c r="AA1482" i="58"/>
  <c r="AD1482" i="58" l="1"/>
  <c r="AA1483" i="58"/>
  <c r="AD1483" i="58" l="1"/>
  <c r="AA1484" i="58"/>
  <c r="AD1484" i="58" l="1"/>
  <c r="AA1485" i="58"/>
  <c r="AD1485" i="58" l="1"/>
  <c r="AA1486" i="58"/>
  <c r="AD1486" i="58" l="1"/>
  <c r="AA1487" i="58"/>
  <c r="AD1487" i="58" l="1"/>
  <c r="AA1488" i="58"/>
  <c r="AD1488" i="58" l="1"/>
  <c r="AA1489" i="58"/>
  <c r="AD1489" i="58" l="1"/>
  <c r="AA1490" i="58"/>
  <c r="AD1490" i="58" l="1"/>
  <c r="AA1491" i="58"/>
  <c r="AD1491" i="58" l="1"/>
  <c r="AA1492" i="58"/>
  <c r="AD1492" i="58" l="1"/>
  <c r="AA1493" i="58"/>
  <c r="AD1493" i="58" l="1"/>
  <c r="AA1494" i="58"/>
  <c r="AD1494" i="58" l="1"/>
  <c r="AA1495" i="58"/>
  <c r="AD1495" i="58" l="1"/>
  <c r="AA1496" i="58"/>
  <c r="AD1496" i="58" l="1"/>
  <c r="AA1497" i="58"/>
  <c r="AD1497" i="58" l="1"/>
  <c r="AA1498" i="58"/>
  <c r="AD1498" i="58" l="1"/>
  <c r="AA1499" i="58"/>
  <c r="AD1499" i="58" l="1"/>
  <c r="AA1500" i="58"/>
  <c r="AD1500" i="58" l="1"/>
  <c r="AA1501" i="58"/>
  <c r="AD1501" i="58" l="1"/>
  <c r="AA1502" i="58"/>
  <c r="AD1502" i="58" l="1"/>
  <c r="AA1503" i="58"/>
  <c r="AD1503" i="58" l="1"/>
  <c r="AA1504" i="58"/>
  <c r="AD1504" i="58" l="1"/>
  <c r="AA1505" i="58"/>
  <c r="AD1505" i="58" l="1"/>
  <c r="AA1506" i="58"/>
  <c r="AD1506" i="58" l="1"/>
  <c r="AA1507" i="58"/>
  <c r="AD1507" i="58" l="1"/>
  <c r="AA1508" i="58"/>
  <c r="AD1508" i="58" l="1"/>
  <c r="AA1509" i="58"/>
  <c r="AD1509" i="58" l="1"/>
  <c r="AA1510" i="58"/>
  <c r="AD1510" i="58" l="1"/>
  <c r="AA1511" i="58"/>
  <c r="AD1511" i="58" l="1"/>
  <c r="AA1512" i="58"/>
  <c r="AD1512" i="58" l="1"/>
  <c r="AA1513" i="58"/>
  <c r="AD1513" i="58" l="1"/>
  <c r="AA1514" i="58"/>
  <c r="AD1514" i="58" l="1"/>
  <c r="AA1515" i="58"/>
  <c r="AD1515" i="58" l="1"/>
  <c r="AA1516" i="58"/>
  <c r="AD1516" i="58" l="1"/>
  <c r="AA1517" i="58"/>
  <c r="AD1517" i="58" l="1"/>
  <c r="AA1518" i="58"/>
  <c r="AD1518" i="58" l="1"/>
  <c r="AA1519" i="58"/>
  <c r="AD1519" i="58" l="1"/>
  <c r="AA1520" i="58"/>
  <c r="AD1520" i="58" l="1"/>
  <c r="AA1521" i="58"/>
  <c r="AD1521" i="58" l="1"/>
  <c r="AA1522" i="58"/>
  <c r="AD1522" i="58" l="1"/>
  <c r="AA1523" i="58"/>
  <c r="AD1523" i="58" l="1"/>
  <c r="AA1524" i="58"/>
  <c r="AD1524" i="58" l="1"/>
  <c r="AA1525" i="58"/>
  <c r="AD1525" i="58" l="1"/>
  <c r="AA1526" i="58"/>
  <c r="AD1526" i="58" l="1"/>
  <c r="AA1527" i="58"/>
  <c r="AD1527" i="58" l="1"/>
  <c r="AA1528" i="58"/>
  <c r="AD1528" i="58" l="1"/>
  <c r="AA1529" i="58"/>
  <c r="AD1529" i="58" l="1"/>
  <c r="AA1530" i="58"/>
  <c r="AD1530" i="58" l="1"/>
  <c r="AA1531" i="58"/>
  <c r="AD1531" i="58" l="1"/>
  <c r="AA1532" i="58"/>
  <c r="AD1532" i="58" l="1"/>
  <c r="AA1533" i="58"/>
  <c r="AD1533" i="58" l="1"/>
  <c r="AA1534" i="58"/>
  <c r="AD1534" i="58" l="1"/>
  <c r="AA1535" i="58"/>
  <c r="AD1535" i="58" l="1"/>
  <c r="AA1536" i="58"/>
  <c r="AD1536" i="58" l="1"/>
  <c r="AA1537" i="58"/>
  <c r="AD1537" i="58" l="1"/>
  <c r="AA1538" i="58"/>
  <c r="AD1538" i="58" l="1"/>
  <c r="AA1539" i="58"/>
  <c r="AD1539" i="58" l="1"/>
  <c r="AA1540" i="58"/>
  <c r="AD1540" i="58" l="1"/>
  <c r="AA1541" i="58"/>
  <c r="AD1541" i="58" l="1"/>
  <c r="AA1542" i="58"/>
  <c r="AD1542" i="58" l="1"/>
  <c r="AA1543" i="58"/>
  <c r="AD1543" i="58" l="1"/>
  <c r="AA1544" i="58"/>
  <c r="AD1544" i="58" l="1"/>
  <c r="AA1545" i="58"/>
  <c r="AD1545" i="58" l="1"/>
  <c r="AA1546" i="58"/>
  <c r="AD1546" i="58" l="1"/>
  <c r="AA1547" i="58"/>
  <c r="AD1547" i="58" l="1"/>
  <c r="AA1548" i="58"/>
  <c r="AD1548" i="58" l="1"/>
  <c r="AA1549" i="58"/>
  <c r="AD1549" i="58" l="1"/>
  <c r="AA1550" i="58"/>
  <c r="AD1550" i="58" l="1"/>
  <c r="AA1551" i="58"/>
  <c r="AD1551" i="58" l="1"/>
  <c r="AA1552" i="58"/>
  <c r="AD1552" i="58" l="1"/>
  <c r="AA1553" i="58"/>
  <c r="AD1553" i="58" l="1"/>
  <c r="AA1554" i="58"/>
  <c r="AD1554" i="58" l="1"/>
  <c r="AA1555" i="58"/>
  <c r="AD1555" i="58" l="1"/>
  <c r="AA1556" i="58"/>
  <c r="AD1556" i="58" l="1"/>
  <c r="AA1557" i="58"/>
  <c r="AD1557" i="58" l="1"/>
  <c r="AA1558" i="58"/>
  <c r="AD1558" i="58" l="1"/>
  <c r="AA1559" i="58"/>
  <c r="AD1559" i="58" l="1"/>
  <c r="AA1560" i="58"/>
  <c r="AD1560" i="58" l="1"/>
  <c r="AA1561" i="58"/>
  <c r="AD1561" i="58" l="1"/>
  <c r="AA1562" i="58"/>
  <c r="AD1562" i="58" l="1"/>
  <c r="AA1563" i="58"/>
  <c r="AD1563" i="58" l="1"/>
  <c r="AA1564" i="58"/>
  <c r="AD1564" i="58" l="1"/>
  <c r="AA1565" i="58"/>
  <c r="AD1565" i="58" l="1"/>
  <c r="AA1566" i="58"/>
  <c r="AD1566" i="58" l="1"/>
  <c r="AA1567" i="58"/>
  <c r="AD1567" i="58" l="1"/>
  <c r="AA1568" i="58"/>
  <c r="AD1568" i="58" l="1"/>
  <c r="AA1569" i="58"/>
  <c r="AD1569" i="58" l="1"/>
  <c r="AA1570" i="58"/>
  <c r="AD1570" i="58" l="1"/>
  <c r="AA1571" i="58"/>
  <c r="AD1571" i="58" l="1"/>
  <c r="AA1572" i="58"/>
  <c r="AD1572" i="58" l="1"/>
  <c r="AA1573" i="58"/>
  <c r="AD1573" i="58" l="1"/>
  <c r="AA1574" i="58"/>
  <c r="AD1574" i="58" l="1"/>
  <c r="AA1575" i="58"/>
  <c r="AD1575" i="58" l="1"/>
  <c r="AA1576" i="58"/>
  <c r="AD1576" i="58" l="1"/>
  <c r="AA1577" i="58"/>
  <c r="AD1577" i="58" l="1"/>
  <c r="AA1578" i="58"/>
  <c r="AD1578" i="58" l="1"/>
  <c r="AA1579" i="58"/>
  <c r="AD1579" i="58" l="1"/>
  <c r="AA1580" i="58"/>
  <c r="AD1580" i="58" l="1"/>
  <c r="AA1581" i="58"/>
  <c r="AD1581" i="58" l="1"/>
  <c r="AA1582" i="58"/>
  <c r="AD1582" i="58" l="1"/>
  <c r="AA1583" i="58"/>
  <c r="AD1583" i="58" l="1"/>
  <c r="AA1584" i="58"/>
  <c r="AD1584" i="58" l="1"/>
  <c r="AA1585" i="58"/>
  <c r="AD1585" i="58" l="1"/>
  <c r="AA1586" i="58"/>
  <c r="AD1586" i="58" l="1"/>
  <c r="AA1587" i="58"/>
  <c r="AD1587" i="58" l="1"/>
  <c r="AA1588" i="58"/>
  <c r="AD1588" i="58" l="1"/>
  <c r="AA1589" i="58"/>
  <c r="AD1589" i="58" l="1"/>
  <c r="AA1590" i="58"/>
  <c r="AD1590" i="58" l="1"/>
  <c r="AA1591" i="58"/>
  <c r="AD1591" i="58" l="1"/>
  <c r="AA1592" i="58"/>
  <c r="AD1592" i="58" l="1"/>
  <c r="AA1593" i="58"/>
  <c r="AD1593" i="58" l="1"/>
  <c r="AA1594" i="58"/>
  <c r="AD1594" i="58" l="1"/>
  <c r="AA1595" i="58"/>
  <c r="AD1595" i="58" l="1"/>
  <c r="AA1596" i="58"/>
  <c r="AD1596" i="58" l="1"/>
  <c r="AA1597" i="58"/>
  <c r="AD1597" i="58" l="1"/>
  <c r="AA1598" i="58"/>
  <c r="AD1598" i="58" l="1"/>
  <c r="AA1599" i="58"/>
  <c r="AD1599" i="58" l="1"/>
  <c r="AA1600" i="58"/>
  <c r="AD1600" i="58" l="1"/>
  <c r="AA1601" i="58"/>
  <c r="AD1601" i="58" l="1"/>
  <c r="AA1602" i="58"/>
  <c r="AD1602" i="58" l="1"/>
  <c r="AA1603" i="58"/>
  <c r="AD1603" i="58" l="1"/>
  <c r="AA1604" i="58"/>
  <c r="AD1604" i="58" l="1"/>
  <c r="AA1605" i="58"/>
  <c r="AD1605" i="58" l="1"/>
  <c r="AA1606" i="58"/>
  <c r="AD1606" i="58" l="1"/>
  <c r="AA1607" i="58"/>
  <c r="AD1607" i="58" l="1"/>
  <c r="AA1608" i="58"/>
  <c r="AD1608" i="58" l="1"/>
  <c r="AA1609" i="58"/>
  <c r="AD1609" i="58" l="1"/>
  <c r="AA1610" i="58"/>
  <c r="AD1610" i="58" l="1"/>
  <c r="AA1611" i="58"/>
  <c r="AD1611" i="58" l="1"/>
  <c r="AA1612" i="58"/>
  <c r="AD1612" i="58" l="1"/>
  <c r="AA1613" i="58"/>
  <c r="AD1613" i="58" l="1"/>
  <c r="AA1614" i="58"/>
  <c r="AD1614" i="58" l="1"/>
  <c r="AA1615" i="58"/>
  <c r="AD1615" i="58" l="1"/>
  <c r="AA1616" i="58"/>
  <c r="AD1616" i="58" l="1"/>
  <c r="AA1617" i="58"/>
  <c r="AD1617" i="58" l="1"/>
  <c r="AA1618" i="58"/>
  <c r="AD1618" i="58" l="1"/>
  <c r="AA1619" i="58"/>
  <c r="AD1619" i="58" l="1"/>
  <c r="AA1620" i="58"/>
  <c r="AD1620" i="58" l="1"/>
  <c r="AA1621" i="58"/>
  <c r="AD1621" i="58" l="1"/>
  <c r="AA1622" i="58"/>
  <c r="AD1622" i="58" l="1"/>
  <c r="AA1623" i="58"/>
  <c r="AD1623" i="58" l="1"/>
  <c r="AA1624" i="58"/>
  <c r="AD1624" i="58" l="1"/>
  <c r="AA1625" i="58"/>
  <c r="AD1625" i="58" l="1"/>
  <c r="AA1626" i="58"/>
  <c r="AD1626" i="58" l="1"/>
  <c r="AA1627" i="58"/>
  <c r="AD1627" i="58" l="1"/>
  <c r="AA1628" i="58"/>
  <c r="AD1628" i="58" l="1"/>
  <c r="AA1629" i="58"/>
  <c r="AD1629" i="58" l="1"/>
  <c r="AA1630" i="58"/>
  <c r="AD1630" i="58" l="1"/>
  <c r="AA1631" i="58"/>
  <c r="AD1631" i="58" l="1"/>
  <c r="AA1632" i="58"/>
  <c r="AD1632" i="58" l="1"/>
  <c r="AA1633" i="58"/>
  <c r="AD1633" i="58" l="1"/>
  <c r="AA1634" i="58"/>
  <c r="AD1634" i="58" l="1"/>
  <c r="AA1635" i="58"/>
  <c r="AD1635" i="58" l="1"/>
  <c r="AA1636" i="58"/>
  <c r="AD1636" i="58" l="1"/>
  <c r="AA1637" i="58"/>
  <c r="AD1637" i="58" l="1"/>
  <c r="AA1638" i="58"/>
  <c r="AD1638" i="58" l="1"/>
  <c r="AA1639" i="58"/>
  <c r="AD1639" i="58" l="1"/>
  <c r="AA1640" i="58"/>
  <c r="AD1640" i="58" l="1"/>
  <c r="AA1641" i="58"/>
  <c r="AD1641" i="58" l="1"/>
  <c r="AA1642" i="58"/>
  <c r="AD1642" i="58" l="1"/>
  <c r="AA1643" i="58"/>
  <c r="AD1643" i="58" l="1"/>
  <c r="AA1644" i="58"/>
  <c r="AD1644" i="58" l="1"/>
  <c r="AA1645" i="58"/>
  <c r="AD1645" i="58" l="1"/>
  <c r="AA1646" i="58"/>
  <c r="AD1646" i="58" l="1"/>
  <c r="AA1647" i="58"/>
  <c r="AD1647" i="58" l="1"/>
  <c r="AA1648" i="58"/>
  <c r="AD1648" i="58" l="1"/>
  <c r="AA1649" i="58"/>
  <c r="AD1649" i="58" l="1"/>
  <c r="AA1650" i="58"/>
  <c r="AD1650" i="58" l="1"/>
  <c r="AA1651" i="58"/>
  <c r="AD1651" i="58" l="1"/>
  <c r="AA1652" i="58"/>
  <c r="AD1652" i="58" l="1"/>
  <c r="AA1653" i="58"/>
  <c r="AG18" i="58"/>
  <c r="AD1653" i="58" l="1"/>
  <c r="AD20" i="58" s="1"/>
  <c r="AA1654" i="58"/>
  <c r="AA1655" i="58" s="1"/>
  <c r="AA1656" i="58" s="1"/>
  <c r="AA1657" i="58" s="1"/>
  <c r="AA1658" i="58" s="1"/>
  <c r="AA1659" i="58" s="1"/>
  <c r="AA1660" i="58" s="1"/>
  <c r="AA1661" i="58" s="1"/>
  <c r="AA1662" i="58" s="1"/>
  <c r="AA1663" i="58" s="1"/>
  <c r="AA1664" i="58" s="1"/>
  <c r="AA1665" i="58" s="1"/>
  <c r="AA1666" i="58" s="1"/>
  <c r="AA1667" i="58" s="1"/>
  <c r="AA1668" i="58" s="1"/>
  <c r="AA1669" i="58" s="1"/>
  <c r="AA1670" i="58" s="1"/>
  <c r="AA1671" i="58" s="1"/>
  <c r="AA1672" i="58" s="1"/>
  <c r="AA1673" i="58" s="1"/>
  <c r="AA1674" i="58" s="1"/>
  <c r="AA1675" i="58" s="1"/>
  <c r="AA1676" i="58" s="1"/>
  <c r="AA1677" i="58" s="1"/>
  <c r="AA1678" i="58" s="1"/>
  <c r="AA1679" i="58" s="1"/>
  <c r="AA1680" i="58" s="1"/>
  <c r="AA1681" i="58" s="1"/>
  <c r="AA1682" i="58" s="1"/>
  <c r="AA1683" i="58" s="1"/>
  <c r="AA1684" i="58" s="1"/>
  <c r="AA1685" i="58" s="1"/>
  <c r="AA1686" i="58" s="1"/>
  <c r="AA1687" i="58" s="1"/>
  <c r="AA1688" i="58" s="1"/>
  <c r="AA1689" i="58" s="1"/>
  <c r="AA1690" i="58" s="1"/>
  <c r="AA1691" i="58" s="1"/>
  <c r="AA1692" i="58" s="1"/>
  <c r="AA1693" i="58" s="1"/>
  <c r="AA1694" i="58" s="1"/>
  <c r="AA1695" i="58" s="1"/>
  <c r="AA1696" i="58" s="1"/>
  <c r="AA1697" i="58" s="1"/>
  <c r="AA1698" i="58" s="1"/>
  <c r="AA1699" i="58" s="1"/>
  <c r="AA1700" i="58" s="1"/>
  <c r="AA1701" i="58" s="1"/>
  <c r="AA20" i="58"/>
  <c r="V20" i="58" s="1"/>
</calcChain>
</file>

<file path=xl/sharedStrings.xml><?xml version="1.0" encoding="utf-8"?>
<sst xmlns="http://schemas.openxmlformats.org/spreadsheetml/2006/main" count="94" uniqueCount="62">
  <si>
    <t>tahiti</t>
  </si>
  <si>
    <t>darwin</t>
  </si>
  <si>
    <t>SOI</t>
  </si>
  <si>
    <t>time</t>
  </si>
  <si>
    <t>first</t>
  </si>
  <si>
    <t>second</t>
  </si>
  <si>
    <t>Mathieu</t>
  </si>
  <si>
    <t>Derivs</t>
  </si>
  <si>
    <t>A</t>
  </si>
  <si>
    <t>D</t>
  </si>
  <si>
    <t>soi_nino</t>
  </si>
  <si>
    <t>SOI LHS</t>
  </si>
  <si>
    <t>Forcing RHS</t>
  </si>
  <si>
    <t>Low</t>
  </si>
  <si>
    <t>Year</t>
  </si>
  <si>
    <t>T</t>
  </si>
  <si>
    <t>A2</t>
  </si>
  <si>
    <t>T2</t>
  </si>
  <si>
    <t>D2</t>
  </si>
  <si>
    <t>AT</t>
  </si>
  <si>
    <t>M2</t>
  </si>
  <si>
    <t>LOWER</t>
  </si>
  <si>
    <t>UPPER</t>
  </si>
  <si>
    <t>weighted</t>
  </si>
  <si>
    <t>Drac</t>
  </si>
  <si>
    <t>DA</t>
  </si>
  <si>
    <t>DT</t>
  </si>
  <si>
    <t>a</t>
  </si>
  <si>
    <t>t</t>
  </si>
  <si>
    <t>a2</t>
  </si>
  <si>
    <t>t2</t>
  </si>
  <si>
    <t>at</t>
  </si>
  <si>
    <t>wgt</t>
  </si>
  <si>
    <t>Anom</t>
  </si>
  <si>
    <t>Trop</t>
  </si>
  <si>
    <t>Min/Month</t>
  </si>
  <si>
    <t>Phase days</t>
  </si>
  <si>
    <t>DAT</t>
  </si>
  <si>
    <t>dat</t>
  </si>
  <si>
    <t>,$B$2,$F$3,$AF$17:$AF$19,$AG$1,$AD$2</t>
  </si>
  <si>
    <t>1/2 year</t>
  </si>
  <si>
    <t>double</t>
  </si>
  <si>
    <t>A+B+C</t>
  </si>
  <si>
    <t>4A=sum()</t>
  </si>
  <si>
    <t>A+B-C</t>
  </si>
  <si>
    <t>4B=sum(1)-sum(2)</t>
  </si>
  <si>
    <t>A-B+C</t>
  </si>
  <si>
    <t>4C=sum(1)-sum(3)</t>
  </si>
  <si>
    <t>A-B-C</t>
  </si>
  <si>
    <t>`</t>
  </si>
  <si>
    <t>wt</t>
  </si>
  <si>
    <t>DAT2</t>
  </si>
  <si>
    <t>DT2</t>
  </si>
  <si>
    <t>DA2</t>
  </si>
  <si>
    <t>AT2</t>
  </si>
  <si>
    <t>M1</t>
  </si>
  <si>
    <t>$B$2,$F$9,$AE$2,$AG$17:$AG$19,$AH$1,</t>
  </si>
  <si>
    <t>combined</t>
  </si>
  <si>
    <t>Annual</t>
  </si>
  <si>
    <t>Biannual</t>
  </si>
  <si>
    <t>odd</t>
  </si>
  <si>
    <t>even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</si>
</sst>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1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rgb="FFFFC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Border="1"/>
    <xf numFmtId="0" fontId="0" fillId="0" borderId="1" xfId="0" applyBorder="1"/>
    <xf numFmtId="0" fontId="0" fillId="2" borderId="0" xfId="0" applyFill="1"/>
    <xf numFmtId="0" fontId="0" fillId="0" borderId="0" xfId="0" applyFill="1"/>
    <xf numFmtId="0" fontId="0" fillId="3" borderId="0" xfId="0" applyFill="1"/>
    <xf numFmtId="0" fontId="1" fillId="4" borderId="0" xfId="0" applyFont="1" applyFill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0" fontId="0" fillId="5" borderId="0" xfId="0" applyFill="1"/>
    <xf numFmtId="0" fontId="0" fillId="6" borderId="0" xfId="0" applyFill="1"/>
    <xf numFmtId="164" fontId="0" fillId="6" borderId="0" xfId="0" applyNumberFormat="1" applyFill="1"/>
    <xf numFmtId="0" fontId="2" fillId="6" borderId="0" xfId="0" applyFont="1" applyFill="1" applyAlignment="1">
      <alignment horizontal="center"/>
    </xf>
    <xf numFmtId="0" fontId="3" fillId="0" borderId="0" xfId="0" applyFont="1"/>
    <xf numFmtId="0" fontId="1" fillId="4" borderId="0" xfId="0" applyFont="1" applyFill="1" applyAlignment="1">
      <alignment vertical="center" wrapText="1"/>
    </xf>
    <xf numFmtId="0" fontId="2" fillId="0" borderId="0" xfId="0" applyFont="1"/>
    <xf numFmtId="0" fontId="2" fillId="3" borderId="0" xfId="0" applyFont="1" applyFill="1"/>
    <xf numFmtId="0" fontId="4" fillId="0" borderId="0" xfId="0" applyFont="1"/>
    <xf numFmtId="0" fontId="5" fillId="0" borderId="0" xfId="0" applyFont="1"/>
    <xf numFmtId="0" fontId="0" fillId="7" borderId="0" xfId="0" applyFill="1"/>
    <xf numFmtId="0" fontId="0" fillId="8" borderId="0" xfId="0" applyFill="1"/>
    <xf numFmtId="0" fontId="0" fillId="9" borderId="0" xfId="0" applyFill="1"/>
    <xf numFmtId="0" fontId="2" fillId="9" borderId="0" xfId="0" applyFont="1" applyFill="1"/>
    <xf numFmtId="0" fontId="6" fillId="10" borderId="0" xfId="0" applyFont="1" applyFill="1"/>
    <xf numFmtId="0" fontId="0" fillId="0" borderId="0" xfId="0" applyAlignment="1">
      <alignment wrapText="1"/>
    </xf>
    <xf numFmtId="0" fontId="7" fillId="0" borderId="0" xfId="0" applyFont="1"/>
    <xf numFmtId="0" fontId="0" fillId="11" borderId="0" xfId="0" applyFill="1"/>
    <xf numFmtId="0" fontId="0" fillId="13" borderId="0" xfId="0" applyFill="1"/>
    <xf numFmtId="0" fontId="0" fillId="14" borderId="0" xfId="0" applyFill="1"/>
    <xf numFmtId="0" fontId="7" fillId="14" borderId="0" xfId="0" applyFont="1" applyFill="1"/>
    <xf numFmtId="0" fontId="0" fillId="2" borderId="0" xfId="0" applyFill="1" applyBorder="1"/>
    <xf numFmtId="0" fontId="1" fillId="4" borderId="0" xfId="0" applyFont="1" applyFill="1" applyBorder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0" fillId="0" borderId="5" xfId="0" applyBorder="1"/>
    <xf numFmtId="0" fontId="2" fillId="0" borderId="0" xfId="0" applyFont="1" applyBorder="1"/>
    <xf numFmtId="0" fontId="0" fillId="0" borderId="6" xfId="0" applyBorder="1"/>
    <xf numFmtId="0" fontId="0" fillId="2" borderId="5" xfId="0" applyFill="1" applyBorder="1"/>
    <xf numFmtId="0" fontId="0" fillId="2" borderId="6" xfId="0" applyFill="1" applyBorder="1"/>
    <xf numFmtId="0" fontId="1" fillId="4" borderId="5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1" fontId="13" fillId="0" borderId="0" xfId="0" applyNumberFormat="1" applyFont="1" applyBorder="1" applyAlignment="1">
      <alignment horizontal="center"/>
    </xf>
    <xf numFmtId="1" fontId="14" fillId="0" borderId="5" xfId="0" applyNumberFormat="1" applyFont="1" applyBorder="1" applyAlignment="1">
      <alignment horizontal="center"/>
    </xf>
    <xf numFmtId="1" fontId="14" fillId="0" borderId="6" xfId="0" applyNumberFormat="1" applyFont="1" applyBorder="1" applyAlignment="1">
      <alignment horizontal="center"/>
    </xf>
    <xf numFmtId="0" fontId="15" fillId="12" borderId="3" xfId="0" applyFont="1" applyFill="1" applyBorder="1" applyAlignment="1">
      <alignment horizontal="center"/>
    </xf>
    <xf numFmtId="0" fontId="15" fillId="13" borderId="3" xfId="0" applyFont="1" applyFill="1" applyBorder="1" applyAlignment="1">
      <alignment horizontal="center"/>
    </xf>
    <xf numFmtId="0" fontId="16" fillId="12" borderId="2" xfId="0" applyFont="1" applyFill="1" applyBorder="1" applyAlignment="1">
      <alignment horizontal="center"/>
    </xf>
    <xf numFmtId="0" fontId="16" fillId="12" borderId="3" xfId="0" applyFont="1" applyFill="1" applyBorder="1" applyAlignment="1">
      <alignment horizontal="center"/>
    </xf>
    <xf numFmtId="0" fontId="16" fillId="13" borderId="4" xfId="0" applyFont="1" applyFill="1" applyBorder="1" applyAlignment="1">
      <alignment horizontal="center"/>
    </xf>
    <xf numFmtId="0" fontId="16" fillId="13" borderId="3" xfId="0" applyFont="1" applyFill="1" applyBorder="1" applyAlignment="1">
      <alignment horizontal="center"/>
    </xf>
    <xf numFmtId="0" fontId="17" fillId="0" borderId="0" xfId="0" applyFont="1"/>
    <xf numFmtId="0" fontId="0" fillId="0" borderId="5" xfId="0" applyFill="1" applyBorder="1"/>
    <xf numFmtId="0" fontId="2" fillId="0" borderId="6" xfId="0" applyFont="1" applyFill="1" applyBorder="1"/>
    <xf numFmtId="0" fontId="0" fillId="0" borderId="6" xfId="0" applyFill="1" applyBorder="1"/>
    <xf numFmtId="0" fontId="4" fillId="0" borderId="0" xfId="0" applyFont="1" applyFill="1" applyBorder="1"/>
    <xf numFmtId="0" fontId="0" fillId="15" borderId="5" xfId="0" applyFill="1" applyBorder="1"/>
    <xf numFmtId="0" fontId="2" fillId="15" borderId="0" xfId="0" applyFont="1" applyFill="1" applyBorder="1"/>
    <xf numFmtId="0" fontId="0" fillId="15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SOI!$K$22:$K$1652</c:f>
              <c:numCache>
                <c:formatCode>General</c:formatCode>
                <c:ptCount val="1631"/>
                <c:pt idx="0">
                  <c:v>1880.0833333333333</c:v>
                </c:pt>
                <c:pt idx="1">
                  <c:v>1880.1666666666665</c:v>
                </c:pt>
                <c:pt idx="2">
                  <c:v>1880.2499999999998</c:v>
                </c:pt>
                <c:pt idx="3">
                  <c:v>1880.333333333333</c:v>
                </c:pt>
                <c:pt idx="4">
                  <c:v>1880.4166666666663</c:v>
                </c:pt>
                <c:pt idx="5">
                  <c:v>1880.4999999999995</c:v>
                </c:pt>
                <c:pt idx="6">
                  <c:v>1880.5833333333328</c:v>
                </c:pt>
                <c:pt idx="7">
                  <c:v>1880.6666666666661</c:v>
                </c:pt>
                <c:pt idx="8">
                  <c:v>1880.7499999999993</c:v>
                </c:pt>
                <c:pt idx="9">
                  <c:v>1880.8333333333326</c:v>
                </c:pt>
                <c:pt idx="10">
                  <c:v>1880.9166666666658</c:v>
                </c:pt>
                <c:pt idx="11">
                  <c:v>1880.9999999999991</c:v>
                </c:pt>
                <c:pt idx="12">
                  <c:v>1881.0833333333323</c:v>
                </c:pt>
                <c:pt idx="13">
                  <c:v>1881.1666666666656</c:v>
                </c:pt>
                <c:pt idx="14">
                  <c:v>1881.2499999999989</c:v>
                </c:pt>
                <c:pt idx="15">
                  <c:v>1881.3333333333321</c:v>
                </c:pt>
                <c:pt idx="16">
                  <c:v>1881.4166666666654</c:v>
                </c:pt>
                <c:pt idx="17">
                  <c:v>1881.4999999999986</c:v>
                </c:pt>
                <c:pt idx="18">
                  <c:v>1881.5833333333319</c:v>
                </c:pt>
                <c:pt idx="19">
                  <c:v>1881.6666666666652</c:v>
                </c:pt>
                <c:pt idx="20">
                  <c:v>1881.7499999999984</c:v>
                </c:pt>
                <c:pt idx="21">
                  <c:v>1881.8333333333317</c:v>
                </c:pt>
                <c:pt idx="22">
                  <c:v>1881.9166666666649</c:v>
                </c:pt>
                <c:pt idx="23">
                  <c:v>1881.9999999999982</c:v>
                </c:pt>
                <c:pt idx="24">
                  <c:v>1882.0833333333314</c:v>
                </c:pt>
                <c:pt idx="25">
                  <c:v>1882.1666666666647</c:v>
                </c:pt>
                <c:pt idx="26">
                  <c:v>1882.249999999998</c:v>
                </c:pt>
                <c:pt idx="27">
                  <c:v>1882.3333333333312</c:v>
                </c:pt>
                <c:pt idx="28">
                  <c:v>1882.4166666666645</c:v>
                </c:pt>
                <c:pt idx="29">
                  <c:v>1882.4999999999977</c:v>
                </c:pt>
                <c:pt idx="30">
                  <c:v>1882.583333333331</c:v>
                </c:pt>
                <c:pt idx="31">
                  <c:v>1882.6666666666642</c:v>
                </c:pt>
                <c:pt idx="32">
                  <c:v>1882.7499999999975</c:v>
                </c:pt>
                <c:pt idx="33">
                  <c:v>1882.8333333333308</c:v>
                </c:pt>
                <c:pt idx="34">
                  <c:v>1882.916666666664</c:v>
                </c:pt>
                <c:pt idx="35">
                  <c:v>1882.9999999999973</c:v>
                </c:pt>
                <c:pt idx="36">
                  <c:v>1883.0833333333305</c:v>
                </c:pt>
                <c:pt idx="37">
                  <c:v>1883.1666666666638</c:v>
                </c:pt>
                <c:pt idx="38">
                  <c:v>1883.249999999997</c:v>
                </c:pt>
                <c:pt idx="39">
                  <c:v>1883.3333333333303</c:v>
                </c:pt>
                <c:pt idx="40">
                  <c:v>1883.4166666666636</c:v>
                </c:pt>
                <c:pt idx="41">
                  <c:v>1883.4999999999968</c:v>
                </c:pt>
                <c:pt idx="42">
                  <c:v>1883.5833333333301</c:v>
                </c:pt>
                <c:pt idx="43">
                  <c:v>1883.6666666666633</c:v>
                </c:pt>
                <c:pt idx="44">
                  <c:v>1883.7499999999966</c:v>
                </c:pt>
                <c:pt idx="45">
                  <c:v>1883.8333333333298</c:v>
                </c:pt>
                <c:pt idx="46">
                  <c:v>1883.9166666666631</c:v>
                </c:pt>
                <c:pt idx="47">
                  <c:v>1883.9999999999964</c:v>
                </c:pt>
                <c:pt idx="48">
                  <c:v>1884.0833333333296</c:v>
                </c:pt>
                <c:pt idx="49">
                  <c:v>1884.1666666666629</c:v>
                </c:pt>
                <c:pt idx="50">
                  <c:v>1884.2499999999961</c:v>
                </c:pt>
                <c:pt idx="51">
                  <c:v>1884.3333333333294</c:v>
                </c:pt>
                <c:pt idx="52">
                  <c:v>1884.4166666666626</c:v>
                </c:pt>
                <c:pt idx="53">
                  <c:v>1884.4999999999959</c:v>
                </c:pt>
                <c:pt idx="54">
                  <c:v>1884.5833333333292</c:v>
                </c:pt>
                <c:pt idx="55">
                  <c:v>1884.6666666666624</c:v>
                </c:pt>
                <c:pt idx="56">
                  <c:v>1884.7499999999957</c:v>
                </c:pt>
                <c:pt idx="57">
                  <c:v>1884.8333333333289</c:v>
                </c:pt>
                <c:pt idx="58">
                  <c:v>1884.9166666666622</c:v>
                </c:pt>
                <c:pt idx="59">
                  <c:v>1884.9999999999955</c:v>
                </c:pt>
                <c:pt idx="60">
                  <c:v>1885.0833333333287</c:v>
                </c:pt>
                <c:pt idx="61">
                  <c:v>1885.166666666662</c:v>
                </c:pt>
                <c:pt idx="62">
                  <c:v>1885.2499999999952</c:v>
                </c:pt>
                <c:pt idx="63">
                  <c:v>1885.3333333333285</c:v>
                </c:pt>
                <c:pt idx="64">
                  <c:v>1885.4166666666617</c:v>
                </c:pt>
                <c:pt idx="65">
                  <c:v>1885.499999999995</c:v>
                </c:pt>
                <c:pt idx="66">
                  <c:v>1885.5833333333283</c:v>
                </c:pt>
                <c:pt idx="67">
                  <c:v>1885.6666666666615</c:v>
                </c:pt>
                <c:pt idx="68">
                  <c:v>1885.7499999999948</c:v>
                </c:pt>
                <c:pt idx="69">
                  <c:v>1885.833333333328</c:v>
                </c:pt>
                <c:pt idx="70">
                  <c:v>1885.9166666666613</c:v>
                </c:pt>
                <c:pt idx="71">
                  <c:v>1885.9999999999945</c:v>
                </c:pt>
                <c:pt idx="72">
                  <c:v>1886.0833333333278</c:v>
                </c:pt>
                <c:pt idx="73">
                  <c:v>1886.1666666666611</c:v>
                </c:pt>
                <c:pt idx="74">
                  <c:v>1886.2499999999943</c:v>
                </c:pt>
                <c:pt idx="75">
                  <c:v>1886.3333333333276</c:v>
                </c:pt>
                <c:pt idx="76">
                  <c:v>1886.4166666666608</c:v>
                </c:pt>
                <c:pt idx="77">
                  <c:v>1886.4999999999941</c:v>
                </c:pt>
                <c:pt idx="78">
                  <c:v>1886.5833333333273</c:v>
                </c:pt>
                <c:pt idx="79">
                  <c:v>1886.6666666666606</c:v>
                </c:pt>
                <c:pt idx="80">
                  <c:v>1886.7499999999939</c:v>
                </c:pt>
                <c:pt idx="81">
                  <c:v>1886.8333333333271</c:v>
                </c:pt>
                <c:pt idx="82">
                  <c:v>1886.9166666666604</c:v>
                </c:pt>
                <c:pt idx="83">
                  <c:v>1886.9999999999936</c:v>
                </c:pt>
                <c:pt idx="84">
                  <c:v>1887.0833333333269</c:v>
                </c:pt>
                <c:pt idx="85">
                  <c:v>1887.1666666666601</c:v>
                </c:pt>
                <c:pt idx="86">
                  <c:v>1887.2499999999934</c:v>
                </c:pt>
                <c:pt idx="87">
                  <c:v>1887.3333333333267</c:v>
                </c:pt>
                <c:pt idx="88">
                  <c:v>1887.4166666666599</c:v>
                </c:pt>
                <c:pt idx="89">
                  <c:v>1887.4999999999932</c:v>
                </c:pt>
                <c:pt idx="90">
                  <c:v>1887.5833333333264</c:v>
                </c:pt>
                <c:pt idx="91">
                  <c:v>1887.6666666666597</c:v>
                </c:pt>
                <c:pt idx="92">
                  <c:v>1887.749999999993</c:v>
                </c:pt>
                <c:pt idx="93">
                  <c:v>1887.8333333333262</c:v>
                </c:pt>
                <c:pt idx="94">
                  <c:v>1887.9166666666595</c:v>
                </c:pt>
                <c:pt idx="95">
                  <c:v>1887.9999999999927</c:v>
                </c:pt>
                <c:pt idx="96">
                  <c:v>1888.083333333326</c:v>
                </c:pt>
                <c:pt idx="97">
                  <c:v>1888.1666666666592</c:v>
                </c:pt>
                <c:pt idx="98">
                  <c:v>1888.2499999999925</c:v>
                </c:pt>
                <c:pt idx="99">
                  <c:v>1888.3333333333258</c:v>
                </c:pt>
                <c:pt idx="100">
                  <c:v>1888.416666666659</c:v>
                </c:pt>
                <c:pt idx="101">
                  <c:v>1888.4999999999923</c:v>
                </c:pt>
                <c:pt idx="102">
                  <c:v>1888.5833333333255</c:v>
                </c:pt>
                <c:pt idx="103">
                  <c:v>1888.6666666666588</c:v>
                </c:pt>
                <c:pt idx="104">
                  <c:v>1888.749999999992</c:v>
                </c:pt>
                <c:pt idx="105">
                  <c:v>1888.8333333333253</c:v>
                </c:pt>
                <c:pt idx="106">
                  <c:v>1888.9166666666586</c:v>
                </c:pt>
                <c:pt idx="107">
                  <c:v>1888.9999999999918</c:v>
                </c:pt>
                <c:pt idx="108">
                  <c:v>1889.0833333333251</c:v>
                </c:pt>
                <c:pt idx="109">
                  <c:v>1889.1666666666583</c:v>
                </c:pt>
                <c:pt idx="110">
                  <c:v>1889.2499999999916</c:v>
                </c:pt>
                <c:pt idx="111">
                  <c:v>1889.3333333333248</c:v>
                </c:pt>
                <c:pt idx="112">
                  <c:v>1889.4166666666581</c:v>
                </c:pt>
                <c:pt idx="113">
                  <c:v>1889.4999999999914</c:v>
                </c:pt>
                <c:pt idx="114">
                  <c:v>1889.5833333333246</c:v>
                </c:pt>
                <c:pt idx="115">
                  <c:v>1889.6666666666579</c:v>
                </c:pt>
                <c:pt idx="116">
                  <c:v>1889.7499999999911</c:v>
                </c:pt>
                <c:pt idx="117">
                  <c:v>1889.8333333333244</c:v>
                </c:pt>
                <c:pt idx="118">
                  <c:v>1889.9166666666576</c:v>
                </c:pt>
                <c:pt idx="119">
                  <c:v>1889.9999999999909</c:v>
                </c:pt>
                <c:pt idx="120">
                  <c:v>1890.0833333333242</c:v>
                </c:pt>
                <c:pt idx="121">
                  <c:v>1890.1666666666574</c:v>
                </c:pt>
                <c:pt idx="122">
                  <c:v>1890.2499999999907</c:v>
                </c:pt>
                <c:pt idx="123">
                  <c:v>1890.3333333333239</c:v>
                </c:pt>
                <c:pt idx="124">
                  <c:v>1890.4166666666572</c:v>
                </c:pt>
                <c:pt idx="125">
                  <c:v>1890.4999999999905</c:v>
                </c:pt>
                <c:pt idx="126">
                  <c:v>1890.5833333333237</c:v>
                </c:pt>
                <c:pt idx="127">
                  <c:v>1890.666666666657</c:v>
                </c:pt>
                <c:pt idx="128">
                  <c:v>1890.7499999999902</c:v>
                </c:pt>
                <c:pt idx="129">
                  <c:v>1890.8333333333235</c:v>
                </c:pt>
                <c:pt idx="130">
                  <c:v>1890.9166666666567</c:v>
                </c:pt>
                <c:pt idx="131">
                  <c:v>1890.99999999999</c:v>
                </c:pt>
                <c:pt idx="132">
                  <c:v>1891.0833333333233</c:v>
                </c:pt>
                <c:pt idx="133">
                  <c:v>1891.1666666666565</c:v>
                </c:pt>
                <c:pt idx="134">
                  <c:v>1891.2499999999898</c:v>
                </c:pt>
                <c:pt idx="135">
                  <c:v>1891.333333333323</c:v>
                </c:pt>
                <c:pt idx="136">
                  <c:v>1891.4166666666563</c:v>
                </c:pt>
                <c:pt idx="137">
                  <c:v>1891.4999999999895</c:v>
                </c:pt>
                <c:pt idx="138">
                  <c:v>1891.5833333333228</c:v>
                </c:pt>
                <c:pt idx="139">
                  <c:v>1891.6666666666561</c:v>
                </c:pt>
                <c:pt idx="140">
                  <c:v>1891.7499999999893</c:v>
                </c:pt>
                <c:pt idx="141">
                  <c:v>1891.8333333333226</c:v>
                </c:pt>
                <c:pt idx="142">
                  <c:v>1891.9166666666558</c:v>
                </c:pt>
                <c:pt idx="143">
                  <c:v>1891.9999999999891</c:v>
                </c:pt>
                <c:pt idx="144">
                  <c:v>1892.0833333333223</c:v>
                </c:pt>
                <c:pt idx="145">
                  <c:v>1892.1666666666556</c:v>
                </c:pt>
                <c:pt idx="146">
                  <c:v>1892.2499999999889</c:v>
                </c:pt>
                <c:pt idx="147">
                  <c:v>1892.3333333333221</c:v>
                </c:pt>
                <c:pt idx="148">
                  <c:v>1892.4166666666554</c:v>
                </c:pt>
                <c:pt idx="149">
                  <c:v>1892.4999999999886</c:v>
                </c:pt>
                <c:pt idx="150">
                  <c:v>1892.5833333333219</c:v>
                </c:pt>
                <c:pt idx="151">
                  <c:v>1892.6666666666551</c:v>
                </c:pt>
                <c:pt idx="152">
                  <c:v>1892.7499999999884</c:v>
                </c:pt>
                <c:pt idx="153">
                  <c:v>1892.8333333333217</c:v>
                </c:pt>
                <c:pt idx="154">
                  <c:v>1892.9166666666549</c:v>
                </c:pt>
                <c:pt idx="155">
                  <c:v>1892.9999999999882</c:v>
                </c:pt>
                <c:pt idx="156">
                  <c:v>1893.0833333333214</c:v>
                </c:pt>
                <c:pt idx="157">
                  <c:v>1893.1666666666547</c:v>
                </c:pt>
                <c:pt idx="158">
                  <c:v>1893.2499999999879</c:v>
                </c:pt>
                <c:pt idx="159">
                  <c:v>1893.3333333333212</c:v>
                </c:pt>
                <c:pt idx="160">
                  <c:v>1893.4166666666545</c:v>
                </c:pt>
                <c:pt idx="161">
                  <c:v>1893.4999999999877</c:v>
                </c:pt>
                <c:pt idx="162">
                  <c:v>1893.583333333321</c:v>
                </c:pt>
                <c:pt idx="163">
                  <c:v>1893.6666666666542</c:v>
                </c:pt>
                <c:pt idx="164">
                  <c:v>1893.7499999999875</c:v>
                </c:pt>
                <c:pt idx="165">
                  <c:v>1893.8333333333208</c:v>
                </c:pt>
                <c:pt idx="166">
                  <c:v>1893.916666666654</c:v>
                </c:pt>
                <c:pt idx="167">
                  <c:v>1893.9999999999873</c:v>
                </c:pt>
                <c:pt idx="168">
                  <c:v>1894.0833333333205</c:v>
                </c:pt>
                <c:pt idx="169">
                  <c:v>1894.1666666666538</c:v>
                </c:pt>
                <c:pt idx="170">
                  <c:v>1894.249999999987</c:v>
                </c:pt>
                <c:pt idx="171">
                  <c:v>1894.3333333333203</c:v>
                </c:pt>
                <c:pt idx="172">
                  <c:v>1894.4166666666536</c:v>
                </c:pt>
                <c:pt idx="173">
                  <c:v>1894.4999999999868</c:v>
                </c:pt>
                <c:pt idx="174">
                  <c:v>1894.5833333333201</c:v>
                </c:pt>
                <c:pt idx="175">
                  <c:v>1894.6666666666533</c:v>
                </c:pt>
                <c:pt idx="176">
                  <c:v>1894.7499999999866</c:v>
                </c:pt>
                <c:pt idx="177">
                  <c:v>1894.8333333333198</c:v>
                </c:pt>
                <c:pt idx="178">
                  <c:v>1894.9166666666531</c:v>
                </c:pt>
                <c:pt idx="179">
                  <c:v>1894.9999999999864</c:v>
                </c:pt>
                <c:pt idx="180">
                  <c:v>1895.0833333333196</c:v>
                </c:pt>
                <c:pt idx="181">
                  <c:v>1895.1666666666529</c:v>
                </c:pt>
                <c:pt idx="182">
                  <c:v>1895.2499999999861</c:v>
                </c:pt>
                <c:pt idx="183">
                  <c:v>1895.3333333333194</c:v>
                </c:pt>
                <c:pt idx="184">
                  <c:v>1895.4166666666526</c:v>
                </c:pt>
                <c:pt idx="185">
                  <c:v>1895.4999999999859</c:v>
                </c:pt>
                <c:pt idx="186">
                  <c:v>1895.5833333333192</c:v>
                </c:pt>
                <c:pt idx="187">
                  <c:v>1895.6666666666524</c:v>
                </c:pt>
                <c:pt idx="188">
                  <c:v>1895.7499999999857</c:v>
                </c:pt>
                <c:pt idx="189">
                  <c:v>1895.8333333333189</c:v>
                </c:pt>
                <c:pt idx="190">
                  <c:v>1895.9166666666522</c:v>
                </c:pt>
                <c:pt idx="191">
                  <c:v>1895.9999999999854</c:v>
                </c:pt>
                <c:pt idx="192">
                  <c:v>1896.0833333333187</c:v>
                </c:pt>
                <c:pt idx="193">
                  <c:v>1896.166666666652</c:v>
                </c:pt>
                <c:pt idx="194">
                  <c:v>1896.2499999999852</c:v>
                </c:pt>
                <c:pt idx="195">
                  <c:v>1896.3333333333185</c:v>
                </c:pt>
                <c:pt idx="196">
                  <c:v>1896.4166666666517</c:v>
                </c:pt>
                <c:pt idx="197">
                  <c:v>1896.499999999985</c:v>
                </c:pt>
                <c:pt idx="198">
                  <c:v>1896.5833333333183</c:v>
                </c:pt>
                <c:pt idx="199">
                  <c:v>1896.6666666666515</c:v>
                </c:pt>
                <c:pt idx="200">
                  <c:v>1896.7499999999848</c:v>
                </c:pt>
                <c:pt idx="201">
                  <c:v>1896.833333333318</c:v>
                </c:pt>
                <c:pt idx="202">
                  <c:v>1896.9166666666513</c:v>
                </c:pt>
                <c:pt idx="203">
                  <c:v>1896.9999999999845</c:v>
                </c:pt>
                <c:pt idx="204">
                  <c:v>1897.0833333333178</c:v>
                </c:pt>
                <c:pt idx="205">
                  <c:v>1897.1666666666511</c:v>
                </c:pt>
                <c:pt idx="206">
                  <c:v>1897.2499999999843</c:v>
                </c:pt>
                <c:pt idx="207">
                  <c:v>1897.3333333333176</c:v>
                </c:pt>
                <c:pt idx="208">
                  <c:v>1897.4166666666508</c:v>
                </c:pt>
                <c:pt idx="209">
                  <c:v>1897.4999999999841</c:v>
                </c:pt>
                <c:pt idx="210">
                  <c:v>1897.5833333333173</c:v>
                </c:pt>
                <c:pt idx="211">
                  <c:v>1897.6666666666506</c:v>
                </c:pt>
                <c:pt idx="212">
                  <c:v>1897.7499999999839</c:v>
                </c:pt>
                <c:pt idx="213">
                  <c:v>1897.8333333333171</c:v>
                </c:pt>
                <c:pt idx="214">
                  <c:v>1897.9166666666504</c:v>
                </c:pt>
                <c:pt idx="215">
                  <c:v>1897.9999999999836</c:v>
                </c:pt>
                <c:pt idx="216">
                  <c:v>1898.0833333333169</c:v>
                </c:pt>
                <c:pt idx="217">
                  <c:v>1898.1666666666501</c:v>
                </c:pt>
                <c:pt idx="218">
                  <c:v>1898.2499999999834</c:v>
                </c:pt>
                <c:pt idx="219">
                  <c:v>1898.3333333333167</c:v>
                </c:pt>
                <c:pt idx="220">
                  <c:v>1898.4166666666499</c:v>
                </c:pt>
                <c:pt idx="221">
                  <c:v>1898.4999999999832</c:v>
                </c:pt>
                <c:pt idx="222">
                  <c:v>1898.5833333333164</c:v>
                </c:pt>
                <c:pt idx="223">
                  <c:v>1898.6666666666497</c:v>
                </c:pt>
                <c:pt idx="224">
                  <c:v>1898.7499999999829</c:v>
                </c:pt>
                <c:pt idx="225">
                  <c:v>1898.8333333333162</c:v>
                </c:pt>
                <c:pt idx="226">
                  <c:v>1898.9166666666495</c:v>
                </c:pt>
                <c:pt idx="227">
                  <c:v>1898.9999999999827</c:v>
                </c:pt>
                <c:pt idx="228">
                  <c:v>1899.083333333316</c:v>
                </c:pt>
                <c:pt idx="229">
                  <c:v>1899.1666666666492</c:v>
                </c:pt>
                <c:pt idx="230">
                  <c:v>1899.2499999999825</c:v>
                </c:pt>
                <c:pt idx="231">
                  <c:v>1899.3333333333157</c:v>
                </c:pt>
                <c:pt idx="232">
                  <c:v>1899.416666666649</c:v>
                </c:pt>
                <c:pt idx="233">
                  <c:v>1899.4999999999823</c:v>
                </c:pt>
                <c:pt idx="234">
                  <c:v>1899.5833333333155</c:v>
                </c:pt>
                <c:pt idx="235">
                  <c:v>1899.6666666666488</c:v>
                </c:pt>
                <c:pt idx="236">
                  <c:v>1899.749999999982</c:v>
                </c:pt>
                <c:pt idx="237">
                  <c:v>1899.8333333333153</c:v>
                </c:pt>
                <c:pt idx="238">
                  <c:v>1899.9166666666486</c:v>
                </c:pt>
                <c:pt idx="239">
                  <c:v>1899.9999999999818</c:v>
                </c:pt>
                <c:pt idx="240">
                  <c:v>1900.0833333333151</c:v>
                </c:pt>
                <c:pt idx="241">
                  <c:v>1900.1666666666483</c:v>
                </c:pt>
                <c:pt idx="242">
                  <c:v>1900.2499999999816</c:v>
                </c:pt>
                <c:pt idx="243">
                  <c:v>1900.3333333333148</c:v>
                </c:pt>
                <c:pt idx="244">
                  <c:v>1900.4166666666481</c:v>
                </c:pt>
                <c:pt idx="245">
                  <c:v>1900.4999999999814</c:v>
                </c:pt>
                <c:pt idx="246">
                  <c:v>1900.5833333333146</c:v>
                </c:pt>
                <c:pt idx="247">
                  <c:v>1900.6666666666479</c:v>
                </c:pt>
                <c:pt idx="248">
                  <c:v>1900.7499999999811</c:v>
                </c:pt>
                <c:pt idx="249">
                  <c:v>1900.8333333333144</c:v>
                </c:pt>
                <c:pt idx="250">
                  <c:v>1900.9166666666476</c:v>
                </c:pt>
                <c:pt idx="251">
                  <c:v>1900.9999999999809</c:v>
                </c:pt>
                <c:pt idx="252">
                  <c:v>1901.0833333333142</c:v>
                </c:pt>
                <c:pt idx="253">
                  <c:v>1901.1666666666474</c:v>
                </c:pt>
                <c:pt idx="254">
                  <c:v>1901.2499999999807</c:v>
                </c:pt>
                <c:pt idx="255">
                  <c:v>1901.3333333333139</c:v>
                </c:pt>
                <c:pt idx="256">
                  <c:v>1901.4166666666472</c:v>
                </c:pt>
                <c:pt idx="257">
                  <c:v>1901.4999999999804</c:v>
                </c:pt>
                <c:pt idx="258">
                  <c:v>1901.5833333333137</c:v>
                </c:pt>
                <c:pt idx="259">
                  <c:v>1901.666666666647</c:v>
                </c:pt>
                <c:pt idx="260">
                  <c:v>1901.7499999999802</c:v>
                </c:pt>
                <c:pt idx="261">
                  <c:v>1901.8333333333135</c:v>
                </c:pt>
                <c:pt idx="262">
                  <c:v>1901.9166666666467</c:v>
                </c:pt>
                <c:pt idx="263">
                  <c:v>1901.99999999998</c:v>
                </c:pt>
                <c:pt idx="264">
                  <c:v>1902.0833333333132</c:v>
                </c:pt>
                <c:pt idx="265">
                  <c:v>1902.1666666666465</c:v>
                </c:pt>
                <c:pt idx="266">
                  <c:v>1902.2499999999798</c:v>
                </c:pt>
                <c:pt idx="267">
                  <c:v>1902.333333333313</c:v>
                </c:pt>
                <c:pt idx="268">
                  <c:v>1902.4166666666463</c:v>
                </c:pt>
                <c:pt idx="269">
                  <c:v>1902.4999999999795</c:v>
                </c:pt>
                <c:pt idx="270">
                  <c:v>1902.5833333333128</c:v>
                </c:pt>
                <c:pt idx="271">
                  <c:v>1902.6666666666461</c:v>
                </c:pt>
                <c:pt idx="272">
                  <c:v>1902.7499999999793</c:v>
                </c:pt>
                <c:pt idx="273">
                  <c:v>1902.8333333333126</c:v>
                </c:pt>
                <c:pt idx="274">
                  <c:v>1902.9166666666458</c:v>
                </c:pt>
                <c:pt idx="275">
                  <c:v>1902.9999999999791</c:v>
                </c:pt>
                <c:pt idx="276">
                  <c:v>1903.0833333333123</c:v>
                </c:pt>
                <c:pt idx="277">
                  <c:v>1903.1666666666456</c:v>
                </c:pt>
                <c:pt idx="278">
                  <c:v>1903.2499999999789</c:v>
                </c:pt>
                <c:pt idx="279">
                  <c:v>1903.3333333333121</c:v>
                </c:pt>
                <c:pt idx="280">
                  <c:v>1903.4166666666454</c:v>
                </c:pt>
                <c:pt idx="281">
                  <c:v>1903.4999999999786</c:v>
                </c:pt>
                <c:pt idx="282">
                  <c:v>1903.5833333333119</c:v>
                </c:pt>
                <c:pt idx="283">
                  <c:v>1903.6666666666451</c:v>
                </c:pt>
                <c:pt idx="284">
                  <c:v>1903.7499999999784</c:v>
                </c:pt>
                <c:pt idx="285">
                  <c:v>1903.8333333333117</c:v>
                </c:pt>
                <c:pt idx="286">
                  <c:v>1903.9166666666449</c:v>
                </c:pt>
                <c:pt idx="287">
                  <c:v>1903.9999999999782</c:v>
                </c:pt>
                <c:pt idx="288">
                  <c:v>1904.0833333333114</c:v>
                </c:pt>
                <c:pt idx="289">
                  <c:v>1904.1666666666447</c:v>
                </c:pt>
                <c:pt idx="290">
                  <c:v>1904.2499999999779</c:v>
                </c:pt>
                <c:pt idx="291">
                  <c:v>1904.3333333333112</c:v>
                </c:pt>
                <c:pt idx="292">
                  <c:v>1904.4166666666445</c:v>
                </c:pt>
                <c:pt idx="293">
                  <c:v>1904.4999999999777</c:v>
                </c:pt>
                <c:pt idx="294">
                  <c:v>1904.583333333311</c:v>
                </c:pt>
                <c:pt idx="295">
                  <c:v>1904.6666666666442</c:v>
                </c:pt>
                <c:pt idx="296">
                  <c:v>1904.7499999999775</c:v>
                </c:pt>
                <c:pt idx="297">
                  <c:v>1904.8333333333107</c:v>
                </c:pt>
                <c:pt idx="298">
                  <c:v>1904.916666666644</c:v>
                </c:pt>
                <c:pt idx="299">
                  <c:v>1904.9999999999773</c:v>
                </c:pt>
                <c:pt idx="300">
                  <c:v>1905.0833333333105</c:v>
                </c:pt>
                <c:pt idx="301">
                  <c:v>1905.1666666666438</c:v>
                </c:pt>
                <c:pt idx="302">
                  <c:v>1905.249999999977</c:v>
                </c:pt>
                <c:pt idx="303">
                  <c:v>1905.3333333333103</c:v>
                </c:pt>
                <c:pt idx="304">
                  <c:v>1905.4166666666436</c:v>
                </c:pt>
                <c:pt idx="305">
                  <c:v>1905.4999999999768</c:v>
                </c:pt>
                <c:pt idx="306">
                  <c:v>1905.5833333333101</c:v>
                </c:pt>
                <c:pt idx="307">
                  <c:v>1905.6666666666433</c:v>
                </c:pt>
                <c:pt idx="308">
                  <c:v>1905.7499999999766</c:v>
                </c:pt>
                <c:pt idx="309">
                  <c:v>1905.8333333333098</c:v>
                </c:pt>
                <c:pt idx="310">
                  <c:v>1905.9166666666431</c:v>
                </c:pt>
                <c:pt idx="311">
                  <c:v>1905.9999999999764</c:v>
                </c:pt>
                <c:pt idx="312">
                  <c:v>1906.0833333333096</c:v>
                </c:pt>
                <c:pt idx="313">
                  <c:v>1906.1666666666429</c:v>
                </c:pt>
                <c:pt idx="314">
                  <c:v>1906.2499999999761</c:v>
                </c:pt>
                <c:pt idx="315">
                  <c:v>1906.3333333333094</c:v>
                </c:pt>
                <c:pt idx="316">
                  <c:v>1906.4166666666426</c:v>
                </c:pt>
                <c:pt idx="317">
                  <c:v>1906.4999999999759</c:v>
                </c:pt>
                <c:pt idx="318">
                  <c:v>1906.5833333333092</c:v>
                </c:pt>
                <c:pt idx="319">
                  <c:v>1906.6666666666424</c:v>
                </c:pt>
                <c:pt idx="320">
                  <c:v>1906.7499999999757</c:v>
                </c:pt>
                <c:pt idx="321">
                  <c:v>1906.8333333333089</c:v>
                </c:pt>
                <c:pt idx="322">
                  <c:v>1906.9166666666422</c:v>
                </c:pt>
                <c:pt idx="323">
                  <c:v>1906.9999999999754</c:v>
                </c:pt>
                <c:pt idx="324">
                  <c:v>1907.0833333333087</c:v>
                </c:pt>
                <c:pt idx="325">
                  <c:v>1907.166666666642</c:v>
                </c:pt>
                <c:pt idx="326">
                  <c:v>1907.2499999999752</c:v>
                </c:pt>
                <c:pt idx="327">
                  <c:v>1907.3333333333085</c:v>
                </c:pt>
                <c:pt idx="328">
                  <c:v>1907.4166666666417</c:v>
                </c:pt>
                <c:pt idx="329">
                  <c:v>1907.499999999975</c:v>
                </c:pt>
                <c:pt idx="330">
                  <c:v>1907.5833333333082</c:v>
                </c:pt>
                <c:pt idx="331">
                  <c:v>1907.6666666666415</c:v>
                </c:pt>
                <c:pt idx="332">
                  <c:v>1907.7499999999748</c:v>
                </c:pt>
                <c:pt idx="333">
                  <c:v>1907.833333333308</c:v>
                </c:pt>
                <c:pt idx="334">
                  <c:v>1907.9166666666413</c:v>
                </c:pt>
                <c:pt idx="335">
                  <c:v>1907.9999999999745</c:v>
                </c:pt>
                <c:pt idx="336">
                  <c:v>1908.0833333333078</c:v>
                </c:pt>
                <c:pt idx="337">
                  <c:v>1908.166666666641</c:v>
                </c:pt>
                <c:pt idx="338">
                  <c:v>1908.2499999999743</c:v>
                </c:pt>
                <c:pt idx="339">
                  <c:v>1908.3333333333076</c:v>
                </c:pt>
                <c:pt idx="340">
                  <c:v>1908.4166666666408</c:v>
                </c:pt>
                <c:pt idx="341">
                  <c:v>1908.4999999999741</c:v>
                </c:pt>
                <c:pt idx="342">
                  <c:v>1908.5833333333073</c:v>
                </c:pt>
                <c:pt idx="343">
                  <c:v>1908.6666666666406</c:v>
                </c:pt>
                <c:pt idx="344">
                  <c:v>1908.7499999999739</c:v>
                </c:pt>
                <c:pt idx="345">
                  <c:v>1908.8333333333071</c:v>
                </c:pt>
                <c:pt idx="346">
                  <c:v>1908.9166666666404</c:v>
                </c:pt>
                <c:pt idx="347">
                  <c:v>1908.9999999999736</c:v>
                </c:pt>
                <c:pt idx="348">
                  <c:v>1909.0833333333069</c:v>
                </c:pt>
                <c:pt idx="349">
                  <c:v>1909.1666666666401</c:v>
                </c:pt>
                <c:pt idx="350">
                  <c:v>1909.2499999999734</c:v>
                </c:pt>
                <c:pt idx="351">
                  <c:v>1909.3333333333067</c:v>
                </c:pt>
                <c:pt idx="352">
                  <c:v>1909.4166666666399</c:v>
                </c:pt>
                <c:pt idx="353">
                  <c:v>1909.4999999999732</c:v>
                </c:pt>
                <c:pt idx="354">
                  <c:v>1909.5833333333064</c:v>
                </c:pt>
                <c:pt idx="355">
                  <c:v>1909.6666666666397</c:v>
                </c:pt>
                <c:pt idx="356">
                  <c:v>1909.7499999999729</c:v>
                </c:pt>
                <c:pt idx="357">
                  <c:v>1909.8333333333062</c:v>
                </c:pt>
                <c:pt idx="358">
                  <c:v>1909.9166666666395</c:v>
                </c:pt>
                <c:pt idx="359">
                  <c:v>1909.9999999999727</c:v>
                </c:pt>
                <c:pt idx="360">
                  <c:v>1910.083333333306</c:v>
                </c:pt>
                <c:pt idx="361">
                  <c:v>1910.1666666666392</c:v>
                </c:pt>
                <c:pt idx="362">
                  <c:v>1910.2499999999725</c:v>
                </c:pt>
                <c:pt idx="363">
                  <c:v>1910.3333333333057</c:v>
                </c:pt>
                <c:pt idx="364">
                  <c:v>1910.416666666639</c:v>
                </c:pt>
                <c:pt idx="365">
                  <c:v>1910.4999999999723</c:v>
                </c:pt>
                <c:pt idx="366">
                  <c:v>1910.5833333333055</c:v>
                </c:pt>
                <c:pt idx="367">
                  <c:v>1910.6666666666388</c:v>
                </c:pt>
                <c:pt idx="368">
                  <c:v>1910.749999999972</c:v>
                </c:pt>
                <c:pt idx="369">
                  <c:v>1910.8333333333053</c:v>
                </c:pt>
                <c:pt idx="370">
                  <c:v>1910.9166666666385</c:v>
                </c:pt>
                <c:pt idx="371">
                  <c:v>1910.9999999999718</c:v>
                </c:pt>
                <c:pt idx="372">
                  <c:v>1911.0833333333051</c:v>
                </c:pt>
                <c:pt idx="373">
                  <c:v>1911.1666666666383</c:v>
                </c:pt>
                <c:pt idx="374">
                  <c:v>1911.2499999999716</c:v>
                </c:pt>
                <c:pt idx="375">
                  <c:v>1911.3333333333048</c:v>
                </c:pt>
                <c:pt idx="376">
                  <c:v>1911.4166666666381</c:v>
                </c:pt>
                <c:pt idx="377">
                  <c:v>1911.4999999999714</c:v>
                </c:pt>
                <c:pt idx="378">
                  <c:v>1911.5833333333046</c:v>
                </c:pt>
                <c:pt idx="379">
                  <c:v>1911.6666666666379</c:v>
                </c:pt>
                <c:pt idx="380">
                  <c:v>1911.7499999999711</c:v>
                </c:pt>
                <c:pt idx="381">
                  <c:v>1911.8333333333044</c:v>
                </c:pt>
                <c:pt idx="382">
                  <c:v>1911.9166666666376</c:v>
                </c:pt>
                <c:pt idx="383">
                  <c:v>1911.9999999999709</c:v>
                </c:pt>
                <c:pt idx="384">
                  <c:v>1912.0833333333042</c:v>
                </c:pt>
                <c:pt idx="385">
                  <c:v>1912.1666666666374</c:v>
                </c:pt>
                <c:pt idx="386">
                  <c:v>1912.2499999999707</c:v>
                </c:pt>
                <c:pt idx="387">
                  <c:v>1912.3333333333039</c:v>
                </c:pt>
                <c:pt idx="388">
                  <c:v>1912.4166666666372</c:v>
                </c:pt>
                <c:pt idx="389">
                  <c:v>1912.4999999999704</c:v>
                </c:pt>
                <c:pt idx="390">
                  <c:v>1912.5833333333037</c:v>
                </c:pt>
                <c:pt idx="391">
                  <c:v>1912.666666666637</c:v>
                </c:pt>
                <c:pt idx="392">
                  <c:v>1912.7499999999702</c:v>
                </c:pt>
                <c:pt idx="393">
                  <c:v>1912.8333333333035</c:v>
                </c:pt>
                <c:pt idx="394">
                  <c:v>1912.9166666666367</c:v>
                </c:pt>
                <c:pt idx="395">
                  <c:v>1912.99999999997</c:v>
                </c:pt>
                <c:pt idx="396">
                  <c:v>1913.0833333333032</c:v>
                </c:pt>
                <c:pt idx="397">
                  <c:v>1913.1666666666365</c:v>
                </c:pt>
                <c:pt idx="398">
                  <c:v>1913.2499999999698</c:v>
                </c:pt>
                <c:pt idx="399">
                  <c:v>1913.333333333303</c:v>
                </c:pt>
                <c:pt idx="400">
                  <c:v>1913.4166666666363</c:v>
                </c:pt>
                <c:pt idx="401">
                  <c:v>1913.4999999999695</c:v>
                </c:pt>
                <c:pt idx="402">
                  <c:v>1913.5833333333028</c:v>
                </c:pt>
                <c:pt idx="403">
                  <c:v>1913.666666666636</c:v>
                </c:pt>
                <c:pt idx="404">
                  <c:v>1913.7499999999693</c:v>
                </c:pt>
                <c:pt idx="405">
                  <c:v>1913.8333333333026</c:v>
                </c:pt>
                <c:pt idx="406">
                  <c:v>1913.9166666666358</c:v>
                </c:pt>
                <c:pt idx="407">
                  <c:v>1913.9999999999691</c:v>
                </c:pt>
                <c:pt idx="408">
                  <c:v>1914.0833333333023</c:v>
                </c:pt>
                <c:pt idx="409">
                  <c:v>1914.1666666666356</c:v>
                </c:pt>
                <c:pt idx="410">
                  <c:v>1914.2499999999688</c:v>
                </c:pt>
                <c:pt idx="411">
                  <c:v>1914.3333333333021</c:v>
                </c:pt>
                <c:pt idx="412">
                  <c:v>1914.4166666666354</c:v>
                </c:pt>
                <c:pt idx="413">
                  <c:v>1914.4999999999686</c:v>
                </c:pt>
                <c:pt idx="414">
                  <c:v>1914.5833333333019</c:v>
                </c:pt>
                <c:pt idx="415">
                  <c:v>1914.6666666666351</c:v>
                </c:pt>
                <c:pt idx="416">
                  <c:v>1914.7499999999684</c:v>
                </c:pt>
                <c:pt idx="417">
                  <c:v>1914.8333333333017</c:v>
                </c:pt>
                <c:pt idx="418">
                  <c:v>1914.9166666666349</c:v>
                </c:pt>
                <c:pt idx="419">
                  <c:v>1914.9999999999682</c:v>
                </c:pt>
                <c:pt idx="420">
                  <c:v>1915.0833333333014</c:v>
                </c:pt>
                <c:pt idx="421">
                  <c:v>1915.1666666666347</c:v>
                </c:pt>
                <c:pt idx="422">
                  <c:v>1915.2499999999679</c:v>
                </c:pt>
                <c:pt idx="423">
                  <c:v>1915.3333333333012</c:v>
                </c:pt>
                <c:pt idx="424">
                  <c:v>1915.4166666666345</c:v>
                </c:pt>
                <c:pt idx="425">
                  <c:v>1915.4999999999677</c:v>
                </c:pt>
                <c:pt idx="426">
                  <c:v>1915.583333333301</c:v>
                </c:pt>
                <c:pt idx="427">
                  <c:v>1915.6666666666342</c:v>
                </c:pt>
                <c:pt idx="428">
                  <c:v>1915.7499999999675</c:v>
                </c:pt>
                <c:pt idx="429">
                  <c:v>1915.8333333333007</c:v>
                </c:pt>
                <c:pt idx="430">
                  <c:v>1915.916666666634</c:v>
                </c:pt>
                <c:pt idx="431">
                  <c:v>1915.9999999999673</c:v>
                </c:pt>
                <c:pt idx="432">
                  <c:v>1916.0833333333005</c:v>
                </c:pt>
                <c:pt idx="433">
                  <c:v>1916.1666666666338</c:v>
                </c:pt>
                <c:pt idx="434">
                  <c:v>1916.249999999967</c:v>
                </c:pt>
                <c:pt idx="435">
                  <c:v>1916.3333333333003</c:v>
                </c:pt>
                <c:pt idx="436">
                  <c:v>1916.4166666666335</c:v>
                </c:pt>
                <c:pt idx="437">
                  <c:v>1916.4999999999668</c:v>
                </c:pt>
                <c:pt idx="438">
                  <c:v>1916.5833333333001</c:v>
                </c:pt>
                <c:pt idx="439">
                  <c:v>1916.6666666666333</c:v>
                </c:pt>
                <c:pt idx="440">
                  <c:v>1916.7499999999666</c:v>
                </c:pt>
                <c:pt idx="441">
                  <c:v>1916.8333333332998</c:v>
                </c:pt>
                <c:pt idx="442">
                  <c:v>1916.9166666666331</c:v>
                </c:pt>
                <c:pt idx="443">
                  <c:v>1916.9999999999663</c:v>
                </c:pt>
                <c:pt idx="444">
                  <c:v>1917.0833333332996</c:v>
                </c:pt>
                <c:pt idx="445">
                  <c:v>1917.1666666666329</c:v>
                </c:pt>
                <c:pt idx="446">
                  <c:v>1917.2499999999661</c:v>
                </c:pt>
                <c:pt idx="447">
                  <c:v>1917.3333333332994</c:v>
                </c:pt>
                <c:pt idx="448">
                  <c:v>1917.4166666666326</c:v>
                </c:pt>
                <c:pt idx="449">
                  <c:v>1917.4999999999659</c:v>
                </c:pt>
                <c:pt idx="450">
                  <c:v>1917.5833333332992</c:v>
                </c:pt>
                <c:pt idx="451">
                  <c:v>1917.6666666666324</c:v>
                </c:pt>
                <c:pt idx="452">
                  <c:v>1917.7499999999657</c:v>
                </c:pt>
                <c:pt idx="453">
                  <c:v>1917.8333333332989</c:v>
                </c:pt>
                <c:pt idx="454">
                  <c:v>1917.9166666666322</c:v>
                </c:pt>
                <c:pt idx="455">
                  <c:v>1917.9999999999654</c:v>
                </c:pt>
                <c:pt idx="456">
                  <c:v>1918.0833333332987</c:v>
                </c:pt>
                <c:pt idx="457">
                  <c:v>1918.166666666632</c:v>
                </c:pt>
                <c:pt idx="458">
                  <c:v>1918.2499999999652</c:v>
                </c:pt>
                <c:pt idx="459">
                  <c:v>1918.3333333332985</c:v>
                </c:pt>
                <c:pt idx="460">
                  <c:v>1918.4166666666317</c:v>
                </c:pt>
                <c:pt idx="461">
                  <c:v>1918.499999999965</c:v>
                </c:pt>
                <c:pt idx="462">
                  <c:v>1918.5833333332982</c:v>
                </c:pt>
                <c:pt idx="463">
                  <c:v>1918.6666666666315</c:v>
                </c:pt>
                <c:pt idx="464">
                  <c:v>1918.7499999999648</c:v>
                </c:pt>
                <c:pt idx="465">
                  <c:v>1918.833333333298</c:v>
                </c:pt>
                <c:pt idx="466">
                  <c:v>1918.9166666666313</c:v>
                </c:pt>
                <c:pt idx="467">
                  <c:v>1918.9999999999645</c:v>
                </c:pt>
                <c:pt idx="468">
                  <c:v>1919.0833333332978</c:v>
                </c:pt>
                <c:pt idx="469">
                  <c:v>1919.166666666631</c:v>
                </c:pt>
                <c:pt idx="470">
                  <c:v>1919.2499999999643</c:v>
                </c:pt>
                <c:pt idx="471">
                  <c:v>1919.3333333332976</c:v>
                </c:pt>
                <c:pt idx="472">
                  <c:v>1919.4166666666308</c:v>
                </c:pt>
                <c:pt idx="473">
                  <c:v>1919.4999999999641</c:v>
                </c:pt>
                <c:pt idx="474">
                  <c:v>1919.5833333332973</c:v>
                </c:pt>
                <c:pt idx="475">
                  <c:v>1919.6666666666306</c:v>
                </c:pt>
                <c:pt idx="476">
                  <c:v>1919.7499999999638</c:v>
                </c:pt>
                <c:pt idx="477">
                  <c:v>1919.8333333332971</c:v>
                </c:pt>
                <c:pt idx="478">
                  <c:v>1919.9166666666304</c:v>
                </c:pt>
                <c:pt idx="479">
                  <c:v>1919.9999999999636</c:v>
                </c:pt>
                <c:pt idx="480">
                  <c:v>1920.0833333332969</c:v>
                </c:pt>
                <c:pt idx="481">
                  <c:v>1920.1666666666301</c:v>
                </c:pt>
                <c:pt idx="482">
                  <c:v>1920.2499999999634</c:v>
                </c:pt>
                <c:pt idx="483">
                  <c:v>1920.3333333332967</c:v>
                </c:pt>
                <c:pt idx="484">
                  <c:v>1920.4166666666299</c:v>
                </c:pt>
                <c:pt idx="485">
                  <c:v>1920.4999999999632</c:v>
                </c:pt>
                <c:pt idx="486">
                  <c:v>1920.5833333332964</c:v>
                </c:pt>
                <c:pt idx="487">
                  <c:v>1920.6666666666297</c:v>
                </c:pt>
                <c:pt idx="488">
                  <c:v>1920.7499999999629</c:v>
                </c:pt>
                <c:pt idx="489">
                  <c:v>1920.8333333332962</c:v>
                </c:pt>
                <c:pt idx="490">
                  <c:v>1920.9166666666295</c:v>
                </c:pt>
                <c:pt idx="491">
                  <c:v>1920.9999999999627</c:v>
                </c:pt>
                <c:pt idx="492">
                  <c:v>1921.083333333296</c:v>
                </c:pt>
                <c:pt idx="493">
                  <c:v>1921.1666666666292</c:v>
                </c:pt>
                <c:pt idx="494">
                  <c:v>1921.2499999999625</c:v>
                </c:pt>
                <c:pt idx="495">
                  <c:v>1921.3333333332957</c:v>
                </c:pt>
                <c:pt idx="496">
                  <c:v>1921.416666666629</c:v>
                </c:pt>
                <c:pt idx="497">
                  <c:v>1921.4999999999623</c:v>
                </c:pt>
                <c:pt idx="498">
                  <c:v>1921.5833333332955</c:v>
                </c:pt>
                <c:pt idx="499">
                  <c:v>1921.6666666666288</c:v>
                </c:pt>
                <c:pt idx="500">
                  <c:v>1921.749999999962</c:v>
                </c:pt>
                <c:pt idx="501">
                  <c:v>1921.8333333332953</c:v>
                </c:pt>
                <c:pt idx="502">
                  <c:v>1921.9166666666285</c:v>
                </c:pt>
                <c:pt idx="503">
                  <c:v>1921.9999999999618</c:v>
                </c:pt>
                <c:pt idx="504">
                  <c:v>1922.0833333332951</c:v>
                </c:pt>
                <c:pt idx="505">
                  <c:v>1922.1666666666283</c:v>
                </c:pt>
                <c:pt idx="506">
                  <c:v>1922.2499999999616</c:v>
                </c:pt>
                <c:pt idx="507">
                  <c:v>1922.3333333332948</c:v>
                </c:pt>
                <c:pt idx="508">
                  <c:v>1922.4166666666281</c:v>
                </c:pt>
                <c:pt idx="509">
                  <c:v>1922.4999999999613</c:v>
                </c:pt>
                <c:pt idx="510">
                  <c:v>1922.5833333332946</c:v>
                </c:pt>
                <c:pt idx="511">
                  <c:v>1922.6666666666279</c:v>
                </c:pt>
                <c:pt idx="512">
                  <c:v>1922.7499999999611</c:v>
                </c:pt>
                <c:pt idx="513">
                  <c:v>1922.8333333332944</c:v>
                </c:pt>
                <c:pt idx="514">
                  <c:v>1922.9166666666276</c:v>
                </c:pt>
                <c:pt idx="515">
                  <c:v>1922.9999999999609</c:v>
                </c:pt>
                <c:pt idx="516">
                  <c:v>1923.0833333332941</c:v>
                </c:pt>
                <c:pt idx="517">
                  <c:v>1923.1666666666274</c:v>
                </c:pt>
                <c:pt idx="518">
                  <c:v>1923.2499999999607</c:v>
                </c:pt>
                <c:pt idx="519">
                  <c:v>1923.3333333332939</c:v>
                </c:pt>
                <c:pt idx="520">
                  <c:v>1923.4166666666272</c:v>
                </c:pt>
                <c:pt idx="521">
                  <c:v>1923.4999999999604</c:v>
                </c:pt>
                <c:pt idx="522">
                  <c:v>1923.5833333332937</c:v>
                </c:pt>
                <c:pt idx="523">
                  <c:v>1923.666666666627</c:v>
                </c:pt>
                <c:pt idx="524">
                  <c:v>1923.7499999999602</c:v>
                </c:pt>
                <c:pt idx="525">
                  <c:v>1923.8333333332935</c:v>
                </c:pt>
                <c:pt idx="526">
                  <c:v>1923.9166666666267</c:v>
                </c:pt>
                <c:pt idx="527">
                  <c:v>1923.99999999996</c:v>
                </c:pt>
                <c:pt idx="528">
                  <c:v>1924.0833333332932</c:v>
                </c:pt>
                <c:pt idx="529">
                  <c:v>1924.1666666666265</c:v>
                </c:pt>
                <c:pt idx="530">
                  <c:v>1924.2499999999598</c:v>
                </c:pt>
                <c:pt idx="531">
                  <c:v>1924.333333333293</c:v>
                </c:pt>
                <c:pt idx="532">
                  <c:v>1924.4166666666263</c:v>
                </c:pt>
                <c:pt idx="533">
                  <c:v>1924.4999999999595</c:v>
                </c:pt>
                <c:pt idx="534">
                  <c:v>1924.5833333332928</c:v>
                </c:pt>
                <c:pt idx="535">
                  <c:v>1924.666666666626</c:v>
                </c:pt>
                <c:pt idx="536">
                  <c:v>1924.7499999999593</c:v>
                </c:pt>
                <c:pt idx="537">
                  <c:v>1924.8333333332926</c:v>
                </c:pt>
                <c:pt idx="538">
                  <c:v>1924.9166666666258</c:v>
                </c:pt>
                <c:pt idx="539">
                  <c:v>1924.9999999999591</c:v>
                </c:pt>
                <c:pt idx="540">
                  <c:v>1925.0833333332923</c:v>
                </c:pt>
                <c:pt idx="541">
                  <c:v>1925.1666666666256</c:v>
                </c:pt>
                <c:pt idx="542">
                  <c:v>1925.2499999999588</c:v>
                </c:pt>
                <c:pt idx="543">
                  <c:v>1925.3333333332921</c:v>
                </c:pt>
                <c:pt idx="544">
                  <c:v>1925.4166666666254</c:v>
                </c:pt>
                <c:pt idx="545">
                  <c:v>1925.4999999999586</c:v>
                </c:pt>
                <c:pt idx="546">
                  <c:v>1925.5833333332919</c:v>
                </c:pt>
                <c:pt idx="547">
                  <c:v>1925.6666666666251</c:v>
                </c:pt>
                <c:pt idx="548">
                  <c:v>1925.7499999999584</c:v>
                </c:pt>
                <c:pt idx="549">
                  <c:v>1925.8333333332916</c:v>
                </c:pt>
                <c:pt idx="550">
                  <c:v>1925.9166666666249</c:v>
                </c:pt>
                <c:pt idx="551">
                  <c:v>1925.9999999999582</c:v>
                </c:pt>
                <c:pt idx="552">
                  <c:v>1926.0833333332914</c:v>
                </c:pt>
                <c:pt idx="553">
                  <c:v>1926.1666666666247</c:v>
                </c:pt>
                <c:pt idx="554">
                  <c:v>1926.2499999999579</c:v>
                </c:pt>
                <c:pt idx="555">
                  <c:v>1926.3333333332912</c:v>
                </c:pt>
                <c:pt idx="556">
                  <c:v>1926.4166666666245</c:v>
                </c:pt>
                <c:pt idx="557">
                  <c:v>1926.4999999999577</c:v>
                </c:pt>
                <c:pt idx="558">
                  <c:v>1926.583333333291</c:v>
                </c:pt>
                <c:pt idx="559">
                  <c:v>1926.6666666666242</c:v>
                </c:pt>
                <c:pt idx="560">
                  <c:v>1926.7499999999575</c:v>
                </c:pt>
                <c:pt idx="561">
                  <c:v>1926.8333333332907</c:v>
                </c:pt>
                <c:pt idx="562">
                  <c:v>1926.916666666624</c:v>
                </c:pt>
                <c:pt idx="563">
                  <c:v>1926.9999999999573</c:v>
                </c:pt>
                <c:pt idx="564">
                  <c:v>1927.0833333332905</c:v>
                </c:pt>
                <c:pt idx="565">
                  <c:v>1927.1666666666238</c:v>
                </c:pt>
                <c:pt idx="566">
                  <c:v>1927.249999999957</c:v>
                </c:pt>
                <c:pt idx="567">
                  <c:v>1927.3333333332903</c:v>
                </c:pt>
                <c:pt idx="568">
                  <c:v>1927.4166666666235</c:v>
                </c:pt>
                <c:pt idx="569">
                  <c:v>1927.4999999999568</c:v>
                </c:pt>
                <c:pt idx="570">
                  <c:v>1927.5833333332901</c:v>
                </c:pt>
                <c:pt idx="571">
                  <c:v>1927.6666666666233</c:v>
                </c:pt>
                <c:pt idx="572">
                  <c:v>1927.7499999999566</c:v>
                </c:pt>
                <c:pt idx="573">
                  <c:v>1927.8333333332898</c:v>
                </c:pt>
                <c:pt idx="574">
                  <c:v>1927.9166666666231</c:v>
                </c:pt>
                <c:pt idx="575">
                  <c:v>1927.9999999999563</c:v>
                </c:pt>
                <c:pt idx="576">
                  <c:v>1928.0833333332896</c:v>
                </c:pt>
                <c:pt idx="577">
                  <c:v>1928.1666666666229</c:v>
                </c:pt>
                <c:pt idx="578">
                  <c:v>1928.2499999999561</c:v>
                </c:pt>
                <c:pt idx="579">
                  <c:v>1928.3333333332894</c:v>
                </c:pt>
                <c:pt idx="580">
                  <c:v>1928.4166666666226</c:v>
                </c:pt>
                <c:pt idx="581">
                  <c:v>1928.4999999999559</c:v>
                </c:pt>
                <c:pt idx="582">
                  <c:v>1928.5833333332891</c:v>
                </c:pt>
                <c:pt idx="583">
                  <c:v>1928.6666666666224</c:v>
                </c:pt>
                <c:pt idx="584">
                  <c:v>1928.7499999999557</c:v>
                </c:pt>
                <c:pt idx="585">
                  <c:v>1928.8333333332889</c:v>
                </c:pt>
                <c:pt idx="586">
                  <c:v>1928.9166666666222</c:v>
                </c:pt>
                <c:pt idx="587">
                  <c:v>1928.9999999999554</c:v>
                </c:pt>
                <c:pt idx="588">
                  <c:v>1929.0833333332887</c:v>
                </c:pt>
                <c:pt idx="589">
                  <c:v>1929.1666666666219</c:v>
                </c:pt>
                <c:pt idx="590">
                  <c:v>1929.2499999999552</c:v>
                </c:pt>
                <c:pt idx="591">
                  <c:v>1929.3333333332885</c:v>
                </c:pt>
                <c:pt idx="592">
                  <c:v>1929.4166666666217</c:v>
                </c:pt>
                <c:pt idx="593">
                  <c:v>1929.499999999955</c:v>
                </c:pt>
                <c:pt idx="594">
                  <c:v>1929.5833333332882</c:v>
                </c:pt>
                <c:pt idx="595">
                  <c:v>1929.6666666666215</c:v>
                </c:pt>
                <c:pt idx="596">
                  <c:v>1929.7499999999548</c:v>
                </c:pt>
                <c:pt idx="597">
                  <c:v>1929.833333333288</c:v>
                </c:pt>
                <c:pt idx="598">
                  <c:v>1929.9166666666213</c:v>
                </c:pt>
                <c:pt idx="599">
                  <c:v>1929.9999999999545</c:v>
                </c:pt>
                <c:pt idx="600">
                  <c:v>1930.0833333332878</c:v>
                </c:pt>
                <c:pt idx="601">
                  <c:v>1930.166666666621</c:v>
                </c:pt>
                <c:pt idx="602">
                  <c:v>1930.2499999999543</c:v>
                </c:pt>
                <c:pt idx="603">
                  <c:v>1930.3333333332876</c:v>
                </c:pt>
                <c:pt idx="604">
                  <c:v>1930.4166666666208</c:v>
                </c:pt>
                <c:pt idx="605">
                  <c:v>1930.4999999999541</c:v>
                </c:pt>
                <c:pt idx="606">
                  <c:v>1930.5833333332873</c:v>
                </c:pt>
                <c:pt idx="607">
                  <c:v>1930.6666666666206</c:v>
                </c:pt>
                <c:pt idx="608">
                  <c:v>1930.7499999999538</c:v>
                </c:pt>
                <c:pt idx="609">
                  <c:v>1930.8333333332871</c:v>
                </c:pt>
                <c:pt idx="610">
                  <c:v>1930.9166666666204</c:v>
                </c:pt>
                <c:pt idx="611">
                  <c:v>1930.9999999999536</c:v>
                </c:pt>
                <c:pt idx="612">
                  <c:v>1931.0833333332869</c:v>
                </c:pt>
                <c:pt idx="613">
                  <c:v>1931.1666666666201</c:v>
                </c:pt>
                <c:pt idx="614">
                  <c:v>1931.2499999999534</c:v>
                </c:pt>
                <c:pt idx="615">
                  <c:v>1931.3333333332866</c:v>
                </c:pt>
                <c:pt idx="616">
                  <c:v>1931.4166666666199</c:v>
                </c:pt>
                <c:pt idx="617">
                  <c:v>1931.4999999999532</c:v>
                </c:pt>
                <c:pt idx="618">
                  <c:v>1931.5833333332864</c:v>
                </c:pt>
                <c:pt idx="619">
                  <c:v>1931.6666666666197</c:v>
                </c:pt>
                <c:pt idx="620">
                  <c:v>1931.7499999999529</c:v>
                </c:pt>
                <c:pt idx="621">
                  <c:v>1931.8333333332862</c:v>
                </c:pt>
                <c:pt idx="622">
                  <c:v>1931.9166666666194</c:v>
                </c:pt>
                <c:pt idx="623">
                  <c:v>1931.9999999999527</c:v>
                </c:pt>
                <c:pt idx="624">
                  <c:v>1932.083333333286</c:v>
                </c:pt>
                <c:pt idx="625">
                  <c:v>1932.1666666666192</c:v>
                </c:pt>
                <c:pt idx="626">
                  <c:v>1932.2499999999525</c:v>
                </c:pt>
                <c:pt idx="627">
                  <c:v>1932.3333333332857</c:v>
                </c:pt>
                <c:pt idx="628">
                  <c:v>1932.416666666619</c:v>
                </c:pt>
                <c:pt idx="629">
                  <c:v>1932.4999999999523</c:v>
                </c:pt>
                <c:pt idx="630">
                  <c:v>1932.5833333332855</c:v>
                </c:pt>
                <c:pt idx="631">
                  <c:v>1932.6666666666188</c:v>
                </c:pt>
                <c:pt idx="632">
                  <c:v>1932.749999999952</c:v>
                </c:pt>
                <c:pt idx="633">
                  <c:v>1932.8333333332853</c:v>
                </c:pt>
                <c:pt idx="634">
                  <c:v>1932.9166666666185</c:v>
                </c:pt>
                <c:pt idx="635">
                  <c:v>1932.9999999999518</c:v>
                </c:pt>
                <c:pt idx="636">
                  <c:v>1933.0833333332851</c:v>
                </c:pt>
                <c:pt idx="637">
                  <c:v>1933.1666666666183</c:v>
                </c:pt>
                <c:pt idx="638">
                  <c:v>1933.2499999999516</c:v>
                </c:pt>
                <c:pt idx="639">
                  <c:v>1933.3333333332848</c:v>
                </c:pt>
                <c:pt idx="640">
                  <c:v>1933.4166666666181</c:v>
                </c:pt>
                <c:pt idx="641">
                  <c:v>1933.4999999999513</c:v>
                </c:pt>
                <c:pt idx="642">
                  <c:v>1933.5833333332846</c:v>
                </c:pt>
                <c:pt idx="643">
                  <c:v>1933.6666666666179</c:v>
                </c:pt>
                <c:pt idx="644">
                  <c:v>1933.7499999999511</c:v>
                </c:pt>
                <c:pt idx="645">
                  <c:v>1933.8333333332844</c:v>
                </c:pt>
                <c:pt idx="646">
                  <c:v>1933.9166666666176</c:v>
                </c:pt>
                <c:pt idx="647">
                  <c:v>1933.9999999999509</c:v>
                </c:pt>
                <c:pt idx="648">
                  <c:v>1934.0833333332841</c:v>
                </c:pt>
                <c:pt idx="649">
                  <c:v>1934.1666666666174</c:v>
                </c:pt>
                <c:pt idx="650">
                  <c:v>1934.2499999999507</c:v>
                </c:pt>
                <c:pt idx="651">
                  <c:v>1934.3333333332839</c:v>
                </c:pt>
                <c:pt idx="652">
                  <c:v>1934.4166666666172</c:v>
                </c:pt>
                <c:pt idx="653">
                  <c:v>1934.4999999999504</c:v>
                </c:pt>
                <c:pt idx="654">
                  <c:v>1934.5833333332837</c:v>
                </c:pt>
                <c:pt idx="655">
                  <c:v>1934.6666666666169</c:v>
                </c:pt>
                <c:pt idx="656">
                  <c:v>1934.7499999999502</c:v>
                </c:pt>
                <c:pt idx="657">
                  <c:v>1934.8333333332835</c:v>
                </c:pt>
                <c:pt idx="658">
                  <c:v>1934.9166666666167</c:v>
                </c:pt>
                <c:pt idx="659">
                  <c:v>1934.99999999995</c:v>
                </c:pt>
                <c:pt idx="660">
                  <c:v>1935.0833333332832</c:v>
                </c:pt>
                <c:pt idx="661">
                  <c:v>1935.1666666666165</c:v>
                </c:pt>
                <c:pt idx="662">
                  <c:v>1935.2499999999498</c:v>
                </c:pt>
                <c:pt idx="663">
                  <c:v>1935.333333333283</c:v>
                </c:pt>
                <c:pt idx="664">
                  <c:v>1935.4166666666163</c:v>
                </c:pt>
                <c:pt idx="665">
                  <c:v>1935.4999999999495</c:v>
                </c:pt>
                <c:pt idx="666">
                  <c:v>1935.5833333332828</c:v>
                </c:pt>
                <c:pt idx="667">
                  <c:v>1935.666666666616</c:v>
                </c:pt>
                <c:pt idx="668">
                  <c:v>1935.7499999999493</c:v>
                </c:pt>
                <c:pt idx="669">
                  <c:v>1935.8333333332826</c:v>
                </c:pt>
                <c:pt idx="670">
                  <c:v>1935.9166666666158</c:v>
                </c:pt>
                <c:pt idx="671">
                  <c:v>1935.9999999999491</c:v>
                </c:pt>
                <c:pt idx="672">
                  <c:v>1936.0833333332823</c:v>
                </c:pt>
                <c:pt idx="673">
                  <c:v>1936.1666666666156</c:v>
                </c:pt>
                <c:pt idx="674">
                  <c:v>1936.2499999999488</c:v>
                </c:pt>
                <c:pt idx="675">
                  <c:v>1936.3333333332821</c:v>
                </c:pt>
                <c:pt idx="676">
                  <c:v>1936.4166666666154</c:v>
                </c:pt>
                <c:pt idx="677">
                  <c:v>1936.4999999999486</c:v>
                </c:pt>
                <c:pt idx="678">
                  <c:v>1936.5833333332819</c:v>
                </c:pt>
                <c:pt idx="679">
                  <c:v>1936.6666666666151</c:v>
                </c:pt>
                <c:pt idx="680">
                  <c:v>1936.7499999999484</c:v>
                </c:pt>
                <c:pt idx="681">
                  <c:v>1936.8333333332816</c:v>
                </c:pt>
                <c:pt idx="682">
                  <c:v>1936.9166666666149</c:v>
                </c:pt>
                <c:pt idx="683">
                  <c:v>1936.9999999999482</c:v>
                </c:pt>
                <c:pt idx="684">
                  <c:v>1937.0833333332814</c:v>
                </c:pt>
                <c:pt idx="685">
                  <c:v>1937.1666666666147</c:v>
                </c:pt>
                <c:pt idx="686">
                  <c:v>1937.2499999999479</c:v>
                </c:pt>
                <c:pt idx="687">
                  <c:v>1937.3333333332812</c:v>
                </c:pt>
                <c:pt idx="688">
                  <c:v>1937.4166666666144</c:v>
                </c:pt>
                <c:pt idx="689">
                  <c:v>1937.4999999999477</c:v>
                </c:pt>
                <c:pt idx="690">
                  <c:v>1937.583333333281</c:v>
                </c:pt>
                <c:pt idx="691">
                  <c:v>1937.6666666666142</c:v>
                </c:pt>
                <c:pt idx="692">
                  <c:v>1937.7499999999475</c:v>
                </c:pt>
                <c:pt idx="693">
                  <c:v>1937.8333333332807</c:v>
                </c:pt>
                <c:pt idx="694">
                  <c:v>1937.916666666614</c:v>
                </c:pt>
                <c:pt idx="695">
                  <c:v>1937.9999999999472</c:v>
                </c:pt>
                <c:pt idx="696">
                  <c:v>1938.0833333332805</c:v>
                </c:pt>
                <c:pt idx="697">
                  <c:v>1938.1666666666138</c:v>
                </c:pt>
                <c:pt idx="698">
                  <c:v>1938.249999999947</c:v>
                </c:pt>
                <c:pt idx="699">
                  <c:v>1938.3333333332803</c:v>
                </c:pt>
                <c:pt idx="700">
                  <c:v>1938.4166666666135</c:v>
                </c:pt>
                <c:pt idx="701">
                  <c:v>1938.4999999999468</c:v>
                </c:pt>
                <c:pt idx="702">
                  <c:v>1938.5833333332801</c:v>
                </c:pt>
                <c:pt idx="703">
                  <c:v>1938.6666666666133</c:v>
                </c:pt>
                <c:pt idx="704">
                  <c:v>1938.7499999999466</c:v>
                </c:pt>
                <c:pt idx="705">
                  <c:v>1938.8333333332798</c:v>
                </c:pt>
                <c:pt idx="706">
                  <c:v>1938.9166666666131</c:v>
                </c:pt>
                <c:pt idx="707">
                  <c:v>1938.9999999999463</c:v>
                </c:pt>
                <c:pt idx="708">
                  <c:v>1939.0833333332796</c:v>
                </c:pt>
                <c:pt idx="709">
                  <c:v>1939.1666666666129</c:v>
                </c:pt>
                <c:pt idx="710">
                  <c:v>1939.2499999999461</c:v>
                </c:pt>
                <c:pt idx="711">
                  <c:v>1939.3333333332794</c:v>
                </c:pt>
                <c:pt idx="712">
                  <c:v>1939.4166666666126</c:v>
                </c:pt>
                <c:pt idx="713">
                  <c:v>1939.4999999999459</c:v>
                </c:pt>
                <c:pt idx="714">
                  <c:v>1939.5833333332791</c:v>
                </c:pt>
                <c:pt idx="715">
                  <c:v>1939.6666666666124</c:v>
                </c:pt>
                <c:pt idx="716">
                  <c:v>1939.7499999999457</c:v>
                </c:pt>
                <c:pt idx="717">
                  <c:v>1939.8333333332789</c:v>
                </c:pt>
                <c:pt idx="718">
                  <c:v>1939.9166666666122</c:v>
                </c:pt>
                <c:pt idx="719">
                  <c:v>1939.9999999999454</c:v>
                </c:pt>
                <c:pt idx="720">
                  <c:v>1940.0833333332787</c:v>
                </c:pt>
                <c:pt idx="721">
                  <c:v>1940.1666666666119</c:v>
                </c:pt>
                <c:pt idx="722">
                  <c:v>1940.2499999999452</c:v>
                </c:pt>
                <c:pt idx="723">
                  <c:v>1940.3333333332785</c:v>
                </c:pt>
                <c:pt idx="724">
                  <c:v>1940.4166666666117</c:v>
                </c:pt>
                <c:pt idx="725">
                  <c:v>1940.499999999945</c:v>
                </c:pt>
                <c:pt idx="726">
                  <c:v>1940.5833333332782</c:v>
                </c:pt>
                <c:pt idx="727">
                  <c:v>1940.6666666666115</c:v>
                </c:pt>
                <c:pt idx="728">
                  <c:v>1940.7499999999447</c:v>
                </c:pt>
                <c:pt idx="729">
                  <c:v>1940.833333333278</c:v>
                </c:pt>
                <c:pt idx="730">
                  <c:v>1940.9166666666113</c:v>
                </c:pt>
                <c:pt idx="731">
                  <c:v>1940.9999999999445</c:v>
                </c:pt>
                <c:pt idx="732">
                  <c:v>1941.0833333332778</c:v>
                </c:pt>
                <c:pt idx="733">
                  <c:v>1941.166666666611</c:v>
                </c:pt>
                <c:pt idx="734">
                  <c:v>1941.2499999999443</c:v>
                </c:pt>
                <c:pt idx="735">
                  <c:v>1941.3333333332776</c:v>
                </c:pt>
                <c:pt idx="736">
                  <c:v>1941.4166666666108</c:v>
                </c:pt>
                <c:pt idx="737">
                  <c:v>1941.4999999999441</c:v>
                </c:pt>
                <c:pt idx="738">
                  <c:v>1941.5833333332773</c:v>
                </c:pt>
                <c:pt idx="739">
                  <c:v>1941.6666666666106</c:v>
                </c:pt>
                <c:pt idx="740">
                  <c:v>1941.7499999999438</c:v>
                </c:pt>
                <c:pt idx="741">
                  <c:v>1941.8333333332771</c:v>
                </c:pt>
                <c:pt idx="742">
                  <c:v>1941.9166666666104</c:v>
                </c:pt>
                <c:pt idx="743">
                  <c:v>1941.9999999999436</c:v>
                </c:pt>
                <c:pt idx="744">
                  <c:v>1942.0833333332769</c:v>
                </c:pt>
                <c:pt idx="745">
                  <c:v>1942.1666666666101</c:v>
                </c:pt>
                <c:pt idx="746">
                  <c:v>1942.2499999999434</c:v>
                </c:pt>
                <c:pt idx="747">
                  <c:v>1942.3333333332766</c:v>
                </c:pt>
                <c:pt idx="748">
                  <c:v>1942.4166666666099</c:v>
                </c:pt>
                <c:pt idx="749">
                  <c:v>1942.4999999999432</c:v>
                </c:pt>
                <c:pt idx="750">
                  <c:v>1942.5833333332764</c:v>
                </c:pt>
                <c:pt idx="751">
                  <c:v>1942.6666666666097</c:v>
                </c:pt>
                <c:pt idx="752">
                  <c:v>1942.7499999999429</c:v>
                </c:pt>
                <c:pt idx="753">
                  <c:v>1942.8333333332762</c:v>
                </c:pt>
                <c:pt idx="754">
                  <c:v>1942.9166666666094</c:v>
                </c:pt>
                <c:pt idx="755">
                  <c:v>1942.9999999999427</c:v>
                </c:pt>
                <c:pt idx="756">
                  <c:v>1943.083333333276</c:v>
                </c:pt>
                <c:pt idx="757">
                  <c:v>1943.1666666666092</c:v>
                </c:pt>
                <c:pt idx="758">
                  <c:v>1943.2499999999425</c:v>
                </c:pt>
                <c:pt idx="759">
                  <c:v>1943.3333333332757</c:v>
                </c:pt>
                <c:pt idx="760">
                  <c:v>1943.416666666609</c:v>
                </c:pt>
                <c:pt idx="761">
                  <c:v>1943.4999999999422</c:v>
                </c:pt>
                <c:pt idx="762">
                  <c:v>1943.5833333332755</c:v>
                </c:pt>
                <c:pt idx="763">
                  <c:v>1943.6666666666088</c:v>
                </c:pt>
                <c:pt idx="764">
                  <c:v>1943.749999999942</c:v>
                </c:pt>
                <c:pt idx="765">
                  <c:v>1943.8333333332753</c:v>
                </c:pt>
                <c:pt idx="766">
                  <c:v>1943.9166666666085</c:v>
                </c:pt>
                <c:pt idx="767">
                  <c:v>1943.9999999999418</c:v>
                </c:pt>
                <c:pt idx="768">
                  <c:v>1944.083333333275</c:v>
                </c:pt>
                <c:pt idx="769">
                  <c:v>1944.1666666666083</c:v>
                </c:pt>
                <c:pt idx="770">
                  <c:v>1944.2499999999416</c:v>
                </c:pt>
                <c:pt idx="771">
                  <c:v>1944.3333333332748</c:v>
                </c:pt>
                <c:pt idx="772">
                  <c:v>1944.4166666666081</c:v>
                </c:pt>
                <c:pt idx="773">
                  <c:v>1944.4999999999413</c:v>
                </c:pt>
                <c:pt idx="774">
                  <c:v>1944.5833333332746</c:v>
                </c:pt>
                <c:pt idx="775">
                  <c:v>1944.6666666666079</c:v>
                </c:pt>
                <c:pt idx="776">
                  <c:v>1944.7499999999411</c:v>
                </c:pt>
                <c:pt idx="777">
                  <c:v>1944.8333333332744</c:v>
                </c:pt>
                <c:pt idx="778">
                  <c:v>1944.9166666666076</c:v>
                </c:pt>
                <c:pt idx="779">
                  <c:v>1944.9999999999409</c:v>
                </c:pt>
                <c:pt idx="780">
                  <c:v>1945.0833333332741</c:v>
                </c:pt>
                <c:pt idx="781">
                  <c:v>1945.1666666666074</c:v>
                </c:pt>
                <c:pt idx="782">
                  <c:v>1945.2499999999407</c:v>
                </c:pt>
                <c:pt idx="783">
                  <c:v>1945.3333333332739</c:v>
                </c:pt>
                <c:pt idx="784">
                  <c:v>1945.4166666666072</c:v>
                </c:pt>
                <c:pt idx="785">
                  <c:v>1945.4999999999404</c:v>
                </c:pt>
                <c:pt idx="786">
                  <c:v>1945.5833333332737</c:v>
                </c:pt>
                <c:pt idx="787">
                  <c:v>1945.6666666666069</c:v>
                </c:pt>
                <c:pt idx="788">
                  <c:v>1945.7499999999402</c:v>
                </c:pt>
                <c:pt idx="789">
                  <c:v>1945.8333333332735</c:v>
                </c:pt>
                <c:pt idx="790">
                  <c:v>1945.9166666666067</c:v>
                </c:pt>
                <c:pt idx="791">
                  <c:v>1945.99999999994</c:v>
                </c:pt>
                <c:pt idx="792">
                  <c:v>1946.0833333332732</c:v>
                </c:pt>
                <c:pt idx="793">
                  <c:v>1946.1666666666065</c:v>
                </c:pt>
                <c:pt idx="794">
                  <c:v>1946.2499999999397</c:v>
                </c:pt>
                <c:pt idx="795">
                  <c:v>1946.333333333273</c:v>
                </c:pt>
                <c:pt idx="796">
                  <c:v>1946.4166666666063</c:v>
                </c:pt>
                <c:pt idx="797">
                  <c:v>1946.4999999999395</c:v>
                </c:pt>
                <c:pt idx="798">
                  <c:v>1946.5833333332728</c:v>
                </c:pt>
                <c:pt idx="799">
                  <c:v>1946.666666666606</c:v>
                </c:pt>
                <c:pt idx="800">
                  <c:v>1946.7499999999393</c:v>
                </c:pt>
                <c:pt idx="801">
                  <c:v>1946.8333333332725</c:v>
                </c:pt>
                <c:pt idx="802">
                  <c:v>1946.9166666666058</c:v>
                </c:pt>
                <c:pt idx="803">
                  <c:v>1946.9999999999391</c:v>
                </c:pt>
                <c:pt idx="804">
                  <c:v>1947.0833333332723</c:v>
                </c:pt>
                <c:pt idx="805">
                  <c:v>1947.1666666666056</c:v>
                </c:pt>
                <c:pt idx="806">
                  <c:v>1947.2499999999388</c:v>
                </c:pt>
                <c:pt idx="807">
                  <c:v>1947.3333333332721</c:v>
                </c:pt>
                <c:pt idx="808">
                  <c:v>1947.4166666666054</c:v>
                </c:pt>
                <c:pt idx="809">
                  <c:v>1947.4999999999386</c:v>
                </c:pt>
                <c:pt idx="810">
                  <c:v>1947.5833333332719</c:v>
                </c:pt>
                <c:pt idx="811">
                  <c:v>1947.6666666666051</c:v>
                </c:pt>
                <c:pt idx="812">
                  <c:v>1947.7499999999384</c:v>
                </c:pt>
                <c:pt idx="813">
                  <c:v>1947.8333333332716</c:v>
                </c:pt>
                <c:pt idx="814">
                  <c:v>1947.9166666666049</c:v>
                </c:pt>
                <c:pt idx="815">
                  <c:v>1947.9999999999382</c:v>
                </c:pt>
                <c:pt idx="816">
                  <c:v>1948.0833333332714</c:v>
                </c:pt>
                <c:pt idx="817">
                  <c:v>1948.1666666666047</c:v>
                </c:pt>
                <c:pt idx="818">
                  <c:v>1948.2499999999379</c:v>
                </c:pt>
                <c:pt idx="819">
                  <c:v>1948.3333333332712</c:v>
                </c:pt>
                <c:pt idx="820">
                  <c:v>1948.4166666666044</c:v>
                </c:pt>
                <c:pt idx="821">
                  <c:v>1948.4999999999377</c:v>
                </c:pt>
                <c:pt idx="822">
                  <c:v>1948.583333333271</c:v>
                </c:pt>
                <c:pt idx="823">
                  <c:v>1948.6666666666042</c:v>
                </c:pt>
                <c:pt idx="824">
                  <c:v>1948.7499999999375</c:v>
                </c:pt>
                <c:pt idx="825">
                  <c:v>1948.8333333332707</c:v>
                </c:pt>
                <c:pt idx="826">
                  <c:v>1948.916666666604</c:v>
                </c:pt>
                <c:pt idx="827">
                  <c:v>1948.9999999999372</c:v>
                </c:pt>
                <c:pt idx="828">
                  <c:v>1949.0833333332705</c:v>
                </c:pt>
                <c:pt idx="829">
                  <c:v>1949.1666666666038</c:v>
                </c:pt>
                <c:pt idx="830">
                  <c:v>1949.249999999937</c:v>
                </c:pt>
                <c:pt idx="831">
                  <c:v>1949.3333333332703</c:v>
                </c:pt>
                <c:pt idx="832">
                  <c:v>1949.4166666666035</c:v>
                </c:pt>
                <c:pt idx="833">
                  <c:v>1949.4999999999368</c:v>
                </c:pt>
                <c:pt idx="834">
                  <c:v>1949.58333333327</c:v>
                </c:pt>
                <c:pt idx="835">
                  <c:v>1949.6666666666033</c:v>
                </c:pt>
                <c:pt idx="836">
                  <c:v>1949.7499999999366</c:v>
                </c:pt>
                <c:pt idx="837">
                  <c:v>1949.8333333332698</c:v>
                </c:pt>
                <c:pt idx="838">
                  <c:v>1949.9166666666031</c:v>
                </c:pt>
                <c:pt idx="839">
                  <c:v>1949.9999999999363</c:v>
                </c:pt>
                <c:pt idx="840">
                  <c:v>1950.0833333332696</c:v>
                </c:pt>
                <c:pt idx="841">
                  <c:v>1950.1666666666029</c:v>
                </c:pt>
                <c:pt idx="842">
                  <c:v>1950.2499999999361</c:v>
                </c:pt>
                <c:pt idx="843">
                  <c:v>1950.3333333332694</c:v>
                </c:pt>
                <c:pt idx="844">
                  <c:v>1950.4166666666026</c:v>
                </c:pt>
                <c:pt idx="845">
                  <c:v>1950.4999999999359</c:v>
                </c:pt>
                <c:pt idx="846">
                  <c:v>1950.5833333332691</c:v>
                </c:pt>
                <c:pt idx="847">
                  <c:v>1950.6666666666024</c:v>
                </c:pt>
                <c:pt idx="848">
                  <c:v>1950.7499999999357</c:v>
                </c:pt>
                <c:pt idx="849">
                  <c:v>1950.8333333332689</c:v>
                </c:pt>
                <c:pt idx="850">
                  <c:v>1950.9166666666022</c:v>
                </c:pt>
                <c:pt idx="851">
                  <c:v>1950.9999999999354</c:v>
                </c:pt>
                <c:pt idx="852">
                  <c:v>1951.0833333332687</c:v>
                </c:pt>
                <c:pt idx="853">
                  <c:v>1951.1666666666019</c:v>
                </c:pt>
                <c:pt idx="854">
                  <c:v>1951.2499999999352</c:v>
                </c:pt>
                <c:pt idx="855">
                  <c:v>1951.3333333332685</c:v>
                </c:pt>
                <c:pt idx="856">
                  <c:v>1951.4166666666017</c:v>
                </c:pt>
                <c:pt idx="857">
                  <c:v>1951.499999999935</c:v>
                </c:pt>
                <c:pt idx="858">
                  <c:v>1951.5833333332682</c:v>
                </c:pt>
                <c:pt idx="859">
                  <c:v>1951.6666666666015</c:v>
                </c:pt>
                <c:pt idx="860">
                  <c:v>1951.7499999999347</c:v>
                </c:pt>
                <c:pt idx="861">
                  <c:v>1951.833333333268</c:v>
                </c:pt>
                <c:pt idx="862">
                  <c:v>1951.9166666666013</c:v>
                </c:pt>
                <c:pt idx="863">
                  <c:v>1951.9999999999345</c:v>
                </c:pt>
                <c:pt idx="864">
                  <c:v>1952.0833333332678</c:v>
                </c:pt>
                <c:pt idx="865">
                  <c:v>1952.166666666601</c:v>
                </c:pt>
                <c:pt idx="866">
                  <c:v>1952.2499999999343</c:v>
                </c:pt>
                <c:pt idx="867">
                  <c:v>1952.3333333332675</c:v>
                </c:pt>
                <c:pt idx="868">
                  <c:v>1952.4166666666008</c:v>
                </c:pt>
                <c:pt idx="869">
                  <c:v>1952.4999999999341</c:v>
                </c:pt>
                <c:pt idx="870">
                  <c:v>1952.5833333332673</c:v>
                </c:pt>
                <c:pt idx="871">
                  <c:v>1952.6666666666006</c:v>
                </c:pt>
                <c:pt idx="872">
                  <c:v>1952.7499999999338</c:v>
                </c:pt>
                <c:pt idx="873">
                  <c:v>1952.8333333332671</c:v>
                </c:pt>
                <c:pt idx="874">
                  <c:v>1952.9166666666003</c:v>
                </c:pt>
                <c:pt idx="875">
                  <c:v>1952.9999999999336</c:v>
                </c:pt>
                <c:pt idx="876">
                  <c:v>1953.0833333332669</c:v>
                </c:pt>
                <c:pt idx="877">
                  <c:v>1953.1666666666001</c:v>
                </c:pt>
                <c:pt idx="878">
                  <c:v>1953.2499999999334</c:v>
                </c:pt>
                <c:pt idx="879">
                  <c:v>1953.3333333332666</c:v>
                </c:pt>
                <c:pt idx="880">
                  <c:v>1953.4166666665999</c:v>
                </c:pt>
                <c:pt idx="881">
                  <c:v>1953.4999999999332</c:v>
                </c:pt>
                <c:pt idx="882">
                  <c:v>1953.5833333332664</c:v>
                </c:pt>
                <c:pt idx="883">
                  <c:v>1953.6666666665997</c:v>
                </c:pt>
                <c:pt idx="884">
                  <c:v>1953.7499999999329</c:v>
                </c:pt>
                <c:pt idx="885">
                  <c:v>1953.8333333332662</c:v>
                </c:pt>
                <c:pt idx="886">
                  <c:v>1953.9166666665994</c:v>
                </c:pt>
                <c:pt idx="887">
                  <c:v>1953.9999999999327</c:v>
                </c:pt>
                <c:pt idx="888">
                  <c:v>1954.083333333266</c:v>
                </c:pt>
                <c:pt idx="889">
                  <c:v>1954.1666666665992</c:v>
                </c:pt>
                <c:pt idx="890">
                  <c:v>1954.2499999999325</c:v>
                </c:pt>
                <c:pt idx="891">
                  <c:v>1954.3333333332657</c:v>
                </c:pt>
                <c:pt idx="892">
                  <c:v>1954.416666666599</c:v>
                </c:pt>
                <c:pt idx="893">
                  <c:v>1954.4999999999322</c:v>
                </c:pt>
                <c:pt idx="894">
                  <c:v>1954.5833333332655</c:v>
                </c:pt>
                <c:pt idx="895">
                  <c:v>1954.6666666665988</c:v>
                </c:pt>
                <c:pt idx="896">
                  <c:v>1954.749999999932</c:v>
                </c:pt>
                <c:pt idx="897">
                  <c:v>1954.8333333332653</c:v>
                </c:pt>
                <c:pt idx="898">
                  <c:v>1954.9166666665985</c:v>
                </c:pt>
                <c:pt idx="899">
                  <c:v>1954.9999999999318</c:v>
                </c:pt>
                <c:pt idx="900">
                  <c:v>1955.083333333265</c:v>
                </c:pt>
                <c:pt idx="901">
                  <c:v>1955.1666666665983</c:v>
                </c:pt>
                <c:pt idx="902">
                  <c:v>1955.2499999999316</c:v>
                </c:pt>
                <c:pt idx="903">
                  <c:v>1955.3333333332648</c:v>
                </c:pt>
                <c:pt idx="904">
                  <c:v>1955.4166666665981</c:v>
                </c:pt>
                <c:pt idx="905">
                  <c:v>1955.4999999999313</c:v>
                </c:pt>
                <c:pt idx="906">
                  <c:v>1955.5833333332646</c:v>
                </c:pt>
                <c:pt idx="907">
                  <c:v>1955.6666666665978</c:v>
                </c:pt>
                <c:pt idx="908">
                  <c:v>1955.7499999999311</c:v>
                </c:pt>
                <c:pt idx="909">
                  <c:v>1955.8333333332644</c:v>
                </c:pt>
                <c:pt idx="910">
                  <c:v>1955.9166666665976</c:v>
                </c:pt>
                <c:pt idx="911">
                  <c:v>1955.9999999999309</c:v>
                </c:pt>
                <c:pt idx="912">
                  <c:v>1956.0833333332641</c:v>
                </c:pt>
                <c:pt idx="913">
                  <c:v>1956.1666666665974</c:v>
                </c:pt>
                <c:pt idx="914">
                  <c:v>1956.2499999999307</c:v>
                </c:pt>
                <c:pt idx="915">
                  <c:v>1956.3333333332639</c:v>
                </c:pt>
                <c:pt idx="916">
                  <c:v>1956.4166666665972</c:v>
                </c:pt>
                <c:pt idx="917">
                  <c:v>1956.4999999999304</c:v>
                </c:pt>
                <c:pt idx="918">
                  <c:v>1956.5833333332637</c:v>
                </c:pt>
                <c:pt idx="919">
                  <c:v>1956.6666666665969</c:v>
                </c:pt>
                <c:pt idx="920">
                  <c:v>1956.7499999999302</c:v>
                </c:pt>
                <c:pt idx="921">
                  <c:v>1956.8333333332635</c:v>
                </c:pt>
                <c:pt idx="922">
                  <c:v>1956.9166666665967</c:v>
                </c:pt>
                <c:pt idx="923">
                  <c:v>1956.99999999993</c:v>
                </c:pt>
                <c:pt idx="924">
                  <c:v>1957.0833333332632</c:v>
                </c:pt>
                <c:pt idx="925">
                  <c:v>1957.1666666665965</c:v>
                </c:pt>
                <c:pt idx="926">
                  <c:v>1957.2499999999297</c:v>
                </c:pt>
                <c:pt idx="927">
                  <c:v>1957.333333333263</c:v>
                </c:pt>
                <c:pt idx="928">
                  <c:v>1957.4166666665963</c:v>
                </c:pt>
                <c:pt idx="929">
                  <c:v>1957.4999999999295</c:v>
                </c:pt>
                <c:pt idx="930">
                  <c:v>1957.5833333332628</c:v>
                </c:pt>
                <c:pt idx="931">
                  <c:v>1957.666666666596</c:v>
                </c:pt>
                <c:pt idx="932">
                  <c:v>1957.7499999999293</c:v>
                </c:pt>
                <c:pt idx="933">
                  <c:v>1957.8333333332625</c:v>
                </c:pt>
                <c:pt idx="934">
                  <c:v>1957.9166666665958</c:v>
                </c:pt>
                <c:pt idx="935">
                  <c:v>1957.9999999999291</c:v>
                </c:pt>
                <c:pt idx="936">
                  <c:v>1958.0833333332623</c:v>
                </c:pt>
                <c:pt idx="937">
                  <c:v>1958.1666666665956</c:v>
                </c:pt>
                <c:pt idx="938">
                  <c:v>1958.2499999999288</c:v>
                </c:pt>
                <c:pt idx="939">
                  <c:v>1958.3333333332621</c:v>
                </c:pt>
                <c:pt idx="940">
                  <c:v>1958.4166666665953</c:v>
                </c:pt>
                <c:pt idx="941">
                  <c:v>1958.4999999999286</c:v>
                </c:pt>
                <c:pt idx="942">
                  <c:v>1958.5833333332619</c:v>
                </c:pt>
                <c:pt idx="943">
                  <c:v>1958.6666666665951</c:v>
                </c:pt>
                <c:pt idx="944">
                  <c:v>1958.7499999999284</c:v>
                </c:pt>
                <c:pt idx="945">
                  <c:v>1958.8333333332616</c:v>
                </c:pt>
                <c:pt idx="946">
                  <c:v>1958.9166666665949</c:v>
                </c:pt>
                <c:pt idx="947">
                  <c:v>1958.9999999999281</c:v>
                </c:pt>
                <c:pt idx="948">
                  <c:v>1959.0833333332614</c:v>
                </c:pt>
                <c:pt idx="949">
                  <c:v>1959.1666666665947</c:v>
                </c:pt>
                <c:pt idx="950">
                  <c:v>1959.2499999999279</c:v>
                </c:pt>
                <c:pt idx="951">
                  <c:v>1959.3333333332612</c:v>
                </c:pt>
                <c:pt idx="952">
                  <c:v>1959.4166666665944</c:v>
                </c:pt>
                <c:pt idx="953">
                  <c:v>1959.4999999999277</c:v>
                </c:pt>
                <c:pt idx="954">
                  <c:v>1959.583333333261</c:v>
                </c:pt>
                <c:pt idx="955">
                  <c:v>1959.6666666665942</c:v>
                </c:pt>
                <c:pt idx="956">
                  <c:v>1959.7499999999275</c:v>
                </c:pt>
                <c:pt idx="957">
                  <c:v>1959.8333333332607</c:v>
                </c:pt>
                <c:pt idx="958">
                  <c:v>1959.916666666594</c:v>
                </c:pt>
                <c:pt idx="959">
                  <c:v>1959.9999999999272</c:v>
                </c:pt>
                <c:pt idx="960">
                  <c:v>1960.0833333332605</c:v>
                </c:pt>
                <c:pt idx="961">
                  <c:v>1960.1666666665938</c:v>
                </c:pt>
                <c:pt idx="962">
                  <c:v>1960.249999999927</c:v>
                </c:pt>
                <c:pt idx="963">
                  <c:v>1960.3333333332603</c:v>
                </c:pt>
                <c:pt idx="964">
                  <c:v>1960.4166666665935</c:v>
                </c:pt>
                <c:pt idx="965">
                  <c:v>1960.4999999999268</c:v>
                </c:pt>
                <c:pt idx="966">
                  <c:v>1960.58333333326</c:v>
                </c:pt>
                <c:pt idx="967">
                  <c:v>1960.6666666665933</c:v>
                </c:pt>
                <c:pt idx="968">
                  <c:v>1960.7499999999266</c:v>
                </c:pt>
                <c:pt idx="969">
                  <c:v>1960.8333333332598</c:v>
                </c:pt>
                <c:pt idx="970">
                  <c:v>1960.9166666665931</c:v>
                </c:pt>
                <c:pt idx="971">
                  <c:v>1960.9999999999263</c:v>
                </c:pt>
                <c:pt idx="972">
                  <c:v>1961.0833333332596</c:v>
                </c:pt>
                <c:pt idx="973">
                  <c:v>1961.1666666665928</c:v>
                </c:pt>
                <c:pt idx="974">
                  <c:v>1961.2499999999261</c:v>
                </c:pt>
                <c:pt idx="975">
                  <c:v>1961.3333333332594</c:v>
                </c:pt>
                <c:pt idx="976">
                  <c:v>1961.4166666665926</c:v>
                </c:pt>
                <c:pt idx="977">
                  <c:v>1961.4999999999259</c:v>
                </c:pt>
                <c:pt idx="978">
                  <c:v>1961.5833333332591</c:v>
                </c:pt>
                <c:pt idx="979">
                  <c:v>1961.6666666665924</c:v>
                </c:pt>
                <c:pt idx="980">
                  <c:v>1961.7499999999256</c:v>
                </c:pt>
                <c:pt idx="981">
                  <c:v>1961.8333333332589</c:v>
                </c:pt>
                <c:pt idx="982">
                  <c:v>1961.9166666665922</c:v>
                </c:pt>
                <c:pt idx="983">
                  <c:v>1961.9999999999254</c:v>
                </c:pt>
                <c:pt idx="984">
                  <c:v>1962.0833333332587</c:v>
                </c:pt>
                <c:pt idx="985">
                  <c:v>1962.1666666665919</c:v>
                </c:pt>
                <c:pt idx="986">
                  <c:v>1962.2499999999252</c:v>
                </c:pt>
                <c:pt idx="987">
                  <c:v>1962.3333333332585</c:v>
                </c:pt>
                <c:pt idx="988">
                  <c:v>1962.4166666665917</c:v>
                </c:pt>
                <c:pt idx="989">
                  <c:v>1962.499999999925</c:v>
                </c:pt>
                <c:pt idx="990">
                  <c:v>1962.5833333332582</c:v>
                </c:pt>
                <c:pt idx="991">
                  <c:v>1962.6666666665915</c:v>
                </c:pt>
                <c:pt idx="992">
                  <c:v>1962.7499999999247</c:v>
                </c:pt>
                <c:pt idx="993">
                  <c:v>1962.833333333258</c:v>
                </c:pt>
                <c:pt idx="994">
                  <c:v>1962.9166666665913</c:v>
                </c:pt>
                <c:pt idx="995">
                  <c:v>1962.9999999999245</c:v>
                </c:pt>
                <c:pt idx="996">
                  <c:v>1963.0833333332578</c:v>
                </c:pt>
                <c:pt idx="997">
                  <c:v>1963.166666666591</c:v>
                </c:pt>
                <c:pt idx="998">
                  <c:v>1963.2499999999243</c:v>
                </c:pt>
                <c:pt idx="999">
                  <c:v>1963.3333333332575</c:v>
                </c:pt>
                <c:pt idx="1000">
                  <c:v>1963.4166666665908</c:v>
                </c:pt>
                <c:pt idx="1001">
                  <c:v>1963.4999999999241</c:v>
                </c:pt>
                <c:pt idx="1002">
                  <c:v>1963.5833333332573</c:v>
                </c:pt>
                <c:pt idx="1003">
                  <c:v>1963.6666666665906</c:v>
                </c:pt>
                <c:pt idx="1004">
                  <c:v>1963.7499999999238</c:v>
                </c:pt>
                <c:pt idx="1005">
                  <c:v>1963.8333333332571</c:v>
                </c:pt>
                <c:pt idx="1006">
                  <c:v>1963.9166666665903</c:v>
                </c:pt>
                <c:pt idx="1007">
                  <c:v>1963.9999999999236</c:v>
                </c:pt>
                <c:pt idx="1008">
                  <c:v>1964.0833333332569</c:v>
                </c:pt>
                <c:pt idx="1009">
                  <c:v>1964.1666666665901</c:v>
                </c:pt>
                <c:pt idx="1010">
                  <c:v>1964.2499999999234</c:v>
                </c:pt>
                <c:pt idx="1011">
                  <c:v>1964.3333333332566</c:v>
                </c:pt>
                <c:pt idx="1012">
                  <c:v>1964.4166666665899</c:v>
                </c:pt>
                <c:pt idx="1013">
                  <c:v>1964.4999999999231</c:v>
                </c:pt>
                <c:pt idx="1014">
                  <c:v>1964.5833333332564</c:v>
                </c:pt>
                <c:pt idx="1015">
                  <c:v>1964.6666666665897</c:v>
                </c:pt>
                <c:pt idx="1016">
                  <c:v>1964.7499999999229</c:v>
                </c:pt>
                <c:pt idx="1017">
                  <c:v>1964.8333333332562</c:v>
                </c:pt>
                <c:pt idx="1018">
                  <c:v>1964.9166666665894</c:v>
                </c:pt>
                <c:pt idx="1019">
                  <c:v>1964.9999999999227</c:v>
                </c:pt>
                <c:pt idx="1020">
                  <c:v>1965.083333333256</c:v>
                </c:pt>
                <c:pt idx="1021">
                  <c:v>1965.1666666665892</c:v>
                </c:pt>
                <c:pt idx="1022">
                  <c:v>1965.2499999999225</c:v>
                </c:pt>
                <c:pt idx="1023">
                  <c:v>1965.3333333332557</c:v>
                </c:pt>
                <c:pt idx="1024">
                  <c:v>1965.416666666589</c:v>
                </c:pt>
                <c:pt idx="1025">
                  <c:v>1965.4999999999222</c:v>
                </c:pt>
                <c:pt idx="1026">
                  <c:v>1965.5833333332555</c:v>
                </c:pt>
                <c:pt idx="1027">
                  <c:v>1965.6666666665888</c:v>
                </c:pt>
                <c:pt idx="1028">
                  <c:v>1965.749999999922</c:v>
                </c:pt>
                <c:pt idx="1029">
                  <c:v>1965.8333333332553</c:v>
                </c:pt>
                <c:pt idx="1030">
                  <c:v>1965.9166666665885</c:v>
                </c:pt>
                <c:pt idx="1031">
                  <c:v>1965.9999999999218</c:v>
                </c:pt>
                <c:pt idx="1032">
                  <c:v>1966.083333333255</c:v>
                </c:pt>
                <c:pt idx="1033">
                  <c:v>1966.1666666665883</c:v>
                </c:pt>
                <c:pt idx="1034">
                  <c:v>1966.2499999999216</c:v>
                </c:pt>
                <c:pt idx="1035">
                  <c:v>1966.3333333332548</c:v>
                </c:pt>
                <c:pt idx="1036">
                  <c:v>1966.4166666665881</c:v>
                </c:pt>
                <c:pt idx="1037">
                  <c:v>1966.4999999999213</c:v>
                </c:pt>
                <c:pt idx="1038">
                  <c:v>1966.5833333332546</c:v>
                </c:pt>
                <c:pt idx="1039">
                  <c:v>1966.6666666665878</c:v>
                </c:pt>
                <c:pt idx="1040">
                  <c:v>1966.7499999999211</c:v>
                </c:pt>
                <c:pt idx="1041">
                  <c:v>1966.8333333332544</c:v>
                </c:pt>
                <c:pt idx="1042">
                  <c:v>1966.9166666665876</c:v>
                </c:pt>
                <c:pt idx="1043">
                  <c:v>1966.9999999999209</c:v>
                </c:pt>
                <c:pt idx="1044">
                  <c:v>1967.0833333332541</c:v>
                </c:pt>
                <c:pt idx="1045">
                  <c:v>1967.1666666665874</c:v>
                </c:pt>
                <c:pt idx="1046">
                  <c:v>1967.2499999999206</c:v>
                </c:pt>
                <c:pt idx="1047">
                  <c:v>1967.3333333332539</c:v>
                </c:pt>
                <c:pt idx="1048">
                  <c:v>1967.4166666665872</c:v>
                </c:pt>
                <c:pt idx="1049">
                  <c:v>1967.4999999999204</c:v>
                </c:pt>
                <c:pt idx="1050">
                  <c:v>1967.5833333332537</c:v>
                </c:pt>
                <c:pt idx="1051">
                  <c:v>1967.6666666665869</c:v>
                </c:pt>
                <c:pt idx="1052">
                  <c:v>1967.7499999999202</c:v>
                </c:pt>
                <c:pt idx="1053">
                  <c:v>1967.8333333332534</c:v>
                </c:pt>
                <c:pt idx="1054">
                  <c:v>1967.9166666665867</c:v>
                </c:pt>
                <c:pt idx="1055">
                  <c:v>1967.99999999992</c:v>
                </c:pt>
                <c:pt idx="1056">
                  <c:v>1968.0833333332532</c:v>
                </c:pt>
                <c:pt idx="1057">
                  <c:v>1968.1666666665865</c:v>
                </c:pt>
                <c:pt idx="1058">
                  <c:v>1968.2499999999197</c:v>
                </c:pt>
                <c:pt idx="1059">
                  <c:v>1968.333333333253</c:v>
                </c:pt>
                <c:pt idx="1060">
                  <c:v>1968.4166666665863</c:v>
                </c:pt>
                <c:pt idx="1061">
                  <c:v>1968.4999999999195</c:v>
                </c:pt>
                <c:pt idx="1062">
                  <c:v>1968.5833333332528</c:v>
                </c:pt>
                <c:pt idx="1063">
                  <c:v>1968.666666666586</c:v>
                </c:pt>
                <c:pt idx="1064">
                  <c:v>1968.7499999999193</c:v>
                </c:pt>
                <c:pt idx="1065">
                  <c:v>1968.8333333332525</c:v>
                </c:pt>
                <c:pt idx="1066">
                  <c:v>1968.9166666665858</c:v>
                </c:pt>
                <c:pt idx="1067">
                  <c:v>1968.9999999999191</c:v>
                </c:pt>
                <c:pt idx="1068">
                  <c:v>1969.0833333332523</c:v>
                </c:pt>
                <c:pt idx="1069">
                  <c:v>1969.1666666665856</c:v>
                </c:pt>
                <c:pt idx="1070">
                  <c:v>1969.2499999999188</c:v>
                </c:pt>
                <c:pt idx="1071">
                  <c:v>1969.3333333332521</c:v>
                </c:pt>
                <c:pt idx="1072">
                  <c:v>1969.4166666665853</c:v>
                </c:pt>
                <c:pt idx="1073">
                  <c:v>1969.4999999999186</c:v>
                </c:pt>
                <c:pt idx="1074">
                  <c:v>1969.5833333332519</c:v>
                </c:pt>
                <c:pt idx="1075">
                  <c:v>1969.6666666665851</c:v>
                </c:pt>
                <c:pt idx="1076">
                  <c:v>1969.7499999999184</c:v>
                </c:pt>
                <c:pt idx="1077">
                  <c:v>1969.8333333332516</c:v>
                </c:pt>
                <c:pt idx="1078">
                  <c:v>1969.9166666665849</c:v>
                </c:pt>
                <c:pt idx="1079">
                  <c:v>1969.9999999999181</c:v>
                </c:pt>
                <c:pt idx="1080">
                  <c:v>1970.0833333332514</c:v>
                </c:pt>
                <c:pt idx="1081">
                  <c:v>1970.1666666665847</c:v>
                </c:pt>
                <c:pt idx="1082">
                  <c:v>1970.2499999999179</c:v>
                </c:pt>
                <c:pt idx="1083">
                  <c:v>1970.3333333332512</c:v>
                </c:pt>
                <c:pt idx="1084">
                  <c:v>1970.4166666665844</c:v>
                </c:pt>
                <c:pt idx="1085">
                  <c:v>1970.4999999999177</c:v>
                </c:pt>
                <c:pt idx="1086">
                  <c:v>1970.5833333332509</c:v>
                </c:pt>
                <c:pt idx="1087">
                  <c:v>1970.6666666665842</c:v>
                </c:pt>
                <c:pt idx="1088">
                  <c:v>1970.7499999999175</c:v>
                </c:pt>
                <c:pt idx="1089">
                  <c:v>1970.8333333332507</c:v>
                </c:pt>
                <c:pt idx="1090">
                  <c:v>1970.916666666584</c:v>
                </c:pt>
                <c:pt idx="1091">
                  <c:v>1970.9999999999172</c:v>
                </c:pt>
                <c:pt idx="1092">
                  <c:v>1971.0833333332505</c:v>
                </c:pt>
                <c:pt idx="1093">
                  <c:v>1971.1666666665838</c:v>
                </c:pt>
                <c:pt idx="1094">
                  <c:v>1971.249999999917</c:v>
                </c:pt>
                <c:pt idx="1095">
                  <c:v>1971.3333333332503</c:v>
                </c:pt>
                <c:pt idx="1096">
                  <c:v>1971.4166666665835</c:v>
                </c:pt>
                <c:pt idx="1097">
                  <c:v>1971.4999999999168</c:v>
                </c:pt>
                <c:pt idx="1098">
                  <c:v>1971.58333333325</c:v>
                </c:pt>
                <c:pt idx="1099">
                  <c:v>1971.6666666665833</c:v>
                </c:pt>
                <c:pt idx="1100">
                  <c:v>1971.7499999999166</c:v>
                </c:pt>
                <c:pt idx="1101">
                  <c:v>1971.8333333332498</c:v>
                </c:pt>
                <c:pt idx="1102">
                  <c:v>1971.9166666665831</c:v>
                </c:pt>
                <c:pt idx="1103">
                  <c:v>1971.9999999999163</c:v>
                </c:pt>
                <c:pt idx="1104">
                  <c:v>1972.0833333332496</c:v>
                </c:pt>
                <c:pt idx="1105">
                  <c:v>1972.1666666665828</c:v>
                </c:pt>
                <c:pt idx="1106">
                  <c:v>1972.2499999999161</c:v>
                </c:pt>
                <c:pt idx="1107">
                  <c:v>1972.3333333332494</c:v>
                </c:pt>
                <c:pt idx="1108">
                  <c:v>1972.4166666665826</c:v>
                </c:pt>
                <c:pt idx="1109">
                  <c:v>1972.4999999999159</c:v>
                </c:pt>
                <c:pt idx="1110">
                  <c:v>1972.5833333332491</c:v>
                </c:pt>
                <c:pt idx="1111">
                  <c:v>1972.6666666665824</c:v>
                </c:pt>
                <c:pt idx="1112">
                  <c:v>1972.7499999999156</c:v>
                </c:pt>
                <c:pt idx="1113">
                  <c:v>1972.8333333332489</c:v>
                </c:pt>
                <c:pt idx="1114">
                  <c:v>1972.9166666665822</c:v>
                </c:pt>
                <c:pt idx="1115">
                  <c:v>1972.9999999999154</c:v>
                </c:pt>
                <c:pt idx="1116">
                  <c:v>1973.0833333332487</c:v>
                </c:pt>
                <c:pt idx="1117">
                  <c:v>1973.1666666665819</c:v>
                </c:pt>
                <c:pt idx="1118">
                  <c:v>1973.2499999999152</c:v>
                </c:pt>
                <c:pt idx="1119">
                  <c:v>1973.3333333332484</c:v>
                </c:pt>
                <c:pt idx="1120">
                  <c:v>1973.4166666665817</c:v>
                </c:pt>
                <c:pt idx="1121">
                  <c:v>1973.499999999915</c:v>
                </c:pt>
                <c:pt idx="1122">
                  <c:v>1973.5833333332482</c:v>
                </c:pt>
                <c:pt idx="1123">
                  <c:v>1973.6666666665815</c:v>
                </c:pt>
                <c:pt idx="1124">
                  <c:v>1973.7499999999147</c:v>
                </c:pt>
                <c:pt idx="1125">
                  <c:v>1973.833333333248</c:v>
                </c:pt>
                <c:pt idx="1126">
                  <c:v>1973.9166666665812</c:v>
                </c:pt>
                <c:pt idx="1127">
                  <c:v>1973.9999999999145</c:v>
                </c:pt>
                <c:pt idx="1128">
                  <c:v>1974.0833333332478</c:v>
                </c:pt>
                <c:pt idx="1129">
                  <c:v>1974.166666666581</c:v>
                </c:pt>
                <c:pt idx="1130">
                  <c:v>1974.2499999999143</c:v>
                </c:pt>
                <c:pt idx="1131">
                  <c:v>1974.3333333332475</c:v>
                </c:pt>
                <c:pt idx="1132">
                  <c:v>1974.4166666665808</c:v>
                </c:pt>
                <c:pt idx="1133">
                  <c:v>1974.4999999999141</c:v>
                </c:pt>
                <c:pt idx="1134">
                  <c:v>1974.5833333332473</c:v>
                </c:pt>
                <c:pt idx="1135">
                  <c:v>1974.6666666665806</c:v>
                </c:pt>
                <c:pt idx="1136">
                  <c:v>1974.7499999999138</c:v>
                </c:pt>
                <c:pt idx="1137">
                  <c:v>1974.8333333332471</c:v>
                </c:pt>
                <c:pt idx="1138">
                  <c:v>1974.9166666665803</c:v>
                </c:pt>
                <c:pt idx="1139">
                  <c:v>1974.9999999999136</c:v>
                </c:pt>
                <c:pt idx="1140">
                  <c:v>1975.0833333332469</c:v>
                </c:pt>
                <c:pt idx="1141">
                  <c:v>1975.1666666665801</c:v>
                </c:pt>
                <c:pt idx="1142">
                  <c:v>1975.2499999999134</c:v>
                </c:pt>
                <c:pt idx="1143">
                  <c:v>1975.3333333332466</c:v>
                </c:pt>
                <c:pt idx="1144">
                  <c:v>1975.4166666665799</c:v>
                </c:pt>
                <c:pt idx="1145">
                  <c:v>1975.4999999999131</c:v>
                </c:pt>
                <c:pt idx="1146">
                  <c:v>1975.5833333332464</c:v>
                </c:pt>
                <c:pt idx="1147">
                  <c:v>1975.6666666665797</c:v>
                </c:pt>
                <c:pt idx="1148">
                  <c:v>1975.7499999999129</c:v>
                </c:pt>
                <c:pt idx="1149">
                  <c:v>1975.8333333332462</c:v>
                </c:pt>
                <c:pt idx="1150">
                  <c:v>1975.9166666665794</c:v>
                </c:pt>
                <c:pt idx="1151">
                  <c:v>1975.9999999999127</c:v>
                </c:pt>
                <c:pt idx="1152">
                  <c:v>1976.0833333332459</c:v>
                </c:pt>
                <c:pt idx="1153">
                  <c:v>1976.1666666665792</c:v>
                </c:pt>
                <c:pt idx="1154">
                  <c:v>1976.2499999999125</c:v>
                </c:pt>
                <c:pt idx="1155">
                  <c:v>1976.3333333332457</c:v>
                </c:pt>
                <c:pt idx="1156">
                  <c:v>1976.416666666579</c:v>
                </c:pt>
                <c:pt idx="1157">
                  <c:v>1976.4999999999122</c:v>
                </c:pt>
                <c:pt idx="1158">
                  <c:v>1976.5833333332455</c:v>
                </c:pt>
                <c:pt idx="1159">
                  <c:v>1976.6666666665787</c:v>
                </c:pt>
                <c:pt idx="1160">
                  <c:v>1976.749999999912</c:v>
                </c:pt>
                <c:pt idx="1161">
                  <c:v>1976.8333333332453</c:v>
                </c:pt>
                <c:pt idx="1162">
                  <c:v>1976.9166666665785</c:v>
                </c:pt>
                <c:pt idx="1163">
                  <c:v>1976.9999999999118</c:v>
                </c:pt>
                <c:pt idx="1164">
                  <c:v>1977.083333333245</c:v>
                </c:pt>
                <c:pt idx="1165">
                  <c:v>1977.1666666665783</c:v>
                </c:pt>
                <c:pt idx="1166">
                  <c:v>1977.2499999999116</c:v>
                </c:pt>
                <c:pt idx="1167">
                  <c:v>1977.3333333332448</c:v>
                </c:pt>
                <c:pt idx="1168">
                  <c:v>1977.4166666665781</c:v>
                </c:pt>
                <c:pt idx="1169">
                  <c:v>1977.4999999999113</c:v>
                </c:pt>
                <c:pt idx="1170">
                  <c:v>1977.5833333332446</c:v>
                </c:pt>
                <c:pt idx="1171">
                  <c:v>1977.6666666665778</c:v>
                </c:pt>
                <c:pt idx="1172">
                  <c:v>1977.7499999999111</c:v>
                </c:pt>
                <c:pt idx="1173">
                  <c:v>1977.8333333332444</c:v>
                </c:pt>
                <c:pt idx="1174">
                  <c:v>1977.9166666665776</c:v>
                </c:pt>
                <c:pt idx="1175">
                  <c:v>1977.9999999999109</c:v>
                </c:pt>
                <c:pt idx="1176">
                  <c:v>1978.0833333332441</c:v>
                </c:pt>
                <c:pt idx="1177">
                  <c:v>1978.1666666665774</c:v>
                </c:pt>
                <c:pt idx="1178">
                  <c:v>1978.2499999999106</c:v>
                </c:pt>
                <c:pt idx="1179">
                  <c:v>1978.3333333332439</c:v>
                </c:pt>
                <c:pt idx="1180">
                  <c:v>1978.4166666665772</c:v>
                </c:pt>
                <c:pt idx="1181">
                  <c:v>1978.4999999999104</c:v>
                </c:pt>
                <c:pt idx="1182">
                  <c:v>1978.5833333332437</c:v>
                </c:pt>
                <c:pt idx="1183">
                  <c:v>1978.6666666665769</c:v>
                </c:pt>
                <c:pt idx="1184">
                  <c:v>1978.7499999999102</c:v>
                </c:pt>
                <c:pt idx="1185">
                  <c:v>1978.8333333332434</c:v>
                </c:pt>
                <c:pt idx="1186">
                  <c:v>1978.9166666665767</c:v>
                </c:pt>
                <c:pt idx="1187">
                  <c:v>1978.99999999991</c:v>
                </c:pt>
                <c:pt idx="1188">
                  <c:v>1979.0833333332432</c:v>
                </c:pt>
                <c:pt idx="1189">
                  <c:v>1979.1666666665765</c:v>
                </c:pt>
                <c:pt idx="1190">
                  <c:v>1979.2499999999097</c:v>
                </c:pt>
                <c:pt idx="1191">
                  <c:v>1979.333333333243</c:v>
                </c:pt>
                <c:pt idx="1192">
                  <c:v>1979.4166666665762</c:v>
                </c:pt>
                <c:pt idx="1193">
                  <c:v>1979.4999999999095</c:v>
                </c:pt>
                <c:pt idx="1194">
                  <c:v>1979.5833333332428</c:v>
                </c:pt>
                <c:pt idx="1195">
                  <c:v>1979.666666666576</c:v>
                </c:pt>
                <c:pt idx="1196">
                  <c:v>1979.7499999999093</c:v>
                </c:pt>
                <c:pt idx="1197">
                  <c:v>1979.8333333332425</c:v>
                </c:pt>
                <c:pt idx="1198">
                  <c:v>1979.9166666665758</c:v>
                </c:pt>
                <c:pt idx="1199">
                  <c:v>1979.9999999999091</c:v>
                </c:pt>
                <c:pt idx="1200">
                  <c:v>1980.0833333332423</c:v>
                </c:pt>
                <c:pt idx="1201">
                  <c:v>1980.1666666665756</c:v>
                </c:pt>
                <c:pt idx="1202">
                  <c:v>1980.2499999999088</c:v>
                </c:pt>
                <c:pt idx="1203">
                  <c:v>1980.3333333332421</c:v>
                </c:pt>
                <c:pt idx="1204">
                  <c:v>1980.4166666665753</c:v>
                </c:pt>
                <c:pt idx="1205">
                  <c:v>1980.4999999999086</c:v>
                </c:pt>
                <c:pt idx="1206">
                  <c:v>1980.5833333332419</c:v>
                </c:pt>
                <c:pt idx="1207">
                  <c:v>1980.6666666665751</c:v>
                </c:pt>
                <c:pt idx="1208">
                  <c:v>1980.7499999999084</c:v>
                </c:pt>
                <c:pt idx="1209">
                  <c:v>1980.8333333332416</c:v>
                </c:pt>
                <c:pt idx="1210">
                  <c:v>1980.9166666665749</c:v>
                </c:pt>
                <c:pt idx="1211">
                  <c:v>1980.9999999999081</c:v>
                </c:pt>
                <c:pt idx="1212">
                  <c:v>1981.0833333332414</c:v>
                </c:pt>
                <c:pt idx="1213">
                  <c:v>1981.1666666665747</c:v>
                </c:pt>
                <c:pt idx="1214">
                  <c:v>1981.2499999999079</c:v>
                </c:pt>
                <c:pt idx="1215">
                  <c:v>1981.3333333332412</c:v>
                </c:pt>
                <c:pt idx="1216">
                  <c:v>1981.4166666665744</c:v>
                </c:pt>
                <c:pt idx="1217">
                  <c:v>1981.4999999999077</c:v>
                </c:pt>
                <c:pt idx="1218">
                  <c:v>1981.5833333332409</c:v>
                </c:pt>
                <c:pt idx="1219">
                  <c:v>1981.6666666665742</c:v>
                </c:pt>
                <c:pt idx="1220">
                  <c:v>1981.7499999999075</c:v>
                </c:pt>
                <c:pt idx="1221">
                  <c:v>1981.8333333332407</c:v>
                </c:pt>
                <c:pt idx="1222">
                  <c:v>1981.916666666574</c:v>
                </c:pt>
                <c:pt idx="1223">
                  <c:v>1981.9999999999072</c:v>
                </c:pt>
                <c:pt idx="1224">
                  <c:v>1982.0833333332405</c:v>
                </c:pt>
                <c:pt idx="1225">
                  <c:v>1982.1666666665737</c:v>
                </c:pt>
                <c:pt idx="1226">
                  <c:v>1982.249999999907</c:v>
                </c:pt>
                <c:pt idx="1227">
                  <c:v>1982.3333333332403</c:v>
                </c:pt>
                <c:pt idx="1228">
                  <c:v>1982.4166666665735</c:v>
                </c:pt>
                <c:pt idx="1229">
                  <c:v>1982.4999999999068</c:v>
                </c:pt>
                <c:pt idx="1230">
                  <c:v>1982.58333333324</c:v>
                </c:pt>
                <c:pt idx="1231">
                  <c:v>1982.6666666665733</c:v>
                </c:pt>
                <c:pt idx="1232">
                  <c:v>1982.7499999999065</c:v>
                </c:pt>
                <c:pt idx="1233">
                  <c:v>1982.8333333332398</c:v>
                </c:pt>
                <c:pt idx="1234">
                  <c:v>1982.9166666665731</c:v>
                </c:pt>
                <c:pt idx="1235">
                  <c:v>1982.9999999999063</c:v>
                </c:pt>
                <c:pt idx="1236">
                  <c:v>1983.0833333332396</c:v>
                </c:pt>
                <c:pt idx="1237">
                  <c:v>1983.1666666665728</c:v>
                </c:pt>
                <c:pt idx="1238">
                  <c:v>1983.2499999999061</c:v>
                </c:pt>
                <c:pt idx="1239">
                  <c:v>1983.3333333332394</c:v>
                </c:pt>
                <c:pt idx="1240">
                  <c:v>1983.4166666665726</c:v>
                </c:pt>
                <c:pt idx="1241">
                  <c:v>1983.4999999999059</c:v>
                </c:pt>
                <c:pt idx="1242">
                  <c:v>1983.5833333332391</c:v>
                </c:pt>
                <c:pt idx="1243">
                  <c:v>1983.6666666665724</c:v>
                </c:pt>
                <c:pt idx="1244">
                  <c:v>1983.7499999999056</c:v>
                </c:pt>
                <c:pt idx="1245">
                  <c:v>1983.8333333332389</c:v>
                </c:pt>
                <c:pt idx="1246">
                  <c:v>1983.9166666665722</c:v>
                </c:pt>
                <c:pt idx="1247">
                  <c:v>1983.9999999999054</c:v>
                </c:pt>
                <c:pt idx="1248">
                  <c:v>1984.0833333332387</c:v>
                </c:pt>
                <c:pt idx="1249">
                  <c:v>1984.1666666665719</c:v>
                </c:pt>
                <c:pt idx="1250">
                  <c:v>1984.2499999999052</c:v>
                </c:pt>
                <c:pt idx="1251">
                  <c:v>1984.3333333332384</c:v>
                </c:pt>
                <c:pt idx="1252">
                  <c:v>1984.4166666665717</c:v>
                </c:pt>
                <c:pt idx="1253">
                  <c:v>1984.499999999905</c:v>
                </c:pt>
                <c:pt idx="1254">
                  <c:v>1984.5833333332382</c:v>
                </c:pt>
                <c:pt idx="1255">
                  <c:v>1984.6666666665715</c:v>
                </c:pt>
                <c:pt idx="1256">
                  <c:v>1984.7499999999047</c:v>
                </c:pt>
                <c:pt idx="1257">
                  <c:v>1984.833333333238</c:v>
                </c:pt>
                <c:pt idx="1258">
                  <c:v>1984.9166666665712</c:v>
                </c:pt>
                <c:pt idx="1259">
                  <c:v>1984.9999999999045</c:v>
                </c:pt>
                <c:pt idx="1260">
                  <c:v>1985.0833333332378</c:v>
                </c:pt>
                <c:pt idx="1261">
                  <c:v>1985.166666666571</c:v>
                </c:pt>
                <c:pt idx="1262">
                  <c:v>1985.2499999999043</c:v>
                </c:pt>
                <c:pt idx="1263">
                  <c:v>1985.3333333332375</c:v>
                </c:pt>
                <c:pt idx="1264">
                  <c:v>1985.4166666665708</c:v>
                </c:pt>
                <c:pt idx="1265">
                  <c:v>1985.499999999904</c:v>
                </c:pt>
                <c:pt idx="1266">
                  <c:v>1985.5833333332373</c:v>
                </c:pt>
                <c:pt idx="1267">
                  <c:v>1985.6666666665706</c:v>
                </c:pt>
                <c:pt idx="1268">
                  <c:v>1985.7499999999038</c:v>
                </c:pt>
                <c:pt idx="1269">
                  <c:v>1985.8333333332371</c:v>
                </c:pt>
                <c:pt idx="1270">
                  <c:v>1985.9166666665703</c:v>
                </c:pt>
                <c:pt idx="1271">
                  <c:v>1985.9999999999036</c:v>
                </c:pt>
                <c:pt idx="1272">
                  <c:v>1986.0833333332369</c:v>
                </c:pt>
                <c:pt idx="1273">
                  <c:v>1986.1666666665701</c:v>
                </c:pt>
                <c:pt idx="1274">
                  <c:v>1986.2499999999034</c:v>
                </c:pt>
                <c:pt idx="1275">
                  <c:v>1986.3333333332366</c:v>
                </c:pt>
                <c:pt idx="1276">
                  <c:v>1986.4166666665699</c:v>
                </c:pt>
                <c:pt idx="1277">
                  <c:v>1986.4999999999031</c:v>
                </c:pt>
                <c:pt idx="1278">
                  <c:v>1986.5833333332364</c:v>
                </c:pt>
                <c:pt idx="1279">
                  <c:v>1986.6666666665697</c:v>
                </c:pt>
                <c:pt idx="1280">
                  <c:v>1986.7499999999029</c:v>
                </c:pt>
                <c:pt idx="1281">
                  <c:v>1986.8333333332362</c:v>
                </c:pt>
                <c:pt idx="1282">
                  <c:v>1986.9166666665694</c:v>
                </c:pt>
                <c:pt idx="1283">
                  <c:v>1986.9999999999027</c:v>
                </c:pt>
                <c:pt idx="1284">
                  <c:v>1987.0833333332359</c:v>
                </c:pt>
                <c:pt idx="1285">
                  <c:v>1987.1666666665692</c:v>
                </c:pt>
                <c:pt idx="1286">
                  <c:v>1987.2499999999025</c:v>
                </c:pt>
                <c:pt idx="1287">
                  <c:v>1987.3333333332357</c:v>
                </c:pt>
                <c:pt idx="1288">
                  <c:v>1987.416666666569</c:v>
                </c:pt>
                <c:pt idx="1289">
                  <c:v>1987.4999999999022</c:v>
                </c:pt>
                <c:pt idx="1290">
                  <c:v>1987.5833333332355</c:v>
                </c:pt>
                <c:pt idx="1291">
                  <c:v>1987.6666666665687</c:v>
                </c:pt>
                <c:pt idx="1292">
                  <c:v>1987.749999999902</c:v>
                </c:pt>
                <c:pt idx="1293">
                  <c:v>1987.8333333332353</c:v>
                </c:pt>
                <c:pt idx="1294">
                  <c:v>1987.9166666665685</c:v>
                </c:pt>
                <c:pt idx="1295">
                  <c:v>1987.9999999999018</c:v>
                </c:pt>
                <c:pt idx="1296">
                  <c:v>1988.083333333235</c:v>
                </c:pt>
                <c:pt idx="1297">
                  <c:v>1988.1666666665683</c:v>
                </c:pt>
                <c:pt idx="1298">
                  <c:v>1988.2499999999015</c:v>
                </c:pt>
                <c:pt idx="1299">
                  <c:v>1988.3333333332348</c:v>
                </c:pt>
                <c:pt idx="1300">
                  <c:v>1988.4166666665681</c:v>
                </c:pt>
                <c:pt idx="1301">
                  <c:v>1988.4999999999013</c:v>
                </c:pt>
                <c:pt idx="1302">
                  <c:v>1988.5833333332346</c:v>
                </c:pt>
                <c:pt idx="1303">
                  <c:v>1988.6666666665678</c:v>
                </c:pt>
                <c:pt idx="1304">
                  <c:v>1988.7499999999011</c:v>
                </c:pt>
                <c:pt idx="1305">
                  <c:v>1988.8333333332343</c:v>
                </c:pt>
                <c:pt idx="1306">
                  <c:v>1988.9166666665676</c:v>
                </c:pt>
                <c:pt idx="1307">
                  <c:v>1988.9999999999009</c:v>
                </c:pt>
                <c:pt idx="1308">
                  <c:v>1989.0833333332341</c:v>
                </c:pt>
                <c:pt idx="1309">
                  <c:v>1989.1666666665674</c:v>
                </c:pt>
                <c:pt idx="1310">
                  <c:v>1989.2499999999006</c:v>
                </c:pt>
                <c:pt idx="1311">
                  <c:v>1989.3333333332339</c:v>
                </c:pt>
                <c:pt idx="1312">
                  <c:v>1989.4166666665672</c:v>
                </c:pt>
                <c:pt idx="1313">
                  <c:v>1989.4999999999004</c:v>
                </c:pt>
                <c:pt idx="1314">
                  <c:v>1989.5833333332337</c:v>
                </c:pt>
                <c:pt idx="1315">
                  <c:v>1989.6666666665669</c:v>
                </c:pt>
                <c:pt idx="1316">
                  <c:v>1989.7499999999002</c:v>
                </c:pt>
                <c:pt idx="1317">
                  <c:v>1989.8333333332334</c:v>
                </c:pt>
                <c:pt idx="1318">
                  <c:v>1989.9166666665667</c:v>
                </c:pt>
                <c:pt idx="1319">
                  <c:v>1989.9999999999</c:v>
                </c:pt>
                <c:pt idx="1320">
                  <c:v>1990.0833333332332</c:v>
                </c:pt>
                <c:pt idx="1321">
                  <c:v>1990.1666666665665</c:v>
                </c:pt>
                <c:pt idx="1322">
                  <c:v>1990.2499999998997</c:v>
                </c:pt>
                <c:pt idx="1323">
                  <c:v>1990.333333333233</c:v>
                </c:pt>
                <c:pt idx="1324">
                  <c:v>1990.4166666665662</c:v>
                </c:pt>
                <c:pt idx="1325">
                  <c:v>1990.4999999998995</c:v>
                </c:pt>
                <c:pt idx="1326">
                  <c:v>1990.5833333332328</c:v>
                </c:pt>
                <c:pt idx="1327">
                  <c:v>1990.666666666566</c:v>
                </c:pt>
                <c:pt idx="1328">
                  <c:v>1990.7499999998993</c:v>
                </c:pt>
                <c:pt idx="1329">
                  <c:v>1990.8333333332325</c:v>
                </c:pt>
                <c:pt idx="1330">
                  <c:v>1990.9166666665658</c:v>
                </c:pt>
                <c:pt idx="1331">
                  <c:v>1990.999999999899</c:v>
                </c:pt>
                <c:pt idx="1332">
                  <c:v>1991.0833333332323</c:v>
                </c:pt>
                <c:pt idx="1333">
                  <c:v>1991.1666666665656</c:v>
                </c:pt>
                <c:pt idx="1334">
                  <c:v>1991.2499999998988</c:v>
                </c:pt>
                <c:pt idx="1335">
                  <c:v>1991.3333333332321</c:v>
                </c:pt>
                <c:pt idx="1336">
                  <c:v>1991.4166666665653</c:v>
                </c:pt>
                <c:pt idx="1337">
                  <c:v>1991.4999999998986</c:v>
                </c:pt>
                <c:pt idx="1338">
                  <c:v>1991.5833333332318</c:v>
                </c:pt>
                <c:pt idx="1339">
                  <c:v>1991.6666666665651</c:v>
                </c:pt>
                <c:pt idx="1340">
                  <c:v>1991.7499999998984</c:v>
                </c:pt>
                <c:pt idx="1341">
                  <c:v>1991.8333333332316</c:v>
                </c:pt>
                <c:pt idx="1342">
                  <c:v>1991.9166666665649</c:v>
                </c:pt>
                <c:pt idx="1343">
                  <c:v>1991.9999999998981</c:v>
                </c:pt>
                <c:pt idx="1344">
                  <c:v>1992.0833333332314</c:v>
                </c:pt>
                <c:pt idx="1345">
                  <c:v>1992.1666666665647</c:v>
                </c:pt>
                <c:pt idx="1346">
                  <c:v>1992.2499999998979</c:v>
                </c:pt>
                <c:pt idx="1347">
                  <c:v>1992.3333333332312</c:v>
                </c:pt>
                <c:pt idx="1348">
                  <c:v>1992.4166666665644</c:v>
                </c:pt>
                <c:pt idx="1349">
                  <c:v>1992.4999999998977</c:v>
                </c:pt>
                <c:pt idx="1350">
                  <c:v>1992.5833333332309</c:v>
                </c:pt>
                <c:pt idx="1351">
                  <c:v>1992.6666666665642</c:v>
                </c:pt>
                <c:pt idx="1352">
                  <c:v>1992.7499999998975</c:v>
                </c:pt>
                <c:pt idx="1353">
                  <c:v>1992.8333333332307</c:v>
                </c:pt>
                <c:pt idx="1354">
                  <c:v>1992.916666666564</c:v>
                </c:pt>
                <c:pt idx="1355">
                  <c:v>1992.9999999998972</c:v>
                </c:pt>
                <c:pt idx="1356">
                  <c:v>1993.0833333332305</c:v>
                </c:pt>
                <c:pt idx="1357">
                  <c:v>1993.1666666665637</c:v>
                </c:pt>
                <c:pt idx="1358">
                  <c:v>1993.249999999897</c:v>
                </c:pt>
                <c:pt idx="1359">
                  <c:v>1993.3333333332303</c:v>
                </c:pt>
                <c:pt idx="1360">
                  <c:v>1993.4166666665635</c:v>
                </c:pt>
                <c:pt idx="1361">
                  <c:v>1993.4999999998968</c:v>
                </c:pt>
                <c:pt idx="1362">
                  <c:v>1993.58333333323</c:v>
                </c:pt>
                <c:pt idx="1363">
                  <c:v>1993.6666666665633</c:v>
                </c:pt>
                <c:pt idx="1364">
                  <c:v>1993.7499999998965</c:v>
                </c:pt>
                <c:pt idx="1365">
                  <c:v>1993.8333333332298</c:v>
                </c:pt>
                <c:pt idx="1366">
                  <c:v>1993.9166666665631</c:v>
                </c:pt>
                <c:pt idx="1367">
                  <c:v>1993.9999999998963</c:v>
                </c:pt>
                <c:pt idx="1368">
                  <c:v>1994.0833333332296</c:v>
                </c:pt>
                <c:pt idx="1369">
                  <c:v>1994.1666666665628</c:v>
                </c:pt>
                <c:pt idx="1370">
                  <c:v>1994.2499999998961</c:v>
                </c:pt>
                <c:pt idx="1371">
                  <c:v>1994.3333333332293</c:v>
                </c:pt>
                <c:pt idx="1372">
                  <c:v>1994.4166666665626</c:v>
                </c:pt>
                <c:pt idx="1373">
                  <c:v>1994.4999999998959</c:v>
                </c:pt>
                <c:pt idx="1374">
                  <c:v>1994.5833333332291</c:v>
                </c:pt>
                <c:pt idx="1375">
                  <c:v>1994.6666666665624</c:v>
                </c:pt>
                <c:pt idx="1376">
                  <c:v>1994.7499999998956</c:v>
                </c:pt>
                <c:pt idx="1377">
                  <c:v>1994.8333333332289</c:v>
                </c:pt>
                <c:pt idx="1378">
                  <c:v>1994.9166666665622</c:v>
                </c:pt>
                <c:pt idx="1379">
                  <c:v>1994.9999999998954</c:v>
                </c:pt>
                <c:pt idx="1380">
                  <c:v>1995.0833333332287</c:v>
                </c:pt>
                <c:pt idx="1381">
                  <c:v>1995.1666666665619</c:v>
                </c:pt>
                <c:pt idx="1382">
                  <c:v>1995.2499999998952</c:v>
                </c:pt>
                <c:pt idx="1383">
                  <c:v>1995.3333333332284</c:v>
                </c:pt>
                <c:pt idx="1384">
                  <c:v>1995.4166666665617</c:v>
                </c:pt>
                <c:pt idx="1385">
                  <c:v>1995.499999999895</c:v>
                </c:pt>
                <c:pt idx="1386">
                  <c:v>1995.5833333332282</c:v>
                </c:pt>
                <c:pt idx="1387">
                  <c:v>1995.6666666665615</c:v>
                </c:pt>
                <c:pt idx="1388">
                  <c:v>1995.7499999998947</c:v>
                </c:pt>
                <c:pt idx="1389">
                  <c:v>1995.833333333228</c:v>
                </c:pt>
                <c:pt idx="1390">
                  <c:v>1995.9166666665612</c:v>
                </c:pt>
                <c:pt idx="1391">
                  <c:v>1995.9999999998945</c:v>
                </c:pt>
                <c:pt idx="1392">
                  <c:v>1996.0833333332278</c:v>
                </c:pt>
                <c:pt idx="1393">
                  <c:v>1996.166666666561</c:v>
                </c:pt>
                <c:pt idx="1394">
                  <c:v>1996.2499999998943</c:v>
                </c:pt>
                <c:pt idx="1395">
                  <c:v>1996.3333333332275</c:v>
                </c:pt>
                <c:pt idx="1396">
                  <c:v>1996.4166666665608</c:v>
                </c:pt>
                <c:pt idx="1397">
                  <c:v>1996.499999999894</c:v>
                </c:pt>
                <c:pt idx="1398">
                  <c:v>1996.5833333332273</c:v>
                </c:pt>
                <c:pt idx="1399">
                  <c:v>1996.6666666665606</c:v>
                </c:pt>
                <c:pt idx="1400">
                  <c:v>1996.7499999998938</c:v>
                </c:pt>
                <c:pt idx="1401">
                  <c:v>1996.8333333332271</c:v>
                </c:pt>
                <c:pt idx="1402">
                  <c:v>1996.9166666665603</c:v>
                </c:pt>
                <c:pt idx="1403">
                  <c:v>1996.9999999998936</c:v>
                </c:pt>
                <c:pt idx="1404">
                  <c:v>1997.0833333332268</c:v>
                </c:pt>
                <c:pt idx="1405">
                  <c:v>1997.1666666665601</c:v>
                </c:pt>
                <c:pt idx="1406">
                  <c:v>1997.2499999998934</c:v>
                </c:pt>
                <c:pt idx="1407">
                  <c:v>1997.3333333332266</c:v>
                </c:pt>
                <c:pt idx="1408">
                  <c:v>1997.4166666665599</c:v>
                </c:pt>
                <c:pt idx="1409">
                  <c:v>1997.4999999998931</c:v>
                </c:pt>
                <c:pt idx="1410">
                  <c:v>1997.5833333332264</c:v>
                </c:pt>
                <c:pt idx="1411">
                  <c:v>1997.6666666665596</c:v>
                </c:pt>
                <c:pt idx="1412">
                  <c:v>1997.7499999998929</c:v>
                </c:pt>
                <c:pt idx="1413">
                  <c:v>1997.8333333332262</c:v>
                </c:pt>
                <c:pt idx="1414">
                  <c:v>1997.9166666665594</c:v>
                </c:pt>
                <c:pt idx="1415">
                  <c:v>1997.9999999998927</c:v>
                </c:pt>
                <c:pt idx="1416">
                  <c:v>1998.0833333332259</c:v>
                </c:pt>
                <c:pt idx="1417">
                  <c:v>1998.1666666665592</c:v>
                </c:pt>
                <c:pt idx="1418">
                  <c:v>1998.2499999998925</c:v>
                </c:pt>
                <c:pt idx="1419">
                  <c:v>1998.3333333332257</c:v>
                </c:pt>
                <c:pt idx="1420">
                  <c:v>1998.416666666559</c:v>
                </c:pt>
                <c:pt idx="1421">
                  <c:v>1998.4999999998922</c:v>
                </c:pt>
                <c:pt idx="1422">
                  <c:v>1998.5833333332255</c:v>
                </c:pt>
                <c:pt idx="1423">
                  <c:v>1998.6666666665587</c:v>
                </c:pt>
                <c:pt idx="1424">
                  <c:v>1998.749999999892</c:v>
                </c:pt>
                <c:pt idx="1425">
                  <c:v>1998.8333333332253</c:v>
                </c:pt>
                <c:pt idx="1426">
                  <c:v>1998.9166666665585</c:v>
                </c:pt>
                <c:pt idx="1427">
                  <c:v>1998.9999999998918</c:v>
                </c:pt>
                <c:pt idx="1428">
                  <c:v>1999.083333333225</c:v>
                </c:pt>
                <c:pt idx="1429">
                  <c:v>1999.1666666665583</c:v>
                </c:pt>
                <c:pt idx="1430">
                  <c:v>1999.2499999998915</c:v>
                </c:pt>
                <c:pt idx="1431">
                  <c:v>1999.3333333332248</c:v>
                </c:pt>
                <c:pt idx="1432">
                  <c:v>1999.4166666665581</c:v>
                </c:pt>
                <c:pt idx="1433">
                  <c:v>1999.4999999998913</c:v>
                </c:pt>
                <c:pt idx="1434">
                  <c:v>1999.5833333332246</c:v>
                </c:pt>
                <c:pt idx="1435">
                  <c:v>1999.6666666665578</c:v>
                </c:pt>
                <c:pt idx="1436">
                  <c:v>1999.7499999998911</c:v>
                </c:pt>
                <c:pt idx="1437">
                  <c:v>1999.8333333332243</c:v>
                </c:pt>
                <c:pt idx="1438">
                  <c:v>1999.9166666665576</c:v>
                </c:pt>
                <c:pt idx="1439">
                  <c:v>1999.9999999998909</c:v>
                </c:pt>
                <c:pt idx="1440">
                  <c:v>2000.0833333332241</c:v>
                </c:pt>
                <c:pt idx="1441">
                  <c:v>2000.1666666665574</c:v>
                </c:pt>
                <c:pt idx="1442">
                  <c:v>2000.2499999998906</c:v>
                </c:pt>
                <c:pt idx="1443">
                  <c:v>2000.3333333332239</c:v>
                </c:pt>
                <c:pt idx="1444">
                  <c:v>2000.4166666665571</c:v>
                </c:pt>
                <c:pt idx="1445">
                  <c:v>2000.4999999998904</c:v>
                </c:pt>
                <c:pt idx="1446">
                  <c:v>2000.5833333332237</c:v>
                </c:pt>
                <c:pt idx="1447">
                  <c:v>2000.6666666665569</c:v>
                </c:pt>
                <c:pt idx="1448">
                  <c:v>2000.7499999998902</c:v>
                </c:pt>
                <c:pt idx="1449">
                  <c:v>2000.8333333332234</c:v>
                </c:pt>
                <c:pt idx="1450">
                  <c:v>2000.9166666665567</c:v>
                </c:pt>
                <c:pt idx="1451">
                  <c:v>2000.99999999989</c:v>
                </c:pt>
                <c:pt idx="1452">
                  <c:v>2001.0833333332232</c:v>
                </c:pt>
                <c:pt idx="1453">
                  <c:v>2001.1666666665565</c:v>
                </c:pt>
                <c:pt idx="1454">
                  <c:v>2001.2499999998897</c:v>
                </c:pt>
                <c:pt idx="1455">
                  <c:v>2001.333333333223</c:v>
                </c:pt>
                <c:pt idx="1456">
                  <c:v>2001.4166666665562</c:v>
                </c:pt>
                <c:pt idx="1457">
                  <c:v>2001.4999999998895</c:v>
                </c:pt>
                <c:pt idx="1458">
                  <c:v>2001.5833333332228</c:v>
                </c:pt>
                <c:pt idx="1459">
                  <c:v>2001.666666666556</c:v>
                </c:pt>
                <c:pt idx="1460">
                  <c:v>2001.7499999998893</c:v>
                </c:pt>
                <c:pt idx="1461">
                  <c:v>2001.8333333332225</c:v>
                </c:pt>
                <c:pt idx="1462">
                  <c:v>2001.9166666665558</c:v>
                </c:pt>
                <c:pt idx="1463">
                  <c:v>2001.999999999889</c:v>
                </c:pt>
                <c:pt idx="1464">
                  <c:v>2002.0833333332223</c:v>
                </c:pt>
                <c:pt idx="1465">
                  <c:v>2002.1666666665556</c:v>
                </c:pt>
                <c:pt idx="1466">
                  <c:v>2002.2499999998888</c:v>
                </c:pt>
                <c:pt idx="1467">
                  <c:v>2002.3333333332221</c:v>
                </c:pt>
                <c:pt idx="1468">
                  <c:v>2002.4166666665553</c:v>
                </c:pt>
                <c:pt idx="1469">
                  <c:v>2002.4999999998886</c:v>
                </c:pt>
                <c:pt idx="1470">
                  <c:v>2002.5833333332218</c:v>
                </c:pt>
                <c:pt idx="1471">
                  <c:v>2002.6666666665551</c:v>
                </c:pt>
                <c:pt idx="1472">
                  <c:v>2002.7499999998884</c:v>
                </c:pt>
                <c:pt idx="1473">
                  <c:v>2002.8333333332216</c:v>
                </c:pt>
                <c:pt idx="1474">
                  <c:v>2002.9166666665549</c:v>
                </c:pt>
                <c:pt idx="1475">
                  <c:v>2002.9999999998881</c:v>
                </c:pt>
                <c:pt idx="1476">
                  <c:v>2003.0833333332214</c:v>
                </c:pt>
                <c:pt idx="1477">
                  <c:v>2003.1666666665546</c:v>
                </c:pt>
                <c:pt idx="1478">
                  <c:v>2003.2499999998879</c:v>
                </c:pt>
                <c:pt idx="1479">
                  <c:v>2003.3333333332212</c:v>
                </c:pt>
                <c:pt idx="1480">
                  <c:v>2003.4166666665544</c:v>
                </c:pt>
                <c:pt idx="1481">
                  <c:v>2003.4999999998877</c:v>
                </c:pt>
                <c:pt idx="1482">
                  <c:v>2003.5833333332209</c:v>
                </c:pt>
                <c:pt idx="1483">
                  <c:v>2003.6666666665542</c:v>
                </c:pt>
                <c:pt idx="1484">
                  <c:v>2003.7499999998875</c:v>
                </c:pt>
                <c:pt idx="1485">
                  <c:v>2003.8333333332207</c:v>
                </c:pt>
                <c:pt idx="1486">
                  <c:v>2003.916666666554</c:v>
                </c:pt>
                <c:pt idx="1487">
                  <c:v>2003.9999999998872</c:v>
                </c:pt>
                <c:pt idx="1488">
                  <c:v>2004.0833333332205</c:v>
                </c:pt>
                <c:pt idx="1489">
                  <c:v>2004.1666666665537</c:v>
                </c:pt>
                <c:pt idx="1490">
                  <c:v>2004.249999999887</c:v>
                </c:pt>
                <c:pt idx="1491">
                  <c:v>2004.3333333332203</c:v>
                </c:pt>
                <c:pt idx="1492">
                  <c:v>2004.4166666665535</c:v>
                </c:pt>
                <c:pt idx="1493">
                  <c:v>2004.4999999998868</c:v>
                </c:pt>
                <c:pt idx="1494">
                  <c:v>2004.58333333322</c:v>
                </c:pt>
                <c:pt idx="1495">
                  <c:v>2004.6666666665533</c:v>
                </c:pt>
                <c:pt idx="1496">
                  <c:v>2004.7499999998865</c:v>
                </c:pt>
                <c:pt idx="1497">
                  <c:v>2004.8333333332198</c:v>
                </c:pt>
                <c:pt idx="1498">
                  <c:v>2004.9166666665531</c:v>
                </c:pt>
                <c:pt idx="1499">
                  <c:v>2004.9999999998863</c:v>
                </c:pt>
                <c:pt idx="1500">
                  <c:v>2005.0833333332196</c:v>
                </c:pt>
                <c:pt idx="1501">
                  <c:v>2005.1666666665528</c:v>
                </c:pt>
                <c:pt idx="1502">
                  <c:v>2005.2499999998861</c:v>
                </c:pt>
                <c:pt idx="1503">
                  <c:v>2005.3333333332193</c:v>
                </c:pt>
                <c:pt idx="1504">
                  <c:v>2005.4166666665526</c:v>
                </c:pt>
                <c:pt idx="1505">
                  <c:v>2005.4999999998859</c:v>
                </c:pt>
                <c:pt idx="1506">
                  <c:v>2005.5833333332191</c:v>
                </c:pt>
                <c:pt idx="1507">
                  <c:v>2005.6666666665524</c:v>
                </c:pt>
                <c:pt idx="1508">
                  <c:v>2005.7499999998856</c:v>
                </c:pt>
                <c:pt idx="1509">
                  <c:v>2005.8333333332189</c:v>
                </c:pt>
                <c:pt idx="1510">
                  <c:v>2005.9166666665521</c:v>
                </c:pt>
                <c:pt idx="1511">
                  <c:v>2005.9999999998854</c:v>
                </c:pt>
                <c:pt idx="1512">
                  <c:v>2006.0833333332187</c:v>
                </c:pt>
                <c:pt idx="1513">
                  <c:v>2006.1666666665519</c:v>
                </c:pt>
                <c:pt idx="1514">
                  <c:v>2006.2499999998852</c:v>
                </c:pt>
                <c:pt idx="1515">
                  <c:v>2006.3333333332184</c:v>
                </c:pt>
                <c:pt idx="1516">
                  <c:v>2006.4166666665517</c:v>
                </c:pt>
                <c:pt idx="1517">
                  <c:v>2006.4999999998849</c:v>
                </c:pt>
                <c:pt idx="1518">
                  <c:v>2006.5833333332182</c:v>
                </c:pt>
                <c:pt idx="1519">
                  <c:v>2006.6666666665515</c:v>
                </c:pt>
                <c:pt idx="1520">
                  <c:v>2006.7499999998847</c:v>
                </c:pt>
                <c:pt idx="1521">
                  <c:v>2006.833333333218</c:v>
                </c:pt>
                <c:pt idx="1522">
                  <c:v>2006.9166666665512</c:v>
                </c:pt>
                <c:pt idx="1523">
                  <c:v>2006.9999999998845</c:v>
                </c:pt>
                <c:pt idx="1524">
                  <c:v>2007.0833333332178</c:v>
                </c:pt>
                <c:pt idx="1525">
                  <c:v>2007.166666666551</c:v>
                </c:pt>
                <c:pt idx="1526">
                  <c:v>2007.2499999998843</c:v>
                </c:pt>
                <c:pt idx="1527">
                  <c:v>2007.3333333332175</c:v>
                </c:pt>
                <c:pt idx="1528">
                  <c:v>2007.4166666665508</c:v>
                </c:pt>
                <c:pt idx="1529">
                  <c:v>2007.499999999884</c:v>
                </c:pt>
                <c:pt idx="1530">
                  <c:v>2007.5833333332173</c:v>
                </c:pt>
                <c:pt idx="1531">
                  <c:v>2007.6666666665506</c:v>
                </c:pt>
                <c:pt idx="1532">
                  <c:v>2007.7499999998838</c:v>
                </c:pt>
                <c:pt idx="1533">
                  <c:v>2007.8333333332171</c:v>
                </c:pt>
                <c:pt idx="1534">
                  <c:v>2007.9166666665503</c:v>
                </c:pt>
                <c:pt idx="1535">
                  <c:v>2007.9999999998836</c:v>
                </c:pt>
                <c:pt idx="1536">
                  <c:v>2008.0833333332168</c:v>
                </c:pt>
                <c:pt idx="1537">
                  <c:v>2008.1666666665501</c:v>
                </c:pt>
                <c:pt idx="1538">
                  <c:v>2008.2499999998834</c:v>
                </c:pt>
                <c:pt idx="1539">
                  <c:v>2008.3333333332166</c:v>
                </c:pt>
                <c:pt idx="1540">
                  <c:v>2008.4166666665499</c:v>
                </c:pt>
                <c:pt idx="1541">
                  <c:v>2008.4999999998831</c:v>
                </c:pt>
                <c:pt idx="1542">
                  <c:v>2008.5833333332164</c:v>
                </c:pt>
                <c:pt idx="1543">
                  <c:v>2008.6666666665496</c:v>
                </c:pt>
                <c:pt idx="1544">
                  <c:v>2008.7499999998829</c:v>
                </c:pt>
                <c:pt idx="1545">
                  <c:v>2008.8333333332162</c:v>
                </c:pt>
                <c:pt idx="1546">
                  <c:v>2008.9166666665494</c:v>
                </c:pt>
                <c:pt idx="1547">
                  <c:v>2008.9999999998827</c:v>
                </c:pt>
                <c:pt idx="1548">
                  <c:v>2009.0833333332159</c:v>
                </c:pt>
                <c:pt idx="1549">
                  <c:v>2009.1666666665492</c:v>
                </c:pt>
                <c:pt idx="1550">
                  <c:v>2009.2499999998824</c:v>
                </c:pt>
                <c:pt idx="1551">
                  <c:v>2009.3333333332157</c:v>
                </c:pt>
                <c:pt idx="1552">
                  <c:v>2009.416666666549</c:v>
                </c:pt>
                <c:pt idx="1553">
                  <c:v>2009.4999999998822</c:v>
                </c:pt>
                <c:pt idx="1554">
                  <c:v>2009.5833333332155</c:v>
                </c:pt>
                <c:pt idx="1555">
                  <c:v>2009.6666666665487</c:v>
                </c:pt>
                <c:pt idx="1556">
                  <c:v>2009.749999999882</c:v>
                </c:pt>
                <c:pt idx="1557">
                  <c:v>2009.8333333332153</c:v>
                </c:pt>
                <c:pt idx="1558">
                  <c:v>2009.9166666665485</c:v>
                </c:pt>
                <c:pt idx="1559">
                  <c:v>2009.9999999998818</c:v>
                </c:pt>
                <c:pt idx="1560">
                  <c:v>2010.083333333215</c:v>
                </c:pt>
                <c:pt idx="1561">
                  <c:v>2010.1666666665483</c:v>
                </c:pt>
                <c:pt idx="1562">
                  <c:v>2010.2499999998815</c:v>
                </c:pt>
                <c:pt idx="1563">
                  <c:v>2010.3333333332148</c:v>
                </c:pt>
                <c:pt idx="1564">
                  <c:v>2010.4166666665481</c:v>
                </c:pt>
                <c:pt idx="1565">
                  <c:v>2010.4999999998813</c:v>
                </c:pt>
                <c:pt idx="1566">
                  <c:v>2010.5833333332146</c:v>
                </c:pt>
                <c:pt idx="1567">
                  <c:v>2010.6666666665478</c:v>
                </c:pt>
                <c:pt idx="1568">
                  <c:v>2010.7499999998811</c:v>
                </c:pt>
                <c:pt idx="1569">
                  <c:v>2010.8333333332143</c:v>
                </c:pt>
                <c:pt idx="1570">
                  <c:v>2010.9166666665476</c:v>
                </c:pt>
                <c:pt idx="1571">
                  <c:v>2010.9999999998809</c:v>
                </c:pt>
                <c:pt idx="1572">
                  <c:v>2011.0833333332141</c:v>
                </c:pt>
                <c:pt idx="1573">
                  <c:v>2011.1666666665474</c:v>
                </c:pt>
                <c:pt idx="1574">
                  <c:v>2011.2499999998806</c:v>
                </c:pt>
                <c:pt idx="1575">
                  <c:v>2011.3333333332139</c:v>
                </c:pt>
                <c:pt idx="1576">
                  <c:v>2011.4166666665471</c:v>
                </c:pt>
                <c:pt idx="1577">
                  <c:v>2011.4999999998804</c:v>
                </c:pt>
                <c:pt idx="1578">
                  <c:v>2011.5833333332137</c:v>
                </c:pt>
                <c:pt idx="1579">
                  <c:v>2011.6666666665469</c:v>
                </c:pt>
                <c:pt idx="1580">
                  <c:v>2011.7499999998802</c:v>
                </c:pt>
                <c:pt idx="1581">
                  <c:v>2011.8333333332134</c:v>
                </c:pt>
                <c:pt idx="1582">
                  <c:v>2011.9166666665467</c:v>
                </c:pt>
                <c:pt idx="1583">
                  <c:v>2011.9999999998799</c:v>
                </c:pt>
                <c:pt idx="1584">
                  <c:v>2012.0833333332132</c:v>
                </c:pt>
                <c:pt idx="1585">
                  <c:v>2012.1666666665465</c:v>
                </c:pt>
                <c:pt idx="1586">
                  <c:v>2012.2499999998797</c:v>
                </c:pt>
                <c:pt idx="1587">
                  <c:v>2012.333333333213</c:v>
                </c:pt>
                <c:pt idx="1588">
                  <c:v>2012.4166666665462</c:v>
                </c:pt>
                <c:pt idx="1589">
                  <c:v>2012.4999999998795</c:v>
                </c:pt>
                <c:pt idx="1590">
                  <c:v>2012.5833333332127</c:v>
                </c:pt>
                <c:pt idx="1591">
                  <c:v>2012.666666666546</c:v>
                </c:pt>
                <c:pt idx="1592">
                  <c:v>2012.7499999998793</c:v>
                </c:pt>
                <c:pt idx="1593">
                  <c:v>2012.8333333332125</c:v>
                </c:pt>
                <c:pt idx="1594">
                  <c:v>2012.9166666665458</c:v>
                </c:pt>
                <c:pt idx="1595">
                  <c:v>2012.999999999879</c:v>
                </c:pt>
                <c:pt idx="1596">
                  <c:v>2013.0833333332123</c:v>
                </c:pt>
                <c:pt idx="1597">
                  <c:v>2013.1666666665456</c:v>
                </c:pt>
                <c:pt idx="1598">
                  <c:v>2013.2499999998788</c:v>
                </c:pt>
                <c:pt idx="1599">
                  <c:v>2013.3333333332121</c:v>
                </c:pt>
                <c:pt idx="1600">
                  <c:v>2013.4166666665453</c:v>
                </c:pt>
                <c:pt idx="1601">
                  <c:v>2013.4999999998786</c:v>
                </c:pt>
                <c:pt idx="1602">
                  <c:v>2013.5833333332118</c:v>
                </c:pt>
                <c:pt idx="1603">
                  <c:v>2013.6666666665451</c:v>
                </c:pt>
                <c:pt idx="1604">
                  <c:v>2013.7499999998784</c:v>
                </c:pt>
                <c:pt idx="1605">
                  <c:v>2013.8333333332116</c:v>
                </c:pt>
                <c:pt idx="1606">
                  <c:v>2013.9166666665449</c:v>
                </c:pt>
                <c:pt idx="1607">
                  <c:v>2013.9999999998781</c:v>
                </c:pt>
                <c:pt idx="1608">
                  <c:v>2014.0833333332114</c:v>
                </c:pt>
                <c:pt idx="1609">
                  <c:v>2014.1666666665446</c:v>
                </c:pt>
                <c:pt idx="1610">
                  <c:v>2014.2499999998779</c:v>
                </c:pt>
                <c:pt idx="1611">
                  <c:v>2014.3333333332112</c:v>
                </c:pt>
                <c:pt idx="1612">
                  <c:v>2014.4166666665444</c:v>
                </c:pt>
                <c:pt idx="1613">
                  <c:v>2014.4999999998777</c:v>
                </c:pt>
                <c:pt idx="1614">
                  <c:v>2014.5833333332109</c:v>
                </c:pt>
                <c:pt idx="1615">
                  <c:v>2014.6666666665442</c:v>
                </c:pt>
                <c:pt idx="1616">
                  <c:v>2014.7499999998774</c:v>
                </c:pt>
                <c:pt idx="1617">
                  <c:v>2014.8333333332107</c:v>
                </c:pt>
                <c:pt idx="1618">
                  <c:v>2014.916666666544</c:v>
                </c:pt>
                <c:pt idx="1619">
                  <c:v>2014.9999999998772</c:v>
                </c:pt>
                <c:pt idx="1620">
                  <c:v>2015.0833333332105</c:v>
                </c:pt>
                <c:pt idx="1621">
                  <c:v>2015.1666666665437</c:v>
                </c:pt>
                <c:pt idx="1622">
                  <c:v>2015.249999999877</c:v>
                </c:pt>
                <c:pt idx="1623">
                  <c:v>2015.3333333332102</c:v>
                </c:pt>
                <c:pt idx="1624">
                  <c:v>2015.4166666665435</c:v>
                </c:pt>
                <c:pt idx="1625">
                  <c:v>2015.4999999998768</c:v>
                </c:pt>
                <c:pt idx="1626">
                  <c:v>2015.58333333321</c:v>
                </c:pt>
                <c:pt idx="1627">
                  <c:v>2015.6666666665433</c:v>
                </c:pt>
                <c:pt idx="1628">
                  <c:v>2015.7499999998765</c:v>
                </c:pt>
                <c:pt idx="1629">
                  <c:v>2015.8333333332098</c:v>
                </c:pt>
                <c:pt idx="1630">
                  <c:v>2015.9166666665431</c:v>
                </c:pt>
              </c:numCache>
            </c:numRef>
          </c:xVal>
          <c:yVal>
            <c:numRef>
              <c:f>SOI!$L$22:$L$1652</c:f>
              <c:numCache>
                <c:formatCode>General</c:formatCode>
                <c:ptCount val="1631"/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Ref>
              <c:f>SOI!$K$22:$K$1652</c:f>
              <c:numCache>
                <c:formatCode>General</c:formatCode>
                <c:ptCount val="1631"/>
                <c:pt idx="0">
                  <c:v>1880.0833333333333</c:v>
                </c:pt>
                <c:pt idx="1">
                  <c:v>1880.1666666666665</c:v>
                </c:pt>
                <c:pt idx="2">
                  <c:v>1880.2499999999998</c:v>
                </c:pt>
                <c:pt idx="3">
                  <c:v>1880.333333333333</c:v>
                </c:pt>
                <c:pt idx="4">
                  <c:v>1880.4166666666663</c:v>
                </c:pt>
                <c:pt idx="5">
                  <c:v>1880.4999999999995</c:v>
                </c:pt>
                <c:pt idx="6">
                  <c:v>1880.5833333333328</c:v>
                </c:pt>
                <c:pt idx="7">
                  <c:v>1880.6666666666661</c:v>
                </c:pt>
                <c:pt idx="8">
                  <c:v>1880.7499999999993</c:v>
                </c:pt>
                <c:pt idx="9">
                  <c:v>1880.8333333333326</c:v>
                </c:pt>
                <c:pt idx="10">
                  <c:v>1880.9166666666658</c:v>
                </c:pt>
                <c:pt idx="11">
                  <c:v>1880.9999999999991</c:v>
                </c:pt>
                <c:pt idx="12">
                  <c:v>1881.0833333333323</c:v>
                </c:pt>
                <c:pt idx="13">
                  <c:v>1881.1666666666656</c:v>
                </c:pt>
                <c:pt idx="14">
                  <c:v>1881.2499999999989</c:v>
                </c:pt>
                <c:pt idx="15">
                  <c:v>1881.3333333333321</c:v>
                </c:pt>
                <c:pt idx="16">
                  <c:v>1881.4166666666654</c:v>
                </c:pt>
                <c:pt idx="17">
                  <c:v>1881.4999999999986</c:v>
                </c:pt>
                <c:pt idx="18">
                  <c:v>1881.5833333333319</c:v>
                </c:pt>
                <c:pt idx="19">
                  <c:v>1881.6666666666652</c:v>
                </c:pt>
                <c:pt idx="20">
                  <c:v>1881.7499999999984</c:v>
                </c:pt>
                <c:pt idx="21">
                  <c:v>1881.8333333333317</c:v>
                </c:pt>
                <c:pt idx="22">
                  <c:v>1881.9166666666649</c:v>
                </c:pt>
                <c:pt idx="23">
                  <c:v>1881.9999999999982</c:v>
                </c:pt>
                <c:pt idx="24">
                  <c:v>1882.0833333333314</c:v>
                </c:pt>
                <c:pt idx="25">
                  <c:v>1882.1666666666647</c:v>
                </c:pt>
                <c:pt idx="26">
                  <c:v>1882.249999999998</c:v>
                </c:pt>
                <c:pt idx="27">
                  <c:v>1882.3333333333312</c:v>
                </c:pt>
                <c:pt idx="28">
                  <c:v>1882.4166666666645</c:v>
                </c:pt>
                <c:pt idx="29">
                  <c:v>1882.4999999999977</c:v>
                </c:pt>
                <c:pt idx="30">
                  <c:v>1882.583333333331</c:v>
                </c:pt>
                <c:pt idx="31">
                  <c:v>1882.6666666666642</c:v>
                </c:pt>
                <c:pt idx="32">
                  <c:v>1882.7499999999975</c:v>
                </c:pt>
                <c:pt idx="33">
                  <c:v>1882.8333333333308</c:v>
                </c:pt>
                <c:pt idx="34">
                  <c:v>1882.916666666664</c:v>
                </c:pt>
                <c:pt idx="35">
                  <c:v>1882.9999999999973</c:v>
                </c:pt>
                <c:pt idx="36">
                  <c:v>1883.0833333333305</c:v>
                </c:pt>
                <c:pt idx="37">
                  <c:v>1883.1666666666638</c:v>
                </c:pt>
                <c:pt idx="38">
                  <c:v>1883.249999999997</c:v>
                </c:pt>
                <c:pt idx="39">
                  <c:v>1883.3333333333303</c:v>
                </c:pt>
                <c:pt idx="40">
                  <c:v>1883.4166666666636</c:v>
                </c:pt>
                <c:pt idx="41">
                  <c:v>1883.4999999999968</c:v>
                </c:pt>
                <c:pt idx="42">
                  <c:v>1883.5833333333301</c:v>
                </c:pt>
                <c:pt idx="43">
                  <c:v>1883.6666666666633</c:v>
                </c:pt>
                <c:pt idx="44">
                  <c:v>1883.7499999999966</c:v>
                </c:pt>
                <c:pt idx="45">
                  <c:v>1883.8333333333298</c:v>
                </c:pt>
                <c:pt idx="46">
                  <c:v>1883.9166666666631</c:v>
                </c:pt>
                <c:pt idx="47">
                  <c:v>1883.9999999999964</c:v>
                </c:pt>
                <c:pt idx="48">
                  <c:v>1884.0833333333296</c:v>
                </c:pt>
                <c:pt idx="49">
                  <c:v>1884.1666666666629</c:v>
                </c:pt>
                <c:pt idx="50">
                  <c:v>1884.2499999999961</c:v>
                </c:pt>
                <c:pt idx="51">
                  <c:v>1884.3333333333294</c:v>
                </c:pt>
                <c:pt idx="52">
                  <c:v>1884.4166666666626</c:v>
                </c:pt>
                <c:pt idx="53">
                  <c:v>1884.4999999999959</c:v>
                </c:pt>
                <c:pt idx="54">
                  <c:v>1884.5833333333292</c:v>
                </c:pt>
                <c:pt idx="55">
                  <c:v>1884.6666666666624</c:v>
                </c:pt>
                <c:pt idx="56">
                  <c:v>1884.7499999999957</c:v>
                </c:pt>
                <c:pt idx="57">
                  <c:v>1884.8333333333289</c:v>
                </c:pt>
                <c:pt idx="58">
                  <c:v>1884.9166666666622</c:v>
                </c:pt>
                <c:pt idx="59">
                  <c:v>1884.9999999999955</c:v>
                </c:pt>
                <c:pt idx="60">
                  <c:v>1885.0833333333287</c:v>
                </c:pt>
                <c:pt idx="61">
                  <c:v>1885.166666666662</c:v>
                </c:pt>
                <c:pt idx="62">
                  <c:v>1885.2499999999952</c:v>
                </c:pt>
                <c:pt idx="63">
                  <c:v>1885.3333333333285</c:v>
                </c:pt>
                <c:pt idx="64">
                  <c:v>1885.4166666666617</c:v>
                </c:pt>
                <c:pt idx="65">
                  <c:v>1885.499999999995</c:v>
                </c:pt>
                <c:pt idx="66">
                  <c:v>1885.5833333333283</c:v>
                </c:pt>
                <c:pt idx="67">
                  <c:v>1885.6666666666615</c:v>
                </c:pt>
                <c:pt idx="68">
                  <c:v>1885.7499999999948</c:v>
                </c:pt>
                <c:pt idx="69">
                  <c:v>1885.833333333328</c:v>
                </c:pt>
                <c:pt idx="70">
                  <c:v>1885.9166666666613</c:v>
                </c:pt>
                <c:pt idx="71">
                  <c:v>1885.9999999999945</c:v>
                </c:pt>
                <c:pt idx="72">
                  <c:v>1886.0833333333278</c:v>
                </c:pt>
                <c:pt idx="73">
                  <c:v>1886.1666666666611</c:v>
                </c:pt>
                <c:pt idx="74">
                  <c:v>1886.2499999999943</c:v>
                </c:pt>
                <c:pt idx="75">
                  <c:v>1886.3333333333276</c:v>
                </c:pt>
                <c:pt idx="76">
                  <c:v>1886.4166666666608</c:v>
                </c:pt>
                <c:pt idx="77">
                  <c:v>1886.4999999999941</c:v>
                </c:pt>
                <c:pt idx="78">
                  <c:v>1886.5833333333273</c:v>
                </c:pt>
                <c:pt idx="79">
                  <c:v>1886.6666666666606</c:v>
                </c:pt>
                <c:pt idx="80">
                  <c:v>1886.7499999999939</c:v>
                </c:pt>
                <c:pt idx="81">
                  <c:v>1886.8333333333271</c:v>
                </c:pt>
                <c:pt idx="82">
                  <c:v>1886.9166666666604</c:v>
                </c:pt>
                <c:pt idx="83">
                  <c:v>1886.9999999999936</c:v>
                </c:pt>
                <c:pt idx="84">
                  <c:v>1887.0833333333269</c:v>
                </c:pt>
                <c:pt idx="85">
                  <c:v>1887.1666666666601</c:v>
                </c:pt>
                <c:pt idx="86">
                  <c:v>1887.2499999999934</c:v>
                </c:pt>
                <c:pt idx="87">
                  <c:v>1887.3333333333267</c:v>
                </c:pt>
                <c:pt idx="88">
                  <c:v>1887.4166666666599</c:v>
                </c:pt>
                <c:pt idx="89">
                  <c:v>1887.4999999999932</c:v>
                </c:pt>
                <c:pt idx="90">
                  <c:v>1887.5833333333264</c:v>
                </c:pt>
                <c:pt idx="91">
                  <c:v>1887.6666666666597</c:v>
                </c:pt>
                <c:pt idx="92">
                  <c:v>1887.749999999993</c:v>
                </c:pt>
                <c:pt idx="93">
                  <c:v>1887.8333333333262</c:v>
                </c:pt>
                <c:pt idx="94">
                  <c:v>1887.9166666666595</c:v>
                </c:pt>
                <c:pt idx="95">
                  <c:v>1887.9999999999927</c:v>
                </c:pt>
                <c:pt idx="96">
                  <c:v>1888.083333333326</c:v>
                </c:pt>
                <c:pt idx="97">
                  <c:v>1888.1666666666592</c:v>
                </c:pt>
                <c:pt idx="98">
                  <c:v>1888.2499999999925</c:v>
                </c:pt>
                <c:pt idx="99">
                  <c:v>1888.3333333333258</c:v>
                </c:pt>
                <c:pt idx="100">
                  <c:v>1888.416666666659</c:v>
                </c:pt>
                <c:pt idx="101">
                  <c:v>1888.4999999999923</c:v>
                </c:pt>
                <c:pt idx="102">
                  <c:v>1888.5833333333255</c:v>
                </c:pt>
                <c:pt idx="103">
                  <c:v>1888.6666666666588</c:v>
                </c:pt>
                <c:pt idx="104">
                  <c:v>1888.749999999992</c:v>
                </c:pt>
                <c:pt idx="105">
                  <c:v>1888.8333333333253</c:v>
                </c:pt>
                <c:pt idx="106">
                  <c:v>1888.9166666666586</c:v>
                </c:pt>
                <c:pt idx="107">
                  <c:v>1888.9999999999918</c:v>
                </c:pt>
                <c:pt idx="108">
                  <c:v>1889.0833333333251</c:v>
                </c:pt>
                <c:pt idx="109">
                  <c:v>1889.1666666666583</c:v>
                </c:pt>
                <c:pt idx="110">
                  <c:v>1889.2499999999916</c:v>
                </c:pt>
                <c:pt idx="111">
                  <c:v>1889.3333333333248</c:v>
                </c:pt>
                <c:pt idx="112">
                  <c:v>1889.4166666666581</c:v>
                </c:pt>
                <c:pt idx="113">
                  <c:v>1889.4999999999914</c:v>
                </c:pt>
                <c:pt idx="114">
                  <c:v>1889.5833333333246</c:v>
                </c:pt>
                <c:pt idx="115">
                  <c:v>1889.6666666666579</c:v>
                </c:pt>
                <c:pt idx="116">
                  <c:v>1889.7499999999911</c:v>
                </c:pt>
                <c:pt idx="117">
                  <c:v>1889.8333333333244</c:v>
                </c:pt>
                <c:pt idx="118">
                  <c:v>1889.9166666666576</c:v>
                </c:pt>
                <c:pt idx="119">
                  <c:v>1889.9999999999909</c:v>
                </c:pt>
                <c:pt idx="120">
                  <c:v>1890.0833333333242</c:v>
                </c:pt>
                <c:pt idx="121">
                  <c:v>1890.1666666666574</c:v>
                </c:pt>
                <c:pt idx="122">
                  <c:v>1890.2499999999907</c:v>
                </c:pt>
                <c:pt idx="123">
                  <c:v>1890.3333333333239</c:v>
                </c:pt>
                <c:pt idx="124">
                  <c:v>1890.4166666666572</c:v>
                </c:pt>
                <c:pt idx="125">
                  <c:v>1890.4999999999905</c:v>
                </c:pt>
                <c:pt idx="126">
                  <c:v>1890.5833333333237</c:v>
                </c:pt>
                <c:pt idx="127">
                  <c:v>1890.666666666657</c:v>
                </c:pt>
                <c:pt idx="128">
                  <c:v>1890.7499999999902</c:v>
                </c:pt>
                <c:pt idx="129">
                  <c:v>1890.8333333333235</c:v>
                </c:pt>
                <c:pt idx="130">
                  <c:v>1890.9166666666567</c:v>
                </c:pt>
                <c:pt idx="131">
                  <c:v>1890.99999999999</c:v>
                </c:pt>
                <c:pt idx="132">
                  <c:v>1891.0833333333233</c:v>
                </c:pt>
                <c:pt idx="133">
                  <c:v>1891.1666666666565</c:v>
                </c:pt>
                <c:pt idx="134">
                  <c:v>1891.2499999999898</c:v>
                </c:pt>
                <c:pt idx="135">
                  <c:v>1891.333333333323</c:v>
                </c:pt>
                <c:pt idx="136">
                  <c:v>1891.4166666666563</c:v>
                </c:pt>
                <c:pt idx="137">
                  <c:v>1891.4999999999895</c:v>
                </c:pt>
                <c:pt idx="138">
                  <c:v>1891.5833333333228</c:v>
                </c:pt>
                <c:pt idx="139">
                  <c:v>1891.6666666666561</c:v>
                </c:pt>
                <c:pt idx="140">
                  <c:v>1891.7499999999893</c:v>
                </c:pt>
                <c:pt idx="141">
                  <c:v>1891.8333333333226</c:v>
                </c:pt>
                <c:pt idx="142">
                  <c:v>1891.9166666666558</c:v>
                </c:pt>
                <c:pt idx="143">
                  <c:v>1891.9999999999891</c:v>
                </c:pt>
                <c:pt idx="144">
                  <c:v>1892.0833333333223</c:v>
                </c:pt>
                <c:pt idx="145">
                  <c:v>1892.1666666666556</c:v>
                </c:pt>
                <c:pt idx="146">
                  <c:v>1892.2499999999889</c:v>
                </c:pt>
                <c:pt idx="147">
                  <c:v>1892.3333333333221</c:v>
                </c:pt>
                <c:pt idx="148">
                  <c:v>1892.4166666666554</c:v>
                </c:pt>
                <c:pt idx="149">
                  <c:v>1892.4999999999886</c:v>
                </c:pt>
                <c:pt idx="150">
                  <c:v>1892.5833333333219</c:v>
                </c:pt>
                <c:pt idx="151">
                  <c:v>1892.6666666666551</c:v>
                </c:pt>
                <c:pt idx="152">
                  <c:v>1892.7499999999884</c:v>
                </c:pt>
                <c:pt idx="153">
                  <c:v>1892.8333333333217</c:v>
                </c:pt>
                <c:pt idx="154">
                  <c:v>1892.9166666666549</c:v>
                </c:pt>
                <c:pt idx="155">
                  <c:v>1892.9999999999882</c:v>
                </c:pt>
                <c:pt idx="156">
                  <c:v>1893.0833333333214</c:v>
                </c:pt>
                <c:pt idx="157">
                  <c:v>1893.1666666666547</c:v>
                </c:pt>
                <c:pt idx="158">
                  <c:v>1893.2499999999879</c:v>
                </c:pt>
                <c:pt idx="159">
                  <c:v>1893.3333333333212</c:v>
                </c:pt>
                <c:pt idx="160">
                  <c:v>1893.4166666666545</c:v>
                </c:pt>
                <c:pt idx="161">
                  <c:v>1893.4999999999877</c:v>
                </c:pt>
                <c:pt idx="162">
                  <c:v>1893.583333333321</c:v>
                </c:pt>
                <c:pt idx="163">
                  <c:v>1893.6666666666542</c:v>
                </c:pt>
                <c:pt idx="164">
                  <c:v>1893.7499999999875</c:v>
                </c:pt>
                <c:pt idx="165">
                  <c:v>1893.8333333333208</c:v>
                </c:pt>
                <c:pt idx="166">
                  <c:v>1893.916666666654</c:v>
                </c:pt>
                <c:pt idx="167">
                  <c:v>1893.9999999999873</c:v>
                </c:pt>
                <c:pt idx="168">
                  <c:v>1894.0833333333205</c:v>
                </c:pt>
                <c:pt idx="169">
                  <c:v>1894.1666666666538</c:v>
                </c:pt>
                <c:pt idx="170">
                  <c:v>1894.249999999987</c:v>
                </c:pt>
                <c:pt idx="171">
                  <c:v>1894.3333333333203</c:v>
                </c:pt>
                <c:pt idx="172">
                  <c:v>1894.4166666666536</c:v>
                </c:pt>
                <c:pt idx="173">
                  <c:v>1894.4999999999868</c:v>
                </c:pt>
                <c:pt idx="174">
                  <c:v>1894.5833333333201</c:v>
                </c:pt>
                <c:pt idx="175">
                  <c:v>1894.6666666666533</c:v>
                </c:pt>
                <c:pt idx="176">
                  <c:v>1894.7499999999866</c:v>
                </c:pt>
                <c:pt idx="177">
                  <c:v>1894.8333333333198</c:v>
                </c:pt>
                <c:pt idx="178">
                  <c:v>1894.9166666666531</c:v>
                </c:pt>
                <c:pt idx="179">
                  <c:v>1894.9999999999864</c:v>
                </c:pt>
                <c:pt idx="180">
                  <c:v>1895.0833333333196</c:v>
                </c:pt>
                <c:pt idx="181">
                  <c:v>1895.1666666666529</c:v>
                </c:pt>
                <c:pt idx="182">
                  <c:v>1895.2499999999861</c:v>
                </c:pt>
                <c:pt idx="183">
                  <c:v>1895.3333333333194</c:v>
                </c:pt>
                <c:pt idx="184">
                  <c:v>1895.4166666666526</c:v>
                </c:pt>
                <c:pt idx="185">
                  <c:v>1895.4999999999859</c:v>
                </c:pt>
                <c:pt idx="186">
                  <c:v>1895.5833333333192</c:v>
                </c:pt>
                <c:pt idx="187">
                  <c:v>1895.6666666666524</c:v>
                </c:pt>
                <c:pt idx="188">
                  <c:v>1895.7499999999857</c:v>
                </c:pt>
                <c:pt idx="189">
                  <c:v>1895.8333333333189</c:v>
                </c:pt>
                <c:pt idx="190">
                  <c:v>1895.9166666666522</c:v>
                </c:pt>
                <c:pt idx="191">
                  <c:v>1895.9999999999854</c:v>
                </c:pt>
                <c:pt idx="192">
                  <c:v>1896.0833333333187</c:v>
                </c:pt>
                <c:pt idx="193">
                  <c:v>1896.166666666652</c:v>
                </c:pt>
                <c:pt idx="194">
                  <c:v>1896.2499999999852</c:v>
                </c:pt>
                <c:pt idx="195">
                  <c:v>1896.3333333333185</c:v>
                </c:pt>
                <c:pt idx="196">
                  <c:v>1896.4166666666517</c:v>
                </c:pt>
                <c:pt idx="197">
                  <c:v>1896.499999999985</c:v>
                </c:pt>
                <c:pt idx="198">
                  <c:v>1896.5833333333183</c:v>
                </c:pt>
                <c:pt idx="199">
                  <c:v>1896.6666666666515</c:v>
                </c:pt>
                <c:pt idx="200">
                  <c:v>1896.7499999999848</c:v>
                </c:pt>
                <c:pt idx="201">
                  <c:v>1896.833333333318</c:v>
                </c:pt>
                <c:pt idx="202">
                  <c:v>1896.9166666666513</c:v>
                </c:pt>
                <c:pt idx="203">
                  <c:v>1896.9999999999845</c:v>
                </c:pt>
                <c:pt idx="204">
                  <c:v>1897.0833333333178</c:v>
                </c:pt>
                <c:pt idx="205">
                  <c:v>1897.1666666666511</c:v>
                </c:pt>
                <c:pt idx="206">
                  <c:v>1897.2499999999843</c:v>
                </c:pt>
                <c:pt idx="207">
                  <c:v>1897.3333333333176</c:v>
                </c:pt>
                <c:pt idx="208">
                  <c:v>1897.4166666666508</c:v>
                </c:pt>
                <c:pt idx="209">
                  <c:v>1897.4999999999841</c:v>
                </c:pt>
                <c:pt idx="210">
                  <c:v>1897.5833333333173</c:v>
                </c:pt>
                <c:pt idx="211">
                  <c:v>1897.6666666666506</c:v>
                </c:pt>
                <c:pt idx="212">
                  <c:v>1897.7499999999839</c:v>
                </c:pt>
                <c:pt idx="213">
                  <c:v>1897.8333333333171</c:v>
                </c:pt>
                <c:pt idx="214">
                  <c:v>1897.9166666666504</c:v>
                </c:pt>
                <c:pt idx="215">
                  <c:v>1897.9999999999836</c:v>
                </c:pt>
                <c:pt idx="216">
                  <c:v>1898.0833333333169</c:v>
                </c:pt>
                <c:pt idx="217">
                  <c:v>1898.1666666666501</c:v>
                </c:pt>
                <c:pt idx="218">
                  <c:v>1898.2499999999834</c:v>
                </c:pt>
                <c:pt idx="219">
                  <c:v>1898.3333333333167</c:v>
                </c:pt>
                <c:pt idx="220">
                  <c:v>1898.4166666666499</c:v>
                </c:pt>
                <c:pt idx="221">
                  <c:v>1898.4999999999832</c:v>
                </c:pt>
                <c:pt idx="222">
                  <c:v>1898.5833333333164</c:v>
                </c:pt>
                <c:pt idx="223">
                  <c:v>1898.6666666666497</c:v>
                </c:pt>
                <c:pt idx="224">
                  <c:v>1898.7499999999829</c:v>
                </c:pt>
                <c:pt idx="225">
                  <c:v>1898.8333333333162</c:v>
                </c:pt>
                <c:pt idx="226">
                  <c:v>1898.9166666666495</c:v>
                </c:pt>
                <c:pt idx="227">
                  <c:v>1898.9999999999827</c:v>
                </c:pt>
                <c:pt idx="228">
                  <c:v>1899.083333333316</c:v>
                </c:pt>
                <c:pt idx="229">
                  <c:v>1899.1666666666492</c:v>
                </c:pt>
                <c:pt idx="230">
                  <c:v>1899.2499999999825</c:v>
                </c:pt>
                <c:pt idx="231">
                  <c:v>1899.3333333333157</c:v>
                </c:pt>
                <c:pt idx="232">
                  <c:v>1899.416666666649</c:v>
                </c:pt>
                <c:pt idx="233">
                  <c:v>1899.4999999999823</c:v>
                </c:pt>
                <c:pt idx="234">
                  <c:v>1899.5833333333155</c:v>
                </c:pt>
                <c:pt idx="235">
                  <c:v>1899.6666666666488</c:v>
                </c:pt>
                <c:pt idx="236">
                  <c:v>1899.749999999982</c:v>
                </c:pt>
                <c:pt idx="237">
                  <c:v>1899.8333333333153</c:v>
                </c:pt>
                <c:pt idx="238">
                  <c:v>1899.9166666666486</c:v>
                </c:pt>
                <c:pt idx="239">
                  <c:v>1899.9999999999818</c:v>
                </c:pt>
                <c:pt idx="240">
                  <c:v>1900.0833333333151</c:v>
                </c:pt>
                <c:pt idx="241">
                  <c:v>1900.1666666666483</c:v>
                </c:pt>
                <c:pt idx="242">
                  <c:v>1900.2499999999816</c:v>
                </c:pt>
                <c:pt idx="243">
                  <c:v>1900.3333333333148</c:v>
                </c:pt>
                <c:pt idx="244">
                  <c:v>1900.4166666666481</c:v>
                </c:pt>
                <c:pt idx="245">
                  <c:v>1900.4999999999814</c:v>
                </c:pt>
                <c:pt idx="246">
                  <c:v>1900.5833333333146</c:v>
                </c:pt>
                <c:pt idx="247">
                  <c:v>1900.6666666666479</c:v>
                </c:pt>
                <c:pt idx="248">
                  <c:v>1900.7499999999811</c:v>
                </c:pt>
                <c:pt idx="249">
                  <c:v>1900.8333333333144</c:v>
                </c:pt>
                <c:pt idx="250">
                  <c:v>1900.9166666666476</c:v>
                </c:pt>
                <c:pt idx="251">
                  <c:v>1900.9999999999809</c:v>
                </c:pt>
                <c:pt idx="252">
                  <c:v>1901.0833333333142</c:v>
                </c:pt>
                <c:pt idx="253">
                  <c:v>1901.1666666666474</c:v>
                </c:pt>
                <c:pt idx="254">
                  <c:v>1901.2499999999807</c:v>
                </c:pt>
                <c:pt idx="255">
                  <c:v>1901.3333333333139</c:v>
                </c:pt>
                <c:pt idx="256">
                  <c:v>1901.4166666666472</c:v>
                </c:pt>
                <c:pt idx="257">
                  <c:v>1901.4999999999804</c:v>
                </c:pt>
                <c:pt idx="258">
                  <c:v>1901.5833333333137</c:v>
                </c:pt>
                <c:pt idx="259">
                  <c:v>1901.666666666647</c:v>
                </c:pt>
                <c:pt idx="260">
                  <c:v>1901.7499999999802</c:v>
                </c:pt>
                <c:pt idx="261">
                  <c:v>1901.8333333333135</c:v>
                </c:pt>
                <c:pt idx="262">
                  <c:v>1901.9166666666467</c:v>
                </c:pt>
                <c:pt idx="263">
                  <c:v>1901.99999999998</c:v>
                </c:pt>
                <c:pt idx="264">
                  <c:v>1902.0833333333132</c:v>
                </c:pt>
                <c:pt idx="265">
                  <c:v>1902.1666666666465</c:v>
                </c:pt>
                <c:pt idx="266">
                  <c:v>1902.2499999999798</c:v>
                </c:pt>
                <c:pt idx="267">
                  <c:v>1902.333333333313</c:v>
                </c:pt>
                <c:pt idx="268">
                  <c:v>1902.4166666666463</c:v>
                </c:pt>
                <c:pt idx="269">
                  <c:v>1902.4999999999795</c:v>
                </c:pt>
                <c:pt idx="270">
                  <c:v>1902.5833333333128</c:v>
                </c:pt>
                <c:pt idx="271">
                  <c:v>1902.6666666666461</c:v>
                </c:pt>
                <c:pt idx="272">
                  <c:v>1902.7499999999793</c:v>
                </c:pt>
                <c:pt idx="273">
                  <c:v>1902.8333333333126</c:v>
                </c:pt>
                <c:pt idx="274">
                  <c:v>1902.9166666666458</c:v>
                </c:pt>
                <c:pt idx="275">
                  <c:v>1902.9999999999791</c:v>
                </c:pt>
                <c:pt idx="276">
                  <c:v>1903.0833333333123</c:v>
                </c:pt>
                <c:pt idx="277">
                  <c:v>1903.1666666666456</c:v>
                </c:pt>
                <c:pt idx="278">
                  <c:v>1903.2499999999789</c:v>
                </c:pt>
                <c:pt idx="279">
                  <c:v>1903.3333333333121</c:v>
                </c:pt>
                <c:pt idx="280">
                  <c:v>1903.4166666666454</c:v>
                </c:pt>
                <c:pt idx="281">
                  <c:v>1903.4999999999786</c:v>
                </c:pt>
                <c:pt idx="282">
                  <c:v>1903.5833333333119</c:v>
                </c:pt>
                <c:pt idx="283">
                  <c:v>1903.6666666666451</c:v>
                </c:pt>
                <c:pt idx="284">
                  <c:v>1903.7499999999784</c:v>
                </c:pt>
                <c:pt idx="285">
                  <c:v>1903.8333333333117</c:v>
                </c:pt>
                <c:pt idx="286">
                  <c:v>1903.9166666666449</c:v>
                </c:pt>
                <c:pt idx="287">
                  <c:v>1903.9999999999782</c:v>
                </c:pt>
                <c:pt idx="288">
                  <c:v>1904.0833333333114</c:v>
                </c:pt>
                <c:pt idx="289">
                  <c:v>1904.1666666666447</c:v>
                </c:pt>
                <c:pt idx="290">
                  <c:v>1904.2499999999779</c:v>
                </c:pt>
                <c:pt idx="291">
                  <c:v>1904.3333333333112</c:v>
                </c:pt>
                <c:pt idx="292">
                  <c:v>1904.4166666666445</c:v>
                </c:pt>
                <c:pt idx="293">
                  <c:v>1904.4999999999777</c:v>
                </c:pt>
                <c:pt idx="294">
                  <c:v>1904.583333333311</c:v>
                </c:pt>
                <c:pt idx="295">
                  <c:v>1904.6666666666442</c:v>
                </c:pt>
                <c:pt idx="296">
                  <c:v>1904.7499999999775</c:v>
                </c:pt>
                <c:pt idx="297">
                  <c:v>1904.8333333333107</c:v>
                </c:pt>
                <c:pt idx="298">
                  <c:v>1904.916666666644</c:v>
                </c:pt>
                <c:pt idx="299">
                  <c:v>1904.9999999999773</c:v>
                </c:pt>
                <c:pt idx="300">
                  <c:v>1905.0833333333105</c:v>
                </c:pt>
                <c:pt idx="301">
                  <c:v>1905.1666666666438</c:v>
                </c:pt>
                <c:pt idx="302">
                  <c:v>1905.249999999977</c:v>
                </c:pt>
                <c:pt idx="303">
                  <c:v>1905.3333333333103</c:v>
                </c:pt>
                <c:pt idx="304">
                  <c:v>1905.4166666666436</c:v>
                </c:pt>
                <c:pt idx="305">
                  <c:v>1905.4999999999768</c:v>
                </c:pt>
                <c:pt idx="306">
                  <c:v>1905.5833333333101</c:v>
                </c:pt>
                <c:pt idx="307">
                  <c:v>1905.6666666666433</c:v>
                </c:pt>
                <c:pt idx="308">
                  <c:v>1905.7499999999766</c:v>
                </c:pt>
                <c:pt idx="309">
                  <c:v>1905.8333333333098</c:v>
                </c:pt>
                <c:pt idx="310">
                  <c:v>1905.9166666666431</c:v>
                </c:pt>
                <c:pt idx="311">
                  <c:v>1905.9999999999764</c:v>
                </c:pt>
                <c:pt idx="312">
                  <c:v>1906.0833333333096</c:v>
                </c:pt>
                <c:pt idx="313">
                  <c:v>1906.1666666666429</c:v>
                </c:pt>
                <c:pt idx="314">
                  <c:v>1906.2499999999761</c:v>
                </c:pt>
                <c:pt idx="315">
                  <c:v>1906.3333333333094</c:v>
                </c:pt>
                <c:pt idx="316">
                  <c:v>1906.4166666666426</c:v>
                </c:pt>
                <c:pt idx="317">
                  <c:v>1906.4999999999759</c:v>
                </c:pt>
                <c:pt idx="318">
                  <c:v>1906.5833333333092</c:v>
                </c:pt>
                <c:pt idx="319">
                  <c:v>1906.6666666666424</c:v>
                </c:pt>
                <c:pt idx="320">
                  <c:v>1906.7499999999757</c:v>
                </c:pt>
                <c:pt idx="321">
                  <c:v>1906.8333333333089</c:v>
                </c:pt>
                <c:pt idx="322">
                  <c:v>1906.9166666666422</c:v>
                </c:pt>
                <c:pt idx="323">
                  <c:v>1906.9999999999754</c:v>
                </c:pt>
                <c:pt idx="324">
                  <c:v>1907.0833333333087</c:v>
                </c:pt>
                <c:pt idx="325">
                  <c:v>1907.166666666642</c:v>
                </c:pt>
                <c:pt idx="326">
                  <c:v>1907.2499999999752</c:v>
                </c:pt>
                <c:pt idx="327">
                  <c:v>1907.3333333333085</c:v>
                </c:pt>
                <c:pt idx="328">
                  <c:v>1907.4166666666417</c:v>
                </c:pt>
                <c:pt idx="329">
                  <c:v>1907.499999999975</c:v>
                </c:pt>
                <c:pt idx="330">
                  <c:v>1907.5833333333082</c:v>
                </c:pt>
                <c:pt idx="331">
                  <c:v>1907.6666666666415</c:v>
                </c:pt>
                <c:pt idx="332">
                  <c:v>1907.7499999999748</c:v>
                </c:pt>
                <c:pt idx="333">
                  <c:v>1907.833333333308</c:v>
                </c:pt>
                <c:pt idx="334">
                  <c:v>1907.9166666666413</c:v>
                </c:pt>
                <c:pt idx="335">
                  <c:v>1907.9999999999745</c:v>
                </c:pt>
                <c:pt idx="336">
                  <c:v>1908.0833333333078</c:v>
                </c:pt>
                <c:pt idx="337">
                  <c:v>1908.166666666641</c:v>
                </c:pt>
                <c:pt idx="338">
                  <c:v>1908.2499999999743</c:v>
                </c:pt>
                <c:pt idx="339">
                  <c:v>1908.3333333333076</c:v>
                </c:pt>
                <c:pt idx="340">
                  <c:v>1908.4166666666408</c:v>
                </c:pt>
                <c:pt idx="341">
                  <c:v>1908.4999999999741</c:v>
                </c:pt>
                <c:pt idx="342">
                  <c:v>1908.5833333333073</c:v>
                </c:pt>
                <c:pt idx="343">
                  <c:v>1908.6666666666406</c:v>
                </c:pt>
                <c:pt idx="344">
                  <c:v>1908.7499999999739</c:v>
                </c:pt>
                <c:pt idx="345">
                  <c:v>1908.8333333333071</c:v>
                </c:pt>
                <c:pt idx="346">
                  <c:v>1908.9166666666404</c:v>
                </c:pt>
                <c:pt idx="347">
                  <c:v>1908.9999999999736</c:v>
                </c:pt>
                <c:pt idx="348">
                  <c:v>1909.0833333333069</c:v>
                </c:pt>
                <c:pt idx="349">
                  <c:v>1909.1666666666401</c:v>
                </c:pt>
                <c:pt idx="350">
                  <c:v>1909.2499999999734</c:v>
                </c:pt>
                <c:pt idx="351">
                  <c:v>1909.3333333333067</c:v>
                </c:pt>
                <c:pt idx="352">
                  <c:v>1909.4166666666399</c:v>
                </c:pt>
                <c:pt idx="353">
                  <c:v>1909.4999999999732</c:v>
                </c:pt>
                <c:pt idx="354">
                  <c:v>1909.5833333333064</c:v>
                </c:pt>
                <c:pt idx="355">
                  <c:v>1909.6666666666397</c:v>
                </c:pt>
                <c:pt idx="356">
                  <c:v>1909.7499999999729</c:v>
                </c:pt>
                <c:pt idx="357">
                  <c:v>1909.8333333333062</c:v>
                </c:pt>
                <c:pt idx="358">
                  <c:v>1909.9166666666395</c:v>
                </c:pt>
                <c:pt idx="359">
                  <c:v>1909.9999999999727</c:v>
                </c:pt>
                <c:pt idx="360">
                  <c:v>1910.083333333306</c:v>
                </c:pt>
                <c:pt idx="361">
                  <c:v>1910.1666666666392</c:v>
                </c:pt>
                <c:pt idx="362">
                  <c:v>1910.2499999999725</c:v>
                </c:pt>
                <c:pt idx="363">
                  <c:v>1910.3333333333057</c:v>
                </c:pt>
                <c:pt idx="364">
                  <c:v>1910.416666666639</c:v>
                </c:pt>
                <c:pt idx="365">
                  <c:v>1910.4999999999723</c:v>
                </c:pt>
                <c:pt idx="366">
                  <c:v>1910.5833333333055</c:v>
                </c:pt>
                <c:pt idx="367">
                  <c:v>1910.6666666666388</c:v>
                </c:pt>
                <c:pt idx="368">
                  <c:v>1910.749999999972</c:v>
                </c:pt>
                <c:pt idx="369">
                  <c:v>1910.8333333333053</c:v>
                </c:pt>
                <c:pt idx="370">
                  <c:v>1910.9166666666385</c:v>
                </c:pt>
                <c:pt idx="371">
                  <c:v>1910.9999999999718</c:v>
                </c:pt>
                <c:pt idx="372">
                  <c:v>1911.0833333333051</c:v>
                </c:pt>
                <c:pt idx="373">
                  <c:v>1911.1666666666383</c:v>
                </c:pt>
                <c:pt idx="374">
                  <c:v>1911.2499999999716</c:v>
                </c:pt>
                <c:pt idx="375">
                  <c:v>1911.3333333333048</c:v>
                </c:pt>
                <c:pt idx="376">
                  <c:v>1911.4166666666381</c:v>
                </c:pt>
                <c:pt idx="377">
                  <c:v>1911.4999999999714</c:v>
                </c:pt>
                <c:pt idx="378">
                  <c:v>1911.5833333333046</c:v>
                </c:pt>
                <c:pt idx="379">
                  <c:v>1911.6666666666379</c:v>
                </c:pt>
                <c:pt idx="380">
                  <c:v>1911.7499999999711</c:v>
                </c:pt>
                <c:pt idx="381">
                  <c:v>1911.8333333333044</c:v>
                </c:pt>
                <c:pt idx="382">
                  <c:v>1911.9166666666376</c:v>
                </c:pt>
                <c:pt idx="383">
                  <c:v>1911.9999999999709</c:v>
                </c:pt>
                <c:pt idx="384">
                  <c:v>1912.0833333333042</c:v>
                </c:pt>
                <c:pt idx="385">
                  <c:v>1912.1666666666374</c:v>
                </c:pt>
                <c:pt idx="386">
                  <c:v>1912.2499999999707</c:v>
                </c:pt>
                <c:pt idx="387">
                  <c:v>1912.3333333333039</c:v>
                </c:pt>
                <c:pt idx="388">
                  <c:v>1912.4166666666372</c:v>
                </c:pt>
                <c:pt idx="389">
                  <c:v>1912.4999999999704</c:v>
                </c:pt>
                <c:pt idx="390">
                  <c:v>1912.5833333333037</c:v>
                </c:pt>
                <c:pt idx="391">
                  <c:v>1912.666666666637</c:v>
                </c:pt>
                <c:pt idx="392">
                  <c:v>1912.7499999999702</c:v>
                </c:pt>
                <c:pt idx="393">
                  <c:v>1912.8333333333035</c:v>
                </c:pt>
                <c:pt idx="394">
                  <c:v>1912.9166666666367</c:v>
                </c:pt>
                <c:pt idx="395">
                  <c:v>1912.99999999997</c:v>
                </c:pt>
                <c:pt idx="396">
                  <c:v>1913.0833333333032</c:v>
                </c:pt>
                <c:pt idx="397">
                  <c:v>1913.1666666666365</c:v>
                </c:pt>
                <c:pt idx="398">
                  <c:v>1913.2499999999698</c:v>
                </c:pt>
                <c:pt idx="399">
                  <c:v>1913.333333333303</c:v>
                </c:pt>
                <c:pt idx="400">
                  <c:v>1913.4166666666363</c:v>
                </c:pt>
                <c:pt idx="401">
                  <c:v>1913.4999999999695</c:v>
                </c:pt>
                <c:pt idx="402">
                  <c:v>1913.5833333333028</c:v>
                </c:pt>
                <c:pt idx="403">
                  <c:v>1913.666666666636</c:v>
                </c:pt>
                <c:pt idx="404">
                  <c:v>1913.7499999999693</c:v>
                </c:pt>
                <c:pt idx="405">
                  <c:v>1913.8333333333026</c:v>
                </c:pt>
                <c:pt idx="406">
                  <c:v>1913.9166666666358</c:v>
                </c:pt>
                <c:pt idx="407">
                  <c:v>1913.9999999999691</c:v>
                </c:pt>
                <c:pt idx="408">
                  <c:v>1914.0833333333023</c:v>
                </c:pt>
                <c:pt idx="409">
                  <c:v>1914.1666666666356</c:v>
                </c:pt>
                <c:pt idx="410">
                  <c:v>1914.2499999999688</c:v>
                </c:pt>
                <c:pt idx="411">
                  <c:v>1914.3333333333021</c:v>
                </c:pt>
                <c:pt idx="412">
                  <c:v>1914.4166666666354</c:v>
                </c:pt>
                <c:pt idx="413">
                  <c:v>1914.4999999999686</c:v>
                </c:pt>
                <c:pt idx="414">
                  <c:v>1914.5833333333019</c:v>
                </c:pt>
                <c:pt idx="415">
                  <c:v>1914.6666666666351</c:v>
                </c:pt>
                <c:pt idx="416">
                  <c:v>1914.7499999999684</c:v>
                </c:pt>
                <c:pt idx="417">
                  <c:v>1914.8333333333017</c:v>
                </c:pt>
                <c:pt idx="418">
                  <c:v>1914.9166666666349</c:v>
                </c:pt>
                <c:pt idx="419">
                  <c:v>1914.9999999999682</c:v>
                </c:pt>
                <c:pt idx="420">
                  <c:v>1915.0833333333014</c:v>
                </c:pt>
                <c:pt idx="421">
                  <c:v>1915.1666666666347</c:v>
                </c:pt>
                <c:pt idx="422">
                  <c:v>1915.2499999999679</c:v>
                </c:pt>
                <c:pt idx="423">
                  <c:v>1915.3333333333012</c:v>
                </c:pt>
                <c:pt idx="424">
                  <c:v>1915.4166666666345</c:v>
                </c:pt>
                <c:pt idx="425">
                  <c:v>1915.4999999999677</c:v>
                </c:pt>
                <c:pt idx="426">
                  <c:v>1915.583333333301</c:v>
                </c:pt>
                <c:pt idx="427">
                  <c:v>1915.6666666666342</c:v>
                </c:pt>
                <c:pt idx="428">
                  <c:v>1915.7499999999675</c:v>
                </c:pt>
                <c:pt idx="429">
                  <c:v>1915.8333333333007</c:v>
                </c:pt>
                <c:pt idx="430">
                  <c:v>1915.916666666634</c:v>
                </c:pt>
                <c:pt idx="431">
                  <c:v>1915.9999999999673</c:v>
                </c:pt>
                <c:pt idx="432">
                  <c:v>1916.0833333333005</c:v>
                </c:pt>
                <c:pt idx="433">
                  <c:v>1916.1666666666338</c:v>
                </c:pt>
                <c:pt idx="434">
                  <c:v>1916.249999999967</c:v>
                </c:pt>
                <c:pt idx="435">
                  <c:v>1916.3333333333003</c:v>
                </c:pt>
                <c:pt idx="436">
                  <c:v>1916.4166666666335</c:v>
                </c:pt>
                <c:pt idx="437">
                  <c:v>1916.4999999999668</c:v>
                </c:pt>
                <c:pt idx="438">
                  <c:v>1916.5833333333001</c:v>
                </c:pt>
                <c:pt idx="439">
                  <c:v>1916.6666666666333</c:v>
                </c:pt>
                <c:pt idx="440">
                  <c:v>1916.7499999999666</c:v>
                </c:pt>
                <c:pt idx="441">
                  <c:v>1916.8333333332998</c:v>
                </c:pt>
                <c:pt idx="442">
                  <c:v>1916.9166666666331</c:v>
                </c:pt>
                <c:pt idx="443">
                  <c:v>1916.9999999999663</c:v>
                </c:pt>
                <c:pt idx="444">
                  <c:v>1917.0833333332996</c:v>
                </c:pt>
                <c:pt idx="445">
                  <c:v>1917.1666666666329</c:v>
                </c:pt>
                <c:pt idx="446">
                  <c:v>1917.2499999999661</c:v>
                </c:pt>
                <c:pt idx="447">
                  <c:v>1917.3333333332994</c:v>
                </c:pt>
                <c:pt idx="448">
                  <c:v>1917.4166666666326</c:v>
                </c:pt>
                <c:pt idx="449">
                  <c:v>1917.4999999999659</c:v>
                </c:pt>
                <c:pt idx="450">
                  <c:v>1917.5833333332992</c:v>
                </c:pt>
                <c:pt idx="451">
                  <c:v>1917.6666666666324</c:v>
                </c:pt>
                <c:pt idx="452">
                  <c:v>1917.7499999999657</c:v>
                </c:pt>
                <c:pt idx="453">
                  <c:v>1917.8333333332989</c:v>
                </c:pt>
                <c:pt idx="454">
                  <c:v>1917.9166666666322</c:v>
                </c:pt>
                <c:pt idx="455">
                  <c:v>1917.9999999999654</c:v>
                </c:pt>
                <c:pt idx="456">
                  <c:v>1918.0833333332987</c:v>
                </c:pt>
                <c:pt idx="457">
                  <c:v>1918.166666666632</c:v>
                </c:pt>
                <c:pt idx="458">
                  <c:v>1918.2499999999652</c:v>
                </c:pt>
                <c:pt idx="459">
                  <c:v>1918.3333333332985</c:v>
                </c:pt>
                <c:pt idx="460">
                  <c:v>1918.4166666666317</c:v>
                </c:pt>
                <c:pt idx="461">
                  <c:v>1918.499999999965</c:v>
                </c:pt>
                <c:pt idx="462">
                  <c:v>1918.5833333332982</c:v>
                </c:pt>
                <c:pt idx="463">
                  <c:v>1918.6666666666315</c:v>
                </c:pt>
                <c:pt idx="464">
                  <c:v>1918.7499999999648</c:v>
                </c:pt>
                <c:pt idx="465">
                  <c:v>1918.833333333298</c:v>
                </c:pt>
                <c:pt idx="466">
                  <c:v>1918.9166666666313</c:v>
                </c:pt>
                <c:pt idx="467">
                  <c:v>1918.9999999999645</c:v>
                </c:pt>
                <c:pt idx="468">
                  <c:v>1919.0833333332978</c:v>
                </c:pt>
                <c:pt idx="469">
                  <c:v>1919.166666666631</c:v>
                </c:pt>
                <c:pt idx="470">
                  <c:v>1919.2499999999643</c:v>
                </c:pt>
                <c:pt idx="471">
                  <c:v>1919.3333333332976</c:v>
                </c:pt>
                <c:pt idx="472">
                  <c:v>1919.4166666666308</c:v>
                </c:pt>
                <c:pt idx="473">
                  <c:v>1919.4999999999641</c:v>
                </c:pt>
                <c:pt idx="474">
                  <c:v>1919.5833333332973</c:v>
                </c:pt>
                <c:pt idx="475">
                  <c:v>1919.6666666666306</c:v>
                </c:pt>
                <c:pt idx="476">
                  <c:v>1919.7499999999638</c:v>
                </c:pt>
                <c:pt idx="477">
                  <c:v>1919.8333333332971</c:v>
                </c:pt>
                <c:pt idx="478">
                  <c:v>1919.9166666666304</c:v>
                </c:pt>
                <c:pt idx="479">
                  <c:v>1919.9999999999636</c:v>
                </c:pt>
                <c:pt idx="480">
                  <c:v>1920.0833333332969</c:v>
                </c:pt>
                <c:pt idx="481">
                  <c:v>1920.1666666666301</c:v>
                </c:pt>
                <c:pt idx="482">
                  <c:v>1920.2499999999634</c:v>
                </c:pt>
                <c:pt idx="483">
                  <c:v>1920.3333333332967</c:v>
                </c:pt>
                <c:pt idx="484">
                  <c:v>1920.4166666666299</c:v>
                </c:pt>
                <c:pt idx="485">
                  <c:v>1920.4999999999632</c:v>
                </c:pt>
                <c:pt idx="486">
                  <c:v>1920.5833333332964</c:v>
                </c:pt>
                <c:pt idx="487">
                  <c:v>1920.6666666666297</c:v>
                </c:pt>
                <c:pt idx="488">
                  <c:v>1920.7499999999629</c:v>
                </c:pt>
                <c:pt idx="489">
                  <c:v>1920.8333333332962</c:v>
                </c:pt>
                <c:pt idx="490">
                  <c:v>1920.9166666666295</c:v>
                </c:pt>
                <c:pt idx="491">
                  <c:v>1920.9999999999627</c:v>
                </c:pt>
                <c:pt idx="492">
                  <c:v>1921.083333333296</c:v>
                </c:pt>
                <c:pt idx="493">
                  <c:v>1921.1666666666292</c:v>
                </c:pt>
                <c:pt idx="494">
                  <c:v>1921.2499999999625</c:v>
                </c:pt>
                <c:pt idx="495">
                  <c:v>1921.3333333332957</c:v>
                </c:pt>
                <c:pt idx="496">
                  <c:v>1921.416666666629</c:v>
                </c:pt>
                <c:pt idx="497">
                  <c:v>1921.4999999999623</c:v>
                </c:pt>
                <c:pt idx="498">
                  <c:v>1921.5833333332955</c:v>
                </c:pt>
                <c:pt idx="499">
                  <c:v>1921.6666666666288</c:v>
                </c:pt>
                <c:pt idx="500">
                  <c:v>1921.749999999962</c:v>
                </c:pt>
                <c:pt idx="501">
                  <c:v>1921.8333333332953</c:v>
                </c:pt>
                <c:pt idx="502">
                  <c:v>1921.9166666666285</c:v>
                </c:pt>
                <c:pt idx="503">
                  <c:v>1921.9999999999618</c:v>
                </c:pt>
                <c:pt idx="504">
                  <c:v>1922.0833333332951</c:v>
                </c:pt>
                <c:pt idx="505">
                  <c:v>1922.1666666666283</c:v>
                </c:pt>
                <c:pt idx="506">
                  <c:v>1922.2499999999616</c:v>
                </c:pt>
                <c:pt idx="507">
                  <c:v>1922.3333333332948</c:v>
                </c:pt>
                <c:pt idx="508">
                  <c:v>1922.4166666666281</c:v>
                </c:pt>
                <c:pt idx="509">
                  <c:v>1922.4999999999613</c:v>
                </c:pt>
                <c:pt idx="510">
                  <c:v>1922.5833333332946</c:v>
                </c:pt>
                <c:pt idx="511">
                  <c:v>1922.6666666666279</c:v>
                </c:pt>
                <c:pt idx="512">
                  <c:v>1922.7499999999611</c:v>
                </c:pt>
                <c:pt idx="513">
                  <c:v>1922.8333333332944</c:v>
                </c:pt>
                <c:pt idx="514">
                  <c:v>1922.9166666666276</c:v>
                </c:pt>
                <c:pt idx="515">
                  <c:v>1922.9999999999609</c:v>
                </c:pt>
                <c:pt idx="516">
                  <c:v>1923.0833333332941</c:v>
                </c:pt>
                <c:pt idx="517">
                  <c:v>1923.1666666666274</c:v>
                </c:pt>
                <c:pt idx="518">
                  <c:v>1923.2499999999607</c:v>
                </c:pt>
                <c:pt idx="519">
                  <c:v>1923.3333333332939</c:v>
                </c:pt>
                <c:pt idx="520">
                  <c:v>1923.4166666666272</c:v>
                </c:pt>
                <c:pt idx="521">
                  <c:v>1923.4999999999604</c:v>
                </c:pt>
                <c:pt idx="522">
                  <c:v>1923.5833333332937</c:v>
                </c:pt>
                <c:pt idx="523">
                  <c:v>1923.666666666627</c:v>
                </c:pt>
                <c:pt idx="524">
                  <c:v>1923.7499999999602</c:v>
                </c:pt>
                <c:pt idx="525">
                  <c:v>1923.8333333332935</c:v>
                </c:pt>
                <c:pt idx="526">
                  <c:v>1923.9166666666267</c:v>
                </c:pt>
                <c:pt idx="527">
                  <c:v>1923.99999999996</c:v>
                </c:pt>
                <c:pt idx="528">
                  <c:v>1924.0833333332932</c:v>
                </c:pt>
                <c:pt idx="529">
                  <c:v>1924.1666666666265</c:v>
                </c:pt>
                <c:pt idx="530">
                  <c:v>1924.2499999999598</c:v>
                </c:pt>
                <c:pt idx="531">
                  <c:v>1924.333333333293</c:v>
                </c:pt>
                <c:pt idx="532">
                  <c:v>1924.4166666666263</c:v>
                </c:pt>
                <c:pt idx="533">
                  <c:v>1924.4999999999595</c:v>
                </c:pt>
                <c:pt idx="534">
                  <c:v>1924.5833333332928</c:v>
                </c:pt>
                <c:pt idx="535">
                  <c:v>1924.666666666626</c:v>
                </c:pt>
                <c:pt idx="536">
                  <c:v>1924.7499999999593</c:v>
                </c:pt>
                <c:pt idx="537">
                  <c:v>1924.8333333332926</c:v>
                </c:pt>
                <c:pt idx="538">
                  <c:v>1924.9166666666258</c:v>
                </c:pt>
                <c:pt idx="539">
                  <c:v>1924.9999999999591</c:v>
                </c:pt>
                <c:pt idx="540">
                  <c:v>1925.0833333332923</c:v>
                </c:pt>
                <c:pt idx="541">
                  <c:v>1925.1666666666256</c:v>
                </c:pt>
                <c:pt idx="542">
                  <c:v>1925.2499999999588</c:v>
                </c:pt>
                <c:pt idx="543">
                  <c:v>1925.3333333332921</c:v>
                </c:pt>
                <c:pt idx="544">
                  <c:v>1925.4166666666254</c:v>
                </c:pt>
                <c:pt idx="545">
                  <c:v>1925.4999999999586</c:v>
                </c:pt>
                <c:pt idx="546">
                  <c:v>1925.5833333332919</c:v>
                </c:pt>
                <c:pt idx="547">
                  <c:v>1925.6666666666251</c:v>
                </c:pt>
                <c:pt idx="548">
                  <c:v>1925.7499999999584</c:v>
                </c:pt>
                <c:pt idx="549">
                  <c:v>1925.8333333332916</c:v>
                </c:pt>
                <c:pt idx="550">
                  <c:v>1925.9166666666249</c:v>
                </c:pt>
                <c:pt idx="551">
                  <c:v>1925.9999999999582</c:v>
                </c:pt>
                <c:pt idx="552">
                  <c:v>1926.0833333332914</c:v>
                </c:pt>
                <c:pt idx="553">
                  <c:v>1926.1666666666247</c:v>
                </c:pt>
                <c:pt idx="554">
                  <c:v>1926.2499999999579</c:v>
                </c:pt>
                <c:pt idx="555">
                  <c:v>1926.3333333332912</c:v>
                </c:pt>
                <c:pt idx="556">
                  <c:v>1926.4166666666245</c:v>
                </c:pt>
                <c:pt idx="557">
                  <c:v>1926.4999999999577</c:v>
                </c:pt>
                <c:pt idx="558">
                  <c:v>1926.583333333291</c:v>
                </c:pt>
                <c:pt idx="559">
                  <c:v>1926.6666666666242</c:v>
                </c:pt>
                <c:pt idx="560">
                  <c:v>1926.7499999999575</c:v>
                </c:pt>
                <c:pt idx="561">
                  <c:v>1926.8333333332907</c:v>
                </c:pt>
                <c:pt idx="562">
                  <c:v>1926.916666666624</c:v>
                </c:pt>
                <c:pt idx="563">
                  <c:v>1926.9999999999573</c:v>
                </c:pt>
                <c:pt idx="564">
                  <c:v>1927.0833333332905</c:v>
                </c:pt>
                <c:pt idx="565">
                  <c:v>1927.1666666666238</c:v>
                </c:pt>
                <c:pt idx="566">
                  <c:v>1927.249999999957</c:v>
                </c:pt>
                <c:pt idx="567">
                  <c:v>1927.3333333332903</c:v>
                </c:pt>
                <c:pt idx="568">
                  <c:v>1927.4166666666235</c:v>
                </c:pt>
                <c:pt idx="569">
                  <c:v>1927.4999999999568</c:v>
                </c:pt>
                <c:pt idx="570">
                  <c:v>1927.5833333332901</c:v>
                </c:pt>
                <c:pt idx="571">
                  <c:v>1927.6666666666233</c:v>
                </c:pt>
                <c:pt idx="572">
                  <c:v>1927.7499999999566</c:v>
                </c:pt>
                <c:pt idx="573">
                  <c:v>1927.8333333332898</c:v>
                </c:pt>
                <c:pt idx="574">
                  <c:v>1927.9166666666231</c:v>
                </c:pt>
                <c:pt idx="575">
                  <c:v>1927.9999999999563</c:v>
                </c:pt>
                <c:pt idx="576">
                  <c:v>1928.0833333332896</c:v>
                </c:pt>
                <c:pt idx="577">
                  <c:v>1928.1666666666229</c:v>
                </c:pt>
                <c:pt idx="578">
                  <c:v>1928.2499999999561</c:v>
                </c:pt>
                <c:pt idx="579">
                  <c:v>1928.3333333332894</c:v>
                </c:pt>
                <c:pt idx="580">
                  <c:v>1928.4166666666226</c:v>
                </c:pt>
                <c:pt idx="581">
                  <c:v>1928.4999999999559</c:v>
                </c:pt>
                <c:pt idx="582">
                  <c:v>1928.5833333332891</c:v>
                </c:pt>
                <c:pt idx="583">
                  <c:v>1928.6666666666224</c:v>
                </c:pt>
                <c:pt idx="584">
                  <c:v>1928.7499999999557</c:v>
                </c:pt>
                <c:pt idx="585">
                  <c:v>1928.8333333332889</c:v>
                </c:pt>
                <c:pt idx="586">
                  <c:v>1928.9166666666222</c:v>
                </c:pt>
                <c:pt idx="587">
                  <c:v>1928.9999999999554</c:v>
                </c:pt>
                <c:pt idx="588">
                  <c:v>1929.0833333332887</c:v>
                </c:pt>
                <c:pt idx="589">
                  <c:v>1929.1666666666219</c:v>
                </c:pt>
                <c:pt idx="590">
                  <c:v>1929.2499999999552</c:v>
                </c:pt>
                <c:pt idx="591">
                  <c:v>1929.3333333332885</c:v>
                </c:pt>
                <c:pt idx="592">
                  <c:v>1929.4166666666217</c:v>
                </c:pt>
                <c:pt idx="593">
                  <c:v>1929.499999999955</c:v>
                </c:pt>
                <c:pt idx="594">
                  <c:v>1929.5833333332882</c:v>
                </c:pt>
                <c:pt idx="595">
                  <c:v>1929.6666666666215</c:v>
                </c:pt>
                <c:pt idx="596">
                  <c:v>1929.7499999999548</c:v>
                </c:pt>
                <c:pt idx="597">
                  <c:v>1929.833333333288</c:v>
                </c:pt>
                <c:pt idx="598">
                  <c:v>1929.9166666666213</c:v>
                </c:pt>
                <c:pt idx="599">
                  <c:v>1929.9999999999545</c:v>
                </c:pt>
                <c:pt idx="600">
                  <c:v>1930.0833333332878</c:v>
                </c:pt>
                <c:pt idx="601">
                  <c:v>1930.166666666621</c:v>
                </c:pt>
                <c:pt idx="602">
                  <c:v>1930.2499999999543</c:v>
                </c:pt>
                <c:pt idx="603">
                  <c:v>1930.3333333332876</c:v>
                </c:pt>
                <c:pt idx="604">
                  <c:v>1930.4166666666208</c:v>
                </c:pt>
                <c:pt idx="605">
                  <c:v>1930.4999999999541</c:v>
                </c:pt>
                <c:pt idx="606">
                  <c:v>1930.5833333332873</c:v>
                </c:pt>
                <c:pt idx="607">
                  <c:v>1930.6666666666206</c:v>
                </c:pt>
                <c:pt idx="608">
                  <c:v>1930.7499999999538</c:v>
                </c:pt>
                <c:pt idx="609">
                  <c:v>1930.8333333332871</c:v>
                </c:pt>
                <c:pt idx="610">
                  <c:v>1930.9166666666204</c:v>
                </c:pt>
                <c:pt idx="611">
                  <c:v>1930.9999999999536</c:v>
                </c:pt>
                <c:pt idx="612">
                  <c:v>1931.0833333332869</c:v>
                </c:pt>
                <c:pt idx="613">
                  <c:v>1931.1666666666201</c:v>
                </c:pt>
                <c:pt idx="614">
                  <c:v>1931.2499999999534</c:v>
                </c:pt>
                <c:pt idx="615">
                  <c:v>1931.3333333332866</c:v>
                </c:pt>
                <c:pt idx="616">
                  <c:v>1931.4166666666199</c:v>
                </c:pt>
                <c:pt idx="617">
                  <c:v>1931.4999999999532</c:v>
                </c:pt>
                <c:pt idx="618">
                  <c:v>1931.5833333332864</c:v>
                </c:pt>
                <c:pt idx="619">
                  <c:v>1931.6666666666197</c:v>
                </c:pt>
                <c:pt idx="620">
                  <c:v>1931.7499999999529</c:v>
                </c:pt>
                <c:pt idx="621">
                  <c:v>1931.8333333332862</c:v>
                </c:pt>
                <c:pt idx="622">
                  <c:v>1931.9166666666194</c:v>
                </c:pt>
                <c:pt idx="623">
                  <c:v>1931.9999999999527</c:v>
                </c:pt>
                <c:pt idx="624">
                  <c:v>1932.083333333286</c:v>
                </c:pt>
                <c:pt idx="625">
                  <c:v>1932.1666666666192</c:v>
                </c:pt>
                <c:pt idx="626">
                  <c:v>1932.2499999999525</c:v>
                </c:pt>
                <c:pt idx="627">
                  <c:v>1932.3333333332857</c:v>
                </c:pt>
                <c:pt idx="628">
                  <c:v>1932.416666666619</c:v>
                </c:pt>
                <c:pt idx="629">
                  <c:v>1932.4999999999523</c:v>
                </c:pt>
                <c:pt idx="630">
                  <c:v>1932.5833333332855</c:v>
                </c:pt>
                <c:pt idx="631">
                  <c:v>1932.6666666666188</c:v>
                </c:pt>
                <c:pt idx="632">
                  <c:v>1932.749999999952</c:v>
                </c:pt>
                <c:pt idx="633">
                  <c:v>1932.8333333332853</c:v>
                </c:pt>
                <c:pt idx="634">
                  <c:v>1932.9166666666185</c:v>
                </c:pt>
                <c:pt idx="635">
                  <c:v>1932.9999999999518</c:v>
                </c:pt>
                <c:pt idx="636">
                  <c:v>1933.0833333332851</c:v>
                </c:pt>
                <c:pt idx="637">
                  <c:v>1933.1666666666183</c:v>
                </c:pt>
                <c:pt idx="638">
                  <c:v>1933.2499999999516</c:v>
                </c:pt>
                <c:pt idx="639">
                  <c:v>1933.3333333332848</c:v>
                </c:pt>
                <c:pt idx="640">
                  <c:v>1933.4166666666181</c:v>
                </c:pt>
                <c:pt idx="641">
                  <c:v>1933.4999999999513</c:v>
                </c:pt>
                <c:pt idx="642">
                  <c:v>1933.5833333332846</c:v>
                </c:pt>
                <c:pt idx="643">
                  <c:v>1933.6666666666179</c:v>
                </c:pt>
                <c:pt idx="644">
                  <c:v>1933.7499999999511</c:v>
                </c:pt>
                <c:pt idx="645">
                  <c:v>1933.8333333332844</c:v>
                </c:pt>
                <c:pt idx="646">
                  <c:v>1933.9166666666176</c:v>
                </c:pt>
                <c:pt idx="647">
                  <c:v>1933.9999999999509</c:v>
                </c:pt>
                <c:pt idx="648">
                  <c:v>1934.0833333332841</c:v>
                </c:pt>
                <c:pt idx="649">
                  <c:v>1934.1666666666174</c:v>
                </c:pt>
                <c:pt idx="650">
                  <c:v>1934.2499999999507</c:v>
                </c:pt>
                <c:pt idx="651">
                  <c:v>1934.3333333332839</c:v>
                </c:pt>
                <c:pt idx="652">
                  <c:v>1934.4166666666172</c:v>
                </c:pt>
                <c:pt idx="653">
                  <c:v>1934.4999999999504</c:v>
                </c:pt>
                <c:pt idx="654">
                  <c:v>1934.5833333332837</c:v>
                </c:pt>
                <c:pt idx="655">
                  <c:v>1934.6666666666169</c:v>
                </c:pt>
                <c:pt idx="656">
                  <c:v>1934.7499999999502</c:v>
                </c:pt>
                <c:pt idx="657">
                  <c:v>1934.8333333332835</c:v>
                </c:pt>
                <c:pt idx="658">
                  <c:v>1934.9166666666167</c:v>
                </c:pt>
                <c:pt idx="659">
                  <c:v>1934.99999999995</c:v>
                </c:pt>
                <c:pt idx="660">
                  <c:v>1935.0833333332832</c:v>
                </c:pt>
                <c:pt idx="661">
                  <c:v>1935.1666666666165</c:v>
                </c:pt>
                <c:pt idx="662">
                  <c:v>1935.2499999999498</c:v>
                </c:pt>
                <c:pt idx="663">
                  <c:v>1935.333333333283</c:v>
                </c:pt>
                <c:pt idx="664">
                  <c:v>1935.4166666666163</c:v>
                </c:pt>
                <c:pt idx="665">
                  <c:v>1935.4999999999495</c:v>
                </c:pt>
                <c:pt idx="666">
                  <c:v>1935.5833333332828</c:v>
                </c:pt>
                <c:pt idx="667">
                  <c:v>1935.666666666616</c:v>
                </c:pt>
                <c:pt idx="668">
                  <c:v>1935.7499999999493</c:v>
                </c:pt>
                <c:pt idx="669">
                  <c:v>1935.8333333332826</c:v>
                </c:pt>
                <c:pt idx="670">
                  <c:v>1935.9166666666158</c:v>
                </c:pt>
                <c:pt idx="671">
                  <c:v>1935.9999999999491</c:v>
                </c:pt>
                <c:pt idx="672">
                  <c:v>1936.0833333332823</c:v>
                </c:pt>
                <c:pt idx="673">
                  <c:v>1936.1666666666156</c:v>
                </c:pt>
                <c:pt idx="674">
                  <c:v>1936.2499999999488</c:v>
                </c:pt>
                <c:pt idx="675">
                  <c:v>1936.3333333332821</c:v>
                </c:pt>
                <c:pt idx="676">
                  <c:v>1936.4166666666154</c:v>
                </c:pt>
                <c:pt idx="677">
                  <c:v>1936.4999999999486</c:v>
                </c:pt>
                <c:pt idx="678">
                  <c:v>1936.5833333332819</c:v>
                </c:pt>
                <c:pt idx="679">
                  <c:v>1936.6666666666151</c:v>
                </c:pt>
                <c:pt idx="680">
                  <c:v>1936.7499999999484</c:v>
                </c:pt>
                <c:pt idx="681">
                  <c:v>1936.8333333332816</c:v>
                </c:pt>
                <c:pt idx="682">
                  <c:v>1936.9166666666149</c:v>
                </c:pt>
                <c:pt idx="683">
                  <c:v>1936.9999999999482</c:v>
                </c:pt>
                <c:pt idx="684">
                  <c:v>1937.0833333332814</c:v>
                </c:pt>
                <c:pt idx="685">
                  <c:v>1937.1666666666147</c:v>
                </c:pt>
                <c:pt idx="686">
                  <c:v>1937.2499999999479</c:v>
                </c:pt>
                <c:pt idx="687">
                  <c:v>1937.3333333332812</c:v>
                </c:pt>
                <c:pt idx="688">
                  <c:v>1937.4166666666144</c:v>
                </c:pt>
                <c:pt idx="689">
                  <c:v>1937.4999999999477</c:v>
                </c:pt>
                <c:pt idx="690">
                  <c:v>1937.583333333281</c:v>
                </c:pt>
                <c:pt idx="691">
                  <c:v>1937.6666666666142</c:v>
                </c:pt>
                <c:pt idx="692">
                  <c:v>1937.7499999999475</c:v>
                </c:pt>
                <c:pt idx="693">
                  <c:v>1937.8333333332807</c:v>
                </c:pt>
                <c:pt idx="694">
                  <c:v>1937.916666666614</c:v>
                </c:pt>
                <c:pt idx="695">
                  <c:v>1937.9999999999472</c:v>
                </c:pt>
                <c:pt idx="696">
                  <c:v>1938.0833333332805</c:v>
                </c:pt>
                <c:pt idx="697">
                  <c:v>1938.1666666666138</c:v>
                </c:pt>
                <c:pt idx="698">
                  <c:v>1938.249999999947</c:v>
                </c:pt>
                <c:pt idx="699">
                  <c:v>1938.3333333332803</c:v>
                </c:pt>
                <c:pt idx="700">
                  <c:v>1938.4166666666135</c:v>
                </c:pt>
                <c:pt idx="701">
                  <c:v>1938.4999999999468</c:v>
                </c:pt>
                <c:pt idx="702">
                  <c:v>1938.5833333332801</c:v>
                </c:pt>
                <c:pt idx="703">
                  <c:v>1938.6666666666133</c:v>
                </c:pt>
                <c:pt idx="704">
                  <c:v>1938.7499999999466</c:v>
                </c:pt>
                <c:pt idx="705">
                  <c:v>1938.8333333332798</c:v>
                </c:pt>
                <c:pt idx="706">
                  <c:v>1938.9166666666131</c:v>
                </c:pt>
                <c:pt idx="707">
                  <c:v>1938.9999999999463</c:v>
                </c:pt>
                <c:pt idx="708">
                  <c:v>1939.0833333332796</c:v>
                </c:pt>
                <c:pt idx="709">
                  <c:v>1939.1666666666129</c:v>
                </c:pt>
                <c:pt idx="710">
                  <c:v>1939.2499999999461</c:v>
                </c:pt>
                <c:pt idx="711">
                  <c:v>1939.3333333332794</c:v>
                </c:pt>
                <c:pt idx="712">
                  <c:v>1939.4166666666126</c:v>
                </c:pt>
                <c:pt idx="713">
                  <c:v>1939.4999999999459</c:v>
                </c:pt>
                <c:pt idx="714">
                  <c:v>1939.5833333332791</c:v>
                </c:pt>
                <c:pt idx="715">
                  <c:v>1939.6666666666124</c:v>
                </c:pt>
                <c:pt idx="716">
                  <c:v>1939.7499999999457</c:v>
                </c:pt>
                <c:pt idx="717">
                  <c:v>1939.8333333332789</c:v>
                </c:pt>
                <c:pt idx="718">
                  <c:v>1939.9166666666122</c:v>
                </c:pt>
                <c:pt idx="719">
                  <c:v>1939.9999999999454</c:v>
                </c:pt>
                <c:pt idx="720">
                  <c:v>1940.0833333332787</c:v>
                </c:pt>
                <c:pt idx="721">
                  <c:v>1940.1666666666119</c:v>
                </c:pt>
                <c:pt idx="722">
                  <c:v>1940.2499999999452</c:v>
                </c:pt>
                <c:pt idx="723">
                  <c:v>1940.3333333332785</c:v>
                </c:pt>
                <c:pt idx="724">
                  <c:v>1940.4166666666117</c:v>
                </c:pt>
                <c:pt idx="725">
                  <c:v>1940.499999999945</c:v>
                </c:pt>
                <c:pt idx="726">
                  <c:v>1940.5833333332782</c:v>
                </c:pt>
                <c:pt idx="727">
                  <c:v>1940.6666666666115</c:v>
                </c:pt>
                <c:pt idx="728">
                  <c:v>1940.7499999999447</c:v>
                </c:pt>
                <c:pt idx="729">
                  <c:v>1940.833333333278</c:v>
                </c:pt>
                <c:pt idx="730">
                  <c:v>1940.9166666666113</c:v>
                </c:pt>
                <c:pt idx="731">
                  <c:v>1940.9999999999445</c:v>
                </c:pt>
                <c:pt idx="732">
                  <c:v>1941.0833333332778</c:v>
                </c:pt>
                <c:pt idx="733">
                  <c:v>1941.166666666611</c:v>
                </c:pt>
                <c:pt idx="734">
                  <c:v>1941.2499999999443</c:v>
                </c:pt>
                <c:pt idx="735">
                  <c:v>1941.3333333332776</c:v>
                </c:pt>
                <c:pt idx="736">
                  <c:v>1941.4166666666108</c:v>
                </c:pt>
                <c:pt idx="737">
                  <c:v>1941.4999999999441</c:v>
                </c:pt>
                <c:pt idx="738">
                  <c:v>1941.5833333332773</c:v>
                </c:pt>
                <c:pt idx="739">
                  <c:v>1941.6666666666106</c:v>
                </c:pt>
                <c:pt idx="740">
                  <c:v>1941.7499999999438</c:v>
                </c:pt>
                <c:pt idx="741">
                  <c:v>1941.8333333332771</c:v>
                </c:pt>
                <c:pt idx="742">
                  <c:v>1941.9166666666104</c:v>
                </c:pt>
                <c:pt idx="743">
                  <c:v>1941.9999999999436</c:v>
                </c:pt>
                <c:pt idx="744">
                  <c:v>1942.0833333332769</c:v>
                </c:pt>
                <c:pt idx="745">
                  <c:v>1942.1666666666101</c:v>
                </c:pt>
                <c:pt idx="746">
                  <c:v>1942.2499999999434</c:v>
                </c:pt>
                <c:pt idx="747">
                  <c:v>1942.3333333332766</c:v>
                </c:pt>
                <c:pt idx="748">
                  <c:v>1942.4166666666099</c:v>
                </c:pt>
                <c:pt idx="749">
                  <c:v>1942.4999999999432</c:v>
                </c:pt>
                <c:pt idx="750">
                  <c:v>1942.5833333332764</c:v>
                </c:pt>
                <c:pt idx="751">
                  <c:v>1942.6666666666097</c:v>
                </c:pt>
                <c:pt idx="752">
                  <c:v>1942.7499999999429</c:v>
                </c:pt>
                <c:pt idx="753">
                  <c:v>1942.8333333332762</c:v>
                </c:pt>
                <c:pt idx="754">
                  <c:v>1942.9166666666094</c:v>
                </c:pt>
                <c:pt idx="755">
                  <c:v>1942.9999999999427</c:v>
                </c:pt>
                <c:pt idx="756">
                  <c:v>1943.083333333276</c:v>
                </c:pt>
                <c:pt idx="757">
                  <c:v>1943.1666666666092</c:v>
                </c:pt>
                <c:pt idx="758">
                  <c:v>1943.2499999999425</c:v>
                </c:pt>
                <c:pt idx="759">
                  <c:v>1943.3333333332757</c:v>
                </c:pt>
                <c:pt idx="760">
                  <c:v>1943.416666666609</c:v>
                </c:pt>
                <c:pt idx="761">
                  <c:v>1943.4999999999422</c:v>
                </c:pt>
                <c:pt idx="762">
                  <c:v>1943.5833333332755</c:v>
                </c:pt>
                <c:pt idx="763">
                  <c:v>1943.6666666666088</c:v>
                </c:pt>
                <c:pt idx="764">
                  <c:v>1943.749999999942</c:v>
                </c:pt>
                <c:pt idx="765">
                  <c:v>1943.8333333332753</c:v>
                </c:pt>
                <c:pt idx="766">
                  <c:v>1943.9166666666085</c:v>
                </c:pt>
                <c:pt idx="767">
                  <c:v>1943.9999999999418</c:v>
                </c:pt>
                <c:pt idx="768">
                  <c:v>1944.083333333275</c:v>
                </c:pt>
                <c:pt idx="769">
                  <c:v>1944.1666666666083</c:v>
                </c:pt>
                <c:pt idx="770">
                  <c:v>1944.2499999999416</c:v>
                </c:pt>
                <c:pt idx="771">
                  <c:v>1944.3333333332748</c:v>
                </c:pt>
                <c:pt idx="772">
                  <c:v>1944.4166666666081</c:v>
                </c:pt>
                <c:pt idx="773">
                  <c:v>1944.4999999999413</c:v>
                </c:pt>
                <c:pt idx="774">
                  <c:v>1944.5833333332746</c:v>
                </c:pt>
                <c:pt idx="775">
                  <c:v>1944.6666666666079</c:v>
                </c:pt>
                <c:pt idx="776">
                  <c:v>1944.7499999999411</c:v>
                </c:pt>
                <c:pt idx="777">
                  <c:v>1944.8333333332744</c:v>
                </c:pt>
                <c:pt idx="778">
                  <c:v>1944.9166666666076</c:v>
                </c:pt>
                <c:pt idx="779">
                  <c:v>1944.9999999999409</c:v>
                </c:pt>
                <c:pt idx="780">
                  <c:v>1945.0833333332741</c:v>
                </c:pt>
                <c:pt idx="781">
                  <c:v>1945.1666666666074</c:v>
                </c:pt>
                <c:pt idx="782">
                  <c:v>1945.2499999999407</c:v>
                </c:pt>
                <c:pt idx="783">
                  <c:v>1945.3333333332739</c:v>
                </c:pt>
                <c:pt idx="784">
                  <c:v>1945.4166666666072</c:v>
                </c:pt>
                <c:pt idx="785">
                  <c:v>1945.4999999999404</c:v>
                </c:pt>
                <c:pt idx="786">
                  <c:v>1945.5833333332737</c:v>
                </c:pt>
                <c:pt idx="787">
                  <c:v>1945.6666666666069</c:v>
                </c:pt>
                <c:pt idx="788">
                  <c:v>1945.7499999999402</c:v>
                </c:pt>
                <c:pt idx="789">
                  <c:v>1945.8333333332735</c:v>
                </c:pt>
                <c:pt idx="790">
                  <c:v>1945.9166666666067</c:v>
                </c:pt>
                <c:pt idx="791">
                  <c:v>1945.99999999994</c:v>
                </c:pt>
                <c:pt idx="792">
                  <c:v>1946.0833333332732</c:v>
                </c:pt>
                <c:pt idx="793">
                  <c:v>1946.1666666666065</c:v>
                </c:pt>
                <c:pt idx="794">
                  <c:v>1946.2499999999397</c:v>
                </c:pt>
                <c:pt idx="795">
                  <c:v>1946.333333333273</c:v>
                </c:pt>
                <c:pt idx="796">
                  <c:v>1946.4166666666063</c:v>
                </c:pt>
                <c:pt idx="797">
                  <c:v>1946.4999999999395</c:v>
                </c:pt>
                <c:pt idx="798">
                  <c:v>1946.5833333332728</c:v>
                </c:pt>
                <c:pt idx="799">
                  <c:v>1946.666666666606</c:v>
                </c:pt>
                <c:pt idx="800">
                  <c:v>1946.7499999999393</c:v>
                </c:pt>
                <c:pt idx="801">
                  <c:v>1946.8333333332725</c:v>
                </c:pt>
                <c:pt idx="802">
                  <c:v>1946.9166666666058</c:v>
                </c:pt>
                <c:pt idx="803">
                  <c:v>1946.9999999999391</c:v>
                </c:pt>
                <c:pt idx="804">
                  <c:v>1947.0833333332723</c:v>
                </c:pt>
                <c:pt idx="805">
                  <c:v>1947.1666666666056</c:v>
                </c:pt>
                <c:pt idx="806">
                  <c:v>1947.2499999999388</c:v>
                </c:pt>
                <c:pt idx="807">
                  <c:v>1947.3333333332721</c:v>
                </c:pt>
                <c:pt idx="808">
                  <c:v>1947.4166666666054</c:v>
                </c:pt>
                <c:pt idx="809">
                  <c:v>1947.4999999999386</c:v>
                </c:pt>
                <c:pt idx="810">
                  <c:v>1947.5833333332719</c:v>
                </c:pt>
                <c:pt idx="811">
                  <c:v>1947.6666666666051</c:v>
                </c:pt>
                <c:pt idx="812">
                  <c:v>1947.7499999999384</c:v>
                </c:pt>
                <c:pt idx="813">
                  <c:v>1947.8333333332716</c:v>
                </c:pt>
                <c:pt idx="814">
                  <c:v>1947.9166666666049</c:v>
                </c:pt>
                <c:pt idx="815">
                  <c:v>1947.9999999999382</c:v>
                </c:pt>
                <c:pt idx="816">
                  <c:v>1948.0833333332714</c:v>
                </c:pt>
                <c:pt idx="817">
                  <c:v>1948.1666666666047</c:v>
                </c:pt>
                <c:pt idx="818">
                  <c:v>1948.2499999999379</c:v>
                </c:pt>
                <c:pt idx="819">
                  <c:v>1948.3333333332712</c:v>
                </c:pt>
                <c:pt idx="820">
                  <c:v>1948.4166666666044</c:v>
                </c:pt>
                <c:pt idx="821">
                  <c:v>1948.4999999999377</c:v>
                </c:pt>
                <c:pt idx="822">
                  <c:v>1948.583333333271</c:v>
                </c:pt>
                <c:pt idx="823">
                  <c:v>1948.6666666666042</c:v>
                </c:pt>
                <c:pt idx="824">
                  <c:v>1948.7499999999375</c:v>
                </c:pt>
                <c:pt idx="825">
                  <c:v>1948.8333333332707</c:v>
                </c:pt>
                <c:pt idx="826">
                  <c:v>1948.916666666604</c:v>
                </c:pt>
                <c:pt idx="827">
                  <c:v>1948.9999999999372</c:v>
                </c:pt>
                <c:pt idx="828">
                  <c:v>1949.0833333332705</c:v>
                </c:pt>
                <c:pt idx="829">
                  <c:v>1949.1666666666038</c:v>
                </c:pt>
                <c:pt idx="830">
                  <c:v>1949.249999999937</c:v>
                </c:pt>
                <c:pt idx="831">
                  <c:v>1949.3333333332703</c:v>
                </c:pt>
                <c:pt idx="832">
                  <c:v>1949.4166666666035</c:v>
                </c:pt>
                <c:pt idx="833">
                  <c:v>1949.4999999999368</c:v>
                </c:pt>
                <c:pt idx="834">
                  <c:v>1949.58333333327</c:v>
                </c:pt>
                <c:pt idx="835">
                  <c:v>1949.6666666666033</c:v>
                </c:pt>
                <c:pt idx="836">
                  <c:v>1949.7499999999366</c:v>
                </c:pt>
                <c:pt idx="837">
                  <c:v>1949.8333333332698</c:v>
                </c:pt>
                <c:pt idx="838">
                  <c:v>1949.9166666666031</c:v>
                </c:pt>
                <c:pt idx="839">
                  <c:v>1949.9999999999363</c:v>
                </c:pt>
                <c:pt idx="840">
                  <c:v>1950.0833333332696</c:v>
                </c:pt>
                <c:pt idx="841">
                  <c:v>1950.1666666666029</c:v>
                </c:pt>
                <c:pt idx="842">
                  <c:v>1950.2499999999361</c:v>
                </c:pt>
                <c:pt idx="843">
                  <c:v>1950.3333333332694</c:v>
                </c:pt>
                <c:pt idx="844">
                  <c:v>1950.4166666666026</c:v>
                </c:pt>
                <c:pt idx="845">
                  <c:v>1950.4999999999359</c:v>
                </c:pt>
                <c:pt idx="846">
                  <c:v>1950.5833333332691</c:v>
                </c:pt>
                <c:pt idx="847">
                  <c:v>1950.6666666666024</c:v>
                </c:pt>
                <c:pt idx="848">
                  <c:v>1950.7499999999357</c:v>
                </c:pt>
                <c:pt idx="849">
                  <c:v>1950.8333333332689</c:v>
                </c:pt>
                <c:pt idx="850">
                  <c:v>1950.9166666666022</c:v>
                </c:pt>
                <c:pt idx="851">
                  <c:v>1950.9999999999354</c:v>
                </c:pt>
                <c:pt idx="852">
                  <c:v>1951.0833333332687</c:v>
                </c:pt>
                <c:pt idx="853">
                  <c:v>1951.1666666666019</c:v>
                </c:pt>
                <c:pt idx="854">
                  <c:v>1951.2499999999352</c:v>
                </c:pt>
                <c:pt idx="855">
                  <c:v>1951.3333333332685</c:v>
                </c:pt>
                <c:pt idx="856">
                  <c:v>1951.4166666666017</c:v>
                </c:pt>
                <c:pt idx="857">
                  <c:v>1951.499999999935</c:v>
                </c:pt>
                <c:pt idx="858">
                  <c:v>1951.5833333332682</c:v>
                </c:pt>
                <c:pt idx="859">
                  <c:v>1951.6666666666015</c:v>
                </c:pt>
                <c:pt idx="860">
                  <c:v>1951.7499999999347</c:v>
                </c:pt>
                <c:pt idx="861">
                  <c:v>1951.833333333268</c:v>
                </c:pt>
                <c:pt idx="862">
                  <c:v>1951.9166666666013</c:v>
                </c:pt>
                <c:pt idx="863">
                  <c:v>1951.9999999999345</c:v>
                </c:pt>
                <c:pt idx="864">
                  <c:v>1952.0833333332678</c:v>
                </c:pt>
                <c:pt idx="865">
                  <c:v>1952.166666666601</c:v>
                </c:pt>
                <c:pt idx="866">
                  <c:v>1952.2499999999343</c:v>
                </c:pt>
                <c:pt idx="867">
                  <c:v>1952.3333333332675</c:v>
                </c:pt>
                <c:pt idx="868">
                  <c:v>1952.4166666666008</c:v>
                </c:pt>
                <c:pt idx="869">
                  <c:v>1952.4999999999341</c:v>
                </c:pt>
                <c:pt idx="870">
                  <c:v>1952.5833333332673</c:v>
                </c:pt>
                <c:pt idx="871">
                  <c:v>1952.6666666666006</c:v>
                </c:pt>
                <c:pt idx="872">
                  <c:v>1952.7499999999338</c:v>
                </c:pt>
                <c:pt idx="873">
                  <c:v>1952.8333333332671</c:v>
                </c:pt>
                <c:pt idx="874">
                  <c:v>1952.9166666666003</c:v>
                </c:pt>
                <c:pt idx="875">
                  <c:v>1952.9999999999336</c:v>
                </c:pt>
                <c:pt idx="876">
                  <c:v>1953.0833333332669</c:v>
                </c:pt>
                <c:pt idx="877">
                  <c:v>1953.1666666666001</c:v>
                </c:pt>
                <c:pt idx="878">
                  <c:v>1953.2499999999334</c:v>
                </c:pt>
                <c:pt idx="879">
                  <c:v>1953.3333333332666</c:v>
                </c:pt>
                <c:pt idx="880">
                  <c:v>1953.4166666665999</c:v>
                </c:pt>
                <c:pt idx="881">
                  <c:v>1953.4999999999332</c:v>
                </c:pt>
                <c:pt idx="882">
                  <c:v>1953.5833333332664</c:v>
                </c:pt>
                <c:pt idx="883">
                  <c:v>1953.6666666665997</c:v>
                </c:pt>
                <c:pt idx="884">
                  <c:v>1953.7499999999329</c:v>
                </c:pt>
                <c:pt idx="885">
                  <c:v>1953.8333333332662</c:v>
                </c:pt>
                <c:pt idx="886">
                  <c:v>1953.9166666665994</c:v>
                </c:pt>
                <c:pt idx="887">
                  <c:v>1953.9999999999327</c:v>
                </c:pt>
                <c:pt idx="888">
                  <c:v>1954.083333333266</c:v>
                </c:pt>
                <c:pt idx="889">
                  <c:v>1954.1666666665992</c:v>
                </c:pt>
                <c:pt idx="890">
                  <c:v>1954.2499999999325</c:v>
                </c:pt>
                <c:pt idx="891">
                  <c:v>1954.3333333332657</c:v>
                </c:pt>
                <c:pt idx="892">
                  <c:v>1954.416666666599</c:v>
                </c:pt>
                <c:pt idx="893">
                  <c:v>1954.4999999999322</c:v>
                </c:pt>
                <c:pt idx="894">
                  <c:v>1954.5833333332655</c:v>
                </c:pt>
                <c:pt idx="895">
                  <c:v>1954.6666666665988</c:v>
                </c:pt>
                <c:pt idx="896">
                  <c:v>1954.749999999932</c:v>
                </c:pt>
                <c:pt idx="897">
                  <c:v>1954.8333333332653</c:v>
                </c:pt>
                <c:pt idx="898">
                  <c:v>1954.9166666665985</c:v>
                </c:pt>
                <c:pt idx="899">
                  <c:v>1954.9999999999318</c:v>
                </c:pt>
                <c:pt idx="900">
                  <c:v>1955.083333333265</c:v>
                </c:pt>
                <c:pt idx="901">
                  <c:v>1955.1666666665983</c:v>
                </c:pt>
                <c:pt idx="902">
                  <c:v>1955.2499999999316</c:v>
                </c:pt>
                <c:pt idx="903">
                  <c:v>1955.3333333332648</c:v>
                </c:pt>
                <c:pt idx="904">
                  <c:v>1955.4166666665981</c:v>
                </c:pt>
                <c:pt idx="905">
                  <c:v>1955.4999999999313</c:v>
                </c:pt>
                <c:pt idx="906">
                  <c:v>1955.5833333332646</c:v>
                </c:pt>
                <c:pt idx="907">
                  <c:v>1955.6666666665978</c:v>
                </c:pt>
                <c:pt idx="908">
                  <c:v>1955.7499999999311</c:v>
                </c:pt>
                <c:pt idx="909">
                  <c:v>1955.8333333332644</c:v>
                </c:pt>
                <c:pt idx="910">
                  <c:v>1955.9166666665976</c:v>
                </c:pt>
                <c:pt idx="911">
                  <c:v>1955.9999999999309</c:v>
                </c:pt>
                <c:pt idx="912">
                  <c:v>1956.0833333332641</c:v>
                </c:pt>
                <c:pt idx="913">
                  <c:v>1956.1666666665974</c:v>
                </c:pt>
                <c:pt idx="914">
                  <c:v>1956.2499999999307</c:v>
                </c:pt>
                <c:pt idx="915">
                  <c:v>1956.3333333332639</c:v>
                </c:pt>
                <c:pt idx="916">
                  <c:v>1956.4166666665972</c:v>
                </c:pt>
                <c:pt idx="917">
                  <c:v>1956.4999999999304</c:v>
                </c:pt>
                <c:pt idx="918">
                  <c:v>1956.5833333332637</c:v>
                </c:pt>
                <c:pt idx="919">
                  <c:v>1956.6666666665969</c:v>
                </c:pt>
                <c:pt idx="920">
                  <c:v>1956.7499999999302</c:v>
                </c:pt>
                <c:pt idx="921">
                  <c:v>1956.8333333332635</c:v>
                </c:pt>
                <c:pt idx="922">
                  <c:v>1956.9166666665967</c:v>
                </c:pt>
                <c:pt idx="923">
                  <c:v>1956.99999999993</c:v>
                </c:pt>
                <c:pt idx="924">
                  <c:v>1957.0833333332632</c:v>
                </c:pt>
                <c:pt idx="925">
                  <c:v>1957.1666666665965</c:v>
                </c:pt>
                <c:pt idx="926">
                  <c:v>1957.2499999999297</c:v>
                </c:pt>
                <c:pt idx="927">
                  <c:v>1957.333333333263</c:v>
                </c:pt>
                <c:pt idx="928">
                  <c:v>1957.4166666665963</c:v>
                </c:pt>
                <c:pt idx="929">
                  <c:v>1957.4999999999295</c:v>
                </c:pt>
                <c:pt idx="930">
                  <c:v>1957.5833333332628</c:v>
                </c:pt>
                <c:pt idx="931">
                  <c:v>1957.666666666596</c:v>
                </c:pt>
                <c:pt idx="932">
                  <c:v>1957.7499999999293</c:v>
                </c:pt>
                <c:pt idx="933">
                  <c:v>1957.8333333332625</c:v>
                </c:pt>
                <c:pt idx="934">
                  <c:v>1957.9166666665958</c:v>
                </c:pt>
                <c:pt idx="935">
                  <c:v>1957.9999999999291</c:v>
                </c:pt>
                <c:pt idx="936">
                  <c:v>1958.0833333332623</c:v>
                </c:pt>
                <c:pt idx="937">
                  <c:v>1958.1666666665956</c:v>
                </c:pt>
                <c:pt idx="938">
                  <c:v>1958.2499999999288</c:v>
                </c:pt>
                <c:pt idx="939">
                  <c:v>1958.3333333332621</c:v>
                </c:pt>
                <c:pt idx="940">
                  <c:v>1958.4166666665953</c:v>
                </c:pt>
                <c:pt idx="941">
                  <c:v>1958.4999999999286</c:v>
                </c:pt>
                <c:pt idx="942">
                  <c:v>1958.5833333332619</c:v>
                </c:pt>
                <c:pt idx="943">
                  <c:v>1958.6666666665951</c:v>
                </c:pt>
                <c:pt idx="944">
                  <c:v>1958.7499999999284</c:v>
                </c:pt>
                <c:pt idx="945">
                  <c:v>1958.8333333332616</c:v>
                </c:pt>
                <c:pt idx="946">
                  <c:v>1958.9166666665949</c:v>
                </c:pt>
                <c:pt idx="947">
                  <c:v>1958.9999999999281</c:v>
                </c:pt>
                <c:pt idx="948">
                  <c:v>1959.0833333332614</c:v>
                </c:pt>
                <c:pt idx="949">
                  <c:v>1959.1666666665947</c:v>
                </c:pt>
                <c:pt idx="950">
                  <c:v>1959.2499999999279</c:v>
                </c:pt>
                <c:pt idx="951">
                  <c:v>1959.3333333332612</c:v>
                </c:pt>
                <c:pt idx="952">
                  <c:v>1959.4166666665944</c:v>
                </c:pt>
                <c:pt idx="953">
                  <c:v>1959.4999999999277</c:v>
                </c:pt>
                <c:pt idx="954">
                  <c:v>1959.583333333261</c:v>
                </c:pt>
                <c:pt idx="955">
                  <c:v>1959.6666666665942</c:v>
                </c:pt>
                <c:pt idx="956">
                  <c:v>1959.7499999999275</c:v>
                </c:pt>
                <c:pt idx="957">
                  <c:v>1959.8333333332607</c:v>
                </c:pt>
                <c:pt idx="958">
                  <c:v>1959.916666666594</c:v>
                </c:pt>
                <c:pt idx="959">
                  <c:v>1959.9999999999272</c:v>
                </c:pt>
                <c:pt idx="960">
                  <c:v>1960.0833333332605</c:v>
                </c:pt>
                <c:pt idx="961">
                  <c:v>1960.1666666665938</c:v>
                </c:pt>
                <c:pt idx="962">
                  <c:v>1960.249999999927</c:v>
                </c:pt>
                <c:pt idx="963">
                  <c:v>1960.3333333332603</c:v>
                </c:pt>
                <c:pt idx="964">
                  <c:v>1960.4166666665935</c:v>
                </c:pt>
                <c:pt idx="965">
                  <c:v>1960.4999999999268</c:v>
                </c:pt>
                <c:pt idx="966">
                  <c:v>1960.58333333326</c:v>
                </c:pt>
                <c:pt idx="967">
                  <c:v>1960.6666666665933</c:v>
                </c:pt>
                <c:pt idx="968">
                  <c:v>1960.7499999999266</c:v>
                </c:pt>
                <c:pt idx="969">
                  <c:v>1960.8333333332598</c:v>
                </c:pt>
                <c:pt idx="970">
                  <c:v>1960.9166666665931</c:v>
                </c:pt>
                <c:pt idx="971">
                  <c:v>1960.9999999999263</c:v>
                </c:pt>
                <c:pt idx="972">
                  <c:v>1961.0833333332596</c:v>
                </c:pt>
                <c:pt idx="973">
                  <c:v>1961.1666666665928</c:v>
                </c:pt>
                <c:pt idx="974">
                  <c:v>1961.2499999999261</c:v>
                </c:pt>
                <c:pt idx="975">
                  <c:v>1961.3333333332594</c:v>
                </c:pt>
                <c:pt idx="976">
                  <c:v>1961.4166666665926</c:v>
                </c:pt>
                <c:pt idx="977">
                  <c:v>1961.4999999999259</c:v>
                </c:pt>
                <c:pt idx="978">
                  <c:v>1961.5833333332591</c:v>
                </c:pt>
                <c:pt idx="979">
                  <c:v>1961.6666666665924</c:v>
                </c:pt>
                <c:pt idx="980">
                  <c:v>1961.7499999999256</c:v>
                </c:pt>
                <c:pt idx="981">
                  <c:v>1961.8333333332589</c:v>
                </c:pt>
                <c:pt idx="982">
                  <c:v>1961.9166666665922</c:v>
                </c:pt>
                <c:pt idx="983">
                  <c:v>1961.9999999999254</c:v>
                </c:pt>
                <c:pt idx="984">
                  <c:v>1962.0833333332587</c:v>
                </c:pt>
                <c:pt idx="985">
                  <c:v>1962.1666666665919</c:v>
                </c:pt>
                <c:pt idx="986">
                  <c:v>1962.2499999999252</c:v>
                </c:pt>
                <c:pt idx="987">
                  <c:v>1962.3333333332585</c:v>
                </c:pt>
                <c:pt idx="988">
                  <c:v>1962.4166666665917</c:v>
                </c:pt>
                <c:pt idx="989">
                  <c:v>1962.499999999925</c:v>
                </c:pt>
                <c:pt idx="990">
                  <c:v>1962.5833333332582</c:v>
                </c:pt>
                <c:pt idx="991">
                  <c:v>1962.6666666665915</c:v>
                </c:pt>
                <c:pt idx="992">
                  <c:v>1962.7499999999247</c:v>
                </c:pt>
                <c:pt idx="993">
                  <c:v>1962.833333333258</c:v>
                </c:pt>
                <c:pt idx="994">
                  <c:v>1962.9166666665913</c:v>
                </c:pt>
                <c:pt idx="995">
                  <c:v>1962.9999999999245</c:v>
                </c:pt>
                <c:pt idx="996">
                  <c:v>1963.0833333332578</c:v>
                </c:pt>
                <c:pt idx="997">
                  <c:v>1963.166666666591</c:v>
                </c:pt>
                <c:pt idx="998">
                  <c:v>1963.2499999999243</c:v>
                </c:pt>
                <c:pt idx="999">
                  <c:v>1963.3333333332575</c:v>
                </c:pt>
                <c:pt idx="1000">
                  <c:v>1963.4166666665908</c:v>
                </c:pt>
                <c:pt idx="1001">
                  <c:v>1963.4999999999241</c:v>
                </c:pt>
                <c:pt idx="1002">
                  <c:v>1963.5833333332573</c:v>
                </c:pt>
                <c:pt idx="1003">
                  <c:v>1963.6666666665906</c:v>
                </c:pt>
                <c:pt idx="1004">
                  <c:v>1963.7499999999238</c:v>
                </c:pt>
                <c:pt idx="1005">
                  <c:v>1963.8333333332571</c:v>
                </c:pt>
                <c:pt idx="1006">
                  <c:v>1963.9166666665903</c:v>
                </c:pt>
                <c:pt idx="1007">
                  <c:v>1963.9999999999236</c:v>
                </c:pt>
                <c:pt idx="1008">
                  <c:v>1964.0833333332569</c:v>
                </c:pt>
                <c:pt idx="1009">
                  <c:v>1964.1666666665901</c:v>
                </c:pt>
                <c:pt idx="1010">
                  <c:v>1964.2499999999234</c:v>
                </c:pt>
                <c:pt idx="1011">
                  <c:v>1964.3333333332566</c:v>
                </c:pt>
                <c:pt idx="1012">
                  <c:v>1964.4166666665899</c:v>
                </c:pt>
                <c:pt idx="1013">
                  <c:v>1964.4999999999231</c:v>
                </c:pt>
                <c:pt idx="1014">
                  <c:v>1964.5833333332564</c:v>
                </c:pt>
                <c:pt idx="1015">
                  <c:v>1964.6666666665897</c:v>
                </c:pt>
                <c:pt idx="1016">
                  <c:v>1964.7499999999229</c:v>
                </c:pt>
                <c:pt idx="1017">
                  <c:v>1964.8333333332562</c:v>
                </c:pt>
                <c:pt idx="1018">
                  <c:v>1964.9166666665894</c:v>
                </c:pt>
                <c:pt idx="1019">
                  <c:v>1964.9999999999227</c:v>
                </c:pt>
                <c:pt idx="1020">
                  <c:v>1965.083333333256</c:v>
                </c:pt>
                <c:pt idx="1021">
                  <c:v>1965.1666666665892</c:v>
                </c:pt>
                <c:pt idx="1022">
                  <c:v>1965.2499999999225</c:v>
                </c:pt>
                <c:pt idx="1023">
                  <c:v>1965.3333333332557</c:v>
                </c:pt>
                <c:pt idx="1024">
                  <c:v>1965.416666666589</c:v>
                </c:pt>
                <c:pt idx="1025">
                  <c:v>1965.4999999999222</c:v>
                </c:pt>
                <c:pt idx="1026">
                  <c:v>1965.5833333332555</c:v>
                </c:pt>
                <c:pt idx="1027">
                  <c:v>1965.6666666665888</c:v>
                </c:pt>
                <c:pt idx="1028">
                  <c:v>1965.749999999922</c:v>
                </c:pt>
                <c:pt idx="1029">
                  <c:v>1965.8333333332553</c:v>
                </c:pt>
                <c:pt idx="1030">
                  <c:v>1965.9166666665885</c:v>
                </c:pt>
                <c:pt idx="1031">
                  <c:v>1965.9999999999218</c:v>
                </c:pt>
                <c:pt idx="1032">
                  <c:v>1966.083333333255</c:v>
                </c:pt>
                <c:pt idx="1033">
                  <c:v>1966.1666666665883</c:v>
                </c:pt>
                <c:pt idx="1034">
                  <c:v>1966.2499999999216</c:v>
                </c:pt>
                <c:pt idx="1035">
                  <c:v>1966.3333333332548</c:v>
                </c:pt>
                <c:pt idx="1036">
                  <c:v>1966.4166666665881</c:v>
                </c:pt>
                <c:pt idx="1037">
                  <c:v>1966.4999999999213</c:v>
                </c:pt>
                <c:pt idx="1038">
                  <c:v>1966.5833333332546</c:v>
                </c:pt>
                <c:pt idx="1039">
                  <c:v>1966.6666666665878</c:v>
                </c:pt>
                <c:pt idx="1040">
                  <c:v>1966.7499999999211</c:v>
                </c:pt>
                <c:pt idx="1041">
                  <c:v>1966.8333333332544</c:v>
                </c:pt>
                <c:pt idx="1042">
                  <c:v>1966.9166666665876</c:v>
                </c:pt>
                <c:pt idx="1043">
                  <c:v>1966.9999999999209</c:v>
                </c:pt>
                <c:pt idx="1044">
                  <c:v>1967.0833333332541</c:v>
                </c:pt>
                <c:pt idx="1045">
                  <c:v>1967.1666666665874</c:v>
                </c:pt>
                <c:pt idx="1046">
                  <c:v>1967.2499999999206</c:v>
                </c:pt>
                <c:pt idx="1047">
                  <c:v>1967.3333333332539</c:v>
                </c:pt>
                <c:pt idx="1048">
                  <c:v>1967.4166666665872</c:v>
                </c:pt>
                <c:pt idx="1049">
                  <c:v>1967.4999999999204</c:v>
                </c:pt>
                <c:pt idx="1050">
                  <c:v>1967.5833333332537</c:v>
                </c:pt>
                <c:pt idx="1051">
                  <c:v>1967.6666666665869</c:v>
                </c:pt>
                <c:pt idx="1052">
                  <c:v>1967.7499999999202</c:v>
                </c:pt>
                <c:pt idx="1053">
                  <c:v>1967.8333333332534</c:v>
                </c:pt>
                <c:pt idx="1054">
                  <c:v>1967.9166666665867</c:v>
                </c:pt>
                <c:pt idx="1055">
                  <c:v>1967.99999999992</c:v>
                </c:pt>
                <c:pt idx="1056">
                  <c:v>1968.0833333332532</c:v>
                </c:pt>
                <c:pt idx="1057">
                  <c:v>1968.1666666665865</c:v>
                </c:pt>
                <c:pt idx="1058">
                  <c:v>1968.2499999999197</c:v>
                </c:pt>
                <c:pt idx="1059">
                  <c:v>1968.333333333253</c:v>
                </c:pt>
                <c:pt idx="1060">
                  <c:v>1968.4166666665863</c:v>
                </c:pt>
                <c:pt idx="1061">
                  <c:v>1968.4999999999195</c:v>
                </c:pt>
                <c:pt idx="1062">
                  <c:v>1968.5833333332528</c:v>
                </c:pt>
                <c:pt idx="1063">
                  <c:v>1968.666666666586</c:v>
                </c:pt>
                <c:pt idx="1064">
                  <c:v>1968.7499999999193</c:v>
                </c:pt>
                <c:pt idx="1065">
                  <c:v>1968.8333333332525</c:v>
                </c:pt>
                <c:pt idx="1066">
                  <c:v>1968.9166666665858</c:v>
                </c:pt>
                <c:pt idx="1067">
                  <c:v>1968.9999999999191</c:v>
                </c:pt>
                <c:pt idx="1068">
                  <c:v>1969.0833333332523</c:v>
                </c:pt>
                <c:pt idx="1069">
                  <c:v>1969.1666666665856</c:v>
                </c:pt>
                <c:pt idx="1070">
                  <c:v>1969.2499999999188</c:v>
                </c:pt>
                <c:pt idx="1071">
                  <c:v>1969.3333333332521</c:v>
                </c:pt>
                <c:pt idx="1072">
                  <c:v>1969.4166666665853</c:v>
                </c:pt>
                <c:pt idx="1073">
                  <c:v>1969.4999999999186</c:v>
                </c:pt>
                <c:pt idx="1074">
                  <c:v>1969.5833333332519</c:v>
                </c:pt>
                <c:pt idx="1075">
                  <c:v>1969.6666666665851</c:v>
                </c:pt>
                <c:pt idx="1076">
                  <c:v>1969.7499999999184</c:v>
                </c:pt>
                <c:pt idx="1077">
                  <c:v>1969.8333333332516</c:v>
                </c:pt>
                <c:pt idx="1078">
                  <c:v>1969.9166666665849</c:v>
                </c:pt>
                <c:pt idx="1079">
                  <c:v>1969.9999999999181</c:v>
                </c:pt>
                <c:pt idx="1080">
                  <c:v>1970.0833333332514</c:v>
                </c:pt>
                <c:pt idx="1081">
                  <c:v>1970.1666666665847</c:v>
                </c:pt>
                <c:pt idx="1082">
                  <c:v>1970.2499999999179</c:v>
                </c:pt>
                <c:pt idx="1083">
                  <c:v>1970.3333333332512</c:v>
                </c:pt>
                <c:pt idx="1084">
                  <c:v>1970.4166666665844</c:v>
                </c:pt>
                <c:pt idx="1085">
                  <c:v>1970.4999999999177</c:v>
                </c:pt>
                <c:pt idx="1086">
                  <c:v>1970.5833333332509</c:v>
                </c:pt>
                <c:pt idx="1087">
                  <c:v>1970.6666666665842</c:v>
                </c:pt>
                <c:pt idx="1088">
                  <c:v>1970.7499999999175</c:v>
                </c:pt>
                <c:pt idx="1089">
                  <c:v>1970.8333333332507</c:v>
                </c:pt>
                <c:pt idx="1090">
                  <c:v>1970.916666666584</c:v>
                </c:pt>
                <c:pt idx="1091">
                  <c:v>1970.9999999999172</c:v>
                </c:pt>
                <c:pt idx="1092">
                  <c:v>1971.0833333332505</c:v>
                </c:pt>
                <c:pt idx="1093">
                  <c:v>1971.1666666665838</c:v>
                </c:pt>
                <c:pt idx="1094">
                  <c:v>1971.249999999917</c:v>
                </c:pt>
                <c:pt idx="1095">
                  <c:v>1971.3333333332503</c:v>
                </c:pt>
                <c:pt idx="1096">
                  <c:v>1971.4166666665835</c:v>
                </c:pt>
                <c:pt idx="1097">
                  <c:v>1971.4999999999168</c:v>
                </c:pt>
                <c:pt idx="1098">
                  <c:v>1971.58333333325</c:v>
                </c:pt>
                <c:pt idx="1099">
                  <c:v>1971.6666666665833</c:v>
                </c:pt>
                <c:pt idx="1100">
                  <c:v>1971.7499999999166</c:v>
                </c:pt>
                <c:pt idx="1101">
                  <c:v>1971.8333333332498</c:v>
                </c:pt>
                <c:pt idx="1102">
                  <c:v>1971.9166666665831</c:v>
                </c:pt>
                <c:pt idx="1103">
                  <c:v>1971.9999999999163</c:v>
                </c:pt>
                <c:pt idx="1104">
                  <c:v>1972.0833333332496</c:v>
                </c:pt>
                <c:pt idx="1105">
                  <c:v>1972.1666666665828</c:v>
                </c:pt>
                <c:pt idx="1106">
                  <c:v>1972.2499999999161</c:v>
                </c:pt>
                <c:pt idx="1107">
                  <c:v>1972.3333333332494</c:v>
                </c:pt>
                <c:pt idx="1108">
                  <c:v>1972.4166666665826</c:v>
                </c:pt>
                <c:pt idx="1109">
                  <c:v>1972.4999999999159</c:v>
                </c:pt>
                <c:pt idx="1110">
                  <c:v>1972.5833333332491</c:v>
                </c:pt>
                <c:pt idx="1111">
                  <c:v>1972.6666666665824</c:v>
                </c:pt>
                <c:pt idx="1112">
                  <c:v>1972.7499999999156</c:v>
                </c:pt>
                <c:pt idx="1113">
                  <c:v>1972.8333333332489</c:v>
                </c:pt>
                <c:pt idx="1114">
                  <c:v>1972.9166666665822</c:v>
                </c:pt>
                <c:pt idx="1115">
                  <c:v>1972.9999999999154</c:v>
                </c:pt>
                <c:pt idx="1116">
                  <c:v>1973.0833333332487</c:v>
                </c:pt>
                <c:pt idx="1117">
                  <c:v>1973.1666666665819</c:v>
                </c:pt>
                <c:pt idx="1118">
                  <c:v>1973.2499999999152</c:v>
                </c:pt>
                <c:pt idx="1119">
                  <c:v>1973.3333333332484</c:v>
                </c:pt>
                <c:pt idx="1120">
                  <c:v>1973.4166666665817</c:v>
                </c:pt>
                <c:pt idx="1121">
                  <c:v>1973.499999999915</c:v>
                </c:pt>
                <c:pt idx="1122">
                  <c:v>1973.5833333332482</c:v>
                </c:pt>
                <c:pt idx="1123">
                  <c:v>1973.6666666665815</c:v>
                </c:pt>
                <c:pt idx="1124">
                  <c:v>1973.7499999999147</c:v>
                </c:pt>
                <c:pt idx="1125">
                  <c:v>1973.833333333248</c:v>
                </c:pt>
                <c:pt idx="1126">
                  <c:v>1973.9166666665812</c:v>
                </c:pt>
                <c:pt idx="1127">
                  <c:v>1973.9999999999145</c:v>
                </c:pt>
                <c:pt idx="1128">
                  <c:v>1974.0833333332478</c:v>
                </c:pt>
                <c:pt idx="1129">
                  <c:v>1974.166666666581</c:v>
                </c:pt>
                <c:pt idx="1130">
                  <c:v>1974.2499999999143</c:v>
                </c:pt>
                <c:pt idx="1131">
                  <c:v>1974.3333333332475</c:v>
                </c:pt>
                <c:pt idx="1132">
                  <c:v>1974.4166666665808</c:v>
                </c:pt>
                <c:pt idx="1133">
                  <c:v>1974.4999999999141</c:v>
                </c:pt>
                <c:pt idx="1134">
                  <c:v>1974.5833333332473</c:v>
                </c:pt>
                <c:pt idx="1135">
                  <c:v>1974.6666666665806</c:v>
                </c:pt>
                <c:pt idx="1136">
                  <c:v>1974.7499999999138</c:v>
                </c:pt>
                <c:pt idx="1137">
                  <c:v>1974.8333333332471</c:v>
                </c:pt>
                <c:pt idx="1138">
                  <c:v>1974.9166666665803</c:v>
                </c:pt>
                <c:pt idx="1139">
                  <c:v>1974.9999999999136</c:v>
                </c:pt>
                <c:pt idx="1140">
                  <c:v>1975.0833333332469</c:v>
                </c:pt>
                <c:pt idx="1141">
                  <c:v>1975.1666666665801</c:v>
                </c:pt>
                <c:pt idx="1142">
                  <c:v>1975.2499999999134</c:v>
                </c:pt>
                <c:pt idx="1143">
                  <c:v>1975.3333333332466</c:v>
                </c:pt>
                <c:pt idx="1144">
                  <c:v>1975.4166666665799</c:v>
                </c:pt>
                <c:pt idx="1145">
                  <c:v>1975.4999999999131</c:v>
                </c:pt>
                <c:pt idx="1146">
                  <c:v>1975.5833333332464</c:v>
                </c:pt>
                <c:pt idx="1147">
                  <c:v>1975.6666666665797</c:v>
                </c:pt>
                <c:pt idx="1148">
                  <c:v>1975.7499999999129</c:v>
                </c:pt>
                <c:pt idx="1149">
                  <c:v>1975.8333333332462</c:v>
                </c:pt>
                <c:pt idx="1150">
                  <c:v>1975.9166666665794</c:v>
                </c:pt>
                <c:pt idx="1151">
                  <c:v>1975.9999999999127</c:v>
                </c:pt>
                <c:pt idx="1152">
                  <c:v>1976.0833333332459</c:v>
                </c:pt>
                <c:pt idx="1153">
                  <c:v>1976.1666666665792</c:v>
                </c:pt>
                <c:pt idx="1154">
                  <c:v>1976.2499999999125</c:v>
                </c:pt>
                <c:pt idx="1155">
                  <c:v>1976.3333333332457</c:v>
                </c:pt>
                <c:pt idx="1156">
                  <c:v>1976.416666666579</c:v>
                </c:pt>
                <c:pt idx="1157">
                  <c:v>1976.4999999999122</c:v>
                </c:pt>
                <c:pt idx="1158">
                  <c:v>1976.5833333332455</c:v>
                </c:pt>
                <c:pt idx="1159">
                  <c:v>1976.6666666665787</c:v>
                </c:pt>
                <c:pt idx="1160">
                  <c:v>1976.749999999912</c:v>
                </c:pt>
                <c:pt idx="1161">
                  <c:v>1976.8333333332453</c:v>
                </c:pt>
                <c:pt idx="1162">
                  <c:v>1976.9166666665785</c:v>
                </c:pt>
                <c:pt idx="1163">
                  <c:v>1976.9999999999118</c:v>
                </c:pt>
                <c:pt idx="1164">
                  <c:v>1977.083333333245</c:v>
                </c:pt>
                <c:pt idx="1165">
                  <c:v>1977.1666666665783</c:v>
                </c:pt>
                <c:pt idx="1166">
                  <c:v>1977.2499999999116</c:v>
                </c:pt>
                <c:pt idx="1167">
                  <c:v>1977.3333333332448</c:v>
                </c:pt>
                <c:pt idx="1168">
                  <c:v>1977.4166666665781</c:v>
                </c:pt>
                <c:pt idx="1169">
                  <c:v>1977.4999999999113</c:v>
                </c:pt>
                <c:pt idx="1170">
                  <c:v>1977.5833333332446</c:v>
                </c:pt>
                <c:pt idx="1171">
                  <c:v>1977.6666666665778</c:v>
                </c:pt>
                <c:pt idx="1172">
                  <c:v>1977.7499999999111</c:v>
                </c:pt>
                <c:pt idx="1173">
                  <c:v>1977.8333333332444</c:v>
                </c:pt>
                <c:pt idx="1174">
                  <c:v>1977.9166666665776</c:v>
                </c:pt>
                <c:pt idx="1175">
                  <c:v>1977.9999999999109</c:v>
                </c:pt>
                <c:pt idx="1176">
                  <c:v>1978.0833333332441</c:v>
                </c:pt>
                <c:pt idx="1177">
                  <c:v>1978.1666666665774</c:v>
                </c:pt>
                <c:pt idx="1178">
                  <c:v>1978.2499999999106</c:v>
                </c:pt>
                <c:pt idx="1179">
                  <c:v>1978.3333333332439</c:v>
                </c:pt>
                <c:pt idx="1180">
                  <c:v>1978.4166666665772</c:v>
                </c:pt>
                <c:pt idx="1181">
                  <c:v>1978.4999999999104</c:v>
                </c:pt>
                <c:pt idx="1182">
                  <c:v>1978.5833333332437</c:v>
                </c:pt>
                <c:pt idx="1183">
                  <c:v>1978.6666666665769</c:v>
                </c:pt>
                <c:pt idx="1184">
                  <c:v>1978.7499999999102</c:v>
                </c:pt>
                <c:pt idx="1185">
                  <c:v>1978.8333333332434</c:v>
                </c:pt>
                <c:pt idx="1186">
                  <c:v>1978.9166666665767</c:v>
                </c:pt>
                <c:pt idx="1187">
                  <c:v>1978.99999999991</c:v>
                </c:pt>
                <c:pt idx="1188">
                  <c:v>1979.0833333332432</c:v>
                </c:pt>
                <c:pt idx="1189">
                  <c:v>1979.1666666665765</c:v>
                </c:pt>
                <c:pt idx="1190">
                  <c:v>1979.2499999999097</c:v>
                </c:pt>
                <c:pt idx="1191">
                  <c:v>1979.333333333243</c:v>
                </c:pt>
                <c:pt idx="1192">
                  <c:v>1979.4166666665762</c:v>
                </c:pt>
                <c:pt idx="1193">
                  <c:v>1979.4999999999095</c:v>
                </c:pt>
                <c:pt idx="1194">
                  <c:v>1979.5833333332428</c:v>
                </c:pt>
                <c:pt idx="1195">
                  <c:v>1979.666666666576</c:v>
                </c:pt>
                <c:pt idx="1196">
                  <c:v>1979.7499999999093</c:v>
                </c:pt>
                <c:pt idx="1197">
                  <c:v>1979.8333333332425</c:v>
                </c:pt>
                <c:pt idx="1198">
                  <c:v>1979.9166666665758</c:v>
                </c:pt>
                <c:pt idx="1199">
                  <c:v>1979.9999999999091</c:v>
                </c:pt>
                <c:pt idx="1200">
                  <c:v>1980.0833333332423</c:v>
                </c:pt>
                <c:pt idx="1201">
                  <c:v>1980.1666666665756</c:v>
                </c:pt>
                <c:pt idx="1202">
                  <c:v>1980.2499999999088</c:v>
                </c:pt>
                <c:pt idx="1203">
                  <c:v>1980.3333333332421</c:v>
                </c:pt>
                <c:pt idx="1204">
                  <c:v>1980.4166666665753</c:v>
                </c:pt>
                <c:pt idx="1205">
                  <c:v>1980.4999999999086</c:v>
                </c:pt>
                <c:pt idx="1206">
                  <c:v>1980.5833333332419</c:v>
                </c:pt>
                <c:pt idx="1207">
                  <c:v>1980.6666666665751</c:v>
                </c:pt>
                <c:pt idx="1208">
                  <c:v>1980.7499999999084</c:v>
                </c:pt>
                <c:pt idx="1209">
                  <c:v>1980.8333333332416</c:v>
                </c:pt>
                <c:pt idx="1210">
                  <c:v>1980.9166666665749</c:v>
                </c:pt>
                <c:pt idx="1211">
                  <c:v>1980.9999999999081</c:v>
                </c:pt>
                <c:pt idx="1212">
                  <c:v>1981.0833333332414</c:v>
                </c:pt>
                <c:pt idx="1213">
                  <c:v>1981.1666666665747</c:v>
                </c:pt>
                <c:pt idx="1214">
                  <c:v>1981.2499999999079</c:v>
                </c:pt>
                <c:pt idx="1215">
                  <c:v>1981.3333333332412</c:v>
                </c:pt>
                <c:pt idx="1216">
                  <c:v>1981.4166666665744</c:v>
                </c:pt>
                <c:pt idx="1217">
                  <c:v>1981.4999999999077</c:v>
                </c:pt>
                <c:pt idx="1218">
                  <c:v>1981.5833333332409</c:v>
                </c:pt>
                <c:pt idx="1219">
                  <c:v>1981.6666666665742</c:v>
                </c:pt>
                <c:pt idx="1220">
                  <c:v>1981.7499999999075</c:v>
                </c:pt>
                <c:pt idx="1221">
                  <c:v>1981.8333333332407</c:v>
                </c:pt>
                <c:pt idx="1222">
                  <c:v>1981.916666666574</c:v>
                </c:pt>
                <c:pt idx="1223">
                  <c:v>1981.9999999999072</c:v>
                </c:pt>
                <c:pt idx="1224">
                  <c:v>1982.0833333332405</c:v>
                </c:pt>
                <c:pt idx="1225">
                  <c:v>1982.1666666665737</c:v>
                </c:pt>
                <c:pt idx="1226">
                  <c:v>1982.249999999907</c:v>
                </c:pt>
                <c:pt idx="1227">
                  <c:v>1982.3333333332403</c:v>
                </c:pt>
                <c:pt idx="1228">
                  <c:v>1982.4166666665735</c:v>
                </c:pt>
                <c:pt idx="1229">
                  <c:v>1982.4999999999068</c:v>
                </c:pt>
                <c:pt idx="1230">
                  <c:v>1982.58333333324</c:v>
                </c:pt>
                <c:pt idx="1231">
                  <c:v>1982.6666666665733</c:v>
                </c:pt>
                <c:pt idx="1232">
                  <c:v>1982.7499999999065</c:v>
                </c:pt>
                <c:pt idx="1233">
                  <c:v>1982.8333333332398</c:v>
                </c:pt>
                <c:pt idx="1234">
                  <c:v>1982.9166666665731</c:v>
                </c:pt>
                <c:pt idx="1235">
                  <c:v>1982.9999999999063</c:v>
                </c:pt>
                <c:pt idx="1236">
                  <c:v>1983.0833333332396</c:v>
                </c:pt>
                <c:pt idx="1237">
                  <c:v>1983.1666666665728</c:v>
                </c:pt>
                <c:pt idx="1238">
                  <c:v>1983.2499999999061</c:v>
                </c:pt>
                <c:pt idx="1239">
                  <c:v>1983.3333333332394</c:v>
                </c:pt>
                <c:pt idx="1240">
                  <c:v>1983.4166666665726</c:v>
                </c:pt>
                <c:pt idx="1241">
                  <c:v>1983.4999999999059</c:v>
                </c:pt>
                <c:pt idx="1242">
                  <c:v>1983.5833333332391</c:v>
                </c:pt>
                <c:pt idx="1243">
                  <c:v>1983.6666666665724</c:v>
                </c:pt>
                <c:pt idx="1244">
                  <c:v>1983.7499999999056</c:v>
                </c:pt>
                <c:pt idx="1245">
                  <c:v>1983.8333333332389</c:v>
                </c:pt>
                <c:pt idx="1246">
                  <c:v>1983.9166666665722</c:v>
                </c:pt>
                <c:pt idx="1247">
                  <c:v>1983.9999999999054</c:v>
                </c:pt>
                <c:pt idx="1248">
                  <c:v>1984.0833333332387</c:v>
                </c:pt>
                <c:pt idx="1249">
                  <c:v>1984.1666666665719</c:v>
                </c:pt>
                <c:pt idx="1250">
                  <c:v>1984.2499999999052</c:v>
                </c:pt>
                <c:pt idx="1251">
                  <c:v>1984.3333333332384</c:v>
                </c:pt>
                <c:pt idx="1252">
                  <c:v>1984.4166666665717</c:v>
                </c:pt>
                <c:pt idx="1253">
                  <c:v>1984.499999999905</c:v>
                </c:pt>
                <c:pt idx="1254">
                  <c:v>1984.5833333332382</c:v>
                </c:pt>
                <c:pt idx="1255">
                  <c:v>1984.6666666665715</c:v>
                </c:pt>
                <c:pt idx="1256">
                  <c:v>1984.7499999999047</c:v>
                </c:pt>
                <c:pt idx="1257">
                  <c:v>1984.833333333238</c:v>
                </c:pt>
                <c:pt idx="1258">
                  <c:v>1984.9166666665712</c:v>
                </c:pt>
                <c:pt idx="1259">
                  <c:v>1984.9999999999045</c:v>
                </c:pt>
                <c:pt idx="1260">
                  <c:v>1985.0833333332378</c:v>
                </c:pt>
                <c:pt idx="1261">
                  <c:v>1985.166666666571</c:v>
                </c:pt>
                <c:pt idx="1262">
                  <c:v>1985.2499999999043</c:v>
                </c:pt>
                <c:pt idx="1263">
                  <c:v>1985.3333333332375</c:v>
                </c:pt>
                <c:pt idx="1264">
                  <c:v>1985.4166666665708</c:v>
                </c:pt>
                <c:pt idx="1265">
                  <c:v>1985.499999999904</c:v>
                </c:pt>
                <c:pt idx="1266">
                  <c:v>1985.5833333332373</c:v>
                </c:pt>
                <c:pt idx="1267">
                  <c:v>1985.6666666665706</c:v>
                </c:pt>
                <c:pt idx="1268">
                  <c:v>1985.7499999999038</c:v>
                </c:pt>
                <c:pt idx="1269">
                  <c:v>1985.8333333332371</c:v>
                </c:pt>
                <c:pt idx="1270">
                  <c:v>1985.9166666665703</c:v>
                </c:pt>
                <c:pt idx="1271">
                  <c:v>1985.9999999999036</c:v>
                </c:pt>
                <c:pt idx="1272">
                  <c:v>1986.0833333332369</c:v>
                </c:pt>
                <c:pt idx="1273">
                  <c:v>1986.1666666665701</c:v>
                </c:pt>
                <c:pt idx="1274">
                  <c:v>1986.2499999999034</c:v>
                </c:pt>
                <c:pt idx="1275">
                  <c:v>1986.3333333332366</c:v>
                </c:pt>
                <c:pt idx="1276">
                  <c:v>1986.4166666665699</c:v>
                </c:pt>
                <c:pt idx="1277">
                  <c:v>1986.4999999999031</c:v>
                </c:pt>
                <c:pt idx="1278">
                  <c:v>1986.5833333332364</c:v>
                </c:pt>
                <c:pt idx="1279">
                  <c:v>1986.6666666665697</c:v>
                </c:pt>
                <c:pt idx="1280">
                  <c:v>1986.7499999999029</c:v>
                </c:pt>
                <c:pt idx="1281">
                  <c:v>1986.8333333332362</c:v>
                </c:pt>
                <c:pt idx="1282">
                  <c:v>1986.9166666665694</c:v>
                </c:pt>
                <c:pt idx="1283">
                  <c:v>1986.9999999999027</c:v>
                </c:pt>
                <c:pt idx="1284">
                  <c:v>1987.0833333332359</c:v>
                </c:pt>
                <c:pt idx="1285">
                  <c:v>1987.1666666665692</c:v>
                </c:pt>
                <c:pt idx="1286">
                  <c:v>1987.2499999999025</c:v>
                </c:pt>
                <c:pt idx="1287">
                  <c:v>1987.3333333332357</c:v>
                </c:pt>
                <c:pt idx="1288">
                  <c:v>1987.416666666569</c:v>
                </c:pt>
                <c:pt idx="1289">
                  <c:v>1987.4999999999022</c:v>
                </c:pt>
                <c:pt idx="1290">
                  <c:v>1987.5833333332355</c:v>
                </c:pt>
                <c:pt idx="1291">
                  <c:v>1987.6666666665687</c:v>
                </c:pt>
                <c:pt idx="1292">
                  <c:v>1987.749999999902</c:v>
                </c:pt>
                <c:pt idx="1293">
                  <c:v>1987.8333333332353</c:v>
                </c:pt>
                <c:pt idx="1294">
                  <c:v>1987.9166666665685</c:v>
                </c:pt>
                <c:pt idx="1295">
                  <c:v>1987.9999999999018</c:v>
                </c:pt>
                <c:pt idx="1296">
                  <c:v>1988.083333333235</c:v>
                </c:pt>
                <c:pt idx="1297">
                  <c:v>1988.1666666665683</c:v>
                </c:pt>
                <c:pt idx="1298">
                  <c:v>1988.2499999999015</c:v>
                </c:pt>
                <c:pt idx="1299">
                  <c:v>1988.3333333332348</c:v>
                </c:pt>
                <c:pt idx="1300">
                  <c:v>1988.4166666665681</c:v>
                </c:pt>
                <c:pt idx="1301">
                  <c:v>1988.4999999999013</c:v>
                </c:pt>
                <c:pt idx="1302">
                  <c:v>1988.5833333332346</c:v>
                </c:pt>
                <c:pt idx="1303">
                  <c:v>1988.6666666665678</c:v>
                </c:pt>
                <c:pt idx="1304">
                  <c:v>1988.7499999999011</c:v>
                </c:pt>
                <c:pt idx="1305">
                  <c:v>1988.8333333332343</c:v>
                </c:pt>
                <c:pt idx="1306">
                  <c:v>1988.9166666665676</c:v>
                </c:pt>
                <c:pt idx="1307">
                  <c:v>1988.9999999999009</c:v>
                </c:pt>
                <c:pt idx="1308">
                  <c:v>1989.0833333332341</c:v>
                </c:pt>
                <c:pt idx="1309">
                  <c:v>1989.1666666665674</c:v>
                </c:pt>
                <c:pt idx="1310">
                  <c:v>1989.2499999999006</c:v>
                </c:pt>
                <c:pt idx="1311">
                  <c:v>1989.3333333332339</c:v>
                </c:pt>
                <c:pt idx="1312">
                  <c:v>1989.4166666665672</c:v>
                </c:pt>
                <c:pt idx="1313">
                  <c:v>1989.4999999999004</c:v>
                </c:pt>
                <c:pt idx="1314">
                  <c:v>1989.5833333332337</c:v>
                </c:pt>
                <c:pt idx="1315">
                  <c:v>1989.6666666665669</c:v>
                </c:pt>
                <c:pt idx="1316">
                  <c:v>1989.7499999999002</c:v>
                </c:pt>
                <c:pt idx="1317">
                  <c:v>1989.8333333332334</c:v>
                </c:pt>
                <c:pt idx="1318">
                  <c:v>1989.9166666665667</c:v>
                </c:pt>
                <c:pt idx="1319">
                  <c:v>1989.9999999999</c:v>
                </c:pt>
                <c:pt idx="1320">
                  <c:v>1990.0833333332332</c:v>
                </c:pt>
                <c:pt idx="1321">
                  <c:v>1990.1666666665665</c:v>
                </c:pt>
                <c:pt idx="1322">
                  <c:v>1990.2499999998997</c:v>
                </c:pt>
                <c:pt idx="1323">
                  <c:v>1990.333333333233</c:v>
                </c:pt>
                <c:pt idx="1324">
                  <c:v>1990.4166666665662</c:v>
                </c:pt>
                <c:pt idx="1325">
                  <c:v>1990.4999999998995</c:v>
                </c:pt>
                <c:pt idx="1326">
                  <c:v>1990.5833333332328</c:v>
                </c:pt>
                <c:pt idx="1327">
                  <c:v>1990.666666666566</c:v>
                </c:pt>
                <c:pt idx="1328">
                  <c:v>1990.7499999998993</c:v>
                </c:pt>
                <c:pt idx="1329">
                  <c:v>1990.8333333332325</c:v>
                </c:pt>
                <c:pt idx="1330">
                  <c:v>1990.9166666665658</c:v>
                </c:pt>
                <c:pt idx="1331">
                  <c:v>1990.999999999899</c:v>
                </c:pt>
                <c:pt idx="1332">
                  <c:v>1991.0833333332323</c:v>
                </c:pt>
                <c:pt idx="1333">
                  <c:v>1991.1666666665656</c:v>
                </c:pt>
                <c:pt idx="1334">
                  <c:v>1991.2499999998988</c:v>
                </c:pt>
                <c:pt idx="1335">
                  <c:v>1991.3333333332321</c:v>
                </c:pt>
                <c:pt idx="1336">
                  <c:v>1991.4166666665653</c:v>
                </c:pt>
                <c:pt idx="1337">
                  <c:v>1991.4999999998986</c:v>
                </c:pt>
                <c:pt idx="1338">
                  <c:v>1991.5833333332318</c:v>
                </c:pt>
                <c:pt idx="1339">
                  <c:v>1991.6666666665651</c:v>
                </c:pt>
                <c:pt idx="1340">
                  <c:v>1991.7499999998984</c:v>
                </c:pt>
                <c:pt idx="1341">
                  <c:v>1991.8333333332316</c:v>
                </c:pt>
                <c:pt idx="1342">
                  <c:v>1991.9166666665649</c:v>
                </c:pt>
                <c:pt idx="1343">
                  <c:v>1991.9999999998981</c:v>
                </c:pt>
                <c:pt idx="1344">
                  <c:v>1992.0833333332314</c:v>
                </c:pt>
                <c:pt idx="1345">
                  <c:v>1992.1666666665647</c:v>
                </c:pt>
                <c:pt idx="1346">
                  <c:v>1992.2499999998979</c:v>
                </c:pt>
                <c:pt idx="1347">
                  <c:v>1992.3333333332312</c:v>
                </c:pt>
                <c:pt idx="1348">
                  <c:v>1992.4166666665644</c:v>
                </c:pt>
                <c:pt idx="1349">
                  <c:v>1992.4999999998977</c:v>
                </c:pt>
                <c:pt idx="1350">
                  <c:v>1992.5833333332309</c:v>
                </c:pt>
                <c:pt idx="1351">
                  <c:v>1992.6666666665642</c:v>
                </c:pt>
                <c:pt idx="1352">
                  <c:v>1992.7499999998975</c:v>
                </c:pt>
                <c:pt idx="1353">
                  <c:v>1992.8333333332307</c:v>
                </c:pt>
                <c:pt idx="1354">
                  <c:v>1992.916666666564</c:v>
                </c:pt>
                <c:pt idx="1355">
                  <c:v>1992.9999999998972</c:v>
                </c:pt>
                <c:pt idx="1356">
                  <c:v>1993.0833333332305</c:v>
                </c:pt>
                <c:pt idx="1357">
                  <c:v>1993.1666666665637</c:v>
                </c:pt>
                <c:pt idx="1358">
                  <c:v>1993.249999999897</c:v>
                </c:pt>
                <c:pt idx="1359">
                  <c:v>1993.3333333332303</c:v>
                </c:pt>
                <c:pt idx="1360">
                  <c:v>1993.4166666665635</c:v>
                </c:pt>
                <c:pt idx="1361">
                  <c:v>1993.4999999998968</c:v>
                </c:pt>
                <c:pt idx="1362">
                  <c:v>1993.58333333323</c:v>
                </c:pt>
                <c:pt idx="1363">
                  <c:v>1993.6666666665633</c:v>
                </c:pt>
                <c:pt idx="1364">
                  <c:v>1993.7499999998965</c:v>
                </c:pt>
                <c:pt idx="1365">
                  <c:v>1993.8333333332298</c:v>
                </c:pt>
                <c:pt idx="1366">
                  <c:v>1993.9166666665631</c:v>
                </c:pt>
                <c:pt idx="1367">
                  <c:v>1993.9999999998963</c:v>
                </c:pt>
                <c:pt idx="1368">
                  <c:v>1994.0833333332296</c:v>
                </c:pt>
                <c:pt idx="1369">
                  <c:v>1994.1666666665628</c:v>
                </c:pt>
                <c:pt idx="1370">
                  <c:v>1994.2499999998961</c:v>
                </c:pt>
                <c:pt idx="1371">
                  <c:v>1994.3333333332293</c:v>
                </c:pt>
                <c:pt idx="1372">
                  <c:v>1994.4166666665626</c:v>
                </c:pt>
                <c:pt idx="1373">
                  <c:v>1994.4999999998959</c:v>
                </c:pt>
                <c:pt idx="1374">
                  <c:v>1994.5833333332291</c:v>
                </c:pt>
                <c:pt idx="1375">
                  <c:v>1994.6666666665624</c:v>
                </c:pt>
                <c:pt idx="1376">
                  <c:v>1994.7499999998956</c:v>
                </c:pt>
                <c:pt idx="1377">
                  <c:v>1994.8333333332289</c:v>
                </c:pt>
                <c:pt idx="1378">
                  <c:v>1994.9166666665622</c:v>
                </c:pt>
                <c:pt idx="1379">
                  <c:v>1994.9999999998954</c:v>
                </c:pt>
                <c:pt idx="1380">
                  <c:v>1995.0833333332287</c:v>
                </c:pt>
                <c:pt idx="1381">
                  <c:v>1995.1666666665619</c:v>
                </c:pt>
                <c:pt idx="1382">
                  <c:v>1995.2499999998952</c:v>
                </c:pt>
                <c:pt idx="1383">
                  <c:v>1995.3333333332284</c:v>
                </c:pt>
                <c:pt idx="1384">
                  <c:v>1995.4166666665617</c:v>
                </c:pt>
                <c:pt idx="1385">
                  <c:v>1995.499999999895</c:v>
                </c:pt>
                <c:pt idx="1386">
                  <c:v>1995.5833333332282</c:v>
                </c:pt>
                <c:pt idx="1387">
                  <c:v>1995.6666666665615</c:v>
                </c:pt>
                <c:pt idx="1388">
                  <c:v>1995.7499999998947</c:v>
                </c:pt>
                <c:pt idx="1389">
                  <c:v>1995.833333333228</c:v>
                </c:pt>
                <c:pt idx="1390">
                  <c:v>1995.9166666665612</c:v>
                </c:pt>
                <c:pt idx="1391">
                  <c:v>1995.9999999998945</c:v>
                </c:pt>
                <c:pt idx="1392">
                  <c:v>1996.0833333332278</c:v>
                </c:pt>
                <c:pt idx="1393">
                  <c:v>1996.166666666561</c:v>
                </c:pt>
                <c:pt idx="1394">
                  <c:v>1996.2499999998943</c:v>
                </c:pt>
                <c:pt idx="1395">
                  <c:v>1996.3333333332275</c:v>
                </c:pt>
                <c:pt idx="1396">
                  <c:v>1996.4166666665608</c:v>
                </c:pt>
                <c:pt idx="1397">
                  <c:v>1996.499999999894</c:v>
                </c:pt>
                <c:pt idx="1398">
                  <c:v>1996.5833333332273</c:v>
                </c:pt>
                <c:pt idx="1399">
                  <c:v>1996.6666666665606</c:v>
                </c:pt>
                <c:pt idx="1400">
                  <c:v>1996.7499999998938</c:v>
                </c:pt>
                <c:pt idx="1401">
                  <c:v>1996.8333333332271</c:v>
                </c:pt>
                <c:pt idx="1402">
                  <c:v>1996.9166666665603</c:v>
                </c:pt>
                <c:pt idx="1403">
                  <c:v>1996.9999999998936</c:v>
                </c:pt>
                <c:pt idx="1404">
                  <c:v>1997.0833333332268</c:v>
                </c:pt>
                <c:pt idx="1405">
                  <c:v>1997.1666666665601</c:v>
                </c:pt>
                <c:pt idx="1406">
                  <c:v>1997.2499999998934</c:v>
                </c:pt>
                <c:pt idx="1407">
                  <c:v>1997.3333333332266</c:v>
                </c:pt>
                <c:pt idx="1408">
                  <c:v>1997.4166666665599</c:v>
                </c:pt>
                <c:pt idx="1409">
                  <c:v>1997.4999999998931</c:v>
                </c:pt>
                <c:pt idx="1410">
                  <c:v>1997.5833333332264</c:v>
                </c:pt>
                <c:pt idx="1411">
                  <c:v>1997.6666666665596</c:v>
                </c:pt>
                <c:pt idx="1412">
                  <c:v>1997.7499999998929</c:v>
                </c:pt>
                <c:pt idx="1413">
                  <c:v>1997.8333333332262</c:v>
                </c:pt>
                <c:pt idx="1414">
                  <c:v>1997.9166666665594</c:v>
                </c:pt>
                <c:pt idx="1415">
                  <c:v>1997.9999999998927</c:v>
                </c:pt>
                <c:pt idx="1416">
                  <c:v>1998.0833333332259</c:v>
                </c:pt>
                <c:pt idx="1417">
                  <c:v>1998.1666666665592</c:v>
                </c:pt>
                <c:pt idx="1418">
                  <c:v>1998.2499999998925</c:v>
                </c:pt>
                <c:pt idx="1419">
                  <c:v>1998.3333333332257</c:v>
                </c:pt>
                <c:pt idx="1420">
                  <c:v>1998.416666666559</c:v>
                </c:pt>
                <c:pt idx="1421">
                  <c:v>1998.4999999998922</c:v>
                </c:pt>
                <c:pt idx="1422">
                  <c:v>1998.5833333332255</c:v>
                </c:pt>
                <c:pt idx="1423">
                  <c:v>1998.6666666665587</c:v>
                </c:pt>
                <c:pt idx="1424">
                  <c:v>1998.749999999892</c:v>
                </c:pt>
                <c:pt idx="1425">
                  <c:v>1998.8333333332253</c:v>
                </c:pt>
                <c:pt idx="1426">
                  <c:v>1998.9166666665585</c:v>
                </c:pt>
                <c:pt idx="1427">
                  <c:v>1998.9999999998918</c:v>
                </c:pt>
                <c:pt idx="1428">
                  <c:v>1999.083333333225</c:v>
                </c:pt>
                <c:pt idx="1429">
                  <c:v>1999.1666666665583</c:v>
                </c:pt>
                <c:pt idx="1430">
                  <c:v>1999.2499999998915</c:v>
                </c:pt>
                <c:pt idx="1431">
                  <c:v>1999.3333333332248</c:v>
                </c:pt>
                <c:pt idx="1432">
                  <c:v>1999.4166666665581</c:v>
                </c:pt>
                <c:pt idx="1433">
                  <c:v>1999.4999999998913</c:v>
                </c:pt>
                <c:pt idx="1434">
                  <c:v>1999.5833333332246</c:v>
                </c:pt>
                <c:pt idx="1435">
                  <c:v>1999.6666666665578</c:v>
                </c:pt>
                <c:pt idx="1436">
                  <c:v>1999.7499999998911</c:v>
                </c:pt>
                <c:pt idx="1437">
                  <c:v>1999.8333333332243</c:v>
                </c:pt>
                <c:pt idx="1438">
                  <c:v>1999.9166666665576</c:v>
                </c:pt>
                <c:pt idx="1439">
                  <c:v>1999.9999999998909</c:v>
                </c:pt>
                <c:pt idx="1440">
                  <c:v>2000.0833333332241</c:v>
                </c:pt>
                <c:pt idx="1441">
                  <c:v>2000.1666666665574</c:v>
                </c:pt>
                <c:pt idx="1442">
                  <c:v>2000.2499999998906</c:v>
                </c:pt>
                <c:pt idx="1443">
                  <c:v>2000.3333333332239</c:v>
                </c:pt>
                <c:pt idx="1444">
                  <c:v>2000.4166666665571</c:v>
                </c:pt>
                <c:pt idx="1445">
                  <c:v>2000.4999999998904</c:v>
                </c:pt>
                <c:pt idx="1446">
                  <c:v>2000.5833333332237</c:v>
                </c:pt>
                <c:pt idx="1447">
                  <c:v>2000.6666666665569</c:v>
                </c:pt>
                <c:pt idx="1448">
                  <c:v>2000.7499999998902</c:v>
                </c:pt>
                <c:pt idx="1449">
                  <c:v>2000.8333333332234</c:v>
                </c:pt>
                <c:pt idx="1450">
                  <c:v>2000.9166666665567</c:v>
                </c:pt>
                <c:pt idx="1451">
                  <c:v>2000.99999999989</c:v>
                </c:pt>
                <c:pt idx="1452">
                  <c:v>2001.0833333332232</c:v>
                </c:pt>
                <c:pt idx="1453">
                  <c:v>2001.1666666665565</c:v>
                </c:pt>
                <c:pt idx="1454">
                  <c:v>2001.2499999998897</c:v>
                </c:pt>
                <c:pt idx="1455">
                  <c:v>2001.333333333223</c:v>
                </c:pt>
                <c:pt idx="1456">
                  <c:v>2001.4166666665562</c:v>
                </c:pt>
                <c:pt idx="1457">
                  <c:v>2001.4999999998895</c:v>
                </c:pt>
                <c:pt idx="1458">
                  <c:v>2001.5833333332228</c:v>
                </c:pt>
                <c:pt idx="1459">
                  <c:v>2001.666666666556</c:v>
                </c:pt>
                <c:pt idx="1460">
                  <c:v>2001.7499999998893</c:v>
                </c:pt>
                <c:pt idx="1461">
                  <c:v>2001.8333333332225</c:v>
                </c:pt>
                <c:pt idx="1462">
                  <c:v>2001.9166666665558</c:v>
                </c:pt>
                <c:pt idx="1463">
                  <c:v>2001.999999999889</c:v>
                </c:pt>
                <c:pt idx="1464">
                  <c:v>2002.0833333332223</c:v>
                </c:pt>
                <c:pt idx="1465">
                  <c:v>2002.1666666665556</c:v>
                </c:pt>
                <c:pt idx="1466">
                  <c:v>2002.2499999998888</c:v>
                </c:pt>
                <c:pt idx="1467">
                  <c:v>2002.3333333332221</c:v>
                </c:pt>
                <c:pt idx="1468">
                  <c:v>2002.4166666665553</c:v>
                </c:pt>
                <c:pt idx="1469">
                  <c:v>2002.4999999998886</c:v>
                </c:pt>
                <c:pt idx="1470">
                  <c:v>2002.5833333332218</c:v>
                </c:pt>
                <c:pt idx="1471">
                  <c:v>2002.6666666665551</c:v>
                </c:pt>
                <c:pt idx="1472">
                  <c:v>2002.7499999998884</c:v>
                </c:pt>
                <c:pt idx="1473">
                  <c:v>2002.8333333332216</c:v>
                </c:pt>
                <c:pt idx="1474">
                  <c:v>2002.9166666665549</c:v>
                </c:pt>
                <c:pt idx="1475">
                  <c:v>2002.9999999998881</c:v>
                </c:pt>
                <c:pt idx="1476">
                  <c:v>2003.0833333332214</c:v>
                </c:pt>
                <c:pt idx="1477">
                  <c:v>2003.1666666665546</c:v>
                </c:pt>
                <c:pt idx="1478">
                  <c:v>2003.2499999998879</c:v>
                </c:pt>
                <c:pt idx="1479">
                  <c:v>2003.3333333332212</c:v>
                </c:pt>
                <c:pt idx="1480">
                  <c:v>2003.4166666665544</c:v>
                </c:pt>
                <c:pt idx="1481">
                  <c:v>2003.4999999998877</c:v>
                </c:pt>
                <c:pt idx="1482">
                  <c:v>2003.5833333332209</c:v>
                </c:pt>
                <c:pt idx="1483">
                  <c:v>2003.6666666665542</c:v>
                </c:pt>
                <c:pt idx="1484">
                  <c:v>2003.7499999998875</c:v>
                </c:pt>
                <c:pt idx="1485">
                  <c:v>2003.8333333332207</c:v>
                </c:pt>
                <c:pt idx="1486">
                  <c:v>2003.916666666554</c:v>
                </c:pt>
                <c:pt idx="1487">
                  <c:v>2003.9999999998872</c:v>
                </c:pt>
                <c:pt idx="1488">
                  <c:v>2004.0833333332205</c:v>
                </c:pt>
                <c:pt idx="1489">
                  <c:v>2004.1666666665537</c:v>
                </c:pt>
                <c:pt idx="1490">
                  <c:v>2004.249999999887</c:v>
                </c:pt>
                <c:pt idx="1491">
                  <c:v>2004.3333333332203</c:v>
                </c:pt>
                <c:pt idx="1492">
                  <c:v>2004.4166666665535</c:v>
                </c:pt>
                <c:pt idx="1493">
                  <c:v>2004.4999999998868</c:v>
                </c:pt>
                <c:pt idx="1494">
                  <c:v>2004.58333333322</c:v>
                </c:pt>
                <c:pt idx="1495">
                  <c:v>2004.6666666665533</c:v>
                </c:pt>
                <c:pt idx="1496">
                  <c:v>2004.7499999998865</c:v>
                </c:pt>
                <c:pt idx="1497">
                  <c:v>2004.8333333332198</c:v>
                </c:pt>
                <c:pt idx="1498">
                  <c:v>2004.9166666665531</c:v>
                </c:pt>
                <c:pt idx="1499">
                  <c:v>2004.9999999998863</c:v>
                </c:pt>
                <c:pt idx="1500">
                  <c:v>2005.0833333332196</c:v>
                </c:pt>
                <c:pt idx="1501">
                  <c:v>2005.1666666665528</c:v>
                </c:pt>
                <c:pt idx="1502">
                  <c:v>2005.2499999998861</c:v>
                </c:pt>
                <c:pt idx="1503">
                  <c:v>2005.3333333332193</c:v>
                </c:pt>
                <c:pt idx="1504">
                  <c:v>2005.4166666665526</c:v>
                </c:pt>
                <c:pt idx="1505">
                  <c:v>2005.4999999998859</c:v>
                </c:pt>
                <c:pt idx="1506">
                  <c:v>2005.5833333332191</c:v>
                </c:pt>
                <c:pt idx="1507">
                  <c:v>2005.6666666665524</c:v>
                </c:pt>
                <c:pt idx="1508">
                  <c:v>2005.7499999998856</c:v>
                </c:pt>
                <c:pt idx="1509">
                  <c:v>2005.8333333332189</c:v>
                </c:pt>
                <c:pt idx="1510">
                  <c:v>2005.9166666665521</c:v>
                </c:pt>
                <c:pt idx="1511">
                  <c:v>2005.9999999998854</c:v>
                </c:pt>
                <c:pt idx="1512">
                  <c:v>2006.0833333332187</c:v>
                </c:pt>
                <c:pt idx="1513">
                  <c:v>2006.1666666665519</c:v>
                </c:pt>
                <c:pt idx="1514">
                  <c:v>2006.2499999998852</c:v>
                </c:pt>
                <c:pt idx="1515">
                  <c:v>2006.3333333332184</c:v>
                </c:pt>
                <c:pt idx="1516">
                  <c:v>2006.4166666665517</c:v>
                </c:pt>
                <c:pt idx="1517">
                  <c:v>2006.4999999998849</c:v>
                </c:pt>
                <c:pt idx="1518">
                  <c:v>2006.5833333332182</c:v>
                </c:pt>
                <c:pt idx="1519">
                  <c:v>2006.6666666665515</c:v>
                </c:pt>
                <c:pt idx="1520">
                  <c:v>2006.7499999998847</c:v>
                </c:pt>
                <c:pt idx="1521">
                  <c:v>2006.833333333218</c:v>
                </c:pt>
                <c:pt idx="1522">
                  <c:v>2006.9166666665512</c:v>
                </c:pt>
                <c:pt idx="1523">
                  <c:v>2006.9999999998845</c:v>
                </c:pt>
                <c:pt idx="1524">
                  <c:v>2007.0833333332178</c:v>
                </c:pt>
                <c:pt idx="1525">
                  <c:v>2007.166666666551</c:v>
                </c:pt>
                <c:pt idx="1526">
                  <c:v>2007.2499999998843</c:v>
                </c:pt>
                <c:pt idx="1527">
                  <c:v>2007.3333333332175</c:v>
                </c:pt>
                <c:pt idx="1528">
                  <c:v>2007.4166666665508</c:v>
                </c:pt>
                <c:pt idx="1529">
                  <c:v>2007.499999999884</c:v>
                </c:pt>
                <c:pt idx="1530">
                  <c:v>2007.5833333332173</c:v>
                </c:pt>
                <c:pt idx="1531">
                  <c:v>2007.6666666665506</c:v>
                </c:pt>
                <c:pt idx="1532">
                  <c:v>2007.7499999998838</c:v>
                </c:pt>
                <c:pt idx="1533">
                  <c:v>2007.8333333332171</c:v>
                </c:pt>
                <c:pt idx="1534">
                  <c:v>2007.9166666665503</c:v>
                </c:pt>
                <c:pt idx="1535">
                  <c:v>2007.9999999998836</c:v>
                </c:pt>
                <c:pt idx="1536">
                  <c:v>2008.0833333332168</c:v>
                </c:pt>
                <c:pt idx="1537">
                  <c:v>2008.1666666665501</c:v>
                </c:pt>
                <c:pt idx="1538">
                  <c:v>2008.2499999998834</c:v>
                </c:pt>
                <c:pt idx="1539">
                  <c:v>2008.3333333332166</c:v>
                </c:pt>
                <c:pt idx="1540">
                  <c:v>2008.4166666665499</c:v>
                </c:pt>
                <c:pt idx="1541">
                  <c:v>2008.4999999998831</c:v>
                </c:pt>
                <c:pt idx="1542">
                  <c:v>2008.5833333332164</c:v>
                </c:pt>
                <c:pt idx="1543">
                  <c:v>2008.6666666665496</c:v>
                </c:pt>
                <c:pt idx="1544">
                  <c:v>2008.7499999998829</c:v>
                </c:pt>
                <c:pt idx="1545">
                  <c:v>2008.8333333332162</c:v>
                </c:pt>
                <c:pt idx="1546">
                  <c:v>2008.9166666665494</c:v>
                </c:pt>
                <c:pt idx="1547">
                  <c:v>2008.9999999998827</c:v>
                </c:pt>
                <c:pt idx="1548">
                  <c:v>2009.0833333332159</c:v>
                </c:pt>
                <c:pt idx="1549">
                  <c:v>2009.1666666665492</c:v>
                </c:pt>
                <c:pt idx="1550">
                  <c:v>2009.2499999998824</c:v>
                </c:pt>
                <c:pt idx="1551">
                  <c:v>2009.3333333332157</c:v>
                </c:pt>
                <c:pt idx="1552">
                  <c:v>2009.416666666549</c:v>
                </c:pt>
                <c:pt idx="1553">
                  <c:v>2009.4999999998822</c:v>
                </c:pt>
                <c:pt idx="1554">
                  <c:v>2009.5833333332155</c:v>
                </c:pt>
                <c:pt idx="1555">
                  <c:v>2009.6666666665487</c:v>
                </c:pt>
                <c:pt idx="1556">
                  <c:v>2009.749999999882</c:v>
                </c:pt>
                <c:pt idx="1557">
                  <c:v>2009.8333333332153</c:v>
                </c:pt>
                <c:pt idx="1558">
                  <c:v>2009.9166666665485</c:v>
                </c:pt>
                <c:pt idx="1559">
                  <c:v>2009.9999999998818</c:v>
                </c:pt>
                <c:pt idx="1560">
                  <c:v>2010.083333333215</c:v>
                </c:pt>
                <c:pt idx="1561">
                  <c:v>2010.1666666665483</c:v>
                </c:pt>
                <c:pt idx="1562">
                  <c:v>2010.2499999998815</c:v>
                </c:pt>
                <c:pt idx="1563">
                  <c:v>2010.3333333332148</c:v>
                </c:pt>
                <c:pt idx="1564">
                  <c:v>2010.4166666665481</c:v>
                </c:pt>
                <c:pt idx="1565">
                  <c:v>2010.4999999998813</c:v>
                </c:pt>
                <c:pt idx="1566">
                  <c:v>2010.5833333332146</c:v>
                </c:pt>
                <c:pt idx="1567">
                  <c:v>2010.6666666665478</c:v>
                </c:pt>
                <c:pt idx="1568">
                  <c:v>2010.7499999998811</c:v>
                </c:pt>
                <c:pt idx="1569">
                  <c:v>2010.8333333332143</c:v>
                </c:pt>
                <c:pt idx="1570">
                  <c:v>2010.9166666665476</c:v>
                </c:pt>
                <c:pt idx="1571">
                  <c:v>2010.9999999998809</c:v>
                </c:pt>
                <c:pt idx="1572">
                  <c:v>2011.0833333332141</c:v>
                </c:pt>
                <c:pt idx="1573">
                  <c:v>2011.1666666665474</c:v>
                </c:pt>
                <c:pt idx="1574">
                  <c:v>2011.2499999998806</c:v>
                </c:pt>
                <c:pt idx="1575">
                  <c:v>2011.3333333332139</c:v>
                </c:pt>
                <c:pt idx="1576">
                  <c:v>2011.4166666665471</c:v>
                </c:pt>
                <c:pt idx="1577">
                  <c:v>2011.4999999998804</c:v>
                </c:pt>
                <c:pt idx="1578">
                  <c:v>2011.5833333332137</c:v>
                </c:pt>
                <c:pt idx="1579">
                  <c:v>2011.6666666665469</c:v>
                </c:pt>
                <c:pt idx="1580">
                  <c:v>2011.7499999998802</c:v>
                </c:pt>
                <c:pt idx="1581">
                  <c:v>2011.8333333332134</c:v>
                </c:pt>
                <c:pt idx="1582">
                  <c:v>2011.9166666665467</c:v>
                </c:pt>
                <c:pt idx="1583">
                  <c:v>2011.9999999998799</c:v>
                </c:pt>
                <c:pt idx="1584">
                  <c:v>2012.0833333332132</c:v>
                </c:pt>
                <c:pt idx="1585">
                  <c:v>2012.1666666665465</c:v>
                </c:pt>
                <c:pt idx="1586">
                  <c:v>2012.2499999998797</c:v>
                </c:pt>
                <c:pt idx="1587">
                  <c:v>2012.333333333213</c:v>
                </c:pt>
                <c:pt idx="1588">
                  <c:v>2012.4166666665462</c:v>
                </c:pt>
                <c:pt idx="1589">
                  <c:v>2012.4999999998795</c:v>
                </c:pt>
                <c:pt idx="1590">
                  <c:v>2012.5833333332127</c:v>
                </c:pt>
                <c:pt idx="1591">
                  <c:v>2012.666666666546</c:v>
                </c:pt>
                <c:pt idx="1592">
                  <c:v>2012.7499999998793</c:v>
                </c:pt>
                <c:pt idx="1593">
                  <c:v>2012.8333333332125</c:v>
                </c:pt>
                <c:pt idx="1594">
                  <c:v>2012.9166666665458</c:v>
                </c:pt>
                <c:pt idx="1595">
                  <c:v>2012.999999999879</c:v>
                </c:pt>
                <c:pt idx="1596">
                  <c:v>2013.0833333332123</c:v>
                </c:pt>
                <c:pt idx="1597">
                  <c:v>2013.1666666665456</c:v>
                </c:pt>
                <c:pt idx="1598">
                  <c:v>2013.2499999998788</c:v>
                </c:pt>
                <c:pt idx="1599">
                  <c:v>2013.3333333332121</c:v>
                </c:pt>
                <c:pt idx="1600">
                  <c:v>2013.4166666665453</c:v>
                </c:pt>
                <c:pt idx="1601">
                  <c:v>2013.4999999998786</c:v>
                </c:pt>
                <c:pt idx="1602">
                  <c:v>2013.5833333332118</c:v>
                </c:pt>
                <c:pt idx="1603">
                  <c:v>2013.6666666665451</c:v>
                </c:pt>
                <c:pt idx="1604">
                  <c:v>2013.7499999998784</c:v>
                </c:pt>
                <c:pt idx="1605">
                  <c:v>2013.8333333332116</c:v>
                </c:pt>
                <c:pt idx="1606">
                  <c:v>2013.9166666665449</c:v>
                </c:pt>
                <c:pt idx="1607">
                  <c:v>2013.9999999998781</c:v>
                </c:pt>
                <c:pt idx="1608">
                  <c:v>2014.0833333332114</c:v>
                </c:pt>
                <c:pt idx="1609">
                  <c:v>2014.1666666665446</c:v>
                </c:pt>
                <c:pt idx="1610">
                  <c:v>2014.2499999998779</c:v>
                </c:pt>
                <c:pt idx="1611">
                  <c:v>2014.3333333332112</c:v>
                </c:pt>
                <c:pt idx="1612">
                  <c:v>2014.4166666665444</c:v>
                </c:pt>
                <c:pt idx="1613">
                  <c:v>2014.4999999998777</c:v>
                </c:pt>
                <c:pt idx="1614">
                  <c:v>2014.5833333332109</c:v>
                </c:pt>
                <c:pt idx="1615">
                  <c:v>2014.6666666665442</c:v>
                </c:pt>
                <c:pt idx="1616">
                  <c:v>2014.7499999998774</c:v>
                </c:pt>
                <c:pt idx="1617">
                  <c:v>2014.8333333332107</c:v>
                </c:pt>
                <c:pt idx="1618">
                  <c:v>2014.916666666544</c:v>
                </c:pt>
                <c:pt idx="1619">
                  <c:v>2014.9999999998772</c:v>
                </c:pt>
                <c:pt idx="1620">
                  <c:v>2015.0833333332105</c:v>
                </c:pt>
                <c:pt idx="1621">
                  <c:v>2015.1666666665437</c:v>
                </c:pt>
                <c:pt idx="1622">
                  <c:v>2015.249999999877</c:v>
                </c:pt>
                <c:pt idx="1623">
                  <c:v>2015.3333333332102</c:v>
                </c:pt>
                <c:pt idx="1624">
                  <c:v>2015.4166666665435</c:v>
                </c:pt>
                <c:pt idx="1625">
                  <c:v>2015.4999999998768</c:v>
                </c:pt>
                <c:pt idx="1626">
                  <c:v>2015.58333333321</c:v>
                </c:pt>
                <c:pt idx="1627">
                  <c:v>2015.6666666665433</c:v>
                </c:pt>
                <c:pt idx="1628">
                  <c:v>2015.7499999998765</c:v>
                </c:pt>
                <c:pt idx="1629">
                  <c:v>2015.8333333332098</c:v>
                </c:pt>
                <c:pt idx="1630">
                  <c:v>2015.9166666665431</c:v>
                </c:pt>
              </c:numCache>
            </c:numRef>
          </c:xVal>
          <c:yVal>
            <c:numRef>
              <c:f>SOI!$M$22:$M$1652</c:f>
              <c:numCache>
                <c:formatCode>General</c:formatCode>
                <c:ptCount val="1631"/>
                <c:pt idx="0">
                  <c:v>1.2333333333333334</c:v>
                </c:pt>
                <c:pt idx="1">
                  <c:v>1.1800000000000002</c:v>
                </c:pt>
                <c:pt idx="2">
                  <c:v>1.1857142857142857</c:v>
                </c:pt>
                <c:pt idx="3">
                  <c:v>1.5</c:v>
                </c:pt>
                <c:pt idx="4">
                  <c:v>1.5142857142857145</c:v>
                </c:pt>
                <c:pt idx="5">
                  <c:v>1.5</c:v>
                </c:pt>
                <c:pt idx="6">
                  <c:v>1.5999999999999999</c:v>
                </c:pt>
                <c:pt idx="7">
                  <c:v>1.5</c:v>
                </c:pt>
                <c:pt idx="8">
                  <c:v>1.2142857142857142</c:v>
                </c:pt>
                <c:pt idx="9">
                  <c:v>0.94285714285714306</c:v>
                </c:pt>
                <c:pt idx="10">
                  <c:v>0.87142857142857133</c:v>
                </c:pt>
                <c:pt idx="11">
                  <c:v>0.87142857142857133</c:v>
                </c:pt>
                <c:pt idx="12">
                  <c:v>0.5714285714285714</c:v>
                </c:pt>
                <c:pt idx="13">
                  <c:v>0.21428571428571422</c:v>
                </c:pt>
                <c:pt idx="14">
                  <c:v>0.24285714285714283</c:v>
                </c:pt>
                <c:pt idx="15">
                  <c:v>0.31428571428571422</c:v>
                </c:pt>
                <c:pt idx="16">
                  <c:v>0.22857142857142851</c:v>
                </c:pt>
                <c:pt idx="17">
                  <c:v>-0.32857142857142863</c:v>
                </c:pt>
                <c:pt idx="18">
                  <c:v>-0.61428571428571421</c:v>
                </c:pt>
                <c:pt idx="19">
                  <c:v>-0.48571428571428577</c:v>
                </c:pt>
                <c:pt idx="20">
                  <c:v>-0.6</c:v>
                </c:pt>
                <c:pt idx="21">
                  <c:v>-0.74285714285714288</c:v>
                </c:pt>
                <c:pt idx="22">
                  <c:v>-0.5714285714285714</c:v>
                </c:pt>
                <c:pt idx="23">
                  <c:v>-0.52857142857142858</c:v>
                </c:pt>
                <c:pt idx="24">
                  <c:v>-0.31428571428571433</c:v>
                </c:pt>
                <c:pt idx="25">
                  <c:v>-0.55714285714285716</c:v>
                </c:pt>
                <c:pt idx="26">
                  <c:v>-1.0428571428571429</c:v>
                </c:pt>
                <c:pt idx="27">
                  <c:v>-1.3714285714285717</c:v>
                </c:pt>
                <c:pt idx="28">
                  <c:v>-1.6714285714285715</c:v>
                </c:pt>
                <c:pt idx="29">
                  <c:v>-1.9285714285714286</c:v>
                </c:pt>
                <c:pt idx="30">
                  <c:v>-1.6857142857142855</c:v>
                </c:pt>
                <c:pt idx="31">
                  <c:v>-1.5857142857142856</c:v>
                </c:pt>
                <c:pt idx="32">
                  <c:v>-1.0000000000000002</c:v>
                </c:pt>
                <c:pt idx="33">
                  <c:v>-0.81428571428571428</c:v>
                </c:pt>
                <c:pt idx="34">
                  <c:v>-0.74285714285714288</c:v>
                </c:pt>
                <c:pt idx="35">
                  <c:v>-0.25714285714285723</c:v>
                </c:pt>
                <c:pt idx="36">
                  <c:v>9.9999999999999964E-2</c:v>
                </c:pt>
                <c:pt idx="37">
                  <c:v>2.8571428571428518E-2</c:v>
                </c:pt>
                <c:pt idx="38">
                  <c:v>-0.22857142857142865</c:v>
                </c:pt>
                <c:pt idx="39">
                  <c:v>-0.6714285714285716</c:v>
                </c:pt>
                <c:pt idx="40">
                  <c:v>-0.64285714285714302</c:v>
                </c:pt>
                <c:pt idx="41">
                  <c:v>-0.17142857142857143</c:v>
                </c:pt>
                <c:pt idx="42">
                  <c:v>-0.44285714285714295</c:v>
                </c:pt>
                <c:pt idx="43">
                  <c:v>-1.1714285714285713</c:v>
                </c:pt>
                <c:pt idx="44">
                  <c:v>-1.4571428571428573</c:v>
                </c:pt>
                <c:pt idx="45">
                  <c:v>-1.2714285714285716</c:v>
                </c:pt>
                <c:pt idx="46">
                  <c:v>-0.94285714285714306</c:v>
                </c:pt>
                <c:pt idx="47">
                  <c:v>-0.74285714285714288</c:v>
                </c:pt>
                <c:pt idx="48">
                  <c:v>-0.68571428571428572</c:v>
                </c:pt>
                <c:pt idx="49">
                  <c:v>-0.37142857142857144</c:v>
                </c:pt>
                <c:pt idx="50">
                  <c:v>0.12857142857142859</c:v>
                </c:pt>
                <c:pt idx="51">
                  <c:v>0.19999999999999998</c:v>
                </c:pt>
                <c:pt idx="52">
                  <c:v>0.11428571428571424</c:v>
                </c:pt>
                <c:pt idx="53">
                  <c:v>0</c:v>
                </c:pt>
                <c:pt idx="54">
                  <c:v>0</c:v>
                </c:pt>
                <c:pt idx="55">
                  <c:v>-0.44285714285714289</c:v>
                </c:pt>
                <c:pt idx="56">
                  <c:v>-0.94285714285714284</c:v>
                </c:pt>
                <c:pt idx="57">
                  <c:v>-0.90000000000000013</c:v>
                </c:pt>
                <c:pt idx="58">
                  <c:v>-0.48571428571428588</c:v>
                </c:pt>
                <c:pt idx="59">
                  <c:v>-0.21428571428571441</c:v>
                </c:pt>
                <c:pt idx="60">
                  <c:v>-0.10000000000000002</c:v>
                </c:pt>
                <c:pt idx="61">
                  <c:v>-0.20000000000000009</c:v>
                </c:pt>
                <c:pt idx="62">
                  <c:v>0.24285714285714285</c:v>
                </c:pt>
                <c:pt idx="63">
                  <c:v>0.42857142857142866</c:v>
                </c:pt>
                <c:pt idx="64">
                  <c:v>0.5</c:v>
                </c:pt>
                <c:pt idx="65">
                  <c:v>7.1428571428571466E-2</c:v>
                </c:pt>
                <c:pt idx="66">
                  <c:v>-0.10000000000000002</c:v>
                </c:pt>
                <c:pt idx="67">
                  <c:v>-0.22857142857142859</c:v>
                </c:pt>
                <c:pt idx="68">
                  <c:v>7.1428571428571411E-2</c:v>
                </c:pt>
                <c:pt idx="69">
                  <c:v>-8.5714285714285743E-2</c:v>
                </c:pt>
                <c:pt idx="70">
                  <c:v>0.27142857142857141</c:v>
                </c:pt>
                <c:pt idx="71">
                  <c:v>0.21428571428571427</c:v>
                </c:pt>
                <c:pt idx="72">
                  <c:v>0.44285714285714289</c:v>
                </c:pt>
                <c:pt idx="73">
                  <c:v>0.51428571428571423</c:v>
                </c:pt>
                <c:pt idx="74">
                  <c:v>0.42857142857142855</c:v>
                </c:pt>
                <c:pt idx="75">
                  <c:v>0.31428571428571433</c:v>
                </c:pt>
                <c:pt idx="76">
                  <c:v>0.55714285714285716</c:v>
                </c:pt>
                <c:pt idx="77">
                  <c:v>0.52857142857142858</c:v>
                </c:pt>
                <c:pt idx="78">
                  <c:v>0.6</c:v>
                </c:pt>
                <c:pt idx="79">
                  <c:v>0.5</c:v>
                </c:pt>
                <c:pt idx="80">
                  <c:v>0.72857142857142854</c:v>
                </c:pt>
                <c:pt idx="81">
                  <c:v>0.7857142857142857</c:v>
                </c:pt>
                <c:pt idx="82">
                  <c:v>0.9</c:v>
                </c:pt>
                <c:pt idx="83">
                  <c:v>0.77142857142857146</c:v>
                </c:pt>
                <c:pt idx="84">
                  <c:v>0.51428571428571435</c:v>
                </c:pt>
                <c:pt idx="85">
                  <c:v>0.5</c:v>
                </c:pt>
                <c:pt idx="86">
                  <c:v>0.72857142857142854</c:v>
                </c:pt>
                <c:pt idx="87">
                  <c:v>0.51428571428571435</c:v>
                </c:pt>
                <c:pt idx="88">
                  <c:v>0.61428571428571421</c:v>
                </c:pt>
                <c:pt idx="89">
                  <c:v>0.6</c:v>
                </c:pt>
                <c:pt idx="90">
                  <c:v>0.52857142857142858</c:v>
                </c:pt>
                <c:pt idx="91">
                  <c:v>0.84285714285714286</c:v>
                </c:pt>
                <c:pt idx="92">
                  <c:v>0.52857142857142869</c:v>
                </c:pt>
                <c:pt idx="93">
                  <c:v>0.34285714285714286</c:v>
                </c:pt>
                <c:pt idx="94">
                  <c:v>0.28571428571428564</c:v>
                </c:pt>
                <c:pt idx="95">
                  <c:v>-0.12857142857142859</c:v>
                </c:pt>
                <c:pt idx="96">
                  <c:v>-0.42857142857142855</c:v>
                </c:pt>
                <c:pt idx="97">
                  <c:v>-0.5714285714285714</c:v>
                </c:pt>
                <c:pt idx="98">
                  <c:v>-1.0285714285714287</c:v>
                </c:pt>
                <c:pt idx="99">
                  <c:v>-0.9</c:v>
                </c:pt>
                <c:pt idx="100">
                  <c:v>-1.0428571428571429</c:v>
                </c:pt>
                <c:pt idx="101">
                  <c:v>-1.1857142857142857</c:v>
                </c:pt>
                <c:pt idx="102">
                  <c:v>-1.0857142857142856</c:v>
                </c:pt>
                <c:pt idx="103">
                  <c:v>-0.84285714285714308</c:v>
                </c:pt>
                <c:pt idx="104">
                  <c:v>-1.0428571428571429</c:v>
                </c:pt>
                <c:pt idx="105">
                  <c:v>-0.6</c:v>
                </c:pt>
                <c:pt idx="106">
                  <c:v>-0.87142857142857133</c:v>
                </c:pt>
                <c:pt idx="107">
                  <c:v>-0.6428571428571429</c:v>
                </c:pt>
                <c:pt idx="108">
                  <c:v>-0.48571428571428565</c:v>
                </c:pt>
                <c:pt idx="109">
                  <c:v>-0.12857142857142856</c:v>
                </c:pt>
                <c:pt idx="110">
                  <c:v>-0.21428571428571433</c:v>
                </c:pt>
                <c:pt idx="111">
                  <c:v>0.22857142857142851</c:v>
                </c:pt>
                <c:pt idx="112">
                  <c:v>0.1142857142857143</c:v>
                </c:pt>
                <c:pt idx="113">
                  <c:v>0.48571428571428565</c:v>
                </c:pt>
                <c:pt idx="114">
                  <c:v>0.42857142857142855</c:v>
                </c:pt>
                <c:pt idx="115">
                  <c:v>0.58571428571428574</c:v>
                </c:pt>
                <c:pt idx="116">
                  <c:v>0.67142857142857149</c:v>
                </c:pt>
                <c:pt idx="117">
                  <c:v>0.94285714285714284</c:v>
                </c:pt>
                <c:pt idx="118">
                  <c:v>1.1428571428571428</c:v>
                </c:pt>
                <c:pt idx="119">
                  <c:v>1.0714285714285714</c:v>
                </c:pt>
                <c:pt idx="120">
                  <c:v>1.1285714285714286</c:v>
                </c:pt>
                <c:pt idx="121">
                  <c:v>1.0571428571428574</c:v>
                </c:pt>
                <c:pt idx="122">
                  <c:v>0.77142857142857146</c:v>
                </c:pt>
                <c:pt idx="123">
                  <c:v>0.32857142857142874</c:v>
                </c:pt>
                <c:pt idx="124">
                  <c:v>4.2857142857142851E-2</c:v>
                </c:pt>
                <c:pt idx="125">
                  <c:v>-0.27142857142857141</c:v>
                </c:pt>
                <c:pt idx="126">
                  <c:v>-0.22857142857142859</c:v>
                </c:pt>
                <c:pt idx="127">
                  <c:v>-0.2857142857142857</c:v>
                </c:pt>
                <c:pt idx="128">
                  <c:v>8.571428571428566E-2</c:v>
                </c:pt>
                <c:pt idx="129">
                  <c:v>0.11428571428571428</c:v>
                </c:pt>
                <c:pt idx="130">
                  <c:v>0.22857142857142856</c:v>
                </c:pt>
                <c:pt idx="131">
                  <c:v>0.38571428571428568</c:v>
                </c:pt>
                <c:pt idx="132">
                  <c:v>0.62857142857142845</c:v>
                </c:pt>
                <c:pt idx="133">
                  <c:v>0.62857142857142845</c:v>
                </c:pt>
                <c:pt idx="134">
                  <c:v>0.67142857142857137</c:v>
                </c:pt>
                <c:pt idx="135">
                  <c:v>0.44285714285714278</c:v>
                </c:pt>
                <c:pt idx="136">
                  <c:v>0.55714285714285716</c:v>
                </c:pt>
                <c:pt idx="137">
                  <c:v>0.7142857142857143</c:v>
                </c:pt>
                <c:pt idx="138">
                  <c:v>0.6</c:v>
                </c:pt>
                <c:pt idx="139">
                  <c:v>0.47142857142857142</c:v>
                </c:pt>
                <c:pt idx="140">
                  <c:v>0.48571428571428571</c:v>
                </c:pt>
                <c:pt idx="141">
                  <c:v>0.34285714285714292</c:v>
                </c:pt>
                <c:pt idx="142">
                  <c:v>0.31428571428571433</c:v>
                </c:pt>
                <c:pt idx="143">
                  <c:v>0.45714285714285718</c:v>
                </c:pt>
                <c:pt idx="144">
                  <c:v>0.65714285714285714</c:v>
                </c:pt>
                <c:pt idx="145">
                  <c:v>0.84285714285714286</c:v>
                </c:pt>
                <c:pt idx="146">
                  <c:v>0.98571428571428577</c:v>
                </c:pt>
                <c:pt idx="147">
                  <c:v>0.94285714285714295</c:v>
                </c:pt>
                <c:pt idx="148">
                  <c:v>0.94285714285714284</c:v>
                </c:pt>
                <c:pt idx="149">
                  <c:v>0.87142857142857133</c:v>
                </c:pt>
                <c:pt idx="150">
                  <c:v>0.44285714285714295</c:v>
                </c:pt>
                <c:pt idx="151">
                  <c:v>0.17142857142857132</c:v>
                </c:pt>
                <c:pt idx="152">
                  <c:v>0.1142857142857143</c:v>
                </c:pt>
                <c:pt idx="153">
                  <c:v>1.4285714285714266E-2</c:v>
                </c:pt>
                <c:pt idx="154">
                  <c:v>0.25714285714285712</c:v>
                </c:pt>
                <c:pt idx="155">
                  <c:v>0.51428571428571435</c:v>
                </c:pt>
                <c:pt idx="156">
                  <c:v>0.82857142857142863</c:v>
                </c:pt>
                <c:pt idx="157">
                  <c:v>1.3142857142857145</c:v>
                </c:pt>
                <c:pt idx="158">
                  <c:v>1.5714285714285714</c:v>
                </c:pt>
                <c:pt idx="159">
                  <c:v>1.6142857142857141</c:v>
                </c:pt>
                <c:pt idx="160">
                  <c:v>1.7571428571428569</c:v>
                </c:pt>
                <c:pt idx="161">
                  <c:v>1.4714285714285713</c:v>
                </c:pt>
                <c:pt idx="162">
                  <c:v>1.4857142857142855</c:v>
                </c:pt>
                <c:pt idx="163">
                  <c:v>1.1142857142857143</c:v>
                </c:pt>
                <c:pt idx="164">
                  <c:v>1.0714285714285714</c:v>
                </c:pt>
                <c:pt idx="165">
                  <c:v>1.0142857142857142</c:v>
                </c:pt>
                <c:pt idx="166">
                  <c:v>0.98571428571428577</c:v>
                </c:pt>
                <c:pt idx="167">
                  <c:v>0.8999999999999998</c:v>
                </c:pt>
                <c:pt idx="168">
                  <c:v>0.87142857142857122</c:v>
                </c:pt>
                <c:pt idx="169">
                  <c:v>0.77142857142857135</c:v>
                </c:pt>
                <c:pt idx="170">
                  <c:v>1.0571428571428572</c:v>
                </c:pt>
                <c:pt idx="171">
                  <c:v>0.54285714285714282</c:v>
                </c:pt>
                <c:pt idx="172">
                  <c:v>0.28571428571428575</c:v>
                </c:pt>
                <c:pt idx="173">
                  <c:v>0.17142857142857146</c:v>
                </c:pt>
                <c:pt idx="174">
                  <c:v>-0.12857142857142853</c:v>
                </c:pt>
                <c:pt idx="175">
                  <c:v>-1.4285714285714251E-2</c:v>
                </c:pt>
                <c:pt idx="176">
                  <c:v>-5.7142857142857106E-2</c:v>
                </c:pt>
                <c:pt idx="177">
                  <c:v>-1.4285714285714266E-2</c:v>
                </c:pt>
                <c:pt idx="178">
                  <c:v>0.4142857142857142</c:v>
                </c:pt>
                <c:pt idx="179">
                  <c:v>0.68571428571428572</c:v>
                </c:pt>
                <c:pt idx="180">
                  <c:v>0.84285714285714286</c:v>
                </c:pt>
                <c:pt idx="181">
                  <c:v>0.88571428571428579</c:v>
                </c:pt>
                <c:pt idx="182">
                  <c:v>0.62857142857142845</c:v>
                </c:pt>
                <c:pt idx="183">
                  <c:v>0.35714285714285704</c:v>
                </c:pt>
                <c:pt idx="184">
                  <c:v>-5.7142857142857162E-2</c:v>
                </c:pt>
                <c:pt idx="185">
                  <c:v>-0.3</c:v>
                </c:pt>
                <c:pt idx="186">
                  <c:v>-0.41428571428571426</c:v>
                </c:pt>
                <c:pt idx="187">
                  <c:v>-0.84285714285714275</c:v>
                </c:pt>
                <c:pt idx="188">
                  <c:v>-0.6</c:v>
                </c:pt>
                <c:pt idx="189">
                  <c:v>-0.21428571428571427</c:v>
                </c:pt>
                <c:pt idx="190">
                  <c:v>2.8571428571428598E-2</c:v>
                </c:pt>
                <c:pt idx="191">
                  <c:v>0.11428571428571428</c:v>
                </c:pt>
                <c:pt idx="192">
                  <c:v>7.1428571428571466E-2</c:v>
                </c:pt>
                <c:pt idx="193">
                  <c:v>-0.37142857142857144</c:v>
                </c:pt>
                <c:pt idx="194">
                  <c:v>-0.41428571428571431</c:v>
                </c:pt>
                <c:pt idx="195">
                  <c:v>-0.61428571428571421</c:v>
                </c:pt>
                <c:pt idx="196">
                  <c:v>-0.91428571428571437</c:v>
                </c:pt>
                <c:pt idx="197">
                  <c:v>-0.91428571428571437</c:v>
                </c:pt>
                <c:pt idx="198">
                  <c:v>-0.81428571428571428</c:v>
                </c:pt>
                <c:pt idx="199">
                  <c:v>-0.6</c:v>
                </c:pt>
                <c:pt idx="200">
                  <c:v>-0.47142857142857142</c:v>
                </c:pt>
                <c:pt idx="201">
                  <c:v>-0.35714285714285715</c:v>
                </c:pt>
                <c:pt idx="202">
                  <c:v>-0.42857142857142849</c:v>
                </c:pt>
                <c:pt idx="203">
                  <c:v>-0.45714285714285718</c:v>
                </c:pt>
                <c:pt idx="204">
                  <c:v>-0.52857142857142858</c:v>
                </c:pt>
                <c:pt idx="205">
                  <c:v>-0.5714285714285714</c:v>
                </c:pt>
                <c:pt idx="206">
                  <c:v>-0.51428571428571435</c:v>
                </c:pt>
                <c:pt idx="207">
                  <c:v>-0.27142857142857141</c:v>
                </c:pt>
                <c:pt idx="208">
                  <c:v>-0.17142857142857146</c:v>
                </c:pt>
                <c:pt idx="209">
                  <c:v>0</c:v>
                </c:pt>
                <c:pt idx="210">
                  <c:v>-4.2857142857142864E-2</c:v>
                </c:pt>
                <c:pt idx="211">
                  <c:v>5.7142857142857141E-2</c:v>
                </c:pt>
                <c:pt idx="212">
                  <c:v>0.22857142857142856</c:v>
                </c:pt>
                <c:pt idx="213">
                  <c:v>0.11428571428571425</c:v>
                </c:pt>
                <c:pt idx="214">
                  <c:v>2.8571428571428536E-2</c:v>
                </c:pt>
                <c:pt idx="215">
                  <c:v>0.18571428571428569</c:v>
                </c:pt>
                <c:pt idx="216">
                  <c:v>0.19999999999999998</c:v>
                </c:pt>
                <c:pt idx="217">
                  <c:v>0.27142857142857135</c:v>
                </c:pt>
                <c:pt idx="218">
                  <c:v>0.4142857142857142</c:v>
                </c:pt>
                <c:pt idx="219">
                  <c:v>0.38571428571428573</c:v>
                </c:pt>
                <c:pt idx="220">
                  <c:v>0.47142857142857142</c:v>
                </c:pt>
                <c:pt idx="221">
                  <c:v>0.42857142857142855</c:v>
                </c:pt>
                <c:pt idx="222">
                  <c:v>5.7142857142857127E-2</c:v>
                </c:pt>
                <c:pt idx="223">
                  <c:v>-7.1428571428571425E-2</c:v>
                </c:pt>
                <c:pt idx="224">
                  <c:v>0.27142857142857146</c:v>
                </c:pt>
                <c:pt idx="225">
                  <c:v>0.44285714285714278</c:v>
                </c:pt>
                <c:pt idx="226">
                  <c:v>0.44285714285714278</c:v>
                </c:pt>
                <c:pt idx="227">
                  <c:v>0.41428571428571431</c:v>
                </c:pt>
                <c:pt idx="228">
                  <c:v>0.42857142857142855</c:v>
                </c:pt>
                <c:pt idx="229">
                  <c:v>0.57142857142857151</c:v>
                </c:pt>
                <c:pt idx="230">
                  <c:v>0.6000000000000002</c:v>
                </c:pt>
                <c:pt idx="231">
                  <c:v>0.12857142857142861</c:v>
                </c:pt>
                <c:pt idx="232">
                  <c:v>-0.17142857142857143</c:v>
                </c:pt>
                <c:pt idx="233">
                  <c:v>-1.4285714285714299E-2</c:v>
                </c:pt>
                <c:pt idx="234">
                  <c:v>0.41428571428571426</c:v>
                </c:pt>
                <c:pt idx="235">
                  <c:v>0.45714285714285718</c:v>
                </c:pt>
                <c:pt idx="236">
                  <c:v>0.52857142857142858</c:v>
                </c:pt>
                <c:pt idx="237">
                  <c:v>0.58571428571428574</c:v>
                </c:pt>
                <c:pt idx="238">
                  <c:v>0.44285714285714278</c:v>
                </c:pt>
                <c:pt idx="239">
                  <c:v>0.27142857142857152</c:v>
                </c:pt>
                <c:pt idx="240">
                  <c:v>-7.1428571428571411E-2</c:v>
                </c:pt>
                <c:pt idx="241">
                  <c:v>-0.15714285714285708</c:v>
                </c:pt>
                <c:pt idx="242">
                  <c:v>-4.2857142857142802E-2</c:v>
                </c:pt>
                <c:pt idx="243">
                  <c:v>-8.5714285714285646E-2</c:v>
                </c:pt>
                <c:pt idx="244">
                  <c:v>-0.55714285714285716</c:v>
                </c:pt>
                <c:pt idx="245">
                  <c:v>-0.6428571428571429</c:v>
                </c:pt>
                <c:pt idx="246">
                  <c:v>-0.62857142857142845</c:v>
                </c:pt>
                <c:pt idx="247">
                  <c:v>-0.59999999999999987</c:v>
                </c:pt>
                <c:pt idx="248">
                  <c:v>-0.97142857142857142</c:v>
                </c:pt>
                <c:pt idx="249">
                  <c:v>-0.97142857142857142</c:v>
                </c:pt>
                <c:pt idx="250">
                  <c:v>-0.68571428571428583</c:v>
                </c:pt>
                <c:pt idx="251">
                  <c:v>-0.1</c:v>
                </c:pt>
                <c:pt idx="252">
                  <c:v>0.42857142857142855</c:v>
                </c:pt>
                <c:pt idx="253">
                  <c:v>0.84285714285714286</c:v>
                </c:pt>
                <c:pt idx="254">
                  <c:v>1.2142857142857142</c:v>
                </c:pt>
                <c:pt idx="255">
                  <c:v>1.4857142857142858</c:v>
                </c:pt>
                <c:pt idx="256">
                  <c:v>1.1285714285714286</c:v>
                </c:pt>
                <c:pt idx="257">
                  <c:v>0.34285714285714286</c:v>
                </c:pt>
                <c:pt idx="258">
                  <c:v>0.14285714285714279</c:v>
                </c:pt>
                <c:pt idx="259">
                  <c:v>0</c:v>
                </c:pt>
                <c:pt idx="260">
                  <c:v>0.12857142857142861</c:v>
                </c:pt>
                <c:pt idx="261">
                  <c:v>-8.5714285714285784E-2</c:v>
                </c:pt>
                <c:pt idx="262">
                  <c:v>1.4285714285714299E-2</c:v>
                </c:pt>
                <c:pt idx="263">
                  <c:v>0.49999999999999989</c:v>
                </c:pt>
                <c:pt idx="264">
                  <c:v>1.4857142857142858</c:v>
                </c:pt>
                <c:pt idx="265">
                  <c:v>1.7</c:v>
                </c:pt>
                <c:pt idx="266">
                  <c:v>1.9285714285714284</c:v>
                </c:pt>
                <c:pt idx="267">
                  <c:v>1.4000000000000001</c:v>
                </c:pt>
                <c:pt idx="268">
                  <c:v>1.0571428571428572</c:v>
                </c:pt>
                <c:pt idx="269">
                  <c:v>0.71428571428571441</c:v>
                </c:pt>
                <c:pt idx="270">
                  <c:v>0.65714285714285725</c:v>
                </c:pt>
                <c:pt idx="271">
                  <c:v>0.28571428571428575</c:v>
                </c:pt>
                <c:pt idx="272">
                  <c:v>0.1142857142857143</c:v>
                </c:pt>
                <c:pt idx="273">
                  <c:v>-9.999999999999995E-2</c:v>
                </c:pt>
                <c:pt idx="274">
                  <c:v>0.19999999999999998</c:v>
                </c:pt>
                <c:pt idx="275">
                  <c:v>0.65714285714285714</c:v>
                </c:pt>
                <c:pt idx="276">
                  <c:v>0.81428571428571428</c:v>
                </c:pt>
                <c:pt idx="277">
                  <c:v>0.67142857142857137</c:v>
                </c:pt>
                <c:pt idx="278">
                  <c:v>0.54285714285714282</c:v>
                </c:pt>
                <c:pt idx="279">
                  <c:v>0.58571428571428563</c:v>
                </c:pt>
                <c:pt idx="280">
                  <c:v>0.72857142857142854</c:v>
                </c:pt>
                <c:pt idx="281">
                  <c:v>0.54285714285714293</c:v>
                </c:pt>
                <c:pt idx="282">
                  <c:v>0.24285714285714285</c:v>
                </c:pt>
                <c:pt idx="283">
                  <c:v>0.19999999999999998</c:v>
                </c:pt>
                <c:pt idx="284">
                  <c:v>0.5</c:v>
                </c:pt>
                <c:pt idx="285">
                  <c:v>0.88571428571428579</c:v>
                </c:pt>
                <c:pt idx="286">
                  <c:v>1.0428571428571429</c:v>
                </c:pt>
                <c:pt idx="287">
                  <c:v>1.2142857142857142</c:v>
                </c:pt>
                <c:pt idx="288">
                  <c:v>1.3571428571428572</c:v>
                </c:pt>
                <c:pt idx="289">
                  <c:v>1.3714285714285714</c:v>
                </c:pt>
                <c:pt idx="290">
                  <c:v>1.0714285714285714</c:v>
                </c:pt>
                <c:pt idx="291">
                  <c:v>0.79999999999999993</c:v>
                </c:pt>
                <c:pt idx="292">
                  <c:v>0.52857142857142836</c:v>
                </c:pt>
                <c:pt idx="293">
                  <c:v>0.2428571428571428</c:v>
                </c:pt>
                <c:pt idx="294">
                  <c:v>-0.22857142857142856</c:v>
                </c:pt>
                <c:pt idx="295">
                  <c:v>-0.27142857142857146</c:v>
                </c:pt>
                <c:pt idx="296">
                  <c:v>-0.31428571428571433</c:v>
                </c:pt>
                <c:pt idx="297">
                  <c:v>-0.5</c:v>
                </c:pt>
                <c:pt idx="298">
                  <c:v>-0.91428571428571437</c:v>
                </c:pt>
                <c:pt idx="299">
                  <c:v>-1.5</c:v>
                </c:pt>
                <c:pt idx="300">
                  <c:v>-2.0142857142857142</c:v>
                </c:pt>
                <c:pt idx="301">
                  <c:v>-2.3142857142857145</c:v>
                </c:pt>
                <c:pt idx="302">
                  <c:v>-2.7571428571428571</c:v>
                </c:pt>
                <c:pt idx="303">
                  <c:v>-2.7571428571428571</c:v>
                </c:pt>
                <c:pt idx="304">
                  <c:v>-2.5857142857142854</c:v>
                </c:pt>
                <c:pt idx="305">
                  <c:v>-2.4571428571428569</c:v>
                </c:pt>
                <c:pt idx="306">
                  <c:v>-2.0428571428571427</c:v>
                </c:pt>
                <c:pt idx="307">
                  <c:v>-1.6428571428571428</c:v>
                </c:pt>
                <c:pt idx="308">
                  <c:v>-1.2428571428571427</c:v>
                </c:pt>
                <c:pt idx="309">
                  <c:v>-1.0714285714285716</c:v>
                </c:pt>
                <c:pt idx="310">
                  <c:v>-0.97142857142857142</c:v>
                </c:pt>
                <c:pt idx="311">
                  <c:v>-0.87142857142857155</c:v>
                </c:pt>
                <c:pt idx="312">
                  <c:v>-0.77142857142857146</c:v>
                </c:pt>
                <c:pt idx="313">
                  <c:v>-0.75714285714285712</c:v>
                </c:pt>
                <c:pt idx="314">
                  <c:v>-0.52857142857142858</c:v>
                </c:pt>
                <c:pt idx="315">
                  <c:v>-0.12857142857142856</c:v>
                </c:pt>
                <c:pt idx="316">
                  <c:v>0.25714285714285717</c:v>
                </c:pt>
                <c:pt idx="317">
                  <c:v>0.3</c:v>
                </c:pt>
                <c:pt idx="318">
                  <c:v>0.5714285714285714</c:v>
                </c:pt>
                <c:pt idx="319">
                  <c:v>0.68571428571428583</c:v>
                </c:pt>
                <c:pt idx="320">
                  <c:v>0.7857142857142857</c:v>
                </c:pt>
                <c:pt idx="321">
                  <c:v>0.68571428571428572</c:v>
                </c:pt>
                <c:pt idx="322">
                  <c:v>0.41428571428571431</c:v>
                </c:pt>
                <c:pt idx="323">
                  <c:v>0.11428571428571425</c:v>
                </c:pt>
                <c:pt idx="324">
                  <c:v>2.8571428571428546E-2</c:v>
                </c:pt>
                <c:pt idx="325">
                  <c:v>-0.21428571428571427</c:v>
                </c:pt>
                <c:pt idx="326">
                  <c:v>-0.2857142857142857</c:v>
                </c:pt>
                <c:pt idx="327">
                  <c:v>-0.45714285714285718</c:v>
                </c:pt>
                <c:pt idx="328">
                  <c:v>-0.32857142857142857</c:v>
                </c:pt>
                <c:pt idx="329">
                  <c:v>-0.45714285714285718</c:v>
                </c:pt>
                <c:pt idx="330">
                  <c:v>-0.5</c:v>
                </c:pt>
                <c:pt idx="331">
                  <c:v>-0.54285714285714293</c:v>
                </c:pt>
                <c:pt idx="332">
                  <c:v>-0.54285714285714282</c:v>
                </c:pt>
                <c:pt idx="333">
                  <c:v>-0.35714285714285715</c:v>
                </c:pt>
                <c:pt idx="334">
                  <c:v>-0.31428571428571433</c:v>
                </c:pt>
                <c:pt idx="335">
                  <c:v>-0.3571428571428571</c:v>
                </c:pt>
                <c:pt idx="336">
                  <c:v>-0.18571428571428575</c:v>
                </c:pt>
                <c:pt idx="337">
                  <c:v>-8.5714285714285701E-2</c:v>
                </c:pt>
                <c:pt idx="338">
                  <c:v>0.27142857142857146</c:v>
                </c:pt>
                <c:pt idx="339">
                  <c:v>0.34285714285714292</c:v>
                </c:pt>
                <c:pt idx="340">
                  <c:v>0.6428571428571429</c:v>
                </c:pt>
                <c:pt idx="341">
                  <c:v>0.88571428571428579</c:v>
                </c:pt>
                <c:pt idx="342">
                  <c:v>0.88571428571428579</c:v>
                </c:pt>
                <c:pt idx="343">
                  <c:v>0.6</c:v>
                </c:pt>
                <c:pt idx="344">
                  <c:v>0.45714285714285724</c:v>
                </c:pt>
                <c:pt idx="345">
                  <c:v>0.22857142857142851</c:v>
                </c:pt>
                <c:pt idx="346">
                  <c:v>-7.1428571428571494E-2</c:v>
                </c:pt>
                <c:pt idx="347">
                  <c:v>-0.68571428571428572</c:v>
                </c:pt>
                <c:pt idx="348">
                  <c:v>-0.79999999999999993</c:v>
                </c:pt>
                <c:pt idx="349">
                  <c:v>-0.52857142857142858</c:v>
                </c:pt>
                <c:pt idx="350">
                  <c:v>-0.18571428571428575</c:v>
                </c:pt>
                <c:pt idx="351">
                  <c:v>5.7142857142857162E-2</c:v>
                </c:pt>
                <c:pt idx="352">
                  <c:v>-9.9999999999999978E-2</c:v>
                </c:pt>
                <c:pt idx="353">
                  <c:v>8.5714285714285743E-2</c:v>
                </c:pt>
                <c:pt idx="354">
                  <c:v>0.35714285714285715</c:v>
                </c:pt>
                <c:pt idx="355">
                  <c:v>0.4</c:v>
                </c:pt>
                <c:pt idx="356">
                  <c:v>2.8571428571428564E-2</c:v>
                </c:pt>
                <c:pt idx="357">
                  <c:v>0.14285714285714285</c:v>
                </c:pt>
                <c:pt idx="358">
                  <c:v>0.27142857142857141</c:v>
                </c:pt>
                <c:pt idx="359">
                  <c:v>0.25714285714285717</c:v>
                </c:pt>
                <c:pt idx="360">
                  <c:v>0.39999999999999991</c:v>
                </c:pt>
                <c:pt idx="361">
                  <c:v>0.52857142857142858</c:v>
                </c:pt>
                <c:pt idx="362">
                  <c:v>0.79999999999999993</c:v>
                </c:pt>
                <c:pt idx="363">
                  <c:v>1</c:v>
                </c:pt>
                <c:pt idx="364">
                  <c:v>0.91428571428571437</c:v>
                </c:pt>
                <c:pt idx="365">
                  <c:v>0.90000000000000013</c:v>
                </c:pt>
                <c:pt idx="366">
                  <c:v>1.157142857142857</c:v>
                </c:pt>
                <c:pt idx="367">
                  <c:v>1.3</c:v>
                </c:pt>
                <c:pt idx="368">
                  <c:v>1.0571428571428574</c:v>
                </c:pt>
                <c:pt idx="369">
                  <c:v>0.68571428571428572</c:v>
                </c:pt>
                <c:pt idx="370">
                  <c:v>0.7142857142857143</c:v>
                </c:pt>
                <c:pt idx="371">
                  <c:v>0.45714285714285718</c:v>
                </c:pt>
                <c:pt idx="372">
                  <c:v>0.25714285714285717</c:v>
                </c:pt>
                <c:pt idx="373">
                  <c:v>8.5714285714285715E-2</c:v>
                </c:pt>
                <c:pt idx="374">
                  <c:v>-0.31428571428571422</c:v>
                </c:pt>
                <c:pt idx="375">
                  <c:v>-0.44285714285714278</c:v>
                </c:pt>
                <c:pt idx="376">
                  <c:v>-0.54285714285714282</c:v>
                </c:pt>
                <c:pt idx="377">
                  <c:v>-0.77142857142857135</c:v>
                </c:pt>
                <c:pt idx="378">
                  <c:v>-0.7142857142857143</c:v>
                </c:pt>
                <c:pt idx="379">
                  <c:v>-0.75714285714285712</c:v>
                </c:pt>
                <c:pt idx="380">
                  <c:v>-0.87142857142857133</c:v>
                </c:pt>
                <c:pt idx="381">
                  <c:v>-0.84285714285714286</c:v>
                </c:pt>
                <c:pt idx="382">
                  <c:v>-0.84285714285714275</c:v>
                </c:pt>
                <c:pt idx="383">
                  <c:v>-0.74285714285714288</c:v>
                </c:pt>
                <c:pt idx="384">
                  <c:v>-0.62857142857142867</c:v>
                </c:pt>
                <c:pt idx="385">
                  <c:v>-0.7</c:v>
                </c:pt>
                <c:pt idx="386">
                  <c:v>-0.81428571428571417</c:v>
                </c:pt>
                <c:pt idx="387">
                  <c:v>-0.8</c:v>
                </c:pt>
                <c:pt idx="388">
                  <c:v>-0.82857142857142863</c:v>
                </c:pt>
                <c:pt idx="389">
                  <c:v>-0.7857142857142857</c:v>
                </c:pt>
                <c:pt idx="390">
                  <c:v>-0.68571428571428572</c:v>
                </c:pt>
                <c:pt idx="391">
                  <c:v>-0.77142857142857135</c:v>
                </c:pt>
                <c:pt idx="392">
                  <c:v>-0.79999999999999993</c:v>
                </c:pt>
                <c:pt idx="393">
                  <c:v>-0.72857142857142854</c:v>
                </c:pt>
                <c:pt idx="394">
                  <c:v>-0.7</c:v>
                </c:pt>
                <c:pt idx="395">
                  <c:v>-0.6</c:v>
                </c:pt>
                <c:pt idx="396">
                  <c:v>-0.38571428571428568</c:v>
                </c:pt>
                <c:pt idx="397">
                  <c:v>-0.38571428571428568</c:v>
                </c:pt>
                <c:pt idx="398">
                  <c:v>-0.2</c:v>
                </c:pt>
                <c:pt idx="399">
                  <c:v>-0.21428571428571427</c:v>
                </c:pt>
                <c:pt idx="400">
                  <c:v>-0.17142857142857143</c:v>
                </c:pt>
                <c:pt idx="401">
                  <c:v>-0.14285714285714285</c:v>
                </c:pt>
                <c:pt idx="402">
                  <c:v>-0.12857142857142859</c:v>
                </c:pt>
                <c:pt idx="403">
                  <c:v>-0.32857142857142863</c:v>
                </c:pt>
                <c:pt idx="404">
                  <c:v>-0.21428571428571427</c:v>
                </c:pt>
                <c:pt idx="405">
                  <c:v>1.4285714285714235E-2</c:v>
                </c:pt>
                <c:pt idx="406">
                  <c:v>0.4</c:v>
                </c:pt>
                <c:pt idx="407">
                  <c:v>0.25714285714285706</c:v>
                </c:pt>
                <c:pt idx="408">
                  <c:v>0.17142857142857146</c:v>
                </c:pt>
                <c:pt idx="409">
                  <c:v>4.285714285714283E-2</c:v>
                </c:pt>
                <c:pt idx="410">
                  <c:v>0.11428571428571435</c:v>
                </c:pt>
                <c:pt idx="411">
                  <c:v>-7.142857142857148E-2</c:v>
                </c:pt>
                <c:pt idx="412">
                  <c:v>-0.52857142857142858</c:v>
                </c:pt>
                <c:pt idx="413">
                  <c:v>-0.5714285714285714</c:v>
                </c:pt>
                <c:pt idx="414">
                  <c:v>-0.24285714285714274</c:v>
                </c:pt>
                <c:pt idx="415">
                  <c:v>0.1142857142857143</c:v>
                </c:pt>
                <c:pt idx="416">
                  <c:v>-0.11428571428571432</c:v>
                </c:pt>
                <c:pt idx="417">
                  <c:v>-5.7142857142857148E-2</c:v>
                </c:pt>
                <c:pt idx="418">
                  <c:v>-0.15714285714285717</c:v>
                </c:pt>
                <c:pt idx="419">
                  <c:v>-2.8571428571428612E-2</c:v>
                </c:pt>
                <c:pt idx="420">
                  <c:v>8.5714285714285729E-2</c:v>
                </c:pt>
                <c:pt idx="421">
                  <c:v>0.25714285714285717</c:v>
                </c:pt>
                <c:pt idx="422">
                  <c:v>0.44285714285714289</c:v>
                </c:pt>
                <c:pt idx="423">
                  <c:v>1.157142857142857</c:v>
                </c:pt>
                <c:pt idx="424">
                  <c:v>1.2714285714285716</c:v>
                </c:pt>
                <c:pt idx="425">
                  <c:v>1.5142857142857142</c:v>
                </c:pt>
                <c:pt idx="426">
                  <c:v>1.1285714285714286</c:v>
                </c:pt>
                <c:pt idx="427">
                  <c:v>0.79999999999999993</c:v>
                </c:pt>
                <c:pt idx="428">
                  <c:v>0.47142857142857136</c:v>
                </c:pt>
                <c:pt idx="429">
                  <c:v>-0.11428571428571431</c:v>
                </c:pt>
                <c:pt idx="430">
                  <c:v>-0.5714285714285714</c:v>
                </c:pt>
                <c:pt idx="431">
                  <c:v>-0.65714285714285725</c:v>
                </c:pt>
                <c:pt idx="432">
                  <c:v>-0.78571428571428581</c:v>
                </c:pt>
                <c:pt idx="433">
                  <c:v>-0.52857142857142869</c:v>
                </c:pt>
                <c:pt idx="434">
                  <c:v>-0.18571428571428575</c:v>
                </c:pt>
                <c:pt idx="435">
                  <c:v>9.9999999999999964E-2</c:v>
                </c:pt>
                <c:pt idx="436">
                  <c:v>0.22857142857142859</c:v>
                </c:pt>
                <c:pt idx="437">
                  <c:v>0.31428571428571433</c:v>
                </c:pt>
                <c:pt idx="438">
                  <c:v>0.31428571428571433</c:v>
                </c:pt>
                <c:pt idx="439">
                  <c:v>0.28571428571428575</c:v>
                </c:pt>
                <c:pt idx="440">
                  <c:v>0.52857142857142858</c:v>
                </c:pt>
                <c:pt idx="441">
                  <c:v>0.6428571428571429</c:v>
                </c:pt>
                <c:pt idx="442">
                  <c:v>0.58571428571428563</c:v>
                </c:pt>
                <c:pt idx="443">
                  <c:v>0.88571428571428579</c:v>
                </c:pt>
                <c:pt idx="444">
                  <c:v>1.3285714285714287</c:v>
                </c:pt>
                <c:pt idx="445">
                  <c:v>1.4714285714285715</c:v>
                </c:pt>
                <c:pt idx="446">
                  <c:v>1.8428571428571432</c:v>
                </c:pt>
                <c:pt idx="447">
                  <c:v>2.2142857142857144</c:v>
                </c:pt>
                <c:pt idx="448">
                  <c:v>2.2857142857142856</c:v>
                </c:pt>
                <c:pt idx="449">
                  <c:v>2.2857142857142856</c:v>
                </c:pt>
                <c:pt idx="450">
                  <c:v>2.2857142857142856</c:v>
                </c:pt>
                <c:pt idx="451">
                  <c:v>2.2285714285714286</c:v>
                </c:pt>
                <c:pt idx="452">
                  <c:v>2.3428571428571425</c:v>
                </c:pt>
                <c:pt idx="453">
                  <c:v>2.3571428571428572</c:v>
                </c:pt>
                <c:pt idx="454">
                  <c:v>1.9857142857142855</c:v>
                </c:pt>
                <c:pt idx="455">
                  <c:v>1.7285714285714289</c:v>
                </c:pt>
                <c:pt idx="456">
                  <c:v>1.6857142857142857</c:v>
                </c:pt>
                <c:pt idx="457">
                  <c:v>1.357142857142857</c:v>
                </c:pt>
                <c:pt idx="458">
                  <c:v>0.9</c:v>
                </c:pt>
                <c:pt idx="459">
                  <c:v>0.6</c:v>
                </c:pt>
                <c:pt idx="460">
                  <c:v>0.4</c:v>
                </c:pt>
                <c:pt idx="461">
                  <c:v>0.22857142857142859</c:v>
                </c:pt>
                <c:pt idx="462">
                  <c:v>2.8571428571428574E-2</c:v>
                </c:pt>
                <c:pt idx="463">
                  <c:v>-0.2857142857142857</c:v>
                </c:pt>
                <c:pt idx="464">
                  <c:v>-0.54285714285714282</c:v>
                </c:pt>
                <c:pt idx="465">
                  <c:v>-0.39999999999999997</c:v>
                </c:pt>
                <c:pt idx="466">
                  <c:v>-0.61428571428571421</c:v>
                </c:pt>
                <c:pt idx="467">
                  <c:v>-0.7857142857142857</c:v>
                </c:pt>
                <c:pt idx="468">
                  <c:v>-0.87142857142857133</c:v>
                </c:pt>
                <c:pt idx="469">
                  <c:v>-1.0428571428571429</c:v>
                </c:pt>
                <c:pt idx="470">
                  <c:v>-1.0571428571428572</c:v>
                </c:pt>
                <c:pt idx="471">
                  <c:v>-0.77142857142857146</c:v>
                </c:pt>
                <c:pt idx="472">
                  <c:v>-0.8</c:v>
                </c:pt>
                <c:pt idx="473">
                  <c:v>-0.77142857142857146</c:v>
                </c:pt>
                <c:pt idx="474">
                  <c:v>-0.8571428571428571</c:v>
                </c:pt>
                <c:pt idx="475">
                  <c:v>-0.88571428571428579</c:v>
                </c:pt>
                <c:pt idx="476">
                  <c:v>-0.8857142857142859</c:v>
                </c:pt>
                <c:pt idx="477">
                  <c:v>-0.75714285714285723</c:v>
                </c:pt>
                <c:pt idx="478">
                  <c:v>-0.6428571428571429</c:v>
                </c:pt>
                <c:pt idx="479">
                  <c:v>-0.67142857142857149</c:v>
                </c:pt>
                <c:pt idx="480">
                  <c:v>-0.54285714285714293</c:v>
                </c:pt>
                <c:pt idx="481">
                  <c:v>-0.62857142857142867</c:v>
                </c:pt>
                <c:pt idx="482">
                  <c:v>-0.5</c:v>
                </c:pt>
                <c:pt idx="483">
                  <c:v>-0.38571428571428568</c:v>
                </c:pt>
                <c:pt idx="484">
                  <c:v>-0.34285714285714286</c:v>
                </c:pt>
                <c:pt idx="485">
                  <c:v>-0.58571428571428563</c:v>
                </c:pt>
                <c:pt idx="486">
                  <c:v>-0.5714285714285714</c:v>
                </c:pt>
                <c:pt idx="487">
                  <c:v>-0.54285714285714293</c:v>
                </c:pt>
                <c:pt idx="488">
                  <c:v>-0.18571428571428575</c:v>
                </c:pt>
                <c:pt idx="489">
                  <c:v>2.8571428571428564E-2</c:v>
                </c:pt>
                <c:pt idx="490">
                  <c:v>0.21428571428571427</c:v>
                </c:pt>
                <c:pt idx="491">
                  <c:v>0.11428571428571428</c:v>
                </c:pt>
                <c:pt idx="492">
                  <c:v>0.24285714285714288</c:v>
                </c:pt>
                <c:pt idx="493">
                  <c:v>0.6428571428571429</c:v>
                </c:pt>
                <c:pt idx="494">
                  <c:v>0.62857142857142867</c:v>
                </c:pt>
                <c:pt idx="495">
                  <c:v>0.38571428571428573</c:v>
                </c:pt>
                <c:pt idx="496">
                  <c:v>0.32857142857142863</c:v>
                </c:pt>
                <c:pt idx="497">
                  <c:v>0.34285714285714286</c:v>
                </c:pt>
                <c:pt idx="498">
                  <c:v>0.58571428571428563</c:v>
                </c:pt>
                <c:pt idx="499">
                  <c:v>0.67142857142857149</c:v>
                </c:pt>
                <c:pt idx="500">
                  <c:v>0.44285714285714295</c:v>
                </c:pt>
                <c:pt idx="501">
                  <c:v>0.54285714285714293</c:v>
                </c:pt>
                <c:pt idx="502">
                  <c:v>0.6714285714285716</c:v>
                </c:pt>
                <c:pt idx="503">
                  <c:v>0.47142857142857153</c:v>
                </c:pt>
                <c:pt idx="504">
                  <c:v>0.14285714285714285</c:v>
                </c:pt>
                <c:pt idx="505">
                  <c:v>-5.7142857142857169E-2</c:v>
                </c:pt>
                <c:pt idx="506">
                  <c:v>-9.9999999999999978E-2</c:v>
                </c:pt>
                <c:pt idx="507">
                  <c:v>-0.21428571428571427</c:v>
                </c:pt>
                <c:pt idx="508">
                  <c:v>-0.21428571428571427</c:v>
                </c:pt>
                <c:pt idx="509">
                  <c:v>-0.14285714285714288</c:v>
                </c:pt>
                <c:pt idx="510">
                  <c:v>9.9999999999999992E-2</c:v>
                </c:pt>
                <c:pt idx="511">
                  <c:v>0.37142857142857144</c:v>
                </c:pt>
                <c:pt idx="512">
                  <c:v>0.39999999999999997</c:v>
                </c:pt>
                <c:pt idx="513">
                  <c:v>0.51428571428571423</c:v>
                </c:pt>
                <c:pt idx="514">
                  <c:v>0.58571428571428574</c:v>
                </c:pt>
                <c:pt idx="515">
                  <c:v>0.48571428571428571</c:v>
                </c:pt>
                <c:pt idx="516">
                  <c:v>0.32857142857142857</c:v>
                </c:pt>
                <c:pt idx="517">
                  <c:v>4.2857142857142816E-2</c:v>
                </c:pt>
                <c:pt idx="518">
                  <c:v>-0.2</c:v>
                </c:pt>
                <c:pt idx="519">
                  <c:v>-0.34285714285714292</c:v>
                </c:pt>
                <c:pt idx="520">
                  <c:v>-0.7142857142857143</c:v>
                </c:pt>
                <c:pt idx="521">
                  <c:v>-0.81428571428571428</c:v>
                </c:pt>
                <c:pt idx="522">
                  <c:v>-0.97142857142857131</c:v>
                </c:pt>
                <c:pt idx="523">
                  <c:v>-0.91428571428571437</c:v>
                </c:pt>
                <c:pt idx="524">
                  <c:v>-0.7857142857142857</c:v>
                </c:pt>
                <c:pt idx="525">
                  <c:v>-0.6142857142857141</c:v>
                </c:pt>
                <c:pt idx="526">
                  <c:v>-0.41428571428571426</c:v>
                </c:pt>
                <c:pt idx="527">
                  <c:v>-0.39999999999999997</c:v>
                </c:pt>
                <c:pt idx="528">
                  <c:v>-0.19999999999999998</c:v>
                </c:pt>
                <c:pt idx="529">
                  <c:v>9.9999999999999992E-2</c:v>
                </c:pt>
                <c:pt idx="530">
                  <c:v>0.29999999999999993</c:v>
                </c:pt>
                <c:pt idx="531">
                  <c:v>0.54285714285714282</c:v>
                </c:pt>
                <c:pt idx="532">
                  <c:v>0.67142857142857149</c:v>
                </c:pt>
                <c:pt idx="533">
                  <c:v>0.62857142857142845</c:v>
                </c:pt>
                <c:pt idx="534">
                  <c:v>1.0142857142857145</c:v>
                </c:pt>
                <c:pt idx="535">
                  <c:v>0.75714285714285712</c:v>
                </c:pt>
                <c:pt idx="536">
                  <c:v>0.68571428571428572</c:v>
                </c:pt>
                <c:pt idx="537">
                  <c:v>0.54285714285714293</c:v>
                </c:pt>
                <c:pt idx="538">
                  <c:v>0.32857142857142863</c:v>
                </c:pt>
                <c:pt idx="539">
                  <c:v>0.15714285714285717</c:v>
                </c:pt>
                <c:pt idx="540">
                  <c:v>8.5714285714285729E-2</c:v>
                </c:pt>
                <c:pt idx="541">
                  <c:v>-0.17142857142857143</c:v>
                </c:pt>
                <c:pt idx="542">
                  <c:v>-0.22857142857142859</c:v>
                </c:pt>
                <c:pt idx="543">
                  <c:v>-0.48571428571428577</c:v>
                </c:pt>
                <c:pt idx="544">
                  <c:v>-0.55714285714285716</c:v>
                </c:pt>
                <c:pt idx="545">
                  <c:v>-0.7857142857142857</c:v>
                </c:pt>
                <c:pt idx="546">
                  <c:v>-0.82857142857142851</c:v>
                </c:pt>
                <c:pt idx="547">
                  <c:v>-0.87142857142857133</c:v>
                </c:pt>
                <c:pt idx="548">
                  <c:v>-0.90000000000000013</c:v>
                </c:pt>
                <c:pt idx="549">
                  <c:v>-0.91428571428571448</c:v>
                </c:pt>
                <c:pt idx="550">
                  <c:v>-0.77142857142857135</c:v>
                </c:pt>
                <c:pt idx="551">
                  <c:v>-0.77142857142857135</c:v>
                </c:pt>
                <c:pt idx="552">
                  <c:v>-0.5714285714285714</c:v>
                </c:pt>
                <c:pt idx="553">
                  <c:v>-0.61428571428571443</c:v>
                </c:pt>
                <c:pt idx="554">
                  <c:v>-0.52857142857142858</c:v>
                </c:pt>
                <c:pt idx="555">
                  <c:v>-0.52857142857142858</c:v>
                </c:pt>
                <c:pt idx="556">
                  <c:v>-0.38571428571428573</c:v>
                </c:pt>
                <c:pt idx="557">
                  <c:v>-0.34285714285714286</c:v>
                </c:pt>
                <c:pt idx="558">
                  <c:v>-0.22857142857142856</c:v>
                </c:pt>
                <c:pt idx="559">
                  <c:v>-0.21428571428571425</c:v>
                </c:pt>
                <c:pt idx="560">
                  <c:v>-0.17142857142857143</c:v>
                </c:pt>
                <c:pt idx="561">
                  <c:v>-8.5714285714285743E-2</c:v>
                </c:pt>
                <c:pt idx="562">
                  <c:v>0.42857142857142855</c:v>
                </c:pt>
                <c:pt idx="563">
                  <c:v>0.48571428571428577</c:v>
                </c:pt>
                <c:pt idx="564">
                  <c:v>0.62857142857142867</c:v>
                </c:pt>
                <c:pt idx="565">
                  <c:v>0.6</c:v>
                </c:pt>
                <c:pt idx="566">
                  <c:v>0.55714285714285716</c:v>
                </c:pt>
                <c:pt idx="567">
                  <c:v>0.51428571428571423</c:v>
                </c:pt>
                <c:pt idx="568">
                  <c:v>0.52857142857142858</c:v>
                </c:pt>
                <c:pt idx="569">
                  <c:v>0.12857142857142856</c:v>
                </c:pt>
                <c:pt idx="570">
                  <c:v>0</c:v>
                </c:pt>
                <c:pt idx="571">
                  <c:v>5.7142857142857162E-2</c:v>
                </c:pt>
                <c:pt idx="572">
                  <c:v>-1.4285714285714266E-2</c:v>
                </c:pt>
                <c:pt idx="573">
                  <c:v>0.21428571428571427</c:v>
                </c:pt>
                <c:pt idx="574">
                  <c:v>0.47142857142857142</c:v>
                </c:pt>
                <c:pt idx="575">
                  <c:v>0.55714285714285716</c:v>
                </c:pt>
                <c:pt idx="576">
                  <c:v>0.70000000000000007</c:v>
                </c:pt>
                <c:pt idx="577">
                  <c:v>0.71428571428571441</c:v>
                </c:pt>
                <c:pt idx="578">
                  <c:v>0.54285714285714282</c:v>
                </c:pt>
                <c:pt idx="579">
                  <c:v>0.81428571428571417</c:v>
                </c:pt>
                <c:pt idx="580">
                  <c:v>0.8</c:v>
                </c:pt>
                <c:pt idx="581">
                  <c:v>0.6428571428571429</c:v>
                </c:pt>
                <c:pt idx="582">
                  <c:v>0.61428571428571443</c:v>
                </c:pt>
                <c:pt idx="583">
                  <c:v>0.68571428571428572</c:v>
                </c:pt>
                <c:pt idx="584">
                  <c:v>0.77142857142857146</c:v>
                </c:pt>
                <c:pt idx="585">
                  <c:v>1.0142857142857145</c:v>
                </c:pt>
                <c:pt idx="586">
                  <c:v>0.85714285714285698</c:v>
                </c:pt>
                <c:pt idx="587">
                  <c:v>0.75714285714285712</c:v>
                </c:pt>
                <c:pt idx="588">
                  <c:v>0.65714285714285714</c:v>
                </c:pt>
                <c:pt idx="589">
                  <c:v>0.68571428571428561</c:v>
                </c:pt>
                <c:pt idx="590">
                  <c:v>0.68571428571428583</c:v>
                </c:pt>
                <c:pt idx="591">
                  <c:v>0.74285714285714299</c:v>
                </c:pt>
                <c:pt idx="592">
                  <c:v>0.58571428571428563</c:v>
                </c:pt>
                <c:pt idx="593">
                  <c:v>0.65714285714285725</c:v>
                </c:pt>
                <c:pt idx="594">
                  <c:v>0.68571428571428572</c:v>
                </c:pt>
                <c:pt idx="595">
                  <c:v>0.75714285714285712</c:v>
                </c:pt>
                <c:pt idx="596">
                  <c:v>0.74285714285714288</c:v>
                </c:pt>
                <c:pt idx="597">
                  <c:v>0.77142857142857146</c:v>
                </c:pt>
                <c:pt idx="598">
                  <c:v>0.82857142857142851</c:v>
                </c:pt>
                <c:pt idx="599">
                  <c:v>0.79999999999999993</c:v>
                </c:pt>
                <c:pt idx="600">
                  <c:v>0.79999999999999993</c:v>
                </c:pt>
                <c:pt idx="601">
                  <c:v>0.6428571428571429</c:v>
                </c:pt>
                <c:pt idx="602">
                  <c:v>0.62857142857142867</c:v>
                </c:pt>
                <c:pt idx="603">
                  <c:v>0.54285714285714282</c:v>
                </c:pt>
                <c:pt idx="604">
                  <c:v>0.35714285714285721</c:v>
                </c:pt>
                <c:pt idx="605">
                  <c:v>0.48571428571428577</c:v>
                </c:pt>
                <c:pt idx="606">
                  <c:v>0.74285714285714288</c:v>
                </c:pt>
                <c:pt idx="607">
                  <c:v>0.55714285714285716</c:v>
                </c:pt>
                <c:pt idx="608">
                  <c:v>0.81428571428571428</c:v>
                </c:pt>
                <c:pt idx="609">
                  <c:v>0.64285714285714302</c:v>
                </c:pt>
                <c:pt idx="610">
                  <c:v>0.8571428571428571</c:v>
                </c:pt>
                <c:pt idx="611">
                  <c:v>1</c:v>
                </c:pt>
                <c:pt idx="612">
                  <c:v>1.0857142857142856</c:v>
                </c:pt>
                <c:pt idx="613">
                  <c:v>1.1142857142857143</c:v>
                </c:pt>
                <c:pt idx="614">
                  <c:v>1.3571428571428572</c:v>
                </c:pt>
                <c:pt idx="615">
                  <c:v>1.0142857142857142</c:v>
                </c:pt>
                <c:pt idx="616">
                  <c:v>1.1857142857142855</c:v>
                </c:pt>
                <c:pt idx="617">
                  <c:v>0.81428571428571417</c:v>
                </c:pt>
                <c:pt idx="618">
                  <c:v>0.58571428571428563</c:v>
                </c:pt>
                <c:pt idx="619">
                  <c:v>0.38571428571428568</c:v>
                </c:pt>
                <c:pt idx="620">
                  <c:v>-1.4285714285714282E-2</c:v>
                </c:pt>
                <c:pt idx="621">
                  <c:v>-0.21428571428571433</c:v>
                </c:pt>
                <c:pt idx="622">
                  <c:v>-0.19999999999999998</c:v>
                </c:pt>
                <c:pt idx="623">
                  <c:v>-0.47142857142857142</c:v>
                </c:pt>
                <c:pt idx="624">
                  <c:v>-0.31428571428571433</c:v>
                </c:pt>
                <c:pt idx="625">
                  <c:v>-0.25714285714285717</c:v>
                </c:pt>
                <c:pt idx="626">
                  <c:v>-0.6428571428571429</c:v>
                </c:pt>
                <c:pt idx="627">
                  <c:v>-0.62857142857142867</c:v>
                </c:pt>
                <c:pt idx="628">
                  <c:v>-0.94285714285714284</c:v>
                </c:pt>
                <c:pt idx="629">
                  <c:v>-1.0142857142857142</c:v>
                </c:pt>
                <c:pt idx="630">
                  <c:v>-0.81428571428571417</c:v>
                </c:pt>
                <c:pt idx="631">
                  <c:v>-0.94285714285714284</c:v>
                </c:pt>
                <c:pt idx="632">
                  <c:v>-1.1999999999999997</c:v>
                </c:pt>
                <c:pt idx="633">
                  <c:v>-0.97142857142857142</c:v>
                </c:pt>
                <c:pt idx="634">
                  <c:v>-1.0857142857142859</c:v>
                </c:pt>
                <c:pt idx="635">
                  <c:v>-0.74285714285714288</c:v>
                </c:pt>
                <c:pt idx="636">
                  <c:v>-0.4</c:v>
                </c:pt>
                <c:pt idx="637">
                  <c:v>-0.38571428571428568</c:v>
                </c:pt>
                <c:pt idx="638">
                  <c:v>-0.24285714285714283</c:v>
                </c:pt>
                <c:pt idx="639">
                  <c:v>7.1428571428571466E-2</c:v>
                </c:pt>
                <c:pt idx="640">
                  <c:v>0.14285714285714288</c:v>
                </c:pt>
                <c:pt idx="641">
                  <c:v>0.25714285714285717</c:v>
                </c:pt>
                <c:pt idx="642">
                  <c:v>0.21428571428571433</c:v>
                </c:pt>
                <c:pt idx="643">
                  <c:v>0.12857142857142856</c:v>
                </c:pt>
                <c:pt idx="644">
                  <c:v>0.31428571428571433</c:v>
                </c:pt>
                <c:pt idx="645">
                  <c:v>0.37142857142857144</c:v>
                </c:pt>
                <c:pt idx="646">
                  <c:v>0.25714285714285712</c:v>
                </c:pt>
                <c:pt idx="647">
                  <c:v>0.22857142857142859</c:v>
                </c:pt>
                <c:pt idx="648">
                  <c:v>0.24285714285714285</c:v>
                </c:pt>
                <c:pt idx="649">
                  <c:v>0.31428571428571433</c:v>
                </c:pt>
                <c:pt idx="650">
                  <c:v>0.24285714285714288</c:v>
                </c:pt>
                <c:pt idx="651">
                  <c:v>-0.27142857142857141</c:v>
                </c:pt>
                <c:pt idx="652">
                  <c:v>-0.51428571428571423</c:v>
                </c:pt>
                <c:pt idx="653">
                  <c:v>-0.3428571428571428</c:v>
                </c:pt>
                <c:pt idx="654">
                  <c:v>-0.14285714285714285</c:v>
                </c:pt>
                <c:pt idx="655">
                  <c:v>-0.17142857142857132</c:v>
                </c:pt>
                <c:pt idx="656">
                  <c:v>-0.21428571428571422</c:v>
                </c:pt>
                <c:pt idx="657">
                  <c:v>-0.22857142857142851</c:v>
                </c:pt>
                <c:pt idx="658">
                  <c:v>0.27142857142857141</c:v>
                </c:pt>
                <c:pt idx="659">
                  <c:v>0.44285714285714289</c:v>
                </c:pt>
                <c:pt idx="660">
                  <c:v>0.41428571428571426</c:v>
                </c:pt>
                <c:pt idx="661">
                  <c:v>0.21428571428571427</c:v>
                </c:pt>
                <c:pt idx="662">
                  <c:v>0.27142857142857141</c:v>
                </c:pt>
                <c:pt idx="663">
                  <c:v>0.35714285714285715</c:v>
                </c:pt>
                <c:pt idx="664">
                  <c:v>0.35714285714285715</c:v>
                </c:pt>
                <c:pt idx="665">
                  <c:v>0.2857142857142857</c:v>
                </c:pt>
                <c:pt idx="666">
                  <c:v>0.32857142857142857</c:v>
                </c:pt>
                <c:pt idx="667">
                  <c:v>0.22857142857142859</c:v>
                </c:pt>
                <c:pt idx="668">
                  <c:v>0.21428571428571427</c:v>
                </c:pt>
                <c:pt idx="669">
                  <c:v>0.27142857142857146</c:v>
                </c:pt>
                <c:pt idx="670">
                  <c:v>0.15714285714285711</c:v>
                </c:pt>
                <c:pt idx="671">
                  <c:v>0.22857142857142859</c:v>
                </c:pt>
                <c:pt idx="672">
                  <c:v>0.18571428571428569</c:v>
                </c:pt>
                <c:pt idx="673">
                  <c:v>5.7142857142857141E-2</c:v>
                </c:pt>
                <c:pt idx="674">
                  <c:v>0.1142857142857143</c:v>
                </c:pt>
                <c:pt idx="675">
                  <c:v>-0.17142857142857143</c:v>
                </c:pt>
                <c:pt idx="676">
                  <c:v>-0.21428571428571427</c:v>
                </c:pt>
                <c:pt idx="677">
                  <c:v>-0.24285714285714285</c:v>
                </c:pt>
                <c:pt idx="678">
                  <c:v>-0.52857142857142858</c:v>
                </c:pt>
                <c:pt idx="679">
                  <c:v>-0.6</c:v>
                </c:pt>
                <c:pt idx="680">
                  <c:v>-0.47142857142857142</c:v>
                </c:pt>
                <c:pt idx="681">
                  <c:v>-0.48571428571428571</c:v>
                </c:pt>
                <c:pt idx="682">
                  <c:v>-0.25714285714285717</c:v>
                </c:pt>
                <c:pt idx="683">
                  <c:v>-0.27142857142857146</c:v>
                </c:pt>
                <c:pt idx="684">
                  <c:v>-0.12857142857142861</c:v>
                </c:pt>
                <c:pt idx="685">
                  <c:v>0.11428571428571428</c:v>
                </c:pt>
                <c:pt idx="686">
                  <c:v>0.15714285714285711</c:v>
                </c:pt>
                <c:pt idx="687">
                  <c:v>8.5714285714285715E-2</c:v>
                </c:pt>
                <c:pt idx="688">
                  <c:v>0.17142857142857143</c:v>
                </c:pt>
                <c:pt idx="689">
                  <c:v>0.1714285714285714</c:v>
                </c:pt>
                <c:pt idx="690">
                  <c:v>1.4285714285714266E-2</c:v>
                </c:pt>
                <c:pt idx="691">
                  <c:v>-9.9999999999999992E-2</c:v>
                </c:pt>
                <c:pt idx="692">
                  <c:v>-7.1428571428571425E-2</c:v>
                </c:pt>
                <c:pt idx="693">
                  <c:v>-4.2857142857142864E-2</c:v>
                </c:pt>
                <c:pt idx="694">
                  <c:v>-9.9999999999999992E-2</c:v>
                </c:pt>
                <c:pt idx="695">
                  <c:v>-0.18571428571428572</c:v>
                </c:pt>
                <c:pt idx="696">
                  <c:v>-4.2857142857142864E-2</c:v>
                </c:pt>
                <c:pt idx="697">
                  <c:v>0.3</c:v>
                </c:pt>
                <c:pt idx="698">
                  <c:v>0.52857142857142858</c:v>
                </c:pt>
                <c:pt idx="699">
                  <c:v>0.58571428571428563</c:v>
                </c:pt>
                <c:pt idx="700">
                  <c:v>0.77142857142857146</c:v>
                </c:pt>
                <c:pt idx="701">
                  <c:v>1.1000000000000001</c:v>
                </c:pt>
                <c:pt idx="702">
                  <c:v>0.95714285714285707</c:v>
                </c:pt>
                <c:pt idx="703">
                  <c:v>1.157142857142857</c:v>
                </c:pt>
                <c:pt idx="704">
                  <c:v>1.2571428571428573</c:v>
                </c:pt>
                <c:pt idx="705">
                  <c:v>1.1142857142857143</c:v>
                </c:pt>
                <c:pt idx="706">
                  <c:v>1.1428571428571428</c:v>
                </c:pt>
                <c:pt idx="707">
                  <c:v>1.0857142857142856</c:v>
                </c:pt>
                <c:pt idx="708">
                  <c:v>0.81428571428571428</c:v>
                </c:pt>
                <c:pt idx="709">
                  <c:v>0.91428571428571437</c:v>
                </c:pt>
                <c:pt idx="710">
                  <c:v>0.8</c:v>
                </c:pt>
                <c:pt idx="711">
                  <c:v>0.32857142857142863</c:v>
                </c:pt>
                <c:pt idx="712">
                  <c:v>0.17142857142857149</c:v>
                </c:pt>
                <c:pt idx="713">
                  <c:v>-0.19999999999999998</c:v>
                </c:pt>
                <c:pt idx="714">
                  <c:v>-0.47142857142857142</c:v>
                </c:pt>
                <c:pt idx="715">
                  <c:v>-0.51428571428571435</c:v>
                </c:pt>
                <c:pt idx="716">
                  <c:v>-0.5714285714285714</c:v>
                </c:pt>
                <c:pt idx="717">
                  <c:v>-0.8999999999999998</c:v>
                </c:pt>
                <c:pt idx="718">
                  <c:v>-0.81428571428571428</c:v>
                </c:pt>
                <c:pt idx="719">
                  <c:v>-0.74285714285714277</c:v>
                </c:pt>
                <c:pt idx="720">
                  <c:v>-0.5714285714285714</c:v>
                </c:pt>
                <c:pt idx="721">
                  <c:v>-0.55714285714285716</c:v>
                </c:pt>
                <c:pt idx="722">
                  <c:v>-0.70000000000000007</c:v>
                </c:pt>
                <c:pt idx="723">
                  <c:v>-0.82857142857142863</c:v>
                </c:pt>
                <c:pt idx="724">
                  <c:v>-0.81428571428571428</c:v>
                </c:pt>
                <c:pt idx="725">
                  <c:v>-0.68571428571428583</c:v>
                </c:pt>
                <c:pt idx="726">
                  <c:v>-0.7857142857142857</c:v>
                </c:pt>
                <c:pt idx="727">
                  <c:v>-0.9285714285714286</c:v>
                </c:pt>
                <c:pt idx="728">
                  <c:v>-0.87142857142857133</c:v>
                </c:pt>
                <c:pt idx="729">
                  <c:v>-0.74285714285714288</c:v>
                </c:pt>
                <c:pt idx="730">
                  <c:v>-0.65714285714285725</c:v>
                </c:pt>
                <c:pt idx="731">
                  <c:v>-0.54285714285714293</c:v>
                </c:pt>
                <c:pt idx="732">
                  <c:v>-0.62857142857142867</c:v>
                </c:pt>
                <c:pt idx="733">
                  <c:v>-0.6428571428571429</c:v>
                </c:pt>
                <c:pt idx="734">
                  <c:v>-0.52857142857142858</c:v>
                </c:pt>
                <c:pt idx="735">
                  <c:v>-0.62857142857142845</c:v>
                </c:pt>
                <c:pt idx="736">
                  <c:v>-0.68571428571428572</c:v>
                </c:pt>
                <c:pt idx="737">
                  <c:v>-0.87142857142857133</c:v>
                </c:pt>
                <c:pt idx="738">
                  <c:v>-1.0142857142857145</c:v>
                </c:pt>
                <c:pt idx="739">
                  <c:v>-1.0000000000000002</c:v>
                </c:pt>
                <c:pt idx="740">
                  <c:v>-1.0000000000000002</c:v>
                </c:pt>
                <c:pt idx="741">
                  <c:v>-1.0571428571428572</c:v>
                </c:pt>
                <c:pt idx="742">
                  <c:v>-0.88571428571428557</c:v>
                </c:pt>
                <c:pt idx="743">
                  <c:v>-0.77142857142857135</c:v>
                </c:pt>
                <c:pt idx="744">
                  <c:v>-0.51428571428571435</c:v>
                </c:pt>
                <c:pt idx="745">
                  <c:v>-0.3</c:v>
                </c:pt>
                <c:pt idx="746">
                  <c:v>-0.22857142857142862</c:v>
                </c:pt>
                <c:pt idx="747">
                  <c:v>-0.1571428571428572</c:v>
                </c:pt>
                <c:pt idx="748">
                  <c:v>8.5714285714285701E-2</c:v>
                </c:pt>
                <c:pt idx="749">
                  <c:v>0.11428571428571428</c:v>
                </c:pt>
                <c:pt idx="750">
                  <c:v>-0.1</c:v>
                </c:pt>
                <c:pt idx="751">
                  <c:v>0.22857142857142856</c:v>
                </c:pt>
                <c:pt idx="752">
                  <c:v>0.45714285714285713</c:v>
                </c:pt>
                <c:pt idx="753">
                  <c:v>0.51428571428571423</c:v>
                </c:pt>
                <c:pt idx="754">
                  <c:v>0.59999999999999987</c:v>
                </c:pt>
                <c:pt idx="755">
                  <c:v>0.65714285714285714</c:v>
                </c:pt>
                <c:pt idx="756">
                  <c:v>0.68571428571428572</c:v>
                </c:pt>
                <c:pt idx="757">
                  <c:v>0.81428571428571417</c:v>
                </c:pt>
                <c:pt idx="758">
                  <c:v>0.55714285714285716</c:v>
                </c:pt>
                <c:pt idx="759">
                  <c:v>0.34285714285714286</c:v>
                </c:pt>
                <c:pt idx="760">
                  <c:v>0.2857142857142857</c:v>
                </c:pt>
                <c:pt idx="761">
                  <c:v>0.27142857142857141</c:v>
                </c:pt>
                <c:pt idx="762">
                  <c:v>0.12857142857142859</c:v>
                </c:pt>
                <c:pt idx="763">
                  <c:v>-0.12857142857142859</c:v>
                </c:pt>
                <c:pt idx="764">
                  <c:v>-0.19999999999999998</c:v>
                </c:pt>
                <c:pt idx="765">
                  <c:v>-8.5714285714285715E-2</c:v>
                </c:pt>
                <c:pt idx="766">
                  <c:v>0</c:v>
                </c:pt>
                <c:pt idx="767">
                  <c:v>0</c:v>
                </c:pt>
                <c:pt idx="768">
                  <c:v>2.8571428571428564E-2</c:v>
                </c:pt>
                <c:pt idx="769">
                  <c:v>4.2857142857142851E-2</c:v>
                </c:pt>
                <c:pt idx="770">
                  <c:v>0.21428571428571433</c:v>
                </c:pt>
                <c:pt idx="771">
                  <c:v>0.51428571428571435</c:v>
                </c:pt>
                <c:pt idx="772">
                  <c:v>0.51428571428571435</c:v>
                </c:pt>
                <c:pt idx="773">
                  <c:v>0.24285714285714288</c:v>
                </c:pt>
                <c:pt idx="774">
                  <c:v>8.5714285714285729E-2</c:v>
                </c:pt>
                <c:pt idx="775">
                  <c:v>-5.7142857142857162E-2</c:v>
                </c:pt>
                <c:pt idx="776">
                  <c:v>9.9999999999999964E-2</c:v>
                </c:pt>
                <c:pt idx="777">
                  <c:v>0.3</c:v>
                </c:pt>
                <c:pt idx="778">
                  <c:v>0.21428571428571427</c:v>
                </c:pt>
                <c:pt idx="779">
                  <c:v>8.5714285714285743E-2</c:v>
                </c:pt>
                <c:pt idx="780">
                  <c:v>0.27142857142857141</c:v>
                </c:pt>
                <c:pt idx="781">
                  <c:v>0.45714285714285713</c:v>
                </c:pt>
                <c:pt idx="782">
                  <c:v>0.65714285714285714</c:v>
                </c:pt>
                <c:pt idx="783">
                  <c:v>0.65714285714285714</c:v>
                </c:pt>
                <c:pt idx="784">
                  <c:v>0.70000000000000007</c:v>
                </c:pt>
                <c:pt idx="785">
                  <c:v>0.7142857142857143</c:v>
                </c:pt>
                <c:pt idx="786">
                  <c:v>0.68571428571428572</c:v>
                </c:pt>
                <c:pt idx="787">
                  <c:v>0.77142857142857135</c:v>
                </c:pt>
                <c:pt idx="788">
                  <c:v>0.6428571428571429</c:v>
                </c:pt>
                <c:pt idx="789">
                  <c:v>0.47142857142857136</c:v>
                </c:pt>
                <c:pt idx="790">
                  <c:v>0.38571428571428562</c:v>
                </c:pt>
                <c:pt idx="791">
                  <c:v>0.15714285714285711</c:v>
                </c:pt>
                <c:pt idx="792">
                  <c:v>-4.2857142857142837E-2</c:v>
                </c:pt>
                <c:pt idx="793">
                  <c:v>-8.5714285714285701E-2</c:v>
                </c:pt>
                <c:pt idx="794">
                  <c:v>-0.32857142857142857</c:v>
                </c:pt>
                <c:pt idx="795">
                  <c:v>-0.25714285714285717</c:v>
                </c:pt>
                <c:pt idx="796">
                  <c:v>-0.5</c:v>
                </c:pt>
                <c:pt idx="797">
                  <c:v>-0.72857142857142854</c:v>
                </c:pt>
                <c:pt idx="798">
                  <c:v>-0.70000000000000007</c:v>
                </c:pt>
                <c:pt idx="799">
                  <c:v>-0.7857142857142857</c:v>
                </c:pt>
                <c:pt idx="800">
                  <c:v>-0.70000000000000007</c:v>
                </c:pt>
                <c:pt idx="801">
                  <c:v>-0.77142857142857146</c:v>
                </c:pt>
                <c:pt idx="802">
                  <c:v>-0.54285714285714293</c:v>
                </c:pt>
                <c:pt idx="803">
                  <c:v>-0.32857142857142846</c:v>
                </c:pt>
                <c:pt idx="804">
                  <c:v>-0.21428571428571425</c:v>
                </c:pt>
                <c:pt idx="805">
                  <c:v>-0.15714285714285708</c:v>
                </c:pt>
                <c:pt idx="806">
                  <c:v>0.27142857142857146</c:v>
                </c:pt>
                <c:pt idx="807">
                  <c:v>0.24285714285714285</c:v>
                </c:pt>
                <c:pt idx="808">
                  <c:v>0.62857142857142867</c:v>
                </c:pt>
                <c:pt idx="809">
                  <c:v>0.34285714285714286</c:v>
                </c:pt>
                <c:pt idx="810">
                  <c:v>0.48571428571428571</c:v>
                </c:pt>
                <c:pt idx="811">
                  <c:v>0.54285714285714293</c:v>
                </c:pt>
                <c:pt idx="812">
                  <c:v>0.52857142857142858</c:v>
                </c:pt>
                <c:pt idx="813">
                  <c:v>0.18571428571428572</c:v>
                </c:pt>
                <c:pt idx="814">
                  <c:v>8.5714285714285729E-2</c:v>
                </c:pt>
                <c:pt idx="815">
                  <c:v>-0.14285714285714285</c:v>
                </c:pt>
                <c:pt idx="816">
                  <c:v>-1.4285714285714266E-2</c:v>
                </c:pt>
                <c:pt idx="817">
                  <c:v>-0.15714285714285717</c:v>
                </c:pt>
                <c:pt idx="818">
                  <c:v>-0.25714285714285717</c:v>
                </c:pt>
                <c:pt idx="819">
                  <c:v>-0.48571428571428577</c:v>
                </c:pt>
                <c:pt idx="820">
                  <c:v>-0.52857142857142858</c:v>
                </c:pt>
                <c:pt idx="821">
                  <c:v>-0.32857142857142857</c:v>
                </c:pt>
                <c:pt idx="822">
                  <c:v>-0.4142857142857142</c:v>
                </c:pt>
                <c:pt idx="823">
                  <c:v>-0.6</c:v>
                </c:pt>
                <c:pt idx="824">
                  <c:v>-0.62857142857142845</c:v>
                </c:pt>
                <c:pt idx="825">
                  <c:v>-0.64285714285714268</c:v>
                </c:pt>
                <c:pt idx="826">
                  <c:v>-0.51428571428571435</c:v>
                </c:pt>
                <c:pt idx="827">
                  <c:v>-0.25714285714285717</c:v>
                </c:pt>
                <c:pt idx="828">
                  <c:v>-0.41428571428571431</c:v>
                </c:pt>
                <c:pt idx="829">
                  <c:v>-0.38571428571428573</c:v>
                </c:pt>
                <c:pt idx="830">
                  <c:v>-0.2857142857142857</c:v>
                </c:pt>
                <c:pt idx="831">
                  <c:v>-0.21428571428571427</c:v>
                </c:pt>
                <c:pt idx="832">
                  <c:v>-9.9999999999999992E-2</c:v>
                </c:pt>
                <c:pt idx="833">
                  <c:v>-5.7142857142857148E-2</c:v>
                </c:pt>
                <c:pt idx="834">
                  <c:v>-0.3</c:v>
                </c:pt>
                <c:pt idx="835">
                  <c:v>-0.34285714285714286</c:v>
                </c:pt>
                <c:pt idx="836">
                  <c:v>-0.35714285714285715</c:v>
                </c:pt>
                <c:pt idx="837">
                  <c:v>-0.14285714285714288</c:v>
                </c:pt>
                <c:pt idx="838">
                  <c:v>0.17142857142857143</c:v>
                </c:pt>
                <c:pt idx="839">
                  <c:v>0.17142857142857146</c:v>
                </c:pt>
                <c:pt idx="840">
                  <c:v>0.18571428571428569</c:v>
                </c:pt>
                <c:pt idx="841">
                  <c:v>0.52857142857142858</c:v>
                </c:pt>
                <c:pt idx="842">
                  <c:v>0.98571428571428577</c:v>
                </c:pt>
                <c:pt idx="843">
                  <c:v>1.2285714285714284</c:v>
                </c:pt>
                <c:pt idx="844">
                  <c:v>1.1714285714285715</c:v>
                </c:pt>
                <c:pt idx="845">
                  <c:v>1.0857142857142856</c:v>
                </c:pt>
                <c:pt idx="846">
                  <c:v>0.97142857142857153</c:v>
                </c:pt>
                <c:pt idx="847">
                  <c:v>1.1714285714285715</c:v>
                </c:pt>
                <c:pt idx="848">
                  <c:v>1.2</c:v>
                </c:pt>
                <c:pt idx="849">
                  <c:v>0.82857142857142851</c:v>
                </c:pt>
                <c:pt idx="850">
                  <c:v>0.44285714285714273</c:v>
                </c:pt>
                <c:pt idx="851">
                  <c:v>0.1714285714285714</c:v>
                </c:pt>
                <c:pt idx="852">
                  <c:v>-0.12857142857142861</c:v>
                </c:pt>
                <c:pt idx="853">
                  <c:v>-0.25714285714285723</c:v>
                </c:pt>
                <c:pt idx="854">
                  <c:v>-0.70000000000000007</c:v>
                </c:pt>
                <c:pt idx="855">
                  <c:v>-1.0142857142857145</c:v>
                </c:pt>
                <c:pt idx="856">
                  <c:v>-1.1857142857142857</c:v>
                </c:pt>
                <c:pt idx="857">
                  <c:v>-1.157142857142857</c:v>
                </c:pt>
                <c:pt idx="858">
                  <c:v>-1.1285714285714286</c:v>
                </c:pt>
                <c:pt idx="859">
                  <c:v>-1.0428571428571429</c:v>
                </c:pt>
                <c:pt idx="860">
                  <c:v>-1.0285714285714285</c:v>
                </c:pt>
                <c:pt idx="861">
                  <c:v>-0.9285714285714286</c:v>
                </c:pt>
                <c:pt idx="862">
                  <c:v>-0.72857142857142854</c:v>
                </c:pt>
                <c:pt idx="863">
                  <c:v>-0.52857142857142858</c:v>
                </c:pt>
                <c:pt idx="864">
                  <c:v>-0.27142857142857146</c:v>
                </c:pt>
                <c:pt idx="865">
                  <c:v>-2.8571428571428581E-2</c:v>
                </c:pt>
                <c:pt idx="866">
                  <c:v>8.5714285714285715E-2</c:v>
                </c:pt>
                <c:pt idx="867">
                  <c:v>0.19999999999999998</c:v>
                </c:pt>
                <c:pt idx="868">
                  <c:v>0.31428571428571422</c:v>
                </c:pt>
                <c:pt idx="869">
                  <c:v>0.12857142857142859</c:v>
                </c:pt>
                <c:pt idx="870">
                  <c:v>-4.2857142857142851E-2</c:v>
                </c:pt>
                <c:pt idx="871">
                  <c:v>-0.29999999999999993</c:v>
                </c:pt>
                <c:pt idx="872">
                  <c:v>-0.2857142857142857</c:v>
                </c:pt>
                <c:pt idx="873">
                  <c:v>-0.48571428571428577</c:v>
                </c:pt>
                <c:pt idx="874">
                  <c:v>-0.5</c:v>
                </c:pt>
                <c:pt idx="875">
                  <c:v>-0.55714285714285716</c:v>
                </c:pt>
                <c:pt idx="876">
                  <c:v>-0.68571428571428572</c:v>
                </c:pt>
                <c:pt idx="877">
                  <c:v>-0.55714285714285705</c:v>
                </c:pt>
                <c:pt idx="878">
                  <c:v>-0.24285714285714285</c:v>
                </c:pt>
                <c:pt idx="879">
                  <c:v>-0.74285714285714288</c:v>
                </c:pt>
                <c:pt idx="880">
                  <c:v>-0.79999999999999993</c:v>
                </c:pt>
                <c:pt idx="881">
                  <c:v>-0.71428571428571419</c:v>
                </c:pt>
                <c:pt idx="882">
                  <c:v>-0.62857142857142845</c:v>
                </c:pt>
                <c:pt idx="883">
                  <c:v>-0.48571428571428571</c:v>
                </c:pt>
                <c:pt idx="884">
                  <c:v>-0.48571428571428571</c:v>
                </c:pt>
                <c:pt idx="885">
                  <c:v>-0.62857142857142867</c:v>
                </c:pt>
                <c:pt idx="886">
                  <c:v>-0.3</c:v>
                </c:pt>
                <c:pt idx="887">
                  <c:v>-0.29999999999999993</c:v>
                </c:pt>
                <c:pt idx="888">
                  <c:v>-0.32857142857142857</c:v>
                </c:pt>
                <c:pt idx="889">
                  <c:v>-0.39999999999999997</c:v>
                </c:pt>
                <c:pt idx="890">
                  <c:v>-0.35714285714285715</c:v>
                </c:pt>
                <c:pt idx="891">
                  <c:v>-0.24285714285714288</c:v>
                </c:pt>
                <c:pt idx="892">
                  <c:v>-0.17142857142857143</c:v>
                </c:pt>
                <c:pt idx="893">
                  <c:v>-0.1142857142857143</c:v>
                </c:pt>
                <c:pt idx="894">
                  <c:v>9.9999999999999992E-2</c:v>
                </c:pt>
                <c:pt idx="895">
                  <c:v>0.35714285714285715</c:v>
                </c:pt>
                <c:pt idx="896">
                  <c:v>0.55714285714285716</c:v>
                </c:pt>
                <c:pt idx="897">
                  <c:v>0.58571428571428563</c:v>
                </c:pt>
                <c:pt idx="898">
                  <c:v>0.44285714285714289</c:v>
                </c:pt>
                <c:pt idx="899">
                  <c:v>0.22857142857142862</c:v>
                </c:pt>
                <c:pt idx="900">
                  <c:v>0.2</c:v>
                </c:pt>
                <c:pt idx="901">
                  <c:v>0.17142857142857146</c:v>
                </c:pt>
                <c:pt idx="902">
                  <c:v>0.17142857142857146</c:v>
                </c:pt>
                <c:pt idx="903">
                  <c:v>0.15714285714285717</c:v>
                </c:pt>
                <c:pt idx="904">
                  <c:v>0.32857142857142857</c:v>
                </c:pt>
                <c:pt idx="905">
                  <c:v>0.55714285714285716</c:v>
                </c:pt>
                <c:pt idx="906">
                  <c:v>0.87142857142857133</c:v>
                </c:pt>
                <c:pt idx="907">
                  <c:v>1.1428571428571428</c:v>
                </c:pt>
                <c:pt idx="908">
                  <c:v>1.2142857142857142</c:v>
                </c:pt>
                <c:pt idx="909">
                  <c:v>1.1000000000000001</c:v>
                </c:pt>
                <c:pt idx="910">
                  <c:v>1.1285714285714286</c:v>
                </c:pt>
                <c:pt idx="911">
                  <c:v>0.94285714285714284</c:v>
                </c:pt>
                <c:pt idx="912">
                  <c:v>0.84285714285714286</c:v>
                </c:pt>
                <c:pt idx="913">
                  <c:v>0.74285714285714288</c:v>
                </c:pt>
                <c:pt idx="914">
                  <c:v>0.48571428571428571</c:v>
                </c:pt>
                <c:pt idx="915">
                  <c:v>0.42857142857142855</c:v>
                </c:pt>
                <c:pt idx="916">
                  <c:v>0.27142857142857146</c:v>
                </c:pt>
                <c:pt idx="917">
                  <c:v>0.41428571428571426</c:v>
                </c:pt>
                <c:pt idx="918">
                  <c:v>0.41428571428571426</c:v>
                </c:pt>
                <c:pt idx="919">
                  <c:v>0.35714285714285715</c:v>
                </c:pt>
                <c:pt idx="920">
                  <c:v>0.48571428571428577</c:v>
                </c:pt>
                <c:pt idx="921">
                  <c:v>0.37142857142857139</c:v>
                </c:pt>
                <c:pt idx="922">
                  <c:v>0.2857142857142857</c:v>
                </c:pt>
                <c:pt idx="923">
                  <c:v>0.3571428571428571</c:v>
                </c:pt>
                <c:pt idx="924">
                  <c:v>4.2857142857142871E-2</c:v>
                </c:pt>
                <c:pt idx="925">
                  <c:v>0</c:v>
                </c:pt>
                <c:pt idx="926">
                  <c:v>2.8571428571428574E-2</c:v>
                </c:pt>
                <c:pt idx="927">
                  <c:v>-0.27142857142857141</c:v>
                </c:pt>
                <c:pt idx="928">
                  <c:v>-0.24285714285714285</c:v>
                </c:pt>
                <c:pt idx="929">
                  <c:v>-0.12857142857142859</c:v>
                </c:pt>
                <c:pt idx="930">
                  <c:v>-0.27142857142857141</c:v>
                </c:pt>
                <c:pt idx="931">
                  <c:v>-0.3</c:v>
                </c:pt>
                <c:pt idx="932">
                  <c:v>-0.47142857142857142</c:v>
                </c:pt>
                <c:pt idx="933">
                  <c:v>-0.61428571428571421</c:v>
                </c:pt>
                <c:pt idx="934">
                  <c:v>-0.45714285714285718</c:v>
                </c:pt>
                <c:pt idx="935">
                  <c:v>-0.42857142857142855</c:v>
                </c:pt>
                <c:pt idx="936">
                  <c:v>-0.7</c:v>
                </c:pt>
                <c:pt idx="937">
                  <c:v>-0.7</c:v>
                </c:pt>
                <c:pt idx="938">
                  <c:v>-0.6428571428571429</c:v>
                </c:pt>
                <c:pt idx="939">
                  <c:v>-0.44285714285714289</c:v>
                </c:pt>
                <c:pt idx="940">
                  <c:v>-0.47142857142857142</c:v>
                </c:pt>
                <c:pt idx="941">
                  <c:v>-0.68571428571428572</c:v>
                </c:pt>
                <c:pt idx="942">
                  <c:v>-0.72857142857142854</c:v>
                </c:pt>
                <c:pt idx="943">
                  <c:v>-0.6</c:v>
                </c:pt>
                <c:pt idx="944">
                  <c:v>-0.75714285714285712</c:v>
                </c:pt>
                <c:pt idx="945">
                  <c:v>-0.87142857142857133</c:v>
                </c:pt>
                <c:pt idx="946">
                  <c:v>-0.74285714285714277</c:v>
                </c:pt>
                <c:pt idx="947">
                  <c:v>-0.62857142857142845</c:v>
                </c:pt>
                <c:pt idx="948">
                  <c:v>-0.44285714285714289</c:v>
                </c:pt>
                <c:pt idx="949">
                  <c:v>-0.41428571428571431</c:v>
                </c:pt>
                <c:pt idx="950">
                  <c:v>-0.37142857142857144</c:v>
                </c:pt>
                <c:pt idx="951">
                  <c:v>-0.14285714285714285</c:v>
                </c:pt>
                <c:pt idx="952">
                  <c:v>-2.8571428571428584E-2</c:v>
                </c:pt>
                <c:pt idx="953">
                  <c:v>-0.1</c:v>
                </c:pt>
                <c:pt idx="954">
                  <c:v>0</c:v>
                </c:pt>
                <c:pt idx="955">
                  <c:v>2.8571428571428574E-2</c:v>
                </c:pt>
                <c:pt idx="956">
                  <c:v>0.12857142857142859</c:v>
                </c:pt>
                <c:pt idx="957">
                  <c:v>0.12857142857142859</c:v>
                </c:pt>
                <c:pt idx="958">
                  <c:v>0.27142857142857141</c:v>
                </c:pt>
                <c:pt idx="959">
                  <c:v>0.2857142857142857</c:v>
                </c:pt>
                <c:pt idx="960">
                  <c:v>0.18571428571428572</c:v>
                </c:pt>
                <c:pt idx="961">
                  <c:v>7.1428571428571425E-2</c:v>
                </c:pt>
                <c:pt idx="962">
                  <c:v>8.5714285714285701E-2</c:v>
                </c:pt>
                <c:pt idx="963">
                  <c:v>0.14285714285714285</c:v>
                </c:pt>
                <c:pt idx="964">
                  <c:v>0.12857142857142856</c:v>
                </c:pt>
                <c:pt idx="965">
                  <c:v>2.857142857142856E-2</c:v>
                </c:pt>
                <c:pt idx="966">
                  <c:v>0.12857142857142859</c:v>
                </c:pt>
                <c:pt idx="967">
                  <c:v>0.32857142857142857</c:v>
                </c:pt>
                <c:pt idx="968">
                  <c:v>0.41428571428571426</c:v>
                </c:pt>
                <c:pt idx="969">
                  <c:v>0.52857142857142858</c:v>
                </c:pt>
                <c:pt idx="970">
                  <c:v>0.12857142857142856</c:v>
                </c:pt>
                <c:pt idx="971">
                  <c:v>0.27142857142857146</c:v>
                </c:pt>
                <c:pt idx="972">
                  <c:v>0.34285714285714286</c:v>
                </c:pt>
                <c:pt idx="973">
                  <c:v>0.22857142857142859</c:v>
                </c:pt>
                <c:pt idx="974">
                  <c:v>0.12857142857142859</c:v>
                </c:pt>
                <c:pt idx="975">
                  <c:v>0.1142857142857143</c:v>
                </c:pt>
                <c:pt idx="976">
                  <c:v>0</c:v>
                </c:pt>
                <c:pt idx="977">
                  <c:v>0.12857142857142859</c:v>
                </c:pt>
                <c:pt idx="978">
                  <c:v>0.2</c:v>
                </c:pt>
                <c:pt idx="979">
                  <c:v>0.41428571428571431</c:v>
                </c:pt>
                <c:pt idx="980">
                  <c:v>0.74285714285714288</c:v>
                </c:pt>
                <c:pt idx="981">
                  <c:v>0.67142857142857149</c:v>
                </c:pt>
                <c:pt idx="982">
                  <c:v>0.68571428571428572</c:v>
                </c:pt>
                <c:pt idx="983">
                  <c:v>0.68571428571428572</c:v>
                </c:pt>
                <c:pt idx="984">
                  <c:v>0.97142857142857142</c:v>
                </c:pt>
                <c:pt idx="985">
                  <c:v>0.75714285714285701</c:v>
                </c:pt>
                <c:pt idx="986">
                  <c:v>0.38571428571428562</c:v>
                </c:pt>
                <c:pt idx="987">
                  <c:v>0.22857142857142859</c:v>
                </c:pt>
                <c:pt idx="988">
                  <c:v>0.24285714285714285</c:v>
                </c:pt>
                <c:pt idx="989">
                  <c:v>0.27142857142857146</c:v>
                </c:pt>
                <c:pt idx="990">
                  <c:v>0.2</c:v>
                </c:pt>
                <c:pt idx="991">
                  <c:v>0.1</c:v>
                </c:pt>
                <c:pt idx="992">
                  <c:v>0.32857142857142857</c:v>
                </c:pt>
                <c:pt idx="993">
                  <c:v>0.72857142857142854</c:v>
                </c:pt>
                <c:pt idx="994">
                  <c:v>0.61428571428571421</c:v>
                </c:pt>
                <c:pt idx="995">
                  <c:v>0.62857142857142845</c:v>
                </c:pt>
                <c:pt idx="996">
                  <c:v>0.51428571428571435</c:v>
                </c:pt>
                <c:pt idx="997">
                  <c:v>0.45714285714285713</c:v>
                </c:pt>
                <c:pt idx="998">
                  <c:v>0.47142857142857147</c:v>
                </c:pt>
                <c:pt idx="999">
                  <c:v>0.14285714285714285</c:v>
                </c:pt>
                <c:pt idx="1000">
                  <c:v>-0.2</c:v>
                </c:pt>
                <c:pt idx="1001">
                  <c:v>-0.37142857142857144</c:v>
                </c:pt>
                <c:pt idx="1002">
                  <c:v>-0.4</c:v>
                </c:pt>
                <c:pt idx="1003">
                  <c:v>-0.47142857142857153</c:v>
                </c:pt>
                <c:pt idx="1004">
                  <c:v>-0.35714285714285715</c:v>
                </c:pt>
                <c:pt idx="1005">
                  <c:v>-0.35714285714285715</c:v>
                </c:pt>
                <c:pt idx="1006">
                  <c:v>-0.12857142857142859</c:v>
                </c:pt>
                <c:pt idx="1007">
                  <c:v>9.9999999999999964E-2</c:v>
                </c:pt>
                <c:pt idx="1008">
                  <c:v>0.15714285714285717</c:v>
                </c:pt>
                <c:pt idx="1009">
                  <c:v>0.19999999999999996</c:v>
                </c:pt>
                <c:pt idx="1010">
                  <c:v>0.3000000000000001</c:v>
                </c:pt>
                <c:pt idx="1011">
                  <c:v>0.50000000000000011</c:v>
                </c:pt>
                <c:pt idx="1012">
                  <c:v>0.58571428571428563</c:v>
                </c:pt>
                <c:pt idx="1013">
                  <c:v>0.61428571428571443</c:v>
                </c:pt>
                <c:pt idx="1014">
                  <c:v>0.31428571428571433</c:v>
                </c:pt>
                <c:pt idx="1015">
                  <c:v>0.29999999999999993</c:v>
                </c:pt>
                <c:pt idx="1016">
                  <c:v>0.14285714285714277</c:v>
                </c:pt>
                <c:pt idx="1017">
                  <c:v>8.5714285714285729E-2</c:v>
                </c:pt>
                <c:pt idx="1018">
                  <c:v>-0.15714285714285711</c:v>
                </c:pt>
                <c:pt idx="1019">
                  <c:v>-0.21428571428571427</c:v>
                </c:pt>
                <c:pt idx="1020">
                  <c:v>-0.31428571428571433</c:v>
                </c:pt>
                <c:pt idx="1021">
                  <c:v>-0.2</c:v>
                </c:pt>
                <c:pt idx="1022">
                  <c:v>-0.25714285714285717</c:v>
                </c:pt>
                <c:pt idx="1023">
                  <c:v>-0.24285714285714285</c:v>
                </c:pt>
                <c:pt idx="1024">
                  <c:v>-0.31428571428571433</c:v>
                </c:pt>
                <c:pt idx="1025">
                  <c:v>-0.32857142857142863</c:v>
                </c:pt>
                <c:pt idx="1026">
                  <c:v>-0.55714285714285716</c:v>
                </c:pt>
                <c:pt idx="1027">
                  <c:v>-0.67142857142857149</c:v>
                </c:pt>
                <c:pt idx="1028">
                  <c:v>-0.87142857142857133</c:v>
                </c:pt>
                <c:pt idx="1029">
                  <c:v>-0.84285714285714286</c:v>
                </c:pt>
                <c:pt idx="1030">
                  <c:v>-0.94285714285714295</c:v>
                </c:pt>
                <c:pt idx="1031">
                  <c:v>-0.84285714285714275</c:v>
                </c:pt>
                <c:pt idx="1032">
                  <c:v>-0.77142857142857135</c:v>
                </c:pt>
                <c:pt idx="1033">
                  <c:v>-0.47142857142857147</c:v>
                </c:pt>
                <c:pt idx="1034">
                  <c:v>-0.39999999999999997</c:v>
                </c:pt>
                <c:pt idx="1035">
                  <c:v>-0.12857142857142861</c:v>
                </c:pt>
                <c:pt idx="1036">
                  <c:v>-5.7142857142857141E-2</c:v>
                </c:pt>
                <c:pt idx="1037">
                  <c:v>0.17142857142857146</c:v>
                </c:pt>
                <c:pt idx="1038">
                  <c:v>0.21428571428571427</c:v>
                </c:pt>
                <c:pt idx="1039">
                  <c:v>8.5714285714285743E-2</c:v>
                </c:pt>
                <c:pt idx="1040">
                  <c:v>0.19999999999999998</c:v>
                </c:pt>
                <c:pt idx="1041">
                  <c:v>0.45714285714285718</c:v>
                </c:pt>
                <c:pt idx="1042">
                  <c:v>0.54285714285714293</c:v>
                </c:pt>
                <c:pt idx="1043">
                  <c:v>0.68571428571428572</c:v>
                </c:pt>
                <c:pt idx="1044">
                  <c:v>0.62857142857142867</c:v>
                </c:pt>
                <c:pt idx="1045">
                  <c:v>0.72857142857142865</c:v>
                </c:pt>
                <c:pt idx="1046">
                  <c:v>0.81428571428571428</c:v>
                </c:pt>
                <c:pt idx="1047">
                  <c:v>0.70000000000000007</c:v>
                </c:pt>
                <c:pt idx="1048">
                  <c:v>0.7</c:v>
                </c:pt>
                <c:pt idx="1049">
                  <c:v>0.52857142857142858</c:v>
                </c:pt>
                <c:pt idx="1050">
                  <c:v>0.29999999999999993</c:v>
                </c:pt>
                <c:pt idx="1051">
                  <c:v>0.22857142857142848</c:v>
                </c:pt>
                <c:pt idx="1052">
                  <c:v>-7.1428571428571425E-2</c:v>
                </c:pt>
                <c:pt idx="1053">
                  <c:v>0</c:v>
                </c:pt>
                <c:pt idx="1054">
                  <c:v>-0.12857142857142859</c:v>
                </c:pt>
                <c:pt idx="1055">
                  <c:v>-0.38571428571428573</c:v>
                </c:pt>
                <c:pt idx="1056">
                  <c:v>-0.3</c:v>
                </c:pt>
                <c:pt idx="1057">
                  <c:v>-1.428571428571433E-2</c:v>
                </c:pt>
                <c:pt idx="1058">
                  <c:v>0.21428571428571427</c:v>
                </c:pt>
                <c:pt idx="1059">
                  <c:v>0.4</c:v>
                </c:pt>
                <c:pt idx="1060">
                  <c:v>0.3</c:v>
                </c:pt>
                <c:pt idx="1061">
                  <c:v>0.2857142857142857</c:v>
                </c:pt>
                <c:pt idx="1062">
                  <c:v>0.3428571428571428</c:v>
                </c:pt>
                <c:pt idx="1063">
                  <c:v>0.2857142857142857</c:v>
                </c:pt>
                <c:pt idx="1064">
                  <c:v>-0.37142857142857144</c:v>
                </c:pt>
                <c:pt idx="1065">
                  <c:v>-0.72857142857142854</c:v>
                </c:pt>
                <c:pt idx="1066">
                  <c:v>-0.61428571428571421</c:v>
                </c:pt>
                <c:pt idx="1067">
                  <c:v>-0.52857142857142858</c:v>
                </c:pt>
                <c:pt idx="1068">
                  <c:v>-0.61428571428571421</c:v>
                </c:pt>
                <c:pt idx="1069">
                  <c:v>-0.6428571428571429</c:v>
                </c:pt>
                <c:pt idx="1070">
                  <c:v>-0.72857142857142854</c:v>
                </c:pt>
                <c:pt idx="1071">
                  <c:v>-0.25714285714285712</c:v>
                </c:pt>
                <c:pt idx="1072">
                  <c:v>-0.2857142857142857</c:v>
                </c:pt>
                <c:pt idx="1073">
                  <c:v>-0.55714285714285705</c:v>
                </c:pt>
                <c:pt idx="1074">
                  <c:v>-0.6</c:v>
                </c:pt>
                <c:pt idx="1075">
                  <c:v>-0.48571428571428565</c:v>
                </c:pt>
                <c:pt idx="1076">
                  <c:v>-0.54285714285714282</c:v>
                </c:pt>
                <c:pt idx="1077">
                  <c:v>-0.7142857142857143</c:v>
                </c:pt>
                <c:pt idx="1078">
                  <c:v>-0.71428571428571419</c:v>
                </c:pt>
                <c:pt idx="1079">
                  <c:v>-0.44285714285714289</c:v>
                </c:pt>
                <c:pt idx="1080">
                  <c:v>-0.27142857142857141</c:v>
                </c:pt>
                <c:pt idx="1081">
                  <c:v>-0.19999999999999998</c:v>
                </c:pt>
                <c:pt idx="1082">
                  <c:v>-0.21428571428571427</c:v>
                </c:pt>
                <c:pt idx="1083">
                  <c:v>-0.2</c:v>
                </c:pt>
                <c:pt idx="1084">
                  <c:v>8.5714285714285715E-2</c:v>
                </c:pt>
                <c:pt idx="1085">
                  <c:v>4.2857142857142851E-2</c:v>
                </c:pt>
                <c:pt idx="1086">
                  <c:v>0.25714285714285712</c:v>
                </c:pt>
                <c:pt idx="1087">
                  <c:v>0.42857142857142855</c:v>
                </c:pt>
                <c:pt idx="1088">
                  <c:v>0.34285714285714286</c:v>
                </c:pt>
                <c:pt idx="1089">
                  <c:v>0.51428571428571423</c:v>
                </c:pt>
                <c:pt idx="1090">
                  <c:v>0.81428571428571417</c:v>
                </c:pt>
                <c:pt idx="1091">
                  <c:v>0.95714285714285718</c:v>
                </c:pt>
                <c:pt idx="1092">
                  <c:v>1.1142857142857143</c:v>
                </c:pt>
                <c:pt idx="1093">
                  <c:v>1.0142857142857142</c:v>
                </c:pt>
                <c:pt idx="1094">
                  <c:v>0.81428571428571417</c:v>
                </c:pt>
                <c:pt idx="1095">
                  <c:v>0.98571428571428565</c:v>
                </c:pt>
                <c:pt idx="1096">
                  <c:v>1.0285714285714287</c:v>
                </c:pt>
                <c:pt idx="1097">
                  <c:v>0.98571428571428577</c:v>
                </c:pt>
                <c:pt idx="1098">
                  <c:v>0.8571428571428571</c:v>
                </c:pt>
                <c:pt idx="1099">
                  <c:v>0.57142857142857151</c:v>
                </c:pt>
                <c:pt idx="1100">
                  <c:v>0.48571428571428577</c:v>
                </c:pt>
                <c:pt idx="1101">
                  <c:v>0.5285714285714288</c:v>
                </c:pt>
                <c:pt idx="1102">
                  <c:v>0.28571428571428575</c:v>
                </c:pt>
                <c:pt idx="1103">
                  <c:v>0.14285714285714285</c:v>
                </c:pt>
                <c:pt idx="1104">
                  <c:v>-0.15714285714285717</c:v>
                </c:pt>
                <c:pt idx="1105">
                  <c:v>-0.38571428571428573</c:v>
                </c:pt>
                <c:pt idx="1106">
                  <c:v>-0.48571428571428571</c:v>
                </c:pt>
                <c:pt idx="1107">
                  <c:v>-0.5714285714285714</c:v>
                </c:pt>
                <c:pt idx="1108">
                  <c:v>-0.68571428571428583</c:v>
                </c:pt>
                <c:pt idx="1109">
                  <c:v>-0.61428571428571421</c:v>
                </c:pt>
                <c:pt idx="1110">
                  <c:v>-0.64285714285714302</c:v>
                </c:pt>
                <c:pt idx="1111">
                  <c:v>-0.61428571428571421</c:v>
                </c:pt>
                <c:pt idx="1112">
                  <c:v>-0.39999999999999997</c:v>
                </c:pt>
                <c:pt idx="1113">
                  <c:v>-0.2857142857142857</c:v>
                </c:pt>
                <c:pt idx="1114">
                  <c:v>-0.24285714285714285</c:v>
                </c:pt>
                <c:pt idx="1115">
                  <c:v>-0.24285714285714283</c:v>
                </c:pt>
                <c:pt idx="1116">
                  <c:v>-0.19999999999999996</c:v>
                </c:pt>
                <c:pt idx="1117">
                  <c:v>-0.24285714285714285</c:v>
                </c:pt>
                <c:pt idx="1118">
                  <c:v>-0.14285714285714282</c:v>
                </c:pt>
                <c:pt idx="1119">
                  <c:v>-9.9999999999999978E-2</c:v>
                </c:pt>
                <c:pt idx="1120">
                  <c:v>0.31428571428571433</c:v>
                </c:pt>
                <c:pt idx="1121">
                  <c:v>0.38571428571428568</c:v>
                </c:pt>
                <c:pt idx="1122">
                  <c:v>0.7142857142857143</c:v>
                </c:pt>
                <c:pt idx="1123">
                  <c:v>1.0142857142857142</c:v>
                </c:pt>
                <c:pt idx="1124">
                  <c:v>1.3</c:v>
                </c:pt>
                <c:pt idx="1125">
                  <c:v>1.4142857142857141</c:v>
                </c:pt>
                <c:pt idx="1126">
                  <c:v>1.5571428571428569</c:v>
                </c:pt>
                <c:pt idx="1127">
                  <c:v>1.4142857142857144</c:v>
                </c:pt>
                <c:pt idx="1128">
                  <c:v>1.5714285714285714</c:v>
                </c:pt>
                <c:pt idx="1129">
                  <c:v>1.3714285714285717</c:v>
                </c:pt>
                <c:pt idx="1130">
                  <c:v>1.2571428571428573</c:v>
                </c:pt>
                <c:pt idx="1131">
                  <c:v>1.0142857142857145</c:v>
                </c:pt>
                <c:pt idx="1132">
                  <c:v>1</c:v>
                </c:pt>
                <c:pt idx="1133">
                  <c:v>0.81428571428571428</c:v>
                </c:pt>
                <c:pt idx="1134">
                  <c:v>0.51428571428571412</c:v>
                </c:pt>
                <c:pt idx="1135">
                  <c:v>0.14285714285714285</c:v>
                </c:pt>
                <c:pt idx="1136">
                  <c:v>-2.8571428571428598E-2</c:v>
                </c:pt>
                <c:pt idx="1137">
                  <c:v>-5.7142857142857127E-2</c:v>
                </c:pt>
                <c:pt idx="1138">
                  <c:v>5.7142857142857197E-2</c:v>
                </c:pt>
                <c:pt idx="1139">
                  <c:v>-8.5714285714285743E-2</c:v>
                </c:pt>
                <c:pt idx="1140">
                  <c:v>-8.5714285714285729E-2</c:v>
                </c:pt>
                <c:pt idx="1141">
                  <c:v>0.22857142857142856</c:v>
                </c:pt>
                <c:pt idx="1142">
                  <c:v>0.68571428571428583</c:v>
                </c:pt>
                <c:pt idx="1143">
                  <c:v>1.0714285714285716</c:v>
                </c:pt>
                <c:pt idx="1144">
                  <c:v>1.2</c:v>
                </c:pt>
                <c:pt idx="1145">
                  <c:v>1.1857142857142857</c:v>
                </c:pt>
                <c:pt idx="1146">
                  <c:v>1.3571428571428572</c:v>
                </c:pt>
                <c:pt idx="1147">
                  <c:v>1.5714285714285716</c:v>
                </c:pt>
                <c:pt idx="1148">
                  <c:v>1.6285714285714286</c:v>
                </c:pt>
                <c:pt idx="1149">
                  <c:v>1.5428571428571427</c:v>
                </c:pt>
                <c:pt idx="1150">
                  <c:v>1.3571428571428572</c:v>
                </c:pt>
                <c:pt idx="1151">
                  <c:v>1.1142857142857143</c:v>
                </c:pt>
                <c:pt idx="1152">
                  <c:v>1.1714285714285713</c:v>
                </c:pt>
                <c:pt idx="1153">
                  <c:v>1</c:v>
                </c:pt>
                <c:pt idx="1154">
                  <c:v>0.64285714285714268</c:v>
                </c:pt>
                <c:pt idx="1155">
                  <c:v>0.38571428571428568</c:v>
                </c:pt>
                <c:pt idx="1156">
                  <c:v>1.4285714285714299E-2</c:v>
                </c:pt>
                <c:pt idx="1157">
                  <c:v>-8.5714285714285701E-2</c:v>
                </c:pt>
                <c:pt idx="1158">
                  <c:v>-0.14285714285714285</c:v>
                </c:pt>
                <c:pt idx="1159">
                  <c:v>-0.58571428571428563</c:v>
                </c:pt>
                <c:pt idx="1160">
                  <c:v>-0.78571428571428559</c:v>
                </c:pt>
                <c:pt idx="1161">
                  <c:v>-0.55714285714285716</c:v>
                </c:pt>
                <c:pt idx="1162">
                  <c:v>-0.65714285714285725</c:v>
                </c:pt>
                <c:pt idx="1163">
                  <c:v>-0.68571428571428572</c:v>
                </c:pt>
                <c:pt idx="1164">
                  <c:v>-0.77142857142857146</c:v>
                </c:pt>
                <c:pt idx="1165">
                  <c:v>-0.97142857142857153</c:v>
                </c:pt>
                <c:pt idx="1166">
                  <c:v>-0.95714285714285707</c:v>
                </c:pt>
                <c:pt idx="1167">
                  <c:v>-0.9285714285714286</c:v>
                </c:pt>
                <c:pt idx="1168">
                  <c:v>-1.1285714285714286</c:v>
                </c:pt>
                <c:pt idx="1169">
                  <c:v>-1.0285714285714285</c:v>
                </c:pt>
                <c:pt idx="1170">
                  <c:v>-1.0142857142857145</c:v>
                </c:pt>
                <c:pt idx="1171">
                  <c:v>-1.0857142857142856</c:v>
                </c:pt>
                <c:pt idx="1172">
                  <c:v>-0.74285714285714288</c:v>
                </c:pt>
                <c:pt idx="1173">
                  <c:v>-0.94285714285714295</c:v>
                </c:pt>
                <c:pt idx="1174">
                  <c:v>-0.67142857142857149</c:v>
                </c:pt>
                <c:pt idx="1175">
                  <c:v>-0.6428571428571429</c:v>
                </c:pt>
                <c:pt idx="1176">
                  <c:v>-0.48571428571428565</c:v>
                </c:pt>
                <c:pt idx="1177">
                  <c:v>-0.41428571428571431</c:v>
                </c:pt>
                <c:pt idx="1178">
                  <c:v>-0.32857142857142857</c:v>
                </c:pt>
                <c:pt idx="1179">
                  <c:v>-0.58571428571428563</c:v>
                </c:pt>
                <c:pt idx="1180">
                  <c:v>-0.18571428571428572</c:v>
                </c:pt>
                <c:pt idx="1181">
                  <c:v>-0.44285714285714289</c:v>
                </c:pt>
                <c:pt idx="1182">
                  <c:v>-0.37142857142857139</c:v>
                </c:pt>
                <c:pt idx="1183">
                  <c:v>-0.48571428571428571</c:v>
                </c:pt>
                <c:pt idx="1184">
                  <c:v>-0.55714285714285705</c:v>
                </c:pt>
                <c:pt idx="1185">
                  <c:v>-0.2</c:v>
                </c:pt>
                <c:pt idx="1186">
                  <c:v>-0.15714285714285717</c:v>
                </c:pt>
                <c:pt idx="1187">
                  <c:v>-0.18571428571428569</c:v>
                </c:pt>
                <c:pt idx="1188">
                  <c:v>7.1428571428571466E-2</c:v>
                </c:pt>
                <c:pt idx="1189">
                  <c:v>0.15714285714285717</c:v>
                </c:pt>
                <c:pt idx="1190">
                  <c:v>0.25714285714285717</c:v>
                </c:pt>
                <c:pt idx="1191">
                  <c:v>0.38571428571428568</c:v>
                </c:pt>
                <c:pt idx="1192">
                  <c:v>0.14285714285714288</c:v>
                </c:pt>
                <c:pt idx="1193">
                  <c:v>0.15714285714285717</c:v>
                </c:pt>
                <c:pt idx="1194">
                  <c:v>0.12857142857142859</c:v>
                </c:pt>
                <c:pt idx="1195">
                  <c:v>-4.285714285714283E-2</c:v>
                </c:pt>
                <c:pt idx="1196">
                  <c:v>-0.12857142857142859</c:v>
                </c:pt>
                <c:pt idx="1197">
                  <c:v>-0.2</c:v>
                </c:pt>
                <c:pt idx="1198">
                  <c:v>-0.44285714285714295</c:v>
                </c:pt>
                <c:pt idx="1199">
                  <c:v>-0.62857142857142867</c:v>
                </c:pt>
                <c:pt idx="1200">
                  <c:v>-0.6</c:v>
                </c:pt>
                <c:pt idx="1201">
                  <c:v>-0.58571428571428563</c:v>
                </c:pt>
                <c:pt idx="1202">
                  <c:v>-0.52857142857142858</c:v>
                </c:pt>
                <c:pt idx="1203">
                  <c:v>-0.44285714285714295</c:v>
                </c:pt>
                <c:pt idx="1204">
                  <c:v>-0.44285714285714289</c:v>
                </c:pt>
                <c:pt idx="1205">
                  <c:v>-0.2</c:v>
                </c:pt>
                <c:pt idx="1206">
                  <c:v>-7.1428571428571425E-2</c:v>
                </c:pt>
                <c:pt idx="1207">
                  <c:v>-0.12857142857142859</c:v>
                </c:pt>
                <c:pt idx="1208">
                  <c:v>-0.15714285714285711</c:v>
                </c:pt>
                <c:pt idx="1209">
                  <c:v>-0.31428571428571433</c:v>
                </c:pt>
                <c:pt idx="1210">
                  <c:v>-0.54285714285714282</c:v>
                </c:pt>
                <c:pt idx="1211">
                  <c:v>-0.55714285714285716</c:v>
                </c:pt>
                <c:pt idx="1212">
                  <c:v>-0.41428571428571431</c:v>
                </c:pt>
                <c:pt idx="1213">
                  <c:v>-0.24285714285714285</c:v>
                </c:pt>
                <c:pt idx="1214">
                  <c:v>-0.15714285714285722</c:v>
                </c:pt>
                <c:pt idx="1215">
                  <c:v>0</c:v>
                </c:pt>
                <c:pt idx="1216">
                  <c:v>0.18571428571428572</c:v>
                </c:pt>
                <c:pt idx="1217">
                  <c:v>0.21428571428571427</c:v>
                </c:pt>
                <c:pt idx="1218">
                  <c:v>0.21428571428571433</c:v>
                </c:pt>
                <c:pt idx="1219">
                  <c:v>0.24285714285714283</c:v>
                </c:pt>
                <c:pt idx="1220">
                  <c:v>0.42857142857142855</c:v>
                </c:pt>
                <c:pt idx="1221">
                  <c:v>0.47142857142857147</c:v>
                </c:pt>
                <c:pt idx="1222">
                  <c:v>0.44285714285714295</c:v>
                </c:pt>
                <c:pt idx="1223">
                  <c:v>0.47142857142857147</c:v>
                </c:pt>
                <c:pt idx="1224">
                  <c:v>0.55714285714285716</c:v>
                </c:pt>
                <c:pt idx="1225">
                  <c:v>0.44285714285714295</c:v>
                </c:pt>
                <c:pt idx="1226">
                  <c:v>0.11428571428571432</c:v>
                </c:pt>
                <c:pt idx="1227">
                  <c:v>-0.44285714285714278</c:v>
                </c:pt>
                <c:pt idx="1228">
                  <c:v>-0.67142857142857137</c:v>
                </c:pt>
                <c:pt idx="1229">
                  <c:v>-0.9285714285714286</c:v>
                </c:pt>
                <c:pt idx="1230">
                  <c:v>-1.3571428571428572</c:v>
                </c:pt>
                <c:pt idx="1231">
                  <c:v>-1.7</c:v>
                </c:pt>
                <c:pt idx="1232">
                  <c:v>-2</c:v>
                </c:pt>
                <c:pt idx="1233">
                  <c:v>-2.2857142857142856</c:v>
                </c:pt>
                <c:pt idx="1234">
                  <c:v>-2.4142857142857146</c:v>
                </c:pt>
                <c:pt idx="1235">
                  <c:v>-2.4571428571428569</c:v>
                </c:pt>
                <c:pt idx="1236">
                  <c:v>-2.0142857142857142</c:v>
                </c:pt>
                <c:pt idx="1237">
                  <c:v>-1.5857142857142859</c:v>
                </c:pt>
                <c:pt idx="1238">
                  <c:v>-1.2142857142857142</c:v>
                </c:pt>
                <c:pt idx="1239">
                  <c:v>-0.6142857142857141</c:v>
                </c:pt>
                <c:pt idx="1240">
                  <c:v>0.12857142857142861</c:v>
                </c:pt>
                <c:pt idx="1241">
                  <c:v>0.55714285714285716</c:v>
                </c:pt>
                <c:pt idx="1242">
                  <c:v>0.84285714285714275</c:v>
                </c:pt>
                <c:pt idx="1243">
                  <c:v>0.77142857142857135</c:v>
                </c:pt>
                <c:pt idx="1244">
                  <c:v>0.8571428571428571</c:v>
                </c:pt>
                <c:pt idx="1245">
                  <c:v>0.81428571428571439</c:v>
                </c:pt>
                <c:pt idx="1246">
                  <c:v>0.55714285714285716</c:v>
                </c:pt>
                <c:pt idx="1247">
                  <c:v>0.42857142857142849</c:v>
                </c:pt>
                <c:pt idx="1248">
                  <c:v>0.41428571428571431</c:v>
                </c:pt>
                <c:pt idx="1249">
                  <c:v>0.27142857142857146</c:v>
                </c:pt>
                <c:pt idx="1250">
                  <c:v>0.18571428571428572</c:v>
                </c:pt>
                <c:pt idx="1251">
                  <c:v>0</c:v>
                </c:pt>
                <c:pt idx="1252">
                  <c:v>2.8571428571428584E-2</c:v>
                </c:pt>
                <c:pt idx="1253">
                  <c:v>8.5714285714285729E-2</c:v>
                </c:pt>
                <c:pt idx="1254">
                  <c:v>8.5714285714285729E-2</c:v>
                </c:pt>
                <c:pt idx="1255">
                  <c:v>-0.32857142857142863</c:v>
                </c:pt>
                <c:pt idx="1256">
                  <c:v>-0.2</c:v>
                </c:pt>
                <c:pt idx="1257">
                  <c:v>-0.1571428571428572</c:v>
                </c:pt>
                <c:pt idx="1258">
                  <c:v>-0.24285714285714288</c:v>
                </c:pt>
                <c:pt idx="1259">
                  <c:v>-0.28571428571428575</c:v>
                </c:pt>
                <c:pt idx="1260">
                  <c:v>-0.40000000000000008</c:v>
                </c:pt>
                <c:pt idx="1261">
                  <c:v>-0.68571428571428583</c:v>
                </c:pt>
                <c:pt idx="1262">
                  <c:v>-0.25714285714285723</c:v>
                </c:pt>
                <c:pt idx="1263">
                  <c:v>-0.20000000000000012</c:v>
                </c:pt>
                <c:pt idx="1264">
                  <c:v>-0.35714285714285721</c:v>
                </c:pt>
                <c:pt idx="1265">
                  <c:v>-0.3714285714285715</c:v>
                </c:pt>
                <c:pt idx="1266">
                  <c:v>-0.45714285714285718</c:v>
                </c:pt>
                <c:pt idx="1267">
                  <c:v>-0.22857142857142859</c:v>
                </c:pt>
                <c:pt idx="1268">
                  <c:v>-7.1428571428571425E-2</c:v>
                </c:pt>
                <c:pt idx="1269">
                  <c:v>-0.39999999999999997</c:v>
                </c:pt>
                <c:pt idx="1270">
                  <c:v>-0.4</c:v>
                </c:pt>
                <c:pt idx="1271">
                  <c:v>-0.34285714285714286</c:v>
                </c:pt>
                <c:pt idx="1272">
                  <c:v>-0.21428571428571427</c:v>
                </c:pt>
                <c:pt idx="1273">
                  <c:v>-0.12857142857142856</c:v>
                </c:pt>
                <c:pt idx="1274">
                  <c:v>-0.17142857142857146</c:v>
                </c:pt>
                <c:pt idx="1275">
                  <c:v>-0.45714285714285718</c:v>
                </c:pt>
                <c:pt idx="1276">
                  <c:v>-0.25714285714285712</c:v>
                </c:pt>
                <c:pt idx="1277">
                  <c:v>-0.22857142857142859</c:v>
                </c:pt>
                <c:pt idx="1278">
                  <c:v>-0.48571428571428577</c:v>
                </c:pt>
                <c:pt idx="1279">
                  <c:v>-0.54285714285714282</c:v>
                </c:pt>
                <c:pt idx="1280">
                  <c:v>-0.59999999999999987</c:v>
                </c:pt>
                <c:pt idx="1281">
                  <c:v>-0.8999999999999998</c:v>
                </c:pt>
                <c:pt idx="1282">
                  <c:v>-0.61428571428571421</c:v>
                </c:pt>
                <c:pt idx="1283">
                  <c:v>-0.65714285714285714</c:v>
                </c:pt>
                <c:pt idx="1284">
                  <c:v>-0.95714285714285718</c:v>
                </c:pt>
                <c:pt idx="1285">
                  <c:v>-0.97142857142857153</c:v>
                </c:pt>
                <c:pt idx="1286">
                  <c:v>-1.0285714285714287</c:v>
                </c:pt>
                <c:pt idx="1287">
                  <c:v>-1.0428571428571429</c:v>
                </c:pt>
                <c:pt idx="1288">
                  <c:v>-0.81428571428571428</c:v>
                </c:pt>
                <c:pt idx="1289">
                  <c:v>-0.88571428571428579</c:v>
                </c:pt>
                <c:pt idx="1290">
                  <c:v>-0.75714285714285712</c:v>
                </c:pt>
                <c:pt idx="1291">
                  <c:v>-0.7</c:v>
                </c:pt>
                <c:pt idx="1292">
                  <c:v>-0.25714285714285723</c:v>
                </c:pt>
                <c:pt idx="1293">
                  <c:v>-0.27142857142857146</c:v>
                </c:pt>
                <c:pt idx="1294">
                  <c:v>-0.22857142857142859</c:v>
                </c:pt>
                <c:pt idx="1295">
                  <c:v>-0.11428571428571432</c:v>
                </c:pt>
                <c:pt idx="1296">
                  <c:v>0.12857142857142856</c:v>
                </c:pt>
                <c:pt idx="1297">
                  <c:v>0.2857142857142857</c:v>
                </c:pt>
                <c:pt idx="1298">
                  <c:v>0.6</c:v>
                </c:pt>
                <c:pt idx="1299">
                  <c:v>0.7142857142857143</c:v>
                </c:pt>
                <c:pt idx="1300">
                  <c:v>1.1428571428571428</c:v>
                </c:pt>
                <c:pt idx="1301">
                  <c:v>1.3</c:v>
                </c:pt>
                <c:pt idx="1302">
                  <c:v>1.4571428571428571</c:v>
                </c:pt>
                <c:pt idx="1303">
                  <c:v>1.4571428571428571</c:v>
                </c:pt>
                <c:pt idx="1304">
                  <c:v>1.5571428571428572</c:v>
                </c:pt>
                <c:pt idx="1305">
                  <c:v>1.6285714285714286</c:v>
                </c:pt>
                <c:pt idx="1306">
                  <c:v>1.4714285714285715</c:v>
                </c:pt>
                <c:pt idx="1307">
                  <c:v>1.2857142857142858</c:v>
                </c:pt>
                <c:pt idx="1308">
                  <c:v>1.3428571428571427</c:v>
                </c:pt>
                <c:pt idx="1309">
                  <c:v>1.2857142857142858</c:v>
                </c:pt>
                <c:pt idx="1310">
                  <c:v>1.2000000000000004</c:v>
                </c:pt>
                <c:pt idx="1311">
                  <c:v>0.87142857142857155</c:v>
                </c:pt>
                <c:pt idx="1312">
                  <c:v>0.67142857142857149</c:v>
                </c:pt>
                <c:pt idx="1313">
                  <c:v>0.58571428571428563</c:v>
                </c:pt>
                <c:pt idx="1314">
                  <c:v>0.39999999999999991</c:v>
                </c:pt>
                <c:pt idx="1315">
                  <c:v>0.29999999999999993</c:v>
                </c:pt>
                <c:pt idx="1316">
                  <c:v>0.17142857142857143</c:v>
                </c:pt>
                <c:pt idx="1317">
                  <c:v>4.2857142857142858E-2</c:v>
                </c:pt>
                <c:pt idx="1318">
                  <c:v>-1.4285714285714282E-2</c:v>
                </c:pt>
                <c:pt idx="1319">
                  <c:v>-8.5714285714285729E-2</c:v>
                </c:pt>
                <c:pt idx="1320">
                  <c:v>4.285714285714283E-2</c:v>
                </c:pt>
                <c:pt idx="1321">
                  <c:v>0.12857142857142856</c:v>
                </c:pt>
                <c:pt idx="1322">
                  <c:v>0.17142857142857143</c:v>
                </c:pt>
                <c:pt idx="1323">
                  <c:v>0.11428571428571428</c:v>
                </c:pt>
                <c:pt idx="1324">
                  <c:v>0.17142857142857143</c:v>
                </c:pt>
                <c:pt idx="1325">
                  <c:v>0.3571428571428571</c:v>
                </c:pt>
                <c:pt idx="1326">
                  <c:v>0.22857142857142856</c:v>
                </c:pt>
                <c:pt idx="1327">
                  <c:v>1.4285714285714306E-2</c:v>
                </c:pt>
                <c:pt idx="1328">
                  <c:v>0.15714285714285717</c:v>
                </c:pt>
                <c:pt idx="1329">
                  <c:v>5.7142857142857162E-2</c:v>
                </c:pt>
                <c:pt idx="1330">
                  <c:v>5.7142857142857148E-2</c:v>
                </c:pt>
                <c:pt idx="1331">
                  <c:v>-0.11428571428571428</c:v>
                </c:pt>
                <c:pt idx="1332">
                  <c:v>-0.25714285714285717</c:v>
                </c:pt>
                <c:pt idx="1333">
                  <c:v>-0.14285714285714285</c:v>
                </c:pt>
                <c:pt idx="1334">
                  <c:v>-5.7142857142857155E-2</c:v>
                </c:pt>
                <c:pt idx="1335">
                  <c:v>-0.2</c:v>
                </c:pt>
                <c:pt idx="1336">
                  <c:v>-0.39999999999999997</c:v>
                </c:pt>
                <c:pt idx="1337">
                  <c:v>-0.6428571428571429</c:v>
                </c:pt>
                <c:pt idx="1338">
                  <c:v>-0.48571428571428571</c:v>
                </c:pt>
                <c:pt idx="1339">
                  <c:v>-0.72857142857142854</c:v>
                </c:pt>
                <c:pt idx="1340">
                  <c:v>-0.97142857142857131</c:v>
                </c:pt>
                <c:pt idx="1341">
                  <c:v>-1.1428571428571428</c:v>
                </c:pt>
                <c:pt idx="1342">
                  <c:v>-1.3714285714285714</c:v>
                </c:pt>
                <c:pt idx="1343">
                  <c:v>-1.2714285714285711</c:v>
                </c:pt>
                <c:pt idx="1344">
                  <c:v>-0.97142857142857153</c:v>
                </c:pt>
                <c:pt idx="1345">
                  <c:v>-1.2</c:v>
                </c:pt>
                <c:pt idx="1346">
                  <c:v>-0.77142857142857135</c:v>
                </c:pt>
                <c:pt idx="1347">
                  <c:v>-0.51428571428571423</c:v>
                </c:pt>
                <c:pt idx="1348">
                  <c:v>-0.47142857142857136</c:v>
                </c:pt>
                <c:pt idx="1349">
                  <c:v>-0.58571428571428563</c:v>
                </c:pt>
                <c:pt idx="1350">
                  <c:v>-0.5714285714285714</c:v>
                </c:pt>
                <c:pt idx="1351">
                  <c:v>-0.79999999999999993</c:v>
                </c:pt>
                <c:pt idx="1352">
                  <c:v>-0.75714285714285712</c:v>
                </c:pt>
                <c:pt idx="1353">
                  <c:v>-1.1285714285714286</c:v>
                </c:pt>
                <c:pt idx="1354">
                  <c:v>-1.0285714285714285</c:v>
                </c:pt>
                <c:pt idx="1355">
                  <c:v>-1.0285714285714285</c:v>
                </c:pt>
                <c:pt idx="1356">
                  <c:v>-0.6142857142857141</c:v>
                </c:pt>
                <c:pt idx="1357">
                  <c:v>-0.61428571428571421</c:v>
                </c:pt>
                <c:pt idx="1358">
                  <c:v>-0.58571428571428574</c:v>
                </c:pt>
                <c:pt idx="1359">
                  <c:v>-0.38571428571428568</c:v>
                </c:pt>
                <c:pt idx="1360">
                  <c:v>-8.5714285714285729E-2</c:v>
                </c:pt>
                <c:pt idx="1361">
                  <c:v>-0.35714285714285715</c:v>
                </c:pt>
                <c:pt idx="1362">
                  <c:v>-0.27142857142857146</c:v>
                </c:pt>
                <c:pt idx="1363">
                  <c:v>-0.3714285714285715</c:v>
                </c:pt>
                <c:pt idx="1364">
                  <c:v>-0.2857142857142857</c:v>
                </c:pt>
                <c:pt idx="1365">
                  <c:v>-0.12857142857142856</c:v>
                </c:pt>
                <c:pt idx="1366">
                  <c:v>-0.17142857142857143</c:v>
                </c:pt>
                <c:pt idx="1367">
                  <c:v>-0.39999999999999997</c:v>
                </c:pt>
                <c:pt idx="1368">
                  <c:v>-0.32857142857142857</c:v>
                </c:pt>
                <c:pt idx="1369">
                  <c:v>-0.45714285714285713</c:v>
                </c:pt>
                <c:pt idx="1370">
                  <c:v>-0.6428571428571429</c:v>
                </c:pt>
                <c:pt idx="1371">
                  <c:v>-0.72857142857142854</c:v>
                </c:pt>
                <c:pt idx="1372">
                  <c:v>-0.91428571428571426</c:v>
                </c:pt>
                <c:pt idx="1373">
                  <c:v>-1.0571428571428572</c:v>
                </c:pt>
                <c:pt idx="1374">
                  <c:v>-0.87142857142857133</c:v>
                </c:pt>
                <c:pt idx="1375">
                  <c:v>-0.87142857142857133</c:v>
                </c:pt>
                <c:pt idx="1376">
                  <c:v>-0.77142857142857146</c:v>
                </c:pt>
                <c:pt idx="1377">
                  <c:v>-0.47142857142857142</c:v>
                </c:pt>
                <c:pt idx="1378">
                  <c:v>-0.35714285714285715</c:v>
                </c:pt>
                <c:pt idx="1379">
                  <c:v>-0.38571428571428573</c:v>
                </c:pt>
                <c:pt idx="1380">
                  <c:v>-0.27142857142857141</c:v>
                </c:pt>
                <c:pt idx="1381">
                  <c:v>-0.21428571428571425</c:v>
                </c:pt>
                <c:pt idx="1382">
                  <c:v>-8.5714285714285715E-2</c:v>
                </c:pt>
                <c:pt idx="1383">
                  <c:v>1.4285714285714282E-2</c:v>
                </c:pt>
                <c:pt idx="1384">
                  <c:v>1.4285714285714282E-2</c:v>
                </c:pt>
                <c:pt idx="1385">
                  <c:v>-0.12857142857142853</c:v>
                </c:pt>
                <c:pt idx="1386">
                  <c:v>8.5714285714285701E-2</c:v>
                </c:pt>
                <c:pt idx="1387">
                  <c:v>0</c:v>
                </c:pt>
                <c:pt idx="1388">
                  <c:v>0.1142857142857143</c:v>
                </c:pt>
                <c:pt idx="1389">
                  <c:v>1.4285714285714306E-2</c:v>
                </c:pt>
                <c:pt idx="1390">
                  <c:v>9.9999999999999992E-2</c:v>
                </c:pt>
                <c:pt idx="1391">
                  <c:v>0.1</c:v>
                </c:pt>
                <c:pt idx="1392">
                  <c:v>0.42857142857142855</c:v>
                </c:pt>
                <c:pt idx="1393">
                  <c:v>0.65714285714285714</c:v>
                </c:pt>
                <c:pt idx="1394">
                  <c:v>0.88571428571428557</c:v>
                </c:pt>
                <c:pt idx="1395">
                  <c:v>0.79999999999999993</c:v>
                </c:pt>
                <c:pt idx="1396">
                  <c:v>0.77142857142857146</c:v>
                </c:pt>
                <c:pt idx="1397">
                  <c:v>0.58571428571428563</c:v>
                </c:pt>
                <c:pt idx="1398">
                  <c:v>0.41428571428571426</c:v>
                </c:pt>
                <c:pt idx="1399">
                  <c:v>0.15714285714285711</c:v>
                </c:pt>
                <c:pt idx="1400">
                  <c:v>0.18571428571428575</c:v>
                </c:pt>
                <c:pt idx="1401">
                  <c:v>0.24285714285714285</c:v>
                </c:pt>
                <c:pt idx="1402">
                  <c:v>8.5714285714285743E-2</c:v>
                </c:pt>
                <c:pt idx="1403">
                  <c:v>0.3</c:v>
                </c:pt>
                <c:pt idx="1404">
                  <c:v>7.1428571428571466E-2</c:v>
                </c:pt>
                <c:pt idx="1405">
                  <c:v>4.285714285714283E-2</c:v>
                </c:pt>
                <c:pt idx="1406">
                  <c:v>5.7142857142857093E-2</c:v>
                </c:pt>
                <c:pt idx="1407">
                  <c:v>-0.31428571428571433</c:v>
                </c:pt>
                <c:pt idx="1408">
                  <c:v>-0.42857142857142855</c:v>
                </c:pt>
                <c:pt idx="1409">
                  <c:v>-0.38571428571428568</c:v>
                </c:pt>
                <c:pt idx="1410">
                  <c:v>-0.48571428571428577</c:v>
                </c:pt>
                <c:pt idx="1411">
                  <c:v>-0.32857142857142857</c:v>
                </c:pt>
                <c:pt idx="1412">
                  <c:v>-0.72857142857142854</c:v>
                </c:pt>
                <c:pt idx="1413">
                  <c:v>-0.77142857142857146</c:v>
                </c:pt>
                <c:pt idx="1414">
                  <c:v>-1.0714285714285714</c:v>
                </c:pt>
                <c:pt idx="1415">
                  <c:v>-1.3</c:v>
                </c:pt>
                <c:pt idx="1416">
                  <c:v>-1.1571428571428573</c:v>
                </c:pt>
                <c:pt idx="1417">
                  <c:v>-1.0714285714285714</c:v>
                </c:pt>
                <c:pt idx="1418">
                  <c:v>-0.72857142857142854</c:v>
                </c:pt>
                <c:pt idx="1419">
                  <c:v>1.428571428571433E-2</c:v>
                </c:pt>
                <c:pt idx="1420">
                  <c:v>0.31428571428571433</c:v>
                </c:pt>
                <c:pt idx="1421">
                  <c:v>0.81428571428571417</c:v>
                </c:pt>
                <c:pt idx="1422">
                  <c:v>1.0571428571428572</c:v>
                </c:pt>
                <c:pt idx="1423">
                  <c:v>1.0857142857142859</c:v>
                </c:pt>
                <c:pt idx="1424">
                  <c:v>1.2142857142857142</c:v>
                </c:pt>
                <c:pt idx="1425">
                  <c:v>1.1142857142857143</c:v>
                </c:pt>
                <c:pt idx="1426">
                  <c:v>0.9285714285714286</c:v>
                </c:pt>
                <c:pt idx="1427">
                  <c:v>0.8999999999999998</c:v>
                </c:pt>
                <c:pt idx="1428">
                  <c:v>0.99999999999999989</c:v>
                </c:pt>
                <c:pt idx="1429">
                  <c:v>1.0428571428571429</c:v>
                </c:pt>
                <c:pt idx="1430">
                  <c:v>1.0714285714285714</c:v>
                </c:pt>
                <c:pt idx="1431">
                  <c:v>1.0142857142857142</c:v>
                </c:pt>
                <c:pt idx="1432">
                  <c:v>0.9285714285714286</c:v>
                </c:pt>
                <c:pt idx="1433">
                  <c:v>1.0428571428571429</c:v>
                </c:pt>
                <c:pt idx="1434">
                  <c:v>0.98571428571428577</c:v>
                </c:pt>
                <c:pt idx="1435">
                  <c:v>1.0428571428571429</c:v>
                </c:pt>
                <c:pt idx="1436">
                  <c:v>1.1714285714285713</c:v>
                </c:pt>
                <c:pt idx="1437">
                  <c:v>1.4000000000000001</c:v>
                </c:pt>
                <c:pt idx="1438">
                  <c:v>1.4142857142857144</c:v>
                </c:pt>
                <c:pt idx="1439">
                  <c:v>1.5</c:v>
                </c:pt>
                <c:pt idx="1440">
                  <c:v>1.5</c:v>
                </c:pt>
                <c:pt idx="1441">
                  <c:v>1.3857142857142857</c:v>
                </c:pt>
                <c:pt idx="1442">
                  <c:v>1.0857142857142856</c:v>
                </c:pt>
                <c:pt idx="1443">
                  <c:v>0.90000000000000013</c:v>
                </c:pt>
                <c:pt idx="1444">
                  <c:v>0.75714285714285723</c:v>
                </c:pt>
                <c:pt idx="1445">
                  <c:v>0.55714285714285727</c:v>
                </c:pt>
                <c:pt idx="1446">
                  <c:v>0.55714285714285716</c:v>
                </c:pt>
                <c:pt idx="1447">
                  <c:v>0.22857142857142856</c:v>
                </c:pt>
                <c:pt idx="1448">
                  <c:v>0.5714285714285714</c:v>
                </c:pt>
                <c:pt idx="1449">
                  <c:v>0.5714285714285714</c:v>
                </c:pt>
                <c:pt idx="1450">
                  <c:v>0.7142857142857143</c:v>
                </c:pt>
                <c:pt idx="1451">
                  <c:v>0.45714285714285713</c:v>
                </c:pt>
                <c:pt idx="1452">
                  <c:v>0.44285714285714289</c:v>
                </c:pt>
                <c:pt idx="1453">
                  <c:v>0.27142857142857146</c:v>
                </c:pt>
                <c:pt idx="1454">
                  <c:v>0.42857142857142855</c:v>
                </c:pt>
                <c:pt idx="1455">
                  <c:v>-5.7142857142857162E-2</c:v>
                </c:pt>
                <c:pt idx="1456">
                  <c:v>2.8571428571428557E-2</c:v>
                </c:pt>
                <c:pt idx="1457">
                  <c:v>-0.31428571428571433</c:v>
                </c:pt>
                <c:pt idx="1458">
                  <c:v>-0.18571428571428572</c:v>
                </c:pt>
                <c:pt idx="1459">
                  <c:v>-0.38571428571428573</c:v>
                </c:pt>
                <c:pt idx="1460">
                  <c:v>-0.12857142857142856</c:v>
                </c:pt>
                <c:pt idx="1461">
                  <c:v>0.11428571428571432</c:v>
                </c:pt>
                <c:pt idx="1462">
                  <c:v>0.27142857142857146</c:v>
                </c:pt>
                <c:pt idx="1463">
                  <c:v>0.24285714285714291</c:v>
                </c:pt>
                <c:pt idx="1464">
                  <c:v>0.31428571428571433</c:v>
                </c:pt>
                <c:pt idx="1465">
                  <c:v>0.15714285714285717</c:v>
                </c:pt>
                <c:pt idx="1466">
                  <c:v>0.44285714285714289</c:v>
                </c:pt>
                <c:pt idx="1467">
                  <c:v>1.4285714285714299E-2</c:v>
                </c:pt>
                <c:pt idx="1468">
                  <c:v>-0.21428571428571427</c:v>
                </c:pt>
                <c:pt idx="1469">
                  <c:v>-0.42857142857142855</c:v>
                </c:pt>
                <c:pt idx="1470">
                  <c:v>-0.41428571428571426</c:v>
                </c:pt>
                <c:pt idx="1471">
                  <c:v>-0.38571428571428568</c:v>
                </c:pt>
                <c:pt idx="1472">
                  <c:v>-0.32857142857142857</c:v>
                </c:pt>
                <c:pt idx="1473">
                  <c:v>-0.6428571428571429</c:v>
                </c:pt>
                <c:pt idx="1474">
                  <c:v>-0.49999999999999994</c:v>
                </c:pt>
                <c:pt idx="1475">
                  <c:v>-0.44285714285714278</c:v>
                </c:pt>
                <c:pt idx="1476">
                  <c:v>-0.31428571428571433</c:v>
                </c:pt>
                <c:pt idx="1477">
                  <c:v>-0.48571428571428571</c:v>
                </c:pt>
                <c:pt idx="1478">
                  <c:v>-0.28571428571428575</c:v>
                </c:pt>
                <c:pt idx="1479">
                  <c:v>-0.31428571428571433</c:v>
                </c:pt>
                <c:pt idx="1480">
                  <c:v>-8.5714285714285729E-2</c:v>
                </c:pt>
                <c:pt idx="1481">
                  <c:v>-0.12857142857142856</c:v>
                </c:pt>
                <c:pt idx="1482">
                  <c:v>-0.2</c:v>
                </c:pt>
                <c:pt idx="1483">
                  <c:v>-5.7142857142857162E-2</c:v>
                </c:pt>
                <c:pt idx="1484">
                  <c:v>-8.5714285714285715E-2</c:v>
                </c:pt>
                <c:pt idx="1485">
                  <c:v>0</c:v>
                </c:pt>
                <c:pt idx="1486">
                  <c:v>-9.9999999999999992E-2</c:v>
                </c:pt>
                <c:pt idx="1487">
                  <c:v>-0.22857142857142859</c:v>
                </c:pt>
                <c:pt idx="1488">
                  <c:v>4.285714285714283E-2</c:v>
                </c:pt>
                <c:pt idx="1489">
                  <c:v>5.7142857142857113E-2</c:v>
                </c:pt>
                <c:pt idx="1490">
                  <c:v>-5.7142857142857148E-2</c:v>
                </c:pt>
                <c:pt idx="1491">
                  <c:v>8.5714285714285701E-2</c:v>
                </c:pt>
                <c:pt idx="1492">
                  <c:v>-4.2857142857142878E-2</c:v>
                </c:pt>
                <c:pt idx="1493">
                  <c:v>7.1428571428571411E-2</c:v>
                </c:pt>
                <c:pt idx="1494">
                  <c:v>7.1428571428571411E-2</c:v>
                </c:pt>
                <c:pt idx="1495">
                  <c:v>-0.34285714285714286</c:v>
                </c:pt>
                <c:pt idx="1496">
                  <c:v>-0.27142857142857141</c:v>
                </c:pt>
                <c:pt idx="1497">
                  <c:v>-0.79999999999999993</c:v>
                </c:pt>
                <c:pt idx="1498">
                  <c:v>-0.65714285714285714</c:v>
                </c:pt>
                <c:pt idx="1499">
                  <c:v>-0.72857142857142865</c:v>
                </c:pt>
                <c:pt idx="1500">
                  <c:v>-0.78571428571428581</c:v>
                </c:pt>
                <c:pt idx="1501">
                  <c:v>-0.67142857142857149</c:v>
                </c:pt>
                <c:pt idx="1502">
                  <c:v>-0.37142857142857139</c:v>
                </c:pt>
                <c:pt idx="1503">
                  <c:v>-0.49999999999999994</c:v>
                </c:pt>
                <c:pt idx="1504">
                  <c:v>0.14285714285714285</c:v>
                </c:pt>
                <c:pt idx="1505">
                  <c:v>0.19999999999999998</c:v>
                </c:pt>
                <c:pt idx="1506">
                  <c:v>5.7142857142857148E-2</c:v>
                </c:pt>
                <c:pt idx="1507">
                  <c:v>0.12857142857142859</c:v>
                </c:pt>
                <c:pt idx="1508">
                  <c:v>0.32857142857142857</c:v>
                </c:pt>
                <c:pt idx="1509">
                  <c:v>0.37142857142857139</c:v>
                </c:pt>
                <c:pt idx="1510">
                  <c:v>0.58571428571428563</c:v>
                </c:pt>
                <c:pt idx="1511">
                  <c:v>0.45714285714285713</c:v>
                </c:pt>
                <c:pt idx="1512">
                  <c:v>0.28571428571428564</c:v>
                </c:pt>
                <c:pt idx="1513">
                  <c:v>0.42857142857142855</c:v>
                </c:pt>
                <c:pt idx="1514">
                  <c:v>0.44285714285714289</c:v>
                </c:pt>
                <c:pt idx="1515">
                  <c:v>0.17142857142857146</c:v>
                </c:pt>
                <c:pt idx="1516">
                  <c:v>0.1142857142857143</c:v>
                </c:pt>
                <c:pt idx="1517">
                  <c:v>-9.9999999999999992E-2</c:v>
                </c:pt>
                <c:pt idx="1518">
                  <c:v>8.5714285714285729E-2</c:v>
                </c:pt>
                <c:pt idx="1519">
                  <c:v>0.18571428571428575</c:v>
                </c:pt>
                <c:pt idx="1520">
                  <c:v>0</c:v>
                </c:pt>
                <c:pt idx="1521">
                  <c:v>-2.8571428571428564E-2</c:v>
                </c:pt>
                <c:pt idx="1522">
                  <c:v>1.4285714285714306E-2</c:v>
                </c:pt>
                <c:pt idx="1523">
                  <c:v>4.2857142857142871E-2</c:v>
                </c:pt>
                <c:pt idx="1524">
                  <c:v>0.14285714285714288</c:v>
                </c:pt>
                <c:pt idx="1525">
                  <c:v>-8.5714285714285701E-2</c:v>
                </c:pt>
                <c:pt idx="1526">
                  <c:v>-9.9999999999999992E-2</c:v>
                </c:pt>
                <c:pt idx="1527">
                  <c:v>0.19999999999999998</c:v>
                </c:pt>
                <c:pt idx="1528">
                  <c:v>0.18571428571428569</c:v>
                </c:pt>
                <c:pt idx="1529">
                  <c:v>0.27142857142857146</c:v>
                </c:pt>
                <c:pt idx="1530">
                  <c:v>0.24285714285714285</c:v>
                </c:pt>
                <c:pt idx="1531">
                  <c:v>0.41428571428571431</c:v>
                </c:pt>
                <c:pt idx="1532">
                  <c:v>0.72857142857142854</c:v>
                </c:pt>
                <c:pt idx="1533">
                  <c:v>1.0285714285714287</c:v>
                </c:pt>
                <c:pt idx="1534">
                  <c:v>1.2857142857142858</c:v>
                </c:pt>
                <c:pt idx="1535">
                  <c:v>1.485714285714286</c:v>
                </c:pt>
                <c:pt idx="1536">
                  <c:v>1.5571428571428574</c:v>
                </c:pt>
                <c:pt idx="1537">
                  <c:v>1.6857142857142857</c:v>
                </c:pt>
                <c:pt idx="1538">
                  <c:v>1.5857142857142859</c:v>
                </c:pt>
                <c:pt idx="1539">
                  <c:v>1.6428571428571428</c:v>
                </c:pt>
                <c:pt idx="1540">
                  <c:v>1.5714285714285714</c:v>
                </c:pt>
                <c:pt idx="1541">
                  <c:v>1.5285714285714285</c:v>
                </c:pt>
                <c:pt idx="1542">
                  <c:v>1.5857142857142856</c:v>
                </c:pt>
                <c:pt idx="1543">
                  <c:v>1.6999999999999997</c:v>
                </c:pt>
                <c:pt idx="1544">
                  <c:v>1.7571428571428569</c:v>
                </c:pt>
                <c:pt idx="1545">
                  <c:v>1.8857142857142855</c:v>
                </c:pt>
                <c:pt idx="1546">
                  <c:v>1.7142857142857142</c:v>
                </c:pt>
                <c:pt idx="1547">
                  <c:v>1.5428571428571427</c:v>
                </c:pt>
                <c:pt idx="1548">
                  <c:v>1.0714285714285714</c:v>
                </c:pt>
                <c:pt idx="1549">
                  <c:v>0.81428571428571439</c:v>
                </c:pt>
                <c:pt idx="1550">
                  <c:v>0.64285714285714302</c:v>
                </c:pt>
                <c:pt idx="1551">
                  <c:v>0.31428571428571433</c:v>
                </c:pt>
                <c:pt idx="1552">
                  <c:v>7.1428571428571466E-2</c:v>
                </c:pt>
                <c:pt idx="1553">
                  <c:v>-0.31428571428571433</c:v>
                </c:pt>
                <c:pt idx="1554">
                  <c:v>-0.59999999999999987</c:v>
                </c:pt>
                <c:pt idx="1555">
                  <c:v>-0.61428571428571443</c:v>
                </c:pt>
                <c:pt idx="1556">
                  <c:v>-0.97142857142857153</c:v>
                </c:pt>
                <c:pt idx="1557">
                  <c:v>-1.3</c:v>
                </c:pt>
                <c:pt idx="1558">
                  <c:v>-1.3</c:v>
                </c:pt>
                <c:pt idx="1559">
                  <c:v>-1.0142857142857142</c:v>
                </c:pt>
                <c:pt idx="1560">
                  <c:v>-0.67142857142857149</c:v>
                </c:pt>
                <c:pt idx="1561">
                  <c:v>-0.38571428571428573</c:v>
                </c:pt>
                <c:pt idx="1562">
                  <c:v>0.12857142857142856</c:v>
                </c:pt>
                <c:pt idx="1563">
                  <c:v>0.82857142857142863</c:v>
                </c:pt>
                <c:pt idx="1564">
                  <c:v>1.5285714285714285</c:v>
                </c:pt>
                <c:pt idx="1565">
                  <c:v>1.8428571428571427</c:v>
                </c:pt>
                <c:pt idx="1566">
                  <c:v>1.8428571428571427</c:v>
                </c:pt>
                <c:pt idx="1567">
                  <c:v>2.1428571428571428</c:v>
                </c:pt>
                <c:pt idx="1568">
                  <c:v>2.4285714285714284</c:v>
                </c:pt>
                <c:pt idx="1569">
                  <c:v>2.5</c:v>
                </c:pt>
                <c:pt idx="1570">
                  <c:v>2.5428571428571431</c:v>
                </c:pt>
                <c:pt idx="1571">
                  <c:v>2.4714285714285711</c:v>
                </c:pt>
                <c:pt idx="1572">
                  <c:v>2.4571428571428569</c:v>
                </c:pt>
                <c:pt idx="1573">
                  <c:v>2.3142857142857141</c:v>
                </c:pt>
                <c:pt idx="1574">
                  <c:v>2.2000000000000002</c:v>
                </c:pt>
                <c:pt idx="1575">
                  <c:v>1.9428571428571428</c:v>
                </c:pt>
                <c:pt idx="1576">
                  <c:v>1.8714285714285714</c:v>
                </c:pt>
                <c:pt idx="1577">
                  <c:v>1.5999999999999999</c:v>
                </c:pt>
                <c:pt idx="1578">
                  <c:v>1.4857142857142855</c:v>
                </c:pt>
                <c:pt idx="1579">
                  <c:v>1.5714285714285714</c:v>
                </c:pt>
                <c:pt idx="1580">
                  <c:v>1.657142857142857</c:v>
                </c:pt>
                <c:pt idx="1581">
                  <c:v>1.5428571428571429</c:v>
                </c:pt>
                <c:pt idx="1582">
                  <c:v>1.2714285714285711</c:v>
                </c:pt>
                <c:pt idx="1583">
                  <c:v>0.95714285714285718</c:v>
                </c:pt>
                <c:pt idx="1584">
                  <c:v>0.87142857142857155</c:v>
                </c:pt>
                <c:pt idx="1585">
                  <c:v>0.55714285714285716</c:v>
                </c:pt>
                <c:pt idx="1586">
                  <c:v>0.21428571428571436</c:v>
                </c:pt>
                <c:pt idx="1587">
                  <c:v>4.2857142857142864E-2</c:v>
                </c:pt>
                <c:pt idx="1588">
                  <c:v>-1.4285714285714315E-2</c:v>
                </c:pt>
                <c:pt idx="1589">
                  <c:v>0.15714285714285717</c:v>
                </c:pt>
                <c:pt idx="1590">
                  <c:v>0.22857142857142859</c:v>
                </c:pt>
                <c:pt idx="1591">
                  <c:v>7.1428571428571425E-2</c:v>
                </c:pt>
                <c:pt idx="1592">
                  <c:v>2.8571428571428564E-2</c:v>
                </c:pt>
                <c:pt idx="1593">
                  <c:v>5.714285714285712E-2</c:v>
                </c:pt>
                <c:pt idx="1594">
                  <c:v>0.22857142857142859</c:v>
                </c:pt>
                <c:pt idx="1595">
                  <c:v>0.17142857142857146</c:v>
                </c:pt>
                <c:pt idx="1596">
                  <c:v>0.25714285714285717</c:v>
                </c:pt>
                <c:pt idx="1597">
                  <c:v>0.18571428571428575</c:v>
                </c:pt>
                <c:pt idx="1598">
                  <c:v>0.44285714285714295</c:v>
                </c:pt>
                <c:pt idx="1599">
                  <c:v>0.58571428571428574</c:v>
                </c:pt>
                <c:pt idx="1600">
                  <c:v>0.65714285714285725</c:v>
                </c:pt>
                <c:pt idx="1601">
                  <c:v>0.37142857142857144</c:v>
                </c:pt>
                <c:pt idx="1602">
                  <c:v>0.34285714285714292</c:v>
                </c:pt>
                <c:pt idx="1603">
                  <c:v>0.24285714285714291</c:v>
                </c:pt>
                <c:pt idx="1604">
                  <c:v>0.35714285714285715</c:v>
                </c:pt>
                <c:pt idx="1605">
                  <c:v>0.11428571428571428</c:v>
                </c:pt>
                <c:pt idx="1606">
                  <c:v>-5.7142857142857148E-2</c:v>
                </c:pt>
                <c:pt idx="1607">
                  <c:v>-2.8571428571428581E-2</c:v>
                </c:pt>
                <c:pt idx="1608">
                  <c:v>0.22857142857142859</c:v>
                </c:pt>
                <c:pt idx="1609">
                  <c:v>0.18571428571428572</c:v>
                </c:pt>
                <c:pt idx="1610">
                  <c:v>0.21428571428571425</c:v>
                </c:pt>
                <c:pt idx="1611">
                  <c:v>2.8571428571428571E-2</c:v>
                </c:pt>
                <c:pt idx="1612">
                  <c:v>0.14285714285714285</c:v>
                </c:pt>
                <c:pt idx="1613">
                  <c:v>0.21428571428571427</c:v>
                </c:pt>
                <c:pt idx="1614">
                  <c:v>5.7142857142857113E-2</c:v>
                </c:pt>
                <c:pt idx="1615">
                  <c:v>-0.3</c:v>
                </c:pt>
                <c:pt idx="1616">
                  <c:v>-0.48571428571428571</c:v>
                </c:pt>
                <c:pt idx="1617">
                  <c:v>-0.37142857142857139</c:v>
                </c:pt>
                <c:pt idx="1618">
                  <c:v>-0.47142857142857142</c:v>
                </c:pt>
                <c:pt idx="1619">
                  <c:v>-0.37142857142857144</c:v>
                </c:pt>
                <c:pt idx="1620">
                  <c:v>-0.22857142857142859</c:v>
                </c:pt>
                <c:pt idx="1621">
                  <c:v>-0.24285714285714285</c:v>
                </c:pt>
                <c:pt idx="1622">
                  <c:v>-0.1142857142857143</c:v>
                </c:pt>
                <c:pt idx="1623">
                  <c:v>-5.7142857142857127E-2</c:v>
                </c:pt>
                <c:pt idx="1624">
                  <c:v>-0.38571428571428573</c:v>
                </c:pt>
                <c:pt idx="1625">
                  <c:v>-0.31428571428571422</c:v>
                </c:pt>
                <c:pt idx="1626">
                  <c:v>-0.44285714285714278</c:v>
                </c:pt>
                <c:pt idx="1627">
                  <c:v>-0.74285714285714277</c:v>
                </c:pt>
                <c:pt idx="1628">
                  <c:v>-0.86</c:v>
                </c:pt>
                <c:pt idx="1629">
                  <c:v>-0.73333333333333339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986480"/>
        <c:axId val="737003728"/>
      </c:scatterChart>
      <c:scatterChart>
        <c:scatterStyle val="lineMarker"/>
        <c:varyColors val="0"/>
        <c:ser>
          <c:idx val="2"/>
          <c:order val="2"/>
          <c:marker>
            <c:symbol val="none"/>
          </c:marker>
          <c:xVal>
            <c:numRef>
              <c:f>SOI!$K$22:$K$1652</c:f>
              <c:numCache>
                <c:formatCode>General</c:formatCode>
                <c:ptCount val="1631"/>
                <c:pt idx="0">
                  <c:v>1880.0833333333333</c:v>
                </c:pt>
                <c:pt idx="1">
                  <c:v>1880.1666666666665</c:v>
                </c:pt>
                <c:pt idx="2">
                  <c:v>1880.2499999999998</c:v>
                </c:pt>
                <c:pt idx="3">
                  <c:v>1880.333333333333</c:v>
                </c:pt>
                <c:pt idx="4">
                  <c:v>1880.4166666666663</c:v>
                </c:pt>
                <c:pt idx="5">
                  <c:v>1880.4999999999995</c:v>
                </c:pt>
                <c:pt idx="6">
                  <c:v>1880.5833333333328</c:v>
                </c:pt>
                <c:pt idx="7">
                  <c:v>1880.6666666666661</c:v>
                </c:pt>
                <c:pt idx="8">
                  <c:v>1880.7499999999993</c:v>
                </c:pt>
                <c:pt idx="9">
                  <c:v>1880.8333333333326</c:v>
                </c:pt>
                <c:pt idx="10">
                  <c:v>1880.9166666666658</c:v>
                </c:pt>
                <c:pt idx="11">
                  <c:v>1880.9999999999991</c:v>
                </c:pt>
                <c:pt idx="12">
                  <c:v>1881.0833333333323</c:v>
                </c:pt>
                <c:pt idx="13">
                  <c:v>1881.1666666666656</c:v>
                </c:pt>
                <c:pt idx="14">
                  <c:v>1881.2499999999989</c:v>
                </c:pt>
                <c:pt idx="15">
                  <c:v>1881.3333333333321</c:v>
                </c:pt>
                <c:pt idx="16">
                  <c:v>1881.4166666666654</c:v>
                </c:pt>
                <c:pt idx="17">
                  <c:v>1881.4999999999986</c:v>
                </c:pt>
                <c:pt idx="18">
                  <c:v>1881.5833333333319</c:v>
                </c:pt>
                <c:pt idx="19">
                  <c:v>1881.6666666666652</c:v>
                </c:pt>
                <c:pt idx="20">
                  <c:v>1881.7499999999984</c:v>
                </c:pt>
                <c:pt idx="21">
                  <c:v>1881.8333333333317</c:v>
                </c:pt>
                <c:pt idx="22">
                  <c:v>1881.9166666666649</c:v>
                </c:pt>
                <c:pt idx="23">
                  <c:v>1881.9999999999982</c:v>
                </c:pt>
                <c:pt idx="24">
                  <c:v>1882.0833333333314</c:v>
                </c:pt>
                <c:pt idx="25">
                  <c:v>1882.1666666666647</c:v>
                </c:pt>
                <c:pt idx="26">
                  <c:v>1882.249999999998</c:v>
                </c:pt>
                <c:pt idx="27">
                  <c:v>1882.3333333333312</c:v>
                </c:pt>
                <c:pt idx="28">
                  <c:v>1882.4166666666645</c:v>
                </c:pt>
                <c:pt idx="29">
                  <c:v>1882.4999999999977</c:v>
                </c:pt>
                <c:pt idx="30">
                  <c:v>1882.583333333331</c:v>
                </c:pt>
                <c:pt idx="31">
                  <c:v>1882.6666666666642</c:v>
                </c:pt>
                <c:pt idx="32">
                  <c:v>1882.7499999999975</c:v>
                </c:pt>
                <c:pt idx="33">
                  <c:v>1882.8333333333308</c:v>
                </c:pt>
                <c:pt idx="34">
                  <c:v>1882.916666666664</c:v>
                </c:pt>
                <c:pt idx="35">
                  <c:v>1882.9999999999973</c:v>
                </c:pt>
                <c:pt idx="36">
                  <c:v>1883.0833333333305</c:v>
                </c:pt>
                <c:pt idx="37">
                  <c:v>1883.1666666666638</c:v>
                </c:pt>
                <c:pt idx="38">
                  <c:v>1883.249999999997</c:v>
                </c:pt>
                <c:pt idx="39">
                  <c:v>1883.3333333333303</c:v>
                </c:pt>
                <c:pt idx="40">
                  <c:v>1883.4166666666636</c:v>
                </c:pt>
                <c:pt idx="41">
                  <c:v>1883.4999999999968</c:v>
                </c:pt>
                <c:pt idx="42">
                  <c:v>1883.5833333333301</c:v>
                </c:pt>
                <c:pt idx="43">
                  <c:v>1883.6666666666633</c:v>
                </c:pt>
                <c:pt idx="44">
                  <c:v>1883.7499999999966</c:v>
                </c:pt>
                <c:pt idx="45">
                  <c:v>1883.8333333333298</c:v>
                </c:pt>
                <c:pt idx="46">
                  <c:v>1883.9166666666631</c:v>
                </c:pt>
                <c:pt idx="47">
                  <c:v>1883.9999999999964</c:v>
                </c:pt>
                <c:pt idx="48">
                  <c:v>1884.0833333333296</c:v>
                </c:pt>
                <c:pt idx="49">
                  <c:v>1884.1666666666629</c:v>
                </c:pt>
                <c:pt idx="50">
                  <c:v>1884.2499999999961</c:v>
                </c:pt>
                <c:pt idx="51">
                  <c:v>1884.3333333333294</c:v>
                </c:pt>
                <c:pt idx="52">
                  <c:v>1884.4166666666626</c:v>
                </c:pt>
                <c:pt idx="53">
                  <c:v>1884.4999999999959</c:v>
                </c:pt>
                <c:pt idx="54">
                  <c:v>1884.5833333333292</c:v>
                </c:pt>
                <c:pt idx="55">
                  <c:v>1884.6666666666624</c:v>
                </c:pt>
                <c:pt idx="56">
                  <c:v>1884.7499999999957</c:v>
                </c:pt>
                <c:pt idx="57">
                  <c:v>1884.8333333333289</c:v>
                </c:pt>
                <c:pt idx="58">
                  <c:v>1884.9166666666622</c:v>
                </c:pt>
                <c:pt idx="59">
                  <c:v>1884.9999999999955</c:v>
                </c:pt>
                <c:pt idx="60">
                  <c:v>1885.0833333333287</c:v>
                </c:pt>
                <c:pt idx="61">
                  <c:v>1885.166666666662</c:v>
                </c:pt>
                <c:pt idx="62">
                  <c:v>1885.2499999999952</c:v>
                </c:pt>
                <c:pt idx="63">
                  <c:v>1885.3333333333285</c:v>
                </c:pt>
                <c:pt idx="64">
                  <c:v>1885.4166666666617</c:v>
                </c:pt>
                <c:pt idx="65">
                  <c:v>1885.499999999995</c:v>
                </c:pt>
                <c:pt idx="66">
                  <c:v>1885.5833333333283</c:v>
                </c:pt>
                <c:pt idx="67">
                  <c:v>1885.6666666666615</c:v>
                </c:pt>
                <c:pt idx="68">
                  <c:v>1885.7499999999948</c:v>
                </c:pt>
                <c:pt idx="69">
                  <c:v>1885.833333333328</c:v>
                </c:pt>
                <c:pt idx="70">
                  <c:v>1885.9166666666613</c:v>
                </c:pt>
                <c:pt idx="71">
                  <c:v>1885.9999999999945</c:v>
                </c:pt>
                <c:pt idx="72">
                  <c:v>1886.0833333333278</c:v>
                </c:pt>
                <c:pt idx="73">
                  <c:v>1886.1666666666611</c:v>
                </c:pt>
                <c:pt idx="74">
                  <c:v>1886.2499999999943</c:v>
                </c:pt>
                <c:pt idx="75">
                  <c:v>1886.3333333333276</c:v>
                </c:pt>
                <c:pt idx="76">
                  <c:v>1886.4166666666608</c:v>
                </c:pt>
                <c:pt idx="77">
                  <c:v>1886.4999999999941</c:v>
                </c:pt>
                <c:pt idx="78">
                  <c:v>1886.5833333333273</c:v>
                </c:pt>
                <c:pt idx="79">
                  <c:v>1886.6666666666606</c:v>
                </c:pt>
                <c:pt idx="80">
                  <c:v>1886.7499999999939</c:v>
                </c:pt>
                <c:pt idx="81">
                  <c:v>1886.8333333333271</c:v>
                </c:pt>
                <c:pt idx="82">
                  <c:v>1886.9166666666604</c:v>
                </c:pt>
                <c:pt idx="83">
                  <c:v>1886.9999999999936</c:v>
                </c:pt>
                <c:pt idx="84">
                  <c:v>1887.0833333333269</c:v>
                </c:pt>
                <c:pt idx="85">
                  <c:v>1887.1666666666601</c:v>
                </c:pt>
                <c:pt idx="86">
                  <c:v>1887.2499999999934</c:v>
                </c:pt>
                <c:pt idx="87">
                  <c:v>1887.3333333333267</c:v>
                </c:pt>
                <c:pt idx="88">
                  <c:v>1887.4166666666599</c:v>
                </c:pt>
                <c:pt idx="89">
                  <c:v>1887.4999999999932</c:v>
                </c:pt>
                <c:pt idx="90">
                  <c:v>1887.5833333333264</c:v>
                </c:pt>
                <c:pt idx="91">
                  <c:v>1887.6666666666597</c:v>
                </c:pt>
                <c:pt idx="92">
                  <c:v>1887.749999999993</c:v>
                </c:pt>
                <c:pt idx="93">
                  <c:v>1887.8333333333262</c:v>
                </c:pt>
                <c:pt idx="94">
                  <c:v>1887.9166666666595</c:v>
                </c:pt>
                <c:pt idx="95">
                  <c:v>1887.9999999999927</c:v>
                </c:pt>
                <c:pt idx="96">
                  <c:v>1888.083333333326</c:v>
                </c:pt>
                <c:pt idx="97">
                  <c:v>1888.1666666666592</c:v>
                </c:pt>
                <c:pt idx="98">
                  <c:v>1888.2499999999925</c:v>
                </c:pt>
                <c:pt idx="99">
                  <c:v>1888.3333333333258</c:v>
                </c:pt>
                <c:pt idx="100">
                  <c:v>1888.416666666659</c:v>
                </c:pt>
                <c:pt idx="101">
                  <c:v>1888.4999999999923</c:v>
                </c:pt>
                <c:pt idx="102">
                  <c:v>1888.5833333333255</c:v>
                </c:pt>
                <c:pt idx="103">
                  <c:v>1888.6666666666588</c:v>
                </c:pt>
                <c:pt idx="104">
                  <c:v>1888.749999999992</c:v>
                </c:pt>
                <c:pt idx="105">
                  <c:v>1888.8333333333253</c:v>
                </c:pt>
                <c:pt idx="106">
                  <c:v>1888.9166666666586</c:v>
                </c:pt>
                <c:pt idx="107">
                  <c:v>1888.9999999999918</c:v>
                </c:pt>
                <c:pt idx="108">
                  <c:v>1889.0833333333251</c:v>
                </c:pt>
                <c:pt idx="109">
                  <c:v>1889.1666666666583</c:v>
                </c:pt>
                <c:pt idx="110">
                  <c:v>1889.2499999999916</c:v>
                </c:pt>
                <c:pt idx="111">
                  <c:v>1889.3333333333248</c:v>
                </c:pt>
                <c:pt idx="112">
                  <c:v>1889.4166666666581</c:v>
                </c:pt>
                <c:pt idx="113">
                  <c:v>1889.4999999999914</c:v>
                </c:pt>
                <c:pt idx="114">
                  <c:v>1889.5833333333246</c:v>
                </c:pt>
                <c:pt idx="115">
                  <c:v>1889.6666666666579</c:v>
                </c:pt>
                <c:pt idx="116">
                  <c:v>1889.7499999999911</c:v>
                </c:pt>
                <c:pt idx="117">
                  <c:v>1889.8333333333244</c:v>
                </c:pt>
                <c:pt idx="118">
                  <c:v>1889.9166666666576</c:v>
                </c:pt>
                <c:pt idx="119">
                  <c:v>1889.9999999999909</c:v>
                </c:pt>
                <c:pt idx="120">
                  <c:v>1890.0833333333242</c:v>
                </c:pt>
                <c:pt idx="121">
                  <c:v>1890.1666666666574</c:v>
                </c:pt>
                <c:pt idx="122">
                  <c:v>1890.2499999999907</c:v>
                </c:pt>
                <c:pt idx="123">
                  <c:v>1890.3333333333239</c:v>
                </c:pt>
                <c:pt idx="124">
                  <c:v>1890.4166666666572</c:v>
                </c:pt>
                <c:pt idx="125">
                  <c:v>1890.4999999999905</c:v>
                </c:pt>
                <c:pt idx="126">
                  <c:v>1890.5833333333237</c:v>
                </c:pt>
                <c:pt idx="127">
                  <c:v>1890.666666666657</c:v>
                </c:pt>
                <c:pt idx="128">
                  <c:v>1890.7499999999902</c:v>
                </c:pt>
                <c:pt idx="129">
                  <c:v>1890.8333333333235</c:v>
                </c:pt>
                <c:pt idx="130">
                  <c:v>1890.9166666666567</c:v>
                </c:pt>
                <c:pt idx="131">
                  <c:v>1890.99999999999</c:v>
                </c:pt>
                <c:pt idx="132">
                  <c:v>1891.0833333333233</c:v>
                </c:pt>
                <c:pt idx="133">
                  <c:v>1891.1666666666565</c:v>
                </c:pt>
                <c:pt idx="134">
                  <c:v>1891.2499999999898</c:v>
                </c:pt>
                <c:pt idx="135">
                  <c:v>1891.333333333323</c:v>
                </c:pt>
                <c:pt idx="136">
                  <c:v>1891.4166666666563</c:v>
                </c:pt>
                <c:pt idx="137">
                  <c:v>1891.4999999999895</c:v>
                </c:pt>
                <c:pt idx="138">
                  <c:v>1891.5833333333228</c:v>
                </c:pt>
                <c:pt idx="139">
                  <c:v>1891.6666666666561</c:v>
                </c:pt>
                <c:pt idx="140">
                  <c:v>1891.7499999999893</c:v>
                </c:pt>
                <c:pt idx="141">
                  <c:v>1891.8333333333226</c:v>
                </c:pt>
                <c:pt idx="142">
                  <c:v>1891.9166666666558</c:v>
                </c:pt>
                <c:pt idx="143">
                  <c:v>1891.9999999999891</c:v>
                </c:pt>
                <c:pt idx="144">
                  <c:v>1892.0833333333223</c:v>
                </c:pt>
                <c:pt idx="145">
                  <c:v>1892.1666666666556</c:v>
                </c:pt>
                <c:pt idx="146">
                  <c:v>1892.2499999999889</c:v>
                </c:pt>
                <c:pt idx="147">
                  <c:v>1892.3333333333221</c:v>
                </c:pt>
                <c:pt idx="148">
                  <c:v>1892.4166666666554</c:v>
                </c:pt>
                <c:pt idx="149">
                  <c:v>1892.4999999999886</c:v>
                </c:pt>
                <c:pt idx="150">
                  <c:v>1892.5833333333219</c:v>
                </c:pt>
                <c:pt idx="151">
                  <c:v>1892.6666666666551</c:v>
                </c:pt>
                <c:pt idx="152">
                  <c:v>1892.7499999999884</c:v>
                </c:pt>
                <c:pt idx="153">
                  <c:v>1892.8333333333217</c:v>
                </c:pt>
                <c:pt idx="154">
                  <c:v>1892.9166666666549</c:v>
                </c:pt>
                <c:pt idx="155">
                  <c:v>1892.9999999999882</c:v>
                </c:pt>
                <c:pt idx="156">
                  <c:v>1893.0833333333214</c:v>
                </c:pt>
                <c:pt idx="157">
                  <c:v>1893.1666666666547</c:v>
                </c:pt>
                <c:pt idx="158">
                  <c:v>1893.2499999999879</c:v>
                </c:pt>
                <c:pt idx="159">
                  <c:v>1893.3333333333212</c:v>
                </c:pt>
                <c:pt idx="160">
                  <c:v>1893.4166666666545</c:v>
                </c:pt>
                <c:pt idx="161">
                  <c:v>1893.4999999999877</c:v>
                </c:pt>
                <c:pt idx="162">
                  <c:v>1893.583333333321</c:v>
                </c:pt>
                <c:pt idx="163">
                  <c:v>1893.6666666666542</c:v>
                </c:pt>
                <c:pt idx="164">
                  <c:v>1893.7499999999875</c:v>
                </c:pt>
                <c:pt idx="165">
                  <c:v>1893.8333333333208</c:v>
                </c:pt>
                <c:pt idx="166">
                  <c:v>1893.916666666654</c:v>
                </c:pt>
                <c:pt idx="167">
                  <c:v>1893.9999999999873</c:v>
                </c:pt>
                <c:pt idx="168">
                  <c:v>1894.0833333333205</c:v>
                </c:pt>
                <c:pt idx="169">
                  <c:v>1894.1666666666538</c:v>
                </c:pt>
                <c:pt idx="170">
                  <c:v>1894.249999999987</c:v>
                </c:pt>
                <c:pt idx="171">
                  <c:v>1894.3333333333203</c:v>
                </c:pt>
                <c:pt idx="172">
                  <c:v>1894.4166666666536</c:v>
                </c:pt>
                <c:pt idx="173">
                  <c:v>1894.4999999999868</c:v>
                </c:pt>
                <c:pt idx="174">
                  <c:v>1894.5833333333201</c:v>
                </c:pt>
                <c:pt idx="175">
                  <c:v>1894.6666666666533</c:v>
                </c:pt>
                <c:pt idx="176">
                  <c:v>1894.7499999999866</c:v>
                </c:pt>
                <c:pt idx="177">
                  <c:v>1894.8333333333198</c:v>
                </c:pt>
                <c:pt idx="178">
                  <c:v>1894.9166666666531</c:v>
                </c:pt>
                <c:pt idx="179">
                  <c:v>1894.9999999999864</c:v>
                </c:pt>
                <c:pt idx="180">
                  <c:v>1895.0833333333196</c:v>
                </c:pt>
                <c:pt idx="181">
                  <c:v>1895.1666666666529</c:v>
                </c:pt>
                <c:pt idx="182">
                  <c:v>1895.2499999999861</c:v>
                </c:pt>
                <c:pt idx="183">
                  <c:v>1895.3333333333194</c:v>
                </c:pt>
                <c:pt idx="184">
                  <c:v>1895.4166666666526</c:v>
                </c:pt>
                <c:pt idx="185">
                  <c:v>1895.4999999999859</c:v>
                </c:pt>
                <c:pt idx="186">
                  <c:v>1895.5833333333192</c:v>
                </c:pt>
                <c:pt idx="187">
                  <c:v>1895.6666666666524</c:v>
                </c:pt>
                <c:pt idx="188">
                  <c:v>1895.7499999999857</c:v>
                </c:pt>
                <c:pt idx="189">
                  <c:v>1895.8333333333189</c:v>
                </c:pt>
                <c:pt idx="190">
                  <c:v>1895.9166666666522</c:v>
                </c:pt>
                <c:pt idx="191">
                  <c:v>1895.9999999999854</c:v>
                </c:pt>
                <c:pt idx="192">
                  <c:v>1896.0833333333187</c:v>
                </c:pt>
                <c:pt idx="193">
                  <c:v>1896.166666666652</c:v>
                </c:pt>
                <c:pt idx="194">
                  <c:v>1896.2499999999852</c:v>
                </c:pt>
                <c:pt idx="195">
                  <c:v>1896.3333333333185</c:v>
                </c:pt>
                <c:pt idx="196">
                  <c:v>1896.4166666666517</c:v>
                </c:pt>
                <c:pt idx="197">
                  <c:v>1896.499999999985</c:v>
                </c:pt>
                <c:pt idx="198">
                  <c:v>1896.5833333333183</c:v>
                </c:pt>
                <c:pt idx="199">
                  <c:v>1896.6666666666515</c:v>
                </c:pt>
                <c:pt idx="200">
                  <c:v>1896.7499999999848</c:v>
                </c:pt>
                <c:pt idx="201">
                  <c:v>1896.833333333318</c:v>
                </c:pt>
                <c:pt idx="202">
                  <c:v>1896.9166666666513</c:v>
                </c:pt>
                <c:pt idx="203">
                  <c:v>1896.9999999999845</c:v>
                </c:pt>
                <c:pt idx="204">
                  <c:v>1897.0833333333178</c:v>
                </c:pt>
                <c:pt idx="205">
                  <c:v>1897.1666666666511</c:v>
                </c:pt>
                <c:pt idx="206">
                  <c:v>1897.2499999999843</c:v>
                </c:pt>
                <c:pt idx="207">
                  <c:v>1897.3333333333176</c:v>
                </c:pt>
                <c:pt idx="208">
                  <c:v>1897.4166666666508</c:v>
                </c:pt>
                <c:pt idx="209">
                  <c:v>1897.4999999999841</c:v>
                </c:pt>
                <c:pt idx="210">
                  <c:v>1897.5833333333173</c:v>
                </c:pt>
                <c:pt idx="211">
                  <c:v>1897.6666666666506</c:v>
                </c:pt>
                <c:pt idx="212">
                  <c:v>1897.7499999999839</c:v>
                </c:pt>
                <c:pt idx="213">
                  <c:v>1897.8333333333171</c:v>
                </c:pt>
                <c:pt idx="214">
                  <c:v>1897.9166666666504</c:v>
                </c:pt>
                <c:pt idx="215">
                  <c:v>1897.9999999999836</c:v>
                </c:pt>
                <c:pt idx="216">
                  <c:v>1898.0833333333169</c:v>
                </c:pt>
                <c:pt idx="217">
                  <c:v>1898.1666666666501</c:v>
                </c:pt>
                <c:pt idx="218">
                  <c:v>1898.2499999999834</c:v>
                </c:pt>
                <c:pt idx="219">
                  <c:v>1898.3333333333167</c:v>
                </c:pt>
                <c:pt idx="220">
                  <c:v>1898.4166666666499</c:v>
                </c:pt>
                <c:pt idx="221">
                  <c:v>1898.4999999999832</c:v>
                </c:pt>
                <c:pt idx="222">
                  <c:v>1898.5833333333164</c:v>
                </c:pt>
                <c:pt idx="223">
                  <c:v>1898.6666666666497</c:v>
                </c:pt>
                <c:pt idx="224">
                  <c:v>1898.7499999999829</c:v>
                </c:pt>
                <c:pt idx="225">
                  <c:v>1898.8333333333162</c:v>
                </c:pt>
                <c:pt idx="226">
                  <c:v>1898.9166666666495</c:v>
                </c:pt>
                <c:pt idx="227">
                  <c:v>1898.9999999999827</c:v>
                </c:pt>
                <c:pt idx="228">
                  <c:v>1899.083333333316</c:v>
                </c:pt>
                <c:pt idx="229">
                  <c:v>1899.1666666666492</c:v>
                </c:pt>
                <c:pt idx="230">
                  <c:v>1899.2499999999825</c:v>
                </c:pt>
                <c:pt idx="231">
                  <c:v>1899.3333333333157</c:v>
                </c:pt>
                <c:pt idx="232">
                  <c:v>1899.416666666649</c:v>
                </c:pt>
                <c:pt idx="233">
                  <c:v>1899.4999999999823</c:v>
                </c:pt>
                <c:pt idx="234">
                  <c:v>1899.5833333333155</c:v>
                </c:pt>
                <c:pt idx="235">
                  <c:v>1899.6666666666488</c:v>
                </c:pt>
                <c:pt idx="236">
                  <c:v>1899.749999999982</c:v>
                </c:pt>
                <c:pt idx="237">
                  <c:v>1899.8333333333153</c:v>
                </c:pt>
                <c:pt idx="238">
                  <c:v>1899.9166666666486</c:v>
                </c:pt>
                <c:pt idx="239">
                  <c:v>1899.9999999999818</c:v>
                </c:pt>
                <c:pt idx="240">
                  <c:v>1900.0833333333151</c:v>
                </c:pt>
                <c:pt idx="241">
                  <c:v>1900.1666666666483</c:v>
                </c:pt>
                <c:pt idx="242">
                  <c:v>1900.2499999999816</c:v>
                </c:pt>
                <c:pt idx="243">
                  <c:v>1900.3333333333148</c:v>
                </c:pt>
                <c:pt idx="244">
                  <c:v>1900.4166666666481</c:v>
                </c:pt>
                <c:pt idx="245">
                  <c:v>1900.4999999999814</c:v>
                </c:pt>
                <c:pt idx="246">
                  <c:v>1900.5833333333146</c:v>
                </c:pt>
                <c:pt idx="247">
                  <c:v>1900.6666666666479</c:v>
                </c:pt>
                <c:pt idx="248">
                  <c:v>1900.7499999999811</c:v>
                </c:pt>
                <c:pt idx="249">
                  <c:v>1900.8333333333144</c:v>
                </c:pt>
                <c:pt idx="250">
                  <c:v>1900.9166666666476</c:v>
                </c:pt>
                <c:pt idx="251">
                  <c:v>1900.9999999999809</c:v>
                </c:pt>
                <c:pt idx="252">
                  <c:v>1901.0833333333142</c:v>
                </c:pt>
                <c:pt idx="253">
                  <c:v>1901.1666666666474</c:v>
                </c:pt>
                <c:pt idx="254">
                  <c:v>1901.2499999999807</c:v>
                </c:pt>
                <c:pt idx="255">
                  <c:v>1901.3333333333139</c:v>
                </c:pt>
                <c:pt idx="256">
                  <c:v>1901.4166666666472</c:v>
                </c:pt>
                <c:pt idx="257">
                  <c:v>1901.4999999999804</c:v>
                </c:pt>
                <c:pt idx="258">
                  <c:v>1901.5833333333137</c:v>
                </c:pt>
                <c:pt idx="259">
                  <c:v>1901.666666666647</c:v>
                </c:pt>
                <c:pt idx="260">
                  <c:v>1901.7499999999802</c:v>
                </c:pt>
                <c:pt idx="261">
                  <c:v>1901.8333333333135</c:v>
                </c:pt>
                <c:pt idx="262">
                  <c:v>1901.9166666666467</c:v>
                </c:pt>
                <c:pt idx="263">
                  <c:v>1901.99999999998</c:v>
                </c:pt>
                <c:pt idx="264">
                  <c:v>1902.0833333333132</c:v>
                </c:pt>
                <c:pt idx="265">
                  <c:v>1902.1666666666465</c:v>
                </c:pt>
                <c:pt idx="266">
                  <c:v>1902.2499999999798</c:v>
                </c:pt>
                <c:pt idx="267">
                  <c:v>1902.333333333313</c:v>
                </c:pt>
                <c:pt idx="268">
                  <c:v>1902.4166666666463</c:v>
                </c:pt>
                <c:pt idx="269">
                  <c:v>1902.4999999999795</c:v>
                </c:pt>
                <c:pt idx="270">
                  <c:v>1902.5833333333128</c:v>
                </c:pt>
                <c:pt idx="271">
                  <c:v>1902.6666666666461</c:v>
                </c:pt>
                <c:pt idx="272">
                  <c:v>1902.7499999999793</c:v>
                </c:pt>
                <c:pt idx="273">
                  <c:v>1902.8333333333126</c:v>
                </c:pt>
                <c:pt idx="274">
                  <c:v>1902.9166666666458</c:v>
                </c:pt>
                <c:pt idx="275">
                  <c:v>1902.9999999999791</c:v>
                </c:pt>
                <c:pt idx="276">
                  <c:v>1903.0833333333123</c:v>
                </c:pt>
                <c:pt idx="277">
                  <c:v>1903.1666666666456</c:v>
                </c:pt>
                <c:pt idx="278">
                  <c:v>1903.2499999999789</c:v>
                </c:pt>
                <c:pt idx="279">
                  <c:v>1903.3333333333121</c:v>
                </c:pt>
                <c:pt idx="280">
                  <c:v>1903.4166666666454</c:v>
                </c:pt>
                <c:pt idx="281">
                  <c:v>1903.4999999999786</c:v>
                </c:pt>
                <c:pt idx="282">
                  <c:v>1903.5833333333119</c:v>
                </c:pt>
                <c:pt idx="283">
                  <c:v>1903.6666666666451</c:v>
                </c:pt>
                <c:pt idx="284">
                  <c:v>1903.7499999999784</c:v>
                </c:pt>
                <c:pt idx="285">
                  <c:v>1903.8333333333117</c:v>
                </c:pt>
                <c:pt idx="286">
                  <c:v>1903.9166666666449</c:v>
                </c:pt>
                <c:pt idx="287">
                  <c:v>1903.9999999999782</c:v>
                </c:pt>
                <c:pt idx="288">
                  <c:v>1904.0833333333114</c:v>
                </c:pt>
                <c:pt idx="289">
                  <c:v>1904.1666666666447</c:v>
                </c:pt>
                <c:pt idx="290">
                  <c:v>1904.2499999999779</c:v>
                </c:pt>
                <c:pt idx="291">
                  <c:v>1904.3333333333112</c:v>
                </c:pt>
                <c:pt idx="292">
                  <c:v>1904.4166666666445</c:v>
                </c:pt>
                <c:pt idx="293">
                  <c:v>1904.4999999999777</c:v>
                </c:pt>
                <c:pt idx="294">
                  <c:v>1904.583333333311</c:v>
                </c:pt>
                <c:pt idx="295">
                  <c:v>1904.6666666666442</c:v>
                </c:pt>
                <c:pt idx="296">
                  <c:v>1904.7499999999775</c:v>
                </c:pt>
                <c:pt idx="297">
                  <c:v>1904.8333333333107</c:v>
                </c:pt>
                <c:pt idx="298">
                  <c:v>1904.916666666644</c:v>
                </c:pt>
                <c:pt idx="299">
                  <c:v>1904.9999999999773</c:v>
                </c:pt>
                <c:pt idx="300">
                  <c:v>1905.0833333333105</c:v>
                </c:pt>
                <c:pt idx="301">
                  <c:v>1905.1666666666438</c:v>
                </c:pt>
                <c:pt idx="302">
                  <c:v>1905.249999999977</c:v>
                </c:pt>
                <c:pt idx="303">
                  <c:v>1905.3333333333103</c:v>
                </c:pt>
                <c:pt idx="304">
                  <c:v>1905.4166666666436</c:v>
                </c:pt>
                <c:pt idx="305">
                  <c:v>1905.4999999999768</c:v>
                </c:pt>
                <c:pt idx="306">
                  <c:v>1905.5833333333101</c:v>
                </c:pt>
                <c:pt idx="307">
                  <c:v>1905.6666666666433</c:v>
                </c:pt>
                <c:pt idx="308">
                  <c:v>1905.7499999999766</c:v>
                </c:pt>
                <c:pt idx="309">
                  <c:v>1905.8333333333098</c:v>
                </c:pt>
                <c:pt idx="310">
                  <c:v>1905.9166666666431</c:v>
                </c:pt>
                <c:pt idx="311">
                  <c:v>1905.9999999999764</c:v>
                </c:pt>
                <c:pt idx="312">
                  <c:v>1906.0833333333096</c:v>
                </c:pt>
                <c:pt idx="313">
                  <c:v>1906.1666666666429</c:v>
                </c:pt>
                <c:pt idx="314">
                  <c:v>1906.2499999999761</c:v>
                </c:pt>
                <c:pt idx="315">
                  <c:v>1906.3333333333094</c:v>
                </c:pt>
                <c:pt idx="316">
                  <c:v>1906.4166666666426</c:v>
                </c:pt>
                <c:pt idx="317">
                  <c:v>1906.4999999999759</c:v>
                </c:pt>
                <c:pt idx="318">
                  <c:v>1906.5833333333092</c:v>
                </c:pt>
                <c:pt idx="319">
                  <c:v>1906.6666666666424</c:v>
                </c:pt>
                <c:pt idx="320">
                  <c:v>1906.7499999999757</c:v>
                </c:pt>
                <c:pt idx="321">
                  <c:v>1906.8333333333089</c:v>
                </c:pt>
                <c:pt idx="322">
                  <c:v>1906.9166666666422</c:v>
                </c:pt>
                <c:pt idx="323">
                  <c:v>1906.9999999999754</c:v>
                </c:pt>
                <c:pt idx="324">
                  <c:v>1907.0833333333087</c:v>
                </c:pt>
                <c:pt idx="325">
                  <c:v>1907.166666666642</c:v>
                </c:pt>
                <c:pt idx="326">
                  <c:v>1907.2499999999752</c:v>
                </c:pt>
                <c:pt idx="327">
                  <c:v>1907.3333333333085</c:v>
                </c:pt>
                <c:pt idx="328">
                  <c:v>1907.4166666666417</c:v>
                </c:pt>
                <c:pt idx="329">
                  <c:v>1907.499999999975</c:v>
                </c:pt>
                <c:pt idx="330">
                  <c:v>1907.5833333333082</c:v>
                </c:pt>
                <c:pt idx="331">
                  <c:v>1907.6666666666415</c:v>
                </c:pt>
                <c:pt idx="332">
                  <c:v>1907.7499999999748</c:v>
                </c:pt>
                <c:pt idx="333">
                  <c:v>1907.833333333308</c:v>
                </c:pt>
                <c:pt idx="334">
                  <c:v>1907.9166666666413</c:v>
                </c:pt>
                <c:pt idx="335">
                  <c:v>1907.9999999999745</c:v>
                </c:pt>
                <c:pt idx="336">
                  <c:v>1908.0833333333078</c:v>
                </c:pt>
                <c:pt idx="337">
                  <c:v>1908.166666666641</c:v>
                </c:pt>
                <c:pt idx="338">
                  <c:v>1908.2499999999743</c:v>
                </c:pt>
                <c:pt idx="339">
                  <c:v>1908.3333333333076</c:v>
                </c:pt>
                <c:pt idx="340">
                  <c:v>1908.4166666666408</c:v>
                </c:pt>
                <c:pt idx="341">
                  <c:v>1908.4999999999741</c:v>
                </c:pt>
                <c:pt idx="342">
                  <c:v>1908.5833333333073</c:v>
                </c:pt>
                <c:pt idx="343">
                  <c:v>1908.6666666666406</c:v>
                </c:pt>
                <c:pt idx="344">
                  <c:v>1908.7499999999739</c:v>
                </c:pt>
                <c:pt idx="345">
                  <c:v>1908.8333333333071</c:v>
                </c:pt>
                <c:pt idx="346">
                  <c:v>1908.9166666666404</c:v>
                </c:pt>
                <c:pt idx="347">
                  <c:v>1908.9999999999736</c:v>
                </c:pt>
                <c:pt idx="348">
                  <c:v>1909.0833333333069</c:v>
                </c:pt>
                <c:pt idx="349">
                  <c:v>1909.1666666666401</c:v>
                </c:pt>
                <c:pt idx="350">
                  <c:v>1909.2499999999734</c:v>
                </c:pt>
                <c:pt idx="351">
                  <c:v>1909.3333333333067</c:v>
                </c:pt>
                <c:pt idx="352">
                  <c:v>1909.4166666666399</c:v>
                </c:pt>
                <c:pt idx="353">
                  <c:v>1909.4999999999732</c:v>
                </c:pt>
                <c:pt idx="354">
                  <c:v>1909.5833333333064</c:v>
                </c:pt>
                <c:pt idx="355">
                  <c:v>1909.6666666666397</c:v>
                </c:pt>
                <c:pt idx="356">
                  <c:v>1909.7499999999729</c:v>
                </c:pt>
                <c:pt idx="357">
                  <c:v>1909.8333333333062</c:v>
                </c:pt>
                <c:pt idx="358">
                  <c:v>1909.9166666666395</c:v>
                </c:pt>
                <c:pt idx="359">
                  <c:v>1909.9999999999727</c:v>
                </c:pt>
                <c:pt idx="360">
                  <c:v>1910.083333333306</c:v>
                </c:pt>
                <c:pt idx="361">
                  <c:v>1910.1666666666392</c:v>
                </c:pt>
                <c:pt idx="362">
                  <c:v>1910.2499999999725</c:v>
                </c:pt>
                <c:pt idx="363">
                  <c:v>1910.3333333333057</c:v>
                </c:pt>
                <c:pt idx="364">
                  <c:v>1910.416666666639</c:v>
                </c:pt>
                <c:pt idx="365">
                  <c:v>1910.4999999999723</c:v>
                </c:pt>
                <c:pt idx="366">
                  <c:v>1910.5833333333055</c:v>
                </c:pt>
                <c:pt idx="367">
                  <c:v>1910.6666666666388</c:v>
                </c:pt>
                <c:pt idx="368">
                  <c:v>1910.749999999972</c:v>
                </c:pt>
                <c:pt idx="369">
                  <c:v>1910.8333333333053</c:v>
                </c:pt>
                <c:pt idx="370">
                  <c:v>1910.9166666666385</c:v>
                </c:pt>
                <c:pt idx="371">
                  <c:v>1910.9999999999718</c:v>
                </c:pt>
                <c:pt idx="372">
                  <c:v>1911.0833333333051</c:v>
                </c:pt>
                <c:pt idx="373">
                  <c:v>1911.1666666666383</c:v>
                </c:pt>
                <c:pt idx="374">
                  <c:v>1911.2499999999716</c:v>
                </c:pt>
                <c:pt idx="375">
                  <c:v>1911.3333333333048</c:v>
                </c:pt>
                <c:pt idx="376">
                  <c:v>1911.4166666666381</c:v>
                </c:pt>
                <c:pt idx="377">
                  <c:v>1911.4999999999714</c:v>
                </c:pt>
                <c:pt idx="378">
                  <c:v>1911.5833333333046</c:v>
                </c:pt>
                <c:pt idx="379">
                  <c:v>1911.6666666666379</c:v>
                </c:pt>
                <c:pt idx="380">
                  <c:v>1911.7499999999711</c:v>
                </c:pt>
                <c:pt idx="381">
                  <c:v>1911.8333333333044</c:v>
                </c:pt>
                <c:pt idx="382">
                  <c:v>1911.9166666666376</c:v>
                </c:pt>
                <c:pt idx="383">
                  <c:v>1911.9999999999709</c:v>
                </c:pt>
                <c:pt idx="384">
                  <c:v>1912.0833333333042</c:v>
                </c:pt>
                <c:pt idx="385">
                  <c:v>1912.1666666666374</c:v>
                </c:pt>
                <c:pt idx="386">
                  <c:v>1912.2499999999707</c:v>
                </c:pt>
                <c:pt idx="387">
                  <c:v>1912.3333333333039</c:v>
                </c:pt>
                <c:pt idx="388">
                  <c:v>1912.4166666666372</c:v>
                </c:pt>
                <c:pt idx="389">
                  <c:v>1912.4999999999704</c:v>
                </c:pt>
                <c:pt idx="390">
                  <c:v>1912.5833333333037</c:v>
                </c:pt>
                <c:pt idx="391">
                  <c:v>1912.666666666637</c:v>
                </c:pt>
                <c:pt idx="392">
                  <c:v>1912.7499999999702</c:v>
                </c:pt>
                <c:pt idx="393">
                  <c:v>1912.8333333333035</c:v>
                </c:pt>
                <c:pt idx="394">
                  <c:v>1912.9166666666367</c:v>
                </c:pt>
                <c:pt idx="395">
                  <c:v>1912.99999999997</c:v>
                </c:pt>
                <c:pt idx="396">
                  <c:v>1913.0833333333032</c:v>
                </c:pt>
                <c:pt idx="397">
                  <c:v>1913.1666666666365</c:v>
                </c:pt>
                <c:pt idx="398">
                  <c:v>1913.2499999999698</c:v>
                </c:pt>
                <c:pt idx="399">
                  <c:v>1913.333333333303</c:v>
                </c:pt>
                <c:pt idx="400">
                  <c:v>1913.4166666666363</c:v>
                </c:pt>
                <c:pt idx="401">
                  <c:v>1913.4999999999695</c:v>
                </c:pt>
                <c:pt idx="402">
                  <c:v>1913.5833333333028</c:v>
                </c:pt>
                <c:pt idx="403">
                  <c:v>1913.666666666636</c:v>
                </c:pt>
                <c:pt idx="404">
                  <c:v>1913.7499999999693</c:v>
                </c:pt>
                <c:pt idx="405">
                  <c:v>1913.8333333333026</c:v>
                </c:pt>
                <c:pt idx="406">
                  <c:v>1913.9166666666358</c:v>
                </c:pt>
                <c:pt idx="407">
                  <c:v>1913.9999999999691</c:v>
                </c:pt>
                <c:pt idx="408">
                  <c:v>1914.0833333333023</c:v>
                </c:pt>
                <c:pt idx="409">
                  <c:v>1914.1666666666356</c:v>
                </c:pt>
                <c:pt idx="410">
                  <c:v>1914.2499999999688</c:v>
                </c:pt>
                <c:pt idx="411">
                  <c:v>1914.3333333333021</c:v>
                </c:pt>
                <c:pt idx="412">
                  <c:v>1914.4166666666354</c:v>
                </c:pt>
                <c:pt idx="413">
                  <c:v>1914.4999999999686</c:v>
                </c:pt>
                <c:pt idx="414">
                  <c:v>1914.5833333333019</c:v>
                </c:pt>
                <c:pt idx="415">
                  <c:v>1914.6666666666351</c:v>
                </c:pt>
                <c:pt idx="416">
                  <c:v>1914.7499999999684</c:v>
                </c:pt>
                <c:pt idx="417">
                  <c:v>1914.8333333333017</c:v>
                </c:pt>
                <c:pt idx="418">
                  <c:v>1914.9166666666349</c:v>
                </c:pt>
                <c:pt idx="419">
                  <c:v>1914.9999999999682</c:v>
                </c:pt>
                <c:pt idx="420">
                  <c:v>1915.0833333333014</c:v>
                </c:pt>
                <c:pt idx="421">
                  <c:v>1915.1666666666347</c:v>
                </c:pt>
                <c:pt idx="422">
                  <c:v>1915.2499999999679</c:v>
                </c:pt>
                <c:pt idx="423">
                  <c:v>1915.3333333333012</c:v>
                </c:pt>
                <c:pt idx="424">
                  <c:v>1915.4166666666345</c:v>
                </c:pt>
                <c:pt idx="425">
                  <c:v>1915.4999999999677</c:v>
                </c:pt>
                <c:pt idx="426">
                  <c:v>1915.583333333301</c:v>
                </c:pt>
                <c:pt idx="427">
                  <c:v>1915.6666666666342</c:v>
                </c:pt>
                <c:pt idx="428">
                  <c:v>1915.7499999999675</c:v>
                </c:pt>
                <c:pt idx="429">
                  <c:v>1915.8333333333007</c:v>
                </c:pt>
                <c:pt idx="430">
                  <c:v>1915.916666666634</c:v>
                </c:pt>
                <c:pt idx="431">
                  <c:v>1915.9999999999673</c:v>
                </c:pt>
                <c:pt idx="432">
                  <c:v>1916.0833333333005</c:v>
                </c:pt>
                <c:pt idx="433">
                  <c:v>1916.1666666666338</c:v>
                </c:pt>
                <c:pt idx="434">
                  <c:v>1916.249999999967</c:v>
                </c:pt>
                <c:pt idx="435">
                  <c:v>1916.3333333333003</c:v>
                </c:pt>
                <c:pt idx="436">
                  <c:v>1916.4166666666335</c:v>
                </c:pt>
                <c:pt idx="437">
                  <c:v>1916.4999999999668</c:v>
                </c:pt>
                <c:pt idx="438">
                  <c:v>1916.5833333333001</c:v>
                </c:pt>
                <c:pt idx="439">
                  <c:v>1916.6666666666333</c:v>
                </c:pt>
                <c:pt idx="440">
                  <c:v>1916.7499999999666</c:v>
                </c:pt>
                <c:pt idx="441">
                  <c:v>1916.8333333332998</c:v>
                </c:pt>
                <c:pt idx="442">
                  <c:v>1916.9166666666331</c:v>
                </c:pt>
                <c:pt idx="443">
                  <c:v>1916.9999999999663</c:v>
                </c:pt>
                <c:pt idx="444">
                  <c:v>1917.0833333332996</c:v>
                </c:pt>
                <c:pt idx="445">
                  <c:v>1917.1666666666329</c:v>
                </c:pt>
                <c:pt idx="446">
                  <c:v>1917.2499999999661</c:v>
                </c:pt>
                <c:pt idx="447">
                  <c:v>1917.3333333332994</c:v>
                </c:pt>
                <c:pt idx="448">
                  <c:v>1917.4166666666326</c:v>
                </c:pt>
                <c:pt idx="449">
                  <c:v>1917.4999999999659</c:v>
                </c:pt>
                <c:pt idx="450">
                  <c:v>1917.5833333332992</c:v>
                </c:pt>
                <c:pt idx="451">
                  <c:v>1917.6666666666324</c:v>
                </c:pt>
                <c:pt idx="452">
                  <c:v>1917.7499999999657</c:v>
                </c:pt>
                <c:pt idx="453">
                  <c:v>1917.8333333332989</c:v>
                </c:pt>
                <c:pt idx="454">
                  <c:v>1917.9166666666322</c:v>
                </c:pt>
                <c:pt idx="455">
                  <c:v>1917.9999999999654</c:v>
                </c:pt>
                <c:pt idx="456">
                  <c:v>1918.0833333332987</c:v>
                </c:pt>
                <c:pt idx="457">
                  <c:v>1918.166666666632</c:v>
                </c:pt>
                <c:pt idx="458">
                  <c:v>1918.2499999999652</c:v>
                </c:pt>
                <c:pt idx="459">
                  <c:v>1918.3333333332985</c:v>
                </c:pt>
                <c:pt idx="460">
                  <c:v>1918.4166666666317</c:v>
                </c:pt>
                <c:pt idx="461">
                  <c:v>1918.499999999965</c:v>
                </c:pt>
                <c:pt idx="462">
                  <c:v>1918.5833333332982</c:v>
                </c:pt>
                <c:pt idx="463">
                  <c:v>1918.6666666666315</c:v>
                </c:pt>
                <c:pt idx="464">
                  <c:v>1918.7499999999648</c:v>
                </c:pt>
                <c:pt idx="465">
                  <c:v>1918.833333333298</c:v>
                </c:pt>
                <c:pt idx="466">
                  <c:v>1918.9166666666313</c:v>
                </c:pt>
                <c:pt idx="467">
                  <c:v>1918.9999999999645</c:v>
                </c:pt>
                <c:pt idx="468">
                  <c:v>1919.0833333332978</c:v>
                </c:pt>
                <c:pt idx="469">
                  <c:v>1919.166666666631</c:v>
                </c:pt>
                <c:pt idx="470">
                  <c:v>1919.2499999999643</c:v>
                </c:pt>
                <c:pt idx="471">
                  <c:v>1919.3333333332976</c:v>
                </c:pt>
                <c:pt idx="472">
                  <c:v>1919.4166666666308</c:v>
                </c:pt>
                <c:pt idx="473">
                  <c:v>1919.4999999999641</c:v>
                </c:pt>
                <c:pt idx="474">
                  <c:v>1919.5833333332973</c:v>
                </c:pt>
                <c:pt idx="475">
                  <c:v>1919.6666666666306</c:v>
                </c:pt>
                <c:pt idx="476">
                  <c:v>1919.7499999999638</c:v>
                </c:pt>
                <c:pt idx="477">
                  <c:v>1919.8333333332971</c:v>
                </c:pt>
                <c:pt idx="478">
                  <c:v>1919.9166666666304</c:v>
                </c:pt>
                <c:pt idx="479">
                  <c:v>1919.9999999999636</c:v>
                </c:pt>
                <c:pt idx="480">
                  <c:v>1920.0833333332969</c:v>
                </c:pt>
                <c:pt idx="481">
                  <c:v>1920.1666666666301</c:v>
                </c:pt>
                <c:pt idx="482">
                  <c:v>1920.2499999999634</c:v>
                </c:pt>
                <c:pt idx="483">
                  <c:v>1920.3333333332967</c:v>
                </c:pt>
                <c:pt idx="484">
                  <c:v>1920.4166666666299</c:v>
                </c:pt>
                <c:pt idx="485">
                  <c:v>1920.4999999999632</c:v>
                </c:pt>
                <c:pt idx="486">
                  <c:v>1920.5833333332964</c:v>
                </c:pt>
                <c:pt idx="487">
                  <c:v>1920.6666666666297</c:v>
                </c:pt>
                <c:pt idx="488">
                  <c:v>1920.7499999999629</c:v>
                </c:pt>
                <c:pt idx="489">
                  <c:v>1920.8333333332962</c:v>
                </c:pt>
                <c:pt idx="490">
                  <c:v>1920.9166666666295</c:v>
                </c:pt>
                <c:pt idx="491">
                  <c:v>1920.9999999999627</c:v>
                </c:pt>
                <c:pt idx="492">
                  <c:v>1921.083333333296</c:v>
                </c:pt>
                <c:pt idx="493">
                  <c:v>1921.1666666666292</c:v>
                </c:pt>
                <c:pt idx="494">
                  <c:v>1921.2499999999625</c:v>
                </c:pt>
                <c:pt idx="495">
                  <c:v>1921.3333333332957</c:v>
                </c:pt>
                <c:pt idx="496">
                  <c:v>1921.416666666629</c:v>
                </c:pt>
                <c:pt idx="497">
                  <c:v>1921.4999999999623</c:v>
                </c:pt>
                <c:pt idx="498">
                  <c:v>1921.5833333332955</c:v>
                </c:pt>
                <c:pt idx="499">
                  <c:v>1921.6666666666288</c:v>
                </c:pt>
                <c:pt idx="500">
                  <c:v>1921.749999999962</c:v>
                </c:pt>
                <c:pt idx="501">
                  <c:v>1921.8333333332953</c:v>
                </c:pt>
                <c:pt idx="502">
                  <c:v>1921.9166666666285</c:v>
                </c:pt>
                <c:pt idx="503">
                  <c:v>1921.9999999999618</c:v>
                </c:pt>
                <c:pt idx="504">
                  <c:v>1922.0833333332951</c:v>
                </c:pt>
                <c:pt idx="505">
                  <c:v>1922.1666666666283</c:v>
                </c:pt>
                <c:pt idx="506">
                  <c:v>1922.2499999999616</c:v>
                </c:pt>
                <c:pt idx="507">
                  <c:v>1922.3333333332948</c:v>
                </c:pt>
                <c:pt idx="508">
                  <c:v>1922.4166666666281</c:v>
                </c:pt>
                <c:pt idx="509">
                  <c:v>1922.4999999999613</c:v>
                </c:pt>
                <c:pt idx="510">
                  <c:v>1922.5833333332946</c:v>
                </c:pt>
                <c:pt idx="511">
                  <c:v>1922.6666666666279</c:v>
                </c:pt>
                <c:pt idx="512">
                  <c:v>1922.7499999999611</c:v>
                </c:pt>
                <c:pt idx="513">
                  <c:v>1922.8333333332944</c:v>
                </c:pt>
                <c:pt idx="514">
                  <c:v>1922.9166666666276</c:v>
                </c:pt>
                <c:pt idx="515">
                  <c:v>1922.9999999999609</c:v>
                </c:pt>
                <c:pt idx="516">
                  <c:v>1923.0833333332941</c:v>
                </c:pt>
                <c:pt idx="517">
                  <c:v>1923.1666666666274</c:v>
                </c:pt>
                <c:pt idx="518">
                  <c:v>1923.2499999999607</c:v>
                </c:pt>
                <c:pt idx="519">
                  <c:v>1923.3333333332939</c:v>
                </c:pt>
                <c:pt idx="520">
                  <c:v>1923.4166666666272</c:v>
                </c:pt>
                <c:pt idx="521">
                  <c:v>1923.4999999999604</c:v>
                </c:pt>
                <c:pt idx="522">
                  <c:v>1923.5833333332937</c:v>
                </c:pt>
                <c:pt idx="523">
                  <c:v>1923.666666666627</c:v>
                </c:pt>
                <c:pt idx="524">
                  <c:v>1923.7499999999602</c:v>
                </c:pt>
                <c:pt idx="525">
                  <c:v>1923.8333333332935</c:v>
                </c:pt>
                <c:pt idx="526">
                  <c:v>1923.9166666666267</c:v>
                </c:pt>
                <c:pt idx="527">
                  <c:v>1923.99999999996</c:v>
                </c:pt>
                <c:pt idx="528">
                  <c:v>1924.0833333332932</c:v>
                </c:pt>
                <c:pt idx="529">
                  <c:v>1924.1666666666265</c:v>
                </c:pt>
                <c:pt idx="530">
                  <c:v>1924.2499999999598</c:v>
                </c:pt>
                <c:pt idx="531">
                  <c:v>1924.333333333293</c:v>
                </c:pt>
                <c:pt idx="532">
                  <c:v>1924.4166666666263</c:v>
                </c:pt>
                <c:pt idx="533">
                  <c:v>1924.4999999999595</c:v>
                </c:pt>
                <c:pt idx="534">
                  <c:v>1924.5833333332928</c:v>
                </c:pt>
                <c:pt idx="535">
                  <c:v>1924.666666666626</c:v>
                </c:pt>
                <c:pt idx="536">
                  <c:v>1924.7499999999593</c:v>
                </c:pt>
                <c:pt idx="537">
                  <c:v>1924.8333333332926</c:v>
                </c:pt>
                <c:pt idx="538">
                  <c:v>1924.9166666666258</c:v>
                </c:pt>
                <c:pt idx="539">
                  <c:v>1924.9999999999591</c:v>
                </c:pt>
                <c:pt idx="540">
                  <c:v>1925.0833333332923</c:v>
                </c:pt>
                <c:pt idx="541">
                  <c:v>1925.1666666666256</c:v>
                </c:pt>
                <c:pt idx="542">
                  <c:v>1925.2499999999588</c:v>
                </c:pt>
                <c:pt idx="543">
                  <c:v>1925.3333333332921</c:v>
                </c:pt>
                <c:pt idx="544">
                  <c:v>1925.4166666666254</c:v>
                </c:pt>
                <c:pt idx="545">
                  <c:v>1925.4999999999586</c:v>
                </c:pt>
                <c:pt idx="546">
                  <c:v>1925.5833333332919</c:v>
                </c:pt>
                <c:pt idx="547">
                  <c:v>1925.6666666666251</c:v>
                </c:pt>
                <c:pt idx="548">
                  <c:v>1925.7499999999584</c:v>
                </c:pt>
                <c:pt idx="549">
                  <c:v>1925.8333333332916</c:v>
                </c:pt>
                <c:pt idx="550">
                  <c:v>1925.9166666666249</c:v>
                </c:pt>
                <c:pt idx="551">
                  <c:v>1925.9999999999582</c:v>
                </c:pt>
                <c:pt idx="552">
                  <c:v>1926.0833333332914</c:v>
                </c:pt>
                <c:pt idx="553">
                  <c:v>1926.1666666666247</c:v>
                </c:pt>
                <c:pt idx="554">
                  <c:v>1926.2499999999579</c:v>
                </c:pt>
                <c:pt idx="555">
                  <c:v>1926.3333333332912</c:v>
                </c:pt>
                <c:pt idx="556">
                  <c:v>1926.4166666666245</c:v>
                </c:pt>
                <c:pt idx="557">
                  <c:v>1926.4999999999577</c:v>
                </c:pt>
                <c:pt idx="558">
                  <c:v>1926.583333333291</c:v>
                </c:pt>
                <c:pt idx="559">
                  <c:v>1926.6666666666242</c:v>
                </c:pt>
                <c:pt idx="560">
                  <c:v>1926.7499999999575</c:v>
                </c:pt>
                <c:pt idx="561">
                  <c:v>1926.8333333332907</c:v>
                </c:pt>
                <c:pt idx="562">
                  <c:v>1926.916666666624</c:v>
                </c:pt>
                <c:pt idx="563">
                  <c:v>1926.9999999999573</c:v>
                </c:pt>
                <c:pt idx="564">
                  <c:v>1927.0833333332905</c:v>
                </c:pt>
                <c:pt idx="565">
                  <c:v>1927.1666666666238</c:v>
                </c:pt>
                <c:pt idx="566">
                  <c:v>1927.249999999957</c:v>
                </c:pt>
                <c:pt idx="567">
                  <c:v>1927.3333333332903</c:v>
                </c:pt>
                <c:pt idx="568">
                  <c:v>1927.4166666666235</c:v>
                </c:pt>
                <c:pt idx="569">
                  <c:v>1927.4999999999568</c:v>
                </c:pt>
                <c:pt idx="570">
                  <c:v>1927.5833333332901</c:v>
                </c:pt>
                <c:pt idx="571">
                  <c:v>1927.6666666666233</c:v>
                </c:pt>
                <c:pt idx="572">
                  <c:v>1927.7499999999566</c:v>
                </c:pt>
                <c:pt idx="573">
                  <c:v>1927.8333333332898</c:v>
                </c:pt>
                <c:pt idx="574">
                  <c:v>1927.9166666666231</c:v>
                </c:pt>
                <c:pt idx="575">
                  <c:v>1927.9999999999563</c:v>
                </c:pt>
                <c:pt idx="576">
                  <c:v>1928.0833333332896</c:v>
                </c:pt>
                <c:pt idx="577">
                  <c:v>1928.1666666666229</c:v>
                </c:pt>
                <c:pt idx="578">
                  <c:v>1928.2499999999561</c:v>
                </c:pt>
                <c:pt idx="579">
                  <c:v>1928.3333333332894</c:v>
                </c:pt>
                <c:pt idx="580">
                  <c:v>1928.4166666666226</c:v>
                </c:pt>
                <c:pt idx="581">
                  <c:v>1928.4999999999559</c:v>
                </c:pt>
                <c:pt idx="582">
                  <c:v>1928.5833333332891</c:v>
                </c:pt>
                <c:pt idx="583">
                  <c:v>1928.6666666666224</c:v>
                </c:pt>
                <c:pt idx="584">
                  <c:v>1928.7499999999557</c:v>
                </c:pt>
                <c:pt idx="585">
                  <c:v>1928.8333333332889</c:v>
                </c:pt>
                <c:pt idx="586">
                  <c:v>1928.9166666666222</c:v>
                </c:pt>
                <c:pt idx="587">
                  <c:v>1928.9999999999554</c:v>
                </c:pt>
                <c:pt idx="588">
                  <c:v>1929.0833333332887</c:v>
                </c:pt>
                <c:pt idx="589">
                  <c:v>1929.1666666666219</c:v>
                </c:pt>
                <c:pt idx="590">
                  <c:v>1929.2499999999552</c:v>
                </c:pt>
                <c:pt idx="591">
                  <c:v>1929.3333333332885</c:v>
                </c:pt>
                <c:pt idx="592">
                  <c:v>1929.4166666666217</c:v>
                </c:pt>
                <c:pt idx="593">
                  <c:v>1929.499999999955</c:v>
                </c:pt>
                <c:pt idx="594">
                  <c:v>1929.5833333332882</c:v>
                </c:pt>
                <c:pt idx="595">
                  <c:v>1929.6666666666215</c:v>
                </c:pt>
                <c:pt idx="596">
                  <c:v>1929.7499999999548</c:v>
                </c:pt>
                <c:pt idx="597">
                  <c:v>1929.833333333288</c:v>
                </c:pt>
                <c:pt idx="598">
                  <c:v>1929.9166666666213</c:v>
                </c:pt>
                <c:pt idx="599">
                  <c:v>1929.9999999999545</c:v>
                </c:pt>
                <c:pt idx="600">
                  <c:v>1930.0833333332878</c:v>
                </c:pt>
                <c:pt idx="601">
                  <c:v>1930.166666666621</c:v>
                </c:pt>
                <c:pt idx="602">
                  <c:v>1930.2499999999543</c:v>
                </c:pt>
                <c:pt idx="603">
                  <c:v>1930.3333333332876</c:v>
                </c:pt>
                <c:pt idx="604">
                  <c:v>1930.4166666666208</c:v>
                </c:pt>
                <c:pt idx="605">
                  <c:v>1930.4999999999541</c:v>
                </c:pt>
                <c:pt idx="606">
                  <c:v>1930.5833333332873</c:v>
                </c:pt>
                <c:pt idx="607">
                  <c:v>1930.6666666666206</c:v>
                </c:pt>
                <c:pt idx="608">
                  <c:v>1930.7499999999538</c:v>
                </c:pt>
                <c:pt idx="609">
                  <c:v>1930.8333333332871</c:v>
                </c:pt>
                <c:pt idx="610">
                  <c:v>1930.9166666666204</c:v>
                </c:pt>
                <c:pt idx="611">
                  <c:v>1930.9999999999536</c:v>
                </c:pt>
                <c:pt idx="612">
                  <c:v>1931.0833333332869</c:v>
                </c:pt>
                <c:pt idx="613">
                  <c:v>1931.1666666666201</c:v>
                </c:pt>
                <c:pt idx="614">
                  <c:v>1931.2499999999534</c:v>
                </c:pt>
                <c:pt idx="615">
                  <c:v>1931.3333333332866</c:v>
                </c:pt>
                <c:pt idx="616">
                  <c:v>1931.4166666666199</c:v>
                </c:pt>
                <c:pt idx="617">
                  <c:v>1931.4999999999532</c:v>
                </c:pt>
                <c:pt idx="618">
                  <c:v>1931.5833333332864</c:v>
                </c:pt>
                <c:pt idx="619">
                  <c:v>1931.6666666666197</c:v>
                </c:pt>
                <c:pt idx="620">
                  <c:v>1931.7499999999529</c:v>
                </c:pt>
                <c:pt idx="621">
                  <c:v>1931.8333333332862</c:v>
                </c:pt>
                <c:pt idx="622">
                  <c:v>1931.9166666666194</c:v>
                </c:pt>
                <c:pt idx="623">
                  <c:v>1931.9999999999527</c:v>
                </c:pt>
                <c:pt idx="624">
                  <c:v>1932.083333333286</c:v>
                </c:pt>
                <c:pt idx="625">
                  <c:v>1932.1666666666192</c:v>
                </c:pt>
                <c:pt idx="626">
                  <c:v>1932.2499999999525</c:v>
                </c:pt>
                <c:pt idx="627">
                  <c:v>1932.3333333332857</c:v>
                </c:pt>
                <c:pt idx="628">
                  <c:v>1932.416666666619</c:v>
                </c:pt>
                <c:pt idx="629">
                  <c:v>1932.4999999999523</c:v>
                </c:pt>
                <c:pt idx="630">
                  <c:v>1932.5833333332855</c:v>
                </c:pt>
                <c:pt idx="631">
                  <c:v>1932.6666666666188</c:v>
                </c:pt>
                <c:pt idx="632">
                  <c:v>1932.749999999952</c:v>
                </c:pt>
                <c:pt idx="633">
                  <c:v>1932.8333333332853</c:v>
                </c:pt>
                <c:pt idx="634">
                  <c:v>1932.9166666666185</c:v>
                </c:pt>
                <c:pt idx="635">
                  <c:v>1932.9999999999518</c:v>
                </c:pt>
                <c:pt idx="636">
                  <c:v>1933.0833333332851</c:v>
                </c:pt>
                <c:pt idx="637">
                  <c:v>1933.1666666666183</c:v>
                </c:pt>
                <c:pt idx="638">
                  <c:v>1933.2499999999516</c:v>
                </c:pt>
                <c:pt idx="639">
                  <c:v>1933.3333333332848</c:v>
                </c:pt>
                <c:pt idx="640">
                  <c:v>1933.4166666666181</c:v>
                </c:pt>
                <c:pt idx="641">
                  <c:v>1933.4999999999513</c:v>
                </c:pt>
                <c:pt idx="642">
                  <c:v>1933.5833333332846</c:v>
                </c:pt>
                <c:pt idx="643">
                  <c:v>1933.6666666666179</c:v>
                </c:pt>
                <c:pt idx="644">
                  <c:v>1933.7499999999511</c:v>
                </c:pt>
                <c:pt idx="645">
                  <c:v>1933.8333333332844</c:v>
                </c:pt>
                <c:pt idx="646">
                  <c:v>1933.9166666666176</c:v>
                </c:pt>
                <c:pt idx="647">
                  <c:v>1933.9999999999509</c:v>
                </c:pt>
                <c:pt idx="648">
                  <c:v>1934.0833333332841</c:v>
                </c:pt>
                <c:pt idx="649">
                  <c:v>1934.1666666666174</c:v>
                </c:pt>
                <c:pt idx="650">
                  <c:v>1934.2499999999507</c:v>
                </c:pt>
                <c:pt idx="651">
                  <c:v>1934.3333333332839</c:v>
                </c:pt>
                <c:pt idx="652">
                  <c:v>1934.4166666666172</c:v>
                </c:pt>
                <c:pt idx="653">
                  <c:v>1934.4999999999504</c:v>
                </c:pt>
                <c:pt idx="654">
                  <c:v>1934.5833333332837</c:v>
                </c:pt>
                <c:pt idx="655">
                  <c:v>1934.6666666666169</c:v>
                </c:pt>
                <c:pt idx="656">
                  <c:v>1934.7499999999502</c:v>
                </c:pt>
                <c:pt idx="657">
                  <c:v>1934.8333333332835</c:v>
                </c:pt>
                <c:pt idx="658">
                  <c:v>1934.9166666666167</c:v>
                </c:pt>
                <c:pt idx="659">
                  <c:v>1934.99999999995</c:v>
                </c:pt>
                <c:pt idx="660">
                  <c:v>1935.0833333332832</c:v>
                </c:pt>
                <c:pt idx="661">
                  <c:v>1935.1666666666165</c:v>
                </c:pt>
                <c:pt idx="662">
                  <c:v>1935.2499999999498</c:v>
                </c:pt>
                <c:pt idx="663">
                  <c:v>1935.333333333283</c:v>
                </c:pt>
                <c:pt idx="664">
                  <c:v>1935.4166666666163</c:v>
                </c:pt>
                <c:pt idx="665">
                  <c:v>1935.4999999999495</c:v>
                </c:pt>
                <c:pt idx="666">
                  <c:v>1935.5833333332828</c:v>
                </c:pt>
                <c:pt idx="667">
                  <c:v>1935.666666666616</c:v>
                </c:pt>
                <c:pt idx="668">
                  <c:v>1935.7499999999493</c:v>
                </c:pt>
                <c:pt idx="669">
                  <c:v>1935.8333333332826</c:v>
                </c:pt>
                <c:pt idx="670">
                  <c:v>1935.9166666666158</c:v>
                </c:pt>
                <c:pt idx="671">
                  <c:v>1935.9999999999491</c:v>
                </c:pt>
                <c:pt idx="672">
                  <c:v>1936.0833333332823</c:v>
                </c:pt>
                <c:pt idx="673">
                  <c:v>1936.1666666666156</c:v>
                </c:pt>
                <c:pt idx="674">
                  <c:v>1936.2499999999488</c:v>
                </c:pt>
                <c:pt idx="675">
                  <c:v>1936.3333333332821</c:v>
                </c:pt>
                <c:pt idx="676">
                  <c:v>1936.4166666666154</c:v>
                </c:pt>
                <c:pt idx="677">
                  <c:v>1936.4999999999486</c:v>
                </c:pt>
                <c:pt idx="678">
                  <c:v>1936.5833333332819</c:v>
                </c:pt>
                <c:pt idx="679">
                  <c:v>1936.6666666666151</c:v>
                </c:pt>
                <c:pt idx="680">
                  <c:v>1936.7499999999484</c:v>
                </c:pt>
                <c:pt idx="681">
                  <c:v>1936.8333333332816</c:v>
                </c:pt>
                <c:pt idx="682">
                  <c:v>1936.9166666666149</c:v>
                </c:pt>
                <c:pt idx="683">
                  <c:v>1936.9999999999482</c:v>
                </c:pt>
                <c:pt idx="684">
                  <c:v>1937.0833333332814</c:v>
                </c:pt>
                <c:pt idx="685">
                  <c:v>1937.1666666666147</c:v>
                </c:pt>
                <c:pt idx="686">
                  <c:v>1937.2499999999479</c:v>
                </c:pt>
                <c:pt idx="687">
                  <c:v>1937.3333333332812</c:v>
                </c:pt>
                <c:pt idx="688">
                  <c:v>1937.4166666666144</c:v>
                </c:pt>
                <c:pt idx="689">
                  <c:v>1937.4999999999477</c:v>
                </c:pt>
                <c:pt idx="690">
                  <c:v>1937.583333333281</c:v>
                </c:pt>
                <c:pt idx="691">
                  <c:v>1937.6666666666142</c:v>
                </c:pt>
                <c:pt idx="692">
                  <c:v>1937.7499999999475</c:v>
                </c:pt>
                <c:pt idx="693">
                  <c:v>1937.8333333332807</c:v>
                </c:pt>
                <c:pt idx="694">
                  <c:v>1937.916666666614</c:v>
                </c:pt>
                <c:pt idx="695">
                  <c:v>1937.9999999999472</c:v>
                </c:pt>
                <c:pt idx="696">
                  <c:v>1938.0833333332805</c:v>
                </c:pt>
                <c:pt idx="697">
                  <c:v>1938.1666666666138</c:v>
                </c:pt>
                <c:pt idx="698">
                  <c:v>1938.249999999947</c:v>
                </c:pt>
                <c:pt idx="699">
                  <c:v>1938.3333333332803</c:v>
                </c:pt>
                <c:pt idx="700">
                  <c:v>1938.4166666666135</c:v>
                </c:pt>
                <c:pt idx="701">
                  <c:v>1938.4999999999468</c:v>
                </c:pt>
                <c:pt idx="702">
                  <c:v>1938.5833333332801</c:v>
                </c:pt>
                <c:pt idx="703">
                  <c:v>1938.6666666666133</c:v>
                </c:pt>
                <c:pt idx="704">
                  <c:v>1938.7499999999466</c:v>
                </c:pt>
                <c:pt idx="705">
                  <c:v>1938.8333333332798</c:v>
                </c:pt>
                <c:pt idx="706">
                  <c:v>1938.9166666666131</c:v>
                </c:pt>
                <c:pt idx="707">
                  <c:v>1938.9999999999463</c:v>
                </c:pt>
                <c:pt idx="708">
                  <c:v>1939.0833333332796</c:v>
                </c:pt>
                <c:pt idx="709">
                  <c:v>1939.1666666666129</c:v>
                </c:pt>
                <c:pt idx="710">
                  <c:v>1939.2499999999461</c:v>
                </c:pt>
                <c:pt idx="711">
                  <c:v>1939.3333333332794</c:v>
                </c:pt>
                <c:pt idx="712">
                  <c:v>1939.4166666666126</c:v>
                </c:pt>
                <c:pt idx="713">
                  <c:v>1939.4999999999459</c:v>
                </c:pt>
                <c:pt idx="714">
                  <c:v>1939.5833333332791</c:v>
                </c:pt>
                <c:pt idx="715">
                  <c:v>1939.6666666666124</c:v>
                </c:pt>
                <c:pt idx="716">
                  <c:v>1939.7499999999457</c:v>
                </c:pt>
                <c:pt idx="717">
                  <c:v>1939.8333333332789</c:v>
                </c:pt>
                <c:pt idx="718">
                  <c:v>1939.9166666666122</c:v>
                </c:pt>
                <c:pt idx="719">
                  <c:v>1939.9999999999454</c:v>
                </c:pt>
                <c:pt idx="720">
                  <c:v>1940.0833333332787</c:v>
                </c:pt>
                <c:pt idx="721">
                  <c:v>1940.1666666666119</c:v>
                </c:pt>
                <c:pt idx="722">
                  <c:v>1940.2499999999452</c:v>
                </c:pt>
                <c:pt idx="723">
                  <c:v>1940.3333333332785</c:v>
                </c:pt>
                <c:pt idx="724">
                  <c:v>1940.4166666666117</c:v>
                </c:pt>
                <c:pt idx="725">
                  <c:v>1940.499999999945</c:v>
                </c:pt>
                <c:pt idx="726">
                  <c:v>1940.5833333332782</c:v>
                </c:pt>
                <c:pt idx="727">
                  <c:v>1940.6666666666115</c:v>
                </c:pt>
                <c:pt idx="728">
                  <c:v>1940.7499999999447</c:v>
                </c:pt>
                <c:pt idx="729">
                  <c:v>1940.833333333278</c:v>
                </c:pt>
                <c:pt idx="730">
                  <c:v>1940.9166666666113</c:v>
                </c:pt>
                <c:pt idx="731">
                  <c:v>1940.9999999999445</c:v>
                </c:pt>
                <c:pt idx="732">
                  <c:v>1941.0833333332778</c:v>
                </c:pt>
                <c:pt idx="733">
                  <c:v>1941.166666666611</c:v>
                </c:pt>
                <c:pt idx="734">
                  <c:v>1941.2499999999443</c:v>
                </c:pt>
                <c:pt idx="735">
                  <c:v>1941.3333333332776</c:v>
                </c:pt>
                <c:pt idx="736">
                  <c:v>1941.4166666666108</c:v>
                </c:pt>
                <c:pt idx="737">
                  <c:v>1941.4999999999441</c:v>
                </c:pt>
                <c:pt idx="738">
                  <c:v>1941.5833333332773</c:v>
                </c:pt>
                <c:pt idx="739">
                  <c:v>1941.6666666666106</c:v>
                </c:pt>
                <c:pt idx="740">
                  <c:v>1941.7499999999438</c:v>
                </c:pt>
                <c:pt idx="741">
                  <c:v>1941.8333333332771</c:v>
                </c:pt>
                <c:pt idx="742">
                  <c:v>1941.9166666666104</c:v>
                </c:pt>
                <c:pt idx="743">
                  <c:v>1941.9999999999436</c:v>
                </c:pt>
                <c:pt idx="744">
                  <c:v>1942.0833333332769</c:v>
                </c:pt>
                <c:pt idx="745">
                  <c:v>1942.1666666666101</c:v>
                </c:pt>
                <c:pt idx="746">
                  <c:v>1942.2499999999434</c:v>
                </c:pt>
                <c:pt idx="747">
                  <c:v>1942.3333333332766</c:v>
                </c:pt>
                <c:pt idx="748">
                  <c:v>1942.4166666666099</c:v>
                </c:pt>
                <c:pt idx="749">
                  <c:v>1942.4999999999432</c:v>
                </c:pt>
                <c:pt idx="750">
                  <c:v>1942.5833333332764</c:v>
                </c:pt>
                <c:pt idx="751">
                  <c:v>1942.6666666666097</c:v>
                </c:pt>
                <c:pt idx="752">
                  <c:v>1942.7499999999429</c:v>
                </c:pt>
                <c:pt idx="753">
                  <c:v>1942.8333333332762</c:v>
                </c:pt>
                <c:pt idx="754">
                  <c:v>1942.9166666666094</c:v>
                </c:pt>
                <c:pt idx="755">
                  <c:v>1942.9999999999427</c:v>
                </c:pt>
                <c:pt idx="756">
                  <c:v>1943.083333333276</c:v>
                </c:pt>
                <c:pt idx="757">
                  <c:v>1943.1666666666092</c:v>
                </c:pt>
                <c:pt idx="758">
                  <c:v>1943.2499999999425</c:v>
                </c:pt>
                <c:pt idx="759">
                  <c:v>1943.3333333332757</c:v>
                </c:pt>
                <c:pt idx="760">
                  <c:v>1943.416666666609</c:v>
                </c:pt>
                <c:pt idx="761">
                  <c:v>1943.4999999999422</c:v>
                </c:pt>
                <c:pt idx="762">
                  <c:v>1943.5833333332755</c:v>
                </c:pt>
                <c:pt idx="763">
                  <c:v>1943.6666666666088</c:v>
                </c:pt>
                <c:pt idx="764">
                  <c:v>1943.749999999942</c:v>
                </c:pt>
                <c:pt idx="765">
                  <c:v>1943.8333333332753</c:v>
                </c:pt>
                <c:pt idx="766">
                  <c:v>1943.9166666666085</c:v>
                </c:pt>
                <c:pt idx="767">
                  <c:v>1943.9999999999418</c:v>
                </c:pt>
                <c:pt idx="768">
                  <c:v>1944.083333333275</c:v>
                </c:pt>
                <c:pt idx="769">
                  <c:v>1944.1666666666083</c:v>
                </c:pt>
                <c:pt idx="770">
                  <c:v>1944.2499999999416</c:v>
                </c:pt>
                <c:pt idx="771">
                  <c:v>1944.3333333332748</c:v>
                </c:pt>
                <c:pt idx="772">
                  <c:v>1944.4166666666081</c:v>
                </c:pt>
                <c:pt idx="773">
                  <c:v>1944.4999999999413</c:v>
                </c:pt>
                <c:pt idx="774">
                  <c:v>1944.5833333332746</c:v>
                </c:pt>
                <c:pt idx="775">
                  <c:v>1944.6666666666079</c:v>
                </c:pt>
                <c:pt idx="776">
                  <c:v>1944.7499999999411</c:v>
                </c:pt>
                <c:pt idx="777">
                  <c:v>1944.8333333332744</c:v>
                </c:pt>
                <c:pt idx="778">
                  <c:v>1944.9166666666076</c:v>
                </c:pt>
                <c:pt idx="779">
                  <c:v>1944.9999999999409</c:v>
                </c:pt>
                <c:pt idx="780">
                  <c:v>1945.0833333332741</c:v>
                </c:pt>
                <c:pt idx="781">
                  <c:v>1945.1666666666074</c:v>
                </c:pt>
                <c:pt idx="782">
                  <c:v>1945.2499999999407</c:v>
                </c:pt>
                <c:pt idx="783">
                  <c:v>1945.3333333332739</c:v>
                </c:pt>
                <c:pt idx="784">
                  <c:v>1945.4166666666072</c:v>
                </c:pt>
                <c:pt idx="785">
                  <c:v>1945.4999999999404</c:v>
                </c:pt>
                <c:pt idx="786">
                  <c:v>1945.5833333332737</c:v>
                </c:pt>
                <c:pt idx="787">
                  <c:v>1945.6666666666069</c:v>
                </c:pt>
                <c:pt idx="788">
                  <c:v>1945.7499999999402</c:v>
                </c:pt>
                <c:pt idx="789">
                  <c:v>1945.8333333332735</c:v>
                </c:pt>
                <c:pt idx="790">
                  <c:v>1945.9166666666067</c:v>
                </c:pt>
                <c:pt idx="791">
                  <c:v>1945.99999999994</c:v>
                </c:pt>
                <c:pt idx="792">
                  <c:v>1946.0833333332732</c:v>
                </c:pt>
                <c:pt idx="793">
                  <c:v>1946.1666666666065</c:v>
                </c:pt>
                <c:pt idx="794">
                  <c:v>1946.2499999999397</c:v>
                </c:pt>
                <c:pt idx="795">
                  <c:v>1946.333333333273</c:v>
                </c:pt>
                <c:pt idx="796">
                  <c:v>1946.4166666666063</c:v>
                </c:pt>
                <c:pt idx="797">
                  <c:v>1946.4999999999395</c:v>
                </c:pt>
                <c:pt idx="798">
                  <c:v>1946.5833333332728</c:v>
                </c:pt>
                <c:pt idx="799">
                  <c:v>1946.666666666606</c:v>
                </c:pt>
                <c:pt idx="800">
                  <c:v>1946.7499999999393</c:v>
                </c:pt>
                <c:pt idx="801">
                  <c:v>1946.8333333332725</c:v>
                </c:pt>
                <c:pt idx="802">
                  <c:v>1946.9166666666058</c:v>
                </c:pt>
                <c:pt idx="803">
                  <c:v>1946.9999999999391</c:v>
                </c:pt>
                <c:pt idx="804">
                  <c:v>1947.0833333332723</c:v>
                </c:pt>
                <c:pt idx="805">
                  <c:v>1947.1666666666056</c:v>
                </c:pt>
                <c:pt idx="806">
                  <c:v>1947.2499999999388</c:v>
                </c:pt>
                <c:pt idx="807">
                  <c:v>1947.3333333332721</c:v>
                </c:pt>
                <c:pt idx="808">
                  <c:v>1947.4166666666054</c:v>
                </c:pt>
                <c:pt idx="809">
                  <c:v>1947.4999999999386</c:v>
                </c:pt>
                <c:pt idx="810">
                  <c:v>1947.5833333332719</c:v>
                </c:pt>
                <c:pt idx="811">
                  <c:v>1947.6666666666051</c:v>
                </c:pt>
                <c:pt idx="812">
                  <c:v>1947.7499999999384</c:v>
                </c:pt>
                <c:pt idx="813">
                  <c:v>1947.8333333332716</c:v>
                </c:pt>
                <c:pt idx="814">
                  <c:v>1947.9166666666049</c:v>
                </c:pt>
                <c:pt idx="815">
                  <c:v>1947.9999999999382</c:v>
                </c:pt>
                <c:pt idx="816">
                  <c:v>1948.0833333332714</c:v>
                </c:pt>
                <c:pt idx="817">
                  <c:v>1948.1666666666047</c:v>
                </c:pt>
                <c:pt idx="818">
                  <c:v>1948.2499999999379</c:v>
                </c:pt>
                <c:pt idx="819">
                  <c:v>1948.3333333332712</c:v>
                </c:pt>
                <c:pt idx="820">
                  <c:v>1948.4166666666044</c:v>
                </c:pt>
                <c:pt idx="821">
                  <c:v>1948.4999999999377</c:v>
                </c:pt>
                <c:pt idx="822">
                  <c:v>1948.583333333271</c:v>
                </c:pt>
                <c:pt idx="823">
                  <c:v>1948.6666666666042</c:v>
                </c:pt>
                <c:pt idx="824">
                  <c:v>1948.7499999999375</c:v>
                </c:pt>
                <c:pt idx="825">
                  <c:v>1948.8333333332707</c:v>
                </c:pt>
                <c:pt idx="826">
                  <c:v>1948.916666666604</c:v>
                </c:pt>
                <c:pt idx="827">
                  <c:v>1948.9999999999372</c:v>
                </c:pt>
                <c:pt idx="828">
                  <c:v>1949.0833333332705</c:v>
                </c:pt>
                <c:pt idx="829">
                  <c:v>1949.1666666666038</c:v>
                </c:pt>
                <c:pt idx="830">
                  <c:v>1949.249999999937</c:v>
                </c:pt>
                <c:pt idx="831">
                  <c:v>1949.3333333332703</c:v>
                </c:pt>
                <c:pt idx="832">
                  <c:v>1949.4166666666035</c:v>
                </c:pt>
                <c:pt idx="833">
                  <c:v>1949.4999999999368</c:v>
                </c:pt>
                <c:pt idx="834">
                  <c:v>1949.58333333327</c:v>
                </c:pt>
                <c:pt idx="835">
                  <c:v>1949.6666666666033</c:v>
                </c:pt>
                <c:pt idx="836">
                  <c:v>1949.7499999999366</c:v>
                </c:pt>
                <c:pt idx="837">
                  <c:v>1949.8333333332698</c:v>
                </c:pt>
                <c:pt idx="838">
                  <c:v>1949.9166666666031</c:v>
                </c:pt>
                <c:pt idx="839">
                  <c:v>1949.9999999999363</c:v>
                </c:pt>
                <c:pt idx="840">
                  <c:v>1950.0833333332696</c:v>
                </c:pt>
                <c:pt idx="841">
                  <c:v>1950.1666666666029</c:v>
                </c:pt>
                <c:pt idx="842">
                  <c:v>1950.2499999999361</c:v>
                </c:pt>
                <c:pt idx="843">
                  <c:v>1950.3333333332694</c:v>
                </c:pt>
                <c:pt idx="844">
                  <c:v>1950.4166666666026</c:v>
                </c:pt>
                <c:pt idx="845">
                  <c:v>1950.4999999999359</c:v>
                </c:pt>
                <c:pt idx="846">
                  <c:v>1950.5833333332691</c:v>
                </c:pt>
                <c:pt idx="847">
                  <c:v>1950.6666666666024</c:v>
                </c:pt>
                <c:pt idx="848">
                  <c:v>1950.7499999999357</c:v>
                </c:pt>
                <c:pt idx="849">
                  <c:v>1950.8333333332689</c:v>
                </c:pt>
                <c:pt idx="850">
                  <c:v>1950.9166666666022</c:v>
                </c:pt>
                <c:pt idx="851">
                  <c:v>1950.9999999999354</c:v>
                </c:pt>
                <c:pt idx="852">
                  <c:v>1951.0833333332687</c:v>
                </c:pt>
                <c:pt idx="853">
                  <c:v>1951.1666666666019</c:v>
                </c:pt>
                <c:pt idx="854">
                  <c:v>1951.2499999999352</c:v>
                </c:pt>
                <c:pt idx="855">
                  <c:v>1951.3333333332685</c:v>
                </c:pt>
                <c:pt idx="856">
                  <c:v>1951.4166666666017</c:v>
                </c:pt>
                <c:pt idx="857">
                  <c:v>1951.499999999935</c:v>
                </c:pt>
                <c:pt idx="858">
                  <c:v>1951.5833333332682</c:v>
                </c:pt>
                <c:pt idx="859">
                  <c:v>1951.6666666666015</c:v>
                </c:pt>
                <c:pt idx="860">
                  <c:v>1951.7499999999347</c:v>
                </c:pt>
                <c:pt idx="861">
                  <c:v>1951.833333333268</c:v>
                </c:pt>
                <c:pt idx="862">
                  <c:v>1951.9166666666013</c:v>
                </c:pt>
                <c:pt idx="863">
                  <c:v>1951.9999999999345</c:v>
                </c:pt>
                <c:pt idx="864">
                  <c:v>1952.0833333332678</c:v>
                </c:pt>
                <c:pt idx="865">
                  <c:v>1952.166666666601</c:v>
                </c:pt>
                <c:pt idx="866">
                  <c:v>1952.2499999999343</c:v>
                </c:pt>
                <c:pt idx="867">
                  <c:v>1952.3333333332675</c:v>
                </c:pt>
                <c:pt idx="868">
                  <c:v>1952.4166666666008</c:v>
                </c:pt>
                <c:pt idx="869">
                  <c:v>1952.4999999999341</c:v>
                </c:pt>
                <c:pt idx="870">
                  <c:v>1952.5833333332673</c:v>
                </c:pt>
                <c:pt idx="871">
                  <c:v>1952.6666666666006</c:v>
                </c:pt>
                <c:pt idx="872">
                  <c:v>1952.7499999999338</c:v>
                </c:pt>
                <c:pt idx="873">
                  <c:v>1952.8333333332671</c:v>
                </c:pt>
                <c:pt idx="874">
                  <c:v>1952.9166666666003</c:v>
                </c:pt>
                <c:pt idx="875">
                  <c:v>1952.9999999999336</c:v>
                </c:pt>
                <c:pt idx="876">
                  <c:v>1953.0833333332669</c:v>
                </c:pt>
                <c:pt idx="877">
                  <c:v>1953.1666666666001</c:v>
                </c:pt>
                <c:pt idx="878">
                  <c:v>1953.2499999999334</c:v>
                </c:pt>
                <c:pt idx="879">
                  <c:v>1953.3333333332666</c:v>
                </c:pt>
                <c:pt idx="880">
                  <c:v>1953.4166666665999</c:v>
                </c:pt>
                <c:pt idx="881">
                  <c:v>1953.4999999999332</c:v>
                </c:pt>
                <c:pt idx="882">
                  <c:v>1953.5833333332664</c:v>
                </c:pt>
                <c:pt idx="883">
                  <c:v>1953.6666666665997</c:v>
                </c:pt>
                <c:pt idx="884">
                  <c:v>1953.7499999999329</c:v>
                </c:pt>
                <c:pt idx="885">
                  <c:v>1953.8333333332662</c:v>
                </c:pt>
                <c:pt idx="886">
                  <c:v>1953.9166666665994</c:v>
                </c:pt>
                <c:pt idx="887">
                  <c:v>1953.9999999999327</c:v>
                </c:pt>
                <c:pt idx="888">
                  <c:v>1954.083333333266</c:v>
                </c:pt>
                <c:pt idx="889">
                  <c:v>1954.1666666665992</c:v>
                </c:pt>
                <c:pt idx="890">
                  <c:v>1954.2499999999325</c:v>
                </c:pt>
                <c:pt idx="891">
                  <c:v>1954.3333333332657</c:v>
                </c:pt>
                <c:pt idx="892">
                  <c:v>1954.416666666599</c:v>
                </c:pt>
                <c:pt idx="893">
                  <c:v>1954.4999999999322</c:v>
                </c:pt>
                <c:pt idx="894">
                  <c:v>1954.5833333332655</c:v>
                </c:pt>
                <c:pt idx="895">
                  <c:v>1954.6666666665988</c:v>
                </c:pt>
                <c:pt idx="896">
                  <c:v>1954.749999999932</c:v>
                </c:pt>
                <c:pt idx="897">
                  <c:v>1954.8333333332653</c:v>
                </c:pt>
                <c:pt idx="898">
                  <c:v>1954.9166666665985</c:v>
                </c:pt>
                <c:pt idx="899">
                  <c:v>1954.9999999999318</c:v>
                </c:pt>
                <c:pt idx="900">
                  <c:v>1955.083333333265</c:v>
                </c:pt>
                <c:pt idx="901">
                  <c:v>1955.1666666665983</c:v>
                </c:pt>
                <c:pt idx="902">
                  <c:v>1955.2499999999316</c:v>
                </c:pt>
                <c:pt idx="903">
                  <c:v>1955.3333333332648</c:v>
                </c:pt>
                <c:pt idx="904">
                  <c:v>1955.4166666665981</c:v>
                </c:pt>
                <c:pt idx="905">
                  <c:v>1955.4999999999313</c:v>
                </c:pt>
                <c:pt idx="906">
                  <c:v>1955.5833333332646</c:v>
                </c:pt>
                <c:pt idx="907">
                  <c:v>1955.6666666665978</c:v>
                </c:pt>
                <c:pt idx="908">
                  <c:v>1955.7499999999311</c:v>
                </c:pt>
                <c:pt idx="909">
                  <c:v>1955.8333333332644</c:v>
                </c:pt>
                <c:pt idx="910">
                  <c:v>1955.9166666665976</c:v>
                </c:pt>
                <c:pt idx="911">
                  <c:v>1955.9999999999309</c:v>
                </c:pt>
                <c:pt idx="912">
                  <c:v>1956.0833333332641</c:v>
                </c:pt>
                <c:pt idx="913">
                  <c:v>1956.1666666665974</c:v>
                </c:pt>
                <c:pt idx="914">
                  <c:v>1956.2499999999307</c:v>
                </c:pt>
                <c:pt idx="915">
                  <c:v>1956.3333333332639</c:v>
                </c:pt>
                <c:pt idx="916">
                  <c:v>1956.4166666665972</c:v>
                </c:pt>
                <c:pt idx="917">
                  <c:v>1956.4999999999304</c:v>
                </c:pt>
                <c:pt idx="918">
                  <c:v>1956.5833333332637</c:v>
                </c:pt>
                <c:pt idx="919">
                  <c:v>1956.6666666665969</c:v>
                </c:pt>
                <c:pt idx="920">
                  <c:v>1956.7499999999302</c:v>
                </c:pt>
                <c:pt idx="921">
                  <c:v>1956.8333333332635</c:v>
                </c:pt>
                <c:pt idx="922">
                  <c:v>1956.9166666665967</c:v>
                </c:pt>
                <c:pt idx="923">
                  <c:v>1956.99999999993</c:v>
                </c:pt>
                <c:pt idx="924">
                  <c:v>1957.0833333332632</c:v>
                </c:pt>
                <c:pt idx="925">
                  <c:v>1957.1666666665965</c:v>
                </c:pt>
                <c:pt idx="926">
                  <c:v>1957.2499999999297</c:v>
                </c:pt>
                <c:pt idx="927">
                  <c:v>1957.333333333263</c:v>
                </c:pt>
                <c:pt idx="928">
                  <c:v>1957.4166666665963</c:v>
                </c:pt>
                <c:pt idx="929">
                  <c:v>1957.4999999999295</c:v>
                </c:pt>
                <c:pt idx="930">
                  <c:v>1957.5833333332628</c:v>
                </c:pt>
                <c:pt idx="931">
                  <c:v>1957.666666666596</c:v>
                </c:pt>
                <c:pt idx="932">
                  <c:v>1957.7499999999293</c:v>
                </c:pt>
                <c:pt idx="933">
                  <c:v>1957.8333333332625</c:v>
                </c:pt>
                <c:pt idx="934">
                  <c:v>1957.9166666665958</c:v>
                </c:pt>
                <c:pt idx="935">
                  <c:v>1957.9999999999291</c:v>
                </c:pt>
                <c:pt idx="936">
                  <c:v>1958.0833333332623</c:v>
                </c:pt>
                <c:pt idx="937">
                  <c:v>1958.1666666665956</c:v>
                </c:pt>
                <c:pt idx="938">
                  <c:v>1958.2499999999288</c:v>
                </c:pt>
                <c:pt idx="939">
                  <c:v>1958.3333333332621</c:v>
                </c:pt>
                <c:pt idx="940">
                  <c:v>1958.4166666665953</c:v>
                </c:pt>
                <c:pt idx="941">
                  <c:v>1958.4999999999286</c:v>
                </c:pt>
                <c:pt idx="942">
                  <c:v>1958.5833333332619</c:v>
                </c:pt>
                <c:pt idx="943">
                  <c:v>1958.6666666665951</c:v>
                </c:pt>
                <c:pt idx="944">
                  <c:v>1958.7499999999284</c:v>
                </c:pt>
                <c:pt idx="945">
                  <c:v>1958.8333333332616</c:v>
                </c:pt>
                <c:pt idx="946">
                  <c:v>1958.9166666665949</c:v>
                </c:pt>
                <c:pt idx="947">
                  <c:v>1958.9999999999281</c:v>
                </c:pt>
                <c:pt idx="948">
                  <c:v>1959.0833333332614</c:v>
                </c:pt>
                <c:pt idx="949">
                  <c:v>1959.1666666665947</c:v>
                </c:pt>
                <c:pt idx="950">
                  <c:v>1959.2499999999279</c:v>
                </c:pt>
                <c:pt idx="951">
                  <c:v>1959.3333333332612</c:v>
                </c:pt>
                <c:pt idx="952">
                  <c:v>1959.4166666665944</c:v>
                </c:pt>
                <c:pt idx="953">
                  <c:v>1959.4999999999277</c:v>
                </c:pt>
                <c:pt idx="954">
                  <c:v>1959.583333333261</c:v>
                </c:pt>
                <c:pt idx="955">
                  <c:v>1959.6666666665942</c:v>
                </c:pt>
                <c:pt idx="956">
                  <c:v>1959.7499999999275</c:v>
                </c:pt>
                <c:pt idx="957">
                  <c:v>1959.8333333332607</c:v>
                </c:pt>
                <c:pt idx="958">
                  <c:v>1959.916666666594</c:v>
                </c:pt>
                <c:pt idx="959">
                  <c:v>1959.9999999999272</c:v>
                </c:pt>
                <c:pt idx="960">
                  <c:v>1960.0833333332605</c:v>
                </c:pt>
                <c:pt idx="961">
                  <c:v>1960.1666666665938</c:v>
                </c:pt>
                <c:pt idx="962">
                  <c:v>1960.249999999927</c:v>
                </c:pt>
                <c:pt idx="963">
                  <c:v>1960.3333333332603</c:v>
                </c:pt>
                <c:pt idx="964">
                  <c:v>1960.4166666665935</c:v>
                </c:pt>
                <c:pt idx="965">
                  <c:v>1960.4999999999268</c:v>
                </c:pt>
                <c:pt idx="966">
                  <c:v>1960.58333333326</c:v>
                </c:pt>
                <c:pt idx="967">
                  <c:v>1960.6666666665933</c:v>
                </c:pt>
                <c:pt idx="968">
                  <c:v>1960.7499999999266</c:v>
                </c:pt>
                <c:pt idx="969">
                  <c:v>1960.8333333332598</c:v>
                </c:pt>
                <c:pt idx="970">
                  <c:v>1960.9166666665931</c:v>
                </c:pt>
                <c:pt idx="971">
                  <c:v>1960.9999999999263</c:v>
                </c:pt>
                <c:pt idx="972">
                  <c:v>1961.0833333332596</c:v>
                </c:pt>
                <c:pt idx="973">
                  <c:v>1961.1666666665928</c:v>
                </c:pt>
                <c:pt idx="974">
                  <c:v>1961.2499999999261</c:v>
                </c:pt>
                <c:pt idx="975">
                  <c:v>1961.3333333332594</c:v>
                </c:pt>
                <c:pt idx="976">
                  <c:v>1961.4166666665926</c:v>
                </c:pt>
                <c:pt idx="977">
                  <c:v>1961.4999999999259</c:v>
                </c:pt>
                <c:pt idx="978">
                  <c:v>1961.5833333332591</c:v>
                </c:pt>
                <c:pt idx="979">
                  <c:v>1961.6666666665924</c:v>
                </c:pt>
                <c:pt idx="980">
                  <c:v>1961.7499999999256</c:v>
                </c:pt>
                <c:pt idx="981">
                  <c:v>1961.8333333332589</c:v>
                </c:pt>
                <c:pt idx="982">
                  <c:v>1961.9166666665922</c:v>
                </c:pt>
                <c:pt idx="983">
                  <c:v>1961.9999999999254</c:v>
                </c:pt>
                <c:pt idx="984">
                  <c:v>1962.0833333332587</c:v>
                </c:pt>
                <c:pt idx="985">
                  <c:v>1962.1666666665919</c:v>
                </c:pt>
                <c:pt idx="986">
                  <c:v>1962.2499999999252</c:v>
                </c:pt>
                <c:pt idx="987">
                  <c:v>1962.3333333332585</c:v>
                </c:pt>
                <c:pt idx="988">
                  <c:v>1962.4166666665917</c:v>
                </c:pt>
                <c:pt idx="989">
                  <c:v>1962.499999999925</c:v>
                </c:pt>
                <c:pt idx="990">
                  <c:v>1962.5833333332582</c:v>
                </c:pt>
                <c:pt idx="991">
                  <c:v>1962.6666666665915</c:v>
                </c:pt>
                <c:pt idx="992">
                  <c:v>1962.7499999999247</c:v>
                </c:pt>
                <c:pt idx="993">
                  <c:v>1962.833333333258</c:v>
                </c:pt>
                <c:pt idx="994">
                  <c:v>1962.9166666665913</c:v>
                </c:pt>
                <c:pt idx="995">
                  <c:v>1962.9999999999245</c:v>
                </c:pt>
                <c:pt idx="996">
                  <c:v>1963.0833333332578</c:v>
                </c:pt>
                <c:pt idx="997">
                  <c:v>1963.166666666591</c:v>
                </c:pt>
                <c:pt idx="998">
                  <c:v>1963.2499999999243</c:v>
                </c:pt>
                <c:pt idx="999">
                  <c:v>1963.3333333332575</c:v>
                </c:pt>
                <c:pt idx="1000">
                  <c:v>1963.4166666665908</c:v>
                </c:pt>
                <c:pt idx="1001">
                  <c:v>1963.4999999999241</c:v>
                </c:pt>
                <c:pt idx="1002">
                  <c:v>1963.5833333332573</c:v>
                </c:pt>
                <c:pt idx="1003">
                  <c:v>1963.6666666665906</c:v>
                </c:pt>
                <c:pt idx="1004">
                  <c:v>1963.7499999999238</c:v>
                </c:pt>
                <c:pt idx="1005">
                  <c:v>1963.8333333332571</c:v>
                </c:pt>
                <c:pt idx="1006">
                  <c:v>1963.9166666665903</c:v>
                </c:pt>
                <c:pt idx="1007">
                  <c:v>1963.9999999999236</c:v>
                </c:pt>
                <c:pt idx="1008">
                  <c:v>1964.0833333332569</c:v>
                </c:pt>
                <c:pt idx="1009">
                  <c:v>1964.1666666665901</c:v>
                </c:pt>
                <c:pt idx="1010">
                  <c:v>1964.2499999999234</c:v>
                </c:pt>
                <c:pt idx="1011">
                  <c:v>1964.3333333332566</c:v>
                </c:pt>
                <c:pt idx="1012">
                  <c:v>1964.4166666665899</c:v>
                </c:pt>
                <c:pt idx="1013">
                  <c:v>1964.4999999999231</c:v>
                </c:pt>
                <c:pt idx="1014">
                  <c:v>1964.5833333332564</c:v>
                </c:pt>
                <c:pt idx="1015">
                  <c:v>1964.6666666665897</c:v>
                </c:pt>
                <c:pt idx="1016">
                  <c:v>1964.7499999999229</c:v>
                </c:pt>
                <c:pt idx="1017">
                  <c:v>1964.8333333332562</c:v>
                </c:pt>
                <c:pt idx="1018">
                  <c:v>1964.9166666665894</c:v>
                </c:pt>
                <c:pt idx="1019">
                  <c:v>1964.9999999999227</c:v>
                </c:pt>
                <c:pt idx="1020">
                  <c:v>1965.083333333256</c:v>
                </c:pt>
                <c:pt idx="1021">
                  <c:v>1965.1666666665892</c:v>
                </c:pt>
                <c:pt idx="1022">
                  <c:v>1965.2499999999225</c:v>
                </c:pt>
                <c:pt idx="1023">
                  <c:v>1965.3333333332557</c:v>
                </c:pt>
                <c:pt idx="1024">
                  <c:v>1965.416666666589</c:v>
                </c:pt>
                <c:pt idx="1025">
                  <c:v>1965.4999999999222</c:v>
                </c:pt>
                <c:pt idx="1026">
                  <c:v>1965.5833333332555</c:v>
                </c:pt>
                <c:pt idx="1027">
                  <c:v>1965.6666666665888</c:v>
                </c:pt>
                <c:pt idx="1028">
                  <c:v>1965.749999999922</c:v>
                </c:pt>
                <c:pt idx="1029">
                  <c:v>1965.8333333332553</c:v>
                </c:pt>
                <c:pt idx="1030">
                  <c:v>1965.9166666665885</c:v>
                </c:pt>
                <c:pt idx="1031">
                  <c:v>1965.9999999999218</c:v>
                </c:pt>
                <c:pt idx="1032">
                  <c:v>1966.083333333255</c:v>
                </c:pt>
                <c:pt idx="1033">
                  <c:v>1966.1666666665883</c:v>
                </c:pt>
                <c:pt idx="1034">
                  <c:v>1966.2499999999216</c:v>
                </c:pt>
                <c:pt idx="1035">
                  <c:v>1966.3333333332548</c:v>
                </c:pt>
                <c:pt idx="1036">
                  <c:v>1966.4166666665881</c:v>
                </c:pt>
                <c:pt idx="1037">
                  <c:v>1966.4999999999213</c:v>
                </c:pt>
                <c:pt idx="1038">
                  <c:v>1966.5833333332546</c:v>
                </c:pt>
                <c:pt idx="1039">
                  <c:v>1966.6666666665878</c:v>
                </c:pt>
                <c:pt idx="1040">
                  <c:v>1966.7499999999211</c:v>
                </c:pt>
                <c:pt idx="1041">
                  <c:v>1966.8333333332544</c:v>
                </c:pt>
                <c:pt idx="1042">
                  <c:v>1966.9166666665876</c:v>
                </c:pt>
                <c:pt idx="1043">
                  <c:v>1966.9999999999209</c:v>
                </c:pt>
                <c:pt idx="1044">
                  <c:v>1967.0833333332541</c:v>
                </c:pt>
                <c:pt idx="1045">
                  <c:v>1967.1666666665874</c:v>
                </c:pt>
                <c:pt idx="1046">
                  <c:v>1967.2499999999206</c:v>
                </c:pt>
                <c:pt idx="1047">
                  <c:v>1967.3333333332539</c:v>
                </c:pt>
                <c:pt idx="1048">
                  <c:v>1967.4166666665872</c:v>
                </c:pt>
                <c:pt idx="1049">
                  <c:v>1967.4999999999204</c:v>
                </c:pt>
                <c:pt idx="1050">
                  <c:v>1967.5833333332537</c:v>
                </c:pt>
                <c:pt idx="1051">
                  <c:v>1967.6666666665869</c:v>
                </c:pt>
                <c:pt idx="1052">
                  <c:v>1967.7499999999202</c:v>
                </c:pt>
                <c:pt idx="1053">
                  <c:v>1967.8333333332534</c:v>
                </c:pt>
                <c:pt idx="1054">
                  <c:v>1967.9166666665867</c:v>
                </c:pt>
                <c:pt idx="1055">
                  <c:v>1967.99999999992</c:v>
                </c:pt>
                <c:pt idx="1056">
                  <c:v>1968.0833333332532</c:v>
                </c:pt>
                <c:pt idx="1057">
                  <c:v>1968.1666666665865</c:v>
                </c:pt>
                <c:pt idx="1058">
                  <c:v>1968.2499999999197</c:v>
                </c:pt>
                <c:pt idx="1059">
                  <c:v>1968.333333333253</c:v>
                </c:pt>
                <c:pt idx="1060">
                  <c:v>1968.4166666665863</c:v>
                </c:pt>
                <c:pt idx="1061">
                  <c:v>1968.4999999999195</c:v>
                </c:pt>
                <c:pt idx="1062">
                  <c:v>1968.5833333332528</c:v>
                </c:pt>
                <c:pt idx="1063">
                  <c:v>1968.666666666586</c:v>
                </c:pt>
                <c:pt idx="1064">
                  <c:v>1968.7499999999193</c:v>
                </c:pt>
                <c:pt idx="1065">
                  <c:v>1968.8333333332525</c:v>
                </c:pt>
                <c:pt idx="1066">
                  <c:v>1968.9166666665858</c:v>
                </c:pt>
                <c:pt idx="1067">
                  <c:v>1968.9999999999191</c:v>
                </c:pt>
                <c:pt idx="1068">
                  <c:v>1969.0833333332523</c:v>
                </c:pt>
                <c:pt idx="1069">
                  <c:v>1969.1666666665856</c:v>
                </c:pt>
                <c:pt idx="1070">
                  <c:v>1969.2499999999188</c:v>
                </c:pt>
                <c:pt idx="1071">
                  <c:v>1969.3333333332521</c:v>
                </c:pt>
                <c:pt idx="1072">
                  <c:v>1969.4166666665853</c:v>
                </c:pt>
                <c:pt idx="1073">
                  <c:v>1969.4999999999186</c:v>
                </c:pt>
                <c:pt idx="1074">
                  <c:v>1969.5833333332519</c:v>
                </c:pt>
                <c:pt idx="1075">
                  <c:v>1969.6666666665851</c:v>
                </c:pt>
                <c:pt idx="1076">
                  <c:v>1969.7499999999184</c:v>
                </c:pt>
                <c:pt idx="1077">
                  <c:v>1969.8333333332516</c:v>
                </c:pt>
                <c:pt idx="1078">
                  <c:v>1969.9166666665849</c:v>
                </c:pt>
                <c:pt idx="1079">
                  <c:v>1969.9999999999181</c:v>
                </c:pt>
                <c:pt idx="1080">
                  <c:v>1970.0833333332514</c:v>
                </c:pt>
                <c:pt idx="1081">
                  <c:v>1970.1666666665847</c:v>
                </c:pt>
                <c:pt idx="1082">
                  <c:v>1970.2499999999179</c:v>
                </c:pt>
                <c:pt idx="1083">
                  <c:v>1970.3333333332512</c:v>
                </c:pt>
                <c:pt idx="1084">
                  <c:v>1970.4166666665844</c:v>
                </c:pt>
                <c:pt idx="1085">
                  <c:v>1970.4999999999177</c:v>
                </c:pt>
                <c:pt idx="1086">
                  <c:v>1970.5833333332509</c:v>
                </c:pt>
                <c:pt idx="1087">
                  <c:v>1970.6666666665842</c:v>
                </c:pt>
                <c:pt idx="1088">
                  <c:v>1970.7499999999175</c:v>
                </c:pt>
                <c:pt idx="1089">
                  <c:v>1970.8333333332507</c:v>
                </c:pt>
                <c:pt idx="1090">
                  <c:v>1970.916666666584</c:v>
                </c:pt>
                <c:pt idx="1091">
                  <c:v>1970.9999999999172</c:v>
                </c:pt>
                <c:pt idx="1092">
                  <c:v>1971.0833333332505</c:v>
                </c:pt>
                <c:pt idx="1093">
                  <c:v>1971.1666666665838</c:v>
                </c:pt>
                <c:pt idx="1094">
                  <c:v>1971.249999999917</c:v>
                </c:pt>
                <c:pt idx="1095">
                  <c:v>1971.3333333332503</c:v>
                </c:pt>
                <c:pt idx="1096">
                  <c:v>1971.4166666665835</c:v>
                </c:pt>
                <c:pt idx="1097">
                  <c:v>1971.4999999999168</c:v>
                </c:pt>
                <c:pt idx="1098">
                  <c:v>1971.58333333325</c:v>
                </c:pt>
                <c:pt idx="1099">
                  <c:v>1971.6666666665833</c:v>
                </c:pt>
                <c:pt idx="1100">
                  <c:v>1971.7499999999166</c:v>
                </c:pt>
                <c:pt idx="1101">
                  <c:v>1971.8333333332498</c:v>
                </c:pt>
                <c:pt idx="1102">
                  <c:v>1971.9166666665831</c:v>
                </c:pt>
                <c:pt idx="1103">
                  <c:v>1971.9999999999163</c:v>
                </c:pt>
                <c:pt idx="1104">
                  <c:v>1972.0833333332496</c:v>
                </c:pt>
                <c:pt idx="1105">
                  <c:v>1972.1666666665828</c:v>
                </c:pt>
                <c:pt idx="1106">
                  <c:v>1972.2499999999161</c:v>
                </c:pt>
                <c:pt idx="1107">
                  <c:v>1972.3333333332494</c:v>
                </c:pt>
                <c:pt idx="1108">
                  <c:v>1972.4166666665826</c:v>
                </c:pt>
                <c:pt idx="1109">
                  <c:v>1972.4999999999159</c:v>
                </c:pt>
                <c:pt idx="1110">
                  <c:v>1972.5833333332491</c:v>
                </c:pt>
                <c:pt idx="1111">
                  <c:v>1972.6666666665824</c:v>
                </c:pt>
                <c:pt idx="1112">
                  <c:v>1972.7499999999156</c:v>
                </c:pt>
                <c:pt idx="1113">
                  <c:v>1972.8333333332489</c:v>
                </c:pt>
                <c:pt idx="1114">
                  <c:v>1972.9166666665822</c:v>
                </c:pt>
                <c:pt idx="1115">
                  <c:v>1972.9999999999154</c:v>
                </c:pt>
                <c:pt idx="1116">
                  <c:v>1973.0833333332487</c:v>
                </c:pt>
                <c:pt idx="1117">
                  <c:v>1973.1666666665819</c:v>
                </c:pt>
                <c:pt idx="1118">
                  <c:v>1973.2499999999152</c:v>
                </c:pt>
                <c:pt idx="1119">
                  <c:v>1973.3333333332484</c:v>
                </c:pt>
                <c:pt idx="1120">
                  <c:v>1973.4166666665817</c:v>
                </c:pt>
                <c:pt idx="1121">
                  <c:v>1973.499999999915</c:v>
                </c:pt>
                <c:pt idx="1122">
                  <c:v>1973.5833333332482</c:v>
                </c:pt>
                <c:pt idx="1123">
                  <c:v>1973.6666666665815</c:v>
                </c:pt>
                <c:pt idx="1124">
                  <c:v>1973.7499999999147</c:v>
                </c:pt>
                <c:pt idx="1125">
                  <c:v>1973.833333333248</c:v>
                </c:pt>
                <c:pt idx="1126">
                  <c:v>1973.9166666665812</c:v>
                </c:pt>
                <c:pt idx="1127">
                  <c:v>1973.9999999999145</c:v>
                </c:pt>
                <c:pt idx="1128">
                  <c:v>1974.0833333332478</c:v>
                </c:pt>
                <c:pt idx="1129">
                  <c:v>1974.166666666581</c:v>
                </c:pt>
                <c:pt idx="1130">
                  <c:v>1974.2499999999143</c:v>
                </c:pt>
                <c:pt idx="1131">
                  <c:v>1974.3333333332475</c:v>
                </c:pt>
                <c:pt idx="1132">
                  <c:v>1974.4166666665808</c:v>
                </c:pt>
                <c:pt idx="1133">
                  <c:v>1974.4999999999141</c:v>
                </c:pt>
                <c:pt idx="1134">
                  <c:v>1974.5833333332473</c:v>
                </c:pt>
                <c:pt idx="1135">
                  <c:v>1974.6666666665806</c:v>
                </c:pt>
                <c:pt idx="1136">
                  <c:v>1974.7499999999138</c:v>
                </c:pt>
                <c:pt idx="1137">
                  <c:v>1974.8333333332471</c:v>
                </c:pt>
                <c:pt idx="1138">
                  <c:v>1974.9166666665803</c:v>
                </c:pt>
                <c:pt idx="1139">
                  <c:v>1974.9999999999136</c:v>
                </c:pt>
                <c:pt idx="1140">
                  <c:v>1975.0833333332469</c:v>
                </c:pt>
                <c:pt idx="1141">
                  <c:v>1975.1666666665801</c:v>
                </c:pt>
                <c:pt idx="1142">
                  <c:v>1975.2499999999134</c:v>
                </c:pt>
                <c:pt idx="1143">
                  <c:v>1975.3333333332466</c:v>
                </c:pt>
                <c:pt idx="1144">
                  <c:v>1975.4166666665799</c:v>
                </c:pt>
                <c:pt idx="1145">
                  <c:v>1975.4999999999131</c:v>
                </c:pt>
                <c:pt idx="1146">
                  <c:v>1975.5833333332464</c:v>
                </c:pt>
                <c:pt idx="1147">
                  <c:v>1975.6666666665797</c:v>
                </c:pt>
                <c:pt idx="1148">
                  <c:v>1975.7499999999129</c:v>
                </c:pt>
                <c:pt idx="1149">
                  <c:v>1975.8333333332462</c:v>
                </c:pt>
                <c:pt idx="1150">
                  <c:v>1975.9166666665794</c:v>
                </c:pt>
                <c:pt idx="1151">
                  <c:v>1975.9999999999127</c:v>
                </c:pt>
                <c:pt idx="1152">
                  <c:v>1976.0833333332459</c:v>
                </c:pt>
                <c:pt idx="1153">
                  <c:v>1976.1666666665792</c:v>
                </c:pt>
                <c:pt idx="1154">
                  <c:v>1976.2499999999125</c:v>
                </c:pt>
                <c:pt idx="1155">
                  <c:v>1976.3333333332457</c:v>
                </c:pt>
                <c:pt idx="1156">
                  <c:v>1976.416666666579</c:v>
                </c:pt>
                <c:pt idx="1157">
                  <c:v>1976.4999999999122</c:v>
                </c:pt>
                <c:pt idx="1158">
                  <c:v>1976.5833333332455</c:v>
                </c:pt>
                <c:pt idx="1159">
                  <c:v>1976.6666666665787</c:v>
                </c:pt>
                <c:pt idx="1160">
                  <c:v>1976.749999999912</c:v>
                </c:pt>
                <c:pt idx="1161">
                  <c:v>1976.8333333332453</c:v>
                </c:pt>
                <c:pt idx="1162">
                  <c:v>1976.9166666665785</c:v>
                </c:pt>
                <c:pt idx="1163">
                  <c:v>1976.9999999999118</c:v>
                </c:pt>
                <c:pt idx="1164">
                  <c:v>1977.083333333245</c:v>
                </c:pt>
                <c:pt idx="1165">
                  <c:v>1977.1666666665783</c:v>
                </c:pt>
                <c:pt idx="1166">
                  <c:v>1977.2499999999116</c:v>
                </c:pt>
                <c:pt idx="1167">
                  <c:v>1977.3333333332448</c:v>
                </c:pt>
                <c:pt idx="1168">
                  <c:v>1977.4166666665781</c:v>
                </c:pt>
                <c:pt idx="1169">
                  <c:v>1977.4999999999113</c:v>
                </c:pt>
                <c:pt idx="1170">
                  <c:v>1977.5833333332446</c:v>
                </c:pt>
                <c:pt idx="1171">
                  <c:v>1977.6666666665778</c:v>
                </c:pt>
                <c:pt idx="1172">
                  <c:v>1977.7499999999111</c:v>
                </c:pt>
                <c:pt idx="1173">
                  <c:v>1977.8333333332444</c:v>
                </c:pt>
                <c:pt idx="1174">
                  <c:v>1977.9166666665776</c:v>
                </c:pt>
                <c:pt idx="1175">
                  <c:v>1977.9999999999109</c:v>
                </c:pt>
                <c:pt idx="1176">
                  <c:v>1978.0833333332441</c:v>
                </c:pt>
                <c:pt idx="1177">
                  <c:v>1978.1666666665774</c:v>
                </c:pt>
                <c:pt idx="1178">
                  <c:v>1978.2499999999106</c:v>
                </c:pt>
                <c:pt idx="1179">
                  <c:v>1978.3333333332439</c:v>
                </c:pt>
                <c:pt idx="1180">
                  <c:v>1978.4166666665772</c:v>
                </c:pt>
                <c:pt idx="1181">
                  <c:v>1978.4999999999104</c:v>
                </c:pt>
                <c:pt idx="1182">
                  <c:v>1978.5833333332437</c:v>
                </c:pt>
                <c:pt idx="1183">
                  <c:v>1978.6666666665769</c:v>
                </c:pt>
                <c:pt idx="1184">
                  <c:v>1978.7499999999102</c:v>
                </c:pt>
                <c:pt idx="1185">
                  <c:v>1978.8333333332434</c:v>
                </c:pt>
                <c:pt idx="1186">
                  <c:v>1978.9166666665767</c:v>
                </c:pt>
                <c:pt idx="1187">
                  <c:v>1978.99999999991</c:v>
                </c:pt>
                <c:pt idx="1188">
                  <c:v>1979.0833333332432</c:v>
                </c:pt>
                <c:pt idx="1189">
                  <c:v>1979.1666666665765</c:v>
                </c:pt>
                <c:pt idx="1190">
                  <c:v>1979.2499999999097</c:v>
                </c:pt>
                <c:pt idx="1191">
                  <c:v>1979.333333333243</c:v>
                </c:pt>
                <c:pt idx="1192">
                  <c:v>1979.4166666665762</c:v>
                </c:pt>
                <c:pt idx="1193">
                  <c:v>1979.4999999999095</c:v>
                </c:pt>
                <c:pt idx="1194">
                  <c:v>1979.5833333332428</c:v>
                </c:pt>
                <c:pt idx="1195">
                  <c:v>1979.666666666576</c:v>
                </c:pt>
                <c:pt idx="1196">
                  <c:v>1979.7499999999093</c:v>
                </c:pt>
                <c:pt idx="1197">
                  <c:v>1979.8333333332425</c:v>
                </c:pt>
                <c:pt idx="1198">
                  <c:v>1979.9166666665758</c:v>
                </c:pt>
                <c:pt idx="1199">
                  <c:v>1979.9999999999091</c:v>
                </c:pt>
                <c:pt idx="1200">
                  <c:v>1980.0833333332423</c:v>
                </c:pt>
                <c:pt idx="1201">
                  <c:v>1980.1666666665756</c:v>
                </c:pt>
                <c:pt idx="1202">
                  <c:v>1980.2499999999088</c:v>
                </c:pt>
                <c:pt idx="1203">
                  <c:v>1980.3333333332421</c:v>
                </c:pt>
                <c:pt idx="1204">
                  <c:v>1980.4166666665753</c:v>
                </c:pt>
                <c:pt idx="1205">
                  <c:v>1980.4999999999086</c:v>
                </c:pt>
                <c:pt idx="1206">
                  <c:v>1980.5833333332419</c:v>
                </c:pt>
                <c:pt idx="1207">
                  <c:v>1980.6666666665751</c:v>
                </c:pt>
                <c:pt idx="1208">
                  <c:v>1980.7499999999084</c:v>
                </c:pt>
                <c:pt idx="1209">
                  <c:v>1980.8333333332416</c:v>
                </c:pt>
                <c:pt idx="1210">
                  <c:v>1980.9166666665749</c:v>
                </c:pt>
                <c:pt idx="1211">
                  <c:v>1980.9999999999081</c:v>
                </c:pt>
                <c:pt idx="1212">
                  <c:v>1981.0833333332414</c:v>
                </c:pt>
                <c:pt idx="1213">
                  <c:v>1981.1666666665747</c:v>
                </c:pt>
                <c:pt idx="1214">
                  <c:v>1981.2499999999079</c:v>
                </c:pt>
                <c:pt idx="1215">
                  <c:v>1981.3333333332412</c:v>
                </c:pt>
                <c:pt idx="1216">
                  <c:v>1981.4166666665744</c:v>
                </c:pt>
                <c:pt idx="1217">
                  <c:v>1981.4999999999077</c:v>
                </c:pt>
                <c:pt idx="1218">
                  <c:v>1981.5833333332409</c:v>
                </c:pt>
                <c:pt idx="1219">
                  <c:v>1981.6666666665742</c:v>
                </c:pt>
                <c:pt idx="1220">
                  <c:v>1981.7499999999075</c:v>
                </c:pt>
                <c:pt idx="1221">
                  <c:v>1981.8333333332407</c:v>
                </c:pt>
                <c:pt idx="1222">
                  <c:v>1981.916666666574</c:v>
                </c:pt>
                <c:pt idx="1223">
                  <c:v>1981.9999999999072</c:v>
                </c:pt>
                <c:pt idx="1224">
                  <c:v>1982.0833333332405</c:v>
                </c:pt>
                <c:pt idx="1225">
                  <c:v>1982.1666666665737</c:v>
                </c:pt>
                <c:pt idx="1226">
                  <c:v>1982.249999999907</c:v>
                </c:pt>
                <c:pt idx="1227">
                  <c:v>1982.3333333332403</c:v>
                </c:pt>
                <c:pt idx="1228">
                  <c:v>1982.4166666665735</c:v>
                </c:pt>
                <c:pt idx="1229">
                  <c:v>1982.4999999999068</c:v>
                </c:pt>
                <c:pt idx="1230">
                  <c:v>1982.58333333324</c:v>
                </c:pt>
                <c:pt idx="1231">
                  <c:v>1982.6666666665733</c:v>
                </c:pt>
                <c:pt idx="1232">
                  <c:v>1982.7499999999065</c:v>
                </c:pt>
                <c:pt idx="1233">
                  <c:v>1982.8333333332398</c:v>
                </c:pt>
                <c:pt idx="1234">
                  <c:v>1982.9166666665731</c:v>
                </c:pt>
                <c:pt idx="1235">
                  <c:v>1982.9999999999063</c:v>
                </c:pt>
                <c:pt idx="1236">
                  <c:v>1983.0833333332396</c:v>
                </c:pt>
                <c:pt idx="1237">
                  <c:v>1983.1666666665728</c:v>
                </c:pt>
                <c:pt idx="1238">
                  <c:v>1983.2499999999061</c:v>
                </c:pt>
                <c:pt idx="1239">
                  <c:v>1983.3333333332394</c:v>
                </c:pt>
                <c:pt idx="1240">
                  <c:v>1983.4166666665726</c:v>
                </c:pt>
                <c:pt idx="1241">
                  <c:v>1983.4999999999059</c:v>
                </c:pt>
                <c:pt idx="1242">
                  <c:v>1983.5833333332391</c:v>
                </c:pt>
                <c:pt idx="1243">
                  <c:v>1983.6666666665724</c:v>
                </c:pt>
                <c:pt idx="1244">
                  <c:v>1983.7499999999056</c:v>
                </c:pt>
                <c:pt idx="1245">
                  <c:v>1983.8333333332389</c:v>
                </c:pt>
                <c:pt idx="1246">
                  <c:v>1983.9166666665722</c:v>
                </c:pt>
                <c:pt idx="1247">
                  <c:v>1983.9999999999054</c:v>
                </c:pt>
                <c:pt idx="1248">
                  <c:v>1984.0833333332387</c:v>
                </c:pt>
                <c:pt idx="1249">
                  <c:v>1984.1666666665719</c:v>
                </c:pt>
                <c:pt idx="1250">
                  <c:v>1984.2499999999052</c:v>
                </c:pt>
                <c:pt idx="1251">
                  <c:v>1984.3333333332384</c:v>
                </c:pt>
                <c:pt idx="1252">
                  <c:v>1984.4166666665717</c:v>
                </c:pt>
                <c:pt idx="1253">
                  <c:v>1984.499999999905</c:v>
                </c:pt>
                <c:pt idx="1254">
                  <c:v>1984.5833333332382</c:v>
                </c:pt>
                <c:pt idx="1255">
                  <c:v>1984.6666666665715</c:v>
                </c:pt>
                <c:pt idx="1256">
                  <c:v>1984.7499999999047</c:v>
                </c:pt>
                <c:pt idx="1257">
                  <c:v>1984.833333333238</c:v>
                </c:pt>
                <c:pt idx="1258">
                  <c:v>1984.9166666665712</c:v>
                </c:pt>
                <c:pt idx="1259">
                  <c:v>1984.9999999999045</c:v>
                </c:pt>
                <c:pt idx="1260">
                  <c:v>1985.0833333332378</c:v>
                </c:pt>
                <c:pt idx="1261">
                  <c:v>1985.166666666571</c:v>
                </c:pt>
                <c:pt idx="1262">
                  <c:v>1985.2499999999043</c:v>
                </c:pt>
                <c:pt idx="1263">
                  <c:v>1985.3333333332375</c:v>
                </c:pt>
                <c:pt idx="1264">
                  <c:v>1985.4166666665708</c:v>
                </c:pt>
                <c:pt idx="1265">
                  <c:v>1985.499999999904</c:v>
                </c:pt>
                <c:pt idx="1266">
                  <c:v>1985.5833333332373</c:v>
                </c:pt>
                <c:pt idx="1267">
                  <c:v>1985.6666666665706</c:v>
                </c:pt>
                <c:pt idx="1268">
                  <c:v>1985.7499999999038</c:v>
                </c:pt>
                <c:pt idx="1269">
                  <c:v>1985.8333333332371</c:v>
                </c:pt>
                <c:pt idx="1270">
                  <c:v>1985.9166666665703</c:v>
                </c:pt>
                <c:pt idx="1271">
                  <c:v>1985.9999999999036</c:v>
                </c:pt>
                <c:pt idx="1272">
                  <c:v>1986.0833333332369</c:v>
                </c:pt>
                <c:pt idx="1273">
                  <c:v>1986.1666666665701</c:v>
                </c:pt>
                <c:pt idx="1274">
                  <c:v>1986.2499999999034</c:v>
                </c:pt>
                <c:pt idx="1275">
                  <c:v>1986.3333333332366</c:v>
                </c:pt>
                <c:pt idx="1276">
                  <c:v>1986.4166666665699</c:v>
                </c:pt>
                <c:pt idx="1277">
                  <c:v>1986.4999999999031</c:v>
                </c:pt>
                <c:pt idx="1278">
                  <c:v>1986.5833333332364</c:v>
                </c:pt>
                <c:pt idx="1279">
                  <c:v>1986.6666666665697</c:v>
                </c:pt>
                <c:pt idx="1280">
                  <c:v>1986.7499999999029</c:v>
                </c:pt>
                <c:pt idx="1281">
                  <c:v>1986.8333333332362</c:v>
                </c:pt>
                <c:pt idx="1282">
                  <c:v>1986.9166666665694</c:v>
                </c:pt>
                <c:pt idx="1283">
                  <c:v>1986.9999999999027</c:v>
                </c:pt>
                <c:pt idx="1284">
                  <c:v>1987.0833333332359</c:v>
                </c:pt>
                <c:pt idx="1285">
                  <c:v>1987.1666666665692</c:v>
                </c:pt>
                <c:pt idx="1286">
                  <c:v>1987.2499999999025</c:v>
                </c:pt>
                <c:pt idx="1287">
                  <c:v>1987.3333333332357</c:v>
                </c:pt>
                <c:pt idx="1288">
                  <c:v>1987.416666666569</c:v>
                </c:pt>
                <c:pt idx="1289">
                  <c:v>1987.4999999999022</c:v>
                </c:pt>
                <c:pt idx="1290">
                  <c:v>1987.5833333332355</c:v>
                </c:pt>
                <c:pt idx="1291">
                  <c:v>1987.6666666665687</c:v>
                </c:pt>
                <c:pt idx="1292">
                  <c:v>1987.749999999902</c:v>
                </c:pt>
                <c:pt idx="1293">
                  <c:v>1987.8333333332353</c:v>
                </c:pt>
                <c:pt idx="1294">
                  <c:v>1987.9166666665685</c:v>
                </c:pt>
                <c:pt idx="1295">
                  <c:v>1987.9999999999018</c:v>
                </c:pt>
                <c:pt idx="1296">
                  <c:v>1988.083333333235</c:v>
                </c:pt>
                <c:pt idx="1297">
                  <c:v>1988.1666666665683</c:v>
                </c:pt>
                <c:pt idx="1298">
                  <c:v>1988.2499999999015</c:v>
                </c:pt>
                <c:pt idx="1299">
                  <c:v>1988.3333333332348</c:v>
                </c:pt>
                <c:pt idx="1300">
                  <c:v>1988.4166666665681</c:v>
                </c:pt>
                <c:pt idx="1301">
                  <c:v>1988.4999999999013</c:v>
                </c:pt>
                <c:pt idx="1302">
                  <c:v>1988.5833333332346</c:v>
                </c:pt>
                <c:pt idx="1303">
                  <c:v>1988.6666666665678</c:v>
                </c:pt>
                <c:pt idx="1304">
                  <c:v>1988.7499999999011</c:v>
                </c:pt>
                <c:pt idx="1305">
                  <c:v>1988.8333333332343</c:v>
                </c:pt>
                <c:pt idx="1306">
                  <c:v>1988.9166666665676</c:v>
                </c:pt>
                <c:pt idx="1307">
                  <c:v>1988.9999999999009</c:v>
                </c:pt>
                <c:pt idx="1308">
                  <c:v>1989.0833333332341</c:v>
                </c:pt>
                <c:pt idx="1309">
                  <c:v>1989.1666666665674</c:v>
                </c:pt>
                <c:pt idx="1310">
                  <c:v>1989.2499999999006</c:v>
                </c:pt>
                <c:pt idx="1311">
                  <c:v>1989.3333333332339</c:v>
                </c:pt>
                <c:pt idx="1312">
                  <c:v>1989.4166666665672</c:v>
                </c:pt>
                <c:pt idx="1313">
                  <c:v>1989.4999999999004</c:v>
                </c:pt>
                <c:pt idx="1314">
                  <c:v>1989.5833333332337</c:v>
                </c:pt>
                <c:pt idx="1315">
                  <c:v>1989.6666666665669</c:v>
                </c:pt>
                <c:pt idx="1316">
                  <c:v>1989.7499999999002</c:v>
                </c:pt>
                <c:pt idx="1317">
                  <c:v>1989.8333333332334</c:v>
                </c:pt>
                <c:pt idx="1318">
                  <c:v>1989.9166666665667</c:v>
                </c:pt>
                <c:pt idx="1319">
                  <c:v>1989.9999999999</c:v>
                </c:pt>
                <c:pt idx="1320">
                  <c:v>1990.0833333332332</c:v>
                </c:pt>
                <c:pt idx="1321">
                  <c:v>1990.1666666665665</c:v>
                </c:pt>
                <c:pt idx="1322">
                  <c:v>1990.2499999998997</c:v>
                </c:pt>
                <c:pt idx="1323">
                  <c:v>1990.333333333233</c:v>
                </c:pt>
                <c:pt idx="1324">
                  <c:v>1990.4166666665662</c:v>
                </c:pt>
                <c:pt idx="1325">
                  <c:v>1990.4999999998995</c:v>
                </c:pt>
                <c:pt idx="1326">
                  <c:v>1990.5833333332328</c:v>
                </c:pt>
                <c:pt idx="1327">
                  <c:v>1990.666666666566</c:v>
                </c:pt>
                <c:pt idx="1328">
                  <c:v>1990.7499999998993</c:v>
                </c:pt>
                <c:pt idx="1329">
                  <c:v>1990.8333333332325</c:v>
                </c:pt>
                <c:pt idx="1330">
                  <c:v>1990.9166666665658</c:v>
                </c:pt>
                <c:pt idx="1331">
                  <c:v>1990.999999999899</c:v>
                </c:pt>
                <c:pt idx="1332">
                  <c:v>1991.0833333332323</c:v>
                </c:pt>
                <c:pt idx="1333">
                  <c:v>1991.1666666665656</c:v>
                </c:pt>
                <c:pt idx="1334">
                  <c:v>1991.2499999998988</c:v>
                </c:pt>
                <c:pt idx="1335">
                  <c:v>1991.3333333332321</c:v>
                </c:pt>
                <c:pt idx="1336">
                  <c:v>1991.4166666665653</c:v>
                </c:pt>
                <c:pt idx="1337">
                  <c:v>1991.4999999998986</c:v>
                </c:pt>
                <c:pt idx="1338">
                  <c:v>1991.5833333332318</c:v>
                </c:pt>
                <c:pt idx="1339">
                  <c:v>1991.6666666665651</c:v>
                </c:pt>
                <c:pt idx="1340">
                  <c:v>1991.7499999998984</c:v>
                </c:pt>
                <c:pt idx="1341">
                  <c:v>1991.8333333332316</c:v>
                </c:pt>
                <c:pt idx="1342">
                  <c:v>1991.9166666665649</c:v>
                </c:pt>
                <c:pt idx="1343">
                  <c:v>1991.9999999998981</c:v>
                </c:pt>
                <c:pt idx="1344">
                  <c:v>1992.0833333332314</c:v>
                </c:pt>
                <c:pt idx="1345">
                  <c:v>1992.1666666665647</c:v>
                </c:pt>
                <c:pt idx="1346">
                  <c:v>1992.2499999998979</c:v>
                </c:pt>
                <c:pt idx="1347">
                  <c:v>1992.3333333332312</c:v>
                </c:pt>
                <c:pt idx="1348">
                  <c:v>1992.4166666665644</c:v>
                </c:pt>
                <c:pt idx="1349">
                  <c:v>1992.4999999998977</c:v>
                </c:pt>
                <c:pt idx="1350">
                  <c:v>1992.5833333332309</c:v>
                </c:pt>
                <c:pt idx="1351">
                  <c:v>1992.6666666665642</c:v>
                </c:pt>
                <c:pt idx="1352">
                  <c:v>1992.7499999998975</c:v>
                </c:pt>
                <c:pt idx="1353">
                  <c:v>1992.8333333332307</c:v>
                </c:pt>
                <c:pt idx="1354">
                  <c:v>1992.916666666564</c:v>
                </c:pt>
                <c:pt idx="1355">
                  <c:v>1992.9999999998972</c:v>
                </c:pt>
                <c:pt idx="1356">
                  <c:v>1993.0833333332305</c:v>
                </c:pt>
                <c:pt idx="1357">
                  <c:v>1993.1666666665637</c:v>
                </c:pt>
                <c:pt idx="1358">
                  <c:v>1993.249999999897</c:v>
                </c:pt>
                <c:pt idx="1359">
                  <c:v>1993.3333333332303</c:v>
                </c:pt>
                <c:pt idx="1360">
                  <c:v>1993.4166666665635</c:v>
                </c:pt>
                <c:pt idx="1361">
                  <c:v>1993.4999999998968</c:v>
                </c:pt>
                <c:pt idx="1362">
                  <c:v>1993.58333333323</c:v>
                </c:pt>
                <c:pt idx="1363">
                  <c:v>1993.6666666665633</c:v>
                </c:pt>
                <c:pt idx="1364">
                  <c:v>1993.7499999998965</c:v>
                </c:pt>
                <c:pt idx="1365">
                  <c:v>1993.8333333332298</c:v>
                </c:pt>
                <c:pt idx="1366">
                  <c:v>1993.9166666665631</c:v>
                </c:pt>
                <c:pt idx="1367">
                  <c:v>1993.9999999998963</c:v>
                </c:pt>
                <c:pt idx="1368">
                  <c:v>1994.0833333332296</c:v>
                </c:pt>
                <c:pt idx="1369">
                  <c:v>1994.1666666665628</c:v>
                </c:pt>
                <c:pt idx="1370">
                  <c:v>1994.2499999998961</c:v>
                </c:pt>
                <c:pt idx="1371">
                  <c:v>1994.3333333332293</c:v>
                </c:pt>
                <c:pt idx="1372">
                  <c:v>1994.4166666665626</c:v>
                </c:pt>
                <c:pt idx="1373">
                  <c:v>1994.4999999998959</c:v>
                </c:pt>
                <c:pt idx="1374">
                  <c:v>1994.5833333332291</c:v>
                </c:pt>
                <c:pt idx="1375">
                  <c:v>1994.6666666665624</c:v>
                </c:pt>
                <c:pt idx="1376">
                  <c:v>1994.7499999998956</c:v>
                </c:pt>
                <c:pt idx="1377">
                  <c:v>1994.8333333332289</c:v>
                </c:pt>
                <c:pt idx="1378">
                  <c:v>1994.9166666665622</c:v>
                </c:pt>
                <c:pt idx="1379">
                  <c:v>1994.9999999998954</c:v>
                </c:pt>
                <c:pt idx="1380">
                  <c:v>1995.0833333332287</c:v>
                </c:pt>
                <c:pt idx="1381">
                  <c:v>1995.1666666665619</c:v>
                </c:pt>
                <c:pt idx="1382">
                  <c:v>1995.2499999998952</c:v>
                </c:pt>
                <c:pt idx="1383">
                  <c:v>1995.3333333332284</c:v>
                </c:pt>
                <c:pt idx="1384">
                  <c:v>1995.4166666665617</c:v>
                </c:pt>
                <c:pt idx="1385">
                  <c:v>1995.499999999895</c:v>
                </c:pt>
                <c:pt idx="1386">
                  <c:v>1995.5833333332282</c:v>
                </c:pt>
                <c:pt idx="1387">
                  <c:v>1995.6666666665615</c:v>
                </c:pt>
                <c:pt idx="1388">
                  <c:v>1995.7499999998947</c:v>
                </c:pt>
                <c:pt idx="1389">
                  <c:v>1995.833333333228</c:v>
                </c:pt>
                <c:pt idx="1390">
                  <c:v>1995.9166666665612</c:v>
                </c:pt>
                <c:pt idx="1391">
                  <c:v>1995.9999999998945</c:v>
                </c:pt>
                <c:pt idx="1392">
                  <c:v>1996.0833333332278</c:v>
                </c:pt>
                <c:pt idx="1393">
                  <c:v>1996.166666666561</c:v>
                </c:pt>
                <c:pt idx="1394">
                  <c:v>1996.2499999998943</c:v>
                </c:pt>
                <c:pt idx="1395">
                  <c:v>1996.3333333332275</c:v>
                </c:pt>
                <c:pt idx="1396">
                  <c:v>1996.4166666665608</c:v>
                </c:pt>
                <c:pt idx="1397">
                  <c:v>1996.499999999894</c:v>
                </c:pt>
                <c:pt idx="1398">
                  <c:v>1996.5833333332273</c:v>
                </c:pt>
                <c:pt idx="1399">
                  <c:v>1996.6666666665606</c:v>
                </c:pt>
                <c:pt idx="1400">
                  <c:v>1996.7499999998938</c:v>
                </c:pt>
                <c:pt idx="1401">
                  <c:v>1996.8333333332271</c:v>
                </c:pt>
                <c:pt idx="1402">
                  <c:v>1996.9166666665603</c:v>
                </c:pt>
                <c:pt idx="1403">
                  <c:v>1996.9999999998936</c:v>
                </c:pt>
                <c:pt idx="1404">
                  <c:v>1997.0833333332268</c:v>
                </c:pt>
                <c:pt idx="1405">
                  <c:v>1997.1666666665601</c:v>
                </c:pt>
                <c:pt idx="1406">
                  <c:v>1997.2499999998934</c:v>
                </c:pt>
                <c:pt idx="1407">
                  <c:v>1997.3333333332266</c:v>
                </c:pt>
                <c:pt idx="1408">
                  <c:v>1997.4166666665599</c:v>
                </c:pt>
                <c:pt idx="1409">
                  <c:v>1997.4999999998931</c:v>
                </c:pt>
                <c:pt idx="1410">
                  <c:v>1997.5833333332264</c:v>
                </c:pt>
                <c:pt idx="1411">
                  <c:v>1997.6666666665596</c:v>
                </c:pt>
                <c:pt idx="1412">
                  <c:v>1997.7499999998929</c:v>
                </c:pt>
                <c:pt idx="1413">
                  <c:v>1997.8333333332262</c:v>
                </c:pt>
                <c:pt idx="1414">
                  <c:v>1997.9166666665594</c:v>
                </c:pt>
                <c:pt idx="1415">
                  <c:v>1997.9999999998927</c:v>
                </c:pt>
                <c:pt idx="1416">
                  <c:v>1998.0833333332259</c:v>
                </c:pt>
                <c:pt idx="1417">
                  <c:v>1998.1666666665592</c:v>
                </c:pt>
                <c:pt idx="1418">
                  <c:v>1998.2499999998925</c:v>
                </c:pt>
                <c:pt idx="1419">
                  <c:v>1998.3333333332257</c:v>
                </c:pt>
                <c:pt idx="1420">
                  <c:v>1998.416666666559</c:v>
                </c:pt>
                <c:pt idx="1421">
                  <c:v>1998.4999999998922</c:v>
                </c:pt>
                <c:pt idx="1422">
                  <c:v>1998.5833333332255</c:v>
                </c:pt>
                <c:pt idx="1423">
                  <c:v>1998.6666666665587</c:v>
                </c:pt>
                <c:pt idx="1424">
                  <c:v>1998.749999999892</c:v>
                </c:pt>
                <c:pt idx="1425">
                  <c:v>1998.8333333332253</c:v>
                </c:pt>
                <c:pt idx="1426">
                  <c:v>1998.9166666665585</c:v>
                </c:pt>
                <c:pt idx="1427">
                  <c:v>1998.9999999998918</c:v>
                </c:pt>
                <c:pt idx="1428">
                  <c:v>1999.083333333225</c:v>
                </c:pt>
                <c:pt idx="1429">
                  <c:v>1999.1666666665583</c:v>
                </c:pt>
                <c:pt idx="1430">
                  <c:v>1999.2499999998915</c:v>
                </c:pt>
                <c:pt idx="1431">
                  <c:v>1999.3333333332248</c:v>
                </c:pt>
                <c:pt idx="1432">
                  <c:v>1999.4166666665581</c:v>
                </c:pt>
                <c:pt idx="1433">
                  <c:v>1999.4999999998913</c:v>
                </c:pt>
                <c:pt idx="1434">
                  <c:v>1999.5833333332246</c:v>
                </c:pt>
                <c:pt idx="1435">
                  <c:v>1999.6666666665578</c:v>
                </c:pt>
                <c:pt idx="1436">
                  <c:v>1999.7499999998911</c:v>
                </c:pt>
                <c:pt idx="1437">
                  <c:v>1999.8333333332243</c:v>
                </c:pt>
                <c:pt idx="1438">
                  <c:v>1999.9166666665576</c:v>
                </c:pt>
                <c:pt idx="1439">
                  <c:v>1999.9999999998909</c:v>
                </c:pt>
                <c:pt idx="1440">
                  <c:v>2000.0833333332241</c:v>
                </c:pt>
                <c:pt idx="1441">
                  <c:v>2000.1666666665574</c:v>
                </c:pt>
                <c:pt idx="1442">
                  <c:v>2000.2499999998906</c:v>
                </c:pt>
                <c:pt idx="1443">
                  <c:v>2000.3333333332239</c:v>
                </c:pt>
                <c:pt idx="1444">
                  <c:v>2000.4166666665571</c:v>
                </c:pt>
                <c:pt idx="1445">
                  <c:v>2000.4999999998904</c:v>
                </c:pt>
                <c:pt idx="1446">
                  <c:v>2000.5833333332237</c:v>
                </c:pt>
                <c:pt idx="1447">
                  <c:v>2000.6666666665569</c:v>
                </c:pt>
                <c:pt idx="1448">
                  <c:v>2000.7499999998902</c:v>
                </c:pt>
                <c:pt idx="1449">
                  <c:v>2000.8333333332234</c:v>
                </c:pt>
                <c:pt idx="1450">
                  <c:v>2000.9166666665567</c:v>
                </c:pt>
                <c:pt idx="1451">
                  <c:v>2000.99999999989</c:v>
                </c:pt>
                <c:pt idx="1452">
                  <c:v>2001.0833333332232</c:v>
                </c:pt>
                <c:pt idx="1453">
                  <c:v>2001.1666666665565</c:v>
                </c:pt>
                <c:pt idx="1454">
                  <c:v>2001.2499999998897</c:v>
                </c:pt>
                <c:pt idx="1455">
                  <c:v>2001.333333333223</c:v>
                </c:pt>
                <c:pt idx="1456">
                  <c:v>2001.4166666665562</c:v>
                </c:pt>
                <c:pt idx="1457">
                  <c:v>2001.4999999998895</c:v>
                </c:pt>
                <c:pt idx="1458">
                  <c:v>2001.5833333332228</c:v>
                </c:pt>
                <c:pt idx="1459">
                  <c:v>2001.666666666556</c:v>
                </c:pt>
                <c:pt idx="1460">
                  <c:v>2001.7499999998893</c:v>
                </c:pt>
                <c:pt idx="1461">
                  <c:v>2001.8333333332225</c:v>
                </c:pt>
                <c:pt idx="1462">
                  <c:v>2001.9166666665558</c:v>
                </c:pt>
                <c:pt idx="1463">
                  <c:v>2001.999999999889</c:v>
                </c:pt>
                <c:pt idx="1464">
                  <c:v>2002.0833333332223</c:v>
                </c:pt>
                <c:pt idx="1465">
                  <c:v>2002.1666666665556</c:v>
                </c:pt>
                <c:pt idx="1466">
                  <c:v>2002.2499999998888</c:v>
                </c:pt>
                <c:pt idx="1467">
                  <c:v>2002.3333333332221</c:v>
                </c:pt>
                <c:pt idx="1468">
                  <c:v>2002.4166666665553</c:v>
                </c:pt>
                <c:pt idx="1469">
                  <c:v>2002.4999999998886</c:v>
                </c:pt>
                <c:pt idx="1470">
                  <c:v>2002.5833333332218</c:v>
                </c:pt>
                <c:pt idx="1471">
                  <c:v>2002.6666666665551</c:v>
                </c:pt>
                <c:pt idx="1472">
                  <c:v>2002.7499999998884</c:v>
                </c:pt>
                <c:pt idx="1473">
                  <c:v>2002.8333333332216</c:v>
                </c:pt>
                <c:pt idx="1474">
                  <c:v>2002.9166666665549</c:v>
                </c:pt>
                <c:pt idx="1475">
                  <c:v>2002.9999999998881</c:v>
                </c:pt>
                <c:pt idx="1476">
                  <c:v>2003.0833333332214</c:v>
                </c:pt>
                <c:pt idx="1477">
                  <c:v>2003.1666666665546</c:v>
                </c:pt>
                <c:pt idx="1478">
                  <c:v>2003.2499999998879</c:v>
                </c:pt>
                <c:pt idx="1479">
                  <c:v>2003.3333333332212</c:v>
                </c:pt>
                <c:pt idx="1480">
                  <c:v>2003.4166666665544</c:v>
                </c:pt>
                <c:pt idx="1481">
                  <c:v>2003.4999999998877</c:v>
                </c:pt>
                <c:pt idx="1482">
                  <c:v>2003.5833333332209</c:v>
                </c:pt>
                <c:pt idx="1483">
                  <c:v>2003.6666666665542</c:v>
                </c:pt>
                <c:pt idx="1484">
                  <c:v>2003.7499999998875</c:v>
                </c:pt>
                <c:pt idx="1485">
                  <c:v>2003.8333333332207</c:v>
                </c:pt>
                <c:pt idx="1486">
                  <c:v>2003.916666666554</c:v>
                </c:pt>
                <c:pt idx="1487">
                  <c:v>2003.9999999998872</c:v>
                </c:pt>
                <c:pt idx="1488">
                  <c:v>2004.0833333332205</c:v>
                </c:pt>
                <c:pt idx="1489">
                  <c:v>2004.1666666665537</c:v>
                </c:pt>
                <c:pt idx="1490">
                  <c:v>2004.249999999887</c:v>
                </c:pt>
                <c:pt idx="1491">
                  <c:v>2004.3333333332203</c:v>
                </c:pt>
                <c:pt idx="1492">
                  <c:v>2004.4166666665535</c:v>
                </c:pt>
                <c:pt idx="1493">
                  <c:v>2004.4999999998868</c:v>
                </c:pt>
                <c:pt idx="1494">
                  <c:v>2004.58333333322</c:v>
                </c:pt>
                <c:pt idx="1495">
                  <c:v>2004.6666666665533</c:v>
                </c:pt>
                <c:pt idx="1496">
                  <c:v>2004.7499999998865</c:v>
                </c:pt>
                <c:pt idx="1497">
                  <c:v>2004.8333333332198</c:v>
                </c:pt>
                <c:pt idx="1498">
                  <c:v>2004.9166666665531</c:v>
                </c:pt>
                <c:pt idx="1499">
                  <c:v>2004.9999999998863</c:v>
                </c:pt>
                <c:pt idx="1500">
                  <c:v>2005.0833333332196</c:v>
                </c:pt>
                <c:pt idx="1501">
                  <c:v>2005.1666666665528</c:v>
                </c:pt>
                <c:pt idx="1502">
                  <c:v>2005.2499999998861</c:v>
                </c:pt>
                <c:pt idx="1503">
                  <c:v>2005.3333333332193</c:v>
                </c:pt>
                <c:pt idx="1504">
                  <c:v>2005.4166666665526</c:v>
                </c:pt>
                <c:pt idx="1505">
                  <c:v>2005.4999999998859</c:v>
                </c:pt>
                <c:pt idx="1506">
                  <c:v>2005.5833333332191</c:v>
                </c:pt>
                <c:pt idx="1507">
                  <c:v>2005.6666666665524</c:v>
                </c:pt>
                <c:pt idx="1508">
                  <c:v>2005.7499999998856</c:v>
                </c:pt>
                <c:pt idx="1509">
                  <c:v>2005.8333333332189</c:v>
                </c:pt>
                <c:pt idx="1510">
                  <c:v>2005.9166666665521</c:v>
                </c:pt>
                <c:pt idx="1511">
                  <c:v>2005.9999999998854</c:v>
                </c:pt>
                <c:pt idx="1512">
                  <c:v>2006.0833333332187</c:v>
                </c:pt>
                <c:pt idx="1513">
                  <c:v>2006.1666666665519</c:v>
                </c:pt>
                <c:pt idx="1514">
                  <c:v>2006.2499999998852</c:v>
                </c:pt>
                <c:pt idx="1515">
                  <c:v>2006.3333333332184</c:v>
                </c:pt>
                <c:pt idx="1516">
                  <c:v>2006.4166666665517</c:v>
                </c:pt>
                <c:pt idx="1517">
                  <c:v>2006.4999999998849</c:v>
                </c:pt>
                <c:pt idx="1518">
                  <c:v>2006.5833333332182</c:v>
                </c:pt>
                <c:pt idx="1519">
                  <c:v>2006.6666666665515</c:v>
                </c:pt>
                <c:pt idx="1520">
                  <c:v>2006.7499999998847</c:v>
                </c:pt>
                <c:pt idx="1521">
                  <c:v>2006.833333333218</c:v>
                </c:pt>
                <c:pt idx="1522">
                  <c:v>2006.9166666665512</c:v>
                </c:pt>
                <c:pt idx="1523">
                  <c:v>2006.9999999998845</c:v>
                </c:pt>
                <c:pt idx="1524">
                  <c:v>2007.0833333332178</c:v>
                </c:pt>
                <c:pt idx="1525">
                  <c:v>2007.166666666551</c:v>
                </c:pt>
                <c:pt idx="1526">
                  <c:v>2007.2499999998843</c:v>
                </c:pt>
                <c:pt idx="1527">
                  <c:v>2007.3333333332175</c:v>
                </c:pt>
                <c:pt idx="1528">
                  <c:v>2007.4166666665508</c:v>
                </c:pt>
                <c:pt idx="1529">
                  <c:v>2007.499999999884</c:v>
                </c:pt>
                <c:pt idx="1530">
                  <c:v>2007.5833333332173</c:v>
                </c:pt>
                <c:pt idx="1531">
                  <c:v>2007.6666666665506</c:v>
                </c:pt>
                <c:pt idx="1532">
                  <c:v>2007.7499999998838</c:v>
                </c:pt>
                <c:pt idx="1533">
                  <c:v>2007.8333333332171</c:v>
                </c:pt>
                <c:pt idx="1534">
                  <c:v>2007.9166666665503</c:v>
                </c:pt>
                <c:pt idx="1535">
                  <c:v>2007.9999999998836</c:v>
                </c:pt>
                <c:pt idx="1536">
                  <c:v>2008.0833333332168</c:v>
                </c:pt>
                <c:pt idx="1537">
                  <c:v>2008.1666666665501</c:v>
                </c:pt>
                <c:pt idx="1538">
                  <c:v>2008.2499999998834</c:v>
                </c:pt>
                <c:pt idx="1539">
                  <c:v>2008.3333333332166</c:v>
                </c:pt>
                <c:pt idx="1540">
                  <c:v>2008.4166666665499</c:v>
                </c:pt>
                <c:pt idx="1541">
                  <c:v>2008.4999999998831</c:v>
                </c:pt>
                <c:pt idx="1542">
                  <c:v>2008.5833333332164</c:v>
                </c:pt>
                <c:pt idx="1543">
                  <c:v>2008.6666666665496</c:v>
                </c:pt>
                <c:pt idx="1544">
                  <c:v>2008.7499999998829</c:v>
                </c:pt>
                <c:pt idx="1545">
                  <c:v>2008.8333333332162</c:v>
                </c:pt>
                <c:pt idx="1546">
                  <c:v>2008.9166666665494</c:v>
                </c:pt>
                <c:pt idx="1547">
                  <c:v>2008.9999999998827</c:v>
                </c:pt>
                <c:pt idx="1548">
                  <c:v>2009.0833333332159</c:v>
                </c:pt>
                <c:pt idx="1549">
                  <c:v>2009.1666666665492</c:v>
                </c:pt>
                <c:pt idx="1550">
                  <c:v>2009.2499999998824</c:v>
                </c:pt>
                <c:pt idx="1551">
                  <c:v>2009.3333333332157</c:v>
                </c:pt>
                <c:pt idx="1552">
                  <c:v>2009.416666666549</c:v>
                </c:pt>
                <c:pt idx="1553">
                  <c:v>2009.4999999998822</c:v>
                </c:pt>
                <c:pt idx="1554">
                  <c:v>2009.5833333332155</c:v>
                </c:pt>
                <c:pt idx="1555">
                  <c:v>2009.6666666665487</c:v>
                </c:pt>
                <c:pt idx="1556">
                  <c:v>2009.749999999882</c:v>
                </c:pt>
                <c:pt idx="1557">
                  <c:v>2009.8333333332153</c:v>
                </c:pt>
                <c:pt idx="1558">
                  <c:v>2009.9166666665485</c:v>
                </c:pt>
                <c:pt idx="1559">
                  <c:v>2009.9999999998818</c:v>
                </c:pt>
                <c:pt idx="1560">
                  <c:v>2010.083333333215</c:v>
                </c:pt>
                <c:pt idx="1561">
                  <c:v>2010.1666666665483</c:v>
                </c:pt>
                <c:pt idx="1562">
                  <c:v>2010.2499999998815</c:v>
                </c:pt>
                <c:pt idx="1563">
                  <c:v>2010.3333333332148</c:v>
                </c:pt>
                <c:pt idx="1564">
                  <c:v>2010.4166666665481</c:v>
                </c:pt>
                <c:pt idx="1565">
                  <c:v>2010.4999999998813</c:v>
                </c:pt>
                <c:pt idx="1566">
                  <c:v>2010.5833333332146</c:v>
                </c:pt>
                <c:pt idx="1567">
                  <c:v>2010.6666666665478</c:v>
                </c:pt>
                <c:pt idx="1568">
                  <c:v>2010.7499999998811</c:v>
                </c:pt>
                <c:pt idx="1569">
                  <c:v>2010.8333333332143</c:v>
                </c:pt>
                <c:pt idx="1570">
                  <c:v>2010.9166666665476</c:v>
                </c:pt>
                <c:pt idx="1571">
                  <c:v>2010.9999999998809</c:v>
                </c:pt>
                <c:pt idx="1572">
                  <c:v>2011.0833333332141</c:v>
                </c:pt>
                <c:pt idx="1573">
                  <c:v>2011.1666666665474</c:v>
                </c:pt>
                <c:pt idx="1574">
                  <c:v>2011.2499999998806</c:v>
                </c:pt>
                <c:pt idx="1575">
                  <c:v>2011.3333333332139</c:v>
                </c:pt>
                <c:pt idx="1576">
                  <c:v>2011.4166666665471</c:v>
                </c:pt>
                <c:pt idx="1577">
                  <c:v>2011.4999999998804</c:v>
                </c:pt>
                <c:pt idx="1578">
                  <c:v>2011.5833333332137</c:v>
                </c:pt>
                <c:pt idx="1579">
                  <c:v>2011.6666666665469</c:v>
                </c:pt>
                <c:pt idx="1580">
                  <c:v>2011.7499999998802</c:v>
                </c:pt>
                <c:pt idx="1581">
                  <c:v>2011.8333333332134</c:v>
                </c:pt>
                <c:pt idx="1582">
                  <c:v>2011.9166666665467</c:v>
                </c:pt>
                <c:pt idx="1583">
                  <c:v>2011.9999999998799</c:v>
                </c:pt>
                <c:pt idx="1584">
                  <c:v>2012.0833333332132</c:v>
                </c:pt>
                <c:pt idx="1585">
                  <c:v>2012.1666666665465</c:v>
                </c:pt>
                <c:pt idx="1586">
                  <c:v>2012.2499999998797</c:v>
                </c:pt>
                <c:pt idx="1587">
                  <c:v>2012.333333333213</c:v>
                </c:pt>
                <c:pt idx="1588">
                  <c:v>2012.4166666665462</c:v>
                </c:pt>
                <c:pt idx="1589">
                  <c:v>2012.4999999998795</c:v>
                </c:pt>
                <c:pt idx="1590">
                  <c:v>2012.5833333332127</c:v>
                </c:pt>
                <c:pt idx="1591">
                  <c:v>2012.666666666546</c:v>
                </c:pt>
                <c:pt idx="1592">
                  <c:v>2012.7499999998793</c:v>
                </c:pt>
                <c:pt idx="1593">
                  <c:v>2012.8333333332125</c:v>
                </c:pt>
                <c:pt idx="1594">
                  <c:v>2012.9166666665458</c:v>
                </c:pt>
                <c:pt idx="1595">
                  <c:v>2012.999999999879</c:v>
                </c:pt>
                <c:pt idx="1596">
                  <c:v>2013.0833333332123</c:v>
                </c:pt>
                <c:pt idx="1597">
                  <c:v>2013.1666666665456</c:v>
                </c:pt>
                <c:pt idx="1598">
                  <c:v>2013.2499999998788</c:v>
                </c:pt>
                <c:pt idx="1599">
                  <c:v>2013.3333333332121</c:v>
                </c:pt>
                <c:pt idx="1600">
                  <c:v>2013.4166666665453</c:v>
                </c:pt>
                <c:pt idx="1601">
                  <c:v>2013.4999999998786</c:v>
                </c:pt>
                <c:pt idx="1602">
                  <c:v>2013.5833333332118</c:v>
                </c:pt>
                <c:pt idx="1603">
                  <c:v>2013.6666666665451</c:v>
                </c:pt>
                <c:pt idx="1604">
                  <c:v>2013.7499999998784</c:v>
                </c:pt>
                <c:pt idx="1605">
                  <c:v>2013.8333333332116</c:v>
                </c:pt>
                <c:pt idx="1606">
                  <c:v>2013.9166666665449</c:v>
                </c:pt>
                <c:pt idx="1607">
                  <c:v>2013.9999999998781</c:v>
                </c:pt>
                <c:pt idx="1608">
                  <c:v>2014.0833333332114</c:v>
                </c:pt>
                <c:pt idx="1609">
                  <c:v>2014.1666666665446</c:v>
                </c:pt>
                <c:pt idx="1610">
                  <c:v>2014.2499999998779</c:v>
                </c:pt>
                <c:pt idx="1611">
                  <c:v>2014.3333333332112</c:v>
                </c:pt>
                <c:pt idx="1612">
                  <c:v>2014.4166666665444</c:v>
                </c:pt>
                <c:pt idx="1613">
                  <c:v>2014.4999999998777</c:v>
                </c:pt>
                <c:pt idx="1614">
                  <c:v>2014.5833333332109</c:v>
                </c:pt>
                <c:pt idx="1615">
                  <c:v>2014.6666666665442</c:v>
                </c:pt>
                <c:pt idx="1616">
                  <c:v>2014.7499999998774</c:v>
                </c:pt>
                <c:pt idx="1617">
                  <c:v>2014.8333333332107</c:v>
                </c:pt>
                <c:pt idx="1618">
                  <c:v>2014.916666666544</c:v>
                </c:pt>
                <c:pt idx="1619">
                  <c:v>2014.9999999998772</c:v>
                </c:pt>
                <c:pt idx="1620">
                  <c:v>2015.0833333332105</c:v>
                </c:pt>
                <c:pt idx="1621">
                  <c:v>2015.1666666665437</c:v>
                </c:pt>
                <c:pt idx="1622">
                  <c:v>2015.249999999877</c:v>
                </c:pt>
                <c:pt idx="1623">
                  <c:v>2015.3333333332102</c:v>
                </c:pt>
                <c:pt idx="1624">
                  <c:v>2015.4166666665435</c:v>
                </c:pt>
                <c:pt idx="1625">
                  <c:v>2015.4999999998768</c:v>
                </c:pt>
                <c:pt idx="1626">
                  <c:v>2015.58333333321</c:v>
                </c:pt>
                <c:pt idx="1627">
                  <c:v>2015.6666666665433</c:v>
                </c:pt>
                <c:pt idx="1628">
                  <c:v>2015.7499999998765</c:v>
                </c:pt>
                <c:pt idx="1629">
                  <c:v>2015.8333333332098</c:v>
                </c:pt>
                <c:pt idx="1630">
                  <c:v>2015.9166666665431</c:v>
                </c:pt>
              </c:numCache>
            </c:numRef>
          </c:xVal>
          <c:yVal>
            <c:numRef>
              <c:f>SOI!$N$22:$N$1652</c:f>
              <c:numCache>
                <c:formatCode>General</c:formatCode>
                <c:ptCount val="1631"/>
                <c:pt idx="0">
                  <c:v>-0.73333333333333339</c:v>
                </c:pt>
                <c:pt idx="1">
                  <c:v>-0.44000000000000006</c:v>
                </c:pt>
                <c:pt idx="2">
                  <c:v>-0.1142857142857143</c:v>
                </c:pt>
                <c:pt idx="3">
                  <c:v>0.21428571428571427</c:v>
                </c:pt>
                <c:pt idx="4">
                  <c:v>0.24285714285714288</c:v>
                </c:pt>
                <c:pt idx="5">
                  <c:v>0.48571428571428577</c:v>
                </c:pt>
                <c:pt idx="6">
                  <c:v>0.55714285714285716</c:v>
                </c:pt>
                <c:pt idx="7">
                  <c:v>0.77142857142857146</c:v>
                </c:pt>
                <c:pt idx="8">
                  <c:v>0.85714285714285732</c:v>
                </c:pt>
                <c:pt idx="9">
                  <c:v>0.8</c:v>
                </c:pt>
                <c:pt idx="10">
                  <c:v>1</c:v>
                </c:pt>
                <c:pt idx="11">
                  <c:v>1.1857142857142857</c:v>
                </c:pt>
                <c:pt idx="12">
                  <c:v>1.0428571428571429</c:v>
                </c:pt>
                <c:pt idx="13">
                  <c:v>0.91428571428571426</c:v>
                </c:pt>
                <c:pt idx="14">
                  <c:v>1.0000000000000002</c:v>
                </c:pt>
                <c:pt idx="15">
                  <c:v>1.1142857142857143</c:v>
                </c:pt>
                <c:pt idx="16">
                  <c:v>1.157142857142857</c:v>
                </c:pt>
                <c:pt idx="17">
                  <c:v>1.2</c:v>
                </c:pt>
                <c:pt idx="18">
                  <c:v>0.79999999999999993</c:v>
                </c:pt>
                <c:pt idx="19">
                  <c:v>0.68571428571428572</c:v>
                </c:pt>
                <c:pt idx="20">
                  <c:v>0.68571428571428583</c:v>
                </c:pt>
                <c:pt idx="21">
                  <c:v>0.45714285714285724</c:v>
                </c:pt>
                <c:pt idx="22">
                  <c:v>0.25714285714285712</c:v>
                </c:pt>
                <c:pt idx="23">
                  <c:v>-4.2857142857142851E-2</c:v>
                </c:pt>
                <c:pt idx="24">
                  <c:v>-0.55714285714285716</c:v>
                </c:pt>
                <c:pt idx="25">
                  <c:v>-0.42857142857142855</c:v>
                </c:pt>
                <c:pt idx="26">
                  <c:v>-0.27142857142857146</c:v>
                </c:pt>
                <c:pt idx="27">
                  <c:v>-0.21428571428571427</c:v>
                </c:pt>
                <c:pt idx="28">
                  <c:v>-0.21428571428571427</c:v>
                </c:pt>
                <c:pt idx="29">
                  <c:v>-0.39999999999999997</c:v>
                </c:pt>
                <c:pt idx="30">
                  <c:v>-0.15714285714285711</c:v>
                </c:pt>
                <c:pt idx="31">
                  <c:v>-0.15714285714285717</c:v>
                </c:pt>
                <c:pt idx="32">
                  <c:v>0</c:v>
                </c:pt>
                <c:pt idx="33">
                  <c:v>-1.4285714285714259E-2</c:v>
                </c:pt>
                <c:pt idx="34">
                  <c:v>0.15714285714285717</c:v>
                </c:pt>
                <c:pt idx="35">
                  <c:v>2.8571428571428598E-2</c:v>
                </c:pt>
                <c:pt idx="36">
                  <c:v>0.14285714285714293</c:v>
                </c:pt>
                <c:pt idx="37">
                  <c:v>4.2857142857142864E-2</c:v>
                </c:pt>
                <c:pt idx="38">
                  <c:v>0.28571428571428575</c:v>
                </c:pt>
                <c:pt idx="39">
                  <c:v>0</c:v>
                </c:pt>
                <c:pt idx="40">
                  <c:v>-2.8571428571428581E-2</c:v>
                </c:pt>
                <c:pt idx="41">
                  <c:v>-0.34285714285714286</c:v>
                </c:pt>
                <c:pt idx="42">
                  <c:v>-0.41428571428571426</c:v>
                </c:pt>
                <c:pt idx="43">
                  <c:v>-0.41428571428571426</c:v>
                </c:pt>
                <c:pt idx="44">
                  <c:v>-0.27142857142857141</c:v>
                </c:pt>
                <c:pt idx="45">
                  <c:v>-0.12857142857142853</c:v>
                </c:pt>
                <c:pt idx="46">
                  <c:v>1.4285714285714318E-2</c:v>
                </c:pt>
                <c:pt idx="47">
                  <c:v>0.24285714285714291</c:v>
                </c:pt>
                <c:pt idx="48">
                  <c:v>0.34285714285714286</c:v>
                </c:pt>
                <c:pt idx="49">
                  <c:v>0.5714285714285714</c:v>
                </c:pt>
                <c:pt idx="50">
                  <c:v>0.68571428571428572</c:v>
                </c:pt>
                <c:pt idx="51">
                  <c:v>0.52857142857142858</c:v>
                </c:pt>
                <c:pt idx="52">
                  <c:v>0.37142857142857144</c:v>
                </c:pt>
                <c:pt idx="53">
                  <c:v>0.39999999999999997</c:v>
                </c:pt>
                <c:pt idx="54">
                  <c:v>0.21428571428571427</c:v>
                </c:pt>
                <c:pt idx="55">
                  <c:v>0.18571428571428572</c:v>
                </c:pt>
                <c:pt idx="56">
                  <c:v>0.32857142857142863</c:v>
                </c:pt>
                <c:pt idx="57">
                  <c:v>0.27142857142857141</c:v>
                </c:pt>
                <c:pt idx="58">
                  <c:v>0.41428571428571426</c:v>
                </c:pt>
                <c:pt idx="59">
                  <c:v>0.55714285714285716</c:v>
                </c:pt>
                <c:pt idx="60">
                  <c:v>0.77142857142857146</c:v>
                </c:pt>
                <c:pt idx="61">
                  <c:v>0.8857142857142859</c:v>
                </c:pt>
                <c:pt idx="62">
                  <c:v>1.0571428571428572</c:v>
                </c:pt>
                <c:pt idx="63">
                  <c:v>0.98571428571428565</c:v>
                </c:pt>
                <c:pt idx="64">
                  <c:v>1.157142857142857</c:v>
                </c:pt>
                <c:pt idx="65">
                  <c:v>1.3</c:v>
                </c:pt>
                <c:pt idx="66">
                  <c:v>1.4857142857142858</c:v>
                </c:pt>
                <c:pt idx="67">
                  <c:v>1.1857142857142855</c:v>
                </c:pt>
                <c:pt idx="68">
                  <c:v>1.2714285714285716</c:v>
                </c:pt>
                <c:pt idx="69">
                  <c:v>1</c:v>
                </c:pt>
                <c:pt idx="70">
                  <c:v>1.0571428571428572</c:v>
                </c:pt>
                <c:pt idx="71">
                  <c:v>0.87142857142857166</c:v>
                </c:pt>
                <c:pt idx="72">
                  <c:v>0.49999999999999994</c:v>
                </c:pt>
                <c:pt idx="73">
                  <c:v>0.15714285714285708</c:v>
                </c:pt>
                <c:pt idx="74">
                  <c:v>4.285714285714283E-2</c:v>
                </c:pt>
                <c:pt idx="75">
                  <c:v>-0.41428571428571426</c:v>
                </c:pt>
                <c:pt idx="76">
                  <c:v>-0.5</c:v>
                </c:pt>
                <c:pt idx="77">
                  <c:v>-0.77142857142857146</c:v>
                </c:pt>
                <c:pt idx="78">
                  <c:v>-0.84285714285714286</c:v>
                </c:pt>
                <c:pt idx="79">
                  <c:v>-1.1714285714285713</c:v>
                </c:pt>
                <c:pt idx="80">
                  <c:v>-1.2571428571428569</c:v>
                </c:pt>
                <c:pt idx="81">
                  <c:v>-1.3285714285714285</c:v>
                </c:pt>
                <c:pt idx="82">
                  <c:v>-1.157142857142857</c:v>
                </c:pt>
                <c:pt idx="83">
                  <c:v>-1.0999999999999999</c:v>
                </c:pt>
                <c:pt idx="84">
                  <c:v>-0.98571428571428554</c:v>
                </c:pt>
                <c:pt idx="85">
                  <c:v>-0.87142857142857122</c:v>
                </c:pt>
                <c:pt idx="86">
                  <c:v>-0.3428571428571428</c:v>
                </c:pt>
                <c:pt idx="87">
                  <c:v>-0.25714285714285717</c:v>
                </c:pt>
                <c:pt idx="88">
                  <c:v>0</c:v>
                </c:pt>
                <c:pt idx="89">
                  <c:v>0.10000000000000002</c:v>
                </c:pt>
                <c:pt idx="90">
                  <c:v>0.31428571428571433</c:v>
                </c:pt>
                <c:pt idx="91">
                  <c:v>0.42857142857142855</c:v>
                </c:pt>
                <c:pt idx="92">
                  <c:v>0.29999999999999993</c:v>
                </c:pt>
                <c:pt idx="93">
                  <c:v>0.25714285714285717</c:v>
                </c:pt>
                <c:pt idx="94">
                  <c:v>0.58571428571428563</c:v>
                </c:pt>
                <c:pt idx="95">
                  <c:v>0.70000000000000007</c:v>
                </c:pt>
                <c:pt idx="96">
                  <c:v>0.68571428571428572</c:v>
                </c:pt>
                <c:pt idx="97">
                  <c:v>0.7</c:v>
                </c:pt>
                <c:pt idx="98">
                  <c:v>0.72857142857142854</c:v>
                </c:pt>
                <c:pt idx="99">
                  <c:v>0.94285714285714284</c:v>
                </c:pt>
                <c:pt idx="100">
                  <c:v>0.97142857142857142</c:v>
                </c:pt>
                <c:pt idx="101">
                  <c:v>0.84285714285714286</c:v>
                </c:pt>
                <c:pt idx="102">
                  <c:v>0.87142857142857155</c:v>
                </c:pt>
                <c:pt idx="103">
                  <c:v>1.0428571428571429</c:v>
                </c:pt>
                <c:pt idx="104">
                  <c:v>1.3285714285714287</c:v>
                </c:pt>
                <c:pt idx="105">
                  <c:v>1.4857142857142855</c:v>
                </c:pt>
                <c:pt idx="106">
                  <c:v>1.7714285714285711</c:v>
                </c:pt>
                <c:pt idx="107">
                  <c:v>1.7714285714285711</c:v>
                </c:pt>
                <c:pt idx="108">
                  <c:v>1.5999999999999999</c:v>
                </c:pt>
                <c:pt idx="109">
                  <c:v>1.2571428571428569</c:v>
                </c:pt>
                <c:pt idx="110">
                  <c:v>1.0428571428571425</c:v>
                </c:pt>
                <c:pt idx="111">
                  <c:v>0.70000000000000007</c:v>
                </c:pt>
                <c:pt idx="112">
                  <c:v>0.27142857142857141</c:v>
                </c:pt>
                <c:pt idx="113">
                  <c:v>-0.18571428571428572</c:v>
                </c:pt>
                <c:pt idx="114">
                  <c:v>-0.70000000000000007</c:v>
                </c:pt>
                <c:pt idx="115">
                  <c:v>-1.1428571428571428</c:v>
                </c:pt>
                <c:pt idx="116">
                  <c:v>-1.2714285714285716</c:v>
                </c:pt>
                <c:pt idx="117">
                  <c:v>-1.2857142857142858</c:v>
                </c:pt>
                <c:pt idx="118">
                  <c:v>-1.4285714285714284</c:v>
                </c:pt>
                <c:pt idx="119">
                  <c:v>-1.4</c:v>
                </c:pt>
                <c:pt idx="120">
                  <c:v>-1.3571428571428572</c:v>
                </c:pt>
                <c:pt idx="121">
                  <c:v>-1.0857142857142856</c:v>
                </c:pt>
                <c:pt idx="122">
                  <c:v>-0.70000000000000018</c:v>
                </c:pt>
                <c:pt idx="123">
                  <c:v>-0.45714285714285718</c:v>
                </c:pt>
                <c:pt idx="124">
                  <c:v>-0.62857142857142867</c:v>
                </c:pt>
                <c:pt idx="125">
                  <c:v>-0.67142857142857149</c:v>
                </c:pt>
                <c:pt idx="126">
                  <c:v>-0.48571428571428571</c:v>
                </c:pt>
                <c:pt idx="127">
                  <c:v>-0.44285714285714289</c:v>
                </c:pt>
                <c:pt idx="128">
                  <c:v>-0.42857142857142855</c:v>
                </c:pt>
                <c:pt idx="129">
                  <c:v>-0.34285714285714292</c:v>
                </c:pt>
                <c:pt idx="130">
                  <c:v>-2.857142857142863E-2</c:v>
                </c:pt>
                <c:pt idx="131">
                  <c:v>0.24285714285714288</c:v>
                </c:pt>
                <c:pt idx="132">
                  <c:v>0.55714285714285716</c:v>
                </c:pt>
                <c:pt idx="133">
                  <c:v>0.6</c:v>
                </c:pt>
                <c:pt idx="134">
                  <c:v>0.77142857142857146</c:v>
                </c:pt>
                <c:pt idx="135">
                  <c:v>1.2</c:v>
                </c:pt>
                <c:pt idx="136">
                  <c:v>1.4000000000000001</c:v>
                </c:pt>
                <c:pt idx="137">
                  <c:v>1.2571428571428569</c:v>
                </c:pt>
                <c:pt idx="138">
                  <c:v>1.3714285714285714</c:v>
                </c:pt>
                <c:pt idx="139">
                  <c:v>1.4142857142857144</c:v>
                </c:pt>
                <c:pt idx="140">
                  <c:v>1.342857142857143</c:v>
                </c:pt>
                <c:pt idx="141">
                  <c:v>1.3857142857142857</c:v>
                </c:pt>
                <c:pt idx="142">
                  <c:v>0.87142857142857133</c:v>
                </c:pt>
                <c:pt idx="143">
                  <c:v>0.6714285714285716</c:v>
                </c:pt>
                <c:pt idx="144">
                  <c:v>0.67142857142857149</c:v>
                </c:pt>
                <c:pt idx="145">
                  <c:v>0.41428571428571426</c:v>
                </c:pt>
                <c:pt idx="146">
                  <c:v>0.21428571428571433</c:v>
                </c:pt>
                <c:pt idx="147">
                  <c:v>0.11428571428571428</c:v>
                </c:pt>
                <c:pt idx="148">
                  <c:v>-0.22857142857142859</c:v>
                </c:pt>
                <c:pt idx="149">
                  <c:v>-0.21428571428571422</c:v>
                </c:pt>
                <c:pt idx="150">
                  <c:v>-0.37142857142857139</c:v>
                </c:pt>
                <c:pt idx="151">
                  <c:v>-0.50000000000000011</c:v>
                </c:pt>
                <c:pt idx="152">
                  <c:v>-0.51428571428571435</c:v>
                </c:pt>
                <c:pt idx="153">
                  <c:v>-0.65714285714285725</c:v>
                </c:pt>
                <c:pt idx="154">
                  <c:v>-0.4</c:v>
                </c:pt>
                <c:pt idx="155">
                  <c:v>-0.34285714285714286</c:v>
                </c:pt>
                <c:pt idx="156">
                  <c:v>-0.11428571428571425</c:v>
                </c:pt>
                <c:pt idx="157">
                  <c:v>-8.5714285714285715E-2</c:v>
                </c:pt>
                <c:pt idx="158">
                  <c:v>-0.15714285714285717</c:v>
                </c:pt>
                <c:pt idx="159">
                  <c:v>-2.8571428571428581E-2</c:v>
                </c:pt>
                <c:pt idx="160">
                  <c:v>4.2857142857142837E-2</c:v>
                </c:pt>
                <c:pt idx="161">
                  <c:v>-0.29999999999999993</c:v>
                </c:pt>
                <c:pt idx="162">
                  <c:v>-0.27142857142857141</c:v>
                </c:pt>
                <c:pt idx="163">
                  <c:v>-0.22857142857142859</c:v>
                </c:pt>
                <c:pt idx="164">
                  <c:v>-0.54285714285714293</c:v>
                </c:pt>
                <c:pt idx="165">
                  <c:v>-0.5</c:v>
                </c:pt>
                <c:pt idx="166">
                  <c:v>-0.54285714285714293</c:v>
                </c:pt>
                <c:pt idx="167">
                  <c:v>-0.5</c:v>
                </c:pt>
                <c:pt idx="168">
                  <c:v>-0.24285714285714285</c:v>
                </c:pt>
                <c:pt idx="169">
                  <c:v>-0.1714285714285714</c:v>
                </c:pt>
                <c:pt idx="170">
                  <c:v>-9.9999999999999964E-2</c:v>
                </c:pt>
                <c:pt idx="171">
                  <c:v>0.25714285714285717</c:v>
                </c:pt>
                <c:pt idx="172">
                  <c:v>0.31428571428571422</c:v>
                </c:pt>
                <c:pt idx="173">
                  <c:v>0.32857142857142863</c:v>
                </c:pt>
                <c:pt idx="174">
                  <c:v>0.37142857142857144</c:v>
                </c:pt>
                <c:pt idx="175">
                  <c:v>0.31428571428571433</c:v>
                </c:pt>
                <c:pt idx="176">
                  <c:v>0.1571428571428572</c:v>
                </c:pt>
                <c:pt idx="177">
                  <c:v>0.1142857142857143</c:v>
                </c:pt>
                <c:pt idx="178">
                  <c:v>0.2857142857142857</c:v>
                </c:pt>
                <c:pt idx="179">
                  <c:v>0.35714285714285715</c:v>
                </c:pt>
                <c:pt idx="180">
                  <c:v>0.51428571428571423</c:v>
                </c:pt>
                <c:pt idx="181">
                  <c:v>0.54285714285714282</c:v>
                </c:pt>
                <c:pt idx="182">
                  <c:v>0.50000000000000011</c:v>
                </c:pt>
                <c:pt idx="183">
                  <c:v>0.59999999999999987</c:v>
                </c:pt>
                <c:pt idx="184">
                  <c:v>0.47142857142857147</c:v>
                </c:pt>
                <c:pt idx="185">
                  <c:v>0.35714285714285715</c:v>
                </c:pt>
                <c:pt idx="186">
                  <c:v>0.5714285714285714</c:v>
                </c:pt>
                <c:pt idx="187">
                  <c:v>0.44285714285714289</c:v>
                </c:pt>
                <c:pt idx="188">
                  <c:v>0.37142857142857144</c:v>
                </c:pt>
                <c:pt idx="189">
                  <c:v>0.32857142857142857</c:v>
                </c:pt>
                <c:pt idx="190">
                  <c:v>0.38571428571428568</c:v>
                </c:pt>
                <c:pt idx="191">
                  <c:v>0.38571428571428568</c:v>
                </c:pt>
                <c:pt idx="192">
                  <c:v>0.75714285714285701</c:v>
                </c:pt>
                <c:pt idx="193">
                  <c:v>0.59999999999999987</c:v>
                </c:pt>
                <c:pt idx="194">
                  <c:v>0.6428571428571429</c:v>
                </c:pt>
                <c:pt idx="195">
                  <c:v>0.95714285714285718</c:v>
                </c:pt>
                <c:pt idx="196">
                  <c:v>1.2285714285714284</c:v>
                </c:pt>
                <c:pt idx="197">
                  <c:v>1.5</c:v>
                </c:pt>
                <c:pt idx="198">
                  <c:v>1.7285714285714284</c:v>
                </c:pt>
                <c:pt idx="199">
                  <c:v>1.6571428571428573</c:v>
                </c:pt>
                <c:pt idx="200">
                  <c:v>1.7142857142857146</c:v>
                </c:pt>
                <c:pt idx="201">
                  <c:v>1.7428571428571427</c:v>
                </c:pt>
                <c:pt idx="202">
                  <c:v>1.7714285714285716</c:v>
                </c:pt>
                <c:pt idx="203">
                  <c:v>1.7285714285714289</c:v>
                </c:pt>
                <c:pt idx="204">
                  <c:v>1.6571428571428573</c:v>
                </c:pt>
                <c:pt idx="205">
                  <c:v>1.5000000000000002</c:v>
                </c:pt>
                <c:pt idx="206">
                  <c:v>1.3</c:v>
                </c:pt>
                <c:pt idx="207">
                  <c:v>1.157142857142857</c:v>
                </c:pt>
                <c:pt idx="208">
                  <c:v>1</c:v>
                </c:pt>
                <c:pt idx="209">
                  <c:v>0.67142857142857149</c:v>
                </c:pt>
                <c:pt idx="210">
                  <c:v>0.52857142857142858</c:v>
                </c:pt>
                <c:pt idx="211">
                  <c:v>4.2857142857142892E-2</c:v>
                </c:pt>
                <c:pt idx="212">
                  <c:v>-1.4285714285714287E-2</c:v>
                </c:pt>
                <c:pt idx="213">
                  <c:v>-0.31428571428571433</c:v>
                </c:pt>
                <c:pt idx="214">
                  <c:v>-0.8571428571428571</c:v>
                </c:pt>
                <c:pt idx="215">
                  <c:v>-0.85714285714285732</c:v>
                </c:pt>
                <c:pt idx="216">
                  <c:v>-0.78571428571428581</c:v>
                </c:pt>
                <c:pt idx="217">
                  <c:v>-0.87142857142857166</c:v>
                </c:pt>
                <c:pt idx="218">
                  <c:v>-0.6000000000000002</c:v>
                </c:pt>
                <c:pt idx="219">
                  <c:v>-0.6</c:v>
                </c:pt>
                <c:pt idx="220">
                  <c:v>-0.6</c:v>
                </c:pt>
                <c:pt idx="221">
                  <c:v>-0.25714285714285717</c:v>
                </c:pt>
                <c:pt idx="222">
                  <c:v>-0.48571428571428577</c:v>
                </c:pt>
                <c:pt idx="223">
                  <c:v>-0.72857142857142854</c:v>
                </c:pt>
                <c:pt idx="224">
                  <c:v>-0.8</c:v>
                </c:pt>
                <c:pt idx="225">
                  <c:v>-0.71428571428571419</c:v>
                </c:pt>
                <c:pt idx="226">
                  <c:v>-0.87142857142857133</c:v>
                </c:pt>
                <c:pt idx="227">
                  <c:v>-0.71428571428571419</c:v>
                </c:pt>
                <c:pt idx="228">
                  <c:v>-0.5</c:v>
                </c:pt>
                <c:pt idx="229">
                  <c:v>-0.14285714285714288</c:v>
                </c:pt>
                <c:pt idx="230">
                  <c:v>0.1142857142857143</c:v>
                </c:pt>
                <c:pt idx="231">
                  <c:v>0.24285714285714285</c:v>
                </c:pt>
                <c:pt idx="232">
                  <c:v>0.19999999999999998</c:v>
                </c:pt>
                <c:pt idx="233">
                  <c:v>0.54285714285714282</c:v>
                </c:pt>
                <c:pt idx="234">
                  <c:v>0.7142857142857143</c:v>
                </c:pt>
                <c:pt idx="235">
                  <c:v>0.75714285714285712</c:v>
                </c:pt>
                <c:pt idx="236">
                  <c:v>0.87142857142857155</c:v>
                </c:pt>
                <c:pt idx="237">
                  <c:v>1.0142857142857145</c:v>
                </c:pt>
                <c:pt idx="238">
                  <c:v>1.342857142857143</c:v>
                </c:pt>
                <c:pt idx="239">
                  <c:v>1.4571428571428573</c:v>
                </c:pt>
                <c:pt idx="240">
                  <c:v>1.3714285714285714</c:v>
                </c:pt>
                <c:pt idx="241">
                  <c:v>1.1714285714285713</c:v>
                </c:pt>
                <c:pt idx="242">
                  <c:v>0.95714285714285707</c:v>
                </c:pt>
                <c:pt idx="243">
                  <c:v>0.54285714285714282</c:v>
                </c:pt>
                <c:pt idx="244">
                  <c:v>0.22857142857142859</c:v>
                </c:pt>
                <c:pt idx="245">
                  <c:v>-0.12857142857142856</c:v>
                </c:pt>
                <c:pt idx="246">
                  <c:v>-0.27142857142857141</c:v>
                </c:pt>
                <c:pt idx="247">
                  <c:v>-0.19999999999999998</c:v>
                </c:pt>
                <c:pt idx="248">
                  <c:v>-0.11428571428571423</c:v>
                </c:pt>
                <c:pt idx="249">
                  <c:v>4.2857142857142871E-2</c:v>
                </c:pt>
                <c:pt idx="250">
                  <c:v>0.24285714285714288</c:v>
                </c:pt>
                <c:pt idx="251">
                  <c:v>0.37142857142857144</c:v>
                </c:pt>
                <c:pt idx="252">
                  <c:v>0.45714285714285718</c:v>
                </c:pt>
                <c:pt idx="253">
                  <c:v>0.38571428571428573</c:v>
                </c:pt>
                <c:pt idx="254">
                  <c:v>0.2857142857142857</c:v>
                </c:pt>
                <c:pt idx="255">
                  <c:v>0.31428571428571422</c:v>
                </c:pt>
                <c:pt idx="256">
                  <c:v>0.38571428571428573</c:v>
                </c:pt>
                <c:pt idx="257">
                  <c:v>0.37142857142857144</c:v>
                </c:pt>
                <c:pt idx="258">
                  <c:v>0.48571428571428565</c:v>
                </c:pt>
                <c:pt idx="259">
                  <c:v>0.41428571428571426</c:v>
                </c:pt>
                <c:pt idx="260">
                  <c:v>0.37142857142857144</c:v>
                </c:pt>
                <c:pt idx="261">
                  <c:v>0.55714285714285716</c:v>
                </c:pt>
                <c:pt idx="262">
                  <c:v>0.58571428571428574</c:v>
                </c:pt>
                <c:pt idx="263">
                  <c:v>0.58571428571428574</c:v>
                </c:pt>
                <c:pt idx="264">
                  <c:v>0.87142857142857133</c:v>
                </c:pt>
                <c:pt idx="265">
                  <c:v>0.81428571428571417</c:v>
                </c:pt>
                <c:pt idx="266">
                  <c:v>0.97142857142857142</c:v>
                </c:pt>
                <c:pt idx="267">
                  <c:v>1.1428571428571428</c:v>
                </c:pt>
                <c:pt idx="268">
                  <c:v>1.1142857142857143</c:v>
                </c:pt>
                <c:pt idx="269">
                  <c:v>1.2428571428571427</c:v>
                </c:pt>
                <c:pt idx="270">
                  <c:v>1.4285714285714286</c:v>
                </c:pt>
                <c:pt idx="271">
                  <c:v>1.3142857142857145</c:v>
                </c:pt>
                <c:pt idx="272">
                  <c:v>1.4714285714285715</c:v>
                </c:pt>
                <c:pt idx="273">
                  <c:v>1.6142857142857143</c:v>
                </c:pt>
                <c:pt idx="274">
                  <c:v>1.2857142857142858</c:v>
                </c:pt>
                <c:pt idx="275">
                  <c:v>1.0142857142857142</c:v>
                </c:pt>
                <c:pt idx="276">
                  <c:v>0.79999999999999993</c:v>
                </c:pt>
                <c:pt idx="277">
                  <c:v>0.55714285714285716</c:v>
                </c:pt>
                <c:pt idx="278">
                  <c:v>0.22857142857142856</c:v>
                </c:pt>
                <c:pt idx="279">
                  <c:v>-1.4285714285714259E-2</c:v>
                </c:pt>
                <c:pt idx="280">
                  <c:v>-0.42857142857142855</c:v>
                </c:pt>
                <c:pt idx="281">
                  <c:v>-0.3</c:v>
                </c:pt>
                <c:pt idx="282">
                  <c:v>-0.2857142857142857</c:v>
                </c:pt>
                <c:pt idx="283">
                  <c:v>-0.5714285714285714</c:v>
                </c:pt>
                <c:pt idx="284">
                  <c:v>-0.68571428571428572</c:v>
                </c:pt>
                <c:pt idx="285">
                  <c:v>-0.6428571428571429</c:v>
                </c:pt>
                <c:pt idx="286">
                  <c:v>-0.7142857142857143</c:v>
                </c:pt>
                <c:pt idx="287">
                  <c:v>-0.87142857142857133</c:v>
                </c:pt>
                <c:pt idx="288">
                  <c:v>-0.79999999999999982</c:v>
                </c:pt>
                <c:pt idx="289">
                  <c:v>-0.6142857142857141</c:v>
                </c:pt>
                <c:pt idx="290">
                  <c:v>-0.27142857142857141</c:v>
                </c:pt>
                <c:pt idx="291">
                  <c:v>-0.14285714285714285</c:v>
                </c:pt>
                <c:pt idx="292">
                  <c:v>-2.7755575615628914E-17</c:v>
                </c:pt>
                <c:pt idx="293">
                  <c:v>-5.7142857142857162E-2</c:v>
                </c:pt>
                <c:pt idx="294">
                  <c:v>0.39999999999999997</c:v>
                </c:pt>
                <c:pt idx="295">
                  <c:v>0.50000000000000011</c:v>
                </c:pt>
                <c:pt idx="296">
                  <c:v>0.5714285714285714</c:v>
                </c:pt>
                <c:pt idx="297">
                  <c:v>0.7142857142857143</c:v>
                </c:pt>
                <c:pt idx="298">
                  <c:v>1.1000000000000001</c:v>
                </c:pt>
                <c:pt idx="299">
                  <c:v>1.2714285714285716</c:v>
                </c:pt>
                <c:pt idx="300">
                  <c:v>1.4000000000000001</c:v>
                </c:pt>
                <c:pt idx="301">
                  <c:v>1.2571428571428573</c:v>
                </c:pt>
                <c:pt idx="302">
                  <c:v>1.3</c:v>
                </c:pt>
                <c:pt idx="303">
                  <c:v>1.2285714285714289</c:v>
                </c:pt>
                <c:pt idx="304">
                  <c:v>1.0000000000000002</c:v>
                </c:pt>
                <c:pt idx="305">
                  <c:v>0.48571428571428571</c:v>
                </c:pt>
                <c:pt idx="306">
                  <c:v>0.6</c:v>
                </c:pt>
                <c:pt idx="307">
                  <c:v>0.75714285714285712</c:v>
                </c:pt>
                <c:pt idx="308">
                  <c:v>0.74285714285714277</c:v>
                </c:pt>
                <c:pt idx="309">
                  <c:v>0.72857142857142854</c:v>
                </c:pt>
                <c:pt idx="310">
                  <c:v>0.75714285714285712</c:v>
                </c:pt>
                <c:pt idx="311">
                  <c:v>0.8571428571428571</c:v>
                </c:pt>
                <c:pt idx="312">
                  <c:v>0.9285714285714286</c:v>
                </c:pt>
                <c:pt idx="313">
                  <c:v>0.6</c:v>
                </c:pt>
                <c:pt idx="314">
                  <c:v>0.29999999999999993</c:v>
                </c:pt>
                <c:pt idx="315">
                  <c:v>0.24285714285714285</c:v>
                </c:pt>
                <c:pt idx="316">
                  <c:v>-7.1428571428571438E-2</c:v>
                </c:pt>
                <c:pt idx="317">
                  <c:v>-0.35714285714285715</c:v>
                </c:pt>
                <c:pt idx="318">
                  <c:v>-0.65714285714285714</c:v>
                </c:pt>
                <c:pt idx="319">
                  <c:v>-0.75714285714285712</c:v>
                </c:pt>
                <c:pt idx="320">
                  <c:v>-0.9</c:v>
                </c:pt>
                <c:pt idx="321">
                  <c:v>-0.81428571428571428</c:v>
                </c:pt>
                <c:pt idx="322">
                  <c:v>-0.71428571428571441</c:v>
                </c:pt>
                <c:pt idx="323">
                  <c:v>-0.45714285714285718</c:v>
                </c:pt>
                <c:pt idx="324">
                  <c:v>-0.27142857142857146</c:v>
                </c:pt>
                <c:pt idx="325">
                  <c:v>-0.15714285714285708</c:v>
                </c:pt>
                <c:pt idx="326">
                  <c:v>-0.14285714285714285</c:v>
                </c:pt>
                <c:pt idx="327">
                  <c:v>5.7142857142857155E-2</c:v>
                </c:pt>
                <c:pt idx="328">
                  <c:v>0.1142857142857143</c:v>
                </c:pt>
                <c:pt idx="329">
                  <c:v>2.8571428571428581E-2</c:v>
                </c:pt>
                <c:pt idx="330">
                  <c:v>-2.8571428571428564E-2</c:v>
                </c:pt>
                <c:pt idx="331">
                  <c:v>-0.3</c:v>
                </c:pt>
                <c:pt idx="332">
                  <c:v>1.4285714285714299E-2</c:v>
                </c:pt>
                <c:pt idx="333">
                  <c:v>-4.2857142857142851E-2</c:v>
                </c:pt>
                <c:pt idx="334">
                  <c:v>-8.5714285714285715E-2</c:v>
                </c:pt>
                <c:pt idx="335">
                  <c:v>-0.3</c:v>
                </c:pt>
                <c:pt idx="336">
                  <c:v>-0.25714285714285717</c:v>
                </c:pt>
                <c:pt idx="337">
                  <c:v>-0.17142857142857146</c:v>
                </c:pt>
                <c:pt idx="338">
                  <c:v>5.7142857142857127E-2</c:v>
                </c:pt>
                <c:pt idx="339">
                  <c:v>-0.18571428571428575</c:v>
                </c:pt>
                <c:pt idx="340">
                  <c:v>-0.10000000000000002</c:v>
                </c:pt>
                <c:pt idx="341">
                  <c:v>-0.14285714285714285</c:v>
                </c:pt>
                <c:pt idx="342">
                  <c:v>0</c:v>
                </c:pt>
                <c:pt idx="343">
                  <c:v>-9.9999999999999992E-2</c:v>
                </c:pt>
                <c:pt idx="344">
                  <c:v>-0.27142857142857146</c:v>
                </c:pt>
                <c:pt idx="345">
                  <c:v>-0.12857142857142859</c:v>
                </c:pt>
                <c:pt idx="346">
                  <c:v>-0.32857142857142868</c:v>
                </c:pt>
                <c:pt idx="347">
                  <c:v>-0.25714285714285723</c:v>
                </c:pt>
                <c:pt idx="348">
                  <c:v>-0.25714285714285712</c:v>
                </c:pt>
                <c:pt idx="349">
                  <c:v>-0.31428571428571433</c:v>
                </c:pt>
                <c:pt idx="350">
                  <c:v>-0.35714285714285715</c:v>
                </c:pt>
                <c:pt idx="351">
                  <c:v>-0.37142857142857144</c:v>
                </c:pt>
                <c:pt idx="352">
                  <c:v>-0.64285714285714302</c:v>
                </c:pt>
                <c:pt idx="353">
                  <c:v>-0.55714285714285716</c:v>
                </c:pt>
                <c:pt idx="354">
                  <c:v>-0.65714285714285725</c:v>
                </c:pt>
                <c:pt idx="355">
                  <c:v>-0.68571428571428572</c:v>
                </c:pt>
                <c:pt idx="356">
                  <c:v>-0.84285714285714275</c:v>
                </c:pt>
                <c:pt idx="357">
                  <c:v>-0.94285714285714284</c:v>
                </c:pt>
                <c:pt idx="358">
                  <c:v>-0.9285714285714286</c:v>
                </c:pt>
                <c:pt idx="359">
                  <c:v>-0.99999999999999989</c:v>
                </c:pt>
                <c:pt idx="360">
                  <c:v>-0.8285714285714284</c:v>
                </c:pt>
                <c:pt idx="361">
                  <c:v>-0.94285714285714284</c:v>
                </c:pt>
                <c:pt idx="362">
                  <c:v>-1</c:v>
                </c:pt>
                <c:pt idx="363">
                  <c:v>-0.8571428571428571</c:v>
                </c:pt>
                <c:pt idx="364">
                  <c:v>-0.84285714285714275</c:v>
                </c:pt>
                <c:pt idx="365">
                  <c:v>-0.75714285714285712</c:v>
                </c:pt>
                <c:pt idx="366">
                  <c:v>-0.81428571428571417</c:v>
                </c:pt>
                <c:pt idx="367">
                  <c:v>-1.0714285714285714</c:v>
                </c:pt>
                <c:pt idx="368">
                  <c:v>-1.0000000000000002</c:v>
                </c:pt>
                <c:pt idx="369">
                  <c:v>-0.97142857142857153</c:v>
                </c:pt>
                <c:pt idx="370">
                  <c:v>-0.79999999999999993</c:v>
                </c:pt>
                <c:pt idx="371">
                  <c:v>-0.72857142857142854</c:v>
                </c:pt>
                <c:pt idx="372">
                  <c:v>-0.59999999999999987</c:v>
                </c:pt>
                <c:pt idx="373">
                  <c:v>-0.12857142857142859</c:v>
                </c:pt>
                <c:pt idx="374">
                  <c:v>0.19999999999999998</c:v>
                </c:pt>
                <c:pt idx="375">
                  <c:v>0.4142857142857142</c:v>
                </c:pt>
                <c:pt idx="376">
                  <c:v>0.55714285714285716</c:v>
                </c:pt>
                <c:pt idx="377">
                  <c:v>0.70000000000000007</c:v>
                </c:pt>
                <c:pt idx="378">
                  <c:v>0.98571428571428565</c:v>
                </c:pt>
                <c:pt idx="379">
                  <c:v>0.90000000000000013</c:v>
                </c:pt>
                <c:pt idx="380">
                  <c:v>0.8571428571428571</c:v>
                </c:pt>
                <c:pt idx="381">
                  <c:v>1.1285714285714283</c:v>
                </c:pt>
                <c:pt idx="382">
                  <c:v>1.1142857142857143</c:v>
                </c:pt>
                <c:pt idx="383">
                  <c:v>1.4142857142857141</c:v>
                </c:pt>
                <c:pt idx="384">
                  <c:v>1.4285714285714286</c:v>
                </c:pt>
                <c:pt idx="385">
                  <c:v>1.2714285714285716</c:v>
                </c:pt>
                <c:pt idx="386">
                  <c:v>1.1142857142857143</c:v>
                </c:pt>
                <c:pt idx="387">
                  <c:v>1.0142857142857142</c:v>
                </c:pt>
                <c:pt idx="388">
                  <c:v>0.54285714285714282</c:v>
                </c:pt>
                <c:pt idx="389">
                  <c:v>0.49999999999999994</c:v>
                </c:pt>
                <c:pt idx="390">
                  <c:v>0.18571428571428575</c:v>
                </c:pt>
                <c:pt idx="391">
                  <c:v>0.15714285714285717</c:v>
                </c:pt>
                <c:pt idx="392">
                  <c:v>0.1142857142857143</c:v>
                </c:pt>
                <c:pt idx="393">
                  <c:v>0.31428571428571433</c:v>
                </c:pt>
                <c:pt idx="394">
                  <c:v>0.14285714285714285</c:v>
                </c:pt>
                <c:pt idx="395">
                  <c:v>0.27142857142857146</c:v>
                </c:pt>
                <c:pt idx="396">
                  <c:v>0.42857142857142855</c:v>
                </c:pt>
                <c:pt idx="397">
                  <c:v>0.55714285714285716</c:v>
                </c:pt>
                <c:pt idx="398">
                  <c:v>0.52857142857142858</c:v>
                </c:pt>
                <c:pt idx="399">
                  <c:v>0.61428571428571421</c:v>
                </c:pt>
                <c:pt idx="400">
                  <c:v>0.72857142857142854</c:v>
                </c:pt>
                <c:pt idx="401">
                  <c:v>0.98571428571428565</c:v>
                </c:pt>
                <c:pt idx="402">
                  <c:v>1.157142857142857</c:v>
                </c:pt>
                <c:pt idx="403">
                  <c:v>1.0571428571428572</c:v>
                </c:pt>
                <c:pt idx="404">
                  <c:v>1.2428571428571427</c:v>
                </c:pt>
                <c:pt idx="405">
                  <c:v>1.3857142857142857</c:v>
                </c:pt>
                <c:pt idx="406">
                  <c:v>1.3428571428571427</c:v>
                </c:pt>
                <c:pt idx="407">
                  <c:v>1.2714285714285716</c:v>
                </c:pt>
                <c:pt idx="408">
                  <c:v>1.1142857142857143</c:v>
                </c:pt>
                <c:pt idx="409">
                  <c:v>1.0714285714285714</c:v>
                </c:pt>
                <c:pt idx="410">
                  <c:v>1.1857142857142857</c:v>
                </c:pt>
                <c:pt idx="411">
                  <c:v>1.157142857142857</c:v>
                </c:pt>
                <c:pt idx="412">
                  <c:v>1.0714285714285714</c:v>
                </c:pt>
                <c:pt idx="413">
                  <c:v>1.4571428571428571</c:v>
                </c:pt>
                <c:pt idx="414">
                  <c:v>1.6142857142857143</c:v>
                </c:pt>
                <c:pt idx="415">
                  <c:v>1.7714285714285718</c:v>
                </c:pt>
                <c:pt idx="416">
                  <c:v>1.9571428571428573</c:v>
                </c:pt>
                <c:pt idx="417">
                  <c:v>1.9142857142857146</c:v>
                </c:pt>
                <c:pt idx="418">
                  <c:v>2.0714285714285716</c:v>
                </c:pt>
                <c:pt idx="419">
                  <c:v>2.1285714285714286</c:v>
                </c:pt>
                <c:pt idx="420">
                  <c:v>1.842857142857143</c:v>
                </c:pt>
                <c:pt idx="421">
                  <c:v>1.4714285714285715</c:v>
                </c:pt>
                <c:pt idx="422">
                  <c:v>1.1714285714285715</c:v>
                </c:pt>
                <c:pt idx="423">
                  <c:v>0.82857142857142863</c:v>
                </c:pt>
                <c:pt idx="424">
                  <c:v>0.44285714285714289</c:v>
                </c:pt>
                <c:pt idx="425">
                  <c:v>-0.11428571428571425</c:v>
                </c:pt>
                <c:pt idx="426">
                  <c:v>-0.41428571428571431</c:v>
                </c:pt>
                <c:pt idx="427">
                  <c:v>-0.79999999999999993</c:v>
                </c:pt>
                <c:pt idx="428">
                  <c:v>-0.8571428571428571</c:v>
                </c:pt>
                <c:pt idx="429">
                  <c:v>-0.81428571428571417</c:v>
                </c:pt>
                <c:pt idx="430">
                  <c:v>-0.78571428571428559</c:v>
                </c:pt>
                <c:pt idx="431">
                  <c:v>-0.52857142857142858</c:v>
                </c:pt>
                <c:pt idx="432">
                  <c:v>-0.5714285714285714</c:v>
                </c:pt>
                <c:pt idx="433">
                  <c:v>-0.81428571428571417</c:v>
                </c:pt>
                <c:pt idx="434">
                  <c:v>-0.77142857142857146</c:v>
                </c:pt>
                <c:pt idx="435">
                  <c:v>-0.67142857142857149</c:v>
                </c:pt>
                <c:pt idx="436">
                  <c:v>-0.75714285714285723</c:v>
                </c:pt>
                <c:pt idx="437">
                  <c:v>-1.0142857142857142</c:v>
                </c:pt>
                <c:pt idx="438">
                  <c:v>-1.2142857142857142</c:v>
                </c:pt>
                <c:pt idx="439">
                  <c:v>-1.5142857142857142</c:v>
                </c:pt>
                <c:pt idx="440">
                  <c:v>-1.2571428571428569</c:v>
                </c:pt>
                <c:pt idx="441">
                  <c:v>-0.8999999999999998</c:v>
                </c:pt>
                <c:pt idx="442">
                  <c:v>-1.0857142857142856</c:v>
                </c:pt>
                <c:pt idx="443">
                  <c:v>-1.0571428571428572</c:v>
                </c:pt>
                <c:pt idx="444">
                  <c:v>-0.88571428571428579</c:v>
                </c:pt>
                <c:pt idx="445">
                  <c:v>-0.91428571428571448</c:v>
                </c:pt>
                <c:pt idx="446">
                  <c:v>-0.72857142857142854</c:v>
                </c:pt>
                <c:pt idx="447">
                  <c:v>-0.95714285714285718</c:v>
                </c:pt>
                <c:pt idx="448">
                  <c:v>-1.3</c:v>
                </c:pt>
                <c:pt idx="449">
                  <c:v>-1.2</c:v>
                </c:pt>
                <c:pt idx="450">
                  <c:v>-1.2571428571428573</c:v>
                </c:pt>
                <c:pt idx="451">
                  <c:v>-1.5142857142857145</c:v>
                </c:pt>
                <c:pt idx="452">
                  <c:v>-1.4428571428571428</c:v>
                </c:pt>
                <c:pt idx="453">
                  <c:v>-1.3285714285714287</c:v>
                </c:pt>
                <c:pt idx="454">
                  <c:v>-0.87142857142857155</c:v>
                </c:pt>
                <c:pt idx="455">
                  <c:v>-0.71428571428571441</c:v>
                </c:pt>
                <c:pt idx="456">
                  <c:v>-0.61428571428571443</c:v>
                </c:pt>
                <c:pt idx="457">
                  <c:v>-0.41428571428571431</c:v>
                </c:pt>
                <c:pt idx="458">
                  <c:v>7.1428571428571411E-2</c:v>
                </c:pt>
                <c:pt idx="459">
                  <c:v>0.3</c:v>
                </c:pt>
                <c:pt idx="460">
                  <c:v>0.75714285714285723</c:v>
                </c:pt>
                <c:pt idx="461">
                  <c:v>0.62857142857142845</c:v>
                </c:pt>
                <c:pt idx="462">
                  <c:v>0.75714285714285712</c:v>
                </c:pt>
                <c:pt idx="463">
                  <c:v>0.88571428571428579</c:v>
                </c:pt>
                <c:pt idx="464">
                  <c:v>1.0142857142857145</c:v>
                </c:pt>
                <c:pt idx="465">
                  <c:v>1.1857142857142857</c:v>
                </c:pt>
                <c:pt idx="466">
                  <c:v>1.2142857142857142</c:v>
                </c:pt>
                <c:pt idx="467">
                  <c:v>0.8999999999999998</c:v>
                </c:pt>
                <c:pt idx="468">
                  <c:v>0.81428571428571417</c:v>
                </c:pt>
                <c:pt idx="469">
                  <c:v>0.8285714285714284</c:v>
                </c:pt>
                <c:pt idx="470">
                  <c:v>0.7857142857142857</c:v>
                </c:pt>
                <c:pt idx="471">
                  <c:v>0.79999999999999993</c:v>
                </c:pt>
                <c:pt idx="472">
                  <c:v>0.51428571428571435</c:v>
                </c:pt>
                <c:pt idx="473">
                  <c:v>0.44285714285714289</c:v>
                </c:pt>
                <c:pt idx="474">
                  <c:v>0.6</c:v>
                </c:pt>
                <c:pt idx="475">
                  <c:v>0.7142857142857143</c:v>
                </c:pt>
                <c:pt idx="476">
                  <c:v>0.47142857142857147</c:v>
                </c:pt>
                <c:pt idx="477">
                  <c:v>0.48571428571428571</c:v>
                </c:pt>
                <c:pt idx="478">
                  <c:v>0.54285714285714293</c:v>
                </c:pt>
                <c:pt idx="479">
                  <c:v>0.41428571428571426</c:v>
                </c:pt>
                <c:pt idx="480">
                  <c:v>0.31428571428571422</c:v>
                </c:pt>
                <c:pt idx="481">
                  <c:v>-0.14285714285714288</c:v>
                </c:pt>
                <c:pt idx="482">
                  <c:v>-0.48571428571428577</c:v>
                </c:pt>
                <c:pt idx="483">
                  <c:v>-0.41428571428571431</c:v>
                </c:pt>
                <c:pt idx="484">
                  <c:v>-0.61428571428571443</c:v>
                </c:pt>
                <c:pt idx="485">
                  <c:v>-0.8857142857142859</c:v>
                </c:pt>
                <c:pt idx="486">
                  <c:v>-0.85714285714285732</c:v>
                </c:pt>
                <c:pt idx="487">
                  <c:v>-1.1000000000000001</c:v>
                </c:pt>
                <c:pt idx="488">
                  <c:v>-0.98571428571428565</c:v>
                </c:pt>
                <c:pt idx="489">
                  <c:v>-0.74285714285714288</c:v>
                </c:pt>
                <c:pt idx="490">
                  <c:v>-0.75714285714285723</c:v>
                </c:pt>
                <c:pt idx="491">
                  <c:v>-0.54285714285714282</c:v>
                </c:pt>
                <c:pt idx="492">
                  <c:v>-0.61428571428571421</c:v>
                </c:pt>
                <c:pt idx="493">
                  <c:v>-0.81428571428571428</c:v>
                </c:pt>
                <c:pt idx="494">
                  <c:v>-0.65714285714285714</c:v>
                </c:pt>
                <c:pt idx="495">
                  <c:v>-0.39999999999999997</c:v>
                </c:pt>
                <c:pt idx="496">
                  <c:v>-0.4</c:v>
                </c:pt>
                <c:pt idx="497">
                  <c:v>-0.32857142857142863</c:v>
                </c:pt>
                <c:pt idx="498">
                  <c:v>-0.38571428571428568</c:v>
                </c:pt>
                <c:pt idx="499">
                  <c:v>-0.41428571428571426</c:v>
                </c:pt>
                <c:pt idx="500">
                  <c:v>-0.27142857142857141</c:v>
                </c:pt>
                <c:pt idx="501">
                  <c:v>-0.35714285714285715</c:v>
                </c:pt>
                <c:pt idx="502">
                  <c:v>-0.51428571428571435</c:v>
                </c:pt>
                <c:pt idx="503">
                  <c:v>-0.52857142857142858</c:v>
                </c:pt>
                <c:pt idx="504">
                  <c:v>-0.54285714285714293</c:v>
                </c:pt>
                <c:pt idx="505">
                  <c:v>-0.67142857142857149</c:v>
                </c:pt>
                <c:pt idx="506">
                  <c:v>-0.54285714285714282</c:v>
                </c:pt>
                <c:pt idx="507">
                  <c:v>-0.39999999999999997</c:v>
                </c:pt>
                <c:pt idx="508">
                  <c:v>-0.27142857142857141</c:v>
                </c:pt>
                <c:pt idx="509">
                  <c:v>-0.18571428571428569</c:v>
                </c:pt>
                <c:pt idx="510">
                  <c:v>-0.18571428571428569</c:v>
                </c:pt>
                <c:pt idx="511">
                  <c:v>-0.3</c:v>
                </c:pt>
                <c:pt idx="512">
                  <c:v>-0.35714285714285715</c:v>
                </c:pt>
                <c:pt idx="513">
                  <c:v>-0.31428571428571433</c:v>
                </c:pt>
                <c:pt idx="514">
                  <c:v>-0.5</c:v>
                </c:pt>
                <c:pt idx="515">
                  <c:v>-0.62857142857142867</c:v>
                </c:pt>
                <c:pt idx="516">
                  <c:v>-0.72857142857142865</c:v>
                </c:pt>
                <c:pt idx="517">
                  <c:v>-0.82857142857142863</c:v>
                </c:pt>
                <c:pt idx="518">
                  <c:v>-0.51428571428571435</c:v>
                </c:pt>
                <c:pt idx="519">
                  <c:v>-7.1428571428571494E-2</c:v>
                </c:pt>
                <c:pt idx="520">
                  <c:v>-1.4285714285714299E-2</c:v>
                </c:pt>
                <c:pt idx="521">
                  <c:v>0.24285714285714285</c:v>
                </c:pt>
                <c:pt idx="522">
                  <c:v>0.54285714285714282</c:v>
                </c:pt>
                <c:pt idx="523">
                  <c:v>0.6</c:v>
                </c:pt>
                <c:pt idx="524">
                  <c:v>0.87142857142857155</c:v>
                </c:pt>
                <c:pt idx="525">
                  <c:v>0.77142857142857146</c:v>
                </c:pt>
                <c:pt idx="526">
                  <c:v>0.47142857142857142</c:v>
                </c:pt>
                <c:pt idx="527">
                  <c:v>0.39999999999999997</c:v>
                </c:pt>
                <c:pt idx="528">
                  <c:v>0.22857142857142859</c:v>
                </c:pt>
                <c:pt idx="529">
                  <c:v>0.11428571428571424</c:v>
                </c:pt>
                <c:pt idx="530">
                  <c:v>0.21428571428571427</c:v>
                </c:pt>
                <c:pt idx="531">
                  <c:v>7.1428571428571425E-2</c:v>
                </c:pt>
                <c:pt idx="532">
                  <c:v>2.8571428571428577E-2</c:v>
                </c:pt>
                <c:pt idx="533">
                  <c:v>-0.1142857142857143</c:v>
                </c:pt>
                <c:pt idx="534">
                  <c:v>-0.21428571428571427</c:v>
                </c:pt>
                <c:pt idx="535">
                  <c:v>-0.37142857142857144</c:v>
                </c:pt>
                <c:pt idx="536">
                  <c:v>-0.48571428571428577</c:v>
                </c:pt>
                <c:pt idx="537">
                  <c:v>-0.9</c:v>
                </c:pt>
                <c:pt idx="538">
                  <c:v>-1.2428571428571427</c:v>
                </c:pt>
                <c:pt idx="539">
                  <c:v>-1.4714285714285715</c:v>
                </c:pt>
                <c:pt idx="540">
                  <c:v>-1.3714285714285714</c:v>
                </c:pt>
                <c:pt idx="541">
                  <c:v>-1.3</c:v>
                </c:pt>
                <c:pt idx="542">
                  <c:v>-0.9285714285714286</c:v>
                </c:pt>
                <c:pt idx="543">
                  <c:v>-0.78571428571428581</c:v>
                </c:pt>
                <c:pt idx="544">
                  <c:v>-0.3000000000000001</c:v>
                </c:pt>
                <c:pt idx="545">
                  <c:v>0.15714285714285717</c:v>
                </c:pt>
                <c:pt idx="546">
                  <c:v>0.6</c:v>
                </c:pt>
                <c:pt idx="547">
                  <c:v>0.79999999999999993</c:v>
                </c:pt>
                <c:pt idx="548">
                  <c:v>0.87142857142857155</c:v>
                </c:pt>
                <c:pt idx="549">
                  <c:v>1.0142857142857142</c:v>
                </c:pt>
                <c:pt idx="550">
                  <c:v>1.2714285714285716</c:v>
                </c:pt>
                <c:pt idx="551">
                  <c:v>1.2571428571428573</c:v>
                </c:pt>
                <c:pt idx="552">
                  <c:v>1.1428571428571428</c:v>
                </c:pt>
                <c:pt idx="553">
                  <c:v>0.98571428571428577</c:v>
                </c:pt>
                <c:pt idx="554">
                  <c:v>0.8571428571428571</c:v>
                </c:pt>
                <c:pt idx="555">
                  <c:v>0.85714285714285698</c:v>
                </c:pt>
                <c:pt idx="556">
                  <c:v>0.48571428571428571</c:v>
                </c:pt>
                <c:pt idx="557">
                  <c:v>8.5714285714285729E-2</c:v>
                </c:pt>
                <c:pt idx="558">
                  <c:v>8.5714285714285701E-2</c:v>
                </c:pt>
                <c:pt idx="559">
                  <c:v>-5.7142857142857162E-2</c:v>
                </c:pt>
                <c:pt idx="560">
                  <c:v>-0.2857142857142857</c:v>
                </c:pt>
                <c:pt idx="561">
                  <c:v>-0.22857142857142859</c:v>
                </c:pt>
                <c:pt idx="562">
                  <c:v>-0.35714285714285721</c:v>
                </c:pt>
                <c:pt idx="563">
                  <c:v>-0.39999999999999997</c:v>
                </c:pt>
                <c:pt idx="564">
                  <c:v>-0.31428571428571433</c:v>
                </c:pt>
                <c:pt idx="565">
                  <c:v>-0.5</c:v>
                </c:pt>
                <c:pt idx="566">
                  <c:v>-0.44285714285714289</c:v>
                </c:pt>
                <c:pt idx="567">
                  <c:v>-0.18571428571428572</c:v>
                </c:pt>
                <c:pt idx="568">
                  <c:v>-0.18571428571428567</c:v>
                </c:pt>
                <c:pt idx="569">
                  <c:v>-1.4285714285714282E-2</c:v>
                </c:pt>
                <c:pt idx="570">
                  <c:v>0.21428571428571427</c:v>
                </c:pt>
                <c:pt idx="571">
                  <c:v>0.21428571428571427</c:v>
                </c:pt>
                <c:pt idx="572">
                  <c:v>0.58571428571428563</c:v>
                </c:pt>
                <c:pt idx="573">
                  <c:v>0.55714285714285716</c:v>
                </c:pt>
                <c:pt idx="574">
                  <c:v>0.32857142857142863</c:v>
                </c:pt>
                <c:pt idx="575">
                  <c:v>0.19999999999999998</c:v>
                </c:pt>
                <c:pt idx="576">
                  <c:v>0.25714285714285717</c:v>
                </c:pt>
                <c:pt idx="577">
                  <c:v>0.21428571428571433</c:v>
                </c:pt>
                <c:pt idx="578">
                  <c:v>0.22857142857142856</c:v>
                </c:pt>
                <c:pt idx="579">
                  <c:v>1.4285714285714299E-2</c:v>
                </c:pt>
                <c:pt idx="580">
                  <c:v>7.1428571428571425E-2</c:v>
                </c:pt>
                <c:pt idx="581">
                  <c:v>1.4285714285714299E-2</c:v>
                </c:pt>
                <c:pt idx="582">
                  <c:v>0.19999999999999998</c:v>
                </c:pt>
                <c:pt idx="583">
                  <c:v>-8.5714285714285715E-2</c:v>
                </c:pt>
                <c:pt idx="584">
                  <c:v>-0.6</c:v>
                </c:pt>
                <c:pt idx="585">
                  <c:v>-0.88571428571428557</c:v>
                </c:pt>
                <c:pt idx="586">
                  <c:v>-0.97142857142857153</c:v>
                </c:pt>
                <c:pt idx="587">
                  <c:v>-0.9285714285714286</c:v>
                </c:pt>
                <c:pt idx="588">
                  <c:v>-0.6000000000000002</c:v>
                </c:pt>
                <c:pt idx="589">
                  <c:v>-0.5714285714285714</c:v>
                </c:pt>
                <c:pt idx="590">
                  <c:v>-0.3000000000000001</c:v>
                </c:pt>
                <c:pt idx="591">
                  <c:v>0.22857142857142859</c:v>
                </c:pt>
                <c:pt idx="592">
                  <c:v>0.61428571428571421</c:v>
                </c:pt>
                <c:pt idx="593">
                  <c:v>0.6428571428571429</c:v>
                </c:pt>
                <c:pt idx="594">
                  <c:v>0.52857142857142858</c:v>
                </c:pt>
                <c:pt idx="595">
                  <c:v>0.24285714285714288</c:v>
                </c:pt>
                <c:pt idx="596">
                  <c:v>-0.11428571428571423</c:v>
                </c:pt>
                <c:pt idx="597">
                  <c:v>-0.21428571428571427</c:v>
                </c:pt>
                <c:pt idx="598">
                  <c:v>-0.18571428571428567</c:v>
                </c:pt>
                <c:pt idx="599">
                  <c:v>-0.18571428571428569</c:v>
                </c:pt>
                <c:pt idx="600">
                  <c:v>-5.7142857142857065E-2</c:v>
                </c:pt>
                <c:pt idx="601">
                  <c:v>0.12857142857142861</c:v>
                </c:pt>
                <c:pt idx="602">
                  <c:v>0.3714285714285715</c:v>
                </c:pt>
                <c:pt idx="603">
                  <c:v>0.7142857142857143</c:v>
                </c:pt>
                <c:pt idx="604">
                  <c:v>0.87142857142857133</c:v>
                </c:pt>
                <c:pt idx="605">
                  <c:v>0.91428571428571437</c:v>
                </c:pt>
                <c:pt idx="606">
                  <c:v>1.1285714285714286</c:v>
                </c:pt>
                <c:pt idx="607">
                  <c:v>1.0571428571428569</c:v>
                </c:pt>
                <c:pt idx="608">
                  <c:v>0.98571428571428554</c:v>
                </c:pt>
                <c:pt idx="609">
                  <c:v>1.157142857142857</c:v>
                </c:pt>
                <c:pt idx="610">
                  <c:v>1.1857142857142855</c:v>
                </c:pt>
                <c:pt idx="611">
                  <c:v>1.0000000000000002</c:v>
                </c:pt>
                <c:pt idx="612">
                  <c:v>0.91428571428571437</c:v>
                </c:pt>
                <c:pt idx="613">
                  <c:v>0.67142857142857149</c:v>
                </c:pt>
                <c:pt idx="614">
                  <c:v>0.64285714285714302</c:v>
                </c:pt>
                <c:pt idx="615">
                  <c:v>0.61428571428571421</c:v>
                </c:pt>
                <c:pt idx="616">
                  <c:v>0.24285714285714285</c:v>
                </c:pt>
                <c:pt idx="617">
                  <c:v>0.18571428571428572</c:v>
                </c:pt>
                <c:pt idx="618">
                  <c:v>0.21428571428571427</c:v>
                </c:pt>
                <c:pt idx="619">
                  <c:v>7.1428571428571466E-2</c:v>
                </c:pt>
                <c:pt idx="620">
                  <c:v>-0.11428571428571428</c:v>
                </c:pt>
                <c:pt idx="621">
                  <c:v>-2.8571428571428564E-2</c:v>
                </c:pt>
                <c:pt idx="622">
                  <c:v>5.7142857142857162E-2</c:v>
                </c:pt>
                <c:pt idx="623">
                  <c:v>0.27142857142857146</c:v>
                </c:pt>
                <c:pt idx="624">
                  <c:v>0.17142857142857146</c:v>
                </c:pt>
                <c:pt idx="625">
                  <c:v>0.17142857142857146</c:v>
                </c:pt>
                <c:pt idx="626">
                  <c:v>0.34285714285714286</c:v>
                </c:pt>
                <c:pt idx="627">
                  <c:v>0.6</c:v>
                </c:pt>
                <c:pt idx="628">
                  <c:v>0.42857142857142849</c:v>
                </c:pt>
                <c:pt idx="629">
                  <c:v>0.3</c:v>
                </c:pt>
                <c:pt idx="630">
                  <c:v>0.22857142857142856</c:v>
                </c:pt>
                <c:pt idx="631">
                  <c:v>8.5714285714285673E-2</c:v>
                </c:pt>
                <c:pt idx="632">
                  <c:v>0.14285714285714285</c:v>
                </c:pt>
                <c:pt idx="633">
                  <c:v>-8.5714285714285743E-2</c:v>
                </c:pt>
                <c:pt idx="634">
                  <c:v>-0.31428571428571433</c:v>
                </c:pt>
                <c:pt idx="635">
                  <c:v>-0.27142857142857141</c:v>
                </c:pt>
                <c:pt idx="636">
                  <c:v>-0.17142857142857143</c:v>
                </c:pt>
                <c:pt idx="637">
                  <c:v>-0.18571428571428572</c:v>
                </c:pt>
                <c:pt idx="638">
                  <c:v>-2.8571428571428581E-2</c:v>
                </c:pt>
                <c:pt idx="639">
                  <c:v>-1.4285714285714299E-2</c:v>
                </c:pt>
                <c:pt idx="640">
                  <c:v>8.5714285714285729E-2</c:v>
                </c:pt>
                <c:pt idx="641">
                  <c:v>7.1428571428571425E-2</c:v>
                </c:pt>
                <c:pt idx="642">
                  <c:v>-2.8571428571428581E-2</c:v>
                </c:pt>
                <c:pt idx="643">
                  <c:v>-0.19999999999999998</c:v>
                </c:pt>
                <c:pt idx="644">
                  <c:v>-0.27142857142857146</c:v>
                </c:pt>
                <c:pt idx="645">
                  <c:v>-0.17142857142857146</c:v>
                </c:pt>
                <c:pt idx="646">
                  <c:v>-0.32857142857142857</c:v>
                </c:pt>
                <c:pt idx="647">
                  <c:v>-0.38571428571428568</c:v>
                </c:pt>
                <c:pt idx="648">
                  <c:v>-0.19999999999999998</c:v>
                </c:pt>
                <c:pt idx="649">
                  <c:v>-0.19999999999999998</c:v>
                </c:pt>
                <c:pt idx="650">
                  <c:v>-0.11428571428571425</c:v>
                </c:pt>
                <c:pt idx="651">
                  <c:v>7.1428571428571425E-2</c:v>
                </c:pt>
                <c:pt idx="652">
                  <c:v>-1.4285714285714306E-2</c:v>
                </c:pt>
                <c:pt idx="653">
                  <c:v>8.5714285714285715E-2</c:v>
                </c:pt>
                <c:pt idx="654">
                  <c:v>0.15714285714285717</c:v>
                </c:pt>
                <c:pt idx="655">
                  <c:v>0.1</c:v>
                </c:pt>
                <c:pt idx="656">
                  <c:v>7.1428571428571425E-2</c:v>
                </c:pt>
                <c:pt idx="657">
                  <c:v>0.25714285714285717</c:v>
                </c:pt>
                <c:pt idx="658">
                  <c:v>-8.5714285714285715E-2</c:v>
                </c:pt>
                <c:pt idx="659">
                  <c:v>-0.12857142857142856</c:v>
                </c:pt>
                <c:pt idx="660">
                  <c:v>-1.4285714285714266E-2</c:v>
                </c:pt>
                <c:pt idx="661">
                  <c:v>7.1428571428571425E-2</c:v>
                </c:pt>
                <c:pt idx="662">
                  <c:v>4.2857142857142878E-2</c:v>
                </c:pt>
                <c:pt idx="663">
                  <c:v>0.2857142857142857</c:v>
                </c:pt>
                <c:pt idx="664">
                  <c:v>-1.4285714285714266E-2</c:v>
                </c:pt>
                <c:pt idx="665">
                  <c:v>5.7142857142857113E-2</c:v>
                </c:pt>
                <c:pt idx="666">
                  <c:v>0.12857142857142853</c:v>
                </c:pt>
                <c:pt idx="667">
                  <c:v>8.5714285714285715E-2</c:v>
                </c:pt>
                <c:pt idx="668">
                  <c:v>8.5714285714285701E-2</c:v>
                </c:pt>
                <c:pt idx="669">
                  <c:v>0.17142857142857143</c:v>
                </c:pt>
                <c:pt idx="670">
                  <c:v>7.1428571428571425E-2</c:v>
                </c:pt>
                <c:pt idx="671">
                  <c:v>0.18571428571428569</c:v>
                </c:pt>
                <c:pt idx="672">
                  <c:v>0.2</c:v>
                </c:pt>
                <c:pt idx="673">
                  <c:v>0.17142857142857143</c:v>
                </c:pt>
                <c:pt idx="674">
                  <c:v>1.4285714285714266E-2</c:v>
                </c:pt>
                <c:pt idx="675">
                  <c:v>-0.12857142857142859</c:v>
                </c:pt>
                <c:pt idx="676">
                  <c:v>-0.24285714285714288</c:v>
                </c:pt>
                <c:pt idx="677">
                  <c:v>-0.25714285714285717</c:v>
                </c:pt>
                <c:pt idx="678">
                  <c:v>-0.1142857142857143</c:v>
                </c:pt>
                <c:pt idx="679">
                  <c:v>-7.1428571428571438E-2</c:v>
                </c:pt>
                <c:pt idx="680">
                  <c:v>-0.25714285714285717</c:v>
                </c:pt>
                <c:pt idx="681">
                  <c:v>-1.4285714285714299E-2</c:v>
                </c:pt>
                <c:pt idx="682">
                  <c:v>-0.14285714285714285</c:v>
                </c:pt>
                <c:pt idx="683">
                  <c:v>-0.12857142857142859</c:v>
                </c:pt>
                <c:pt idx="684">
                  <c:v>1.4285714285714299E-2</c:v>
                </c:pt>
                <c:pt idx="685">
                  <c:v>-9.9999999999999978E-2</c:v>
                </c:pt>
                <c:pt idx="686">
                  <c:v>5.7142857142857162E-2</c:v>
                </c:pt>
                <c:pt idx="687">
                  <c:v>0.2</c:v>
                </c:pt>
                <c:pt idx="688">
                  <c:v>8.5714285714285743E-2</c:v>
                </c:pt>
                <c:pt idx="689">
                  <c:v>0.32857142857142857</c:v>
                </c:pt>
                <c:pt idx="690">
                  <c:v>0.3</c:v>
                </c:pt>
                <c:pt idx="691">
                  <c:v>2.8571428571428564E-2</c:v>
                </c:pt>
                <c:pt idx="692">
                  <c:v>-9.9999999999999992E-2</c:v>
                </c:pt>
                <c:pt idx="693">
                  <c:v>-0.3000000000000001</c:v>
                </c:pt>
                <c:pt idx="694">
                  <c:v>-0.21428571428571436</c:v>
                </c:pt>
                <c:pt idx="695">
                  <c:v>-0.35714285714285715</c:v>
                </c:pt>
                <c:pt idx="696">
                  <c:v>-0.55714285714285716</c:v>
                </c:pt>
                <c:pt idx="697">
                  <c:v>-0.62857142857142867</c:v>
                </c:pt>
                <c:pt idx="698">
                  <c:v>-0.65714285714285714</c:v>
                </c:pt>
                <c:pt idx="699">
                  <c:v>-0.6428571428571429</c:v>
                </c:pt>
                <c:pt idx="700">
                  <c:v>-0.55714285714285716</c:v>
                </c:pt>
                <c:pt idx="701">
                  <c:v>-0.62857142857142867</c:v>
                </c:pt>
                <c:pt idx="702">
                  <c:v>-0.7</c:v>
                </c:pt>
                <c:pt idx="703">
                  <c:v>-0.61428571428571421</c:v>
                </c:pt>
                <c:pt idx="704">
                  <c:v>-0.68571428571428572</c:v>
                </c:pt>
                <c:pt idx="705">
                  <c:v>-0.61428571428571421</c:v>
                </c:pt>
                <c:pt idx="706">
                  <c:v>-0.61428571428571421</c:v>
                </c:pt>
                <c:pt idx="707">
                  <c:v>-0.62857142857142867</c:v>
                </c:pt>
                <c:pt idx="708">
                  <c:v>-0.6</c:v>
                </c:pt>
                <c:pt idx="709">
                  <c:v>-0.45714285714285713</c:v>
                </c:pt>
                <c:pt idx="710">
                  <c:v>-0.38571428571428568</c:v>
                </c:pt>
                <c:pt idx="711">
                  <c:v>-0.32857142857142857</c:v>
                </c:pt>
                <c:pt idx="712">
                  <c:v>-5.7142857142857127E-2</c:v>
                </c:pt>
                <c:pt idx="713">
                  <c:v>0.21428571428571427</c:v>
                </c:pt>
                <c:pt idx="714">
                  <c:v>0.32857142857142857</c:v>
                </c:pt>
                <c:pt idx="715">
                  <c:v>0.55714285714285716</c:v>
                </c:pt>
                <c:pt idx="716">
                  <c:v>0.47142857142857142</c:v>
                </c:pt>
                <c:pt idx="717">
                  <c:v>0.48571428571428571</c:v>
                </c:pt>
                <c:pt idx="718">
                  <c:v>0.81428571428571417</c:v>
                </c:pt>
                <c:pt idx="719">
                  <c:v>0.79999999999999993</c:v>
                </c:pt>
                <c:pt idx="720">
                  <c:v>0.84285714285714275</c:v>
                </c:pt>
                <c:pt idx="721">
                  <c:v>1.0142857142857142</c:v>
                </c:pt>
                <c:pt idx="722">
                  <c:v>0.95714285714285718</c:v>
                </c:pt>
                <c:pt idx="723">
                  <c:v>1.2428571428571427</c:v>
                </c:pt>
                <c:pt idx="724">
                  <c:v>1.5428571428571429</c:v>
                </c:pt>
                <c:pt idx="725">
                  <c:v>1.8142857142857143</c:v>
                </c:pt>
                <c:pt idx="726">
                  <c:v>1.7571428571428569</c:v>
                </c:pt>
                <c:pt idx="727">
                  <c:v>1.9428571428571431</c:v>
                </c:pt>
                <c:pt idx="728">
                  <c:v>1.9285714285714286</c:v>
                </c:pt>
                <c:pt idx="729">
                  <c:v>2.1857142857142859</c:v>
                </c:pt>
                <c:pt idx="730">
                  <c:v>2.1571428571428575</c:v>
                </c:pt>
                <c:pt idx="731">
                  <c:v>2.0142857142857147</c:v>
                </c:pt>
                <c:pt idx="732">
                  <c:v>1.5999999999999999</c:v>
                </c:pt>
                <c:pt idx="733">
                  <c:v>1.6714285714285715</c:v>
                </c:pt>
                <c:pt idx="734">
                  <c:v>1.6714285714285713</c:v>
                </c:pt>
                <c:pt idx="735">
                  <c:v>1.7142857142857142</c:v>
                </c:pt>
                <c:pt idx="736">
                  <c:v>1.3571428571428572</c:v>
                </c:pt>
                <c:pt idx="737">
                  <c:v>1.3571428571428574</c:v>
                </c:pt>
                <c:pt idx="738">
                  <c:v>1.2571428571428569</c:v>
                </c:pt>
                <c:pt idx="739">
                  <c:v>1.4285714285714286</c:v>
                </c:pt>
                <c:pt idx="740">
                  <c:v>1.5571428571428569</c:v>
                </c:pt>
                <c:pt idx="741">
                  <c:v>1.1714285714285715</c:v>
                </c:pt>
                <c:pt idx="742">
                  <c:v>1.0714285714285714</c:v>
                </c:pt>
                <c:pt idx="743">
                  <c:v>1.0857142857142859</c:v>
                </c:pt>
                <c:pt idx="744">
                  <c:v>0.74285714285714299</c:v>
                </c:pt>
                <c:pt idx="745">
                  <c:v>0.59999999999999987</c:v>
                </c:pt>
                <c:pt idx="746">
                  <c:v>0.44285714285714278</c:v>
                </c:pt>
                <c:pt idx="747">
                  <c:v>4.2857142857142851E-2</c:v>
                </c:pt>
                <c:pt idx="748">
                  <c:v>-5.7142857142857148E-2</c:v>
                </c:pt>
                <c:pt idx="749">
                  <c:v>-0.38571428571428573</c:v>
                </c:pt>
                <c:pt idx="750">
                  <c:v>-0.5714285714285714</c:v>
                </c:pt>
                <c:pt idx="751">
                  <c:v>-0.5</c:v>
                </c:pt>
                <c:pt idx="752">
                  <c:v>-0.41428571428571426</c:v>
                </c:pt>
                <c:pt idx="753">
                  <c:v>-0.68571428571428583</c:v>
                </c:pt>
                <c:pt idx="754">
                  <c:v>-0.61428571428571443</c:v>
                </c:pt>
                <c:pt idx="755">
                  <c:v>-0.58571428571428563</c:v>
                </c:pt>
                <c:pt idx="756">
                  <c:v>-0.44285714285714289</c:v>
                </c:pt>
                <c:pt idx="757">
                  <c:v>-0.27142857142857146</c:v>
                </c:pt>
                <c:pt idx="758">
                  <c:v>-0.21428571428571427</c:v>
                </c:pt>
                <c:pt idx="759">
                  <c:v>-0.31428571428571433</c:v>
                </c:pt>
                <c:pt idx="760">
                  <c:v>-0.21428571428571427</c:v>
                </c:pt>
                <c:pt idx="761">
                  <c:v>-0.34285714285714286</c:v>
                </c:pt>
                <c:pt idx="762">
                  <c:v>-0.3</c:v>
                </c:pt>
                <c:pt idx="763">
                  <c:v>-0.22857142857142859</c:v>
                </c:pt>
                <c:pt idx="764">
                  <c:v>-0.19999999999999998</c:v>
                </c:pt>
                <c:pt idx="765">
                  <c:v>-0.12857142857142853</c:v>
                </c:pt>
                <c:pt idx="766">
                  <c:v>-1.4285714285714299E-2</c:v>
                </c:pt>
                <c:pt idx="767">
                  <c:v>0.21428571428571427</c:v>
                </c:pt>
                <c:pt idx="768">
                  <c:v>0.44285714285714295</c:v>
                </c:pt>
                <c:pt idx="769">
                  <c:v>0.6</c:v>
                </c:pt>
                <c:pt idx="770">
                  <c:v>0.7142857142857143</c:v>
                </c:pt>
                <c:pt idx="771">
                  <c:v>0.70000000000000007</c:v>
                </c:pt>
                <c:pt idx="772">
                  <c:v>0.72857142857142865</c:v>
                </c:pt>
                <c:pt idx="773">
                  <c:v>0.8</c:v>
                </c:pt>
                <c:pt idx="774">
                  <c:v>0.72857142857142854</c:v>
                </c:pt>
                <c:pt idx="775">
                  <c:v>0.48571428571428565</c:v>
                </c:pt>
                <c:pt idx="776">
                  <c:v>0.4142857142857142</c:v>
                </c:pt>
                <c:pt idx="777">
                  <c:v>0.2428571428571428</c:v>
                </c:pt>
                <c:pt idx="778">
                  <c:v>-0.1142857142857143</c:v>
                </c:pt>
                <c:pt idx="779">
                  <c:v>-5.7142857142857148E-2</c:v>
                </c:pt>
                <c:pt idx="780">
                  <c:v>-0.1</c:v>
                </c:pt>
                <c:pt idx="781">
                  <c:v>-0.21428571428571427</c:v>
                </c:pt>
                <c:pt idx="782">
                  <c:v>1.4285714285714282E-2</c:v>
                </c:pt>
                <c:pt idx="783">
                  <c:v>-8.5714285714285729E-2</c:v>
                </c:pt>
                <c:pt idx="784">
                  <c:v>-8.5714285714285729E-2</c:v>
                </c:pt>
                <c:pt idx="785">
                  <c:v>0.21428571428571427</c:v>
                </c:pt>
                <c:pt idx="786">
                  <c:v>0.17142857142857143</c:v>
                </c:pt>
                <c:pt idx="787">
                  <c:v>9.9999999999999992E-2</c:v>
                </c:pt>
                <c:pt idx="788">
                  <c:v>0.18571428571428569</c:v>
                </c:pt>
                <c:pt idx="789">
                  <c:v>-2.8571428571428581E-2</c:v>
                </c:pt>
                <c:pt idx="790">
                  <c:v>0.19999999999999998</c:v>
                </c:pt>
                <c:pt idx="791">
                  <c:v>0.34285714285714286</c:v>
                </c:pt>
                <c:pt idx="792">
                  <c:v>0.37142857142857139</c:v>
                </c:pt>
                <c:pt idx="793">
                  <c:v>0.41428571428571426</c:v>
                </c:pt>
                <c:pt idx="794">
                  <c:v>0.5714285714285714</c:v>
                </c:pt>
                <c:pt idx="795">
                  <c:v>0.67142857142857149</c:v>
                </c:pt>
                <c:pt idx="796">
                  <c:v>0.91428571428571437</c:v>
                </c:pt>
                <c:pt idx="797">
                  <c:v>0.91428571428571437</c:v>
                </c:pt>
                <c:pt idx="798">
                  <c:v>0.84285714285714286</c:v>
                </c:pt>
                <c:pt idx="799">
                  <c:v>0.74285714285714288</c:v>
                </c:pt>
                <c:pt idx="800">
                  <c:v>0.79999999999999993</c:v>
                </c:pt>
                <c:pt idx="801">
                  <c:v>0.6428571428571429</c:v>
                </c:pt>
                <c:pt idx="802">
                  <c:v>0.47142857142857142</c:v>
                </c:pt>
                <c:pt idx="803">
                  <c:v>0.38571428571428573</c:v>
                </c:pt>
                <c:pt idx="804">
                  <c:v>0.42857142857142855</c:v>
                </c:pt>
                <c:pt idx="805">
                  <c:v>0.39999999999999997</c:v>
                </c:pt>
                <c:pt idx="806">
                  <c:v>0.45714285714285713</c:v>
                </c:pt>
                <c:pt idx="807">
                  <c:v>0.12857142857142856</c:v>
                </c:pt>
                <c:pt idx="808">
                  <c:v>8.5714285714285715E-2</c:v>
                </c:pt>
                <c:pt idx="809">
                  <c:v>0.14285714285714285</c:v>
                </c:pt>
                <c:pt idx="810">
                  <c:v>4.2857142857142878E-2</c:v>
                </c:pt>
                <c:pt idx="811">
                  <c:v>-0.25714285714285717</c:v>
                </c:pt>
                <c:pt idx="812">
                  <c:v>-0.14285714285714285</c:v>
                </c:pt>
                <c:pt idx="813">
                  <c:v>-0.18571428571428569</c:v>
                </c:pt>
                <c:pt idx="814">
                  <c:v>-1.4285714285714275E-2</c:v>
                </c:pt>
                <c:pt idx="815">
                  <c:v>-1.4285714285714282E-2</c:v>
                </c:pt>
                <c:pt idx="816">
                  <c:v>-2.8571428571428571E-2</c:v>
                </c:pt>
                <c:pt idx="817">
                  <c:v>0.1</c:v>
                </c:pt>
                <c:pt idx="818">
                  <c:v>0.1142857142857143</c:v>
                </c:pt>
                <c:pt idx="819">
                  <c:v>-9.9999999999999992E-2</c:v>
                </c:pt>
                <c:pt idx="820">
                  <c:v>-7.1428571428571425E-2</c:v>
                </c:pt>
                <c:pt idx="821">
                  <c:v>-0.12857142857142856</c:v>
                </c:pt>
                <c:pt idx="822">
                  <c:v>-0.22857142857142859</c:v>
                </c:pt>
                <c:pt idx="823">
                  <c:v>-0.15714285714285717</c:v>
                </c:pt>
                <c:pt idx="824">
                  <c:v>-5.7142857142857127E-2</c:v>
                </c:pt>
                <c:pt idx="825">
                  <c:v>-9.9999999999999992E-2</c:v>
                </c:pt>
                <c:pt idx="826">
                  <c:v>-0.21428571428571427</c:v>
                </c:pt>
                <c:pt idx="827">
                  <c:v>-0.15714285714285711</c:v>
                </c:pt>
                <c:pt idx="828">
                  <c:v>-0.10000000000000002</c:v>
                </c:pt>
                <c:pt idx="829">
                  <c:v>0.22857142857142856</c:v>
                </c:pt>
                <c:pt idx="830">
                  <c:v>0.19999999999999998</c:v>
                </c:pt>
                <c:pt idx="831">
                  <c:v>0.15714285714285711</c:v>
                </c:pt>
                <c:pt idx="832">
                  <c:v>0.25714285714285712</c:v>
                </c:pt>
                <c:pt idx="833">
                  <c:v>0.31428571428571417</c:v>
                </c:pt>
                <c:pt idx="834">
                  <c:v>0.25714285714285712</c:v>
                </c:pt>
                <c:pt idx="835">
                  <c:v>-7.1428571428571425E-2</c:v>
                </c:pt>
                <c:pt idx="836">
                  <c:v>-0.45714285714285718</c:v>
                </c:pt>
                <c:pt idx="837">
                  <c:v>-0.7857142857142857</c:v>
                </c:pt>
                <c:pt idx="838">
                  <c:v>-1.0285714285714287</c:v>
                </c:pt>
                <c:pt idx="839">
                  <c:v>-1.2571428571428569</c:v>
                </c:pt>
                <c:pt idx="840">
                  <c:v>-1.2857142857142858</c:v>
                </c:pt>
                <c:pt idx="841">
                  <c:v>-1.5571428571428572</c:v>
                </c:pt>
                <c:pt idx="842">
                  <c:v>-1.3571428571428572</c:v>
                </c:pt>
                <c:pt idx="843">
                  <c:v>-1.2285714285714284</c:v>
                </c:pt>
                <c:pt idx="844">
                  <c:v>-0.95714285714285718</c:v>
                </c:pt>
                <c:pt idx="845">
                  <c:v>-0.98571428571428577</c:v>
                </c:pt>
                <c:pt idx="846">
                  <c:v>-1.0571428571428572</c:v>
                </c:pt>
                <c:pt idx="847">
                  <c:v>-1.3285714285714287</c:v>
                </c:pt>
                <c:pt idx="848">
                  <c:v>-1.2285714285714284</c:v>
                </c:pt>
                <c:pt idx="849">
                  <c:v>-1.3142857142857145</c:v>
                </c:pt>
                <c:pt idx="850">
                  <c:v>-1.285714285714286</c:v>
                </c:pt>
                <c:pt idx="851">
                  <c:v>-1.2571428571428573</c:v>
                </c:pt>
                <c:pt idx="852">
                  <c:v>-0.95714285714285718</c:v>
                </c:pt>
                <c:pt idx="853">
                  <c:v>-0.79999999999999993</c:v>
                </c:pt>
                <c:pt idx="854">
                  <c:v>-0.31428571428571433</c:v>
                </c:pt>
                <c:pt idx="855">
                  <c:v>-0.10000000000000005</c:v>
                </c:pt>
                <c:pt idx="856">
                  <c:v>0.1714285714285714</c:v>
                </c:pt>
                <c:pt idx="857">
                  <c:v>0.34285714285714286</c:v>
                </c:pt>
                <c:pt idx="858">
                  <c:v>0.45714285714285718</c:v>
                </c:pt>
                <c:pt idx="859">
                  <c:v>0.54285714285714293</c:v>
                </c:pt>
                <c:pt idx="860">
                  <c:v>0.77142857142857146</c:v>
                </c:pt>
                <c:pt idx="861">
                  <c:v>0.8</c:v>
                </c:pt>
                <c:pt idx="862">
                  <c:v>0.84285714285714308</c:v>
                </c:pt>
                <c:pt idx="863">
                  <c:v>0.8857142857142859</c:v>
                </c:pt>
                <c:pt idx="864">
                  <c:v>0.68571428571428594</c:v>
                </c:pt>
                <c:pt idx="865">
                  <c:v>0.59999999999999987</c:v>
                </c:pt>
                <c:pt idx="866">
                  <c:v>0.4</c:v>
                </c:pt>
                <c:pt idx="867">
                  <c:v>0.32857142857142863</c:v>
                </c:pt>
                <c:pt idx="868">
                  <c:v>0.25714285714285717</c:v>
                </c:pt>
                <c:pt idx="869">
                  <c:v>2.8571428571428564E-2</c:v>
                </c:pt>
                <c:pt idx="870">
                  <c:v>-0.24285714285714285</c:v>
                </c:pt>
                <c:pt idx="871">
                  <c:v>0</c:v>
                </c:pt>
                <c:pt idx="872">
                  <c:v>7.1428571428571466E-2</c:v>
                </c:pt>
                <c:pt idx="873">
                  <c:v>0.17142857142857146</c:v>
                </c:pt>
                <c:pt idx="874">
                  <c:v>0.25714285714285717</c:v>
                </c:pt>
                <c:pt idx="875">
                  <c:v>0.15714285714285717</c:v>
                </c:pt>
                <c:pt idx="876">
                  <c:v>0.5714285714285714</c:v>
                </c:pt>
                <c:pt idx="877">
                  <c:v>0.74285714285714288</c:v>
                </c:pt>
                <c:pt idx="878">
                  <c:v>0.74285714285714299</c:v>
                </c:pt>
                <c:pt idx="879">
                  <c:v>0.70000000000000007</c:v>
                </c:pt>
                <c:pt idx="880">
                  <c:v>0.75714285714285723</c:v>
                </c:pt>
                <c:pt idx="881">
                  <c:v>0.70000000000000007</c:v>
                </c:pt>
                <c:pt idx="882">
                  <c:v>0.87142857142857155</c:v>
                </c:pt>
                <c:pt idx="883">
                  <c:v>0.67142857142857149</c:v>
                </c:pt>
                <c:pt idx="884">
                  <c:v>0.45714285714285718</c:v>
                </c:pt>
                <c:pt idx="885">
                  <c:v>0.42857142857142866</c:v>
                </c:pt>
                <c:pt idx="886">
                  <c:v>0.41428571428571426</c:v>
                </c:pt>
                <c:pt idx="887">
                  <c:v>-1.4285714285714299E-2</c:v>
                </c:pt>
                <c:pt idx="888">
                  <c:v>-0.15714285714285711</c:v>
                </c:pt>
                <c:pt idx="889">
                  <c:v>-0.25714285714285717</c:v>
                </c:pt>
                <c:pt idx="890">
                  <c:v>-0.42857142857142855</c:v>
                </c:pt>
                <c:pt idx="891">
                  <c:v>-0.35714285714285715</c:v>
                </c:pt>
                <c:pt idx="892">
                  <c:v>-0.48571428571428577</c:v>
                </c:pt>
                <c:pt idx="893">
                  <c:v>-0.51428571428571435</c:v>
                </c:pt>
                <c:pt idx="894">
                  <c:v>-0.21428571428571427</c:v>
                </c:pt>
                <c:pt idx="895">
                  <c:v>-0.21428571428571427</c:v>
                </c:pt>
                <c:pt idx="896">
                  <c:v>8.5714285714285729E-2</c:v>
                </c:pt>
                <c:pt idx="897">
                  <c:v>-0.24285714285714288</c:v>
                </c:pt>
                <c:pt idx="898">
                  <c:v>-0.22857142857142859</c:v>
                </c:pt>
                <c:pt idx="899">
                  <c:v>-0.3</c:v>
                </c:pt>
                <c:pt idx="900">
                  <c:v>-0.52857142857142858</c:v>
                </c:pt>
                <c:pt idx="901">
                  <c:v>-0.7857142857142857</c:v>
                </c:pt>
                <c:pt idx="902">
                  <c:v>-0.8285714285714284</c:v>
                </c:pt>
                <c:pt idx="903">
                  <c:v>-1.3</c:v>
                </c:pt>
                <c:pt idx="904">
                  <c:v>-1.0571428571428572</c:v>
                </c:pt>
                <c:pt idx="905">
                  <c:v>-1.1428571428571428</c:v>
                </c:pt>
                <c:pt idx="906">
                  <c:v>-1.2285714285714284</c:v>
                </c:pt>
                <c:pt idx="907">
                  <c:v>-0.97142857142857142</c:v>
                </c:pt>
                <c:pt idx="908">
                  <c:v>-0.97142857142857131</c:v>
                </c:pt>
                <c:pt idx="909">
                  <c:v>-1.0571428571428572</c:v>
                </c:pt>
                <c:pt idx="910">
                  <c:v>-0.95714285714285718</c:v>
                </c:pt>
                <c:pt idx="911">
                  <c:v>-0.97142857142857153</c:v>
                </c:pt>
                <c:pt idx="912">
                  <c:v>-1.0428571428571429</c:v>
                </c:pt>
                <c:pt idx="913">
                  <c:v>-1.0285714285714287</c:v>
                </c:pt>
                <c:pt idx="914">
                  <c:v>-1.3</c:v>
                </c:pt>
                <c:pt idx="915">
                  <c:v>-1.2571428571428573</c:v>
                </c:pt>
                <c:pt idx="916">
                  <c:v>-1.0857142857142856</c:v>
                </c:pt>
                <c:pt idx="917">
                  <c:v>-1.1428571428571428</c:v>
                </c:pt>
                <c:pt idx="918">
                  <c:v>-0.98571428571428577</c:v>
                </c:pt>
                <c:pt idx="919">
                  <c:v>-0.97142857142857153</c:v>
                </c:pt>
                <c:pt idx="920">
                  <c:v>-0.78571428571428581</c:v>
                </c:pt>
                <c:pt idx="921">
                  <c:v>-0.55714285714285716</c:v>
                </c:pt>
                <c:pt idx="922">
                  <c:v>-0.34285714285714286</c:v>
                </c:pt>
                <c:pt idx="923">
                  <c:v>-0.25714285714285717</c:v>
                </c:pt>
                <c:pt idx="924">
                  <c:v>7.1428571428571425E-2</c:v>
                </c:pt>
                <c:pt idx="925">
                  <c:v>9.9999999999999992E-2</c:v>
                </c:pt>
                <c:pt idx="926">
                  <c:v>0.35714285714285715</c:v>
                </c:pt>
                <c:pt idx="927">
                  <c:v>0.41428571428571431</c:v>
                </c:pt>
                <c:pt idx="928">
                  <c:v>0.58571428571428574</c:v>
                </c:pt>
                <c:pt idx="929">
                  <c:v>0.65714285714285725</c:v>
                </c:pt>
                <c:pt idx="930">
                  <c:v>0.79999999999999993</c:v>
                </c:pt>
                <c:pt idx="931">
                  <c:v>0.65714285714285725</c:v>
                </c:pt>
                <c:pt idx="932">
                  <c:v>0.95714285714285718</c:v>
                </c:pt>
                <c:pt idx="933">
                  <c:v>1.0428571428571429</c:v>
                </c:pt>
                <c:pt idx="934">
                  <c:v>1.0428571428571429</c:v>
                </c:pt>
                <c:pt idx="935">
                  <c:v>0.79999999999999993</c:v>
                </c:pt>
                <c:pt idx="936">
                  <c:v>0.67142857142857149</c:v>
                </c:pt>
                <c:pt idx="937">
                  <c:v>0.4142857142857142</c:v>
                </c:pt>
                <c:pt idx="938">
                  <c:v>0.3</c:v>
                </c:pt>
                <c:pt idx="939">
                  <c:v>-0.17142857142857146</c:v>
                </c:pt>
                <c:pt idx="940">
                  <c:v>-0.32857142857142857</c:v>
                </c:pt>
                <c:pt idx="941">
                  <c:v>-0.5714285714285714</c:v>
                </c:pt>
                <c:pt idx="942">
                  <c:v>-0.44285714285714289</c:v>
                </c:pt>
                <c:pt idx="943">
                  <c:v>-0.3</c:v>
                </c:pt>
                <c:pt idx="944">
                  <c:v>-0.21428571428571427</c:v>
                </c:pt>
                <c:pt idx="945">
                  <c:v>0.1714285714285714</c:v>
                </c:pt>
                <c:pt idx="946">
                  <c:v>0.24285714285714283</c:v>
                </c:pt>
                <c:pt idx="947">
                  <c:v>0.22857142857142851</c:v>
                </c:pt>
                <c:pt idx="948">
                  <c:v>0.29999999999999993</c:v>
                </c:pt>
                <c:pt idx="949">
                  <c:v>0.31428571428571422</c:v>
                </c:pt>
                <c:pt idx="950">
                  <c:v>0.27142857142857141</c:v>
                </c:pt>
                <c:pt idx="951">
                  <c:v>0.35714285714285715</c:v>
                </c:pt>
                <c:pt idx="952">
                  <c:v>2.8571428571428564E-2</c:v>
                </c:pt>
                <c:pt idx="953">
                  <c:v>8.5714285714285715E-2</c:v>
                </c:pt>
                <c:pt idx="954">
                  <c:v>1.4285714285714266E-2</c:v>
                </c:pt>
                <c:pt idx="955">
                  <c:v>-8.5714285714285729E-2</c:v>
                </c:pt>
                <c:pt idx="956">
                  <c:v>-0.1142857142857143</c:v>
                </c:pt>
                <c:pt idx="957">
                  <c:v>-0.1714285714285714</c:v>
                </c:pt>
                <c:pt idx="958">
                  <c:v>-0.2857142857142857</c:v>
                </c:pt>
                <c:pt idx="959">
                  <c:v>-0.41428571428571426</c:v>
                </c:pt>
                <c:pt idx="960">
                  <c:v>-0.52857142857142858</c:v>
                </c:pt>
                <c:pt idx="961">
                  <c:v>-0.3571428571428571</c:v>
                </c:pt>
                <c:pt idx="962">
                  <c:v>-0.22857142857142859</c:v>
                </c:pt>
                <c:pt idx="963">
                  <c:v>-0.2857142857142857</c:v>
                </c:pt>
                <c:pt idx="964">
                  <c:v>-0.52857142857142858</c:v>
                </c:pt>
                <c:pt idx="965">
                  <c:v>-0.47142857142857142</c:v>
                </c:pt>
                <c:pt idx="966">
                  <c:v>-0.34285714285714286</c:v>
                </c:pt>
                <c:pt idx="967">
                  <c:v>-0.22857142857142856</c:v>
                </c:pt>
                <c:pt idx="968">
                  <c:v>-0.11428571428571425</c:v>
                </c:pt>
                <c:pt idx="969">
                  <c:v>-7.1428571428571425E-2</c:v>
                </c:pt>
                <c:pt idx="970">
                  <c:v>0.25714285714285717</c:v>
                </c:pt>
                <c:pt idx="971">
                  <c:v>0.42857142857142855</c:v>
                </c:pt>
                <c:pt idx="972">
                  <c:v>0.44285714285714289</c:v>
                </c:pt>
                <c:pt idx="973">
                  <c:v>0.51428571428571435</c:v>
                </c:pt>
                <c:pt idx="974">
                  <c:v>0.5714285714285714</c:v>
                </c:pt>
                <c:pt idx="975">
                  <c:v>0.51428571428571435</c:v>
                </c:pt>
                <c:pt idx="976">
                  <c:v>0.54285714285714293</c:v>
                </c:pt>
                <c:pt idx="977">
                  <c:v>0.19999999999999998</c:v>
                </c:pt>
                <c:pt idx="978">
                  <c:v>0.3</c:v>
                </c:pt>
                <c:pt idx="979">
                  <c:v>0.18571428571428569</c:v>
                </c:pt>
                <c:pt idx="980">
                  <c:v>-4.2857142857142878E-2</c:v>
                </c:pt>
                <c:pt idx="981">
                  <c:v>5.7142857142857148E-2</c:v>
                </c:pt>
                <c:pt idx="982">
                  <c:v>0.11428571428571425</c:v>
                </c:pt>
                <c:pt idx="983">
                  <c:v>0.14285714285714285</c:v>
                </c:pt>
                <c:pt idx="984">
                  <c:v>5.7142857142857099E-2</c:v>
                </c:pt>
                <c:pt idx="985">
                  <c:v>-0.12857142857142861</c:v>
                </c:pt>
                <c:pt idx="986">
                  <c:v>-0.11428571428571432</c:v>
                </c:pt>
                <c:pt idx="987">
                  <c:v>0.14285714285714282</c:v>
                </c:pt>
                <c:pt idx="988">
                  <c:v>-0.11428571428571432</c:v>
                </c:pt>
                <c:pt idx="989">
                  <c:v>-0.38571428571428573</c:v>
                </c:pt>
                <c:pt idx="990">
                  <c:v>-0.52857142857142858</c:v>
                </c:pt>
                <c:pt idx="991">
                  <c:v>-0.41428571428571431</c:v>
                </c:pt>
                <c:pt idx="992">
                  <c:v>-0.34285714285714286</c:v>
                </c:pt>
                <c:pt idx="993">
                  <c:v>-4.2857142857142864E-2</c:v>
                </c:pt>
                <c:pt idx="994">
                  <c:v>-0.24285714285714285</c:v>
                </c:pt>
                <c:pt idx="995">
                  <c:v>-0.25714285714285712</c:v>
                </c:pt>
                <c:pt idx="996">
                  <c:v>-0.21428571428571425</c:v>
                </c:pt>
                <c:pt idx="997">
                  <c:v>1.4285714285714299E-2</c:v>
                </c:pt>
                <c:pt idx="998">
                  <c:v>0.1142857142857143</c:v>
                </c:pt>
                <c:pt idx="999">
                  <c:v>0.12857142857142859</c:v>
                </c:pt>
                <c:pt idx="1000">
                  <c:v>1.4285714285714266E-2</c:v>
                </c:pt>
                <c:pt idx="1001">
                  <c:v>0.37142857142857144</c:v>
                </c:pt>
                <c:pt idx="1002">
                  <c:v>0.72857142857142854</c:v>
                </c:pt>
                <c:pt idx="1003">
                  <c:v>1.0571428571428572</c:v>
                </c:pt>
                <c:pt idx="1004">
                  <c:v>1.0714285714285714</c:v>
                </c:pt>
                <c:pt idx="1005">
                  <c:v>1.0714285714285716</c:v>
                </c:pt>
                <c:pt idx="1006">
                  <c:v>1.0428571428571429</c:v>
                </c:pt>
                <c:pt idx="1007">
                  <c:v>0.8857142857142859</c:v>
                </c:pt>
                <c:pt idx="1008">
                  <c:v>0.5714285714285714</c:v>
                </c:pt>
                <c:pt idx="1009">
                  <c:v>0.27142857142857146</c:v>
                </c:pt>
                <c:pt idx="1010">
                  <c:v>-8.5714285714285743E-2</c:v>
                </c:pt>
                <c:pt idx="1011">
                  <c:v>-0.31428571428571433</c:v>
                </c:pt>
                <c:pt idx="1012">
                  <c:v>-0.62857142857142867</c:v>
                </c:pt>
                <c:pt idx="1013">
                  <c:v>-0.72857142857142854</c:v>
                </c:pt>
                <c:pt idx="1014">
                  <c:v>-0.81428571428571439</c:v>
                </c:pt>
                <c:pt idx="1015">
                  <c:v>-0.71428571428571441</c:v>
                </c:pt>
                <c:pt idx="1016">
                  <c:v>-0.62857142857142867</c:v>
                </c:pt>
                <c:pt idx="1017">
                  <c:v>-0.61428571428571421</c:v>
                </c:pt>
                <c:pt idx="1018">
                  <c:v>-0.61428571428571421</c:v>
                </c:pt>
                <c:pt idx="1019">
                  <c:v>-0.14285714285714282</c:v>
                </c:pt>
                <c:pt idx="1020">
                  <c:v>5.714285714285712E-2</c:v>
                </c:pt>
                <c:pt idx="1021">
                  <c:v>0.42857142857142855</c:v>
                </c:pt>
                <c:pt idx="1022">
                  <c:v>0.77142857142857146</c:v>
                </c:pt>
                <c:pt idx="1023">
                  <c:v>0.91428571428571437</c:v>
                </c:pt>
                <c:pt idx="1024">
                  <c:v>1.2142857142857142</c:v>
                </c:pt>
                <c:pt idx="1025">
                  <c:v>1.5428571428571429</c:v>
                </c:pt>
                <c:pt idx="1026">
                  <c:v>1.5285714285714287</c:v>
                </c:pt>
                <c:pt idx="1027">
                  <c:v>1.3857142857142859</c:v>
                </c:pt>
                <c:pt idx="1028">
                  <c:v>1.3285714285714285</c:v>
                </c:pt>
                <c:pt idx="1029">
                  <c:v>0.98571428571428565</c:v>
                </c:pt>
                <c:pt idx="1030">
                  <c:v>1</c:v>
                </c:pt>
                <c:pt idx="1031">
                  <c:v>0.87142857142857133</c:v>
                </c:pt>
                <c:pt idx="1032">
                  <c:v>0.81428571428571417</c:v>
                </c:pt>
                <c:pt idx="1033">
                  <c:v>0.7142857142857143</c:v>
                </c:pt>
                <c:pt idx="1034">
                  <c:v>0.8285714285714284</c:v>
                </c:pt>
                <c:pt idx="1035">
                  <c:v>0.6428571428571429</c:v>
                </c:pt>
                <c:pt idx="1036">
                  <c:v>0.62857142857142845</c:v>
                </c:pt>
                <c:pt idx="1037">
                  <c:v>0.55714285714285716</c:v>
                </c:pt>
                <c:pt idx="1038">
                  <c:v>0.51428571428571435</c:v>
                </c:pt>
                <c:pt idx="1039">
                  <c:v>0.35714285714285715</c:v>
                </c:pt>
                <c:pt idx="1040">
                  <c:v>4.2857142857142864E-2</c:v>
                </c:pt>
                <c:pt idx="1041">
                  <c:v>-8.5714285714285729E-2</c:v>
                </c:pt>
                <c:pt idx="1042">
                  <c:v>-0.1142857142857143</c:v>
                </c:pt>
                <c:pt idx="1043">
                  <c:v>4.2857142857142864E-2</c:v>
                </c:pt>
                <c:pt idx="1044">
                  <c:v>-4.2857142857142851E-2</c:v>
                </c:pt>
                <c:pt idx="1045">
                  <c:v>-4.2857142857142837E-2</c:v>
                </c:pt>
                <c:pt idx="1046">
                  <c:v>-8.5714285714285729E-2</c:v>
                </c:pt>
                <c:pt idx="1047">
                  <c:v>0.1142857142857143</c:v>
                </c:pt>
                <c:pt idx="1048">
                  <c:v>0.34285714285714292</c:v>
                </c:pt>
                <c:pt idx="1049">
                  <c:v>0.4</c:v>
                </c:pt>
                <c:pt idx="1050">
                  <c:v>0.24285714285714285</c:v>
                </c:pt>
                <c:pt idx="1051">
                  <c:v>0.3</c:v>
                </c:pt>
                <c:pt idx="1052">
                  <c:v>-2.8571428571428598E-2</c:v>
                </c:pt>
                <c:pt idx="1053">
                  <c:v>-0.21428571428571433</c:v>
                </c:pt>
                <c:pt idx="1054">
                  <c:v>-0.12857142857142859</c:v>
                </c:pt>
                <c:pt idx="1055">
                  <c:v>-0.19999999999999998</c:v>
                </c:pt>
                <c:pt idx="1056">
                  <c:v>-0.42857142857142855</c:v>
                </c:pt>
                <c:pt idx="1057">
                  <c:v>-0.47142857142857147</c:v>
                </c:pt>
                <c:pt idx="1058">
                  <c:v>-0.55714285714285727</c:v>
                </c:pt>
                <c:pt idx="1059">
                  <c:v>-0.24285714285714285</c:v>
                </c:pt>
                <c:pt idx="1060">
                  <c:v>-1.4285714285714259E-2</c:v>
                </c:pt>
                <c:pt idx="1061">
                  <c:v>-7.1428571428571411E-2</c:v>
                </c:pt>
                <c:pt idx="1062">
                  <c:v>4.2857142857142878E-2</c:v>
                </c:pt>
                <c:pt idx="1063">
                  <c:v>0.24285714285714288</c:v>
                </c:pt>
                <c:pt idx="1064">
                  <c:v>0.19999999999999998</c:v>
                </c:pt>
                <c:pt idx="1065">
                  <c:v>0.19999999999999998</c:v>
                </c:pt>
                <c:pt idx="1066">
                  <c:v>0.31428571428571422</c:v>
                </c:pt>
                <c:pt idx="1067">
                  <c:v>0.48571428571428571</c:v>
                </c:pt>
                <c:pt idx="1068">
                  <c:v>0.44285714285714289</c:v>
                </c:pt>
                <c:pt idx="1069">
                  <c:v>0.34285714285714286</c:v>
                </c:pt>
                <c:pt idx="1070">
                  <c:v>0.44285714285714278</c:v>
                </c:pt>
                <c:pt idx="1071">
                  <c:v>0.61428571428571421</c:v>
                </c:pt>
                <c:pt idx="1072">
                  <c:v>0.61428571428571421</c:v>
                </c:pt>
                <c:pt idx="1073">
                  <c:v>0.61428571428571421</c:v>
                </c:pt>
                <c:pt idx="1074">
                  <c:v>0.45714285714285713</c:v>
                </c:pt>
                <c:pt idx="1075">
                  <c:v>0.38571428571428573</c:v>
                </c:pt>
                <c:pt idx="1076">
                  <c:v>0.61428571428571421</c:v>
                </c:pt>
                <c:pt idx="1077">
                  <c:v>0.62857142857142867</c:v>
                </c:pt>
                <c:pt idx="1078">
                  <c:v>0.48571428571428577</c:v>
                </c:pt>
                <c:pt idx="1079">
                  <c:v>0.58571428571428563</c:v>
                </c:pt>
                <c:pt idx="1080">
                  <c:v>0.41428571428571426</c:v>
                </c:pt>
                <c:pt idx="1081">
                  <c:v>0.28571428571428575</c:v>
                </c:pt>
                <c:pt idx="1082">
                  <c:v>0.48571428571428571</c:v>
                </c:pt>
                <c:pt idx="1083">
                  <c:v>0.11428571428571431</c:v>
                </c:pt>
                <c:pt idx="1084">
                  <c:v>-0.25714285714285717</c:v>
                </c:pt>
                <c:pt idx="1085">
                  <c:v>-0.5</c:v>
                </c:pt>
                <c:pt idx="1086">
                  <c:v>-0.75714285714285712</c:v>
                </c:pt>
                <c:pt idx="1087">
                  <c:v>-1.0142857142857142</c:v>
                </c:pt>
                <c:pt idx="1088">
                  <c:v>-1</c:v>
                </c:pt>
                <c:pt idx="1089">
                  <c:v>-1.4142857142857144</c:v>
                </c:pt>
                <c:pt idx="1090">
                  <c:v>-1.5285714285714287</c:v>
                </c:pt>
                <c:pt idx="1091">
                  <c:v>-1.4714285714285715</c:v>
                </c:pt>
                <c:pt idx="1092">
                  <c:v>-1.2714285714285716</c:v>
                </c:pt>
                <c:pt idx="1093">
                  <c:v>-1.0000000000000002</c:v>
                </c:pt>
                <c:pt idx="1094">
                  <c:v>-0.74285714285714277</c:v>
                </c:pt>
                <c:pt idx="1095">
                  <c:v>-0.81428571428571417</c:v>
                </c:pt>
                <c:pt idx="1096">
                  <c:v>-0.7</c:v>
                </c:pt>
                <c:pt idx="1097">
                  <c:v>-0.65714285714285714</c:v>
                </c:pt>
                <c:pt idx="1098">
                  <c:v>-0.51428571428571435</c:v>
                </c:pt>
                <c:pt idx="1099">
                  <c:v>-0.65714285714285714</c:v>
                </c:pt>
                <c:pt idx="1100">
                  <c:v>-0.81428571428571428</c:v>
                </c:pt>
                <c:pt idx="1101">
                  <c:v>-0.95714285714285718</c:v>
                </c:pt>
                <c:pt idx="1102">
                  <c:v>-0.9285714285714286</c:v>
                </c:pt>
                <c:pt idx="1103">
                  <c:v>-0.6</c:v>
                </c:pt>
                <c:pt idx="1104">
                  <c:v>-4.285714285714283E-2</c:v>
                </c:pt>
                <c:pt idx="1105">
                  <c:v>8.571428571428566E-2</c:v>
                </c:pt>
                <c:pt idx="1106">
                  <c:v>0.44285714285714278</c:v>
                </c:pt>
                <c:pt idx="1107">
                  <c:v>0.67142857142857149</c:v>
                </c:pt>
                <c:pt idx="1108">
                  <c:v>1.1142857142857143</c:v>
                </c:pt>
                <c:pt idx="1109">
                  <c:v>1.5</c:v>
                </c:pt>
                <c:pt idx="1110">
                  <c:v>1.4857142857142858</c:v>
                </c:pt>
                <c:pt idx="1111">
                  <c:v>1.4142857142857141</c:v>
                </c:pt>
                <c:pt idx="1112">
                  <c:v>1.4999999999999998</c:v>
                </c:pt>
                <c:pt idx="1113">
                  <c:v>1.6285714285714283</c:v>
                </c:pt>
                <c:pt idx="1114">
                  <c:v>1.4000000000000001</c:v>
                </c:pt>
                <c:pt idx="1115">
                  <c:v>1.0857142857142856</c:v>
                </c:pt>
                <c:pt idx="1116">
                  <c:v>0.7857142857142857</c:v>
                </c:pt>
                <c:pt idx="1117">
                  <c:v>0.44285714285714278</c:v>
                </c:pt>
                <c:pt idx="1118">
                  <c:v>5.7142857142857148E-2</c:v>
                </c:pt>
                <c:pt idx="1119">
                  <c:v>-0.25714285714285717</c:v>
                </c:pt>
                <c:pt idx="1120">
                  <c:v>-0.6</c:v>
                </c:pt>
                <c:pt idx="1121">
                  <c:v>-0.62857142857142867</c:v>
                </c:pt>
                <c:pt idx="1122">
                  <c:v>-1</c:v>
                </c:pt>
                <c:pt idx="1123">
                  <c:v>-1.0857142857142859</c:v>
                </c:pt>
                <c:pt idx="1124">
                  <c:v>-1.2142857142857142</c:v>
                </c:pt>
                <c:pt idx="1125">
                  <c:v>-1.4428571428571431</c:v>
                </c:pt>
                <c:pt idx="1126">
                  <c:v>-1.5571428571428572</c:v>
                </c:pt>
                <c:pt idx="1127">
                  <c:v>-1.5714285714285714</c:v>
                </c:pt>
                <c:pt idx="1128">
                  <c:v>-1.4714285714285715</c:v>
                </c:pt>
                <c:pt idx="1129">
                  <c:v>-1.0285714285714287</c:v>
                </c:pt>
                <c:pt idx="1130">
                  <c:v>-0.95714285714285718</c:v>
                </c:pt>
                <c:pt idx="1131">
                  <c:v>-0.71428571428571441</c:v>
                </c:pt>
                <c:pt idx="1132">
                  <c:v>-0.55714285714285716</c:v>
                </c:pt>
                <c:pt idx="1133">
                  <c:v>-0.42857142857142855</c:v>
                </c:pt>
                <c:pt idx="1134">
                  <c:v>-0.48571428571428571</c:v>
                </c:pt>
                <c:pt idx="1135">
                  <c:v>-0.67142857142857149</c:v>
                </c:pt>
                <c:pt idx="1136">
                  <c:v>-0.65714285714285714</c:v>
                </c:pt>
                <c:pt idx="1137">
                  <c:v>-0.55714285714285705</c:v>
                </c:pt>
                <c:pt idx="1138">
                  <c:v>-0.59999999999999987</c:v>
                </c:pt>
                <c:pt idx="1139">
                  <c:v>-0.70000000000000007</c:v>
                </c:pt>
                <c:pt idx="1140">
                  <c:v>-0.62857142857142867</c:v>
                </c:pt>
                <c:pt idx="1141">
                  <c:v>-0.61428571428571443</c:v>
                </c:pt>
                <c:pt idx="1142">
                  <c:v>-0.6</c:v>
                </c:pt>
                <c:pt idx="1143">
                  <c:v>-0.81428571428571428</c:v>
                </c:pt>
                <c:pt idx="1144">
                  <c:v>-1.1000000000000001</c:v>
                </c:pt>
                <c:pt idx="1145">
                  <c:v>-1.2285714285714284</c:v>
                </c:pt>
                <c:pt idx="1146">
                  <c:v>-1.1000000000000001</c:v>
                </c:pt>
                <c:pt idx="1147">
                  <c:v>-1.2857142857142858</c:v>
                </c:pt>
                <c:pt idx="1148">
                  <c:v>-1.3142857142857145</c:v>
                </c:pt>
                <c:pt idx="1149">
                  <c:v>-1.3</c:v>
                </c:pt>
                <c:pt idx="1150">
                  <c:v>-1.3714285714285717</c:v>
                </c:pt>
                <c:pt idx="1151">
                  <c:v>-1.0857142857142859</c:v>
                </c:pt>
                <c:pt idx="1152">
                  <c:v>-0.68571428571428561</c:v>
                </c:pt>
                <c:pt idx="1153">
                  <c:v>-0.54285714285714282</c:v>
                </c:pt>
                <c:pt idx="1154">
                  <c:v>-0.11428571428571435</c:v>
                </c:pt>
                <c:pt idx="1155">
                  <c:v>0.25714285714285717</c:v>
                </c:pt>
                <c:pt idx="1156">
                  <c:v>0.54285714285714282</c:v>
                </c:pt>
                <c:pt idx="1157">
                  <c:v>0.7</c:v>
                </c:pt>
                <c:pt idx="1158">
                  <c:v>0.49999999999999994</c:v>
                </c:pt>
                <c:pt idx="1159">
                  <c:v>0.22857142857142856</c:v>
                </c:pt>
                <c:pt idx="1160">
                  <c:v>0.14285714285714285</c:v>
                </c:pt>
                <c:pt idx="1161">
                  <c:v>-0.14285714285714285</c:v>
                </c:pt>
                <c:pt idx="1162">
                  <c:v>-0.25714285714285717</c:v>
                </c:pt>
                <c:pt idx="1163">
                  <c:v>-0.41428571428571426</c:v>
                </c:pt>
                <c:pt idx="1164">
                  <c:v>-0.25714285714285712</c:v>
                </c:pt>
                <c:pt idx="1165">
                  <c:v>4.2857142857142816E-2</c:v>
                </c:pt>
                <c:pt idx="1166">
                  <c:v>0.27142857142857141</c:v>
                </c:pt>
                <c:pt idx="1167">
                  <c:v>0.45714285714285718</c:v>
                </c:pt>
                <c:pt idx="1168">
                  <c:v>0.7142857142857143</c:v>
                </c:pt>
                <c:pt idx="1169">
                  <c:v>0.8571428571428571</c:v>
                </c:pt>
                <c:pt idx="1170">
                  <c:v>1.0571428571428572</c:v>
                </c:pt>
                <c:pt idx="1171">
                  <c:v>1.1142857142857143</c:v>
                </c:pt>
                <c:pt idx="1172">
                  <c:v>1.2285714285714284</c:v>
                </c:pt>
                <c:pt idx="1173">
                  <c:v>1.4714285714285715</c:v>
                </c:pt>
                <c:pt idx="1174">
                  <c:v>1.6285714285714286</c:v>
                </c:pt>
                <c:pt idx="1175">
                  <c:v>1.5857142857142856</c:v>
                </c:pt>
                <c:pt idx="1176">
                  <c:v>1.1142857142857141</c:v>
                </c:pt>
                <c:pt idx="1177">
                  <c:v>0.75714285714285712</c:v>
                </c:pt>
                <c:pt idx="1178">
                  <c:v>0.42857142857142844</c:v>
                </c:pt>
                <c:pt idx="1179">
                  <c:v>4.2857142857142864E-2</c:v>
                </c:pt>
                <c:pt idx="1180">
                  <c:v>-0.35714285714285715</c:v>
                </c:pt>
                <c:pt idx="1181">
                  <c:v>-0.6428571428571429</c:v>
                </c:pt>
                <c:pt idx="1182">
                  <c:v>-0.68571428571428572</c:v>
                </c:pt>
                <c:pt idx="1183">
                  <c:v>-0.44285714285714289</c:v>
                </c:pt>
                <c:pt idx="1184">
                  <c:v>-0.3</c:v>
                </c:pt>
                <c:pt idx="1185">
                  <c:v>-1.4285714285714299E-2</c:v>
                </c:pt>
                <c:pt idx="1186">
                  <c:v>0.15714285714285717</c:v>
                </c:pt>
                <c:pt idx="1187">
                  <c:v>0.24285714285714285</c:v>
                </c:pt>
                <c:pt idx="1188">
                  <c:v>0.27142857142857146</c:v>
                </c:pt>
                <c:pt idx="1189">
                  <c:v>0.25714285714285717</c:v>
                </c:pt>
                <c:pt idx="1190">
                  <c:v>0</c:v>
                </c:pt>
                <c:pt idx="1191">
                  <c:v>0.12857142857142859</c:v>
                </c:pt>
                <c:pt idx="1192">
                  <c:v>2.8571428571428588E-2</c:v>
                </c:pt>
                <c:pt idx="1193">
                  <c:v>1.4285714285714275E-2</c:v>
                </c:pt>
                <c:pt idx="1194">
                  <c:v>2.8571428571428564E-2</c:v>
                </c:pt>
                <c:pt idx="1195">
                  <c:v>0.15714285714285717</c:v>
                </c:pt>
                <c:pt idx="1196">
                  <c:v>7.1428571428571425E-2</c:v>
                </c:pt>
                <c:pt idx="1197">
                  <c:v>0.3</c:v>
                </c:pt>
                <c:pt idx="1198">
                  <c:v>0.17142857142857143</c:v>
                </c:pt>
                <c:pt idx="1199">
                  <c:v>0.24285714285714285</c:v>
                </c:pt>
                <c:pt idx="1200">
                  <c:v>0.24285714285714288</c:v>
                </c:pt>
                <c:pt idx="1201">
                  <c:v>0.21428571428571425</c:v>
                </c:pt>
                <c:pt idx="1202">
                  <c:v>9.9999999999999992E-2</c:v>
                </c:pt>
                <c:pt idx="1203">
                  <c:v>0.25714285714285717</c:v>
                </c:pt>
                <c:pt idx="1204">
                  <c:v>0.38571428571428573</c:v>
                </c:pt>
                <c:pt idx="1205">
                  <c:v>0.42857142857142849</c:v>
                </c:pt>
                <c:pt idx="1206">
                  <c:v>0.44285714285714289</c:v>
                </c:pt>
                <c:pt idx="1207">
                  <c:v>0.38571428571428573</c:v>
                </c:pt>
                <c:pt idx="1208">
                  <c:v>0.19999999999999998</c:v>
                </c:pt>
                <c:pt idx="1209">
                  <c:v>0.1142857142857143</c:v>
                </c:pt>
                <c:pt idx="1210">
                  <c:v>0.35714285714285715</c:v>
                </c:pt>
                <c:pt idx="1211">
                  <c:v>0.31428571428571433</c:v>
                </c:pt>
                <c:pt idx="1212">
                  <c:v>0.24285714285714283</c:v>
                </c:pt>
                <c:pt idx="1213">
                  <c:v>7.1428571428571397E-2</c:v>
                </c:pt>
                <c:pt idx="1214">
                  <c:v>-7.1428571428571466E-2</c:v>
                </c:pt>
                <c:pt idx="1215">
                  <c:v>5.714285714285712E-2</c:v>
                </c:pt>
                <c:pt idx="1216">
                  <c:v>2.8571428571428581E-2</c:v>
                </c:pt>
                <c:pt idx="1217">
                  <c:v>-0.25714285714285717</c:v>
                </c:pt>
                <c:pt idx="1218">
                  <c:v>-0.37142857142857144</c:v>
                </c:pt>
                <c:pt idx="1219">
                  <c:v>-0.2857142857142857</c:v>
                </c:pt>
                <c:pt idx="1220">
                  <c:v>-0.15714285714285717</c:v>
                </c:pt>
                <c:pt idx="1221">
                  <c:v>7.1428571428571411E-2</c:v>
                </c:pt>
                <c:pt idx="1222">
                  <c:v>0.11428571428571428</c:v>
                </c:pt>
                <c:pt idx="1223">
                  <c:v>0.27142857142857146</c:v>
                </c:pt>
                <c:pt idx="1224">
                  <c:v>0.34285714285714286</c:v>
                </c:pt>
                <c:pt idx="1225">
                  <c:v>0.61428571428571443</c:v>
                </c:pt>
                <c:pt idx="1226">
                  <c:v>0.82857142857142851</c:v>
                </c:pt>
                <c:pt idx="1227">
                  <c:v>1.1142857142857143</c:v>
                </c:pt>
                <c:pt idx="1228">
                  <c:v>1.3285714285714285</c:v>
                </c:pt>
                <c:pt idx="1229">
                  <c:v>1.5857142857142856</c:v>
                </c:pt>
                <c:pt idx="1230">
                  <c:v>1.8285714285714287</c:v>
                </c:pt>
                <c:pt idx="1231">
                  <c:v>1.9714285714285715</c:v>
                </c:pt>
                <c:pt idx="1232">
                  <c:v>2.2571428571428571</c:v>
                </c:pt>
                <c:pt idx="1233">
                  <c:v>2.5714285714285716</c:v>
                </c:pt>
                <c:pt idx="1234">
                  <c:v>2.6571428571428575</c:v>
                </c:pt>
                <c:pt idx="1235">
                  <c:v>2.4571428571428569</c:v>
                </c:pt>
                <c:pt idx="1236">
                  <c:v>2.3000000000000003</c:v>
                </c:pt>
                <c:pt idx="1237">
                  <c:v>2.1</c:v>
                </c:pt>
                <c:pt idx="1238">
                  <c:v>2.0428571428571427</c:v>
                </c:pt>
                <c:pt idx="1239">
                  <c:v>1.7428571428571427</c:v>
                </c:pt>
                <c:pt idx="1240">
                  <c:v>1.2142857142857142</c:v>
                </c:pt>
                <c:pt idx="1241">
                  <c:v>0.81428571428571428</c:v>
                </c:pt>
                <c:pt idx="1242">
                  <c:v>0.85714285714285732</c:v>
                </c:pt>
                <c:pt idx="1243">
                  <c:v>0.91428571428571437</c:v>
                </c:pt>
                <c:pt idx="1244">
                  <c:v>0.90000000000000013</c:v>
                </c:pt>
                <c:pt idx="1245">
                  <c:v>0.51428571428571435</c:v>
                </c:pt>
                <c:pt idx="1246">
                  <c:v>0.39999999999999997</c:v>
                </c:pt>
                <c:pt idx="1247">
                  <c:v>0.47142857142857142</c:v>
                </c:pt>
                <c:pt idx="1248">
                  <c:v>0.51428571428571435</c:v>
                </c:pt>
                <c:pt idx="1249">
                  <c:v>0.5</c:v>
                </c:pt>
                <c:pt idx="1250">
                  <c:v>0.38571428571428568</c:v>
                </c:pt>
                <c:pt idx="1251">
                  <c:v>0.19999999999999998</c:v>
                </c:pt>
                <c:pt idx="1252">
                  <c:v>0.34285714285714286</c:v>
                </c:pt>
                <c:pt idx="1253">
                  <c:v>0.3428571428571428</c:v>
                </c:pt>
                <c:pt idx="1254">
                  <c:v>0.32857142857142857</c:v>
                </c:pt>
                <c:pt idx="1255">
                  <c:v>-1.4285714285714299E-2</c:v>
                </c:pt>
                <c:pt idx="1256">
                  <c:v>4.285714285714283E-2</c:v>
                </c:pt>
                <c:pt idx="1257">
                  <c:v>-0.1571428571428572</c:v>
                </c:pt>
                <c:pt idx="1258">
                  <c:v>-0.2857142857142857</c:v>
                </c:pt>
                <c:pt idx="1259">
                  <c:v>-0.54285714285714293</c:v>
                </c:pt>
                <c:pt idx="1260">
                  <c:v>-0.8571428571428571</c:v>
                </c:pt>
                <c:pt idx="1261">
                  <c:v>-0.9</c:v>
                </c:pt>
                <c:pt idx="1262">
                  <c:v>-0.47142857142857153</c:v>
                </c:pt>
                <c:pt idx="1263">
                  <c:v>-0.68571428571428572</c:v>
                </c:pt>
                <c:pt idx="1264">
                  <c:v>-0.6000000000000002</c:v>
                </c:pt>
                <c:pt idx="1265">
                  <c:v>-0.39999999999999997</c:v>
                </c:pt>
                <c:pt idx="1266">
                  <c:v>-0.17142857142857143</c:v>
                </c:pt>
                <c:pt idx="1267">
                  <c:v>8.5714285714285729E-2</c:v>
                </c:pt>
                <c:pt idx="1268">
                  <c:v>-0.17142857142857143</c:v>
                </c:pt>
                <c:pt idx="1269">
                  <c:v>-0.21428571428571427</c:v>
                </c:pt>
                <c:pt idx="1270">
                  <c:v>-4.2857142857142864E-2</c:v>
                </c:pt>
                <c:pt idx="1271">
                  <c:v>0</c:v>
                </c:pt>
                <c:pt idx="1272">
                  <c:v>8.5714285714285715E-2</c:v>
                </c:pt>
                <c:pt idx="1273">
                  <c:v>-5.7142857142857148E-2</c:v>
                </c:pt>
                <c:pt idx="1274">
                  <c:v>-0.1</c:v>
                </c:pt>
                <c:pt idx="1275">
                  <c:v>2.8571428571428518E-2</c:v>
                </c:pt>
                <c:pt idx="1276">
                  <c:v>0</c:v>
                </c:pt>
                <c:pt idx="1277">
                  <c:v>-9.9999999999999992E-2</c:v>
                </c:pt>
                <c:pt idx="1278">
                  <c:v>0</c:v>
                </c:pt>
                <c:pt idx="1279">
                  <c:v>0.24285714285714288</c:v>
                </c:pt>
                <c:pt idx="1280">
                  <c:v>0.55714285714285716</c:v>
                </c:pt>
                <c:pt idx="1281">
                  <c:v>0.70000000000000007</c:v>
                </c:pt>
                <c:pt idx="1282">
                  <c:v>1.2571428571428573</c:v>
                </c:pt>
                <c:pt idx="1283">
                  <c:v>1.5142857142857142</c:v>
                </c:pt>
                <c:pt idx="1284">
                  <c:v>1.714285714285714</c:v>
                </c:pt>
                <c:pt idx="1285">
                  <c:v>1.7428571428571427</c:v>
                </c:pt>
                <c:pt idx="1286">
                  <c:v>1.6714285714285713</c:v>
                </c:pt>
                <c:pt idx="1287">
                  <c:v>1.7857142857142858</c:v>
                </c:pt>
                <c:pt idx="1288">
                  <c:v>1.8714285714285714</c:v>
                </c:pt>
                <c:pt idx="1289">
                  <c:v>1.4857142857142855</c:v>
                </c:pt>
                <c:pt idx="1290">
                  <c:v>1.2142857142857142</c:v>
                </c:pt>
                <c:pt idx="1291">
                  <c:v>1.0428571428571429</c:v>
                </c:pt>
                <c:pt idx="1292">
                  <c:v>1.157142857142857</c:v>
                </c:pt>
                <c:pt idx="1293">
                  <c:v>0.92857142857142849</c:v>
                </c:pt>
                <c:pt idx="1294">
                  <c:v>0.6</c:v>
                </c:pt>
                <c:pt idx="1295">
                  <c:v>0.47142857142857142</c:v>
                </c:pt>
                <c:pt idx="1296">
                  <c:v>0.37142857142857133</c:v>
                </c:pt>
                <c:pt idx="1297">
                  <c:v>0.5714285714285714</c:v>
                </c:pt>
                <c:pt idx="1298">
                  <c:v>0.5</c:v>
                </c:pt>
                <c:pt idx="1299">
                  <c:v>0.25714285714285712</c:v>
                </c:pt>
                <c:pt idx="1300">
                  <c:v>2.8571428571428564E-2</c:v>
                </c:pt>
                <c:pt idx="1301">
                  <c:v>-9.9999999999999992E-2</c:v>
                </c:pt>
                <c:pt idx="1302">
                  <c:v>-0.38571428571428573</c:v>
                </c:pt>
                <c:pt idx="1303">
                  <c:v>-0.48571428571428577</c:v>
                </c:pt>
                <c:pt idx="1304">
                  <c:v>-0.82857142857142851</c:v>
                </c:pt>
                <c:pt idx="1305">
                  <c:v>-0.77142857142857135</c:v>
                </c:pt>
                <c:pt idx="1306">
                  <c:v>-0.77142857142857124</c:v>
                </c:pt>
                <c:pt idx="1307">
                  <c:v>-0.84285714285714275</c:v>
                </c:pt>
                <c:pt idx="1308">
                  <c:v>-0.74285714285714288</c:v>
                </c:pt>
                <c:pt idx="1309">
                  <c:v>-0.48571428571428577</c:v>
                </c:pt>
                <c:pt idx="1310">
                  <c:v>-0.47142857142857142</c:v>
                </c:pt>
                <c:pt idx="1311">
                  <c:v>-0.25714285714285717</c:v>
                </c:pt>
                <c:pt idx="1312">
                  <c:v>-0.34285714285714292</c:v>
                </c:pt>
                <c:pt idx="1313">
                  <c:v>-0.42857142857142855</c:v>
                </c:pt>
                <c:pt idx="1314">
                  <c:v>-0.17142857142857143</c:v>
                </c:pt>
                <c:pt idx="1315">
                  <c:v>0.17142857142857146</c:v>
                </c:pt>
                <c:pt idx="1316">
                  <c:v>0.2</c:v>
                </c:pt>
                <c:pt idx="1317">
                  <c:v>0.81428571428571428</c:v>
                </c:pt>
                <c:pt idx="1318">
                  <c:v>0.84285714285714286</c:v>
                </c:pt>
                <c:pt idx="1319">
                  <c:v>0.91428571428571437</c:v>
                </c:pt>
                <c:pt idx="1320">
                  <c:v>0.92857142857142871</c:v>
                </c:pt>
                <c:pt idx="1321">
                  <c:v>0.94285714285714295</c:v>
                </c:pt>
                <c:pt idx="1322">
                  <c:v>0.7142857142857143</c:v>
                </c:pt>
                <c:pt idx="1323">
                  <c:v>0.74285714285714288</c:v>
                </c:pt>
                <c:pt idx="1324">
                  <c:v>0.42857142857142855</c:v>
                </c:pt>
                <c:pt idx="1325">
                  <c:v>0.34285714285714286</c:v>
                </c:pt>
                <c:pt idx="1326">
                  <c:v>0.3571428571428571</c:v>
                </c:pt>
                <c:pt idx="1327">
                  <c:v>0.49999999999999994</c:v>
                </c:pt>
                <c:pt idx="1328">
                  <c:v>0.49999999999999994</c:v>
                </c:pt>
                <c:pt idx="1329">
                  <c:v>0.51428571428571423</c:v>
                </c:pt>
                <c:pt idx="1330">
                  <c:v>0.68571428571428583</c:v>
                </c:pt>
                <c:pt idx="1331">
                  <c:v>0.55714285714285716</c:v>
                </c:pt>
                <c:pt idx="1332">
                  <c:v>0.75714285714285712</c:v>
                </c:pt>
                <c:pt idx="1333">
                  <c:v>0.84285714285714286</c:v>
                </c:pt>
                <c:pt idx="1334">
                  <c:v>0.87142857142857133</c:v>
                </c:pt>
                <c:pt idx="1335">
                  <c:v>1.0571428571428572</c:v>
                </c:pt>
                <c:pt idx="1336">
                  <c:v>1.2428571428571427</c:v>
                </c:pt>
                <c:pt idx="1337">
                  <c:v>1.0142857142857142</c:v>
                </c:pt>
                <c:pt idx="1338">
                  <c:v>1.1428571428571428</c:v>
                </c:pt>
                <c:pt idx="1339">
                  <c:v>1.0714285714285716</c:v>
                </c:pt>
                <c:pt idx="1340">
                  <c:v>1.4857142857142858</c:v>
                </c:pt>
                <c:pt idx="1341">
                  <c:v>1.5857142857142856</c:v>
                </c:pt>
                <c:pt idx="1342">
                  <c:v>1.8285714285714287</c:v>
                </c:pt>
                <c:pt idx="1343">
                  <c:v>1.8571428571428572</c:v>
                </c:pt>
                <c:pt idx="1344">
                  <c:v>1.8142857142857143</c:v>
                </c:pt>
                <c:pt idx="1345">
                  <c:v>1.6428571428571426</c:v>
                </c:pt>
                <c:pt idx="1346">
                  <c:v>1.7714285714285711</c:v>
                </c:pt>
                <c:pt idx="1347">
                  <c:v>1.2428571428571427</c:v>
                </c:pt>
                <c:pt idx="1348">
                  <c:v>0.9571428571428573</c:v>
                </c:pt>
                <c:pt idx="1349">
                  <c:v>0.59999999999999987</c:v>
                </c:pt>
                <c:pt idx="1350">
                  <c:v>0.48571428571428577</c:v>
                </c:pt>
                <c:pt idx="1351">
                  <c:v>0.45714285714285718</c:v>
                </c:pt>
                <c:pt idx="1352">
                  <c:v>0.51428571428571435</c:v>
                </c:pt>
                <c:pt idx="1353">
                  <c:v>0.21428571428571427</c:v>
                </c:pt>
                <c:pt idx="1354">
                  <c:v>0.5714285714285714</c:v>
                </c:pt>
                <c:pt idx="1355">
                  <c:v>0.95714285714285718</c:v>
                </c:pt>
                <c:pt idx="1356">
                  <c:v>1.0857142857142856</c:v>
                </c:pt>
                <c:pt idx="1357">
                  <c:v>1.2</c:v>
                </c:pt>
                <c:pt idx="1358">
                  <c:v>1.3</c:v>
                </c:pt>
                <c:pt idx="1359">
                  <c:v>1.5714285714285714</c:v>
                </c:pt>
                <c:pt idx="1360">
                  <c:v>1.7857142857142858</c:v>
                </c:pt>
                <c:pt idx="1361">
                  <c:v>1.6</c:v>
                </c:pt>
                <c:pt idx="1362">
                  <c:v>1.3571428571428572</c:v>
                </c:pt>
                <c:pt idx="1363">
                  <c:v>1.0999999999999999</c:v>
                </c:pt>
                <c:pt idx="1364">
                  <c:v>0.94285714285714284</c:v>
                </c:pt>
                <c:pt idx="1365">
                  <c:v>0.8571428571428571</c:v>
                </c:pt>
                <c:pt idx="1366">
                  <c:v>0.7857142857142857</c:v>
                </c:pt>
                <c:pt idx="1367">
                  <c:v>0.77142857142857146</c:v>
                </c:pt>
                <c:pt idx="1368">
                  <c:v>0.72857142857142854</c:v>
                </c:pt>
                <c:pt idx="1369">
                  <c:v>0.77142857142857135</c:v>
                </c:pt>
                <c:pt idx="1370">
                  <c:v>0.99999999999999989</c:v>
                </c:pt>
                <c:pt idx="1371">
                  <c:v>1.2571428571428569</c:v>
                </c:pt>
                <c:pt idx="1372">
                  <c:v>1.4714285714285713</c:v>
                </c:pt>
                <c:pt idx="1373">
                  <c:v>1.3714285714285717</c:v>
                </c:pt>
                <c:pt idx="1374">
                  <c:v>1.3285714285714287</c:v>
                </c:pt>
                <c:pt idx="1375">
                  <c:v>1.4571428571428571</c:v>
                </c:pt>
                <c:pt idx="1376">
                  <c:v>1.4857142857142858</c:v>
                </c:pt>
                <c:pt idx="1377">
                  <c:v>1.5000000000000002</c:v>
                </c:pt>
                <c:pt idx="1378">
                  <c:v>1.1428571428571428</c:v>
                </c:pt>
                <c:pt idx="1379">
                  <c:v>0.94285714285714284</c:v>
                </c:pt>
                <c:pt idx="1380">
                  <c:v>0.85714285714285732</c:v>
                </c:pt>
                <c:pt idx="1381">
                  <c:v>0.79999999999999993</c:v>
                </c:pt>
                <c:pt idx="1382">
                  <c:v>0.50000000000000011</c:v>
                </c:pt>
                <c:pt idx="1383">
                  <c:v>0.47142857142857142</c:v>
                </c:pt>
                <c:pt idx="1384">
                  <c:v>0.2857142857142857</c:v>
                </c:pt>
                <c:pt idx="1385">
                  <c:v>0.25714285714285712</c:v>
                </c:pt>
                <c:pt idx="1386">
                  <c:v>0.24285714285714288</c:v>
                </c:pt>
                <c:pt idx="1387">
                  <c:v>0.17142857142857143</c:v>
                </c:pt>
                <c:pt idx="1388">
                  <c:v>0</c:v>
                </c:pt>
                <c:pt idx="1389">
                  <c:v>-1.4285714285714306E-2</c:v>
                </c:pt>
                <c:pt idx="1390">
                  <c:v>-9.9999999999999992E-2</c:v>
                </c:pt>
                <c:pt idx="1391">
                  <c:v>-0.17142857142857146</c:v>
                </c:pt>
                <c:pt idx="1392">
                  <c:v>7.1428571428571425E-2</c:v>
                </c:pt>
                <c:pt idx="1393">
                  <c:v>7.1428571428571425E-2</c:v>
                </c:pt>
                <c:pt idx="1394">
                  <c:v>0</c:v>
                </c:pt>
                <c:pt idx="1395">
                  <c:v>4.2857142857142851E-2</c:v>
                </c:pt>
                <c:pt idx="1396">
                  <c:v>-0.15714285714285717</c:v>
                </c:pt>
                <c:pt idx="1397">
                  <c:v>-0.2857142857142857</c:v>
                </c:pt>
                <c:pt idx="1398">
                  <c:v>-0.27142857142857146</c:v>
                </c:pt>
                <c:pt idx="1399">
                  <c:v>-0.7</c:v>
                </c:pt>
                <c:pt idx="1400">
                  <c:v>-0.55714285714285716</c:v>
                </c:pt>
                <c:pt idx="1401">
                  <c:v>-0.74285714285714288</c:v>
                </c:pt>
                <c:pt idx="1402">
                  <c:v>-0.54285714285714282</c:v>
                </c:pt>
                <c:pt idx="1403">
                  <c:v>4.285714285714283E-2</c:v>
                </c:pt>
                <c:pt idx="1404">
                  <c:v>0.31428571428571433</c:v>
                </c:pt>
                <c:pt idx="1405">
                  <c:v>0.70000000000000007</c:v>
                </c:pt>
                <c:pt idx="1406">
                  <c:v>1.157142857142857</c:v>
                </c:pt>
                <c:pt idx="1407">
                  <c:v>1.3571428571428572</c:v>
                </c:pt>
                <c:pt idx="1408">
                  <c:v>1.9857142857142855</c:v>
                </c:pt>
                <c:pt idx="1409">
                  <c:v>2.2142857142857144</c:v>
                </c:pt>
                <c:pt idx="1410">
                  <c:v>2.2428571428571429</c:v>
                </c:pt>
                <c:pt idx="1411">
                  <c:v>2.2857142857142856</c:v>
                </c:pt>
                <c:pt idx="1412">
                  <c:v>2.1714285714285717</c:v>
                </c:pt>
                <c:pt idx="1413">
                  <c:v>2.5</c:v>
                </c:pt>
                <c:pt idx="1414">
                  <c:v>2.5142857142857147</c:v>
                </c:pt>
                <c:pt idx="1415">
                  <c:v>2.3571428571428572</c:v>
                </c:pt>
                <c:pt idx="1416">
                  <c:v>2.0428571428571423</c:v>
                </c:pt>
                <c:pt idx="1417">
                  <c:v>1.6285714285714286</c:v>
                </c:pt>
                <c:pt idx="1418">
                  <c:v>1.4142857142857144</c:v>
                </c:pt>
                <c:pt idx="1419">
                  <c:v>1.2</c:v>
                </c:pt>
                <c:pt idx="1420">
                  <c:v>0.6142857142857141</c:v>
                </c:pt>
                <c:pt idx="1421">
                  <c:v>9.9999999999999964E-2</c:v>
                </c:pt>
                <c:pt idx="1422">
                  <c:v>-0.34285714285714286</c:v>
                </c:pt>
                <c:pt idx="1423">
                  <c:v>-0.62857142857142867</c:v>
                </c:pt>
                <c:pt idx="1424">
                  <c:v>-0.78571428571428559</c:v>
                </c:pt>
                <c:pt idx="1425">
                  <c:v>-0.7857142857142857</c:v>
                </c:pt>
                <c:pt idx="1426">
                  <c:v>-0.95714285714285707</c:v>
                </c:pt>
                <c:pt idx="1427">
                  <c:v>-1.0142857142857145</c:v>
                </c:pt>
                <c:pt idx="1428">
                  <c:v>-0.70000000000000007</c:v>
                </c:pt>
                <c:pt idx="1429">
                  <c:v>-0.38571428571428573</c:v>
                </c:pt>
                <c:pt idx="1430">
                  <c:v>-0.1285714285714285</c:v>
                </c:pt>
                <c:pt idx="1431">
                  <c:v>0.25714285714285712</c:v>
                </c:pt>
                <c:pt idx="1432">
                  <c:v>0.35714285714285715</c:v>
                </c:pt>
                <c:pt idx="1433">
                  <c:v>0.47142857142857147</c:v>
                </c:pt>
                <c:pt idx="1434">
                  <c:v>0.47142857142857142</c:v>
                </c:pt>
                <c:pt idx="1435">
                  <c:v>0.20000000000000009</c:v>
                </c:pt>
                <c:pt idx="1436">
                  <c:v>0.15714285714285711</c:v>
                </c:pt>
                <c:pt idx="1437">
                  <c:v>0.12857142857142856</c:v>
                </c:pt>
                <c:pt idx="1438">
                  <c:v>-7.1428571428571425E-2</c:v>
                </c:pt>
                <c:pt idx="1439">
                  <c:v>-0.25714285714285717</c:v>
                </c:pt>
                <c:pt idx="1440">
                  <c:v>-9.9999999999999992E-2</c:v>
                </c:pt>
                <c:pt idx="1441">
                  <c:v>0.17142857142857143</c:v>
                </c:pt>
                <c:pt idx="1442">
                  <c:v>0.31428571428571422</c:v>
                </c:pt>
                <c:pt idx="1443">
                  <c:v>0.18571428571428569</c:v>
                </c:pt>
                <c:pt idx="1444">
                  <c:v>0.17142857142857146</c:v>
                </c:pt>
                <c:pt idx="1445">
                  <c:v>-4.285714285714283E-2</c:v>
                </c:pt>
                <c:pt idx="1446">
                  <c:v>-0.24285714285714288</c:v>
                </c:pt>
                <c:pt idx="1447">
                  <c:v>-0.70000000000000007</c:v>
                </c:pt>
                <c:pt idx="1448">
                  <c:v>-0.72857142857142854</c:v>
                </c:pt>
                <c:pt idx="1449">
                  <c:v>-1.1857142857142857</c:v>
                </c:pt>
                <c:pt idx="1450">
                  <c:v>-1.0571428571428572</c:v>
                </c:pt>
                <c:pt idx="1451">
                  <c:v>-1.0714285714285714</c:v>
                </c:pt>
                <c:pt idx="1452">
                  <c:v>-0.67142857142857149</c:v>
                </c:pt>
                <c:pt idx="1453">
                  <c:v>-0.37142857142857144</c:v>
                </c:pt>
                <c:pt idx="1454">
                  <c:v>5.7142857142857162E-2</c:v>
                </c:pt>
                <c:pt idx="1455">
                  <c:v>1.4285714285714282E-2</c:v>
                </c:pt>
                <c:pt idx="1456">
                  <c:v>0.41428571428571426</c:v>
                </c:pt>
                <c:pt idx="1457">
                  <c:v>0.24285714285714285</c:v>
                </c:pt>
                <c:pt idx="1458">
                  <c:v>0.19999999999999998</c:v>
                </c:pt>
                <c:pt idx="1459">
                  <c:v>7.1428571428571425E-2</c:v>
                </c:pt>
                <c:pt idx="1460">
                  <c:v>0.22857142857142856</c:v>
                </c:pt>
                <c:pt idx="1461">
                  <c:v>0.17142857142857143</c:v>
                </c:pt>
                <c:pt idx="1462">
                  <c:v>0.31428571428571433</c:v>
                </c:pt>
                <c:pt idx="1463">
                  <c:v>0.41428571428571426</c:v>
                </c:pt>
                <c:pt idx="1464">
                  <c:v>0.68571428571428572</c:v>
                </c:pt>
                <c:pt idx="1465">
                  <c:v>0.84285714285714275</c:v>
                </c:pt>
                <c:pt idx="1466">
                  <c:v>1.0428571428571429</c:v>
                </c:pt>
                <c:pt idx="1467">
                  <c:v>1.0571428571428572</c:v>
                </c:pt>
                <c:pt idx="1468">
                  <c:v>1.1857142857142855</c:v>
                </c:pt>
                <c:pt idx="1469">
                  <c:v>0.9285714285714286</c:v>
                </c:pt>
                <c:pt idx="1470">
                  <c:v>1</c:v>
                </c:pt>
                <c:pt idx="1471">
                  <c:v>1.0857142857142859</c:v>
                </c:pt>
                <c:pt idx="1472">
                  <c:v>1.0714285714285714</c:v>
                </c:pt>
                <c:pt idx="1473">
                  <c:v>0.84285714285714286</c:v>
                </c:pt>
                <c:pt idx="1474">
                  <c:v>0.84285714285714286</c:v>
                </c:pt>
                <c:pt idx="1475">
                  <c:v>0.84285714285714286</c:v>
                </c:pt>
                <c:pt idx="1476">
                  <c:v>0.94285714285714284</c:v>
                </c:pt>
                <c:pt idx="1477">
                  <c:v>0.88571428571428579</c:v>
                </c:pt>
                <c:pt idx="1478">
                  <c:v>0.7142857142857143</c:v>
                </c:pt>
                <c:pt idx="1479">
                  <c:v>0.67142857142857149</c:v>
                </c:pt>
                <c:pt idx="1480">
                  <c:v>0.67142857142857149</c:v>
                </c:pt>
                <c:pt idx="1481">
                  <c:v>0.47142857142857153</c:v>
                </c:pt>
                <c:pt idx="1482">
                  <c:v>0.4</c:v>
                </c:pt>
                <c:pt idx="1483">
                  <c:v>0.15714285714285708</c:v>
                </c:pt>
                <c:pt idx="1484">
                  <c:v>0.25714285714285712</c:v>
                </c:pt>
                <c:pt idx="1485">
                  <c:v>0.14285714285714285</c:v>
                </c:pt>
                <c:pt idx="1486">
                  <c:v>0</c:v>
                </c:pt>
                <c:pt idx="1487">
                  <c:v>0.14285714285714282</c:v>
                </c:pt>
                <c:pt idx="1488">
                  <c:v>0.14285714285714282</c:v>
                </c:pt>
                <c:pt idx="1489">
                  <c:v>0.37142857142857144</c:v>
                </c:pt>
                <c:pt idx="1490">
                  <c:v>0.68571428571428583</c:v>
                </c:pt>
                <c:pt idx="1491">
                  <c:v>0.61428571428571443</c:v>
                </c:pt>
                <c:pt idx="1492">
                  <c:v>0.81428571428571428</c:v>
                </c:pt>
                <c:pt idx="1493">
                  <c:v>0.97142857142857153</c:v>
                </c:pt>
                <c:pt idx="1494">
                  <c:v>0.87142857142857133</c:v>
                </c:pt>
                <c:pt idx="1495">
                  <c:v>0.91428571428571437</c:v>
                </c:pt>
                <c:pt idx="1496">
                  <c:v>0.61428571428571421</c:v>
                </c:pt>
                <c:pt idx="1497">
                  <c:v>0.82857142857142863</c:v>
                </c:pt>
                <c:pt idx="1498">
                  <c:v>0.8571428571428571</c:v>
                </c:pt>
                <c:pt idx="1499">
                  <c:v>0.92857142857142871</c:v>
                </c:pt>
                <c:pt idx="1500">
                  <c:v>1.0571428571428572</c:v>
                </c:pt>
                <c:pt idx="1501">
                  <c:v>0.95714285714285718</c:v>
                </c:pt>
                <c:pt idx="1502">
                  <c:v>1.0142857142857145</c:v>
                </c:pt>
                <c:pt idx="1503">
                  <c:v>1.1285714285714288</c:v>
                </c:pt>
                <c:pt idx="1504">
                  <c:v>0.75714285714285712</c:v>
                </c:pt>
                <c:pt idx="1505">
                  <c:v>0.49999999999999989</c:v>
                </c:pt>
                <c:pt idx="1506">
                  <c:v>0.19999999999999998</c:v>
                </c:pt>
                <c:pt idx="1507">
                  <c:v>5.7142857142857162E-2</c:v>
                </c:pt>
                <c:pt idx="1508">
                  <c:v>-0.12857142857142856</c:v>
                </c:pt>
                <c:pt idx="1509">
                  <c:v>-4.285714285714283E-2</c:v>
                </c:pt>
                <c:pt idx="1510">
                  <c:v>-0.34285714285714292</c:v>
                </c:pt>
                <c:pt idx="1511">
                  <c:v>-0.58571428571428574</c:v>
                </c:pt>
                <c:pt idx="1512">
                  <c:v>-0.31428571428571433</c:v>
                </c:pt>
                <c:pt idx="1513">
                  <c:v>-8.5714285714285729E-2</c:v>
                </c:pt>
                <c:pt idx="1514">
                  <c:v>8.5714285714285701E-2</c:v>
                </c:pt>
                <c:pt idx="1515">
                  <c:v>0.58571428571428563</c:v>
                </c:pt>
                <c:pt idx="1516">
                  <c:v>0.6428571428571429</c:v>
                </c:pt>
                <c:pt idx="1517">
                  <c:v>1.1428571428571428</c:v>
                </c:pt>
                <c:pt idx="1518">
                  <c:v>1.5428571428571427</c:v>
                </c:pt>
                <c:pt idx="1519">
                  <c:v>1.5714285714285714</c:v>
                </c:pt>
                <c:pt idx="1520">
                  <c:v>1.4714285714285715</c:v>
                </c:pt>
                <c:pt idx="1521">
                  <c:v>1.3428571428571427</c:v>
                </c:pt>
                <c:pt idx="1522">
                  <c:v>1.0999999999999999</c:v>
                </c:pt>
                <c:pt idx="1523">
                  <c:v>1.0714285714285714</c:v>
                </c:pt>
                <c:pt idx="1524">
                  <c:v>0.87142857142857155</c:v>
                </c:pt>
                <c:pt idx="1525">
                  <c:v>0.6</c:v>
                </c:pt>
                <c:pt idx="1526">
                  <c:v>0.59999999999999987</c:v>
                </c:pt>
                <c:pt idx="1527">
                  <c:v>0.6428571428571429</c:v>
                </c:pt>
                <c:pt idx="1528">
                  <c:v>0.48571428571428571</c:v>
                </c:pt>
                <c:pt idx="1529">
                  <c:v>0.35714285714285715</c:v>
                </c:pt>
                <c:pt idx="1530">
                  <c:v>2.8571428571428532E-2</c:v>
                </c:pt>
                <c:pt idx="1531">
                  <c:v>-0.2857142857142857</c:v>
                </c:pt>
                <c:pt idx="1532">
                  <c:v>-0.35714285714285715</c:v>
                </c:pt>
                <c:pt idx="1533">
                  <c:v>-0.8</c:v>
                </c:pt>
                <c:pt idx="1534">
                  <c:v>-0.77142857142857146</c:v>
                </c:pt>
                <c:pt idx="1535">
                  <c:v>-0.6428571428571429</c:v>
                </c:pt>
                <c:pt idx="1536">
                  <c:v>-0.3714285714285715</c:v>
                </c:pt>
                <c:pt idx="1537">
                  <c:v>-9.9999999999999964E-2</c:v>
                </c:pt>
                <c:pt idx="1538">
                  <c:v>0.17142857142857146</c:v>
                </c:pt>
                <c:pt idx="1539">
                  <c:v>0.48571428571428571</c:v>
                </c:pt>
                <c:pt idx="1540">
                  <c:v>0.7</c:v>
                </c:pt>
                <c:pt idx="1541">
                  <c:v>0.61428571428571443</c:v>
                </c:pt>
                <c:pt idx="1542">
                  <c:v>0.45714285714285713</c:v>
                </c:pt>
                <c:pt idx="1543">
                  <c:v>0.15714285714285706</c:v>
                </c:pt>
                <c:pt idx="1544">
                  <c:v>1.428571428571429E-2</c:v>
                </c:pt>
                <c:pt idx="1545">
                  <c:v>-0.24285714285714285</c:v>
                </c:pt>
                <c:pt idx="1546">
                  <c:v>-0.21428571428571422</c:v>
                </c:pt>
                <c:pt idx="1547">
                  <c:v>-0.19999999999999998</c:v>
                </c:pt>
                <c:pt idx="1548">
                  <c:v>-0.29999999999999993</c:v>
                </c:pt>
                <c:pt idx="1549">
                  <c:v>-0.15714285714285717</c:v>
                </c:pt>
                <c:pt idx="1550">
                  <c:v>0</c:v>
                </c:pt>
                <c:pt idx="1551">
                  <c:v>7.1428571428571438E-2</c:v>
                </c:pt>
                <c:pt idx="1552">
                  <c:v>0.15714285714285717</c:v>
                </c:pt>
                <c:pt idx="1553">
                  <c:v>0.1142857142857143</c:v>
                </c:pt>
                <c:pt idx="1554">
                  <c:v>0.15714285714285717</c:v>
                </c:pt>
                <c:pt idx="1555">
                  <c:v>0.2857142857142857</c:v>
                </c:pt>
                <c:pt idx="1556">
                  <c:v>0.18571428571428572</c:v>
                </c:pt>
                <c:pt idx="1557">
                  <c:v>0.3428571428571428</c:v>
                </c:pt>
                <c:pt idx="1558">
                  <c:v>0.51428571428571423</c:v>
                </c:pt>
                <c:pt idx="1559">
                  <c:v>0.62857142857142867</c:v>
                </c:pt>
                <c:pt idx="1560">
                  <c:v>0.41428571428571431</c:v>
                </c:pt>
                <c:pt idx="1561">
                  <c:v>0.51428571428571435</c:v>
                </c:pt>
                <c:pt idx="1562">
                  <c:v>0.37142857142857139</c:v>
                </c:pt>
                <c:pt idx="1563">
                  <c:v>0.35714285714285721</c:v>
                </c:pt>
                <c:pt idx="1564">
                  <c:v>0</c:v>
                </c:pt>
                <c:pt idx="1565">
                  <c:v>-0.39999999999999997</c:v>
                </c:pt>
                <c:pt idx="1566">
                  <c:v>-0.45714285714285718</c:v>
                </c:pt>
                <c:pt idx="1567">
                  <c:v>-0.70000000000000007</c:v>
                </c:pt>
                <c:pt idx="1568">
                  <c:v>-0.98571428571428577</c:v>
                </c:pt>
                <c:pt idx="1569">
                  <c:v>-1.1285714285714286</c:v>
                </c:pt>
                <c:pt idx="1570">
                  <c:v>-1.2285714285714284</c:v>
                </c:pt>
                <c:pt idx="1571">
                  <c:v>-1.1428571428571428</c:v>
                </c:pt>
                <c:pt idx="1572">
                  <c:v>-0.79999999999999993</c:v>
                </c:pt>
                <c:pt idx="1573">
                  <c:v>-0.6</c:v>
                </c:pt>
                <c:pt idx="1574">
                  <c:v>-0.19999999999999993</c:v>
                </c:pt>
                <c:pt idx="1575">
                  <c:v>0.1</c:v>
                </c:pt>
                <c:pt idx="1576">
                  <c:v>0.39999999999999997</c:v>
                </c:pt>
                <c:pt idx="1577">
                  <c:v>0.51428571428571435</c:v>
                </c:pt>
                <c:pt idx="1578">
                  <c:v>0.5714285714285714</c:v>
                </c:pt>
                <c:pt idx="1579">
                  <c:v>8.5714285714285729E-2</c:v>
                </c:pt>
                <c:pt idx="1580">
                  <c:v>-0.11428571428571432</c:v>
                </c:pt>
                <c:pt idx="1581">
                  <c:v>-5.7142857142857127E-2</c:v>
                </c:pt>
                <c:pt idx="1582">
                  <c:v>-0.35714285714285715</c:v>
                </c:pt>
                <c:pt idx="1583">
                  <c:v>-0.27142857142857141</c:v>
                </c:pt>
                <c:pt idx="1584">
                  <c:v>-0.17142857142857146</c:v>
                </c:pt>
                <c:pt idx="1585">
                  <c:v>-1.4285714285714235E-2</c:v>
                </c:pt>
                <c:pt idx="1586">
                  <c:v>0.31428571428571433</c:v>
                </c:pt>
                <c:pt idx="1587">
                  <c:v>0.54285714285714282</c:v>
                </c:pt>
                <c:pt idx="1588">
                  <c:v>0.47142857142857142</c:v>
                </c:pt>
                <c:pt idx="1589">
                  <c:v>0.65714285714285714</c:v>
                </c:pt>
                <c:pt idx="1590">
                  <c:v>0.55714285714285716</c:v>
                </c:pt>
                <c:pt idx="1591">
                  <c:v>0.55714285714285716</c:v>
                </c:pt>
                <c:pt idx="1592">
                  <c:v>0.35714285714285715</c:v>
                </c:pt>
                <c:pt idx="1593">
                  <c:v>0.47142857142857142</c:v>
                </c:pt>
                <c:pt idx="1594">
                  <c:v>0.24285714285714288</c:v>
                </c:pt>
                <c:pt idx="1595">
                  <c:v>0.24285714285714288</c:v>
                </c:pt>
                <c:pt idx="1596">
                  <c:v>0.19999999999999998</c:v>
                </c:pt>
                <c:pt idx="1597">
                  <c:v>-4.2857142857142851E-2</c:v>
                </c:pt>
                <c:pt idx="1598">
                  <c:v>-0.14285714285714285</c:v>
                </c:pt>
                <c:pt idx="1599">
                  <c:v>-1.4285714285714266E-2</c:v>
                </c:pt>
                <c:pt idx="1600">
                  <c:v>-0.17142857142857146</c:v>
                </c:pt>
                <c:pt idx="1601">
                  <c:v>-0.12857142857142861</c:v>
                </c:pt>
                <c:pt idx="1602">
                  <c:v>-0.31428571428571433</c:v>
                </c:pt>
                <c:pt idx="1603">
                  <c:v>-0.24285714285714288</c:v>
                </c:pt>
                <c:pt idx="1604">
                  <c:v>-0.25714285714285712</c:v>
                </c:pt>
                <c:pt idx="1605">
                  <c:v>-0.27142857142857141</c:v>
                </c:pt>
                <c:pt idx="1606">
                  <c:v>-9.9999999999999992E-2</c:v>
                </c:pt>
                <c:pt idx="1607">
                  <c:v>-0.12857142857142859</c:v>
                </c:pt>
                <c:pt idx="1608">
                  <c:v>-2.8571428571428532E-2</c:v>
                </c:pt>
                <c:pt idx="1609">
                  <c:v>0.14285714285714285</c:v>
                </c:pt>
                <c:pt idx="1610">
                  <c:v>0.24285714285714285</c:v>
                </c:pt>
                <c:pt idx="1611">
                  <c:v>0.68571428571428572</c:v>
                </c:pt>
                <c:pt idx="1612">
                  <c:v>0.91428571428571437</c:v>
                </c:pt>
                <c:pt idx="1613">
                  <c:v>0.81428571428571428</c:v>
                </c:pt>
                <c:pt idx="1614">
                  <c:v>1.0571428571428572</c:v>
                </c:pt>
                <c:pt idx="1615">
                  <c:v>0.97142857142857153</c:v>
                </c:pt>
                <c:pt idx="1616">
                  <c:v>0.98571428571428577</c:v>
                </c:pt>
                <c:pt idx="1617">
                  <c:v>1.0285714285714285</c:v>
                </c:pt>
                <c:pt idx="1618">
                  <c:v>0.97142857142857153</c:v>
                </c:pt>
                <c:pt idx="1619">
                  <c:v>0.95714285714285707</c:v>
                </c:pt>
                <c:pt idx="1620">
                  <c:v>1.1285714285714286</c:v>
                </c:pt>
                <c:pt idx="1621">
                  <c:v>1.1000000000000001</c:v>
                </c:pt>
                <c:pt idx="1622">
                  <c:v>1.3857142857142859</c:v>
                </c:pt>
                <c:pt idx="1623">
                  <c:v>1.6571428571428573</c:v>
                </c:pt>
                <c:pt idx="1624">
                  <c:v>1.7428571428571427</c:v>
                </c:pt>
                <c:pt idx="1625">
                  <c:v>1.985714285714286</c:v>
                </c:pt>
                <c:pt idx="1626">
                  <c:v>1.9428571428571431</c:v>
                </c:pt>
                <c:pt idx="1627">
                  <c:v>1.5857142857142859</c:v>
                </c:pt>
                <c:pt idx="1628">
                  <c:v>1.5800000000000003</c:v>
                </c:pt>
                <c:pt idx="1629">
                  <c:v>1.2333333333333334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997456"/>
        <c:axId val="737000200"/>
      </c:scatterChart>
      <c:valAx>
        <c:axId val="736986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37003728"/>
        <c:crosses val="autoZero"/>
        <c:crossBetween val="midCat"/>
      </c:valAx>
      <c:valAx>
        <c:axId val="737003728"/>
        <c:scaling>
          <c:orientation val="minMax"/>
          <c:max val="4"/>
          <c:min val="-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36986480"/>
        <c:crosses val="autoZero"/>
        <c:crossBetween val="midCat"/>
      </c:valAx>
      <c:valAx>
        <c:axId val="737000200"/>
        <c:scaling>
          <c:orientation val="maxMin"/>
          <c:max val="3"/>
          <c:min val="-3"/>
        </c:scaling>
        <c:delete val="0"/>
        <c:axPos val="r"/>
        <c:numFmt formatCode="General" sourceLinked="1"/>
        <c:majorTickMark val="out"/>
        <c:minorTickMark val="none"/>
        <c:tickLblPos val="nextTo"/>
        <c:crossAx val="736997456"/>
        <c:crosses val="max"/>
        <c:crossBetween val="midCat"/>
      </c:valAx>
      <c:valAx>
        <c:axId val="73699745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370002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pre-1980 fit, extrapolated forward →</a:t>
            </a:r>
          </a:p>
        </c:rich>
      </c:tx>
      <c:layout>
        <c:manualLayout>
          <c:xMode val="edge"/>
          <c:yMode val="edge"/>
          <c:x val="0.49052071973838868"/>
          <c:y val="0.8399699612269049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0731229182373032E-2"/>
          <c:y val="0.1225237093976666"/>
          <c:w val="0.94701311420240719"/>
          <c:h val="0.83759422530212424"/>
        </c:manualLayout>
      </c:layout>
      <c:scatterChart>
        <c:scatterStyle val="lineMarker"/>
        <c:varyColors val="0"/>
        <c:ser>
          <c:idx val="1"/>
          <c:order val="0"/>
          <c:tx>
            <c:v> training interval</c:v>
          </c:tx>
          <c:spPr>
            <a:ln w="635000" cap="sq">
              <a:solidFill>
                <a:srgbClr val="00B0F0">
                  <a:alpha val="39000"/>
                </a:srgbClr>
              </a:solidFill>
              <a:bevel/>
            </a:ln>
            <a:effectLst/>
          </c:spPr>
          <c:marker>
            <c:symbol val="none"/>
          </c:marker>
          <c:xVal>
            <c:numRef>
              <c:f>compactUp!$AE$15:$AE$20</c:f>
              <c:numCache>
                <c:formatCode>General</c:formatCode>
                <c:ptCount val="6"/>
                <c:pt idx="0">
                  <c:v>1880</c:v>
                </c:pt>
                <c:pt idx="1">
                  <c:v>1950.5</c:v>
                </c:pt>
                <c:pt idx="3">
                  <c:v>1950</c:v>
                </c:pt>
                <c:pt idx="4">
                  <c:v>1980</c:v>
                </c:pt>
                <c:pt idx="5">
                  <c:v>1.5370271303874934</c:v>
                </c:pt>
              </c:numCache>
            </c:numRef>
          </c:xVal>
          <c:yVal>
            <c:numRef>
              <c:f>compactUp!$AF$15:$AF$20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</c:v>
                </c:pt>
              </c:numCache>
            </c:numRef>
          </c:yVal>
          <c:smooth val="0"/>
        </c:ser>
        <c:ser>
          <c:idx val="2"/>
          <c:order val="1"/>
          <c:tx>
            <c:v>SOI nino34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compactUp!$B$22:$B$1701</c:f>
              <c:numCache>
                <c:formatCode>General</c:formatCode>
                <c:ptCount val="1680"/>
                <c:pt idx="0">
                  <c:v>1880</c:v>
                </c:pt>
                <c:pt idx="1">
                  <c:v>1880.0833333333333</c:v>
                </c:pt>
                <c:pt idx="2">
                  <c:v>1880.1666666666665</c:v>
                </c:pt>
                <c:pt idx="3">
                  <c:v>1880.2499999999998</c:v>
                </c:pt>
                <c:pt idx="4">
                  <c:v>1880.333333333333</c:v>
                </c:pt>
                <c:pt idx="5">
                  <c:v>1880.4166666666663</c:v>
                </c:pt>
                <c:pt idx="6">
                  <c:v>1880.4999999999995</c:v>
                </c:pt>
                <c:pt idx="7">
                  <c:v>1880.5833333333328</c:v>
                </c:pt>
                <c:pt idx="8">
                  <c:v>1880.6666666666661</c:v>
                </c:pt>
                <c:pt idx="9">
                  <c:v>1880.7499999999993</c:v>
                </c:pt>
                <c:pt idx="10">
                  <c:v>1880.8333333333326</c:v>
                </c:pt>
                <c:pt idx="11">
                  <c:v>1880.9166666666658</c:v>
                </c:pt>
                <c:pt idx="12">
                  <c:v>1880.9999999999991</c:v>
                </c:pt>
                <c:pt idx="13">
                  <c:v>1881.0833333333323</c:v>
                </c:pt>
                <c:pt idx="14">
                  <c:v>1881.1666666666656</c:v>
                </c:pt>
                <c:pt idx="15">
                  <c:v>1881.2499999999989</c:v>
                </c:pt>
                <c:pt idx="16">
                  <c:v>1881.3333333333321</c:v>
                </c:pt>
                <c:pt idx="17">
                  <c:v>1881.4166666666654</c:v>
                </c:pt>
                <c:pt idx="18">
                  <c:v>1881.4999999999986</c:v>
                </c:pt>
                <c:pt idx="19">
                  <c:v>1881.5833333333319</c:v>
                </c:pt>
                <c:pt idx="20">
                  <c:v>1881.6666666666652</c:v>
                </c:pt>
                <c:pt idx="21">
                  <c:v>1881.7499999999984</c:v>
                </c:pt>
                <c:pt idx="22">
                  <c:v>1881.8333333333317</c:v>
                </c:pt>
                <c:pt idx="23">
                  <c:v>1881.9166666666649</c:v>
                </c:pt>
                <c:pt idx="24">
                  <c:v>1881.9999999999982</c:v>
                </c:pt>
                <c:pt idx="25">
                  <c:v>1882.0833333333314</c:v>
                </c:pt>
                <c:pt idx="26">
                  <c:v>1882.1666666666647</c:v>
                </c:pt>
                <c:pt idx="27">
                  <c:v>1882.249999999998</c:v>
                </c:pt>
                <c:pt idx="28">
                  <c:v>1882.3333333333312</c:v>
                </c:pt>
                <c:pt idx="29">
                  <c:v>1882.4166666666645</c:v>
                </c:pt>
                <c:pt idx="30">
                  <c:v>1882.4999999999977</c:v>
                </c:pt>
                <c:pt idx="31">
                  <c:v>1882.583333333331</c:v>
                </c:pt>
                <c:pt idx="32">
                  <c:v>1882.6666666666642</c:v>
                </c:pt>
                <c:pt idx="33">
                  <c:v>1882.7499999999975</c:v>
                </c:pt>
                <c:pt idx="34">
                  <c:v>1882.8333333333308</c:v>
                </c:pt>
                <c:pt idx="35">
                  <c:v>1882.916666666664</c:v>
                </c:pt>
                <c:pt idx="36">
                  <c:v>1882.9999999999973</c:v>
                </c:pt>
                <c:pt idx="37">
                  <c:v>1883.0833333333305</c:v>
                </c:pt>
                <c:pt idx="38">
                  <c:v>1883.1666666666638</c:v>
                </c:pt>
                <c:pt idx="39">
                  <c:v>1883.249999999997</c:v>
                </c:pt>
                <c:pt idx="40">
                  <c:v>1883.3333333333303</c:v>
                </c:pt>
                <c:pt idx="41">
                  <c:v>1883.4166666666636</c:v>
                </c:pt>
                <c:pt idx="42">
                  <c:v>1883.4999999999968</c:v>
                </c:pt>
                <c:pt idx="43">
                  <c:v>1883.5833333333301</c:v>
                </c:pt>
                <c:pt idx="44">
                  <c:v>1883.6666666666633</c:v>
                </c:pt>
                <c:pt idx="45">
                  <c:v>1883.7499999999966</c:v>
                </c:pt>
                <c:pt idx="46">
                  <c:v>1883.8333333333298</c:v>
                </c:pt>
                <c:pt idx="47">
                  <c:v>1883.9166666666631</c:v>
                </c:pt>
                <c:pt idx="48">
                  <c:v>1883.9999999999964</c:v>
                </c:pt>
                <c:pt idx="49">
                  <c:v>1884.0833333333296</c:v>
                </c:pt>
                <c:pt idx="50">
                  <c:v>1884.1666666666629</c:v>
                </c:pt>
                <c:pt idx="51">
                  <c:v>1884.2499999999961</c:v>
                </c:pt>
                <c:pt idx="52">
                  <c:v>1884.3333333333294</c:v>
                </c:pt>
                <c:pt idx="53">
                  <c:v>1884.4166666666626</c:v>
                </c:pt>
                <c:pt idx="54">
                  <c:v>1884.4999999999959</c:v>
                </c:pt>
                <c:pt idx="55">
                  <c:v>1884.5833333333292</c:v>
                </c:pt>
                <c:pt idx="56">
                  <c:v>1884.6666666666624</c:v>
                </c:pt>
                <c:pt idx="57">
                  <c:v>1884.7499999999957</c:v>
                </c:pt>
                <c:pt idx="58">
                  <c:v>1884.8333333333289</c:v>
                </c:pt>
                <c:pt idx="59">
                  <c:v>1884.9166666666622</c:v>
                </c:pt>
                <c:pt idx="60">
                  <c:v>1884.9999999999955</c:v>
                </c:pt>
                <c:pt idx="61">
                  <c:v>1885.0833333333287</c:v>
                </c:pt>
                <c:pt idx="62">
                  <c:v>1885.166666666662</c:v>
                </c:pt>
                <c:pt idx="63">
                  <c:v>1885.2499999999952</c:v>
                </c:pt>
                <c:pt idx="64">
                  <c:v>1885.3333333333285</c:v>
                </c:pt>
                <c:pt idx="65">
                  <c:v>1885.4166666666617</c:v>
                </c:pt>
                <c:pt idx="66">
                  <c:v>1885.499999999995</c:v>
                </c:pt>
                <c:pt idx="67">
                  <c:v>1885.5833333333283</c:v>
                </c:pt>
                <c:pt idx="68">
                  <c:v>1885.6666666666615</c:v>
                </c:pt>
                <c:pt idx="69">
                  <c:v>1885.7499999999948</c:v>
                </c:pt>
                <c:pt idx="70">
                  <c:v>1885.833333333328</c:v>
                </c:pt>
                <c:pt idx="71">
                  <c:v>1885.9166666666613</c:v>
                </c:pt>
                <c:pt idx="72">
                  <c:v>1885.9999999999945</c:v>
                </c:pt>
                <c:pt idx="73">
                  <c:v>1886.0833333333278</c:v>
                </c:pt>
                <c:pt idx="74">
                  <c:v>1886.1666666666611</c:v>
                </c:pt>
                <c:pt idx="75">
                  <c:v>1886.2499999999943</c:v>
                </c:pt>
                <c:pt idx="76">
                  <c:v>1886.3333333333276</c:v>
                </c:pt>
                <c:pt idx="77">
                  <c:v>1886.4166666666608</c:v>
                </c:pt>
                <c:pt idx="78">
                  <c:v>1886.4999999999941</c:v>
                </c:pt>
                <c:pt idx="79">
                  <c:v>1886.5833333333273</c:v>
                </c:pt>
                <c:pt idx="80">
                  <c:v>1886.6666666666606</c:v>
                </c:pt>
                <c:pt idx="81">
                  <c:v>1886.7499999999939</c:v>
                </c:pt>
                <c:pt idx="82">
                  <c:v>1886.8333333333271</c:v>
                </c:pt>
                <c:pt idx="83">
                  <c:v>1886.9166666666604</c:v>
                </c:pt>
                <c:pt idx="84">
                  <c:v>1886.9999999999936</c:v>
                </c:pt>
                <c:pt idx="85">
                  <c:v>1887.0833333333269</c:v>
                </c:pt>
                <c:pt idx="86">
                  <c:v>1887.1666666666601</c:v>
                </c:pt>
                <c:pt idx="87">
                  <c:v>1887.2499999999934</c:v>
                </c:pt>
                <c:pt idx="88">
                  <c:v>1887.3333333333267</c:v>
                </c:pt>
                <c:pt idx="89">
                  <c:v>1887.4166666666599</c:v>
                </c:pt>
                <c:pt idx="90">
                  <c:v>1887.4999999999932</c:v>
                </c:pt>
                <c:pt idx="91">
                  <c:v>1887.5833333333264</c:v>
                </c:pt>
                <c:pt idx="92">
                  <c:v>1887.6666666666597</c:v>
                </c:pt>
                <c:pt idx="93">
                  <c:v>1887.749999999993</c:v>
                </c:pt>
                <c:pt idx="94">
                  <c:v>1887.8333333333262</c:v>
                </c:pt>
                <c:pt idx="95">
                  <c:v>1887.9166666666595</c:v>
                </c:pt>
                <c:pt idx="96">
                  <c:v>1887.9999999999927</c:v>
                </c:pt>
                <c:pt idx="97">
                  <c:v>1888.083333333326</c:v>
                </c:pt>
                <c:pt idx="98">
                  <c:v>1888.1666666666592</c:v>
                </c:pt>
                <c:pt idx="99">
                  <c:v>1888.2499999999925</c:v>
                </c:pt>
                <c:pt idx="100">
                  <c:v>1888.3333333333258</c:v>
                </c:pt>
                <c:pt idx="101">
                  <c:v>1888.416666666659</c:v>
                </c:pt>
                <c:pt idx="102">
                  <c:v>1888.4999999999923</c:v>
                </c:pt>
                <c:pt idx="103">
                  <c:v>1888.5833333333255</c:v>
                </c:pt>
                <c:pt idx="104">
                  <c:v>1888.6666666666588</c:v>
                </c:pt>
                <c:pt idx="105">
                  <c:v>1888.749999999992</c:v>
                </c:pt>
                <c:pt idx="106">
                  <c:v>1888.8333333333253</c:v>
                </c:pt>
                <c:pt idx="107">
                  <c:v>1888.9166666666586</c:v>
                </c:pt>
                <c:pt idx="108">
                  <c:v>1888.9999999999918</c:v>
                </c:pt>
                <c:pt idx="109">
                  <c:v>1889.0833333333251</c:v>
                </c:pt>
                <c:pt idx="110">
                  <c:v>1889.1666666666583</c:v>
                </c:pt>
                <c:pt idx="111">
                  <c:v>1889.2499999999916</c:v>
                </c:pt>
                <c:pt idx="112">
                  <c:v>1889.3333333333248</c:v>
                </c:pt>
                <c:pt idx="113">
                  <c:v>1889.4166666666581</c:v>
                </c:pt>
                <c:pt idx="114">
                  <c:v>1889.4999999999914</c:v>
                </c:pt>
                <c:pt idx="115">
                  <c:v>1889.5833333333246</c:v>
                </c:pt>
                <c:pt idx="116">
                  <c:v>1889.6666666666579</c:v>
                </c:pt>
                <c:pt idx="117">
                  <c:v>1889.7499999999911</c:v>
                </c:pt>
                <c:pt idx="118">
                  <c:v>1889.8333333333244</c:v>
                </c:pt>
                <c:pt idx="119">
                  <c:v>1889.9166666666576</c:v>
                </c:pt>
                <c:pt idx="120">
                  <c:v>1889.9999999999909</c:v>
                </c:pt>
                <c:pt idx="121">
                  <c:v>1890.0833333333242</c:v>
                </c:pt>
                <c:pt idx="122">
                  <c:v>1890.1666666666574</c:v>
                </c:pt>
                <c:pt idx="123">
                  <c:v>1890.2499999999907</c:v>
                </c:pt>
                <c:pt idx="124">
                  <c:v>1890.3333333333239</c:v>
                </c:pt>
                <c:pt idx="125">
                  <c:v>1890.4166666666572</c:v>
                </c:pt>
                <c:pt idx="126">
                  <c:v>1890.4999999999905</c:v>
                </c:pt>
                <c:pt idx="127">
                  <c:v>1890.5833333333237</c:v>
                </c:pt>
                <c:pt idx="128">
                  <c:v>1890.666666666657</c:v>
                </c:pt>
                <c:pt idx="129">
                  <c:v>1890.7499999999902</c:v>
                </c:pt>
                <c:pt idx="130">
                  <c:v>1890.8333333333235</c:v>
                </c:pt>
                <c:pt idx="131">
                  <c:v>1890.9166666666567</c:v>
                </c:pt>
                <c:pt idx="132">
                  <c:v>1890.99999999999</c:v>
                </c:pt>
                <c:pt idx="133">
                  <c:v>1891.0833333333233</c:v>
                </c:pt>
                <c:pt idx="134">
                  <c:v>1891.1666666666565</c:v>
                </c:pt>
                <c:pt idx="135">
                  <c:v>1891.2499999999898</c:v>
                </c:pt>
                <c:pt idx="136">
                  <c:v>1891.333333333323</c:v>
                </c:pt>
                <c:pt idx="137">
                  <c:v>1891.4166666666563</c:v>
                </c:pt>
                <c:pt idx="138">
                  <c:v>1891.4999999999895</c:v>
                </c:pt>
                <c:pt idx="139">
                  <c:v>1891.5833333333228</c:v>
                </c:pt>
                <c:pt idx="140">
                  <c:v>1891.6666666666561</c:v>
                </c:pt>
                <c:pt idx="141">
                  <c:v>1891.7499999999893</c:v>
                </c:pt>
                <c:pt idx="142">
                  <c:v>1891.8333333333226</c:v>
                </c:pt>
                <c:pt idx="143">
                  <c:v>1891.9166666666558</c:v>
                </c:pt>
                <c:pt idx="144">
                  <c:v>1891.9999999999891</c:v>
                </c:pt>
                <c:pt idx="145">
                  <c:v>1892.0833333333223</c:v>
                </c:pt>
                <c:pt idx="146">
                  <c:v>1892.1666666666556</c:v>
                </c:pt>
                <c:pt idx="147">
                  <c:v>1892.2499999999889</c:v>
                </c:pt>
                <c:pt idx="148">
                  <c:v>1892.3333333333221</c:v>
                </c:pt>
                <c:pt idx="149">
                  <c:v>1892.4166666666554</c:v>
                </c:pt>
                <c:pt idx="150">
                  <c:v>1892.4999999999886</c:v>
                </c:pt>
                <c:pt idx="151">
                  <c:v>1892.5833333333219</c:v>
                </c:pt>
                <c:pt idx="152">
                  <c:v>1892.6666666666551</c:v>
                </c:pt>
                <c:pt idx="153">
                  <c:v>1892.7499999999884</c:v>
                </c:pt>
                <c:pt idx="154">
                  <c:v>1892.8333333333217</c:v>
                </c:pt>
                <c:pt idx="155">
                  <c:v>1892.9166666666549</c:v>
                </c:pt>
                <c:pt idx="156">
                  <c:v>1892.9999999999882</c:v>
                </c:pt>
                <c:pt idx="157">
                  <c:v>1893.0833333333214</c:v>
                </c:pt>
                <c:pt idx="158">
                  <c:v>1893.1666666666547</c:v>
                </c:pt>
                <c:pt idx="159">
                  <c:v>1893.2499999999879</c:v>
                </c:pt>
                <c:pt idx="160">
                  <c:v>1893.3333333333212</c:v>
                </c:pt>
                <c:pt idx="161">
                  <c:v>1893.4166666666545</c:v>
                </c:pt>
                <c:pt idx="162">
                  <c:v>1893.4999999999877</c:v>
                </c:pt>
                <c:pt idx="163">
                  <c:v>1893.583333333321</c:v>
                </c:pt>
                <c:pt idx="164">
                  <c:v>1893.6666666666542</c:v>
                </c:pt>
                <c:pt idx="165">
                  <c:v>1893.7499999999875</c:v>
                </c:pt>
                <c:pt idx="166">
                  <c:v>1893.8333333333208</c:v>
                </c:pt>
                <c:pt idx="167">
                  <c:v>1893.916666666654</c:v>
                </c:pt>
                <c:pt idx="168">
                  <c:v>1893.9999999999873</c:v>
                </c:pt>
                <c:pt idx="169">
                  <c:v>1894.0833333333205</c:v>
                </c:pt>
                <c:pt idx="170">
                  <c:v>1894.1666666666538</c:v>
                </c:pt>
                <c:pt idx="171">
                  <c:v>1894.249999999987</c:v>
                </c:pt>
                <c:pt idx="172">
                  <c:v>1894.3333333333203</c:v>
                </c:pt>
                <c:pt idx="173">
                  <c:v>1894.4166666666536</c:v>
                </c:pt>
                <c:pt idx="174">
                  <c:v>1894.4999999999868</c:v>
                </c:pt>
                <c:pt idx="175">
                  <c:v>1894.5833333333201</c:v>
                </c:pt>
                <c:pt idx="176">
                  <c:v>1894.6666666666533</c:v>
                </c:pt>
                <c:pt idx="177">
                  <c:v>1894.7499999999866</c:v>
                </c:pt>
                <c:pt idx="178">
                  <c:v>1894.8333333333198</c:v>
                </c:pt>
                <c:pt idx="179">
                  <c:v>1894.9166666666531</c:v>
                </c:pt>
                <c:pt idx="180">
                  <c:v>1894.9999999999864</c:v>
                </c:pt>
                <c:pt idx="181">
                  <c:v>1895.0833333333196</c:v>
                </c:pt>
                <c:pt idx="182">
                  <c:v>1895.1666666666529</c:v>
                </c:pt>
                <c:pt idx="183">
                  <c:v>1895.2499999999861</c:v>
                </c:pt>
                <c:pt idx="184">
                  <c:v>1895.3333333333194</c:v>
                </c:pt>
                <c:pt idx="185">
                  <c:v>1895.4166666666526</c:v>
                </c:pt>
                <c:pt idx="186">
                  <c:v>1895.4999999999859</c:v>
                </c:pt>
                <c:pt idx="187">
                  <c:v>1895.5833333333192</c:v>
                </c:pt>
                <c:pt idx="188">
                  <c:v>1895.6666666666524</c:v>
                </c:pt>
                <c:pt idx="189">
                  <c:v>1895.7499999999857</c:v>
                </c:pt>
                <c:pt idx="190">
                  <c:v>1895.8333333333189</c:v>
                </c:pt>
                <c:pt idx="191">
                  <c:v>1895.9166666666522</c:v>
                </c:pt>
                <c:pt idx="192">
                  <c:v>1895.9999999999854</c:v>
                </c:pt>
                <c:pt idx="193">
                  <c:v>1896.0833333333187</c:v>
                </c:pt>
                <c:pt idx="194">
                  <c:v>1896.166666666652</c:v>
                </c:pt>
                <c:pt idx="195">
                  <c:v>1896.2499999999852</c:v>
                </c:pt>
                <c:pt idx="196">
                  <c:v>1896.3333333333185</c:v>
                </c:pt>
                <c:pt idx="197">
                  <c:v>1896.4166666666517</c:v>
                </c:pt>
                <c:pt idx="198">
                  <c:v>1896.499999999985</c:v>
                </c:pt>
                <c:pt idx="199">
                  <c:v>1896.5833333333183</c:v>
                </c:pt>
                <c:pt idx="200">
                  <c:v>1896.6666666666515</c:v>
                </c:pt>
                <c:pt idx="201">
                  <c:v>1896.7499999999848</c:v>
                </c:pt>
                <c:pt idx="202">
                  <c:v>1896.833333333318</c:v>
                </c:pt>
                <c:pt idx="203">
                  <c:v>1896.9166666666513</c:v>
                </c:pt>
                <c:pt idx="204">
                  <c:v>1896.9999999999845</c:v>
                </c:pt>
                <c:pt idx="205">
                  <c:v>1897.0833333333178</c:v>
                </c:pt>
                <c:pt idx="206">
                  <c:v>1897.1666666666511</c:v>
                </c:pt>
                <c:pt idx="207">
                  <c:v>1897.2499999999843</c:v>
                </c:pt>
                <c:pt idx="208">
                  <c:v>1897.3333333333176</c:v>
                </c:pt>
                <c:pt idx="209">
                  <c:v>1897.4166666666508</c:v>
                </c:pt>
                <c:pt idx="210">
                  <c:v>1897.4999999999841</c:v>
                </c:pt>
                <c:pt idx="211">
                  <c:v>1897.5833333333173</c:v>
                </c:pt>
                <c:pt idx="212">
                  <c:v>1897.6666666666506</c:v>
                </c:pt>
                <c:pt idx="213">
                  <c:v>1897.7499999999839</c:v>
                </c:pt>
                <c:pt idx="214">
                  <c:v>1897.8333333333171</c:v>
                </c:pt>
                <c:pt idx="215">
                  <c:v>1897.9166666666504</c:v>
                </c:pt>
                <c:pt idx="216">
                  <c:v>1897.9999999999836</c:v>
                </c:pt>
                <c:pt idx="217">
                  <c:v>1898.0833333333169</c:v>
                </c:pt>
                <c:pt idx="218">
                  <c:v>1898.1666666666501</c:v>
                </c:pt>
                <c:pt idx="219">
                  <c:v>1898.2499999999834</c:v>
                </c:pt>
                <c:pt idx="220">
                  <c:v>1898.3333333333167</c:v>
                </c:pt>
                <c:pt idx="221">
                  <c:v>1898.4166666666499</c:v>
                </c:pt>
                <c:pt idx="222">
                  <c:v>1898.4999999999832</c:v>
                </c:pt>
                <c:pt idx="223">
                  <c:v>1898.5833333333164</c:v>
                </c:pt>
                <c:pt idx="224">
                  <c:v>1898.6666666666497</c:v>
                </c:pt>
                <c:pt idx="225">
                  <c:v>1898.7499999999829</c:v>
                </c:pt>
                <c:pt idx="226">
                  <c:v>1898.8333333333162</c:v>
                </c:pt>
                <c:pt idx="227">
                  <c:v>1898.9166666666495</c:v>
                </c:pt>
                <c:pt idx="228">
                  <c:v>1898.9999999999827</c:v>
                </c:pt>
                <c:pt idx="229">
                  <c:v>1899.083333333316</c:v>
                </c:pt>
                <c:pt idx="230">
                  <c:v>1899.1666666666492</c:v>
                </c:pt>
                <c:pt idx="231">
                  <c:v>1899.2499999999825</c:v>
                </c:pt>
                <c:pt idx="232">
                  <c:v>1899.3333333333157</c:v>
                </c:pt>
                <c:pt idx="233">
                  <c:v>1899.416666666649</c:v>
                </c:pt>
                <c:pt idx="234">
                  <c:v>1899.4999999999823</c:v>
                </c:pt>
                <c:pt idx="235">
                  <c:v>1899.5833333333155</c:v>
                </c:pt>
                <c:pt idx="236">
                  <c:v>1899.6666666666488</c:v>
                </c:pt>
                <c:pt idx="237">
                  <c:v>1899.749999999982</c:v>
                </c:pt>
                <c:pt idx="238">
                  <c:v>1899.8333333333153</c:v>
                </c:pt>
                <c:pt idx="239">
                  <c:v>1899.9166666666486</c:v>
                </c:pt>
                <c:pt idx="240">
                  <c:v>1899.9999999999818</c:v>
                </c:pt>
                <c:pt idx="241">
                  <c:v>1900.0833333333151</c:v>
                </c:pt>
                <c:pt idx="242">
                  <c:v>1900.1666666666483</c:v>
                </c:pt>
                <c:pt idx="243">
                  <c:v>1900.2499999999816</c:v>
                </c:pt>
                <c:pt idx="244">
                  <c:v>1900.3333333333148</c:v>
                </c:pt>
                <c:pt idx="245">
                  <c:v>1900.4166666666481</c:v>
                </c:pt>
                <c:pt idx="246">
                  <c:v>1900.4999999999814</c:v>
                </c:pt>
                <c:pt idx="247">
                  <c:v>1900.5833333333146</c:v>
                </c:pt>
                <c:pt idx="248">
                  <c:v>1900.6666666666479</c:v>
                </c:pt>
                <c:pt idx="249">
                  <c:v>1900.7499999999811</c:v>
                </c:pt>
                <c:pt idx="250">
                  <c:v>1900.8333333333144</c:v>
                </c:pt>
                <c:pt idx="251">
                  <c:v>1900.9166666666476</c:v>
                </c:pt>
                <c:pt idx="252">
                  <c:v>1900.9999999999809</c:v>
                </c:pt>
                <c:pt idx="253">
                  <c:v>1901.0833333333142</c:v>
                </c:pt>
                <c:pt idx="254">
                  <c:v>1901.1666666666474</c:v>
                </c:pt>
                <c:pt idx="255">
                  <c:v>1901.2499999999807</c:v>
                </c:pt>
                <c:pt idx="256">
                  <c:v>1901.3333333333139</c:v>
                </c:pt>
                <c:pt idx="257">
                  <c:v>1901.4166666666472</c:v>
                </c:pt>
                <c:pt idx="258">
                  <c:v>1901.4999999999804</c:v>
                </c:pt>
                <c:pt idx="259">
                  <c:v>1901.5833333333137</c:v>
                </c:pt>
                <c:pt idx="260">
                  <c:v>1901.666666666647</c:v>
                </c:pt>
                <c:pt idx="261">
                  <c:v>1901.7499999999802</c:v>
                </c:pt>
                <c:pt idx="262">
                  <c:v>1901.8333333333135</c:v>
                </c:pt>
                <c:pt idx="263">
                  <c:v>1901.9166666666467</c:v>
                </c:pt>
                <c:pt idx="264">
                  <c:v>1901.99999999998</c:v>
                </c:pt>
                <c:pt idx="265">
                  <c:v>1902.0833333333132</c:v>
                </c:pt>
                <c:pt idx="266">
                  <c:v>1902.1666666666465</c:v>
                </c:pt>
                <c:pt idx="267">
                  <c:v>1902.2499999999798</c:v>
                </c:pt>
                <c:pt idx="268">
                  <c:v>1902.333333333313</c:v>
                </c:pt>
                <c:pt idx="269">
                  <c:v>1902.4166666666463</c:v>
                </c:pt>
                <c:pt idx="270">
                  <c:v>1902.4999999999795</c:v>
                </c:pt>
                <c:pt idx="271">
                  <c:v>1902.5833333333128</c:v>
                </c:pt>
                <c:pt idx="272">
                  <c:v>1902.6666666666461</c:v>
                </c:pt>
                <c:pt idx="273">
                  <c:v>1902.7499999999793</c:v>
                </c:pt>
                <c:pt idx="274">
                  <c:v>1902.8333333333126</c:v>
                </c:pt>
                <c:pt idx="275">
                  <c:v>1902.9166666666458</c:v>
                </c:pt>
                <c:pt idx="276">
                  <c:v>1902.9999999999791</c:v>
                </c:pt>
                <c:pt idx="277">
                  <c:v>1903.0833333333123</c:v>
                </c:pt>
                <c:pt idx="278">
                  <c:v>1903.1666666666456</c:v>
                </c:pt>
                <c:pt idx="279">
                  <c:v>1903.2499999999789</c:v>
                </c:pt>
                <c:pt idx="280">
                  <c:v>1903.3333333333121</c:v>
                </c:pt>
                <c:pt idx="281">
                  <c:v>1903.4166666666454</c:v>
                </c:pt>
                <c:pt idx="282">
                  <c:v>1903.4999999999786</c:v>
                </c:pt>
                <c:pt idx="283">
                  <c:v>1903.5833333333119</c:v>
                </c:pt>
                <c:pt idx="284">
                  <c:v>1903.6666666666451</c:v>
                </c:pt>
                <c:pt idx="285">
                  <c:v>1903.7499999999784</c:v>
                </c:pt>
                <c:pt idx="286">
                  <c:v>1903.8333333333117</c:v>
                </c:pt>
                <c:pt idx="287">
                  <c:v>1903.9166666666449</c:v>
                </c:pt>
                <c:pt idx="288">
                  <c:v>1903.9999999999782</c:v>
                </c:pt>
                <c:pt idx="289">
                  <c:v>1904.0833333333114</c:v>
                </c:pt>
                <c:pt idx="290">
                  <c:v>1904.1666666666447</c:v>
                </c:pt>
                <c:pt idx="291">
                  <c:v>1904.2499999999779</c:v>
                </c:pt>
                <c:pt idx="292">
                  <c:v>1904.3333333333112</c:v>
                </c:pt>
                <c:pt idx="293">
                  <c:v>1904.4166666666445</c:v>
                </c:pt>
                <c:pt idx="294">
                  <c:v>1904.4999999999777</c:v>
                </c:pt>
                <c:pt idx="295">
                  <c:v>1904.583333333311</c:v>
                </c:pt>
                <c:pt idx="296">
                  <c:v>1904.6666666666442</c:v>
                </c:pt>
                <c:pt idx="297">
                  <c:v>1904.7499999999775</c:v>
                </c:pt>
                <c:pt idx="298">
                  <c:v>1904.8333333333107</c:v>
                </c:pt>
                <c:pt idx="299">
                  <c:v>1904.916666666644</c:v>
                </c:pt>
                <c:pt idx="300">
                  <c:v>1904.9999999999773</c:v>
                </c:pt>
                <c:pt idx="301">
                  <c:v>1905.0833333333105</c:v>
                </c:pt>
                <c:pt idx="302">
                  <c:v>1905.1666666666438</c:v>
                </c:pt>
                <c:pt idx="303">
                  <c:v>1905.249999999977</c:v>
                </c:pt>
                <c:pt idx="304">
                  <c:v>1905.3333333333103</c:v>
                </c:pt>
                <c:pt idx="305">
                  <c:v>1905.4166666666436</c:v>
                </c:pt>
                <c:pt idx="306">
                  <c:v>1905.4999999999768</c:v>
                </c:pt>
                <c:pt idx="307">
                  <c:v>1905.5833333333101</c:v>
                </c:pt>
                <c:pt idx="308">
                  <c:v>1905.6666666666433</c:v>
                </c:pt>
                <c:pt idx="309">
                  <c:v>1905.7499999999766</c:v>
                </c:pt>
                <c:pt idx="310">
                  <c:v>1905.8333333333098</c:v>
                </c:pt>
                <c:pt idx="311">
                  <c:v>1905.9166666666431</c:v>
                </c:pt>
                <c:pt idx="312">
                  <c:v>1905.9999999999764</c:v>
                </c:pt>
                <c:pt idx="313">
                  <c:v>1906.0833333333096</c:v>
                </c:pt>
                <c:pt idx="314">
                  <c:v>1906.1666666666429</c:v>
                </c:pt>
                <c:pt idx="315">
                  <c:v>1906.2499999999761</c:v>
                </c:pt>
                <c:pt idx="316">
                  <c:v>1906.3333333333094</c:v>
                </c:pt>
                <c:pt idx="317">
                  <c:v>1906.4166666666426</c:v>
                </c:pt>
                <c:pt idx="318">
                  <c:v>1906.4999999999759</c:v>
                </c:pt>
                <c:pt idx="319">
                  <c:v>1906.5833333333092</c:v>
                </c:pt>
                <c:pt idx="320">
                  <c:v>1906.6666666666424</c:v>
                </c:pt>
                <c:pt idx="321">
                  <c:v>1906.7499999999757</c:v>
                </c:pt>
                <c:pt idx="322">
                  <c:v>1906.8333333333089</c:v>
                </c:pt>
                <c:pt idx="323">
                  <c:v>1906.9166666666422</c:v>
                </c:pt>
                <c:pt idx="324">
                  <c:v>1906.9999999999754</c:v>
                </c:pt>
                <c:pt idx="325">
                  <c:v>1907.0833333333087</c:v>
                </c:pt>
                <c:pt idx="326">
                  <c:v>1907.166666666642</c:v>
                </c:pt>
                <c:pt idx="327">
                  <c:v>1907.2499999999752</c:v>
                </c:pt>
                <c:pt idx="328">
                  <c:v>1907.3333333333085</c:v>
                </c:pt>
                <c:pt idx="329">
                  <c:v>1907.4166666666417</c:v>
                </c:pt>
                <c:pt idx="330">
                  <c:v>1907.499999999975</c:v>
                </c:pt>
                <c:pt idx="331">
                  <c:v>1907.5833333333082</c:v>
                </c:pt>
                <c:pt idx="332">
                  <c:v>1907.6666666666415</c:v>
                </c:pt>
                <c:pt idx="333">
                  <c:v>1907.7499999999748</c:v>
                </c:pt>
                <c:pt idx="334">
                  <c:v>1907.833333333308</c:v>
                </c:pt>
                <c:pt idx="335">
                  <c:v>1907.9166666666413</c:v>
                </c:pt>
                <c:pt idx="336">
                  <c:v>1907.9999999999745</c:v>
                </c:pt>
                <c:pt idx="337">
                  <c:v>1908.0833333333078</c:v>
                </c:pt>
                <c:pt idx="338">
                  <c:v>1908.166666666641</c:v>
                </c:pt>
                <c:pt idx="339">
                  <c:v>1908.2499999999743</c:v>
                </c:pt>
                <c:pt idx="340">
                  <c:v>1908.3333333333076</c:v>
                </c:pt>
                <c:pt idx="341">
                  <c:v>1908.4166666666408</c:v>
                </c:pt>
                <c:pt idx="342">
                  <c:v>1908.4999999999741</c:v>
                </c:pt>
                <c:pt idx="343">
                  <c:v>1908.5833333333073</c:v>
                </c:pt>
                <c:pt idx="344">
                  <c:v>1908.6666666666406</c:v>
                </c:pt>
                <c:pt idx="345">
                  <c:v>1908.7499999999739</c:v>
                </c:pt>
                <c:pt idx="346">
                  <c:v>1908.8333333333071</c:v>
                </c:pt>
                <c:pt idx="347">
                  <c:v>1908.9166666666404</c:v>
                </c:pt>
                <c:pt idx="348">
                  <c:v>1908.9999999999736</c:v>
                </c:pt>
                <c:pt idx="349">
                  <c:v>1909.0833333333069</c:v>
                </c:pt>
                <c:pt idx="350">
                  <c:v>1909.1666666666401</c:v>
                </c:pt>
                <c:pt idx="351">
                  <c:v>1909.2499999999734</c:v>
                </c:pt>
                <c:pt idx="352">
                  <c:v>1909.3333333333067</c:v>
                </c:pt>
                <c:pt idx="353">
                  <c:v>1909.4166666666399</c:v>
                </c:pt>
                <c:pt idx="354">
                  <c:v>1909.4999999999732</c:v>
                </c:pt>
                <c:pt idx="355">
                  <c:v>1909.5833333333064</c:v>
                </c:pt>
                <c:pt idx="356">
                  <c:v>1909.6666666666397</c:v>
                </c:pt>
                <c:pt idx="357">
                  <c:v>1909.7499999999729</c:v>
                </c:pt>
                <c:pt idx="358">
                  <c:v>1909.8333333333062</c:v>
                </c:pt>
                <c:pt idx="359">
                  <c:v>1909.9166666666395</c:v>
                </c:pt>
                <c:pt idx="360">
                  <c:v>1909.9999999999727</c:v>
                </c:pt>
                <c:pt idx="361">
                  <c:v>1910.083333333306</c:v>
                </c:pt>
                <c:pt idx="362">
                  <c:v>1910.1666666666392</c:v>
                </c:pt>
                <c:pt idx="363">
                  <c:v>1910.2499999999725</c:v>
                </c:pt>
                <c:pt idx="364">
                  <c:v>1910.3333333333057</c:v>
                </c:pt>
                <c:pt idx="365">
                  <c:v>1910.416666666639</c:v>
                </c:pt>
                <c:pt idx="366">
                  <c:v>1910.4999999999723</c:v>
                </c:pt>
                <c:pt idx="367">
                  <c:v>1910.5833333333055</c:v>
                </c:pt>
                <c:pt idx="368">
                  <c:v>1910.6666666666388</c:v>
                </c:pt>
                <c:pt idx="369">
                  <c:v>1910.749999999972</c:v>
                </c:pt>
                <c:pt idx="370">
                  <c:v>1910.8333333333053</c:v>
                </c:pt>
                <c:pt idx="371">
                  <c:v>1910.9166666666385</c:v>
                </c:pt>
                <c:pt idx="372">
                  <c:v>1910.9999999999718</c:v>
                </c:pt>
                <c:pt idx="373">
                  <c:v>1911.0833333333051</c:v>
                </c:pt>
                <c:pt idx="374">
                  <c:v>1911.1666666666383</c:v>
                </c:pt>
                <c:pt idx="375">
                  <c:v>1911.2499999999716</c:v>
                </c:pt>
                <c:pt idx="376">
                  <c:v>1911.3333333333048</c:v>
                </c:pt>
                <c:pt idx="377">
                  <c:v>1911.4166666666381</c:v>
                </c:pt>
                <c:pt idx="378">
                  <c:v>1911.4999999999714</c:v>
                </c:pt>
                <c:pt idx="379">
                  <c:v>1911.5833333333046</c:v>
                </c:pt>
                <c:pt idx="380">
                  <c:v>1911.6666666666379</c:v>
                </c:pt>
                <c:pt idx="381">
                  <c:v>1911.7499999999711</c:v>
                </c:pt>
                <c:pt idx="382">
                  <c:v>1911.8333333333044</c:v>
                </c:pt>
                <c:pt idx="383">
                  <c:v>1911.9166666666376</c:v>
                </c:pt>
                <c:pt idx="384">
                  <c:v>1911.9999999999709</c:v>
                </c:pt>
                <c:pt idx="385">
                  <c:v>1912.0833333333042</c:v>
                </c:pt>
                <c:pt idx="386">
                  <c:v>1912.1666666666374</c:v>
                </c:pt>
                <c:pt idx="387">
                  <c:v>1912.2499999999707</c:v>
                </c:pt>
                <c:pt idx="388">
                  <c:v>1912.3333333333039</c:v>
                </c:pt>
                <c:pt idx="389">
                  <c:v>1912.4166666666372</c:v>
                </c:pt>
                <c:pt idx="390">
                  <c:v>1912.4999999999704</c:v>
                </c:pt>
                <c:pt idx="391">
                  <c:v>1912.5833333333037</c:v>
                </c:pt>
                <c:pt idx="392">
                  <c:v>1912.666666666637</c:v>
                </c:pt>
                <c:pt idx="393">
                  <c:v>1912.7499999999702</c:v>
                </c:pt>
                <c:pt idx="394">
                  <c:v>1912.8333333333035</c:v>
                </c:pt>
                <c:pt idx="395">
                  <c:v>1912.9166666666367</c:v>
                </c:pt>
                <c:pt idx="396">
                  <c:v>1912.99999999997</c:v>
                </c:pt>
                <c:pt idx="397">
                  <c:v>1913.0833333333032</c:v>
                </c:pt>
                <c:pt idx="398">
                  <c:v>1913.1666666666365</c:v>
                </c:pt>
                <c:pt idx="399">
                  <c:v>1913.2499999999698</c:v>
                </c:pt>
                <c:pt idx="400">
                  <c:v>1913.333333333303</c:v>
                </c:pt>
                <c:pt idx="401">
                  <c:v>1913.4166666666363</c:v>
                </c:pt>
                <c:pt idx="402">
                  <c:v>1913.4999999999695</c:v>
                </c:pt>
                <c:pt idx="403">
                  <c:v>1913.5833333333028</c:v>
                </c:pt>
                <c:pt idx="404">
                  <c:v>1913.666666666636</c:v>
                </c:pt>
                <c:pt idx="405">
                  <c:v>1913.7499999999693</c:v>
                </c:pt>
                <c:pt idx="406">
                  <c:v>1913.8333333333026</c:v>
                </c:pt>
                <c:pt idx="407">
                  <c:v>1913.9166666666358</c:v>
                </c:pt>
                <c:pt idx="408">
                  <c:v>1913.9999999999691</c:v>
                </c:pt>
                <c:pt idx="409">
                  <c:v>1914.0833333333023</c:v>
                </c:pt>
                <c:pt idx="410">
                  <c:v>1914.1666666666356</c:v>
                </c:pt>
                <c:pt idx="411">
                  <c:v>1914.2499999999688</c:v>
                </c:pt>
                <c:pt idx="412">
                  <c:v>1914.3333333333021</c:v>
                </c:pt>
                <c:pt idx="413">
                  <c:v>1914.4166666666354</c:v>
                </c:pt>
                <c:pt idx="414">
                  <c:v>1914.4999999999686</c:v>
                </c:pt>
                <c:pt idx="415">
                  <c:v>1914.5833333333019</c:v>
                </c:pt>
                <c:pt idx="416">
                  <c:v>1914.6666666666351</c:v>
                </c:pt>
                <c:pt idx="417">
                  <c:v>1914.7499999999684</c:v>
                </c:pt>
                <c:pt idx="418">
                  <c:v>1914.8333333333017</c:v>
                </c:pt>
                <c:pt idx="419">
                  <c:v>1914.9166666666349</c:v>
                </c:pt>
                <c:pt idx="420">
                  <c:v>1914.9999999999682</c:v>
                </c:pt>
                <c:pt idx="421">
                  <c:v>1915.0833333333014</c:v>
                </c:pt>
                <c:pt idx="422">
                  <c:v>1915.1666666666347</c:v>
                </c:pt>
                <c:pt idx="423">
                  <c:v>1915.2499999999679</c:v>
                </c:pt>
                <c:pt idx="424">
                  <c:v>1915.3333333333012</c:v>
                </c:pt>
                <c:pt idx="425">
                  <c:v>1915.4166666666345</c:v>
                </c:pt>
                <c:pt idx="426">
                  <c:v>1915.4999999999677</c:v>
                </c:pt>
                <c:pt idx="427">
                  <c:v>1915.583333333301</c:v>
                </c:pt>
                <c:pt idx="428">
                  <c:v>1915.6666666666342</c:v>
                </c:pt>
                <c:pt idx="429">
                  <c:v>1915.7499999999675</c:v>
                </c:pt>
                <c:pt idx="430">
                  <c:v>1915.8333333333007</c:v>
                </c:pt>
                <c:pt idx="431">
                  <c:v>1915.916666666634</c:v>
                </c:pt>
                <c:pt idx="432">
                  <c:v>1915.9999999999673</c:v>
                </c:pt>
                <c:pt idx="433">
                  <c:v>1916.0833333333005</c:v>
                </c:pt>
                <c:pt idx="434">
                  <c:v>1916.1666666666338</c:v>
                </c:pt>
                <c:pt idx="435">
                  <c:v>1916.249999999967</c:v>
                </c:pt>
                <c:pt idx="436">
                  <c:v>1916.3333333333003</c:v>
                </c:pt>
                <c:pt idx="437">
                  <c:v>1916.4166666666335</c:v>
                </c:pt>
                <c:pt idx="438">
                  <c:v>1916.4999999999668</c:v>
                </c:pt>
                <c:pt idx="439">
                  <c:v>1916.5833333333001</c:v>
                </c:pt>
                <c:pt idx="440">
                  <c:v>1916.6666666666333</c:v>
                </c:pt>
                <c:pt idx="441">
                  <c:v>1916.7499999999666</c:v>
                </c:pt>
                <c:pt idx="442">
                  <c:v>1916.8333333332998</c:v>
                </c:pt>
                <c:pt idx="443">
                  <c:v>1916.9166666666331</c:v>
                </c:pt>
                <c:pt idx="444">
                  <c:v>1916.9999999999663</c:v>
                </c:pt>
                <c:pt idx="445">
                  <c:v>1917.0833333332996</c:v>
                </c:pt>
                <c:pt idx="446">
                  <c:v>1917.1666666666329</c:v>
                </c:pt>
                <c:pt idx="447">
                  <c:v>1917.2499999999661</c:v>
                </c:pt>
                <c:pt idx="448">
                  <c:v>1917.3333333332994</c:v>
                </c:pt>
                <c:pt idx="449">
                  <c:v>1917.4166666666326</c:v>
                </c:pt>
                <c:pt idx="450">
                  <c:v>1917.4999999999659</c:v>
                </c:pt>
                <c:pt idx="451">
                  <c:v>1917.5833333332992</c:v>
                </c:pt>
                <c:pt idx="452">
                  <c:v>1917.6666666666324</c:v>
                </c:pt>
                <c:pt idx="453">
                  <c:v>1917.7499999999657</c:v>
                </c:pt>
                <c:pt idx="454">
                  <c:v>1917.8333333332989</c:v>
                </c:pt>
                <c:pt idx="455">
                  <c:v>1917.9166666666322</c:v>
                </c:pt>
                <c:pt idx="456">
                  <c:v>1917.9999999999654</c:v>
                </c:pt>
                <c:pt idx="457">
                  <c:v>1918.0833333332987</c:v>
                </c:pt>
                <c:pt idx="458">
                  <c:v>1918.166666666632</c:v>
                </c:pt>
                <c:pt idx="459">
                  <c:v>1918.2499999999652</c:v>
                </c:pt>
                <c:pt idx="460">
                  <c:v>1918.3333333332985</c:v>
                </c:pt>
                <c:pt idx="461">
                  <c:v>1918.4166666666317</c:v>
                </c:pt>
                <c:pt idx="462">
                  <c:v>1918.499999999965</c:v>
                </c:pt>
                <c:pt idx="463">
                  <c:v>1918.5833333332982</c:v>
                </c:pt>
                <c:pt idx="464">
                  <c:v>1918.6666666666315</c:v>
                </c:pt>
                <c:pt idx="465">
                  <c:v>1918.7499999999648</c:v>
                </c:pt>
                <c:pt idx="466">
                  <c:v>1918.833333333298</c:v>
                </c:pt>
                <c:pt idx="467">
                  <c:v>1918.9166666666313</c:v>
                </c:pt>
                <c:pt idx="468">
                  <c:v>1918.9999999999645</c:v>
                </c:pt>
                <c:pt idx="469">
                  <c:v>1919.0833333332978</c:v>
                </c:pt>
                <c:pt idx="470">
                  <c:v>1919.166666666631</c:v>
                </c:pt>
                <c:pt idx="471">
                  <c:v>1919.2499999999643</c:v>
                </c:pt>
                <c:pt idx="472">
                  <c:v>1919.3333333332976</c:v>
                </c:pt>
                <c:pt idx="473">
                  <c:v>1919.4166666666308</c:v>
                </c:pt>
                <c:pt idx="474">
                  <c:v>1919.4999999999641</c:v>
                </c:pt>
                <c:pt idx="475">
                  <c:v>1919.5833333332973</c:v>
                </c:pt>
                <c:pt idx="476">
                  <c:v>1919.6666666666306</c:v>
                </c:pt>
                <c:pt idx="477">
                  <c:v>1919.7499999999638</c:v>
                </c:pt>
                <c:pt idx="478">
                  <c:v>1919.8333333332971</c:v>
                </c:pt>
                <c:pt idx="479">
                  <c:v>1919.9166666666304</c:v>
                </c:pt>
                <c:pt idx="480">
                  <c:v>1919.9999999999636</c:v>
                </c:pt>
                <c:pt idx="481">
                  <c:v>1920.0833333332969</c:v>
                </c:pt>
                <c:pt idx="482">
                  <c:v>1920.1666666666301</c:v>
                </c:pt>
                <c:pt idx="483">
                  <c:v>1920.2499999999634</c:v>
                </c:pt>
                <c:pt idx="484">
                  <c:v>1920.3333333332967</c:v>
                </c:pt>
                <c:pt idx="485">
                  <c:v>1920.4166666666299</c:v>
                </c:pt>
                <c:pt idx="486">
                  <c:v>1920.4999999999632</c:v>
                </c:pt>
                <c:pt idx="487">
                  <c:v>1920.5833333332964</c:v>
                </c:pt>
                <c:pt idx="488">
                  <c:v>1920.6666666666297</c:v>
                </c:pt>
                <c:pt idx="489">
                  <c:v>1920.7499999999629</c:v>
                </c:pt>
                <c:pt idx="490">
                  <c:v>1920.8333333332962</c:v>
                </c:pt>
                <c:pt idx="491">
                  <c:v>1920.9166666666295</c:v>
                </c:pt>
                <c:pt idx="492">
                  <c:v>1920.9999999999627</c:v>
                </c:pt>
                <c:pt idx="493">
                  <c:v>1921.083333333296</c:v>
                </c:pt>
                <c:pt idx="494">
                  <c:v>1921.1666666666292</c:v>
                </c:pt>
                <c:pt idx="495">
                  <c:v>1921.2499999999625</c:v>
                </c:pt>
                <c:pt idx="496">
                  <c:v>1921.3333333332957</c:v>
                </c:pt>
                <c:pt idx="497">
                  <c:v>1921.416666666629</c:v>
                </c:pt>
                <c:pt idx="498">
                  <c:v>1921.4999999999623</c:v>
                </c:pt>
                <c:pt idx="499">
                  <c:v>1921.5833333332955</c:v>
                </c:pt>
                <c:pt idx="500">
                  <c:v>1921.6666666666288</c:v>
                </c:pt>
                <c:pt idx="501">
                  <c:v>1921.749999999962</c:v>
                </c:pt>
                <c:pt idx="502">
                  <c:v>1921.8333333332953</c:v>
                </c:pt>
                <c:pt idx="503">
                  <c:v>1921.9166666666285</c:v>
                </c:pt>
                <c:pt idx="504">
                  <c:v>1921.9999999999618</c:v>
                </c:pt>
                <c:pt idx="505">
                  <c:v>1922.0833333332951</c:v>
                </c:pt>
                <c:pt idx="506">
                  <c:v>1922.1666666666283</c:v>
                </c:pt>
                <c:pt idx="507">
                  <c:v>1922.2499999999616</c:v>
                </c:pt>
                <c:pt idx="508">
                  <c:v>1922.3333333332948</c:v>
                </c:pt>
                <c:pt idx="509">
                  <c:v>1922.4166666666281</c:v>
                </c:pt>
                <c:pt idx="510">
                  <c:v>1922.4999999999613</c:v>
                </c:pt>
                <c:pt idx="511">
                  <c:v>1922.5833333332946</c:v>
                </c:pt>
                <c:pt idx="512">
                  <c:v>1922.6666666666279</c:v>
                </c:pt>
                <c:pt idx="513">
                  <c:v>1922.7499999999611</c:v>
                </c:pt>
                <c:pt idx="514">
                  <c:v>1922.8333333332944</c:v>
                </c:pt>
                <c:pt idx="515">
                  <c:v>1922.9166666666276</c:v>
                </c:pt>
                <c:pt idx="516">
                  <c:v>1922.9999999999609</c:v>
                </c:pt>
                <c:pt idx="517">
                  <c:v>1923.0833333332941</c:v>
                </c:pt>
                <c:pt idx="518">
                  <c:v>1923.1666666666274</c:v>
                </c:pt>
                <c:pt idx="519">
                  <c:v>1923.2499999999607</c:v>
                </c:pt>
                <c:pt idx="520">
                  <c:v>1923.3333333332939</c:v>
                </c:pt>
                <c:pt idx="521">
                  <c:v>1923.4166666666272</c:v>
                </c:pt>
                <c:pt idx="522">
                  <c:v>1923.4999999999604</c:v>
                </c:pt>
                <c:pt idx="523">
                  <c:v>1923.5833333332937</c:v>
                </c:pt>
                <c:pt idx="524">
                  <c:v>1923.666666666627</c:v>
                </c:pt>
                <c:pt idx="525">
                  <c:v>1923.7499999999602</c:v>
                </c:pt>
                <c:pt idx="526">
                  <c:v>1923.8333333332935</c:v>
                </c:pt>
                <c:pt idx="527">
                  <c:v>1923.9166666666267</c:v>
                </c:pt>
                <c:pt idx="528">
                  <c:v>1923.99999999996</c:v>
                </c:pt>
                <c:pt idx="529">
                  <c:v>1924.0833333332932</c:v>
                </c:pt>
                <c:pt idx="530">
                  <c:v>1924.1666666666265</c:v>
                </c:pt>
                <c:pt idx="531">
                  <c:v>1924.2499999999598</c:v>
                </c:pt>
                <c:pt idx="532">
                  <c:v>1924.333333333293</c:v>
                </c:pt>
                <c:pt idx="533">
                  <c:v>1924.4166666666263</c:v>
                </c:pt>
                <c:pt idx="534">
                  <c:v>1924.4999999999595</c:v>
                </c:pt>
                <c:pt idx="535">
                  <c:v>1924.5833333332928</c:v>
                </c:pt>
                <c:pt idx="536">
                  <c:v>1924.666666666626</c:v>
                </c:pt>
                <c:pt idx="537">
                  <c:v>1924.7499999999593</c:v>
                </c:pt>
                <c:pt idx="538">
                  <c:v>1924.8333333332926</c:v>
                </c:pt>
                <c:pt idx="539">
                  <c:v>1924.9166666666258</c:v>
                </c:pt>
                <c:pt idx="540">
                  <c:v>1924.9999999999591</c:v>
                </c:pt>
                <c:pt idx="541">
                  <c:v>1925.0833333332923</c:v>
                </c:pt>
                <c:pt idx="542">
                  <c:v>1925.1666666666256</c:v>
                </c:pt>
                <c:pt idx="543">
                  <c:v>1925.2499999999588</c:v>
                </c:pt>
                <c:pt idx="544">
                  <c:v>1925.3333333332921</c:v>
                </c:pt>
                <c:pt idx="545">
                  <c:v>1925.4166666666254</c:v>
                </c:pt>
                <c:pt idx="546">
                  <c:v>1925.4999999999586</c:v>
                </c:pt>
                <c:pt idx="547">
                  <c:v>1925.5833333332919</c:v>
                </c:pt>
                <c:pt idx="548">
                  <c:v>1925.6666666666251</c:v>
                </c:pt>
                <c:pt idx="549">
                  <c:v>1925.7499999999584</c:v>
                </c:pt>
                <c:pt idx="550">
                  <c:v>1925.8333333332916</c:v>
                </c:pt>
                <c:pt idx="551">
                  <c:v>1925.9166666666249</c:v>
                </c:pt>
                <c:pt idx="552">
                  <c:v>1925.9999999999582</c:v>
                </c:pt>
                <c:pt idx="553">
                  <c:v>1926.0833333332914</c:v>
                </c:pt>
                <c:pt idx="554">
                  <c:v>1926.1666666666247</c:v>
                </c:pt>
                <c:pt idx="555">
                  <c:v>1926.2499999999579</c:v>
                </c:pt>
                <c:pt idx="556">
                  <c:v>1926.3333333332912</c:v>
                </c:pt>
                <c:pt idx="557">
                  <c:v>1926.4166666666245</c:v>
                </c:pt>
                <c:pt idx="558">
                  <c:v>1926.4999999999577</c:v>
                </c:pt>
                <c:pt idx="559">
                  <c:v>1926.583333333291</c:v>
                </c:pt>
                <c:pt idx="560">
                  <c:v>1926.6666666666242</c:v>
                </c:pt>
                <c:pt idx="561">
                  <c:v>1926.7499999999575</c:v>
                </c:pt>
                <c:pt idx="562">
                  <c:v>1926.8333333332907</c:v>
                </c:pt>
                <c:pt idx="563">
                  <c:v>1926.916666666624</c:v>
                </c:pt>
                <c:pt idx="564">
                  <c:v>1926.9999999999573</c:v>
                </c:pt>
                <c:pt idx="565">
                  <c:v>1927.0833333332905</c:v>
                </c:pt>
                <c:pt idx="566">
                  <c:v>1927.1666666666238</c:v>
                </c:pt>
                <c:pt idx="567">
                  <c:v>1927.249999999957</c:v>
                </c:pt>
                <c:pt idx="568">
                  <c:v>1927.3333333332903</c:v>
                </c:pt>
                <c:pt idx="569">
                  <c:v>1927.4166666666235</c:v>
                </c:pt>
                <c:pt idx="570">
                  <c:v>1927.4999999999568</c:v>
                </c:pt>
                <c:pt idx="571">
                  <c:v>1927.5833333332901</c:v>
                </c:pt>
                <c:pt idx="572">
                  <c:v>1927.6666666666233</c:v>
                </c:pt>
                <c:pt idx="573">
                  <c:v>1927.7499999999566</c:v>
                </c:pt>
                <c:pt idx="574">
                  <c:v>1927.8333333332898</c:v>
                </c:pt>
                <c:pt idx="575">
                  <c:v>1927.9166666666231</c:v>
                </c:pt>
                <c:pt idx="576">
                  <c:v>1927.9999999999563</c:v>
                </c:pt>
                <c:pt idx="577">
                  <c:v>1928.0833333332896</c:v>
                </c:pt>
                <c:pt idx="578">
                  <c:v>1928.1666666666229</c:v>
                </c:pt>
                <c:pt idx="579">
                  <c:v>1928.2499999999561</c:v>
                </c:pt>
                <c:pt idx="580">
                  <c:v>1928.3333333332894</c:v>
                </c:pt>
                <c:pt idx="581">
                  <c:v>1928.4166666666226</c:v>
                </c:pt>
                <c:pt idx="582">
                  <c:v>1928.4999999999559</c:v>
                </c:pt>
                <c:pt idx="583">
                  <c:v>1928.5833333332891</c:v>
                </c:pt>
                <c:pt idx="584">
                  <c:v>1928.6666666666224</c:v>
                </c:pt>
                <c:pt idx="585">
                  <c:v>1928.7499999999557</c:v>
                </c:pt>
                <c:pt idx="586">
                  <c:v>1928.8333333332889</c:v>
                </c:pt>
                <c:pt idx="587">
                  <c:v>1928.9166666666222</c:v>
                </c:pt>
                <c:pt idx="588">
                  <c:v>1928.9999999999554</c:v>
                </c:pt>
                <c:pt idx="589">
                  <c:v>1929.0833333332887</c:v>
                </c:pt>
                <c:pt idx="590">
                  <c:v>1929.1666666666219</c:v>
                </c:pt>
                <c:pt idx="591">
                  <c:v>1929.2499999999552</c:v>
                </c:pt>
                <c:pt idx="592">
                  <c:v>1929.3333333332885</c:v>
                </c:pt>
                <c:pt idx="593">
                  <c:v>1929.4166666666217</c:v>
                </c:pt>
                <c:pt idx="594">
                  <c:v>1929.499999999955</c:v>
                </c:pt>
                <c:pt idx="595">
                  <c:v>1929.5833333332882</c:v>
                </c:pt>
                <c:pt idx="596">
                  <c:v>1929.6666666666215</c:v>
                </c:pt>
                <c:pt idx="597">
                  <c:v>1929.7499999999548</c:v>
                </c:pt>
                <c:pt idx="598">
                  <c:v>1929.833333333288</c:v>
                </c:pt>
                <c:pt idx="599">
                  <c:v>1929.9166666666213</c:v>
                </c:pt>
                <c:pt idx="600">
                  <c:v>1929.9999999999545</c:v>
                </c:pt>
                <c:pt idx="601">
                  <c:v>1930.0833333332878</c:v>
                </c:pt>
                <c:pt idx="602">
                  <c:v>1930.166666666621</c:v>
                </c:pt>
                <c:pt idx="603">
                  <c:v>1930.2499999999543</c:v>
                </c:pt>
                <c:pt idx="604">
                  <c:v>1930.3333333332876</c:v>
                </c:pt>
                <c:pt idx="605">
                  <c:v>1930.4166666666208</c:v>
                </c:pt>
                <c:pt idx="606">
                  <c:v>1930.4999999999541</c:v>
                </c:pt>
                <c:pt idx="607">
                  <c:v>1930.5833333332873</c:v>
                </c:pt>
                <c:pt idx="608">
                  <c:v>1930.6666666666206</c:v>
                </c:pt>
                <c:pt idx="609">
                  <c:v>1930.7499999999538</c:v>
                </c:pt>
                <c:pt idx="610">
                  <c:v>1930.8333333332871</c:v>
                </c:pt>
                <c:pt idx="611">
                  <c:v>1930.9166666666204</c:v>
                </c:pt>
                <c:pt idx="612">
                  <c:v>1930.9999999999536</c:v>
                </c:pt>
                <c:pt idx="613">
                  <c:v>1931.0833333332869</c:v>
                </c:pt>
                <c:pt idx="614">
                  <c:v>1931.1666666666201</c:v>
                </c:pt>
                <c:pt idx="615">
                  <c:v>1931.2499999999534</c:v>
                </c:pt>
                <c:pt idx="616">
                  <c:v>1931.3333333332866</c:v>
                </c:pt>
                <c:pt idx="617">
                  <c:v>1931.4166666666199</c:v>
                </c:pt>
                <c:pt idx="618">
                  <c:v>1931.4999999999532</c:v>
                </c:pt>
                <c:pt idx="619">
                  <c:v>1931.5833333332864</c:v>
                </c:pt>
                <c:pt idx="620">
                  <c:v>1931.6666666666197</c:v>
                </c:pt>
                <c:pt idx="621">
                  <c:v>1931.7499999999529</c:v>
                </c:pt>
                <c:pt idx="622">
                  <c:v>1931.8333333332862</c:v>
                </c:pt>
                <c:pt idx="623">
                  <c:v>1931.9166666666194</c:v>
                </c:pt>
                <c:pt idx="624">
                  <c:v>1931.9999999999527</c:v>
                </c:pt>
                <c:pt idx="625">
                  <c:v>1932.083333333286</c:v>
                </c:pt>
                <c:pt idx="626">
                  <c:v>1932.1666666666192</c:v>
                </c:pt>
                <c:pt idx="627">
                  <c:v>1932.2499999999525</c:v>
                </c:pt>
                <c:pt idx="628">
                  <c:v>1932.3333333332857</c:v>
                </c:pt>
                <c:pt idx="629">
                  <c:v>1932.416666666619</c:v>
                </c:pt>
                <c:pt idx="630">
                  <c:v>1932.4999999999523</c:v>
                </c:pt>
                <c:pt idx="631">
                  <c:v>1932.5833333332855</c:v>
                </c:pt>
                <c:pt idx="632">
                  <c:v>1932.6666666666188</c:v>
                </c:pt>
                <c:pt idx="633">
                  <c:v>1932.749999999952</c:v>
                </c:pt>
                <c:pt idx="634">
                  <c:v>1932.8333333332853</c:v>
                </c:pt>
                <c:pt idx="635">
                  <c:v>1932.9166666666185</c:v>
                </c:pt>
                <c:pt idx="636">
                  <c:v>1932.9999999999518</c:v>
                </c:pt>
                <c:pt idx="637">
                  <c:v>1933.0833333332851</c:v>
                </c:pt>
                <c:pt idx="638">
                  <c:v>1933.1666666666183</c:v>
                </c:pt>
                <c:pt idx="639">
                  <c:v>1933.2499999999516</c:v>
                </c:pt>
                <c:pt idx="640">
                  <c:v>1933.3333333332848</c:v>
                </c:pt>
                <c:pt idx="641">
                  <c:v>1933.4166666666181</c:v>
                </c:pt>
                <c:pt idx="642">
                  <c:v>1933.4999999999513</c:v>
                </c:pt>
                <c:pt idx="643">
                  <c:v>1933.5833333332846</c:v>
                </c:pt>
                <c:pt idx="644">
                  <c:v>1933.6666666666179</c:v>
                </c:pt>
                <c:pt idx="645">
                  <c:v>1933.7499999999511</c:v>
                </c:pt>
                <c:pt idx="646">
                  <c:v>1933.8333333332844</c:v>
                </c:pt>
                <c:pt idx="647">
                  <c:v>1933.9166666666176</c:v>
                </c:pt>
                <c:pt idx="648">
                  <c:v>1933.9999999999509</c:v>
                </c:pt>
                <c:pt idx="649">
                  <c:v>1934.0833333332841</c:v>
                </c:pt>
                <c:pt idx="650">
                  <c:v>1934.1666666666174</c:v>
                </c:pt>
                <c:pt idx="651">
                  <c:v>1934.2499999999507</c:v>
                </c:pt>
                <c:pt idx="652">
                  <c:v>1934.3333333332839</c:v>
                </c:pt>
                <c:pt idx="653">
                  <c:v>1934.4166666666172</c:v>
                </c:pt>
                <c:pt idx="654">
                  <c:v>1934.4999999999504</c:v>
                </c:pt>
                <c:pt idx="655">
                  <c:v>1934.5833333332837</c:v>
                </c:pt>
                <c:pt idx="656">
                  <c:v>1934.6666666666169</c:v>
                </c:pt>
                <c:pt idx="657">
                  <c:v>1934.7499999999502</c:v>
                </c:pt>
                <c:pt idx="658">
                  <c:v>1934.8333333332835</c:v>
                </c:pt>
                <c:pt idx="659">
                  <c:v>1934.9166666666167</c:v>
                </c:pt>
                <c:pt idx="660">
                  <c:v>1934.99999999995</c:v>
                </c:pt>
                <c:pt idx="661">
                  <c:v>1935.0833333332832</c:v>
                </c:pt>
                <c:pt idx="662">
                  <c:v>1935.1666666666165</c:v>
                </c:pt>
                <c:pt idx="663">
                  <c:v>1935.2499999999498</c:v>
                </c:pt>
                <c:pt idx="664">
                  <c:v>1935.333333333283</c:v>
                </c:pt>
                <c:pt idx="665">
                  <c:v>1935.4166666666163</c:v>
                </c:pt>
                <c:pt idx="666">
                  <c:v>1935.4999999999495</c:v>
                </c:pt>
                <c:pt idx="667">
                  <c:v>1935.5833333332828</c:v>
                </c:pt>
                <c:pt idx="668">
                  <c:v>1935.666666666616</c:v>
                </c:pt>
                <c:pt idx="669">
                  <c:v>1935.7499999999493</c:v>
                </c:pt>
                <c:pt idx="670">
                  <c:v>1935.8333333332826</c:v>
                </c:pt>
                <c:pt idx="671">
                  <c:v>1935.9166666666158</c:v>
                </c:pt>
                <c:pt idx="672">
                  <c:v>1935.9999999999491</c:v>
                </c:pt>
                <c:pt idx="673">
                  <c:v>1936.0833333332823</c:v>
                </c:pt>
                <c:pt idx="674">
                  <c:v>1936.1666666666156</c:v>
                </c:pt>
                <c:pt idx="675">
                  <c:v>1936.2499999999488</c:v>
                </c:pt>
                <c:pt idx="676">
                  <c:v>1936.3333333332821</c:v>
                </c:pt>
                <c:pt idx="677">
                  <c:v>1936.4166666666154</c:v>
                </c:pt>
                <c:pt idx="678">
                  <c:v>1936.4999999999486</c:v>
                </c:pt>
                <c:pt idx="679">
                  <c:v>1936.5833333332819</c:v>
                </c:pt>
                <c:pt idx="680">
                  <c:v>1936.6666666666151</c:v>
                </c:pt>
                <c:pt idx="681">
                  <c:v>1936.7499999999484</c:v>
                </c:pt>
                <c:pt idx="682">
                  <c:v>1936.8333333332816</c:v>
                </c:pt>
                <c:pt idx="683">
                  <c:v>1936.9166666666149</c:v>
                </c:pt>
                <c:pt idx="684">
                  <c:v>1936.9999999999482</c:v>
                </c:pt>
                <c:pt idx="685">
                  <c:v>1937.0833333332814</c:v>
                </c:pt>
                <c:pt idx="686">
                  <c:v>1937.1666666666147</c:v>
                </c:pt>
                <c:pt idx="687">
                  <c:v>1937.2499999999479</c:v>
                </c:pt>
                <c:pt idx="688">
                  <c:v>1937.3333333332812</c:v>
                </c:pt>
                <c:pt idx="689">
                  <c:v>1937.4166666666144</c:v>
                </c:pt>
                <c:pt idx="690">
                  <c:v>1937.4999999999477</c:v>
                </c:pt>
                <c:pt idx="691">
                  <c:v>1937.583333333281</c:v>
                </c:pt>
                <c:pt idx="692">
                  <c:v>1937.6666666666142</c:v>
                </c:pt>
                <c:pt idx="693">
                  <c:v>1937.7499999999475</c:v>
                </c:pt>
                <c:pt idx="694">
                  <c:v>1937.8333333332807</c:v>
                </c:pt>
                <c:pt idx="695">
                  <c:v>1937.916666666614</c:v>
                </c:pt>
                <c:pt idx="696">
                  <c:v>1937.9999999999472</c:v>
                </c:pt>
                <c:pt idx="697">
                  <c:v>1938.0833333332805</c:v>
                </c:pt>
                <c:pt idx="698">
                  <c:v>1938.1666666666138</c:v>
                </c:pt>
                <c:pt idx="699">
                  <c:v>1938.249999999947</c:v>
                </c:pt>
                <c:pt idx="700">
                  <c:v>1938.3333333332803</c:v>
                </c:pt>
                <c:pt idx="701">
                  <c:v>1938.4166666666135</c:v>
                </c:pt>
                <c:pt idx="702">
                  <c:v>1938.4999999999468</c:v>
                </c:pt>
                <c:pt idx="703">
                  <c:v>1938.5833333332801</c:v>
                </c:pt>
                <c:pt idx="704">
                  <c:v>1938.6666666666133</c:v>
                </c:pt>
                <c:pt idx="705">
                  <c:v>1938.7499999999466</c:v>
                </c:pt>
                <c:pt idx="706">
                  <c:v>1938.8333333332798</c:v>
                </c:pt>
                <c:pt idx="707">
                  <c:v>1938.9166666666131</c:v>
                </c:pt>
                <c:pt idx="708">
                  <c:v>1938.9999999999463</c:v>
                </c:pt>
                <c:pt idx="709">
                  <c:v>1939.0833333332796</c:v>
                </c:pt>
                <c:pt idx="710">
                  <c:v>1939.1666666666129</c:v>
                </c:pt>
                <c:pt idx="711">
                  <c:v>1939.2499999999461</c:v>
                </c:pt>
                <c:pt idx="712">
                  <c:v>1939.3333333332794</c:v>
                </c:pt>
                <c:pt idx="713">
                  <c:v>1939.4166666666126</c:v>
                </c:pt>
                <c:pt idx="714">
                  <c:v>1939.4999999999459</c:v>
                </c:pt>
                <c:pt idx="715">
                  <c:v>1939.5833333332791</c:v>
                </c:pt>
                <c:pt idx="716">
                  <c:v>1939.6666666666124</c:v>
                </c:pt>
                <c:pt idx="717">
                  <c:v>1939.7499999999457</c:v>
                </c:pt>
                <c:pt idx="718">
                  <c:v>1939.8333333332789</c:v>
                </c:pt>
                <c:pt idx="719">
                  <c:v>1939.9166666666122</c:v>
                </c:pt>
                <c:pt idx="720">
                  <c:v>1939.9999999999454</c:v>
                </c:pt>
                <c:pt idx="721">
                  <c:v>1940.0833333332787</c:v>
                </c:pt>
                <c:pt idx="722">
                  <c:v>1940.1666666666119</c:v>
                </c:pt>
                <c:pt idx="723">
                  <c:v>1940.2499999999452</c:v>
                </c:pt>
                <c:pt idx="724">
                  <c:v>1940.3333333332785</c:v>
                </c:pt>
                <c:pt idx="725">
                  <c:v>1940.4166666666117</c:v>
                </c:pt>
                <c:pt idx="726">
                  <c:v>1940.499999999945</c:v>
                </c:pt>
                <c:pt idx="727">
                  <c:v>1940.5833333332782</c:v>
                </c:pt>
                <c:pt idx="728">
                  <c:v>1940.6666666666115</c:v>
                </c:pt>
                <c:pt idx="729">
                  <c:v>1940.7499999999447</c:v>
                </c:pt>
                <c:pt idx="730">
                  <c:v>1940.833333333278</c:v>
                </c:pt>
                <c:pt idx="731">
                  <c:v>1940.9166666666113</c:v>
                </c:pt>
                <c:pt idx="732">
                  <c:v>1940.9999999999445</c:v>
                </c:pt>
                <c:pt idx="733">
                  <c:v>1941.0833333332778</c:v>
                </c:pt>
                <c:pt idx="734">
                  <c:v>1941.166666666611</c:v>
                </c:pt>
                <c:pt idx="735">
                  <c:v>1941.2499999999443</c:v>
                </c:pt>
                <c:pt idx="736">
                  <c:v>1941.3333333332776</c:v>
                </c:pt>
                <c:pt idx="737">
                  <c:v>1941.4166666666108</c:v>
                </c:pt>
                <c:pt idx="738">
                  <c:v>1941.4999999999441</c:v>
                </c:pt>
                <c:pt idx="739">
                  <c:v>1941.5833333332773</c:v>
                </c:pt>
                <c:pt idx="740">
                  <c:v>1941.6666666666106</c:v>
                </c:pt>
                <c:pt idx="741">
                  <c:v>1941.7499999999438</c:v>
                </c:pt>
                <c:pt idx="742">
                  <c:v>1941.8333333332771</c:v>
                </c:pt>
                <c:pt idx="743">
                  <c:v>1941.9166666666104</c:v>
                </c:pt>
                <c:pt idx="744">
                  <c:v>1941.9999999999436</c:v>
                </c:pt>
                <c:pt idx="745">
                  <c:v>1942.0833333332769</c:v>
                </c:pt>
                <c:pt idx="746">
                  <c:v>1942.1666666666101</c:v>
                </c:pt>
                <c:pt idx="747">
                  <c:v>1942.2499999999434</c:v>
                </c:pt>
                <c:pt idx="748">
                  <c:v>1942.3333333332766</c:v>
                </c:pt>
                <c:pt idx="749">
                  <c:v>1942.4166666666099</c:v>
                </c:pt>
                <c:pt idx="750">
                  <c:v>1942.4999999999432</c:v>
                </c:pt>
                <c:pt idx="751">
                  <c:v>1942.5833333332764</c:v>
                </c:pt>
                <c:pt idx="752">
                  <c:v>1942.6666666666097</c:v>
                </c:pt>
                <c:pt idx="753">
                  <c:v>1942.7499999999429</c:v>
                </c:pt>
                <c:pt idx="754">
                  <c:v>1942.8333333332762</c:v>
                </c:pt>
                <c:pt idx="755">
                  <c:v>1942.9166666666094</c:v>
                </c:pt>
                <c:pt idx="756">
                  <c:v>1942.9999999999427</c:v>
                </c:pt>
                <c:pt idx="757">
                  <c:v>1943.083333333276</c:v>
                </c:pt>
                <c:pt idx="758">
                  <c:v>1943.1666666666092</c:v>
                </c:pt>
                <c:pt idx="759">
                  <c:v>1943.2499999999425</c:v>
                </c:pt>
                <c:pt idx="760">
                  <c:v>1943.3333333332757</c:v>
                </c:pt>
                <c:pt idx="761">
                  <c:v>1943.416666666609</c:v>
                </c:pt>
                <c:pt idx="762">
                  <c:v>1943.4999999999422</c:v>
                </c:pt>
                <c:pt idx="763">
                  <c:v>1943.5833333332755</c:v>
                </c:pt>
                <c:pt idx="764">
                  <c:v>1943.6666666666088</c:v>
                </c:pt>
                <c:pt idx="765">
                  <c:v>1943.749999999942</c:v>
                </c:pt>
                <c:pt idx="766">
                  <c:v>1943.8333333332753</c:v>
                </c:pt>
                <c:pt idx="767">
                  <c:v>1943.9166666666085</c:v>
                </c:pt>
                <c:pt idx="768">
                  <c:v>1943.9999999999418</c:v>
                </c:pt>
                <c:pt idx="769">
                  <c:v>1944.083333333275</c:v>
                </c:pt>
                <c:pt idx="770">
                  <c:v>1944.1666666666083</c:v>
                </c:pt>
                <c:pt idx="771">
                  <c:v>1944.2499999999416</c:v>
                </c:pt>
                <c:pt idx="772">
                  <c:v>1944.3333333332748</c:v>
                </c:pt>
                <c:pt idx="773">
                  <c:v>1944.4166666666081</c:v>
                </c:pt>
                <c:pt idx="774">
                  <c:v>1944.4999999999413</c:v>
                </c:pt>
                <c:pt idx="775">
                  <c:v>1944.5833333332746</c:v>
                </c:pt>
                <c:pt idx="776">
                  <c:v>1944.6666666666079</c:v>
                </c:pt>
                <c:pt idx="777">
                  <c:v>1944.7499999999411</c:v>
                </c:pt>
                <c:pt idx="778">
                  <c:v>1944.8333333332744</c:v>
                </c:pt>
                <c:pt idx="779">
                  <c:v>1944.9166666666076</c:v>
                </c:pt>
                <c:pt idx="780">
                  <c:v>1944.9999999999409</c:v>
                </c:pt>
                <c:pt idx="781">
                  <c:v>1945.0833333332741</c:v>
                </c:pt>
                <c:pt idx="782">
                  <c:v>1945.1666666666074</c:v>
                </c:pt>
                <c:pt idx="783">
                  <c:v>1945.2499999999407</c:v>
                </c:pt>
                <c:pt idx="784">
                  <c:v>1945.3333333332739</c:v>
                </c:pt>
                <c:pt idx="785">
                  <c:v>1945.4166666666072</c:v>
                </c:pt>
                <c:pt idx="786">
                  <c:v>1945.4999999999404</c:v>
                </c:pt>
                <c:pt idx="787">
                  <c:v>1945.5833333332737</c:v>
                </c:pt>
                <c:pt idx="788">
                  <c:v>1945.6666666666069</c:v>
                </c:pt>
                <c:pt idx="789">
                  <c:v>1945.7499999999402</c:v>
                </c:pt>
                <c:pt idx="790">
                  <c:v>1945.8333333332735</c:v>
                </c:pt>
                <c:pt idx="791">
                  <c:v>1945.9166666666067</c:v>
                </c:pt>
                <c:pt idx="792">
                  <c:v>1945.99999999994</c:v>
                </c:pt>
                <c:pt idx="793">
                  <c:v>1946.0833333332732</c:v>
                </c:pt>
                <c:pt idx="794">
                  <c:v>1946.1666666666065</c:v>
                </c:pt>
                <c:pt idx="795">
                  <c:v>1946.2499999999397</c:v>
                </c:pt>
                <c:pt idx="796">
                  <c:v>1946.333333333273</c:v>
                </c:pt>
                <c:pt idx="797">
                  <c:v>1946.4166666666063</c:v>
                </c:pt>
                <c:pt idx="798">
                  <c:v>1946.4999999999395</c:v>
                </c:pt>
                <c:pt idx="799">
                  <c:v>1946.5833333332728</c:v>
                </c:pt>
                <c:pt idx="800">
                  <c:v>1946.666666666606</c:v>
                </c:pt>
                <c:pt idx="801">
                  <c:v>1946.7499999999393</c:v>
                </c:pt>
                <c:pt idx="802">
                  <c:v>1946.8333333332725</c:v>
                </c:pt>
                <c:pt idx="803">
                  <c:v>1946.9166666666058</c:v>
                </c:pt>
                <c:pt idx="804">
                  <c:v>1946.9999999999391</c:v>
                </c:pt>
                <c:pt idx="805">
                  <c:v>1947.0833333332723</c:v>
                </c:pt>
                <c:pt idx="806">
                  <c:v>1947.1666666666056</c:v>
                </c:pt>
                <c:pt idx="807">
                  <c:v>1947.2499999999388</c:v>
                </c:pt>
                <c:pt idx="808">
                  <c:v>1947.3333333332721</c:v>
                </c:pt>
                <c:pt idx="809">
                  <c:v>1947.4166666666054</c:v>
                </c:pt>
                <c:pt idx="810">
                  <c:v>1947.4999999999386</c:v>
                </c:pt>
                <c:pt idx="811">
                  <c:v>1947.5833333332719</c:v>
                </c:pt>
                <c:pt idx="812">
                  <c:v>1947.6666666666051</c:v>
                </c:pt>
                <c:pt idx="813">
                  <c:v>1947.7499999999384</c:v>
                </c:pt>
                <c:pt idx="814">
                  <c:v>1947.8333333332716</c:v>
                </c:pt>
                <c:pt idx="815">
                  <c:v>1947.9166666666049</c:v>
                </c:pt>
                <c:pt idx="816">
                  <c:v>1947.9999999999382</c:v>
                </c:pt>
                <c:pt idx="817">
                  <c:v>1948.0833333332714</c:v>
                </c:pt>
                <c:pt idx="818">
                  <c:v>1948.1666666666047</c:v>
                </c:pt>
                <c:pt idx="819">
                  <c:v>1948.2499999999379</c:v>
                </c:pt>
                <c:pt idx="820">
                  <c:v>1948.3333333332712</c:v>
                </c:pt>
                <c:pt idx="821">
                  <c:v>1948.4166666666044</c:v>
                </c:pt>
                <c:pt idx="822">
                  <c:v>1948.4999999999377</c:v>
                </c:pt>
                <c:pt idx="823">
                  <c:v>1948.583333333271</c:v>
                </c:pt>
                <c:pt idx="824">
                  <c:v>1948.6666666666042</c:v>
                </c:pt>
                <c:pt idx="825">
                  <c:v>1948.7499999999375</c:v>
                </c:pt>
                <c:pt idx="826">
                  <c:v>1948.8333333332707</c:v>
                </c:pt>
                <c:pt idx="827">
                  <c:v>1948.916666666604</c:v>
                </c:pt>
                <c:pt idx="828">
                  <c:v>1948.9999999999372</c:v>
                </c:pt>
                <c:pt idx="829">
                  <c:v>1949.0833333332705</c:v>
                </c:pt>
                <c:pt idx="830">
                  <c:v>1949.1666666666038</c:v>
                </c:pt>
                <c:pt idx="831">
                  <c:v>1949.249999999937</c:v>
                </c:pt>
                <c:pt idx="832">
                  <c:v>1949.3333333332703</c:v>
                </c:pt>
                <c:pt idx="833">
                  <c:v>1949.4166666666035</c:v>
                </c:pt>
                <c:pt idx="834">
                  <c:v>1949.4999999999368</c:v>
                </c:pt>
                <c:pt idx="835">
                  <c:v>1949.58333333327</c:v>
                </c:pt>
                <c:pt idx="836">
                  <c:v>1949.6666666666033</c:v>
                </c:pt>
                <c:pt idx="837">
                  <c:v>1949.7499999999366</c:v>
                </c:pt>
                <c:pt idx="838">
                  <c:v>1949.8333333332698</c:v>
                </c:pt>
                <c:pt idx="839">
                  <c:v>1949.9166666666031</c:v>
                </c:pt>
                <c:pt idx="840">
                  <c:v>1949.9999999999363</c:v>
                </c:pt>
                <c:pt idx="841">
                  <c:v>1950.0833333332696</c:v>
                </c:pt>
                <c:pt idx="842">
                  <c:v>1950.1666666666029</c:v>
                </c:pt>
                <c:pt idx="843">
                  <c:v>1950.2499999999361</c:v>
                </c:pt>
                <c:pt idx="844">
                  <c:v>1950.3333333332694</c:v>
                </c:pt>
                <c:pt idx="845">
                  <c:v>1950.4166666666026</c:v>
                </c:pt>
                <c:pt idx="846">
                  <c:v>1950.4999999999359</c:v>
                </c:pt>
                <c:pt idx="847">
                  <c:v>1950.5833333332691</c:v>
                </c:pt>
                <c:pt idx="848">
                  <c:v>1950.6666666666024</c:v>
                </c:pt>
                <c:pt idx="849">
                  <c:v>1950.7499999999357</c:v>
                </c:pt>
                <c:pt idx="850">
                  <c:v>1950.8333333332689</c:v>
                </c:pt>
                <c:pt idx="851">
                  <c:v>1950.9166666666022</c:v>
                </c:pt>
                <c:pt idx="852">
                  <c:v>1950.9999999999354</c:v>
                </c:pt>
                <c:pt idx="853">
                  <c:v>1951.0833333332687</c:v>
                </c:pt>
                <c:pt idx="854">
                  <c:v>1951.1666666666019</c:v>
                </c:pt>
                <c:pt idx="855">
                  <c:v>1951.2499999999352</c:v>
                </c:pt>
                <c:pt idx="856">
                  <c:v>1951.3333333332685</c:v>
                </c:pt>
                <c:pt idx="857">
                  <c:v>1951.4166666666017</c:v>
                </c:pt>
                <c:pt idx="858">
                  <c:v>1951.499999999935</c:v>
                </c:pt>
                <c:pt idx="859">
                  <c:v>1951.5833333332682</c:v>
                </c:pt>
                <c:pt idx="860">
                  <c:v>1951.6666666666015</c:v>
                </c:pt>
                <c:pt idx="861">
                  <c:v>1951.7499999999347</c:v>
                </c:pt>
                <c:pt idx="862">
                  <c:v>1951.833333333268</c:v>
                </c:pt>
                <c:pt idx="863">
                  <c:v>1951.9166666666013</c:v>
                </c:pt>
                <c:pt idx="864">
                  <c:v>1951.9999999999345</c:v>
                </c:pt>
                <c:pt idx="865">
                  <c:v>1952.0833333332678</c:v>
                </c:pt>
                <c:pt idx="866">
                  <c:v>1952.166666666601</c:v>
                </c:pt>
                <c:pt idx="867">
                  <c:v>1952.2499999999343</c:v>
                </c:pt>
                <c:pt idx="868">
                  <c:v>1952.3333333332675</c:v>
                </c:pt>
                <c:pt idx="869">
                  <c:v>1952.4166666666008</c:v>
                </c:pt>
                <c:pt idx="870">
                  <c:v>1952.4999999999341</c:v>
                </c:pt>
                <c:pt idx="871">
                  <c:v>1952.5833333332673</c:v>
                </c:pt>
                <c:pt idx="872">
                  <c:v>1952.6666666666006</c:v>
                </c:pt>
                <c:pt idx="873">
                  <c:v>1952.7499999999338</c:v>
                </c:pt>
                <c:pt idx="874">
                  <c:v>1952.8333333332671</c:v>
                </c:pt>
                <c:pt idx="875">
                  <c:v>1952.9166666666003</c:v>
                </c:pt>
                <c:pt idx="876">
                  <c:v>1952.9999999999336</c:v>
                </c:pt>
                <c:pt idx="877">
                  <c:v>1953.0833333332669</c:v>
                </c:pt>
                <c:pt idx="878">
                  <c:v>1953.1666666666001</c:v>
                </c:pt>
                <c:pt idx="879">
                  <c:v>1953.2499999999334</c:v>
                </c:pt>
                <c:pt idx="880">
                  <c:v>1953.3333333332666</c:v>
                </c:pt>
                <c:pt idx="881">
                  <c:v>1953.4166666665999</c:v>
                </c:pt>
                <c:pt idx="882">
                  <c:v>1953.4999999999332</c:v>
                </c:pt>
                <c:pt idx="883">
                  <c:v>1953.5833333332664</c:v>
                </c:pt>
                <c:pt idx="884">
                  <c:v>1953.6666666665997</c:v>
                </c:pt>
                <c:pt idx="885">
                  <c:v>1953.7499999999329</c:v>
                </c:pt>
                <c:pt idx="886">
                  <c:v>1953.8333333332662</c:v>
                </c:pt>
                <c:pt idx="887">
                  <c:v>1953.9166666665994</c:v>
                </c:pt>
                <c:pt idx="888">
                  <c:v>1953.9999999999327</c:v>
                </c:pt>
                <c:pt idx="889">
                  <c:v>1954.083333333266</c:v>
                </c:pt>
                <c:pt idx="890">
                  <c:v>1954.1666666665992</c:v>
                </c:pt>
                <c:pt idx="891">
                  <c:v>1954.2499999999325</c:v>
                </c:pt>
                <c:pt idx="892">
                  <c:v>1954.3333333332657</c:v>
                </c:pt>
                <c:pt idx="893">
                  <c:v>1954.416666666599</c:v>
                </c:pt>
                <c:pt idx="894">
                  <c:v>1954.4999999999322</c:v>
                </c:pt>
                <c:pt idx="895">
                  <c:v>1954.5833333332655</c:v>
                </c:pt>
                <c:pt idx="896">
                  <c:v>1954.6666666665988</c:v>
                </c:pt>
                <c:pt idx="897">
                  <c:v>1954.749999999932</c:v>
                </c:pt>
                <c:pt idx="898">
                  <c:v>1954.8333333332653</c:v>
                </c:pt>
                <c:pt idx="899">
                  <c:v>1954.9166666665985</c:v>
                </c:pt>
                <c:pt idx="900">
                  <c:v>1954.9999999999318</c:v>
                </c:pt>
                <c:pt idx="901">
                  <c:v>1955.083333333265</c:v>
                </c:pt>
                <c:pt idx="902">
                  <c:v>1955.1666666665983</c:v>
                </c:pt>
                <c:pt idx="903">
                  <c:v>1955.2499999999316</c:v>
                </c:pt>
                <c:pt idx="904">
                  <c:v>1955.3333333332648</c:v>
                </c:pt>
                <c:pt idx="905">
                  <c:v>1955.4166666665981</c:v>
                </c:pt>
                <c:pt idx="906">
                  <c:v>1955.4999999999313</c:v>
                </c:pt>
                <c:pt idx="907">
                  <c:v>1955.5833333332646</c:v>
                </c:pt>
                <c:pt idx="908">
                  <c:v>1955.6666666665978</c:v>
                </c:pt>
                <c:pt idx="909">
                  <c:v>1955.7499999999311</c:v>
                </c:pt>
                <c:pt idx="910">
                  <c:v>1955.8333333332644</c:v>
                </c:pt>
                <c:pt idx="911">
                  <c:v>1955.9166666665976</c:v>
                </c:pt>
                <c:pt idx="912">
                  <c:v>1955.9999999999309</c:v>
                </c:pt>
                <c:pt idx="913">
                  <c:v>1956.0833333332641</c:v>
                </c:pt>
                <c:pt idx="914">
                  <c:v>1956.1666666665974</c:v>
                </c:pt>
                <c:pt idx="915">
                  <c:v>1956.2499999999307</c:v>
                </c:pt>
                <c:pt idx="916">
                  <c:v>1956.3333333332639</c:v>
                </c:pt>
                <c:pt idx="917">
                  <c:v>1956.4166666665972</c:v>
                </c:pt>
                <c:pt idx="918">
                  <c:v>1956.4999999999304</c:v>
                </c:pt>
                <c:pt idx="919">
                  <c:v>1956.5833333332637</c:v>
                </c:pt>
                <c:pt idx="920">
                  <c:v>1956.6666666665969</c:v>
                </c:pt>
                <c:pt idx="921">
                  <c:v>1956.7499999999302</c:v>
                </c:pt>
                <c:pt idx="922">
                  <c:v>1956.8333333332635</c:v>
                </c:pt>
                <c:pt idx="923">
                  <c:v>1956.9166666665967</c:v>
                </c:pt>
                <c:pt idx="924">
                  <c:v>1956.99999999993</c:v>
                </c:pt>
                <c:pt idx="925">
                  <c:v>1957.0833333332632</c:v>
                </c:pt>
                <c:pt idx="926">
                  <c:v>1957.1666666665965</c:v>
                </c:pt>
                <c:pt idx="927">
                  <c:v>1957.2499999999297</c:v>
                </c:pt>
                <c:pt idx="928">
                  <c:v>1957.333333333263</c:v>
                </c:pt>
                <c:pt idx="929">
                  <c:v>1957.4166666665963</c:v>
                </c:pt>
                <c:pt idx="930">
                  <c:v>1957.4999999999295</c:v>
                </c:pt>
                <c:pt idx="931">
                  <c:v>1957.5833333332628</c:v>
                </c:pt>
                <c:pt idx="932">
                  <c:v>1957.666666666596</c:v>
                </c:pt>
                <c:pt idx="933">
                  <c:v>1957.7499999999293</c:v>
                </c:pt>
                <c:pt idx="934">
                  <c:v>1957.8333333332625</c:v>
                </c:pt>
                <c:pt idx="935">
                  <c:v>1957.9166666665958</c:v>
                </c:pt>
                <c:pt idx="936">
                  <c:v>1957.9999999999291</c:v>
                </c:pt>
                <c:pt idx="937">
                  <c:v>1958.0833333332623</c:v>
                </c:pt>
                <c:pt idx="938">
                  <c:v>1958.1666666665956</c:v>
                </c:pt>
                <c:pt idx="939">
                  <c:v>1958.2499999999288</c:v>
                </c:pt>
                <c:pt idx="940">
                  <c:v>1958.3333333332621</c:v>
                </c:pt>
                <c:pt idx="941">
                  <c:v>1958.4166666665953</c:v>
                </c:pt>
                <c:pt idx="942">
                  <c:v>1958.4999999999286</c:v>
                </c:pt>
                <c:pt idx="943">
                  <c:v>1958.5833333332619</c:v>
                </c:pt>
                <c:pt idx="944">
                  <c:v>1958.6666666665951</c:v>
                </c:pt>
                <c:pt idx="945">
                  <c:v>1958.7499999999284</c:v>
                </c:pt>
                <c:pt idx="946">
                  <c:v>1958.8333333332616</c:v>
                </c:pt>
                <c:pt idx="947">
                  <c:v>1958.9166666665949</c:v>
                </c:pt>
                <c:pt idx="948">
                  <c:v>1958.9999999999281</c:v>
                </c:pt>
                <c:pt idx="949">
                  <c:v>1959.0833333332614</c:v>
                </c:pt>
                <c:pt idx="950">
                  <c:v>1959.1666666665947</c:v>
                </c:pt>
                <c:pt idx="951">
                  <c:v>1959.2499999999279</c:v>
                </c:pt>
                <c:pt idx="952">
                  <c:v>1959.3333333332612</c:v>
                </c:pt>
                <c:pt idx="953">
                  <c:v>1959.4166666665944</c:v>
                </c:pt>
                <c:pt idx="954">
                  <c:v>1959.4999999999277</c:v>
                </c:pt>
                <c:pt idx="955">
                  <c:v>1959.583333333261</c:v>
                </c:pt>
                <c:pt idx="956">
                  <c:v>1959.6666666665942</c:v>
                </c:pt>
                <c:pt idx="957">
                  <c:v>1959.7499999999275</c:v>
                </c:pt>
                <c:pt idx="958">
                  <c:v>1959.8333333332607</c:v>
                </c:pt>
                <c:pt idx="959">
                  <c:v>1959.916666666594</c:v>
                </c:pt>
                <c:pt idx="960">
                  <c:v>1959.9999999999272</c:v>
                </c:pt>
                <c:pt idx="961">
                  <c:v>1960.0833333332605</c:v>
                </c:pt>
                <c:pt idx="962">
                  <c:v>1960.1666666665938</c:v>
                </c:pt>
                <c:pt idx="963">
                  <c:v>1960.249999999927</c:v>
                </c:pt>
                <c:pt idx="964">
                  <c:v>1960.3333333332603</c:v>
                </c:pt>
                <c:pt idx="965">
                  <c:v>1960.4166666665935</c:v>
                </c:pt>
                <c:pt idx="966">
                  <c:v>1960.4999999999268</c:v>
                </c:pt>
                <c:pt idx="967">
                  <c:v>1960.58333333326</c:v>
                </c:pt>
                <c:pt idx="968">
                  <c:v>1960.6666666665933</c:v>
                </c:pt>
                <c:pt idx="969">
                  <c:v>1960.7499999999266</c:v>
                </c:pt>
                <c:pt idx="970">
                  <c:v>1960.8333333332598</c:v>
                </c:pt>
                <c:pt idx="971">
                  <c:v>1960.9166666665931</c:v>
                </c:pt>
                <c:pt idx="972">
                  <c:v>1960.9999999999263</c:v>
                </c:pt>
                <c:pt idx="973">
                  <c:v>1961.0833333332596</c:v>
                </c:pt>
                <c:pt idx="974">
                  <c:v>1961.1666666665928</c:v>
                </c:pt>
                <c:pt idx="975">
                  <c:v>1961.2499999999261</c:v>
                </c:pt>
                <c:pt idx="976">
                  <c:v>1961.3333333332594</c:v>
                </c:pt>
                <c:pt idx="977">
                  <c:v>1961.4166666665926</c:v>
                </c:pt>
                <c:pt idx="978">
                  <c:v>1961.4999999999259</c:v>
                </c:pt>
                <c:pt idx="979">
                  <c:v>1961.5833333332591</c:v>
                </c:pt>
                <c:pt idx="980">
                  <c:v>1961.6666666665924</c:v>
                </c:pt>
                <c:pt idx="981">
                  <c:v>1961.7499999999256</c:v>
                </c:pt>
                <c:pt idx="982">
                  <c:v>1961.8333333332589</c:v>
                </c:pt>
                <c:pt idx="983">
                  <c:v>1961.9166666665922</c:v>
                </c:pt>
                <c:pt idx="984">
                  <c:v>1961.9999999999254</c:v>
                </c:pt>
                <c:pt idx="985">
                  <c:v>1962.0833333332587</c:v>
                </c:pt>
                <c:pt idx="986">
                  <c:v>1962.1666666665919</c:v>
                </c:pt>
                <c:pt idx="987">
                  <c:v>1962.2499999999252</c:v>
                </c:pt>
                <c:pt idx="988">
                  <c:v>1962.3333333332585</c:v>
                </c:pt>
                <c:pt idx="989">
                  <c:v>1962.4166666665917</c:v>
                </c:pt>
                <c:pt idx="990">
                  <c:v>1962.499999999925</c:v>
                </c:pt>
                <c:pt idx="991">
                  <c:v>1962.5833333332582</c:v>
                </c:pt>
                <c:pt idx="992">
                  <c:v>1962.6666666665915</c:v>
                </c:pt>
                <c:pt idx="993">
                  <c:v>1962.7499999999247</c:v>
                </c:pt>
                <c:pt idx="994">
                  <c:v>1962.833333333258</c:v>
                </c:pt>
                <c:pt idx="995">
                  <c:v>1962.9166666665913</c:v>
                </c:pt>
                <c:pt idx="996">
                  <c:v>1962.9999999999245</c:v>
                </c:pt>
                <c:pt idx="997">
                  <c:v>1963.0833333332578</c:v>
                </c:pt>
                <c:pt idx="998">
                  <c:v>1963.166666666591</c:v>
                </c:pt>
                <c:pt idx="999">
                  <c:v>1963.2499999999243</c:v>
                </c:pt>
                <c:pt idx="1000">
                  <c:v>1963.3333333332575</c:v>
                </c:pt>
                <c:pt idx="1001">
                  <c:v>1963.4166666665908</c:v>
                </c:pt>
                <c:pt idx="1002">
                  <c:v>1963.4999999999241</c:v>
                </c:pt>
                <c:pt idx="1003">
                  <c:v>1963.5833333332573</c:v>
                </c:pt>
                <c:pt idx="1004">
                  <c:v>1963.6666666665906</c:v>
                </c:pt>
                <c:pt idx="1005">
                  <c:v>1963.7499999999238</c:v>
                </c:pt>
                <c:pt idx="1006">
                  <c:v>1963.8333333332571</c:v>
                </c:pt>
                <c:pt idx="1007">
                  <c:v>1963.9166666665903</c:v>
                </c:pt>
                <c:pt idx="1008">
                  <c:v>1963.9999999999236</c:v>
                </c:pt>
                <c:pt idx="1009">
                  <c:v>1964.0833333332569</c:v>
                </c:pt>
                <c:pt idx="1010">
                  <c:v>1964.1666666665901</c:v>
                </c:pt>
                <c:pt idx="1011">
                  <c:v>1964.2499999999234</c:v>
                </c:pt>
                <c:pt idx="1012">
                  <c:v>1964.3333333332566</c:v>
                </c:pt>
                <c:pt idx="1013">
                  <c:v>1964.4166666665899</c:v>
                </c:pt>
                <c:pt idx="1014">
                  <c:v>1964.4999999999231</c:v>
                </c:pt>
                <c:pt idx="1015">
                  <c:v>1964.5833333332564</c:v>
                </c:pt>
                <c:pt idx="1016">
                  <c:v>1964.6666666665897</c:v>
                </c:pt>
                <c:pt idx="1017">
                  <c:v>1964.7499999999229</c:v>
                </c:pt>
                <c:pt idx="1018">
                  <c:v>1964.8333333332562</c:v>
                </c:pt>
                <c:pt idx="1019">
                  <c:v>1964.9166666665894</c:v>
                </c:pt>
                <c:pt idx="1020">
                  <c:v>1964.9999999999227</c:v>
                </c:pt>
                <c:pt idx="1021">
                  <c:v>1965.083333333256</c:v>
                </c:pt>
                <c:pt idx="1022">
                  <c:v>1965.1666666665892</c:v>
                </c:pt>
                <c:pt idx="1023">
                  <c:v>1965.2499999999225</c:v>
                </c:pt>
                <c:pt idx="1024">
                  <c:v>1965.3333333332557</c:v>
                </c:pt>
                <c:pt idx="1025">
                  <c:v>1965.416666666589</c:v>
                </c:pt>
                <c:pt idx="1026">
                  <c:v>1965.4999999999222</c:v>
                </c:pt>
                <c:pt idx="1027">
                  <c:v>1965.5833333332555</c:v>
                </c:pt>
                <c:pt idx="1028">
                  <c:v>1965.6666666665888</c:v>
                </c:pt>
                <c:pt idx="1029">
                  <c:v>1965.749999999922</c:v>
                </c:pt>
                <c:pt idx="1030">
                  <c:v>1965.8333333332553</c:v>
                </c:pt>
                <c:pt idx="1031">
                  <c:v>1965.9166666665885</c:v>
                </c:pt>
                <c:pt idx="1032">
                  <c:v>1965.9999999999218</c:v>
                </c:pt>
                <c:pt idx="1033">
                  <c:v>1966.083333333255</c:v>
                </c:pt>
                <c:pt idx="1034">
                  <c:v>1966.1666666665883</c:v>
                </c:pt>
                <c:pt idx="1035">
                  <c:v>1966.2499999999216</c:v>
                </c:pt>
                <c:pt idx="1036">
                  <c:v>1966.3333333332548</c:v>
                </c:pt>
                <c:pt idx="1037">
                  <c:v>1966.4166666665881</c:v>
                </c:pt>
                <c:pt idx="1038">
                  <c:v>1966.4999999999213</c:v>
                </c:pt>
                <c:pt idx="1039">
                  <c:v>1966.5833333332546</c:v>
                </c:pt>
                <c:pt idx="1040">
                  <c:v>1966.6666666665878</c:v>
                </c:pt>
                <c:pt idx="1041">
                  <c:v>1966.7499999999211</c:v>
                </c:pt>
                <c:pt idx="1042">
                  <c:v>1966.8333333332544</c:v>
                </c:pt>
                <c:pt idx="1043">
                  <c:v>1966.9166666665876</c:v>
                </c:pt>
                <c:pt idx="1044">
                  <c:v>1966.9999999999209</c:v>
                </c:pt>
                <c:pt idx="1045">
                  <c:v>1967.0833333332541</c:v>
                </c:pt>
                <c:pt idx="1046">
                  <c:v>1967.1666666665874</c:v>
                </c:pt>
                <c:pt idx="1047">
                  <c:v>1967.2499999999206</c:v>
                </c:pt>
                <c:pt idx="1048">
                  <c:v>1967.3333333332539</c:v>
                </c:pt>
                <c:pt idx="1049">
                  <c:v>1967.4166666665872</c:v>
                </c:pt>
                <c:pt idx="1050">
                  <c:v>1967.4999999999204</c:v>
                </c:pt>
                <c:pt idx="1051">
                  <c:v>1967.5833333332537</c:v>
                </c:pt>
                <c:pt idx="1052">
                  <c:v>1967.6666666665869</c:v>
                </c:pt>
                <c:pt idx="1053">
                  <c:v>1967.7499999999202</c:v>
                </c:pt>
                <c:pt idx="1054">
                  <c:v>1967.8333333332534</c:v>
                </c:pt>
                <c:pt idx="1055">
                  <c:v>1967.9166666665867</c:v>
                </c:pt>
                <c:pt idx="1056">
                  <c:v>1967.99999999992</c:v>
                </c:pt>
                <c:pt idx="1057">
                  <c:v>1968.0833333332532</c:v>
                </c:pt>
                <c:pt idx="1058">
                  <c:v>1968.1666666665865</c:v>
                </c:pt>
                <c:pt idx="1059">
                  <c:v>1968.2499999999197</c:v>
                </c:pt>
                <c:pt idx="1060">
                  <c:v>1968.333333333253</c:v>
                </c:pt>
                <c:pt idx="1061">
                  <c:v>1968.4166666665863</c:v>
                </c:pt>
                <c:pt idx="1062">
                  <c:v>1968.4999999999195</c:v>
                </c:pt>
                <c:pt idx="1063">
                  <c:v>1968.5833333332528</c:v>
                </c:pt>
                <c:pt idx="1064">
                  <c:v>1968.666666666586</c:v>
                </c:pt>
                <c:pt idx="1065">
                  <c:v>1968.7499999999193</c:v>
                </c:pt>
                <c:pt idx="1066">
                  <c:v>1968.8333333332525</c:v>
                </c:pt>
                <c:pt idx="1067">
                  <c:v>1968.9166666665858</c:v>
                </c:pt>
                <c:pt idx="1068">
                  <c:v>1968.9999999999191</c:v>
                </c:pt>
                <c:pt idx="1069">
                  <c:v>1969.0833333332523</c:v>
                </c:pt>
                <c:pt idx="1070">
                  <c:v>1969.1666666665856</c:v>
                </c:pt>
                <c:pt idx="1071">
                  <c:v>1969.2499999999188</c:v>
                </c:pt>
                <c:pt idx="1072">
                  <c:v>1969.3333333332521</c:v>
                </c:pt>
                <c:pt idx="1073">
                  <c:v>1969.4166666665853</c:v>
                </c:pt>
                <c:pt idx="1074">
                  <c:v>1969.4999999999186</c:v>
                </c:pt>
                <c:pt idx="1075">
                  <c:v>1969.5833333332519</c:v>
                </c:pt>
                <c:pt idx="1076">
                  <c:v>1969.6666666665851</c:v>
                </c:pt>
                <c:pt idx="1077">
                  <c:v>1969.7499999999184</c:v>
                </c:pt>
                <c:pt idx="1078">
                  <c:v>1969.8333333332516</c:v>
                </c:pt>
                <c:pt idx="1079">
                  <c:v>1969.9166666665849</c:v>
                </c:pt>
                <c:pt idx="1080">
                  <c:v>1969.9999999999181</c:v>
                </c:pt>
                <c:pt idx="1081">
                  <c:v>1970.0833333332514</c:v>
                </c:pt>
                <c:pt idx="1082">
                  <c:v>1970.1666666665847</c:v>
                </c:pt>
                <c:pt idx="1083">
                  <c:v>1970.2499999999179</c:v>
                </c:pt>
                <c:pt idx="1084">
                  <c:v>1970.3333333332512</c:v>
                </c:pt>
                <c:pt idx="1085">
                  <c:v>1970.4166666665844</c:v>
                </c:pt>
                <c:pt idx="1086">
                  <c:v>1970.4999999999177</c:v>
                </c:pt>
                <c:pt idx="1087">
                  <c:v>1970.5833333332509</c:v>
                </c:pt>
                <c:pt idx="1088">
                  <c:v>1970.6666666665842</c:v>
                </c:pt>
                <c:pt idx="1089">
                  <c:v>1970.7499999999175</c:v>
                </c:pt>
                <c:pt idx="1090">
                  <c:v>1970.8333333332507</c:v>
                </c:pt>
                <c:pt idx="1091">
                  <c:v>1970.916666666584</c:v>
                </c:pt>
                <c:pt idx="1092">
                  <c:v>1970.9999999999172</c:v>
                </c:pt>
                <c:pt idx="1093">
                  <c:v>1971.0833333332505</c:v>
                </c:pt>
                <c:pt idx="1094">
                  <c:v>1971.1666666665838</c:v>
                </c:pt>
                <c:pt idx="1095">
                  <c:v>1971.249999999917</c:v>
                </c:pt>
                <c:pt idx="1096">
                  <c:v>1971.3333333332503</c:v>
                </c:pt>
                <c:pt idx="1097">
                  <c:v>1971.4166666665835</c:v>
                </c:pt>
                <c:pt idx="1098">
                  <c:v>1971.4999999999168</c:v>
                </c:pt>
                <c:pt idx="1099">
                  <c:v>1971.58333333325</c:v>
                </c:pt>
                <c:pt idx="1100">
                  <c:v>1971.6666666665833</c:v>
                </c:pt>
                <c:pt idx="1101">
                  <c:v>1971.7499999999166</c:v>
                </c:pt>
                <c:pt idx="1102">
                  <c:v>1971.8333333332498</c:v>
                </c:pt>
                <c:pt idx="1103">
                  <c:v>1971.9166666665831</c:v>
                </c:pt>
                <c:pt idx="1104">
                  <c:v>1971.9999999999163</c:v>
                </c:pt>
                <c:pt idx="1105">
                  <c:v>1972.0833333332496</c:v>
                </c:pt>
                <c:pt idx="1106">
                  <c:v>1972.1666666665828</c:v>
                </c:pt>
                <c:pt idx="1107">
                  <c:v>1972.2499999999161</c:v>
                </c:pt>
                <c:pt idx="1108">
                  <c:v>1972.3333333332494</c:v>
                </c:pt>
                <c:pt idx="1109">
                  <c:v>1972.4166666665826</c:v>
                </c:pt>
                <c:pt idx="1110">
                  <c:v>1972.4999999999159</c:v>
                </c:pt>
                <c:pt idx="1111">
                  <c:v>1972.5833333332491</c:v>
                </c:pt>
                <c:pt idx="1112">
                  <c:v>1972.6666666665824</c:v>
                </c:pt>
                <c:pt idx="1113">
                  <c:v>1972.7499999999156</c:v>
                </c:pt>
                <c:pt idx="1114">
                  <c:v>1972.8333333332489</c:v>
                </c:pt>
                <c:pt idx="1115">
                  <c:v>1972.9166666665822</c:v>
                </c:pt>
                <c:pt idx="1116">
                  <c:v>1972.9999999999154</c:v>
                </c:pt>
                <c:pt idx="1117">
                  <c:v>1973.0833333332487</c:v>
                </c:pt>
                <c:pt idx="1118">
                  <c:v>1973.1666666665819</c:v>
                </c:pt>
                <c:pt idx="1119">
                  <c:v>1973.2499999999152</c:v>
                </c:pt>
                <c:pt idx="1120">
                  <c:v>1973.3333333332484</c:v>
                </c:pt>
                <c:pt idx="1121">
                  <c:v>1973.4166666665817</c:v>
                </c:pt>
                <c:pt idx="1122">
                  <c:v>1973.499999999915</c:v>
                </c:pt>
                <c:pt idx="1123">
                  <c:v>1973.5833333332482</c:v>
                </c:pt>
                <c:pt idx="1124">
                  <c:v>1973.6666666665815</c:v>
                </c:pt>
                <c:pt idx="1125">
                  <c:v>1973.7499999999147</c:v>
                </c:pt>
                <c:pt idx="1126">
                  <c:v>1973.833333333248</c:v>
                </c:pt>
                <c:pt idx="1127">
                  <c:v>1973.9166666665812</c:v>
                </c:pt>
                <c:pt idx="1128">
                  <c:v>1973.9999999999145</c:v>
                </c:pt>
                <c:pt idx="1129">
                  <c:v>1974.0833333332478</c:v>
                </c:pt>
                <c:pt idx="1130">
                  <c:v>1974.166666666581</c:v>
                </c:pt>
                <c:pt idx="1131">
                  <c:v>1974.2499999999143</c:v>
                </c:pt>
                <c:pt idx="1132">
                  <c:v>1974.3333333332475</c:v>
                </c:pt>
                <c:pt idx="1133">
                  <c:v>1974.4166666665808</c:v>
                </c:pt>
                <c:pt idx="1134">
                  <c:v>1974.4999999999141</c:v>
                </c:pt>
                <c:pt idx="1135">
                  <c:v>1974.5833333332473</c:v>
                </c:pt>
                <c:pt idx="1136">
                  <c:v>1974.6666666665806</c:v>
                </c:pt>
                <c:pt idx="1137">
                  <c:v>1974.7499999999138</c:v>
                </c:pt>
                <c:pt idx="1138">
                  <c:v>1974.8333333332471</c:v>
                </c:pt>
                <c:pt idx="1139">
                  <c:v>1974.9166666665803</c:v>
                </c:pt>
                <c:pt idx="1140">
                  <c:v>1974.9999999999136</c:v>
                </c:pt>
                <c:pt idx="1141">
                  <c:v>1975.0833333332469</c:v>
                </c:pt>
                <c:pt idx="1142">
                  <c:v>1975.1666666665801</c:v>
                </c:pt>
                <c:pt idx="1143">
                  <c:v>1975.2499999999134</c:v>
                </c:pt>
                <c:pt idx="1144">
                  <c:v>1975.3333333332466</c:v>
                </c:pt>
                <c:pt idx="1145">
                  <c:v>1975.4166666665799</c:v>
                </c:pt>
                <c:pt idx="1146">
                  <c:v>1975.4999999999131</c:v>
                </c:pt>
                <c:pt idx="1147">
                  <c:v>1975.5833333332464</c:v>
                </c:pt>
                <c:pt idx="1148">
                  <c:v>1975.6666666665797</c:v>
                </c:pt>
                <c:pt idx="1149">
                  <c:v>1975.7499999999129</c:v>
                </c:pt>
                <c:pt idx="1150">
                  <c:v>1975.8333333332462</c:v>
                </c:pt>
                <c:pt idx="1151">
                  <c:v>1975.9166666665794</c:v>
                </c:pt>
                <c:pt idx="1152">
                  <c:v>1975.9999999999127</c:v>
                </c:pt>
                <c:pt idx="1153">
                  <c:v>1976.0833333332459</c:v>
                </c:pt>
                <c:pt idx="1154">
                  <c:v>1976.1666666665792</c:v>
                </c:pt>
                <c:pt idx="1155">
                  <c:v>1976.2499999999125</c:v>
                </c:pt>
                <c:pt idx="1156">
                  <c:v>1976.3333333332457</c:v>
                </c:pt>
                <c:pt idx="1157">
                  <c:v>1976.416666666579</c:v>
                </c:pt>
                <c:pt idx="1158">
                  <c:v>1976.4999999999122</c:v>
                </c:pt>
                <c:pt idx="1159">
                  <c:v>1976.5833333332455</c:v>
                </c:pt>
                <c:pt idx="1160">
                  <c:v>1976.6666666665787</c:v>
                </c:pt>
                <c:pt idx="1161">
                  <c:v>1976.749999999912</c:v>
                </c:pt>
                <c:pt idx="1162">
                  <c:v>1976.8333333332453</c:v>
                </c:pt>
                <c:pt idx="1163">
                  <c:v>1976.9166666665785</c:v>
                </c:pt>
                <c:pt idx="1164">
                  <c:v>1976.9999999999118</c:v>
                </c:pt>
                <c:pt idx="1165">
                  <c:v>1977.083333333245</c:v>
                </c:pt>
                <c:pt idx="1166">
                  <c:v>1977.1666666665783</c:v>
                </c:pt>
                <c:pt idx="1167">
                  <c:v>1977.2499999999116</c:v>
                </c:pt>
                <c:pt idx="1168">
                  <c:v>1977.3333333332448</c:v>
                </c:pt>
                <c:pt idx="1169">
                  <c:v>1977.4166666665781</c:v>
                </c:pt>
                <c:pt idx="1170">
                  <c:v>1977.4999999999113</c:v>
                </c:pt>
                <c:pt idx="1171">
                  <c:v>1977.5833333332446</c:v>
                </c:pt>
                <c:pt idx="1172">
                  <c:v>1977.6666666665778</c:v>
                </c:pt>
                <c:pt idx="1173">
                  <c:v>1977.7499999999111</c:v>
                </c:pt>
                <c:pt idx="1174">
                  <c:v>1977.8333333332444</c:v>
                </c:pt>
                <c:pt idx="1175">
                  <c:v>1977.9166666665776</c:v>
                </c:pt>
                <c:pt idx="1176">
                  <c:v>1977.9999999999109</c:v>
                </c:pt>
                <c:pt idx="1177">
                  <c:v>1978.0833333332441</c:v>
                </c:pt>
                <c:pt idx="1178">
                  <c:v>1978.1666666665774</c:v>
                </c:pt>
                <c:pt idx="1179">
                  <c:v>1978.2499999999106</c:v>
                </c:pt>
                <c:pt idx="1180">
                  <c:v>1978.3333333332439</c:v>
                </c:pt>
                <c:pt idx="1181">
                  <c:v>1978.4166666665772</c:v>
                </c:pt>
                <c:pt idx="1182">
                  <c:v>1978.4999999999104</c:v>
                </c:pt>
                <c:pt idx="1183">
                  <c:v>1978.5833333332437</c:v>
                </c:pt>
                <c:pt idx="1184">
                  <c:v>1978.6666666665769</c:v>
                </c:pt>
                <c:pt idx="1185">
                  <c:v>1978.7499999999102</c:v>
                </c:pt>
                <c:pt idx="1186">
                  <c:v>1978.8333333332434</c:v>
                </c:pt>
                <c:pt idx="1187">
                  <c:v>1978.9166666665767</c:v>
                </c:pt>
                <c:pt idx="1188">
                  <c:v>1978.99999999991</c:v>
                </c:pt>
                <c:pt idx="1189">
                  <c:v>1979.0833333332432</c:v>
                </c:pt>
                <c:pt idx="1190">
                  <c:v>1979.1666666665765</c:v>
                </c:pt>
                <c:pt idx="1191">
                  <c:v>1979.2499999999097</c:v>
                </c:pt>
                <c:pt idx="1192">
                  <c:v>1979.333333333243</c:v>
                </c:pt>
                <c:pt idx="1193">
                  <c:v>1979.4166666665762</c:v>
                </c:pt>
                <c:pt idx="1194">
                  <c:v>1979.4999999999095</c:v>
                </c:pt>
                <c:pt idx="1195">
                  <c:v>1979.5833333332428</c:v>
                </c:pt>
                <c:pt idx="1196">
                  <c:v>1979.666666666576</c:v>
                </c:pt>
                <c:pt idx="1197">
                  <c:v>1979.7499999999093</c:v>
                </c:pt>
                <c:pt idx="1198">
                  <c:v>1979.8333333332425</c:v>
                </c:pt>
                <c:pt idx="1199">
                  <c:v>1979.9166666665758</c:v>
                </c:pt>
                <c:pt idx="1200">
                  <c:v>1979.9999999999091</c:v>
                </c:pt>
                <c:pt idx="1201">
                  <c:v>1980.0833333332423</c:v>
                </c:pt>
                <c:pt idx="1202">
                  <c:v>1980.1666666665756</c:v>
                </c:pt>
                <c:pt idx="1203">
                  <c:v>1980.2499999999088</c:v>
                </c:pt>
                <c:pt idx="1204">
                  <c:v>1980.3333333332421</c:v>
                </c:pt>
                <c:pt idx="1205">
                  <c:v>1980.4166666665753</c:v>
                </c:pt>
                <c:pt idx="1206">
                  <c:v>1980.4999999999086</c:v>
                </c:pt>
                <c:pt idx="1207">
                  <c:v>1980.5833333332419</c:v>
                </c:pt>
                <c:pt idx="1208">
                  <c:v>1980.6666666665751</c:v>
                </c:pt>
                <c:pt idx="1209">
                  <c:v>1980.7499999999084</c:v>
                </c:pt>
                <c:pt idx="1210">
                  <c:v>1980.8333333332416</c:v>
                </c:pt>
                <c:pt idx="1211">
                  <c:v>1980.9166666665749</c:v>
                </c:pt>
                <c:pt idx="1212">
                  <c:v>1980.9999999999081</c:v>
                </c:pt>
                <c:pt idx="1213">
                  <c:v>1981.0833333332414</c:v>
                </c:pt>
                <c:pt idx="1214">
                  <c:v>1981.1666666665747</c:v>
                </c:pt>
                <c:pt idx="1215">
                  <c:v>1981.2499999999079</c:v>
                </c:pt>
                <c:pt idx="1216">
                  <c:v>1981.3333333332412</c:v>
                </c:pt>
                <c:pt idx="1217">
                  <c:v>1981.4166666665744</c:v>
                </c:pt>
                <c:pt idx="1218">
                  <c:v>1981.4999999999077</c:v>
                </c:pt>
                <c:pt idx="1219">
                  <c:v>1981.5833333332409</c:v>
                </c:pt>
                <c:pt idx="1220">
                  <c:v>1981.6666666665742</c:v>
                </c:pt>
                <c:pt idx="1221">
                  <c:v>1981.7499999999075</c:v>
                </c:pt>
                <c:pt idx="1222">
                  <c:v>1981.8333333332407</c:v>
                </c:pt>
                <c:pt idx="1223">
                  <c:v>1981.916666666574</c:v>
                </c:pt>
                <c:pt idx="1224">
                  <c:v>1981.9999999999072</c:v>
                </c:pt>
                <c:pt idx="1225">
                  <c:v>1982.0833333332405</c:v>
                </c:pt>
                <c:pt idx="1226">
                  <c:v>1982.1666666665737</c:v>
                </c:pt>
                <c:pt idx="1227">
                  <c:v>1982.249999999907</c:v>
                </c:pt>
                <c:pt idx="1228">
                  <c:v>1982.3333333332403</c:v>
                </c:pt>
                <c:pt idx="1229">
                  <c:v>1982.4166666665735</c:v>
                </c:pt>
                <c:pt idx="1230">
                  <c:v>1982.4999999999068</c:v>
                </c:pt>
                <c:pt idx="1231">
                  <c:v>1982.58333333324</c:v>
                </c:pt>
                <c:pt idx="1232">
                  <c:v>1982.6666666665733</c:v>
                </c:pt>
                <c:pt idx="1233">
                  <c:v>1982.7499999999065</c:v>
                </c:pt>
                <c:pt idx="1234">
                  <c:v>1982.8333333332398</c:v>
                </c:pt>
                <c:pt idx="1235">
                  <c:v>1982.9166666665731</c:v>
                </c:pt>
                <c:pt idx="1236">
                  <c:v>1982.9999999999063</c:v>
                </c:pt>
                <c:pt idx="1237">
                  <c:v>1983.0833333332396</c:v>
                </c:pt>
                <c:pt idx="1238">
                  <c:v>1983.1666666665728</c:v>
                </c:pt>
                <c:pt idx="1239">
                  <c:v>1983.2499999999061</c:v>
                </c:pt>
                <c:pt idx="1240">
                  <c:v>1983.3333333332394</c:v>
                </c:pt>
                <c:pt idx="1241">
                  <c:v>1983.4166666665726</c:v>
                </c:pt>
                <c:pt idx="1242">
                  <c:v>1983.4999999999059</c:v>
                </c:pt>
                <c:pt idx="1243">
                  <c:v>1983.5833333332391</c:v>
                </c:pt>
                <c:pt idx="1244">
                  <c:v>1983.6666666665724</c:v>
                </c:pt>
                <c:pt idx="1245">
                  <c:v>1983.7499999999056</c:v>
                </c:pt>
                <c:pt idx="1246">
                  <c:v>1983.8333333332389</c:v>
                </c:pt>
                <c:pt idx="1247">
                  <c:v>1983.9166666665722</c:v>
                </c:pt>
                <c:pt idx="1248">
                  <c:v>1983.9999999999054</c:v>
                </c:pt>
                <c:pt idx="1249">
                  <c:v>1984.0833333332387</c:v>
                </c:pt>
                <c:pt idx="1250">
                  <c:v>1984.1666666665719</c:v>
                </c:pt>
                <c:pt idx="1251">
                  <c:v>1984.2499999999052</c:v>
                </c:pt>
                <c:pt idx="1252">
                  <c:v>1984.3333333332384</c:v>
                </c:pt>
                <c:pt idx="1253">
                  <c:v>1984.4166666665717</c:v>
                </c:pt>
                <c:pt idx="1254">
                  <c:v>1984.499999999905</c:v>
                </c:pt>
                <c:pt idx="1255">
                  <c:v>1984.5833333332382</c:v>
                </c:pt>
                <c:pt idx="1256">
                  <c:v>1984.6666666665715</c:v>
                </c:pt>
                <c:pt idx="1257">
                  <c:v>1984.7499999999047</c:v>
                </c:pt>
                <c:pt idx="1258">
                  <c:v>1984.833333333238</c:v>
                </c:pt>
                <c:pt idx="1259">
                  <c:v>1984.9166666665712</c:v>
                </c:pt>
                <c:pt idx="1260">
                  <c:v>1984.9999999999045</c:v>
                </c:pt>
                <c:pt idx="1261">
                  <c:v>1985.0833333332378</c:v>
                </c:pt>
                <c:pt idx="1262">
                  <c:v>1985.166666666571</c:v>
                </c:pt>
                <c:pt idx="1263">
                  <c:v>1985.2499999999043</c:v>
                </c:pt>
                <c:pt idx="1264">
                  <c:v>1985.3333333332375</c:v>
                </c:pt>
                <c:pt idx="1265">
                  <c:v>1985.4166666665708</c:v>
                </c:pt>
                <c:pt idx="1266">
                  <c:v>1985.499999999904</c:v>
                </c:pt>
                <c:pt idx="1267">
                  <c:v>1985.5833333332373</c:v>
                </c:pt>
                <c:pt idx="1268">
                  <c:v>1985.6666666665706</c:v>
                </c:pt>
                <c:pt idx="1269">
                  <c:v>1985.7499999999038</c:v>
                </c:pt>
                <c:pt idx="1270">
                  <c:v>1985.8333333332371</c:v>
                </c:pt>
                <c:pt idx="1271">
                  <c:v>1985.9166666665703</c:v>
                </c:pt>
                <c:pt idx="1272">
                  <c:v>1985.9999999999036</c:v>
                </c:pt>
                <c:pt idx="1273">
                  <c:v>1986.0833333332369</c:v>
                </c:pt>
                <c:pt idx="1274">
                  <c:v>1986.1666666665701</c:v>
                </c:pt>
                <c:pt idx="1275">
                  <c:v>1986.2499999999034</c:v>
                </c:pt>
                <c:pt idx="1276">
                  <c:v>1986.3333333332366</c:v>
                </c:pt>
                <c:pt idx="1277">
                  <c:v>1986.4166666665699</c:v>
                </c:pt>
                <c:pt idx="1278">
                  <c:v>1986.4999999999031</c:v>
                </c:pt>
                <c:pt idx="1279">
                  <c:v>1986.5833333332364</c:v>
                </c:pt>
                <c:pt idx="1280">
                  <c:v>1986.6666666665697</c:v>
                </c:pt>
                <c:pt idx="1281">
                  <c:v>1986.7499999999029</c:v>
                </c:pt>
                <c:pt idx="1282">
                  <c:v>1986.8333333332362</c:v>
                </c:pt>
                <c:pt idx="1283">
                  <c:v>1986.9166666665694</c:v>
                </c:pt>
                <c:pt idx="1284">
                  <c:v>1986.9999999999027</c:v>
                </c:pt>
                <c:pt idx="1285">
                  <c:v>1987.0833333332359</c:v>
                </c:pt>
                <c:pt idx="1286">
                  <c:v>1987.1666666665692</c:v>
                </c:pt>
                <c:pt idx="1287">
                  <c:v>1987.2499999999025</c:v>
                </c:pt>
                <c:pt idx="1288">
                  <c:v>1987.3333333332357</c:v>
                </c:pt>
                <c:pt idx="1289">
                  <c:v>1987.416666666569</c:v>
                </c:pt>
                <c:pt idx="1290">
                  <c:v>1987.4999999999022</c:v>
                </c:pt>
                <c:pt idx="1291">
                  <c:v>1987.5833333332355</c:v>
                </c:pt>
                <c:pt idx="1292">
                  <c:v>1987.6666666665687</c:v>
                </c:pt>
                <c:pt idx="1293">
                  <c:v>1987.749999999902</c:v>
                </c:pt>
                <c:pt idx="1294">
                  <c:v>1987.8333333332353</c:v>
                </c:pt>
                <c:pt idx="1295">
                  <c:v>1987.9166666665685</c:v>
                </c:pt>
                <c:pt idx="1296">
                  <c:v>1987.9999999999018</c:v>
                </c:pt>
                <c:pt idx="1297">
                  <c:v>1988.083333333235</c:v>
                </c:pt>
                <c:pt idx="1298">
                  <c:v>1988.1666666665683</c:v>
                </c:pt>
                <c:pt idx="1299">
                  <c:v>1988.2499999999015</c:v>
                </c:pt>
                <c:pt idx="1300">
                  <c:v>1988.3333333332348</c:v>
                </c:pt>
                <c:pt idx="1301">
                  <c:v>1988.4166666665681</c:v>
                </c:pt>
                <c:pt idx="1302">
                  <c:v>1988.4999999999013</c:v>
                </c:pt>
                <c:pt idx="1303">
                  <c:v>1988.5833333332346</c:v>
                </c:pt>
                <c:pt idx="1304">
                  <c:v>1988.6666666665678</c:v>
                </c:pt>
                <c:pt idx="1305">
                  <c:v>1988.7499999999011</c:v>
                </c:pt>
                <c:pt idx="1306">
                  <c:v>1988.8333333332343</c:v>
                </c:pt>
                <c:pt idx="1307">
                  <c:v>1988.9166666665676</c:v>
                </c:pt>
                <c:pt idx="1308">
                  <c:v>1988.9999999999009</c:v>
                </c:pt>
                <c:pt idx="1309">
                  <c:v>1989.0833333332341</c:v>
                </c:pt>
                <c:pt idx="1310">
                  <c:v>1989.1666666665674</c:v>
                </c:pt>
                <c:pt idx="1311">
                  <c:v>1989.2499999999006</c:v>
                </c:pt>
                <c:pt idx="1312">
                  <c:v>1989.3333333332339</c:v>
                </c:pt>
                <c:pt idx="1313">
                  <c:v>1989.4166666665672</c:v>
                </c:pt>
                <c:pt idx="1314">
                  <c:v>1989.4999999999004</c:v>
                </c:pt>
                <c:pt idx="1315">
                  <c:v>1989.5833333332337</c:v>
                </c:pt>
                <c:pt idx="1316">
                  <c:v>1989.6666666665669</c:v>
                </c:pt>
                <c:pt idx="1317">
                  <c:v>1989.7499999999002</c:v>
                </c:pt>
                <c:pt idx="1318">
                  <c:v>1989.8333333332334</c:v>
                </c:pt>
                <c:pt idx="1319">
                  <c:v>1989.9166666665667</c:v>
                </c:pt>
                <c:pt idx="1320">
                  <c:v>1989.9999999999</c:v>
                </c:pt>
                <c:pt idx="1321">
                  <c:v>1990.0833333332332</c:v>
                </c:pt>
                <c:pt idx="1322">
                  <c:v>1990.1666666665665</c:v>
                </c:pt>
                <c:pt idx="1323">
                  <c:v>1990.2499999998997</c:v>
                </c:pt>
                <c:pt idx="1324">
                  <c:v>1990.333333333233</c:v>
                </c:pt>
                <c:pt idx="1325">
                  <c:v>1990.4166666665662</c:v>
                </c:pt>
                <c:pt idx="1326">
                  <c:v>1990.4999999998995</c:v>
                </c:pt>
                <c:pt idx="1327">
                  <c:v>1990.5833333332328</c:v>
                </c:pt>
                <c:pt idx="1328">
                  <c:v>1990.666666666566</c:v>
                </c:pt>
                <c:pt idx="1329">
                  <c:v>1990.7499999998993</c:v>
                </c:pt>
                <c:pt idx="1330">
                  <c:v>1990.8333333332325</c:v>
                </c:pt>
                <c:pt idx="1331">
                  <c:v>1990.9166666665658</c:v>
                </c:pt>
                <c:pt idx="1332">
                  <c:v>1990.999999999899</c:v>
                </c:pt>
                <c:pt idx="1333">
                  <c:v>1991.0833333332323</c:v>
                </c:pt>
                <c:pt idx="1334">
                  <c:v>1991.1666666665656</c:v>
                </c:pt>
                <c:pt idx="1335">
                  <c:v>1991.2499999998988</c:v>
                </c:pt>
                <c:pt idx="1336">
                  <c:v>1991.3333333332321</c:v>
                </c:pt>
                <c:pt idx="1337">
                  <c:v>1991.4166666665653</c:v>
                </c:pt>
                <c:pt idx="1338">
                  <c:v>1991.4999999998986</c:v>
                </c:pt>
                <c:pt idx="1339">
                  <c:v>1991.5833333332318</c:v>
                </c:pt>
                <c:pt idx="1340">
                  <c:v>1991.6666666665651</c:v>
                </c:pt>
                <c:pt idx="1341">
                  <c:v>1991.7499999998984</c:v>
                </c:pt>
                <c:pt idx="1342">
                  <c:v>1991.8333333332316</c:v>
                </c:pt>
                <c:pt idx="1343">
                  <c:v>1991.9166666665649</c:v>
                </c:pt>
                <c:pt idx="1344">
                  <c:v>1991.9999999998981</c:v>
                </c:pt>
                <c:pt idx="1345">
                  <c:v>1992.0833333332314</c:v>
                </c:pt>
                <c:pt idx="1346">
                  <c:v>1992.1666666665647</c:v>
                </c:pt>
                <c:pt idx="1347">
                  <c:v>1992.2499999998979</c:v>
                </c:pt>
                <c:pt idx="1348">
                  <c:v>1992.3333333332312</c:v>
                </c:pt>
                <c:pt idx="1349">
                  <c:v>1992.4166666665644</c:v>
                </c:pt>
                <c:pt idx="1350">
                  <c:v>1992.4999999998977</c:v>
                </c:pt>
                <c:pt idx="1351">
                  <c:v>1992.5833333332309</c:v>
                </c:pt>
                <c:pt idx="1352">
                  <c:v>1992.6666666665642</c:v>
                </c:pt>
                <c:pt idx="1353">
                  <c:v>1992.7499999998975</c:v>
                </c:pt>
                <c:pt idx="1354">
                  <c:v>1992.8333333332307</c:v>
                </c:pt>
                <c:pt idx="1355">
                  <c:v>1992.916666666564</c:v>
                </c:pt>
                <c:pt idx="1356">
                  <c:v>1992.9999999998972</c:v>
                </c:pt>
                <c:pt idx="1357">
                  <c:v>1993.0833333332305</c:v>
                </c:pt>
                <c:pt idx="1358">
                  <c:v>1993.1666666665637</c:v>
                </c:pt>
                <c:pt idx="1359">
                  <c:v>1993.249999999897</c:v>
                </c:pt>
                <c:pt idx="1360">
                  <c:v>1993.3333333332303</c:v>
                </c:pt>
                <c:pt idx="1361">
                  <c:v>1993.4166666665635</c:v>
                </c:pt>
                <c:pt idx="1362">
                  <c:v>1993.4999999998968</c:v>
                </c:pt>
                <c:pt idx="1363">
                  <c:v>1993.58333333323</c:v>
                </c:pt>
                <c:pt idx="1364">
                  <c:v>1993.6666666665633</c:v>
                </c:pt>
                <c:pt idx="1365">
                  <c:v>1993.7499999998965</c:v>
                </c:pt>
                <c:pt idx="1366">
                  <c:v>1993.8333333332298</c:v>
                </c:pt>
                <c:pt idx="1367">
                  <c:v>1993.9166666665631</c:v>
                </c:pt>
                <c:pt idx="1368">
                  <c:v>1993.9999999998963</c:v>
                </c:pt>
                <c:pt idx="1369">
                  <c:v>1994.0833333332296</c:v>
                </c:pt>
                <c:pt idx="1370">
                  <c:v>1994.1666666665628</c:v>
                </c:pt>
                <c:pt idx="1371">
                  <c:v>1994.2499999998961</c:v>
                </c:pt>
                <c:pt idx="1372">
                  <c:v>1994.3333333332293</c:v>
                </c:pt>
                <c:pt idx="1373">
                  <c:v>1994.4166666665626</c:v>
                </c:pt>
                <c:pt idx="1374">
                  <c:v>1994.4999999998959</c:v>
                </c:pt>
                <c:pt idx="1375">
                  <c:v>1994.5833333332291</c:v>
                </c:pt>
                <c:pt idx="1376">
                  <c:v>1994.6666666665624</c:v>
                </c:pt>
                <c:pt idx="1377">
                  <c:v>1994.7499999998956</c:v>
                </c:pt>
                <c:pt idx="1378">
                  <c:v>1994.8333333332289</c:v>
                </c:pt>
                <c:pt idx="1379">
                  <c:v>1994.9166666665622</c:v>
                </c:pt>
                <c:pt idx="1380">
                  <c:v>1994.9999999998954</c:v>
                </c:pt>
                <c:pt idx="1381">
                  <c:v>1995.0833333332287</c:v>
                </c:pt>
                <c:pt idx="1382">
                  <c:v>1995.1666666665619</c:v>
                </c:pt>
                <c:pt idx="1383">
                  <c:v>1995.2499999998952</c:v>
                </c:pt>
                <c:pt idx="1384">
                  <c:v>1995.3333333332284</c:v>
                </c:pt>
                <c:pt idx="1385">
                  <c:v>1995.4166666665617</c:v>
                </c:pt>
                <c:pt idx="1386">
                  <c:v>1995.499999999895</c:v>
                </c:pt>
                <c:pt idx="1387">
                  <c:v>1995.5833333332282</c:v>
                </c:pt>
                <c:pt idx="1388">
                  <c:v>1995.6666666665615</c:v>
                </c:pt>
                <c:pt idx="1389">
                  <c:v>1995.7499999998947</c:v>
                </c:pt>
                <c:pt idx="1390">
                  <c:v>1995.833333333228</c:v>
                </c:pt>
                <c:pt idx="1391">
                  <c:v>1995.9166666665612</c:v>
                </c:pt>
                <c:pt idx="1392">
                  <c:v>1995.9999999998945</c:v>
                </c:pt>
                <c:pt idx="1393">
                  <c:v>1996.0833333332278</c:v>
                </c:pt>
                <c:pt idx="1394">
                  <c:v>1996.166666666561</c:v>
                </c:pt>
                <c:pt idx="1395">
                  <c:v>1996.2499999998943</c:v>
                </c:pt>
                <c:pt idx="1396">
                  <c:v>1996.3333333332275</c:v>
                </c:pt>
                <c:pt idx="1397">
                  <c:v>1996.4166666665608</c:v>
                </c:pt>
                <c:pt idx="1398">
                  <c:v>1996.499999999894</c:v>
                </c:pt>
                <c:pt idx="1399">
                  <c:v>1996.5833333332273</c:v>
                </c:pt>
                <c:pt idx="1400">
                  <c:v>1996.6666666665606</c:v>
                </c:pt>
                <c:pt idx="1401">
                  <c:v>1996.7499999998938</c:v>
                </c:pt>
                <c:pt idx="1402">
                  <c:v>1996.8333333332271</c:v>
                </c:pt>
                <c:pt idx="1403">
                  <c:v>1996.9166666665603</c:v>
                </c:pt>
                <c:pt idx="1404">
                  <c:v>1996.9999999998936</c:v>
                </c:pt>
                <c:pt idx="1405">
                  <c:v>1997.0833333332268</c:v>
                </c:pt>
                <c:pt idx="1406">
                  <c:v>1997.1666666665601</c:v>
                </c:pt>
                <c:pt idx="1407">
                  <c:v>1997.2499999998934</c:v>
                </c:pt>
                <c:pt idx="1408">
                  <c:v>1997.3333333332266</c:v>
                </c:pt>
                <c:pt idx="1409">
                  <c:v>1997.4166666665599</c:v>
                </c:pt>
                <c:pt idx="1410">
                  <c:v>1997.4999999998931</c:v>
                </c:pt>
                <c:pt idx="1411">
                  <c:v>1997.5833333332264</c:v>
                </c:pt>
                <c:pt idx="1412">
                  <c:v>1997.6666666665596</c:v>
                </c:pt>
                <c:pt idx="1413">
                  <c:v>1997.7499999998929</c:v>
                </c:pt>
                <c:pt idx="1414">
                  <c:v>1997.8333333332262</c:v>
                </c:pt>
                <c:pt idx="1415">
                  <c:v>1997.9166666665594</c:v>
                </c:pt>
                <c:pt idx="1416">
                  <c:v>1997.9999999998927</c:v>
                </c:pt>
                <c:pt idx="1417">
                  <c:v>1998.0833333332259</c:v>
                </c:pt>
                <c:pt idx="1418">
                  <c:v>1998.1666666665592</c:v>
                </c:pt>
                <c:pt idx="1419">
                  <c:v>1998.2499999998925</c:v>
                </c:pt>
                <c:pt idx="1420">
                  <c:v>1998.3333333332257</c:v>
                </c:pt>
                <c:pt idx="1421">
                  <c:v>1998.416666666559</c:v>
                </c:pt>
                <c:pt idx="1422">
                  <c:v>1998.4999999998922</c:v>
                </c:pt>
                <c:pt idx="1423">
                  <c:v>1998.5833333332255</c:v>
                </c:pt>
                <c:pt idx="1424">
                  <c:v>1998.6666666665587</c:v>
                </c:pt>
                <c:pt idx="1425">
                  <c:v>1998.749999999892</c:v>
                </c:pt>
                <c:pt idx="1426">
                  <c:v>1998.8333333332253</c:v>
                </c:pt>
                <c:pt idx="1427">
                  <c:v>1998.9166666665585</c:v>
                </c:pt>
                <c:pt idx="1428">
                  <c:v>1998.9999999998918</c:v>
                </c:pt>
                <c:pt idx="1429">
                  <c:v>1999.083333333225</c:v>
                </c:pt>
                <c:pt idx="1430">
                  <c:v>1999.1666666665583</c:v>
                </c:pt>
                <c:pt idx="1431">
                  <c:v>1999.2499999998915</c:v>
                </c:pt>
                <c:pt idx="1432">
                  <c:v>1999.3333333332248</c:v>
                </c:pt>
                <c:pt idx="1433">
                  <c:v>1999.4166666665581</c:v>
                </c:pt>
                <c:pt idx="1434">
                  <c:v>1999.4999999998913</c:v>
                </c:pt>
                <c:pt idx="1435">
                  <c:v>1999.5833333332246</c:v>
                </c:pt>
                <c:pt idx="1436">
                  <c:v>1999.6666666665578</c:v>
                </c:pt>
                <c:pt idx="1437">
                  <c:v>1999.7499999998911</c:v>
                </c:pt>
                <c:pt idx="1438">
                  <c:v>1999.8333333332243</c:v>
                </c:pt>
                <c:pt idx="1439">
                  <c:v>1999.9166666665576</c:v>
                </c:pt>
                <c:pt idx="1440">
                  <c:v>1999.9999999998909</c:v>
                </c:pt>
                <c:pt idx="1441">
                  <c:v>2000.0833333332241</c:v>
                </c:pt>
                <c:pt idx="1442">
                  <c:v>2000.1666666665574</c:v>
                </c:pt>
                <c:pt idx="1443">
                  <c:v>2000.2499999998906</c:v>
                </c:pt>
                <c:pt idx="1444">
                  <c:v>2000.3333333332239</c:v>
                </c:pt>
                <c:pt idx="1445">
                  <c:v>2000.4166666665571</c:v>
                </c:pt>
                <c:pt idx="1446">
                  <c:v>2000.4999999998904</c:v>
                </c:pt>
                <c:pt idx="1447">
                  <c:v>2000.5833333332237</c:v>
                </c:pt>
                <c:pt idx="1448">
                  <c:v>2000.6666666665569</c:v>
                </c:pt>
                <c:pt idx="1449">
                  <c:v>2000.7499999998902</c:v>
                </c:pt>
                <c:pt idx="1450">
                  <c:v>2000.8333333332234</c:v>
                </c:pt>
                <c:pt idx="1451">
                  <c:v>2000.9166666665567</c:v>
                </c:pt>
                <c:pt idx="1452">
                  <c:v>2000.99999999989</c:v>
                </c:pt>
                <c:pt idx="1453">
                  <c:v>2001.0833333332232</c:v>
                </c:pt>
                <c:pt idx="1454">
                  <c:v>2001.1666666665565</c:v>
                </c:pt>
                <c:pt idx="1455">
                  <c:v>2001.2499999998897</c:v>
                </c:pt>
                <c:pt idx="1456">
                  <c:v>2001.333333333223</c:v>
                </c:pt>
                <c:pt idx="1457">
                  <c:v>2001.4166666665562</c:v>
                </c:pt>
                <c:pt idx="1458">
                  <c:v>2001.4999999998895</c:v>
                </c:pt>
                <c:pt idx="1459">
                  <c:v>2001.5833333332228</c:v>
                </c:pt>
                <c:pt idx="1460">
                  <c:v>2001.666666666556</c:v>
                </c:pt>
                <c:pt idx="1461">
                  <c:v>2001.7499999998893</c:v>
                </c:pt>
                <c:pt idx="1462">
                  <c:v>2001.8333333332225</c:v>
                </c:pt>
                <c:pt idx="1463">
                  <c:v>2001.9166666665558</c:v>
                </c:pt>
                <c:pt idx="1464">
                  <c:v>2001.999999999889</c:v>
                </c:pt>
                <c:pt idx="1465">
                  <c:v>2002.0833333332223</c:v>
                </c:pt>
                <c:pt idx="1466">
                  <c:v>2002.1666666665556</c:v>
                </c:pt>
                <c:pt idx="1467">
                  <c:v>2002.2499999998888</c:v>
                </c:pt>
                <c:pt idx="1468">
                  <c:v>2002.3333333332221</c:v>
                </c:pt>
                <c:pt idx="1469">
                  <c:v>2002.4166666665553</c:v>
                </c:pt>
                <c:pt idx="1470">
                  <c:v>2002.4999999998886</c:v>
                </c:pt>
                <c:pt idx="1471">
                  <c:v>2002.5833333332218</c:v>
                </c:pt>
                <c:pt idx="1472">
                  <c:v>2002.6666666665551</c:v>
                </c:pt>
                <c:pt idx="1473">
                  <c:v>2002.7499999998884</c:v>
                </c:pt>
                <c:pt idx="1474">
                  <c:v>2002.8333333332216</c:v>
                </c:pt>
                <c:pt idx="1475">
                  <c:v>2002.9166666665549</c:v>
                </c:pt>
                <c:pt idx="1476">
                  <c:v>2002.9999999998881</c:v>
                </c:pt>
                <c:pt idx="1477">
                  <c:v>2003.0833333332214</c:v>
                </c:pt>
                <c:pt idx="1478">
                  <c:v>2003.1666666665546</c:v>
                </c:pt>
                <c:pt idx="1479">
                  <c:v>2003.2499999998879</c:v>
                </c:pt>
                <c:pt idx="1480">
                  <c:v>2003.3333333332212</c:v>
                </c:pt>
                <c:pt idx="1481">
                  <c:v>2003.4166666665544</c:v>
                </c:pt>
                <c:pt idx="1482">
                  <c:v>2003.4999999998877</c:v>
                </c:pt>
                <c:pt idx="1483">
                  <c:v>2003.5833333332209</c:v>
                </c:pt>
                <c:pt idx="1484">
                  <c:v>2003.6666666665542</c:v>
                </c:pt>
                <c:pt idx="1485">
                  <c:v>2003.7499999998875</c:v>
                </c:pt>
                <c:pt idx="1486">
                  <c:v>2003.8333333332207</c:v>
                </c:pt>
                <c:pt idx="1487">
                  <c:v>2003.916666666554</c:v>
                </c:pt>
                <c:pt idx="1488">
                  <c:v>2003.9999999998872</c:v>
                </c:pt>
                <c:pt idx="1489">
                  <c:v>2004.0833333332205</c:v>
                </c:pt>
                <c:pt idx="1490">
                  <c:v>2004.1666666665537</c:v>
                </c:pt>
                <c:pt idx="1491">
                  <c:v>2004.249999999887</c:v>
                </c:pt>
                <c:pt idx="1492">
                  <c:v>2004.3333333332203</c:v>
                </c:pt>
                <c:pt idx="1493">
                  <c:v>2004.4166666665535</c:v>
                </c:pt>
                <c:pt idx="1494">
                  <c:v>2004.4999999998868</c:v>
                </c:pt>
                <c:pt idx="1495">
                  <c:v>2004.58333333322</c:v>
                </c:pt>
                <c:pt idx="1496">
                  <c:v>2004.6666666665533</c:v>
                </c:pt>
                <c:pt idx="1497">
                  <c:v>2004.7499999998865</c:v>
                </c:pt>
                <c:pt idx="1498">
                  <c:v>2004.8333333332198</c:v>
                </c:pt>
                <c:pt idx="1499">
                  <c:v>2004.9166666665531</c:v>
                </c:pt>
                <c:pt idx="1500">
                  <c:v>2004.9999999998863</c:v>
                </c:pt>
                <c:pt idx="1501">
                  <c:v>2005.0833333332196</c:v>
                </c:pt>
                <c:pt idx="1502">
                  <c:v>2005.1666666665528</c:v>
                </c:pt>
                <c:pt idx="1503">
                  <c:v>2005.2499999998861</c:v>
                </c:pt>
                <c:pt idx="1504">
                  <c:v>2005.3333333332193</c:v>
                </c:pt>
                <c:pt idx="1505">
                  <c:v>2005.4166666665526</c:v>
                </c:pt>
                <c:pt idx="1506">
                  <c:v>2005.4999999998859</c:v>
                </c:pt>
                <c:pt idx="1507">
                  <c:v>2005.5833333332191</c:v>
                </c:pt>
                <c:pt idx="1508">
                  <c:v>2005.6666666665524</c:v>
                </c:pt>
                <c:pt idx="1509">
                  <c:v>2005.7499999998856</c:v>
                </c:pt>
                <c:pt idx="1510">
                  <c:v>2005.8333333332189</c:v>
                </c:pt>
                <c:pt idx="1511">
                  <c:v>2005.9166666665521</c:v>
                </c:pt>
                <c:pt idx="1512">
                  <c:v>2005.9999999998854</c:v>
                </c:pt>
                <c:pt idx="1513">
                  <c:v>2006.0833333332187</c:v>
                </c:pt>
                <c:pt idx="1514">
                  <c:v>2006.1666666665519</c:v>
                </c:pt>
                <c:pt idx="1515">
                  <c:v>2006.2499999998852</c:v>
                </c:pt>
                <c:pt idx="1516">
                  <c:v>2006.3333333332184</c:v>
                </c:pt>
                <c:pt idx="1517">
                  <c:v>2006.4166666665517</c:v>
                </c:pt>
                <c:pt idx="1518">
                  <c:v>2006.4999999998849</c:v>
                </c:pt>
                <c:pt idx="1519">
                  <c:v>2006.5833333332182</c:v>
                </c:pt>
                <c:pt idx="1520">
                  <c:v>2006.6666666665515</c:v>
                </c:pt>
                <c:pt idx="1521">
                  <c:v>2006.7499999998847</c:v>
                </c:pt>
                <c:pt idx="1522">
                  <c:v>2006.833333333218</c:v>
                </c:pt>
                <c:pt idx="1523">
                  <c:v>2006.9166666665512</c:v>
                </c:pt>
                <c:pt idx="1524">
                  <c:v>2006.9999999998845</c:v>
                </c:pt>
                <c:pt idx="1525">
                  <c:v>2007.0833333332178</c:v>
                </c:pt>
                <c:pt idx="1526">
                  <c:v>2007.166666666551</c:v>
                </c:pt>
                <c:pt idx="1527">
                  <c:v>2007.2499999998843</c:v>
                </c:pt>
                <c:pt idx="1528">
                  <c:v>2007.3333333332175</c:v>
                </c:pt>
                <c:pt idx="1529">
                  <c:v>2007.4166666665508</c:v>
                </c:pt>
                <c:pt idx="1530">
                  <c:v>2007.499999999884</c:v>
                </c:pt>
                <c:pt idx="1531">
                  <c:v>2007.5833333332173</c:v>
                </c:pt>
                <c:pt idx="1532">
                  <c:v>2007.6666666665506</c:v>
                </c:pt>
                <c:pt idx="1533">
                  <c:v>2007.7499999998838</c:v>
                </c:pt>
                <c:pt idx="1534">
                  <c:v>2007.8333333332171</c:v>
                </c:pt>
                <c:pt idx="1535">
                  <c:v>2007.9166666665503</c:v>
                </c:pt>
                <c:pt idx="1536">
                  <c:v>2007.9999999998836</c:v>
                </c:pt>
                <c:pt idx="1537">
                  <c:v>2008.0833333332168</c:v>
                </c:pt>
                <c:pt idx="1538">
                  <c:v>2008.1666666665501</c:v>
                </c:pt>
                <c:pt idx="1539">
                  <c:v>2008.2499999998834</c:v>
                </c:pt>
                <c:pt idx="1540">
                  <c:v>2008.3333333332166</c:v>
                </c:pt>
                <c:pt idx="1541">
                  <c:v>2008.4166666665499</c:v>
                </c:pt>
                <c:pt idx="1542">
                  <c:v>2008.4999999998831</c:v>
                </c:pt>
                <c:pt idx="1543">
                  <c:v>2008.5833333332164</c:v>
                </c:pt>
                <c:pt idx="1544">
                  <c:v>2008.6666666665496</c:v>
                </c:pt>
                <c:pt idx="1545">
                  <c:v>2008.7499999998829</c:v>
                </c:pt>
                <c:pt idx="1546">
                  <c:v>2008.8333333332162</c:v>
                </c:pt>
                <c:pt idx="1547">
                  <c:v>2008.9166666665494</c:v>
                </c:pt>
                <c:pt idx="1548">
                  <c:v>2008.9999999998827</c:v>
                </c:pt>
                <c:pt idx="1549">
                  <c:v>2009.0833333332159</c:v>
                </c:pt>
                <c:pt idx="1550">
                  <c:v>2009.1666666665492</c:v>
                </c:pt>
                <c:pt idx="1551">
                  <c:v>2009.2499999998824</c:v>
                </c:pt>
                <c:pt idx="1552">
                  <c:v>2009.3333333332157</c:v>
                </c:pt>
                <c:pt idx="1553">
                  <c:v>2009.416666666549</c:v>
                </c:pt>
                <c:pt idx="1554">
                  <c:v>2009.4999999998822</c:v>
                </c:pt>
                <c:pt idx="1555">
                  <c:v>2009.5833333332155</c:v>
                </c:pt>
                <c:pt idx="1556">
                  <c:v>2009.6666666665487</c:v>
                </c:pt>
                <c:pt idx="1557">
                  <c:v>2009.749999999882</c:v>
                </c:pt>
                <c:pt idx="1558">
                  <c:v>2009.8333333332153</c:v>
                </c:pt>
                <c:pt idx="1559">
                  <c:v>2009.9166666665485</c:v>
                </c:pt>
                <c:pt idx="1560">
                  <c:v>2009.9999999998818</c:v>
                </c:pt>
                <c:pt idx="1561">
                  <c:v>2010.083333333215</c:v>
                </c:pt>
                <c:pt idx="1562">
                  <c:v>2010.1666666665483</c:v>
                </c:pt>
                <c:pt idx="1563">
                  <c:v>2010.2499999998815</c:v>
                </c:pt>
                <c:pt idx="1564">
                  <c:v>2010.3333333332148</c:v>
                </c:pt>
                <c:pt idx="1565">
                  <c:v>2010.4166666665481</c:v>
                </c:pt>
                <c:pt idx="1566">
                  <c:v>2010.4999999998813</c:v>
                </c:pt>
                <c:pt idx="1567">
                  <c:v>2010.5833333332146</c:v>
                </c:pt>
                <c:pt idx="1568">
                  <c:v>2010.6666666665478</c:v>
                </c:pt>
                <c:pt idx="1569">
                  <c:v>2010.7499999998811</c:v>
                </c:pt>
                <c:pt idx="1570">
                  <c:v>2010.8333333332143</c:v>
                </c:pt>
                <c:pt idx="1571">
                  <c:v>2010.9166666665476</c:v>
                </c:pt>
                <c:pt idx="1572">
                  <c:v>2010.9999999998809</c:v>
                </c:pt>
                <c:pt idx="1573">
                  <c:v>2011.0833333332141</c:v>
                </c:pt>
                <c:pt idx="1574">
                  <c:v>2011.1666666665474</c:v>
                </c:pt>
                <c:pt idx="1575">
                  <c:v>2011.2499999998806</c:v>
                </c:pt>
                <c:pt idx="1576">
                  <c:v>2011.3333333332139</c:v>
                </c:pt>
                <c:pt idx="1577">
                  <c:v>2011.4166666665471</c:v>
                </c:pt>
                <c:pt idx="1578">
                  <c:v>2011.4999999998804</c:v>
                </c:pt>
                <c:pt idx="1579">
                  <c:v>2011.5833333332137</c:v>
                </c:pt>
                <c:pt idx="1580">
                  <c:v>2011.6666666665469</c:v>
                </c:pt>
                <c:pt idx="1581">
                  <c:v>2011.7499999998802</c:v>
                </c:pt>
                <c:pt idx="1582">
                  <c:v>2011.8333333332134</c:v>
                </c:pt>
                <c:pt idx="1583">
                  <c:v>2011.9166666665467</c:v>
                </c:pt>
                <c:pt idx="1584">
                  <c:v>2011.9999999998799</c:v>
                </c:pt>
                <c:pt idx="1585">
                  <c:v>2012.0833333332132</c:v>
                </c:pt>
                <c:pt idx="1586">
                  <c:v>2012.1666666665465</c:v>
                </c:pt>
                <c:pt idx="1587">
                  <c:v>2012.2499999998797</c:v>
                </c:pt>
                <c:pt idx="1588">
                  <c:v>2012.333333333213</c:v>
                </c:pt>
                <c:pt idx="1589">
                  <c:v>2012.4166666665462</c:v>
                </c:pt>
                <c:pt idx="1590">
                  <c:v>2012.4999999998795</c:v>
                </c:pt>
                <c:pt idx="1591">
                  <c:v>2012.5833333332127</c:v>
                </c:pt>
                <c:pt idx="1592">
                  <c:v>2012.666666666546</c:v>
                </c:pt>
                <c:pt idx="1593">
                  <c:v>2012.7499999998793</c:v>
                </c:pt>
                <c:pt idx="1594">
                  <c:v>2012.8333333332125</c:v>
                </c:pt>
                <c:pt idx="1595">
                  <c:v>2012.9166666665458</c:v>
                </c:pt>
                <c:pt idx="1596">
                  <c:v>2012.999999999879</c:v>
                </c:pt>
                <c:pt idx="1597">
                  <c:v>2013.0833333332123</c:v>
                </c:pt>
                <c:pt idx="1598">
                  <c:v>2013.1666666665456</c:v>
                </c:pt>
                <c:pt idx="1599">
                  <c:v>2013.2499999998788</c:v>
                </c:pt>
                <c:pt idx="1600">
                  <c:v>2013.3333333332121</c:v>
                </c:pt>
                <c:pt idx="1601">
                  <c:v>2013.4166666665453</c:v>
                </c:pt>
                <c:pt idx="1602">
                  <c:v>2013.4999999998786</c:v>
                </c:pt>
                <c:pt idx="1603">
                  <c:v>2013.5833333332118</c:v>
                </c:pt>
                <c:pt idx="1604">
                  <c:v>2013.6666666665451</c:v>
                </c:pt>
                <c:pt idx="1605">
                  <c:v>2013.7499999998784</c:v>
                </c:pt>
                <c:pt idx="1606">
                  <c:v>2013.8333333332116</c:v>
                </c:pt>
                <c:pt idx="1607">
                  <c:v>2013.9166666665449</c:v>
                </c:pt>
                <c:pt idx="1608">
                  <c:v>2013.9999999998781</c:v>
                </c:pt>
                <c:pt idx="1609">
                  <c:v>2014.0833333332114</c:v>
                </c:pt>
                <c:pt idx="1610">
                  <c:v>2014.1666666665446</c:v>
                </c:pt>
                <c:pt idx="1611">
                  <c:v>2014.2499999998779</c:v>
                </c:pt>
                <c:pt idx="1612">
                  <c:v>2014.3333333332112</c:v>
                </c:pt>
                <c:pt idx="1613">
                  <c:v>2014.4166666665444</c:v>
                </c:pt>
                <c:pt idx="1614">
                  <c:v>2014.4999999998777</c:v>
                </c:pt>
                <c:pt idx="1615">
                  <c:v>2014.5833333332109</c:v>
                </c:pt>
                <c:pt idx="1616">
                  <c:v>2014.6666666665442</c:v>
                </c:pt>
                <c:pt idx="1617">
                  <c:v>2014.7499999998774</c:v>
                </c:pt>
                <c:pt idx="1618">
                  <c:v>2014.8333333332107</c:v>
                </c:pt>
                <c:pt idx="1619">
                  <c:v>2014.916666666544</c:v>
                </c:pt>
                <c:pt idx="1620">
                  <c:v>2014.9999999998772</c:v>
                </c:pt>
                <c:pt idx="1621">
                  <c:v>2015.0833333332105</c:v>
                </c:pt>
                <c:pt idx="1622">
                  <c:v>2015.1666666665437</c:v>
                </c:pt>
                <c:pt idx="1623">
                  <c:v>2015.249999999877</c:v>
                </c:pt>
                <c:pt idx="1624">
                  <c:v>2015.3333333332102</c:v>
                </c:pt>
                <c:pt idx="1625">
                  <c:v>2015.4166666665435</c:v>
                </c:pt>
                <c:pt idx="1626">
                  <c:v>2015.4999999998768</c:v>
                </c:pt>
                <c:pt idx="1627">
                  <c:v>2015.58333333321</c:v>
                </c:pt>
                <c:pt idx="1628">
                  <c:v>2015.6666666665433</c:v>
                </c:pt>
                <c:pt idx="1629">
                  <c:v>2015.7499999998765</c:v>
                </c:pt>
                <c:pt idx="1630">
                  <c:v>2015.8333333332098</c:v>
                </c:pt>
                <c:pt idx="1631">
                  <c:v>2015.9166666665431</c:v>
                </c:pt>
                <c:pt idx="1632">
                  <c:v>2015.9999999998763</c:v>
                </c:pt>
                <c:pt idx="1633">
                  <c:v>2016.0833333332096</c:v>
                </c:pt>
                <c:pt idx="1634">
                  <c:v>2016.1666666665428</c:v>
                </c:pt>
                <c:pt idx="1635">
                  <c:v>2016.2499999998761</c:v>
                </c:pt>
                <c:pt idx="1636">
                  <c:v>2016.3333333332093</c:v>
                </c:pt>
                <c:pt idx="1637">
                  <c:v>2016.4166666665426</c:v>
                </c:pt>
                <c:pt idx="1638">
                  <c:v>2016.4999999998759</c:v>
                </c:pt>
                <c:pt idx="1639">
                  <c:v>2016.5833333332091</c:v>
                </c:pt>
                <c:pt idx="1640">
                  <c:v>2016.6666666665424</c:v>
                </c:pt>
                <c:pt idx="1641">
                  <c:v>2016.7499999998756</c:v>
                </c:pt>
                <c:pt idx="1642">
                  <c:v>2016.8333333332089</c:v>
                </c:pt>
                <c:pt idx="1643">
                  <c:v>2016.9166666665421</c:v>
                </c:pt>
                <c:pt idx="1644">
                  <c:v>2016.9999999998754</c:v>
                </c:pt>
                <c:pt idx="1645">
                  <c:v>2017.0833333332087</c:v>
                </c:pt>
                <c:pt idx="1646">
                  <c:v>2017.1666666665419</c:v>
                </c:pt>
                <c:pt idx="1647">
                  <c:v>2017.2499999998752</c:v>
                </c:pt>
                <c:pt idx="1648">
                  <c:v>2017.3333333332084</c:v>
                </c:pt>
                <c:pt idx="1649">
                  <c:v>2017.4166666665417</c:v>
                </c:pt>
                <c:pt idx="1650">
                  <c:v>2017.4999999998749</c:v>
                </c:pt>
                <c:pt idx="1651">
                  <c:v>2017.5833333332082</c:v>
                </c:pt>
                <c:pt idx="1652">
                  <c:v>2017.6666666665415</c:v>
                </c:pt>
                <c:pt idx="1653">
                  <c:v>2017.7499999998747</c:v>
                </c:pt>
                <c:pt idx="1654">
                  <c:v>2017.833333333208</c:v>
                </c:pt>
                <c:pt idx="1655">
                  <c:v>2017.9166666665412</c:v>
                </c:pt>
                <c:pt idx="1656">
                  <c:v>2017.9999999998745</c:v>
                </c:pt>
                <c:pt idx="1657">
                  <c:v>2018.0833333332077</c:v>
                </c:pt>
                <c:pt idx="1658">
                  <c:v>2018.166666666541</c:v>
                </c:pt>
                <c:pt idx="1659">
                  <c:v>2018.2499999998743</c:v>
                </c:pt>
                <c:pt idx="1660">
                  <c:v>2018.3333333332075</c:v>
                </c:pt>
                <c:pt idx="1661">
                  <c:v>2018.4166666665408</c:v>
                </c:pt>
                <c:pt idx="1662">
                  <c:v>2018.499999999874</c:v>
                </c:pt>
                <c:pt idx="1663">
                  <c:v>2018.5833333332073</c:v>
                </c:pt>
                <c:pt idx="1664">
                  <c:v>2018.6666666665406</c:v>
                </c:pt>
                <c:pt idx="1665">
                  <c:v>2018.7499999998738</c:v>
                </c:pt>
                <c:pt idx="1666">
                  <c:v>2018.8333333332071</c:v>
                </c:pt>
                <c:pt idx="1667">
                  <c:v>2018.9166666665403</c:v>
                </c:pt>
                <c:pt idx="1668">
                  <c:v>2018.9999999998736</c:v>
                </c:pt>
                <c:pt idx="1669">
                  <c:v>2019.0833333332068</c:v>
                </c:pt>
                <c:pt idx="1670">
                  <c:v>2019.1666666665401</c:v>
                </c:pt>
                <c:pt idx="1671">
                  <c:v>2019.2499999998734</c:v>
                </c:pt>
                <c:pt idx="1672">
                  <c:v>2019.3333333332066</c:v>
                </c:pt>
                <c:pt idx="1673">
                  <c:v>2019.4166666665399</c:v>
                </c:pt>
                <c:pt idx="1674">
                  <c:v>2019.4999999998731</c:v>
                </c:pt>
                <c:pt idx="1675">
                  <c:v>2019.5833333332064</c:v>
                </c:pt>
                <c:pt idx="1676">
                  <c:v>2019.6666666665396</c:v>
                </c:pt>
                <c:pt idx="1677">
                  <c:v>2019.7499999998729</c:v>
                </c:pt>
                <c:pt idx="1678">
                  <c:v>2019.8333333332062</c:v>
                </c:pt>
                <c:pt idx="1679">
                  <c:v>2019.9166666665394</c:v>
                </c:pt>
              </c:numCache>
            </c:numRef>
          </c:xVal>
          <c:yVal>
            <c:numRef>
              <c:f>compactUp!$AE$23:$AE$1702</c:f>
              <c:numCache>
                <c:formatCode>General</c:formatCode>
                <c:ptCount val="1680"/>
                <c:pt idx="3">
                  <c:v>-0.47166996950382928</c:v>
                </c:pt>
                <c:pt idx="4">
                  <c:v>-0.42394907089537015</c:v>
                </c:pt>
                <c:pt idx="5">
                  <c:v>-0.38407340971787662</c:v>
                </c:pt>
                <c:pt idx="6">
                  <c:v>-0.22011919586917147</c:v>
                </c:pt>
                <c:pt idx="7">
                  <c:v>-5.1062672667697775E-2</c:v>
                </c:pt>
                <c:pt idx="8">
                  <c:v>0.17275384504726193</c:v>
                </c:pt>
                <c:pt idx="9">
                  <c:v>0.22011919586917147</c:v>
                </c:pt>
                <c:pt idx="10">
                  <c:v>0.1798332379379036</c:v>
                </c:pt>
                <c:pt idx="11">
                  <c:v>0.25142373726704353</c:v>
                </c:pt>
                <c:pt idx="12">
                  <c:v>0.21363410693310017</c:v>
                </c:pt>
                <c:pt idx="13">
                  <c:v>0.26942995046789575</c:v>
                </c:pt>
                <c:pt idx="14">
                  <c:v>0.32068201284190462</c:v>
                </c:pt>
                <c:pt idx="15">
                  <c:v>0.16554945151313741</c:v>
                </c:pt>
                <c:pt idx="16">
                  <c:v>0.21363410693310017</c:v>
                </c:pt>
                <c:pt idx="17">
                  <c:v>-0.2328538602764475</c:v>
                </c:pt>
                <c:pt idx="18">
                  <c:v>-0.17275384504726193</c:v>
                </c:pt>
                <c:pt idx="19">
                  <c:v>-0.27531890408172915</c:v>
                </c:pt>
                <c:pt idx="20">
                  <c:v>-0.33159547307977416</c:v>
                </c:pt>
                <c:pt idx="21">
                  <c:v>-0.41413398763851611</c:v>
                </c:pt>
                <c:pt idx="22">
                  <c:v>-0.29836580930308693</c:v>
                </c:pt>
                <c:pt idx="23">
                  <c:v>-0.34235897385428898</c:v>
                </c:pt>
                <c:pt idx="24">
                  <c:v>-0.39420090125386592</c:v>
                </c:pt>
                <c:pt idx="25">
                  <c:v>-0.38407340971787662</c:v>
                </c:pt>
                <c:pt idx="26">
                  <c:v>0.11898802285378103</c:v>
                </c:pt>
                <c:pt idx="27">
                  <c:v>2.3596915971086534E-2</c:v>
                </c:pt>
                <c:pt idx="28">
                  <c:v>-0.31516610050556276</c:v>
                </c:pt>
                <c:pt idx="29">
                  <c:v>-0.40421944871846566</c:v>
                </c:pt>
                <c:pt idx="30">
                  <c:v>-0.27531890408172915</c:v>
                </c:pt>
                <c:pt idx="31">
                  <c:v>-0.37383160801789894</c:v>
                </c:pt>
                <c:pt idx="32">
                  <c:v>-0.44329741029175995</c:v>
                </c:pt>
                <c:pt idx="33">
                  <c:v>-0.56585719135641621</c:v>
                </c:pt>
                <c:pt idx="34">
                  <c:v>-0.49018870133830955</c:v>
                </c:pt>
                <c:pt idx="35">
                  <c:v>-0.34768720961102439</c:v>
                </c:pt>
                <c:pt idx="36">
                  <c:v>-0.36346964344345106</c:v>
                </c:pt>
                <c:pt idx="37">
                  <c:v>-0.31516610050556276</c:v>
                </c:pt>
                <c:pt idx="38">
                  <c:v>-0.21363410693310017</c:v>
                </c:pt>
                <c:pt idx="39">
                  <c:v>-0.30400941527179615</c:v>
                </c:pt>
                <c:pt idx="40">
                  <c:v>-0.20040566409943528</c:v>
                </c:pt>
                <c:pt idx="41">
                  <c:v>-2.3596915971086534E-2</c:v>
                </c:pt>
                <c:pt idx="42">
                  <c:v>-5.1062672667697775E-2</c:v>
                </c:pt>
                <c:pt idx="43">
                  <c:v>-0.17275384504726193</c:v>
                </c:pt>
                <c:pt idx="44">
                  <c:v>-0.32615806128183827</c:v>
                </c:pt>
                <c:pt idx="45">
                  <c:v>-0.20706460143993219</c:v>
                </c:pt>
                <c:pt idx="46">
                  <c:v>-0.15072310091259125</c:v>
                </c:pt>
                <c:pt idx="47">
                  <c:v>-0.12722947518134881</c:v>
                </c:pt>
                <c:pt idx="48">
                  <c:v>-2.3596915971086534E-2</c:v>
                </c:pt>
                <c:pt idx="49">
                  <c:v>0</c:v>
                </c:pt>
                <c:pt idx="50">
                  <c:v>0.2328538602764475</c:v>
                </c:pt>
                <c:pt idx="51">
                  <c:v>0.31516610050556276</c:v>
                </c:pt>
                <c:pt idx="52">
                  <c:v>-0.14307551474711033</c:v>
                </c:pt>
                <c:pt idx="53">
                  <c:v>0.24530022444698038</c:v>
                </c:pt>
                <c:pt idx="54">
                  <c:v>0.19365172648260318</c:v>
                </c:pt>
                <c:pt idx="55">
                  <c:v>0.1798332379379036</c:v>
                </c:pt>
                <c:pt idx="56">
                  <c:v>0.25142373726704353</c:v>
                </c:pt>
                <c:pt idx="57">
                  <c:v>0.25748476918780155</c:v>
                </c:pt>
                <c:pt idx="58">
                  <c:v>0.28694031624114524</c:v>
                </c:pt>
                <c:pt idx="59">
                  <c:v>0.13525078440749047</c:v>
                </c:pt>
                <c:pt idx="60">
                  <c:v>0.23911131908703068</c:v>
                </c:pt>
                <c:pt idx="61">
                  <c:v>0.13525078440749047</c:v>
                </c:pt>
                <c:pt idx="62">
                  <c:v>-3.8403726760643568E-2</c:v>
                </c:pt>
                <c:pt idx="63">
                  <c:v>0.33699541013090117</c:v>
                </c:pt>
                <c:pt idx="64">
                  <c:v>0.17275384504726193</c:v>
                </c:pt>
                <c:pt idx="65">
                  <c:v>0.1017207658194864</c:v>
                </c:pt>
                <c:pt idx="66">
                  <c:v>0.28115502340114162</c:v>
                </c:pt>
                <c:pt idx="67">
                  <c:v>0.37896715130803621</c:v>
                </c:pt>
                <c:pt idx="68">
                  <c:v>0.47632811255151541</c:v>
                </c:pt>
                <c:pt idx="69">
                  <c:v>0.51742621928404009</c:v>
                </c:pt>
                <c:pt idx="70">
                  <c:v>0.60840691836181304</c:v>
                </c:pt>
                <c:pt idx="71">
                  <c:v>0.17275384504726193</c:v>
                </c:pt>
                <c:pt idx="72">
                  <c:v>-0.11898802285378103</c:v>
                </c:pt>
                <c:pt idx="73">
                  <c:v>-0.12722947518134881</c:v>
                </c:pt>
                <c:pt idx="74">
                  <c:v>-0.29836580930308693</c:v>
                </c:pt>
                <c:pt idx="75">
                  <c:v>-0.5352511382730627</c:v>
                </c:pt>
                <c:pt idx="76">
                  <c:v>-0.55718554501209383</c:v>
                </c:pt>
                <c:pt idx="77">
                  <c:v>-0.58729517910920992</c:v>
                </c:pt>
                <c:pt idx="78">
                  <c:v>-0.61259197141473865</c:v>
                </c:pt>
                <c:pt idx="79">
                  <c:v>-0.68599385507648225</c:v>
                </c:pt>
                <c:pt idx="80">
                  <c:v>-0.65786280202646086</c:v>
                </c:pt>
                <c:pt idx="81">
                  <c:v>-0.73698930073808366</c:v>
                </c:pt>
                <c:pt idx="82">
                  <c:v>-0.77521887628263564</c:v>
                </c:pt>
                <c:pt idx="83">
                  <c:v>-0.45757677441026284</c:v>
                </c:pt>
                <c:pt idx="84">
                  <c:v>-0.60840691836181304</c:v>
                </c:pt>
                <c:pt idx="85">
                  <c:v>-0.66998011018485737</c:v>
                </c:pt>
                <c:pt idx="86">
                  <c:v>-0.67399860740500794</c:v>
                </c:pt>
                <c:pt idx="87">
                  <c:v>-0.65786280202646086</c:v>
                </c:pt>
                <c:pt idx="88">
                  <c:v>-0.39922347503077565</c:v>
                </c:pt>
                <c:pt idx="89">
                  <c:v>-0.39420090125386592</c:v>
                </c:pt>
                <c:pt idx="90">
                  <c:v>-0.42882064505288503</c:v>
                </c:pt>
                <c:pt idx="91">
                  <c:v>-0.28115502340114162</c:v>
                </c:pt>
                <c:pt idx="92">
                  <c:v>-0.13525078440749047</c:v>
                </c:pt>
                <c:pt idx="93">
                  <c:v>6.2501651949488243E-2</c:v>
                </c:pt>
                <c:pt idx="94">
                  <c:v>0.15820981386071464</c:v>
                </c:pt>
                <c:pt idx="95">
                  <c:v>0.15820981386071464</c:v>
                </c:pt>
                <c:pt idx="96">
                  <c:v>0.44807855303422139</c:v>
                </c:pt>
                <c:pt idx="97">
                  <c:v>0.31516610050556276</c:v>
                </c:pt>
                <c:pt idx="98">
                  <c:v>0.25748476918780155</c:v>
                </c:pt>
                <c:pt idx="99">
                  <c:v>0.35298111071078059</c:v>
                </c:pt>
                <c:pt idx="100">
                  <c:v>0.31516610050556276</c:v>
                </c:pt>
                <c:pt idx="101">
                  <c:v>0.39922347503077565</c:v>
                </c:pt>
                <c:pt idx="102">
                  <c:v>0.57017196190257302</c:v>
                </c:pt>
                <c:pt idx="103">
                  <c:v>0.40918942623580401</c:v>
                </c:pt>
                <c:pt idx="104">
                  <c:v>0.76763779860983616</c:v>
                </c:pt>
                <c:pt idx="105">
                  <c:v>1.0474608349228887</c:v>
                </c:pt>
                <c:pt idx="106">
                  <c:v>0.86028536312929638</c:v>
                </c:pt>
                <c:pt idx="107">
                  <c:v>0.96962198412018097</c:v>
                </c:pt>
                <c:pt idx="108">
                  <c:v>0.78653208116429874</c:v>
                </c:pt>
                <c:pt idx="109">
                  <c:v>0.52637061156121512</c:v>
                </c:pt>
                <c:pt idx="110">
                  <c:v>0.34768720961102439</c:v>
                </c:pt>
                <c:pt idx="111">
                  <c:v>0.26942995046789575</c:v>
                </c:pt>
                <c:pt idx="112">
                  <c:v>0.1104973439394924</c:v>
                </c:pt>
                <c:pt idx="113">
                  <c:v>-0.49477205118951384</c:v>
                </c:pt>
                <c:pt idx="114">
                  <c:v>-0.59577781671048125</c:v>
                </c:pt>
                <c:pt idx="115">
                  <c:v>-0.56585719135641621</c:v>
                </c:pt>
                <c:pt idx="116">
                  <c:v>-0.72535680869673047</c:v>
                </c:pt>
                <c:pt idx="117">
                  <c:v>-0.63333922369654816</c:v>
                </c:pt>
                <c:pt idx="118">
                  <c:v>-0.70185092627951939</c:v>
                </c:pt>
                <c:pt idx="119">
                  <c:v>-1.1390425033923881</c:v>
                </c:pt>
                <c:pt idx="120">
                  <c:v>-1.01392929180863</c:v>
                </c:pt>
                <c:pt idx="121">
                  <c:v>-0.66191232315904658</c:v>
                </c:pt>
                <c:pt idx="122">
                  <c:v>-0.65786280202646086</c:v>
                </c:pt>
                <c:pt idx="123">
                  <c:v>-0.6</c:v>
                </c:pt>
                <c:pt idx="124">
                  <c:v>-0.53966806335309503</c:v>
                </c:pt>
                <c:pt idx="125">
                  <c:v>-0.56585719135641621</c:v>
                </c:pt>
                <c:pt idx="126">
                  <c:v>-0.7523795989639861</c:v>
                </c:pt>
                <c:pt idx="127">
                  <c:v>-0.7175577995323621</c:v>
                </c:pt>
                <c:pt idx="128">
                  <c:v>-0.7057914831570492</c:v>
                </c:pt>
                <c:pt idx="129">
                  <c:v>-0.62921302345028307</c:v>
                </c:pt>
                <c:pt idx="130">
                  <c:v>-0.45757677441026284</c:v>
                </c:pt>
                <c:pt idx="131">
                  <c:v>-0.34235897385428898</c:v>
                </c:pt>
                <c:pt idx="132">
                  <c:v>-0.22652440601240525</c:v>
                </c:pt>
                <c:pt idx="133">
                  <c:v>-9.2610812729269867E-2</c:v>
                </c:pt>
                <c:pt idx="134">
                  <c:v>0.15820981386071464</c:v>
                </c:pt>
                <c:pt idx="135">
                  <c:v>0.14307551474711033</c:v>
                </c:pt>
                <c:pt idx="136">
                  <c:v>0.25142373726704353</c:v>
                </c:pt>
                <c:pt idx="137">
                  <c:v>0.12722947518134881</c:v>
                </c:pt>
                <c:pt idx="138">
                  <c:v>7.3111403857914078E-2</c:v>
                </c:pt>
                <c:pt idx="139">
                  <c:v>-0.1017207658194864</c:v>
                </c:pt>
                <c:pt idx="140">
                  <c:v>-5.1062672667697775E-2</c:v>
                </c:pt>
                <c:pt idx="141">
                  <c:v>8.3103950160320586E-2</c:v>
                </c:pt>
                <c:pt idx="142">
                  <c:v>2.3596915971086534E-2</c:v>
                </c:pt>
                <c:pt idx="143">
                  <c:v>-0.36866603261955549</c:v>
                </c:pt>
                <c:pt idx="144">
                  <c:v>-0.28115502340114162</c:v>
                </c:pt>
                <c:pt idx="145">
                  <c:v>-0.40918942623580401</c:v>
                </c:pt>
                <c:pt idx="146">
                  <c:v>-0.44329741029175995</c:v>
                </c:pt>
                <c:pt idx="147">
                  <c:v>-0.47632811255151541</c:v>
                </c:pt>
                <c:pt idx="148">
                  <c:v>-0.40421944871846566</c:v>
                </c:pt>
                <c:pt idx="149">
                  <c:v>-0.42882064505288503</c:v>
                </c:pt>
                <c:pt idx="150">
                  <c:v>-0.43366890992030188</c:v>
                </c:pt>
                <c:pt idx="151">
                  <c:v>-0.62921302345028307</c:v>
                </c:pt>
                <c:pt idx="152">
                  <c:v>-0.81266641159003461</c:v>
                </c:pt>
                <c:pt idx="153">
                  <c:v>-0.84210560263575596</c:v>
                </c:pt>
                <c:pt idx="154">
                  <c:v>-0.67399860740500794</c:v>
                </c:pt>
                <c:pt idx="155">
                  <c:v>-0.69394155881340136</c:v>
                </c:pt>
                <c:pt idx="156">
                  <c:v>-0.66595138694223011</c:v>
                </c:pt>
                <c:pt idx="157">
                  <c:v>-0.69790098426898906</c:v>
                </c:pt>
                <c:pt idx="158">
                  <c:v>-0.72146176387650052</c:v>
                </c:pt>
                <c:pt idx="159">
                  <c:v>-0.72924302222865578</c:v>
                </c:pt>
                <c:pt idx="160">
                  <c:v>-0.67800699089392935</c:v>
                </c:pt>
                <c:pt idx="161">
                  <c:v>-0.72924302222865578</c:v>
                </c:pt>
                <c:pt idx="162">
                  <c:v>-0.7175577995323621</c:v>
                </c:pt>
                <c:pt idx="163">
                  <c:v>-0.71364482585547317</c:v>
                </c:pt>
                <c:pt idx="164">
                  <c:v>-0.7447012752853075</c:v>
                </c:pt>
                <c:pt idx="165">
                  <c:v>-0.72146176387650052</c:v>
                </c:pt>
                <c:pt idx="166">
                  <c:v>-0.6</c:v>
                </c:pt>
                <c:pt idx="167">
                  <c:v>-0.6374540788827604</c:v>
                </c:pt>
                <c:pt idx="168">
                  <c:v>-0.65380270437851229</c:v>
                </c:pt>
                <c:pt idx="169">
                  <c:v>-0.62507534039224188</c:v>
                </c:pt>
                <c:pt idx="170">
                  <c:v>-0.56585719135641621</c:v>
                </c:pt>
                <c:pt idx="171">
                  <c:v>-0.6</c:v>
                </c:pt>
                <c:pt idx="172">
                  <c:v>-0.53081873417682079</c:v>
                </c:pt>
                <c:pt idx="173">
                  <c:v>-0.54845640278229257</c:v>
                </c:pt>
                <c:pt idx="174">
                  <c:v>-0.5129294363239556</c:v>
                </c:pt>
                <c:pt idx="175">
                  <c:v>-0.64155772386114196</c:v>
                </c:pt>
                <c:pt idx="176">
                  <c:v>-0.52190652428155548</c:v>
                </c:pt>
                <c:pt idx="177">
                  <c:v>-0.56585719135641621</c:v>
                </c:pt>
                <c:pt idx="178">
                  <c:v>-0.35824162205307897</c:v>
                </c:pt>
                <c:pt idx="179">
                  <c:v>-0.48096705694851882</c:v>
                </c:pt>
                <c:pt idx="180">
                  <c:v>-0.36346964344345106</c:v>
                </c:pt>
                <c:pt idx="181">
                  <c:v>-0.31516610050556276</c:v>
                </c:pt>
                <c:pt idx="182">
                  <c:v>-0.17275384504726193</c:v>
                </c:pt>
                <c:pt idx="183">
                  <c:v>-5.1062672667697775E-2</c:v>
                </c:pt>
                <c:pt idx="184">
                  <c:v>-0.20040566409943528</c:v>
                </c:pt>
                <c:pt idx="185">
                  <c:v>-0.2328538602764475</c:v>
                </c:pt>
                <c:pt idx="186">
                  <c:v>0.29267665913254715</c:v>
                </c:pt>
                <c:pt idx="187">
                  <c:v>0.32615806128183827</c:v>
                </c:pt>
                <c:pt idx="188">
                  <c:v>0.26942995046789575</c:v>
                </c:pt>
                <c:pt idx="189">
                  <c:v>0.33699541013090117</c:v>
                </c:pt>
                <c:pt idx="190">
                  <c:v>0.35824162205307897</c:v>
                </c:pt>
                <c:pt idx="191">
                  <c:v>0.16554945151313741</c:v>
                </c:pt>
                <c:pt idx="192">
                  <c:v>0.1104973439394924</c:v>
                </c:pt>
                <c:pt idx="193">
                  <c:v>0.15820981386071464</c:v>
                </c:pt>
                <c:pt idx="194">
                  <c:v>-2.3596915971086534E-2</c:v>
                </c:pt>
                <c:pt idx="195">
                  <c:v>-6.2501651949488243E-2</c:v>
                </c:pt>
                <c:pt idx="196">
                  <c:v>-0.20040566409943528</c:v>
                </c:pt>
                <c:pt idx="197">
                  <c:v>0.33159547307977416</c:v>
                </c:pt>
                <c:pt idx="198">
                  <c:v>0.62092603378087274</c:v>
                </c:pt>
                <c:pt idx="199">
                  <c:v>0.61676495979076706</c:v>
                </c:pt>
                <c:pt idx="200">
                  <c:v>0.64155772386114196</c:v>
                </c:pt>
                <c:pt idx="201">
                  <c:v>0.80151018392525675</c:v>
                </c:pt>
                <c:pt idx="202">
                  <c:v>0.81637075376763046</c:v>
                </c:pt>
                <c:pt idx="203">
                  <c:v>0.79403607857331271</c:v>
                </c:pt>
                <c:pt idx="204">
                  <c:v>0.65786280202646086</c:v>
                </c:pt>
                <c:pt idx="205">
                  <c:v>0.38915109817092591</c:v>
                </c:pt>
                <c:pt idx="206">
                  <c:v>-0.20706460143993219</c:v>
                </c:pt>
                <c:pt idx="207">
                  <c:v>-0.17275384504726193</c:v>
                </c:pt>
                <c:pt idx="208">
                  <c:v>-3.8403726760643568E-2</c:v>
                </c:pt>
                <c:pt idx="209">
                  <c:v>9.2610812729269867E-2</c:v>
                </c:pt>
                <c:pt idx="210">
                  <c:v>-0.15820981386071464</c:v>
                </c:pt>
                <c:pt idx="211">
                  <c:v>-0.22011919586917147</c:v>
                </c:pt>
                <c:pt idx="212">
                  <c:v>-0.40421944871846566</c:v>
                </c:pt>
                <c:pt idx="213">
                  <c:v>-0.42394907089537015</c:v>
                </c:pt>
                <c:pt idx="214">
                  <c:v>-0.31516610050556276</c:v>
                </c:pt>
                <c:pt idx="215">
                  <c:v>-0.37383160801789894</c:v>
                </c:pt>
                <c:pt idx="216">
                  <c:v>-0.40421944871846566</c:v>
                </c:pt>
                <c:pt idx="217">
                  <c:v>-0.50841590766871125</c:v>
                </c:pt>
                <c:pt idx="218">
                  <c:v>-0.42394907089537015</c:v>
                </c:pt>
                <c:pt idx="219">
                  <c:v>-0.41413398763851611</c:v>
                </c:pt>
                <c:pt idx="220">
                  <c:v>-0.24530022444698038</c:v>
                </c:pt>
                <c:pt idx="221">
                  <c:v>-0.43366890992030188</c:v>
                </c:pt>
                <c:pt idx="222">
                  <c:v>-0.49477205118951384</c:v>
                </c:pt>
                <c:pt idx="223">
                  <c:v>-0.18679657501207333</c:v>
                </c:pt>
                <c:pt idx="224">
                  <c:v>-0.27531890408172915</c:v>
                </c:pt>
                <c:pt idx="225">
                  <c:v>-0.44807855303422139</c:v>
                </c:pt>
                <c:pt idx="226">
                  <c:v>-0.50388535778468457</c:v>
                </c:pt>
                <c:pt idx="227">
                  <c:v>-0.49018870133830955</c:v>
                </c:pt>
                <c:pt idx="228">
                  <c:v>-0.47166996950382928</c:v>
                </c:pt>
                <c:pt idx="229">
                  <c:v>-0.39922347503077565</c:v>
                </c:pt>
                <c:pt idx="230">
                  <c:v>-0.28115502340114162</c:v>
                </c:pt>
                <c:pt idx="231">
                  <c:v>6.2501651949488243E-2</c:v>
                </c:pt>
                <c:pt idx="232">
                  <c:v>0.1104973439394924</c:v>
                </c:pt>
                <c:pt idx="233">
                  <c:v>-3.8403726760643568E-2</c:v>
                </c:pt>
                <c:pt idx="234">
                  <c:v>0.43366890992030188</c:v>
                </c:pt>
                <c:pt idx="235">
                  <c:v>0.33159547307977416</c:v>
                </c:pt>
                <c:pt idx="236">
                  <c:v>0.56585719135641621</c:v>
                </c:pt>
                <c:pt idx="237">
                  <c:v>0.7175577995323621</c:v>
                </c:pt>
                <c:pt idx="238">
                  <c:v>0.80151018392525675</c:v>
                </c:pt>
                <c:pt idx="239">
                  <c:v>0.7638353645955307</c:v>
                </c:pt>
                <c:pt idx="240">
                  <c:v>0.7175577995323621</c:v>
                </c:pt>
                <c:pt idx="241">
                  <c:v>0.59577781671048125</c:v>
                </c:pt>
                <c:pt idx="242">
                  <c:v>0.44807855303422139</c:v>
                </c:pt>
                <c:pt idx="243">
                  <c:v>0.38915109817092591</c:v>
                </c:pt>
                <c:pt idx="244">
                  <c:v>0.49477205118951384</c:v>
                </c:pt>
                <c:pt idx="245">
                  <c:v>0.49018870133830955</c:v>
                </c:pt>
                <c:pt idx="246">
                  <c:v>0.50388535778468457</c:v>
                </c:pt>
                <c:pt idx="247">
                  <c:v>0.39922347503077565</c:v>
                </c:pt>
                <c:pt idx="248">
                  <c:v>0.32615806128183827</c:v>
                </c:pt>
                <c:pt idx="249">
                  <c:v>0.15072310091259125</c:v>
                </c:pt>
                <c:pt idx="250">
                  <c:v>0.4190536904497183</c:v>
                </c:pt>
                <c:pt idx="251">
                  <c:v>0.52190652428155548</c:v>
                </c:pt>
                <c:pt idx="252">
                  <c:v>0.25142373726704353</c:v>
                </c:pt>
                <c:pt idx="253">
                  <c:v>7.3111403857914078E-2</c:v>
                </c:pt>
                <c:pt idx="254">
                  <c:v>-0.14307551474711033</c:v>
                </c:pt>
                <c:pt idx="255">
                  <c:v>-0.18679657501207333</c:v>
                </c:pt>
                <c:pt idx="256">
                  <c:v>-0.2328538602764475</c:v>
                </c:pt>
                <c:pt idx="257">
                  <c:v>-0.25748476918780155</c:v>
                </c:pt>
                <c:pt idx="258">
                  <c:v>-0.30400941527179615</c:v>
                </c:pt>
                <c:pt idx="259">
                  <c:v>-0.25748476918780155</c:v>
                </c:pt>
                <c:pt idx="260">
                  <c:v>-0.26348600986167625</c:v>
                </c:pt>
                <c:pt idx="261">
                  <c:v>-0.30960902624927489</c:v>
                </c:pt>
                <c:pt idx="262">
                  <c:v>-0.28694031624114524</c:v>
                </c:pt>
                <c:pt idx="263">
                  <c:v>-0.36866603261955549</c:v>
                </c:pt>
                <c:pt idx="264">
                  <c:v>-0.2328538602764475</c:v>
                </c:pt>
                <c:pt idx="265">
                  <c:v>-0.23911131908703068</c:v>
                </c:pt>
                <c:pt idx="266">
                  <c:v>0.19365172648260318</c:v>
                </c:pt>
                <c:pt idx="267">
                  <c:v>0.35298111071078059</c:v>
                </c:pt>
                <c:pt idx="268">
                  <c:v>0.49933750300678137</c:v>
                </c:pt>
                <c:pt idx="269">
                  <c:v>0.77521887628263564</c:v>
                </c:pt>
                <c:pt idx="270">
                  <c:v>0.68599385507648225</c:v>
                </c:pt>
                <c:pt idx="271">
                  <c:v>0.77521887628263564</c:v>
                </c:pt>
                <c:pt idx="272">
                  <c:v>0.76002490316764759</c:v>
                </c:pt>
                <c:pt idx="273">
                  <c:v>0.81266641159003461</c:v>
                </c:pt>
                <c:pt idx="274">
                  <c:v>0.75620633985743246</c:v>
                </c:pt>
                <c:pt idx="275">
                  <c:v>0.73312049117389722</c:v>
                </c:pt>
                <c:pt idx="276">
                  <c:v>0.57017196190257302</c:v>
                </c:pt>
                <c:pt idx="277">
                  <c:v>0.50841590766871125</c:v>
                </c:pt>
                <c:pt idx="278">
                  <c:v>0.29267665913254715</c:v>
                </c:pt>
                <c:pt idx="279">
                  <c:v>-0.11898802285378103</c:v>
                </c:pt>
                <c:pt idx="280">
                  <c:v>0.25142373726704353</c:v>
                </c:pt>
                <c:pt idx="281">
                  <c:v>-0.36346964344345106</c:v>
                </c:pt>
                <c:pt idx="282">
                  <c:v>-0.26942995046789575</c:v>
                </c:pt>
                <c:pt idx="283">
                  <c:v>-0.4190536904497183</c:v>
                </c:pt>
                <c:pt idx="284">
                  <c:v>-0.32615806128183827</c:v>
                </c:pt>
                <c:pt idx="285">
                  <c:v>-0.49477205118951384</c:v>
                </c:pt>
                <c:pt idx="286">
                  <c:v>-0.60840691836181304</c:v>
                </c:pt>
                <c:pt idx="287">
                  <c:v>-0.48096705694851882</c:v>
                </c:pt>
                <c:pt idx="288">
                  <c:v>-0.50841590766871125</c:v>
                </c:pt>
                <c:pt idx="289">
                  <c:v>-0.5352511382730627</c:v>
                </c:pt>
                <c:pt idx="290">
                  <c:v>-0.47632811255151541</c:v>
                </c:pt>
                <c:pt idx="291">
                  <c:v>-0.31516610050556276</c:v>
                </c:pt>
                <c:pt idx="292">
                  <c:v>0.15072310091259125</c:v>
                </c:pt>
                <c:pt idx="293">
                  <c:v>0.49018870133830955</c:v>
                </c:pt>
                <c:pt idx="294">
                  <c:v>0.38915109817092591</c:v>
                </c:pt>
                <c:pt idx="295">
                  <c:v>2.3596915971086534E-2</c:v>
                </c:pt>
                <c:pt idx="296">
                  <c:v>0.5615284522191063</c:v>
                </c:pt>
                <c:pt idx="297">
                  <c:v>0.15820981386071464</c:v>
                </c:pt>
                <c:pt idx="298">
                  <c:v>0.53966806335309503</c:v>
                </c:pt>
                <c:pt idx="299">
                  <c:v>0.45757677441026284</c:v>
                </c:pt>
                <c:pt idx="300">
                  <c:v>0.47632811255151541</c:v>
                </c:pt>
                <c:pt idx="301">
                  <c:v>0.56585719135641621</c:v>
                </c:pt>
                <c:pt idx="302">
                  <c:v>0.25142373726704353</c:v>
                </c:pt>
                <c:pt idx="303">
                  <c:v>0.63333922369654816</c:v>
                </c:pt>
                <c:pt idx="304">
                  <c:v>0.41413398763851611</c:v>
                </c:pt>
                <c:pt idx="305">
                  <c:v>0.52190652428155548</c:v>
                </c:pt>
                <c:pt idx="306">
                  <c:v>0.61676495979076706</c:v>
                </c:pt>
                <c:pt idx="307">
                  <c:v>0.76763779860983616</c:v>
                </c:pt>
                <c:pt idx="308">
                  <c:v>0.64973190862325081</c:v>
                </c:pt>
                <c:pt idx="309">
                  <c:v>0.52637061156121512</c:v>
                </c:pt>
                <c:pt idx="310">
                  <c:v>0.66998011018485737</c:v>
                </c:pt>
                <c:pt idx="311">
                  <c:v>0.55282826515619587</c:v>
                </c:pt>
                <c:pt idx="312">
                  <c:v>0.45283820264361618</c:v>
                </c:pt>
                <c:pt idx="313">
                  <c:v>0.5129294363239556</c:v>
                </c:pt>
                <c:pt idx="314">
                  <c:v>0.34235897385428898</c:v>
                </c:pt>
                <c:pt idx="315">
                  <c:v>3.8403726760643568E-2</c:v>
                </c:pt>
                <c:pt idx="316">
                  <c:v>0.15820981386071464</c:v>
                </c:pt>
                <c:pt idx="317">
                  <c:v>-0.36346964344345106</c:v>
                </c:pt>
                <c:pt idx="318">
                  <c:v>-0.29836580930308693</c:v>
                </c:pt>
                <c:pt idx="319">
                  <c:v>-0.51742621928404009</c:v>
                </c:pt>
                <c:pt idx="320">
                  <c:v>-0.54406974253276308</c:v>
                </c:pt>
                <c:pt idx="321">
                  <c:v>-0.27531890408172915</c:v>
                </c:pt>
                <c:pt idx="322">
                  <c:v>-0.37383160801789894</c:v>
                </c:pt>
                <c:pt idx="323">
                  <c:v>-0.40421944871846566</c:v>
                </c:pt>
                <c:pt idx="324">
                  <c:v>-0.32068201284190462</c:v>
                </c:pt>
                <c:pt idx="325">
                  <c:v>-0.33159547307977416</c:v>
                </c:pt>
                <c:pt idx="326">
                  <c:v>-0.39922347503077565</c:v>
                </c:pt>
                <c:pt idx="327">
                  <c:v>-0.35298111071078059</c:v>
                </c:pt>
                <c:pt idx="328">
                  <c:v>-0.32068201284190462</c:v>
                </c:pt>
                <c:pt idx="329">
                  <c:v>-0.39420090125386592</c:v>
                </c:pt>
                <c:pt idx="330">
                  <c:v>-0.44329741029175995</c:v>
                </c:pt>
                <c:pt idx="331">
                  <c:v>0.14307551474711033</c:v>
                </c:pt>
                <c:pt idx="332">
                  <c:v>-0.22652440601240525</c:v>
                </c:pt>
                <c:pt idx="333">
                  <c:v>-0.22652440601240525</c:v>
                </c:pt>
                <c:pt idx="334">
                  <c:v>-0.1104973439394924</c:v>
                </c:pt>
                <c:pt idx="335">
                  <c:v>-0.23911131908703068</c:v>
                </c:pt>
                <c:pt idx="336">
                  <c:v>9.2610812729269867E-2</c:v>
                </c:pt>
                <c:pt idx="337">
                  <c:v>-0.43366890992030188</c:v>
                </c:pt>
                <c:pt idx="338">
                  <c:v>-0.39420090125386592</c:v>
                </c:pt>
                <c:pt idx="339">
                  <c:v>-0.34235897385428898</c:v>
                </c:pt>
                <c:pt idx="340">
                  <c:v>-0.20706460143993219</c:v>
                </c:pt>
                <c:pt idx="341">
                  <c:v>-0.43366890992030188</c:v>
                </c:pt>
                <c:pt idx="342">
                  <c:v>-0.31516610050556276</c:v>
                </c:pt>
                <c:pt idx="343">
                  <c:v>-0.37896715130803621</c:v>
                </c:pt>
                <c:pt idx="344">
                  <c:v>-0.36866603261955549</c:v>
                </c:pt>
                <c:pt idx="345">
                  <c:v>-0.54845640278229257</c:v>
                </c:pt>
                <c:pt idx="346">
                  <c:v>-0.66191232315904658</c:v>
                </c:pt>
                <c:pt idx="347">
                  <c:v>-0.25142373726704353</c:v>
                </c:pt>
                <c:pt idx="348">
                  <c:v>-0.54845640278229257</c:v>
                </c:pt>
                <c:pt idx="349">
                  <c:v>-0.38915109817092591</c:v>
                </c:pt>
                <c:pt idx="350">
                  <c:v>-0.45757677441026284</c:v>
                </c:pt>
                <c:pt idx="351">
                  <c:v>-0.29267665913254715</c:v>
                </c:pt>
                <c:pt idx="352">
                  <c:v>-0.64155772386114196</c:v>
                </c:pt>
                <c:pt idx="353">
                  <c:v>-0.6</c:v>
                </c:pt>
                <c:pt idx="354">
                  <c:v>-0.58729517910920992</c:v>
                </c:pt>
                <c:pt idx="355">
                  <c:v>-0.5352511382730627</c:v>
                </c:pt>
                <c:pt idx="356">
                  <c:v>-0.69790098426898906</c:v>
                </c:pt>
                <c:pt idx="357">
                  <c:v>-0.79777683534651955</c:v>
                </c:pt>
                <c:pt idx="358">
                  <c:v>-0.63333922369654816</c:v>
                </c:pt>
                <c:pt idx="359">
                  <c:v>-0.57017196190257302</c:v>
                </c:pt>
                <c:pt idx="360">
                  <c:v>-0.43849434441268481</c:v>
                </c:pt>
                <c:pt idx="361">
                  <c:v>-0.50841590766871125</c:v>
                </c:pt>
                <c:pt idx="362">
                  <c:v>-0.66998011018485737</c:v>
                </c:pt>
                <c:pt idx="363">
                  <c:v>-0.7638353645955307</c:v>
                </c:pt>
                <c:pt idx="364">
                  <c:v>-0.61676495979076706</c:v>
                </c:pt>
                <c:pt idx="365">
                  <c:v>-0.54845640278229257</c:v>
                </c:pt>
                <c:pt idx="366">
                  <c:v>-0.55718554501209383</c:v>
                </c:pt>
                <c:pt idx="367">
                  <c:v>-0.7175577995323621</c:v>
                </c:pt>
                <c:pt idx="368">
                  <c:v>-0.57447295841606172</c:v>
                </c:pt>
                <c:pt idx="369">
                  <c:v>-0.38407340971787662</c:v>
                </c:pt>
                <c:pt idx="370">
                  <c:v>-0.43849434441268481</c:v>
                </c:pt>
                <c:pt idx="371">
                  <c:v>-0.40421944871846566</c:v>
                </c:pt>
                <c:pt idx="372">
                  <c:v>-0.40918942623580401</c:v>
                </c:pt>
                <c:pt idx="373">
                  <c:v>-0.52190652428155548</c:v>
                </c:pt>
                <c:pt idx="374">
                  <c:v>-0.6456502906712156</c:v>
                </c:pt>
                <c:pt idx="375">
                  <c:v>-0.62092603378087274</c:v>
                </c:pt>
                <c:pt idx="376">
                  <c:v>-0.43849434441268481</c:v>
                </c:pt>
                <c:pt idx="377">
                  <c:v>-0.20706460143993219</c:v>
                </c:pt>
                <c:pt idx="378">
                  <c:v>-0.24530022444698038</c:v>
                </c:pt>
                <c:pt idx="379">
                  <c:v>0.20706460143993219</c:v>
                </c:pt>
                <c:pt idx="380">
                  <c:v>0.19365172648260318</c:v>
                </c:pt>
                <c:pt idx="381">
                  <c:v>0.53081873417682079</c:v>
                </c:pt>
                <c:pt idx="382">
                  <c:v>0.58303438400483076</c:v>
                </c:pt>
                <c:pt idx="383">
                  <c:v>0.81637075376763046</c:v>
                </c:pt>
                <c:pt idx="384">
                  <c:v>0.52637061156121512</c:v>
                </c:pt>
                <c:pt idx="385">
                  <c:v>0.46229466962324162</c:v>
                </c:pt>
                <c:pt idx="386">
                  <c:v>0.40918942623580401</c:v>
                </c:pt>
                <c:pt idx="387">
                  <c:v>0</c:v>
                </c:pt>
                <c:pt idx="388">
                  <c:v>-0.22011919586917147</c:v>
                </c:pt>
                <c:pt idx="389">
                  <c:v>-0.11898802285378103</c:v>
                </c:pt>
                <c:pt idx="390">
                  <c:v>-0.31516610050556276</c:v>
                </c:pt>
                <c:pt idx="391">
                  <c:v>0.1104973439394924</c:v>
                </c:pt>
                <c:pt idx="392">
                  <c:v>-0.14307551474711033</c:v>
                </c:pt>
                <c:pt idx="393">
                  <c:v>0.16554945151313741</c:v>
                </c:pt>
                <c:pt idx="394">
                  <c:v>-0.36346964344345106</c:v>
                </c:pt>
                <c:pt idx="395">
                  <c:v>-0.19365172648260318</c:v>
                </c:pt>
                <c:pt idx="396">
                  <c:v>0.1798332379379036</c:v>
                </c:pt>
                <c:pt idx="397">
                  <c:v>0.16554945151313741</c:v>
                </c:pt>
                <c:pt idx="398">
                  <c:v>-0.49933750300678137</c:v>
                </c:pt>
                <c:pt idx="399">
                  <c:v>-0.24530022444698038</c:v>
                </c:pt>
                <c:pt idx="400">
                  <c:v>-0.16554945151313741</c:v>
                </c:pt>
                <c:pt idx="401">
                  <c:v>-0.15820981386071464</c:v>
                </c:pt>
                <c:pt idx="402">
                  <c:v>-0.1104973439394924</c:v>
                </c:pt>
                <c:pt idx="403">
                  <c:v>7.3111403857914078E-2</c:v>
                </c:pt>
                <c:pt idx="404">
                  <c:v>5.1062672667697775E-2</c:v>
                </c:pt>
                <c:pt idx="405">
                  <c:v>0.5129294363239556</c:v>
                </c:pt>
                <c:pt idx="406">
                  <c:v>0.5352511382730627</c:v>
                </c:pt>
                <c:pt idx="407">
                  <c:v>0.46699227623813078</c:v>
                </c:pt>
                <c:pt idx="408">
                  <c:v>0.5129294363239556</c:v>
                </c:pt>
                <c:pt idx="409">
                  <c:v>0.26942995046789575</c:v>
                </c:pt>
                <c:pt idx="410">
                  <c:v>0.46229466962324162</c:v>
                </c:pt>
                <c:pt idx="411">
                  <c:v>2.3596915971086534E-2</c:v>
                </c:pt>
                <c:pt idx="412">
                  <c:v>0.1017207658194864</c:v>
                </c:pt>
                <c:pt idx="413">
                  <c:v>0.38407340971787662</c:v>
                </c:pt>
                <c:pt idx="414">
                  <c:v>0.56585719135641621</c:v>
                </c:pt>
                <c:pt idx="415">
                  <c:v>0.45757677441026284</c:v>
                </c:pt>
                <c:pt idx="416">
                  <c:v>0.2328538602764475</c:v>
                </c:pt>
                <c:pt idx="417">
                  <c:v>0.25748476918780155</c:v>
                </c:pt>
                <c:pt idx="418">
                  <c:v>0.45757677441026284</c:v>
                </c:pt>
                <c:pt idx="419">
                  <c:v>0.54845640278229257</c:v>
                </c:pt>
                <c:pt idx="420">
                  <c:v>0.44329741029175995</c:v>
                </c:pt>
                <c:pt idx="421">
                  <c:v>0.36346964344345106</c:v>
                </c:pt>
                <c:pt idx="422">
                  <c:v>0.35298111071078059</c:v>
                </c:pt>
                <c:pt idx="423">
                  <c:v>0.37896715130803621</c:v>
                </c:pt>
                <c:pt idx="424">
                  <c:v>0.64155772386114196</c:v>
                </c:pt>
                <c:pt idx="425">
                  <c:v>9.2610812729269867E-2</c:v>
                </c:pt>
                <c:pt idx="426">
                  <c:v>7.3111403857914078E-2</c:v>
                </c:pt>
                <c:pt idx="427">
                  <c:v>0.17275384504726193</c:v>
                </c:pt>
                <c:pt idx="428">
                  <c:v>0.22011919586917147</c:v>
                </c:pt>
                <c:pt idx="429">
                  <c:v>-0.15820981386071464</c:v>
                </c:pt>
                <c:pt idx="430">
                  <c:v>-0.21363410693310017</c:v>
                </c:pt>
                <c:pt idx="431">
                  <c:v>-0.13525078440749047</c:v>
                </c:pt>
                <c:pt idx="432">
                  <c:v>-0.42394907089537015</c:v>
                </c:pt>
                <c:pt idx="433">
                  <c:v>-0.38915109817092591</c:v>
                </c:pt>
                <c:pt idx="434">
                  <c:v>-0.43366890992030188</c:v>
                </c:pt>
                <c:pt idx="435">
                  <c:v>-0.21363410693310017</c:v>
                </c:pt>
                <c:pt idx="436">
                  <c:v>-0.29267665913254715</c:v>
                </c:pt>
                <c:pt idx="437">
                  <c:v>-0.6456502906712156</c:v>
                </c:pt>
                <c:pt idx="438">
                  <c:v>-0.79028784903666605</c:v>
                </c:pt>
                <c:pt idx="439">
                  <c:v>-0.7447012752853075</c:v>
                </c:pt>
                <c:pt idx="440">
                  <c:v>-0.7447012752853075</c:v>
                </c:pt>
                <c:pt idx="441">
                  <c:v>-0.87830396446098136</c:v>
                </c:pt>
                <c:pt idx="442">
                  <c:v>-0.84939725079603889</c:v>
                </c:pt>
                <c:pt idx="443">
                  <c:v>-0.82006799629083582</c:v>
                </c:pt>
                <c:pt idx="444">
                  <c:v>-0.68200537077766565</c:v>
                </c:pt>
                <c:pt idx="445">
                  <c:v>-0.43849434441268481</c:v>
                </c:pt>
                <c:pt idx="446">
                  <c:v>-0.25142373726704353</c:v>
                </c:pt>
                <c:pt idx="447">
                  <c:v>-0.25748476918780155</c:v>
                </c:pt>
                <c:pt idx="448">
                  <c:v>-6.2501651949488243E-2</c:v>
                </c:pt>
                <c:pt idx="449">
                  <c:v>-7.3111403857914078E-2</c:v>
                </c:pt>
                <c:pt idx="450">
                  <c:v>0.15820981386071464</c:v>
                </c:pt>
                <c:pt idx="451">
                  <c:v>-5.1062672667697775E-2</c:v>
                </c:pt>
                <c:pt idx="452">
                  <c:v>6.2501651949488243E-2</c:v>
                </c:pt>
                <c:pt idx="453">
                  <c:v>-0.33159547307977416</c:v>
                </c:pt>
                <c:pt idx="454">
                  <c:v>-0.47632811255151541</c:v>
                </c:pt>
                <c:pt idx="455">
                  <c:v>-0.53081873417682079</c:v>
                </c:pt>
                <c:pt idx="456">
                  <c:v>-0.52190652428155548</c:v>
                </c:pt>
                <c:pt idx="457">
                  <c:v>-0.58303438400483076</c:v>
                </c:pt>
                <c:pt idx="458">
                  <c:v>-0.39922347503077565</c:v>
                </c:pt>
                <c:pt idx="459">
                  <c:v>-0.17275384504726193</c:v>
                </c:pt>
                <c:pt idx="460">
                  <c:v>0.29836580930308693</c:v>
                </c:pt>
                <c:pt idx="461">
                  <c:v>-9.2610812729269867E-2</c:v>
                </c:pt>
                <c:pt idx="462">
                  <c:v>0.13525078440749047</c:v>
                </c:pt>
                <c:pt idx="463">
                  <c:v>0.32068201284190462</c:v>
                </c:pt>
                <c:pt idx="464">
                  <c:v>0.57017196190257302</c:v>
                </c:pt>
                <c:pt idx="465">
                  <c:v>0.69394155881340136</c:v>
                </c:pt>
                <c:pt idx="466">
                  <c:v>0.72146176387650052</c:v>
                </c:pt>
                <c:pt idx="467">
                  <c:v>0.83478713676875016</c:v>
                </c:pt>
                <c:pt idx="468">
                  <c:v>0.69790098426898906</c:v>
                </c:pt>
                <c:pt idx="469">
                  <c:v>0.55718554501209383</c:v>
                </c:pt>
                <c:pt idx="470">
                  <c:v>0.46229466962324162</c:v>
                </c:pt>
                <c:pt idx="471">
                  <c:v>0.43366890992030188</c:v>
                </c:pt>
                <c:pt idx="472">
                  <c:v>0.42394907089537015</c:v>
                </c:pt>
                <c:pt idx="473">
                  <c:v>0.31516610050556276</c:v>
                </c:pt>
                <c:pt idx="474">
                  <c:v>0.42882064505288503</c:v>
                </c:pt>
                <c:pt idx="475">
                  <c:v>0.36866603261955549</c:v>
                </c:pt>
                <c:pt idx="476">
                  <c:v>0.14307551474711033</c:v>
                </c:pt>
                <c:pt idx="477">
                  <c:v>-0.29836580930308693</c:v>
                </c:pt>
                <c:pt idx="478">
                  <c:v>0.28115502340114162</c:v>
                </c:pt>
                <c:pt idx="479">
                  <c:v>0.43849434441268481</c:v>
                </c:pt>
                <c:pt idx="480">
                  <c:v>0.4190536904497183</c:v>
                </c:pt>
                <c:pt idx="481">
                  <c:v>0.38407340971787662</c:v>
                </c:pt>
                <c:pt idx="482">
                  <c:v>-0.16554945151313741</c:v>
                </c:pt>
                <c:pt idx="483">
                  <c:v>-0.20040566409943528</c:v>
                </c:pt>
                <c:pt idx="484">
                  <c:v>0.25142373726704353</c:v>
                </c:pt>
                <c:pt idx="485">
                  <c:v>0.15820981386071464</c:v>
                </c:pt>
                <c:pt idx="486">
                  <c:v>0.14307551474711033</c:v>
                </c:pt>
                <c:pt idx="487">
                  <c:v>0.23911131908703068</c:v>
                </c:pt>
                <c:pt idx="488">
                  <c:v>0.35824162205307897</c:v>
                </c:pt>
                <c:pt idx="489">
                  <c:v>-0.1017207658194864</c:v>
                </c:pt>
                <c:pt idx="490">
                  <c:v>-2.3596915971086534E-2</c:v>
                </c:pt>
                <c:pt idx="491">
                  <c:v>0.33159547307977416</c:v>
                </c:pt>
                <c:pt idx="492">
                  <c:v>-0.37896715130803621</c:v>
                </c:pt>
                <c:pt idx="493">
                  <c:v>-0.76763779860983616</c:v>
                </c:pt>
                <c:pt idx="494">
                  <c:v>-0.39420090125386592</c:v>
                </c:pt>
                <c:pt idx="495">
                  <c:v>-0.56585719135641621</c:v>
                </c:pt>
                <c:pt idx="496">
                  <c:v>-0.20040566409943528</c:v>
                </c:pt>
                <c:pt idx="497">
                  <c:v>-0.23911131908703068</c:v>
                </c:pt>
                <c:pt idx="498">
                  <c:v>-0.25142373726704353</c:v>
                </c:pt>
                <c:pt idx="499">
                  <c:v>-0.17275384504726193</c:v>
                </c:pt>
                <c:pt idx="500">
                  <c:v>6.2501651949488243E-2</c:v>
                </c:pt>
                <c:pt idx="501">
                  <c:v>-0.61259197141473865</c:v>
                </c:pt>
                <c:pt idx="502">
                  <c:v>-0.36866603261955549</c:v>
                </c:pt>
                <c:pt idx="503">
                  <c:v>-0.38915109817092591</c:v>
                </c:pt>
                <c:pt idx="504">
                  <c:v>-9.2610812729269867E-2</c:v>
                </c:pt>
                <c:pt idx="505">
                  <c:v>0.1017207658194864</c:v>
                </c:pt>
                <c:pt idx="506">
                  <c:v>-0.38915109817092591</c:v>
                </c:pt>
                <c:pt idx="507">
                  <c:v>0.20706460143993219</c:v>
                </c:pt>
                <c:pt idx="508">
                  <c:v>-0.33699541013090117</c:v>
                </c:pt>
                <c:pt idx="509">
                  <c:v>-0.33699541013090117</c:v>
                </c:pt>
                <c:pt idx="510">
                  <c:v>-0.50388535778468457</c:v>
                </c:pt>
                <c:pt idx="511">
                  <c:v>-0.30400941527179615</c:v>
                </c:pt>
                <c:pt idx="512">
                  <c:v>-0.2328538602764475</c:v>
                </c:pt>
                <c:pt idx="513">
                  <c:v>-0.26348600986167625</c:v>
                </c:pt>
                <c:pt idx="514">
                  <c:v>-0.38407340971787662</c:v>
                </c:pt>
                <c:pt idx="515">
                  <c:v>-0.32068201284190462</c:v>
                </c:pt>
                <c:pt idx="516">
                  <c:v>-0.49477205118951384</c:v>
                </c:pt>
                <c:pt idx="517">
                  <c:v>-0.5352511382730627</c:v>
                </c:pt>
                <c:pt idx="518">
                  <c:v>-0.39420090125386592</c:v>
                </c:pt>
                <c:pt idx="519">
                  <c:v>-0.22652440601240525</c:v>
                </c:pt>
                <c:pt idx="520">
                  <c:v>-0.15820981386071464</c:v>
                </c:pt>
                <c:pt idx="521">
                  <c:v>-0.19365172648260318</c:v>
                </c:pt>
                <c:pt idx="522">
                  <c:v>0.19365172648260318</c:v>
                </c:pt>
                <c:pt idx="523">
                  <c:v>0.43849434441268481</c:v>
                </c:pt>
                <c:pt idx="524">
                  <c:v>0.50841590766871125</c:v>
                </c:pt>
                <c:pt idx="525">
                  <c:v>0.54406974253276308</c:v>
                </c:pt>
                <c:pt idx="526">
                  <c:v>0.60840691836181304</c:v>
                </c:pt>
                <c:pt idx="527">
                  <c:v>0.34768720961102439</c:v>
                </c:pt>
                <c:pt idx="528">
                  <c:v>0.43366890992030188</c:v>
                </c:pt>
                <c:pt idx="529">
                  <c:v>0.30960902624927489</c:v>
                </c:pt>
                <c:pt idx="530">
                  <c:v>-3.8403726760643568E-2</c:v>
                </c:pt>
                <c:pt idx="531">
                  <c:v>-0.5352511382730627</c:v>
                </c:pt>
                <c:pt idx="532">
                  <c:v>-0.45283820264361618</c:v>
                </c:pt>
                <c:pt idx="533">
                  <c:v>-0.591542932546541</c:v>
                </c:pt>
                <c:pt idx="534">
                  <c:v>-0.50388535778468457</c:v>
                </c:pt>
                <c:pt idx="535">
                  <c:v>-0.53966806335309503</c:v>
                </c:pt>
                <c:pt idx="536">
                  <c:v>-0.34768720961102439</c:v>
                </c:pt>
                <c:pt idx="537">
                  <c:v>-0.6374540788827604</c:v>
                </c:pt>
                <c:pt idx="538">
                  <c:v>-0.44807855303422139</c:v>
                </c:pt>
                <c:pt idx="539">
                  <c:v>-0.61259197141473865</c:v>
                </c:pt>
                <c:pt idx="540">
                  <c:v>-0.35298111071078059</c:v>
                </c:pt>
                <c:pt idx="541">
                  <c:v>-0.38407340971787662</c:v>
                </c:pt>
                <c:pt idx="542">
                  <c:v>-0.37896715130803621</c:v>
                </c:pt>
                <c:pt idx="543">
                  <c:v>-0.31516610050556276</c:v>
                </c:pt>
                <c:pt idx="544">
                  <c:v>-0.1798332379379036</c:v>
                </c:pt>
                <c:pt idx="545">
                  <c:v>0.36866603261955549</c:v>
                </c:pt>
                <c:pt idx="546">
                  <c:v>0.45757677441026284</c:v>
                </c:pt>
                <c:pt idx="547">
                  <c:v>0.49933750300678137</c:v>
                </c:pt>
                <c:pt idx="548">
                  <c:v>0.5352511382730627</c:v>
                </c:pt>
                <c:pt idx="549">
                  <c:v>0.6</c:v>
                </c:pt>
                <c:pt idx="550">
                  <c:v>0.83478713676875016</c:v>
                </c:pt>
                <c:pt idx="551">
                  <c:v>0.80523618789707163</c:v>
                </c:pt>
                <c:pt idx="552">
                  <c:v>0.7175577995323621</c:v>
                </c:pt>
                <c:pt idx="553">
                  <c:v>0.67800699089392935</c:v>
                </c:pt>
                <c:pt idx="554">
                  <c:v>0.60420964695091051</c:v>
                </c:pt>
                <c:pt idx="555">
                  <c:v>0.52637061156121512</c:v>
                </c:pt>
                <c:pt idx="556">
                  <c:v>0.42394907089537015</c:v>
                </c:pt>
                <c:pt idx="557">
                  <c:v>0.43366890992030188</c:v>
                </c:pt>
                <c:pt idx="558">
                  <c:v>0.15820981386071464</c:v>
                </c:pt>
                <c:pt idx="559">
                  <c:v>-9.2610812729269867E-2</c:v>
                </c:pt>
                <c:pt idx="560">
                  <c:v>-0.30960902624927489</c:v>
                </c:pt>
                <c:pt idx="561">
                  <c:v>-0.23911131908703068</c:v>
                </c:pt>
                <c:pt idx="562">
                  <c:v>-0.21363410693310017</c:v>
                </c:pt>
                <c:pt idx="563">
                  <c:v>0.11898802285378103</c:v>
                </c:pt>
                <c:pt idx="564">
                  <c:v>0.21363410693310017</c:v>
                </c:pt>
                <c:pt idx="565">
                  <c:v>-0.1798332379379036</c:v>
                </c:pt>
                <c:pt idx="566">
                  <c:v>-0.23911131908703068</c:v>
                </c:pt>
                <c:pt idx="567">
                  <c:v>-0.41413398763851611</c:v>
                </c:pt>
                <c:pt idx="568">
                  <c:v>-0.15820981386071464</c:v>
                </c:pt>
                <c:pt idx="569">
                  <c:v>-0.26348600986167625</c:v>
                </c:pt>
                <c:pt idx="570">
                  <c:v>-0.1104973439394924</c:v>
                </c:pt>
                <c:pt idx="571">
                  <c:v>-0.16554945151313741</c:v>
                </c:pt>
                <c:pt idx="572">
                  <c:v>0.23911131908703068</c:v>
                </c:pt>
                <c:pt idx="573">
                  <c:v>-6.2501651949488243E-2</c:v>
                </c:pt>
                <c:pt idx="574">
                  <c:v>0.22652440601240525</c:v>
                </c:pt>
                <c:pt idx="575">
                  <c:v>0.35298111071078059</c:v>
                </c:pt>
                <c:pt idx="576">
                  <c:v>0.20040566409943528</c:v>
                </c:pt>
                <c:pt idx="577">
                  <c:v>-0.22011919586917147</c:v>
                </c:pt>
                <c:pt idx="578">
                  <c:v>-0.20706460143993219</c:v>
                </c:pt>
                <c:pt idx="579">
                  <c:v>-6.2501651949488243E-2</c:v>
                </c:pt>
                <c:pt idx="580">
                  <c:v>-0.2328538602764475</c:v>
                </c:pt>
                <c:pt idx="581">
                  <c:v>3.8403726760643568E-2</c:v>
                </c:pt>
                <c:pt idx="582">
                  <c:v>-0.24530022444698038</c:v>
                </c:pt>
                <c:pt idx="583">
                  <c:v>-0.14307551474711033</c:v>
                </c:pt>
                <c:pt idx="584">
                  <c:v>-0.13525078440749047</c:v>
                </c:pt>
                <c:pt idx="585">
                  <c:v>-0.17275384504726193</c:v>
                </c:pt>
                <c:pt idx="586">
                  <c:v>-5.1062672667697775E-2</c:v>
                </c:pt>
                <c:pt idx="587">
                  <c:v>-0.15820981386071464</c:v>
                </c:pt>
                <c:pt idx="588">
                  <c:v>-0.1017207658194864</c:v>
                </c:pt>
                <c:pt idx="589">
                  <c:v>-0.15820981386071464</c:v>
                </c:pt>
                <c:pt idx="590">
                  <c:v>-0.15820981386071464</c:v>
                </c:pt>
                <c:pt idx="591">
                  <c:v>-0.17275384504726193</c:v>
                </c:pt>
                <c:pt idx="592">
                  <c:v>0.14307551474711033</c:v>
                </c:pt>
                <c:pt idx="593">
                  <c:v>-3.8403726760643568E-2</c:v>
                </c:pt>
                <c:pt idx="594">
                  <c:v>0.11898802285378103</c:v>
                </c:pt>
                <c:pt idx="595">
                  <c:v>0.25748476918780155</c:v>
                </c:pt>
                <c:pt idx="596">
                  <c:v>0.31516610050556276</c:v>
                </c:pt>
                <c:pt idx="597">
                  <c:v>0.1798332379379036</c:v>
                </c:pt>
                <c:pt idx="598">
                  <c:v>0.43366890992030188</c:v>
                </c:pt>
                <c:pt idx="599">
                  <c:v>0.28694031624114524</c:v>
                </c:pt>
                <c:pt idx="600">
                  <c:v>0.30960902624927489</c:v>
                </c:pt>
                <c:pt idx="601">
                  <c:v>0.25142373726704353</c:v>
                </c:pt>
                <c:pt idx="602">
                  <c:v>0.32068201284190462</c:v>
                </c:pt>
                <c:pt idx="603">
                  <c:v>-6.2501651949488243E-2</c:v>
                </c:pt>
                <c:pt idx="604">
                  <c:v>0.23911131908703068</c:v>
                </c:pt>
                <c:pt idx="605">
                  <c:v>0.43849434441268481</c:v>
                </c:pt>
                <c:pt idx="606">
                  <c:v>0.45757677441026284</c:v>
                </c:pt>
                <c:pt idx="607">
                  <c:v>0.71364482585547317</c:v>
                </c:pt>
                <c:pt idx="608">
                  <c:v>0.65786280202646086</c:v>
                </c:pt>
                <c:pt idx="609">
                  <c:v>0.90327070933907194</c:v>
                </c:pt>
                <c:pt idx="610">
                  <c:v>0.7638353645955307</c:v>
                </c:pt>
                <c:pt idx="611">
                  <c:v>0.79403607857331271</c:v>
                </c:pt>
                <c:pt idx="612">
                  <c:v>0.73312049117389722</c:v>
                </c:pt>
                <c:pt idx="613">
                  <c:v>0.67399860740500794</c:v>
                </c:pt>
                <c:pt idx="614">
                  <c:v>0.58303438400483076</c:v>
                </c:pt>
                <c:pt idx="615">
                  <c:v>0.43366890992030188</c:v>
                </c:pt>
                <c:pt idx="616">
                  <c:v>0.35824162205307897</c:v>
                </c:pt>
                <c:pt idx="617">
                  <c:v>0.31516610050556276</c:v>
                </c:pt>
                <c:pt idx="618">
                  <c:v>0.15820981386071464</c:v>
                </c:pt>
                <c:pt idx="619">
                  <c:v>-0.32615806128183827</c:v>
                </c:pt>
                <c:pt idx="620">
                  <c:v>-0.20706460143993219</c:v>
                </c:pt>
                <c:pt idx="621">
                  <c:v>-0.23911131908703068</c:v>
                </c:pt>
                <c:pt idx="622">
                  <c:v>-0.24530022444698038</c:v>
                </c:pt>
                <c:pt idx="623">
                  <c:v>-0.32615806128183827</c:v>
                </c:pt>
                <c:pt idx="624">
                  <c:v>-0.18679657501207333</c:v>
                </c:pt>
                <c:pt idx="625">
                  <c:v>0.22652440601240525</c:v>
                </c:pt>
                <c:pt idx="626">
                  <c:v>0.22652440601240525</c:v>
                </c:pt>
                <c:pt idx="627">
                  <c:v>0.24530022444698038</c:v>
                </c:pt>
                <c:pt idx="628">
                  <c:v>0.18679657501207333</c:v>
                </c:pt>
                <c:pt idx="629">
                  <c:v>-0.12722947518134881</c:v>
                </c:pt>
                <c:pt idx="630">
                  <c:v>0.1104973439394924</c:v>
                </c:pt>
                <c:pt idx="631">
                  <c:v>3.8403726760643568E-2</c:v>
                </c:pt>
                <c:pt idx="632">
                  <c:v>3.8403726760643568E-2</c:v>
                </c:pt>
                <c:pt idx="633">
                  <c:v>-6.2501651949488243E-2</c:v>
                </c:pt>
                <c:pt idx="634">
                  <c:v>-0.32068201284190462</c:v>
                </c:pt>
                <c:pt idx="635">
                  <c:v>-0.20040566409943528</c:v>
                </c:pt>
                <c:pt idx="636">
                  <c:v>-0.1017207658194864</c:v>
                </c:pt>
                <c:pt idx="637">
                  <c:v>-0.19365172648260318</c:v>
                </c:pt>
                <c:pt idx="638">
                  <c:v>2.3596915971086534E-2</c:v>
                </c:pt>
                <c:pt idx="639">
                  <c:v>-0.31516610050556276</c:v>
                </c:pt>
                <c:pt idx="640">
                  <c:v>-0.53966806335309503</c:v>
                </c:pt>
                <c:pt idx="641">
                  <c:v>-0.44807855303422139</c:v>
                </c:pt>
                <c:pt idx="642">
                  <c:v>-0.57447295841606172</c:v>
                </c:pt>
                <c:pt idx="643">
                  <c:v>-0.49933750300678137</c:v>
                </c:pt>
                <c:pt idx="644">
                  <c:v>-0.64155772386114196</c:v>
                </c:pt>
                <c:pt idx="645">
                  <c:v>-0.62507534039224188</c:v>
                </c:pt>
                <c:pt idx="646">
                  <c:v>-0.68599385507648225</c:v>
                </c:pt>
                <c:pt idx="647">
                  <c:v>-0.57017196190257302</c:v>
                </c:pt>
                <c:pt idx="648">
                  <c:v>-0.54406974253276308</c:v>
                </c:pt>
                <c:pt idx="649">
                  <c:v>-0.57876037070763009</c:v>
                </c:pt>
                <c:pt idx="650">
                  <c:v>-0.32615806128183827</c:v>
                </c:pt>
                <c:pt idx="651">
                  <c:v>-0.36346964344345106</c:v>
                </c:pt>
                <c:pt idx="652">
                  <c:v>-0.27531890408172915</c:v>
                </c:pt>
                <c:pt idx="653">
                  <c:v>-0.33159547307977416</c:v>
                </c:pt>
                <c:pt idx="654">
                  <c:v>-0.27531890408172915</c:v>
                </c:pt>
                <c:pt idx="655">
                  <c:v>-0.37896715130803621</c:v>
                </c:pt>
                <c:pt idx="656">
                  <c:v>-0.2328538602764475</c:v>
                </c:pt>
                <c:pt idx="657">
                  <c:v>-0.12722947518134881</c:v>
                </c:pt>
                <c:pt idx="658">
                  <c:v>-0.22011919586917147</c:v>
                </c:pt>
                <c:pt idx="659">
                  <c:v>-0.26942995046789575</c:v>
                </c:pt>
                <c:pt idx="660">
                  <c:v>-0.18679657501207333</c:v>
                </c:pt>
                <c:pt idx="661">
                  <c:v>-0.24530022444698038</c:v>
                </c:pt>
                <c:pt idx="662">
                  <c:v>-0.26942995046789575</c:v>
                </c:pt>
                <c:pt idx="663">
                  <c:v>-0.38915109817092591</c:v>
                </c:pt>
                <c:pt idx="664">
                  <c:v>-0.31516610050556276</c:v>
                </c:pt>
                <c:pt idx="665">
                  <c:v>-0.44329741029175995</c:v>
                </c:pt>
                <c:pt idx="666">
                  <c:v>8.3103950160320586E-2</c:v>
                </c:pt>
                <c:pt idx="667">
                  <c:v>0.1017207658194864</c:v>
                </c:pt>
                <c:pt idx="668">
                  <c:v>0.24530022444698038</c:v>
                </c:pt>
                <c:pt idx="669">
                  <c:v>0.24530022444698038</c:v>
                </c:pt>
                <c:pt idx="670">
                  <c:v>-6.2501651949488243E-2</c:v>
                </c:pt>
                <c:pt idx="671">
                  <c:v>0.48558714321964969</c:v>
                </c:pt>
                <c:pt idx="672">
                  <c:v>0.36346964344345106</c:v>
                </c:pt>
                <c:pt idx="673">
                  <c:v>0</c:v>
                </c:pt>
                <c:pt idx="674">
                  <c:v>0.25142373726704353</c:v>
                </c:pt>
                <c:pt idx="675">
                  <c:v>-9.2610812729269867E-2</c:v>
                </c:pt>
                <c:pt idx="676">
                  <c:v>-0.28694031624114524</c:v>
                </c:pt>
                <c:pt idx="677">
                  <c:v>-0.28115502340114162</c:v>
                </c:pt>
                <c:pt idx="678">
                  <c:v>-0.26942995046789575</c:v>
                </c:pt>
                <c:pt idx="679">
                  <c:v>-0.11898802285378103</c:v>
                </c:pt>
                <c:pt idx="680">
                  <c:v>0.30400941527179615</c:v>
                </c:pt>
                <c:pt idx="681">
                  <c:v>-5.1062672667697775E-2</c:v>
                </c:pt>
                <c:pt idx="682">
                  <c:v>0.43366890992030188</c:v>
                </c:pt>
                <c:pt idx="683">
                  <c:v>-0.25748476918780155</c:v>
                </c:pt>
                <c:pt idx="684">
                  <c:v>0.25748476918780155</c:v>
                </c:pt>
                <c:pt idx="685">
                  <c:v>0.22652440601240525</c:v>
                </c:pt>
                <c:pt idx="686">
                  <c:v>0.20040566409943528</c:v>
                </c:pt>
                <c:pt idx="687">
                  <c:v>-0.33159547307977416</c:v>
                </c:pt>
                <c:pt idx="688">
                  <c:v>-0.25748476918780155</c:v>
                </c:pt>
                <c:pt idx="689">
                  <c:v>0.1104973439394924</c:v>
                </c:pt>
                <c:pt idx="690">
                  <c:v>-0.19365172648260318</c:v>
                </c:pt>
                <c:pt idx="691">
                  <c:v>0.17275384504726193</c:v>
                </c:pt>
                <c:pt idx="692">
                  <c:v>-0.11898802285378103</c:v>
                </c:pt>
                <c:pt idx="693">
                  <c:v>0.20040566409943528</c:v>
                </c:pt>
                <c:pt idx="694">
                  <c:v>0.20706460143993219</c:v>
                </c:pt>
                <c:pt idx="695">
                  <c:v>-0.20040566409943528</c:v>
                </c:pt>
                <c:pt idx="696">
                  <c:v>0.21363410693310017</c:v>
                </c:pt>
                <c:pt idx="697">
                  <c:v>-8.3103950160320586E-2</c:v>
                </c:pt>
                <c:pt idx="698">
                  <c:v>0.1104973439394924</c:v>
                </c:pt>
                <c:pt idx="699">
                  <c:v>-0.27531890408172915</c:v>
                </c:pt>
                <c:pt idx="700">
                  <c:v>-0.54845640278229257</c:v>
                </c:pt>
                <c:pt idx="701">
                  <c:v>-0.591542932546541</c:v>
                </c:pt>
                <c:pt idx="702">
                  <c:v>-0.51742621928404009</c:v>
                </c:pt>
                <c:pt idx="703">
                  <c:v>-0.24530022444698038</c:v>
                </c:pt>
                <c:pt idx="704">
                  <c:v>-0.49018870133830955</c:v>
                </c:pt>
                <c:pt idx="705">
                  <c:v>-0.47632811255151541</c:v>
                </c:pt>
                <c:pt idx="706">
                  <c:v>-0.50841590766871125</c:v>
                </c:pt>
                <c:pt idx="707">
                  <c:v>-0.45283820264361618</c:v>
                </c:pt>
                <c:pt idx="708">
                  <c:v>-0.57876037070763009</c:v>
                </c:pt>
                <c:pt idx="709">
                  <c:v>-0.5352511382730627</c:v>
                </c:pt>
                <c:pt idx="710">
                  <c:v>-0.23911131908703068</c:v>
                </c:pt>
                <c:pt idx="711">
                  <c:v>-0.22652440601240525</c:v>
                </c:pt>
                <c:pt idx="712">
                  <c:v>7.3111403857914078E-2</c:v>
                </c:pt>
                <c:pt idx="713">
                  <c:v>0.22652440601240525</c:v>
                </c:pt>
                <c:pt idx="714">
                  <c:v>8.3103950160320586E-2</c:v>
                </c:pt>
                <c:pt idx="715">
                  <c:v>0.33159547307977416</c:v>
                </c:pt>
                <c:pt idx="716">
                  <c:v>-0.35298111071078059</c:v>
                </c:pt>
                <c:pt idx="717">
                  <c:v>0.26942995046789575</c:v>
                </c:pt>
                <c:pt idx="718">
                  <c:v>7.3111403857914078E-2</c:v>
                </c:pt>
                <c:pt idx="719">
                  <c:v>0.67399860740500794</c:v>
                </c:pt>
                <c:pt idx="720">
                  <c:v>0.7523795989639861</c:v>
                </c:pt>
                <c:pt idx="721">
                  <c:v>0.67800699089392935</c:v>
                </c:pt>
                <c:pt idx="722">
                  <c:v>0.5129294363239556</c:v>
                </c:pt>
                <c:pt idx="723">
                  <c:v>0.28115502340114162</c:v>
                </c:pt>
                <c:pt idx="724">
                  <c:v>0.39420090125386592</c:v>
                </c:pt>
                <c:pt idx="725">
                  <c:v>0.20040566409943528</c:v>
                </c:pt>
                <c:pt idx="726">
                  <c:v>0.49018870133830955</c:v>
                </c:pt>
                <c:pt idx="727">
                  <c:v>7.3111403857914078E-2</c:v>
                </c:pt>
                <c:pt idx="728">
                  <c:v>0.26942995046789575</c:v>
                </c:pt>
                <c:pt idx="729">
                  <c:v>0.46699227623813078</c:v>
                </c:pt>
                <c:pt idx="730">
                  <c:v>0.75620633985743246</c:v>
                </c:pt>
                <c:pt idx="731">
                  <c:v>0.7523795989639861</c:v>
                </c:pt>
                <c:pt idx="732">
                  <c:v>0.73698930073808366</c:v>
                </c:pt>
                <c:pt idx="733">
                  <c:v>0.7638353645955307</c:v>
                </c:pt>
                <c:pt idx="734">
                  <c:v>0.7447012752853075</c:v>
                </c:pt>
                <c:pt idx="735">
                  <c:v>0.72924302222865578</c:v>
                </c:pt>
                <c:pt idx="736">
                  <c:v>0.54845640278229257</c:v>
                </c:pt>
                <c:pt idx="737">
                  <c:v>0.48096705694851882</c:v>
                </c:pt>
                <c:pt idx="738">
                  <c:v>0.50841590766871125</c:v>
                </c:pt>
                <c:pt idx="739">
                  <c:v>0.45757677441026284</c:v>
                </c:pt>
                <c:pt idx="740">
                  <c:v>0.59577781671048125</c:v>
                </c:pt>
                <c:pt idx="741">
                  <c:v>0.66998011018485737</c:v>
                </c:pt>
                <c:pt idx="742">
                  <c:v>0.70972275142317653</c:v>
                </c:pt>
                <c:pt idx="743">
                  <c:v>0.42394907089537015</c:v>
                </c:pt>
                <c:pt idx="744">
                  <c:v>0.38407340971787662</c:v>
                </c:pt>
                <c:pt idx="745">
                  <c:v>0.22652440601240525</c:v>
                </c:pt>
                <c:pt idx="746">
                  <c:v>0.40421944871846566</c:v>
                </c:pt>
                <c:pt idx="747">
                  <c:v>-0.11898802285378103</c:v>
                </c:pt>
                <c:pt idx="748">
                  <c:v>-0.37896715130803621</c:v>
                </c:pt>
                <c:pt idx="749">
                  <c:v>-0.39420090125386592</c:v>
                </c:pt>
                <c:pt idx="750">
                  <c:v>-0.58303438400483076</c:v>
                </c:pt>
                <c:pt idx="751">
                  <c:v>-0.66998011018485737</c:v>
                </c:pt>
                <c:pt idx="752">
                  <c:v>-0.72924302222865578</c:v>
                </c:pt>
                <c:pt idx="753">
                  <c:v>-0.79777683534651955</c:v>
                </c:pt>
                <c:pt idx="754">
                  <c:v>-0.69790098426898906</c:v>
                </c:pt>
                <c:pt idx="755">
                  <c:v>-0.68200537077766565</c:v>
                </c:pt>
                <c:pt idx="756">
                  <c:v>-0.67399860740500794</c:v>
                </c:pt>
                <c:pt idx="757">
                  <c:v>-0.64155772386114196</c:v>
                </c:pt>
                <c:pt idx="758">
                  <c:v>-0.4190536904497183</c:v>
                </c:pt>
                <c:pt idx="759">
                  <c:v>-0.29267665913254715</c:v>
                </c:pt>
                <c:pt idx="760">
                  <c:v>-0.12722947518134881</c:v>
                </c:pt>
                <c:pt idx="761">
                  <c:v>-0.1104973439394924</c:v>
                </c:pt>
                <c:pt idx="762">
                  <c:v>7.3111403857914078E-2</c:v>
                </c:pt>
                <c:pt idx="763">
                  <c:v>-0.22011919586917147</c:v>
                </c:pt>
                <c:pt idx="764">
                  <c:v>-0.33699541013090117</c:v>
                </c:pt>
                <c:pt idx="765">
                  <c:v>-0.36866603261955549</c:v>
                </c:pt>
                <c:pt idx="766">
                  <c:v>-0.32615806128183827</c:v>
                </c:pt>
                <c:pt idx="767">
                  <c:v>-0.32615806128183827</c:v>
                </c:pt>
                <c:pt idx="768">
                  <c:v>0.16554945151313741</c:v>
                </c:pt>
                <c:pt idx="769">
                  <c:v>-0.20040566409943528</c:v>
                </c:pt>
                <c:pt idx="770">
                  <c:v>0.12722947518134881</c:v>
                </c:pt>
                <c:pt idx="771">
                  <c:v>0.15072310091259125</c:v>
                </c:pt>
                <c:pt idx="772">
                  <c:v>6.2501651949488243E-2</c:v>
                </c:pt>
                <c:pt idx="773">
                  <c:v>0.1017207658194864</c:v>
                </c:pt>
                <c:pt idx="774">
                  <c:v>0</c:v>
                </c:pt>
                <c:pt idx="775">
                  <c:v>-0.26348600986167625</c:v>
                </c:pt>
                <c:pt idx="776">
                  <c:v>-0.20706460143993219</c:v>
                </c:pt>
                <c:pt idx="777">
                  <c:v>-0.28694031624114524</c:v>
                </c:pt>
                <c:pt idx="778">
                  <c:v>-0.2328538602764475</c:v>
                </c:pt>
                <c:pt idx="779">
                  <c:v>-0.29267665913254715</c:v>
                </c:pt>
                <c:pt idx="780">
                  <c:v>-0.35298111071078059</c:v>
                </c:pt>
                <c:pt idx="781">
                  <c:v>-0.50841590766871125</c:v>
                </c:pt>
                <c:pt idx="782">
                  <c:v>-0.49477205118951384</c:v>
                </c:pt>
                <c:pt idx="783">
                  <c:v>-0.34768720961102439</c:v>
                </c:pt>
                <c:pt idx="784">
                  <c:v>-0.41413398763851611</c:v>
                </c:pt>
                <c:pt idx="785">
                  <c:v>-0.42394907089537015</c:v>
                </c:pt>
                <c:pt idx="786">
                  <c:v>-0.53081873417682079</c:v>
                </c:pt>
                <c:pt idx="787">
                  <c:v>-0.52190652428155548</c:v>
                </c:pt>
                <c:pt idx="788">
                  <c:v>-0.53966806335309503</c:v>
                </c:pt>
                <c:pt idx="789">
                  <c:v>-0.32615806128183827</c:v>
                </c:pt>
                <c:pt idx="790">
                  <c:v>-0.38915109817092591</c:v>
                </c:pt>
                <c:pt idx="791">
                  <c:v>-0.33699541013090117</c:v>
                </c:pt>
                <c:pt idx="792">
                  <c:v>-0.22011919586917147</c:v>
                </c:pt>
                <c:pt idx="793">
                  <c:v>-0.29267665913254715</c:v>
                </c:pt>
                <c:pt idx="794">
                  <c:v>-0.35824162205307897</c:v>
                </c:pt>
                <c:pt idx="795">
                  <c:v>-0.30960902624927489</c:v>
                </c:pt>
                <c:pt idx="796">
                  <c:v>0.15820981386071464</c:v>
                </c:pt>
                <c:pt idx="797">
                  <c:v>5.1062672667697775E-2</c:v>
                </c:pt>
                <c:pt idx="798">
                  <c:v>-0.37896715130803621</c:v>
                </c:pt>
                <c:pt idx="799">
                  <c:v>-0.18679657501207333</c:v>
                </c:pt>
                <c:pt idx="800">
                  <c:v>-2.3596915971086534E-2</c:v>
                </c:pt>
                <c:pt idx="801">
                  <c:v>-0.1798332379379036</c:v>
                </c:pt>
                <c:pt idx="802">
                  <c:v>5.1062672667697775E-2</c:v>
                </c:pt>
                <c:pt idx="803">
                  <c:v>0.30960902624927489</c:v>
                </c:pt>
                <c:pt idx="804">
                  <c:v>-0.14307551474711033</c:v>
                </c:pt>
                <c:pt idx="805">
                  <c:v>0.24530022444698038</c:v>
                </c:pt>
                <c:pt idx="806">
                  <c:v>-9.2610812729269867E-2</c:v>
                </c:pt>
                <c:pt idx="807">
                  <c:v>-0.39420090125386592</c:v>
                </c:pt>
                <c:pt idx="808">
                  <c:v>9.2610812729269867E-2</c:v>
                </c:pt>
                <c:pt idx="809">
                  <c:v>-0.30960902624927489</c:v>
                </c:pt>
                <c:pt idx="810">
                  <c:v>-0.29836580930308693</c:v>
                </c:pt>
                <c:pt idx="811">
                  <c:v>-0.62092603378087274</c:v>
                </c:pt>
                <c:pt idx="812">
                  <c:v>-0.52190652428155548</c:v>
                </c:pt>
                <c:pt idx="813">
                  <c:v>-0.48096705694851882</c:v>
                </c:pt>
                <c:pt idx="814">
                  <c:v>0.1798332379379036</c:v>
                </c:pt>
                <c:pt idx="815">
                  <c:v>7.3111403857914078E-2</c:v>
                </c:pt>
                <c:pt idx="816">
                  <c:v>0.29836580930308693</c:v>
                </c:pt>
                <c:pt idx="817">
                  <c:v>0.43366890992030188</c:v>
                </c:pt>
                <c:pt idx="818">
                  <c:v>0.22652440601240525</c:v>
                </c:pt>
                <c:pt idx="819">
                  <c:v>0.26348600986167625</c:v>
                </c:pt>
                <c:pt idx="820">
                  <c:v>8.3103950160320586E-2</c:v>
                </c:pt>
                <c:pt idx="821">
                  <c:v>-8.3103950160320586E-2</c:v>
                </c:pt>
                <c:pt idx="822">
                  <c:v>-3.8403726760643568E-2</c:v>
                </c:pt>
                <c:pt idx="823">
                  <c:v>-3.8403726760643568E-2</c:v>
                </c:pt>
                <c:pt idx="824">
                  <c:v>-0.45757677441026284</c:v>
                </c:pt>
                <c:pt idx="825">
                  <c:v>-0.25748476918780155</c:v>
                </c:pt>
                <c:pt idx="826">
                  <c:v>0.30400941527179615</c:v>
                </c:pt>
                <c:pt idx="827">
                  <c:v>-0.34768720961102439</c:v>
                </c:pt>
                <c:pt idx="828">
                  <c:v>0.2328538602764475</c:v>
                </c:pt>
                <c:pt idx="829">
                  <c:v>-0.39420090125386592</c:v>
                </c:pt>
                <c:pt idx="830">
                  <c:v>0.18679657501207333</c:v>
                </c:pt>
                <c:pt idx="831">
                  <c:v>-9.2610812729269867E-2</c:v>
                </c:pt>
                <c:pt idx="832">
                  <c:v>-0.47632811255151541</c:v>
                </c:pt>
                <c:pt idx="833">
                  <c:v>-0.30960902624927489</c:v>
                </c:pt>
                <c:pt idx="834">
                  <c:v>-0.26942995046789575</c:v>
                </c:pt>
                <c:pt idx="835">
                  <c:v>-0.44329741029175995</c:v>
                </c:pt>
                <c:pt idx="836">
                  <c:v>-0.47632811255151541</c:v>
                </c:pt>
                <c:pt idx="837">
                  <c:v>-0.73312049117389722</c:v>
                </c:pt>
                <c:pt idx="838">
                  <c:v>-0.68200537077766565</c:v>
                </c:pt>
                <c:pt idx="839">
                  <c:v>-0.62092603378087274</c:v>
                </c:pt>
                <c:pt idx="840">
                  <c:v>-0.79777683534651955</c:v>
                </c:pt>
                <c:pt idx="841">
                  <c:v>-0.62921302345028307</c:v>
                </c:pt>
                <c:pt idx="842">
                  <c:v>-0.5615284522191063</c:v>
                </c:pt>
                <c:pt idx="843">
                  <c:v>-0.72146176387650052</c:v>
                </c:pt>
                <c:pt idx="844">
                  <c:v>-0.53966806335309503</c:v>
                </c:pt>
                <c:pt idx="845">
                  <c:v>-0.63333922369654816</c:v>
                </c:pt>
                <c:pt idx="846">
                  <c:v>-0.43366890992030188</c:v>
                </c:pt>
                <c:pt idx="847">
                  <c:v>-0.64155772386114196</c:v>
                </c:pt>
                <c:pt idx="848">
                  <c:v>-0.52637061156121512</c:v>
                </c:pt>
                <c:pt idx="849">
                  <c:v>-0.7523795989639861</c:v>
                </c:pt>
                <c:pt idx="850">
                  <c:v>-0.61676495979076706</c:v>
                </c:pt>
                <c:pt idx="851">
                  <c:v>-0.65380270437851229</c:v>
                </c:pt>
                <c:pt idx="852">
                  <c:v>-0.48558714321964969</c:v>
                </c:pt>
                <c:pt idx="853">
                  <c:v>-0.49933750300678137</c:v>
                </c:pt>
                <c:pt idx="854">
                  <c:v>-0.17275384504726193</c:v>
                </c:pt>
                <c:pt idx="855">
                  <c:v>-0.11898802285378103</c:v>
                </c:pt>
                <c:pt idx="856">
                  <c:v>-0.1104973439394924</c:v>
                </c:pt>
                <c:pt idx="857">
                  <c:v>0.44807855303422139</c:v>
                </c:pt>
                <c:pt idx="858">
                  <c:v>0.55718554501209383</c:v>
                </c:pt>
                <c:pt idx="859">
                  <c:v>0.45283820264361618</c:v>
                </c:pt>
                <c:pt idx="860">
                  <c:v>0.50841590766871125</c:v>
                </c:pt>
                <c:pt idx="861">
                  <c:v>0.50388535778468457</c:v>
                </c:pt>
                <c:pt idx="862">
                  <c:v>0.47166996950382928</c:v>
                </c:pt>
                <c:pt idx="863">
                  <c:v>0.30960902624927489</c:v>
                </c:pt>
                <c:pt idx="864">
                  <c:v>0.22011919586917147</c:v>
                </c:pt>
                <c:pt idx="865">
                  <c:v>6.2501651949488243E-2</c:v>
                </c:pt>
                <c:pt idx="866">
                  <c:v>0.32068201284190462</c:v>
                </c:pt>
                <c:pt idx="867">
                  <c:v>-0.30400941527179615</c:v>
                </c:pt>
                <c:pt idx="868">
                  <c:v>-0.44807855303422139</c:v>
                </c:pt>
                <c:pt idx="869">
                  <c:v>-0.41413398763851611</c:v>
                </c:pt>
                <c:pt idx="870">
                  <c:v>-0.32615806128183827</c:v>
                </c:pt>
                <c:pt idx="871">
                  <c:v>-0.28694031624114524</c:v>
                </c:pt>
                <c:pt idx="872">
                  <c:v>-6.2501651949488243E-2</c:v>
                </c:pt>
                <c:pt idx="873">
                  <c:v>-0.26942995046789575</c:v>
                </c:pt>
                <c:pt idx="874">
                  <c:v>-0.39420090125386592</c:v>
                </c:pt>
                <c:pt idx="875">
                  <c:v>0.29267665913254715</c:v>
                </c:pt>
                <c:pt idx="876">
                  <c:v>0.22011919586917147</c:v>
                </c:pt>
                <c:pt idx="877">
                  <c:v>0.20706460143993219</c:v>
                </c:pt>
                <c:pt idx="878">
                  <c:v>0.49933750300678137</c:v>
                </c:pt>
                <c:pt idx="879">
                  <c:v>0.28694031624114524</c:v>
                </c:pt>
                <c:pt idx="880">
                  <c:v>0.32068201284190462</c:v>
                </c:pt>
                <c:pt idx="881">
                  <c:v>0.19365172648260318</c:v>
                </c:pt>
                <c:pt idx="882">
                  <c:v>6.2501651949488243E-2</c:v>
                </c:pt>
                <c:pt idx="883">
                  <c:v>0.45283820264361618</c:v>
                </c:pt>
                <c:pt idx="884">
                  <c:v>0.12722947518134881</c:v>
                </c:pt>
                <c:pt idx="885">
                  <c:v>0.26348600986167625</c:v>
                </c:pt>
                <c:pt idx="886">
                  <c:v>0.15820981386071464</c:v>
                </c:pt>
                <c:pt idx="887">
                  <c:v>0.30960902624927489</c:v>
                </c:pt>
                <c:pt idx="888">
                  <c:v>0.20040566409943528</c:v>
                </c:pt>
                <c:pt idx="889">
                  <c:v>2.3596915971086534E-2</c:v>
                </c:pt>
                <c:pt idx="890">
                  <c:v>-0.26942995046789575</c:v>
                </c:pt>
                <c:pt idx="891">
                  <c:v>-0.38407340971787662</c:v>
                </c:pt>
                <c:pt idx="892">
                  <c:v>-0.5129294363239556</c:v>
                </c:pt>
                <c:pt idx="893">
                  <c:v>-0.60840691836181304</c:v>
                </c:pt>
                <c:pt idx="894">
                  <c:v>-0.63333922369654816</c:v>
                </c:pt>
                <c:pt idx="895">
                  <c:v>-0.61259197141473865</c:v>
                </c:pt>
                <c:pt idx="896">
                  <c:v>-0.5615284522191063</c:v>
                </c:pt>
                <c:pt idx="897">
                  <c:v>-0.66998011018485737</c:v>
                </c:pt>
                <c:pt idx="898">
                  <c:v>-0.50841590766871125</c:v>
                </c:pt>
                <c:pt idx="899">
                  <c:v>-0.44807855303422139</c:v>
                </c:pt>
                <c:pt idx="900">
                  <c:v>-0.50841590766871125</c:v>
                </c:pt>
                <c:pt idx="901">
                  <c:v>-0.5129294363239556</c:v>
                </c:pt>
                <c:pt idx="902">
                  <c:v>-0.57876037070763009</c:v>
                </c:pt>
                <c:pt idx="903">
                  <c:v>-0.69394155881340136</c:v>
                </c:pt>
                <c:pt idx="904">
                  <c:v>-0.68200537077766565</c:v>
                </c:pt>
                <c:pt idx="905">
                  <c:v>-0.72924302222865578</c:v>
                </c:pt>
                <c:pt idx="906">
                  <c:v>-0.5615284522191063</c:v>
                </c:pt>
                <c:pt idx="907">
                  <c:v>-0.73312049117389722</c:v>
                </c:pt>
                <c:pt idx="908">
                  <c:v>-0.83111771151878533</c:v>
                </c:pt>
                <c:pt idx="909">
                  <c:v>-0.94540693651798446</c:v>
                </c:pt>
                <c:pt idx="910">
                  <c:v>-0.80523618789707163</c:v>
                </c:pt>
                <c:pt idx="911">
                  <c:v>-0.69394155881340136</c:v>
                </c:pt>
                <c:pt idx="912">
                  <c:v>-0.591542932546541</c:v>
                </c:pt>
                <c:pt idx="913">
                  <c:v>-0.57017196190257302</c:v>
                </c:pt>
                <c:pt idx="914">
                  <c:v>-0.50388535778468457</c:v>
                </c:pt>
                <c:pt idx="915">
                  <c:v>-0.41413398763851611</c:v>
                </c:pt>
                <c:pt idx="916">
                  <c:v>-0.52637061156121512</c:v>
                </c:pt>
                <c:pt idx="917">
                  <c:v>-0.57447295841606172</c:v>
                </c:pt>
                <c:pt idx="918">
                  <c:v>-0.51742621928404009</c:v>
                </c:pt>
                <c:pt idx="919">
                  <c:v>-0.5615284522191063</c:v>
                </c:pt>
                <c:pt idx="920">
                  <c:v>-0.46229466962324162</c:v>
                </c:pt>
                <c:pt idx="921">
                  <c:v>-0.60420964695091051</c:v>
                </c:pt>
                <c:pt idx="922">
                  <c:v>-0.40918942623580401</c:v>
                </c:pt>
                <c:pt idx="923">
                  <c:v>-0.39922347503077565</c:v>
                </c:pt>
                <c:pt idx="924">
                  <c:v>-0.22011919586917147</c:v>
                </c:pt>
                <c:pt idx="925">
                  <c:v>0.1017207658194864</c:v>
                </c:pt>
                <c:pt idx="926">
                  <c:v>0.32615806128183827</c:v>
                </c:pt>
                <c:pt idx="927">
                  <c:v>0.34235897385428898</c:v>
                </c:pt>
                <c:pt idx="928">
                  <c:v>0.38407340971787662</c:v>
                </c:pt>
                <c:pt idx="929">
                  <c:v>0.46229466962324162</c:v>
                </c:pt>
                <c:pt idx="930">
                  <c:v>0.50841590766871125</c:v>
                </c:pt>
                <c:pt idx="931">
                  <c:v>0.38407340971787662</c:v>
                </c:pt>
                <c:pt idx="932">
                  <c:v>0.48558714321964969</c:v>
                </c:pt>
                <c:pt idx="933">
                  <c:v>0.6374540788827604</c:v>
                </c:pt>
                <c:pt idx="934">
                  <c:v>0.67399860740500794</c:v>
                </c:pt>
                <c:pt idx="935">
                  <c:v>0.81266641159003461</c:v>
                </c:pt>
                <c:pt idx="936">
                  <c:v>0.76002490316764759</c:v>
                </c:pt>
                <c:pt idx="937">
                  <c:v>0.59577781671048125</c:v>
                </c:pt>
                <c:pt idx="938">
                  <c:v>0.26348600986167625</c:v>
                </c:pt>
                <c:pt idx="939">
                  <c:v>0.26942995046789575</c:v>
                </c:pt>
                <c:pt idx="940">
                  <c:v>0.25748476918780155</c:v>
                </c:pt>
                <c:pt idx="941">
                  <c:v>6.2501651949488243E-2</c:v>
                </c:pt>
                <c:pt idx="942">
                  <c:v>0.22011919586917147</c:v>
                </c:pt>
                <c:pt idx="943">
                  <c:v>-0.26348600986167625</c:v>
                </c:pt>
                <c:pt idx="944">
                  <c:v>-5.1062672667697775E-2</c:v>
                </c:pt>
                <c:pt idx="945">
                  <c:v>7.3111403857914078E-2</c:v>
                </c:pt>
                <c:pt idx="946">
                  <c:v>0.25748476918780155</c:v>
                </c:pt>
                <c:pt idx="947">
                  <c:v>0.33159547307977416</c:v>
                </c:pt>
                <c:pt idx="948">
                  <c:v>0.36866603261955549</c:v>
                </c:pt>
                <c:pt idx="949">
                  <c:v>0.2328538602764475</c:v>
                </c:pt>
                <c:pt idx="950">
                  <c:v>0.23911131908703068</c:v>
                </c:pt>
                <c:pt idx="951">
                  <c:v>-2.3596915971086534E-2</c:v>
                </c:pt>
                <c:pt idx="952">
                  <c:v>-0.27531890408172915</c:v>
                </c:pt>
                <c:pt idx="953">
                  <c:v>-0.24530022444698038</c:v>
                </c:pt>
                <c:pt idx="954">
                  <c:v>-0.32068201284190462</c:v>
                </c:pt>
                <c:pt idx="955">
                  <c:v>-0.38407340971787662</c:v>
                </c:pt>
                <c:pt idx="956">
                  <c:v>0.12722947518134881</c:v>
                </c:pt>
                <c:pt idx="957">
                  <c:v>-0.17275384504726193</c:v>
                </c:pt>
                <c:pt idx="958">
                  <c:v>-7.3111403857914078E-2</c:v>
                </c:pt>
                <c:pt idx="959">
                  <c:v>3.8403726760643568E-2</c:v>
                </c:pt>
                <c:pt idx="960">
                  <c:v>-0.22011919586917147</c:v>
                </c:pt>
                <c:pt idx="961">
                  <c:v>-0.1017207658194864</c:v>
                </c:pt>
                <c:pt idx="962">
                  <c:v>2.3596915971086534E-2</c:v>
                </c:pt>
                <c:pt idx="963">
                  <c:v>7.3111403857914078E-2</c:v>
                </c:pt>
                <c:pt idx="964">
                  <c:v>-0.19365172648260318</c:v>
                </c:pt>
                <c:pt idx="965">
                  <c:v>-0.22652440601240525</c:v>
                </c:pt>
                <c:pt idx="966">
                  <c:v>0</c:v>
                </c:pt>
                <c:pt idx="967">
                  <c:v>5.1062672667697775E-2</c:v>
                </c:pt>
                <c:pt idx="968">
                  <c:v>-9.2610812729269867E-2</c:v>
                </c:pt>
                <c:pt idx="969">
                  <c:v>-0.30400941527179615</c:v>
                </c:pt>
                <c:pt idx="970">
                  <c:v>3.8403726760643568E-2</c:v>
                </c:pt>
                <c:pt idx="971">
                  <c:v>-0.15820981386071464</c:v>
                </c:pt>
                <c:pt idx="972">
                  <c:v>6.2501651949488243E-2</c:v>
                </c:pt>
                <c:pt idx="973">
                  <c:v>-0.11898802285378103</c:v>
                </c:pt>
                <c:pt idx="974">
                  <c:v>0.14307551474711033</c:v>
                </c:pt>
                <c:pt idx="975">
                  <c:v>-2.3596915971086534E-2</c:v>
                </c:pt>
                <c:pt idx="976">
                  <c:v>0.11898802285378103</c:v>
                </c:pt>
                <c:pt idx="977">
                  <c:v>-0.26942995046789575</c:v>
                </c:pt>
                <c:pt idx="978">
                  <c:v>-0.22652440601240525</c:v>
                </c:pt>
                <c:pt idx="979">
                  <c:v>-0.37896715130803621</c:v>
                </c:pt>
                <c:pt idx="980">
                  <c:v>-0.47166996950382928</c:v>
                </c:pt>
                <c:pt idx="981">
                  <c:v>-0.18679657501207333</c:v>
                </c:pt>
                <c:pt idx="982">
                  <c:v>-0.25142373726704353</c:v>
                </c:pt>
                <c:pt idx="983">
                  <c:v>-0.22652440601240525</c:v>
                </c:pt>
                <c:pt idx="984">
                  <c:v>-0.16554945151313741</c:v>
                </c:pt>
                <c:pt idx="985">
                  <c:v>-0.32068201284190462</c:v>
                </c:pt>
                <c:pt idx="986">
                  <c:v>-0.26942995046789575</c:v>
                </c:pt>
                <c:pt idx="987">
                  <c:v>-0.32615806128183827</c:v>
                </c:pt>
                <c:pt idx="988">
                  <c:v>-0.20706460143993219</c:v>
                </c:pt>
                <c:pt idx="989">
                  <c:v>-0.25748476918780155</c:v>
                </c:pt>
                <c:pt idx="990">
                  <c:v>-0.14307551474711033</c:v>
                </c:pt>
                <c:pt idx="991">
                  <c:v>-0.39922347503077565</c:v>
                </c:pt>
                <c:pt idx="992">
                  <c:v>-0.27531890408172915</c:v>
                </c:pt>
                <c:pt idx="993">
                  <c:v>-0.33159547307977416</c:v>
                </c:pt>
                <c:pt idx="994">
                  <c:v>-0.36346964344345106</c:v>
                </c:pt>
                <c:pt idx="995">
                  <c:v>-0.26942995046789575</c:v>
                </c:pt>
                <c:pt idx="996">
                  <c:v>-0.2328538602764475</c:v>
                </c:pt>
                <c:pt idx="997">
                  <c:v>-8.3103950160320586E-2</c:v>
                </c:pt>
                <c:pt idx="998">
                  <c:v>-8.3103950160320586E-2</c:v>
                </c:pt>
                <c:pt idx="999">
                  <c:v>0</c:v>
                </c:pt>
                <c:pt idx="1000">
                  <c:v>0.13525078440749047</c:v>
                </c:pt>
                <c:pt idx="1001">
                  <c:v>0.47632811255151541</c:v>
                </c:pt>
                <c:pt idx="1002">
                  <c:v>0.55718554501209383</c:v>
                </c:pt>
                <c:pt idx="1003">
                  <c:v>0.44329741029175995</c:v>
                </c:pt>
                <c:pt idx="1004">
                  <c:v>0.53081873417682079</c:v>
                </c:pt>
                <c:pt idx="1005">
                  <c:v>0.49018870133830955</c:v>
                </c:pt>
                <c:pt idx="1006">
                  <c:v>0.62092603378087274</c:v>
                </c:pt>
                <c:pt idx="1007">
                  <c:v>0.49477205118951384</c:v>
                </c:pt>
                <c:pt idx="1008">
                  <c:v>0.39420090125386592</c:v>
                </c:pt>
                <c:pt idx="1009">
                  <c:v>-0.16554945151313741</c:v>
                </c:pt>
                <c:pt idx="1010">
                  <c:v>-0.38407340971787662</c:v>
                </c:pt>
                <c:pt idx="1011">
                  <c:v>-0.48558714321964969</c:v>
                </c:pt>
                <c:pt idx="1012">
                  <c:v>-0.54845640278229257</c:v>
                </c:pt>
                <c:pt idx="1013">
                  <c:v>-0.44329741029175995</c:v>
                </c:pt>
                <c:pt idx="1014">
                  <c:v>-0.49477205118951384</c:v>
                </c:pt>
                <c:pt idx="1015">
                  <c:v>-0.57017196190257302</c:v>
                </c:pt>
                <c:pt idx="1016">
                  <c:v>-0.6</c:v>
                </c:pt>
                <c:pt idx="1017">
                  <c:v>-0.64155772386114196</c:v>
                </c:pt>
                <c:pt idx="1018">
                  <c:v>-0.62921302345028307</c:v>
                </c:pt>
                <c:pt idx="1019">
                  <c:v>-0.40421944871846566</c:v>
                </c:pt>
                <c:pt idx="1020">
                  <c:v>-0.29267665913254715</c:v>
                </c:pt>
                <c:pt idx="1021">
                  <c:v>-0.28115502340114162</c:v>
                </c:pt>
                <c:pt idx="1022">
                  <c:v>-0.1104973439394924</c:v>
                </c:pt>
                <c:pt idx="1023">
                  <c:v>0.18679657501207333</c:v>
                </c:pt>
                <c:pt idx="1024">
                  <c:v>0.34235897385428898</c:v>
                </c:pt>
                <c:pt idx="1025">
                  <c:v>0.51742621928404009</c:v>
                </c:pt>
                <c:pt idx="1026">
                  <c:v>0.70185092627951939</c:v>
                </c:pt>
                <c:pt idx="1027">
                  <c:v>0.7057914831570492</c:v>
                </c:pt>
                <c:pt idx="1028">
                  <c:v>0.83844974885737844</c:v>
                </c:pt>
                <c:pt idx="1029">
                  <c:v>0.81266641159003461</c:v>
                </c:pt>
                <c:pt idx="1030">
                  <c:v>0.77899766297089135</c:v>
                </c:pt>
                <c:pt idx="1031">
                  <c:v>0.65380270437851229</c:v>
                </c:pt>
                <c:pt idx="1032">
                  <c:v>0.52637061156121512</c:v>
                </c:pt>
                <c:pt idx="1033">
                  <c:v>0.52637061156121512</c:v>
                </c:pt>
                <c:pt idx="1034">
                  <c:v>0.38915109817092591</c:v>
                </c:pt>
                <c:pt idx="1035">
                  <c:v>-8.3103950160320586E-2</c:v>
                </c:pt>
                <c:pt idx="1036">
                  <c:v>0.15072310091259125</c:v>
                </c:pt>
                <c:pt idx="1037">
                  <c:v>0.21363410693310017</c:v>
                </c:pt>
                <c:pt idx="1038">
                  <c:v>-0.11898802285378103</c:v>
                </c:pt>
                <c:pt idx="1039">
                  <c:v>-7.3111403857914078E-2</c:v>
                </c:pt>
                <c:pt idx="1040">
                  <c:v>-7.3111403857914078E-2</c:v>
                </c:pt>
                <c:pt idx="1041">
                  <c:v>-0.29836580930308693</c:v>
                </c:pt>
                <c:pt idx="1042">
                  <c:v>-0.2328538602764475</c:v>
                </c:pt>
                <c:pt idx="1043">
                  <c:v>-0.39420090125386592</c:v>
                </c:pt>
                <c:pt idx="1044">
                  <c:v>-0.39922347503077565</c:v>
                </c:pt>
                <c:pt idx="1045">
                  <c:v>-0.35298111071078059</c:v>
                </c:pt>
                <c:pt idx="1046">
                  <c:v>-0.38407340971787662</c:v>
                </c:pt>
                <c:pt idx="1047">
                  <c:v>-0.22011919586917147</c:v>
                </c:pt>
                <c:pt idx="1048">
                  <c:v>-0.13525078440749047</c:v>
                </c:pt>
                <c:pt idx="1049">
                  <c:v>-0.11898802285378103</c:v>
                </c:pt>
                <c:pt idx="1050">
                  <c:v>-0.26348600986167625</c:v>
                </c:pt>
                <c:pt idx="1051">
                  <c:v>-0.41413398763851611</c:v>
                </c:pt>
                <c:pt idx="1052">
                  <c:v>-0.30400941527179615</c:v>
                </c:pt>
                <c:pt idx="1053">
                  <c:v>-0.28115502340114162</c:v>
                </c:pt>
                <c:pt idx="1054">
                  <c:v>-0.28694031624114524</c:v>
                </c:pt>
                <c:pt idx="1055">
                  <c:v>-0.4190536904497183</c:v>
                </c:pt>
                <c:pt idx="1056">
                  <c:v>-0.48558714321964969</c:v>
                </c:pt>
                <c:pt idx="1057">
                  <c:v>-0.49477205118951384</c:v>
                </c:pt>
                <c:pt idx="1058">
                  <c:v>-0.35298111071078059</c:v>
                </c:pt>
                <c:pt idx="1059">
                  <c:v>-0.33699541013090117</c:v>
                </c:pt>
                <c:pt idx="1060">
                  <c:v>0.18679657501207333</c:v>
                </c:pt>
                <c:pt idx="1061">
                  <c:v>0.26348600986167625</c:v>
                </c:pt>
                <c:pt idx="1062">
                  <c:v>0.27531890408172915</c:v>
                </c:pt>
                <c:pt idx="1063">
                  <c:v>7.3111403857914078E-2</c:v>
                </c:pt>
                <c:pt idx="1064">
                  <c:v>0.26942995046789575</c:v>
                </c:pt>
                <c:pt idx="1065">
                  <c:v>0.49477205118951384</c:v>
                </c:pt>
                <c:pt idx="1066">
                  <c:v>0.49477205118951384</c:v>
                </c:pt>
                <c:pt idx="1067">
                  <c:v>0.55718554501209383</c:v>
                </c:pt>
                <c:pt idx="1068">
                  <c:v>0.60840691836181304</c:v>
                </c:pt>
                <c:pt idx="1069">
                  <c:v>0.42394907089537015</c:v>
                </c:pt>
                <c:pt idx="1070">
                  <c:v>0.27531890408172915</c:v>
                </c:pt>
                <c:pt idx="1071">
                  <c:v>0.30960902624927489</c:v>
                </c:pt>
                <c:pt idx="1072">
                  <c:v>0.2328538602764475</c:v>
                </c:pt>
                <c:pt idx="1073">
                  <c:v>0.11898802285378103</c:v>
                </c:pt>
                <c:pt idx="1074">
                  <c:v>0.37896715130803621</c:v>
                </c:pt>
                <c:pt idx="1075">
                  <c:v>0.35298111071078059</c:v>
                </c:pt>
                <c:pt idx="1076">
                  <c:v>0.44807855303422139</c:v>
                </c:pt>
                <c:pt idx="1077">
                  <c:v>0.49018870133830955</c:v>
                </c:pt>
                <c:pt idx="1078">
                  <c:v>0.45757677441026284</c:v>
                </c:pt>
                <c:pt idx="1079">
                  <c:v>0.39420090125386592</c:v>
                </c:pt>
                <c:pt idx="1080">
                  <c:v>0.29267665913254715</c:v>
                </c:pt>
                <c:pt idx="1081">
                  <c:v>0.2328538602764475</c:v>
                </c:pt>
                <c:pt idx="1082">
                  <c:v>0.1798332379379036</c:v>
                </c:pt>
                <c:pt idx="1083">
                  <c:v>2.3596915971086534E-2</c:v>
                </c:pt>
                <c:pt idx="1084">
                  <c:v>-0.25748476918780155</c:v>
                </c:pt>
                <c:pt idx="1085">
                  <c:v>-0.591542932546541</c:v>
                </c:pt>
                <c:pt idx="1086">
                  <c:v>-0.57876037070763009</c:v>
                </c:pt>
                <c:pt idx="1087">
                  <c:v>-0.50388535778468457</c:v>
                </c:pt>
                <c:pt idx="1088">
                  <c:v>-0.44329741029175995</c:v>
                </c:pt>
                <c:pt idx="1089">
                  <c:v>-0.5352511382730627</c:v>
                </c:pt>
                <c:pt idx="1090">
                  <c:v>-0.6456502906712156</c:v>
                </c:pt>
                <c:pt idx="1091">
                  <c:v>-0.78653208116429874</c:v>
                </c:pt>
                <c:pt idx="1092">
                  <c:v>-0.71364482585547317</c:v>
                </c:pt>
                <c:pt idx="1093">
                  <c:v>-0.7175577995323621</c:v>
                </c:pt>
                <c:pt idx="1094">
                  <c:v>-0.58729517910920992</c:v>
                </c:pt>
                <c:pt idx="1095">
                  <c:v>-0.52190652428155548</c:v>
                </c:pt>
                <c:pt idx="1096">
                  <c:v>-0.50388535778468457</c:v>
                </c:pt>
                <c:pt idx="1097">
                  <c:v>-0.43849434441268481</c:v>
                </c:pt>
                <c:pt idx="1098">
                  <c:v>-0.44329741029175995</c:v>
                </c:pt>
                <c:pt idx="1099">
                  <c:v>-0.49018870133830955</c:v>
                </c:pt>
                <c:pt idx="1100">
                  <c:v>-0.50388535778468457</c:v>
                </c:pt>
                <c:pt idx="1101">
                  <c:v>-0.5352511382730627</c:v>
                </c:pt>
                <c:pt idx="1102">
                  <c:v>-0.55282826515619587</c:v>
                </c:pt>
                <c:pt idx="1103">
                  <c:v>-0.40918942623580401</c:v>
                </c:pt>
                <c:pt idx="1104">
                  <c:v>-0.20706460143993219</c:v>
                </c:pt>
                <c:pt idx="1105">
                  <c:v>-0.22652440601240525</c:v>
                </c:pt>
                <c:pt idx="1106">
                  <c:v>0.20040566409943528</c:v>
                </c:pt>
                <c:pt idx="1107">
                  <c:v>0.27531890408172915</c:v>
                </c:pt>
                <c:pt idx="1108">
                  <c:v>0.44807855303422139</c:v>
                </c:pt>
                <c:pt idx="1109">
                  <c:v>0.52637061156121512</c:v>
                </c:pt>
                <c:pt idx="1110">
                  <c:v>0.72146176387650052</c:v>
                </c:pt>
                <c:pt idx="1111">
                  <c:v>0.67800699089392935</c:v>
                </c:pt>
                <c:pt idx="1112">
                  <c:v>0.89616746007254766</c:v>
                </c:pt>
                <c:pt idx="1113">
                  <c:v>0.93145142644295942</c:v>
                </c:pt>
                <c:pt idx="1114">
                  <c:v>1.0407912382703344</c:v>
                </c:pt>
                <c:pt idx="1115">
                  <c:v>0.83478713676875016</c:v>
                </c:pt>
                <c:pt idx="1116">
                  <c:v>0.63333922369654816</c:v>
                </c:pt>
                <c:pt idx="1117">
                  <c:v>0.40918942623580401</c:v>
                </c:pt>
                <c:pt idx="1118">
                  <c:v>-9.2610812729269867E-2</c:v>
                </c:pt>
                <c:pt idx="1119">
                  <c:v>-0.39922347503077565</c:v>
                </c:pt>
                <c:pt idx="1120">
                  <c:v>-0.53966806335309503</c:v>
                </c:pt>
                <c:pt idx="1121">
                  <c:v>-0.65786280202646086</c:v>
                </c:pt>
                <c:pt idx="1122">
                  <c:v>-0.68599385507648225</c:v>
                </c:pt>
                <c:pt idx="1123">
                  <c:v>-0.76002490316764759</c:v>
                </c:pt>
                <c:pt idx="1124">
                  <c:v>-0.82744141746311162</c:v>
                </c:pt>
                <c:pt idx="1125">
                  <c:v>-1.0003850257346207</c:v>
                </c:pt>
                <c:pt idx="1126">
                  <c:v>-1.0374496522286019</c:v>
                </c:pt>
                <c:pt idx="1127">
                  <c:v>-0.98334469708158434</c:v>
                </c:pt>
                <c:pt idx="1128">
                  <c:v>-0.79777683534651955</c:v>
                </c:pt>
                <c:pt idx="1129">
                  <c:v>-0.77521887628263564</c:v>
                </c:pt>
                <c:pt idx="1130">
                  <c:v>-0.6</c:v>
                </c:pt>
                <c:pt idx="1131">
                  <c:v>-0.50841590766871125</c:v>
                </c:pt>
                <c:pt idx="1132">
                  <c:v>-0.46699227623813078</c:v>
                </c:pt>
                <c:pt idx="1133">
                  <c:v>-0.44329741029175995</c:v>
                </c:pt>
                <c:pt idx="1134">
                  <c:v>-0.26942995046789575</c:v>
                </c:pt>
                <c:pt idx="1135">
                  <c:v>-0.28694031624114524</c:v>
                </c:pt>
                <c:pt idx="1136">
                  <c:v>-0.49018870133830955</c:v>
                </c:pt>
                <c:pt idx="1137">
                  <c:v>-0.58303438400483076</c:v>
                </c:pt>
                <c:pt idx="1138">
                  <c:v>-0.53966806335309503</c:v>
                </c:pt>
                <c:pt idx="1139">
                  <c:v>-0.29836580930308693</c:v>
                </c:pt>
                <c:pt idx="1140">
                  <c:v>-0.27531890408172915</c:v>
                </c:pt>
                <c:pt idx="1141">
                  <c:v>-0.41413398763851611</c:v>
                </c:pt>
                <c:pt idx="1142">
                  <c:v>-0.41413398763851611</c:v>
                </c:pt>
                <c:pt idx="1143">
                  <c:v>-0.6</c:v>
                </c:pt>
                <c:pt idx="1144">
                  <c:v>-0.70185092627951939</c:v>
                </c:pt>
                <c:pt idx="1145">
                  <c:v>-0.69790098426898906</c:v>
                </c:pt>
                <c:pt idx="1146">
                  <c:v>-0.66595138694223011</c:v>
                </c:pt>
                <c:pt idx="1147">
                  <c:v>-0.77521887628263564</c:v>
                </c:pt>
                <c:pt idx="1148">
                  <c:v>-0.78653208116429874</c:v>
                </c:pt>
                <c:pt idx="1149">
                  <c:v>-0.78276870835809109</c:v>
                </c:pt>
                <c:pt idx="1150">
                  <c:v>-0.84939725079603889</c:v>
                </c:pt>
                <c:pt idx="1151">
                  <c:v>-0.90681347731389317</c:v>
                </c:pt>
                <c:pt idx="1152">
                  <c:v>-0.62092603378087274</c:v>
                </c:pt>
                <c:pt idx="1153">
                  <c:v>-0.45757677441026284</c:v>
                </c:pt>
                <c:pt idx="1154">
                  <c:v>-0.32615806128183827</c:v>
                </c:pt>
                <c:pt idx="1155">
                  <c:v>-0.36346964344345106</c:v>
                </c:pt>
                <c:pt idx="1156">
                  <c:v>0</c:v>
                </c:pt>
                <c:pt idx="1157">
                  <c:v>0.15820981386071464</c:v>
                </c:pt>
                <c:pt idx="1158">
                  <c:v>0.26348600986167625</c:v>
                </c:pt>
                <c:pt idx="1159">
                  <c:v>0.40421944871846566</c:v>
                </c:pt>
                <c:pt idx="1160">
                  <c:v>0.53966806335309503</c:v>
                </c:pt>
                <c:pt idx="1161">
                  <c:v>0.54845640278229257</c:v>
                </c:pt>
                <c:pt idx="1162">
                  <c:v>0.43849434441268481</c:v>
                </c:pt>
                <c:pt idx="1163">
                  <c:v>0.53081873417682079</c:v>
                </c:pt>
                <c:pt idx="1164">
                  <c:v>0.39420090125386592</c:v>
                </c:pt>
                <c:pt idx="1165">
                  <c:v>0.31516610050556276</c:v>
                </c:pt>
                <c:pt idx="1166">
                  <c:v>-0.22652440601240525</c:v>
                </c:pt>
                <c:pt idx="1167">
                  <c:v>-5.1062672667697775E-2</c:v>
                </c:pt>
                <c:pt idx="1168">
                  <c:v>0.29267665913254715</c:v>
                </c:pt>
                <c:pt idx="1169">
                  <c:v>0.34235897385428898</c:v>
                </c:pt>
                <c:pt idx="1170">
                  <c:v>0.22652440601240525</c:v>
                </c:pt>
                <c:pt idx="1171">
                  <c:v>0.33699541013090117</c:v>
                </c:pt>
                <c:pt idx="1172">
                  <c:v>0.55282826515619587</c:v>
                </c:pt>
                <c:pt idx="1173">
                  <c:v>0.61259197141473865</c:v>
                </c:pt>
                <c:pt idx="1174">
                  <c:v>0.6374540788827604</c:v>
                </c:pt>
                <c:pt idx="1175">
                  <c:v>0.47632811255151541</c:v>
                </c:pt>
                <c:pt idx="1176">
                  <c:v>0.37383160801789894</c:v>
                </c:pt>
                <c:pt idx="1177">
                  <c:v>8.3103950160320586E-2</c:v>
                </c:pt>
                <c:pt idx="1178">
                  <c:v>-0.29836580930308693</c:v>
                </c:pt>
                <c:pt idx="1179">
                  <c:v>-0.36346964344345106</c:v>
                </c:pt>
                <c:pt idx="1180">
                  <c:v>-0.34235897385428898</c:v>
                </c:pt>
                <c:pt idx="1181">
                  <c:v>-0.35824162205307897</c:v>
                </c:pt>
                <c:pt idx="1182">
                  <c:v>-0.42882064505288503</c:v>
                </c:pt>
                <c:pt idx="1183">
                  <c:v>-0.4190536904497183</c:v>
                </c:pt>
                <c:pt idx="1184">
                  <c:v>-0.28115502340114162</c:v>
                </c:pt>
                <c:pt idx="1185">
                  <c:v>-0.15820981386071464</c:v>
                </c:pt>
                <c:pt idx="1186">
                  <c:v>9.2610812729269867E-2</c:v>
                </c:pt>
                <c:pt idx="1187">
                  <c:v>7.3111403857914078E-2</c:v>
                </c:pt>
                <c:pt idx="1188">
                  <c:v>0.1104973439394924</c:v>
                </c:pt>
                <c:pt idx="1189">
                  <c:v>0.14307551474711033</c:v>
                </c:pt>
                <c:pt idx="1190">
                  <c:v>0.17275384504726193</c:v>
                </c:pt>
                <c:pt idx="1191">
                  <c:v>-0.1104973439394924</c:v>
                </c:pt>
                <c:pt idx="1192">
                  <c:v>6.2501651949488243E-2</c:v>
                </c:pt>
                <c:pt idx="1193">
                  <c:v>-0.19365172648260318</c:v>
                </c:pt>
                <c:pt idx="1194">
                  <c:v>0.20040566409943528</c:v>
                </c:pt>
                <c:pt idx="1195">
                  <c:v>0.35824162205307897</c:v>
                </c:pt>
                <c:pt idx="1196">
                  <c:v>0.26942995046789575</c:v>
                </c:pt>
                <c:pt idx="1197">
                  <c:v>0.28694031624114524</c:v>
                </c:pt>
                <c:pt idx="1198">
                  <c:v>0.46229466962324162</c:v>
                </c:pt>
                <c:pt idx="1199">
                  <c:v>0.39420090125386592</c:v>
                </c:pt>
                <c:pt idx="1200">
                  <c:v>0.27531890408172915</c:v>
                </c:pt>
                <c:pt idx="1201">
                  <c:v>0.1104973439394924</c:v>
                </c:pt>
                <c:pt idx="1202">
                  <c:v>0.19365172648260318</c:v>
                </c:pt>
                <c:pt idx="1203">
                  <c:v>0.14307551474711033</c:v>
                </c:pt>
                <c:pt idx="1204">
                  <c:v>0.29836580930308693</c:v>
                </c:pt>
                <c:pt idx="1205">
                  <c:v>3.8403726760643568E-2</c:v>
                </c:pt>
                <c:pt idx="1206">
                  <c:v>-0.21363410693310017</c:v>
                </c:pt>
                <c:pt idx="1207">
                  <c:v>-0.13525078440749047</c:v>
                </c:pt>
                <c:pt idx="1208">
                  <c:v>-0.12722947518134881</c:v>
                </c:pt>
                <c:pt idx="1209">
                  <c:v>0.11898802285378103</c:v>
                </c:pt>
                <c:pt idx="1210">
                  <c:v>0.29267665913254715</c:v>
                </c:pt>
                <c:pt idx="1211">
                  <c:v>-0.34235897385428898</c:v>
                </c:pt>
                <c:pt idx="1212">
                  <c:v>-0.34235897385428898</c:v>
                </c:pt>
                <c:pt idx="1213">
                  <c:v>-3.8403726760643568E-2</c:v>
                </c:pt>
                <c:pt idx="1214">
                  <c:v>-0.17275384504726193</c:v>
                </c:pt>
                <c:pt idx="1215">
                  <c:v>-0.12722947518134881</c:v>
                </c:pt>
                <c:pt idx="1216">
                  <c:v>-0.15820981386071464</c:v>
                </c:pt>
                <c:pt idx="1217">
                  <c:v>-0.33159547307977416</c:v>
                </c:pt>
                <c:pt idx="1218">
                  <c:v>-0.1798332379379036</c:v>
                </c:pt>
                <c:pt idx="1219">
                  <c:v>-9.2610812729269867E-2</c:v>
                </c:pt>
                <c:pt idx="1220">
                  <c:v>-5.1062672667697775E-2</c:v>
                </c:pt>
                <c:pt idx="1221">
                  <c:v>-0.23911131908703068</c:v>
                </c:pt>
                <c:pt idx="1222">
                  <c:v>9.2610812729269867E-2</c:v>
                </c:pt>
                <c:pt idx="1223">
                  <c:v>-6.2501651949488243E-2</c:v>
                </c:pt>
                <c:pt idx="1224">
                  <c:v>-0.14307551474711033</c:v>
                </c:pt>
                <c:pt idx="1225">
                  <c:v>-3.8403726760643568E-2</c:v>
                </c:pt>
                <c:pt idx="1226">
                  <c:v>0.22011919586917147</c:v>
                </c:pt>
                <c:pt idx="1227">
                  <c:v>0.44329741029175995</c:v>
                </c:pt>
                <c:pt idx="1228">
                  <c:v>0.56585719135641621</c:v>
                </c:pt>
                <c:pt idx="1229">
                  <c:v>0.43849434441268481</c:v>
                </c:pt>
                <c:pt idx="1230">
                  <c:v>0.57017196190257302</c:v>
                </c:pt>
                <c:pt idx="1231">
                  <c:v>0.75620633985743246</c:v>
                </c:pt>
                <c:pt idx="1232">
                  <c:v>0.97649354197895843</c:v>
                </c:pt>
                <c:pt idx="1233">
                  <c:v>1.0003850257346207</c:v>
                </c:pt>
                <c:pt idx="1234">
                  <c:v>1.0871091581308423</c:v>
                </c:pt>
                <c:pt idx="1235">
                  <c:v>1.1196872378305451</c:v>
                </c:pt>
                <c:pt idx="1236">
                  <c:v>1.0507888986954657</c:v>
                </c:pt>
                <c:pt idx="1237">
                  <c:v>0.86751179455965222</c:v>
                </c:pt>
                <c:pt idx="1238">
                  <c:v>0.64973190862325081</c:v>
                </c:pt>
                <c:pt idx="1239">
                  <c:v>0.64973190862325081</c:v>
                </c:pt>
                <c:pt idx="1240">
                  <c:v>0.42882064505288503</c:v>
                </c:pt>
                <c:pt idx="1241">
                  <c:v>-0.12722947518134881</c:v>
                </c:pt>
                <c:pt idx="1242">
                  <c:v>-0.14307551474711033</c:v>
                </c:pt>
                <c:pt idx="1243">
                  <c:v>-0.36866603261955549</c:v>
                </c:pt>
                <c:pt idx="1244">
                  <c:v>-0.61259197141473865</c:v>
                </c:pt>
                <c:pt idx="1245">
                  <c:v>-0.65380270437851229</c:v>
                </c:pt>
                <c:pt idx="1246">
                  <c:v>-0.57876037070763009</c:v>
                </c:pt>
                <c:pt idx="1247">
                  <c:v>-0.5129294363239556</c:v>
                </c:pt>
                <c:pt idx="1248">
                  <c:v>-0.38407340971787662</c:v>
                </c:pt>
                <c:pt idx="1249">
                  <c:v>-0.35824162205307897</c:v>
                </c:pt>
                <c:pt idx="1250">
                  <c:v>-0.4190536904497183</c:v>
                </c:pt>
                <c:pt idx="1251">
                  <c:v>-0.43849434441268481</c:v>
                </c:pt>
                <c:pt idx="1252">
                  <c:v>-0.55718554501209383</c:v>
                </c:pt>
                <c:pt idx="1253">
                  <c:v>-0.31516610050556276</c:v>
                </c:pt>
                <c:pt idx="1254">
                  <c:v>-0.31516610050556276</c:v>
                </c:pt>
                <c:pt idx="1255">
                  <c:v>-0.28694031624114524</c:v>
                </c:pt>
                <c:pt idx="1256">
                  <c:v>-0.52637061156121512</c:v>
                </c:pt>
                <c:pt idx="1257">
                  <c:v>-0.67399860740500794</c:v>
                </c:pt>
                <c:pt idx="1258">
                  <c:v>-0.80895490988935914</c:v>
                </c:pt>
                <c:pt idx="1259">
                  <c:v>-0.55282826515619587</c:v>
                </c:pt>
                <c:pt idx="1260">
                  <c:v>-0.5615284522191063</c:v>
                </c:pt>
                <c:pt idx="1261">
                  <c:v>-0.58303438400483076</c:v>
                </c:pt>
                <c:pt idx="1262">
                  <c:v>-0.591542932546541</c:v>
                </c:pt>
                <c:pt idx="1263">
                  <c:v>-0.55718554501209383</c:v>
                </c:pt>
                <c:pt idx="1264">
                  <c:v>-0.49477205118951384</c:v>
                </c:pt>
                <c:pt idx="1265">
                  <c:v>-0.42394907089537015</c:v>
                </c:pt>
                <c:pt idx="1266">
                  <c:v>-0.36346964344345106</c:v>
                </c:pt>
                <c:pt idx="1267">
                  <c:v>-0.40421944871846566</c:v>
                </c:pt>
                <c:pt idx="1268">
                  <c:v>-0.43849434441268481</c:v>
                </c:pt>
                <c:pt idx="1269">
                  <c:v>-0.33159547307977416</c:v>
                </c:pt>
                <c:pt idx="1270">
                  <c:v>-0.31516610050556276</c:v>
                </c:pt>
                <c:pt idx="1271">
                  <c:v>-0.50841590766871125</c:v>
                </c:pt>
                <c:pt idx="1272">
                  <c:v>-0.43849434441268481</c:v>
                </c:pt>
                <c:pt idx="1273">
                  <c:v>-0.37383160801789894</c:v>
                </c:pt>
                <c:pt idx="1274">
                  <c:v>-0.32068201284190462</c:v>
                </c:pt>
                <c:pt idx="1275">
                  <c:v>-0.35298111071078059</c:v>
                </c:pt>
                <c:pt idx="1276">
                  <c:v>-0.1017207658194864</c:v>
                </c:pt>
                <c:pt idx="1277">
                  <c:v>0.16554945151313741</c:v>
                </c:pt>
                <c:pt idx="1278">
                  <c:v>0.22011919586917147</c:v>
                </c:pt>
                <c:pt idx="1279">
                  <c:v>0.41413398763851611</c:v>
                </c:pt>
                <c:pt idx="1280">
                  <c:v>0.55718554501209383</c:v>
                </c:pt>
                <c:pt idx="1281">
                  <c:v>0.61676495979076706</c:v>
                </c:pt>
                <c:pt idx="1282">
                  <c:v>0.591542932546541</c:v>
                </c:pt>
                <c:pt idx="1283">
                  <c:v>0.67800699089392935</c:v>
                </c:pt>
                <c:pt idx="1284">
                  <c:v>0.66998011018485737</c:v>
                </c:pt>
                <c:pt idx="1285">
                  <c:v>0.69790098426898906</c:v>
                </c:pt>
                <c:pt idx="1286">
                  <c:v>0.55282826515619587</c:v>
                </c:pt>
                <c:pt idx="1287">
                  <c:v>0.5615284522191063</c:v>
                </c:pt>
                <c:pt idx="1288">
                  <c:v>0.69790098426898906</c:v>
                </c:pt>
                <c:pt idx="1289">
                  <c:v>0.73698930073808366</c:v>
                </c:pt>
                <c:pt idx="1290">
                  <c:v>0.79028784903666605</c:v>
                </c:pt>
                <c:pt idx="1291">
                  <c:v>0.80895490988935914</c:v>
                </c:pt>
                <c:pt idx="1292">
                  <c:v>0.7447012752853075</c:v>
                </c:pt>
                <c:pt idx="1293">
                  <c:v>0.7175577995323621</c:v>
                </c:pt>
                <c:pt idx="1294">
                  <c:v>0.62092603378087274</c:v>
                </c:pt>
                <c:pt idx="1295">
                  <c:v>0.46229466962324162</c:v>
                </c:pt>
                <c:pt idx="1296">
                  <c:v>0.28694031624114524</c:v>
                </c:pt>
                <c:pt idx="1297">
                  <c:v>0.25142373726704353</c:v>
                </c:pt>
                <c:pt idx="1298">
                  <c:v>-0.36346964344345106</c:v>
                </c:pt>
                <c:pt idx="1299">
                  <c:v>-0.62092603378087274</c:v>
                </c:pt>
                <c:pt idx="1300">
                  <c:v>-0.78276870835809109</c:v>
                </c:pt>
                <c:pt idx="1301">
                  <c:v>-0.81266641159003461</c:v>
                </c:pt>
                <c:pt idx="1302">
                  <c:v>-0.77521887628263564</c:v>
                </c:pt>
                <c:pt idx="1303">
                  <c:v>-0.73312049117389722</c:v>
                </c:pt>
                <c:pt idx="1304">
                  <c:v>-1.0071667938971447</c:v>
                </c:pt>
                <c:pt idx="1305">
                  <c:v>-1.0374496522286019</c:v>
                </c:pt>
                <c:pt idx="1306">
                  <c:v>-0.96962198412018097</c:v>
                </c:pt>
                <c:pt idx="1307">
                  <c:v>-0.95927580468152096</c:v>
                </c:pt>
                <c:pt idx="1308">
                  <c:v>-0.74854460352479002</c:v>
                </c:pt>
                <c:pt idx="1309">
                  <c:v>-0.73312049117389722</c:v>
                </c:pt>
                <c:pt idx="1310">
                  <c:v>-0.6456502906712156</c:v>
                </c:pt>
                <c:pt idx="1311">
                  <c:v>-0.5129294363239556</c:v>
                </c:pt>
                <c:pt idx="1312">
                  <c:v>-0.43849434441268481</c:v>
                </c:pt>
                <c:pt idx="1313">
                  <c:v>-0.35298111071078059</c:v>
                </c:pt>
                <c:pt idx="1314">
                  <c:v>-0.40918942623580401</c:v>
                </c:pt>
                <c:pt idx="1315">
                  <c:v>-0.30400941527179615</c:v>
                </c:pt>
                <c:pt idx="1316">
                  <c:v>-0.31516610050556276</c:v>
                </c:pt>
                <c:pt idx="1317">
                  <c:v>-0.25748476918780155</c:v>
                </c:pt>
                <c:pt idx="1318">
                  <c:v>-0.14307551474711033</c:v>
                </c:pt>
                <c:pt idx="1319">
                  <c:v>3.8403726760643568E-2</c:v>
                </c:pt>
                <c:pt idx="1320">
                  <c:v>0.29267665913254715</c:v>
                </c:pt>
                <c:pt idx="1321">
                  <c:v>0.19365172648260318</c:v>
                </c:pt>
                <c:pt idx="1322">
                  <c:v>0.2328538602764475</c:v>
                </c:pt>
                <c:pt idx="1323">
                  <c:v>0.26942995046789575</c:v>
                </c:pt>
                <c:pt idx="1324">
                  <c:v>0</c:v>
                </c:pt>
                <c:pt idx="1325">
                  <c:v>0.15820981386071464</c:v>
                </c:pt>
                <c:pt idx="1326">
                  <c:v>0.17275384504726193</c:v>
                </c:pt>
                <c:pt idx="1327">
                  <c:v>0.13525078440749047</c:v>
                </c:pt>
                <c:pt idx="1328">
                  <c:v>0.14307551474711033</c:v>
                </c:pt>
                <c:pt idx="1329">
                  <c:v>0.1017207658194864</c:v>
                </c:pt>
                <c:pt idx="1330">
                  <c:v>0.26942995046789575</c:v>
                </c:pt>
                <c:pt idx="1331">
                  <c:v>0.37383160801789894</c:v>
                </c:pt>
                <c:pt idx="1332">
                  <c:v>0.26942995046789575</c:v>
                </c:pt>
                <c:pt idx="1333">
                  <c:v>0.11898802285378103</c:v>
                </c:pt>
                <c:pt idx="1334">
                  <c:v>0.20040566409943528</c:v>
                </c:pt>
                <c:pt idx="1335">
                  <c:v>0.33699541013090117</c:v>
                </c:pt>
                <c:pt idx="1336">
                  <c:v>0.44329741029175995</c:v>
                </c:pt>
                <c:pt idx="1337">
                  <c:v>0.42882064505288503</c:v>
                </c:pt>
                <c:pt idx="1338">
                  <c:v>0.33159547307977416</c:v>
                </c:pt>
                <c:pt idx="1339">
                  <c:v>0.20706460143993219</c:v>
                </c:pt>
                <c:pt idx="1340">
                  <c:v>0.5615284522191063</c:v>
                </c:pt>
                <c:pt idx="1341">
                  <c:v>0.65786280202646086</c:v>
                </c:pt>
                <c:pt idx="1342">
                  <c:v>0.84210560263575596</c:v>
                </c:pt>
                <c:pt idx="1343">
                  <c:v>0.83844974885737844</c:v>
                </c:pt>
                <c:pt idx="1344">
                  <c:v>0.84210560263575596</c:v>
                </c:pt>
                <c:pt idx="1345">
                  <c:v>0.79777683534651955</c:v>
                </c:pt>
                <c:pt idx="1346">
                  <c:v>0.7638353645955307</c:v>
                </c:pt>
                <c:pt idx="1347">
                  <c:v>0.70972275142317653</c:v>
                </c:pt>
                <c:pt idx="1348">
                  <c:v>0.38407340971787662</c:v>
                </c:pt>
                <c:pt idx="1349">
                  <c:v>0.23911131908703068</c:v>
                </c:pt>
                <c:pt idx="1350">
                  <c:v>-0.15820981386071464</c:v>
                </c:pt>
                <c:pt idx="1351">
                  <c:v>-0.15072310091259125</c:v>
                </c:pt>
                <c:pt idx="1352">
                  <c:v>-0.28694031624114524</c:v>
                </c:pt>
                <c:pt idx="1353">
                  <c:v>-0.15072310091259125</c:v>
                </c:pt>
                <c:pt idx="1354">
                  <c:v>6.2501651949488243E-2</c:v>
                </c:pt>
                <c:pt idx="1355">
                  <c:v>0.24530022444698038</c:v>
                </c:pt>
                <c:pt idx="1356">
                  <c:v>0.32615806128183827</c:v>
                </c:pt>
                <c:pt idx="1357">
                  <c:v>0.35298111071078059</c:v>
                </c:pt>
                <c:pt idx="1358">
                  <c:v>0.56585719135641621</c:v>
                </c:pt>
                <c:pt idx="1359">
                  <c:v>0.57017196190257302</c:v>
                </c:pt>
                <c:pt idx="1360">
                  <c:v>0.43849434441268481</c:v>
                </c:pt>
                <c:pt idx="1361">
                  <c:v>0.27531890408172915</c:v>
                </c:pt>
                <c:pt idx="1362">
                  <c:v>0.16554945151313741</c:v>
                </c:pt>
                <c:pt idx="1363">
                  <c:v>0.2328538602764475</c:v>
                </c:pt>
                <c:pt idx="1364">
                  <c:v>0.29267665913254715</c:v>
                </c:pt>
                <c:pt idx="1365">
                  <c:v>0.24530022444698038</c:v>
                </c:pt>
                <c:pt idx="1366">
                  <c:v>0.18679657501207333</c:v>
                </c:pt>
                <c:pt idx="1367">
                  <c:v>5.1062672667697775E-2</c:v>
                </c:pt>
                <c:pt idx="1368">
                  <c:v>-0.16554945151313741</c:v>
                </c:pt>
                <c:pt idx="1369">
                  <c:v>-8.3103950160320586E-2</c:v>
                </c:pt>
                <c:pt idx="1370">
                  <c:v>5.1062672667697775E-2</c:v>
                </c:pt>
                <c:pt idx="1371">
                  <c:v>0.15072310091259125</c:v>
                </c:pt>
                <c:pt idx="1372">
                  <c:v>0.23911131908703068</c:v>
                </c:pt>
                <c:pt idx="1373">
                  <c:v>0.16554945151313741</c:v>
                </c:pt>
                <c:pt idx="1374">
                  <c:v>0.37896715130803621</c:v>
                </c:pt>
                <c:pt idx="1375">
                  <c:v>0.31516610050556276</c:v>
                </c:pt>
                <c:pt idx="1376">
                  <c:v>0.55718554501209383</c:v>
                </c:pt>
                <c:pt idx="1377">
                  <c:v>0.65786280202646086</c:v>
                </c:pt>
                <c:pt idx="1378">
                  <c:v>0.68599385507648225</c:v>
                </c:pt>
                <c:pt idx="1379">
                  <c:v>0.64155772386114196</c:v>
                </c:pt>
                <c:pt idx="1380">
                  <c:v>0.54406974253276308</c:v>
                </c:pt>
                <c:pt idx="1381">
                  <c:v>0.36346964344345106</c:v>
                </c:pt>
                <c:pt idx="1382">
                  <c:v>0.23911131908703068</c:v>
                </c:pt>
                <c:pt idx="1383">
                  <c:v>5.1062672667697775E-2</c:v>
                </c:pt>
                <c:pt idx="1384">
                  <c:v>0.1017207658194864</c:v>
                </c:pt>
                <c:pt idx="1385">
                  <c:v>5.1062672667697775E-2</c:v>
                </c:pt>
                <c:pt idx="1386">
                  <c:v>-0.30400941527179615</c:v>
                </c:pt>
                <c:pt idx="1387">
                  <c:v>-0.40421944871846566</c:v>
                </c:pt>
                <c:pt idx="1388">
                  <c:v>-0.47632811255151541</c:v>
                </c:pt>
                <c:pt idx="1389">
                  <c:v>-0.50388535778468457</c:v>
                </c:pt>
                <c:pt idx="1390">
                  <c:v>-0.47632811255151541</c:v>
                </c:pt>
                <c:pt idx="1391">
                  <c:v>-0.44329741029175995</c:v>
                </c:pt>
                <c:pt idx="1392">
                  <c:v>-0.44807855303422139</c:v>
                </c:pt>
                <c:pt idx="1393">
                  <c:v>-0.35824162205307897</c:v>
                </c:pt>
                <c:pt idx="1394">
                  <c:v>-0.28115502340114162</c:v>
                </c:pt>
                <c:pt idx="1395">
                  <c:v>-0.31516610050556276</c:v>
                </c:pt>
                <c:pt idx="1396">
                  <c:v>-0.13525078440749047</c:v>
                </c:pt>
                <c:pt idx="1397">
                  <c:v>-0.15072310091259125</c:v>
                </c:pt>
                <c:pt idx="1398">
                  <c:v>-0.25748476918780155</c:v>
                </c:pt>
                <c:pt idx="1399">
                  <c:v>-0.28115502340114162</c:v>
                </c:pt>
                <c:pt idx="1400">
                  <c:v>-0.24530022444698038</c:v>
                </c:pt>
                <c:pt idx="1401">
                  <c:v>-0.25748476918780155</c:v>
                </c:pt>
                <c:pt idx="1402">
                  <c:v>-0.33159547307977416</c:v>
                </c:pt>
                <c:pt idx="1403">
                  <c:v>-0.33159547307977416</c:v>
                </c:pt>
                <c:pt idx="1404">
                  <c:v>-0.22011919586917147</c:v>
                </c:pt>
                <c:pt idx="1405">
                  <c:v>-8.3103950160320586E-2</c:v>
                </c:pt>
                <c:pt idx="1406">
                  <c:v>0.28115502340114162</c:v>
                </c:pt>
                <c:pt idx="1407">
                  <c:v>0.54406974253276308</c:v>
                </c:pt>
                <c:pt idx="1408">
                  <c:v>0.66191232315904658</c:v>
                </c:pt>
                <c:pt idx="1409">
                  <c:v>0.83478713676875016</c:v>
                </c:pt>
                <c:pt idx="1410">
                  <c:v>0.95581658272586534</c:v>
                </c:pt>
                <c:pt idx="1411">
                  <c:v>1.010550436722718</c:v>
                </c:pt>
                <c:pt idx="1412">
                  <c:v>1.0739620449398446</c:v>
                </c:pt>
                <c:pt idx="1413">
                  <c:v>1.1164476155323908</c:v>
                </c:pt>
                <c:pt idx="1414">
                  <c:v>1.0772551815351639</c:v>
                </c:pt>
                <c:pt idx="1415">
                  <c:v>1.1164476155323908</c:v>
                </c:pt>
                <c:pt idx="1416">
                  <c:v>1.0037783335909933</c:v>
                </c:pt>
                <c:pt idx="1417">
                  <c:v>0.79403607857331271</c:v>
                </c:pt>
                <c:pt idx="1418">
                  <c:v>0.55718554501209383</c:v>
                </c:pt>
                <c:pt idx="1419">
                  <c:v>0.45757677441026284</c:v>
                </c:pt>
                <c:pt idx="1420">
                  <c:v>-0.30960902624927489</c:v>
                </c:pt>
                <c:pt idx="1421">
                  <c:v>-0.48096705694851882</c:v>
                </c:pt>
                <c:pt idx="1422">
                  <c:v>-0.52637061156121512</c:v>
                </c:pt>
                <c:pt idx="1423">
                  <c:v>-0.52190652428155548</c:v>
                </c:pt>
                <c:pt idx="1424">
                  <c:v>-0.67800699089392935</c:v>
                </c:pt>
                <c:pt idx="1425">
                  <c:v>-0.69394155881340136</c:v>
                </c:pt>
                <c:pt idx="1426">
                  <c:v>-0.80151018392525675</c:v>
                </c:pt>
                <c:pt idx="1427">
                  <c:v>-0.80895490988935914</c:v>
                </c:pt>
                <c:pt idx="1428">
                  <c:v>-0.7638353645955307</c:v>
                </c:pt>
                <c:pt idx="1429">
                  <c:v>-0.56585719135641621</c:v>
                </c:pt>
                <c:pt idx="1430">
                  <c:v>-0.51742621928404009</c:v>
                </c:pt>
                <c:pt idx="1431">
                  <c:v>-0.54406974253276308</c:v>
                </c:pt>
                <c:pt idx="1432">
                  <c:v>-0.57876037070763009</c:v>
                </c:pt>
                <c:pt idx="1433">
                  <c:v>-0.53081873417682079</c:v>
                </c:pt>
                <c:pt idx="1434">
                  <c:v>-0.591542932546541</c:v>
                </c:pt>
                <c:pt idx="1435">
                  <c:v>-0.53081873417682079</c:v>
                </c:pt>
                <c:pt idx="1436">
                  <c:v>-0.61259197141473865</c:v>
                </c:pt>
                <c:pt idx="1437">
                  <c:v>-0.7638353645955307</c:v>
                </c:pt>
                <c:pt idx="1438">
                  <c:v>-0.81266641159003461</c:v>
                </c:pt>
                <c:pt idx="1439">
                  <c:v>-0.90327070933907194</c:v>
                </c:pt>
                <c:pt idx="1440">
                  <c:v>-0.80895490988935914</c:v>
                </c:pt>
                <c:pt idx="1441">
                  <c:v>-0.7057914831570492</c:v>
                </c:pt>
                <c:pt idx="1442">
                  <c:v>-0.5129294363239556</c:v>
                </c:pt>
                <c:pt idx="1443">
                  <c:v>-0.5129294363239556</c:v>
                </c:pt>
                <c:pt idx="1444">
                  <c:v>-0.49018870133830955</c:v>
                </c:pt>
                <c:pt idx="1445">
                  <c:v>-0.40421944871846566</c:v>
                </c:pt>
                <c:pt idx="1446">
                  <c:v>-0.29267665913254715</c:v>
                </c:pt>
                <c:pt idx="1447">
                  <c:v>-0.30960902624927489</c:v>
                </c:pt>
                <c:pt idx="1448">
                  <c:v>-0.39420090125386592</c:v>
                </c:pt>
                <c:pt idx="1449">
                  <c:v>-0.49018870133830955</c:v>
                </c:pt>
                <c:pt idx="1450">
                  <c:v>-0.56585719135641621</c:v>
                </c:pt>
                <c:pt idx="1451">
                  <c:v>-0.54845640278229257</c:v>
                </c:pt>
                <c:pt idx="1452">
                  <c:v>-0.43366890992030188</c:v>
                </c:pt>
                <c:pt idx="1453">
                  <c:v>-0.35824162205307897</c:v>
                </c:pt>
                <c:pt idx="1454">
                  <c:v>-0.25748476918780155</c:v>
                </c:pt>
                <c:pt idx="1455">
                  <c:v>-0.25748476918780155</c:v>
                </c:pt>
                <c:pt idx="1456">
                  <c:v>-0.12722947518134881</c:v>
                </c:pt>
                <c:pt idx="1457">
                  <c:v>2.3596915971086534E-2</c:v>
                </c:pt>
                <c:pt idx="1458">
                  <c:v>-9.2610812729269867E-2</c:v>
                </c:pt>
                <c:pt idx="1459">
                  <c:v>-0.24530022444698038</c:v>
                </c:pt>
                <c:pt idx="1460">
                  <c:v>-0.2328538602764475</c:v>
                </c:pt>
                <c:pt idx="1461">
                  <c:v>-0.24530022444698038</c:v>
                </c:pt>
                <c:pt idx="1462">
                  <c:v>-0.34768720961102439</c:v>
                </c:pt>
                <c:pt idx="1463">
                  <c:v>-0.15072310091259125</c:v>
                </c:pt>
                <c:pt idx="1464">
                  <c:v>0</c:v>
                </c:pt>
                <c:pt idx="1465">
                  <c:v>0.12722947518134881</c:v>
                </c:pt>
                <c:pt idx="1466">
                  <c:v>0.15072310091259125</c:v>
                </c:pt>
                <c:pt idx="1467">
                  <c:v>0.20040566409943528</c:v>
                </c:pt>
                <c:pt idx="1468">
                  <c:v>0.45757677441026284</c:v>
                </c:pt>
                <c:pt idx="1469">
                  <c:v>0.40421944871846566</c:v>
                </c:pt>
                <c:pt idx="1470">
                  <c:v>0.46699227623813078</c:v>
                </c:pt>
                <c:pt idx="1471">
                  <c:v>0.52190652428155548</c:v>
                </c:pt>
                <c:pt idx="1472">
                  <c:v>0.66595138694223011</c:v>
                </c:pt>
                <c:pt idx="1473">
                  <c:v>0.7638353645955307</c:v>
                </c:pt>
                <c:pt idx="1474">
                  <c:v>0.7638353645955307</c:v>
                </c:pt>
                <c:pt idx="1475">
                  <c:v>0.591542932546541</c:v>
                </c:pt>
                <c:pt idx="1476">
                  <c:v>0.43849434441268481</c:v>
                </c:pt>
                <c:pt idx="1477">
                  <c:v>0.35824162205307897</c:v>
                </c:pt>
                <c:pt idx="1478">
                  <c:v>-5.1062672667697775E-2</c:v>
                </c:pt>
                <c:pt idx="1479">
                  <c:v>-0.37896715130803621</c:v>
                </c:pt>
                <c:pt idx="1480">
                  <c:v>-0.18679657501207333</c:v>
                </c:pt>
                <c:pt idx="1481">
                  <c:v>0.15072310091259125</c:v>
                </c:pt>
                <c:pt idx="1482">
                  <c:v>7.3111403857914078E-2</c:v>
                </c:pt>
                <c:pt idx="1483">
                  <c:v>0.15820981386071464</c:v>
                </c:pt>
                <c:pt idx="1484">
                  <c:v>0.34768720961102439</c:v>
                </c:pt>
                <c:pt idx="1485">
                  <c:v>0.30960902624927489</c:v>
                </c:pt>
                <c:pt idx="1486">
                  <c:v>0.26942995046789575</c:v>
                </c:pt>
                <c:pt idx="1487">
                  <c:v>0.2328538602764475</c:v>
                </c:pt>
                <c:pt idx="1488">
                  <c:v>0.17275384504726193</c:v>
                </c:pt>
                <c:pt idx="1489">
                  <c:v>-0.11898802285378103</c:v>
                </c:pt>
                <c:pt idx="1490">
                  <c:v>8.3103950160320586E-2</c:v>
                </c:pt>
                <c:pt idx="1491">
                  <c:v>0.11898802285378103</c:v>
                </c:pt>
                <c:pt idx="1492">
                  <c:v>0.15072310091259125</c:v>
                </c:pt>
                <c:pt idx="1493">
                  <c:v>0.32068201284190462</c:v>
                </c:pt>
                <c:pt idx="1494">
                  <c:v>0.44807855303422139</c:v>
                </c:pt>
                <c:pt idx="1495">
                  <c:v>0.45283820264361618</c:v>
                </c:pt>
                <c:pt idx="1496">
                  <c:v>0.48096705694851882</c:v>
                </c:pt>
                <c:pt idx="1497">
                  <c:v>0.42882064505288503</c:v>
                </c:pt>
                <c:pt idx="1498">
                  <c:v>0.47166996950382928</c:v>
                </c:pt>
                <c:pt idx="1499">
                  <c:v>0.39922347503077565</c:v>
                </c:pt>
                <c:pt idx="1500">
                  <c:v>0.2328538602764475</c:v>
                </c:pt>
                <c:pt idx="1501">
                  <c:v>0.24530022444698038</c:v>
                </c:pt>
                <c:pt idx="1502">
                  <c:v>0.24530022444698038</c:v>
                </c:pt>
                <c:pt idx="1503">
                  <c:v>0.25748476918780155</c:v>
                </c:pt>
                <c:pt idx="1504">
                  <c:v>0.20706460143993219</c:v>
                </c:pt>
                <c:pt idx="1505">
                  <c:v>-2.3596915971086534E-2</c:v>
                </c:pt>
                <c:pt idx="1506">
                  <c:v>-6.2501651949488243E-2</c:v>
                </c:pt>
                <c:pt idx="1507">
                  <c:v>-0.1017207658194864</c:v>
                </c:pt>
                <c:pt idx="1508">
                  <c:v>-0.15820981386071464</c:v>
                </c:pt>
                <c:pt idx="1509">
                  <c:v>-0.33699541013090117</c:v>
                </c:pt>
                <c:pt idx="1510">
                  <c:v>-0.49018870133830955</c:v>
                </c:pt>
                <c:pt idx="1511">
                  <c:v>-0.591542932546541</c:v>
                </c:pt>
                <c:pt idx="1512">
                  <c:v>-0.47166996950382928</c:v>
                </c:pt>
                <c:pt idx="1513">
                  <c:v>-0.48096705694851882</c:v>
                </c:pt>
                <c:pt idx="1514">
                  <c:v>-0.25748476918780155</c:v>
                </c:pt>
                <c:pt idx="1515">
                  <c:v>-0.12722947518134881</c:v>
                </c:pt>
                <c:pt idx="1516">
                  <c:v>0.1104973439394924</c:v>
                </c:pt>
                <c:pt idx="1517">
                  <c:v>5.1062672667697775E-2</c:v>
                </c:pt>
                <c:pt idx="1518">
                  <c:v>0.29836580930308693</c:v>
                </c:pt>
                <c:pt idx="1519">
                  <c:v>0.43366890992030188</c:v>
                </c:pt>
                <c:pt idx="1520">
                  <c:v>0.49477205118951384</c:v>
                </c:pt>
                <c:pt idx="1521">
                  <c:v>0.591542932546541</c:v>
                </c:pt>
                <c:pt idx="1522">
                  <c:v>0.64155772386114196</c:v>
                </c:pt>
                <c:pt idx="1523">
                  <c:v>0.41413398763851611</c:v>
                </c:pt>
                <c:pt idx="1524">
                  <c:v>0.13525078440749047</c:v>
                </c:pt>
                <c:pt idx="1525">
                  <c:v>-0.15820981386071464</c:v>
                </c:pt>
                <c:pt idx="1526">
                  <c:v>-0.16554945151313741</c:v>
                </c:pt>
                <c:pt idx="1527">
                  <c:v>-0.30960902624927489</c:v>
                </c:pt>
                <c:pt idx="1528">
                  <c:v>-0.16554945151313741</c:v>
                </c:pt>
                <c:pt idx="1529">
                  <c:v>-0.29836580930308693</c:v>
                </c:pt>
                <c:pt idx="1530">
                  <c:v>-0.40421944871846566</c:v>
                </c:pt>
                <c:pt idx="1531">
                  <c:v>-0.61676495979076706</c:v>
                </c:pt>
                <c:pt idx="1532">
                  <c:v>-0.76002490316764759</c:v>
                </c:pt>
                <c:pt idx="1533">
                  <c:v>-0.82744141746311162</c:v>
                </c:pt>
                <c:pt idx="1534">
                  <c:v>-0.83844974885737844</c:v>
                </c:pt>
                <c:pt idx="1535">
                  <c:v>-0.90327070933907194</c:v>
                </c:pt>
                <c:pt idx="1536">
                  <c:v>-0.87111546643422055</c:v>
                </c:pt>
                <c:pt idx="1537">
                  <c:v>-0.66998011018485737</c:v>
                </c:pt>
                <c:pt idx="1538">
                  <c:v>-0.55282826515619587</c:v>
                </c:pt>
                <c:pt idx="1539">
                  <c:v>-0.43849434441268481</c:v>
                </c:pt>
                <c:pt idx="1540">
                  <c:v>-0.33699541013090117</c:v>
                </c:pt>
                <c:pt idx="1541">
                  <c:v>-6.2501651949488243E-2</c:v>
                </c:pt>
                <c:pt idx="1542">
                  <c:v>-6.2501651949488243E-2</c:v>
                </c:pt>
                <c:pt idx="1543">
                  <c:v>-0.24530022444698038</c:v>
                </c:pt>
                <c:pt idx="1544">
                  <c:v>-0.25748476918780155</c:v>
                </c:pt>
                <c:pt idx="1545">
                  <c:v>-0.29836580930308693</c:v>
                </c:pt>
                <c:pt idx="1546">
                  <c:v>-0.55718554501209383</c:v>
                </c:pt>
                <c:pt idx="1547">
                  <c:v>-0.6</c:v>
                </c:pt>
                <c:pt idx="1548">
                  <c:v>-0.47166996950382928</c:v>
                </c:pt>
                <c:pt idx="1549">
                  <c:v>-0.47632811255151541</c:v>
                </c:pt>
                <c:pt idx="1550">
                  <c:v>-0.22652440601240525</c:v>
                </c:pt>
                <c:pt idx="1551">
                  <c:v>0.17275384504726193</c:v>
                </c:pt>
                <c:pt idx="1552">
                  <c:v>0.36346964344345106</c:v>
                </c:pt>
                <c:pt idx="1553">
                  <c:v>0.46229466962324162</c:v>
                </c:pt>
                <c:pt idx="1554">
                  <c:v>0.42882064505288503</c:v>
                </c:pt>
                <c:pt idx="1555">
                  <c:v>0.45757677441026284</c:v>
                </c:pt>
                <c:pt idx="1556">
                  <c:v>0.58303438400483076</c:v>
                </c:pt>
                <c:pt idx="1557">
                  <c:v>0.79403607857331271</c:v>
                </c:pt>
                <c:pt idx="1558">
                  <c:v>0.91035039759036473</c:v>
                </c:pt>
                <c:pt idx="1559">
                  <c:v>0.77143227847575391</c:v>
                </c:pt>
                <c:pt idx="1560">
                  <c:v>0.67399860740500794</c:v>
                </c:pt>
                <c:pt idx="1561">
                  <c:v>0.62921302345028307</c:v>
                </c:pt>
                <c:pt idx="1562">
                  <c:v>0.39922347503077565</c:v>
                </c:pt>
                <c:pt idx="1563">
                  <c:v>-0.15820981386071464</c:v>
                </c:pt>
                <c:pt idx="1564">
                  <c:v>-0.42882064505288503</c:v>
                </c:pt>
                <c:pt idx="1565">
                  <c:v>-0.55282826515619587</c:v>
                </c:pt>
                <c:pt idx="1566">
                  <c:v>-0.73312049117389722</c:v>
                </c:pt>
                <c:pt idx="1567">
                  <c:v>-0.82006799629083582</c:v>
                </c:pt>
                <c:pt idx="1568">
                  <c:v>-0.85303315105676358</c:v>
                </c:pt>
                <c:pt idx="1569">
                  <c:v>-0.8237581981474994</c:v>
                </c:pt>
                <c:pt idx="1570">
                  <c:v>-0.84575475217781448</c:v>
                </c:pt>
                <c:pt idx="1571">
                  <c:v>-0.87111546643422055</c:v>
                </c:pt>
                <c:pt idx="1572">
                  <c:v>-0.7057914831570492</c:v>
                </c:pt>
                <c:pt idx="1573">
                  <c:v>-0.591542932546541</c:v>
                </c:pt>
                <c:pt idx="1574">
                  <c:v>-0.48558714321964969</c:v>
                </c:pt>
                <c:pt idx="1575">
                  <c:v>-0.38407340971787662</c:v>
                </c:pt>
                <c:pt idx="1576">
                  <c:v>-0.22652440601240525</c:v>
                </c:pt>
                <c:pt idx="1577">
                  <c:v>-0.21363410693310017</c:v>
                </c:pt>
                <c:pt idx="1578">
                  <c:v>-0.44807855303422139</c:v>
                </c:pt>
                <c:pt idx="1579">
                  <c:v>-0.49477205118951384</c:v>
                </c:pt>
                <c:pt idx="1580">
                  <c:v>-0.57017196190257302</c:v>
                </c:pt>
                <c:pt idx="1581">
                  <c:v>-0.6374540788827604</c:v>
                </c:pt>
                <c:pt idx="1582">
                  <c:v>-0.62092603378087274</c:v>
                </c:pt>
                <c:pt idx="1583">
                  <c:v>-0.57017196190257302</c:v>
                </c:pt>
                <c:pt idx="1584">
                  <c:v>-0.42394907089537015</c:v>
                </c:pt>
                <c:pt idx="1585">
                  <c:v>-0.35824162205307897</c:v>
                </c:pt>
                <c:pt idx="1586">
                  <c:v>-0.25142373726704353</c:v>
                </c:pt>
                <c:pt idx="1587">
                  <c:v>-0.1798332379379036</c:v>
                </c:pt>
                <c:pt idx="1588">
                  <c:v>0.15072310091259125</c:v>
                </c:pt>
                <c:pt idx="1589">
                  <c:v>0.33699541013090117</c:v>
                </c:pt>
                <c:pt idx="1590">
                  <c:v>0.44807855303422139</c:v>
                </c:pt>
                <c:pt idx="1591">
                  <c:v>0.33699541013090117</c:v>
                </c:pt>
                <c:pt idx="1592">
                  <c:v>0.21363410693310017</c:v>
                </c:pt>
                <c:pt idx="1593">
                  <c:v>0.27531890408172915</c:v>
                </c:pt>
                <c:pt idx="1594">
                  <c:v>-0.14307551474711033</c:v>
                </c:pt>
                <c:pt idx="1595">
                  <c:v>-0.32615806128183827</c:v>
                </c:pt>
                <c:pt idx="1596">
                  <c:v>-0.31516610050556276</c:v>
                </c:pt>
                <c:pt idx="1597">
                  <c:v>-0.15072310091259125</c:v>
                </c:pt>
                <c:pt idx="1598">
                  <c:v>-0.1017207658194864</c:v>
                </c:pt>
                <c:pt idx="1599">
                  <c:v>-0.24530022444698038</c:v>
                </c:pt>
                <c:pt idx="1600">
                  <c:v>-0.27531890408172915</c:v>
                </c:pt>
                <c:pt idx="1601">
                  <c:v>-0.24530022444698038</c:v>
                </c:pt>
                <c:pt idx="1602">
                  <c:v>-0.25142373726704353</c:v>
                </c:pt>
                <c:pt idx="1603">
                  <c:v>-0.1104973439394924</c:v>
                </c:pt>
                <c:pt idx="1604">
                  <c:v>-0.22011919586917147</c:v>
                </c:pt>
                <c:pt idx="1605">
                  <c:v>-3.8403726760643568E-2</c:v>
                </c:pt>
                <c:pt idx="1606">
                  <c:v>-0.1104973439394924</c:v>
                </c:pt>
                <c:pt idx="1607">
                  <c:v>-0.32615806128183827</c:v>
                </c:pt>
                <c:pt idx="1608">
                  <c:v>-0.34235897385428898</c:v>
                </c:pt>
                <c:pt idx="1609">
                  <c:v>-9.2610812729269867E-2</c:v>
                </c:pt>
                <c:pt idx="1610">
                  <c:v>0.24530022444698038</c:v>
                </c:pt>
                <c:pt idx="1611">
                  <c:v>0.34235897385428898</c:v>
                </c:pt>
                <c:pt idx="1612">
                  <c:v>0.35824162205307897</c:v>
                </c:pt>
                <c:pt idx="1613">
                  <c:v>0.14307551474711033</c:v>
                </c:pt>
                <c:pt idx="1614">
                  <c:v>0.15072310091259125</c:v>
                </c:pt>
                <c:pt idx="1615">
                  <c:v>0.29836580930308693</c:v>
                </c:pt>
                <c:pt idx="1616">
                  <c:v>0.35824162205307897</c:v>
                </c:pt>
                <c:pt idx="1617">
                  <c:v>0.55282826515619587</c:v>
                </c:pt>
                <c:pt idx="1618">
                  <c:v>0.49933750300678137</c:v>
                </c:pt>
                <c:pt idx="1619">
                  <c:v>0.41413398763851611</c:v>
                </c:pt>
                <c:pt idx="1620">
                  <c:v>0.40421944871846566</c:v>
                </c:pt>
                <c:pt idx="1621">
                  <c:v>0.35824162205307897</c:v>
                </c:pt>
                <c:pt idx="1622">
                  <c:v>0.55718554501209383</c:v>
                </c:pt>
                <c:pt idx="1623">
                  <c:v>0.61676495979076706</c:v>
                </c:pt>
                <c:pt idx="1624">
                  <c:v>0.71364482585547317</c:v>
                </c:pt>
                <c:pt idx="1625">
                  <c:v>0.82006799629083582</c:v>
                </c:pt>
                <c:pt idx="1626">
                  <c:v>0.93145142644295942</c:v>
                </c:pt>
                <c:pt idx="1627">
                  <c:v>0.97992165337845449</c:v>
                </c:pt>
                <c:pt idx="1628">
                  <c:v>1.0474608349228887</c:v>
                </c:pt>
                <c:pt idx="1629">
                  <c:v>1.1646352761897933</c:v>
                </c:pt>
                <c:pt idx="1630">
                  <c:v>1.1614492728576133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</c:numCache>
            </c:numRef>
          </c:yVal>
          <c:smooth val="0"/>
        </c:ser>
        <c:ser>
          <c:idx val="4"/>
          <c:order val="2"/>
          <c:tx>
            <c:v>tidal model</c:v>
          </c:tx>
          <c:spPr>
            <a:ln>
              <a:solidFill>
                <a:srgbClr val="FF0000">
                  <a:alpha val="42000"/>
                </a:srgbClr>
              </a:solidFill>
              <a:prstDash val="solid"/>
            </a:ln>
          </c:spPr>
          <c:marker>
            <c:symbol val="none"/>
          </c:marker>
          <c:trendline>
            <c:spPr>
              <a:ln>
                <a:solidFill>
                  <a:srgbClr val="FF0000"/>
                </a:solidFill>
              </a:ln>
            </c:spPr>
            <c:trendlineType val="movingAvg"/>
            <c:period val="3"/>
            <c:dispRSqr val="0"/>
            <c:dispEq val="0"/>
          </c:trendline>
          <c:xVal>
            <c:numRef>
              <c:f>compactUp!$B$22:$B$1701</c:f>
              <c:numCache>
                <c:formatCode>General</c:formatCode>
                <c:ptCount val="1680"/>
                <c:pt idx="0">
                  <c:v>1880</c:v>
                </c:pt>
                <c:pt idx="1">
                  <c:v>1880.0833333333333</c:v>
                </c:pt>
                <c:pt idx="2">
                  <c:v>1880.1666666666665</c:v>
                </c:pt>
                <c:pt idx="3">
                  <c:v>1880.2499999999998</c:v>
                </c:pt>
                <c:pt idx="4">
                  <c:v>1880.333333333333</c:v>
                </c:pt>
                <c:pt idx="5">
                  <c:v>1880.4166666666663</c:v>
                </c:pt>
                <c:pt idx="6">
                  <c:v>1880.4999999999995</c:v>
                </c:pt>
                <c:pt idx="7">
                  <c:v>1880.5833333333328</c:v>
                </c:pt>
                <c:pt idx="8">
                  <c:v>1880.6666666666661</c:v>
                </c:pt>
                <c:pt idx="9">
                  <c:v>1880.7499999999993</c:v>
                </c:pt>
                <c:pt idx="10">
                  <c:v>1880.8333333333326</c:v>
                </c:pt>
                <c:pt idx="11">
                  <c:v>1880.9166666666658</c:v>
                </c:pt>
                <c:pt idx="12">
                  <c:v>1880.9999999999991</c:v>
                </c:pt>
                <c:pt idx="13">
                  <c:v>1881.0833333333323</c:v>
                </c:pt>
                <c:pt idx="14">
                  <c:v>1881.1666666666656</c:v>
                </c:pt>
                <c:pt idx="15">
                  <c:v>1881.2499999999989</c:v>
                </c:pt>
                <c:pt idx="16">
                  <c:v>1881.3333333333321</c:v>
                </c:pt>
                <c:pt idx="17">
                  <c:v>1881.4166666666654</c:v>
                </c:pt>
                <c:pt idx="18">
                  <c:v>1881.4999999999986</c:v>
                </c:pt>
                <c:pt idx="19">
                  <c:v>1881.5833333333319</c:v>
                </c:pt>
                <c:pt idx="20">
                  <c:v>1881.6666666666652</c:v>
                </c:pt>
                <c:pt idx="21">
                  <c:v>1881.7499999999984</c:v>
                </c:pt>
                <c:pt idx="22">
                  <c:v>1881.8333333333317</c:v>
                </c:pt>
                <c:pt idx="23">
                  <c:v>1881.9166666666649</c:v>
                </c:pt>
                <c:pt idx="24">
                  <c:v>1881.9999999999982</c:v>
                </c:pt>
                <c:pt idx="25">
                  <c:v>1882.0833333333314</c:v>
                </c:pt>
                <c:pt idx="26">
                  <c:v>1882.1666666666647</c:v>
                </c:pt>
                <c:pt idx="27">
                  <c:v>1882.249999999998</c:v>
                </c:pt>
                <c:pt idx="28">
                  <c:v>1882.3333333333312</c:v>
                </c:pt>
                <c:pt idx="29">
                  <c:v>1882.4166666666645</c:v>
                </c:pt>
                <c:pt idx="30">
                  <c:v>1882.4999999999977</c:v>
                </c:pt>
                <c:pt idx="31">
                  <c:v>1882.583333333331</c:v>
                </c:pt>
                <c:pt idx="32">
                  <c:v>1882.6666666666642</c:v>
                </c:pt>
                <c:pt idx="33">
                  <c:v>1882.7499999999975</c:v>
                </c:pt>
                <c:pt idx="34">
                  <c:v>1882.8333333333308</c:v>
                </c:pt>
                <c:pt idx="35">
                  <c:v>1882.916666666664</c:v>
                </c:pt>
                <c:pt idx="36">
                  <c:v>1882.9999999999973</c:v>
                </c:pt>
                <c:pt idx="37">
                  <c:v>1883.0833333333305</c:v>
                </c:pt>
                <c:pt idx="38">
                  <c:v>1883.1666666666638</c:v>
                </c:pt>
                <c:pt idx="39">
                  <c:v>1883.249999999997</c:v>
                </c:pt>
                <c:pt idx="40">
                  <c:v>1883.3333333333303</c:v>
                </c:pt>
                <c:pt idx="41">
                  <c:v>1883.4166666666636</c:v>
                </c:pt>
                <c:pt idx="42">
                  <c:v>1883.4999999999968</c:v>
                </c:pt>
                <c:pt idx="43">
                  <c:v>1883.5833333333301</c:v>
                </c:pt>
                <c:pt idx="44">
                  <c:v>1883.6666666666633</c:v>
                </c:pt>
                <c:pt idx="45">
                  <c:v>1883.7499999999966</c:v>
                </c:pt>
                <c:pt idx="46">
                  <c:v>1883.8333333333298</c:v>
                </c:pt>
                <c:pt idx="47">
                  <c:v>1883.9166666666631</c:v>
                </c:pt>
                <c:pt idx="48">
                  <c:v>1883.9999999999964</c:v>
                </c:pt>
                <c:pt idx="49">
                  <c:v>1884.0833333333296</c:v>
                </c:pt>
                <c:pt idx="50">
                  <c:v>1884.1666666666629</c:v>
                </c:pt>
                <c:pt idx="51">
                  <c:v>1884.2499999999961</c:v>
                </c:pt>
                <c:pt idx="52">
                  <c:v>1884.3333333333294</c:v>
                </c:pt>
                <c:pt idx="53">
                  <c:v>1884.4166666666626</c:v>
                </c:pt>
                <c:pt idx="54">
                  <c:v>1884.4999999999959</c:v>
                </c:pt>
                <c:pt idx="55">
                  <c:v>1884.5833333333292</c:v>
                </c:pt>
                <c:pt idx="56">
                  <c:v>1884.6666666666624</c:v>
                </c:pt>
                <c:pt idx="57">
                  <c:v>1884.7499999999957</c:v>
                </c:pt>
                <c:pt idx="58">
                  <c:v>1884.8333333333289</c:v>
                </c:pt>
                <c:pt idx="59">
                  <c:v>1884.9166666666622</c:v>
                </c:pt>
                <c:pt idx="60">
                  <c:v>1884.9999999999955</c:v>
                </c:pt>
                <c:pt idx="61">
                  <c:v>1885.0833333333287</c:v>
                </c:pt>
                <c:pt idx="62">
                  <c:v>1885.166666666662</c:v>
                </c:pt>
                <c:pt idx="63">
                  <c:v>1885.2499999999952</c:v>
                </c:pt>
                <c:pt idx="64">
                  <c:v>1885.3333333333285</c:v>
                </c:pt>
                <c:pt idx="65">
                  <c:v>1885.4166666666617</c:v>
                </c:pt>
                <c:pt idx="66">
                  <c:v>1885.499999999995</c:v>
                </c:pt>
                <c:pt idx="67">
                  <c:v>1885.5833333333283</c:v>
                </c:pt>
                <c:pt idx="68">
                  <c:v>1885.6666666666615</c:v>
                </c:pt>
                <c:pt idx="69">
                  <c:v>1885.7499999999948</c:v>
                </c:pt>
                <c:pt idx="70">
                  <c:v>1885.833333333328</c:v>
                </c:pt>
                <c:pt idx="71">
                  <c:v>1885.9166666666613</c:v>
                </c:pt>
                <c:pt idx="72">
                  <c:v>1885.9999999999945</c:v>
                </c:pt>
                <c:pt idx="73">
                  <c:v>1886.0833333333278</c:v>
                </c:pt>
                <c:pt idx="74">
                  <c:v>1886.1666666666611</c:v>
                </c:pt>
                <c:pt idx="75">
                  <c:v>1886.2499999999943</c:v>
                </c:pt>
                <c:pt idx="76">
                  <c:v>1886.3333333333276</c:v>
                </c:pt>
                <c:pt idx="77">
                  <c:v>1886.4166666666608</c:v>
                </c:pt>
                <c:pt idx="78">
                  <c:v>1886.4999999999941</c:v>
                </c:pt>
                <c:pt idx="79">
                  <c:v>1886.5833333333273</c:v>
                </c:pt>
                <c:pt idx="80">
                  <c:v>1886.6666666666606</c:v>
                </c:pt>
                <c:pt idx="81">
                  <c:v>1886.7499999999939</c:v>
                </c:pt>
                <c:pt idx="82">
                  <c:v>1886.8333333333271</c:v>
                </c:pt>
                <c:pt idx="83">
                  <c:v>1886.9166666666604</c:v>
                </c:pt>
                <c:pt idx="84">
                  <c:v>1886.9999999999936</c:v>
                </c:pt>
                <c:pt idx="85">
                  <c:v>1887.0833333333269</c:v>
                </c:pt>
                <c:pt idx="86">
                  <c:v>1887.1666666666601</c:v>
                </c:pt>
                <c:pt idx="87">
                  <c:v>1887.2499999999934</c:v>
                </c:pt>
                <c:pt idx="88">
                  <c:v>1887.3333333333267</c:v>
                </c:pt>
                <c:pt idx="89">
                  <c:v>1887.4166666666599</c:v>
                </c:pt>
                <c:pt idx="90">
                  <c:v>1887.4999999999932</c:v>
                </c:pt>
                <c:pt idx="91">
                  <c:v>1887.5833333333264</c:v>
                </c:pt>
                <c:pt idx="92">
                  <c:v>1887.6666666666597</c:v>
                </c:pt>
                <c:pt idx="93">
                  <c:v>1887.749999999993</c:v>
                </c:pt>
                <c:pt idx="94">
                  <c:v>1887.8333333333262</c:v>
                </c:pt>
                <c:pt idx="95">
                  <c:v>1887.9166666666595</c:v>
                </c:pt>
                <c:pt idx="96">
                  <c:v>1887.9999999999927</c:v>
                </c:pt>
                <c:pt idx="97">
                  <c:v>1888.083333333326</c:v>
                </c:pt>
                <c:pt idx="98">
                  <c:v>1888.1666666666592</c:v>
                </c:pt>
                <c:pt idx="99">
                  <c:v>1888.2499999999925</c:v>
                </c:pt>
                <c:pt idx="100">
                  <c:v>1888.3333333333258</c:v>
                </c:pt>
                <c:pt idx="101">
                  <c:v>1888.416666666659</c:v>
                </c:pt>
                <c:pt idx="102">
                  <c:v>1888.4999999999923</c:v>
                </c:pt>
                <c:pt idx="103">
                  <c:v>1888.5833333333255</c:v>
                </c:pt>
                <c:pt idx="104">
                  <c:v>1888.6666666666588</c:v>
                </c:pt>
                <c:pt idx="105">
                  <c:v>1888.749999999992</c:v>
                </c:pt>
                <c:pt idx="106">
                  <c:v>1888.8333333333253</c:v>
                </c:pt>
                <c:pt idx="107">
                  <c:v>1888.9166666666586</c:v>
                </c:pt>
                <c:pt idx="108">
                  <c:v>1888.9999999999918</c:v>
                </c:pt>
                <c:pt idx="109">
                  <c:v>1889.0833333333251</c:v>
                </c:pt>
                <c:pt idx="110">
                  <c:v>1889.1666666666583</c:v>
                </c:pt>
                <c:pt idx="111">
                  <c:v>1889.2499999999916</c:v>
                </c:pt>
                <c:pt idx="112">
                  <c:v>1889.3333333333248</c:v>
                </c:pt>
                <c:pt idx="113">
                  <c:v>1889.4166666666581</c:v>
                </c:pt>
                <c:pt idx="114">
                  <c:v>1889.4999999999914</c:v>
                </c:pt>
                <c:pt idx="115">
                  <c:v>1889.5833333333246</c:v>
                </c:pt>
                <c:pt idx="116">
                  <c:v>1889.6666666666579</c:v>
                </c:pt>
                <c:pt idx="117">
                  <c:v>1889.7499999999911</c:v>
                </c:pt>
                <c:pt idx="118">
                  <c:v>1889.8333333333244</c:v>
                </c:pt>
                <c:pt idx="119">
                  <c:v>1889.9166666666576</c:v>
                </c:pt>
                <c:pt idx="120">
                  <c:v>1889.9999999999909</c:v>
                </c:pt>
                <c:pt idx="121">
                  <c:v>1890.0833333333242</c:v>
                </c:pt>
                <c:pt idx="122">
                  <c:v>1890.1666666666574</c:v>
                </c:pt>
                <c:pt idx="123">
                  <c:v>1890.2499999999907</c:v>
                </c:pt>
                <c:pt idx="124">
                  <c:v>1890.3333333333239</c:v>
                </c:pt>
                <c:pt idx="125">
                  <c:v>1890.4166666666572</c:v>
                </c:pt>
                <c:pt idx="126">
                  <c:v>1890.4999999999905</c:v>
                </c:pt>
                <c:pt idx="127">
                  <c:v>1890.5833333333237</c:v>
                </c:pt>
                <c:pt idx="128">
                  <c:v>1890.666666666657</c:v>
                </c:pt>
                <c:pt idx="129">
                  <c:v>1890.7499999999902</c:v>
                </c:pt>
                <c:pt idx="130">
                  <c:v>1890.8333333333235</c:v>
                </c:pt>
                <c:pt idx="131">
                  <c:v>1890.9166666666567</c:v>
                </c:pt>
                <c:pt idx="132">
                  <c:v>1890.99999999999</c:v>
                </c:pt>
                <c:pt idx="133">
                  <c:v>1891.0833333333233</c:v>
                </c:pt>
                <c:pt idx="134">
                  <c:v>1891.1666666666565</c:v>
                </c:pt>
                <c:pt idx="135">
                  <c:v>1891.2499999999898</c:v>
                </c:pt>
                <c:pt idx="136">
                  <c:v>1891.333333333323</c:v>
                </c:pt>
                <c:pt idx="137">
                  <c:v>1891.4166666666563</c:v>
                </c:pt>
                <c:pt idx="138">
                  <c:v>1891.4999999999895</c:v>
                </c:pt>
                <c:pt idx="139">
                  <c:v>1891.5833333333228</c:v>
                </c:pt>
                <c:pt idx="140">
                  <c:v>1891.6666666666561</c:v>
                </c:pt>
                <c:pt idx="141">
                  <c:v>1891.7499999999893</c:v>
                </c:pt>
                <c:pt idx="142">
                  <c:v>1891.8333333333226</c:v>
                </c:pt>
                <c:pt idx="143">
                  <c:v>1891.9166666666558</c:v>
                </c:pt>
                <c:pt idx="144">
                  <c:v>1891.9999999999891</c:v>
                </c:pt>
                <c:pt idx="145">
                  <c:v>1892.0833333333223</c:v>
                </c:pt>
                <c:pt idx="146">
                  <c:v>1892.1666666666556</c:v>
                </c:pt>
                <c:pt idx="147">
                  <c:v>1892.2499999999889</c:v>
                </c:pt>
                <c:pt idx="148">
                  <c:v>1892.3333333333221</c:v>
                </c:pt>
                <c:pt idx="149">
                  <c:v>1892.4166666666554</c:v>
                </c:pt>
                <c:pt idx="150">
                  <c:v>1892.4999999999886</c:v>
                </c:pt>
                <c:pt idx="151">
                  <c:v>1892.5833333333219</c:v>
                </c:pt>
                <c:pt idx="152">
                  <c:v>1892.6666666666551</c:v>
                </c:pt>
                <c:pt idx="153">
                  <c:v>1892.7499999999884</c:v>
                </c:pt>
                <c:pt idx="154">
                  <c:v>1892.8333333333217</c:v>
                </c:pt>
                <c:pt idx="155">
                  <c:v>1892.9166666666549</c:v>
                </c:pt>
                <c:pt idx="156">
                  <c:v>1892.9999999999882</c:v>
                </c:pt>
                <c:pt idx="157">
                  <c:v>1893.0833333333214</c:v>
                </c:pt>
                <c:pt idx="158">
                  <c:v>1893.1666666666547</c:v>
                </c:pt>
                <c:pt idx="159">
                  <c:v>1893.2499999999879</c:v>
                </c:pt>
                <c:pt idx="160">
                  <c:v>1893.3333333333212</c:v>
                </c:pt>
                <c:pt idx="161">
                  <c:v>1893.4166666666545</c:v>
                </c:pt>
                <c:pt idx="162">
                  <c:v>1893.4999999999877</c:v>
                </c:pt>
                <c:pt idx="163">
                  <c:v>1893.583333333321</c:v>
                </c:pt>
                <c:pt idx="164">
                  <c:v>1893.6666666666542</c:v>
                </c:pt>
                <c:pt idx="165">
                  <c:v>1893.7499999999875</c:v>
                </c:pt>
                <c:pt idx="166">
                  <c:v>1893.8333333333208</c:v>
                </c:pt>
                <c:pt idx="167">
                  <c:v>1893.916666666654</c:v>
                </c:pt>
                <c:pt idx="168">
                  <c:v>1893.9999999999873</c:v>
                </c:pt>
                <c:pt idx="169">
                  <c:v>1894.0833333333205</c:v>
                </c:pt>
                <c:pt idx="170">
                  <c:v>1894.1666666666538</c:v>
                </c:pt>
                <c:pt idx="171">
                  <c:v>1894.249999999987</c:v>
                </c:pt>
                <c:pt idx="172">
                  <c:v>1894.3333333333203</c:v>
                </c:pt>
                <c:pt idx="173">
                  <c:v>1894.4166666666536</c:v>
                </c:pt>
                <c:pt idx="174">
                  <c:v>1894.4999999999868</c:v>
                </c:pt>
                <c:pt idx="175">
                  <c:v>1894.5833333333201</c:v>
                </c:pt>
                <c:pt idx="176">
                  <c:v>1894.6666666666533</c:v>
                </c:pt>
                <c:pt idx="177">
                  <c:v>1894.7499999999866</c:v>
                </c:pt>
                <c:pt idx="178">
                  <c:v>1894.8333333333198</c:v>
                </c:pt>
                <c:pt idx="179">
                  <c:v>1894.9166666666531</c:v>
                </c:pt>
                <c:pt idx="180">
                  <c:v>1894.9999999999864</c:v>
                </c:pt>
                <c:pt idx="181">
                  <c:v>1895.0833333333196</c:v>
                </c:pt>
                <c:pt idx="182">
                  <c:v>1895.1666666666529</c:v>
                </c:pt>
                <c:pt idx="183">
                  <c:v>1895.2499999999861</c:v>
                </c:pt>
                <c:pt idx="184">
                  <c:v>1895.3333333333194</c:v>
                </c:pt>
                <c:pt idx="185">
                  <c:v>1895.4166666666526</c:v>
                </c:pt>
                <c:pt idx="186">
                  <c:v>1895.4999999999859</c:v>
                </c:pt>
                <c:pt idx="187">
                  <c:v>1895.5833333333192</c:v>
                </c:pt>
                <c:pt idx="188">
                  <c:v>1895.6666666666524</c:v>
                </c:pt>
                <c:pt idx="189">
                  <c:v>1895.7499999999857</c:v>
                </c:pt>
                <c:pt idx="190">
                  <c:v>1895.8333333333189</c:v>
                </c:pt>
                <c:pt idx="191">
                  <c:v>1895.9166666666522</c:v>
                </c:pt>
                <c:pt idx="192">
                  <c:v>1895.9999999999854</c:v>
                </c:pt>
                <c:pt idx="193">
                  <c:v>1896.0833333333187</c:v>
                </c:pt>
                <c:pt idx="194">
                  <c:v>1896.166666666652</c:v>
                </c:pt>
                <c:pt idx="195">
                  <c:v>1896.2499999999852</c:v>
                </c:pt>
                <c:pt idx="196">
                  <c:v>1896.3333333333185</c:v>
                </c:pt>
                <c:pt idx="197">
                  <c:v>1896.4166666666517</c:v>
                </c:pt>
                <c:pt idx="198">
                  <c:v>1896.499999999985</c:v>
                </c:pt>
                <c:pt idx="199">
                  <c:v>1896.5833333333183</c:v>
                </c:pt>
                <c:pt idx="200">
                  <c:v>1896.6666666666515</c:v>
                </c:pt>
                <c:pt idx="201">
                  <c:v>1896.7499999999848</c:v>
                </c:pt>
                <c:pt idx="202">
                  <c:v>1896.833333333318</c:v>
                </c:pt>
                <c:pt idx="203">
                  <c:v>1896.9166666666513</c:v>
                </c:pt>
                <c:pt idx="204">
                  <c:v>1896.9999999999845</c:v>
                </c:pt>
                <c:pt idx="205">
                  <c:v>1897.0833333333178</c:v>
                </c:pt>
                <c:pt idx="206">
                  <c:v>1897.1666666666511</c:v>
                </c:pt>
                <c:pt idx="207">
                  <c:v>1897.2499999999843</c:v>
                </c:pt>
                <c:pt idx="208">
                  <c:v>1897.3333333333176</c:v>
                </c:pt>
                <c:pt idx="209">
                  <c:v>1897.4166666666508</c:v>
                </c:pt>
                <c:pt idx="210">
                  <c:v>1897.4999999999841</c:v>
                </c:pt>
                <c:pt idx="211">
                  <c:v>1897.5833333333173</c:v>
                </c:pt>
                <c:pt idx="212">
                  <c:v>1897.6666666666506</c:v>
                </c:pt>
                <c:pt idx="213">
                  <c:v>1897.7499999999839</c:v>
                </c:pt>
                <c:pt idx="214">
                  <c:v>1897.8333333333171</c:v>
                </c:pt>
                <c:pt idx="215">
                  <c:v>1897.9166666666504</c:v>
                </c:pt>
                <c:pt idx="216">
                  <c:v>1897.9999999999836</c:v>
                </c:pt>
                <c:pt idx="217">
                  <c:v>1898.0833333333169</c:v>
                </c:pt>
                <c:pt idx="218">
                  <c:v>1898.1666666666501</c:v>
                </c:pt>
                <c:pt idx="219">
                  <c:v>1898.2499999999834</c:v>
                </c:pt>
                <c:pt idx="220">
                  <c:v>1898.3333333333167</c:v>
                </c:pt>
                <c:pt idx="221">
                  <c:v>1898.4166666666499</c:v>
                </c:pt>
                <c:pt idx="222">
                  <c:v>1898.4999999999832</c:v>
                </c:pt>
                <c:pt idx="223">
                  <c:v>1898.5833333333164</c:v>
                </c:pt>
                <c:pt idx="224">
                  <c:v>1898.6666666666497</c:v>
                </c:pt>
                <c:pt idx="225">
                  <c:v>1898.7499999999829</c:v>
                </c:pt>
                <c:pt idx="226">
                  <c:v>1898.8333333333162</c:v>
                </c:pt>
                <c:pt idx="227">
                  <c:v>1898.9166666666495</c:v>
                </c:pt>
                <c:pt idx="228">
                  <c:v>1898.9999999999827</c:v>
                </c:pt>
                <c:pt idx="229">
                  <c:v>1899.083333333316</c:v>
                </c:pt>
                <c:pt idx="230">
                  <c:v>1899.1666666666492</c:v>
                </c:pt>
                <c:pt idx="231">
                  <c:v>1899.2499999999825</c:v>
                </c:pt>
                <c:pt idx="232">
                  <c:v>1899.3333333333157</c:v>
                </c:pt>
                <c:pt idx="233">
                  <c:v>1899.416666666649</c:v>
                </c:pt>
                <c:pt idx="234">
                  <c:v>1899.4999999999823</c:v>
                </c:pt>
                <c:pt idx="235">
                  <c:v>1899.5833333333155</c:v>
                </c:pt>
                <c:pt idx="236">
                  <c:v>1899.6666666666488</c:v>
                </c:pt>
                <c:pt idx="237">
                  <c:v>1899.749999999982</c:v>
                </c:pt>
                <c:pt idx="238">
                  <c:v>1899.8333333333153</c:v>
                </c:pt>
                <c:pt idx="239">
                  <c:v>1899.9166666666486</c:v>
                </c:pt>
                <c:pt idx="240">
                  <c:v>1899.9999999999818</c:v>
                </c:pt>
                <c:pt idx="241">
                  <c:v>1900.0833333333151</c:v>
                </c:pt>
                <c:pt idx="242">
                  <c:v>1900.1666666666483</c:v>
                </c:pt>
                <c:pt idx="243">
                  <c:v>1900.2499999999816</c:v>
                </c:pt>
                <c:pt idx="244">
                  <c:v>1900.3333333333148</c:v>
                </c:pt>
                <c:pt idx="245">
                  <c:v>1900.4166666666481</c:v>
                </c:pt>
                <c:pt idx="246">
                  <c:v>1900.4999999999814</c:v>
                </c:pt>
                <c:pt idx="247">
                  <c:v>1900.5833333333146</c:v>
                </c:pt>
                <c:pt idx="248">
                  <c:v>1900.6666666666479</c:v>
                </c:pt>
                <c:pt idx="249">
                  <c:v>1900.7499999999811</c:v>
                </c:pt>
                <c:pt idx="250">
                  <c:v>1900.8333333333144</c:v>
                </c:pt>
                <c:pt idx="251">
                  <c:v>1900.9166666666476</c:v>
                </c:pt>
                <c:pt idx="252">
                  <c:v>1900.9999999999809</c:v>
                </c:pt>
                <c:pt idx="253">
                  <c:v>1901.0833333333142</c:v>
                </c:pt>
                <c:pt idx="254">
                  <c:v>1901.1666666666474</c:v>
                </c:pt>
                <c:pt idx="255">
                  <c:v>1901.2499999999807</c:v>
                </c:pt>
                <c:pt idx="256">
                  <c:v>1901.3333333333139</c:v>
                </c:pt>
                <c:pt idx="257">
                  <c:v>1901.4166666666472</c:v>
                </c:pt>
                <c:pt idx="258">
                  <c:v>1901.4999999999804</c:v>
                </c:pt>
                <c:pt idx="259">
                  <c:v>1901.5833333333137</c:v>
                </c:pt>
                <c:pt idx="260">
                  <c:v>1901.666666666647</c:v>
                </c:pt>
                <c:pt idx="261">
                  <c:v>1901.7499999999802</c:v>
                </c:pt>
                <c:pt idx="262">
                  <c:v>1901.8333333333135</c:v>
                </c:pt>
                <c:pt idx="263">
                  <c:v>1901.9166666666467</c:v>
                </c:pt>
                <c:pt idx="264">
                  <c:v>1901.99999999998</c:v>
                </c:pt>
                <c:pt idx="265">
                  <c:v>1902.0833333333132</c:v>
                </c:pt>
                <c:pt idx="266">
                  <c:v>1902.1666666666465</c:v>
                </c:pt>
                <c:pt idx="267">
                  <c:v>1902.2499999999798</c:v>
                </c:pt>
                <c:pt idx="268">
                  <c:v>1902.333333333313</c:v>
                </c:pt>
                <c:pt idx="269">
                  <c:v>1902.4166666666463</c:v>
                </c:pt>
                <c:pt idx="270">
                  <c:v>1902.4999999999795</c:v>
                </c:pt>
                <c:pt idx="271">
                  <c:v>1902.5833333333128</c:v>
                </c:pt>
                <c:pt idx="272">
                  <c:v>1902.6666666666461</c:v>
                </c:pt>
                <c:pt idx="273">
                  <c:v>1902.7499999999793</c:v>
                </c:pt>
                <c:pt idx="274">
                  <c:v>1902.8333333333126</c:v>
                </c:pt>
                <c:pt idx="275">
                  <c:v>1902.9166666666458</c:v>
                </c:pt>
                <c:pt idx="276">
                  <c:v>1902.9999999999791</c:v>
                </c:pt>
                <c:pt idx="277">
                  <c:v>1903.0833333333123</c:v>
                </c:pt>
                <c:pt idx="278">
                  <c:v>1903.1666666666456</c:v>
                </c:pt>
                <c:pt idx="279">
                  <c:v>1903.2499999999789</c:v>
                </c:pt>
                <c:pt idx="280">
                  <c:v>1903.3333333333121</c:v>
                </c:pt>
                <c:pt idx="281">
                  <c:v>1903.4166666666454</c:v>
                </c:pt>
                <c:pt idx="282">
                  <c:v>1903.4999999999786</c:v>
                </c:pt>
                <c:pt idx="283">
                  <c:v>1903.5833333333119</c:v>
                </c:pt>
                <c:pt idx="284">
                  <c:v>1903.6666666666451</c:v>
                </c:pt>
                <c:pt idx="285">
                  <c:v>1903.7499999999784</c:v>
                </c:pt>
                <c:pt idx="286">
                  <c:v>1903.8333333333117</c:v>
                </c:pt>
                <c:pt idx="287">
                  <c:v>1903.9166666666449</c:v>
                </c:pt>
                <c:pt idx="288">
                  <c:v>1903.9999999999782</c:v>
                </c:pt>
                <c:pt idx="289">
                  <c:v>1904.0833333333114</c:v>
                </c:pt>
                <c:pt idx="290">
                  <c:v>1904.1666666666447</c:v>
                </c:pt>
                <c:pt idx="291">
                  <c:v>1904.2499999999779</c:v>
                </c:pt>
                <c:pt idx="292">
                  <c:v>1904.3333333333112</c:v>
                </c:pt>
                <c:pt idx="293">
                  <c:v>1904.4166666666445</c:v>
                </c:pt>
                <c:pt idx="294">
                  <c:v>1904.4999999999777</c:v>
                </c:pt>
                <c:pt idx="295">
                  <c:v>1904.583333333311</c:v>
                </c:pt>
                <c:pt idx="296">
                  <c:v>1904.6666666666442</c:v>
                </c:pt>
                <c:pt idx="297">
                  <c:v>1904.7499999999775</c:v>
                </c:pt>
                <c:pt idx="298">
                  <c:v>1904.8333333333107</c:v>
                </c:pt>
                <c:pt idx="299">
                  <c:v>1904.916666666644</c:v>
                </c:pt>
                <c:pt idx="300">
                  <c:v>1904.9999999999773</c:v>
                </c:pt>
                <c:pt idx="301">
                  <c:v>1905.0833333333105</c:v>
                </c:pt>
                <c:pt idx="302">
                  <c:v>1905.1666666666438</c:v>
                </c:pt>
                <c:pt idx="303">
                  <c:v>1905.249999999977</c:v>
                </c:pt>
                <c:pt idx="304">
                  <c:v>1905.3333333333103</c:v>
                </c:pt>
                <c:pt idx="305">
                  <c:v>1905.4166666666436</c:v>
                </c:pt>
                <c:pt idx="306">
                  <c:v>1905.4999999999768</c:v>
                </c:pt>
                <c:pt idx="307">
                  <c:v>1905.5833333333101</c:v>
                </c:pt>
                <c:pt idx="308">
                  <c:v>1905.6666666666433</c:v>
                </c:pt>
                <c:pt idx="309">
                  <c:v>1905.7499999999766</c:v>
                </c:pt>
                <c:pt idx="310">
                  <c:v>1905.8333333333098</c:v>
                </c:pt>
                <c:pt idx="311">
                  <c:v>1905.9166666666431</c:v>
                </c:pt>
                <c:pt idx="312">
                  <c:v>1905.9999999999764</c:v>
                </c:pt>
                <c:pt idx="313">
                  <c:v>1906.0833333333096</c:v>
                </c:pt>
                <c:pt idx="314">
                  <c:v>1906.1666666666429</c:v>
                </c:pt>
                <c:pt idx="315">
                  <c:v>1906.2499999999761</c:v>
                </c:pt>
                <c:pt idx="316">
                  <c:v>1906.3333333333094</c:v>
                </c:pt>
                <c:pt idx="317">
                  <c:v>1906.4166666666426</c:v>
                </c:pt>
                <c:pt idx="318">
                  <c:v>1906.4999999999759</c:v>
                </c:pt>
                <c:pt idx="319">
                  <c:v>1906.5833333333092</c:v>
                </c:pt>
                <c:pt idx="320">
                  <c:v>1906.6666666666424</c:v>
                </c:pt>
                <c:pt idx="321">
                  <c:v>1906.7499999999757</c:v>
                </c:pt>
                <c:pt idx="322">
                  <c:v>1906.8333333333089</c:v>
                </c:pt>
                <c:pt idx="323">
                  <c:v>1906.9166666666422</c:v>
                </c:pt>
                <c:pt idx="324">
                  <c:v>1906.9999999999754</c:v>
                </c:pt>
                <c:pt idx="325">
                  <c:v>1907.0833333333087</c:v>
                </c:pt>
                <c:pt idx="326">
                  <c:v>1907.166666666642</c:v>
                </c:pt>
                <c:pt idx="327">
                  <c:v>1907.2499999999752</c:v>
                </c:pt>
                <c:pt idx="328">
                  <c:v>1907.3333333333085</c:v>
                </c:pt>
                <c:pt idx="329">
                  <c:v>1907.4166666666417</c:v>
                </c:pt>
                <c:pt idx="330">
                  <c:v>1907.499999999975</c:v>
                </c:pt>
                <c:pt idx="331">
                  <c:v>1907.5833333333082</c:v>
                </c:pt>
                <c:pt idx="332">
                  <c:v>1907.6666666666415</c:v>
                </c:pt>
                <c:pt idx="333">
                  <c:v>1907.7499999999748</c:v>
                </c:pt>
                <c:pt idx="334">
                  <c:v>1907.833333333308</c:v>
                </c:pt>
                <c:pt idx="335">
                  <c:v>1907.9166666666413</c:v>
                </c:pt>
                <c:pt idx="336">
                  <c:v>1907.9999999999745</c:v>
                </c:pt>
                <c:pt idx="337">
                  <c:v>1908.0833333333078</c:v>
                </c:pt>
                <c:pt idx="338">
                  <c:v>1908.166666666641</c:v>
                </c:pt>
                <c:pt idx="339">
                  <c:v>1908.2499999999743</c:v>
                </c:pt>
                <c:pt idx="340">
                  <c:v>1908.3333333333076</c:v>
                </c:pt>
                <c:pt idx="341">
                  <c:v>1908.4166666666408</c:v>
                </c:pt>
                <c:pt idx="342">
                  <c:v>1908.4999999999741</c:v>
                </c:pt>
                <c:pt idx="343">
                  <c:v>1908.5833333333073</c:v>
                </c:pt>
                <c:pt idx="344">
                  <c:v>1908.6666666666406</c:v>
                </c:pt>
                <c:pt idx="345">
                  <c:v>1908.7499999999739</c:v>
                </c:pt>
                <c:pt idx="346">
                  <c:v>1908.8333333333071</c:v>
                </c:pt>
                <c:pt idx="347">
                  <c:v>1908.9166666666404</c:v>
                </c:pt>
                <c:pt idx="348">
                  <c:v>1908.9999999999736</c:v>
                </c:pt>
                <c:pt idx="349">
                  <c:v>1909.0833333333069</c:v>
                </c:pt>
                <c:pt idx="350">
                  <c:v>1909.1666666666401</c:v>
                </c:pt>
                <c:pt idx="351">
                  <c:v>1909.2499999999734</c:v>
                </c:pt>
                <c:pt idx="352">
                  <c:v>1909.3333333333067</c:v>
                </c:pt>
                <c:pt idx="353">
                  <c:v>1909.4166666666399</c:v>
                </c:pt>
                <c:pt idx="354">
                  <c:v>1909.4999999999732</c:v>
                </c:pt>
                <c:pt idx="355">
                  <c:v>1909.5833333333064</c:v>
                </c:pt>
                <c:pt idx="356">
                  <c:v>1909.6666666666397</c:v>
                </c:pt>
                <c:pt idx="357">
                  <c:v>1909.7499999999729</c:v>
                </c:pt>
                <c:pt idx="358">
                  <c:v>1909.8333333333062</c:v>
                </c:pt>
                <c:pt idx="359">
                  <c:v>1909.9166666666395</c:v>
                </c:pt>
                <c:pt idx="360">
                  <c:v>1909.9999999999727</c:v>
                </c:pt>
                <c:pt idx="361">
                  <c:v>1910.083333333306</c:v>
                </c:pt>
                <c:pt idx="362">
                  <c:v>1910.1666666666392</c:v>
                </c:pt>
                <c:pt idx="363">
                  <c:v>1910.2499999999725</c:v>
                </c:pt>
                <c:pt idx="364">
                  <c:v>1910.3333333333057</c:v>
                </c:pt>
                <c:pt idx="365">
                  <c:v>1910.416666666639</c:v>
                </c:pt>
                <c:pt idx="366">
                  <c:v>1910.4999999999723</c:v>
                </c:pt>
                <c:pt idx="367">
                  <c:v>1910.5833333333055</c:v>
                </c:pt>
                <c:pt idx="368">
                  <c:v>1910.6666666666388</c:v>
                </c:pt>
                <c:pt idx="369">
                  <c:v>1910.749999999972</c:v>
                </c:pt>
                <c:pt idx="370">
                  <c:v>1910.8333333333053</c:v>
                </c:pt>
                <c:pt idx="371">
                  <c:v>1910.9166666666385</c:v>
                </c:pt>
                <c:pt idx="372">
                  <c:v>1910.9999999999718</c:v>
                </c:pt>
                <c:pt idx="373">
                  <c:v>1911.0833333333051</c:v>
                </c:pt>
                <c:pt idx="374">
                  <c:v>1911.1666666666383</c:v>
                </c:pt>
                <c:pt idx="375">
                  <c:v>1911.2499999999716</c:v>
                </c:pt>
                <c:pt idx="376">
                  <c:v>1911.3333333333048</c:v>
                </c:pt>
                <c:pt idx="377">
                  <c:v>1911.4166666666381</c:v>
                </c:pt>
                <c:pt idx="378">
                  <c:v>1911.4999999999714</c:v>
                </c:pt>
                <c:pt idx="379">
                  <c:v>1911.5833333333046</c:v>
                </c:pt>
                <c:pt idx="380">
                  <c:v>1911.6666666666379</c:v>
                </c:pt>
                <c:pt idx="381">
                  <c:v>1911.7499999999711</c:v>
                </c:pt>
                <c:pt idx="382">
                  <c:v>1911.8333333333044</c:v>
                </c:pt>
                <c:pt idx="383">
                  <c:v>1911.9166666666376</c:v>
                </c:pt>
                <c:pt idx="384">
                  <c:v>1911.9999999999709</c:v>
                </c:pt>
                <c:pt idx="385">
                  <c:v>1912.0833333333042</c:v>
                </c:pt>
                <c:pt idx="386">
                  <c:v>1912.1666666666374</c:v>
                </c:pt>
                <c:pt idx="387">
                  <c:v>1912.2499999999707</c:v>
                </c:pt>
                <c:pt idx="388">
                  <c:v>1912.3333333333039</c:v>
                </c:pt>
                <c:pt idx="389">
                  <c:v>1912.4166666666372</c:v>
                </c:pt>
                <c:pt idx="390">
                  <c:v>1912.4999999999704</c:v>
                </c:pt>
                <c:pt idx="391">
                  <c:v>1912.5833333333037</c:v>
                </c:pt>
                <c:pt idx="392">
                  <c:v>1912.666666666637</c:v>
                </c:pt>
                <c:pt idx="393">
                  <c:v>1912.7499999999702</c:v>
                </c:pt>
                <c:pt idx="394">
                  <c:v>1912.8333333333035</c:v>
                </c:pt>
                <c:pt idx="395">
                  <c:v>1912.9166666666367</c:v>
                </c:pt>
                <c:pt idx="396">
                  <c:v>1912.99999999997</c:v>
                </c:pt>
                <c:pt idx="397">
                  <c:v>1913.0833333333032</c:v>
                </c:pt>
                <c:pt idx="398">
                  <c:v>1913.1666666666365</c:v>
                </c:pt>
                <c:pt idx="399">
                  <c:v>1913.2499999999698</c:v>
                </c:pt>
                <c:pt idx="400">
                  <c:v>1913.333333333303</c:v>
                </c:pt>
                <c:pt idx="401">
                  <c:v>1913.4166666666363</c:v>
                </c:pt>
                <c:pt idx="402">
                  <c:v>1913.4999999999695</c:v>
                </c:pt>
                <c:pt idx="403">
                  <c:v>1913.5833333333028</c:v>
                </c:pt>
                <c:pt idx="404">
                  <c:v>1913.666666666636</c:v>
                </c:pt>
                <c:pt idx="405">
                  <c:v>1913.7499999999693</c:v>
                </c:pt>
                <c:pt idx="406">
                  <c:v>1913.8333333333026</c:v>
                </c:pt>
                <c:pt idx="407">
                  <c:v>1913.9166666666358</c:v>
                </c:pt>
                <c:pt idx="408">
                  <c:v>1913.9999999999691</c:v>
                </c:pt>
                <c:pt idx="409">
                  <c:v>1914.0833333333023</c:v>
                </c:pt>
                <c:pt idx="410">
                  <c:v>1914.1666666666356</c:v>
                </c:pt>
                <c:pt idx="411">
                  <c:v>1914.2499999999688</c:v>
                </c:pt>
                <c:pt idx="412">
                  <c:v>1914.3333333333021</c:v>
                </c:pt>
                <c:pt idx="413">
                  <c:v>1914.4166666666354</c:v>
                </c:pt>
                <c:pt idx="414">
                  <c:v>1914.4999999999686</c:v>
                </c:pt>
                <c:pt idx="415">
                  <c:v>1914.5833333333019</c:v>
                </c:pt>
                <c:pt idx="416">
                  <c:v>1914.6666666666351</c:v>
                </c:pt>
                <c:pt idx="417">
                  <c:v>1914.7499999999684</c:v>
                </c:pt>
                <c:pt idx="418">
                  <c:v>1914.8333333333017</c:v>
                </c:pt>
                <c:pt idx="419">
                  <c:v>1914.9166666666349</c:v>
                </c:pt>
                <c:pt idx="420">
                  <c:v>1914.9999999999682</c:v>
                </c:pt>
                <c:pt idx="421">
                  <c:v>1915.0833333333014</c:v>
                </c:pt>
                <c:pt idx="422">
                  <c:v>1915.1666666666347</c:v>
                </c:pt>
                <c:pt idx="423">
                  <c:v>1915.2499999999679</c:v>
                </c:pt>
                <c:pt idx="424">
                  <c:v>1915.3333333333012</c:v>
                </c:pt>
                <c:pt idx="425">
                  <c:v>1915.4166666666345</c:v>
                </c:pt>
                <c:pt idx="426">
                  <c:v>1915.4999999999677</c:v>
                </c:pt>
                <c:pt idx="427">
                  <c:v>1915.583333333301</c:v>
                </c:pt>
                <c:pt idx="428">
                  <c:v>1915.6666666666342</c:v>
                </c:pt>
                <c:pt idx="429">
                  <c:v>1915.7499999999675</c:v>
                </c:pt>
                <c:pt idx="430">
                  <c:v>1915.8333333333007</c:v>
                </c:pt>
                <c:pt idx="431">
                  <c:v>1915.916666666634</c:v>
                </c:pt>
                <c:pt idx="432">
                  <c:v>1915.9999999999673</c:v>
                </c:pt>
                <c:pt idx="433">
                  <c:v>1916.0833333333005</c:v>
                </c:pt>
                <c:pt idx="434">
                  <c:v>1916.1666666666338</c:v>
                </c:pt>
                <c:pt idx="435">
                  <c:v>1916.249999999967</c:v>
                </c:pt>
                <c:pt idx="436">
                  <c:v>1916.3333333333003</c:v>
                </c:pt>
                <c:pt idx="437">
                  <c:v>1916.4166666666335</c:v>
                </c:pt>
                <c:pt idx="438">
                  <c:v>1916.4999999999668</c:v>
                </c:pt>
                <c:pt idx="439">
                  <c:v>1916.5833333333001</c:v>
                </c:pt>
                <c:pt idx="440">
                  <c:v>1916.6666666666333</c:v>
                </c:pt>
                <c:pt idx="441">
                  <c:v>1916.7499999999666</c:v>
                </c:pt>
                <c:pt idx="442">
                  <c:v>1916.8333333332998</c:v>
                </c:pt>
                <c:pt idx="443">
                  <c:v>1916.9166666666331</c:v>
                </c:pt>
                <c:pt idx="444">
                  <c:v>1916.9999999999663</c:v>
                </c:pt>
                <c:pt idx="445">
                  <c:v>1917.0833333332996</c:v>
                </c:pt>
                <c:pt idx="446">
                  <c:v>1917.1666666666329</c:v>
                </c:pt>
                <c:pt idx="447">
                  <c:v>1917.2499999999661</c:v>
                </c:pt>
                <c:pt idx="448">
                  <c:v>1917.3333333332994</c:v>
                </c:pt>
                <c:pt idx="449">
                  <c:v>1917.4166666666326</c:v>
                </c:pt>
                <c:pt idx="450">
                  <c:v>1917.4999999999659</c:v>
                </c:pt>
                <c:pt idx="451">
                  <c:v>1917.5833333332992</c:v>
                </c:pt>
                <c:pt idx="452">
                  <c:v>1917.6666666666324</c:v>
                </c:pt>
                <c:pt idx="453">
                  <c:v>1917.7499999999657</c:v>
                </c:pt>
                <c:pt idx="454">
                  <c:v>1917.8333333332989</c:v>
                </c:pt>
                <c:pt idx="455">
                  <c:v>1917.9166666666322</c:v>
                </c:pt>
                <c:pt idx="456">
                  <c:v>1917.9999999999654</c:v>
                </c:pt>
                <c:pt idx="457">
                  <c:v>1918.0833333332987</c:v>
                </c:pt>
                <c:pt idx="458">
                  <c:v>1918.166666666632</c:v>
                </c:pt>
                <c:pt idx="459">
                  <c:v>1918.2499999999652</c:v>
                </c:pt>
                <c:pt idx="460">
                  <c:v>1918.3333333332985</c:v>
                </c:pt>
                <c:pt idx="461">
                  <c:v>1918.4166666666317</c:v>
                </c:pt>
                <c:pt idx="462">
                  <c:v>1918.499999999965</c:v>
                </c:pt>
                <c:pt idx="463">
                  <c:v>1918.5833333332982</c:v>
                </c:pt>
                <c:pt idx="464">
                  <c:v>1918.6666666666315</c:v>
                </c:pt>
                <c:pt idx="465">
                  <c:v>1918.7499999999648</c:v>
                </c:pt>
                <c:pt idx="466">
                  <c:v>1918.833333333298</c:v>
                </c:pt>
                <c:pt idx="467">
                  <c:v>1918.9166666666313</c:v>
                </c:pt>
                <c:pt idx="468">
                  <c:v>1918.9999999999645</c:v>
                </c:pt>
                <c:pt idx="469">
                  <c:v>1919.0833333332978</c:v>
                </c:pt>
                <c:pt idx="470">
                  <c:v>1919.166666666631</c:v>
                </c:pt>
                <c:pt idx="471">
                  <c:v>1919.2499999999643</c:v>
                </c:pt>
                <c:pt idx="472">
                  <c:v>1919.3333333332976</c:v>
                </c:pt>
                <c:pt idx="473">
                  <c:v>1919.4166666666308</c:v>
                </c:pt>
                <c:pt idx="474">
                  <c:v>1919.4999999999641</c:v>
                </c:pt>
                <c:pt idx="475">
                  <c:v>1919.5833333332973</c:v>
                </c:pt>
                <c:pt idx="476">
                  <c:v>1919.6666666666306</c:v>
                </c:pt>
                <c:pt idx="477">
                  <c:v>1919.7499999999638</c:v>
                </c:pt>
                <c:pt idx="478">
                  <c:v>1919.8333333332971</c:v>
                </c:pt>
                <c:pt idx="479">
                  <c:v>1919.9166666666304</c:v>
                </c:pt>
                <c:pt idx="480">
                  <c:v>1919.9999999999636</c:v>
                </c:pt>
                <c:pt idx="481">
                  <c:v>1920.0833333332969</c:v>
                </c:pt>
                <c:pt idx="482">
                  <c:v>1920.1666666666301</c:v>
                </c:pt>
                <c:pt idx="483">
                  <c:v>1920.2499999999634</c:v>
                </c:pt>
                <c:pt idx="484">
                  <c:v>1920.3333333332967</c:v>
                </c:pt>
                <c:pt idx="485">
                  <c:v>1920.4166666666299</c:v>
                </c:pt>
                <c:pt idx="486">
                  <c:v>1920.4999999999632</c:v>
                </c:pt>
                <c:pt idx="487">
                  <c:v>1920.5833333332964</c:v>
                </c:pt>
                <c:pt idx="488">
                  <c:v>1920.6666666666297</c:v>
                </c:pt>
                <c:pt idx="489">
                  <c:v>1920.7499999999629</c:v>
                </c:pt>
                <c:pt idx="490">
                  <c:v>1920.8333333332962</c:v>
                </c:pt>
                <c:pt idx="491">
                  <c:v>1920.9166666666295</c:v>
                </c:pt>
                <c:pt idx="492">
                  <c:v>1920.9999999999627</c:v>
                </c:pt>
                <c:pt idx="493">
                  <c:v>1921.083333333296</c:v>
                </c:pt>
                <c:pt idx="494">
                  <c:v>1921.1666666666292</c:v>
                </c:pt>
                <c:pt idx="495">
                  <c:v>1921.2499999999625</c:v>
                </c:pt>
                <c:pt idx="496">
                  <c:v>1921.3333333332957</c:v>
                </c:pt>
                <c:pt idx="497">
                  <c:v>1921.416666666629</c:v>
                </c:pt>
                <c:pt idx="498">
                  <c:v>1921.4999999999623</c:v>
                </c:pt>
                <c:pt idx="499">
                  <c:v>1921.5833333332955</c:v>
                </c:pt>
                <c:pt idx="500">
                  <c:v>1921.6666666666288</c:v>
                </c:pt>
                <c:pt idx="501">
                  <c:v>1921.749999999962</c:v>
                </c:pt>
                <c:pt idx="502">
                  <c:v>1921.8333333332953</c:v>
                </c:pt>
                <c:pt idx="503">
                  <c:v>1921.9166666666285</c:v>
                </c:pt>
                <c:pt idx="504">
                  <c:v>1921.9999999999618</c:v>
                </c:pt>
                <c:pt idx="505">
                  <c:v>1922.0833333332951</c:v>
                </c:pt>
                <c:pt idx="506">
                  <c:v>1922.1666666666283</c:v>
                </c:pt>
                <c:pt idx="507">
                  <c:v>1922.2499999999616</c:v>
                </c:pt>
                <c:pt idx="508">
                  <c:v>1922.3333333332948</c:v>
                </c:pt>
                <c:pt idx="509">
                  <c:v>1922.4166666666281</c:v>
                </c:pt>
                <c:pt idx="510">
                  <c:v>1922.4999999999613</c:v>
                </c:pt>
                <c:pt idx="511">
                  <c:v>1922.5833333332946</c:v>
                </c:pt>
                <c:pt idx="512">
                  <c:v>1922.6666666666279</c:v>
                </c:pt>
                <c:pt idx="513">
                  <c:v>1922.7499999999611</c:v>
                </c:pt>
                <c:pt idx="514">
                  <c:v>1922.8333333332944</c:v>
                </c:pt>
                <c:pt idx="515">
                  <c:v>1922.9166666666276</c:v>
                </c:pt>
                <c:pt idx="516">
                  <c:v>1922.9999999999609</c:v>
                </c:pt>
                <c:pt idx="517">
                  <c:v>1923.0833333332941</c:v>
                </c:pt>
                <c:pt idx="518">
                  <c:v>1923.1666666666274</c:v>
                </c:pt>
                <c:pt idx="519">
                  <c:v>1923.2499999999607</c:v>
                </c:pt>
                <c:pt idx="520">
                  <c:v>1923.3333333332939</c:v>
                </c:pt>
                <c:pt idx="521">
                  <c:v>1923.4166666666272</c:v>
                </c:pt>
                <c:pt idx="522">
                  <c:v>1923.4999999999604</c:v>
                </c:pt>
                <c:pt idx="523">
                  <c:v>1923.5833333332937</c:v>
                </c:pt>
                <c:pt idx="524">
                  <c:v>1923.666666666627</c:v>
                </c:pt>
                <c:pt idx="525">
                  <c:v>1923.7499999999602</c:v>
                </c:pt>
                <c:pt idx="526">
                  <c:v>1923.8333333332935</c:v>
                </c:pt>
                <c:pt idx="527">
                  <c:v>1923.9166666666267</c:v>
                </c:pt>
                <c:pt idx="528">
                  <c:v>1923.99999999996</c:v>
                </c:pt>
                <c:pt idx="529">
                  <c:v>1924.0833333332932</c:v>
                </c:pt>
                <c:pt idx="530">
                  <c:v>1924.1666666666265</c:v>
                </c:pt>
                <c:pt idx="531">
                  <c:v>1924.2499999999598</c:v>
                </c:pt>
                <c:pt idx="532">
                  <c:v>1924.333333333293</c:v>
                </c:pt>
                <c:pt idx="533">
                  <c:v>1924.4166666666263</c:v>
                </c:pt>
                <c:pt idx="534">
                  <c:v>1924.4999999999595</c:v>
                </c:pt>
                <c:pt idx="535">
                  <c:v>1924.5833333332928</c:v>
                </c:pt>
                <c:pt idx="536">
                  <c:v>1924.666666666626</c:v>
                </c:pt>
                <c:pt idx="537">
                  <c:v>1924.7499999999593</c:v>
                </c:pt>
                <c:pt idx="538">
                  <c:v>1924.8333333332926</c:v>
                </c:pt>
                <c:pt idx="539">
                  <c:v>1924.9166666666258</c:v>
                </c:pt>
                <c:pt idx="540">
                  <c:v>1924.9999999999591</c:v>
                </c:pt>
                <c:pt idx="541">
                  <c:v>1925.0833333332923</c:v>
                </c:pt>
                <c:pt idx="542">
                  <c:v>1925.1666666666256</c:v>
                </c:pt>
                <c:pt idx="543">
                  <c:v>1925.2499999999588</c:v>
                </c:pt>
                <c:pt idx="544">
                  <c:v>1925.3333333332921</c:v>
                </c:pt>
                <c:pt idx="545">
                  <c:v>1925.4166666666254</c:v>
                </c:pt>
                <c:pt idx="546">
                  <c:v>1925.4999999999586</c:v>
                </c:pt>
                <c:pt idx="547">
                  <c:v>1925.5833333332919</c:v>
                </c:pt>
                <c:pt idx="548">
                  <c:v>1925.6666666666251</c:v>
                </c:pt>
                <c:pt idx="549">
                  <c:v>1925.7499999999584</c:v>
                </c:pt>
                <c:pt idx="550">
                  <c:v>1925.8333333332916</c:v>
                </c:pt>
                <c:pt idx="551">
                  <c:v>1925.9166666666249</c:v>
                </c:pt>
                <c:pt idx="552">
                  <c:v>1925.9999999999582</c:v>
                </c:pt>
                <c:pt idx="553">
                  <c:v>1926.0833333332914</c:v>
                </c:pt>
                <c:pt idx="554">
                  <c:v>1926.1666666666247</c:v>
                </c:pt>
                <c:pt idx="555">
                  <c:v>1926.2499999999579</c:v>
                </c:pt>
                <c:pt idx="556">
                  <c:v>1926.3333333332912</c:v>
                </c:pt>
                <c:pt idx="557">
                  <c:v>1926.4166666666245</c:v>
                </c:pt>
                <c:pt idx="558">
                  <c:v>1926.4999999999577</c:v>
                </c:pt>
                <c:pt idx="559">
                  <c:v>1926.583333333291</c:v>
                </c:pt>
                <c:pt idx="560">
                  <c:v>1926.6666666666242</c:v>
                </c:pt>
                <c:pt idx="561">
                  <c:v>1926.7499999999575</c:v>
                </c:pt>
                <c:pt idx="562">
                  <c:v>1926.8333333332907</c:v>
                </c:pt>
                <c:pt idx="563">
                  <c:v>1926.916666666624</c:v>
                </c:pt>
                <c:pt idx="564">
                  <c:v>1926.9999999999573</c:v>
                </c:pt>
                <c:pt idx="565">
                  <c:v>1927.0833333332905</c:v>
                </c:pt>
                <c:pt idx="566">
                  <c:v>1927.1666666666238</c:v>
                </c:pt>
                <c:pt idx="567">
                  <c:v>1927.249999999957</c:v>
                </c:pt>
                <c:pt idx="568">
                  <c:v>1927.3333333332903</c:v>
                </c:pt>
                <c:pt idx="569">
                  <c:v>1927.4166666666235</c:v>
                </c:pt>
                <c:pt idx="570">
                  <c:v>1927.4999999999568</c:v>
                </c:pt>
                <c:pt idx="571">
                  <c:v>1927.5833333332901</c:v>
                </c:pt>
                <c:pt idx="572">
                  <c:v>1927.6666666666233</c:v>
                </c:pt>
                <c:pt idx="573">
                  <c:v>1927.7499999999566</c:v>
                </c:pt>
                <c:pt idx="574">
                  <c:v>1927.8333333332898</c:v>
                </c:pt>
                <c:pt idx="575">
                  <c:v>1927.9166666666231</c:v>
                </c:pt>
                <c:pt idx="576">
                  <c:v>1927.9999999999563</c:v>
                </c:pt>
                <c:pt idx="577">
                  <c:v>1928.0833333332896</c:v>
                </c:pt>
                <c:pt idx="578">
                  <c:v>1928.1666666666229</c:v>
                </c:pt>
                <c:pt idx="579">
                  <c:v>1928.2499999999561</c:v>
                </c:pt>
                <c:pt idx="580">
                  <c:v>1928.3333333332894</c:v>
                </c:pt>
                <c:pt idx="581">
                  <c:v>1928.4166666666226</c:v>
                </c:pt>
                <c:pt idx="582">
                  <c:v>1928.4999999999559</c:v>
                </c:pt>
                <c:pt idx="583">
                  <c:v>1928.5833333332891</c:v>
                </c:pt>
                <c:pt idx="584">
                  <c:v>1928.6666666666224</c:v>
                </c:pt>
                <c:pt idx="585">
                  <c:v>1928.7499999999557</c:v>
                </c:pt>
                <c:pt idx="586">
                  <c:v>1928.8333333332889</c:v>
                </c:pt>
                <c:pt idx="587">
                  <c:v>1928.9166666666222</c:v>
                </c:pt>
                <c:pt idx="588">
                  <c:v>1928.9999999999554</c:v>
                </c:pt>
                <c:pt idx="589">
                  <c:v>1929.0833333332887</c:v>
                </c:pt>
                <c:pt idx="590">
                  <c:v>1929.1666666666219</c:v>
                </c:pt>
                <c:pt idx="591">
                  <c:v>1929.2499999999552</c:v>
                </c:pt>
                <c:pt idx="592">
                  <c:v>1929.3333333332885</c:v>
                </c:pt>
                <c:pt idx="593">
                  <c:v>1929.4166666666217</c:v>
                </c:pt>
                <c:pt idx="594">
                  <c:v>1929.499999999955</c:v>
                </c:pt>
                <c:pt idx="595">
                  <c:v>1929.5833333332882</c:v>
                </c:pt>
                <c:pt idx="596">
                  <c:v>1929.6666666666215</c:v>
                </c:pt>
                <c:pt idx="597">
                  <c:v>1929.7499999999548</c:v>
                </c:pt>
                <c:pt idx="598">
                  <c:v>1929.833333333288</c:v>
                </c:pt>
                <c:pt idx="599">
                  <c:v>1929.9166666666213</c:v>
                </c:pt>
                <c:pt idx="600">
                  <c:v>1929.9999999999545</c:v>
                </c:pt>
                <c:pt idx="601">
                  <c:v>1930.0833333332878</c:v>
                </c:pt>
                <c:pt idx="602">
                  <c:v>1930.166666666621</c:v>
                </c:pt>
                <c:pt idx="603">
                  <c:v>1930.2499999999543</c:v>
                </c:pt>
                <c:pt idx="604">
                  <c:v>1930.3333333332876</c:v>
                </c:pt>
                <c:pt idx="605">
                  <c:v>1930.4166666666208</c:v>
                </c:pt>
                <c:pt idx="606">
                  <c:v>1930.4999999999541</c:v>
                </c:pt>
                <c:pt idx="607">
                  <c:v>1930.5833333332873</c:v>
                </c:pt>
                <c:pt idx="608">
                  <c:v>1930.6666666666206</c:v>
                </c:pt>
                <c:pt idx="609">
                  <c:v>1930.7499999999538</c:v>
                </c:pt>
                <c:pt idx="610">
                  <c:v>1930.8333333332871</c:v>
                </c:pt>
                <c:pt idx="611">
                  <c:v>1930.9166666666204</c:v>
                </c:pt>
                <c:pt idx="612">
                  <c:v>1930.9999999999536</c:v>
                </c:pt>
                <c:pt idx="613">
                  <c:v>1931.0833333332869</c:v>
                </c:pt>
                <c:pt idx="614">
                  <c:v>1931.1666666666201</c:v>
                </c:pt>
                <c:pt idx="615">
                  <c:v>1931.2499999999534</c:v>
                </c:pt>
                <c:pt idx="616">
                  <c:v>1931.3333333332866</c:v>
                </c:pt>
                <c:pt idx="617">
                  <c:v>1931.4166666666199</c:v>
                </c:pt>
                <c:pt idx="618">
                  <c:v>1931.4999999999532</c:v>
                </c:pt>
                <c:pt idx="619">
                  <c:v>1931.5833333332864</c:v>
                </c:pt>
                <c:pt idx="620">
                  <c:v>1931.6666666666197</c:v>
                </c:pt>
                <c:pt idx="621">
                  <c:v>1931.7499999999529</c:v>
                </c:pt>
                <c:pt idx="622">
                  <c:v>1931.8333333332862</c:v>
                </c:pt>
                <c:pt idx="623">
                  <c:v>1931.9166666666194</c:v>
                </c:pt>
                <c:pt idx="624">
                  <c:v>1931.9999999999527</c:v>
                </c:pt>
                <c:pt idx="625">
                  <c:v>1932.083333333286</c:v>
                </c:pt>
                <c:pt idx="626">
                  <c:v>1932.1666666666192</c:v>
                </c:pt>
                <c:pt idx="627">
                  <c:v>1932.2499999999525</c:v>
                </c:pt>
                <c:pt idx="628">
                  <c:v>1932.3333333332857</c:v>
                </c:pt>
                <c:pt idx="629">
                  <c:v>1932.416666666619</c:v>
                </c:pt>
                <c:pt idx="630">
                  <c:v>1932.4999999999523</c:v>
                </c:pt>
                <c:pt idx="631">
                  <c:v>1932.5833333332855</c:v>
                </c:pt>
                <c:pt idx="632">
                  <c:v>1932.6666666666188</c:v>
                </c:pt>
                <c:pt idx="633">
                  <c:v>1932.749999999952</c:v>
                </c:pt>
                <c:pt idx="634">
                  <c:v>1932.8333333332853</c:v>
                </c:pt>
                <c:pt idx="635">
                  <c:v>1932.9166666666185</c:v>
                </c:pt>
                <c:pt idx="636">
                  <c:v>1932.9999999999518</c:v>
                </c:pt>
                <c:pt idx="637">
                  <c:v>1933.0833333332851</c:v>
                </c:pt>
                <c:pt idx="638">
                  <c:v>1933.1666666666183</c:v>
                </c:pt>
                <c:pt idx="639">
                  <c:v>1933.2499999999516</c:v>
                </c:pt>
                <c:pt idx="640">
                  <c:v>1933.3333333332848</c:v>
                </c:pt>
                <c:pt idx="641">
                  <c:v>1933.4166666666181</c:v>
                </c:pt>
                <c:pt idx="642">
                  <c:v>1933.4999999999513</c:v>
                </c:pt>
                <c:pt idx="643">
                  <c:v>1933.5833333332846</c:v>
                </c:pt>
                <c:pt idx="644">
                  <c:v>1933.6666666666179</c:v>
                </c:pt>
                <c:pt idx="645">
                  <c:v>1933.7499999999511</c:v>
                </c:pt>
                <c:pt idx="646">
                  <c:v>1933.8333333332844</c:v>
                </c:pt>
                <c:pt idx="647">
                  <c:v>1933.9166666666176</c:v>
                </c:pt>
                <c:pt idx="648">
                  <c:v>1933.9999999999509</c:v>
                </c:pt>
                <c:pt idx="649">
                  <c:v>1934.0833333332841</c:v>
                </c:pt>
                <c:pt idx="650">
                  <c:v>1934.1666666666174</c:v>
                </c:pt>
                <c:pt idx="651">
                  <c:v>1934.2499999999507</c:v>
                </c:pt>
                <c:pt idx="652">
                  <c:v>1934.3333333332839</c:v>
                </c:pt>
                <c:pt idx="653">
                  <c:v>1934.4166666666172</c:v>
                </c:pt>
                <c:pt idx="654">
                  <c:v>1934.4999999999504</c:v>
                </c:pt>
                <c:pt idx="655">
                  <c:v>1934.5833333332837</c:v>
                </c:pt>
                <c:pt idx="656">
                  <c:v>1934.6666666666169</c:v>
                </c:pt>
                <c:pt idx="657">
                  <c:v>1934.7499999999502</c:v>
                </c:pt>
                <c:pt idx="658">
                  <c:v>1934.8333333332835</c:v>
                </c:pt>
                <c:pt idx="659">
                  <c:v>1934.9166666666167</c:v>
                </c:pt>
                <c:pt idx="660">
                  <c:v>1934.99999999995</c:v>
                </c:pt>
                <c:pt idx="661">
                  <c:v>1935.0833333332832</c:v>
                </c:pt>
                <c:pt idx="662">
                  <c:v>1935.1666666666165</c:v>
                </c:pt>
                <c:pt idx="663">
                  <c:v>1935.2499999999498</c:v>
                </c:pt>
                <c:pt idx="664">
                  <c:v>1935.333333333283</c:v>
                </c:pt>
                <c:pt idx="665">
                  <c:v>1935.4166666666163</c:v>
                </c:pt>
                <c:pt idx="666">
                  <c:v>1935.4999999999495</c:v>
                </c:pt>
                <c:pt idx="667">
                  <c:v>1935.5833333332828</c:v>
                </c:pt>
                <c:pt idx="668">
                  <c:v>1935.666666666616</c:v>
                </c:pt>
                <c:pt idx="669">
                  <c:v>1935.7499999999493</c:v>
                </c:pt>
                <c:pt idx="670">
                  <c:v>1935.8333333332826</c:v>
                </c:pt>
                <c:pt idx="671">
                  <c:v>1935.9166666666158</c:v>
                </c:pt>
                <c:pt idx="672">
                  <c:v>1935.9999999999491</c:v>
                </c:pt>
                <c:pt idx="673">
                  <c:v>1936.0833333332823</c:v>
                </c:pt>
                <c:pt idx="674">
                  <c:v>1936.1666666666156</c:v>
                </c:pt>
                <c:pt idx="675">
                  <c:v>1936.2499999999488</c:v>
                </c:pt>
                <c:pt idx="676">
                  <c:v>1936.3333333332821</c:v>
                </c:pt>
                <c:pt idx="677">
                  <c:v>1936.4166666666154</c:v>
                </c:pt>
                <c:pt idx="678">
                  <c:v>1936.4999999999486</c:v>
                </c:pt>
                <c:pt idx="679">
                  <c:v>1936.5833333332819</c:v>
                </c:pt>
                <c:pt idx="680">
                  <c:v>1936.6666666666151</c:v>
                </c:pt>
                <c:pt idx="681">
                  <c:v>1936.7499999999484</c:v>
                </c:pt>
                <c:pt idx="682">
                  <c:v>1936.8333333332816</c:v>
                </c:pt>
                <c:pt idx="683">
                  <c:v>1936.9166666666149</c:v>
                </c:pt>
                <c:pt idx="684">
                  <c:v>1936.9999999999482</c:v>
                </c:pt>
                <c:pt idx="685">
                  <c:v>1937.0833333332814</c:v>
                </c:pt>
                <c:pt idx="686">
                  <c:v>1937.1666666666147</c:v>
                </c:pt>
                <c:pt idx="687">
                  <c:v>1937.2499999999479</c:v>
                </c:pt>
                <c:pt idx="688">
                  <c:v>1937.3333333332812</c:v>
                </c:pt>
                <c:pt idx="689">
                  <c:v>1937.4166666666144</c:v>
                </c:pt>
                <c:pt idx="690">
                  <c:v>1937.4999999999477</c:v>
                </c:pt>
                <c:pt idx="691">
                  <c:v>1937.583333333281</c:v>
                </c:pt>
                <c:pt idx="692">
                  <c:v>1937.6666666666142</c:v>
                </c:pt>
                <c:pt idx="693">
                  <c:v>1937.7499999999475</c:v>
                </c:pt>
                <c:pt idx="694">
                  <c:v>1937.8333333332807</c:v>
                </c:pt>
                <c:pt idx="695">
                  <c:v>1937.916666666614</c:v>
                </c:pt>
                <c:pt idx="696">
                  <c:v>1937.9999999999472</c:v>
                </c:pt>
                <c:pt idx="697">
                  <c:v>1938.0833333332805</c:v>
                </c:pt>
                <c:pt idx="698">
                  <c:v>1938.1666666666138</c:v>
                </c:pt>
                <c:pt idx="699">
                  <c:v>1938.249999999947</c:v>
                </c:pt>
                <c:pt idx="700">
                  <c:v>1938.3333333332803</c:v>
                </c:pt>
                <c:pt idx="701">
                  <c:v>1938.4166666666135</c:v>
                </c:pt>
                <c:pt idx="702">
                  <c:v>1938.4999999999468</c:v>
                </c:pt>
                <c:pt idx="703">
                  <c:v>1938.5833333332801</c:v>
                </c:pt>
                <c:pt idx="704">
                  <c:v>1938.6666666666133</c:v>
                </c:pt>
                <c:pt idx="705">
                  <c:v>1938.7499999999466</c:v>
                </c:pt>
                <c:pt idx="706">
                  <c:v>1938.8333333332798</c:v>
                </c:pt>
                <c:pt idx="707">
                  <c:v>1938.9166666666131</c:v>
                </c:pt>
                <c:pt idx="708">
                  <c:v>1938.9999999999463</c:v>
                </c:pt>
                <c:pt idx="709">
                  <c:v>1939.0833333332796</c:v>
                </c:pt>
                <c:pt idx="710">
                  <c:v>1939.1666666666129</c:v>
                </c:pt>
                <c:pt idx="711">
                  <c:v>1939.2499999999461</c:v>
                </c:pt>
                <c:pt idx="712">
                  <c:v>1939.3333333332794</c:v>
                </c:pt>
                <c:pt idx="713">
                  <c:v>1939.4166666666126</c:v>
                </c:pt>
                <c:pt idx="714">
                  <c:v>1939.4999999999459</c:v>
                </c:pt>
                <c:pt idx="715">
                  <c:v>1939.5833333332791</c:v>
                </c:pt>
                <c:pt idx="716">
                  <c:v>1939.6666666666124</c:v>
                </c:pt>
                <c:pt idx="717">
                  <c:v>1939.7499999999457</c:v>
                </c:pt>
                <c:pt idx="718">
                  <c:v>1939.8333333332789</c:v>
                </c:pt>
                <c:pt idx="719">
                  <c:v>1939.9166666666122</c:v>
                </c:pt>
                <c:pt idx="720">
                  <c:v>1939.9999999999454</c:v>
                </c:pt>
                <c:pt idx="721">
                  <c:v>1940.0833333332787</c:v>
                </c:pt>
                <c:pt idx="722">
                  <c:v>1940.1666666666119</c:v>
                </c:pt>
                <c:pt idx="723">
                  <c:v>1940.2499999999452</c:v>
                </c:pt>
                <c:pt idx="724">
                  <c:v>1940.3333333332785</c:v>
                </c:pt>
                <c:pt idx="725">
                  <c:v>1940.4166666666117</c:v>
                </c:pt>
                <c:pt idx="726">
                  <c:v>1940.499999999945</c:v>
                </c:pt>
                <c:pt idx="727">
                  <c:v>1940.5833333332782</c:v>
                </c:pt>
                <c:pt idx="728">
                  <c:v>1940.6666666666115</c:v>
                </c:pt>
                <c:pt idx="729">
                  <c:v>1940.7499999999447</c:v>
                </c:pt>
                <c:pt idx="730">
                  <c:v>1940.833333333278</c:v>
                </c:pt>
                <c:pt idx="731">
                  <c:v>1940.9166666666113</c:v>
                </c:pt>
                <c:pt idx="732">
                  <c:v>1940.9999999999445</c:v>
                </c:pt>
                <c:pt idx="733">
                  <c:v>1941.0833333332778</c:v>
                </c:pt>
                <c:pt idx="734">
                  <c:v>1941.166666666611</c:v>
                </c:pt>
                <c:pt idx="735">
                  <c:v>1941.2499999999443</c:v>
                </c:pt>
                <c:pt idx="736">
                  <c:v>1941.3333333332776</c:v>
                </c:pt>
                <c:pt idx="737">
                  <c:v>1941.4166666666108</c:v>
                </c:pt>
                <c:pt idx="738">
                  <c:v>1941.4999999999441</c:v>
                </c:pt>
                <c:pt idx="739">
                  <c:v>1941.5833333332773</c:v>
                </c:pt>
                <c:pt idx="740">
                  <c:v>1941.6666666666106</c:v>
                </c:pt>
                <c:pt idx="741">
                  <c:v>1941.7499999999438</c:v>
                </c:pt>
                <c:pt idx="742">
                  <c:v>1941.8333333332771</c:v>
                </c:pt>
                <c:pt idx="743">
                  <c:v>1941.9166666666104</c:v>
                </c:pt>
                <c:pt idx="744">
                  <c:v>1941.9999999999436</c:v>
                </c:pt>
                <c:pt idx="745">
                  <c:v>1942.0833333332769</c:v>
                </c:pt>
                <c:pt idx="746">
                  <c:v>1942.1666666666101</c:v>
                </c:pt>
                <c:pt idx="747">
                  <c:v>1942.2499999999434</c:v>
                </c:pt>
                <c:pt idx="748">
                  <c:v>1942.3333333332766</c:v>
                </c:pt>
                <c:pt idx="749">
                  <c:v>1942.4166666666099</c:v>
                </c:pt>
                <c:pt idx="750">
                  <c:v>1942.4999999999432</c:v>
                </c:pt>
                <c:pt idx="751">
                  <c:v>1942.5833333332764</c:v>
                </c:pt>
                <c:pt idx="752">
                  <c:v>1942.6666666666097</c:v>
                </c:pt>
                <c:pt idx="753">
                  <c:v>1942.7499999999429</c:v>
                </c:pt>
                <c:pt idx="754">
                  <c:v>1942.8333333332762</c:v>
                </c:pt>
                <c:pt idx="755">
                  <c:v>1942.9166666666094</c:v>
                </c:pt>
                <c:pt idx="756">
                  <c:v>1942.9999999999427</c:v>
                </c:pt>
                <c:pt idx="757">
                  <c:v>1943.083333333276</c:v>
                </c:pt>
                <c:pt idx="758">
                  <c:v>1943.1666666666092</c:v>
                </c:pt>
                <c:pt idx="759">
                  <c:v>1943.2499999999425</c:v>
                </c:pt>
                <c:pt idx="760">
                  <c:v>1943.3333333332757</c:v>
                </c:pt>
                <c:pt idx="761">
                  <c:v>1943.416666666609</c:v>
                </c:pt>
                <c:pt idx="762">
                  <c:v>1943.4999999999422</c:v>
                </c:pt>
                <c:pt idx="763">
                  <c:v>1943.5833333332755</c:v>
                </c:pt>
                <c:pt idx="764">
                  <c:v>1943.6666666666088</c:v>
                </c:pt>
                <c:pt idx="765">
                  <c:v>1943.749999999942</c:v>
                </c:pt>
                <c:pt idx="766">
                  <c:v>1943.8333333332753</c:v>
                </c:pt>
                <c:pt idx="767">
                  <c:v>1943.9166666666085</c:v>
                </c:pt>
                <c:pt idx="768">
                  <c:v>1943.9999999999418</c:v>
                </c:pt>
                <c:pt idx="769">
                  <c:v>1944.083333333275</c:v>
                </c:pt>
                <c:pt idx="770">
                  <c:v>1944.1666666666083</c:v>
                </c:pt>
                <c:pt idx="771">
                  <c:v>1944.2499999999416</c:v>
                </c:pt>
                <c:pt idx="772">
                  <c:v>1944.3333333332748</c:v>
                </c:pt>
                <c:pt idx="773">
                  <c:v>1944.4166666666081</c:v>
                </c:pt>
                <c:pt idx="774">
                  <c:v>1944.4999999999413</c:v>
                </c:pt>
                <c:pt idx="775">
                  <c:v>1944.5833333332746</c:v>
                </c:pt>
                <c:pt idx="776">
                  <c:v>1944.6666666666079</c:v>
                </c:pt>
                <c:pt idx="777">
                  <c:v>1944.7499999999411</c:v>
                </c:pt>
                <c:pt idx="778">
                  <c:v>1944.8333333332744</c:v>
                </c:pt>
                <c:pt idx="779">
                  <c:v>1944.9166666666076</c:v>
                </c:pt>
                <c:pt idx="780">
                  <c:v>1944.9999999999409</c:v>
                </c:pt>
                <c:pt idx="781">
                  <c:v>1945.0833333332741</c:v>
                </c:pt>
                <c:pt idx="782">
                  <c:v>1945.1666666666074</c:v>
                </c:pt>
                <c:pt idx="783">
                  <c:v>1945.2499999999407</c:v>
                </c:pt>
                <c:pt idx="784">
                  <c:v>1945.3333333332739</c:v>
                </c:pt>
                <c:pt idx="785">
                  <c:v>1945.4166666666072</c:v>
                </c:pt>
                <c:pt idx="786">
                  <c:v>1945.4999999999404</c:v>
                </c:pt>
                <c:pt idx="787">
                  <c:v>1945.5833333332737</c:v>
                </c:pt>
                <c:pt idx="788">
                  <c:v>1945.6666666666069</c:v>
                </c:pt>
                <c:pt idx="789">
                  <c:v>1945.7499999999402</c:v>
                </c:pt>
                <c:pt idx="790">
                  <c:v>1945.8333333332735</c:v>
                </c:pt>
                <c:pt idx="791">
                  <c:v>1945.9166666666067</c:v>
                </c:pt>
                <c:pt idx="792">
                  <c:v>1945.99999999994</c:v>
                </c:pt>
                <c:pt idx="793">
                  <c:v>1946.0833333332732</c:v>
                </c:pt>
                <c:pt idx="794">
                  <c:v>1946.1666666666065</c:v>
                </c:pt>
                <c:pt idx="795">
                  <c:v>1946.2499999999397</c:v>
                </c:pt>
                <c:pt idx="796">
                  <c:v>1946.333333333273</c:v>
                </c:pt>
                <c:pt idx="797">
                  <c:v>1946.4166666666063</c:v>
                </c:pt>
                <c:pt idx="798">
                  <c:v>1946.4999999999395</c:v>
                </c:pt>
                <c:pt idx="799">
                  <c:v>1946.5833333332728</c:v>
                </c:pt>
                <c:pt idx="800">
                  <c:v>1946.666666666606</c:v>
                </c:pt>
                <c:pt idx="801">
                  <c:v>1946.7499999999393</c:v>
                </c:pt>
                <c:pt idx="802">
                  <c:v>1946.8333333332725</c:v>
                </c:pt>
                <c:pt idx="803">
                  <c:v>1946.9166666666058</c:v>
                </c:pt>
                <c:pt idx="804">
                  <c:v>1946.9999999999391</c:v>
                </c:pt>
                <c:pt idx="805">
                  <c:v>1947.0833333332723</c:v>
                </c:pt>
                <c:pt idx="806">
                  <c:v>1947.1666666666056</c:v>
                </c:pt>
                <c:pt idx="807">
                  <c:v>1947.2499999999388</c:v>
                </c:pt>
                <c:pt idx="808">
                  <c:v>1947.3333333332721</c:v>
                </c:pt>
                <c:pt idx="809">
                  <c:v>1947.4166666666054</c:v>
                </c:pt>
                <c:pt idx="810">
                  <c:v>1947.4999999999386</c:v>
                </c:pt>
                <c:pt idx="811">
                  <c:v>1947.5833333332719</c:v>
                </c:pt>
                <c:pt idx="812">
                  <c:v>1947.6666666666051</c:v>
                </c:pt>
                <c:pt idx="813">
                  <c:v>1947.7499999999384</c:v>
                </c:pt>
                <c:pt idx="814">
                  <c:v>1947.8333333332716</c:v>
                </c:pt>
                <c:pt idx="815">
                  <c:v>1947.9166666666049</c:v>
                </c:pt>
                <c:pt idx="816">
                  <c:v>1947.9999999999382</c:v>
                </c:pt>
                <c:pt idx="817">
                  <c:v>1948.0833333332714</c:v>
                </c:pt>
                <c:pt idx="818">
                  <c:v>1948.1666666666047</c:v>
                </c:pt>
                <c:pt idx="819">
                  <c:v>1948.2499999999379</c:v>
                </c:pt>
                <c:pt idx="820">
                  <c:v>1948.3333333332712</c:v>
                </c:pt>
                <c:pt idx="821">
                  <c:v>1948.4166666666044</c:v>
                </c:pt>
                <c:pt idx="822">
                  <c:v>1948.4999999999377</c:v>
                </c:pt>
                <c:pt idx="823">
                  <c:v>1948.583333333271</c:v>
                </c:pt>
                <c:pt idx="824">
                  <c:v>1948.6666666666042</c:v>
                </c:pt>
                <c:pt idx="825">
                  <c:v>1948.7499999999375</c:v>
                </c:pt>
                <c:pt idx="826">
                  <c:v>1948.8333333332707</c:v>
                </c:pt>
                <c:pt idx="827">
                  <c:v>1948.916666666604</c:v>
                </c:pt>
                <c:pt idx="828">
                  <c:v>1948.9999999999372</c:v>
                </c:pt>
                <c:pt idx="829">
                  <c:v>1949.0833333332705</c:v>
                </c:pt>
                <c:pt idx="830">
                  <c:v>1949.1666666666038</c:v>
                </c:pt>
                <c:pt idx="831">
                  <c:v>1949.249999999937</c:v>
                </c:pt>
                <c:pt idx="832">
                  <c:v>1949.3333333332703</c:v>
                </c:pt>
                <c:pt idx="833">
                  <c:v>1949.4166666666035</c:v>
                </c:pt>
                <c:pt idx="834">
                  <c:v>1949.4999999999368</c:v>
                </c:pt>
                <c:pt idx="835">
                  <c:v>1949.58333333327</c:v>
                </c:pt>
                <c:pt idx="836">
                  <c:v>1949.6666666666033</c:v>
                </c:pt>
                <c:pt idx="837">
                  <c:v>1949.7499999999366</c:v>
                </c:pt>
                <c:pt idx="838">
                  <c:v>1949.8333333332698</c:v>
                </c:pt>
                <c:pt idx="839">
                  <c:v>1949.9166666666031</c:v>
                </c:pt>
                <c:pt idx="840">
                  <c:v>1949.9999999999363</c:v>
                </c:pt>
                <c:pt idx="841">
                  <c:v>1950.0833333332696</c:v>
                </c:pt>
                <c:pt idx="842">
                  <c:v>1950.1666666666029</c:v>
                </c:pt>
                <c:pt idx="843">
                  <c:v>1950.2499999999361</c:v>
                </c:pt>
                <c:pt idx="844">
                  <c:v>1950.3333333332694</c:v>
                </c:pt>
                <c:pt idx="845">
                  <c:v>1950.4166666666026</c:v>
                </c:pt>
                <c:pt idx="846">
                  <c:v>1950.4999999999359</c:v>
                </c:pt>
                <c:pt idx="847">
                  <c:v>1950.5833333332691</c:v>
                </c:pt>
                <c:pt idx="848">
                  <c:v>1950.6666666666024</c:v>
                </c:pt>
                <c:pt idx="849">
                  <c:v>1950.7499999999357</c:v>
                </c:pt>
                <c:pt idx="850">
                  <c:v>1950.8333333332689</c:v>
                </c:pt>
                <c:pt idx="851">
                  <c:v>1950.9166666666022</c:v>
                </c:pt>
                <c:pt idx="852">
                  <c:v>1950.9999999999354</c:v>
                </c:pt>
                <c:pt idx="853">
                  <c:v>1951.0833333332687</c:v>
                </c:pt>
                <c:pt idx="854">
                  <c:v>1951.1666666666019</c:v>
                </c:pt>
                <c:pt idx="855">
                  <c:v>1951.2499999999352</c:v>
                </c:pt>
                <c:pt idx="856">
                  <c:v>1951.3333333332685</c:v>
                </c:pt>
                <c:pt idx="857">
                  <c:v>1951.4166666666017</c:v>
                </c:pt>
                <c:pt idx="858">
                  <c:v>1951.499999999935</c:v>
                </c:pt>
                <c:pt idx="859">
                  <c:v>1951.5833333332682</c:v>
                </c:pt>
                <c:pt idx="860">
                  <c:v>1951.6666666666015</c:v>
                </c:pt>
                <c:pt idx="861">
                  <c:v>1951.7499999999347</c:v>
                </c:pt>
                <c:pt idx="862">
                  <c:v>1951.833333333268</c:v>
                </c:pt>
                <c:pt idx="863">
                  <c:v>1951.9166666666013</c:v>
                </c:pt>
                <c:pt idx="864">
                  <c:v>1951.9999999999345</c:v>
                </c:pt>
                <c:pt idx="865">
                  <c:v>1952.0833333332678</c:v>
                </c:pt>
                <c:pt idx="866">
                  <c:v>1952.166666666601</c:v>
                </c:pt>
                <c:pt idx="867">
                  <c:v>1952.2499999999343</c:v>
                </c:pt>
                <c:pt idx="868">
                  <c:v>1952.3333333332675</c:v>
                </c:pt>
                <c:pt idx="869">
                  <c:v>1952.4166666666008</c:v>
                </c:pt>
                <c:pt idx="870">
                  <c:v>1952.4999999999341</c:v>
                </c:pt>
                <c:pt idx="871">
                  <c:v>1952.5833333332673</c:v>
                </c:pt>
                <c:pt idx="872">
                  <c:v>1952.6666666666006</c:v>
                </c:pt>
                <c:pt idx="873">
                  <c:v>1952.7499999999338</c:v>
                </c:pt>
                <c:pt idx="874">
                  <c:v>1952.8333333332671</c:v>
                </c:pt>
                <c:pt idx="875">
                  <c:v>1952.9166666666003</c:v>
                </c:pt>
                <c:pt idx="876">
                  <c:v>1952.9999999999336</c:v>
                </c:pt>
                <c:pt idx="877">
                  <c:v>1953.0833333332669</c:v>
                </c:pt>
                <c:pt idx="878">
                  <c:v>1953.1666666666001</c:v>
                </c:pt>
                <c:pt idx="879">
                  <c:v>1953.2499999999334</c:v>
                </c:pt>
                <c:pt idx="880">
                  <c:v>1953.3333333332666</c:v>
                </c:pt>
                <c:pt idx="881">
                  <c:v>1953.4166666665999</c:v>
                </c:pt>
                <c:pt idx="882">
                  <c:v>1953.4999999999332</c:v>
                </c:pt>
                <c:pt idx="883">
                  <c:v>1953.5833333332664</c:v>
                </c:pt>
                <c:pt idx="884">
                  <c:v>1953.6666666665997</c:v>
                </c:pt>
                <c:pt idx="885">
                  <c:v>1953.7499999999329</c:v>
                </c:pt>
                <c:pt idx="886">
                  <c:v>1953.8333333332662</c:v>
                </c:pt>
                <c:pt idx="887">
                  <c:v>1953.9166666665994</c:v>
                </c:pt>
                <c:pt idx="888">
                  <c:v>1953.9999999999327</c:v>
                </c:pt>
                <c:pt idx="889">
                  <c:v>1954.083333333266</c:v>
                </c:pt>
                <c:pt idx="890">
                  <c:v>1954.1666666665992</c:v>
                </c:pt>
                <c:pt idx="891">
                  <c:v>1954.2499999999325</c:v>
                </c:pt>
                <c:pt idx="892">
                  <c:v>1954.3333333332657</c:v>
                </c:pt>
                <c:pt idx="893">
                  <c:v>1954.416666666599</c:v>
                </c:pt>
                <c:pt idx="894">
                  <c:v>1954.4999999999322</c:v>
                </c:pt>
                <c:pt idx="895">
                  <c:v>1954.5833333332655</c:v>
                </c:pt>
                <c:pt idx="896">
                  <c:v>1954.6666666665988</c:v>
                </c:pt>
                <c:pt idx="897">
                  <c:v>1954.749999999932</c:v>
                </c:pt>
                <c:pt idx="898">
                  <c:v>1954.8333333332653</c:v>
                </c:pt>
                <c:pt idx="899">
                  <c:v>1954.9166666665985</c:v>
                </c:pt>
                <c:pt idx="900">
                  <c:v>1954.9999999999318</c:v>
                </c:pt>
                <c:pt idx="901">
                  <c:v>1955.083333333265</c:v>
                </c:pt>
                <c:pt idx="902">
                  <c:v>1955.1666666665983</c:v>
                </c:pt>
                <c:pt idx="903">
                  <c:v>1955.2499999999316</c:v>
                </c:pt>
                <c:pt idx="904">
                  <c:v>1955.3333333332648</c:v>
                </c:pt>
                <c:pt idx="905">
                  <c:v>1955.4166666665981</c:v>
                </c:pt>
                <c:pt idx="906">
                  <c:v>1955.4999999999313</c:v>
                </c:pt>
                <c:pt idx="907">
                  <c:v>1955.5833333332646</c:v>
                </c:pt>
                <c:pt idx="908">
                  <c:v>1955.6666666665978</c:v>
                </c:pt>
                <c:pt idx="909">
                  <c:v>1955.7499999999311</c:v>
                </c:pt>
                <c:pt idx="910">
                  <c:v>1955.8333333332644</c:v>
                </c:pt>
                <c:pt idx="911">
                  <c:v>1955.9166666665976</c:v>
                </c:pt>
                <c:pt idx="912">
                  <c:v>1955.9999999999309</c:v>
                </c:pt>
                <c:pt idx="913">
                  <c:v>1956.0833333332641</c:v>
                </c:pt>
                <c:pt idx="914">
                  <c:v>1956.1666666665974</c:v>
                </c:pt>
                <c:pt idx="915">
                  <c:v>1956.2499999999307</c:v>
                </c:pt>
                <c:pt idx="916">
                  <c:v>1956.3333333332639</c:v>
                </c:pt>
                <c:pt idx="917">
                  <c:v>1956.4166666665972</c:v>
                </c:pt>
                <c:pt idx="918">
                  <c:v>1956.4999999999304</c:v>
                </c:pt>
                <c:pt idx="919">
                  <c:v>1956.5833333332637</c:v>
                </c:pt>
                <c:pt idx="920">
                  <c:v>1956.6666666665969</c:v>
                </c:pt>
                <c:pt idx="921">
                  <c:v>1956.7499999999302</c:v>
                </c:pt>
                <c:pt idx="922">
                  <c:v>1956.8333333332635</c:v>
                </c:pt>
                <c:pt idx="923">
                  <c:v>1956.9166666665967</c:v>
                </c:pt>
                <c:pt idx="924">
                  <c:v>1956.99999999993</c:v>
                </c:pt>
                <c:pt idx="925">
                  <c:v>1957.0833333332632</c:v>
                </c:pt>
                <c:pt idx="926">
                  <c:v>1957.1666666665965</c:v>
                </c:pt>
                <c:pt idx="927">
                  <c:v>1957.2499999999297</c:v>
                </c:pt>
                <c:pt idx="928">
                  <c:v>1957.333333333263</c:v>
                </c:pt>
                <c:pt idx="929">
                  <c:v>1957.4166666665963</c:v>
                </c:pt>
                <c:pt idx="930">
                  <c:v>1957.4999999999295</c:v>
                </c:pt>
                <c:pt idx="931">
                  <c:v>1957.5833333332628</c:v>
                </c:pt>
                <c:pt idx="932">
                  <c:v>1957.666666666596</c:v>
                </c:pt>
                <c:pt idx="933">
                  <c:v>1957.7499999999293</c:v>
                </c:pt>
                <c:pt idx="934">
                  <c:v>1957.8333333332625</c:v>
                </c:pt>
                <c:pt idx="935">
                  <c:v>1957.9166666665958</c:v>
                </c:pt>
                <c:pt idx="936">
                  <c:v>1957.9999999999291</c:v>
                </c:pt>
                <c:pt idx="937">
                  <c:v>1958.0833333332623</c:v>
                </c:pt>
                <c:pt idx="938">
                  <c:v>1958.1666666665956</c:v>
                </c:pt>
                <c:pt idx="939">
                  <c:v>1958.2499999999288</c:v>
                </c:pt>
                <c:pt idx="940">
                  <c:v>1958.3333333332621</c:v>
                </c:pt>
                <c:pt idx="941">
                  <c:v>1958.4166666665953</c:v>
                </c:pt>
                <c:pt idx="942">
                  <c:v>1958.4999999999286</c:v>
                </c:pt>
                <c:pt idx="943">
                  <c:v>1958.5833333332619</c:v>
                </c:pt>
                <c:pt idx="944">
                  <c:v>1958.6666666665951</c:v>
                </c:pt>
                <c:pt idx="945">
                  <c:v>1958.7499999999284</c:v>
                </c:pt>
                <c:pt idx="946">
                  <c:v>1958.8333333332616</c:v>
                </c:pt>
                <c:pt idx="947">
                  <c:v>1958.9166666665949</c:v>
                </c:pt>
                <c:pt idx="948">
                  <c:v>1958.9999999999281</c:v>
                </c:pt>
                <c:pt idx="949">
                  <c:v>1959.0833333332614</c:v>
                </c:pt>
                <c:pt idx="950">
                  <c:v>1959.1666666665947</c:v>
                </c:pt>
                <c:pt idx="951">
                  <c:v>1959.2499999999279</c:v>
                </c:pt>
                <c:pt idx="952">
                  <c:v>1959.3333333332612</c:v>
                </c:pt>
                <c:pt idx="953">
                  <c:v>1959.4166666665944</c:v>
                </c:pt>
                <c:pt idx="954">
                  <c:v>1959.4999999999277</c:v>
                </c:pt>
                <c:pt idx="955">
                  <c:v>1959.583333333261</c:v>
                </c:pt>
                <c:pt idx="956">
                  <c:v>1959.6666666665942</c:v>
                </c:pt>
                <c:pt idx="957">
                  <c:v>1959.7499999999275</c:v>
                </c:pt>
                <c:pt idx="958">
                  <c:v>1959.8333333332607</c:v>
                </c:pt>
                <c:pt idx="959">
                  <c:v>1959.916666666594</c:v>
                </c:pt>
                <c:pt idx="960">
                  <c:v>1959.9999999999272</c:v>
                </c:pt>
                <c:pt idx="961">
                  <c:v>1960.0833333332605</c:v>
                </c:pt>
                <c:pt idx="962">
                  <c:v>1960.1666666665938</c:v>
                </c:pt>
                <c:pt idx="963">
                  <c:v>1960.249999999927</c:v>
                </c:pt>
                <c:pt idx="964">
                  <c:v>1960.3333333332603</c:v>
                </c:pt>
                <c:pt idx="965">
                  <c:v>1960.4166666665935</c:v>
                </c:pt>
                <c:pt idx="966">
                  <c:v>1960.4999999999268</c:v>
                </c:pt>
                <c:pt idx="967">
                  <c:v>1960.58333333326</c:v>
                </c:pt>
                <c:pt idx="968">
                  <c:v>1960.6666666665933</c:v>
                </c:pt>
                <c:pt idx="969">
                  <c:v>1960.7499999999266</c:v>
                </c:pt>
                <c:pt idx="970">
                  <c:v>1960.8333333332598</c:v>
                </c:pt>
                <c:pt idx="971">
                  <c:v>1960.9166666665931</c:v>
                </c:pt>
                <c:pt idx="972">
                  <c:v>1960.9999999999263</c:v>
                </c:pt>
                <c:pt idx="973">
                  <c:v>1961.0833333332596</c:v>
                </c:pt>
                <c:pt idx="974">
                  <c:v>1961.1666666665928</c:v>
                </c:pt>
                <c:pt idx="975">
                  <c:v>1961.2499999999261</c:v>
                </c:pt>
                <c:pt idx="976">
                  <c:v>1961.3333333332594</c:v>
                </c:pt>
                <c:pt idx="977">
                  <c:v>1961.4166666665926</c:v>
                </c:pt>
                <c:pt idx="978">
                  <c:v>1961.4999999999259</c:v>
                </c:pt>
                <c:pt idx="979">
                  <c:v>1961.5833333332591</c:v>
                </c:pt>
                <c:pt idx="980">
                  <c:v>1961.6666666665924</c:v>
                </c:pt>
                <c:pt idx="981">
                  <c:v>1961.7499999999256</c:v>
                </c:pt>
                <c:pt idx="982">
                  <c:v>1961.8333333332589</c:v>
                </c:pt>
                <c:pt idx="983">
                  <c:v>1961.9166666665922</c:v>
                </c:pt>
                <c:pt idx="984">
                  <c:v>1961.9999999999254</c:v>
                </c:pt>
                <c:pt idx="985">
                  <c:v>1962.0833333332587</c:v>
                </c:pt>
                <c:pt idx="986">
                  <c:v>1962.1666666665919</c:v>
                </c:pt>
                <c:pt idx="987">
                  <c:v>1962.2499999999252</c:v>
                </c:pt>
                <c:pt idx="988">
                  <c:v>1962.3333333332585</c:v>
                </c:pt>
                <c:pt idx="989">
                  <c:v>1962.4166666665917</c:v>
                </c:pt>
                <c:pt idx="990">
                  <c:v>1962.499999999925</c:v>
                </c:pt>
                <c:pt idx="991">
                  <c:v>1962.5833333332582</c:v>
                </c:pt>
                <c:pt idx="992">
                  <c:v>1962.6666666665915</c:v>
                </c:pt>
                <c:pt idx="993">
                  <c:v>1962.7499999999247</c:v>
                </c:pt>
                <c:pt idx="994">
                  <c:v>1962.833333333258</c:v>
                </c:pt>
                <c:pt idx="995">
                  <c:v>1962.9166666665913</c:v>
                </c:pt>
                <c:pt idx="996">
                  <c:v>1962.9999999999245</c:v>
                </c:pt>
                <c:pt idx="997">
                  <c:v>1963.0833333332578</c:v>
                </c:pt>
                <c:pt idx="998">
                  <c:v>1963.166666666591</c:v>
                </c:pt>
                <c:pt idx="999">
                  <c:v>1963.2499999999243</c:v>
                </c:pt>
                <c:pt idx="1000">
                  <c:v>1963.3333333332575</c:v>
                </c:pt>
                <c:pt idx="1001">
                  <c:v>1963.4166666665908</c:v>
                </c:pt>
                <c:pt idx="1002">
                  <c:v>1963.4999999999241</c:v>
                </c:pt>
                <c:pt idx="1003">
                  <c:v>1963.5833333332573</c:v>
                </c:pt>
                <c:pt idx="1004">
                  <c:v>1963.6666666665906</c:v>
                </c:pt>
                <c:pt idx="1005">
                  <c:v>1963.7499999999238</c:v>
                </c:pt>
                <c:pt idx="1006">
                  <c:v>1963.8333333332571</c:v>
                </c:pt>
                <c:pt idx="1007">
                  <c:v>1963.9166666665903</c:v>
                </c:pt>
                <c:pt idx="1008">
                  <c:v>1963.9999999999236</c:v>
                </c:pt>
                <c:pt idx="1009">
                  <c:v>1964.0833333332569</c:v>
                </c:pt>
                <c:pt idx="1010">
                  <c:v>1964.1666666665901</c:v>
                </c:pt>
                <c:pt idx="1011">
                  <c:v>1964.2499999999234</c:v>
                </c:pt>
                <c:pt idx="1012">
                  <c:v>1964.3333333332566</c:v>
                </c:pt>
                <c:pt idx="1013">
                  <c:v>1964.4166666665899</c:v>
                </c:pt>
                <c:pt idx="1014">
                  <c:v>1964.4999999999231</c:v>
                </c:pt>
                <c:pt idx="1015">
                  <c:v>1964.5833333332564</c:v>
                </c:pt>
                <c:pt idx="1016">
                  <c:v>1964.6666666665897</c:v>
                </c:pt>
                <c:pt idx="1017">
                  <c:v>1964.7499999999229</c:v>
                </c:pt>
                <c:pt idx="1018">
                  <c:v>1964.8333333332562</c:v>
                </c:pt>
                <c:pt idx="1019">
                  <c:v>1964.9166666665894</c:v>
                </c:pt>
                <c:pt idx="1020">
                  <c:v>1964.9999999999227</c:v>
                </c:pt>
                <c:pt idx="1021">
                  <c:v>1965.083333333256</c:v>
                </c:pt>
                <c:pt idx="1022">
                  <c:v>1965.1666666665892</c:v>
                </c:pt>
                <c:pt idx="1023">
                  <c:v>1965.2499999999225</c:v>
                </c:pt>
                <c:pt idx="1024">
                  <c:v>1965.3333333332557</c:v>
                </c:pt>
                <c:pt idx="1025">
                  <c:v>1965.416666666589</c:v>
                </c:pt>
                <c:pt idx="1026">
                  <c:v>1965.4999999999222</c:v>
                </c:pt>
                <c:pt idx="1027">
                  <c:v>1965.5833333332555</c:v>
                </c:pt>
                <c:pt idx="1028">
                  <c:v>1965.6666666665888</c:v>
                </c:pt>
                <c:pt idx="1029">
                  <c:v>1965.749999999922</c:v>
                </c:pt>
                <c:pt idx="1030">
                  <c:v>1965.8333333332553</c:v>
                </c:pt>
                <c:pt idx="1031">
                  <c:v>1965.9166666665885</c:v>
                </c:pt>
                <c:pt idx="1032">
                  <c:v>1965.9999999999218</c:v>
                </c:pt>
                <c:pt idx="1033">
                  <c:v>1966.083333333255</c:v>
                </c:pt>
                <c:pt idx="1034">
                  <c:v>1966.1666666665883</c:v>
                </c:pt>
                <c:pt idx="1035">
                  <c:v>1966.2499999999216</c:v>
                </c:pt>
                <c:pt idx="1036">
                  <c:v>1966.3333333332548</c:v>
                </c:pt>
                <c:pt idx="1037">
                  <c:v>1966.4166666665881</c:v>
                </c:pt>
                <c:pt idx="1038">
                  <c:v>1966.4999999999213</c:v>
                </c:pt>
                <c:pt idx="1039">
                  <c:v>1966.5833333332546</c:v>
                </c:pt>
                <c:pt idx="1040">
                  <c:v>1966.6666666665878</c:v>
                </c:pt>
                <c:pt idx="1041">
                  <c:v>1966.7499999999211</c:v>
                </c:pt>
                <c:pt idx="1042">
                  <c:v>1966.8333333332544</c:v>
                </c:pt>
                <c:pt idx="1043">
                  <c:v>1966.9166666665876</c:v>
                </c:pt>
                <c:pt idx="1044">
                  <c:v>1966.9999999999209</c:v>
                </c:pt>
                <c:pt idx="1045">
                  <c:v>1967.0833333332541</c:v>
                </c:pt>
                <c:pt idx="1046">
                  <c:v>1967.1666666665874</c:v>
                </c:pt>
                <c:pt idx="1047">
                  <c:v>1967.2499999999206</c:v>
                </c:pt>
                <c:pt idx="1048">
                  <c:v>1967.3333333332539</c:v>
                </c:pt>
                <c:pt idx="1049">
                  <c:v>1967.4166666665872</c:v>
                </c:pt>
                <c:pt idx="1050">
                  <c:v>1967.4999999999204</c:v>
                </c:pt>
                <c:pt idx="1051">
                  <c:v>1967.5833333332537</c:v>
                </c:pt>
                <c:pt idx="1052">
                  <c:v>1967.6666666665869</c:v>
                </c:pt>
                <c:pt idx="1053">
                  <c:v>1967.7499999999202</c:v>
                </c:pt>
                <c:pt idx="1054">
                  <c:v>1967.8333333332534</c:v>
                </c:pt>
                <c:pt idx="1055">
                  <c:v>1967.9166666665867</c:v>
                </c:pt>
                <c:pt idx="1056">
                  <c:v>1967.99999999992</c:v>
                </c:pt>
                <c:pt idx="1057">
                  <c:v>1968.0833333332532</c:v>
                </c:pt>
                <c:pt idx="1058">
                  <c:v>1968.1666666665865</c:v>
                </c:pt>
                <c:pt idx="1059">
                  <c:v>1968.2499999999197</c:v>
                </c:pt>
                <c:pt idx="1060">
                  <c:v>1968.333333333253</c:v>
                </c:pt>
                <c:pt idx="1061">
                  <c:v>1968.4166666665863</c:v>
                </c:pt>
                <c:pt idx="1062">
                  <c:v>1968.4999999999195</c:v>
                </c:pt>
                <c:pt idx="1063">
                  <c:v>1968.5833333332528</c:v>
                </c:pt>
                <c:pt idx="1064">
                  <c:v>1968.666666666586</c:v>
                </c:pt>
                <c:pt idx="1065">
                  <c:v>1968.7499999999193</c:v>
                </c:pt>
                <c:pt idx="1066">
                  <c:v>1968.8333333332525</c:v>
                </c:pt>
                <c:pt idx="1067">
                  <c:v>1968.9166666665858</c:v>
                </c:pt>
                <c:pt idx="1068">
                  <c:v>1968.9999999999191</c:v>
                </c:pt>
                <c:pt idx="1069">
                  <c:v>1969.0833333332523</c:v>
                </c:pt>
                <c:pt idx="1070">
                  <c:v>1969.1666666665856</c:v>
                </c:pt>
                <c:pt idx="1071">
                  <c:v>1969.2499999999188</c:v>
                </c:pt>
                <c:pt idx="1072">
                  <c:v>1969.3333333332521</c:v>
                </c:pt>
                <c:pt idx="1073">
                  <c:v>1969.4166666665853</c:v>
                </c:pt>
                <c:pt idx="1074">
                  <c:v>1969.4999999999186</c:v>
                </c:pt>
                <c:pt idx="1075">
                  <c:v>1969.5833333332519</c:v>
                </c:pt>
                <c:pt idx="1076">
                  <c:v>1969.6666666665851</c:v>
                </c:pt>
                <c:pt idx="1077">
                  <c:v>1969.7499999999184</c:v>
                </c:pt>
                <c:pt idx="1078">
                  <c:v>1969.8333333332516</c:v>
                </c:pt>
                <c:pt idx="1079">
                  <c:v>1969.9166666665849</c:v>
                </c:pt>
                <c:pt idx="1080">
                  <c:v>1969.9999999999181</c:v>
                </c:pt>
                <c:pt idx="1081">
                  <c:v>1970.0833333332514</c:v>
                </c:pt>
                <c:pt idx="1082">
                  <c:v>1970.1666666665847</c:v>
                </c:pt>
                <c:pt idx="1083">
                  <c:v>1970.2499999999179</c:v>
                </c:pt>
                <c:pt idx="1084">
                  <c:v>1970.3333333332512</c:v>
                </c:pt>
                <c:pt idx="1085">
                  <c:v>1970.4166666665844</c:v>
                </c:pt>
                <c:pt idx="1086">
                  <c:v>1970.4999999999177</c:v>
                </c:pt>
                <c:pt idx="1087">
                  <c:v>1970.5833333332509</c:v>
                </c:pt>
                <c:pt idx="1088">
                  <c:v>1970.6666666665842</c:v>
                </c:pt>
                <c:pt idx="1089">
                  <c:v>1970.7499999999175</c:v>
                </c:pt>
                <c:pt idx="1090">
                  <c:v>1970.8333333332507</c:v>
                </c:pt>
                <c:pt idx="1091">
                  <c:v>1970.916666666584</c:v>
                </c:pt>
                <c:pt idx="1092">
                  <c:v>1970.9999999999172</c:v>
                </c:pt>
                <c:pt idx="1093">
                  <c:v>1971.0833333332505</c:v>
                </c:pt>
                <c:pt idx="1094">
                  <c:v>1971.1666666665838</c:v>
                </c:pt>
                <c:pt idx="1095">
                  <c:v>1971.249999999917</c:v>
                </c:pt>
                <c:pt idx="1096">
                  <c:v>1971.3333333332503</c:v>
                </c:pt>
                <c:pt idx="1097">
                  <c:v>1971.4166666665835</c:v>
                </c:pt>
                <c:pt idx="1098">
                  <c:v>1971.4999999999168</c:v>
                </c:pt>
                <c:pt idx="1099">
                  <c:v>1971.58333333325</c:v>
                </c:pt>
                <c:pt idx="1100">
                  <c:v>1971.6666666665833</c:v>
                </c:pt>
                <c:pt idx="1101">
                  <c:v>1971.7499999999166</c:v>
                </c:pt>
                <c:pt idx="1102">
                  <c:v>1971.8333333332498</c:v>
                </c:pt>
                <c:pt idx="1103">
                  <c:v>1971.9166666665831</c:v>
                </c:pt>
                <c:pt idx="1104">
                  <c:v>1971.9999999999163</c:v>
                </c:pt>
                <c:pt idx="1105">
                  <c:v>1972.0833333332496</c:v>
                </c:pt>
                <c:pt idx="1106">
                  <c:v>1972.1666666665828</c:v>
                </c:pt>
                <c:pt idx="1107">
                  <c:v>1972.2499999999161</c:v>
                </c:pt>
                <c:pt idx="1108">
                  <c:v>1972.3333333332494</c:v>
                </c:pt>
                <c:pt idx="1109">
                  <c:v>1972.4166666665826</c:v>
                </c:pt>
                <c:pt idx="1110">
                  <c:v>1972.4999999999159</c:v>
                </c:pt>
                <c:pt idx="1111">
                  <c:v>1972.5833333332491</c:v>
                </c:pt>
                <c:pt idx="1112">
                  <c:v>1972.6666666665824</c:v>
                </c:pt>
                <c:pt idx="1113">
                  <c:v>1972.7499999999156</c:v>
                </c:pt>
                <c:pt idx="1114">
                  <c:v>1972.8333333332489</c:v>
                </c:pt>
                <c:pt idx="1115">
                  <c:v>1972.9166666665822</c:v>
                </c:pt>
                <c:pt idx="1116">
                  <c:v>1972.9999999999154</c:v>
                </c:pt>
                <c:pt idx="1117">
                  <c:v>1973.0833333332487</c:v>
                </c:pt>
                <c:pt idx="1118">
                  <c:v>1973.1666666665819</c:v>
                </c:pt>
                <c:pt idx="1119">
                  <c:v>1973.2499999999152</c:v>
                </c:pt>
                <c:pt idx="1120">
                  <c:v>1973.3333333332484</c:v>
                </c:pt>
                <c:pt idx="1121">
                  <c:v>1973.4166666665817</c:v>
                </c:pt>
                <c:pt idx="1122">
                  <c:v>1973.499999999915</c:v>
                </c:pt>
                <c:pt idx="1123">
                  <c:v>1973.5833333332482</c:v>
                </c:pt>
                <c:pt idx="1124">
                  <c:v>1973.6666666665815</c:v>
                </c:pt>
                <c:pt idx="1125">
                  <c:v>1973.7499999999147</c:v>
                </c:pt>
                <c:pt idx="1126">
                  <c:v>1973.833333333248</c:v>
                </c:pt>
                <c:pt idx="1127">
                  <c:v>1973.9166666665812</c:v>
                </c:pt>
                <c:pt idx="1128">
                  <c:v>1973.9999999999145</c:v>
                </c:pt>
                <c:pt idx="1129">
                  <c:v>1974.0833333332478</c:v>
                </c:pt>
                <c:pt idx="1130">
                  <c:v>1974.166666666581</c:v>
                </c:pt>
                <c:pt idx="1131">
                  <c:v>1974.2499999999143</c:v>
                </c:pt>
                <c:pt idx="1132">
                  <c:v>1974.3333333332475</c:v>
                </c:pt>
                <c:pt idx="1133">
                  <c:v>1974.4166666665808</c:v>
                </c:pt>
                <c:pt idx="1134">
                  <c:v>1974.4999999999141</c:v>
                </c:pt>
                <c:pt idx="1135">
                  <c:v>1974.5833333332473</c:v>
                </c:pt>
                <c:pt idx="1136">
                  <c:v>1974.6666666665806</c:v>
                </c:pt>
                <c:pt idx="1137">
                  <c:v>1974.7499999999138</c:v>
                </c:pt>
                <c:pt idx="1138">
                  <c:v>1974.8333333332471</c:v>
                </c:pt>
                <c:pt idx="1139">
                  <c:v>1974.9166666665803</c:v>
                </c:pt>
                <c:pt idx="1140">
                  <c:v>1974.9999999999136</c:v>
                </c:pt>
                <c:pt idx="1141">
                  <c:v>1975.0833333332469</c:v>
                </c:pt>
                <c:pt idx="1142">
                  <c:v>1975.1666666665801</c:v>
                </c:pt>
                <c:pt idx="1143">
                  <c:v>1975.2499999999134</c:v>
                </c:pt>
                <c:pt idx="1144">
                  <c:v>1975.3333333332466</c:v>
                </c:pt>
                <c:pt idx="1145">
                  <c:v>1975.4166666665799</c:v>
                </c:pt>
                <c:pt idx="1146">
                  <c:v>1975.4999999999131</c:v>
                </c:pt>
                <c:pt idx="1147">
                  <c:v>1975.5833333332464</c:v>
                </c:pt>
                <c:pt idx="1148">
                  <c:v>1975.6666666665797</c:v>
                </c:pt>
                <c:pt idx="1149">
                  <c:v>1975.7499999999129</c:v>
                </c:pt>
                <c:pt idx="1150">
                  <c:v>1975.8333333332462</c:v>
                </c:pt>
                <c:pt idx="1151">
                  <c:v>1975.9166666665794</c:v>
                </c:pt>
                <c:pt idx="1152">
                  <c:v>1975.9999999999127</c:v>
                </c:pt>
                <c:pt idx="1153">
                  <c:v>1976.0833333332459</c:v>
                </c:pt>
                <c:pt idx="1154">
                  <c:v>1976.1666666665792</c:v>
                </c:pt>
                <c:pt idx="1155">
                  <c:v>1976.2499999999125</c:v>
                </c:pt>
                <c:pt idx="1156">
                  <c:v>1976.3333333332457</c:v>
                </c:pt>
                <c:pt idx="1157">
                  <c:v>1976.416666666579</c:v>
                </c:pt>
                <c:pt idx="1158">
                  <c:v>1976.4999999999122</c:v>
                </c:pt>
                <c:pt idx="1159">
                  <c:v>1976.5833333332455</c:v>
                </c:pt>
                <c:pt idx="1160">
                  <c:v>1976.6666666665787</c:v>
                </c:pt>
                <c:pt idx="1161">
                  <c:v>1976.749999999912</c:v>
                </c:pt>
                <c:pt idx="1162">
                  <c:v>1976.8333333332453</c:v>
                </c:pt>
                <c:pt idx="1163">
                  <c:v>1976.9166666665785</c:v>
                </c:pt>
                <c:pt idx="1164">
                  <c:v>1976.9999999999118</c:v>
                </c:pt>
                <c:pt idx="1165">
                  <c:v>1977.083333333245</c:v>
                </c:pt>
                <c:pt idx="1166">
                  <c:v>1977.1666666665783</c:v>
                </c:pt>
                <c:pt idx="1167">
                  <c:v>1977.2499999999116</c:v>
                </c:pt>
                <c:pt idx="1168">
                  <c:v>1977.3333333332448</c:v>
                </c:pt>
                <c:pt idx="1169">
                  <c:v>1977.4166666665781</c:v>
                </c:pt>
                <c:pt idx="1170">
                  <c:v>1977.4999999999113</c:v>
                </c:pt>
                <c:pt idx="1171">
                  <c:v>1977.5833333332446</c:v>
                </c:pt>
                <c:pt idx="1172">
                  <c:v>1977.6666666665778</c:v>
                </c:pt>
                <c:pt idx="1173">
                  <c:v>1977.7499999999111</c:v>
                </c:pt>
                <c:pt idx="1174">
                  <c:v>1977.8333333332444</c:v>
                </c:pt>
                <c:pt idx="1175">
                  <c:v>1977.9166666665776</c:v>
                </c:pt>
                <c:pt idx="1176">
                  <c:v>1977.9999999999109</c:v>
                </c:pt>
                <c:pt idx="1177">
                  <c:v>1978.0833333332441</c:v>
                </c:pt>
                <c:pt idx="1178">
                  <c:v>1978.1666666665774</c:v>
                </c:pt>
                <c:pt idx="1179">
                  <c:v>1978.2499999999106</c:v>
                </c:pt>
                <c:pt idx="1180">
                  <c:v>1978.3333333332439</c:v>
                </c:pt>
                <c:pt idx="1181">
                  <c:v>1978.4166666665772</c:v>
                </c:pt>
                <c:pt idx="1182">
                  <c:v>1978.4999999999104</c:v>
                </c:pt>
                <c:pt idx="1183">
                  <c:v>1978.5833333332437</c:v>
                </c:pt>
                <c:pt idx="1184">
                  <c:v>1978.6666666665769</c:v>
                </c:pt>
                <c:pt idx="1185">
                  <c:v>1978.7499999999102</c:v>
                </c:pt>
                <c:pt idx="1186">
                  <c:v>1978.8333333332434</c:v>
                </c:pt>
                <c:pt idx="1187">
                  <c:v>1978.9166666665767</c:v>
                </c:pt>
                <c:pt idx="1188">
                  <c:v>1978.99999999991</c:v>
                </c:pt>
                <c:pt idx="1189">
                  <c:v>1979.0833333332432</c:v>
                </c:pt>
                <c:pt idx="1190">
                  <c:v>1979.1666666665765</c:v>
                </c:pt>
                <c:pt idx="1191">
                  <c:v>1979.2499999999097</c:v>
                </c:pt>
                <c:pt idx="1192">
                  <c:v>1979.333333333243</c:v>
                </c:pt>
                <c:pt idx="1193">
                  <c:v>1979.4166666665762</c:v>
                </c:pt>
                <c:pt idx="1194">
                  <c:v>1979.4999999999095</c:v>
                </c:pt>
                <c:pt idx="1195">
                  <c:v>1979.5833333332428</c:v>
                </c:pt>
                <c:pt idx="1196">
                  <c:v>1979.666666666576</c:v>
                </c:pt>
                <c:pt idx="1197">
                  <c:v>1979.7499999999093</c:v>
                </c:pt>
                <c:pt idx="1198">
                  <c:v>1979.8333333332425</c:v>
                </c:pt>
                <c:pt idx="1199">
                  <c:v>1979.9166666665758</c:v>
                </c:pt>
                <c:pt idx="1200">
                  <c:v>1979.9999999999091</c:v>
                </c:pt>
                <c:pt idx="1201">
                  <c:v>1980.0833333332423</c:v>
                </c:pt>
                <c:pt idx="1202">
                  <c:v>1980.1666666665756</c:v>
                </c:pt>
                <c:pt idx="1203">
                  <c:v>1980.2499999999088</c:v>
                </c:pt>
                <c:pt idx="1204">
                  <c:v>1980.3333333332421</c:v>
                </c:pt>
                <c:pt idx="1205">
                  <c:v>1980.4166666665753</c:v>
                </c:pt>
                <c:pt idx="1206">
                  <c:v>1980.4999999999086</c:v>
                </c:pt>
                <c:pt idx="1207">
                  <c:v>1980.5833333332419</c:v>
                </c:pt>
                <c:pt idx="1208">
                  <c:v>1980.6666666665751</c:v>
                </c:pt>
                <c:pt idx="1209">
                  <c:v>1980.7499999999084</c:v>
                </c:pt>
                <c:pt idx="1210">
                  <c:v>1980.8333333332416</c:v>
                </c:pt>
                <c:pt idx="1211">
                  <c:v>1980.9166666665749</c:v>
                </c:pt>
                <c:pt idx="1212">
                  <c:v>1980.9999999999081</c:v>
                </c:pt>
                <c:pt idx="1213">
                  <c:v>1981.0833333332414</c:v>
                </c:pt>
                <c:pt idx="1214">
                  <c:v>1981.1666666665747</c:v>
                </c:pt>
                <c:pt idx="1215">
                  <c:v>1981.2499999999079</c:v>
                </c:pt>
                <c:pt idx="1216">
                  <c:v>1981.3333333332412</c:v>
                </c:pt>
                <c:pt idx="1217">
                  <c:v>1981.4166666665744</c:v>
                </c:pt>
                <c:pt idx="1218">
                  <c:v>1981.4999999999077</c:v>
                </c:pt>
                <c:pt idx="1219">
                  <c:v>1981.5833333332409</c:v>
                </c:pt>
                <c:pt idx="1220">
                  <c:v>1981.6666666665742</c:v>
                </c:pt>
                <c:pt idx="1221">
                  <c:v>1981.7499999999075</c:v>
                </c:pt>
                <c:pt idx="1222">
                  <c:v>1981.8333333332407</c:v>
                </c:pt>
                <c:pt idx="1223">
                  <c:v>1981.916666666574</c:v>
                </c:pt>
                <c:pt idx="1224">
                  <c:v>1981.9999999999072</c:v>
                </c:pt>
                <c:pt idx="1225">
                  <c:v>1982.0833333332405</c:v>
                </c:pt>
                <c:pt idx="1226">
                  <c:v>1982.1666666665737</c:v>
                </c:pt>
                <c:pt idx="1227">
                  <c:v>1982.249999999907</c:v>
                </c:pt>
                <c:pt idx="1228">
                  <c:v>1982.3333333332403</c:v>
                </c:pt>
                <c:pt idx="1229">
                  <c:v>1982.4166666665735</c:v>
                </c:pt>
                <c:pt idx="1230">
                  <c:v>1982.4999999999068</c:v>
                </c:pt>
                <c:pt idx="1231">
                  <c:v>1982.58333333324</c:v>
                </c:pt>
                <c:pt idx="1232">
                  <c:v>1982.6666666665733</c:v>
                </c:pt>
                <c:pt idx="1233">
                  <c:v>1982.7499999999065</c:v>
                </c:pt>
                <c:pt idx="1234">
                  <c:v>1982.8333333332398</c:v>
                </c:pt>
                <c:pt idx="1235">
                  <c:v>1982.9166666665731</c:v>
                </c:pt>
                <c:pt idx="1236">
                  <c:v>1982.9999999999063</c:v>
                </c:pt>
                <c:pt idx="1237">
                  <c:v>1983.0833333332396</c:v>
                </c:pt>
                <c:pt idx="1238">
                  <c:v>1983.1666666665728</c:v>
                </c:pt>
                <c:pt idx="1239">
                  <c:v>1983.2499999999061</c:v>
                </c:pt>
                <c:pt idx="1240">
                  <c:v>1983.3333333332394</c:v>
                </c:pt>
                <c:pt idx="1241">
                  <c:v>1983.4166666665726</c:v>
                </c:pt>
                <c:pt idx="1242">
                  <c:v>1983.4999999999059</c:v>
                </c:pt>
                <c:pt idx="1243">
                  <c:v>1983.5833333332391</c:v>
                </c:pt>
                <c:pt idx="1244">
                  <c:v>1983.6666666665724</c:v>
                </c:pt>
                <c:pt idx="1245">
                  <c:v>1983.7499999999056</c:v>
                </c:pt>
                <c:pt idx="1246">
                  <c:v>1983.8333333332389</c:v>
                </c:pt>
                <c:pt idx="1247">
                  <c:v>1983.9166666665722</c:v>
                </c:pt>
                <c:pt idx="1248">
                  <c:v>1983.9999999999054</c:v>
                </c:pt>
                <c:pt idx="1249">
                  <c:v>1984.0833333332387</c:v>
                </c:pt>
                <c:pt idx="1250">
                  <c:v>1984.1666666665719</c:v>
                </c:pt>
                <c:pt idx="1251">
                  <c:v>1984.2499999999052</c:v>
                </c:pt>
                <c:pt idx="1252">
                  <c:v>1984.3333333332384</c:v>
                </c:pt>
                <c:pt idx="1253">
                  <c:v>1984.4166666665717</c:v>
                </c:pt>
                <c:pt idx="1254">
                  <c:v>1984.499999999905</c:v>
                </c:pt>
                <c:pt idx="1255">
                  <c:v>1984.5833333332382</c:v>
                </c:pt>
                <c:pt idx="1256">
                  <c:v>1984.6666666665715</c:v>
                </c:pt>
                <c:pt idx="1257">
                  <c:v>1984.7499999999047</c:v>
                </c:pt>
                <c:pt idx="1258">
                  <c:v>1984.833333333238</c:v>
                </c:pt>
                <c:pt idx="1259">
                  <c:v>1984.9166666665712</c:v>
                </c:pt>
                <c:pt idx="1260">
                  <c:v>1984.9999999999045</c:v>
                </c:pt>
                <c:pt idx="1261">
                  <c:v>1985.0833333332378</c:v>
                </c:pt>
                <c:pt idx="1262">
                  <c:v>1985.166666666571</c:v>
                </c:pt>
                <c:pt idx="1263">
                  <c:v>1985.2499999999043</c:v>
                </c:pt>
                <c:pt idx="1264">
                  <c:v>1985.3333333332375</c:v>
                </c:pt>
                <c:pt idx="1265">
                  <c:v>1985.4166666665708</c:v>
                </c:pt>
                <c:pt idx="1266">
                  <c:v>1985.499999999904</c:v>
                </c:pt>
                <c:pt idx="1267">
                  <c:v>1985.5833333332373</c:v>
                </c:pt>
                <c:pt idx="1268">
                  <c:v>1985.6666666665706</c:v>
                </c:pt>
                <c:pt idx="1269">
                  <c:v>1985.7499999999038</c:v>
                </c:pt>
                <c:pt idx="1270">
                  <c:v>1985.8333333332371</c:v>
                </c:pt>
                <c:pt idx="1271">
                  <c:v>1985.9166666665703</c:v>
                </c:pt>
                <c:pt idx="1272">
                  <c:v>1985.9999999999036</c:v>
                </c:pt>
                <c:pt idx="1273">
                  <c:v>1986.0833333332369</c:v>
                </c:pt>
                <c:pt idx="1274">
                  <c:v>1986.1666666665701</c:v>
                </c:pt>
                <c:pt idx="1275">
                  <c:v>1986.2499999999034</c:v>
                </c:pt>
                <c:pt idx="1276">
                  <c:v>1986.3333333332366</c:v>
                </c:pt>
                <c:pt idx="1277">
                  <c:v>1986.4166666665699</c:v>
                </c:pt>
                <c:pt idx="1278">
                  <c:v>1986.4999999999031</c:v>
                </c:pt>
                <c:pt idx="1279">
                  <c:v>1986.5833333332364</c:v>
                </c:pt>
                <c:pt idx="1280">
                  <c:v>1986.6666666665697</c:v>
                </c:pt>
                <c:pt idx="1281">
                  <c:v>1986.7499999999029</c:v>
                </c:pt>
                <c:pt idx="1282">
                  <c:v>1986.8333333332362</c:v>
                </c:pt>
                <c:pt idx="1283">
                  <c:v>1986.9166666665694</c:v>
                </c:pt>
                <c:pt idx="1284">
                  <c:v>1986.9999999999027</c:v>
                </c:pt>
                <c:pt idx="1285">
                  <c:v>1987.0833333332359</c:v>
                </c:pt>
                <c:pt idx="1286">
                  <c:v>1987.1666666665692</c:v>
                </c:pt>
                <c:pt idx="1287">
                  <c:v>1987.2499999999025</c:v>
                </c:pt>
                <c:pt idx="1288">
                  <c:v>1987.3333333332357</c:v>
                </c:pt>
                <c:pt idx="1289">
                  <c:v>1987.416666666569</c:v>
                </c:pt>
                <c:pt idx="1290">
                  <c:v>1987.4999999999022</c:v>
                </c:pt>
                <c:pt idx="1291">
                  <c:v>1987.5833333332355</c:v>
                </c:pt>
                <c:pt idx="1292">
                  <c:v>1987.6666666665687</c:v>
                </c:pt>
                <c:pt idx="1293">
                  <c:v>1987.749999999902</c:v>
                </c:pt>
                <c:pt idx="1294">
                  <c:v>1987.8333333332353</c:v>
                </c:pt>
                <c:pt idx="1295">
                  <c:v>1987.9166666665685</c:v>
                </c:pt>
                <c:pt idx="1296">
                  <c:v>1987.9999999999018</c:v>
                </c:pt>
                <c:pt idx="1297">
                  <c:v>1988.083333333235</c:v>
                </c:pt>
                <c:pt idx="1298">
                  <c:v>1988.1666666665683</c:v>
                </c:pt>
                <c:pt idx="1299">
                  <c:v>1988.2499999999015</c:v>
                </c:pt>
                <c:pt idx="1300">
                  <c:v>1988.3333333332348</c:v>
                </c:pt>
                <c:pt idx="1301">
                  <c:v>1988.4166666665681</c:v>
                </c:pt>
                <c:pt idx="1302">
                  <c:v>1988.4999999999013</c:v>
                </c:pt>
                <c:pt idx="1303">
                  <c:v>1988.5833333332346</c:v>
                </c:pt>
                <c:pt idx="1304">
                  <c:v>1988.6666666665678</c:v>
                </c:pt>
                <c:pt idx="1305">
                  <c:v>1988.7499999999011</c:v>
                </c:pt>
                <c:pt idx="1306">
                  <c:v>1988.8333333332343</c:v>
                </c:pt>
                <c:pt idx="1307">
                  <c:v>1988.9166666665676</c:v>
                </c:pt>
                <c:pt idx="1308">
                  <c:v>1988.9999999999009</c:v>
                </c:pt>
                <c:pt idx="1309">
                  <c:v>1989.0833333332341</c:v>
                </c:pt>
                <c:pt idx="1310">
                  <c:v>1989.1666666665674</c:v>
                </c:pt>
                <c:pt idx="1311">
                  <c:v>1989.2499999999006</c:v>
                </c:pt>
                <c:pt idx="1312">
                  <c:v>1989.3333333332339</c:v>
                </c:pt>
                <c:pt idx="1313">
                  <c:v>1989.4166666665672</c:v>
                </c:pt>
                <c:pt idx="1314">
                  <c:v>1989.4999999999004</c:v>
                </c:pt>
                <c:pt idx="1315">
                  <c:v>1989.5833333332337</c:v>
                </c:pt>
                <c:pt idx="1316">
                  <c:v>1989.6666666665669</c:v>
                </c:pt>
                <c:pt idx="1317">
                  <c:v>1989.7499999999002</c:v>
                </c:pt>
                <c:pt idx="1318">
                  <c:v>1989.8333333332334</c:v>
                </c:pt>
                <c:pt idx="1319">
                  <c:v>1989.9166666665667</c:v>
                </c:pt>
                <c:pt idx="1320">
                  <c:v>1989.9999999999</c:v>
                </c:pt>
                <c:pt idx="1321">
                  <c:v>1990.0833333332332</c:v>
                </c:pt>
                <c:pt idx="1322">
                  <c:v>1990.1666666665665</c:v>
                </c:pt>
                <c:pt idx="1323">
                  <c:v>1990.2499999998997</c:v>
                </c:pt>
                <c:pt idx="1324">
                  <c:v>1990.333333333233</c:v>
                </c:pt>
                <c:pt idx="1325">
                  <c:v>1990.4166666665662</c:v>
                </c:pt>
                <c:pt idx="1326">
                  <c:v>1990.4999999998995</c:v>
                </c:pt>
                <c:pt idx="1327">
                  <c:v>1990.5833333332328</c:v>
                </c:pt>
                <c:pt idx="1328">
                  <c:v>1990.666666666566</c:v>
                </c:pt>
                <c:pt idx="1329">
                  <c:v>1990.7499999998993</c:v>
                </c:pt>
                <c:pt idx="1330">
                  <c:v>1990.8333333332325</c:v>
                </c:pt>
                <c:pt idx="1331">
                  <c:v>1990.9166666665658</c:v>
                </c:pt>
                <c:pt idx="1332">
                  <c:v>1990.999999999899</c:v>
                </c:pt>
                <c:pt idx="1333">
                  <c:v>1991.0833333332323</c:v>
                </c:pt>
                <c:pt idx="1334">
                  <c:v>1991.1666666665656</c:v>
                </c:pt>
                <c:pt idx="1335">
                  <c:v>1991.2499999998988</c:v>
                </c:pt>
                <c:pt idx="1336">
                  <c:v>1991.3333333332321</c:v>
                </c:pt>
                <c:pt idx="1337">
                  <c:v>1991.4166666665653</c:v>
                </c:pt>
                <c:pt idx="1338">
                  <c:v>1991.4999999998986</c:v>
                </c:pt>
                <c:pt idx="1339">
                  <c:v>1991.5833333332318</c:v>
                </c:pt>
                <c:pt idx="1340">
                  <c:v>1991.6666666665651</c:v>
                </c:pt>
                <c:pt idx="1341">
                  <c:v>1991.7499999998984</c:v>
                </c:pt>
                <c:pt idx="1342">
                  <c:v>1991.8333333332316</c:v>
                </c:pt>
                <c:pt idx="1343">
                  <c:v>1991.9166666665649</c:v>
                </c:pt>
                <c:pt idx="1344">
                  <c:v>1991.9999999998981</c:v>
                </c:pt>
                <c:pt idx="1345">
                  <c:v>1992.0833333332314</c:v>
                </c:pt>
                <c:pt idx="1346">
                  <c:v>1992.1666666665647</c:v>
                </c:pt>
                <c:pt idx="1347">
                  <c:v>1992.2499999998979</c:v>
                </c:pt>
                <c:pt idx="1348">
                  <c:v>1992.3333333332312</c:v>
                </c:pt>
                <c:pt idx="1349">
                  <c:v>1992.4166666665644</c:v>
                </c:pt>
                <c:pt idx="1350">
                  <c:v>1992.4999999998977</c:v>
                </c:pt>
                <c:pt idx="1351">
                  <c:v>1992.5833333332309</c:v>
                </c:pt>
                <c:pt idx="1352">
                  <c:v>1992.6666666665642</c:v>
                </c:pt>
                <c:pt idx="1353">
                  <c:v>1992.7499999998975</c:v>
                </c:pt>
                <c:pt idx="1354">
                  <c:v>1992.8333333332307</c:v>
                </c:pt>
                <c:pt idx="1355">
                  <c:v>1992.916666666564</c:v>
                </c:pt>
                <c:pt idx="1356">
                  <c:v>1992.9999999998972</c:v>
                </c:pt>
                <c:pt idx="1357">
                  <c:v>1993.0833333332305</c:v>
                </c:pt>
                <c:pt idx="1358">
                  <c:v>1993.1666666665637</c:v>
                </c:pt>
                <c:pt idx="1359">
                  <c:v>1993.249999999897</c:v>
                </c:pt>
                <c:pt idx="1360">
                  <c:v>1993.3333333332303</c:v>
                </c:pt>
                <c:pt idx="1361">
                  <c:v>1993.4166666665635</c:v>
                </c:pt>
                <c:pt idx="1362">
                  <c:v>1993.4999999998968</c:v>
                </c:pt>
                <c:pt idx="1363">
                  <c:v>1993.58333333323</c:v>
                </c:pt>
                <c:pt idx="1364">
                  <c:v>1993.6666666665633</c:v>
                </c:pt>
                <c:pt idx="1365">
                  <c:v>1993.7499999998965</c:v>
                </c:pt>
                <c:pt idx="1366">
                  <c:v>1993.8333333332298</c:v>
                </c:pt>
                <c:pt idx="1367">
                  <c:v>1993.9166666665631</c:v>
                </c:pt>
                <c:pt idx="1368">
                  <c:v>1993.9999999998963</c:v>
                </c:pt>
                <c:pt idx="1369">
                  <c:v>1994.0833333332296</c:v>
                </c:pt>
                <c:pt idx="1370">
                  <c:v>1994.1666666665628</c:v>
                </c:pt>
                <c:pt idx="1371">
                  <c:v>1994.2499999998961</c:v>
                </c:pt>
                <c:pt idx="1372">
                  <c:v>1994.3333333332293</c:v>
                </c:pt>
                <c:pt idx="1373">
                  <c:v>1994.4166666665626</c:v>
                </c:pt>
                <c:pt idx="1374">
                  <c:v>1994.4999999998959</c:v>
                </c:pt>
                <c:pt idx="1375">
                  <c:v>1994.5833333332291</c:v>
                </c:pt>
                <c:pt idx="1376">
                  <c:v>1994.6666666665624</c:v>
                </c:pt>
                <c:pt idx="1377">
                  <c:v>1994.7499999998956</c:v>
                </c:pt>
                <c:pt idx="1378">
                  <c:v>1994.8333333332289</c:v>
                </c:pt>
                <c:pt idx="1379">
                  <c:v>1994.9166666665622</c:v>
                </c:pt>
                <c:pt idx="1380">
                  <c:v>1994.9999999998954</c:v>
                </c:pt>
                <c:pt idx="1381">
                  <c:v>1995.0833333332287</c:v>
                </c:pt>
                <c:pt idx="1382">
                  <c:v>1995.1666666665619</c:v>
                </c:pt>
                <c:pt idx="1383">
                  <c:v>1995.2499999998952</c:v>
                </c:pt>
                <c:pt idx="1384">
                  <c:v>1995.3333333332284</c:v>
                </c:pt>
                <c:pt idx="1385">
                  <c:v>1995.4166666665617</c:v>
                </c:pt>
                <c:pt idx="1386">
                  <c:v>1995.499999999895</c:v>
                </c:pt>
                <c:pt idx="1387">
                  <c:v>1995.5833333332282</c:v>
                </c:pt>
                <c:pt idx="1388">
                  <c:v>1995.6666666665615</c:v>
                </c:pt>
                <c:pt idx="1389">
                  <c:v>1995.7499999998947</c:v>
                </c:pt>
                <c:pt idx="1390">
                  <c:v>1995.833333333228</c:v>
                </c:pt>
                <c:pt idx="1391">
                  <c:v>1995.9166666665612</c:v>
                </c:pt>
                <c:pt idx="1392">
                  <c:v>1995.9999999998945</c:v>
                </c:pt>
                <c:pt idx="1393">
                  <c:v>1996.0833333332278</c:v>
                </c:pt>
                <c:pt idx="1394">
                  <c:v>1996.166666666561</c:v>
                </c:pt>
                <c:pt idx="1395">
                  <c:v>1996.2499999998943</c:v>
                </c:pt>
                <c:pt idx="1396">
                  <c:v>1996.3333333332275</c:v>
                </c:pt>
                <c:pt idx="1397">
                  <c:v>1996.4166666665608</c:v>
                </c:pt>
                <c:pt idx="1398">
                  <c:v>1996.499999999894</c:v>
                </c:pt>
                <c:pt idx="1399">
                  <c:v>1996.5833333332273</c:v>
                </c:pt>
                <c:pt idx="1400">
                  <c:v>1996.6666666665606</c:v>
                </c:pt>
                <c:pt idx="1401">
                  <c:v>1996.7499999998938</c:v>
                </c:pt>
                <c:pt idx="1402">
                  <c:v>1996.8333333332271</c:v>
                </c:pt>
                <c:pt idx="1403">
                  <c:v>1996.9166666665603</c:v>
                </c:pt>
                <c:pt idx="1404">
                  <c:v>1996.9999999998936</c:v>
                </c:pt>
                <c:pt idx="1405">
                  <c:v>1997.0833333332268</c:v>
                </c:pt>
                <c:pt idx="1406">
                  <c:v>1997.1666666665601</c:v>
                </c:pt>
                <c:pt idx="1407">
                  <c:v>1997.2499999998934</c:v>
                </c:pt>
                <c:pt idx="1408">
                  <c:v>1997.3333333332266</c:v>
                </c:pt>
                <c:pt idx="1409">
                  <c:v>1997.4166666665599</c:v>
                </c:pt>
                <c:pt idx="1410">
                  <c:v>1997.4999999998931</c:v>
                </c:pt>
                <c:pt idx="1411">
                  <c:v>1997.5833333332264</c:v>
                </c:pt>
                <c:pt idx="1412">
                  <c:v>1997.6666666665596</c:v>
                </c:pt>
                <c:pt idx="1413">
                  <c:v>1997.7499999998929</c:v>
                </c:pt>
                <c:pt idx="1414">
                  <c:v>1997.8333333332262</c:v>
                </c:pt>
                <c:pt idx="1415">
                  <c:v>1997.9166666665594</c:v>
                </c:pt>
                <c:pt idx="1416">
                  <c:v>1997.9999999998927</c:v>
                </c:pt>
                <c:pt idx="1417">
                  <c:v>1998.0833333332259</c:v>
                </c:pt>
                <c:pt idx="1418">
                  <c:v>1998.1666666665592</c:v>
                </c:pt>
                <c:pt idx="1419">
                  <c:v>1998.2499999998925</c:v>
                </c:pt>
                <c:pt idx="1420">
                  <c:v>1998.3333333332257</c:v>
                </c:pt>
                <c:pt idx="1421">
                  <c:v>1998.416666666559</c:v>
                </c:pt>
                <c:pt idx="1422">
                  <c:v>1998.4999999998922</c:v>
                </c:pt>
                <c:pt idx="1423">
                  <c:v>1998.5833333332255</c:v>
                </c:pt>
                <c:pt idx="1424">
                  <c:v>1998.6666666665587</c:v>
                </c:pt>
                <c:pt idx="1425">
                  <c:v>1998.749999999892</c:v>
                </c:pt>
                <c:pt idx="1426">
                  <c:v>1998.8333333332253</c:v>
                </c:pt>
                <c:pt idx="1427">
                  <c:v>1998.9166666665585</c:v>
                </c:pt>
                <c:pt idx="1428">
                  <c:v>1998.9999999998918</c:v>
                </c:pt>
                <c:pt idx="1429">
                  <c:v>1999.083333333225</c:v>
                </c:pt>
                <c:pt idx="1430">
                  <c:v>1999.1666666665583</c:v>
                </c:pt>
                <c:pt idx="1431">
                  <c:v>1999.2499999998915</c:v>
                </c:pt>
                <c:pt idx="1432">
                  <c:v>1999.3333333332248</c:v>
                </c:pt>
                <c:pt idx="1433">
                  <c:v>1999.4166666665581</c:v>
                </c:pt>
                <c:pt idx="1434">
                  <c:v>1999.4999999998913</c:v>
                </c:pt>
                <c:pt idx="1435">
                  <c:v>1999.5833333332246</c:v>
                </c:pt>
                <c:pt idx="1436">
                  <c:v>1999.6666666665578</c:v>
                </c:pt>
                <c:pt idx="1437">
                  <c:v>1999.7499999998911</c:v>
                </c:pt>
                <c:pt idx="1438">
                  <c:v>1999.8333333332243</c:v>
                </c:pt>
                <c:pt idx="1439">
                  <c:v>1999.9166666665576</c:v>
                </c:pt>
                <c:pt idx="1440">
                  <c:v>1999.9999999998909</c:v>
                </c:pt>
                <c:pt idx="1441">
                  <c:v>2000.0833333332241</c:v>
                </c:pt>
                <c:pt idx="1442">
                  <c:v>2000.1666666665574</c:v>
                </c:pt>
                <c:pt idx="1443">
                  <c:v>2000.2499999998906</c:v>
                </c:pt>
                <c:pt idx="1444">
                  <c:v>2000.3333333332239</c:v>
                </c:pt>
                <c:pt idx="1445">
                  <c:v>2000.4166666665571</c:v>
                </c:pt>
                <c:pt idx="1446">
                  <c:v>2000.4999999998904</c:v>
                </c:pt>
                <c:pt idx="1447">
                  <c:v>2000.5833333332237</c:v>
                </c:pt>
                <c:pt idx="1448">
                  <c:v>2000.6666666665569</c:v>
                </c:pt>
                <c:pt idx="1449">
                  <c:v>2000.7499999998902</c:v>
                </c:pt>
                <c:pt idx="1450">
                  <c:v>2000.8333333332234</c:v>
                </c:pt>
                <c:pt idx="1451">
                  <c:v>2000.9166666665567</c:v>
                </c:pt>
                <c:pt idx="1452">
                  <c:v>2000.99999999989</c:v>
                </c:pt>
                <c:pt idx="1453">
                  <c:v>2001.0833333332232</c:v>
                </c:pt>
                <c:pt idx="1454">
                  <c:v>2001.1666666665565</c:v>
                </c:pt>
                <c:pt idx="1455">
                  <c:v>2001.2499999998897</c:v>
                </c:pt>
                <c:pt idx="1456">
                  <c:v>2001.333333333223</c:v>
                </c:pt>
                <c:pt idx="1457">
                  <c:v>2001.4166666665562</c:v>
                </c:pt>
                <c:pt idx="1458">
                  <c:v>2001.4999999998895</c:v>
                </c:pt>
                <c:pt idx="1459">
                  <c:v>2001.5833333332228</c:v>
                </c:pt>
                <c:pt idx="1460">
                  <c:v>2001.666666666556</c:v>
                </c:pt>
                <c:pt idx="1461">
                  <c:v>2001.7499999998893</c:v>
                </c:pt>
                <c:pt idx="1462">
                  <c:v>2001.8333333332225</c:v>
                </c:pt>
                <c:pt idx="1463">
                  <c:v>2001.9166666665558</c:v>
                </c:pt>
                <c:pt idx="1464">
                  <c:v>2001.999999999889</c:v>
                </c:pt>
                <c:pt idx="1465">
                  <c:v>2002.0833333332223</c:v>
                </c:pt>
                <c:pt idx="1466">
                  <c:v>2002.1666666665556</c:v>
                </c:pt>
                <c:pt idx="1467">
                  <c:v>2002.2499999998888</c:v>
                </c:pt>
                <c:pt idx="1468">
                  <c:v>2002.3333333332221</c:v>
                </c:pt>
                <c:pt idx="1469">
                  <c:v>2002.4166666665553</c:v>
                </c:pt>
                <c:pt idx="1470">
                  <c:v>2002.4999999998886</c:v>
                </c:pt>
                <c:pt idx="1471">
                  <c:v>2002.5833333332218</c:v>
                </c:pt>
                <c:pt idx="1472">
                  <c:v>2002.6666666665551</c:v>
                </c:pt>
                <c:pt idx="1473">
                  <c:v>2002.7499999998884</c:v>
                </c:pt>
                <c:pt idx="1474">
                  <c:v>2002.8333333332216</c:v>
                </c:pt>
                <c:pt idx="1475">
                  <c:v>2002.9166666665549</c:v>
                </c:pt>
                <c:pt idx="1476">
                  <c:v>2002.9999999998881</c:v>
                </c:pt>
                <c:pt idx="1477">
                  <c:v>2003.0833333332214</c:v>
                </c:pt>
                <c:pt idx="1478">
                  <c:v>2003.1666666665546</c:v>
                </c:pt>
                <c:pt idx="1479">
                  <c:v>2003.2499999998879</c:v>
                </c:pt>
                <c:pt idx="1480">
                  <c:v>2003.3333333332212</c:v>
                </c:pt>
                <c:pt idx="1481">
                  <c:v>2003.4166666665544</c:v>
                </c:pt>
                <c:pt idx="1482">
                  <c:v>2003.4999999998877</c:v>
                </c:pt>
                <c:pt idx="1483">
                  <c:v>2003.5833333332209</c:v>
                </c:pt>
                <c:pt idx="1484">
                  <c:v>2003.6666666665542</c:v>
                </c:pt>
                <c:pt idx="1485">
                  <c:v>2003.7499999998875</c:v>
                </c:pt>
                <c:pt idx="1486">
                  <c:v>2003.8333333332207</c:v>
                </c:pt>
                <c:pt idx="1487">
                  <c:v>2003.916666666554</c:v>
                </c:pt>
                <c:pt idx="1488">
                  <c:v>2003.9999999998872</c:v>
                </c:pt>
                <c:pt idx="1489">
                  <c:v>2004.0833333332205</c:v>
                </c:pt>
                <c:pt idx="1490">
                  <c:v>2004.1666666665537</c:v>
                </c:pt>
                <c:pt idx="1491">
                  <c:v>2004.249999999887</c:v>
                </c:pt>
                <c:pt idx="1492">
                  <c:v>2004.3333333332203</c:v>
                </c:pt>
                <c:pt idx="1493">
                  <c:v>2004.4166666665535</c:v>
                </c:pt>
                <c:pt idx="1494">
                  <c:v>2004.4999999998868</c:v>
                </c:pt>
                <c:pt idx="1495">
                  <c:v>2004.58333333322</c:v>
                </c:pt>
                <c:pt idx="1496">
                  <c:v>2004.6666666665533</c:v>
                </c:pt>
                <c:pt idx="1497">
                  <c:v>2004.7499999998865</c:v>
                </c:pt>
                <c:pt idx="1498">
                  <c:v>2004.8333333332198</c:v>
                </c:pt>
                <c:pt idx="1499">
                  <c:v>2004.9166666665531</c:v>
                </c:pt>
                <c:pt idx="1500">
                  <c:v>2004.9999999998863</c:v>
                </c:pt>
                <c:pt idx="1501">
                  <c:v>2005.0833333332196</c:v>
                </c:pt>
                <c:pt idx="1502">
                  <c:v>2005.1666666665528</c:v>
                </c:pt>
                <c:pt idx="1503">
                  <c:v>2005.2499999998861</c:v>
                </c:pt>
                <c:pt idx="1504">
                  <c:v>2005.3333333332193</c:v>
                </c:pt>
                <c:pt idx="1505">
                  <c:v>2005.4166666665526</c:v>
                </c:pt>
                <c:pt idx="1506">
                  <c:v>2005.4999999998859</c:v>
                </c:pt>
                <c:pt idx="1507">
                  <c:v>2005.5833333332191</c:v>
                </c:pt>
                <c:pt idx="1508">
                  <c:v>2005.6666666665524</c:v>
                </c:pt>
                <c:pt idx="1509">
                  <c:v>2005.7499999998856</c:v>
                </c:pt>
                <c:pt idx="1510">
                  <c:v>2005.8333333332189</c:v>
                </c:pt>
                <c:pt idx="1511">
                  <c:v>2005.9166666665521</c:v>
                </c:pt>
                <c:pt idx="1512">
                  <c:v>2005.9999999998854</c:v>
                </c:pt>
                <c:pt idx="1513">
                  <c:v>2006.0833333332187</c:v>
                </c:pt>
                <c:pt idx="1514">
                  <c:v>2006.1666666665519</c:v>
                </c:pt>
                <c:pt idx="1515">
                  <c:v>2006.2499999998852</c:v>
                </c:pt>
                <c:pt idx="1516">
                  <c:v>2006.3333333332184</c:v>
                </c:pt>
                <c:pt idx="1517">
                  <c:v>2006.4166666665517</c:v>
                </c:pt>
                <c:pt idx="1518">
                  <c:v>2006.4999999998849</c:v>
                </c:pt>
                <c:pt idx="1519">
                  <c:v>2006.5833333332182</c:v>
                </c:pt>
                <c:pt idx="1520">
                  <c:v>2006.6666666665515</c:v>
                </c:pt>
                <c:pt idx="1521">
                  <c:v>2006.7499999998847</c:v>
                </c:pt>
                <c:pt idx="1522">
                  <c:v>2006.833333333218</c:v>
                </c:pt>
                <c:pt idx="1523">
                  <c:v>2006.9166666665512</c:v>
                </c:pt>
                <c:pt idx="1524">
                  <c:v>2006.9999999998845</c:v>
                </c:pt>
                <c:pt idx="1525">
                  <c:v>2007.0833333332178</c:v>
                </c:pt>
                <c:pt idx="1526">
                  <c:v>2007.166666666551</c:v>
                </c:pt>
                <c:pt idx="1527">
                  <c:v>2007.2499999998843</c:v>
                </c:pt>
                <c:pt idx="1528">
                  <c:v>2007.3333333332175</c:v>
                </c:pt>
                <c:pt idx="1529">
                  <c:v>2007.4166666665508</c:v>
                </c:pt>
                <c:pt idx="1530">
                  <c:v>2007.499999999884</c:v>
                </c:pt>
                <c:pt idx="1531">
                  <c:v>2007.5833333332173</c:v>
                </c:pt>
                <c:pt idx="1532">
                  <c:v>2007.6666666665506</c:v>
                </c:pt>
                <c:pt idx="1533">
                  <c:v>2007.7499999998838</c:v>
                </c:pt>
                <c:pt idx="1534">
                  <c:v>2007.8333333332171</c:v>
                </c:pt>
                <c:pt idx="1535">
                  <c:v>2007.9166666665503</c:v>
                </c:pt>
                <c:pt idx="1536">
                  <c:v>2007.9999999998836</c:v>
                </c:pt>
                <c:pt idx="1537">
                  <c:v>2008.0833333332168</c:v>
                </c:pt>
                <c:pt idx="1538">
                  <c:v>2008.1666666665501</c:v>
                </c:pt>
                <c:pt idx="1539">
                  <c:v>2008.2499999998834</c:v>
                </c:pt>
                <c:pt idx="1540">
                  <c:v>2008.3333333332166</c:v>
                </c:pt>
                <c:pt idx="1541">
                  <c:v>2008.4166666665499</c:v>
                </c:pt>
                <c:pt idx="1542">
                  <c:v>2008.4999999998831</c:v>
                </c:pt>
                <c:pt idx="1543">
                  <c:v>2008.5833333332164</c:v>
                </c:pt>
                <c:pt idx="1544">
                  <c:v>2008.6666666665496</c:v>
                </c:pt>
                <c:pt idx="1545">
                  <c:v>2008.7499999998829</c:v>
                </c:pt>
                <c:pt idx="1546">
                  <c:v>2008.8333333332162</c:v>
                </c:pt>
                <c:pt idx="1547">
                  <c:v>2008.9166666665494</c:v>
                </c:pt>
                <c:pt idx="1548">
                  <c:v>2008.9999999998827</c:v>
                </c:pt>
                <c:pt idx="1549">
                  <c:v>2009.0833333332159</c:v>
                </c:pt>
                <c:pt idx="1550">
                  <c:v>2009.1666666665492</c:v>
                </c:pt>
                <c:pt idx="1551">
                  <c:v>2009.2499999998824</c:v>
                </c:pt>
                <c:pt idx="1552">
                  <c:v>2009.3333333332157</c:v>
                </c:pt>
                <c:pt idx="1553">
                  <c:v>2009.416666666549</c:v>
                </c:pt>
                <c:pt idx="1554">
                  <c:v>2009.4999999998822</c:v>
                </c:pt>
                <c:pt idx="1555">
                  <c:v>2009.5833333332155</c:v>
                </c:pt>
                <c:pt idx="1556">
                  <c:v>2009.6666666665487</c:v>
                </c:pt>
                <c:pt idx="1557">
                  <c:v>2009.749999999882</c:v>
                </c:pt>
                <c:pt idx="1558">
                  <c:v>2009.8333333332153</c:v>
                </c:pt>
                <c:pt idx="1559">
                  <c:v>2009.9166666665485</c:v>
                </c:pt>
                <c:pt idx="1560">
                  <c:v>2009.9999999998818</c:v>
                </c:pt>
                <c:pt idx="1561">
                  <c:v>2010.083333333215</c:v>
                </c:pt>
                <c:pt idx="1562">
                  <c:v>2010.1666666665483</c:v>
                </c:pt>
                <c:pt idx="1563">
                  <c:v>2010.2499999998815</c:v>
                </c:pt>
                <c:pt idx="1564">
                  <c:v>2010.3333333332148</c:v>
                </c:pt>
                <c:pt idx="1565">
                  <c:v>2010.4166666665481</c:v>
                </c:pt>
                <c:pt idx="1566">
                  <c:v>2010.4999999998813</c:v>
                </c:pt>
                <c:pt idx="1567">
                  <c:v>2010.5833333332146</c:v>
                </c:pt>
                <c:pt idx="1568">
                  <c:v>2010.6666666665478</c:v>
                </c:pt>
                <c:pt idx="1569">
                  <c:v>2010.7499999998811</c:v>
                </c:pt>
                <c:pt idx="1570">
                  <c:v>2010.8333333332143</c:v>
                </c:pt>
                <c:pt idx="1571">
                  <c:v>2010.9166666665476</c:v>
                </c:pt>
                <c:pt idx="1572">
                  <c:v>2010.9999999998809</c:v>
                </c:pt>
                <c:pt idx="1573">
                  <c:v>2011.0833333332141</c:v>
                </c:pt>
                <c:pt idx="1574">
                  <c:v>2011.1666666665474</c:v>
                </c:pt>
                <c:pt idx="1575">
                  <c:v>2011.2499999998806</c:v>
                </c:pt>
                <c:pt idx="1576">
                  <c:v>2011.3333333332139</c:v>
                </c:pt>
                <c:pt idx="1577">
                  <c:v>2011.4166666665471</c:v>
                </c:pt>
                <c:pt idx="1578">
                  <c:v>2011.4999999998804</c:v>
                </c:pt>
                <c:pt idx="1579">
                  <c:v>2011.5833333332137</c:v>
                </c:pt>
                <c:pt idx="1580">
                  <c:v>2011.6666666665469</c:v>
                </c:pt>
                <c:pt idx="1581">
                  <c:v>2011.7499999998802</c:v>
                </c:pt>
                <c:pt idx="1582">
                  <c:v>2011.8333333332134</c:v>
                </c:pt>
                <c:pt idx="1583">
                  <c:v>2011.9166666665467</c:v>
                </c:pt>
                <c:pt idx="1584">
                  <c:v>2011.9999999998799</c:v>
                </c:pt>
                <c:pt idx="1585">
                  <c:v>2012.0833333332132</c:v>
                </c:pt>
                <c:pt idx="1586">
                  <c:v>2012.1666666665465</c:v>
                </c:pt>
                <c:pt idx="1587">
                  <c:v>2012.2499999998797</c:v>
                </c:pt>
                <c:pt idx="1588">
                  <c:v>2012.333333333213</c:v>
                </c:pt>
                <c:pt idx="1589">
                  <c:v>2012.4166666665462</c:v>
                </c:pt>
                <c:pt idx="1590">
                  <c:v>2012.4999999998795</c:v>
                </c:pt>
                <c:pt idx="1591">
                  <c:v>2012.5833333332127</c:v>
                </c:pt>
                <c:pt idx="1592">
                  <c:v>2012.666666666546</c:v>
                </c:pt>
                <c:pt idx="1593">
                  <c:v>2012.7499999998793</c:v>
                </c:pt>
                <c:pt idx="1594">
                  <c:v>2012.8333333332125</c:v>
                </c:pt>
                <c:pt idx="1595">
                  <c:v>2012.9166666665458</c:v>
                </c:pt>
                <c:pt idx="1596">
                  <c:v>2012.999999999879</c:v>
                </c:pt>
                <c:pt idx="1597">
                  <c:v>2013.0833333332123</c:v>
                </c:pt>
                <c:pt idx="1598">
                  <c:v>2013.1666666665456</c:v>
                </c:pt>
                <c:pt idx="1599">
                  <c:v>2013.2499999998788</c:v>
                </c:pt>
                <c:pt idx="1600">
                  <c:v>2013.3333333332121</c:v>
                </c:pt>
                <c:pt idx="1601">
                  <c:v>2013.4166666665453</c:v>
                </c:pt>
                <c:pt idx="1602">
                  <c:v>2013.4999999998786</c:v>
                </c:pt>
                <c:pt idx="1603">
                  <c:v>2013.5833333332118</c:v>
                </c:pt>
                <c:pt idx="1604">
                  <c:v>2013.6666666665451</c:v>
                </c:pt>
                <c:pt idx="1605">
                  <c:v>2013.7499999998784</c:v>
                </c:pt>
                <c:pt idx="1606">
                  <c:v>2013.8333333332116</c:v>
                </c:pt>
                <c:pt idx="1607">
                  <c:v>2013.9166666665449</c:v>
                </c:pt>
                <c:pt idx="1608">
                  <c:v>2013.9999999998781</c:v>
                </c:pt>
                <c:pt idx="1609">
                  <c:v>2014.0833333332114</c:v>
                </c:pt>
                <c:pt idx="1610">
                  <c:v>2014.1666666665446</c:v>
                </c:pt>
                <c:pt idx="1611">
                  <c:v>2014.2499999998779</c:v>
                </c:pt>
                <c:pt idx="1612">
                  <c:v>2014.3333333332112</c:v>
                </c:pt>
                <c:pt idx="1613">
                  <c:v>2014.4166666665444</c:v>
                </c:pt>
                <c:pt idx="1614">
                  <c:v>2014.4999999998777</c:v>
                </c:pt>
                <c:pt idx="1615">
                  <c:v>2014.5833333332109</c:v>
                </c:pt>
                <c:pt idx="1616">
                  <c:v>2014.6666666665442</c:v>
                </c:pt>
                <c:pt idx="1617">
                  <c:v>2014.7499999998774</c:v>
                </c:pt>
                <c:pt idx="1618">
                  <c:v>2014.8333333332107</c:v>
                </c:pt>
                <c:pt idx="1619">
                  <c:v>2014.916666666544</c:v>
                </c:pt>
                <c:pt idx="1620">
                  <c:v>2014.9999999998772</c:v>
                </c:pt>
                <c:pt idx="1621">
                  <c:v>2015.0833333332105</c:v>
                </c:pt>
                <c:pt idx="1622">
                  <c:v>2015.1666666665437</c:v>
                </c:pt>
                <c:pt idx="1623">
                  <c:v>2015.249999999877</c:v>
                </c:pt>
                <c:pt idx="1624">
                  <c:v>2015.3333333332102</c:v>
                </c:pt>
                <c:pt idx="1625">
                  <c:v>2015.4166666665435</c:v>
                </c:pt>
                <c:pt idx="1626">
                  <c:v>2015.4999999998768</c:v>
                </c:pt>
                <c:pt idx="1627">
                  <c:v>2015.58333333321</c:v>
                </c:pt>
                <c:pt idx="1628">
                  <c:v>2015.6666666665433</c:v>
                </c:pt>
                <c:pt idx="1629">
                  <c:v>2015.7499999998765</c:v>
                </c:pt>
                <c:pt idx="1630">
                  <c:v>2015.8333333332098</c:v>
                </c:pt>
                <c:pt idx="1631">
                  <c:v>2015.9166666665431</c:v>
                </c:pt>
                <c:pt idx="1632">
                  <c:v>2015.9999999998763</c:v>
                </c:pt>
                <c:pt idx="1633">
                  <c:v>2016.0833333332096</c:v>
                </c:pt>
                <c:pt idx="1634">
                  <c:v>2016.1666666665428</c:v>
                </c:pt>
                <c:pt idx="1635">
                  <c:v>2016.2499999998761</c:v>
                </c:pt>
                <c:pt idx="1636">
                  <c:v>2016.3333333332093</c:v>
                </c:pt>
                <c:pt idx="1637">
                  <c:v>2016.4166666665426</c:v>
                </c:pt>
                <c:pt idx="1638">
                  <c:v>2016.4999999998759</c:v>
                </c:pt>
                <c:pt idx="1639">
                  <c:v>2016.5833333332091</c:v>
                </c:pt>
                <c:pt idx="1640">
                  <c:v>2016.6666666665424</c:v>
                </c:pt>
                <c:pt idx="1641">
                  <c:v>2016.7499999998756</c:v>
                </c:pt>
                <c:pt idx="1642">
                  <c:v>2016.8333333332089</c:v>
                </c:pt>
                <c:pt idx="1643">
                  <c:v>2016.9166666665421</c:v>
                </c:pt>
                <c:pt idx="1644">
                  <c:v>2016.9999999998754</c:v>
                </c:pt>
                <c:pt idx="1645">
                  <c:v>2017.0833333332087</c:v>
                </c:pt>
                <c:pt idx="1646">
                  <c:v>2017.1666666665419</c:v>
                </c:pt>
                <c:pt idx="1647">
                  <c:v>2017.2499999998752</c:v>
                </c:pt>
                <c:pt idx="1648">
                  <c:v>2017.3333333332084</c:v>
                </c:pt>
                <c:pt idx="1649">
                  <c:v>2017.4166666665417</c:v>
                </c:pt>
                <c:pt idx="1650">
                  <c:v>2017.4999999998749</c:v>
                </c:pt>
                <c:pt idx="1651">
                  <c:v>2017.5833333332082</c:v>
                </c:pt>
                <c:pt idx="1652">
                  <c:v>2017.6666666665415</c:v>
                </c:pt>
                <c:pt idx="1653">
                  <c:v>2017.7499999998747</c:v>
                </c:pt>
                <c:pt idx="1654">
                  <c:v>2017.833333333208</c:v>
                </c:pt>
                <c:pt idx="1655">
                  <c:v>2017.9166666665412</c:v>
                </c:pt>
                <c:pt idx="1656">
                  <c:v>2017.9999999998745</c:v>
                </c:pt>
                <c:pt idx="1657">
                  <c:v>2018.0833333332077</c:v>
                </c:pt>
                <c:pt idx="1658">
                  <c:v>2018.166666666541</c:v>
                </c:pt>
                <c:pt idx="1659">
                  <c:v>2018.2499999998743</c:v>
                </c:pt>
                <c:pt idx="1660">
                  <c:v>2018.3333333332075</c:v>
                </c:pt>
                <c:pt idx="1661">
                  <c:v>2018.4166666665408</c:v>
                </c:pt>
                <c:pt idx="1662">
                  <c:v>2018.499999999874</c:v>
                </c:pt>
                <c:pt idx="1663">
                  <c:v>2018.5833333332073</c:v>
                </c:pt>
                <c:pt idx="1664">
                  <c:v>2018.6666666665406</c:v>
                </c:pt>
                <c:pt idx="1665">
                  <c:v>2018.7499999998738</c:v>
                </c:pt>
                <c:pt idx="1666">
                  <c:v>2018.8333333332071</c:v>
                </c:pt>
                <c:pt idx="1667">
                  <c:v>2018.9166666665403</c:v>
                </c:pt>
                <c:pt idx="1668">
                  <c:v>2018.9999999998736</c:v>
                </c:pt>
                <c:pt idx="1669">
                  <c:v>2019.0833333332068</c:v>
                </c:pt>
                <c:pt idx="1670">
                  <c:v>2019.1666666665401</c:v>
                </c:pt>
                <c:pt idx="1671">
                  <c:v>2019.2499999998734</c:v>
                </c:pt>
                <c:pt idx="1672">
                  <c:v>2019.3333333332066</c:v>
                </c:pt>
                <c:pt idx="1673">
                  <c:v>2019.4166666665399</c:v>
                </c:pt>
                <c:pt idx="1674">
                  <c:v>2019.4999999998731</c:v>
                </c:pt>
                <c:pt idx="1675">
                  <c:v>2019.5833333332064</c:v>
                </c:pt>
                <c:pt idx="1676">
                  <c:v>2019.6666666665396</c:v>
                </c:pt>
                <c:pt idx="1677">
                  <c:v>2019.7499999998729</c:v>
                </c:pt>
                <c:pt idx="1678">
                  <c:v>2019.8333333332062</c:v>
                </c:pt>
                <c:pt idx="1679">
                  <c:v>2019.9166666665394</c:v>
                </c:pt>
              </c:numCache>
            </c:numRef>
          </c:xVal>
          <c:yVal>
            <c:numRef>
              <c:f>compactUp!$AH$22:$AH$1701</c:f>
              <c:numCache>
                <c:formatCode>General</c:formatCode>
                <c:ptCount val="1680"/>
                <c:pt idx="12">
                  <c:v>-1.6894373356053899E-2</c:v>
                </c:pt>
                <c:pt idx="13">
                  <c:v>-2.7009960099760727E-2</c:v>
                </c:pt>
                <c:pt idx="14">
                  <c:v>-2.9367055787923563E-2</c:v>
                </c:pt>
                <c:pt idx="15">
                  <c:v>-1.1196367974008692E-2</c:v>
                </c:pt>
                <c:pt idx="16">
                  <c:v>-0.32268994513879512</c:v>
                </c:pt>
                <c:pt idx="17">
                  <c:v>-0.27815398875655617</c:v>
                </c:pt>
                <c:pt idx="18">
                  <c:v>-0.26761639803760101</c:v>
                </c:pt>
                <c:pt idx="19">
                  <c:v>-0.27615871554117405</c:v>
                </c:pt>
                <c:pt idx="20">
                  <c:v>-0.3120502400815659</c:v>
                </c:pt>
                <c:pt idx="21">
                  <c:v>-0.29146365635060545</c:v>
                </c:pt>
                <c:pt idx="22">
                  <c:v>-0.46003031983854881</c:v>
                </c:pt>
                <c:pt idx="23">
                  <c:v>-0.4017946819682463</c:v>
                </c:pt>
                <c:pt idx="24">
                  <c:v>-0.4133389765896176</c:v>
                </c:pt>
                <c:pt idx="25">
                  <c:v>-0.39378014056767546</c:v>
                </c:pt>
                <c:pt idx="26">
                  <c:v>-0.40433951273848001</c:v>
                </c:pt>
                <c:pt idx="27">
                  <c:v>-0.41825700831962331</c:v>
                </c:pt>
                <c:pt idx="28">
                  <c:v>-0.8832844460664554</c:v>
                </c:pt>
                <c:pt idx="29">
                  <c:v>-1.0571937191878367</c:v>
                </c:pt>
                <c:pt idx="30">
                  <c:v>-1.093186537918903</c:v>
                </c:pt>
                <c:pt idx="31">
                  <c:v>-1.0903770248636306</c:v>
                </c:pt>
                <c:pt idx="32">
                  <c:v>-1.1104606480136827</c:v>
                </c:pt>
                <c:pt idx="33">
                  <c:v>-1.1249472277574681</c:v>
                </c:pt>
                <c:pt idx="34">
                  <c:v>-0.99896090820886652</c:v>
                </c:pt>
                <c:pt idx="35">
                  <c:v>-0.94492357144090944</c:v>
                </c:pt>
                <c:pt idx="36">
                  <c:v>-0.88132008867247524</c:v>
                </c:pt>
                <c:pt idx="37">
                  <c:v>-0.89392438770979521</c:v>
                </c:pt>
                <c:pt idx="38">
                  <c:v>-0.8758434151077088</c:v>
                </c:pt>
                <c:pt idx="39">
                  <c:v>-0.79419462556935438</c:v>
                </c:pt>
                <c:pt idx="40">
                  <c:v>-0.84793640368841516</c:v>
                </c:pt>
                <c:pt idx="41">
                  <c:v>-0.6852575258029121</c:v>
                </c:pt>
                <c:pt idx="42">
                  <c:v>-0.88525201519423735</c:v>
                </c:pt>
                <c:pt idx="43">
                  <c:v>-0.67848321101508802</c:v>
                </c:pt>
                <c:pt idx="44">
                  <c:v>-0.93750259869736363</c:v>
                </c:pt>
                <c:pt idx="45">
                  <c:v>-0.66321559825348919</c:v>
                </c:pt>
                <c:pt idx="46">
                  <c:v>-0.93296386673268106</c:v>
                </c:pt>
                <c:pt idx="47">
                  <c:v>-0.66122980864970804</c:v>
                </c:pt>
                <c:pt idx="48">
                  <c:v>-0.87501867862530525</c:v>
                </c:pt>
                <c:pt idx="49">
                  <c:v>-0.65865690856437442</c:v>
                </c:pt>
                <c:pt idx="50">
                  <c:v>-0.89528119572602938</c:v>
                </c:pt>
                <c:pt idx="51">
                  <c:v>-0.60446755422063048</c:v>
                </c:pt>
                <c:pt idx="52">
                  <c:v>-4.2729438293725039E-2</c:v>
                </c:pt>
                <c:pt idx="53">
                  <c:v>-2.6546755559501034E-2</c:v>
                </c:pt>
                <c:pt idx="54">
                  <c:v>2.7460804974513225E-2</c:v>
                </c:pt>
                <c:pt idx="55">
                  <c:v>1.0792461244402252E-2</c:v>
                </c:pt>
                <c:pt idx="56">
                  <c:v>-2.9603378349031859E-2</c:v>
                </c:pt>
                <c:pt idx="57">
                  <c:v>-8.5263988422440429E-3</c:v>
                </c:pt>
                <c:pt idx="58">
                  <c:v>-3.7654706196704343E-2</c:v>
                </c:pt>
                <c:pt idx="59">
                  <c:v>-5.5946442817185832E-2</c:v>
                </c:pt>
                <c:pt idx="60">
                  <c:v>-6.9964706873832855E-2</c:v>
                </c:pt>
                <c:pt idx="61">
                  <c:v>-4.1205970190305502E-2</c:v>
                </c:pt>
                <c:pt idx="62">
                  <c:v>-8.3162836848393873E-4</c:v>
                </c:pt>
                <c:pt idx="63">
                  <c:v>-0.11882622303712786</c:v>
                </c:pt>
                <c:pt idx="64">
                  <c:v>-0.57265572146648192</c:v>
                </c:pt>
                <c:pt idx="65">
                  <c:v>-0.46934726552195072</c:v>
                </c:pt>
                <c:pt idx="66">
                  <c:v>-0.52201979046981661</c:v>
                </c:pt>
                <c:pt idx="67">
                  <c:v>-0.47868188528720967</c:v>
                </c:pt>
                <c:pt idx="68">
                  <c:v>-0.53562123415357454</c:v>
                </c:pt>
                <c:pt idx="69">
                  <c:v>-0.52250140207688256</c:v>
                </c:pt>
                <c:pt idx="70">
                  <c:v>-0.57996641072572319</c:v>
                </c:pt>
                <c:pt idx="71">
                  <c:v>-0.52451341547416452</c:v>
                </c:pt>
                <c:pt idx="72">
                  <c:v>-0.54646714042509181</c:v>
                </c:pt>
                <c:pt idx="73">
                  <c:v>-0.53175250071640423</c:v>
                </c:pt>
                <c:pt idx="74">
                  <c:v>-0.53624756983774646</c:v>
                </c:pt>
                <c:pt idx="75">
                  <c:v>-0.47911153141284402</c:v>
                </c:pt>
                <c:pt idx="76">
                  <c:v>-0.80409320410423757</c:v>
                </c:pt>
                <c:pt idx="77">
                  <c:v>-0.81027699451047552</c:v>
                </c:pt>
                <c:pt idx="78">
                  <c:v>-0.86832831830723933</c:v>
                </c:pt>
                <c:pt idx="79">
                  <c:v>-0.90393337759383674</c:v>
                </c:pt>
                <c:pt idx="80">
                  <c:v>-0.91864117098715237</c:v>
                </c:pt>
                <c:pt idx="81">
                  <c:v>-0.92330546713779571</c:v>
                </c:pt>
                <c:pt idx="82">
                  <c:v>-1.068591013982759</c:v>
                </c:pt>
                <c:pt idx="83">
                  <c:v>-1.0889041352079696</c:v>
                </c:pt>
                <c:pt idx="84">
                  <c:v>-1.0511613988929529</c:v>
                </c:pt>
                <c:pt idx="85">
                  <c:v>-1.0417624564073895</c:v>
                </c:pt>
                <c:pt idx="86">
                  <c:v>-1.0808532734447791</c:v>
                </c:pt>
                <c:pt idx="87">
                  <c:v>-1.0687066828875942</c:v>
                </c:pt>
                <c:pt idx="88">
                  <c:v>-2.0366678011040057E-2</c:v>
                </c:pt>
                <c:pt idx="89">
                  <c:v>2.8316981404709507E-2</c:v>
                </c:pt>
                <c:pt idx="90">
                  <c:v>6.8337118547260628E-2</c:v>
                </c:pt>
                <c:pt idx="91">
                  <c:v>4.2975543923757159E-2</c:v>
                </c:pt>
                <c:pt idx="92">
                  <c:v>5.0517255483054357E-2</c:v>
                </c:pt>
                <c:pt idx="93">
                  <c:v>5.4535186194193008E-2</c:v>
                </c:pt>
                <c:pt idx="94">
                  <c:v>0.32996201730378905</c:v>
                </c:pt>
                <c:pt idx="95">
                  <c:v>0.35692203370360875</c:v>
                </c:pt>
                <c:pt idx="96">
                  <c:v>0.35133626034612153</c:v>
                </c:pt>
                <c:pt idx="97">
                  <c:v>0.37069979409171572</c:v>
                </c:pt>
                <c:pt idx="98">
                  <c:v>0.38510592944241984</c:v>
                </c:pt>
                <c:pt idx="99">
                  <c:v>0.29285041305680604</c:v>
                </c:pt>
                <c:pt idx="100">
                  <c:v>0.84632255987012994</c:v>
                </c:pt>
                <c:pt idx="101">
                  <c:v>0.60740126530966465</c:v>
                </c:pt>
                <c:pt idx="102">
                  <c:v>0.77722255705509324</c:v>
                </c:pt>
                <c:pt idx="103">
                  <c:v>0.67261353646697231</c:v>
                </c:pt>
                <c:pt idx="104">
                  <c:v>0.77558938274610456</c:v>
                </c:pt>
                <c:pt idx="105">
                  <c:v>0.70265204715963381</c:v>
                </c:pt>
                <c:pt idx="106">
                  <c:v>0.7496483102071364</c:v>
                </c:pt>
                <c:pt idx="107">
                  <c:v>0.71178459221214729</c:v>
                </c:pt>
                <c:pt idx="108">
                  <c:v>0.71339475787297146</c:v>
                </c:pt>
                <c:pt idx="109">
                  <c:v>0.69270370948718185</c:v>
                </c:pt>
                <c:pt idx="110">
                  <c:v>0.7328129381977041</c:v>
                </c:pt>
                <c:pt idx="111">
                  <c:v>0.66969191277537587</c:v>
                </c:pt>
                <c:pt idx="112">
                  <c:v>-0.65615311637444218</c:v>
                </c:pt>
                <c:pt idx="113">
                  <c:v>-0.26236896833364987</c:v>
                </c:pt>
                <c:pt idx="114">
                  <c:v>-0.40891385386173962</c:v>
                </c:pt>
                <c:pt idx="115">
                  <c:v>-0.36601409039918531</c:v>
                </c:pt>
                <c:pt idx="116">
                  <c:v>-0.40327938196418611</c:v>
                </c:pt>
                <c:pt idx="117">
                  <c:v>-0.38388331781170459</c:v>
                </c:pt>
                <c:pt idx="118">
                  <c:v>-0.60352703792769791</c:v>
                </c:pt>
                <c:pt idx="119">
                  <c:v>-0.48938855936740799</c:v>
                </c:pt>
                <c:pt idx="120">
                  <c:v>-0.52715911869596166</c:v>
                </c:pt>
                <c:pt idx="121">
                  <c:v>-0.49386384861444887</c:v>
                </c:pt>
                <c:pt idx="122">
                  <c:v>-0.55472578709093712</c:v>
                </c:pt>
                <c:pt idx="123">
                  <c:v>-0.48385512453701918</c:v>
                </c:pt>
                <c:pt idx="124">
                  <c:v>-0.88281485334927856</c:v>
                </c:pt>
                <c:pt idx="125">
                  <c:v>-0.98560416152706298</c:v>
                </c:pt>
                <c:pt idx="126">
                  <c:v>-0.99803784158835629</c:v>
                </c:pt>
                <c:pt idx="127">
                  <c:v>-0.9951534262389663</c:v>
                </c:pt>
                <c:pt idx="128">
                  <c:v>-1.0319261403340552</c:v>
                </c:pt>
                <c:pt idx="129">
                  <c:v>-1.0436501626694563</c:v>
                </c:pt>
                <c:pt idx="130">
                  <c:v>-0.70415250413143748</c:v>
                </c:pt>
                <c:pt idx="131">
                  <c:v>-0.61034432690856899</c:v>
                </c:pt>
                <c:pt idx="132">
                  <c:v>-0.5616792993011066</c:v>
                </c:pt>
                <c:pt idx="133">
                  <c:v>-0.54080402411102291</c:v>
                </c:pt>
                <c:pt idx="134">
                  <c:v>-0.52821710714425452</c:v>
                </c:pt>
                <c:pt idx="135">
                  <c:v>-0.50186368137905524</c:v>
                </c:pt>
                <c:pt idx="136">
                  <c:v>-0.14467481733413881</c:v>
                </c:pt>
                <c:pt idx="137">
                  <c:v>-0.21467316199212164</c:v>
                </c:pt>
                <c:pt idx="138">
                  <c:v>-0.23906105189139612</c:v>
                </c:pt>
                <c:pt idx="139">
                  <c:v>-0.21716899736528872</c:v>
                </c:pt>
                <c:pt idx="140">
                  <c:v>-0.22891327904144182</c:v>
                </c:pt>
                <c:pt idx="141">
                  <c:v>-0.24855910410759052</c:v>
                </c:pt>
                <c:pt idx="142">
                  <c:v>-0.15283896976214864</c:v>
                </c:pt>
                <c:pt idx="143">
                  <c:v>-0.1634632702330038</c:v>
                </c:pt>
                <c:pt idx="144">
                  <c:v>-0.11356806913046341</c:v>
                </c:pt>
                <c:pt idx="145">
                  <c:v>-0.15716105551874535</c:v>
                </c:pt>
                <c:pt idx="146">
                  <c:v>-0.1362948375313778</c:v>
                </c:pt>
                <c:pt idx="147">
                  <c:v>-8.0586134033036716E-2</c:v>
                </c:pt>
                <c:pt idx="148">
                  <c:v>-0.41357268812252956</c:v>
                </c:pt>
                <c:pt idx="149">
                  <c:v>-0.42294093321878101</c:v>
                </c:pt>
                <c:pt idx="150">
                  <c:v>-0.42984983415131028</c:v>
                </c:pt>
                <c:pt idx="151">
                  <c:v>-0.45687590524642896</c:v>
                </c:pt>
                <c:pt idx="152">
                  <c:v>-0.52736462760619429</c:v>
                </c:pt>
                <c:pt idx="153">
                  <c:v>-0.49215933645473042</c:v>
                </c:pt>
                <c:pt idx="154">
                  <c:v>-0.66568939676240779</c:v>
                </c:pt>
                <c:pt idx="155">
                  <c:v>-0.75809663126046689</c:v>
                </c:pt>
                <c:pt idx="156">
                  <c:v>-0.69587631219528223</c:v>
                </c:pt>
                <c:pt idx="157">
                  <c:v>-0.67231518873636076</c:v>
                </c:pt>
                <c:pt idx="158">
                  <c:v>-0.68224559391983397</c:v>
                </c:pt>
                <c:pt idx="159">
                  <c:v>-0.75840626137716005</c:v>
                </c:pt>
                <c:pt idx="160">
                  <c:v>4.3174806524827275E-2</c:v>
                </c:pt>
                <c:pt idx="161">
                  <c:v>-1.9080684824108879E-2</c:v>
                </c:pt>
                <c:pt idx="162">
                  <c:v>4.999533973890849E-2</c:v>
                </c:pt>
                <c:pt idx="163">
                  <c:v>5.5783660732529716E-2</c:v>
                </c:pt>
                <c:pt idx="164">
                  <c:v>2.6702958447835518E-2</c:v>
                </c:pt>
                <c:pt idx="165">
                  <c:v>2.7033022797018608E-2</c:v>
                </c:pt>
                <c:pt idx="166">
                  <c:v>0.15136749554615955</c:v>
                </c:pt>
                <c:pt idx="167">
                  <c:v>0.15423096844017778</c:v>
                </c:pt>
                <c:pt idx="168">
                  <c:v>0.12378572172952715</c:v>
                </c:pt>
                <c:pt idx="169">
                  <c:v>0.1296743237992066</c:v>
                </c:pt>
                <c:pt idx="170">
                  <c:v>0.19799357856877273</c:v>
                </c:pt>
                <c:pt idx="171">
                  <c:v>0.12883579420791538</c:v>
                </c:pt>
                <c:pt idx="172">
                  <c:v>-0.53169481128906027</c:v>
                </c:pt>
                <c:pt idx="173">
                  <c:v>-0.81734569044732253</c:v>
                </c:pt>
                <c:pt idx="174">
                  <c:v>-0.94805285827584229</c:v>
                </c:pt>
                <c:pt idx="175">
                  <c:v>-0.95866536054484097</c:v>
                </c:pt>
                <c:pt idx="176">
                  <c:v>-0.9934056706942539</c:v>
                </c:pt>
                <c:pt idx="177">
                  <c:v>-1.029038935127172</c:v>
                </c:pt>
                <c:pt idx="178">
                  <c:v>-1.1528492534618979</c:v>
                </c:pt>
                <c:pt idx="179">
                  <c:v>-1.1523451219378644</c:v>
                </c:pt>
                <c:pt idx="180">
                  <c:v>-1.1502108060238119</c:v>
                </c:pt>
                <c:pt idx="181">
                  <c:v>-1.1528664466202505</c:v>
                </c:pt>
                <c:pt idx="182">
                  <c:v>-1.1527720848530241</c:v>
                </c:pt>
                <c:pt idx="183">
                  <c:v>-1.1423048073708937</c:v>
                </c:pt>
                <c:pt idx="184">
                  <c:v>-0.23905575435303478</c:v>
                </c:pt>
                <c:pt idx="185">
                  <c:v>-0.55733212542329569</c:v>
                </c:pt>
                <c:pt idx="186">
                  <c:v>-0.44026306255555037</c:v>
                </c:pt>
                <c:pt idx="187">
                  <c:v>-0.50045733544113136</c:v>
                </c:pt>
                <c:pt idx="188">
                  <c:v>-0.49432932396745133</c:v>
                </c:pt>
                <c:pt idx="189">
                  <c:v>-0.48427463618369238</c:v>
                </c:pt>
                <c:pt idx="190">
                  <c:v>-0.34406614707963656</c:v>
                </c:pt>
                <c:pt idx="191">
                  <c:v>-0.39923024151368675</c:v>
                </c:pt>
                <c:pt idx="192">
                  <c:v>-0.32429891101516406</c:v>
                </c:pt>
                <c:pt idx="193">
                  <c:v>-0.34525456059112497</c:v>
                </c:pt>
                <c:pt idx="194">
                  <c:v>-0.35913147563598891</c:v>
                </c:pt>
                <c:pt idx="195">
                  <c:v>-0.37732721766664923</c:v>
                </c:pt>
                <c:pt idx="196">
                  <c:v>0.38164354622140884</c:v>
                </c:pt>
                <c:pt idx="197">
                  <c:v>0.23083173041299168</c:v>
                </c:pt>
                <c:pt idx="198">
                  <c:v>0.30699887148533644</c:v>
                </c:pt>
                <c:pt idx="199">
                  <c:v>0.27788692220895317</c:v>
                </c:pt>
                <c:pt idx="200">
                  <c:v>0.27899868892479618</c:v>
                </c:pt>
                <c:pt idx="201">
                  <c:v>0.29058006739621656</c:v>
                </c:pt>
                <c:pt idx="202">
                  <c:v>0.27566243647176725</c:v>
                </c:pt>
                <c:pt idx="203">
                  <c:v>0.25885128825830028</c:v>
                </c:pt>
                <c:pt idx="204">
                  <c:v>0.23975346477216095</c:v>
                </c:pt>
                <c:pt idx="205">
                  <c:v>0.25257133919280828</c:v>
                </c:pt>
                <c:pt idx="206">
                  <c:v>0.27847753867867231</c:v>
                </c:pt>
                <c:pt idx="207">
                  <c:v>0.21860410182938814</c:v>
                </c:pt>
                <c:pt idx="208">
                  <c:v>-0.84729523373981197</c:v>
                </c:pt>
                <c:pt idx="209">
                  <c:v>-0.88435204894648856</c:v>
                </c:pt>
                <c:pt idx="210">
                  <c:v>-0.90027518374165905</c:v>
                </c:pt>
                <c:pt idx="211">
                  <c:v>-0.83572577031592976</c:v>
                </c:pt>
                <c:pt idx="212">
                  <c:v>-0.98379392542186717</c:v>
                </c:pt>
                <c:pt idx="213">
                  <c:v>-0.78733480576507087</c:v>
                </c:pt>
                <c:pt idx="214">
                  <c:v>-1.1065575203489055</c:v>
                </c:pt>
                <c:pt idx="215">
                  <c:v>-0.69535313897350193</c:v>
                </c:pt>
                <c:pt idx="216">
                  <c:v>-1.1284406382661061</c:v>
                </c:pt>
                <c:pt idx="217">
                  <c:v>-0.61162312228565607</c:v>
                </c:pt>
                <c:pt idx="218">
                  <c:v>-1.1520796455212488</c:v>
                </c:pt>
                <c:pt idx="219">
                  <c:v>-0.46494650543240079</c:v>
                </c:pt>
                <c:pt idx="220">
                  <c:v>-0.87709387149872176</c:v>
                </c:pt>
                <c:pt idx="221">
                  <c:v>-0.93603618231981012</c:v>
                </c:pt>
                <c:pt idx="222">
                  <c:v>-0.94542700516763511</c:v>
                </c:pt>
                <c:pt idx="223">
                  <c:v>-0.9640248072672285</c:v>
                </c:pt>
                <c:pt idx="224">
                  <c:v>-0.96987740938582989</c:v>
                </c:pt>
                <c:pt idx="225">
                  <c:v>-0.9788553161310497</c:v>
                </c:pt>
                <c:pt idx="226">
                  <c:v>-0.3708772799476564</c:v>
                </c:pt>
                <c:pt idx="227">
                  <c:v>-0.25657667805729817</c:v>
                </c:pt>
                <c:pt idx="228">
                  <c:v>-0.22391426960646144</c:v>
                </c:pt>
                <c:pt idx="229">
                  <c:v>-0.19737462889731605</c:v>
                </c:pt>
                <c:pt idx="230">
                  <c:v>-0.21497943433924277</c:v>
                </c:pt>
                <c:pt idx="231">
                  <c:v>-0.22374085006645464</c:v>
                </c:pt>
                <c:pt idx="232">
                  <c:v>0.50820305933694954</c:v>
                </c:pt>
                <c:pt idx="233">
                  <c:v>0.71206309233949672</c:v>
                </c:pt>
                <c:pt idx="234">
                  <c:v>0.75217374228341349</c:v>
                </c:pt>
                <c:pt idx="235">
                  <c:v>0.76118315022907423</c:v>
                </c:pt>
                <c:pt idx="236">
                  <c:v>0.78612669707552507</c:v>
                </c:pt>
                <c:pt idx="237">
                  <c:v>0.78287411035490995</c:v>
                </c:pt>
                <c:pt idx="238">
                  <c:v>0.81046743704477808</c:v>
                </c:pt>
                <c:pt idx="239">
                  <c:v>0.81305261088177327</c:v>
                </c:pt>
                <c:pt idx="240">
                  <c:v>0.79127553582619437</c:v>
                </c:pt>
                <c:pt idx="241">
                  <c:v>0.78680622129152444</c:v>
                </c:pt>
                <c:pt idx="242">
                  <c:v>0.79645393140491649</c:v>
                </c:pt>
                <c:pt idx="243">
                  <c:v>0.80808478886421975</c:v>
                </c:pt>
                <c:pt idx="244">
                  <c:v>-8.3976902116210617E-2</c:v>
                </c:pt>
                <c:pt idx="245">
                  <c:v>-0.16864429202795334</c:v>
                </c:pt>
                <c:pt idx="246">
                  <c:v>-0.21426491832790034</c:v>
                </c:pt>
                <c:pt idx="247">
                  <c:v>-0.2198264666216494</c:v>
                </c:pt>
                <c:pt idx="248">
                  <c:v>-0.23900749385548456</c:v>
                </c:pt>
                <c:pt idx="249">
                  <c:v>-0.23227381105668676</c:v>
                </c:pt>
                <c:pt idx="250">
                  <c:v>-0.41818940214580735</c:v>
                </c:pt>
                <c:pt idx="251">
                  <c:v>-0.45215476274232291</c:v>
                </c:pt>
                <c:pt idx="252">
                  <c:v>-0.4110888364283628</c:v>
                </c:pt>
                <c:pt idx="253">
                  <c:v>-0.41376555746661292</c:v>
                </c:pt>
                <c:pt idx="254">
                  <c:v>-0.44462806183173864</c:v>
                </c:pt>
                <c:pt idx="255">
                  <c:v>-0.4079682184171971</c:v>
                </c:pt>
                <c:pt idx="256">
                  <c:v>-0.28147239383798672</c:v>
                </c:pt>
                <c:pt idx="257">
                  <c:v>-0.27331081834088783</c:v>
                </c:pt>
                <c:pt idx="258">
                  <c:v>-0.25012212024557889</c:v>
                </c:pt>
                <c:pt idx="259">
                  <c:v>-0.28219757501504777</c:v>
                </c:pt>
                <c:pt idx="260">
                  <c:v>-0.30049294183801267</c:v>
                </c:pt>
                <c:pt idx="261">
                  <c:v>-0.27813959931388105</c:v>
                </c:pt>
                <c:pt idx="262">
                  <c:v>-0.22460475725456464</c:v>
                </c:pt>
                <c:pt idx="263">
                  <c:v>-0.25840906213790138</c:v>
                </c:pt>
                <c:pt idx="264">
                  <c:v>-0.23254633337239702</c:v>
                </c:pt>
                <c:pt idx="265">
                  <c:v>-0.20708885727992768</c:v>
                </c:pt>
                <c:pt idx="266">
                  <c:v>-0.2166372119553808</c:v>
                </c:pt>
                <c:pt idx="267">
                  <c:v>-0.29223966484076369</c:v>
                </c:pt>
                <c:pt idx="268">
                  <c:v>0.8111628887170671</c:v>
                </c:pt>
                <c:pt idx="269">
                  <c:v>0.38250716017140163</c:v>
                </c:pt>
                <c:pt idx="270">
                  <c:v>0.6029698396890969</c:v>
                </c:pt>
                <c:pt idx="271">
                  <c:v>0.51101429595774495</c:v>
                </c:pt>
                <c:pt idx="272">
                  <c:v>0.58637875377393434</c:v>
                </c:pt>
                <c:pt idx="273">
                  <c:v>0.53351971236665463</c:v>
                </c:pt>
                <c:pt idx="274">
                  <c:v>0.49524818387671032</c:v>
                </c:pt>
                <c:pt idx="275">
                  <c:v>0.5203846827147014</c:v>
                </c:pt>
                <c:pt idx="276">
                  <c:v>0.45797784326598123</c:v>
                </c:pt>
                <c:pt idx="277">
                  <c:v>0.47940078084572579</c:v>
                </c:pt>
                <c:pt idx="278">
                  <c:v>0.48974035629369672</c:v>
                </c:pt>
                <c:pt idx="279">
                  <c:v>0.48781605350600477</c:v>
                </c:pt>
                <c:pt idx="280">
                  <c:v>-0.4067531543377555</c:v>
                </c:pt>
                <c:pt idx="281">
                  <c:v>-1.1517330345983523</c:v>
                </c:pt>
                <c:pt idx="282">
                  <c:v>-0.58723322000471034</c:v>
                </c:pt>
                <c:pt idx="283">
                  <c:v>-1.1108500964576935</c:v>
                </c:pt>
                <c:pt idx="284">
                  <c:v>-0.658117679301647</c:v>
                </c:pt>
                <c:pt idx="285">
                  <c:v>-1.1061521448911797</c:v>
                </c:pt>
                <c:pt idx="286">
                  <c:v>-0.62791966322393822</c:v>
                </c:pt>
                <c:pt idx="287">
                  <c:v>-1.0855199918756702</c:v>
                </c:pt>
                <c:pt idx="288">
                  <c:v>-0.60439852562995555</c:v>
                </c:pt>
                <c:pt idx="289">
                  <c:v>-1.0586034433171991</c:v>
                </c:pt>
                <c:pt idx="290">
                  <c:v>-0.67735389484487607</c:v>
                </c:pt>
                <c:pt idx="291">
                  <c:v>-0.95278592060319089</c:v>
                </c:pt>
                <c:pt idx="292">
                  <c:v>0.50512892858265457</c:v>
                </c:pt>
                <c:pt idx="293">
                  <c:v>0.29224853355725122</c:v>
                </c:pt>
                <c:pt idx="294">
                  <c:v>0.35677337113713958</c:v>
                </c:pt>
                <c:pt idx="295">
                  <c:v>0.31649618547544778</c:v>
                </c:pt>
                <c:pt idx="296">
                  <c:v>0.33572447262790484</c:v>
                </c:pt>
                <c:pt idx="297">
                  <c:v>0.36255073262878912</c:v>
                </c:pt>
                <c:pt idx="298">
                  <c:v>0.31675486337525971</c:v>
                </c:pt>
                <c:pt idx="299">
                  <c:v>0.2920451702268253</c:v>
                </c:pt>
                <c:pt idx="300">
                  <c:v>0.30695455522464543</c:v>
                </c:pt>
                <c:pt idx="301">
                  <c:v>0.31304533696190462</c:v>
                </c:pt>
                <c:pt idx="302">
                  <c:v>0.29353080034391521</c:v>
                </c:pt>
                <c:pt idx="303">
                  <c:v>0.26514152737279562</c:v>
                </c:pt>
                <c:pt idx="304">
                  <c:v>0.74974714754697613</c:v>
                </c:pt>
                <c:pt idx="305">
                  <c:v>0.79988510796068857</c:v>
                </c:pt>
                <c:pt idx="306">
                  <c:v>0.8229940578045748</c:v>
                </c:pt>
                <c:pt idx="307">
                  <c:v>0.83403672342317359</c:v>
                </c:pt>
                <c:pt idx="308">
                  <c:v>0.83691352107058492</c:v>
                </c:pt>
                <c:pt idx="309">
                  <c:v>0.8407292065048424</c:v>
                </c:pt>
                <c:pt idx="310">
                  <c:v>0.67388471701933994</c:v>
                </c:pt>
                <c:pt idx="311">
                  <c:v>0.63959223310879765</c:v>
                </c:pt>
                <c:pt idx="312">
                  <c:v>0.54774814191303134</c:v>
                </c:pt>
                <c:pt idx="313">
                  <c:v>0.53693126779276135</c:v>
                </c:pt>
                <c:pt idx="314">
                  <c:v>0.55257396486586696</c:v>
                </c:pt>
                <c:pt idx="315">
                  <c:v>0.52624892872674911</c:v>
                </c:pt>
                <c:pt idx="316">
                  <c:v>-0.41383493807965166</c:v>
                </c:pt>
                <c:pt idx="317">
                  <c:v>-0.77798520232696822</c:v>
                </c:pt>
                <c:pt idx="318">
                  <c:v>-0.91407076147037003</c:v>
                </c:pt>
                <c:pt idx="319">
                  <c:v>-0.92900763525483432</c:v>
                </c:pt>
                <c:pt idx="320">
                  <c:v>-0.94153623254218954</c:v>
                </c:pt>
                <c:pt idx="321">
                  <c:v>-0.97140740923909508</c:v>
                </c:pt>
                <c:pt idx="322">
                  <c:v>-0.5465479247419518</c:v>
                </c:pt>
                <c:pt idx="323">
                  <c:v>-0.40850807913408183</c:v>
                </c:pt>
                <c:pt idx="324">
                  <c:v>-0.35105149643195133</c:v>
                </c:pt>
                <c:pt idx="325">
                  <c:v>-0.36465210320397623</c:v>
                </c:pt>
                <c:pt idx="326">
                  <c:v>-0.36768059905574779</c:v>
                </c:pt>
                <c:pt idx="327">
                  <c:v>-0.28557502358967224</c:v>
                </c:pt>
                <c:pt idx="328">
                  <c:v>2.7558191942150201E-2</c:v>
                </c:pt>
                <c:pt idx="329">
                  <c:v>8.0231858726473926E-2</c:v>
                </c:pt>
                <c:pt idx="330">
                  <c:v>7.7027367354221304E-2</c:v>
                </c:pt>
                <c:pt idx="331">
                  <c:v>5.6186901100218983E-2</c:v>
                </c:pt>
                <c:pt idx="332">
                  <c:v>6.3895750156737485E-2</c:v>
                </c:pt>
                <c:pt idx="333">
                  <c:v>6.5114409973536375E-2</c:v>
                </c:pt>
                <c:pt idx="334">
                  <c:v>0.12891367294433512</c:v>
                </c:pt>
                <c:pt idx="335">
                  <c:v>0.10619076051244389</c:v>
                </c:pt>
                <c:pt idx="336">
                  <c:v>0.13552375558018839</c:v>
                </c:pt>
                <c:pt idx="337">
                  <c:v>0.12521347989100648</c:v>
                </c:pt>
                <c:pt idx="338">
                  <c:v>0.1453163590486807</c:v>
                </c:pt>
                <c:pt idx="339">
                  <c:v>0.10107426766545366</c:v>
                </c:pt>
                <c:pt idx="340">
                  <c:v>-1.1280512980830879</c:v>
                </c:pt>
                <c:pt idx="341">
                  <c:v>-0.49413975269015387</c:v>
                </c:pt>
                <c:pt idx="342">
                  <c:v>-1.0590684548984222</c:v>
                </c:pt>
                <c:pt idx="343">
                  <c:v>-0.62904758492827439</c:v>
                </c:pt>
                <c:pt idx="344">
                  <c:v>-0.85485249368277738</c:v>
                </c:pt>
                <c:pt idx="345">
                  <c:v>-0.63661418479730114</c:v>
                </c:pt>
                <c:pt idx="346">
                  <c:v>-0.59632530145846219</c:v>
                </c:pt>
                <c:pt idx="347">
                  <c:v>-0.62202682442539969</c:v>
                </c:pt>
                <c:pt idx="348">
                  <c:v>-0.76966214712893322</c:v>
                </c:pt>
                <c:pt idx="349">
                  <c:v>-0.56650738702067005</c:v>
                </c:pt>
                <c:pt idx="350">
                  <c:v>-0.83238918999492195</c:v>
                </c:pt>
                <c:pt idx="351">
                  <c:v>-0.4861132720697996</c:v>
                </c:pt>
                <c:pt idx="352">
                  <c:v>-0.7011271913264453</c:v>
                </c:pt>
                <c:pt idx="353">
                  <c:v>-1.1149848098647286</c:v>
                </c:pt>
                <c:pt idx="354">
                  <c:v>-0.94359626552861109</c:v>
                </c:pt>
                <c:pt idx="355">
                  <c:v>-1.0984366697286612</c:v>
                </c:pt>
                <c:pt idx="356">
                  <c:v>-1.0002277553138899</c:v>
                </c:pt>
                <c:pt idx="357">
                  <c:v>-1.0796852269493302</c:v>
                </c:pt>
                <c:pt idx="358">
                  <c:v>-1.0082555731400502</c:v>
                </c:pt>
                <c:pt idx="359">
                  <c:v>-1.055659496582978</c:v>
                </c:pt>
                <c:pt idx="360">
                  <c:v>-0.99893450136514705</c:v>
                </c:pt>
                <c:pt idx="361">
                  <c:v>-1.0125155667909038</c:v>
                </c:pt>
                <c:pt idx="362">
                  <c:v>-1.0693753510922783</c:v>
                </c:pt>
                <c:pt idx="363">
                  <c:v>-0.81513845552375819</c:v>
                </c:pt>
                <c:pt idx="364">
                  <c:v>0.69251818726232617</c:v>
                </c:pt>
                <c:pt idx="365">
                  <c:v>0.31069639164632257</c:v>
                </c:pt>
                <c:pt idx="366">
                  <c:v>0.47312017364217573</c:v>
                </c:pt>
                <c:pt idx="367">
                  <c:v>0.4030919826080982</c:v>
                </c:pt>
                <c:pt idx="368">
                  <c:v>0.45425034274232512</c:v>
                </c:pt>
                <c:pt idx="369">
                  <c:v>0.43271923593557671</c:v>
                </c:pt>
                <c:pt idx="370">
                  <c:v>0.4417442368206429</c:v>
                </c:pt>
                <c:pt idx="371">
                  <c:v>0.43586316992533658</c:v>
                </c:pt>
                <c:pt idx="372">
                  <c:v>0.39668259196421973</c:v>
                </c:pt>
                <c:pt idx="373">
                  <c:v>0.42883184052690526</c:v>
                </c:pt>
                <c:pt idx="374">
                  <c:v>0.43032955546613327</c:v>
                </c:pt>
                <c:pt idx="375">
                  <c:v>0.37284671771983369</c:v>
                </c:pt>
                <c:pt idx="376">
                  <c:v>-0.13564584182377218</c:v>
                </c:pt>
                <c:pt idx="377">
                  <c:v>-0.15866744562510399</c:v>
                </c:pt>
                <c:pt idx="378">
                  <c:v>-0.16148519860359489</c:v>
                </c:pt>
                <c:pt idx="379">
                  <c:v>-0.14370231168050565</c:v>
                </c:pt>
                <c:pt idx="380">
                  <c:v>-0.13933328715330484</c:v>
                </c:pt>
                <c:pt idx="381">
                  <c:v>-0.18343007573507578</c:v>
                </c:pt>
                <c:pt idx="382">
                  <c:v>-4.9570326341941445E-2</c:v>
                </c:pt>
                <c:pt idx="383">
                  <c:v>-3.2996437261771136E-2</c:v>
                </c:pt>
                <c:pt idx="384">
                  <c:v>-3.4464610374197638E-2</c:v>
                </c:pt>
                <c:pt idx="385">
                  <c:v>-6.2905023928480491E-2</c:v>
                </c:pt>
                <c:pt idx="386">
                  <c:v>-2.0444751969169617E-2</c:v>
                </c:pt>
                <c:pt idx="387">
                  <c:v>3.6626034502254573E-2</c:v>
                </c:pt>
                <c:pt idx="388">
                  <c:v>-0.44985637475103812</c:v>
                </c:pt>
                <c:pt idx="389">
                  <c:v>-0.49939556414091257</c:v>
                </c:pt>
                <c:pt idx="390">
                  <c:v>-0.58142272834974629</c:v>
                </c:pt>
                <c:pt idx="391">
                  <c:v>-0.62804891449061828</c:v>
                </c:pt>
                <c:pt idx="392">
                  <c:v>-0.65447954173717393</c:v>
                </c:pt>
                <c:pt idx="393">
                  <c:v>-0.65237108962583767</c:v>
                </c:pt>
                <c:pt idx="394">
                  <c:v>-0.68798065238541517</c:v>
                </c:pt>
                <c:pt idx="395">
                  <c:v>-0.70586556408222556</c:v>
                </c:pt>
                <c:pt idx="396">
                  <c:v>-0.60241189051645483</c:v>
                </c:pt>
                <c:pt idx="397">
                  <c:v>-0.59440689016837456</c:v>
                </c:pt>
                <c:pt idx="398">
                  <c:v>-0.64233349654692873</c:v>
                </c:pt>
                <c:pt idx="399">
                  <c:v>-0.59023768748841809</c:v>
                </c:pt>
                <c:pt idx="400">
                  <c:v>0.74483674976113645</c:v>
                </c:pt>
                <c:pt idx="401">
                  <c:v>0.45543797006024667</c:v>
                </c:pt>
                <c:pt idx="402">
                  <c:v>0.64903645690786216</c:v>
                </c:pt>
                <c:pt idx="403">
                  <c:v>0.53076729491933317</c:v>
                </c:pt>
                <c:pt idx="404">
                  <c:v>0.55216323776015031</c:v>
                </c:pt>
                <c:pt idx="405">
                  <c:v>0.48032852294959871</c:v>
                </c:pt>
                <c:pt idx="406">
                  <c:v>0.83313976585731764</c:v>
                </c:pt>
                <c:pt idx="407">
                  <c:v>0.76622340826729451</c:v>
                </c:pt>
                <c:pt idx="408">
                  <c:v>0.83503032790027254</c:v>
                </c:pt>
                <c:pt idx="409">
                  <c:v>0.80279404613201866</c:v>
                </c:pt>
                <c:pt idx="410">
                  <c:v>0.82838076310526321</c:v>
                </c:pt>
                <c:pt idx="411">
                  <c:v>0.8431382764944354</c:v>
                </c:pt>
                <c:pt idx="412">
                  <c:v>0.566701267206835</c:v>
                </c:pt>
                <c:pt idx="413">
                  <c:v>0.64577234525079841</c:v>
                </c:pt>
                <c:pt idx="414">
                  <c:v>0.63244775215676552</c:v>
                </c:pt>
                <c:pt idx="415">
                  <c:v>0.63932482862371265</c:v>
                </c:pt>
                <c:pt idx="416">
                  <c:v>0.68546108840584263</c:v>
                </c:pt>
                <c:pt idx="417">
                  <c:v>0.63710393265690091</c:v>
                </c:pt>
                <c:pt idx="418">
                  <c:v>0.79318855469715943</c:v>
                </c:pt>
                <c:pt idx="419">
                  <c:v>0.70851135556111322</c:v>
                </c:pt>
                <c:pt idx="420">
                  <c:v>0.73218233672844424</c:v>
                </c:pt>
                <c:pt idx="421">
                  <c:v>0.70058501322165634</c:v>
                </c:pt>
                <c:pt idx="422">
                  <c:v>0.75087959725924414</c:v>
                </c:pt>
                <c:pt idx="423">
                  <c:v>0.68072126527542609</c:v>
                </c:pt>
                <c:pt idx="424">
                  <c:v>-7.4855168267774372E-2</c:v>
                </c:pt>
                <c:pt idx="425">
                  <c:v>-2.6270220682973328E-2</c:v>
                </c:pt>
                <c:pt idx="426">
                  <c:v>-8.5479437813227116E-2</c:v>
                </c:pt>
                <c:pt idx="427">
                  <c:v>-8.7331202254586252E-2</c:v>
                </c:pt>
                <c:pt idx="428">
                  <c:v>-5.6953245210713641E-2</c:v>
                </c:pt>
                <c:pt idx="429">
                  <c:v>-8.9855381891331479E-2</c:v>
                </c:pt>
                <c:pt idx="430">
                  <c:v>-8.7500476050350343E-2</c:v>
                </c:pt>
                <c:pt idx="431">
                  <c:v>-9.5439292945068824E-2</c:v>
                </c:pt>
                <c:pt idx="432">
                  <c:v>-4.5947624843174342E-2</c:v>
                </c:pt>
                <c:pt idx="433">
                  <c:v>-8.0686356507303353E-2</c:v>
                </c:pt>
                <c:pt idx="434">
                  <c:v>-9.2098153404048561E-2</c:v>
                </c:pt>
                <c:pt idx="435">
                  <c:v>-2.826172883923149E-2</c:v>
                </c:pt>
                <c:pt idx="436">
                  <c:v>-0.33307713769991509</c:v>
                </c:pt>
                <c:pt idx="437">
                  <c:v>-0.32869720548363551</c:v>
                </c:pt>
                <c:pt idx="438">
                  <c:v>-0.32274405559473218</c:v>
                </c:pt>
                <c:pt idx="439">
                  <c:v>-0.33395621402174569</c:v>
                </c:pt>
                <c:pt idx="440">
                  <c:v>-0.39890823265515529</c:v>
                </c:pt>
                <c:pt idx="441">
                  <c:v>-0.35823411937196015</c:v>
                </c:pt>
                <c:pt idx="442">
                  <c:v>-0.71885091257528189</c:v>
                </c:pt>
                <c:pt idx="443">
                  <c:v>-0.8674249910565639</c:v>
                </c:pt>
                <c:pt idx="444">
                  <c:v>-0.86070308468488987</c:v>
                </c:pt>
                <c:pt idx="445">
                  <c:v>-0.85300068425227416</c:v>
                </c:pt>
                <c:pt idx="446">
                  <c:v>-0.87478875747334695</c:v>
                </c:pt>
                <c:pt idx="447">
                  <c:v>-0.91102815397070858</c:v>
                </c:pt>
                <c:pt idx="448">
                  <c:v>-6.404594623949747E-2</c:v>
                </c:pt>
                <c:pt idx="449">
                  <c:v>-0.20753512316488698</c:v>
                </c:pt>
                <c:pt idx="450">
                  <c:v>-0.15900268651923752</c:v>
                </c:pt>
                <c:pt idx="451">
                  <c:v>-0.15162762841337094</c:v>
                </c:pt>
                <c:pt idx="452">
                  <c:v>-0.1566770339650847</c:v>
                </c:pt>
                <c:pt idx="453">
                  <c:v>-0.16064836561035312</c:v>
                </c:pt>
                <c:pt idx="454">
                  <c:v>0.12536160952030376</c:v>
                </c:pt>
                <c:pt idx="455">
                  <c:v>0.16336046789765771</c:v>
                </c:pt>
                <c:pt idx="456">
                  <c:v>0.15511646235539597</c:v>
                </c:pt>
                <c:pt idx="457">
                  <c:v>0.14204561040940847</c:v>
                </c:pt>
                <c:pt idx="458">
                  <c:v>0.16993296380844017</c:v>
                </c:pt>
                <c:pt idx="459">
                  <c:v>0.16534750749124213</c:v>
                </c:pt>
                <c:pt idx="460">
                  <c:v>8.0320066363197884E-2</c:v>
                </c:pt>
                <c:pt idx="461">
                  <c:v>0.12809852547402287</c:v>
                </c:pt>
                <c:pt idx="462">
                  <c:v>9.9277936907643333E-2</c:v>
                </c:pt>
                <c:pt idx="463">
                  <c:v>9.9910591945132937E-2</c:v>
                </c:pt>
                <c:pt idx="464">
                  <c:v>0.10283485085337415</c:v>
                </c:pt>
                <c:pt idx="465">
                  <c:v>0.10818559802413732</c:v>
                </c:pt>
                <c:pt idx="466">
                  <c:v>5.3278340915782485E-2</c:v>
                </c:pt>
                <c:pt idx="467">
                  <c:v>5.5180134270947701E-2</c:v>
                </c:pt>
                <c:pt idx="468">
                  <c:v>5.897046448326973E-2</c:v>
                </c:pt>
                <c:pt idx="469">
                  <c:v>7.2444312717034387E-2</c:v>
                </c:pt>
                <c:pt idx="470">
                  <c:v>4.5641761859141622E-2</c:v>
                </c:pt>
                <c:pt idx="471">
                  <c:v>4.8510481405733524E-2</c:v>
                </c:pt>
                <c:pt idx="472">
                  <c:v>0.82540034836006182</c:v>
                </c:pt>
                <c:pt idx="473">
                  <c:v>0.77318629435029451</c:v>
                </c:pt>
                <c:pt idx="474">
                  <c:v>0.79087105265359592</c:v>
                </c:pt>
                <c:pt idx="475">
                  <c:v>0.77338549579374027</c:v>
                </c:pt>
                <c:pt idx="476">
                  <c:v>0.74342171166592264</c:v>
                </c:pt>
                <c:pt idx="477">
                  <c:v>0.75275952948314384</c:v>
                </c:pt>
                <c:pt idx="478">
                  <c:v>0.64669184802175139</c:v>
                </c:pt>
                <c:pt idx="479">
                  <c:v>0.7004858679318714</c:v>
                </c:pt>
                <c:pt idx="480">
                  <c:v>0.75077539546907845</c:v>
                </c:pt>
                <c:pt idx="481">
                  <c:v>0.72465952764965647</c:v>
                </c:pt>
                <c:pt idx="482">
                  <c:v>0.71401049566447661</c:v>
                </c:pt>
                <c:pt idx="483">
                  <c:v>0.70876596393645808</c:v>
                </c:pt>
                <c:pt idx="484">
                  <c:v>-0.63132000905760455</c:v>
                </c:pt>
                <c:pt idx="485">
                  <c:v>-1.1528336743107983</c:v>
                </c:pt>
                <c:pt idx="486">
                  <c:v>-1.0488266988270782</c:v>
                </c:pt>
                <c:pt idx="487">
                  <c:v>-1.0874376867579927</c:v>
                </c:pt>
                <c:pt idx="488">
                  <c:v>-1.0137399432316767</c:v>
                </c:pt>
                <c:pt idx="489">
                  <c:v>-1.0241408136178729</c:v>
                </c:pt>
                <c:pt idx="490">
                  <c:v>-1.0007425865725346</c:v>
                </c:pt>
                <c:pt idx="491">
                  <c:v>-1.010231544953611</c:v>
                </c:pt>
                <c:pt idx="492">
                  <c:v>-1.1009348692112377</c:v>
                </c:pt>
                <c:pt idx="493">
                  <c:v>-1.0264579663347042</c:v>
                </c:pt>
                <c:pt idx="494">
                  <c:v>-1.0868501819019742</c:v>
                </c:pt>
                <c:pt idx="495">
                  <c:v>-1.1013072689998702</c:v>
                </c:pt>
                <c:pt idx="496">
                  <c:v>-0.98959343975826819</c:v>
                </c:pt>
                <c:pt idx="497">
                  <c:v>-0.94789560896913871</c:v>
                </c:pt>
                <c:pt idx="498">
                  <c:v>-1.0696388441974312</c:v>
                </c:pt>
                <c:pt idx="499">
                  <c:v>-0.86094822507350166</c:v>
                </c:pt>
                <c:pt idx="500">
                  <c:v>-1.1475852487507547</c:v>
                </c:pt>
                <c:pt idx="501">
                  <c:v>-0.76967405245931308</c:v>
                </c:pt>
                <c:pt idx="502">
                  <c:v>-1.1013508169054969</c:v>
                </c:pt>
                <c:pt idx="503">
                  <c:v>-0.93434301146089682</c:v>
                </c:pt>
                <c:pt idx="504">
                  <c:v>-1.1276609152639754</c:v>
                </c:pt>
                <c:pt idx="505">
                  <c:v>-0.81649127149909151</c:v>
                </c:pt>
                <c:pt idx="506">
                  <c:v>-1.1448336044542227</c:v>
                </c:pt>
                <c:pt idx="507">
                  <c:v>-0.67048131764378049</c:v>
                </c:pt>
                <c:pt idx="508">
                  <c:v>-5.509394579235577E-3</c:v>
                </c:pt>
                <c:pt idx="509">
                  <c:v>9.3681124608479271E-3</c:v>
                </c:pt>
                <c:pt idx="510">
                  <c:v>8.3365320976506091E-2</c:v>
                </c:pt>
                <c:pt idx="511">
                  <c:v>7.7810765904359841E-2</c:v>
                </c:pt>
                <c:pt idx="512">
                  <c:v>7.0943979958493553E-2</c:v>
                </c:pt>
                <c:pt idx="513">
                  <c:v>7.4853725903874624E-2</c:v>
                </c:pt>
                <c:pt idx="514">
                  <c:v>0.43450924380153066</c:v>
                </c:pt>
                <c:pt idx="515">
                  <c:v>0.33649981678446372</c:v>
                </c:pt>
                <c:pt idx="516">
                  <c:v>0.32349131378630669</c:v>
                </c:pt>
                <c:pt idx="517">
                  <c:v>0.34834943098913285</c:v>
                </c:pt>
                <c:pt idx="518">
                  <c:v>0.37560415355419996</c:v>
                </c:pt>
                <c:pt idx="519">
                  <c:v>0.28965401440329241</c:v>
                </c:pt>
                <c:pt idx="520">
                  <c:v>0.40750170783353012</c:v>
                </c:pt>
                <c:pt idx="521">
                  <c:v>0.33371716725626843</c:v>
                </c:pt>
                <c:pt idx="522">
                  <c:v>0.30757824715041504</c:v>
                </c:pt>
                <c:pt idx="523">
                  <c:v>0.32186628098231163</c:v>
                </c:pt>
                <c:pt idx="524">
                  <c:v>0.36933292445306021</c:v>
                </c:pt>
                <c:pt idx="525">
                  <c:v>0.32364593659071506</c:v>
                </c:pt>
                <c:pt idx="526">
                  <c:v>0.28941564071830439</c:v>
                </c:pt>
                <c:pt idx="527">
                  <c:v>0.30829735445413842</c:v>
                </c:pt>
                <c:pt idx="528">
                  <c:v>0.2859505448397448</c:v>
                </c:pt>
                <c:pt idx="529">
                  <c:v>0.24287884724688988</c:v>
                </c:pt>
                <c:pt idx="530">
                  <c:v>0.27697550392311743</c:v>
                </c:pt>
                <c:pt idx="531">
                  <c:v>0.35088166171894075</c:v>
                </c:pt>
                <c:pt idx="532">
                  <c:v>-0.72653602884238411</c:v>
                </c:pt>
                <c:pt idx="533">
                  <c:v>-1.0858561037973491</c:v>
                </c:pt>
                <c:pt idx="534">
                  <c:v>-1.1468238341114863</c:v>
                </c:pt>
                <c:pt idx="535">
                  <c:v>-1.1528319035880175</c:v>
                </c:pt>
                <c:pt idx="536">
                  <c:v>-1.1503495102821581</c:v>
                </c:pt>
                <c:pt idx="537">
                  <c:v>-1.151507525307691</c:v>
                </c:pt>
                <c:pt idx="538">
                  <c:v>-0.93706246332883547</c:v>
                </c:pt>
                <c:pt idx="539">
                  <c:v>-1.0245362485760896</c:v>
                </c:pt>
                <c:pt idx="540">
                  <c:v>-1.0757076893489768</c:v>
                </c:pt>
                <c:pt idx="541">
                  <c:v>-1.04745484519541</c:v>
                </c:pt>
                <c:pt idx="542">
                  <c:v>-1.028316557275615</c:v>
                </c:pt>
                <c:pt idx="543">
                  <c:v>-1.0165059781211678</c:v>
                </c:pt>
                <c:pt idx="544">
                  <c:v>0.20070355023525213</c:v>
                </c:pt>
                <c:pt idx="545">
                  <c:v>0.55381511016655904</c:v>
                </c:pt>
                <c:pt idx="546">
                  <c:v>0.68567203343454874</c:v>
                </c:pt>
                <c:pt idx="547">
                  <c:v>0.70326713546350617</c:v>
                </c:pt>
                <c:pt idx="548">
                  <c:v>0.73959289421682761</c:v>
                </c:pt>
                <c:pt idx="549">
                  <c:v>0.75979038858977632</c:v>
                </c:pt>
                <c:pt idx="550">
                  <c:v>0.84471583689677732</c:v>
                </c:pt>
                <c:pt idx="551">
                  <c:v>0.84701016347136171</c:v>
                </c:pt>
                <c:pt idx="552">
                  <c:v>0.83378457448279375</c:v>
                </c:pt>
                <c:pt idx="553">
                  <c:v>0.84137196845786011</c:v>
                </c:pt>
                <c:pt idx="554">
                  <c:v>0.84059453602778755</c:v>
                </c:pt>
                <c:pt idx="555">
                  <c:v>0.82352249515025322</c:v>
                </c:pt>
                <c:pt idx="556">
                  <c:v>7.0555691525185621E-2</c:v>
                </c:pt>
                <c:pt idx="557">
                  <c:v>0.14008532591551079</c:v>
                </c:pt>
                <c:pt idx="558">
                  <c:v>0.12261655347287756</c:v>
                </c:pt>
                <c:pt idx="559">
                  <c:v>0.1339997894647674</c:v>
                </c:pt>
                <c:pt idx="560">
                  <c:v>0.15430092937627574</c:v>
                </c:pt>
                <c:pt idx="561">
                  <c:v>0.12816865485778936</c:v>
                </c:pt>
                <c:pt idx="562">
                  <c:v>0.26197844138208837</c:v>
                </c:pt>
                <c:pt idx="563">
                  <c:v>0.25710033726823245</c:v>
                </c:pt>
                <c:pt idx="564">
                  <c:v>0.2334899699805644</c:v>
                </c:pt>
                <c:pt idx="565">
                  <c:v>0.24014936702784243</c:v>
                </c:pt>
                <c:pt idx="566">
                  <c:v>0.23705785024188478</c:v>
                </c:pt>
                <c:pt idx="567">
                  <c:v>0.26308086113610196</c:v>
                </c:pt>
                <c:pt idx="568">
                  <c:v>4.56804667511366E-2</c:v>
                </c:pt>
                <c:pt idx="569">
                  <c:v>-0.3869057074992488</c:v>
                </c:pt>
                <c:pt idx="570">
                  <c:v>-1.0260302616987129</c:v>
                </c:pt>
                <c:pt idx="571">
                  <c:v>-0.83633411182796191</c:v>
                </c:pt>
                <c:pt idx="572">
                  <c:v>-1.1169945194749074</c:v>
                </c:pt>
                <c:pt idx="573">
                  <c:v>-0.74265461862181559</c:v>
                </c:pt>
                <c:pt idx="574">
                  <c:v>-1.1493105063784108</c:v>
                </c:pt>
                <c:pt idx="575">
                  <c:v>-0.68119428553874706</c:v>
                </c:pt>
                <c:pt idx="576">
                  <c:v>-1.1498389052153803</c:v>
                </c:pt>
                <c:pt idx="577">
                  <c:v>-0.61488637609951269</c:v>
                </c:pt>
                <c:pt idx="578">
                  <c:v>-1.150081233350037</c:v>
                </c:pt>
                <c:pt idx="579">
                  <c:v>-0.50355453080355517</c:v>
                </c:pt>
                <c:pt idx="580">
                  <c:v>-0.6815959023602205</c:v>
                </c:pt>
                <c:pt idx="581">
                  <c:v>-0.77578601703493011</c:v>
                </c:pt>
                <c:pt idx="582">
                  <c:v>-0.81166904880839152</c:v>
                </c:pt>
                <c:pt idx="583">
                  <c:v>-0.79736725576753786</c:v>
                </c:pt>
                <c:pt idx="584">
                  <c:v>-0.8715845129317481</c:v>
                </c:pt>
                <c:pt idx="585">
                  <c:v>-0.89434477395032808</c:v>
                </c:pt>
                <c:pt idx="586">
                  <c:v>-0.88610397799090423</c:v>
                </c:pt>
                <c:pt idx="587">
                  <c:v>-0.89080512964925607</c:v>
                </c:pt>
                <c:pt idx="588">
                  <c:v>-0.83688668833492297</c:v>
                </c:pt>
                <c:pt idx="589">
                  <c:v>-0.84040774440927168</c:v>
                </c:pt>
                <c:pt idx="590">
                  <c:v>-0.79821864870187154</c:v>
                </c:pt>
                <c:pt idx="591">
                  <c:v>-0.74550824627618251</c:v>
                </c:pt>
                <c:pt idx="592">
                  <c:v>-0.13610564071687431</c:v>
                </c:pt>
                <c:pt idx="593">
                  <c:v>-0.2527596176967461</c:v>
                </c:pt>
                <c:pt idx="594">
                  <c:v>-0.26681253447459891</c:v>
                </c:pt>
                <c:pt idx="595">
                  <c:v>-0.25364331049062139</c:v>
                </c:pt>
                <c:pt idx="596">
                  <c:v>-0.2703581353067287</c:v>
                </c:pt>
                <c:pt idx="597">
                  <c:v>-0.26746318597596375</c:v>
                </c:pt>
                <c:pt idx="598">
                  <c:v>-0.51422501664116071</c:v>
                </c:pt>
                <c:pt idx="599">
                  <c:v>-0.40460655898663667</c:v>
                </c:pt>
                <c:pt idx="600">
                  <c:v>-0.4154697459423361</c:v>
                </c:pt>
                <c:pt idx="601">
                  <c:v>-0.42520814705451226</c:v>
                </c:pt>
                <c:pt idx="602">
                  <c:v>-0.44946595974476922</c:v>
                </c:pt>
                <c:pt idx="603">
                  <c:v>-0.38484659496012563</c:v>
                </c:pt>
                <c:pt idx="604">
                  <c:v>0.11389628876238986</c:v>
                </c:pt>
                <c:pt idx="605">
                  <c:v>0.17667955647525727</c:v>
                </c:pt>
                <c:pt idx="606">
                  <c:v>0.18288516928554696</c:v>
                </c:pt>
                <c:pt idx="607">
                  <c:v>0.16454575713082889</c:v>
                </c:pt>
                <c:pt idx="608">
                  <c:v>0.1744979159721303</c:v>
                </c:pt>
                <c:pt idx="609">
                  <c:v>0.19959674504612149</c:v>
                </c:pt>
                <c:pt idx="610">
                  <c:v>0.39955082885302873</c:v>
                </c:pt>
                <c:pt idx="611">
                  <c:v>0.33059750051248238</c:v>
                </c:pt>
                <c:pt idx="612">
                  <c:v>0.34228046891399866</c:v>
                </c:pt>
                <c:pt idx="613">
                  <c:v>0.35745679480502579</c:v>
                </c:pt>
                <c:pt idx="614">
                  <c:v>0.34421142487883305</c:v>
                </c:pt>
                <c:pt idx="615">
                  <c:v>0.29137433159936144</c:v>
                </c:pt>
                <c:pt idx="616">
                  <c:v>0.44371721586058643</c:v>
                </c:pt>
                <c:pt idx="617">
                  <c:v>0.31445623148785662</c:v>
                </c:pt>
                <c:pt idx="618">
                  <c:v>0.43948270163699288</c:v>
                </c:pt>
                <c:pt idx="619">
                  <c:v>0.26699843537848911</c:v>
                </c:pt>
                <c:pt idx="620">
                  <c:v>0.3556610785606017</c:v>
                </c:pt>
                <c:pt idx="621">
                  <c:v>0.2612817307732983</c:v>
                </c:pt>
                <c:pt idx="622">
                  <c:v>0.40225507961244211</c:v>
                </c:pt>
                <c:pt idx="623">
                  <c:v>0.23188918770565523</c:v>
                </c:pt>
                <c:pt idx="624">
                  <c:v>0.58011122521270786</c:v>
                </c:pt>
                <c:pt idx="625">
                  <c:v>0.22260227552313275</c:v>
                </c:pt>
                <c:pt idx="626">
                  <c:v>0.54815982271861952</c:v>
                </c:pt>
                <c:pt idx="627">
                  <c:v>0.17425323478151386</c:v>
                </c:pt>
                <c:pt idx="628">
                  <c:v>-0.76048368725891891</c:v>
                </c:pt>
                <c:pt idx="629">
                  <c:v>-1.1235683719371719</c:v>
                </c:pt>
                <c:pt idx="630">
                  <c:v>-1.1517762865633077</c:v>
                </c:pt>
                <c:pt idx="631">
                  <c:v>-1.1520707172229059</c:v>
                </c:pt>
                <c:pt idx="632">
                  <c:v>-1.1443706931315318</c:v>
                </c:pt>
                <c:pt idx="633">
                  <c:v>-1.1406785260358212</c:v>
                </c:pt>
                <c:pt idx="634">
                  <c:v>-0.767693638943718</c:v>
                </c:pt>
                <c:pt idx="635">
                  <c:v>-1.0100311492664868</c:v>
                </c:pt>
                <c:pt idx="636">
                  <c:v>-0.97770461857271906</c:v>
                </c:pt>
                <c:pt idx="637">
                  <c:v>-0.93907059634839651</c:v>
                </c:pt>
                <c:pt idx="638">
                  <c:v>-0.95260100617779575</c:v>
                </c:pt>
                <c:pt idx="639">
                  <c:v>-1.0044978309899977</c:v>
                </c:pt>
                <c:pt idx="640">
                  <c:v>-1.0568607176310107</c:v>
                </c:pt>
                <c:pt idx="641">
                  <c:v>-0.80378692403780438</c:v>
                </c:pt>
                <c:pt idx="642">
                  <c:v>-1.1338552045209624</c:v>
                </c:pt>
                <c:pt idx="643">
                  <c:v>-0.70407938305820861</c:v>
                </c:pt>
                <c:pt idx="644">
                  <c:v>-1.1441832050537468</c:v>
                </c:pt>
                <c:pt idx="645">
                  <c:v>-0.72806712207754554</c:v>
                </c:pt>
                <c:pt idx="646">
                  <c:v>-1.1463490066407831</c:v>
                </c:pt>
                <c:pt idx="647">
                  <c:v>-0.66083288239277904</c:v>
                </c:pt>
                <c:pt idx="648">
                  <c:v>-1.1473783806970053</c:v>
                </c:pt>
                <c:pt idx="649">
                  <c:v>-0.59494874077602744</c:v>
                </c:pt>
                <c:pt idx="650">
                  <c:v>-1.1521528444458282</c:v>
                </c:pt>
                <c:pt idx="651">
                  <c:v>-0.49427947349022927</c:v>
                </c:pt>
                <c:pt idx="652">
                  <c:v>-0.5694470974555208</c:v>
                </c:pt>
                <c:pt idx="653">
                  <c:v>-0.60673678518287477</c:v>
                </c:pt>
                <c:pt idx="654">
                  <c:v>-0.5497774107551533</c:v>
                </c:pt>
                <c:pt idx="655">
                  <c:v>-0.54616107294680272</c:v>
                </c:pt>
                <c:pt idx="656">
                  <c:v>-0.60067098760916182</c:v>
                </c:pt>
                <c:pt idx="657">
                  <c:v>-0.63000065327701482</c:v>
                </c:pt>
                <c:pt idx="658">
                  <c:v>-0.42851980416958635</c:v>
                </c:pt>
                <c:pt idx="659">
                  <c:v>-0.38620915962948332</c:v>
                </c:pt>
                <c:pt idx="660">
                  <c:v>-0.36645896211935691</c:v>
                </c:pt>
                <c:pt idx="661">
                  <c:v>-0.34718578952273105</c:v>
                </c:pt>
                <c:pt idx="662">
                  <c:v>-0.29736620304333061</c:v>
                </c:pt>
                <c:pt idx="663">
                  <c:v>-0.34566460839564256</c:v>
                </c:pt>
                <c:pt idx="664">
                  <c:v>0.23538572218201345</c:v>
                </c:pt>
                <c:pt idx="665">
                  <c:v>0.28184442324330417</c:v>
                </c:pt>
                <c:pt idx="666">
                  <c:v>0.2757706295992739</c:v>
                </c:pt>
                <c:pt idx="667">
                  <c:v>0.27546573502172644</c:v>
                </c:pt>
                <c:pt idx="668">
                  <c:v>0.30779847179514408</c:v>
                </c:pt>
                <c:pt idx="669">
                  <c:v>0.29449248942073802</c:v>
                </c:pt>
                <c:pt idx="670">
                  <c:v>0.21812119285082751</c:v>
                </c:pt>
                <c:pt idx="671">
                  <c:v>0.21069407007572791</c:v>
                </c:pt>
                <c:pt idx="672">
                  <c:v>0.20306237003969776</c:v>
                </c:pt>
                <c:pt idx="673">
                  <c:v>0.18844375435609287</c:v>
                </c:pt>
                <c:pt idx="674">
                  <c:v>0.1906149585111466</c:v>
                </c:pt>
                <c:pt idx="675">
                  <c:v>0.22355417491926013</c:v>
                </c:pt>
                <c:pt idx="676">
                  <c:v>-0.43558746137324666</c:v>
                </c:pt>
                <c:pt idx="677">
                  <c:v>-0.58889835236461396</c:v>
                </c:pt>
                <c:pt idx="678">
                  <c:v>-0.64232202970029995</c:v>
                </c:pt>
                <c:pt idx="679">
                  <c:v>-0.66549935081470535</c:v>
                </c:pt>
                <c:pt idx="680">
                  <c:v>-0.7262743532680771</c:v>
                </c:pt>
                <c:pt idx="681">
                  <c:v>-0.73025775737567211</c:v>
                </c:pt>
                <c:pt idx="682">
                  <c:v>-0.61954670753791452</c:v>
                </c:pt>
                <c:pt idx="683">
                  <c:v>-0.60494445169952105</c:v>
                </c:pt>
                <c:pt idx="684">
                  <c:v>-0.5457649530893699</c:v>
                </c:pt>
                <c:pt idx="685">
                  <c:v>-0.51821179380952975</c:v>
                </c:pt>
                <c:pt idx="686">
                  <c:v>-0.49960512442124994</c:v>
                </c:pt>
                <c:pt idx="687">
                  <c:v>-0.52451839309424197</c:v>
                </c:pt>
                <c:pt idx="688">
                  <c:v>-0.52364905027312625</c:v>
                </c:pt>
                <c:pt idx="689">
                  <c:v>-0.5342405172499467</c:v>
                </c:pt>
                <c:pt idx="690">
                  <c:v>-0.54028543014512664</c:v>
                </c:pt>
                <c:pt idx="691">
                  <c:v>-0.52171001021632435</c:v>
                </c:pt>
                <c:pt idx="692">
                  <c:v>-0.58565925082826675</c:v>
                </c:pt>
                <c:pt idx="693">
                  <c:v>-0.54674996693109268</c:v>
                </c:pt>
                <c:pt idx="694">
                  <c:v>-0.73937159987001133</c:v>
                </c:pt>
                <c:pt idx="695">
                  <c:v>-0.58358885350017575</c:v>
                </c:pt>
                <c:pt idx="696">
                  <c:v>-0.67787842174363222</c:v>
                </c:pt>
                <c:pt idx="697">
                  <c:v>-0.60153506805987511</c:v>
                </c:pt>
                <c:pt idx="698">
                  <c:v>-0.66896972470355409</c:v>
                </c:pt>
                <c:pt idx="699">
                  <c:v>-0.57729111762643714</c:v>
                </c:pt>
                <c:pt idx="700">
                  <c:v>-0.51512545625697581</c:v>
                </c:pt>
                <c:pt idx="701">
                  <c:v>-0.42544304998311888</c:v>
                </c:pt>
                <c:pt idx="702">
                  <c:v>-0.42833219471885597</c:v>
                </c:pt>
                <c:pt idx="703">
                  <c:v>-0.4490443561643519</c:v>
                </c:pt>
                <c:pt idx="704">
                  <c:v>-0.43726659403856261</c:v>
                </c:pt>
                <c:pt idx="705">
                  <c:v>-0.44343741916041535</c:v>
                </c:pt>
                <c:pt idx="706">
                  <c:v>-6.5801543225470743E-2</c:v>
                </c:pt>
                <c:pt idx="707">
                  <c:v>-2.92859634869269E-2</c:v>
                </c:pt>
                <c:pt idx="708">
                  <c:v>-8.3973371855149692E-3</c:v>
                </c:pt>
                <c:pt idx="709">
                  <c:v>2.1878503382452563E-3</c:v>
                </c:pt>
                <c:pt idx="710">
                  <c:v>-3.1598134621534615E-2</c:v>
                </c:pt>
                <c:pt idx="711">
                  <c:v>-2.2884443333859306E-2</c:v>
                </c:pt>
                <c:pt idx="712">
                  <c:v>0.75165004912617117</c:v>
                </c:pt>
                <c:pt idx="713">
                  <c:v>0.82803377560308522</c:v>
                </c:pt>
                <c:pt idx="714">
                  <c:v>0.81311906670375467</c:v>
                </c:pt>
                <c:pt idx="715">
                  <c:v>0.82503305824203776</c:v>
                </c:pt>
                <c:pt idx="716">
                  <c:v>0.8019882235615704</c:v>
                </c:pt>
                <c:pt idx="717">
                  <c:v>0.79853882897229356</c:v>
                </c:pt>
                <c:pt idx="718">
                  <c:v>0.83488978671980896</c:v>
                </c:pt>
                <c:pt idx="719">
                  <c:v>0.83816094560165588</c:v>
                </c:pt>
                <c:pt idx="720">
                  <c:v>0.84697423905514557</c:v>
                </c:pt>
                <c:pt idx="721">
                  <c:v>0.84314017149840259</c:v>
                </c:pt>
                <c:pt idx="722">
                  <c:v>0.84508639108118067</c:v>
                </c:pt>
                <c:pt idx="723">
                  <c:v>0.8471289160140808</c:v>
                </c:pt>
                <c:pt idx="724">
                  <c:v>0.24805812628246057</c:v>
                </c:pt>
                <c:pt idx="725">
                  <c:v>0.35003239253366836</c:v>
                </c:pt>
                <c:pt idx="726">
                  <c:v>0.32090744094407786</c:v>
                </c:pt>
                <c:pt idx="727">
                  <c:v>0.35633145637885244</c:v>
                </c:pt>
                <c:pt idx="728">
                  <c:v>0.35790610314442328</c:v>
                </c:pt>
                <c:pt idx="729">
                  <c:v>0.34610532534598437</c:v>
                </c:pt>
                <c:pt idx="730">
                  <c:v>7.3178934561285824E-2</c:v>
                </c:pt>
                <c:pt idx="731">
                  <c:v>0.10479503298019846</c:v>
                </c:pt>
                <c:pt idx="732">
                  <c:v>4.2581049156843492E-2</c:v>
                </c:pt>
                <c:pt idx="733">
                  <c:v>3.8677726058660988E-2</c:v>
                </c:pt>
                <c:pt idx="734">
                  <c:v>3.1798855660317815E-2</c:v>
                </c:pt>
                <c:pt idx="735">
                  <c:v>0.1192499920557705</c:v>
                </c:pt>
                <c:pt idx="736">
                  <c:v>0.68174790446659428</c:v>
                </c:pt>
                <c:pt idx="737">
                  <c:v>0.81482716656277154</c:v>
                </c:pt>
                <c:pt idx="738">
                  <c:v>0.81207805203178218</c:v>
                </c:pt>
                <c:pt idx="739">
                  <c:v>0.81969372872614277</c:v>
                </c:pt>
                <c:pt idx="740">
                  <c:v>0.84513968897845049</c:v>
                </c:pt>
                <c:pt idx="741">
                  <c:v>0.84590376980640225</c:v>
                </c:pt>
                <c:pt idx="742">
                  <c:v>0.75039782354480578</c:v>
                </c:pt>
                <c:pt idx="743">
                  <c:v>0.75968029901219725</c:v>
                </c:pt>
                <c:pt idx="744">
                  <c:v>0.79706449672542357</c:v>
                </c:pt>
                <c:pt idx="745">
                  <c:v>0.79312770217595108</c:v>
                </c:pt>
                <c:pt idx="746">
                  <c:v>0.81650404061434423</c:v>
                </c:pt>
                <c:pt idx="747">
                  <c:v>0.76345673480169873</c:v>
                </c:pt>
                <c:pt idx="748">
                  <c:v>-0.42168583804014481</c:v>
                </c:pt>
                <c:pt idx="749">
                  <c:v>-0.80678934853129503</c:v>
                </c:pt>
                <c:pt idx="750">
                  <c:v>-0.90596901395857143</c:v>
                </c:pt>
                <c:pt idx="751">
                  <c:v>-0.97255974182940752</c:v>
                </c:pt>
                <c:pt idx="752">
                  <c:v>-1.0378406156435238</c:v>
                </c:pt>
                <c:pt idx="753">
                  <c:v>-1.0405631337986754</c:v>
                </c:pt>
                <c:pt idx="754">
                  <c:v>-0.93532744189485217</c:v>
                </c:pt>
                <c:pt idx="755">
                  <c:v>-0.94302385835350788</c:v>
                </c:pt>
                <c:pt idx="756">
                  <c:v>-0.86475013330485895</c:v>
                </c:pt>
                <c:pt idx="757">
                  <c:v>-0.82121722624888616</c:v>
                </c:pt>
                <c:pt idx="758">
                  <c:v>-0.81407538841665217</c:v>
                </c:pt>
                <c:pt idx="759">
                  <c:v>-0.89714686950614331</c:v>
                </c:pt>
                <c:pt idx="760">
                  <c:v>0.20856420587236088</c:v>
                </c:pt>
                <c:pt idx="761">
                  <c:v>0.40849550431219239</c:v>
                </c:pt>
                <c:pt idx="762">
                  <c:v>0.47422865207913545</c:v>
                </c:pt>
                <c:pt idx="763">
                  <c:v>0.50688213098028745</c:v>
                </c:pt>
                <c:pt idx="764">
                  <c:v>0.51845973460396422</c:v>
                </c:pt>
                <c:pt idx="765">
                  <c:v>0.50984080020241651</c:v>
                </c:pt>
                <c:pt idx="766">
                  <c:v>0.45035842656885838</c:v>
                </c:pt>
                <c:pt idx="767">
                  <c:v>0.42561729203289378</c:v>
                </c:pt>
                <c:pt idx="768">
                  <c:v>0.38554117971363899</c:v>
                </c:pt>
                <c:pt idx="769">
                  <c:v>0.36528308469170179</c:v>
                </c:pt>
                <c:pt idx="770">
                  <c:v>0.39338438665709374</c:v>
                </c:pt>
                <c:pt idx="771">
                  <c:v>0.421410633109913</c:v>
                </c:pt>
                <c:pt idx="772">
                  <c:v>-0.10009386105012917</c:v>
                </c:pt>
                <c:pt idx="773">
                  <c:v>-0.15895639052979874</c:v>
                </c:pt>
                <c:pt idx="774">
                  <c:v>-0.22332157778112982</c:v>
                </c:pt>
                <c:pt idx="775">
                  <c:v>-0.19719210872244824</c:v>
                </c:pt>
                <c:pt idx="776">
                  <c:v>-0.21470876026661956</c:v>
                </c:pt>
                <c:pt idx="777">
                  <c:v>-0.20576865519358811</c:v>
                </c:pt>
                <c:pt idx="778">
                  <c:v>-0.23509261902941719</c:v>
                </c:pt>
                <c:pt idx="779">
                  <c:v>-0.23605753158639722</c:v>
                </c:pt>
                <c:pt idx="780">
                  <c:v>-0.20324642190181572</c:v>
                </c:pt>
                <c:pt idx="781">
                  <c:v>-0.21587408694470431</c:v>
                </c:pt>
                <c:pt idx="782">
                  <c:v>-0.23729956425073107</c:v>
                </c:pt>
                <c:pt idx="783">
                  <c:v>-0.17239992314490829</c:v>
                </c:pt>
                <c:pt idx="784">
                  <c:v>-1.1528242734161236</c:v>
                </c:pt>
                <c:pt idx="785">
                  <c:v>-0.38363959473750781</c:v>
                </c:pt>
                <c:pt idx="786">
                  <c:v>-1.1108547480289226</c:v>
                </c:pt>
                <c:pt idx="787">
                  <c:v>-0.46139700546838736</c:v>
                </c:pt>
                <c:pt idx="788">
                  <c:v>-1.1152964814428743</c:v>
                </c:pt>
                <c:pt idx="789">
                  <c:v>-0.49563747551334003</c:v>
                </c:pt>
                <c:pt idx="790">
                  <c:v>-1.1024778960486767</c:v>
                </c:pt>
                <c:pt idx="791">
                  <c:v>-0.51613876698716155</c:v>
                </c:pt>
                <c:pt idx="792">
                  <c:v>-1.0560519855799084</c:v>
                </c:pt>
                <c:pt idx="793">
                  <c:v>-0.52903526590045946</c:v>
                </c:pt>
                <c:pt idx="794">
                  <c:v>-1.0457861427000394</c:v>
                </c:pt>
                <c:pt idx="795">
                  <c:v>-0.47984883595663996</c:v>
                </c:pt>
                <c:pt idx="796">
                  <c:v>-0.36634191210680023</c:v>
                </c:pt>
                <c:pt idx="797">
                  <c:v>-0.40409230611800995</c:v>
                </c:pt>
                <c:pt idx="798">
                  <c:v>-0.3931359060676195</c:v>
                </c:pt>
                <c:pt idx="799">
                  <c:v>-0.39270640952329394</c:v>
                </c:pt>
                <c:pt idx="800">
                  <c:v>-0.19228716317649514</c:v>
                </c:pt>
                <c:pt idx="801">
                  <c:v>-0.50047716315140334</c:v>
                </c:pt>
                <c:pt idx="802">
                  <c:v>-0.23775024304755044</c:v>
                </c:pt>
                <c:pt idx="803">
                  <c:v>-0.6510815495224801</c:v>
                </c:pt>
                <c:pt idx="804">
                  <c:v>-0.28969237183874119</c:v>
                </c:pt>
                <c:pt idx="805">
                  <c:v>-0.74025843331217689</c:v>
                </c:pt>
                <c:pt idx="806">
                  <c:v>-0.20002673938319865</c:v>
                </c:pt>
                <c:pt idx="807">
                  <c:v>-0.8778238269219143</c:v>
                </c:pt>
                <c:pt idx="808">
                  <c:v>-0.17902323314296573</c:v>
                </c:pt>
                <c:pt idx="809">
                  <c:v>-0.30373154905374539</c:v>
                </c:pt>
                <c:pt idx="810">
                  <c:v>-0.2821872843343376</c:v>
                </c:pt>
                <c:pt idx="811">
                  <c:v>-0.31331988459359961</c:v>
                </c:pt>
                <c:pt idx="812">
                  <c:v>-0.3227167291453209</c:v>
                </c:pt>
                <c:pt idx="813">
                  <c:v>-0.31203449938962535</c:v>
                </c:pt>
                <c:pt idx="814">
                  <c:v>-0.4187756119719126</c:v>
                </c:pt>
                <c:pt idx="815">
                  <c:v>-0.39334805918277249</c:v>
                </c:pt>
                <c:pt idx="816">
                  <c:v>-0.35945900093923544</c:v>
                </c:pt>
                <c:pt idx="817">
                  <c:v>-0.35898427988705117</c:v>
                </c:pt>
                <c:pt idx="818">
                  <c:v>-0.37994908389247761</c:v>
                </c:pt>
                <c:pt idx="819">
                  <c:v>-0.39002345097857888</c:v>
                </c:pt>
                <c:pt idx="820">
                  <c:v>0.75180355197362747</c:v>
                </c:pt>
                <c:pt idx="821">
                  <c:v>0.35501447932302965</c:v>
                </c:pt>
                <c:pt idx="822">
                  <c:v>0.55515494317331138</c:v>
                </c:pt>
                <c:pt idx="823">
                  <c:v>0.46668990901990492</c:v>
                </c:pt>
                <c:pt idx="824">
                  <c:v>0.52409603564395879</c:v>
                </c:pt>
                <c:pt idx="825">
                  <c:v>0.50140026396520165</c:v>
                </c:pt>
                <c:pt idx="826">
                  <c:v>0.3460580904155085</c:v>
                </c:pt>
                <c:pt idx="827">
                  <c:v>0.37864170683158438</c:v>
                </c:pt>
                <c:pt idx="828">
                  <c:v>0.31630860606792899</c:v>
                </c:pt>
                <c:pt idx="829">
                  <c:v>0.35174441502895204</c:v>
                </c:pt>
                <c:pt idx="830">
                  <c:v>0.34629551091494692</c:v>
                </c:pt>
                <c:pt idx="831">
                  <c:v>0.30906542274141935</c:v>
                </c:pt>
                <c:pt idx="832">
                  <c:v>-1.0692488347469327</c:v>
                </c:pt>
                <c:pt idx="833">
                  <c:v>-0.31378932063300941</c:v>
                </c:pt>
                <c:pt idx="834">
                  <c:v>-0.8775659048202914</c:v>
                </c:pt>
                <c:pt idx="835">
                  <c:v>-0.46839065807258473</c:v>
                </c:pt>
                <c:pt idx="836">
                  <c:v>-0.79916600190941478</c:v>
                </c:pt>
                <c:pt idx="837">
                  <c:v>-0.56930403103702176</c:v>
                </c:pt>
                <c:pt idx="838">
                  <c:v>-0.62706687128539607</c:v>
                </c:pt>
                <c:pt idx="839">
                  <c:v>-0.55309440627912887</c:v>
                </c:pt>
                <c:pt idx="840">
                  <c:v>-0.58235102931275429</c:v>
                </c:pt>
                <c:pt idx="841">
                  <c:v>-0.56844465355598794</c:v>
                </c:pt>
                <c:pt idx="842">
                  <c:v>-0.57819830735151856</c:v>
                </c:pt>
                <c:pt idx="843">
                  <c:v>-0.51379639715479419</c:v>
                </c:pt>
                <c:pt idx="844">
                  <c:v>-1.0775811302673917</c:v>
                </c:pt>
                <c:pt idx="845">
                  <c:v>-1.1385388546538797</c:v>
                </c:pt>
                <c:pt idx="846">
                  <c:v>-1.1476998546925739</c:v>
                </c:pt>
                <c:pt idx="847">
                  <c:v>-1.1528647036858697</c:v>
                </c:pt>
                <c:pt idx="848">
                  <c:v>-1.1525495883358567</c:v>
                </c:pt>
                <c:pt idx="849">
                  <c:v>-1.1515673402049482</c:v>
                </c:pt>
                <c:pt idx="850">
                  <c:v>-1.1469688945527579</c:v>
                </c:pt>
                <c:pt idx="851">
                  <c:v>-1.1479023344500796</c:v>
                </c:pt>
                <c:pt idx="852">
                  <c:v>-1.110127456519342</c:v>
                </c:pt>
                <c:pt idx="853">
                  <c:v>-1.1091267783176419</c:v>
                </c:pt>
                <c:pt idx="854">
                  <c:v>-1.122043530896498</c:v>
                </c:pt>
                <c:pt idx="855">
                  <c:v>-1.1367148393202104</c:v>
                </c:pt>
                <c:pt idx="856">
                  <c:v>0.12388954446994446</c:v>
                </c:pt>
                <c:pt idx="857">
                  <c:v>0.4453725804969898</c:v>
                </c:pt>
                <c:pt idx="858">
                  <c:v>0.57012814459085381</c:v>
                </c:pt>
                <c:pt idx="859">
                  <c:v>0.56391729885736974</c:v>
                </c:pt>
                <c:pt idx="860">
                  <c:v>0.57395582263307654</c:v>
                </c:pt>
                <c:pt idx="861">
                  <c:v>0.59863170298983881</c:v>
                </c:pt>
                <c:pt idx="862">
                  <c:v>0.41232302800763887</c:v>
                </c:pt>
                <c:pt idx="863">
                  <c:v>0.32778550796183736</c:v>
                </c:pt>
                <c:pt idx="864">
                  <c:v>0.27547232837186508</c:v>
                </c:pt>
                <c:pt idx="865">
                  <c:v>0.30701345836384275</c:v>
                </c:pt>
                <c:pt idx="866">
                  <c:v>0.29872300174903421</c:v>
                </c:pt>
                <c:pt idx="867">
                  <c:v>0.22628954845321134</c:v>
                </c:pt>
                <c:pt idx="868">
                  <c:v>0.83775837516451679</c:v>
                </c:pt>
                <c:pt idx="869">
                  <c:v>0.52753338607771383</c:v>
                </c:pt>
                <c:pt idx="870">
                  <c:v>0.72793469399114974</c:v>
                </c:pt>
                <c:pt idx="871">
                  <c:v>0.62364198466308041</c:v>
                </c:pt>
                <c:pt idx="872">
                  <c:v>0.72721926960357586</c:v>
                </c:pt>
                <c:pt idx="873">
                  <c:v>0.65299218056479202</c:v>
                </c:pt>
                <c:pt idx="874">
                  <c:v>0.7394212593015832</c:v>
                </c:pt>
                <c:pt idx="875">
                  <c:v>0.68612150439242725</c:v>
                </c:pt>
                <c:pt idx="876">
                  <c:v>0.68939415978443308</c:v>
                </c:pt>
                <c:pt idx="877">
                  <c:v>0.66908582227841695</c:v>
                </c:pt>
                <c:pt idx="878">
                  <c:v>0.70545211069719849</c:v>
                </c:pt>
                <c:pt idx="879">
                  <c:v>0.65946739656104603</c:v>
                </c:pt>
                <c:pt idx="880">
                  <c:v>-0.90821942953730939</c:v>
                </c:pt>
                <c:pt idx="881">
                  <c:v>-0.25870097767885725</c:v>
                </c:pt>
                <c:pt idx="882">
                  <c:v>-0.59527343446712688</c:v>
                </c:pt>
                <c:pt idx="883">
                  <c:v>-0.4350575947201657</c:v>
                </c:pt>
                <c:pt idx="884">
                  <c:v>-0.53954472956708677</c:v>
                </c:pt>
                <c:pt idx="885">
                  <c:v>-0.48674617573455026</c:v>
                </c:pt>
                <c:pt idx="886">
                  <c:v>-0.47707347450674165</c:v>
                </c:pt>
                <c:pt idx="887">
                  <c:v>-0.47216648726635868</c:v>
                </c:pt>
                <c:pt idx="888">
                  <c:v>-0.42978029930692929</c:v>
                </c:pt>
                <c:pt idx="889">
                  <c:v>-0.45201665781151845</c:v>
                </c:pt>
                <c:pt idx="890">
                  <c:v>-0.45671001235214859</c:v>
                </c:pt>
                <c:pt idx="891">
                  <c:v>-0.4318996276281879</c:v>
                </c:pt>
                <c:pt idx="892">
                  <c:v>-1.134263495157902</c:v>
                </c:pt>
                <c:pt idx="893">
                  <c:v>-1.0858766139251439</c:v>
                </c:pt>
                <c:pt idx="894">
                  <c:v>-1.1196625371867259</c:v>
                </c:pt>
                <c:pt idx="895">
                  <c:v>-1.0957645096514939</c:v>
                </c:pt>
                <c:pt idx="896">
                  <c:v>-1.0432354469222058</c:v>
                </c:pt>
                <c:pt idx="897">
                  <c:v>-1.0584509839688756</c:v>
                </c:pt>
                <c:pt idx="898">
                  <c:v>-1.1375477367387623</c:v>
                </c:pt>
                <c:pt idx="899">
                  <c:v>-1.1189448365384316</c:v>
                </c:pt>
                <c:pt idx="900">
                  <c:v>-1.1503729734730457</c:v>
                </c:pt>
                <c:pt idx="901">
                  <c:v>-1.1475149481267957</c:v>
                </c:pt>
                <c:pt idx="902">
                  <c:v>-1.1525810792931834</c:v>
                </c:pt>
                <c:pt idx="903">
                  <c:v>-1.1422716498321914</c:v>
                </c:pt>
                <c:pt idx="904">
                  <c:v>-5.2445285126475491E-2</c:v>
                </c:pt>
                <c:pt idx="905">
                  <c:v>-0.19358283663326609</c:v>
                </c:pt>
                <c:pt idx="906">
                  <c:v>-0.19097093715307936</c:v>
                </c:pt>
                <c:pt idx="907">
                  <c:v>-0.19221018657919953</c:v>
                </c:pt>
                <c:pt idx="908">
                  <c:v>-0.20522493402723652</c:v>
                </c:pt>
                <c:pt idx="909">
                  <c:v>-0.21911407132406874</c:v>
                </c:pt>
                <c:pt idx="910">
                  <c:v>-0.28386762905289675</c:v>
                </c:pt>
                <c:pt idx="911">
                  <c:v>-0.27218998923256926</c:v>
                </c:pt>
                <c:pt idx="912">
                  <c:v>-0.23794828745855567</c:v>
                </c:pt>
                <c:pt idx="913">
                  <c:v>-0.25836988672918709</c:v>
                </c:pt>
                <c:pt idx="914">
                  <c:v>-0.25742142139134588</c:v>
                </c:pt>
                <c:pt idx="915">
                  <c:v>-0.21329761829905833</c:v>
                </c:pt>
                <c:pt idx="916">
                  <c:v>-2.0108146922408449E-2</c:v>
                </c:pt>
                <c:pt idx="917">
                  <c:v>4.6758170022666717E-2</c:v>
                </c:pt>
                <c:pt idx="918">
                  <c:v>1.8509677477945768E-2</c:v>
                </c:pt>
                <c:pt idx="919">
                  <c:v>2.1172199233973205E-2</c:v>
                </c:pt>
                <c:pt idx="920">
                  <c:v>-5.5352844157972314E-3</c:v>
                </c:pt>
                <c:pt idx="921">
                  <c:v>3.1385619540501897E-2</c:v>
                </c:pt>
                <c:pt idx="922">
                  <c:v>-0.33311553502838726</c:v>
                </c:pt>
                <c:pt idx="923">
                  <c:v>-0.45419494180487241</c:v>
                </c:pt>
                <c:pt idx="924">
                  <c:v>-0.4545617579270409</c:v>
                </c:pt>
                <c:pt idx="925">
                  <c:v>-0.42757239805572755</c:v>
                </c:pt>
                <c:pt idx="926">
                  <c:v>-0.48871069711233994</c:v>
                </c:pt>
                <c:pt idx="927">
                  <c:v>-0.51919188473916533</c:v>
                </c:pt>
                <c:pt idx="928">
                  <c:v>2.3535211152252655E-2</c:v>
                </c:pt>
                <c:pt idx="929">
                  <c:v>-4.9943901238622732E-2</c:v>
                </c:pt>
                <c:pt idx="930">
                  <c:v>-4.5373043374559441E-3</c:v>
                </c:pt>
                <c:pt idx="931">
                  <c:v>2.471075973045464E-2</c:v>
                </c:pt>
                <c:pt idx="932">
                  <c:v>1.1049790587117497E-2</c:v>
                </c:pt>
                <c:pt idx="933">
                  <c:v>1.9661684848524263E-3</c:v>
                </c:pt>
                <c:pt idx="934">
                  <c:v>0.30832136567010215</c:v>
                </c:pt>
                <c:pt idx="935">
                  <c:v>0.3862778389700332</c:v>
                </c:pt>
                <c:pt idx="936">
                  <c:v>0.35472890740288865</c:v>
                </c:pt>
                <c:pt idx="937">
                  <c:v>0.33481612792203896</c:v>
                </c:pt>
                <c:pt idx="938">
                  <c:v>0.40501382854543055</c:v>
                </c:pt>
                <c:pt idx="939">
                  <c:v>0.38096672875362569</c:v>
                </c:pt>
                <c:pt idx="940">
                  <c:v>-1.0628532207760977</c:v>
                </c:pt>
                <c:pt idx="941">
                  <c:v>-0.45293401537577271</c:v>
                </c:pt>
                <c:pt idx="942">
                  <c:v>-0.99930191203507635</c:v>
                </c:pt>
                <c:pt idx="943">
                  <c:v>-0.50231259180802013</c:v>
                </c:pt>
                <c:pt idx="944">
                  <c:v>-0.8889592178397796</c:v>
                </c:pt>
                <c:pt idx="945">
                  <c:v>-0.42659497033815719</c:v>
                </c:pt>
                <c:pt idx="946">
                  <c:v>-0.89055165458160457</c:v>
                </c:pt>
                <c:pt idx="947">
                  <c:v>-0.40594603392822437</c:v>
                </c:pt>
                <c:pt idx="948">
                  <c:v>-1.0386135871503579</c:v>
                </c:pt>
                <c:pt idx="949">
                  <c:v>-0.39220183662494362</c:v>
                </c:pt>
                <c:pt idx="950">
                  <c:v>-1.0265697363702597</c:v>
                </c:pt>
                <c:pt idx="951">
                  <c:v>-0.51093034903587753</c:v>
                </c:pt>
                <c:pt idx="952">
                  <c:v>-0.48917533399965252</c:v>
                </c:pt>
                <c:pt idx="953">
                  <c:v>-0.42612378270878692</c:v>
                </c:pt>
                <c:pt idx="954">
                  <c:v>-0.4522569527478042</c:v>
                </c:pt>
                <c:pt idx="955">
                  <c:v>-0.46673887333745478</c:v>
                </c:pt>
                <c:pt idx="956">
                  <c:v>-0.49513398175571233</c:v>
                </c:pt>
                <c:pt idx="957">
                  <c:v>-0.45172951518348081</c:v>
                </c:pt>
                <c:pt idx="958">
                  <c:v>-0.62297792747578717</c:v>
                </c:pt>
                <c:pt idx="959">
                  <c:v>-0.54472448232029924</c:v>
                </c:pt>
                <c:pt idx="960">
                  <c:v>-0.55023356190489003</c:v>
                </c:pt>
                <c:pt idx="961">
                  <c:v>-0.52243973302794533</c:v>
                </c:pt>
                <c:pt idx="962">
                  <c:v>-0.58731467352206423</c:v>
                </c:pt>
                <c:pt idx="963">
                  <c:v>-0.54862633390386906</c:v>
                </c:pt>
                <c:pt idx="964">
                  <c:v>0.4685719713636457</c:v>
                </c:pt>
                <c:pt idx="965">
                  <c:v>0.23561826172297642</c:v>
                </c:pt>
                <c:pt idx="966">
                  <c:v>0.33535918760824424</c:v>
                </c:pt>
                <c:pt idx="967">
                  <c:v>0.32088764065507358</c:v>
                </c:pt>
                <c:pt idx="968">
                  <c:v>0.32417211884435737</c:v>
                </c:pt>
                <c:pt idx="969">
                  <c:v>0.33148019151144348</c:v>
                </c:pt>
                <c:pt idx="970">
                  <c:v>0.41336766365738442</c:v>
                </c:pt>
                <c:pt idx="971">
                  <c:v>0.38249401503726876</c:v>
                </c:pt>
                <c:pt idx="972">
                  <c:v>0.3436106091560206</c:v>
                </c:pt>
                <c:pt idx="973">
                  <c:v>0.36903125973904849</c:v>
                </c:pt>
                <c:pt idx="974">
                  <c:v>0.38587497587005426</c:v>
                </c:pt>
                <c:pt idx="975">
                  <c:v>0.33357375573897907</c:v>
                </c:pt>
                <c:pt idx="976">
                  <c:v>-0.78964595592231901</c:v>
                </c:pt>
                <c:pt idx="977">
                  <c:v>-0.9219643642292924</c:v>
                </c:pt>
                <c:pt idx="978">
                  <c:v>-0.84303681252889762</c:v>
                </c:pt>
                <c:pt idx="979">
                  <c:v>-0.8767866602801474</c:v>
                </c:pt>
                <c:pt idx="980">
                  <c:v>-0.91676188146623361</c:v>
                </c:pt>
                <c:pt idx="981">
                  <c:v>-0.8504608892421448</c:v>
                </c:pt>
                <c:pt idx="982">
                  <c:v>-0.902932220067446</c:v>
                </c:pt>
                <c:pt idx="983">
                  <c:v>-0.80436234909429438</c:v>
                </c:pt>
                <c:pt idx="984">
                  <c:v>-0.88815279459072771</c:v>
                </c:pt>
                <c:pt idx="985">
                  <c:v>-0.77700333561232005</c:v>
                </c:pt>
                <c:pt idx="986">
                  <c:v>-0.9235728884207477</c:v>
                </c:pt>
                <c:pt idx="987">
                  <c:v>-0.65822575747567513</c:v>
                </c:pt>
                <c:pt idx="988">
                  <c:v>-1.1125697209464338</c:v>
                </c:pt>
                <c:pt idx="989">
                  <c:v>-0.9271455978102382</c:v>
                </c:pt>
                <c:pt idx="990">
                  <c:v>-1.0341701594174377</c:v>
                </c:pt>
                <c:pt idx="991">
                  <c:v>-0.92402535825633347</c:v>
                </c:pt>
                <c:pt idx="992">
                  <c:v>-0.92211420658747412</c:v>
                </c:pt>
                <c:pt idx="993">
                  <c:v>-0.91377123704291874</c:v>
                </c:pt>
                <c:pt idx="994">
                  <c:v>-1.028762404660984</c:v>
                </c:pt>
                <c:pt idx="995">
                  <c:v>-0.95780174020559528</c:v>
                </c:pt>
                <c:pt idx="996">
                  <c:v>-1.0959811647136584</c:v>
                </c:pt>
                <c:pt idx="997">
                  <c:v>-1.0453995289682723</c:v>
                </c:pt>
                <c:pt idx="998">
                  <c:v>-1.077547260477179</c:v>
                </c:pt>
                <c:pt idx="999">
                  <c:v>-0.98990095288353053</c:v>
                </c:pt>
                <c:pt idx="1000">
                  <c:v>0.14722232843109276</c:v>
                </c:pt>
                <c:pt idx="1001">
                  <c:v>0.3902734755797338</c:v>
                </c:pt>
                <c:pt idx="1002">
                  <c:v>0.46508669621273302</c:v>
                </c:pt>
                <c:pt idx="1003">
                  <c:v>0.45492811549771428</c:v>
                </c:pt>
                <c:pt idx="1004">
                  <c:v>0.46879293801697353</c:v>
                </c:pt>
                <c:pt idx="1005">
                  <c:v>0.46895160998168262</c:v>
                </c:pt>
                <c:pt idx="1006">
                  <c:v>0.27954439549101218</c:v>
                </c:pt>
                <c:pt idx="1007">
                  <c:v>0.24071849861401048</c:v>
                </c:pt>
                <c:pt idx="1008">
                  <c:v>0.20579942769846896</c:v>
                </c:pt>
                <c:pt idx="1009">
                  <c:v>0.22290122818174177</c:v>
                </c:pt>
                <c:pt idx="1010">
                  <c:v>0.23279104983307877</c:v>
                </c:pt>
                <c:pt idx="1011">
                  <c:v>0.20956678625858752</c:v>
                </c:pt>
                <c:pt idx="1012">
                  <c:v>-0.63682006007875025</c:v>
                </c:pt>
                <c:pt idx="1013">
                  <c:v>-0.92413115183377204</c:v>
                </c:pt>
                <c:pt idx="1014">
                  <c:v>-1.0232995130998139</c:v>
                </c:pt>
                <c:pt idx="1015">
                  <c:v>-1.0445146684896405</c:v>
                </c:pt>
                <c:pt idx="1016">
                  <c:v>-1.0795403942045469</c:v>
                </c:pt>
                <c:pt idx="1017">
                  <c:v>-1.0934126261383628</c:v>
                </c:pt>
                <c:pt idx="1018">
                  <c:v>-1.1486672987525257</c:v>
                </c:pt>
                <c:pt idx="1019">
                  <c:v>-1.1517132168242099</c:v>
                </c:pt>
                <c:pt idx="1020">
                  <c:v>-1.1389604119844265</c:v>
                </c:pt>
                <c:pt idx="1021">
                  <c:v>-1.1391070052434527</c:v>
                </c:pt>
                <c:pt idx="1022">
                  <c:v>-1.1454196179456277</c:v>
                </c:pt>
                <c:pt idx="1023">
                  <c:v>-1.1389351587419609</c:v>
                </c:pt>
                <c:pt idx="1024">
                  <c:v>0.14465889240328214</c:v>
                </c:pt>
                <c:pt idx="1025">
                  <c:v>0.50483230366800269</c:v>
                </c:pt>
                <c:pt idx="1026">
                  <c:v>0.59928529163750821</c:v>
                </c:pt>
                <c:pt idx="1027">
                  <c:v>0.62156878835584195</c:v>
                </c:pt>
                <c:pt idx="1028">
                  <c:v>0.65440684339335775</c:v>
                </c:pt>
                <c:pt idx="1029">
                  <c:v>0.66995701454188428</c:v>
                </c:pt>
                <c:pt idx="1030">
                  <c:v>0.78567508233314853</c:v>
                </c:pt>
                <c:pt idx="1031">
                  <c:v>0.80209964153327673</c:v>
                </c:pt>
                <c:pt idx="1032">
                  <c:v>0.777796846222373</c:v>
                </c:pt>
                <c:pt idx="1033">
                  <c:v>0.78458276220889256</c:v>
                </c:pt>
                <c:pt idx="1034">
                  <c:v>0.78510060057319231</c:v>
                </c:pt>
                <c:pt idx="1035">
                  <c:v>0.76231886013875017</c:v>
                </c:pt>
                <c:pt idx="1036">
                  <c:v>7.7192668110669493E-2</c:v>
                </c:pt>
                <c:pt idx="1037">
                  <c:v>0.10014740648792927</c:v>
                </c:pt>
                <c:pt idx="1038">
                  <c:v>9.0882266695156394E-2</c:v>
                </c:pt>
                <c:pt idx="1039">
                  <c:v>0.11242937528762573</c:v>
                </c:pt>
                <c:pt idx="1040">
                  <c:v>0.11141341574981714</c:v>
                </c:pt>
                <c:pt idx="1041">
                  <c:v>8.8782714751037911E-2</c:v>
                </c:pt>
                <c:pt idx="1042">
                  <c:v>5.4902416485525435E-2</c:v>
                </c:pt>
                <c:pt idx="1043">
                  <c:v>7.924567241911451E-2</c:v>
                </c:pt>
                <c:pt idx="1044">
                  <c:v>5.4169840368697986E-2</c:v>
                </c:pt>
                <c:pt idx="1045">
                  <c:v>3.8159262658590487E-2</c:v>
                </c:pt>
                <c:pt idx="1046">
                  <c:v>7.1701791266450876E-2</c:v>
                </c:pt>
                <c:pt idx="1047">
                  <c:v>0.11224064857729069</c:v>
                </c:pt>
                <c:pt idx="1048">
                  <c:v>-0.62341719938353524</c:v>
                </c:pt>
                <c:pt idx="1049">
                  <c:v>-0.33628383255102856</c:v>
                </c:pt>
                <c:pt idx="1050">
                  <c:v>-0.48373809179273142</c:v>
                </c:pt>
                <c:pt idx="1051">
                  <c:v>-0.42747490793150777</c:v>
                </c:pt>
                <c:pt idx="1052">
                  <c:v>-0.46363997855857453</c:v>
                </c:pt>
                <c:pt idx="1053">
                  <c:v>-0.44645292483354504</c:v>
                </c:pt>
                <c:pt idx="1054">
                  <c:v>-0.58595607320627086</c:v>
                </c:pt>
                <c:pt idx="1055">
                  <c:v>-0.51417517658353495</c:v>
                </c:pt>
                <c:pt idx="1056">
                  <c:v>-0.50865470135260338</c:v>
                </c:pt>
                <c:pt idx="1057">
                  <c:v>-0.51364407193158501</c:v>
                </c:pt>
                <c:pt idx="1058">
                  <c:v>-0.56569937297964223</c:v>
                </c:pt>
                <c:pt idx="1059">
                  <c:v>-0.4574516622407141</c:v>
                </c:pt>
                <c:pt idx="1060">
                  <c:v>0.82740805819124208</c:v>
                </c:pt>
                <c:pt idx="1061">
                  <c:v>0.41781338569318205</c:v>
                </c:pt>
                <c:pt idx="1062">
                  <c:v>0.65469791133560706</c:v>
                </c:pt>
                <c:pt idx="1063">
                  <c:v>0.52735088215376824</c:v>
                </c:pt>
                <c:pt idx="1064">
                  <c:v>0.62413629158121076</c:v>
                </c:pt>
                <c:pt idx="1065">
                  <c:v>0.58825026201485386</c:v>
                </c:pt>
                <c:pt idx="1066">
                  <c:v>0.61640899810868421</c:v>
                </c:pt>
                <c:pt idx="1067">
                  <c:v>0.58006246526453875</c:v>
                </c:pt>
                <c:pt idx="1068">
                  <c:v>0.57199748135561179</c:v>
                </c:pt>
                <c:pt idx="1069">
                  <c:v>0.58202713598954192</c:v>
                </c:pt>
                <c:pt idx="1070">
                  <c:v>0.57365219480933249</c:v>
                </c:pt>
                <c:pt idx="1071">
                  <c:v>0.51945336524845886</c:v>
                </c:pt>
                <c:pt idx="1072">
                  <c:v>0.56626724806788031</c:v>
                </c:pt>
                <c:pt idx="1073">
                  <c:v>0.47451322667125162</c:v>
                </c:pt>
                <c:pt idx="1074">
                  <c:v>0.49398982407976333</c:v>
                </c:pt>
                <c:pt idx="1075">
                  <c:v>0.53944247347887497</c:v>
                </c:pt>
                <c:pt idx="1076">
                  <c:v>0.56236311728454624</c:v>
                </c:pt>
                <c:pt idx="1077">
                  <c:v>0.54238921449232802</c:v>
                </c:pt>
                <c:pt idx="1078">
                  <c:v>0.78262552896047255</c:v>
                </c:pt>
                <c:pt idx="1079">
                  <c:v>0.82768156182937414</c:v>
                </c:pt>
                <c:pt idx="1080">
                  <c:v>0.80538986182195516</c:v>
                </c:pt>
                <c:pt idx="1081">
                  <c:v>0.79275940672149958</c:v>
                </c:pt>
                <c:pt idx="1082">
                  <c:v>0.8231117053740562</c:v>
                </c:pt>
                <c:pt idx="1083">
                  <c:v>0.82795678849750776</c:v>
                </c:pt>
                <c:pt idx="1084">
                  <c:v>-0.48170983886275376</c:v>
                </c:pt>
                <c:pt idx="1085">
                  <c:v>-1.0897956989318776</c:v>
                </c:pt>
                <c:pt idx="1086">
                  <c:v>-1.1464434298065007</c:v>
                </c:pt>
                <c:pt idx="1087">
                  <c:v>-1.1384699133957568</c:v>
                </c:pt>
                <c:pt idx="1088">
                  <c:v>-1.123773357141864</c:v>
                </c:pt>
                <c:pt idx="1089">
                  <c:v>-1.1148457773693163</c:v>
                </c:pt>
                <c:pt idx="1090">
                  <c:v>-1.1162564379254394</c:v>
                </c:pt>
                <c:pt idx="1091">
                  <c:v>-1.1173627043632524</c:v>
                </c:pt>
                <c:pt idx="1092">
                  <c:v>-1.1513198697932041</c:v>
                </c:pt>
                <c:pt idx="1093">
                  <c:v>-1.1387433630967334</c:v>
                </c:pt>
                <c:pt idx="1094">
                  <c:v>-1.1467925127654852</c:v>
                </c:pt>
                <c:pt idx="1095">
                  <c:v>-1.1511320886811212</c:v>
                </c:pt>
                <c:pt idx="1096">
                  <c:v>-0.17229257781334281</c:v>
                </c:pt>
                <c:pt idx="1097">
                  <c:v>-0.45330092767984798</c:v>
                </c:pt>
                <c:pt idx="1098">
                  <c:v>-0.35719832564872278</c:v>
                </c:pt>
                <c:pt idx="1099">
                  <c:v>-0.41082512865891618</c:v>
                </c:pt>
                <c:pt idx="1100">
                  <c:v>-0.4305492413581784</c:v>
                </c:pt>
                <c:pt idx="1101">
                  <c:v>-0.40108951187336228</c:v>
                </c:pt>
                <c:pt idx="1102">
                  <c:v>-0.49782675040346369</c:v>
                </c:pt>
                <c:pt idx="1103">
                  <c:v>-0.46700337432732308</c:v>
                </c:pt>
                <c:pt idx="1104">
                  <c:v>-0.44287788356022806</c:v>
                </c:pt>
                <c:pt idx="1105">
                  <c:v>-0.43137395253562427</c:v>
                </c:pt>
                <c:pt idx="1106">
                  <c:v>-0.45746141817908548</c:v>
                </c:pt>
                <c:pt idx="1107">
                  <c:v>-0.46660449688401429</c:v>
                </c:pt>
                <c:pt idx="1108">
                  <c:v>0.53760868678703433</c:v>
                </c:pt>
                <c:pt idx="1109">
                  <c:v>0.27903672601105689</c:v>
                </c:pt>
                <c:pt idx="1110">
                  <c:v>0.3660394928780879</c:v>
                </c:pt>
                <c:pt idx="1111">
                  <c:v>0.34988084732882552</c:v>
                </c:pt>
                <c:pt idx="1112">
                  <c:v>0.36461034264703174</c:v>
                </c:pt>
                <c:pt idx="1113">
                  <c:v>0.35987329974619509</c:v>
                </c:pt>
                <c:pt idx="1114">
                  <c:v>0.31565129666968228</c:v>
                </c:pt>
                <c:pt idx="1115">
                  <c:v>0.32617670942286459</c:v>
                </c:pt>
                <c:pt idx="1116">
                  <c:v>0.28875622736030304</c:v>
                </c:pt>
                <c:pt idx="1117">
                  <c:v>0.30153364298191487</c:v>
                </c:pt>
                <c:pt idx="1118">
                  <c:v>0.3051235979343585</c:v>
                </c:pt>
                <c:pt idx="1119">
                  <c:v>0.31076545964113156</c:v>
                </c:pt>
                <c:pt idx="1120">
                  <c:v>-0.81371162036025158</c:v>
                </c:pt>
                <c:pt idx="1121">
                  <c:v>-0.87390080348284693</c:v>
                </c:pt>
                <c:pt idx="1122">
                  <c:v>-0.87029019873795621</c:v>
                </c:pt>
                <c:pt idx="1123">
                  <c:v>-0.82998481903108745</c:v>
                </c:pt>
                <c:pt idx="1124">
                  <c:v>-0.94981508731266884</c:v>
                </c:pt>
                <c:pt idx="1125">
                  <c:v>-0.78922376686305196</c:v>
                </c:pt>
                <c:pt idx="1126">
                  <c:v>-0.95080243607416004</c:v>
                </c:pt>
                <c:pt idx="1127">
                  <c:v>-0.74719722788921805</c:v>
                </c:pt>
                <c:pt idx="1128">
                  <c:v>-0.93273183142096294</c:v>
                </c:pt>
                <c:pt idx="1129">
                  <c:v>-0.71304879116580688</c:v>
                </c:pt>
                <c:pt idx="1130">
                  <c:v>-0.97018113700455</c:v>
                </c:pt>
                <c:pt idx="1131">
                  <c:v>-0.6069945536819924</c:v>
                </c:pt>
                <c:pt idx="1132">
                  <c:v>-0.70893812735514328</c:v>
                </c:pt>
                <c:pt idx="1133">
                  <c:v>-0.74668976682843535</c:v>
                </c:pt>
                <c:pt idx="1134">
                  <c:v>-0.7272160676652355</c:v>
                </c:pt>
                <c:pt idx="1135">
                  <c:v>-0.74524739870288803</c:v>
                </c:pt>
                <c:pt idx="1136">
                  <c:v>-0.80376901148616398</c:v>
                </c:pt>
                <c:pt idx="1137">
                  <c:v>-0.82613295404063736</c:v>
                </c:pt>
                <c:pt idx="1138">
                  <c:v>-0.8993384644432818</c:v>
                </c:pt>
                <c:pt idx="1139">
                  <c:v>-0.9270151679485612</c:v>
                </c:pt>
                <c:pt idx="1140">
                  <c:v>-0.88995299500001501</c:v>
                </c:pt>
                <c:pt idx="1141">
                  <c:v>-0.88161220131551676</c:v>
                </c:pt>
                <c:pt idx="1142">
                  <c:v>-0.83257981706111639</c:v>
                </c:pt>
                <c:pt idx="1143">
                  <c:v>-0.91182305203056913</c:v>
                </c:pt>
                <c:pt idx="1144">
                  <c:v>-0.22930268648937469</c:v>
                </c:pt>
                <c:pt idx="1145">
                  <c:v>-0.50193660338629642</c:v>
                </c:pt>
                <c:pt idx="1146">
                  <c:v>-0.39352821405009891</c:v>
                </c:pt>
                <c:pt idx="1147">
                  <c:v>-0.43085254801478945</c:v>
                </c:pt>
                <c:pt idx="1148">
                  <c:v>-0.43696085088039016</c:v>
                </c:pt>
                <c:pt idx="1149">
                  <c:v>-0.4446134552052069</c:v>
                </c:pt>
                <c:pt idx="1150">
                  <c:v>-0.60155915964736795</c:v>
                </c:pt>
                <c:pt idx="1151">
                  <c:v>-0.50527969946731077</c:v>
                </c:pt>
                <c:pt idx="1152">
                  <c:v>-0.54543407275861155</c:v>
                </c:pt>
                <c:pt idx="1153">
                  <c:v>-0.51956391485519438</c:v>
                </c:pt>
                <c:pt idx="1154">
                  <c:v>-0.55566806942782609</c:v>
                </c:pt>
                <c:pt idx="1155">
                  <c:v>-0.47393157504291572</c:v>
                </c:pt>
                <c:pt idx="1156">
                  <c:v>-0.24444282942656093</c:v>
                </c:pt>
                <c:pt idx="1157">
                  <c:v>-8.0736760451635942E-2</c:v>
                </c:pt>
                <c:pt idx="1158">
                  <c:v>-0.10333931345923233</c:v>
                </c:pt>
                <c:pt idx="1159">
                  <c:v>-0.11621721080743599</c:v>
                </c:pt>
                <c:pt idx="1160">
                  <c:v>-9.4021062605342168E-2</c:v>
                </c:pt>
                <c:pt idx="1161">
                  <c:v>-6.9512544511259669E-2</c:v>
                </c:pt>
                <c:pt idx="1162">
                  <c:v>4.7455303194059162E-3</c:v>
                </c:pt>
                <c:pt idx="1163">
                  <c:v>1.5221557153016763E-2</c:v>
                </c:pt>
                <c:pt idx="1164">
                  <c:v>1.4506261308393664E-2</c:v>
                </c:pt>
                <c:pt idx="1165">
                  <c:v>4.0359130635643836E-2</c:v>
                </c:pt>
                <c:pt idx="1166">
                  <c:v>-3.4649973730544542E-2</c:v>
                </c:pt>
                <c:pt idx="1167">
                  <c:v>-1.16960408585218E-2</c:v>
                </c:pt>
                <c:pt idx="1168">
                  <c:v>0.6450049447174464</c:v>
                </c:pt>
                <c:pt idx="1169">
                  <c:v>0.81999362030354683</c:v>
                </c:pt>
                <c:pt idx="1170">
                  <c:v>0.84415862096425009</c:v>
                </c:pt>
                <c:pt idx="1171">
                  <c:v>0.84472275518085493</c:v>
                </c:pt>
                <c:pt idx="1172">
                  <c:v>0.8471162441899085</c:v>
                </c:pt>
                <c:pt idx="1173">
                  <c:v>0.84700063087127742</c:v>
                </c:pt>
                <c:pt idx="1174">
                  <c:v>0.75812332861934872</c:v>
                </c:pt>
                <c:pt idx="1175">
                  <c:v>0.79050053341647031</c:v>
                </c:pt>
                <c:pt idx="1176">
                  <c:v>0.82285242177542584</c:v>
                </c:pt>
                <c:pt idx="1177">
                  <c:v>0.80276524709033803</c:v>
                </c:pt>
                <c:pt idx="1178">
                  <c:v>0.79945125701288133</c:v>
                </c:pt>
                <c:pt idx="1179">
                  <c:v>0.82963414095204568</c:v>
                </c:pt>
                <c:pt idx="1180">
                  <c:v>0.57343365544161873</c:v>
                </c:pt>
                <c:pt idx="1181">
                  <c:v>0.62572865729208915</c:v>
                </c:pt>
                <c:pt idx="1182">
                  <c:v>0.61349186034343639</c:v>
                </c:pt>
                <c:pt idx="1183">
                  <c:v>0.61670600885310189</c:v>
                </c:pt>
                <c:pt idx="1184">
                  <c:v>0.65894324552265537</c:v>
                </c:pt>
                <c:pt idx="1185">
                  <c:v>0.6140216056601624</c:v>
                </c:pt>
                <c:pt idx="1186">
                  <c:v>0.6409777919069779</c:v>
                </c:pt>
                <c:pt idx="1187">
                  <c:v>0.62640456483158713</c:v>
                </c:pt>
                <c:pt idx="1188">
                  <c:v>0.60365288862747313</c:v>
                </c:pt>
                <c:pt idx="1189">
                  <c:v>0.59386977790757989</c:v>
                </c:pt>
                <c:pt idx="1190">
                  <c:v>0.63253535939009142</c:v>
                </c:pt>
                <c:pt idx="1191">
                  <c:v>0.5993790938135457</c:v>
                </c:pt>
                <c:pt idx="1192">
                  <c:v>-0.63051639336093457</c:v>
                </c:pt>
                <c:pt idx="1193">
                  <c:v>-0.24471495368260204</c:v>
                </c:pt>
                <c:pt idx="1194">
                  <c:v>-0.40614474019474334</c:v>
                </c:pt>
                <c:pt idx="1195">
                  <c:v>-0.36525067058003502</c:v>
                </c:pt>
                <c:pt idx="1196">
                  <c:v>-0.38451099366805441</c:v>
                </c:pt>
                <c:pt idx="1197">
                  <c:v>-0.3775944306605834</c:v>
                </c:pt>
                <c:pt idx="1198">
                  <c:v>-0.49728580909543441</c:v>
                </c:pt>
                <c:pt idx="1199">
                  <c:v>-0.44348236715078382</c:v>
                </c:pt>
                <c:pt idx="1200">
                  <c:v>-0.42396982895337099</c:v>
                </c:pt>
                <c:pt idx="1201">
                  <c:v>-0.42900163115696865</c:v>
                </c:pt>
                <c:pt idx="1202">
                  <c:v>-0.4775990208556018</c:v>
                </c:pt>
                <c:pt idx="1203">
                  <c:v>-0.39710834770079595</c:v>
                </c:pt>
                <c:pt idx="1204">
                  <c:v>-1.1343937564218607</c:v>
                </c:pt>
                <c:pt idx="1205">
                  <c:v>-1.1150128842615317</c:v>
                </c:pt>
                <c:pt idx="1206">
                  <c:v>-1.1324390720792252</c:v>
                </c:pt>
                <c:pt idx="1207">
                  <c:v>-1.1180139860733356</c:v>
                </c:pt>
                <c:pt idx="1208">
                  <c:v>-1.0663453238970637</c:v>
                </c:pt>
                <c:pt idx="1209">
                  <c:v>-1.093435095404599</c:v>
                </c:pt>
                <c:pt idx="1210">
                  <c:v>-1.1189657039411418</c:v>
                </c:pt>
                <c:pt idx="1211">
                  <c:v>-1.0935453435457421</c:v>
                </c:pt>
                <c:pt idx="1212">
                  <c:v>-1.1408504760482223</c:v>
                </c:pt>
                <c:pt idx="1213">
                  <c:v>-1.1391621777759653</c:v>
                </c:pt>
                <c:pt idx="1214">
                  <c:v>-1.138311535076493</c:v>
                </c:pt>
                <c:pt idx="1215">
                  <c:v>-1.1103625135175355</c:v>
                </c:pt>
                <c:pt idx="1216">
                  <c:v>-5.1624533949973544E-2</c:v>
                </c:pt>
                <c:pt idx="1217">
                  <c:v>-0.2332163671147055</c:v>
                </c:pt>
                <c:pt idx="1218">
                  <c:v>-0.20478764602309191</c:v>
                </c:pt>
                <c:pt idx="1219">
                  <c:v>-0.1800350452571601</c:v>
                </c:pt>
                <c:pt idx="1220">
                  <c:v>-0.21220661644435401</c:v>
                </c:pt>
                <c:pt idx="1221">
                  <c:v>-0.22605889254546846</c:v>
                </c:pt>
                <c:pt idx="1222">
                  <c:v>-5.8061570328910544E-2</c:v>
                </c:pt>
                <c:pt idx="1223">
                  <c:v>-6.1869583142517406E-2</c:v>
                </c:pt>
                <c:pt idx="1224">
                  <c:v>-4.2264461710285764E-2</c:v>
                </c:pt>
                <c:pt idx="1225">
                  <c:v>-7.1803752861286069E-2</c:v>
                </c:pt>
                <c:pt idx="1226">
                  <c:v>-2.0234612564030613E-2</c:v>
                </c:pt>
                <c:pt idx="1227">
                  <c:v>-7.4216679971316202E-3</c:v>
                </c:pt>
                <c:pt idx="1228">
                  <c:v>-0.18322180417720937</c:v>
                </c:pt>
                <c:pt idx="1229">
                  <c:v>-0.19978772566083994</c:v>
                </c:pt>
                <c:pt idx="1230">
                  <c:v>-0.23961130166644704</c:v>
                </c:pt>
                <c:pt idx="1231">
                  <c:v>-0.23928808925958722</c:v>
                </c:pt>
                <c:pt idx="1232">
                  <c:v>-0.27003561846204549</c:v>
                </c:pt>
                <c:pt idx="1233">
                  <c:v>-0.26228966703095524</c:v>
                </c:pt>
                <c:pt idx="1234">
                  <c:v>-0.45001616108423803</c:v>
                </c:pt>
                <c:pt idx="1235">
                  <c:v>-0.50417406365054862</c:v>
                </c:pt>
                <c:pt idx="1236">
                  <c:v>-0.45617217815089928</c:v>
                </c:pt>
                <c:pt idx="1237">
                  <c:v>-0.46580454808881866</c:v>
                </c:pt>
                <c:pt idx="1238">
                  <c:v>-0.46219871871737372</c:v>
                </c:pt>
                <c:pt idx="1239">
                  <c:v>-0.45926835002451161</c:v>
                </c:pt>
                <c:pt idx="1240">
                  <c:v>-0.49175721006564865</c:v>
                </c:pt>
                <c:pt idx="1241">
                  <c:v>-0.48434981970031665</c:v>
                </c:pt>
                <c:pt idx="1242">
                  <c:v>-0.47566808341134792</c:v>
                </c:pt>
                <c:pt idx="1243">
                  <c:v>-0.47527476919411216</c:v>
                </c:pt>
                <c:pt idx="1244">
                  <c:v>-0.5249769694167945</c:v>
                </c:pt>
                <c:pt idx="1245">
                  <c:v>-0.48952510247703729</c:v>
                </c:pt>
                <c:pt idx="1246">
                  <c:v>-0.56409891362068132</c:v>
                </c:pt>
                <c:pt idx="1247">
                  <c:v>-0.52528644733640273</c:v>
                </c:pt>
                <c:pt idx="1248">
                  <c:v>-0.52476314484519082</c:v>
                </c:pt>
                <c:pt idx="1249">
                  <c:v>-0.51381818918168365</c:v>
                </c:pt>
                <c:pt idx="1250">
                  <c:v>-0.52215010381765992</c:v>
                </c:pt>
                <c:pt idx="1251">
                  <c:v>-0.50797575366402858</c:v>
                </c:pt>
                <c:pt idx="1252">
                  <c:v>-1.1437530157484161</c:v>
                </c:pt>
                <c:pt idx="1253">
                  <c:v>-0.81969740375869127</c:v>
                </c:pt>
                <c:pt idx="1254">
                  <c:v>-1.0268174102217051</c:v>
                </c:pt>
                <c:pt idx="1255">
                  <c:v>-0.91046667127746816</c:v>
                </c:pt>
                <c:pt idx="1256">
                  <c:v>-0.89737160993522203</c:v>
                </c:pt>
                <c:pt idx="1257">
                  <c:v>-0.88619046951475489</c:v>
                </c:pt>
                <c:pt idx="1258">
                  <c:v>-0.80177655304596318</c:v>
                </c:pt>
                <c:pt idx="1259">
                  <c:v>-0.88292411884927868</c:v>
                </c:pt>
                <c:pt idx="1260">
                  <c:v>-0.94796057581450954</c:v>
                </c:pt>
                <c:pt idx="1261">
                  <c:v>-0.87045971330541083</c:v>
                </c:pt>
                <c:pt idx="1262">
                  <c:v>-0.92821006404918127</c:v>
                </c:pt>
                <c:pt idx="1263">
                  <c:v>-0.90645974381255534</c:v>
                </c:pt>
                <c:pt idx="1264">
                  <c:v>-0.76908137546723621</c:v>
                </c:pt>
                <c:pt idx="1265">
                  <c:v>-0.76781956456286204</c:v>
                </c:pt>
                <c:pt idx="1266">
                  <c:v>-0.80906206762590749</c:v>
                </c:pt>
                <c:pt idx="1267">
                  <c:v>-0.7484197482907442</c:v>
                </c:pt>
                <c:pt idx="1268">
                  <c:v>-0.87249544037764426</c:v>
                </c:pt>
                <c:pt idx="1269">
                  <c:v>-0.72549115501952965</c:v>
                </c:pt>
                <c:pt idx="1270">
                  <c:v>-0.80005633376006069</c:v>
                </c:pt>
                <c:pt idx="1271">
                  <c:v>-0.72105198954414573</c:v>
                </c:pt>
                <c:pt idx="1272">
                  <c:v>-0.75088959434297819</c:v>
                </c:pt>
                <c:pt idx="1273">
                  <c:v>-0.69870976486194414</c:v>
                </c:pt>
                <c:pt idx="1274">
                  <c:v>-0.77684383716126459</c:v>
                </c:pt>
                <c:pt idx="1275">
                  <c:v>-0.67405094531593157</c:v>
                </c:pt>
                <c:pt idx="1276">
                  <c:v>0.70565279346505683</c:v>
                </c:pt>
                <c:pt idx="1277">
                  <c:v>0.27391513577205651</c:v>
                </c:pt>
                <c:pt idx="1278">
                  <c:v>0.46130700013608938</c:v>
                </c:pt>
                <c:pt idx="1279">
                  <c:v>0.39231152116467538</c:v>
                </c:pt>
                <c:pt idx="1280">
                  <c:v>0.428658003452833</c:v>
                </c:pt>
                <c:pt idx="1281">
                  <c:v>0.4139474721336539</c:v>
                </c:pt>
                <c:pt idx="1282">
                  <c:v>0.40649206119567793</c:v>
                </c:pt>
                <c:pt idx="1283">
                  <c:v>0.39789857076635726</c:v>
                </c:pt>
                <c:pt idx="1284">
                  <c:v>0.36125277309748438</c:v>
                </c:pt>
                <c:pt idx="1285">
                  <c:v>0.37624478510213377</c:v>
                </c:pt>
                <c:pt idx="1286">
                  <c:v>0.41228310091867604</c:v>
                </c:pt>
                <c:pt idx="1287">
                  <c:v>0.34620178873433649</c:v>
                </c:pt>
                <c:pt idx="1288">
                  <c:v>-1.1508827913987891</c:v>
                </c:pt>
                <c:pt idx="1289">
                  <c:v>-0.32082133967228688</c:v>
                </c:pt>
                <c:pt idx="1290">
                  <c:v>-1.0538230307369847</c:v>
                </c:pt>
                <c:pt idx="1291">
                  <c:v>-0.44665030688748397</c:v>
                </c:pt>
                <c:pt idx="1292">
                  <c:v>-1.0163312408959015</c:v>
                </c:pt>
                <c:pt idx="1293">
                  <c:v>-0.52613305519300035</c:v>
                </c:pt>
                <c:pt idx="1294">
                  <c:v>-1.0602692975204664</c:v>
                </c:pt>
                <c:pt idx="1295">
                  <c:v>-0.53258300454306018</c:v>
                </c:pt>
                <c:pt idx="1296">
                  <c:v>-1.0144991805399786</c:v>
                </c:pt>
                <c:pt idx="1297">
                  <c:v>-0.55354190356475863</c:v>
                </c:pt>
                <c:pt idx="1298">
                  <c:v>-1.0168584213074574</c:v>
                </c:pt>
                <c:pt idx="1299">
                  <c:v>-0.4724879394134377</c:v>
                </c:pt>
                <c:pt idx="1300">
                  <c:v>-1.1400106848070481</c:v>
                </c:pt>
                <c:pt idx="1301">
                  <c:v>-1.1414911047912013</c:v>
                </c:pt>
                <c:pt idx="1302">
                  <c:v>-1.140649251619726</c:v>
                </c:pt>
                <c:pt idx="1303">
                  <c:v>-1.1245467493165004</c:v>
                </c:pt>
                <c:pt idx="1304">
                  <c:v>-1.1150187811826011</c:v>
                </c:pt>
                <c:pt idx="1305">
                  <c:v>-1.1178017229791786</c:v>
                </c:pt>
                <c:pt idx="1306">
                  <c:v>-1.1264269815110439</c:v>
                </c:pt>
                <c:pt idx="1307">
                  <c:v>-1.1302765059364732</c:v>
                </c:pt>
                <c:pt idx="1308">
                  <c:v>-1.0815660271540199</c:v>
                </c:pt>
                <c:pt idx="1309">
                  <c:v>-1.0649060746981189</c:v>
                </c:pt>
                <c:pt idx="1310">
                  <c:v>-1.087238795638606</c:v>
                </c:pt>
                <c:pt idx="1311">
                  <c:v>-1.105448324416848</c:v>
                </c:pt>
                <c:pt idx="1312">
                  <c:v>0.22821905564397413</c:v>
                </c:pt>
                <c:pt idx="1313">
                  <c:v>0.69384486372997145</c:v>
                </c:pt>
                <c:pt idx="1314">
                  <c:v>0.8065561033078319</c:v>
                </c:pt>
                <c:pt idx="1315">
                  <c:v>0.82040929338993762</c:v>
                </c:pt>
                <c:pt idx="1316">
                  <c:v>0.82835832940443699</c:v>
                </c:pt>
                <c:pt idx="1317">
                  <c:v>0.83218210903960999</c:v>
                </c:pt>
                <c:pt idx="1318">
                  <c:v>0.8466198447126474</c:v>
                </c:pt>
                <c:pt idx="1319">
                  <c:v>0.84575001994810739</c:v>
                </c:pt>
                <c:pt idx="1320">
                  <c:v>0.83503613819292699</c:v>
                </c:pt>
                <c:pt idx="1321">
                  <c:v>0.83992039151196574</c:v>
                </c:pt>
                <c:pt idx="1322">
                  <c:v>0.84358348186175625</c:v>
                </c:pt>
                <c:pt idx="1323">
                  <c:v>0.83614693642662474</c:v>
                </c:pt>
                <c:pt idx="1324">
                  <c:v>0.3792190837949625</c:v>
                </c:pt>
                <c:pt idx="1325">
                  <c:v>0.50158840410404737</c:v>
                </c:pt>
                <c:pt idx="1326">
                  <c:v>0.45016227210751036</c:v>
                </c:pt>
                <c:pt idx="1327">
                  <c:v>0.47662944614706382</c:v>
                </c:pt>
                <c:pt idx="1328">
                  <c:v>0.49693574265546847</c:v>
                </c:pt>
                <c:pt idx="1329">
                  <c:v>0.47309800960601567</c:v>
                </c:pt>
                <c:pt idx="1330">
                  <c:v>0.42359219398528991</c:v>
                </c:pt>
                <c:pt idx="1331">
                  <c:v>0.45033749620748809</c:v>
                </c:pt>
                <c:pt idx="1332">
                  <c:v>0.41239737159584167</c:v>
                </c:pt>
                <c:pt idx="1333">
                  <c:v>0.40946335509372578</c:v>
                </c:pt>
                <c:pt idx="1334">
                  <c:v>0.42907687933683014</c:v>
                </c:pt>
                <c:pt idx="1335">
                  <c:v>0.4300424781193104</c:v>
                </c:pt>
                <c:pt idx="1336">
                  <c:v>-0.76985324731610516</c:v>
                </c:pt>
                <c:pt idx="1337">
                  <c:v>-0.29396906795556393</c:v>
                </c:pt>
                <c:pt idx="1338">
                  <c:v>-0.50713301923746423</c:v>
                </c:pt>
                <c:pt idx="1339">
                  <c:v>-0.43066801094544083</c:v>
                </c:pt>
                <c:pt idx="1340">
                  <c:v>-0.49108976170495522</c:v>
                </c:pt>
                <c:pt idx="1341">
                  <c:v>-0.45601485923565066</c:v>
                </c:pt>
                <c:pt idx="1342">
                  <c:v>-0.5403245087522085</c:v>
                </c:pt>
                <c:pt idx="1343">
                  <c:v>-0.50174540236071485</c:v>
                </c:pt>
                <c:pt idx="1344">
                  <c:v>-0.48934972992283376</c:v>
                </c:pt>
                <c:pt idx="1345">
                  <c:v>-0.48009030430786048</c:v>
                </c:pt>
                <c:pt idx="1346">
                  <c:v>-0.51422058801592141</c:v>
                </c:pt>
                <c:pt idx="1347">
                  <c:v>-0.47779878115886365</c:v>
                </c:pt>
                <c:pt idx="1348">
                  <c:v>0.5731052915565007</c:v>
                </c:pt>
                <c:pt idx="1349">
                  <c:v>0.31365625880469339</c:v>
                </c:pt>
                <c:pt idx="1350">
                  <c:v>0.40179123041404408</c:v>
                </c:pt>
                <c:pt idx="1351">
                  <c:v>0.37912651157728106</c:v>
                </c:pt>
                <c:pt idx="1352">
                  <c:v>0.40854986578229624</c:v>
                </c:pt>
                <c:pt idx="1353">
                  <c:v>0.39900659555692874</c:v>
                </c:pt>
                <c:pt idx="1354">
                  <c:v>0.35695522943690272</c:v>
                </c:pt>
                <c:pt idx="1355">
                  <c:v>0.37908808430613705</c:v>
                </c:pt>
                <c:pt idx="1356">
                  <c:v>0.32875365283126001</c:v>
                </c:pt>
                <c:pt idx="1357">
                  <c:v>0.34914701072980459</c:v>
                </c:pt>
                <c:pt idx="1358">
                  <c:v>0.3363248602969664</c:v>
                </c:pt>
                <c:pt idx="1359">
                  <c:v>0.35530950179762522</c:v>
                </c:pt>
                <c:pt idx="1360">
                  <c:v>-1.135923287578446</c:v>
                </c:pt>
                <c:pt idx="1361">
                  <c:v>-0.26495780958609155</c:v>
                </c:pt>
                <c:pt idx="1362">
                  <c:v>-0.94176546272490202</c:v>
                </c:pt>
                <c:pt idx="1363">
                  <c:v>-0.45299624436175379</c:v>
                </c:pt>
                <c:pt idx="1364">
                  <c:v>-0.86318234493420287</c:v>
                </c:pt>
                <c:pt idx="1365">
                  <c:v>-0.55586448334317129</c:v>
                </c:pt>
                <c:pt idx="1366">
                  <c:v>-0.72407662188363398</c:v>
                </c:pt>
                <c:pt idx="1367">
                  <c:v>-0.59478851522400955</c:v>
                </c:pt>
                <c:pt idx="1368">
                  <c:v>-0.63761042852055649</c:v>
                </c:pt>
                <c:pt idx="1369">
                  <c:v>-0.60857867071715677</c:v>
                </c:pt>
                <c:pt idx="1370">
                  <c:v>-0.65554439016157895</c:v>
                </c:pt>
                <c:pt idx="1371">
                  <c:v>-0.55807711124361348</c:v>
                </c:pt>
                <c:pt idx="1372">
                  <c:v>0.84413219204394918</c:v>
                </c:pt>
                <c:pt idx="1373">
                  <c:v>0.40334431436164464</c:v>
                </c:pt>
                <c:pt idx="1374">
                  <c:v>0.65559478820177497</c:v>
                </c:pt>
                <c:pt idx="1375">
                  <c:v>0.51879531685805225</c:v>
                </c:pt>
                <c:pt idx="1376">
                  <c:v>0.61995088629349238</c:v>
                </c:pt>
                <c:pt idx="1377">
                  <c:v>0.57695576528344639</c:v>
                </c:pt>
                <c:pt idx="1378">
                  <c:v>0.5761294491788852</c:v>
                </c:pt>
                <c:pt idx="1379">
                  <c:v>0.54898967725113612</c:v>
                </c:pt>
                <c:pt idx="1380">
                  <c:v>0.54453187289355987</c:v>
                </c:pt>
                <c:pt idx="1381">
                  <c:v>0.54463548568701126</c:v>
                </c:pt>
                <c:pt idx="1382">
                  <c:v>0.55327418975584963</c:v>
                </c:pt>
                <c:pt idx="1383">
                  <c:v>0.49747517432135535</c:v>
                </c:pt>
                <c:pt idx="1384">
                  <c:v>0.60409138515363914</c:v>
                </c:pt>
                <c:pt idx="1385">
                  <c:v>0.52390055585725059</c:v>
                </c:pt>
                <c:pt idx="1386">
                  <c:v>0.54287427235873609</c:v>
                </c:pt>
                <c:pt idx="1387">
                  <c:v>0.57747180058184056</c:v>
                </c:pt>
                <c:pt idx="1388">
                  <c:v>0.59418038133073492</c:v>
                </c:pt>
                <c:pt idx="1389">
                  <c:v>0.59257757703139302</c:v>
                </c:pt>
                <c:pt idx="1390">
                  <c:v>0.47320817953955996</c:v>
                </c:pt>
                <c:pt idx="1391">
                  <c:v>0.46703382436358953</c:v>
                </c:pt>
                <c:pt idx="1392">
                  <c:v>0.38706670249372288</c:v>
                </c:pt>
                <c:pt idx="1393">
                  <c:v>0.36651948750143537</c:v>
                </c:pt>
                <c:pt idx="1394">
                  <c:v>0.40087898864660754</c:v>
                </c:pt>
                <c:pt idx="1395">
                  <c:v>0.40954655302444631</c:v>
                </c:pt>
                <c:pt idx="1396">
                  <c:v>-0.68350735143378127</c:v>
                </c:pt>
                <c:pt idx="1397">
                  <c:v>-1.0941213291003316</c:v>
                </c:pt>
                <c:pt idx="1398">
                  <c:v>-1.1527064252872414</c:v>
                </c:pt>
                <c:pt idx="1399">
                  <c:v>-1.1527937807211224</c:v>
                </c:pt>
                <c:pt idx="1400">
                  <c:v>-1.1518385721916784</c:v>
                </c:pt>
                <c:pt idx="1401">
                  <c:v>-1.1480945160213192</c:v>
                </c:pt>
                <c:pt idx="1402">
                  <c:v>-1.0984657982106352</c:v>
                </c:pt>
                <c:pt idx="1403">
                  <c:v>-1.071647780395677</c:v>
                </c:pt>
                <c:pt idx="1404">
                  <c:v>-0.99809793192422724</c:v>
                </c:pt>
                <c:pt idx="1405">
                  <c:v>-1.0149176364441177</c:v>
                </c:pt>
                <c:pt idx="1406">
                  <c:v>-1.0271243598288846</c:v>
                </c:pt>
                <c:pt idx="1407">
                  <c:v>-0.94980663253640552</c:v>
                </c:pt>
                <c:pt idx="1408">
                  <c:v>-4.8716579140043445E-2</c:v>
                </c:pt>
                <c:pt idx="1409">
                  <c:v>-2.1212716990726549E-2</c:v>
                </c:pt>
                <c:pt idx="1410">
                  <c:v>-1.8767687394978194E-2</c:v>
                </c:pt>
                <c:pt idx="1411">
                  <c:v>-5.3895156790959839E-2</c:v>
                </c:pt>
                <c:pt idx="1412">
                  <c:v>-6.5101583495322857E-2</c:v>
                </c:pt>
                <c:pt idx="1413">
                  <c:v>-3.9050281251635316E-2</c:v>
                </c:pt>
                <c:pt idx="1414">
                  <c:v>4.9694898541395444E-2</c:v>
                </c:pt>
                <c:pt idx="1415">
                  <c:v>5.9198628734718484E-3</c:v>
                </c:pt>
                <c:pt idx="1416">
                  <c:v>5.5322531732511782E-2</c:v>
                </c:pt>
                <c:pt idx="1417">
                  <c:v>6.493250530958225E-2</c:v>
                </c:pt>
                <c:pt idx="1418">
                  <c:v>6.8833790927602889E-2</c:v>
                </c:pt>
                <c:pt idx="1419">
                  <c:v>-2.3946641558088788E-2</c:v>
                </c:pt>
                <c:pt idx="1420">
                  <c:v>-6.1462913444975911E-2</c:v>
                </c:pt>
                <c:pt idx="1421">
                  <c:v>-0.15363444786274119</c:v>
                </c:pt>
                <c:pt idx="1422">
                  <c:v>-0.11315196316882173</c:v>
                </c:pt>
                <c:pt idx="1423">
                  <c:v>-9.2825791934662477E-2</c:v>
                </c:pt>
                <c:pt idx="1424">
                  <c:v>-0.15856258129860307</c:v>
                </c:pt>
                <c:pt idx="1425">
                  <c:v>-0.15522658190456742</c:v>
                </c:pt>
                <c:pt idx="1426">
                  <c:v>-0.31626426156986748</c:v>
                </c:pt>
                <c:pt idx="1427">
                  <c:v>-0.35142452402591018</c:v>
                </c:pt>
                <c:pt idx="1428">
                  <c:v>-0.36149953946595514</c:v>
                </c:pt>
                <c:pt idx="1429">
                  <c:v>-0.36515865226077399</c:v>
                </c:pt>
                <c:pt idx="1430">
                  <c:v>-0.29565582450546335</c:v>
                </c:pt>
                <c:pt idx="1431">
                  <c:v>-0.33840855057527197</c:v>
                </c:pt>
                <c:pt idx="1432">
                  <c:v>-0.66626365008987209</c:v>
                </c:pt>
                <c:pt idx="1433">
                  <c:v>-1.1320479758859019</c:v>
                </c:pt>
                <c:pt idx="1434">
                  <c:v>-0.86517607412078101</c:v>
                </c:pt>
                <c:pt idx="1435">
                  <c:v>-1.1214592416101832</c:v>
                </c:pt>
                <c:pt idx="1436">
                  <c:v>-0.91003335468090818</c:v>
                </c:pt>
                <c:pt idx="1437">
                  <c:v>-1.1219921693367529</c:v>
                </c:pt>
                <c:pt idx="1438">
                  <c:v>-0.92080672584835277</c:v>
                </c:pt>
                <c:pt idx="1439">
                  <c:v>-1.1178850082141052</c:v>
                </c:pt>
                <c:pt idx="1440">
                  <c:v>-0.88304788964848235</c:v>
                </c:pt>
                <c:pt idx="1441">
                  <c:v>-1.11280296985211</c:v>
                </c:pt>
                <c:pt idx="1442">
                  <c:v>-0.92366081958952717</c:v>
                </c:pt>
                <c:pt idx="1443">
                  <c:v>-1.0243807374331726</c:v>
                </c:pt>
                <c:pt idx="1444">
                  <c:v>-1.1313245791537978</c:v>
                </c:pt>
                <c:pt idx="1445">
                  <c:v>-1.1227532885086391</c:v>
                </c:pt>
                <c:pt idx="1446">
                  <c:v>-1.1158128707293833</c:v>
                </c:pt>
                <c:pt idx="1447">
                  <c:v>-1.1304292564415617</c:v>
                </c:pt>
                <c:pt idx="1448">
                  <c:v>-1.1438359619697729</c:v>
                </c:pt>
                <c:pt idx="1449">
                  <c:v>-1.1451264861056101</c:v>
                </c:pt>
                <c:pt idx="1450">
                  <c:v>-1.1476932451133151</c:v>
                </c:pt>
                <c:pt idx="1451">
                  <c:v>-1.147634649996488</c:v>
                </c:pt>
                <c:pt idx="1452">
                  <c:v>-1.130143188565752</c:v>
                </c:pt>
                <c:pt idx="1453">
                  <c:v>-1.1210623589216959</c:v>
                </c:pt>
                <c:pt idx="1454">
                  <c:v>-1.1232827171006492</c:v>
                </c:pt>
                <c:pt idx="1455">
                  <c:v>-1.1446540763145756</c:v>
                </c:pt>
                <c:pt idx="1456">
                  <c:v>3.9668398099521052E-4</c:v>
                </c:pt>
                <c:pt idx="1457">
                  <c:v>6.8336917612228376E-3</c:v>
                </c:pt>
                <c:pt idx="1458">
                  <c:v>2.4174716399087276E-2</c:v>
                </c:pt>
                <c:pt idx="1459">
                  <c:v>1.9338222017291129E-2</c:v>
                </c:pt>
                <c:pt idx="1460">
                  <c:v>3.4676821467263835E-2</c:v>
                </c:pt>
                <c:pt idx="1461">
                  <c:v>7.4633156547463386E-3</c:v>
                </c:pt>
                <c:pt idx="1462">
                  <c:v>0.133284585688665</c:v>
                </c:pt>
                <c:pt idx="1463">
                  <c:v>0.14343374245584797</c:v>
                </c:pt>
                <c:pt idx="1464">
                  <c:v>0.13610678649989574</c:v>
                </c:pt>
                <c:pt idx="1465">
                  <c:v>0.12542221154595626</c:v>
                </c:pt>
                <c:pt idx="1466">
                  <c:v>0.14921607513384813</c:v>
                </c:pt>
                <c:pt idx="1467">
                  <c:v>0.14814475905256416</c:v>
                </c:pt>
                <c:pt idx="1468">
                  <c:v>0.36920923326601007</c:v>
                </c:pt>
                <c:pt idx="1469">
                  <c:v>0.3256826217433676</c:v>
                </c:pt>
                <c:pt idx="1470">
                  <c:v>0.32643317636937397</c:v>
                </c:pt>
                <c:pt idx="1471">
                  <c:v>0.31692232870217096</c:v>
                </c:pt>
                <c:pt idx="1472">
                  <c:v>0.34930237800826303</c:v>
                </c:pt>
                <c:pt idx="1473">
                  <c:v>0.34343934899982387</c:v>
                </c:pt>
                <c:pt idx="1474">
                  <c:v>0.29981103411536314</c:v>
                </c:pt>
                <c:pt idx="1475">
                  <c:v>0.30243320084487291</c:v>
                </c:pt>
                <c:pt idx="1476">
                  <c:v>0.29580636192764465</c:v>
                </c:pt>
                <c:pt idx="1477">
                  <c:v>0.29657510789200658</c:v>
                </c:pt>
                <c:pt idx="1478">
                  <c:v>0.2753795925756739</c:v>
                </c:pt>
                <c:pt idx="1479">
                  <c:v>0.29310210470631304</c:v>
                </c:pt>
                <c:pt idx="1480">
                  <c:v>0.5883297149601362</c:v>
                </c:pt>
                <c:pt idx="1481">
                  <c:v>0.25146437872823002</c:v>
                </c:pt>
                <c:pt idx="1482">
                  <c:v>0.57474311334049744</c:v>
                </c:pt>
                <c:pt idx="1483">
                  <c:v>0.25138030403105727</c:v>
                </c:pt>
                <c:pt idx="1484">
                  <c:v>0.48228417651420596</c:v>
                </c:pt>
                <c:pt idx="1485">
                  <c:v>0.18350028369858393</c:v>
                </c:pt>
                <c:pt idx="1486">
                  <c:v>0.72992522577274055</c:v>
                </c:pt>
                <c:pt idx="1487">
                  <c:v>0.3026681440852097</c:v>
                </c:pt>
                <c:pt idx="1488">
                  <c:v>0.76615746669418783</c:v>
                </c:pt>
                <c:pt idx="1489">
                  <c:v>0.42743806094337089</c:v>
                </c:pt>
                <c:pt idx="1490">
                  <c:v>0.7013745596813632</c:v>
                </c:pt>
                <c:pt idx="1491">
                  <c:v>0.55798475452707941</c:v>
                </c:pt>
                <c:pt idx="1492">
                  <c:v>-0.26413155921996034</c:v>
                </c:pt>
                <c:pt idx="1493">
                  <c:v>-0.50258483081128247</c:v>
                </c:pt>
                <c:pt idx="1494">
                  <c:v>-0.57330577272332572</c:v>
                </c:pt>
                <c:pt idx="1495">
                  <c:v>-0.54627664604681658</c:v>
                </c:pt>
                <c:pt idx="1496">
                  <c:v>-0.54457673883150814</c:v>
                </c:pt>
                <c:pt idx="1497">
                  <c:v>-0.59354109667093358</c:v>
                </c:pt>
                <c:pt idx="1498">
                  <c:v>-4.5904812415051843E-2</c:v>
                </c:pt>
                <c:pt idx="1499">
                  <c:v>1.7949170812105952E-2</c:v>
                </c:pt>
                <c:pt idx="1500">
                  <c:v>-8.9356195294281182E-3</c:v>
                </c:pt>
                <c:pt idx="1501">
                  <c:v>-2.2622894082097861E-2</c:v>
                </c:pt>
                <c:pt idx="1502">
                  <c:v>-1.9182032626942624E-3</c:v>
                </c:pt>
                <c:pt idx="1503">
                  <c:v>8.7643052642081248E-2</c:v>
                </c:pt>
                <c:pt idx="1504">
                  <c:v>-0.65057900552714143</c:v>
                </c:pt>
                <c:pt idx="1505">
                  <c:v>-0.31395619443803219</c:v>
                </c:pt>
                <c:pt idx="1506">
                  <c:v>-0.50231687729885566</c:v>
                </c:pt>
                <c:pt idx="1507">
                  <c:v>-0.42820981619191389</c:v>
                </c:pt>
                <c:pt idx="1508">
                  <c:v>-0.47591567808695612</c:v>
                </c:pt>
                <c:pt idx="1509">
                  <c:v>-0.45926345771619115</c:v>
                </c:pt>
                <c:pt idx="1510">
                  <c:v>-0.44630682264469113</c:v>
                </c:pt>
                <c:pt idx="1511">
                  <c:v>-0.46059248557736754</c:v>
                </c:pt>
                <c:pt idx="1512">
                  <c:v>-0.38435283845443646</c:v>
                </c:pt>
                <c:pt idx="1513">
                  <c:v>-0.42533454429768425</c:v>
                </c:pt>
                <c:pt idx="1514">
                  <c:v>-0.44207162641902964</c:v>
                </c:pt>
                <c:pt idx="1515">
                  <c:v>-0.37551086195499683</c:v>
                </c:pt>
                <c:pt idx="1516">
                  <c:v>0.75156817005317333</c:v>
                </c:pt>
                <c:pt idx="1517">
                  <c:v>0.38470498130318553</c:v>
                </c:pt>
                <c:pt idx="1518">
                  <c:v>0.57759007934075768</c:v>
                </c:pt>
                <c:pt idx="1519">
                  <c:v>0.47918354227419913</c:v>
                </c:pt>
                <c:pt idx="1520">
                  <c:v>0.53463403155347111</c:v>
                </c:pt>
                <c:pt idx="1521">
                  <c:v>0.53020622275332274</c:v>
                </c:pt>
                <c:pt idx="1522">
                  <c:v>0.42237981323440577</c:v>
                </c:pt>
                <c:pt idx="1523">
                  <c:v>0.43333817897620508</c:v>
                </c:pt>
                <c:pt idx="1524">
                  <c:v>0.40834767029177366</c:v>
                </c:pt>
                <c:pt idx="1525">
                  <c:v>0.42852223127070355</c:v>
                </c:pt>
                <c:pt idx="1526">
                  <c:v>0.42274366889567017</c:v>
                </c:pt>
                <c:pt idx="1527">
                  <c:v>0.36647043292279513</c:v>
                </c:pt>
                <c:pt idx="1528">
                  <c:v>-0.29164917404869606</c:v>
                </c:pt>
                <c:pt idx="1529">
                  <c:v>-0.30820104246965974</c:v>
                </c:pt>
                <c:pt idx="1530">
                  <c:v>-0.27479860856945748</c:v>
                </c:pt>
                <c:pt idx="1531">
                  <c:v>-0.25500897740116213</c:v>
                </c:pt>
                <c:pt idx="1532">
                  <c:v>-0.29203005159753742</c:v>
                </c:pt>
                <c:pt idx="1533">
                  <c:v>-0.29780079376469903</c:v>
                </c:pt>
                <c:pt idx="1534">
                  <c:v>-0.13723719984047544</c:v>
                </c:pt>
                <c:pt idx="1535">
                  <c:v>-0.13737409635942197</c:v>
                </c:pt>
                <c:pt idx="1536">
                  <c:v>-0.14531905896310707</c:v>
                </c:pt>
                <c:pt idx="1537">
                  <c:v>-0.16136931012572714</c:v>
                </c:pt>
                <c:pt idx="1538">
                  <c:v>-0.10119213787620332</c:v>
                </c:pt>
                <c:pt idx="1539">
                  <c:v>-0.10949449610000039</c:v>
                </c:pt>
                <c:pt idx="1540">
                  <c:v>-0.53679112029550069</c:v>
                </c:pt>
                <c:pt idx="1541">
                  <c:v>-0.64968646424328902</c:v>
                </c:pt>
                <c:pt idx="1542">
                  <c:v>-0.74761015429492916</c:v>
                </c:pt>
                <c:pt idx="1543">
                  <c:v>-0.77201071813688793</c:v>
                </c:pt>
                <c:pt idx="1544">
                  <c:v>-0.80134028721875494</c:v>
                </c:pt>
                <c:pt idx="1545">
                  <c:v>-0.82415027806045404</c:v>
                </c:pt>
                <c:pt idx="1546">
                  <c:v>-0.9871750150492512</c:v>
                </c:pt>
                <c:pt idx="1547">
                  <c:v>-1.0136230129571342</c:v>
                </c:pt>
                <c:pt idx="1548">
                  <c:v>-0.96059066757891365</c:v>
                </c:pt>
                <c:pt idx="1549">
                  <c:v>-0.96499634537593304</c:v>
                </c:pt>
                <c:pt idx="1550">
                  <c:v>-0.98703026725998966</c:v>
                </c:pt>
                <c:pt idx="1551">
                  <c:v>-0.94958075175589263</c:v>
                </c:pt>
                <c:pt idx="1552">
                  <c:v>0.22160201426994988</c:v>
                </c:pt>
                <c:pt idx="1553">
                  <c:v>0.60031015055081971</c:v>
                </c:pt>
                <c:pt idx="1554">
                  <c:v>0.69398625859498619</c:v>
                </c:pt>
                <c:pt idx="1555">
                  <c:v>0.70522149817771673</c:v>
                </c:pt>
                <c:pt idx="1556">
                  <c:v>0.73595152137107767</c:v>
                </c:pt>
                <c:pt idx="1557">
                  <c:v>0.74849827367453314</c:v>
                </c:pt>
                <c:pt idx="1558">
                  <c:v>0.80208401331681956</c:v>
                </c:pt>
                <c:pt idx="1559">
                  <c:v>0.80166735369622322</c:v>
                </c:pt>
                <c:pt idx="1560">
                  <c:v>0.78338204012135226</c:v>
                </c:pt>
                <c:pt idx="1561">
                  <c:v>0.78525935925055146</c:v>
                </c:pt>
                <c:pt idx="1562">
                  <c:v>0.78593056538578931</c:v>
                </c:pt>
                <c:pt idx="1563">
                  <c:v>0.77033113828481625</c:v>
                </c:pt>
                <c:pt idx="1564">
                  <c:v>-9.9971874108993025E-2</c:v>
                </c:pt>
                <c:pt idx="1565">
                  <c:v>-0.25763183904203785</c:v>
                </c:pt>
                <c:pt idx="1566">
                  <c:v>-0.26860612275865631</c:v>
                </c:pt>
                <c:pt idx="1567">
                  <c:v>-0.25394366999156259</c:v>
                </c:pt>
                <c:pt idx="1568">
                  <c:v>-0.2944969234018765</c:v>
                </c:pt>
                <c:pt idx="1569">
                  <c:v>-0.29488723867004318</c:v>
                </c:pt>
                <c:pt idx="1570">
                  <c:v>-0.33420233910894415</c:v>
                </c:pt>
                <c:pt idx="1571">
                  <c:v>-0.35286174127177694</c:v>
                </c:pt>
                <c:pt idx="1572">
                  <c:v>-0.32365655913270486</c:v>
                </c:pt>
                <c:pt idx="1573">
                  <c:v>-0.34052229613125751</c:v>
                </c:pt>
                <c:pt idx="1574">
                  <c:v>-0.32418987610163874</c:v>
                </c:pt>
                <c:pt idx="1575">
                  <c:v>-0.27845560584058471</c:v>
                </c:pt>
                <c:pt idx="1576">
                  <c:v>-0.18569932150578924</c:v>
                </c:pt>
                <c:pt idx="1577">
                  <c:v>6.3027984675904924E-3</c:v>
                </c:pt>
                <c:pt idx="1578">
                  <c:v>0.47110422967075827</c:v>
                </c:pt>
                <c:pt idx="1579">
                  <c:v>0.77960274502133342</c:v>
                </c:pt>
                <c:pt idx="1580">
                  <c:v>-0.17101457015631677</c:v>
                </c:pt>
                <c:pt idx="1581">
                  <c:v>0.29232023755084346</c:v>
                </c:pt>
                <c:pt idx="1582">
                  <c:v>0.66369327986586146</c:v>
                </c:pt>
                <c:pt idx="1583">
                  <c:v>-0.38573440900607725</c:v>
                </c:pt>
                <c:pt idx="1584">
                  <c:v>-0.23874591607054735</c:v>
                </c:pt>
                <c:pt idx="1585">
                  <c:v>0.12854877538579526</c:v>
                </c:pt>
                <c:pt idx="1586">
                  <c:v>0.82690011890778914</c:v>
                </c:pt>
                <c:pt idx="1587">
                  <c:v>-0.65833919772605809</c:v>
                </c:pt>
                <c:pt idx="1588">
                  <c:v>-0.59391410304478021</c:v>
                </c:pt>
                <c:pt idx="1589">
                  <c:v>-0.57687814798159698</c:v>
                </c:pt>
                <c:pt idx="1590">
                  <c:v>-0.51107092959043265</c:v>
                </c:pt>
                <c:pt idx="1591">
                  <c:v>-0.49429747072914121</c:v>
                </c:pt>
                <c:pt idx="1592">
                  <c:v>-0.509799813077081</c:v>
                </c:pt>
                <c:pt idx="1593">
                  <c:v>-0.53119781769673879</c:v>
                </c:pt>
                <c:pt idx="1594">
                  <c:v>5.0544818121467494E-2</c:v>
                </c:pt>
                <c:pt idx="1595">
                  <c:v>5.8705297322216493E-2</c:v>
                </c:pt>
                <c:pt idx="1596">
                  <c:v>2.9621841318586806E-2</c:v>
                </c:pt>
                <c:pt idx="1597">
                  <c:v>4.8837203393501255E-2</c:v>
                </c:pt>
                <c:pt idx="1598">
                  <c:v>8.464902563776433E-2</c:v>
                </c:pt>
                <c:pt idx="1599">
                  <c:v>4.0494737975829032E-2</c:v>
                </c:pt>
                <c:pt idx="1600">
                  <c:v>0.32049486729809595</c:v>
                </c:pt>
                <c:pt idx="1601">
                  <c:v>0.324275269772345</c:v>
                </c:pt>
                <c:pt idx="1602">
                  <c:v>0.29538236205135782</c:v>
                </c:pt>
                <c:pt idx="1603">
                  <c:v>0.29760638379295878</c:v>
                </c:pt>
                <c:pt idx="1604">
                  <c:v>0.34796836227464933</c:v>
                </c:pt>
                <c:pt idx="1605">
                  <c:v>0.31397966097007457</c:v>
                </c:pt>
                <c:pt idx="1606">
                  <c:v>0.30869467757447611</c:v>
                </c:pt>
                <c:pt idx="1607">
                  <c:v>0.32031856609669263</c:v>
                </c:pt>
                <c:pt idx="1608">
                  <c:v>0.31821032611909261</c:v>
                </c:pt>
                <c:pt idx="1609">
                  <c:v>0.27890290042709398</c:v>
                </c:pt>
                <c:pt idx="1610">
                  <c:v>0.29116747905028462</c:v>
                </c:pt>
                <c:pt idx="1611">
                  <c:v>0.37771704277649365</c:v>
                </c:pt>
                <c:pt idx="1612">
                  <c:v>-0.5051466427093021</c:v>
                </c:pt>
                <c:pt idx="1613">
                  <c:v>-0.73159015804952476</c:v>
                </c:pt>
                <c:pt idx="1614">
                  <c:v>-0.8224804981583469</c:v>
                </c:pt>
                <c:pt idx="1615">
                  <c:v>-0.88734008473707826</c:v>
                </c:pt>
                <c:pt idx="1616">
                  <c:v>-0.9479656006599031</c:v>
                </c:pt>
                <c:pt idx="1617">
                  <c:v>-0.93400113797701445</c:v>
                </c:pt>
                <c:pt idx="1618">
                  <c:v>-1.1173975512645593</c:v>
                </c:pt>
                <c:pt idx="1619">
                  <c:v>-1.1470744922269769</c:v>
                </c:pt>
                <c:pt idx="1620">
                  <c:v>-1.1188991662481103</c:v>
                </c:pt>
                <c:pt idx="1621">
                  <c:v>-1.1130276557835028</c:v>
                </c:pt>
                <c:pt idx="1622">
                  <c:v>-1.1310728631611824</c:v>
                </c:pt>
                <c:pt idx="1623">
                  <c:v>-1.1469948471888911</c:v>
                </c:pt>
                <c:pt idx="1624">
                  <c:v>0.2010831775230619</c:v>
                </c:pt>
                <c:pt idx="1625">
                  <c:v>0.63272146841482257</c:v>
                </c:pt>
                <c:pt idx="1626">
                  <c:v>0.7780826817894918</c:v>
                </c:pt>
                <c:pt idx="1627">
                  <c:v>0.79737290914063319</c:v>
                </c:pt>
                <c:pt idx="1628">
                  <c:v>0.81203870186537686</c:v>
                </c:pt>
                <c:pt idx="1629">
                  <c:v>0.8220969545824679</c:v>
                </c:pt>
                <c:pt idx="1630">
                  <c:v>0.84712039174376008</c:v>
                </c:pt>
                <c:pt idx="1631">
                  <c:v>0.84704167464434044</c:v>
                </c:pt>
                <c:pt idx="1632">
                  <c:v>0.83515773576481411</c:v>
                </c:pt>
                <c:pt idx="1633">
                  <c:v>0.84344466246886751</c:v>
                </c:pt>
                <c:pt idx="1634">
                  <c:v>0.84576551749701667</c:v>
                </c:pt>
                <c:pt idx="1635">
                  <c:v>0.82658751157349997</c:v>
                </c:pt>
                <c:pt idx="1636">
                  <c:v>0.22651304195452457</c:v>
                </c:pt>
                <c:pt idx="1637">
                  <c:v>0.33526651194982915</c:v>
                </c:pt>
                <c:pt idx="1638">
                  <c:v>0.29144716768762569</c:v>
                </c:pt>
                <c:pt idx="1639">
                  <c:v>0.32255004082168393</c:v>
                </c:pt>
                <c:pt idx="1640">
                  <c:v>0.34982689395096167</c:v>
                </c:pt>
                <c:pt idx="1641">
                  <c:v>0.30959321914883675</c:v>
                </c:pt>
                <c:pt idx="1642">
                  <c:v>0.35465848582883797</c:v>
                </c:pt>
                <c:pt idx="1643">
                  <c:v>0.37298851417576828</c:v>
                </c:pt>
                <c:pt idx="1644">
                  <c:v>0.3255131496731043</c:v>
                </c:pt>
                <c:pt idx="1645">
                  <c:v>0.32833258568164103</c:v>
                </c:pt>
                <c:pt idx="1646">
                  <c:v>0.33964322185326723</c:v>
                </c:pt>
                <c:pt idx="1647">
                  <c:v>0.38156960838473164</c:v>
                </c:pt>
                <c:pt idx="1648">
                  <c:v>0.39762549341201092</c:v>
                </c:pt>
                <c:pt idx="1649">
                  <c:v>0.41606742999887403</c:v>
                </c:pt>
                <c:pt idx="1650">
                  <c:v>0.4596781205889251</c:v>
                </c:pt>
                <c:pt idx="1651">
                  <c:v>0.58012251513498747</c:v>
                </c:pt>
                <c:pt idx="1652">
                  <c:v>0.81375606297539438</c:v>
                </c:pt>
                <c:pt idx="1653">
                  <c:v>0.79144854928107222</c:v>
                </c:pt>
                <c:pt idx="1654">
                  <c:v>0.82683997985703395</c:v>
                </c:pt>
                <c:pt idx="1655">
                  <c:v>0.78030583597916026</c:v>
                </c:pt>
                <c:pt idx="1656">
                  <c:v>0.82062584254658577</c:v>
                </c:pt>
                <c:pt idx="1657">
                  <c:v>0.84544212135959629</c:v>
                </c:pt>
                <c:pt idx="1658">
                  <c:v>0.84564935403235086</c:v>
                </c:pt>
                <c:pt idx="1659">
                  <c:v>0.84412086109897932</c:v>
                </c:pt>
                <c:pt idx="1660">
                  <c:v>-0.27524442539978294</c:v>
                </c:pt>
                <c:pt idx="1661">
                  <c:v>-0.59455360988682548</c:v>
                </c:pt>
                <c:pt idx="1662">
                  <c:v>-0.67285196304309103</c:v>
                </c:pt>
                <c:pt idx="1663">
                  <c:v>-0.70312237252661991</c:v>
                </c:pt>
                <c:pt idx="1664">
                  <c:v>-0.79700975512700067</c:v>
                </c:pt>
                <c:pt idx="1665">
                  <c:v>-0.79287271862236897</c:v>
                </c:pt>
                <c:pt idx="1666">
                  <c:v>-0.7945022901460348</c:v>
                </c:pt>
                <c:pt idx="1667">
                  <c:v>-0.83753654920853837</c:v>
                </c:pt>
                <c:pt idx="1668">
                  <c:v>-0.78086118568990093</c:v>
                </c:pt>
                <c:pt idx="1669">
                  <c:v>-0.75791691719117849</c:v>
                </c:pt>
                <c:pt idx="1670">
                  <c:v>-0.74368333329777714</c:v>
                </c:pt>
                <c:pt idx="1671">
                  <c:v>-0.76019841251995179</c:v>
                </c:pt>
                <c:pt idx="1672">
                  <c:v>0.41183767832530638</c:v>
                </c:pt>
                <c:pt idx="1673">
                  <c:v>0.78797296091721325</c:v>
                </c:pt>
                <c:pt idx="1674">
                  <c:v>0.84622439499093471</c:v>
                </c:pt>
                <c:pt idx="1675">
                  <c:v>0.76446663143802673</c:v>
                </c:pt>
                <c:pt idx="1676">
                  <c:v>0.63403472394728955</c:v>
                </c:pt>
                <c:pt idx="1677">
                  <c:v>0.35879792897676532</c:v>
                </c:pt>
                <c:pt idx="1678">
                  <c:v>0.82861489552551681</c:v>
                </c:pt>
                <c:pt idx="1679">
                  <c:v>0.64081979554605517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6997888"/>
        <c:axId val="946998280"/>
      </c:scatterChart>
      <c:valAx>
        <c:axId val="946997888"/>
        <c:scaling>
          <c:orientation val="minMax"/>
          <c:max val="2020"/>
          <c:min val="18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46998280"/>
        <c:crossesAt val="0"/>
        <c:crossBetween val="midCat"/>
      </c:valAx>
      <c:valAx>
        <c:axId val="946998280"/>
        <c:scaling>
          <c:orientation val="minMax"/>
          <c:max val="2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4699788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310461720453957"/>
          <c:y val="0.15361674846601753"/>
          <c:w val="0.65499245868914269"/>
          <c:h val="6.2142995740692805E-2"/>
        </c:manualLayout>
      </c:layout>
      <c:overlay val="0"/>
      <c:spPr>
        <a:solidFill>
          <a:schemeClr val="accent4">
            <a:lumMod val="20000"/>
            <a:lumOff val="80000"/>
          </a:schemeClr>
        </a:solidFill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600" baseline="0"/>
      </a:pPr>
      <a:endParaRPr lang="en-US"/>
    </a:p>
  </c:txPr>
  <c:printSettings>
    <c:headerFooter/>
    <c:pageMargins b="0.75" l="0.7" r="0.7" t="0.75" header="0.3" footer="0.3"/>
    <c:pageSetup paperSize="3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compactUp!$E$21</c:f>
              <c:strCache>
                <c:ptCount val="1"/>
                <c:pt idx="0">
                  <c:v>Mathieu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compactUp!$B$22:$B$1701</c:f>
              <c:numCache>
                <c:formatCode>General</c:formatCode>
                <c:ptCount val="1680"/>
                <c:pt idx="0">
                  <c:v>1880</c:v>
                </c:pt>
                <c:pt idx="1">
                  <c:v>1880.0833333333333</c:v>
                </c:pt>
                <c:pt idx="2">
                  <c:v>1880.1666666666665</c:v>
                </c:pt>
                <c:pt idx="3">
                  <c:v>1880.2499999999998</c:v>
                </c:pt>
                <c:pt idx="4">
                  <c:v>1880.333333333333</c:v>
                </c:pt>
                <c:pt idx="5">
                  <c:v>1880.4166666666663</c:v>
                </c:pt>
                <c:pt idx="6">
                  <c:v>1880.4999999999995</c:v>
                </c:pt>
                <c:pt idx="7">
                  <c:v>1880.5833333333328</c:v>
                </c:pt>
                <c:pt idx="8">
                  <c:v>1880.6666666666661</c:v>
                </c:pt>
                <c:pt idx="9">
                  <c:v>1880.7499999999993</c:v>
                </c:pt>
                <c:pt idx="10">
                  <c:v>1880.8333333333326</c:v>
                </c:pt>
                <c:pt idx="11">
                  <c:v>1880.9166666666658</c:v>
                </c:pt>
                <c:pt idx="12">
                  <c:v>1880.9999999999991</c:v>
                </c:pt>
                <c:pt idx="13">
                  <c:v>1881.0833333333323</c:v>
                </c:pt>
                <c:pt idx="14">
                  <c:v>1881.1666666666656</c:v>
                </c:pt>
                <c:pt idx="15">
                  <c:v>1881.2499999999989</c:v>
                </c:pt>
                <c:pt idx="16">
                  <c:v>1881.3333333333321</c:v>
                </c:pt>
                <c:pt idx="17">
                  <c:v>1881.4166666666654</c:v>
                </c:pt>
                <c:pt idx="18">
                  <c:v>1881.4999999999986</c:v>
                </c:pt>
                <c:pt idx="19">
                  <c:v>1881.5833333333319</c:v>
                </c:pt>
                <c:pt idx="20">
                  <c:v>1881.6666666666652</c:v>
                </c:pt>
                <c:pt idx="21">
                  <c:v>1881.7499999999984</c:v>
                </c:pt>
                <c:pt idx="22">
                  <c:v>1881.8333333333317</c:v>
                </c:pt>
                <c:pt idx="23">
                  <c:v>1881.9166666666649</c:v>
                </c:pt>
                <c:pt idx="24">
                  <c:v>1881.9999999999982</c:v>
                </c:pt>
                <c:pt idx="25">
                  <c:v>1882.0833333333314</c:v>
                </c:pt>
                <c:pt idx="26">
                  <c:v>1882.1666666666647</c:v>
                </c:pt>
                <c:pt idx="27">
                  <c:v>1882.249999999998</c:v>
                </c:pt>
                <c:pt idx="28">
                  <c:v>1882.3333333333312</c:v>
                </c:pt>
                <c:pt idx="29">
                  <c:v>1882.4166666666645</c:v>
                </c:pt>
                <c:pt idx="30">
                  <c:v>1882.4999999999977</c:v>
                </c:pt>
                <c:pt idx="31">
                  <c:v>1882.583333333331</c:v>
                </c:pt>
                <c:pt idx="32">
                  <c:v>1882.6666666666642</c:v>
                </c:pt>
                <c:pt idx="33">
                  <c:v>1882.7499999999975</c:v>
                </c:pt>
                <c:pt idx="34">
                  <c:v>1882.8333333333308</c:v>
                </c:pt>
                <c:pt idx="35">
                  <c:v>1882.916666666664</c:v>
                </c:pt>
                <c:pt idx="36">
                  <c:v>1882.9999999999973</c:v>
                </c:pt>
                <c:pt idx="37">
                  <c:v>1883.0833333333305</c:v>
                </c:pt>
                <c:pt idx="38">
                  <c:v>1883.1666666666638</c:v>
                </c:pt>
                <c:pt idx="39">
                  <c:v>1883.249999999997</c:v>
                </c:pt>
                <c:pt idx="40">
                  <c:v>1883.3333333333303</c:v>
                </c:pt>
                <c:pt idx="41">
                  <c:v>1883.4166666666636</c:v>
                </c:pt>
                <c:pt idx="42">
                  <c:v>1883.4999999999968</c:v>
                </c:pt>
                <c:pt idx="43">
                  <c:v>1883.5833333333301</c:v>
                </c:pt>
                <c:pt idx="44">
                  <c:v>1883.6666666666633</c:v>
                </c:pt>
                <c:pt idx="45">
                  <c:v>1883.7499999999966</c:v>
                </c:pt>
                <c:pt idx="46">
                  <c:v>1883.8333333333298</c:v>
                </c:pt>
                <c:pt idx="47">
                  <c:v>1883.9166666666631</c:v>
                </c:pt>
                <c:pt idx="48">
                  <c:v>1883.9999999999964</c:v>
                </c:pt>
                <c:pt idx="49">
                  <c:v>1884.0833333333296</c:v>
                </c:pt>
                <c:pt idx="50">
                  <c:v>1884.1666666666629</c:v>
                </c:pt>
                <c:pt idx="51">
                  <c:v>1884.2499999999961</c:v>
                </c:pt>
                <c:pt idx="52">
                  <c:v>1884.3333333333294</c:v>
                </c:pt>
                <c:pt idx="53">
                  <c:v>1884.4166666666626</c:v>
                </c:pt>
                <c:pt idx="54">
                  <c:v>1884.4999999999959</c:v>
                </c:pt>
                <c:pt idx="55">
                  <c:v>1884.5833333333292</c:v>
                </c:pt>
                <c:pt idx="56">
                  <c:v>1884.6666666666624</c:v>
                </c:pt>
                <c:pt idx="57">
                  <c:v>1884.7499999999957</c:v>
                </c:pt>
                <c:pt idx="58">
                  <c:v>1884.8333333333289</c:v>
                </c:pt>
                <c:pt idx="59">
                  <c:v>1884.9166666666622</c:v>
                </c:pt>
                <c:pt idx="60">
                  <c:v>1884.9999999999955</c:v>
                </c:pt>
                <c:pt idx="61">
                  <c:v>1885.0833333333287</c:v>
                </c:pt>
                <c:pt idx="62">
                  <c:v>1885.166666666662</c:v>
                </c:pt>
                <c:pt idx="63">
                  <c:v>1885.2499999999952</c:v>
                </c:pt>
                <c:pt idx="64">
                  <c:v>1885.3333333333285</c:v>
                </c:pt>
                <c:pt idx="65">
                  <c:v>1885.4166666666617</c:v>
                </c:pt>
                <c:pt idx="66">
                  <c:v>1885.499999999995</c:v>
                </c:pt>
                <c:pt idx="67">
                  <c:v>1885.5833333333283</c:v>
                </c:pt>
                <c:pt idx="68">
                  <c:v>1885.6666666666615</c:v>
                </c:pt>
                <c:pt idx="69">
                  <c:v>1885.7499999999948</c:v>
                </c:pt>
                <c:pt idx="70">
                  <c:v>1885.833333333328</c:v>
                </c:pt>
                <c:pt idx="71">
                  <c:v>1885.9166666666613</c:v>
                </c:pt>
                <c:pt idx="72">
                  <c:v>1885.9999999999945</c:v>
                </c:pt>
                <c:pt idx="73">
                  <c:v>1886.0833333333278</c:v>
                </c:pt>
                <c:pt idx="74">
                  <c:v>1886.1666666666611</c:v>
                </c:pt>
                <c:pt idx="75">
                  <c:v>1886.2499999999943</c:v>
                </c:pt>
                <c:pt idx="76">
                  <c:v>1886.3333333333276</c:v>
                </c:pt>
                <c:pt idx="77">
                  <c:v>1886.4166666666608</c:v>
                </c:pt>
                <c:pt idx="78">
                  <c:v>1886.4999999999941</c:v>
                </c:pt>
                <c:pt idx="79">
                  <c:v>1886.5833333333273</c:v>
                </c:pt>
                <c:pt idx="80">
                  <c:v>1886.6666666666606</c:v>
                </c:pt>
                <c:pt idx="81">
                  <c:v>1886.7499999999939</c:v>
                </c:pt>
                <c:pt idx="82">
                  <c:v>1886.8333333333271</c:v>
                </c:pt>
                <c:pt idx="83">
                  <c:v>1886.9166666666604</c:v>
                </c:pt>
                <c:pt idx="84">
                  <c:v>1886.9999999999936</c:v>
                </c:pt>
                <c:pt idx="85">
                  <c:v>1887.0833333333269</c:v>
                </c:pt>
                <c:pt idx="86">
                  <c:v>1887.1666666666601</c:v>
                </c:pt>
                <c:pt idx="87">
                  <c:v>1887.2499999999934</c:v>
                </c:pt>
                <c:pt idx="88">
                  <c:v>1887.3333333333267</c:v>
                </c:pt>
                <c:pt idx="89">
                  <c:v>1887.4166666666599</c:v>
                </c:pt>
                <c:pt idx="90">
                  <c:v>1887.4999999999932</c:v>
                </c:pt>
                <c:pt idx="91">
                  <c:v>1887.5833333333264</c:v>
                </c:pt>
                <c:pt idx="92">
                  <c:v>1887.6666666666597</c:v>
                </c:pt>
                <c:pt idx="93">
                  <c:v>1887.749999999993</c:v>
                </c:pt>
                <c:pt idx="94">
                  <c:v>1887.8333333333262</c:v>
                </c:pt>
                <c:pt idx="95">
                  <c:v>1887.9166666666595</c:v>
                </c:pt>
                <c:pt idx="96">
                  <c:v>1887.9999999999927</c:v>
                </c:pt>
                <c:pt idx="97">
                  <c:v>1888.083333333326</c:v>
                </c:pt>
                <c:pt idx="98">
                  <c:v>1888.1666666666592</c:v>
                </c:pt>
                <c:pt idx="99">
                  <c:v>1888.2499999999925</c:v>
                </c:pt>
                <c:pt idx="100">
                  <c:v>1888.3333333333258</c:v>
                </c:pt>
                <c:pt idx="101">
                  <c:v>1888.416666666659</c:v>
                </c:pt>
                <c:pt idx="102">
                  <c:v>1888.4999999999923</c:v>
                </c:pt>
                <c:pt idx="103">
                  <c:v>1888.5833333333255</c:v>
                </c:pt>
                <c:pt idx="104">
                  <c:v>1888.6666666666588</c:v>
                </c:pt>
                <c:pt idx="105">
                  <c:v>1888.749999999992</c:v>
                </c:pt>
                <c:pt idx="106">
                  <c:v>1888.8333333333253</c:v>
                </c:pt>
                <c:pt idx="107">
                  <c:v>1888.9166666666586</c:v>
                </c:pt>
                <c:pt idx="108">
                  <c:v>1888.9999999999918</c:v>
                </c:pt>
                <c:pt idx="109">
                  <c:v>1889.0833333333251</c:v>
                </c:pt>
                <c:pt idx="110">
                  <c:v>1889.1666666666583</c:v>
                </c:pt>
                <c:pt idx="111">
                  <c:v>1889.2499999999916</c:v>
                </c:pt>
                <c:pt idx="112">
                  <c:v>1889.3333333333248</c:v>
                </c:pt>
                <c:pt idx="113">
                  <c:v>1889.4166666666581</c:v>
                </c:pt>
                <c:pt idx="114">
                  <c:v>1889.4999999999914</c:v>
                </c:pt>
                <c:pt idx="115">
                  <c:v>1889.5833333333246</c:v>
                </c:pt>
                <c:pt idx="116">
                  <c:v>1889.6666666666579</c:v>
                </c:pt>
                <c:pt idx="117">
                  <c:v>1889.7499999999911</c:v>
                </c:pt>
                <c:pt idx="118">
                  <c:v>1889.8333333333244</c:v>
                </c:pt>
                <c:pt idx="119">
                  <c:v>1889.9166666666576</c:v>
                </c:pt>
                <c:pt idx="120">
                  <c:v>1889.9999999999909</c:v>
                </c:pt>
                <c:pt idx="121">
                  <c:v>1890.0833333333242</c:v>
                </c:pt>
                <c:pt idx="122">
                  <c:v>1890.1666666666574</c:v>
                </c:pt>
                <c:pt idx="123">
                  <c:v>1890.2499999999907</c:v>
                </c:pt>
                <c:pt idx="124">
                  <c:v>1890.3333333333239</c:v>
                </c:pt>
                <c:pt idx="125">
                  <c:v>1890.4166666666572</c:v>
                </c:pt>
                <c:pt idx="126">
                  <c:v>1890.4999999999905</c:v>
                </c:pt>
                <c:pt idx="127">
                  <c:v>1890.5833333333237</c:v>
                </c:pt>
                <c:pt idx="128">
                  <c:v>1890.666666666657</c:v>
                </c:pt>
                <c:pt idx="129">
                  <c:v>1890.7499999999902</c:v>
                </c:pt>
                <c:pt idx="130">
                  <c:v>1890.8333333333235</c:v>
                </c:pt>
                <c:pt idx="131">
                  <c:v>1890.9166666666567</c:v>
                </c:pt>
                <c:pt idx="132">
                  <c:v>1890.99999999999</c:v>
                </c:pt>
                <c:pt idx="133">
                  <c:v>1891.0833333333233</c:v>
                </c:pt>
                <c:pt idx="134">
                  <c:v>1891.1666666666565</c:v>
                </c:pt>
                <c:pt idx="135">
                  <c:v>1891.2499999999898</c:v>
                </c:pt>
                <c:pt idx="136">
                  <c:v>1891.333333333323</c:v>
                </c:pt>
                <c:pt idx="137">
                  <c:v>1891.4166666666563</c:v>
                </c:pt>
                <c:pt idx="138">
                  <c:v>1891.4999999999895</c:v>
                </c:pt>
                <c:pt idx="139">
                  <c:v>1891.5833333333228</c:v>
                </c:pt>
                <c:pt idx="140">
                  <c:v>1891.6666666666561</c:v>
                </c:pt>
                <c:pt idx="141">
                  <c:v>1891.7499999999893</c:v>
                </c:pt>
                <c:pt idx="142">
                  <c:v>1891.8333333333226</c:v>
                </c:pt>
                <c:pt idx="143">
                  <c:v>1891.9166666666558</c:v>
                </c:pt>
                <c:pt idx="144">
                  <c:v>1891.9999999999891</c:v>
                </c:pt>
                <c:pt idx="145">
                  <c:v>1892.0833333333223</c:v>
                </c:pt>
                <c:pt idx="146">
                  <c:v>1892.1666666666556</c:v>
                </c:pt>
                <c:pt idx="147">
                  <c:v>1892.2499999999889</c:v>
                </c:pt>
                <c:pt idx="148">
                  <c:v>1892.3333333333221</c:v>
                </c:pt>
                <c:pt idx="149">
                  <c:v>1892.4166666666554</c:v>
                </c:pt>
                <c:pt idx="150">
                  <c:v>1892.4999999999886</c:v>
                </c:pt>
                <c:pt idx="151">
                  <c:v>1892.5833333333219</c:v>
                </c:pt>
                <c:pt idx="152">
                  <c:v>1892.6666666666551</c:v>
                </c:pt>
                <c:pt idx="153">
                  <c:v>1892.7499999999884</c:v>
                </c:pt>
                <c:pt idx="154">
                  <c:v>1892.8333333333217</c:v>
                </c:pt>
                <c:pt idx="155">
                  <c:v>1892.9166666666549</c:v>
                </c:pt>
                <c:pt idx="156">
                  <c:v>1892.9999999999882</c:v>
                </c:pt>
                <c:pt idx="157">
                  <c:v>1893.0833333333214</c:v>
                </c:pt>
                <c:pt idx="158">
                  <c:v>1893.1666666666547</c:v>
                </c:pt>
                <c:pt idx="159">
                  <c:v>1893.2499999999879</c:v>
                </c:pt>
                <c:pt idx="160">
                  <c:v>1893.3333333333212</c:v>
                </c:pt>
                <c:pt idx="161">
                  <c:v>1893.4166666666545</c:v>
                </c:pt>
                <c:pt idx="162">
                  <c:v>1893.4999999999877</c:v>
                </c:pt>
                <c:pt idx="163">
                  <c:v>1893.583333333321</c:v>
                </c:pt>
                <c:pt idx="164">
                  <c:v>1893.6666666666542</c:v>
                </c:pt>
                <c:pt idx="165">
                  <c:v>1893.7499999999875</c:v>
                </c:pt>
                <c:pt idx="166">
                  <c:v>1893.8333333333208</c:v>
                </c:pt>
                <c:pt idx="167">
                  <c:v>1893.916666666654</c:v>
                </c:pt>
                <c:pt idx="168">
                  <c:v>1893.9999999999873</c:v>
                </c:pt>
                <c:pt idx="169">
                  <c:v>1894.0833333333205</c:v>
                </c:pt>
                <c:pt idx="170">
                  <c:v>1894.1666666666538</c:v>
                </c:pt>
                <c:pt idx="171">
                  <c:v>1894.249999999987</c:v>
                </c:pt>
                <c:pt idx="172">
                  <c:v>1894.3333333333203</c:v>
                </c:pt>
                <c:pt idx="173">
                  <c:v>1894.4166666666536</c:v>
                </c:pt>
                <c:pt idx="174">
                  <c:v>1894.4999999999868</c:v>
                </c:pt>
                <c:pt idx="175">
                  <c:v>1894.5833333333201</c:v>
                </c:pt>
                <c:pt idx="176">
                  <c:v>1894.6666666666533</c:v>
                </c:pt>
                <c:pt idx="177">
                  <c:v>1894.7499999999866</c:v>
                </c:pt>
                <c:pt idx="178">
                  <c:v>1894.8333333333198</c:v>
                </c:pt>
                <c:pt idx="179">
                  <c:v>1894.9166666666531</c:v>
                </c:pt>
                <c:pt idx="180">
                  <c:v>1894.9999999999864</c:v>
                </c:pt>
                <c:pt idx="181">
                  <c:v>1895.0833333333196</c:v>
                </c:pt>
                <c:pt idx="182">
                  <c:v>1895.1666666666529</c:v>
                </c:pt>
                <c:pt idx="183">
                  <c:v>1895.2499999999861</c:v>
                </c:pt>
                <c:pt idx="184">
                  <c:v>1895.3333333333194</c:v>
                </c:pt>
                <c:pt idx="185">
                  <c:v>1895.4166666666526</c:v>
                </c:pt>
                <c:pt idx="186">
                  <c:v>1895.4999999999859</c:v>
                </c:pt>
                <c:pt idx="187">
                  <c:v>1895.5833333333192</c:v>
                </c:pt>
                <c:pt idx="188">
                  <c:v>1895.6666666666524</c:v>
                </c:pt>
                <c:pt idx="189">
                  <c:v>1895.7499999999857</c:v>
                </c:pt>
                <c:pt idx="190">
                  <c:v>1895.8333333333189</c:v>
                </c:pt>
                <c:pt idx="191">
                  <c:v>1895.9166666666522</c:v>
                </c:pt>
                <c:pt idx="192">
                  <c:v>1895.9999999999854</c:v>
                </c:pt>
                <c:pt idx="193">
                  <c:v>1896.0833333333187</c:v>
                </c:pt>
                <c:pt idx="194">
                  <c:v>1896.166666666652</c:v>
                </c:pt>
                <c:pt idx="195">
                  <c:v>1896.2499999999852</c:v>
                </c:pt>
                <c:pt idx="196">
                  <c:v>1896.3333333333185</c:v>
                </c:pt>
                <c:pt idx="197">
                  <c:v>1896.4166666666517</c:v>
                </c:pt>
                <c:pt idx="198">
                  <c:v>1896.499999999985</c:v>
                </c:pt>
                <c:pt idx="199">
                  <c:v>1896.5833333333183</c:v>
                </c:pt>
                <c:pt idx="200">
                  <c:v>1896.6666666666515</c:v>
                </c:pt>
                <c:pt idx="201">
                  <c:v>1896.7499999999848</c:v>
                </c:pt>
                <c:pt idx="202">
                  <c:v>1896.833333333318</c:v>
                </c:pt>
                <c:pt idx="203">
                  <c:v>1896.9166666666513</c:v>
                </c:pt>
                <c:pt idx="204">
                  <c:v>1896.9999999999845</c:v>
                </c:pt>
                <c:pt idx="205">
                  <c:v>1897.0833333333178</c:v>
                </c:pt>
                <c:pt idx="206">
                  <c:v>1897.1666666666511</c:v>
                </c:pt>
                <c:pt idx="207">
                  <c:v>1897.2499999999843</c:v>
                </c:pt>
                <c:pt idx="208">
                  <c:v>1897.3333333333176</c:v>
                </c:pt>
                <c:pt idx="209">
                  <c:v>1897.4166666666508</c:v>
                </c:pt>
                <c:pt idx="210">
                  <c:v>1897.4999999999841</c:v>
                </c:pt>
                <c:pt idx="211">
                  <c:v>1897.5833333333173</c:v>
                </c:pt>
                <c:pt idx="212">
                  <c:v>1897.6666666666506</c:v>
                </c:pt>
                <c:pt idx="213">
                  <c:v>1897.7499999999839</c:v>
                </c:pt>
                <c:pt idx="214">
                  <c:v>1897.8333333333171</c:v>
                </c:pt>
                <c:pt idx="215">
                  <c:v>1897.9166666666504</c:v>
                </c:pt>
                <c:pt idx="216">
                  <c:v>1897.9999999999836</c:v>
                </c:pt>
                <c:pt idx="217">
                  <c:v>1898.0833333333169</c:v>
                </c:pt>
                <c:pt idx="218">
                  <c:v>1898.1666666666501</c:v>
                </c:pt>
                <c:pt idx="219">
                  <c:v>1898.2499999999834</c:v>
                </c:pt>
                <c:pt idx="220">
                  <c:v>1898.3333333333167</c:v>
                </c:pt>
                <c:pt idx="221">
                  <c:v>1898.4166666666499</c:v>
                </c:pt>
                <c:pt idx="222">
                  <c:v>1898.4999999999832</c:v>
                </c:pt>
                <c:pt idx="223">
                  <c:v>1898.5833333333164</c:v>
                </c:pt>
                <c:pt idx="224">
                  <c:v>1898.6666666666497</c:v>
                </c:pt>
                <c:pt idx="225">
                  <c:v>1898.7499999999829</c:v>
                </c:pt>
                <c:pt idx="226">
                  <c:v>1898.8333333333162</c:v>
                </c:pt>
                <c:pt idx="227">
                  <c:v>1898.9166666666495</c:v>
                </c:pt>
                <c:pt idx="228">
                  <c:v>1898.9999999999827</c:v>
                </c:pt>
                <c:pt idx="229">
                  <c:v>1899.083333333316</c:v>
                </c:pt>
                <c:pt idx="230">
                  <c:v>1899.1666666666492</c:v>
                </c:pt>
                <c:pt idx="231">
                  <c:v>1899.2499999999825</c:v>
                </c:pt>
                <c:pt idx="232">
                  <c:v>1899.3333333333157</c:v>
                </c:pt>
                <c:pt idx="233">
                  <c:v>1899.416666666649</c:v>
                </c:pt>
                <c:pt idx="234">
                  <c:v>1899.4999999999823</c:v>
                </c:pt>
                <c:pt idx="235">
                  <c:v>1899.5833333333155</c:v>
                </c:pt>
                <c:pt idx="236">
                  <c:v>1899.6666666666488</c:v>
                </c:pt>
                <c:pt idx="237">
                  <c:v>1899.749999999982</c:v>
                </c:pt>
                <c:pt idx="238">
                  <c:v>1899.8333333333153</c:v>
                </c:pt>
                <c:pt idx="239">
                  <c:v>1899.9166666666486</c:v>
                </c:pt>
                <c:pt idx="240">
                  <c:v>1899.9999999999818</c:v>
                </c:pt>
                <c:pt idx="241">
                  <c:v>1900.0833333333151</c:v>
                </c:pt>
                <c:pt idx="242">
                  <c:v>1900.1666666666483</c:v>
                </c:pt>
                <c:pt idx="243">
                  <c:v>1900.2499999999816</c:v>
                </c:pt>
                <c:pt idx="244">
                  <c:v>1900.3333333333148</c:v>
                </c:pt>
                <c:pt idx="245">
                  <c:v>1900.4166666666481</c:v>
                </c:pt>
                <c:pt idx="246">
                  <c:v>1900.4999999999814</c:v>
                </c:pt>
                <c:pt idx="247">
                  <c:v>1900.5833333333146</c:v>
                </c:pt>
                <c:pt idx="248">
                  <c:v>1900.6666666666479</c:v>
                </c:pt>
                <c:pt idx="249">
                  <c:v>1900.7499999999811</c:v>
                </c:pt>
                <c:pt idx="250">
                  <c:v>1900.8333333333144</c:v>
                </c:pt>
                <c:pt idx="251">
                  <c:v>1900.9166666666476</c:v>
                </c:pt>
                <c:pt idx="252">
                  <c:v>1900.9999999999809</c:v>
                </c:pt>
                <c:pt idx="253">
                  <c:v>1901.0833333333142</c:v>
                </c:pt>
                <c:pt idx="254">
                  <c:v>1901.1666666666474</c:v>
                </c:pt>
                <c:pt idx="255">
                  <c:v>1901.2499999999807</c:v>
                </c:pt>
                <c:pt idx="256">
                  <c:v>1901.3333333333139</c:v>
                </c:pt>
                <c:pt idx="257">
                  <c:v>1901.4166666666472</c:v>
                </c:pt>
                <c:pt idx="258">
                  <c:v>1901.4999999999804</c:v>
                </c:pt>
                <c:pt idx="259">
                  <c:v>1901.5833333333137</c:v>
                </c:pt>
                <c:pt idx="260">
                  <c:v>1901.666666666647</c:v>
                </c:pt>
                <c:pt idx="261">
                  <c:v>1901.7499999999802</c:v>
                </c:pt>
                <c:pt idx="262">
                  <c:v>1901.8333333333135</c:v>
                </c:pt>
                <c:pt idx="263">
                  <c:v>1901.9166666666467</c:v>
                </c:pt>
                <c:pt idx="264">
                  <c:v>1901.99999999998</c:v>
                </c:pt>
                <c:pt idx="265">
                  <c:v>1902.0833333333132</c:v>
                </c:pt>
                <c:pt idx="266">
                  <c:v>1902.1666666666465</c:v>
                </c:pt>
                <c:pt idx="267">
                  <c:v>1902.2499999999798</c:v>
                </c:pt>
                <c:pt idx="268">
                  <c:v>1902.333333333313</c:v>
                </c:pt>
                <c:pt idx="269">
                  <c:v>1902.4166666666463</c:v>
                </c:pt>
                <c:pt idx="270">
                  <c:v>1902.4999999999795</c:v>
                </c:pt>
                <c:pt idx="271">
                  <c:v>1902.5833333333128</c:v>
                </c:pt>
                <c:pt idx="272">
                  <c:v>1902.6666666666461</c:v>
                </c:pt>
                <c:pt idx="273">
                  <c:v>1902.7499999999793</c:v>
                </c:pt>
                <c:pt idx="274">
                  <c:v>1902.8333333333126</c:v>
                </c:pt>
                <c:pt idx="275">
                  <c:v>1902.9166666666458</c:v>
                </c:pt>
                <c:pt idx="276">
                  <c:v>1902.9999999999791</c:v>
                </c:pt>
                <c:pt idx="277">
                  <c:v>1903.0833333333123</c:v>
                </c:pt>
                <c:pt idx="278">
                  <c:v>1903.1666666666456</c:v>
                </c:pt>
                <c:pt idx="279">
                  <c:v>1903.2499999999789</c:v>
                </c:pt>
                <c:pt idx="280">
                  <c:v>1903.3333333333121</c:v>
                </c:pt>
                <c:pt idx="281">
                  <c:v>1903.4166666666454</c:v>
                </c:pt>
                <c:pt idx="282">
                  <c:v>1903.4999999999786</c:v>
                </c:pt>
                <c:pt idx="283">
                  <c:v>1903.5833333333119</c:v>
                </c:pt>
                <c:pt idx="284">
                  <c:v>1903.6666666666451</c:v>
                </c:pt>
                <c:pt idx="285">
                  <c:v>1903.7499999999784</c:v>
                </c:pt>
                <c:pt idx="286">
                  <c:v>1903.8333333333117</c:v>
                </c:pt>
                <c:pt idx="287">
                  <c:v>1903.9166666666449</c:v>
                </c:pt>
                <c:pt idx="288">
                  <c:v>1903.9999999999782</c:v>
                </c:pt>
                <c:pt idx="289">
                  <c:v>1904.0833333333114</c:v>
                </c:pt>
                <c:pt idx="290">
                  <c:v>1904.1666666666447</c:v>
                </c:pt>
                <c:pt idx="291">
                  <c:v>1904.2499999999779</c:v>
                </c:pt>
                <c:pt idx="292">
                  <c:v>1904.3333333333112</c:v>
                </c:pt>
                <c:pt idx="293">
                  <c:v>1904.4166666666445</c:v>
                </c:pt>
                <c:pt idx="294">
                  <c:v>1904.4999999999777</c:v>
                </c:pt>
                <c:pt idx="295">
                  <c:v>1904.583333333311</c:v>
                </c:pt>
                <c:pt idx="296">
                  <c:v>1904.6666666666442</c:v>
                </c:pt>
                <c:pt idx="297">
                  <c:v>1904.7499999999775</c:v>
                </c:pt>
                <c:pt idx="298">
                  <c:v>1904.8333333333107</c:v>
                </c:pt>
                <c:pt idx="299">
                  <c:v>1904.916666666644</c:v>
                </c:pt>
                <c:pt idx="300">
                  <c:v>1904.9999999999773</c:v>
                </c:pt>
                <c:pt idx="301">
                  <c:v>1905.0833333333105</c:v>
                </c:pt>
                <c:pt idx="302">
                  <c:v>1905.1666666666438</c:v>
                </c:pt>
                <c:pt idx="303">
                  <c:v>1905.249999999977</c:v>
                </c:pt>
                <c:pt idx="304">
                  <c:v>1905.3333333333103</c:v>
                </c:pt>
                <c:pt idx="305">
                  <c:v>1905.4166666666436</c:v>
                </c:pt>
                <c:pt idx="306">
                  <c:v>1905.4999999999768</c:v>
                </c:pt>
                <c:pt idx="307">
                  <c:v>1905.5833333333101</c:v>
                </c:pt>
                <c:pt idx="308">
                  <c:v>1905.6666666666433</c:v>
                </c:pt>
                <c:pt idx="309">
                  <c:v>1905.7499999999766</c:v>
                </c:pt>
                <c:pt idx="310">
                  <c:v>1905.8333333333098</c:v>
                </c:pt>
                <c:pt idx="311">
                  <c:v>1905.9166666666431</c:v>
                </c:pt>
                <c:pt idx="312">
                  <c:v>1905.9999999999764</c:v>
                </c:pt>
                <c:pt idx="313">
                  <c:v>1906.0833333333096</c:v>
                </c:pt>
                <c:pt idx="314">
                  <c:v>1906.1666666666429</c:v>
                </c:pt>
                <c:pt idx="315">
                  <c:v>1906.2499999999761</c:v>
                </c:pt>
                <c:pt idx="316">
                  <c:v>1906.3333333333094</c:v>
                </c:pt>
                <c:pt idx="317">
                  <c:v>1906.4166666666426</c:v>
                </c:pt>
                <c:pt idx="318">
                  <c:v>1906.4999999999759</c:v>
                </c:pt>
                <c:pt idx="319">
                  <c:v>1906.5833333333092</c:v>
                </c:pt>
                <c:pt idx="320">
                  <c:v>1906.6666666666424</c:v>
                </c:pt>
                <c:pt idx="321">
                  <c:v>1906.7499999999757</c:v>
                </c:pt>
                <c:pt idx="322">
                  <c:v>1906.8333333333089</c:v>
                </c:pt>
                <c:pt idx="323">
                  <c:v>1906.9166666666422</c:v>
                </c:pt>
                <c:pt idx="324">
                  <c:v>1906.9999999999754</c:v>
                </c:pt>
                <c:pt idx="325">
                  <c:v>1907.0833333333087</c:v>
                </c:pt>
                <c:pt idx="326">
                  <c:v>1907.166666666642</c:v>
                </c:pt>
                <c:pt idx="327">
                  <c:v>1907.2499999999752</c:v>
                </c:pt>
                <c:pt idx="328">
                  <c:v>1907.3333333333085</c:v>
                </c:pt>
                <c:pt idx="329">
                  <c:v>1907.4166666666417</c:v>
                </c:pt>
                <c:pt idx="330">
                  <c:v>1907.499999999975</c:v>
                </c:pt>
                <c:pt idx="331">
                  <c:v>1907.5833333333082</c:v>
                </c:pt>
                <c:pt idx="332">
                  <c:v>1907.6666666666415</c:v>
                </c:pt>
                <c:pt idx="333">
                  <c:v>1907.7499999999748</c:v>
                </c:pt>
                <c:pt idx="334">
                  <c:v>1907.833333333308</c:v>
                </c:pt>
                <c:pt idx="335">
                  <c:v>1907.9166666666413</c:v>
                </c:pt>
                <c:pt idx="336">
                  <c:v>1907.9999999999745</c:v>
                </c:pt>
                <c:pt idx="337">
                  <c:v>1908.0833333333078</c:v>
                </c:pt>
                <c:pt idx="338">
                  <c:v>1908.166666666641</c:v>
                </c:pt>
                <c:pt idx="339">
                  <c:v>1908.2499999999743</c:v>
                </c:pt>
                <c:pt idx="340">
                  <c:v>1908.3333333333076</c:v>
                </c:pt>
                <c:pt idx="341">
                  <c:v>1908.4166666666408</c:v>
                </c:pt>
                <c:pt idx="342">
                  <c:v>1908.4999999999741</c:v>
                </c:pt>
                <c:pt idx="343">
                  <c:v>1908.5833333333073</c:v>
                </c:pt>
                <c:pt idx="344">
                  <c:v>1908.6666666666406</c:v>
                </c:pt>
                <c:pt idx="345">
                  <c:v>1908.7499999999739</c:v>
                </c:pt>
                <c:pt idx="346">
                  <c:v>1908.8333333333071</c:v>
                </c:pt>
                <c:pt idx="347">
                  <c:v>1908.9166666666404</c:v>
                </c:pt>
                <c:pt idx="348">
                  <c:v>1908.9999999999736</c:v>
                </c:pt>
                <c:pt idx="349">
                  <c:v>1909.0833333333069</c:v>
                </c:pt>
                <c:pt idx="350">
                  <c:v>1909.1666666666401</c:v>
                </c:pt>
                <c:pt idx="351">
                  <c:v>1909.2499999999734</c:v>
                </c:pt>
                <c:pt idx="352">
                  <c:v>1909.3333333333067</c:v>
                </c:pt>
                <c:pt idx="353">
                  <c:v>1909.4166666666399</c:v>
                </c:pt>
                <c:pt idx="354">
                  <c:v>1909.4999999999732</c:v>
                </c:pt>
                <c:pt idx="355">
                  <c:v>1909.5833333333064</c:v>
                </c:pt>
                <c:pt idx="356">
                  <c:v>1909.6666666666397</c:v>
                </c:pt>
                <c:pt idx="357">
                  <c:v>1909.7499999999729</c:v>
                </c:pt>
                <c:pt idx="358">
                  <c:v>1909.8333333333062</c:v>
                </c:pt>
                <c:pt idx="359">
                  <c:v>1909.9166666666395</c:v>
                </c:pt>
                <c:pt idx="360">
                  <c:v>1909.9999999999727</c:v>
                </c:pt>
                <c:pt idx="361">
                  <c:v>1910.083333333306</c:v>
                </c:pt>
                <c:pt idx="362">
                  <c:v>1910.1666666666392</c:v>
                </c:pt>
                <c:pt idx="363">
                  <c:v>1910.2499999999725</c:v>
                </c:pt>
                <c:pt idx="364">
                  <c:v>1910.3333333333057</c:v>
                </c:pt>
                <c:pt idx="365">
                  <c:v>1910.416666666639</c:v>
                </c:pt>
                <c:pt idx="366">
                  <c:v>1910.4999999999723</c:v>
                </c:pt>
                <c:pt idx="367">
                  <c:v>1910.5833333333055</c:v>
                </c:pt>
                <c:pt idx="368">
                  <c:v>1910.6666666666388</c:v>
                </c:pt>
                <c:pt idx="369">
                  <c:v>1910.749999999972</c:v>
                </c:pt>
                <c:pt idx="370">
                  <c:v>1910.8333333333053</c:v>
                </c:pt>
                <c:pt idx="371">
                  <c:v>1910.9166666666385</c:v>
                </c:pt>
                <c:pt idx="372">
                  <c:v>1910.9999999999718</c:v>
                </c:pt>
                <c:pt idx="373">
                  <c:v>1911.0833333333051</c:v>
                </c:pt>
                <c:pt idx="374">
                  <c:v>1911.1666666666383</c:v>
                </c:pt>
                <c:pt idx="375">
                  <c:v>1911.2499999999716</c:v>
                </c:pt>
                <c:pt idx="376">
                  <c:v>1911.3333333333048</c:v>
                </c:pt>
                <c:pt idx="377">
                  <c:v>1911.4166666666381</c:v>
                </c:pt>
                <c:pt idx="378">
                  <c:v>1911.4999999999714</c:v>
                </c:pt>
                <c:pt idx="379">
                  <c:v>1911.5833333333046</c:v>
                </c:pt>
                <c:pt idx="380">
                  <c:v>1911.6666666666379</c:v>
                </c:pt>
                <c:pt idx="381">
                  <c:v>1911.7499999999711</c:v>
                </c:pt>
                <c:pt idx="382">
                  <c:v>1911.8333333333044</c:v>
                </c:pt>
                <c:pt idx="383">
                  <c:v>1911.9166666666376</c:v>
                </c:pt>
                <c:pt idx="384">
                  <c:v>1911.9999999999709</c:v>
                </c:pt>
                <c:pt idx="385">
                  <c:v>1912.0833333333042</c:v>
                </c:pt>
                <c:pt idx="386">
                  <c:v>1912.1666666666374</c:v>
                </c:pt>
                <c:pt idx="387">
                  <c:v>1912.2499999999707</c:v>
                </c:pt>
                <c:pt idx="388">
                  <c:v>1912.3333333333039</c:v>
                </c:pt>
                <c:pt idx="389">
                  <c:v>1912.4166666666372</c:v>
                </c:pt>
                <c:pt idx="390">
                  <c:v>1912.4999999999704</c:v>
                </c:pt>
                <c:pt idx="391">
                  <c:v>1912.5833333333037</c:v>
                </c:pt>
                <c:pt idx="392">
                  <c:v>1912.666666666637</c:v>
                </c:pt>
                <c:pt idx="393">
                  <c:v>1912.7499999999702</c:v>
                </c:pt>
                <c:pt idx="394">
                  <c:v>1912.8333333333035</c:v>
                </c:pt>
                <c:pt idx="395">
                  <c:v>1912.9166666666367</c:v>
                </c:pt>
                <c:pt idx="396">
                  <c:v>1912.99999999997</c:v>
                </c:pt>
                <c:pt idx="397">
                  <c:v>1913.0833333333032</c:v>
                </c:pt>
                <c:pt idx="398">
                  <c:v>1913.1666666666365</c:v>
                </c:pt>
                <c:pt idx="399">
                  <c:v>1913.2499999999698</c:v>
                </c:pt>
                <c:pt idx="400">
                  <c:v>1913.333333333303</c:v>
                </c:pt>
                <c:pt idx="401">
                  <c:v>1913.4166666666363</c:v>
                </c:pt>
                <c:pt idx="402">
                  <c:v>1913.4999999999695</c:v>
                </c:pt>
                <c:pt idx="403">
                  <c:v>1913.5833333333028</c:v>
                </c:pt>
                <c:pt idx="404">
                  <c:v>1913.666666666636</c:v>
                </c:pt>
                <c:pt idx="405">
                  <c:v>1913.7499999999693</c:v>
                </c:pt>
                <c:pt idx="406">
                  <c:v>1913.8333333333026</c:v>
                </c:pt>
                <c:pt idx="407">
                  <c:v>1913.9166666666358</c:v>
                </c:pt>
                <c:pt idx="408">
                  <c:v>1913.9999999999691</c:v>
                </c:pt>
                <c:pt idx="409">
                  <c:v>1914.0833333333023</c:v>
                </c:pt>
                <c:pt idx="410">
                  <c:v>1914.1666666666356</c:v>
                </c:pt>
                <c:pt idx="411">
                  <c:v>1914.2499999999688</c:v>
                </c:pt>
                <c:pt idx="412">
                  <c:v>1914.3333333333021</c:v>
                </c:pt>
                <c:pt idx="413">
                  <c:v>1914.4166666666354</c:v>
                </c:pt>
                <c:pt idx="414">
                  <c:v>1914.4999999999686</c:v>
                </c:pt>
                <c:pt idx="415">
                  <c:v>1914.5833333333019</c:v>
                </c:pt>
                <c:pt idx="416">
                  <c:v>1914.6666666666351</c:v>
                </c:pt>
                <c:pt idx="417">
                  <c:v>1914.7499999999684</c:v>
                </c:pt>
                <c:pt idx="418">
                  <c:v>1914.8333333333017</c:v>
                </c:pt>
                <c:pt idx="419">
                  <c:v>1914.9166666666349</c:v>
                </c:pt>
                <c:pt idx="420">
                  <c:v>1914.9999999999682</c:v>
                </c:pt>
                <c:pt idx="421">
                  <c:v>1915.0833333333014</c:v>
                </c:pt>
                <c:pt idx="422">
                  <c:v>1915.1666666666347</c:v>
                </c:pt>
                <c:pt idx="423">
                  <c:v>1915.2499999999679</c:v>
                </c:pt>
                <c:pt idx="424">
                  <c:v>1915.3333333333012</c:v>
                </c:pt>
                <c:pt idx="425">
                  <c:v>1915.4166666666345</c:v>
                </c:pt>
                <c:pt idx="426">
                  <c:v>1915.4999999999677</c:v>
                </c:pt>
                <c:pt idx="427">
                  <c:v>1915.583333333301</c:v>
                </c:pt>
                <c:pt idx="428">
                  <c:v>1915.6666666666342</c:v>
                </c:pt>
                <c:pt idx="429">
                  <c:v>1915.7499999999675</c:v>
                </c:pt>
                <c:pt idx="430">
                  <c:v>1915.8333333333007</c:v>
                </c:pt>
                <c:pt idx="431">
                  <c:v>1915.916666666634</c:v>
                </c:pt>
                <c:pt idx="432">
                  <c:v>1915.9999999999673</c:v>
                </c:pt>
                <c:pt idx="433">
                  <c:v>1916.0833333333005</c:v>
                </c:pt>
                <c:pt idx="434">
                  <c:v>1916.1666666666338</c:v>
                </c:pt>
                <c:pt idx="435">
                  <c:v>1916.249999999967</c:v>
                </c:pt>
                <c:pt idx="436">
                  <c:v>1916.3333333333003</c:v>
                </c:pt>
                <c:pt idx="437">
                  <c:v>1916.4166666666335</c:v>
                </c:pt>
                <c:pt idx="438">
                  <c:v>1916.4999999999668</c:v>
                </c:pt>
                <c:pt idx="439">
                  <c:v>1916.5833333333001</c:v>
                </c:pt>
                <c:pt idx="440">
                  <c:v>1916.6666666666333</c:v>
                </c:pt>
                <c:pt idx="441">
                  <c:v>1916.7499999999666</c:v>
                </c:pt>
                <c:pt idx="442">
                  <c:v>1916.8333333332998</c:v>
                </c:pt>
                <c:pt idx="443">
                  <c:v>1916.9166666666331</c:v>
                </c:pt>
                <c:pt idx="444">
                  <c:v>1916.9999999999663</c:v>
                </c:pt>
                <c:pt idx="445">
                  <c:v>1917.0833333332996</c:v>
                </c:pt>
                <c:pt idx="446">
                  <c:v>1917.1666666666329</c:v>
                </c:pt>
                <c:pt idx="447">
                  <c:v>1917.2499999999661</c:v>
                </c:pt>
                <c:pt idx="448">
                  <c:v>1917.3333333332994</c:v>
                </c:pt>
                <c:pt idx="449">
                  <c:v>1917.4166666666326</c:v>
                </c:pt>
                <c:pt idx="450">
                  <c:v>1917.4999999999659</c:v>
                </c:pt>
                <c:pt idx="451">
                  <c:v>1917.5833333332992</c:v>
                </c:pt>
                <c:pt idx="452">
                  <c:v>1917.6666666666324</c:v>
                </c:pt>
                <c:pt idx="453">
                  <c:v>1917.7499999999657</c:v>
                </c:pt>
                <c:pt idx="454">
                  <c:v>1917.8333333332989</c:v>
                </c:pt>
                <c:pt idx="455">
                  <c:v>1917.9166666666322</c:v>
                </c:pt>
                <c:pt idx="456">
                  <c:v>1917.9999999999654</c:v>
                </c:pt>
                <c:pt idx="457">
                  <c:v>1918.0833333332987</c:v>
                </c:pt>
                <c:pt idx="458">
                  <c:v>1918.166666666632</c:v>
                </c:pt>
                <c:pt idx="459">
                  <c:v>1918.2499999999652</c:v>
                </c:pt>
                <c:pt idx="460">
                  <c:v>1918.3333333332985</c:v>
                </c:pt>
                <c:pt idx="461">
                  <c:v>1918.4166666666317</c:v>
                </c:pt>
                <c:pt idx="462">
                  <c:v>1918.499999999965</c:v>
                </c:pt>
                <c:pt idx="463">
                  <c:v>1918.5833333332982</c:v>
                </c:pt>
                <c:pt idx="464">
                  <c:v>1918.6666666666315</c:v>
                </c:pt>
                <c:pt idx="465">
                  <c:v>1918.7499999999648</c:v>
                </c:pt>
                <c:pt idx="466">
                  <c:v>1918.833333333298</c:v>
                </c:pt>
                <c:pt idx="467">
                  <c:v>1918.9166666666313</c:v>
                </c:pt>
                <c:pt idx="468">
                  <c:v>1918.9999999999645</c:v>
                </c:pt>
                <c:pt idx="469">
                  <c:v>1919.0833333332978</c:v>
                </c:pt>
                <c:pt idx="470">
                  <c:v>1919.166666666631</c:v>
                </c:pt>
                <c:pt idx="471">
                  <c:v>1919.2499999999643</c:v>
                </c:pt>
                <c:pt idx="472">
                  <c:v>1919.3333333332976</c:v>
                </c:pt>
                <c:pt idx="473">
                  <c:v>1919.4166666666308</c:v>
                </c:pt>
                <c:pt idx="474">
                  <c:v>1919.4999999999641</c:v>
                </c:pt>
                <c:pt idx="475">
                  <c:v>1919.5833333332973</c:v>
                </c:pt>
                <c:pt idx="476">
                  <c:v>1919.6666666666306</c:v>
                </c:pt>
                <c:pt idx="477">
                  <c:v>1919.7499999999638</c:v>
                </c:pt>
                <c:pt idx="478">
                  <c:v>1919.8333333332971</c:v>
                </c:pt>
                <c:pt idx="479">
                  <c:v>1919.9166666666304</c:v>
                </c:pt>
                <c:pt idx="480">
                  <c:v>1919.9999999999636</c:v>
                </c:pt>
                <c:pt idx="481">
                  <c:v>1920.0833333332969</c:v>
                </c:pt>
                <c:pt idx="482">
                  <c:v>1920.1666666666301</c:v>
                </c:pt>
                <c:pt idx="483">
                  <c:v>1920.2499999999634</c:v>
                </c:pt>
                <c:pt idx="484">
                  <c:v>1920.3333333332967</c:v>
                </c:pt>
                <c:pt idx="485">
                  <c:v>1920.4166666666299</c:v>
                </c:pt>
                <c:pt idx="486">
                  <c:v>1920.4999999999632</c:v>
                </c:pt>
                <c:pt idx="487">
                  <c:v>1920.5833333332964</c:v>
                </c:pt>
                <c:pt idx="488">
                  <c:v>1920.6666666666297</c:v>
                </c:pt>
                <c:pt idx="489">
                  <c:v>1920.7499999999629</c:v>
                </c:pt>
                <c:pt idx="490">
                  <c:v>1920.8333333332962</c:v>
                </c:pt>
                <c:pt idx="491">
                  <c:v>1920.9166666666295</c:v>
                </c:pt>
                <c:pt idx="492">
                  <c:v>1920.9999999999627</c:v>
                </c:pt>
                <c:pt idx="493">
                  <c:v>1921.083333333296</c:v>
                </c:pt>
                <c:pt idx="494">
                  <c:v>1921.1666666666292</c:v>
                </c:pt>
                <c:pt idx="495">
                  <c:v>1921.2499999999625</c:v>
                </c:pt>
                <c:pt idx="496">
                  <c:v>1921.3333333332957</c:v>
                </c:pt>
                <c:pt idx="497">
                  <c:v>1921.416666666629</c:v>
                </c:pt>
                <c:pt idx="498">
                  <c:v>1921.4999999999623</c:v>
                </c:pt>
                <c:pt idx="499">
                  <c:v>1921.5833333332955</c:v>
                </c:pt>
                <c:pt idx="500">
                  <c:v>1921.6666666666288</c:v>
                </c:pt>
                <c:pt idx="501">
                  <c:v>1921.749999999962</c:v>
                </c:pt>
                <c:pt idx="502">
                  <c:v>1921.8333333332953</c:v>
                </c:pt>
                <c:pt idx="503">
                  <c:v>1921.9166666666285</c:v>
                </c:pt>
                <c:pt idx="504">
                  <c:v>1921.9999999999618</c:v>
                </c:pt>
                <c:pt idx="505">
                  <c:v>1922.0833333332951</c:v>
                </c:pt>
                <c:pt idx="506">
                  <c:v>1922.1666666666283</c:v>
                </c:pt>
                <c:pt idx="507">
                  <c:v>1922.2499999999616</c:v>
                </c:pt>
                <c:pt idx="508">
                  <c:v>1922.3333333332948</c:v>
                </c:pt>
                <c:pt idx="509">
                  <c:v>1922.4166666666281</c:v>
                </c:pt>
                <c:pt idx="510">
                  <c:v>1922.4999999999613</c:v>
                </c:pt>
                <c:pt idx="511">
                  <c:v>1922.5833333332946</c:v>
                </c:pt>
                <c:pt idx="512">
                  <c:v>1922.6666666666279</c:v>
                </c:pt>
                <c:pt idx="513">
                  <c:v>1922.7499999999611</c:v>
                </c:pt>
                <c:pt idx="514">
                  <c:v>1922.8333333332944</c:v>
                </c:pt>
                <c:pt idx="515">
                  <c:v>1922.9166666666276</c:v>
                </c:pt>
                <c:pt idx="516">
                  <c:v>1922.9999999999609</c:v>
                </c:pt>
                <c:pt idx="517">
                  <c:v>1923.0833333332941</c:v>
                </c:pt>
                <c:pt idx="518">
                  <c:v>1923.1666666666274</c:v>
                </c:pt>
                <c:pt idx="519">
                  <c:v>1923.2499999999607</c:v>
                </c:pt>
                <c:pt idx="520">
                  <c:v>1923.3333333332939</c:v>
                </c:pt>
                <c:pt idx="521">
                  <c:v>1923.4166666666272</c:v>
                </c:pt>
                <c:pt idx="522">
                  <c:v>1923.4999999999604</c:v>
                </c:pt>
                <c:pt idx="523">
                  <c:v>1923.5833333332937</c:v>
                </c:pt>
                <c:pt idx="524">
                  <c:v>1923.666666666627</c:v>
                </c:pt>
                <c:pt idx="525">
                  <c:v>1923.7499999999602</c:v>
                </c:pt>
                <c:pt idx="526">
                  <c:v>1923.8333333332935</c:v>
                </c:pt>
                <c:pt idx="527">
                  <c:v>1923.9166666666267</c:v>
                </c:pt>
                <c:pt idx="528">
                  <c:v>1923.99999999996</c:v>
                </c:pt>
                <c:pt idx="529">
                  <c:v>1924.0833333332932</c:v>
                </c:pt>
                <c:pt idx="530">
                  <c:v>1924.1666666666265</c:v>
                </c:pt>
                <c:pt idx="531">
                  <c:v>1924.2499999999598</c:v>
                </c:pt>
                <c:pt idx="532">
                  <c:v>1924.333333333293</c:v>
                </c:pt>
                <c:pt idx="533">
                  <c:v>1924.4166666666263</c:v>
                </c:pt>
                <c:pt idx="534">
                  <c:v>1924.4999999999595</c:v>
                </c:pt>
                <c:pt idx="535">
                  <c:v>1924.5833333332928</c:v>
                </c:pt>
                <c:pt idx="536">
                  <c:v>1924.666666666626</c:v>
                </c:pt>
                <c:pt idx="537">
                  <c:v>1924.7499999999593</c:v>
                </c:pt>
                <c:pt idx="538">
                  <c:v>1924.8333333332926</c:v>
                </c:pt>
                <c:pt idx="539">
                  <c:v>1924.9166666666258</c:v>
                </c:pt>
                <c:pt idx="540">
                  <c:v>1924.9999999999591</c:v>
                </c:pt>
                <c:pt idx="541">
                  <c:v>1925.0833333332923</c:v>
                </c:pt>
                <c:pt idx="542">
                  <c:v>1925.1666666666256</c:v>
                </c:pt>
                <c:pt idx="543">
                  <c:v>1925.2499999999588</c:v>
                </c:pt>
                <c:pt idx="544">
                  <c:v>1925.3333333332921</c:v>
                </c:pt>
                <c:pt idx="545">
                  <c:v>1925.4166666666254</c:v>
                </c:pt>
                <c:pt idx="546">
                  <c:v>1925.4999999999586</c:v>
                </c:pt>
                <c:pt idx="547">
                  <c:v>1925.5833333332919</c:v>
                </c:pt>
                <c:pt idx="548">
                  <c:v>1925.6666666666251</c:v>
                </c:pt>
                <c:pt idx="549">
                  <c:v>1925.7499999999584</c:v>
                </c:pt>
                <c:pt idx="550">
                  <c:v>1925.8333333332916</c:v>
                </c:pt>
                <c:pt idx="551">
                  <c:v>1925.9166666666249</c:v>
                </c:pt>
                <c:pt idx="552">
                  <c:v>1925.9999999999582</c:v>
                </c:pt>
                <c:pt idx="553">
                  <c:v>1926.0833333332914</c:v>
                </c:pt>
                <c:pt idx="554">
                  <c:v>1926.1666666666247</c:v>
                </c:pt>
                <c:pt idx="555">
                  <c:v>1926.2499999999579</c:v>
                </c:pt>
                <c:pt idx="556">
                  <c:v>1926.3333333332912</c:v>
                </c:pt>
                <c:pt idx="557">
                  <c:v>1926.4166666666245</c:v>
                </c:pt>
                <c:pt idx="558">
                  <c:v>1926.4999999999577</c:v>
                </c:pt>
                <c:pt idx="559">
                  <c:v>1926.583333333291</c:v>
                </c:pt>
                <c:pt idx="560">
                  <c:v>1926.6666666666242</c:v>
                </c:pt>
                <c:pt idx="561">
                  <c:v>1926.7499999999575</c:v>
                </c:pt>
                <c:pt idx="562">
                  <c:v>1926.8333333332907</c:v>
                </c:pt>
                <c:pt idx="563">
                  <c:v>1926.916666666624</c:v>
                </c:pt>
                <c:pt idx="564">
                  <c:v>1926.9999999999573</c:v>
                </c:pt>
                <c:pt idx="565">
                  <c:v>1927.0833333332905</c:v>
                </c:pt>
                <c:pt idx="566">
                  <c:v>1927.1666666666238</c:v>
                </c:pt>
                <c:pt idx="567">
                  <c:v>1927.249999999957</c:v>
                </c:pt>
                <c:pt idx="568">
                  <c:v>1927.3333333332903</c:v>
                </c:pt>
                <c:pt idx="569">
                  <c:v>1927.4166666666235</c:v>
                </c:pt>
                <c:pt idx="570">
                  <c:v>1927.4999999999568</c:v>
                </c:pt>
                <c:pt idx="571">
                  <c:v>1927.5833333332901</c:v>
                </c:pt>
                <c:pt idx="572">
                  <c:v>1927.6666666666233</c:v>
                </c:pt>
                <c:pt idx="573">
                  <c:v>1927.7499999999566</c:v>
                </c:pt>
                <c:pt idx="574">
                  <c:v>1927.8333333332898</c:v>
                </c:pt>
                <c:pt idx="575">
                  <c:v>1927.9166666666231</c:v>
                </c:pt>
                <c:pt idx="576">
                  <c:v>1927.9999999999563</c:v>
                </c:pt>
                <c:pt idx="577">
                  <c:v>1928.0833333332896</c:v>
                </c:pt>
                <c:pt idx="578">
                  <c:v>1928.1666666666229</c:v>
                </c:pt>
                <c:pt idx="579">
                  <c:v>1928.2499999999561</c:v>
                </c:pt>
                <c:pt idx="580">
                  <c:v>1928.3333333332894</c:v>
                </c:pt>
                <c:pt idx="581">
                  <c:v>1928.4166666666226</c:v>
                </c:pt>
                <c:pt idx="582">
                  <c:v>1928.4999999999559</c:v>
                </c:pt>
                <c:pt idx="583">
                  <c:v>1928.5833333332891</c:v>
                </c:pt>
                <c:pt idx="584">
                  <c:v>1928.6666666666224</c:v>
                </c:pt>
                <c:pt idx="585">
                  <c:v>1928.7499999999557</c:v>
                </c:pt>
                <c:pt idx="586">
                  <c:v>1928.8333333332889</c:v>
                </c:pt>
                <c:pt idx="587">
                  <c:v>1928.9166666666222</c:v>
                </c:pt>
                <c:pt idx="588">
                  <c:v>1928.9999999999554</c:v>
                </c:pt>
                <c:pt idx="589">
                  <c:v>1929.0833333332887</c:v>
                </c:pt>
                <c:pt idx="590">
                  <c:v>1929.1666666666219</c:v>
                </c:pt>
                <c:pt idx="591">
                  <c:v>1929.2499999999552</c:v>
                </c:pt>
                <c:pt idx="592">
                  <c:v>1929.3333333332885</c:v>
                </c:pt>
                <c:pt idx="593">
                  <c:v>1929.4166666666217</c:v>
                </c:pt>
                <c:pt idx="594">
                  <c:v>1929.499999999955</c:v>
                </c:pt>
                <c:pt idx="595">
                  <c:v>1929.5833333332882</c:v>
                </c:pt>
                <c:pt idx="596">
                  <c:v>1929.6666666666215</c:v>
                </c:pt>
                <c:pt idx="597">
                  <c:v>1929.7499999999548</c:v>
                </c:pt>
                <c:pt idx="598">
                  <c:v>1929.833333333288</c:v>
                </c:pt>
                <c:pt idx="599">
                  <c:v>1929.9166666666213</c:v>
                </c:pt>
                <c:pt idx="600">
                  <c:v>1929.9999999999545</c:v>
                </c:pt>
                <c:pt idx="601">
                  <c:v>1930.0833333332878</c:v>
                </c:pt>
                <c:pt idx="602">
                  <c:v>1930.166666666621</c:v>
                </c:pt>
                <c:pt idx="603">
                  <c:v>1930.2499999999543</c:v>
                </c:pt>
                <c:pt idx="604">
                  <c:v>1930.3333333332876</c:v>
                </c:pt>
                <c:pt idx="605">
                  <c:v>1930.4166666666208</c:v>
                </c:pt>
                <c:pt idx="606">
                  <c:v>1930.4999999999541</c:v>
                </c:pt>
                <c:pt idx="607">
                  <c:v>1930.5833333332873</c:v>
                </c:pt>
                <c:pt idx="608">
                  <c:v>1930.6666666666206</c:v>
                </c:pt>
                <c:pt idx="609">
                  <c:v>1930.7499999999538</c:v>
                </c:pt>
                <c:pt idx="610">
                  <c:v>1930.8333333332871</c:v>
                </c:pt>
                <c:pt idx="611">
                  <c:v>1930.9166666666204</c:v>
                </c:pt>
                <c:pt idx="612">
                  <c:v>1930.9999999999536</c:v>
                </c:pt>
                <c:pt idx="613">
                  <c:v>1931.0833333332869</c:v>
                </c:pt>
                <c:pt idx="614">
                  <c:v>1931.1666666666201</c:v>
                </c:pt>
                <c:pt idx="615">
                  <c:v>1931.2499999999534</c:v>
                </c:pt>
                <c:pt idx="616">
                  <c:v>1931.3333333332866</c:v>
                </c:pt>
                <c:pt idx="617">
                  <c:v>1931.4166666666199</c:v>
                </c:pt>
                <c:pt idx="618">
                  <c:v>1931.4999999999532</c:v>
                </c:pt>
                <c:pt idx="619">
                  <c:v>1931.5833333332864</c:v>
                </c:pt>
                <c:pt idx="620">
                  <c:v>1931.6666666666197</c:v>
                </c:pt>
                <c:pt idx="621">
                  <c:v>1931.7499999999529</c:v>
                </c:pt>
                <c:pt idx="622">
                  <c:v>1931.8333333332862</c:v>
                </c:pt>
                <c:pt idx="623">
                  <c:v>1931.9166666666194</c:v>
                </c:pt>
                <c:pt idx="624">
                  <c:v>1931.9999999999527</c:v>
                </c:pt>
                <c:pt idx="625">
                  <c:v>1932.083333333286</c:v>
                </c:pt>
                <c:pt idx="626">
                  <c:v>1932.1666666666192</c:v>
                </c:pt>
                <c:pt idx="627">
                  <c:v>1932.2499999999525</c:v>
                </c:pt>
                <c:pt idx="628">
                  <c:v>1932.3333333332857</c:v>
                </c:pt>
                <c:pt idx="629">
                  <c:v>1932.416666666619</c:v>
                </c:pt>
                <c:pt idx="630">
                  <c:v>1932.4999999999523</c:v>
                </c:pt>
                <c:pt idx="631">
                  <c:v>1932.5833333332855</c:v>
                </c:pt>
                <c:pt idx="632">
                  <c:v>1932.6666666666188</c:v>
                </c:pt>
                <c:pt idx="633">
                  <c:v>1932.749999999952</c:v>
                </c:pt>
                <c:pt idx="634">
                  <c:v>1932.8333333332853</c:v>
                </c:pt>
                <c:pt idx="635">
                  <c:v>1932.9166666666185</c:v>
                </c:pt>
                <c:pt idx="636">
                  <c:v>1932.9999999999518</c:v>
                </c:pt>
                <c:pt idx="637">
                  <c:v>1933.0833333332851</c:v>
                </c:pt>
                <c:pt idx="638">
                  <c:v>1933.1666666666183</c:v>
                </c:pt>
                <c:pt idx="639">
                  <c:v>1933.2499999999516</c:v>
                </c:pt>
                <c:pt idx="640">
                  <c:v>1933.3333333332848</c:v>
                </c:pt>
                <c:pt idx="641">
                  <c:v>1933.4166666666181</c:v>
                </c:pt>
                <c:pt idx="642">
                  <c:v>1933.4999999999513</c:v>
                </c:pt>
                <c:pt idx="643">
                  <c:v>1933.5833333332846</c:v>
                </c:pt>
                <c:pt idx="644">
                  <c:v>1933.6666666666179</c:v>
                </c:pt>
                <c:pt idx="645">
                  <c:v>1933.7499999999511</c:v>
                </c:pt>
                <c:pt idx="646">
                  <c:v>1933.8333333332844</c:v>
                </c:pt>
                <c:pt idx="647">
                  <c:v>1933.9166666666176</c:v>
                </c:pt>
                <c:pt idx="648">
                  <c:v>1933.9999999999509</c:v>
                </c:pt>
                <c:pt idx="649">
                  <c:v>1934.0833333332841</c:v>
                </c:pt>
                <c:pt idx="650">
                  <c:v>1934.1666666666174</c:v>
                </c:pt>
                <c:pt idx="651">
                  <c:v>1934.2499999999507</c:v>
                </c:pt>
                <c:pt idx="652">
                  <c:v>1934.3333333332839</c:v>
                </c:pt>
                <c:pt idx="653">
                  <c:v>1934.4166666666172</c:v>
                </c:pt>
                <c:pt idx="654">
                  <c:v>1934.4999999999504</c:v>
                </c:pt>
                <c:pt idx="655">
                  <c:v>1934.5833333332837</c:v>
                </c:pt>
                <c:pt idx="656">
                  <c:v>1934.6666666666169</c:v>
                </c:pt>
                <c:pt idx="657">
                  <c:v>1934.7499999999502</c:v>
                </c:pt>
                <c:pt idx="658">
                  <c:v>1934.8333333332835</c:v>
                </c:pt>
                <c:pt idx="659">
                  <c:v>1934.9166666666167</c:v>
                </c:pt>
                <c:pt idx="660">
                  <c:v>1934.99999999995</c:v>
                </c:pt>
                <c:pt idx="661">
                  <c:v>1935.0833333332832</c:v>
                </c:pt>
                <c:pt idx="662">
                  <c:v>1935.1666666666165</c:v>
                </c:pt>
                <c:pt idx="663">
                  <c:v>1935.2499999999498</c:v>
                </c:pt>
                <c:pt idx="664">
                  <c:v>1935.333333333283</c:v>
                </c:pt>
                <c:pt idx="665">
                  <c:v>1935.4166666666163</c:v>
                </c:pt>
                <c:pt idx="666">
                  <c:v>1935.4999999999495</c:v>
                </c:pt>
                <c:pt idx="667">
                  <c:v>1935.5833333332828</c:v>
                </c:pt>
                <c:pt idx="668">
                  <c:v>1935.666666666616</c:v>
                </c:pt>
                <c:pt idx="669">
                  <c:v>1935.7499999999493</c:v>
                </c:pt>
                <c:pt idx="670">
                  <c:v>1935.8333333332826</c:v>
                </c:pt>
                <c:pt idx="671">
                  <c:v>1935.9166666666158</c:v>
                </c:pt>
                <c:pt idx="672">
                  <c:v>1935.9999999999491</c:v>
                </c:pt>
                <c:pt idx="673">
                  <c:v>1936.0833333332823</c:v>
                </c:pt>
                <c:pt idx="674">
                  <c:v>1936.1666666666156</c:v>
                </c:pt>
                <c:pt idx="675">
                  <c:v>1936.2499999999488</c:v>
                </c:pt>
                <c:pt idx="676">
                  <c:v>1936.3333333332821</c:v>
                </c:pt>
                <c:pt idx="677">
                  <c:v>1936.4166666666154</c:v>
                </c:pt>
                <c:pt idx="678">
                  <c:v>1936.4999999999486</c:v>
                </c:pt>
                <c:pt idx="679">
                  <c:v>1936.5833333332819</c:v>
                </c:pt>
                <c:pt idx="680">
                  <c:v>1936.6666666666151</c:v>
                </c:pt>
                <c:pt idx="681">
                  <c:v>1936.7499999999484</c:v>
                </c:pt>
                <c:pt idx="682">
                  <c:v>1936.8333333332816</c:v>
                </c:pt>
                <c:pt idx="683">
                  <c:v>1936.9166666666149</c:v>
                </c:pt>
                <c:pt idx="684">
                  <c:v>1936.9999999999482</c:v>
                </c:pt>
                <c:pt idx="685">
                  <c:v>1937.0833333332814</c:v>
                </c:pt>
                <c:pt idx="686">
                  <c:v>1937.1666666666147</c:v>
                </c:pt>
                <c:pt idx="687">
                  <c:v>1937.2499999999479</c:v>
                </c:pt>
                <c:pt idx="688">
                  <c:v>1937.3333333332812</c:v>
                </c:pt>
                <c:pt idx="689">
                  <c:v>1937.4166666666144</c:v>
                </c:pt>
                <c:pt idx="690">
                  <c:v>1937.4999999999477</c:v>
                </c:pt>
                <c:pt idx="691">
                  <c:v>1937.583333333281</c:v>
                </c:pt>
                <c:pt idx="692">
                  <c:v>1937.6666666666142</c:v>
                </c:pt>
                <c:pt idx="693">
                  <c:v>1937.7499999999475</c:v>
                </c:pt>
                <c:pt idx="694">
                  <c:v>1937.8333333332807</c:v>
                </c:pt>
                <c:pt idx="695">
                  <c:v>1937.916666666614</c:v>
                </c:pt>
                <c:pt idx="696">
                  <c:v>1937.9999999999472</c:v>
                </c:pt>
                <c:pt idx="697">
                  <c:v>1938.0833333332805</c:v>
                </c:pt>
                <c:pt idx="698">
                  <c:v>1938.1666666666138</c:v>
                </c:pt>
                <c:pt idx="699">
                  <c:v>1938.249999999947</c:v>
                </c:pt>
                <c:pt idx="700">
                  <c:v>1938.3333333332803</c:v>
                </c:pt>
                <c:pt idx="701">
                  <c:v>1938.4166666666135</c:v>
                </c:pt>
                <c:pt idx="702">
                  <c:v>1938.4999999999468</c:v>
                </c:pt>
                <c:pt idx="703">
                  <c:v>1938.5833333332801</c:v>
                </c:pt>
                <c:pt idx="704">
                  <c:v>1938.6666666666133</c:v>
                </c:pt>
                <c:pt idx="705">
                  <c:v>1938.7499999999466</c:v>
                </c:pt>
                <c:pt idx="706">
                  <c:v>1938.8333333332798</c:v>
                </c:pt>
                <c:pt idx="707">
                  <c:v>1938.9166666666131</c:v>
                </c:pt>
                <c:pt idx="708">
                  <c:v>1938.9999999999463</c:v>
                </c:pt>
                <c:pt idx="709">
                  <c:v>1939.0833333332796</c:v>
                </c:pt>
                <c:pt idx="710">
                  <c:v>1939.1666666666129</c:v>
                </c:pt>
                <c:pt idx="711">
                  <c:v>1939.2499999999461</c:v>
                </c:pt>
                <c:pt idx="712">
                  <c:v>1939.3333333332794</c:v>
                </c:pt>
                <c:pt idx="713">
                  <c:v>1939.4166666666126</c:v>
                </c:pt>
                <c:pt idx="714">
                  <c:v>1939.4999999999459</c:v>
                </c:pt>
                <c:pt idx="715">
                  <c:v>1939.5833333332791</c:v>
                </c:pt>
                <c:pt idx="716">
                  <c:v>1939.6666666666124</c:v>
                </c:pt>
                <c:pt idx="717">
                  <c:v>1939.7499999999457</c:v>
                </c:pt>
                <c:pt idx="718">
                  <c:v>1939.8333333332789</c:v>
                </c:pt>
                <c:pt idx="719">
                  <c:v>1939.9166666666122</c:v>
                </c:pt>
                <c:pt idx="720">
                  <c:v>1939.9999999999454</c:v>
                </c:pt>
                <c:pt idx="721">
                  <c:v>1940.0833333332787</c:v>
                </c:pt>
                <c:pt idx="722">
                  <c:v>1940.1666666666119</c:v>
                </c:pt>
                <c:pt idx="723">
                  <c:v>1940.2499999999452</c:v>
                </c:pt>
                <c:pt idx="724">
                  <c:v>1940.3333333332785</c:v>
                </c:pt>
                <c:pt idx="725">
                  <c:v>1940.4166666666117</c:v>
                </c:pt>
                <c:pt idx="726">
                  <c:v>1940.499999999945</c:v>
                </c:pt>
                <c:pt idx="727">
                  <c:v>1940.5833333332782</c:v>
                </c:pt>
                <c:pt idx="728">
                  <c:v>1940.6666666666115</c:v>
                </c:pt>
                <c:pt idx="729">
                  <c:v>1940.7499999999447</c:v>
                </c:pt>
                <c:pt idx="730">
                  <c:v>1940.833333333278</c:v>
                </c:pt>
                <c:pt idx="731">
                  <c:v>1940.9166666666113</c:v>
                </c:pt>
                <c:pt idx="732">
                  <c:v>1940.9999999999445</c:v>
                </c:pt>
                <c:pt idx="733">
                  <c:v>1941.0833333332778</c:v>
                </c:pt>
                <c:pt idx="734">
                  <c:v>1941.166666666611</c:v>
                </c:pt>
                <c:pt idx="735">
                  <c:v>1941.2499999999443</c:v>
                </c:pt>
                <c:pt idx="736">
                  <c:v>1941.3333333332776</c:v>
                </c:pt>
                <c:pt idx="737">
                  <c:v>1941.4166666666108</c:v>
                </c:pt>
                <c:pt idx="738">
                  <c:v>1941.4999999999441</c:v>
                </c:pt>
                <c:pt idx="739">
                  <c:v>1941.5833333332773</c:v>
                </c:pt>
                <c:pt idx="740">
                  <c:v>1941.6666666666106</c:v>
                </c:pt>
                <c:pt idx="741">
                  <c:v>1941.7499999999438</c:v>
                </c:pt>
                <c:pt idx="742">
                  <c:v>1941.8333333332771</c:v>
                </c:pt>
                <c:pt idx="743">
                  <c:v>1941.9166666666104</c:v>
                </c:pt>
                <c:pt idx="744">
                  <c:v>1941.9999999999436</c:v>
                </c:pt>
                <c:pt idx="745">
                  <c:v>1942.0833333332769</c:v>
                </c:pt>
                <c:pt idx="746">
                  <c:v>1942.1666666666101</c:v>
                </c:pt>
                <c:pt idx="747">
                  <c:v>1942.2499999999434</c:v>
                </c:pt>
                <c:pt idx="748">
                  <c:v>1942.3333333332766</c:v>
                </c:pt>
                <c:pt idx="749">
                  <c:v>1942.4166666666099</c:v>
                </c:pt>
                <c:pt idx="750">
                  <c:v>1942.4999999999432</c:v>
                </c:pt>
                <c:pt idx="751">
                  <c:v>1942.5833333332764</c:v>
                </c:pt>
                <c:pt idx="752">
                  <c:v>1942.6666666666097</c:v>
                </c:pt>
                <c:pt idx="753">
                  <c:v>1942.7499999999429</c:v>
                </c:pt>
                <c:pt idx="754">
                  <c:v>1942.8333333332762</c:v>
                </c:pt>
                <c:pt idx="755">
                  <c:v>1942.9166666666094</c:v>
                </c:pt>
                <c:pt idx="756">
                  <c:v>1942.9999999999427</c:v>
                </c:pt>
                <c:pt idx="757">
                  <c:v>1943.083333333276</c:v>
                </c:pt>
                <c:pt idx="758">
                  <c:v>1943.1666666666092</c:v>
                </c:pt>
                <c:pt idx="759">
                  <c:v>1943.2499999999425</c:v>
                </c:pt>
                <c:pt idx="760">
                  <c:v>1943.3333333332757</c:v>
                </c:pt>
                <c:pt idx="761">
                  <c:v>1943.416666666609</c:v>
                </c:pt>
                <c:pt idx="762">
                  <c:v>1943.4999999999422</c:v>
                </c:pt>
                <c:pt idx="763">
                  <c:v>1943.5833333332755</c:v>
                </c:pt>
                <c:pt idx="764">
                  <c:v>1943.6666666666088</c:v>
                </c:pt>
                <c:pt idx="765">
                  <c:v>1943.749999999942</c:v>
                </c:pt>
                <c:pt idx="766">
                  <c:v>1943.8333333332753</c:v>
                </c:pt>
                <c:pt idx="767">
                  <c:v>1943.9166666666085</c:v>
                </c:pt>
                <c:pt idx="768">
                  <c:v>1943.9999999999418</c:v>
                </c:pt>
                <c:pt idx="769">
                  <c:v>1944.083333333275</c:v>
                </c:pt>
                <c:pt idx="770">
                  <c:v>1944.1666666666083</c:v>
                </c:pt>
                <c:pt idx="771">
                  <c:v>1944.2499999999416</c:v>
                </c:pt>
                <c:pt idx="772">
                  <c:v>1944.3333333332748</c:v>
                </c:pt>
                <c:pt idx="773">
                  <c:v>1944.4166666666081</c:v>
                </c:pt>
                <c:pt idx="774">
                  <c:v>1944.4999999999413</c:v>
                </c:pt>
                <c:pt idx="775">
                  <c:v>1944.5833333332746</c:v>
                </c:pt>
                <c:pt idx="776">
                  <c:v>1944.6666666666079</c:v>
                </c:pt>
                <c:pt idx="777">
                  <c:v>1944.7499999999411</c:v>
                </c:pt>
                <c:pt idx="778">
                  <c:v>1944.8333333332744</c:v>
                </c:pt>
                <c:pt idx="779">
                  <c:v>1944.9166666666076</c:v>
                </c:pt>
                <c:pt idx="780">
                  <c:v>1944.9999999999409</c:v>
                </c:pt>
                <c:pt idx="781">
                  <c:v>1945.0833333332741</c:v>
                </c:pt>
                <c:pt idx="782">
                  <c:v>1945.1666666666074</c:v>
                </c:pt>
                <c:pt idx="783">
                  <c:v>1945.2499999999407</c:v>
                </c:pt>
                <c:pt idx="784">
                  <c:v>1945.3333333332739</c:v>
                </c:pt>
                <c:pt idx="785">
                  <c:v>1945.4166666666072</c:v>
                </c:pt>
                <c:pt idx="786">
                  <c:v>1945.4999999999404</c:v>
                </c:pt>
                <c:pt idx="787">
                  <c:v>1945.5833333332737</c:v>
                </c:pt>
                <c:pt idx="788">
                  <c:v>1945.6666666666069</c:v>
                </c:pt>
                <c:pt idx="789">
                  <c:v>1945.7499999999402</c:v>
                </c:pt>
                <c:pt idx="790">
                  <c:v>1945.8333333332735</c:v>
                </c:pt>
                <c:pt idx="791">
                  <c:v>1945.9166666666067</c:v>
                </c:pt>
                <c:pt idx="792">
                  <c:v>1945.99999999994</c:v>
                </c:pt>
                <c:pt idx="793">
                  <c:v>1946.0833333332732</c:v>
                </c:pt>
                <c:pt idx="794">
                  <c:v>1946.1666666666065</c:v>
                </c:pt>
                <c:pt idx="795">
                  <c:v>1946.2499999999397</c:v>
                </c:pt>
                <c:pt idx="796">
                  <c:v>1946.333333333273</c:v>
                </c:pt>
                <c:pt idx="797">
                  <c:v>1946.4166666666063</c:v>
                </c:pt>
                <c:pt idx="798">
                  <c:v>1946.4999999999395</c:v>
                </c:pt>
                <c:pt idx="799">
                  <c:v>1946.5833333332728</c:v>
                </c:pt>
                <c:pt idx="800">
                  <c:v>1946.666666666606</c:v>
                </c:pt>
                <c:pt idx="801">
                  <c:v>1946.7499999999393</c:v>
                </c:pt>
                <c:pt idx="802">
                  <c:v>1946.8333333332725</c:v>
                </c:pt>
                <c:pt idx="803">
                  <c:v>1946.9166666666058</c:v>
                </c:pt>
                <c:pt idx="804">
                  <c:v>1946.9999999999391</c:v>
                </c:pt>
                <c:pt idx="805">
                  <c:v>1947.0833333332723</c:v>
                </c:pt>
                <c:pt idx="806">
                  <c:v>1947.1666666666056</c:v>
                </c:pt>
                <c:pt idx="807">
                  <c:v>1947.2499999999388</c:v>
                </c:pt>
                <c:pt idx="808">
                  <c:v>1947.3333333332721</c:v>
                </c:pt>
                <c:pt idx="809">
                  <c:v>1947.4166666666054</c:v>
                </c:pt>
                <c:pt idx="810">
                  <c:v>1947.4999999999386</c:v>
                </c:pt>
                <c:pt idx="811">
                  <c:v>1947.5833333332719</c:v>
                </c:pt>
                <c:pt idx="812">
                  <c:v>1947.6666666666051</c:v>
                </c:pt>
                <c:pt idx="813">
                  <c:v>1947.7499999999384</c:v>
                </c:pt>
                <c:pt idx="814">
                  <c:v>1947.8333333332716</c:v>
                </c:pt>
                <c:pt idx="815">
                  <c:v>1947.9166666666049</c:v>
                </c:pt>
                <c:pt idx="816">
                  <c:v>1947.9999999999382</c:v>
                </c:pt>
                <c:pt idx="817">
                  <c:v>1948.0833333332714</c:v>
                </c:pt>
                <c:pt idx="818">
                  <c:v>1948.1666666666047</c:v>
                </c:pt>
                <c:pt idx="819">
                  <c:v>1948.2499999999379</c:v>
                </c:pt>
                <c:pt idx="820">
                  <c:v>1948.3333333332712</c:v>
                </c:pt>
                <c:pt idx="821">
                  <c:v>1948.4166666666044</c:v>
                </c:pt>
                <c:pt idx="822">
                  <c:v>1948.4999999999377</c:v>
                </c:pt>
                <c:pt idx="823">
                  <c:v>1948.583333333271</c:v>
                </c:pt>
                <c:pt idx="824">
                  <c:v>1948.6666666666042</c:v>
                </c:pt>
                <c:pt idx="825">
                  <c:v>1948.7499999999375</c:v>
                </c:pt>
                <c:pt idx="826">
                  <c:v>1948.8333333332707</c:v>
                </c:pt>
                <c:pt idx="827">
                  <c:v>1948.916666666604</c:v>
                </c:pt>
                <c:pt idx="828">
                  <c:v>1948.9999999999372</c:v>
                </c:pt>
                <c:pt idx="829">
                  <c:v>1949.0833333332705</c:v>
                </c:pt>
                <c:pt idx="830">
                  <c:v>1949.1666666666038</c:v>
                </c:pt>
                <c:pt idx="831">
                  <c:v>1949.249999999937</c:v>
                </c:pt>
                <c:pt idx="832">
                  <c:v>1949.3333333332703</c:v>
                </c:pt>
                <c:pt idx="833">
                  <c:v>1949.4166666666035</c:v>
                </c:pt>
                <c:pt idx="834">
                  <c:v>1949.4999999999368</c:v>
                </c:pt>
                <c:pt idx="835">
                  <c:v>1949.58333333327</c:v>
                </c:pt>
                <c:pt idx="836">
                  <c:v>1949.6666666666033</c:v>
                </c:pt>
                <c:pt idx="837">
                  <c:v>1949.7499999999366</c:v>
                </c:pt>
                <c:pt idx="838">
                  <c:v>1949.8333333332698</c:v>
                </c:pt>
                <c:pt idx="839">
                  <c:v>1949.9166666666031</c:v>
                </c:pt>
                <c:pt idx="840">
                  <c:v>1949.9999999999363</c:v>
                </c:pt>
                <c:pt idx="841">
                  <c:v>1950.0833333332696</c:v>
                </c:pt>
                <c:pt idx="842">
                  <c:v>1950.1666666666029</c:v>
                </c:pt>
                <c:pt idx="843">
                  <c:v>1950.2499999999361</c:v>
                </c:pt>
                <c:pt idx="844">
                  <c:v>1950.3333333332694</c:v>
                </c:pt>
                <c:pt idx="845">
                  <c:v>1950.4166666666026</c:v>
                </c:pt>
                <c:pt idx="846">
                  <c:v>1950.4999999999359</c:v>
                </c:pt>
                <c:pt idx="847">
                  <c:v>1950.5833333332691</c:v>
                </c:pt>
                <c:pt idx="848">
                  <c:v>1950.6666666666024</c:v>
                </c:pt>
                <c:pt idx="849">
                  <c:v>1950.7499999999357</c:v>
                </c:pt>
                <c:pt idx="850">
                  <c:v>1950.8333333332689</c:v>
                </c:pt>
                <c:pt idx="851">
                  <c:v>1950.9166666666022</c:v>
                </c:pt>
                <c:pt idx="852">
                  <c:v>1950.9999999999354</c:v>
                </c:pt>
                <c:pt idx="853">
                  <c:v>1951.0833333332687</c:v>
                </c:pt>
                <c:pt idx="854">
                  <c:v>1951.1666666666019</c:v>
                </c:pt>
                <c:pt idx="855">
                  <c:v>1951.2499999999352</c:v>
                </c:pt>
                <c:pt idx="856">
                  <c:v>1951.3333333332685</c:v>
                </c:pt>
                <c:pt idx="857">
                  <c:v>1951.4166666666017</c:v>
                </c:pt>
                <c:pt idx="858">
                  <c:v>1951.499999999935</c:v>
                </c:pt>
                <c:pt idx="859">
                  <c:v>1951.5833333332682</c:v>
                </c:pt>
                <c:pt idx="860">
                  <c:v>1951.6666666666015</c:v>
                </c:pt>
                <c:pt idx="861">
                  <c:v>1951.7499999999347</c:v>
                </c:pt>
                <c:pt idx="862">
                  <c:v>1951.833333333268</c:v>
                </c:pt>
                <c:pt idx="863">
                  <c:v>1951.9166666666013</c:v>
                </c:pt>
                <c:pt idx="864">
                  <c:v>1951.9999999999345</c:v>
                </c:pt>
                <c:pt idx="865">
                  <c:v>1952.0833333332678</c:v>
                </c:pt>
                <c:pt idx="866">
                  <c:v>1952.166666666601</c:v>
                </c:pt>
                <c:pt idx="867">
                  <c:v>1952.2499999999343</c:v>
                </c:pt>
                <c:pt idx="868">
                  <c:v>1952.3333333332675</c:v>
                </c:pt>
                <c:pt idx="869">
                  <c:v>1952.4166666666008</c:v>
                </c:pt>
                <c:pt idx="870">
                  <c:v>1952.4999999999341</c:v>
                </c:pt>
                <c:pt idx="871">
                  <c:v>1952.5833333332673</c:v>
                </c:pt>
                <c:pt idx="872">
                  <c:v>1952.6666666666006</c:v>
                </c:pt>
                <c:pt idx="873">
                  <c:v>1952.7499999999338</c:v>
                </c:pt>
                <c:pt idx="874">
                  <c:v>1952.8333333332671</c:v>
                </c:pt>
                <c:pt idx="875">
                  <c:v>1952.9166666666003</c:v>
                </c:pt>
                <c:pt idx="876">
                  <c:v>1952.9999999999336</c:v>
                </c:pt>
                <c:pt idx="877">
                  <c:v>1953.0833333332669</c:v>
                </c:pt>
                <c:pt idx="878">
                  <c:v>1953.1666666666001</c:v>
                </c:pt>
                <c:pt idx="879">
                  <c:v>1953.2499999999334</c:v>
                </c:pt>
                <c:pt idx="880">
                  <c:v>1953.3333333332666</c:v>
                </c:pt>
                <c:pt idx="881">
                  <c:v>1953.4166666665999</c:v>
                </c:pt>
                <c:pt idx="882">
                  <c:v>1953.4999999999332</c:v>
                </c:pt>
                <c:pt idx="883">
                  <c:v>1953.5833333332664</c:v>
                </c:pt>
                <c:pt idx="884">
                  <c:v>1953.6666666665997</c:v>
                </c:pt>
                <c:pt idx="885">
                  <c:v>1953.7499999999329</c:v>
                </c:pt>
                <c:pt idx="886">
                  <c:v>1953.8333333332662</c:v>
                </c:pt>
                <c:pt idx="887">
                  <c:v>1953.9166666665994</c:v>
                </c:pt>
                <c:pt idx="888">
                  <c:v>1953.9999999999327</c:v>
                </c:pt>
                <c:pt idx="889">
                  <c:v>1954.083333333266</c:v>
                </c:pt>
                <c:pt idx="890">
                  <c:v>1954.1666666665992</c:v>
                </c:pt>
                <c:pt idx="891">
                  <c:v>1954.2499999999325</c:v>
                </c:pt>
                <c:pt idx="892">
                  <c:v>1954.3333333332657</c:v>
                </c:pt>
                <c:pt idx="893">
                  <c:v>1954.416666666599</c:v>
                </c:pt>
                <c:pt idx="894">
                  <c:v>1954.4999999999322</c:v>
                </c:pt>
                <c:pt idx="895">
                  <c:v>1954.5833333332655</c:v>
                </c:pt>
                <c:pt idx="896">
                  <c:v>1954.6666666665988</c:v>
                </c:pt>
                <c:pt idx="897">
                  <c:v>1954.749999999932</c:v>
                </c:pt>
                <c:pt idx="898">
                  <c:v>1954.8333333332653</c:v>
                </c:pt>
                <c:pt idx="899">
                  <c:v>1954.9166666665985</c:v>
                </c:pt>
                <c:pt idx="900">
                  <c:v>1954.9999999999318</c:v>
                </c:pt>
                <c:pt idx="901">
                  <c:v>1955.083333333265</c:v>
                </c:pt>
                <c:pt idx="902">
                  <c:v>1955.1666666665983</c:v>
                </c:pt>
                <c:pt idx="903">
                  <c:v>1955.2499999999316</c:v>
                </c:pt>
                <c:pt idx="904">
                  <c:v>1955.3333333332648</c:v>
                </c:pt>
                <c:pt idx="905">
                  <c:v>1955.4166666665981</c:v>
                </c:pt>
                <c:pt idx="906">
                  <c:v>1955.4999999999313</c:v>
                </c:pt>
                <c:pt idx="907">
                  <c:v>1955.5833333332646</c:v>
                </c:pt>
                <c:pt idx="908">
                  <c:v>1955.6666666665978</c:v>
                </c:pt>
                <c:pt idx="909">
                  <c:v>1955.7499999999311</c:v>
                </c:pt>
                <c:pt idx="910">
                  <c:v>1955.8333333332644</c:v>
                </c:pt>
                <c:pt idx="911">
                  <c:v>1955.9166666665976</c:v>
                </c:pt>
                <c:pt idx="912">
                  <c:v>1955.9999999999309</c:v>
                </c:pt>
                <c:pt idx="913">
                  <c:v>1956.0833333332641</c:v>
                </c:pt>
                <c:pt idx="914">
                  <c:v>1956.1666666665974</c:v>
                </c:pt>
                <c:pt idx="915">
                  <c:v>1956.2499999999307</c:v>
                </c:pt>
                <c:pt idx="916">
                  <c:v>1956.3333333332639</c:v>
                </c:pt>
                <c:pt idx="917">
                  <c:v>1956.4166666665972</c:v>
                </c:pt>
                <c:pt idx="918">
                  <c:v>1956.4999999999304</c:v>
                </c:pt>
                <c:pt idx="919">
                  <c:v>1956.5833333332637</c:v>
                </c:pt>
                <c:pt idx="920">
                  <c:v>1956.6666666665969</c:v>
                </c:pt>
                <c:pt idx="921">
                  <c:v>1956.7499999999302</c:v>
                </c:pt>
                <c:pt idx="922">
                  <c:v>1956.8333333332635</c:v>
                </c:pt>
                <c:pt idx="923">
                  <c:v>1956.9166666665967</c:v>
                </c:pt>
                <c:pt idx="924">
                  <c:v>1956.99999999993</c:v>
                </c:pt>
                <c:pt idx="925">
                  <c:v>1957.0833333332632</c:v>
                </c:pt>
                <c:pt idx="926">
                  <c:v>1957.1666666665965</c:v>
                </c:pt>
                <c:pt idx="927">
                  <c:v>1957.2499999999297</c:v>
                </c:pt>
                <c:pt idx="928">
                  <c:v>1957.333333333263</c:v>
                </c:pt>
                <c:pt idx="929">
                  <c:v>1957.4166666665963</c:v>
                </c:pt>
                <c:pt idx="930">
                  <c:v>1957.4999999999295</c:v>
                </c:pt>
                <c:pt idx="931">
                  <c:v>1957.5833333332628</c:v>
                </c:pt>
                <c:pt idx="932">
                  <c:v>1957.666666666596</c:v>
                </c:pt>
                <c:pt idx="933">
                  <c:v>1957.7499999999293</c:v>
                </c:pt>
                <c:pt idx="934">
                  <c:v>1957.8333333332625</c:v>
                </c:pt>
                <c:pt idx="935">
                  <c:v>1957.9166666665958</c:v>
                </c:pt>
                <c:pt idx="936">
                  <c:v>1957.9999999999291</c:v>
                </c:pt>
                <c:pt idx="937">
                  <c:v>1958.0833333332623</c:v>
                </c:pt>
                <c:pt idx="938">
                  <c:v>1958.1666666665956</c:v>
                </c:pt>
                <c:pt idx="939">
                  <c:v>1958.2499999999288</c:v>
                </c:pt>
                <c:pt idx="940">
                  <c:v>1958.3333333332621</c:v>
                </c:pt>
                <c:pt idx="941">
                  <c:v>1958.4166666665953</c:v>
                </c:pt>
                <c:pt idx="942">
                  <c:v>1958.4999999999286</c:v>
                </c:pt>
                <c:pt idx="943">
                  <c:v>1958.5833333332619</c:v>
                </c:pt>
                <c:pt idx="944">
                  <c:v>1958.6666666665951</c:v>
                </c:pt>
                <c:pt idx="945">
                  <c:v>1958.7499999999284</c:v>
                </c:pt>
                <c:pt idx="946">
                  <c:v>1958.8333333332616</c:v>
                </c:pt>
                <c:pt idx="947">
                  <c:v>1958.9166666665949</c:v>
                </c:pt>
                <c:pt idx="948">
                  <c:v>1958.9999999999281</c:v>
                </c:pt>
                <c:pt idx="949">
                  <c:v>1959.0833333332614</c:v>
                </c:pt>
                <c:pt idx="950">
                  <c:v>1959.1666666665947</c:v>
                </c:pt>
                <c:pt idx="951">
                  <c:v>1959.2499999999279</c:v>
                </c:pt>
                <c:pt idx="952">
                  <c:v>1959.3333333332612</c:v>
                </c:pt>
                <c:pt idx="953">
                  <c:v>1959.4166666665944</c:v>
                </c:pt>
                <c:pt idx="954">
                  <c:v>1959.4999999999277</c:v>
                </c:pt>
                <c:pt idx="955">
                  <c:v>1959.583333333261</c:v>
                </c:pt>
                <c:pt idx="956">
                  <c:v>1959.6666666665942</c:v>
                </c:pt>
                <c:pt idx="957">
                  <c:v>1959.7499999999275</c:v>
                </c:pt>
                <c:pt idx="958">
                  <c:v>1959.8333333332607</c:v>
                </c:pt>
                <c:pt idx="959">
                  <c:v>1959.916666666594</c:v>
                </c:pt>
                <c:pt idx="960">
                  <c:v>1959.9999999999272</c:v>
                </c:pt>
                <c:pt idx="961">
                  <c:v>1960.0833333332605</c:v>
                </c:pt>
                <c:pt idx="962">
                  <c:v>1960.1666666665938</c:v>
                </c:pt>
                <c:pt idx="963">
                  <c:v>1960.249999999927</c:v>
                </c:pt>
                <c:pt idx="964">
                  <c:v>1960.3333333332603</c:v>
                </c:pt>
                <c:pt idx="965">
                  <c:v>1960.4166666665935</c:v>
                </c:pt>
                <c:pt idx="966">
                  <c:v>1960.4999999999268</c:v>
                </c:pt>
                <c:pt idx="967">
                  <c:v>1960.58333333326</c:v>
                </c:pt>
                <c:pt idx="968">
                  <c:v>1960.6666666665933</c:v>
                </c:pt>
                <c:pt idx="969">
                  <c:v>1960.7499999999266</c:v>
                </c:pt>
                <c:pt idx="970">
                  <c:v>1960.8333333332598</c:v>
                </c:pt>
                <c:pt idx="971">
                  <c:v>1960.9166666665931</c:v>
                </c:pt>
                <c:pt idx="972">
                  <c:v>1960.9999999999263</c:v>
                </c:pt>
                <c:pt idx="973">
                  <c:v>1961.0833333332596</c:v>
                </c:pt>
                <c:pt idx="974">
                  <c:v>1961.1666666665928</c:v>
                </c:pt>
                <c:pt idx="975">
                  <c:v>1961.2499999999261</c:v>
                </c:pt>
                <c:pt idx="976">
                  <c:v>1961.3333333332594</c:v>
                </c:pt>
                <c:pt idx="977">
                  <c:v>1961.4166666665926</c:v>
                </c:pt>
                <c:pt idx="978">
                  <c:v>1961.4999999999259</c:v>
                </c:pt>
                <c:pt idx="979">
                  <c:v>1961.5833333332591</c:v>
                </c:pt>
                <c:pt idx="980">
                  <c:v>1961.6666666665924</c:v>
                </c:pt>
                <c:pt idx="981">
                  <c:v>1961.7499999999256</c:v>
                </c:pt>
                <c:pt idx="982">
                  <c:v>1961.8333333332589</c:v>
                </c:pt>
                <c:pt idx="983">
                  <c:v>1961.9166666665922</c:v>
                </c:pt>
                <c:pt idx="984">
                  <c:v>1961.9999999999254</c:v>
                </c:pt>
                <c:pt idx="985">
                  <c:v>1962.0833333332587</c:v>
                </c:pt>
                <c:pt idx="986">
                  <c:v>1962.1666666665919</c:v>
                </c:pt>
                <c:pt idx="987">
                  <c:v>1962.2499999999252</c:v>
                </c:pt>
                <c:pt idx="988">
                  <c:v>1962.3333333332585</c:v>
                </c:pt>
                <c:pt idx="989">
                  <c:v>1962.4166666665917</c:v>
                </c:pt>
                <c:pt idx="990">
                  <c:v>1962.499999999925</c:v>
                </c:pt>
                <c:pt idx="991">
                  <c:v>1962.5833333332582</c:v>
                </c:pt>
                <c:pt idx="992">
                  <c:v>1962.6666666665915</c:v>
                </c:pt>
                <c:pt idx="993">
                  <c:v>1962.7499999999247</c:v>
                </c:pt>
                <c:pt idx="994">
                  <c:v>1962.833333333258</c:v>
                </c:pt>
                <c:pt idx="995">
                  <c:v>1962.9166666665913</c:v>
                </c:pt>
                <c:pt idx="996">
                  <c:v>1962.9999999999245</c:v>
                </c:pt>
                <c:pt idx="997">
                  <c:v>1963.0833333332578</c:v>
                </c:pt>
                <c:pt idx="998">
                  <c:v>1963.166666666591</c:v>
                </c:pt>
                <c:pt idx="999">
                  <c:v>1963.2499999999243</c:v>
                </c:pt>
                <c:pt idx="1000">
                  <c:v>1963.3333333332575</c:v>
                </c:pt>
                <c:pt idx="1001">
                  <c:v>1963.4166666665908</c:v>
                </c:pt>
                <c:pt idx="1002">
                  <c:v>1963.4999999999241</c:v>
                </c:pt>
                <c:pt idx="1003">
                  <c:v>1963.5833333332573</c:v>
                </c:pt>
                <c:pt idx="1004">
                  <c:v>1963.6666666665906</c:v>
                </c:pt>
                <c:pt idx="1005">
                  <c:v>1963.7499999999238</c:v>
                </c:pt>
                <c:pt idx="1006">
                  <c:v>1963.8333333332571</c:v>
                </c:pt>
                <c:pt idx="1007">
                  <c:v>1963.9166666665903</c:v>
                </c:pt>
                <c:pt idx="1008">
                  <c:v>1963.9999999999236</c:v>
                </c:pt>
                <c:pt idx="1009">
                  <c:v>1964.0833333332569</c:v>
                </c:pt>
                <c:pt idx="1010">
                  <c:v>1964.1666666665901</c:v>
                </c:pt>
                <c:pt idx="1011">
                  <c:v>1964.2499999999234</c:v>
                </c:pt>
                <c:pt idx="1012">
                  <c:v>1964.3333333332566</c:v>
                </c:pt>
                <c:pt idx="1013">
                  <c:v>1964.4166666665899</c:v>
                </c:pt>
                <c:pt idx="1014">
                  <c:v>1964.4999999999231</c:v>
                </c:pt>
                <c:pt idx="1015">
                  <c:v>1964.5833333332564</c:v>
                </c:pt>
                <c:pt idx="1016">
                  <c:v>1964.6666666665897</c:v>
                </c:pt>
                <c:pt idx="1017">
                  <c:v>1964.7499999999229</c:v>
                </c:pt>
                <c:pt idx="1018">
                  <c:v>1964.8333333332562</c:v>
                </c:pt>
                <c:pt idx="1019">
                  <c:v>1964.9166666665894</c:v>
                </c:pt>
                <c:pt idx="1020">
                  <c:v>1964.9999999999227</c:v>
                </c:pt>
                <c:pt idx="1021">
                  <c:v>1965.083333333256</c:v>
                </c:pt>
                <c:pt idx="1022">
                  <c:v>1965.1666666665892</c:v>
                </c:pt>
                <c:pt idx="1023">
                  <c:v>1965.2499999999225</c:v>
                </c:pt>
                <c:pt idx="1024">
                  <c:v>1965.3333333332557</c:v>
                </c:pt>
                <c:pt idx="1025">
                  <c:v>1965.416666666589</c:v>
                </c:pt>
                <c:pt idx="1026">
                  <c:v>1965.4999999999222</c:v>
                </c:pt>
                <c:pt idx="1027">
                  <c:v>1965.5833333332555</c:v>
                </c:pt>
                <c:pt idx="1028">
                  <c:v>1965.6666666665888</c:v>
                </c:pt>
                <c:pt idx="1029">
                  <c:v>1965.749999999922</c:v>
                </c:pt>
                <c:pt idx="1030">
                  <c:v>1965.8333333332553</c:v>
                </c:pt>
                <c:pt idx="1031">
                  <c:v>1965.9166666665885</c:v>
                </c:pt>
                <c:pt idx="1032">
                  <c:v>1965.9999999999218</c:v>
                </c:pt>
                <c:pt idx="1033">
                  <c:v>1966.083333333255</c:v>
                </c:pt>
                <c:pt idx="1034">
                  <c:v>1966.1666666665883</c:v>
                </c:pt>
                <c:pt idx="1035">
                  <c:v>1966.2499999999216</c:v>
                </c:pt>
                <c:pt idx="1036">
                  <c:v>1966.3333333332548</c:v>
                </c:pt>
                <c:pt idx="1037">
                  <c:v>1966.4166666665881</c:v>
                </c:pt>
                <c:pt idx="1038">
                  <c:v>1966.4999999999213</c:v>
                </c:pt>
                <c:pt idx="1039">
                  <c:v>1966.5833333332546</c:v>
                </c:pt>
                <c:pt idx="1040">
                  <c:v>1966.6666666665878</c:v>
                </c:pt>
                <c:pt idx="1041">
                  <c:v>1966.7499999999211</c:v>
                </c:pt>
                <c:pt idx="1042">
                  <c:v>1966.8333333332544</c:v>
                </c:pt>
                <c:pt idx="1043">
                  <c:v>1966.9166666665876</c:v>
                </c:pt>
                <c:pt idx="1044">
                  <c:v>1966.9999999999209</c:v>
                </c:pt>
                <c:pt idx="1045">
                  <c:v>1967.0833333332541</c:v>
                </c:pt>
                <c:pt idx="1046">
                  <c:v>1967.1666666665874</c:v>
                </c:pt>
                <c:pt idx="1047">
                  <c:v>1967.2499999999206</c:v>
                </c:pt>
                <c:pt idx="1048">
                  <c:v>1967.3333333332539</c:v>
                </c:pt>
                <c:pt idx="1049">
                  <c:v>1967.4166666665872</c:v>
                </c:pt>
                <c:pt idx="1050">
                  <c:v>1967.4999999999204</c:v>
                </c:pt>
                <c:pt idx="1051">
                  <c:v>1967.5833333332537</c:v>
                </c:pt>
                <c:pt idx="1052">
                  <c:v>1967.6666666665869</c:v>
                </c:pt>
                <c:pt idx="1053">
                  <c:v>1967.7499999999202</c:v>
                </c:pt>
                <c:pt idx="1054">
                  <c:v>1967.8333333332534</c:v>
                </c:pt>
                <c:pt idx="1055">
                  <c:v>1967.9166666665867</c:v>
                </c:pt>
                <c:pt idx="1056">
                  <c:v>1967.99999999992</c:v>
                </c:pt>
                <c:pt idx="1057">
                  <c:v>1968.0833333332532</c:v>
                </c:pt>
                <c:pt idx="1058">
                  <c:v>1968.1666666665865</c:v>
                </c:pt>
                <c:pt idx="1059">
                  <c:v>1968.2499999999197</c:v>
                </c:pt>
                <c:pt idx="1060">
                  <c:v>1968.333333333253</c:v>
                </c:pt>
                <c:pt idx="1061">
                  <c:v>1968.4166666665863</c:v>
                </c:pt>
                <c:pt idx="1062">
                  <c:v>1968.4999999999195</c:v>
                </c:pt>
                <c:pt idx="1063">
                  <c:v>1968.5833333332528</c:v>
                </c:pt>
                <c:pt idx="1064">
                  <c:v>1968.666666666586</c:v>
                </c:pt>
                <c:pt idx="1065">
                  <c:v>1968.7499999999193</c:v>
                </c:pt>
                <c:pt idx="1066">
                  <c:v>1968.8333333332525</c:v>
                </c:pt>
                <c:pt idx="1067">
                  <c:v>1968.9166666665858</c:v>
                </c:pt>
                <c:pt idx="1068">
                  <c:v>1968.9999999999191</c:v>
                </c:pt>
                <c:pt idx="1069">
                  <c:v>1969.0833333332523</c:v>
                </c:pt>
                <c:pt idx="1070">
                  <c:v>1969.1666666665856</c:v>
                </c:pt>
                <c:pt idx="1071">
                  <c:v>1969.2499999999188</c:v>
                </c:pt>
                <c:pt idx="1072">
                  <c:v>1969.3333333332521</c:v>
                </c:pt>
                <c:pt idx="1073">
                  <c:v>1969.4166666665853</c:v>
                </c:pt>
                <c:pt idx="1074">
                  <c:v>1969.4999999999186</c:v>
                </c:pt>
                <c:pt idx="1075">
                  <c:v>1969.5833333332519</c:v>
                </c:pt>
                <c:pt idx="1076">
                  <c:v>1969.6666666665851</c:v>
                </c:pt>
                <c:pt idx="1077">
                  <c:v>1969.7499999999184</c:v>
                </c:pt>
                <c:pt idx="1078">
                  <c:v>1969.8333333332516</c:v>
                </c:pt>
                <c:pt idx="1079">
                  <c:v>1969.9166666665849</c:v>
                </c:pt>
                <c:pt idx="1080">
                  <c:v>1969.9999999999181</c:v>
                </c:pt>
                <c:pt idx="1081">
                  <c:v>1970.0833333332514</c:v>
                </c:pt>
                <c:pt idx="1082">
                  <c:v>1970.1666666665847</c:v>
                </c:pt>
                <c:pt idx="1083">
                  <c:v>1970.2499999999179</c:v>
                </c:pt>
                <c:pt idx="1084">
                  <c:v>1970.3333333332512</c:v>
                </c:pt>
                <c:pt idx="1085">
                  <c:v>1970.4166666665844</c:v>
                </c:pt>
                <c:pt idx="1086">
                  <c:v>1970.4999999999177</c:v>
                </c:pt>
                <c:pt idx="1087">
                  <c:v>1970.5833333332509</c:v>
                </c:pt>
                <c:pt idx="1088">
                  <c:v>1970.6666666665842</c:v>
                </c:pt>
                <c:pt idx="1089">
                  <c:v>1970.7499999999175</c:v>
                </c:pt>
                <c:pt idx="1090">
                  <c:v>1970.8333333332507</c:v>
                </c:pt>
                <c:pt idx="1091">
                  <c:v>1970.916666666584</c:v>
                </c:pt>
                <c:pt idx="1092">
                  <c:v>1970.9999999999172</c:v>
                </c:pt>
                <c:pt idx="1093">
                  <c:v>1971.0833333332505</c:v>
                </c:pt>
                <c:pt idx="1094">
                  <c:v>1971.1666666665838</c:v>
                </c:pt>
                <c:pt idx="1095">
                  <c:v>1971.249999999917</c:v>
                </c:pt>
                <c:pt idx="1096">
                  <c:v>1971.3333333332503</c:v>
                </c:pt>
                <c:pt idx="1097">
                  <c:v>1971.4166666665835</c:v>
                </c:pt>
                <c:pt idx="1098">
                  <c:v>1971.4999999999168</c:v>
                </c:pt>
                <c:pt idx="1099">
                  <c:v>1971.58333333325</c:v>
                </c:pt>
                <c:pt idx="1100">
                  <c:v>1971.6666666665833</c:v>
                </c:pt>
                <c:pt idx="1101">
                  <c:v>1971.7499999999166</c:v>
                </c:pt>
                <c:pt idx="1102">
                  <c:v>1971.8333333332498</c:v>
                </c:pt>
                <c:pt idx="1103">
                  <c:v>1971.9166666665831</c:v>
                </c:pt>
                <c:pt idx="1104">
                  <c:v>1971.9999999999163</c:v>
                </c:pt>
                <c:pt idx="1105">
                  <c:v>1972.0833333332496</c:v>
                </c:pt>
                <c:pt idx="1106">
                  <c:v>1972.1666666665828</c:v>
                </c:pt>
                <c:pt idx="1107">
                  <c:v>1972.2499999999161</c:v>
                </c:pt>
                <c:pt idx="1108">
                  <c:v>1972.3333333332494</c:v>
                </c:pt>
                <c:pt idx="1109">
                  <c:v>1972.4166666665826</c:v>
                </c:pt>
                <c:pt idx="1110">
                  <c:v>1972.4999999999159</c:v>
                </c:pt>
                <c:pt idx="1111">
                  <c:v>1972.5833333332491</c:v>
                </c:pt>
                <c:pt idx="1112">
                  <c:v>1972.6666666665824</c:v>
                </c:pt>
                <c:pt idx="1113">
                  <c:v>1972.7499999999156</c:v>
                </c:pt>
                <c:pt idx="1114">
                  <c:v>1972.8333333332489</c:v>
                </c:pt>
                <c:pt idx="1115">
                  <c:v>1972.9166666665822</c:v>
                </c:pt>
                <c:pt idx="1116">
                  <c:v>1972.9999999999154</c:v>
                </c:pt>
                <c:pt idx="1117">
                  <c:v>1973.0833333332487</c:v>
                </c:pt>
                <c:pt idx="1118">
                  <c:v>1973.1666666665819</c:v>
                </c:pt>
                <c:pt idx="1119">
                  <c:v>1973.2499999999152</c:v>
                </c:pt>
                <c:pt idx="1120">
                  <c:v>1973.3333333332484</c:v>
                </c:pt>
                <c:pt idx="1121">
                  <c:v>1973.4166666665817</c:v>
                </c:pt>
                <c:pt idx="1122">
                  <c:v>1973.499999999915</c:v>
                </c:pt>
                <c:pt idx="1123">
                  <c:v>1973.5833333332482</c:v>
                </c:pt>
                <c:pt idx="1124">
                  <c:v>1973.6666666665815</c:v>
                </c:pt>
                <c:pt idx="1125">
                  <c:v>1973.7499999999147</c:v>
                </c:pt>
                <c:pt idx="1126">
                  <c:v>1973.833333333248</c:v>
                </c:pt>
                <c:pt idx="1127">
                  <c:v>1973.9166666665812</c:v>
                </c:pt>
                <c:pt idx="1128">
                  <c:v>1973.9999999999145</c:v>
                </c:pt>
                <c:pt idx="1129">
                  <c:v>1974.0833333332478</c:v>
                </c:pt>
                <c:pt idx="1130">
                  <c:v>1974.166666666581</c:v>
                </c:pt>
                <c:pt idx="1131">
                  <c:v>1974.2499999999143</c:v>
                </c:pt>
                <c:pt idx="1132">
                  <c:v>1974.3333333332475</c:v>
                </c:pt>
                <c:pt idx="1133">
                  <c:v>1974.4166666665808</c:v>
                </c:pt>
                <c:pt idx="1134">
                  <c:v>1974.4999999999141</c:v>
                </c:pt>
                <c:pt idx="1135">
                  <c:v>1974.5833333332473</c:v>
                </c:pt>
                <c:pt idx="1136">
                  <c:v>1974.6666666665806</c:v>
                </c:pt>
                <c:pt idx="1137">
                  <c:v>1974.7499999999138</c:v>
                </c:pt>
                <c:pt idx="1138">
                  <c:v>1974.8333333332471</c:v>
                </c:pt>
                <c:pt idx="1139">
                  <c:v>1974.9166666665803</c:v>
                </c:pt>
                <c:pt idx="1140">
                  <c:v>1974.9999999999136</c:v>
                </c:pt>
                <c:pt idx="1141">
                  <c:v>1975.0833333332469</c:v>
                </c:pt>
                <c:pt idx="1142">
                  <c:v>1975.1666666665801</c:v>
                </c:pt>
                <c:pt idx="1143">
                  <c:v>1975.2499999999134</c:v>
                </c:pt>
                <c:pt idx="1144">
                  <c:v>1975.3333333332466</c:v>
                </c:pt>
                <c:pt idx="1145">
                  <c:v>1975.4166666665799</c:v>
                </c:pt>
                <c:pt idx="1146">
                  <c:v>1975.4999999999131</c:v>
                </c:pt>
                <c:pt idx="1147">
                  <c:v>1975.5833333332464</c:v>
                </c:pt>
                <c:pt idx="1148">
                  <c:v>1975.6666666665797</c:v>
                </c:pt>
                <c:pt idx="1149">
                  <c:v>1975.7499999999129</c:v>
                </c:pt>
                <c:pt idx="1150">
                  <c:v>1975.8333333332462</c:v>
                </c:pt>
                <c:pt idx="1151">
                  <c:v>1975.9166666665794</c:v>
                </c:pt>
                <c:pt idx="1152">
                  <c:v>1975.9999999999127</c:v>
                </c:pt>
                <c:pt idx="1153">
                  <c:v>1976.0833333332459</c:v>
                </c:pt>
                <c:pt idx="1154">
                  <c:v>1976.1666666665792</c:v>
                </c:pt>
                <c:pt idx="1155">
                  <c:v>1976.2499999999125</c:v>
                </c:pt>
                <c:pt idx="1156">
                  <c:v>1976.3333333332457</c:v>
                </c:pt>
                <c:pt idx="1157">
                  <c:v>1976.416666666579</c:v>
                </c:pt>
                <c:pt idx="1158">
                  <c:v>1976.4999999999122</c:v>
                </c:pt>
                <c:pt idx="1159">
                  <c:v>1976.5833333332455</c:v>
                </c:pt>
                <c:pt idx="1160">
                  <c:v>1976.6666666665787</c:v>
                </c:pt>
                <c:pt idx="1161">
                  <c:v>1976.749999999912</c:v>
                </c:pt>
                <c:pt idx="1162">
                  <c:v>1976.8333333332453</c:v>
                </c:pt>
                <c:pt idx="1163">
                  <c:v>1976.9166666665785</c:v>
                </c:pt>
                <c:pt idx="1164">
                  <c:v>1976.9999999999118</c:v>
                </c:pt>
                <c:pt idx="1165">
                  <c:v>1977.083333333245</c:v>
                </c:pt>
                <c:pt idx="1166">
                  <c:v>1977.1666666665783</c:v>
                </c:pt>
                <c:pt idx="1167">
                  <c:v>1977.2499999999116</c:v>
                </c:pt>
                <c:pt idx="1168">
                  <c:v>1977.3333333332448</c:v>
                </c:pt>
                <c:pt idx="1169">
                  <c:v>1977.4166666665781</c:v>
                </c:pt>
                <c:pt idx="1170">
                  <c:v>1977.4999999999113</c:v>
                </c:pt>
                <c:pt idx="1171">
                  <c:v>1977.5833333332446</c:v>
                </c:pt>
                <c:pt idx="1172">
                  <c:v>1977.6666666665778</c:v>
                </c:pt>
                <c:pt idx="1173">
                  <c:v>1977.7499999999111</c:v>
                </c:pt>
                <c:pt idx="1174">
                  <c:v>1977.8333333332444</c:v>
                </c:pt>
                <c:pt idx="1175">
                  <c:v>1977.9166666665776</c:v>
                </c:pt>
                <c:pt idx="1176">
                  <c:v>1977.9999999999109</c:v>
                </c:pt>
                <c:pt idx="1177">
                  <c:v>1978.0833333332441</c:v>
                </c:pt>
                <c:pt idx="1178">
                  <c:v>1978.1666666665774</c:v>
                </c:pt>
                <c:pt idx="1179">
                  <c:v>1978.2499999999106</c:v>
                </c:pt>
                <c:pt idx="1180">
                  <c:v>1978.3333333332439</c:v>
                </c:pt>
                <c:pt idx="1181">
                  <c:v>1978.4166666665772</c:v>
                </c:pt>
                <c:pt idx="1182">
                  <c:v>1978.4999999999104</c:v>
                </c:pt>
                <c:pt idx="1183">
                  <c:v>1978.5833333332437</c:v>
                </c:pt>
                <c:pt idx="1184">
                  <c:v>1978.6666666665769</c:v>
                </c:pt>
                <c:pt idx="1185">
                  <c:v>1978.7499999999102</c:v>
                </c:pt>
                <c:pt idx="1186">
                  <c:v>1978.8333333332434</c:v>
                </c:pt>
                <c:pt idx="1187">
                  <c:v>1978.9166666665767</c:v>
                </c:pt>
                <c:pt idx="1188">
                  <c:v>1978.99999999991</c:v>
                </c:pt>
                <c:pt idx="1189">
                  <c:v>1979.0833333332432</c:v>
                </c:pt>
                <c:pt idx="1190">
                  <c:v>1979.1666666665765</c:v>
                </c:pt>
                <c:pt idx="1191">
                  <c:v>1979.2499999999097</c:v>
                </c:pt>
                <c:pt idx="1192">
                  <c:v>1979.333333333243</c:v>
                </c:pt>
                <c:pt idx="1193">
                  <c:v>1979.4166666665762</c:v>
                </c:pt>
                <c:pt idx="1194">
                  <c:v>1979.4999999999095</c:v>
                </c:pt>
                <c:pt idx="1195">
                  <c:v>1979.5833333332428</c:v>
                </c:pt>
                <c:pt idx="1196">
                  <c:v>1979.666666666576</c:v>
                </c:pt>
                <c:pt idx="1197">
                  <c:v>1979.7499999999093</c:v>
                </c:pt>
                <c:pt idx="1198">
                  <c:v>1979.8333333332425</c:v>
                </c:pt>
                <c:pt idx="1199">
                  <c:v>1979.9166666665758</c:v>
                </c:pt>
                <c:pt idx="1200">
                  <c:v>1979.9999999999091</c:v>
                </c:pt>
                <c:pt idx="1201">
                  <c:v>1980.0833333332423</c:v>
                </c:pt>
                <c:pt idx="1202">
                  <c:v>1980.1666666665756</c:v>
                </c:pt>
                <c:pt idx="1203">
                  <c:v>1980.2499999999088</c:v>
                </c:pt>
                <c:pt idx="1204">
                  <c:v>1980.3333333332421</c:v>
                </c:pt>
                <c:pt idx="1205">
                  <c:v>1980.4166666665753</c:v>
                </c:pt>
                <c:pt idx="1206">
                  <c:v>1980.4999999999086</c:v>
                </c:pt>
                <c:pt idx="1207">
                  <c:v>1980.5833333332419</c:v>
                </c:pt>
                <c:pt idx="1208">
                  <c:v>1980.6666666665751</c:v>
                </c:pt>
                <c:pt idx="1209">
                  <c:v>1980.7499999999084</c:v>
                </c:pt>
                <c:pt idx="1210">
                  <c:v>1980.8333333332416</c:v>
                </c:pt>
                <c:pt idx="1211">
                  <c:v>1980.9166666665749</c:v>
                </c:pt>
                <c:pt idx="1212">
                  <c:v>1980.9999999999081</c:v>
                </c:pt>
                <c:pt idx="1213">
                  <c:v>1981.0833333332414</c:v>
                </c:pt>
                <c:pt idx="1214">
                  <c:v>1981.1666666665747</c:v>
                </c:pt>
                <c:pt idx="1215">
                  <c:v>1981.2499999999079</c:v>
                </c:pt>
                <c:pt idx="1216">
                  <c:v>1981.3333333332412</c:v>
                </c:pt>
                <c:pt idx="1217">
                  <c:v>1981.4166666665744</c:v>
                </c:pt>
                <c:pt idx="1218">
                  <c:v>1981.4999999999077</c:v>
                </c:pt>
                <c:pt idx="1219">
                  <c:v>1981.5833333332409</c:v>
                </c:pt>
                <c:pt idx="1220">
                  <c:v>1981.6666666665742</c:v>
                </c:pt>
                <c:pt idx="1221">
                  <c:v>1981.7499999999075</c:v>
                </c:pt>
                <c:pt idx="1222">
                  <c:v>1981.8333333332407</c:v>
                </c:pt>
                <c:pt idx="1223">
                  <c:v>1981.916666666574</c:v>
                </c:pt>
                <c:pt idx="1224">
                  <c:v>1981.9999999999072</c:v>
                </c:pt>
                <c:pt idx="1225">
                  <c:v>1982.0833333332405</c:v>
                </c:pt>
                <c:pt idx="1226">
                  <c:v>1982.1666666665737</c:v>
                </c:pt>
                <c:pt idx="1227">
                  <c:v>1982.249999999907</c:v>
                </c:pt>
                <c:pt idx="1228">
                  <c:v>1982.3333333332403</c:v>
                </c:pt>
                <c:pt idx="1229">
                  <c:v>1982.4166666665735</c:v>
                </c:pt>
                <c:pt idx="1230">
                  <c:v>1982.4999999999068</c:v>
                </c:pt>
                <c:pt idx="1231">
                  <c:v>1982.58333333324</c:v>
                </c:pt>
                <c:pt idx="1232">
                  <c:v>1982.6666666665733</c:v>
                </c:pt>
                <c:pt idx="1233">
                  <c:v>1982.7499999999065</c:v>
                </c:pt>
                <c:pt idx="1234">
                  <c:v>1982.8333333332398</c:v>
                </c:pt>
                <c:pt idx="1235">
                  <c:v>1982.9166666665731</c:v>
                </c:pt>
                <c:pt idx="1236">
                  <c:v>1982.9999999999063</c:v>
                </c:pt>
                <c:pt idx="1237">
                  <c:v>1983.0833333332396</c:v>
                </c:pt>
                <c:pt idx="1238">
                  <c:v>1983.1666666665728</c:v>
                </c:pt>
                <c:pt idx="1239">
                  <c:v>1983.2499999999061</c:v>
                </c:pt>
                <c:pt idx="1240">
                  <c:v>1983.3333333332394</c:v>
                </c:pt>
                <c:pt idx="1241">
                  <c:v>1983.4166666665726</c:v>
                </c:pt>
                <c:pt idx="1242">
                  <c:v>1983.4999999999059</c:v>
                </c:pt>
                <c:pt idx="1243">
                  <c:v>1983.5833333332391</c:v>
                </c:pt>
                <c:pt idx="1244">
                  <c:v>1983.6666666665724</c:v>
                </c:pt>
                <c:pt idx="1245">
                  <c:v>1983.7499999999056</c:v>
                </c:pt>
                <c:pt idx="1246">
                  <c:v>1983.8333333332389</c:v>
                </c:pt>
                <c:pt idx="1247">
                  <c:v>1983.9166666665722</c:v>
                </c:pt>
                <c:pt idx="1248">
                  <c:v>1983.9999999999054</c:v>
                </c:pt>
                <c:pt idx="1249">
                  <c:v>1984.0833333332387</c:v>
                </c:pt>
                <c:pt idx="1250">
                  <c:v>1984.1666666665719</c:v>
                </c:pt>
                <c:pt idx="1251">
                  <c:v>1984.2499999999052</c:v>
                </c:pt>
                <c:pt idx="1252">
                  <c:v>1984.3333333332384</c:v>
                </c:pt>
                <c:pt idx="1253">
                  <c:v>1984.4166666665717</c:v>
                </c:pt>
                <c:pt idx="1254">
                  <c:v>1984.499999999905</c:v>
                </c:pt>
                <c:pt idx="1255">
                  <c:v>1984.5833333332382</c:v>
                </c:pt>
                <c:pt idx="1256">
                  <c:v>1984.6666666665715</c:v>
                </c:pt>
                <c:pt idx="1257">
                  <c:v>1984.7499999999047</c:v>
                </c:pt>
                <c:pt idx="1258">
                  <c:v>1984.833333333238</c:v>
                </c:pt>
                <c:pt idx="1259">
                  <c:v>1984.9166666665712</c:v>
                </c:pt>
                <c:pt idx="1260">
                  <c:v>1984.9999999999045</c:v>
                </c:pt>
                <c:pt idx="1261">
                  <c:v>1985.0833333332378</c:v>
                </c:pt>
                <c:pt idx="1262">
                  <c:v>1985.166666666571</c:v>
                </c:pt>
                <c:pt idx="1263">
                  <c:v>1985.2499999999043</c:v>
                </c:pt>
                <c:pt idx="1264">
                  <c:v>1985.3333333332375</c:v>
                </c:pt>
                <c:pt idx="1265">
                  <c:v>1985.4166666665708</c:v>
                </c:pt>
                <c:pt idx="1266">
                  <c:v>1985.499999999904</c:v>
                </c:pt>
                <c:pt idx="1267">
                  <c:v>1985.5833333332373</c:v>
                </c:pt>
                <c:pt idx="1268">
                  <c:v>1985.6666666665706</c:v>
                </c:pt>
                <c:pt idx="1269">
                  <c:v>1985.7499999999038</c:v>
                </c:pt>
                <c:pt idx="1270">
                  <c:v>1985.8333333332371</c:v>
                </c:pt>
                <c:pt idx="1271">
                  <c:v>1985.9166666665703</c:v>
                </c:pt>
                <c:pt idx="1272">
                  <c:v>1985.9999999999036</c:v>
                </c:pt>
                <c:pt idx="1273">
                  <c:v>1986.0833333332369</c:v>
                </c:pt>
                <c:pt idx="1274">
                  <c:v>1986.1666666665701</c:v>
                </c:pt>
                <c:pt idx="1275">
                  <c:v>1986.2499999999034</c:v>
                </c:pt>
                <c:pt idx="1276">
                  <c:v>1986.3333333332366</c:v>
                </c:pt>
                <c:pt idx="1277">
                  <c:v>1986.4166666665699</c:v>
                </c:pt>
                <c:pt idx="1278">
                  <c:v>1986.4999999999031</c:v>
                </c:pt>
                <c:pt idx="1279">
                  <c:v>1986.5833333332364</c:v>
                </c:pt>
                <c:pt idx="1280">
                  <c:v>1986.6666666665697</c:v>
                </c:pt>
                <c:pt idx="1281">
                  <c:v>1986.7499999999029</c:v>
                </c:pt>
                <c:pt idx="1282">
                  <c:v>1986.8333333332362</c:v>
                </c:pt>
                <c:pt idx="1283">
                  <c:v>1986.9166666665694</c:v>
                </c:pt>
                <c:pt idx="1284">
                  <c:v>1986.9999999999027</c:v>
                </c:pt>
                <c:pt idx="1285">
                  <c:v>1987.0833333332359</c:v>
                </c:pt>
                <c:pt idx="1286">
                  <c:v>1987.1666666665692</c:v>
                </c:pt>
                <c:pt idx="1287">
                  <c:v>1987.2499999999025</c:v>
                </c:pt>
                <c:pt idx="1288">
                  <c:v>1987.3333333332357</c:v>
                </c:pt>
                <c:pt idx="1289">
                  <c:v>1987.416666666569</c:v>
                </c:pt>
                <c:pt idx="1290">
                  <c:v>1987.4999999999022</c:v>
                </c:pt>
                <c:pt idx="1291">
                  <c:v>1987.5833333332355</c:v>
                </c:pt>
                <c:pt idx="1292">
                  <c:v>1987.6666666665687</c:v>
                </c:pt>
                <c:pt idx="1293">
                  <c:v>1987.749999999902</c:v>
                </c:pt>
                <c:pt idx="1294">
                  <c:v>1987.8333333332353</c:v>
                </c:pt>
                <c:pt idx="1295">
                  <c:v>1987.9166666665685</c:v>
                </c:pt>
                <c:pt idx="1296">
                  <c:v>1987.9999999999018</c:v>
                </c:pt>
                <c:pt idx="1297">
                  <c:v>1988.083333333235</c:v>
                </c:pt>
                <c:pt idx="1298">
                  <c:v>1988.1666666665683</c:v>
                </c:pt>
                <c:pt idx="1299">
                  <c:v>1988.2499999999015</c:v>
                </c:pt>
                <c:pt idx="1300">
                  <c:v>1988.3333333332348</c:v>
                </c:pt>
                <c:pt idx="1301">
                  <c:v>1988.4166666665681</c:v>
                </c:pt>
                <c:pt idx="1302">
                  <c:v>1988.4999999999013</c:v>
                </c:pt>
                <c:pt idx="1303">
                  <c:v>1988.5833333332346</c:v>
                </c:pt>
                <c:pt idx="1304">
                  <c:v>1988.6666666665678</c:v>
                </c:pt>
                <c:pt idx="1305">
                  <c:v>1988.7499999999011</c:v>
                </c:pt>
                <c:pt idx="1306">
                  <c:v>1988.8333333332343</c:v>
                </c:pt>
                <c:pt idx="1307">
                  <c:v>1988.9166666665676</c:v>
                </c:pt>
                <c:pt idx="1308">
                  <c:v>1988.9999999999009</c:v>
                </c:pt>
                <c:pt idx="1309">
                  <c:v>1989.0833333332341</c:v>
                </c:pt>
                <c:pt idx="1310">
                  <c:v>1989.1666666665674</c:v>
                </c:pt>
                <c:pt idx="1311">
                  <c:v>1989.2499999999006</c:v>
                </c:pt>
                <c:pt idx="1312">
                  <c:v>1989.3333333332339</c:v>
                </c:pt>
                <c:pt idx="1313">
                  <c:v>1989.4166666665672</c:v>
                </c:pt>
                <c:pt idx="1314">
                  <c:v>1989.4999999999004</c:v>
                </c:pt>
                <c:pt idx="1315">
                  <c:v>1989.5833333332337</c:v>
                </c:pt>
                <c:pt idx="1316">
                  <c:v>1989.6666666665669</c:v>
                </c:pt>
                <c:pt idx="1317">
                  <c:v>1989.7499999999002</c:v>
                </c:pt>
                <c:pt idx="1318">
                  <c:v>1989.8333333332334</c:v>
                </c:pt>
                <c:pt idx="1319">
                  <c:v>1989.9166666665667</c:v>
                </c:pt>
                <c:pt idx="1320">
                  <c:v>1989.9999999999</c:v>
                </c:pt>
                <c:pt idx="1321">
                  <c:v>1990.0833333332332</c:v>
                </c:pt>
                <c:pt idx="1322">
                  <c:v>1990.1666666665665</c:v>
                </c:pt>
                <c:pt idx="1323">
                  <c:v>1990.2499999998997</c:v>
                </c:pt>
                <c:pt idx="1324">
                  <c:v>1990.333333333233</c:v>
                </c:pt>
                <c:pt idx="1325">
                  <c:v>1990.4166666665662</c:v>
                </c:pt>
                <c:pt idx="1326">
                  <c:v>1990.4999999998995</c:v>
                </c:pt>
                <c:pt idx="1327">
                  <c:v>1990.5833333332328</c:v>
                </c:pt>
                <c:pt idx="1328">
                  <c:v>1990.666666666566</c:v>
                </c:pt>
                <c:pt idx="1329">
                  <c:v>1990.7499999998993</c:v>
                </c:pt>
                <c:pt idx="1330">
                  <c:v>1990.8333333332325</c:v>
                </c:pt>
                <c:pt idx="1331">
                  <c:v>1990.9166666665658</c:v>
                </c:pt>
                <c:pt idx="1332">
                  <c:v>1990.999999999899</c:v>
                </c:pt>
                <c:pt idx="1333">
                  <c:v>1991.0833333332323</c:v>
                </c:pt>
                <c:pt idx="1334">
                  <c:v>1991.1666666665656</c:v>
                </c:pt>
                <c:pt idx="1335">
                  <c:v>1991.2499999998988</c:v>
                </c:pt>
                <c:pt idx="1336">
                  <c:v>1991.3333333332321</c:v>
                </c:pt>
                <c:pt idx="1337">
                  <c:v>1991.4166666665653</c:v>
                </c:pt>
                <c:pt idx="1338">
                  <c:v>1991.4999999998986</c:v>
                </c:pt>
                <c:pt idx="1339">
                  <c:v>1991.5833333332318</c:v>
                </c:pt>
                <c:pt idx="1340">
                  <c:v>1991.6666666665651</c:v>
                </c:pt>
                <c:pt idx="1341">
                  <c:v>1991.7499999998984</c:v>
                </c:pt>
                <c:pt idx="1342">
                  <c:v>1991.8333333332316</c:v>
                </c:pt>
                <c:pt idx="1343">
                  <c:v>1991.9166666665649</c:v>
                </c:pt>
                <c:pt idx="1344">
                  <c:v>1991.9999999998981</c:v>
                </c:pt>
                <c:pt idx="1345">
                  <c:v>1992.0833333332314</c:v>
                </c:pt>
                <c:pt idx="1346">
                  <c:v>1992.1666666665647</c:v>
                </c:pt>
                <c:pt idx="1347">
                  <c:v>1992.2499999998979</c:v>
                </c:pt>
                <c:pt idx="1348">
                  <c:v>1992.3333333332312</c:v>
                </c:pt>
                <c:pt idx="1349">
                  <c:v>1992.4166666665644</c:v>
                </c:pt>
                <c:pt idx="1350">
                  <c:v>1992.4999999998977</c:v>
                </c:pt>
                <c:pt idx="1351">
                  <c:v>1992.5833333332309</c:v>
                </c:pt>
                <c:pt idx="1352">
                  <c:v>1992.6666666665642</c:v>
                </c:pt>
                <c:pt idx="1353">
                  <c:v>1992.7499999998975</c:v>
                </c:pt>
                <c:pt idx="1354">
                  <c:v>1992.8333333332307</c:v>
                </c:pt>
                <c:pt idx="1355">
                  <c:v>1992.916666666564</c:v>
                </c:pt>
                <c:pt idx="1356">
                  <c:v>1992.9999999998972</c:v>
                </c:pt>
                <c:pt idx="1357">
                  <c:v>1993.0833333332305</c:v>
                </c:pt>
                <c:pt idx="1358">
                  <c:v>1993.1666666665637</c:v>
                </c:pt>
                <c:pt idx="1359">
                  <c:v>1993.249999999897</c:v>
                </c:pt>
                <c:pt idx="1360">
                  <c:v>1993.3333333332303</c:v>
                </c:pt>
                <c:pt idx="1361">
                  <c:v>1993.4166666665635</c:v>
                </c:pt>
                <c:pt idx="1362">
                  <c:v>1993.4999999998968</c:v>
                </c:pt>
                <c:pt idx="1363">
                  <c:v>1993.58333333323</c:v>
                </c:pt>
                <c:pt idx="1364">
                  <c:v>1993.6666666665633</c:v>
                </c:pt>
                <c:pt idx="1365">
                  <c:v>1993.7499999998965</c:v>
                </c:pt>
                <c:pt idx="1366">
                  <c:v>1993.8333333332298</c:v>
                </c:pt>
                <c:pt idx="1367">
                  <c:v>1993.9166666665631</c:v>
                </c:pt>
                <c:pt idx="1368">
                  <c:v>1993.9999999998963</c:v>
                </c:pt>
                <c:pt idx="1369">
                  <c:v>1994.0833333332296</c:v>
                </c:pt>
                <c:pt idx="1370">
                  <c:v>1994.1666666665628</c:v>
                </c:pt>
                <c:pt idx="1371">
                  <c:v>1994.2499999998961</c:v>
                </c:pt>
                <c:pt idx="1372">
                  <c:v>1994.3333333332293</c:v>
                </c:pt>
                <c:pt idx="1373">
                  <c:v>1994.4166666665626</c:v>
                </c:pt>
                <c:pt idx="1374">
                  <c:v>1994.4999999998959</c:v>
                </c:pt>
                <c:pt idx="1375">
                  <c:v>1994.5833333332291</c:v>
                </c:pt>
                <c:pt idx="1376">
                  <c:v>1994.6666666665624</c:v>
                </c:pt>
                <c:pt idx="1377">
                  <c:v>1994.7499999998956</c:v>
                </c:pt>
                <c:pt idx="1378">
                  <c:v>1994.8333333332289</c:v>
                </c:pt>
                <c:pt idx="1379">
                  <c:v>1994.9166666665622</c:v>
                </c:pt>
                <c:pt idx="1380">
                  <c:v>1994.9999999998954</c:v>
                </c:pt>
                <c:pt idx="1381">
                  <c:v>1995.0833333332287</c:v>
                </c:pt>
                <c:pt idx="1382">
                  <c:v>1995.1666666665619</c:v>
                </c:pt>
                <c:pt idx="1383">
                  <c:v>1995.2499999998952</c:v>
                </c:pt>
                <c:pt idx="1384">
                  <c:v>1995.3333333332284</c:v>
                </c:pt>
                <c:pt idx="1385">
                  <c:v>1995.4166666665617</c:v>
                </c:pt>
                <c:pt idx="1386">
                  <c:v>1995.499999999895</c:v>
                </c:pt>
                <c:pt idx="1387">
                  <c:v>1995.5833333332282</c:v>
                </c:pt>
                <c:pt idx="1388">
                  <c:v>1995.6666666665615</c:v>
                </c:pt>
                <c:pt idx="1389">
                  <c:v>1995.7499999998947</c:v>
                </c:pt>
                <c:pt idx="1390">
                  <c:v>1995.833333333228</c:v>
                </c:pt>
                <c:pt idx="1391">
                  <c:v>1995.9166666665612</c:v>
                </c:pt>
                <c:pt idx="1392">
                  <c:v>1995.9999999998945</c:v>
                </c:pt>
                <c:pt idx="1393">
                  <c:v>1996.0833333332278</c:v>
                </c:pt>
                <c:pt idx="1394">
                  <c:v>1996.166666666561</c:v>
                </c:pt>
                <c:pt idx="1395">
                  <c:v>1996.2499999998943</c:v>
                </c:pt>
                <c:pt idx="1396">
                  <c:v>1996.3333333332275</c:v>
                </c:pt>
                <c:pt idx="1397">
                  <c:v>1996.4166666665608</c:v>
                </c:pt>
                <c:pt idx="1398">
                  <c:v>1996.499999999894</c:v>
                </c:pt>
                <c:pt idx="1399">
                  <c:v>1996.5833333332273</c:v>
                </c:pt>
                <c:pt idx="1400">
                  <c:v>1996.6666666665606</c:v>
                </c:pt>
                <c:pt idx="1401">
                  <c:v>1996.7499999998938</c:v>
                </c:pt>
                <c:pt idx="1402">
                  <c:v>1996.8333333332271</c:v>
                </c:pt>
                <c:pt idx="1403">
                  <c:v>1996.9166666665603</c:v>
                </c:pt>
                <c:pt idx="1404">
                  <c:v>1996.9999999998936</c:v>
                </c:pt>
                <c:pt idx="1405">
                  <c:v>1997.0833333332268</c:v>
                </c:pt>
                <c:pt idx="1406">
                  <c:v>1997.1666666665601</c:v>
                </c:pt>
                <c:pt idx="1407">
                  <c:v>1997.2499999998934</c:v>
                </c:pt>
                <c:pt idx="1408">
                  <c:v>1997.3333333332266</c:v>
                </c:pt>
                <c:pt idx="1409">
                  <c:v>1997.4166666665599</c:v>
                </c:pt>
                <c:pt idx="1410">
                  <c:v>1997.4999999998931</c:v>
                </c:pt>
                <c:pt idx="1411">
                  <c:v>1997.5833333332264</c:v>
                </c:pt>
                <c:pt idx="1412">
                  <c:v>1997.6666666665596</c:v>
                </c:pt>
                <c:pt idx="1413">
                  <c:v>1997.7499999998929</c:v>
                </c:pt>
                <c:pt idx="1414">
                  <c:v>1997.8333333332262</c:v>
                </c:pt>
                <c:pt idx="1415">
                  <c:v>1997.9166666665594</c:v>
                </c:pt>
                <c:pt idx="1416">
                  <c:v>1997.9999999998927</c:v>
                </c:pt>
                <c:pt idx="1417">
                  <c:v>1998.0833333332259</c:v>
                </c:pt>
                <c:pt idx="1418">
                  <c:v>1998.1666666665592</c:v>
                </c:pt>
                <c:pt idx="1419">
                  <c:v>1998.2499999998925</c:v>
                </c:pt>
                <c:pt idx="1420">
                  <c:v>1998.3333333332257</c:v>
                </c:pt>
                <c:pt idx="1421">
                  <c:v>1998.416666666559</c:v>
                </c:pt>
                <c:pt idx="1422">
                  <c:v>1998.4999999998922</c:v>
                </c:pt>
                <c:pt idx="1423">
                  <c:v>1998.5833333332255</c:v>
                </c:pt>
                <c:pt idx="1424">
                  <c:v>1998.6666666665587</c:v>
                </c:pt>
                <c:pt idx="1425">
                  <c:v>1998.749999999892</c:v>
                </c:pt>
                <c:pt idx="1426">
                  <c:v>1998.8333333332253</c:v>
                </c:pt>
                <c:pt idx="1427">
                  <c:v>1998.9166666665585</c:v>
                </c:pt>
                <c:pt idx="1428">
                  <c:v>1998.9999999998918</c:v>
                </c:pt>
                <c:pt idx="1429">
                  <c:v>1999.083333333225</c:v>
                </c:pt>
                <c:pt idx="1430">
                  <c:v>1999.1666666665583</c:v>
                </c:pt>
                <c:pt idx="1431">
                  <c:v>1999.2499999998915</c:v>
                </c:pt>
                <c:pt idx="1432">
                  <c:v>1999.3333333332248</c:v>
                </c:pt>
                <c:pt idx="1433">
                  <c:v>1999.4166666665581</c:v>
                </c:pt>
                <c:pt idx="1434">
                  <c:v>1999.4999999998913</c:v>
                </c:pt>
                <c:pt idx="1435">
                  <c:v>1999.5833333332246</c:v>
                </c:pt>
                <c:pt idx="1436">
                  <c:v>1999.6666666665578</c:v>
                </c:pt>
                <c:pt idx="1437">
                  <c:v>1999.7499999998911</c:v>
                </c:pt>
                <c:pt idx="1438">
                  <c:v>1999.8333333332243</c:v>
                </c:pt>
                <c:pt idx="1439">
                  <c:v>1999.9166666665576</c:v>
                </c:pt>
                <c:pt idx="1440">
                  <c:v>1999.9999999998909</c:v>
                </c:pt>
                <c:pt idx="1441">
                  <c:v>2000.0833333332241</c:v>
                </c:pt>
                <c:pt idx="1442">
                  <c:v>2000.1666666665574</c:v>
                </c:pt>
                <c:pt idx="1443">
                  <c:v>2000.2499999998906</c:v>
                </c:pt>
                <c:pt idx="1444">
                  <c:v>2000.3333333332239</c:v>
                </c:pt>
                <c:pt idx="1445">
                  <c:v>2000.4166666665571</c:v>
                </c:pt>
                <c:pt idx="1446">
                  <c:v>2000.4999999998904</c:v>
                </c:pt>
                <c:pt idx="1447">
                  <c:v>2000.5833333332237</c:v>
                </c:pt>
                <c:pt idx="1448">
                  <c:v>2000.6666666665569</c:v>
                </c:pt>
                <c:pt idx="1449">
                  <c:v>2000.7499999998902</c:v>
                </c:pt>
                <c:pt idx="1450">
                  <c:v>2000.8333333332234</c:v>
                </c:pt>
                <c:pt idx="1451">
                  <c:v>2000.9166666665567</c:v>
                </c:pt>
                <c:pt idx="1452">
                  <c:v>2000.99999999989</c:v>
                </c:pt>
                <c:pt idx="1453">
                  <c:v>2001.0833333332232</c:v>
                </c:pt>
                <c:pt idx="1454">
                  <c:v>2001.1666666665565</c:v>
                </c:pt>
                <c:pt idx="1455">
                  <c:v>2001.2499999998897</c:v>
                </c:pt>
                <c:pt idx="1456">
                  <c:v>2001.333333333223</c:v>
                </c:pt>
                <c:pt idx="1457">
                  <c:v>2001.4166666665562</c:v>
                </c:pt>
                <c:pt idx="1458">
                  <c:v>2001.4999999998895</c:v>
                </c:pt>
                <c:pt idx="1459">
                  <c:v>2001.5833333332228</c:v>
                </c:pt>
                <c:pt idx="1460">
                  <c:v>2001.666666666556</c:v>
                </c:pt>
                <c:pt idx="1461">
                  <c:v>2001.7499999998893</c:v>
                </c:pt>
                <c:pt idx="1462">
                  <c:v>2001.8333333332225</c:v>
                </c:pt>
                <c:pt idx="1463">
                  <c:v>2001.9166666665558</c:v>
                </c:pt>
                <c:pt idx="1464">
                  <c:v>2001.999999999889</c:v>
                </c:pt>
                <c:pt idx="1465">
                  <c:v>2002.0833333332223</c:v>
                </c:pt>
                <c:pt idx="1466">
                  <c:v>2002.1666666665556</c:v>
                </c:pt>
                <c:pt idx="1467">
                  <c:v>2002.2499999998888</c:v>
                </c:pt>
                <c:pt idx="1468">
                  <c:v>2002.3333333332221</c:v>
                </c:pt>
                <c:pt idx="1469">
                  <c:v>2002.4166666665553</c:v>
                </c:pt>
                <c:pt idx="1470">
                  <c:v>2002.4999999998886</c:v>
                </c:pt>
                <c:pt idx="1471">
                  <c:v>2002.5833333332218</c:v>
                </c:pt>
                <c:pt idx="1472">
                  <c:v>2002.6666666665551</c:v>
                </c:pt>
                <c:pt idx="1473">
                  <c:v>2002.7499999998884</c:v>
                </c:pt>
                <c:pt idx="1474">
                  <c:v>2002.8333333332216</c:v>
                </c:pt>
                <c:pt idx="1475">
                  <c:v>2002.9166666665549</c:v>
                </c:pt>
                <c:pt idx="1476">
                  <c:v>2002.9999999998881</c:v>
                </c:pt>
                <c:pt idx="1477">
                  <c:v>2003.0833333332214</c:v>
                </c:pt>
                <c:pt idx="1478">
                  <c:v>2003.1666666665546</c:v>
                </c:pt>
                <c:pt idx="1479">
                  <c:v>2003.2499999998879</c:v>
                </c:pt>
                <c:pt idx="1480">
                  <c:v>2003.3333333332212</c:v>
                </c:pt>
                <c:pt idx="1481">
                  <c:v>2003.4166666665544</c:v>
                </c:pt>
                <c:pt idx="1482">
                  <c:v>2003.4999999998877</c:v>
                </c:pt>
                <c:pt idx="1483">
                  <c:v>2003.5833333332209</c:v>
                </c:pt>
                <c:pt idx="1484">
                  <c:v>2003.6666666665542</c:v>
                </c:pt>
                <c:pt idx="1485">
                  <c:v>2003.7499999998875</c:v>
                </c:pt>
                <c:pt idx="1486">
                  <c:v>2003.8333333332207</c:v>
                </c:pt>
                <c:pt idx="1487">
                  <c:v>2003.916666666554</c:v>
                </c:pt>
                <c:pt idx="1488">
                  <c:v>2003.9999999998872</c:v>
                </c:pt>
                <c:pt idx="1489">
                  <c:v>2004.0833333332205</c:v>
                </c:pt>
                <c:pt idx="1490">
                  <c:v>2004.1666666665537</c:v>
                </c:pt>
                <c:pt idx="1491">
                  <c:v>2004.249999999887</c:v>
                </c:pt>
                <c:pt idx="1492">
                  <c:v>2004.3333333332203</c:v>
                </c:pt>
                <c:pt idx="1493">
                  <c:v>2004.4166666665535</c:v>
                </c:pt>
                <c:pt idx="1494">
                  <c:v>2004.4999999998868</c:v>
                </c:pt>
                <c:pt idx="1495">
                  <c:v>2004.58333333322</c:v>
                </c:pt>
                <c:pt idx="1496">
                  <c:v>2004.6666666665533</c:v>
                </c:pt>
                <c:pt idx="1497">
                  <c:v>2004.7499999998865</c:v>
                </c:pt>
                <c:pt idx="1498">
                  <c:v>2004.8333333332198</c:v>
                </c:pt>
                <c:pt idx="1499">
                  <c:v>2004.9166666665531</c:v>
                </c:pt>
                <c:pt idx="1500">
                  <c:v>2004.9999999998863</c:v>
                </c:pt>
                <c:pt idx="1501">
                  <c:v>2005.0833333332196</c:v>
                </c:pt>
                <c:pt idx="1502">
                  <c:v>2005.1666666665528</c:v>
                </c:pt>
                <c:pt idx="1503">
                  <c:v>2005.2499999998861</c:v>
                </c:pt>
                <c:pt idx="1504">
                  <c:v>2005.3333333332193</c:v>
                </c:pt>
                <c:pt idx="1505">
                  <c:v>2005.4166666665526</c:v>
                </c:pt>
                <c:pt idx="1506">
                  <c:v>2005.4999999998859</c:v>
                </c:pt>
                <c:pt idx="1507">
                  <c:v>2005.5833333332191</c:v>
                </c:pt>
                <c:pt idx="1508">
                  <c:v>2005.6666666665524</c:v>
                </c:pt>
                <c:pt idx="1509">
                  <c:v>2005.7499999998856</c:v>
                </c:pt>
                <c:pt idx="1510">
                  <c:v>2005.8333333332189</c:v>
                </c:pt>
                <c:pt idx="1511">
                  <c:v>2005.9166666665521</c:v>
                </c:pt>
                <c:pt idx="1512">
                  <c:v>2005.9999999998854</c:v>
                </c:pt>
                <c:pt idx="1513">
                  <c:v>2006.0833333332187</c:v>
                </c:pt>
                <c:pt idx="1514">
                  <c:v>2006.1666666665519</c:v>
                </c:pt>
                <c:pt idx="1515">
                  <c:v>2006.2499999998852</c:v>
                </c:pt>
                <c:pt idx="1516">
                  <c:v>2006.3333333332184</c:v>
                </c:pt>
                <c:pt idx="1517">
                  <c:v>2006.4166666665517</c:v>
                </c:pt>
                <c:pt idx="1518">
                  <c:v>2006.4999999998849</c:v>
                </c:pt>
                <c:pt idx="1519">
                  <c:v>2006.5833333332182</c:v>
                </c:pt>
                <c:pt idx="1520">
                  <c:v>2006.6666666665515</c:v>
                </c:pt>
                <c:pt idx="1521">
                  <c:v>2006.7499999998847</c:v>
                </c:pt>
                <c:pt idx="1522">
                  <c:v>2006.833333333218</c:v>
                </c:pt>
                <c:pt idx="1523">
                  <c:v>2006.9166666665512</c:v>
                </c:pt>
                <c:pt idx="1524">
                  <c:v>2006.9999999998845</c:v>
                </c:pt>
                <c:pt idx="1525">
                  <c:v>2007.0833333332178</c:v>
                </c:pt>
                <c:pt idx="1526">
                  <c:v>2007.166666666551</c:v>
                </c:pt>
                <c:pt idx="1527">
                  <c:v>2007.2499999998843</c:v>
                </c:pt>
                <c:pt idx="1528">
                  <c:v>2007.3333333332175</c:v>
                </c:pt>
                <c:pt idx="1529">
                  <c:v>2007.4166666665508</c:v>
                </c:pt>
                <c:pt idx="1530">
                  <c:v>2007.499999999884</c:v>
                </c:pt>
                <c:pt idx="1531">
                  <c:v>2007.5833333332173</c:v>
                </c:pt>
                <c:pt idx="1532">
                  <c:v>2007.6666666665506</c:v>
                </c:pt>
                <c:pt idx="1533">
                  <c:v>2007.7499999998838</c:v>
                </c:pt>
                <c:pt idx="1534">
                  <c:v>2007.8333333332171</c:v>
                </c:pt>
                <c:pt idx="1535">
                  <c:v>2007.9166666665503</c:v>
                </c:pt>
                <c:pt idx="1536">
                  <c:v>2007.9999999998836</c:v>
                </c:pt>
                <c:pt idx="1537">
                  <c:v>2008.0833333332168</c:v>
                </c:pt>
                <c:pt idx="1538">
                  <c:v>2008.1666666665501</c:v>
                </c:pt>
                <c:pt idx="1539">
                  <c:v>2008.2499999998834</c:v>
                </c:pt>
                <c:pt idx="1540">
                  <c:v>2008.3333333332166</c:v>
                </c:pt>
                <c:pt idx="1541">
                  <c:v>2008.4166666665499</c:v>
                </c:pt>
                <c:pt idx="1542">
                  <c:v>2008.4999999998831</c:v>
                </c:pt>
                <c:pt idx="1543">
                  <c:v>2008.5833333332164</c:v>
                </c:pt>
                <c:pt idx="1544">
                  <c:v>2008.6666666665496</c:v>
                </c:pt>
                <c:pt idx="1545">
                  <c:v>2008.7499999998829</c:v>
                </c:pt>
                <c:pt idx="1546">
                  <c:v>2008.8333333332162</c:v>
                </c:pt>
                <c:pt idx="1547">
                  <c:v>2008.9166666665494</c:v>
                </c:pt>
                <c:pt idx="1548">
                  <c:v>2008.9999999998827</c:v>
                </c:pt>
                <c:pt idx="1549">
                  <c:v>2009.0833333332159</c:v>
                </c:pt>
                <c:pt idx="1550">
                  <c:v>2009.1666666665492</c:v>
                </c:pt>
                <c:pt idx="1551">
                  <c:v>2009.2499999998824</c:v>
                </c:pt>
                <c:pt idx="1552">
                  <c:v>2009.3333333332157</c:v>
                </c:pt>
                <c:pt idx="1553">
                  <c:v>2009.416666666549</c:v>
                </c:pt>
                <c:pt idx="1554">
                  <c:v>2009.4999999998822</c:v>
                </c:pt>
                <c:pt idx="1555">
                  <c:v>2009.5833333332155</c:v>
                </c:pt>
                <c:pt idx="1556">
                  <c:v>2009.6666666665487</c:v>
                </c:pt>
                <c:pt idx="1557">
                  <c:v>2009.749999999882</c:v>
                </c:pt>
                <c:pt idx="1558">
                  <c:v>2009.8333333332153</c:v>
                </c:pt>
                <c:pt idx="1559">
                  <c:v>2009.9166666665485</c:v>
                </c:pt>
                <c:pt idx="1560">
                  <c:v>2009.9999999998818</c:v>
                </c:pt>
                <c:pt idx="1561">
                  <c:v>2010.083333333215</c:v>
                </c:pt>
                <c:pt idx="1562">
                  <c:v>2010.1666666665483</c:v>
                </c:pt>
                <c:pt idx="1563">
                  <c:v>2010.2499999998815</c:v>
                </c:pt>
                <c:pt idx="1564">
                  <c:v>2010.3333333332148</c:v>
                </c:pt>
                <c:pt idx="1565">
                  <c:v>2010.4166666665481</c:v>
                </c:pt>
                <c:pt idx="1566">
                  <c:v>2010.4999999998813</c:v>
                </c:pt>
                <c:pt idx="1567">
                  <c:v>2010.5833333332146</c:v>
                </c:pt>
                <c:pt idx="1568">
                  <c:v>2010.6666666665478</c:v>
                </c:pt>
                <c:pt idx="1569">
                  <c:v>2010.7499999998811</c:v>
                </c:pt>
                <c:pt idx="1570">
                  <c:v>2010.8333333332143</c:v>
                </c:pt>
                <c:pt idx="1571">
                  <c:v>2010.9166666665476</c:v>
                </c:pt>
                <c:pt idx="1572">
                  <c:v>2010.9999999998809</c:v>
                </c:pt>
                <c:pt idx="1573">
                  <c:v>2011.0833333332141</c:v>
                </c:pt>
                <c:pt idx="1574">
                  <c:v>2011.1666666665474</c:v>
                </c:pt>
                <c:pt idx="1575">
                  <c:v>2011.2499999998806</c:v>
                </c:pt>
                <c:pt idx="1576">
                  <c:v>2011.3333333332139</c:v>
                </c:pt>
                <c:pt idx="1577">
                  <c:v>2011.4166666665471</c:v>
                </c:pt>
                <c:pt idx="1578">
                  <c:v>2011.4999999998804</c:v>
                </c:pt>
                <c:pt idx="1579">
                  <c:v>2011.5833333332137</c:v>
                </c:pt>
                <c:pt idx="1580">
                  <c:v>2011.6666666665469</c:v>
                </c:pt>
                <c:pt idx="1581">
                  <c:v>2011.7499999998802</c:v>
                </c:pt>
                <c:pt idx="1582">
                  <c:v>2011.8333333332134</c:v>
                </c:pt>
                <c:pt idx="1583">
                  <c:v>2011.9166666665467</c:v>
                </c:pt>
                <c:pt idx="1584">
                  <c:v>2011.9999999998799</c:v>
                </c:pt>
                <c:pt idx="1585">
                  <c:v>2012.0833333332132</c:v>
                </c:pt>
                <c:pt idx="1586">
                  <c:v>2012.1666666665465</c:v>
                </c:pt>
                <c:pt idx="1587">
                  <c:v>2012.2499999998797</c:v>
                </c:pt>
                <c:pt idx="1588">
                  <c:v>2012.333333333213</c:v>
                </c:pt>
                <c:pt idx="1589">
                  <c:v>2012.4166666665462</c:v>
                </c:pt>
                <c:pt idx="1590">
                  <c:v>2012.4999999998795</c:v>
                </c:pt>
                <c:pt idx="1591">
                  <c:v>2012.5833333332127</c:v>
                </c:pt>
                <c:pt idx="1592">
                  <c:v>2012.666666666546</c:v>
                </c:pt>
                <c:pt idx="1593">
                  <c:v>2012.7499999998793</c:v>
                </c:pt>
                <c:pt idx="1594">
                  <c:v>2012.8333333332125</c:v>
                </c:pt>
                <c:pt idx="1595">
                  <c:v>2012.9166666665458</c:v>
                </c:pt>
                <c:pt idx="1596">
                  <c:v>2012.999999999879</c:v>
                </c:pt>
                <c:pt idx="1597">
                  <c:v>2013.0833333332123</c:v>
                </c:pt>
                <c:pt idx="1598">
                  <c:v>2013.1666666665456</c:v>
                </c:pt>
                <c:pt idx="1599">
                  <c:v>2013.2499999998788</c:v>
                </c:pt>
                <c:pt idx="1600">
                  <c:v>2013.3333333332121</c:v>
                </c:pt>
                <c:pt idx="1601">
                  <c:v>2013.4166666665453</c:v>
                </c:pt>
                <c:pt idx="1602">
                  <c:v>2013.4999999998786</c:v>
                </c:pt>
                <c:pt idx="1603">
                  <c:v>2013.5833333332118</c:v>
                </c:pt>
                <c:pt idx="1604">
                  <c:v>2013.6666666665451</c:v>
                </c:pt>
                <c:pt idx="1605">
                  <c:v>2013.7499999998784</c:v>
                </c:pt>
                <c:pt idx="1606">
                  <c:v>2013.8333333332116</c:v>
                </c:pt>
                <c:pt idx="1607">
                  <c:v>2013.9166666665449</c:v>
                </c:pt>
                <c:pt idx="1608">
                  <c:v>2013.9999999998781</c:v>
                </c:pt>
                <c:pt idx="1609">
                  <c:v>2014.0833333332114</c:v>
                </c:pt>
                <c:pt idx="1610">
                  <c:v>2014.1666666665446</c:v>
                </c:pt>
                <c:pt idx="1611">
                  <c:v>2014.2499999998779</c:v>
                </c:pt>
                <c:pt idx="1612">
                  <c:v>2014.3333333332112</c:v>
                </c:pt>
                <c:pt idx="1613">
                  <c:v>2014.4166666665444</c:v>
                </c:pt>
                <c:pt idx="1614">
                  <c:v>2014.4999999998777</c:v>
                </c:pt>
                <c:pt idx="1615">
                  <c:v>2014.5833333332109</c:v>
                </c:pt>
                <c:pt idx="1616">
                  <c:v>2014.6666666665442</c:v>
                </c:pt>
                <c:pt idx="1617">
                  <c:v>2014.7499999998774</c:v>
                </c:pt>
                <c:pt idx="1618">
                  <c:v>2014.8333333332107</c:v>
                </c:pt>
                <c:pt idx="1619">
                  <c:v>2014.916666666544</c:v>
                </c:pt>
                <c:pt idx="1620">
                  <c:v>2014.9999999998772</c:v>
                </c:pt>
                <c:pt idx="1621">
                  <c:v>2015.0833333332105</c:v>
                </c:pt>
                <c:pt idx="1622">
                  <c:v>2015.1666666665437</c:v>
                </c:pt>
                <c:pt idx="1623">
                  <c:v>2015.249999999877</c:v>
                </c:pt>
                <c:pt idx="1624">
                  <c:v>2015.3333333332102</c:v>
                </c:pt>
                <c:pt idx="1625">
                  <c:v>2015.4166666665435</c:v>
                </c:pt>
                <c:pt idx="1626">
                  <c:v>2015.4999999998768</c:v>
                </c:pt>
                <c:pt idx="1627">
                  <c:v>2015.58333333321</c:v>
                </c:pt>
                <c:pt idx="1628">
                  <c:v>2015.6666666665433</c:v>
                </c:pt>
                <c:pt idx="1629">
                  <c:v>2015.7499999998765</c:v>
                </c:pt>
                <c:pt idx="1630">
                  <c:v>2015.8333333332098</c:v>
                </c:pt>
                <c:pt idx="1631">
                  <c:v>2015.9166666665431</c:v>
                </c:pt>
                <c:pt idx="1632">
                  <c:v>2015.9999999998763</c:v>
                </c:pt>
                <c:pt idx="1633">
                  <c:v>2016.0833333332096</c:v>
                </c:pt>
                <c:pt idx="1634">
                  <c:v>2016.1666666665428</c:v>
                </c:pt>
                <c:pt idx="1635">
                  <c:v>2016.2499999998761</c:v>
                </c:pt>
                <c:pt idx="1636">
                  <c:v>2016.3333333332093</c:v>
                </c:pt>
                <c:pt idx="1637">
                  <c:v>2016.4166666665426</c:v>
                </c:pt>
                <c:pt idx="1638">
                  <c:v>2016.4999999998759</c:v>
                </c:pt>
                <c:pt idx="1639">
                  <c:v>2016.5833333332091</c:v>
                </c:pt>
                <c:pt idx="1640">
                  <c:v>2016.6666666665424</c:v>
                </c:pt>
                <c:pt idx="1641">
                  <c:v>2016.7499999998756</c:v>
                </c:pt>
                <c:pt idx="1642">
                  <c:v>2016.8333333332089</c:v>
                </c:pt>
                <c:pt idx="1643">
                  <c:v>2016.9166666665421</c:v>
                </c:pt>
                <c:pt idx="1644">
                  <c:v>2016.9999999998754</c:v>
                </c:pt>
                <c:pt idx="1645">
                  <c:v>2017.0833333332087</c:v>
                </c:pt>
                <c:pt idx="1646">
                  <c:v>2017.1666666665419</c:v>
                </c:pt>
                <c:pt idx="1647">
                  <c:v>2017.2499999998752</c:v>
                </c:pt>
                <c:pt idx="1648">
                  <c:v>2017.3333333332084</c:v>
                </c:pt>
                <c:pt idx="1649">
                  <c:v>2017.4166666665417</c:v>
                </c:pt>
                <c:pt idx="1650">
                  <c:v>2017.4999999998749</c:v>
                </c:pt>
                <c:pt idx="1651">
                  <c:v>2017.5833333332082</c:v>
                </c:pt>
                <c:pt idx="1652">
                  <c:v>2017.6666666665415</c:v>
                </c:pt>
                <c:pt idx="1653">
                  <c:v>2017.7499999998747</c:v>
                </c:pt>
                <c:pt idx="1654">
                  <c:v>2017.833333333208</c:v>
                </c:pt>
                <c:pt idx="1655">
                  <c:v>2017.9166666665412</c:v>
                </c:pt>
                <c:pt idx="1656">
                  <c:v>2017.9999999998745</c:v>
                </c:pt>
                <c:pt idx="1657">
                  <c:v>2018.0833333332077</c:v>
                </c:pt>
                <c:pt idx="1658">
                  <c:v>2018.166666666541</c:v>
                </c:pt>
                <c:pt idx="1659">
                  <c:v>2018.2499999998743</c:v>
                </c:pt>
                <c:pt idx="1660">
                  <c:v>2018.3333333332075</c:v>
                </c:pt>
                <c:pt idx="1661">
                  <c:v>2018.4166666665408</c:v>
                </c:pt>
                <c:pt idx="1662">
                  <c:v>2018.499999999874</c:v>
                </c:pt>
                <c:pt idx="1663">
                  <c:v>2018.5833333332073</c:v>
                </c:pt>
                <c:pt idx="1664">
                  <c:v>2018.6666666665406</c:v>
                </c:pt>
                <c:pt idx="1665">
                  <c:v>2018.7499999998738</c:v>
                </c:pt>
                <c:pt idx="1666">
                  <c:v>2018.8333333332071</c:v>
                </c:pt>
                <c:pt idx="1667">
                  <c:v>2018.9166666665403</c:v>
                </c:pt>
                <c:pt idx="1668">
                  <c:v>2018.9999999998736</c:v>
                </c:pt>
                <c:pt idx="1669">
                  <c:v>2019.0833333332068</c:v>
                </c:pt>
                <c:pt idx="1670">
                  <c:v>2019.1666666665401</c:v>
                </c:pt>
                <c:pt idx="1671">
                  <c:v>2019.2499999998734</c:v>
                </c:pt>
                <c:pt idx="1672">
                  <c:v>2019.3333333332066</c:v>
                </c:pt>
                <c:pt idx="1673">
                  <c:v>2019.4166666665399</c:v>
                </c:pt>
                <c:pt idx="1674">
                  <c:v>2019.4999999998731</c:v>
                </c:pt>
                <c:pt idx="1675">
                  <c:v>2019.5833333332064</c:v>
                </c:pt>
                <c:pt idx="1676">
                  <c:v>2019.6666666665396</c:v>
                </c:pt>
                <c:pt idx="1677">
                  <c:v>2019.7499999998729</c:v>
                </c:pt>
                <c:pt idx="1678">
                  <c:v>2019.8333333332062</c:v>
                </c:pt>
                <c:pt idx="1679">
                  <c:v>2019.9166666665394</c:v>
                </c:pt>
              </c:numCache>
            </c:numRef>
          </c:xVal>
          <c:yVal>
            <c:numRef>
              <c:f>compactUp!$E$22:$E$1701</c:f>
              <c:numCache>
                <c:formatCode>General</c:formatCode>
                <c:ptCount val="1680"/>
                <c:pt idx="0">
                  <c:v>-2.6892524457675164</c:v>
                </c:pt>
                <c:pt idx="1">
                  <c:v>1.3464768071837412</c:v>
                </c:pt>
                <c:pt idx="2">
                  <c:v>-0.94082667430536793</c:v>
                </c:pt>
                <c:pt idx="3">
                  <c:v>0.76296473694996081</c:v>
                </c:pt>
                <c:pt idx="4">
                  <c:v>-0.6806714117907342</c:v>
                </c:pt>
                <c:pt idx="5">
                  <c:v>0.65467329733216784</c:v>
                </c:pt>
                <c:pt idx="6">
                  <c:v>-0.67488859901895282</c:v>
                </c:pt>
                <c:pt idx="7">
                  <c:v>0.7490662350652757</c:v>
                </c:pt>
                <c:pt idx="8">
                  <c:v>-0.91133851607565841</c:v>
                </c:pt>
                <c:pt idx="9">
                  <c:v>1.2742092206633906</c:v>
                </c:pt>
                <c:pt idx="10">
                  <c:v>-2.3875979227782511</c:v>
                </c:pt>
                <c:pt idx="11">
                  <c:v>41.120340000425351</c:v>
                </c:pt>
                <c:pt idx="12">
                  <c:v>2.6892524457676896</c:v>
                </c:pt>
                <c:pt idx="13">
                  <c:v>-1.3464768071837927</c:v>
                </c:pt>
                <c:pt idx="14">
                  <c:v>0.94082667430538081</c:v>
                </c:pt>
                <c:pt idx="15">
                  <c:v>-0.7629647369500514</c:v>
                </c:pt>
                <c:pt idx="16">
                  <c:v>0.68067141179081858</c:v>
                </c:pt>
                <c:pt idx="17">
                  <c:v>-0.65467329733226287</c:v>
                </c:pt>
                <c:pt idx="18">
                  <c:v>0.67488859901904785</c:v>
                </c:pt>
                <c:pt idx="19">
                  <c:v>-0.74906623506534054</c:v>
                </c:pt>
                <c:pt idx="20">
                  <c:v>0.91133851607590799</c:v>
                </c:pt>
                <c:pt idx="21">
                  <c:v>-1.274209220663586</c:v>
                </c:pt>
                <c:pt idx="22">
                  <c:v>2.3875979227785158</c:v>
                </c:pt>
                <c:pt idx="23">
                  <c:v>-41.120340000425259</c:v>
                </c:pt>
                <c:pt idx="24">
                  <c:v>-2.6892524457681883</c:v>
                </c:pt>
                <c:pt idx="25">
                  <c:v>1.346476807183917</c:v>
                </c:pt>
                <c:pt idx="26">
                  <c:v>-0.94082667430561528</c:v>
                </c:pt>
                <c:pt idx="27">
                  <c:v>0.76296473695007982</c:v>
                </c:pt>
                <c:pt idx="28">
                  <c:v>-0.68067141179085588</c:v>
                </c:pt>
                <c:pt idx="29">
                  <c:v>0.65467329733222579</c:v>
                </c:pt>
                <c:pt idx="30">
                  <c:v>-0.67488859901905318</c:v>
                </c:pt>
                <c:pt idx="31">
                  <c:v>0.7490662350652828</c:v>
                </c:pt>
                <c:pt idx="32">
                  <c:v>-0.911338516075757</c:v>
                </c:pt>
                <c:pt idx="33">
                  <c:v>1.2742092206632156</c:v>
                </c:pt>
                <c:pt idx="34">
                  <c:v>-2.3875979227780428</c:v>
                </c:pt>
                <c:pt idx="35">
                  <c:v>41.120340000425415</c:v>
                </c:pt>
                <c:pt idx="36">
                  <c:v>2.6892524457672216</c:v>
                </c:pt>
                <c:pt idx="37">
                  <c:v>-1.3464768071834792</c:v>
                </c:pt>
                <c:pt idx="38">
                  <c:v>0.94082667430530531</c:v>
                </c:pt>
                <c:pt idx="39">
                  <c:v>-0.76296473694971656</c:v>
                </c:pt>
                <c:pt idx="40">
                  <c:v>0.6806714117906667</c:v>
                </c:pt>
                <c:pt idx="41">
                  <c:v>-0.65467329733204982</c:v>
                </c:pt>
                <c:pt idx="42">
                  <c:v>0.67488859901880627</c:v>
                </c:pt>
                <c:pt idx="43">
                  <c:v>-0.74906623506504211</c:v>
                </c:pt>
                <c:pt idx="44">
                  <c:v>0.91133851607544525</c:v>
                </c:pt>
                <c:pt idx="45">
                  <c:v>-1.2742092206629367</c:v>
                </c:pt>
                <c:pt idx="46">
                  <c:v>2.387597922777378</c:v>
                </c:pt>
                <c:pt idx="47">
                  <c:v>-41.120340000425564</c:v>
                </c:pt>
                <c:pt idx="48">
                  <c:v>-2.6892524457662663</c:v>
                </c:pt>
                <c:pt idx="49">
                  <c:v>1.3464768071833451</c:v>
                </c:pt>
                <c:pt idx="50">
                  <c:v>-0.94082667430516409</c:v>
                </c:pt>
                <c:pt idx="51">
                  <c:v>0.76296473694976896</c:v>
                </c:pt>
                <c:pt idx="52">
                  <c:v>-0.68067141179064716</c:v>
                </c:pt>
                <c:pt idx="53">
                  <c:v>0.65467329733206536</c:v>
                </c:pt>
                <c:pt idx="54">
                  <c:v>-0.67488859901887821</c:v>
                </c:pt>
                <c:pt idx="55">
                  <c:v>0.74906623506535253</c:v>
                </c:pt>
                <c:pt idx="56">
                  <c:v>-0.91133851607576943</c:v>
                </c:pt>
                <c:pt idx="57">
                  <c:v>1.2742092206634963</c:v>
                </c:pt>
                <c:pt idx="58">
                  <c:v>-2.3875979227785171</c:v>
                </c:pt>
                <c:pt idx="59">
                  <c:v>41.120340000425216</c:v>
                </c:pt>
                <c:pt idx="60">
                  <c:v>2.6892524457683931</c:v>
                </c:pt>
                <c:pt idx="61">
                  <c:v>-1.3464768071841551</c:v>
                </c:pt>
                <c:pt idx="62">
                  <c:v>0.94082667430572675</c:v>
                </c:pt>
                <c:pt idx="63">
                  <c:v>-0.76296473695046707</c:v>
                </c:pt>
                <c:pt idx="64">
                  <c:v>0.68067141179111257</c:v>
                </c:pt>
                <c:pt idx="65">
                  <c:v>-0.65467329733260105</c:v>
                </c:pt>
                <c:pt idx="66">
                  <c:v>0.67488859901950526</c:v>
                </c:pt>
                <c:pt idx="67">
                  <c:v>-0.74906623506591119</c:v>
                </c:pt>
                <c:pt idx="68">
                  <c:v>0.91133851607630767</c:v>
                </c:pt>
                <c:pt idx="69">
                  <c:v>-1.2742092206643933</c:v>
                </c:pt>
                <c:pt idx="70">
                  <c:v>2.3875979227801634</c:v>
                </c:pt>
                <c:pt idx="71">
                  <c:v>-41.120340000424882</c:v>
                </c:pt>
                <c:pt idx="72">
                  <c:v>-2.6892524457703089</c:v>
                </c:pt>
                <c:pt idx="73">
                  <c:v>1.3464768071852076</c:v>
                </c:pt>
                <c:pt idx="74">
                  <c:v>-0.9408266743063316</c:v>
                </c:pt>
                <c:pt idx="75">
                  <c:v>0.76296473695098399</c:v>
                </c:pt>
                <c:pt idx="76">
                  <c:v>-0.68067141179176627</c:v>
                </c:pt>
                <c:pt idx="77">
                  <c:v>0.65467329733318325</c:v>
                </c:pt>
                <c:pt idx="78">
                  <c:v>-0.67488859902013232</c:v>
                </c:pt>
                <c:pt idx="79">
                  <c:v>0.74906623506640901</c:v>
                </c:pt>
                <c:pt idx="80">
                  <c:v>-0.9113385160768761</c:v>
                </c:pt>
                <c:pt idx="81">
                  <c:v>1.2742092206652229</c:v>
                </c:pt>
                <c:pt idx="82">
                  <c:v>-2.3875979227816879</c:v>
                </c:pt>
                <c:pt idx="83">
                  <c:v>41.120340000424513</c:v>
                </c:pt>
                <c:pt idx="84">
                  <c:v>2.689252445771622</c:v>
                </c:pt>
                <c:pt idx="85">
                  <c:v>-1.3464768071860087</c:v>
                </c:pt>
                <c:pt idx="86">
                  <c:v>0.94082667430707145</c:v>
                </c:pt>
                <c:pt idx="87">
                  <c:v>-0.76296473695149736</c:v>
                </c:pt>
                <c:pt idx="88">
                  <c:v>0.68067141179203183</c:v>
                </c:pt>
                <c:pt idx="89">
                  <c:v>-0.65467329733359714</c:v>
                </c:pt>
                <c:pt idx="90">
                  <c:v>0.67488859902036413</c:v>
                </c:pt>
                <c:pt idx="91">
                  <c:v>-0.74906623506702541</c:v>
                </c:pt>
                <c:pt idx="92">
                  <c:v>0.9113385160775147</c:v>
                </c:pt>
                <c:pt idx="93">
                  <c:v>-1.2742092206660507</c:v>
                </c:pt>
                <c:pt idx="94">
                  <c:v>2.3875979227829998</c:v>
                </c:pt>
                <c:pt idx="95">
                  <c:v>-41.120340000424164</c:v>
                </c:pt>
                <c:pt idx="96">
                  <c:v>-2.6892524457739819</c:v>
                </c:pt>
                <c:pt idx="97">
                  <c:v>1.3464768071874609</c:v>
                </c:pt>
                <c:pt idx="98">
                  <c:v>-0.94082667430782729</c:v>
                </c:pt>
                <c:pt idx="99">
                  <c:v>0.76296473695185618</c:v>
                </c:pt>
                <c:pt idx="100">
                  <c:v>-0.6806714117925825</c:v>
                </c:pt>
                <c:pt idx="101">
                  <c:v>0.65467329733352919</c:v>
                </c:pt>
                <c:pt idx="102">
                  <c:v>-0.67488859902033926</c:v>
                </c:pt>
                <c:pt idx="103">
                  <c:v>0.74906623506650494</c:v>
                </c:pt>
                <c:pt idx="104">
                  <c:v>-0.91133851607730776</c:v>
                </c:pt>
                <c:pt idx="105">
                  <c:v>1.2742092206652247</c:v>
                </c:pt>
                <c:pt idx="106">
                  <c:v>-2.3875979227813162</c:v>
                </c:pt>
                <c:pt idx="107">
                  <c:v>41.120340000424676</c:v>
                </c:pt>
                <c:pt idx="108">
                  <c:v>2.6892524457708467</c:v>
                </c:pt>
                <c:pt idx="109">
                  <c:v>-1.3464768071849358</c:v>
                </c:pt>
                <c:pt idx="110">
                  <c:v>0.94082667430640177</c:v>
                </c:pt>
                <c:pt idx="111">
                  <c:v>-0.76296473695086497</c:v>
                </c:pt>
                <c:pt idx="112">
                  <c:v>0.68067141179120316</c:v>
                </c:pt>
                <c:pt idx="113">
                  <c:v>-0.65467329733254542</c:v>
                </c:pt>
                <c:pt idx="114">
                  <c:v>0.67488859901951326</c:v>
                </c:pt>
                <c:pt idx="115">
                  <c:v>-0.74906623506587389</c:v>
                </c:pt>
                <c:pt idx="116">
                  <c:v>0.91133851607593641</c:v>
                </c:pt>
                <c:pt idx="117">
                  <c:v>-1.2742092206637805</c:v>
                </c:pt>
                <c:pt idx="118">
                  <c:v>2.3875979227781827</c:v>
                </c:pt>
                <c:pt idx="119">
                  <c:v>-41.120340000425408</c:v>
                </c:pt>
                <c:pt idx="120">
                  <c:v>-2.6892524457669524</c:v>
                </c:pt>
                <c:pt idx="121">
                  <c:v>1.3464768071833655</c:v>
                </c:pt>
                <c:pt idx="122">
                  <c:v>-0.94082667430485944</c:v>
                </c:pt>
                <c:pt idx="123">
                  <c:v>0.76296473694994749</c:v>
                </c:pt>
                <c:pt idx="124">
                  <c:v>-0.68067141179070578</c:v>
                </c:pt>
                <c:pt idx="125">
                  <c:v>0.65467329733197888</c:v>
                </c:pt>
                <c:pt idx="126">
                  <c:v>-0.67488859901836395</c:v>
                </c:pt>
                <c:pt idx="127">
                  <c:v>0.74906623506493819</c:v>
                </c:pt>
                <c:pt idx="128">
                  <c:v>-0.91133851607480754</c:v>
                </c:pt>
                <c:pt idx="129">
                  <c:v>1.2742092206619109</c:v>
                </c:pt>
                <c:pt idx="130">
                  <c:v>-2.3875979227755844</c:v>
                </c:pt>
                <c:pt idx="131">
                  <c:v>41.120340000426062</c:v>
                </c:pt>
                <c:pt idx="132">
                  <c:v>2.6892524457630254</c:v>
                </c:pt>
                <c:pt idx="133">
                  <c:v>-1.3464768071814488</c:v>
                </c:pt>
                <c:pt idx="134">
                  <c:v>0.9408266743038336</c:v>
                </c:pt>
                <c:pt idx="135">
                  <c:v>-0.76296473694861167</c:v>
                </c:pt>
                <c:pt idx="136">
                  <c:v>0.68067141178990376</c:v>
                </c:pt>
                <c:pt idx="137">
                  <c:v>-0.65467329733092183</c:v>
                </c:pt>
                <c:pt idx="138">
                  <c:v>0.67488859901763742</c:v>
                </c:pt>
                <c:pt idx="139">
                  <c:v>-0.74906623506364278</c:v>
                </c:pt>
                <c:pt idx="140">
                  <c:v>0.91133851607341398</c:v>
                </c:pt>
                <c:pt idx="141">
                  <c:v>-1.2742092206604836</c:v>
                </c:pt>
                <c:pt idx="142">
                  <c:v>2.3875979227722963</c:v>
                </c:pt>
                <c:pt idx="143">
                  <c:v>-41.120340000426729</c:v>
                </c:pt>
                <c:pt idx="144">
                  <c:v>-2.6892524457591964</c:v>
                </c:pt>
                <c:pt idx="145">
                  <c:v>1.3464768071796138</c:v>
                </c:pt>
                <c:pt idx="146">
                  <c:v>-0.94082667430266298</c:v>
                </c:pt>
                <c:pt idx="147">
                  <c:v>0.76296473694777056</c:v>
                </c:pt>
                <c:pt idx="148">
                  <c:v>-0.68067141178865409</c:v>
                </c:pt>
                <c:pt idx="149">
                  <c:v>0.65467329733001134</c:v>
                </c:pt>
                <c:pt idx="150">
                  <c:v>-0.67488859901681142</c:v>
                </c:pt>
                <c:pt idx="151">
                  <c:v>0.7490662350628261</c:v>
                </c:pt>
                <c:pt idx="152">
                  <c:v>-0.91133851607199468</c:v>
                </c:pt>
                <c:pt idx="153">
                  <c:v>1.2742092206586655</c:v>
                </c:pt>
                <c:pt idx="154">
                  <c:v>-2.3875979227685624</c:v>
                </c:pt>
                <c:pt idx="155">
                  <c:v>41.120340000427525</c:v>
                </c:pt>
                <c:pt idx="156">
                  <c:v>2.6892524457549216</c:v>
                </c:pt>
                <c:pt idx="157">
                  <c:v>-1.3464768071780293</c:v>
                </c:pt>
                <c:pt idx="158">
                  <c:v>0.94082667430111799</c:v>
                </c:pt>
                <c:pt idx="159">
                  <c:v>-0.76296473694662303</c:v>
                </c:pt>
                <c:pt idx="160">
                  <c:v>0.68067141178777035</c:v>
                </c:pt>
                <c:pt idx="161">
                  <c:v>-0.65467329732876345</c:v>
                </c:pt>
                <c:pt idx="162">
                  <c:v>0.67488859901601916</c:v>
                </c:pt>
                <c:pt idx="163">
                  <c:v>-0.74906623506173764</c:v>
                </c:pt>
                <c:pt idx="164">
                  <c:v>0.91133851607084715</c:v>
                </c:pt>
                <c:pt idx="165">
                  <c:v>-1.2742092206569318</c:v>
                </c:pt>
                <c:pt idx="166">
                  <c:v>2.3875979227657815</c:v>
                </c:pt>
                <c:pt idx="167">
                  <c:v>-41.120340000428158</c:v>
                </c:pt>
                <c:pt idx="168">
                  <c:v>-2.6892524457511904</c:v>
                </c:pt>
                <c:pt idx="169">
                  <c:v>1.3464768071754749</c:v>
                </c:pt>
                <c:pt idx="170">
                  <c:v>-0.9408266742993896</c:v>
                </c:pt>
                <c:pt idx="171">
                  <c:v>0.76296473694583522</c:v>
                </c:pt>
                <c:pt idx="172">
                  <c:v>-0.68067141178679158</c:v>
                </c:pt>
                <c:pt idx="173">
                  <c:v>0.65467329732790125</c:v>
                </c:pt>
                <c:pt idx="174">
                  <c:v>-0.67488859901487164</c:v>
                </c:pt>
                <c:pt idx="175">
                  <c:v>0.7490662350604973</c:v>
                </c:pt>
                <c:pt idx="176">
                  <c:v>-0.91133851606975735</c:v>
                </c:pt>
                <c:pt idx="177">
                  <c:v>1.2742092206555009</c:v>
                </c:pt>
                <c:pt idx="178">
                  <c:v>-2.387597922762648</c:v>
                </c:pt>
                <c:pt idx="179">
                  <c:v>41.120340000428818</c:v>
                </c:pt>
                <c:pt idx="180">
                  <c:v>2.6892524457472424</c:v>
                </c:pt>
                <c:pt idx="181">
                  <c:v>-1.3464768071735911</c:v>
                </c:pt>
                <c:pt idx="182">
                  <c:v>0.94082667429816613</c:v>
                </c:pt>
                <c:pt idx="183">
                  <c:v>-0.76296473694455447</c:v>
                </c:pt>
                <c:pt idx="184">
                  <c:v>0.68067141178628354</c:v>
                </c:pt>
                <c:pt idx="185">
                  <c:v>-0.65467329732684965</c:v>
                </c:pt>
                <c:pt idx="186">
                  <c:v>0.67488859901428011</c:v>
                </c:pt>
                <c:pt idx="187">
                  <c:v>-0.74906623505986136</c:v>
                </c:pt>
                <c:pt idx="188">
                  <c:v>0.9113385160686267</c:v>
                </c:pt>
                <c:pt idx="189">
                  <c:v>-1.2742092206530726</c:v>
                </c:pt>
                <c:pt idx="190">
                  <c:v>2.3875979227595123</c:v>
                </c:pt>
                <c:pt idx="191">
                  <c:v>-41.1203400004297</c:v>
                </c:pt>
                <c:pt idx="192">
                  <c:v>-2.6892524457433495</c:v>
                </c:pt>
                <c:pt idx="193">
                  <c:v>1.3464768071729774</c:v>
                </c:pt>
                <c:pt idx="194">
                  <c:v>-0.9408266742977256</c:v>
                </c:pt>
                <c:pt idx="195">
                  <c:v>0.76296473694440259</c:v>
                </c:pt>
                <c:pt idx="196">
                  <c:v>-0.68067141178623025</c:v>
                </c:pt>
                <c:pt idx="197">
                  <c:v>0.65467329732728907</c:v>
                </c:pt>
                <c:pt idx="198">
                  <c:v>-0.67488859901449505</c:v>
                </c:pt>
                <c:pt idx="199">
                  <c:v>0.74906623506055281</c:v>
                </c:pt>
                <c:pt idx="200">
                  <c:v>-0.91133851606948291</c:v>
                </c:pt>
                <c:pt idx="201">
                  <c:v>1.2742092206554956</c:v>
                </c:pt>
                <c:pt idx="202">
                  <c:v>-2.387597922764213</c:v>
                </c:pt>
                <c:pt idx="203">
                  <c:v>41.120340000428371</c:v>
                </c:pt>
                <c:pt idx="204">
                  <c:v>2.6892524457510723</c:v>
                </c:pt>
                <c:pt idx="205">
                  <c:v>-1.3464768071763507</c:v>
                </c:pt>
                <c:pt idx="206">
                  <c:v>0.94082667430110556</c:v>
                </c:pt>
                <c:pt idx="207">
                  <c:v>-0.76296473694609812</c:v>
                </c:pt>
                <c:pt idx="208">
                  <c:v>0.68067141178826773</c:v>
                </c:pt>
                <c:pt idx="209">
                  <c:v>-0.65467329732960333</c:v>
                </c:pt>
                <c:pt idx="210">
                  <c:v>0.67488859901642329</c:v>
                </c:pt>
                <c:pt idx="211">
                  <c:v>-0.74906623506257253</c:v>
                </c:pt>
                <c:pt idx="212">
                  <c:v>0.91133851607227889</c:v>
                </c:pt>
                <c:pt idx="213">
                  <c:v>-1.2742092206589719</c:v>
                </c:pt>
                <c:pt idx="214">
                  <c:v>2.387597922770202</c:v>
                </c:pt>
                <c:pt idx="215">
                  <c:v>-41.120340000426843</c:v>
                </c:pt>
                <c:pt idx="216">
                  <c:v>-2.6892524457589939</c:v>
                </c:pt>
                <c:pt idx="217">
                  <c:v>1.3464768071801769</c:v>
                </c:pt>
                <c:pt idx="218">
                  <c:v>-0.94082667430344991</c:v>
                </c:pt>
                <c:pt idx="219">
                  <c:v>0.76296473694913036</c:v>
                </c:pt>
                <c:pt idx="220">
                  <c:v>-0.68067141178967638</c:v>
                </c:pt>
                <c:pt idx="221">
                  <c:v>0.6546732973309537</c:v>
                </c:pt>
                <c:pt idx="222">
                  <c:v>-0.6748885990186908</c:v>
                </c:pt>
                <c:pt idx="223">
                  <c:v>0.74906623506455228</c:v>
                </c:pt>
                <c:pt idx="224">
                  <c:v>-0.91133851607493899</c:v>
                </c:pt>
                <c:pt idx="225">
                  <c:v>1.274209220662911</c:v>
                </c:pt>
                <c:pt idx="226">
                  <c:v>-2.3875979227765853</c:v>
                </c:pt>
                <c:pt idx="227">
                  <c:v>41.120340000425443</c:v>
                </c:pt>
                <c:pt idx="228">
                  <c:v>2.6892524457677913</c:v>
                </c:pt>
                <c:pt idx="229">
                  <c:v>-1.3464768071841728</c:v>
                </c:pt>
                <c:pt idx="230">
                  <c:v>0.94082667430573697</c:v>
                </c:pt>
                <c:pt idx="231">
                  <c:v>-0.76296473695118294</c:v>
                </c:pt>
                <c:pt idx="232">
                  <c:v>0.68067141179202562</c:v>
                </c:pt>
                <c:pt idx="233">
                  <c:v>-0.65467329733293289</c:v>
                </c:pt>
                <c:pt idx="234">
                  <c:v>0.67488859902020337</c:v>
                </c:pt>
                <c:pt idx="235">
                  <c:v>-0.74906623506702941</c:v>
                </c:pt>
                <c:pt idx="236">
                  <c:v>0.91133851607735572</c:v>
                </c:pt>
                <c:pt idx="237">
                  <c:v>-1.2742092206654423</c:v>
                </c:pt>
                <c:pt idx="238">
                  <c:v>2.3875979227839421</c:v>
                </c:pt>
                <c:pt idx="239">
                  <c:v>-41.120340000424179</c:v>
                </c:pt>
                <c:pt idx="240">
                  <c:v>-2.6892524457753142</c:v>
                </c:pt>
                <c:pt idx="241">
                  <c:v>1.3464768071879982</c:v>
                </c:pt>
                <c:pt idx="242">
                  <c:v>-0.94082667430886202</c:v>
                </c:pt>
                <c:pt idx="243">
                  <c:v>0.7629647369531245</c:v>
                </c:pt>
                <c:pt idx="244">
                  <c:v>-0.68067141179355328</c:v>
                </c:pt>
                <c:pt idx="245">
                  <c:v>0.65467329733520163</c:v>
                </c:pt>
                <c:pt idx="246">
                  <c:v>-0.67488859902162979</c:v>
                </c:pt>
                <c:pt idx="247">
                  <c:v>0.74906623506905046</c:v>
                </c:pt>
                <c:pt idx="248">
                  <c:v>-0.91133851607967031</c:v>
                </c:pt>
                <c:pt idx="249">
                  <c:v>1.2742092206693094</c:v>
                </c:pt>
                <c:pt idx="250">
                  <c:v>-2.3875979227893129</c:v>
                </c:pt>
                <c:pt idx="251">
                  <c:v>41.120340000422615</c:v>
                </c:pt>
                <c:pt idx="252">
                  <c:v>2.6892524457832376</c:v>
                </c:pt>
                <c:pt idx="253">
                  <c:v>-1.3464768071915785</c:v>
                </c:pt>
                <c:pt idx="254">
                  <c:v>0.94082667431120726</c:v>
                </c:pt>
                <c:pt idx="255">
                  <c:v>-0.76296473695550304</c:v>
                </c:pt>
                <c:pt idx="256">
                  <c:v>0.68067141179567603</c:v>
                </c:pt>
                <c:pt idx="257">
                  <c:v>-0.65467329733640522</c:v>
                </c:pt>
                <c:pt idx="258">
                  <c:v>0.67488859902444442</c:v>
                </c:pt>
                <c:pt idx="259">
                  <c:v>-0.74906623507064518</c:v>
                </c:pt>
                <c:pt idx="260">
                  <c:v>0.91133851608206928</c:v>
                </c:pt>
                <c:pt idx="261">
                  <c:v>-1.2742092206735061</c:v>
                </c:pt>
                <c:pt idx="262">
                  <c:v>2.3875979227955355</c:v>
                </c:pt>
                <c:pt idx="263">
                  <c:v>-41.120340000421216</c:v>
                </c:pt>
                <c:pt idx="264">
                  <c:v>-2.6892524457910936</c:v>
                </c:pt>
                <c:pt idx="265">
                  <c:v>1.3464768071957822</c:v>
                </c:pt>
                <c:pt idx="266">
                  <c:v>-0.94082667431387046</c:v>
                </c:pt>
                <c:pt idx="267">
                  <c:v>0.76296473695755296</c:v>
                </c:pt>
                <c:pt idx="268">
                  <c:v>-0.68067141179778012</c:v>
                </c:pt>
                <c:pt idx="269">
                  <c:v>0.654673297338775</c:v>
                </c:pt>
                <c:pt idx="270">
                  <c:v>-0.67488859902606002</c:v>
                </c:pt>
                <c:pt idx="271">
                  <c:v>0.74906623507315562</c:v>
                </c:pt>
                <c:pt idx="272">
                  <c:v>-0.91133851608486083</c:v>
                </c:pt>
                <c:pt idx="273">
                  <c:v>1.2742092206757523</c:v>
                </c:pt>
                <c:pt idx="274">
                  <c:v>-2.3875979228027493</c:v>
                </c:pt>
                <c:pt idx="275">
                  <c:v>41.120340000419901</c:v>
                </c:pt>
                <c:pt idx="276">
                  <c:v>2.6892524457989881</c:v>
                </c:pt>
                <c:pt idx="277">
                  <c:v>-1.3464768071996192</c:v>
                </c:pt>
                <c:pt idx="278">
                  <c:v>0.94082667431637468</c:v>
                </c:pt>
                <c:pt idx="279">
                  <c:v>-0.76296473695954514</c:v>
                </c:pt>
                <c:pt idx="280">
                  <c:v>0.68067141179927759</c:v>
                </c:pt>
                <c:pt idx="281">
                  <c:v>-0.65467329734045732</c:v>
                </c:pt>
                <c:pt idx="282">
                  <c:v>0.6748885990274216</c:v>
                </c:pt>
                <c:pt idx="283">
                  <c:v>-0.74906623507485515</c:v>
                </c:pt>
                <c:pt idx="284">
                  <c:v>0.91133851608780514</c:v>
                </c:pt>
                <c:pt idx="285">
                  <c:v>-1.2742092206794489</c:v>
                </c:pt>
                <c:pt idx="286">
                  <c:v>2.3875979228081192</c:v>
                </c:pt>
                <c:pt idx="287">
                  <c:v>-41.120340000418416</c:v>
                </c:pt>
                <c:pt idx="288">
                  <c:v>-2.6892524458067797</c:v>
                </c:pt>
                <c:pt idx="289">
                  <c:v>1.3464768072030031</c:v>
                </c:pt>
                <c:pt idx="290">
                  <c:v>-0.94082667431906675</c:v>
                </c:pt>
                <c:pt idx="291">
                  <c:v>0.76296473696192191</c:v>
                </c:pt>
                <c:pt idx="292">
                  <c:v>-0.68067141180132751</c:v>
                </c:pt>
                <c:pt idx="293">
                  <c:v>0.65467329734243973</c:v>
                </c:pt>
                <c:pt idx="294">
                  <c:v>-0.67488859903015452</c:v>
                </c:pt>
                <c:pt idx="295">
                  <c:v>0.74906623507712222</c:v>
                </c:pt>
                <c:pt idx="296">
                  <c:v>-0.91133851609000338</c:v>
                </c:pt>
                <c:pt idx="297">
                  <c:v>1.2742092206834634</c:v>
                </c:pt>
                <c:pt idx="298">
                  <c:v>-2.3875979228143431</c:v>
                </c:pt>
                <c:pt idx="299">
                  <c:v>41.120340000417023</c:v>
                </c:pt>
                <c:pt idx="300">
                  <c:v>2.6892524458146361</c:v>
                </c:pt>
                <c:pt idx="301">
                  <c:v>-1.3464768072075852</c:v>
                </c:pt>
                <c:pt idx="302">
                  <c:v>0.94082667432162781</c:v>
                </c:pt>
                <c:pt idx="303">
                  <c:v>-0.76296473696416633</c:v>
                </c:pt>
                <c:pt idx="304">
                  <c:v>0.68067141180363677</c:v>
                </c:pt>
                <c:pt idx="305">
                  <c:v>-0.65467329734471236</c:v>
                </c:pt>
                <c:pt idx="306">
                  <c:v>0.67488859903158094</c:v>
                </c:pt>
                <c:pt idx="307">
                  <c:v>-0.74906623507963177</c:v>
                </c:pt>
                <c:pt idx="308">
                  <c:v>0.91133851609249916</c:v>
                </c:pt>
                <c:pt idx="309">
                  <c:v>-1.2742092206865534</c:v>
                </c:pt>
                <c:pt idx="310">
                  <c:v>2.387597922820953</c:v>
                </c:pt>
                <c:pt idx="311">
                  <c:v>-41.120340000415716</c:v>
                </c:pt>
                <c:pt idx="312">
                  <c:v>-2.6892524458231861</c:v>
                </c:pt>
                <c:pt idx="313">
                  <c:v>1.3464768072113582</c:v>
                </c:pt>
                <c:pt idx="314">
                  <c:v>-0.94082667432443934</c:v>
                </c:pt>
                <c:pt idx="315">
                  <c:v>0.76296473696591693</c:v>
                </c:pt>
                <c:pt idx="316">
                  <c:v>-0.6806714118052648</c:v>
                </c:pt>
                <c:pt idx="317">
                  <c:v>0.65467329734649193</c:v>
                </c:pt>
                <c:pt idx="318">
                  <c:v>-0.67488859903321785</c:v>
                </c:pt>
                <c:pt idx="319">
                  <c:v>0.74906623508158754</c:v>
                </c:pt>
                <c:pt idx="320">
                  <c:v>-0.91133851609521344</c:v>
                </c:pt>
                <c:pt idx="321">
                  <c:v>1.2742092206904463</c:v>
                </c:pt>
                <c:pt idx="322">
                  <c:v>-2.3875979228270321</c:v>
                </c:pt>
                <c:pt idx="323">
                  <c:v>41.120340000414231</c:v>
                </c:pt>
                <c:pt idx="324">
                  <c:v>2.6892524458314844</c:v>
                </c:pt>
                <c:pt idx="325">
                  <c:v>-1.3464768072151356</c:v>
                </c:pt>
                <c:pt idx="326">
                  <c:v>0.94082667432713096</c:v>
                </c:pt>
                <c:pt idx="327">
                  <c:v>-0.76296473696817113</c:v>
                </c:pt>
                <c:pt idx="328">
                  <c:v>0.68067141180747015</c:v>
                </c:pt>
                <c:pt idx="329">
                  <c:v>-0.65467329734828172</c:v>
                </c:pt>
                <c:pt idx="330">
                  <c:v>0.67488859903609644</c:v>
                </c:pt>
                <c:pt idx="331">
                  <c:v>-0.74906623508359838</c:v>
                </c:pt>
                <c:pt idx="332">
                  <c:v>0.91133851609701999</c:v>
                </c:pt>
                <c:pt idx="333">
                  <c:v>-1.2742092206937725</c:v>
                </c:pt>
                <c:pt idx="334">
                  <c:v>2.3875979228333422</c:v>
                </c:pt>
                <c:pt idx="335">
                  <c:v>-41.12034000041281</c:v>
                </c:pt>
                <c:pt idx="336">
                  <c:v>-2.6892524458389504</c:v>
                </c:pt>
                <c:pt idx="337">
                  <c:v>1.346476807219207</c:v>
                </c:pt>
                <c:pt idx="338">
                  <c:v>-0.94082667433008949</c:v>
                </c:pt>
                <c:pt idx="339">
                  <c:v>0.76296473697090939</c:v>
                </c:pt>
                <c:pt idx="340">
                  <c:v>-0.68067141180899693</c:v>
                </c:pt>
                <c:pt idx="341">
                  <c:v>0.65467329734919233</c:v>
                </c:pt>
                <c:pt idx="342">
                  <c:v>-0.67488859903731324</c:v>
                </c:pt>
                <c:pt idx="343">
                  <c:v>0.74906623508530767</c:v>
                </c:pt>
                <c:pt idx="344">
                  <c:v>-0.91133851609938255</c:v>
                </c:pt>
                <c:pt idx="345">
                  <c:v>1.2742092206968891</c:v>
                </c:pt>
                <c:pt idx="346">
                  <c:v>-2.3875979228393924</c:v>
                </c:pt>
                <c:pt idx="347">
                  <c:v>41.120340000411417</c:v>
                </c:pt>
                <c:pt idx="348">
                  <c:v>2.6892524458477025</c:v>
                </c:pt>
                <c:pt idx="349">
                  <c:v>-1.346476807222011</c:v>
                </c:pt>
                <c:pt idx="350">
                  <c:v>0.94082667433260792</c:v>
                </c:pt>
                <c:pt idx="351">
                  <c:v>-0.7629647369726511</c:v>
                </c:pt>
                <c:pt idx="352">
                  <c:v>0.68067141181107083</c:v>
                </c:pt>
                <c:pt idx="353">
                  <c:v>-0.65467329735174762</c:v>
                </c:pt>
                <c:pt idx="354">
                  <c:v>0.67488859903972109</c:v>
                </c:pt>
                <c:pt idx="355">
                  <c:v>-0.74906623508746373</c:v>
                </c:pt>
                <c:pt idx="356">
                  <c:v>0.91133851610234196</c:v>
                </c:pt>
                <c:pt idx="357">
                  <c:v>-1.2742092207001727</c:v>
                </c:pt>
                <c:pt idx="358">
                  <c:v>2.3875979228454747</c:v>
                </c:pt>
                <c:pt idx="359">
                  <c:v>-41.120340000409961</c:v>
                </c:pt>
                <c:pt idx="360">
                  <c:v>-2.6892524458553568</c:v>
                </c:pt>
                <c:pt idx="361">
                  <c:v>1.3464768072270905</c:v>
                </c:pt>
                <c:pt idx="362">
                  <c:v>-0.94082667433502154</c:v>
                </c:pt>
                <c:pt idx="363">
                  <c:v>0.76296473697427469</c:v>
                </c:pt>
                <c:pt idx="364">
                  <c:v>-0.68067141181322643</c:v>
                </c:pt>
                <c:pt idx="365">
                  <c:v>0.65467329735344004</c:v>
                </c:pt>
                <c:pt idx="366">
                  <c:v>-0.67488859904147169</c:v>
                </c:pt>
                <c:pt idx="367">
                  <c:v>0.74906623508995773</c:v>
                </c:pt>
                <c:pt idx="368">
                  <c:v>-0.91133851610407568</c:v>
                </c:pt>
                <c:pt idx="369">
                  <c:v>1.2742092207038445</c:v>
                </c:pt>
                <c:pt idx="370">
                  <c:v>-2.3875979228516897</c:v>
                </c:pt>
                <c:pt idx="371">
                  <c:v>41.12034000040854</c:v>
                </c:pt>
                <c:pt idx="372">
                  <c:v>2.6892524458631506</c:v>
                </c:pt>
                <c:pt idx="373">
                  <c:v>-1.3464768072317606</c:v>
                </c:pt>
                <c:pt idx="374">
                  <c:v>0.94082667433879408</c:v>
                </c:pt>
                <c:pt idx="375">
                  <c:v>-0.76296473697789047</c:v>
                </c:pt>
                <c:pt idx="376">
                  <c:v>0.6806714118148518</c:v>
                </c:pt>
                <c:pt idx="377">
                  <c:v>-0.65467329735589785</c:v>
                </c:pt>
                <c:pt idx="378">
                  <c:v>0.67488859904310683</c:v>
                </c:pt>
                <c:pt idx="379">
                  <c:v>-0.7490662350919215</c:v>
                </c:pt>
                <c:pt idx="380">
                  <c:v>0.91133851610759997</c:v>
                </c:pt>
                <c:pt idx="381">
                  <c:v>-1.2742092207079576</c:v>
                </c:pt>
                <c:pt idx="382">
                  <c:v>2.3875979228577666</c:v>
                </c:pt>
                <c:pt idx="383">
                  <c:v>-41.12034000040682</c:v>
                </c:pt>
                <c:pt idx="384">
                  <c:v>-2.6892524458708049</c:v>
                </c:pt>
                <c:pt idx="385">
                  <c:v>1.3464768072333984</c:v>
                </c:pt>
                <c:pt idx="386">
                  <c:v>-0.94082667434003575</c:v>
                </c:pt>
                <c:pt idx="387">
                  <c:v>0.76296473697751033</c:v>
                </c:pt>
                <c:pt idx="388">
                  <c:v>-0.6806714118146342</c:v>
                </c:pt>
                <c:pt idx="389">
                  <c:v>0.65467329735547275</c:v>
                </c:pt>
                <c:pt idx="390">
                  <c:v>-0.67488859904190246</c:v>
                </c:pt>
                <c:pt idx="391">
                  <c:v>0.749066235090035</c:v>
                </c:pt>
                <c:pt idx="392">
                  <c:v>-0.91133851610420447</c:v>
                </c:pt>
                <c:pt idx="393">
                  <c:v>1.2742092207030984</c:v>
                </c:pt>
                <c:pt idx="394">
                  <c:v>-2.3875979228494555</c:v>
                </c:pt>
                <c:pt idx="395">
                  <c:v>41.12034000040984</c:v>
                </c:pt>
                <c:pt idx="396">
                  <c:v>2.6892524458553613</c:v>
                </c:pt>
                <c:pt idx="397">
                  <c:v>-1.3464768072262885</c:v>
                </c:pt>
                <c:pt idx="398">
                  <c:v>0.94082667433334732</c:v>
                </c:pt>
                <c:pt idx="399">
                  <c:v>-0.76296473697323997</c:v>
                </c:pt>
                <c:pt idx="400">
                  <c:v>0.68067141181172541</c:v>
                </c:pt>
                <c:pt idx="401">
                  <c:v>-0.65467329735119639</c:v>
                </c:pt>
                <c:pt idx="402">
                  <c:v>0.67488859903903542</c:v>
                </c:pt>
                <c:pt idx="403">
                  <c:v>-0.7490662350858881</c:v>
                </c:pt>
                <c:pt idx="404">
                  <c:v>0.9113385160997387</c:v>
                </c:pt>
                <c:pt idx="405">
                  <c:v>-1.2742092206956421</c:v>
                </c:pt>
                <c:pt idx="406">
                  <c:v>2.3875979228374944</c:v>
                </c:pt>
                <c:pt idx="407">
                  <c:v>-41.120340000412398</c:v>
                </c:pt>
                <c:pt idx="408">
                  <c:v>-2.6892524458395135</c:v>
                </c:pt>
                <c:pt idx="409">
                  <c:v>1.3464768072186564</c:v>
                </c:pt>
                <c:pt idx="410">
                  <c:v>-0.94082667432822964</c:v>
                </c:pt>
                <c:pt idx="411">
                  <c:v>0.7629647369688124</c:v>
                </c:pt>
                <c:pt idx="412">
                  <c:v>-0.68067141180855018</c:v>
                </c:pt>
                <c:pt idx="413">
                  <c:v>0.65467329734807411</c:v>
                </c:pt>
                <c:pt idx="414">
                  <c:v>-0.67488859903445952</c:v>
                </c:pt>
                <c:pt idx="415">
                  <c:v>0.74906623508112169</c:v>
                </c:pt>
                <c:pt idx="416">
                  <c:v>-0.91133851609538219</c:v>
                </c:pt>
                <c:pt idx="417">
                  <c:v>1.2742092206887232</c:v>
                </c:pt>
                <c:pt idx="418">
                  <c:v>-2.3875979228238973</c:v>
                </c:pt>
                <c:pt idx="419">
                  <c:v>41.120340000415055</c:v>
                </c:pt>
                <c:pt idx="420">
                  <c:v>2.689252445823592</c:v>
                </c:pt>
                <c:pt idx="421">
                  <c:v>-1.3464768072100153</c:v>
                </c:pt>
                <c:pt idx="422">
                  <c:v>0.94082667432409295</c:v>
                </c:pt>
                <c:pt idx="423">
                  <c:v>-0.76296473696534139</c:v>
                </c:pt>
                <c:pt idx="424">
                  <c:v>0.68067141180367319</c:v>
                </c:pt>
                <c:pt idx="425">
                  <c:v>-0.6546732973441729</c:v>
                </c:pt>
                <c:pt idx="426">
                  <c:v>0.67488859903104181</c:v>
                </c:pt>
                <c:pt idx="427">
                  <c:v>-0.74906623507838344</c:v>
                </c:pt>
                <c:pt idx="428">
                  <c:v>0.91133851608890204</c:v>
                </c:pt>
                <c:pt idx="429">
                  <c:v>-1.2742092206821392</c:v>
                </c:pt>
                <c:pt idx="430">
                  <c:v>2.3875979228119362</c:v>
                </c:pt>
                <c:pt idx="431">
                  <c:v>-41.120340000418061</c:v>
                </c:pt>
                <c:pt idx="432">
                  <c:v>-2.6892524458082629</c:v>
                </c:pt>
                <c:pt idx="433">
                  <c:v>1.3464768072020519</c:v>
                </c:pt>
                <c:pt idx="434">
                  <c:v>-0.94082667431783662</c:v>
                </c:pt>
                <c:pt idx="435">
                  <c:v>0.76296473696093869</c:v>
                </c:pt>
                <c:pt idx="436">
                  <c:v>-0.68067141179987178</c:v>
                </c:pt>
                <c:pt idx="437">
                  <c:v>0.65467329733951218</c:v>
                </c:pt>
                <c:pt idx="438">
                  <c:v>-0.67488859902835419</c:v>
                </c:pt>
                <c:pt idx="439">
                  <c:v>0.74906623507405889</c:v>
                </c:pt>
                <c:pt idx="440">
                  <c:v>-0.91133851608483774</c:v>
                </c:pt>
                <c:pt idx="441">
                  <c:v>1.2742092206753863</c:v>
                </c:pt>
                <c:pt idx="442">
                  <c:v>-2.3875979227993871</c:v>
                </c:pt>
                <c:pt idx="443">
                  <c:v>41.120340000420853</c:v>
                </c:pt>
                <c:pt idx="444">
                  <c:v>2.6892524457907885</c:v>
                </c:pt>
                <c:pt idx="445">
                  <c:v>-1.3464768071955868</c:v>
                </c:pt>
                <c:pt idx="446">
                  <c:v>0.94082667431340639</c:v>
                </c:pt>
                <c:pt idx="447">
                  <c:v>-0.76296473695578637</c:v>
                </c:pt>
                <c:pt idx="448">
                  <c:v>0.68067141179716195</c:v>
                </c:pt>
                <c:pt idx="449">
                  <c:v>-0.65467329733677426</c:v>
                </c:pt>
                <c:pt idx="450">
                  <c:v>0.67488859902333509</c:v>
                </c:pt>
                <c:pt idx="451">
                  <c:v>-0.74906623507058434</c:v>
                </c:pt>
                <c:pt idx="452">
                  <c:v>0.91133851608084537</c:v>
                </c:pt>
                <c:pt idx="453">
                  <c:v>-1.2742092206676938</c:v>
                </c:pt>
                <c:pt idx="454">
                  <c:v>2.3875979227868189</c:v>
                </c:pt>
                <c:pt idx="455">
                  <c:v>-41.120340000423489</c:v>
                </c:pt>
                <c:pt idx="456">
                  <c:v>-2.6892524457762335</c:v>
                </c:pt>
                <c:pt idx="457">
                  <c:v>1.346476807187722</c:v>
                </c:pt>
                <c:pt idx="458">
                  <c:v>-0.94082667430782196</c:v>
                </c:pt>
                <c:pt idx="459">
                  <c:v>0.76296473695231892</c:v>
                </c:pt>
                <c:pt idx="460">
                  <c:v>-0.68067141179179913</c:v>
                </c:pt>
                <c:pt idx="461">
                  <c:v>0.65467329733287605</c:v>
                </c:pt>
                <c:pt idx="462">
                  <c:v>-0.67488859901959319</c:v>
                </c:pt>
                <c:pt idx="463">
                  <c:v>0.74906623506570469</c:v>
                </c:pt>
                <c:pt idx="464">
                  <c:v>-0.9113385160752614</c:v>
                </c:pt>
                <c:pt idx="465">
                  <c:v>1.2742092206623266</c:v>
                </c:pt>
                <c:pt idx="466">
                  <c:v>-2.387597922775325</c:v>
                </c:pt>
                <c:pt idx="467">
                  <c:v>41.120340000426602</c:v>
                </c:pt>
                <c:pt idx="468">
                  <c:v>2.6892524457604248</c:v>
                </c:pt>
                <c:pt idx="469">
                  <c:v>-1.3464768071794451</c:v>
                </c:pt>
                <c:pt idx="470">
                  <c:v>0.94082667430189026</c:v>
                </c:pt>
                <c:pt idx="471">
                  <c:v>-0.76296473694791445</c:v>
                </c:pt>
                <c:pt idx="472">
                  <c:v>0.68067141178925361</c:v>
                </c:pt>
                <c:pt idx="473">
                  <c:v>-0.6546732973297672</c:v>
                </c:pt>
                <c:pt idx="474">
                  <c:v>0.67488859901690468</c:v>
                </c:pt>
                <c:pt idx="475">
                  <c:v>-0.74906623506160397</c:v>
                </c:pt>
                <c:pt idx="476">
                  <c:v>0.91133851607086225</c:v>
                </c:pt>
                <c:pt idx="477">
                  <c:v>-1.2742092206541882</c:v>
                </c:pt>
                <c:pt idx="478">
                  <c:v>2.3875979227621267</c:v>
                </c:pt>
                <c:pt idx="479">
                  <c:v>-41.120340000429152</c:v>
                </c:pt>
                <c:pt idx="480">
                  <c:v>-2.6892524457444682</c:v>
                </c:pt>
                <c:pt idx="481">
                  <c:v>1.3464768071725883</c:v>
                </c:pt>
                <c:pt idx="482">
                  <c:v>-0.94082667429681521</c:v>
                </c:pt>
                <c:pt idx="483">
                  <c:v>0.76296473694360145</c:v>
                </c:pt>
                <c:pt idx="484">
                  <c:v>-0.6806714117853101</c:v>
                </c:pt>
                <c:pt idx="485">
                  <c:v>0.65467329732586921</c:v>
                </c:pt>
                <c:pt idx="486">
                  <c:v>-0.67488859901159781</c:v>
                </c:pt>
                <c:pt idx="487">
                  <c:v>0.74906623505792513</c:v>
                </c:pt>
                <c:pt idx="488">
                  <c:v>-0.91133851606554384</c:v>
                </c:pt>
                <c:pt idx="489">
                  <c:v>1.274209220648288</c:v>
                </c:pt>
                <c:pt idx="490">
                  <c:v>-2.3875979227486819</c:v>
                </c:pt>
                <c:pt idx="491">
                  <c:v>41.120340000431781</c:v>
                </c:pt>
                <c:pt idx="492">
                  <c:v>2.6892524457276323</c:v>
                </c:pt>
                <c:pt idx="493">
                  <c:v>-1.3464768071640547</c:v>
                </c:pt>
                <c:pt idx="494">
                  <c:v>0.94082667429231703</c:v>
                </c:pt>
                <c:pt idx="495">
                  <c:v>-0.76296473693930267</c:v>
                </c:pt>
                <c:pt idx="496">
                  <c:v>0.68067141177997303</c:v>
                </c:pt>
                <c:pt idx="497">
                  <c:v>-0.65467329732264568</c:v>
                </c:pt>
                <c:pt idx="498">
                  <c:v>0.67488859900926723</c:v>
                </c:pt>
                <c:pt idx="499">
                  <c:v>-0.74906623505318359</c:v>
                </c:pt>
                <c:pt idx="500">
                  <c:v>0.91133851606069172</c:v>
                </c:pt>
                <c:pt idx="501">
                  <c:v>-1.2742092206420947</c:v>
                </c:pt>
                <c:pt idx="502">
                  <c:v>2.3875979227370481</c:v>
                </c:pt>
                <c:pt idx="503">
                  <c:v>-41.120340000434837</c:v>
                </c:pt>
                <c:pt idx="504">
                  <c:v>-2.6892524457130635</c:v>
                </c:pt>
                <c:pt idx="505">
                  <c:v>1.3464768071571509</c:v>
                </c:pt>
                <c:pt idx="506">
                  <c:v>-0.94082667428594613</c:v>
                </c:pt>
                <c:pt idx="507">
                  <c:v>0.76296473693574551</c:v>
                </c:pt>
                <c:pt idx="508">
                  <c:v>-0.68067141177766466</c:v>
                </c:pt>
                <c:pt idx="509">
                  <c:v>0.65467329731769186</c:v>
                </c:pt>
                <c:pt idx="510">
                  <c:v>-0.67488859900557507</c:v>
                </c:pt>
                <c:pt idx="511">
                  <c:v>0.74906623504964287</c:v>
                </c:pt>
                <c:pt idx="512">
                  <c:v>-0.91133851605447269</c:v>
                </c:pt>
                <c:pt idx="513">
                  <c:v>1.2742092206351767</c:v>
                </c:pt>
                <c:pt idx="514">
                  <c:v>-2.3875979227244697</c:v>
                </c:pt>
                <c:pt idx="515">
                  <c:v>41.120340000437466</c:v>
                </c:pt>
                <c:pt idx="516">
                  <c:v>2.6892524456955664</c:v>
                </c:pt>
                <c:pt idx="517">
                  <c:v>-1.3464768071496271</c:v>
                </c:pt>
                <c:pt idx="518">
                  <c:v>0.94082667428112421</c:v>
                </c:pt>
                <c:pt idx="519">
                  <c:v>-0.76296473692997235</c:v>
                </c:pt>
                <c:pt idx="520">
                  <c:v>0.6806714117738899</c:v>
                </c:pt>
                <c:pt idx="521">
                  <c:v>-0.65467329731563895</c:v>
                </c:pt>
                <c:pt idx="522">
                  <c:v>0.67488859900127274</c:v>
                </c:pt>
                <c:pt idx="523">
                  <c:v>-0.74906623504611858</c:v>
                </c:pt>
                <c:pt idx="524">
                  <c:v>0.91133851605048122</c:v>
                </c:pt>
                <c:pt idx="525">
                  <c:v>-1.2742092206275908</c:v>
                </c:pt>
                <c:pt idx="526">
                  <c:v>2.3875979227123558</c:v>
                </c:pt>
                <c:pt idx="527">
                  <c:v>-41.12034000044023</c:v>
                </c:pt>
                <c:pt idx="528">
                  <c:v>-2.6892524456812965</c:v>
                </c:pt>
                <c:pt idx="529">
                  <c:v>1.3464768071413236</c:v>
                </c:pt>
                <c:pt idx="530">
                  <c:v>-0.94082667427683475</c:v>
                </c:pt>
                <c:pt idx="531">
                  <c:v>0.76296473692639744</c:v>
                </c:pt>
                <c:pt idx="532">
                  <c:v>-0.68067141176932733</c:v>
                </c:pt>
                <c:pt idx="533">
                  <c:v>0.65467329731222856</c:v>
                </c:pt>
                <c:pt idx="534">
                  <c:v>-0.67488859899757969</c:v>
                </c:pt>
                <c:pt idx="535">
                  <c:v>0.74906623504088721</c:v>
                </c:pt>
                <c:pt idx="536">
                  <c:v>-0.91133851604516192</c:v>
                </c:pt>
                <c:pt idx="537">
                  <c:v>1.2742092206206745</c:v>
                </c:pt>
                <c:pt idx="538">
                  <c:v>-2.387597922699642</c:v>
                </c:pt>
                <c:pt idx="539">
                  <c:v>41.120340000442951</c:v>
                </c:pt>
                <c:pt idx="540">
                  <c:v>2.6892524456657183</c:v>
                </c:pt>
                <c:pt idx="541">
                  <c:v>-1.3464768071337989</c:v>
                </c:pt>
                <c:pt idx="542">
                  <c:v>0.94082667427011391</c:v>
                </c:pt>
                <c:pt idx="543">
                  <c:v>-0.76296473692209776</c:v>
                </c:pt>
                <c:pt idx="544">
                  <c:v>0.68067141176555257</c:v>
                </c:pt>
                <c:pt idx="545">
                  <c:v>-0.65467329730727453</c:v>
                </c:pt>
                <c:pt idx="546">
                  <c:v>0.67488859899498976</c:v>
                </c:pt>
                <c:pt idx="547">
                  <c:v>-0.74906623503776659</c:v>
                </c:pt>
                <c:pt idx="548">
                  <c:v>0.91133851604049632</c:v>
                </c:pt>
                <c:pt idx="549">
                  <c:v>-1.2742092206146092</c:v>
                </c:pt>
                <c:pt idx="550">
                  <c:v>2.3875979226881783</c:v>
                </c:pt>
                <c:pt idx="551">
                  <c:v>-41.120340000445935</c:v>
                </c:pt>
                <c:pt idx="552">
                  <c:v>-2.6892524456491529</c:v>
                </c:pt>
                <c:pt idx="553">
                  <c:v>1.3464768071264492</c:v>
                </c:pt>
                <c:pt idx="554">
                  <c:v>-0.94082667426553668</c:v>
                </c:pt>
                <c:pt idx="555">
                  <c:v>0.76296473691840649</c:v>
                </c:pt>
                <c:pt idx="556">
                  <c:v>-0.68067141176338541</c:v>
                </c:pt>
                <c:pt idx="557">
                  <c:v>0.65467329730404877</c:v>
                </c:pt>
                <c:pt idx="558">
                  <c:v>-0.67488859898975839</c:v>
                </c:pt>
                <c:pt idx="559">
                  <c:v>0.74906623503445058</c:v>
                </c:pt>
                <c:pt idx="560">
                  <c:v>-0.91133851603468941</c:v>
                </c:pt>
                <c:pt idx="561">
                  <c:v>1.2742092206066911</c:v>
                </c:pt>
                <c:pt idx="562">
                  <c:v>-2.3875979226739283</c:v>
                </c:pt>
                <c:pt idx="563">
                  <c:v>41.120340000448479</c:v>
                </c:pt>
                <c:pt idx="564">
                  <c:v>2.6892524456336879</c:v>
                </c:pt>
                <c:pt idx="565">
                  <c:v>-1.3464768071186111</c:v>
                </c:pt>
                <c:pt idx="566">
                  <c:v>0.9408266742607152</c:v>
                </c:pt>
                <c:pt idx="567">
                  <c:v>-0.7629647369134771</c:v>
                </c:pt>
                <c:pt idx="568">
                  <c:v>0.68067141175776325</c:v>
                </c:pt>
                <c:pt idx="569">
                  <c:v>-0.65467329729985935</c:v>
                </c:pt>
                <c:pt idx="570">
                  <c:v>0.67488859898711961</c:v>
                </c:pt>
                <c:pt idx="571">
                  <c:v>-0.74906623502878622</c:v>
                </c:pt>
                <c:pt idx="572">
                  <c:v>0.91133851603118554</c:v>
                </c:pt>
                <c:pt idx="573">
                  <c:v>-1.2742092205996416</c:v>
                </c:pt>
                <c:pt idx="574">
                  <c:v>2.3875979226633484</c:v>
                </c:pt>
                <c:pt idx="575">
                  <c:v>-41.120340000451321</c:v>
                </c:pt>
                <c:pt idx="576">
                  <c:v>-2.6892524456173894</c:v>
                </c:pt>
                <c:pt idx="577">
                  <c:v>1.3464768071106201</c:v>
                </c:pt>
                <c:pt idx="578">
                  <c:v>-0.94082667425452815</c:v>
                </c:pt>
                <c:pt idx="579">
                  <c:v>0.76296473691031075</c:v>
                </c:pt>
                <c:pt idx="580">
                  <c:v>-0.68067141175476298</c:v>
                </c:pt>
                <c:pt idx="581">
                  <c:v>0.65467329729704138</c:v>
                </c:pt>
                <c:pt idx="582">
                  <c:v>-0.67488859898318321</c:v>
                </c:pt>
                <c:pt idx="583">
                  <c:v>0.74906623502546887</c:v>
                </c:pt>
                <c:pt idx="584">
                  <c:v>-0.91133851602573479</c:v>
                </c:pt>
                <c:pt idx="585">
                  <c:v>1.2742092205931899</c:v>
                </c:pt>
                <c:pt idx="586">
                  <c:v>-2.3875979226491002</c:v>
                </c:pt>
                <c:pt idx="587">
                  <c:v>41.12034000045432</c:v>
                </c:pt>
                <c:pt idx="588">
                  <c:v>2.6892524456025848</c:v>
                </c:pt>
                <c:pt idx="589">
                  <c:v>-1.3464768071043345</c:v>
                </c:pt>
                <c:pt idx="590">
                  <c:v>0.94082667424970623</c:v>
                </c:pt>
                <c:pt idx="591">
                  <c:v>-0.76296473690412814</c:v>
                </c:pt>
                <c:pt idx="592">
                  <c:v>0.6806714117512751</c:v>
                </c:pt>
                <c:pt idx="593">
                  <c:v>-0.65467329729285251</c:v>
                </c:pt>
                <c:pt idx="594">
                  <c:v>0.67488859897889153</c:v>
                </c:pt>
                <c:pt idx="595">
                  <c:v>-0.74906623502049285</c:v>
                </c:pt>
                <c:pt idx="596">
                  <c:v>0.91133851602011529</c:v>
                </c:pt>
                <c:pt idx="597">
                  <c:v>-1.2742092205859938</c:v>
                </c:pt>
                <c:pt idx="598">
                  <c:v>2.3875979226391353</c:v>
                </c:pt>
                <c:pt idx="599">
                  <c:v>-41.120340000457013</c:v>
                </c:pt>
                <c:pt idx="600">
                  <c:v>-2.6892524455860984</c:v>
                </c:pt>
                <c:pt idx="601">
                  <c:v>1.3464768070955646</c:v>
                </c:pt>
                <c:pt idx="602">
                  <c:v>-0.94082667424400634</c:v>
                </c:pt>
                <c:pt idx="603">
                  <c:v>0.76296473690098132</c:v>
                </c:pt>
                <c:pt idx="604">
                  <c:v>-0.68067141174711843</c:v>
                </c:pt>
                <c:pt idx="605">
                  <c:v>0.65467329729118673</c:v>
                </c:pt>
                <c:pt idx="606">
                  <c:v>-0.67488859897574027</c:v>
                </c:pt>
                <c:pt idx="607">
                  <c:v>0.74906623501646985</c:v>
                </c:pt>
                <c:pt idx="608">
                  <c:v>-0.91133851601654037</c:v>
                </c:pt>
                <c:pt idx="609">
                  <c:v>1.274209220579543</c:v>
                </c:pt>
                <c:pt idx="610">
                  <c:v>-2.3875979226247521</c:v>
                </c:pt>
                <c:pt idx="611">
                  <c:v>41.120340000459734</c:v>
                </c:pt>
                <c:pt idx="612">
                  <c:v>2.689252445571289</c:v>
                </c:pt>
                <c:pt idx="613">
                  <c:v>-1.3464768070888988</c:v>
                </c:pt>
                <c:pt idx="614">
                  <c:v>0.94082667423918442</c:v>
                </c:pt>
                <c:pt idx="615">
                  <c:v>-0.76296473689753608</c:v>
                </c:pt>
                <c:pt idx="616">
                  <c:v>0.68067141174363144</c:v>
                </c:pt>
                <c:pt idx="617">
                  <c:v>-0.65467329728545409</c:v>
                </c:pt>
                <c:pt idx="618">
                  <c:v>0.6748885989719291</c:v>
                </c:pt>
                <c:pt idx="619">
                  <c:v>-0.74906623501149472</c:v>
                </c:pt>
                <c:pt idx="620">
                  <c:v>0.91133851600983462</c:v>
                </c:pt>
                <c:pt idx="621">
                  <c:v>-1.2742092205724918</c:v>
                </c:pt>
                <c:pt idx="622">
                  <c:v>2.3875979226128496</c:v>
                </c:pt>
                <c:pt idx="623">
                  <c:v>-41.120340000462448</c:v>
                </c:pt>
                <c:pt idx="624">
                  <c:v>-2.6892524455549935</c:v>
                </c:pt>
                <c:pt idx="625">
                  <c:v>1.3464768070797382</c:v>
                </c:pt>
                <c:pt idx="626">
                  <c:v>-0.94082667423299782</c:v>
                </c:pt>
                <c:pt idx="627">
                  <c:v>0.76296473689310762</c:v>
                </c:pt>
                <c:pt idx="628">
                  <c:v>-0.68067141173937351</c:v>
                </c:pt>
                <c:pt idx="629">
                  <c:v>0.65467329728262214</c:v>
                </c:pt>
                <c:pt idx="630">
                  <c:v>-0.67488859896774489</c:v>
                </c:pt>
                <c:pt idx="631">
                  <c:v>0.74906623500869074</c:v>
                </c:pt>
                <c:pt idx="632">
                  <c:v>-0.91133851600633164</c:v>
                </c:pt>
                <c:pt idx="633">
                  <c:v>1.274209220567057</c:v>
                </c:pt>
                <c:pt idx="634">
                  <c:v>-2.3875979226000608</c:v>
                </c:pt>
                <c:pt idx="635">
                  <c:v>41.12034000046539</c:v>
                </c:pt>
                <c:pt idx="636">
                  <c:v>2.689252445537976</c:v>
                </c:pt>
                <c:pt idx="637">
                  <c:v>-1.3464768070740787</c:v>
                </c:pt>
                <c:pt idx="638">
                  <c:v>0.94082667422817634</c:v>
                </c:pt>
                <c:pt idx="639">
                  <c:v>-0.762964736888188</c:v>
                </c:pt>
                <c:pt idx="640">
                  <c:v>0.68067141173740531</c:v>
                </c:pt>
                <c:pt idx="641">
                  <c:v>-0.65467329727999091</c:v>
                </c:pt>
                <c:pt idx="642">
                  <c:v>0.67488859896422504</c:v>
                </c:pt>
                <c:pt idx="643">
                  <c:v>-0.74906623500395009</c:v>
                </c:pt>
                <c:pt idx="644">
                  <c:v>0.91133851600026095</c:v>
                </c:pt>
                <c:pt idx="645">
                  <c:v>-1.2742092205596753</c:v>
                </c:pt>
                <c:pt idx="646">
                  <c:v>2.3875979225877311</c:v>
                </c:pt>
                <c:pt idx="647">
                  <c:v>-41.120340000467813</c:v>
                </c:pt>
                <c:pt idx="648">
                  <c:v>-2.6892524455229649</c:v>
                </c:pt>
                <c:pt idx="649">
                  <c:v>1.3464768070642457</c:v>
                </c:pt>
                <c:pt idx="650">
                  <c:v>-0.9408266742242124</c:v>
                </c:pt>
                <c:pt idx="651">
                  <c:v>0.76296473688450384</c:v>
                </c:pt>
                <c:pt idx="652">
                  <c:v>-0.68067141173158507</c:v>
                </c:pt>
                <c:pt idx="653">
                  <c:v>0.65467329727405066</c:v>
                </c:pt>
                <c:pt idx="654">
                  <c:v>-0.67488859896146014</c:v>
                </c:pt>
                <c:pt idx="655">
                  <c:v>0.74906623500031788</c:v>
                </c:pt>
                <c:pt idx="656">
                  <c:v>-0.91133851599585824</c:v>
                </c:pt>
                <c:pt idx="657">
                  <c:v>1.27420922055307</c:v>
                </c:pt>
                <c:pt idx="658">
                  <c:v>-2.3875979225749422</c:v>
                </c:pt>
                <c:pt idx="659">
                  <c:v>41.120340000471032</c:v>
                </c:pt>
                <c:pt idx="660">
                  <c:v>2.6892524455066056</c:v>
                </c:pt>
                <c:pt idx="661">
                  <c:v>-1.3464768070579591</c:v>
                </c:pt>
                <c:pt idx="662">
                  <c:v>0.94082667421781663</c:v>
                </c:pt>
                <c:pt idx="663">
                  <c:v>-0.7629647368810577</c:v>
                </c:pt>
                <c:pt idx="664">
                  <c:v>0.6806714117287811</c:v>
                </c:pt>
                <c:pt idx="665">
                  <c:v>-0.65467329727141965</c:v>
                </c:pt>
                <c:pt idx="666">
                  <c:v>0.67488859895622966</c:v>
                </c:pt>
                <c:pt idx="667">
                  <c:v>-0.74906623499700009</c:v>
                </c:pt>
                <c:pt idx="668">
                  <c:v>0.91133851599102744</c:v>
                </c:pt>
                <c:pt idx="669">
                  <c:v>-1.2742092205460844</c:v>
                </c:pt>
                <c:pt idx="670">
                  <c:v>2.387597922563037</c:v>
                </c:pt>
                <c:pt idx="671">
                  <c:v>-41.120340000473654</c:v>
                </c:pt>
                <c:pt idx="672">
                  <c:v>-2.6892524454924538</c:v>
                </c:pt>
                <c:pt idx="673">
                  <c:v>1.3464768070494255</c:v>
                </c:pt>
                <c:pt idx="674">
                  <c:v>-0.9408266742132021</c:v>
                </c:pt>
                <c:pt idx="675">
                  <c:v>0.76296473687641786</c:v>
                </c:pt>
                <c:pt idx="676">
                  <c:v>-0.68067141172509693</c:v>
                </c:pt>
                <c:pt idx="677">
                  <c:v>0.65467329726703594</c:v>
                </c:pt>
                <c:pt idx="678">
                  <c:v>-0.67488859895323028</c:v>
                </c:pt>
                <c:pt idx="679">
                  <c:v>0.74906623499133573</c:v>
                </c:pt>
                <c:pt idx="680">
                  <c:v>-0.91133851598654658</c:v>
                </c:pt>
                <c:pt idx="681">
                  <c:v>1.2742092205390314</c:v>
                </c:pt>
                <c:pt idx="682">
                  <c:v>-2.3875979225486539</c:v>
                </c:pt>
                <c:pt idx="683">
                  <c:v>41.120340000476425</c:v>
                </c:pt>
                <c:pt idx="684">
                  <c:v>2.6892524454748421</c:v>
                </c:pt>
                <c:pt idx="685">
                  <c:v>-1.3464768070421318</c:v>
                </c:pt>
                <c:pt idx="686">
                  <c:v>0.94082667420809329</c:v>
                </c:pt>
                <c:pt idx="687">
                  <c:v>-0.7629647368717114</c:v>
                </c:pt>
                <c:pt idx="688">
                  <c:v>0.68067141172073065</c:v>
                </c:pt>
                <c:pt idx="689">
                  <c:v>-0.65467329726439816</c:v>
                </c:pt>
                <c:pt idx="690">
                  <c:v>0.67488859894965714</c:v>
                </c:pt>
                <c:pt idx="691">
                  <c:v>-0.74906623498802105</c:v>
                </c:pt>
                <c:pt idx="692">
                  <c:v>0.91133851598081872</c:v>
                </c:pt>
                <c:pt idx="693">
                  <c:v>-1.2742092205325806</c:v>
                </c:pt>
                <c:pt idx="694">
                  <c:v>2.387597922536806</c:v>
                </c:pt>
                <c:pt idx="695">
                  <c:v>-41.12034000047931</c:v>
                </c:pt>
                <c:pt idx="696">
                  <c:v>-2.6892524454600126</c:v>
                </c:pt>
                <c:pt idx="697">
                  <c:v>1.3464768070335982</c:v>
                </c:pt>
                <c:pt idx="698">
                  <c:v>-0.94082667420110733</c:v>
                </c:pt>
                <c:pt idx="699">
                  <c:v>0.76296473686707156</c:v>
                </c:pt>
                <c:pt idx="700">
                  <c:v>-0.6806714117161512</c:v>
                </c:pt>
                <c:pt idx="701">
                  <c:v>0.65467329726157264</c:v>
                </c:pt>
                <c:pt idx="702">
                  <c:v>-0.67488859894749886</c:v>
                </c:pt>
                <c:pt idx="703">
                  <c:v>0.74906623498499147</c:v>
                </c:pt>
                <c:pt idx="704">
                  <c:v>-0.91133851597521431</c:v>
                </c:pt>
                <c:pt idx="705">
                  <c:v>1.2742092205249946</c:v>
                </c:pt>
                <c:pt idx="706">
                  <c:v>-2.3875979225249551</c:v>
                </c:pt>
                <c:pt idx="707">
                  <c:v>41.120340000481811</c:v>
                </c:pt>
                <c:pt idx="708">
                  <c:v>2.6892524454439481</c:v>
                </c:pt>
                <c:pt idx="709">
                  <c:v>-1.3464768070273125</c:v>
                </c:pt>
                <c:pt idx="710">
                  <c:v>0.94082667419722243</c:v>
                </c:pt>
                <c:pt idx="711">
                  <c:v>-0.7629647368621395</c:v>
                </c:pt>
                <c:pt idx="712">
                  <c:v>0.68067141171334811</c:v>
                </c:pt>
                <c:pt idx="713">
                  <c:v>-0.65467329725584744</c:v>
                </c:pt>
                <c:pt idx="714">
                  <c:v>0.67488859894392217</c:v>
                </c:pt>
                <c:pt idx="715">
                  <c:v>-0.74906623498024016</c:v>
                </c:pt>
                <c:pt idx="716">
                  <c:v>0.91133851597163762</c:v>
                </c:pt>
                <c:pt idx="717">
                  <c:v>-1.274209220517613</c:v>
                </c:pt>
                <c:pt idx="718">
                  <c:v>2.3875979225121657</c:v>
                </c:pt>
                <c:pt idx="719">
                  <c:v>-41.120340000485086</c:v>
                </c:pt>
                <c:pt idx="720">
                  <c:v>-2.6892524454289095</c:v>
                </c:pt>
                <c:pt idx="721">
                  <c:v>1.3464768070203323</c:v>
                </c:pt>
                <c:pt idx="722">
                  <c:v>-0.94082667419138222</c:v>
                </c:pt>
                <c:pt idx="723">
                  <c:v>0.76296473685919697</c:v>
                </c:pt>
                <c:pt idx="724">
                  <c:v>-0.68067141170909196</c:v>
                </c:pt>
                <c:pt idx="725">
                  <c:v>0.65467329725302192</c:v>
                </c:pt>
                <c:pt idx="726">
                  <c:v>-0.67488859893808151</c:v>
                </c:pt>
                <c:pt idx="727">
                  <c:v>0.74906623497721192</c:v>
                </c:pt>
                <c:pt idx="728">
                  <c:v>-0.91133851596590265</c:v>
                </c:pt>
                <c:pt idx="729">
                  <c:v>1.2742092205114925</c:v>
                </c:pt>
                <c:pt idx="730">
                  <c:v>-2.387597922500265</c:v>
                </c:pt>
                <c:pt idx="731">
                  <c:v>41.120340000487928</c:v>
                </c:pt>
                <c:pt idx="732">
                  <c:v>2.6892524454115216</c:v>
                </c:pt>
                <c:pt idx="733">
                  <c:v>-1.3464768070124915</c:v>
                </c:pt>
                <c:pt idx="734">
                  <c:v>0.94082667418749955</c:v>
                </c:pt>
                <c:pt idx="735">
                  <c:v>-0.7629647368542658</c:v>
                </c:pt>
                <c:pt idx="736">
                  <c:v>0.68067141170685908</c:v>
                </c:pt>
                <c:pt idx="737">
                  <c:v>-0.65467329725038437</c:v>
                </c:pt>
                <c:pt idx="738">
                  <c:v>0.674888598934273</c:v>
                </c:pt>
                <c:pt idx="739">
                  <c:v>-0.74906623497005764</c:v>
                </c:pt>
                <c:pt idx="740">
                  <c:v>0.91133851596232684</c:v>
                </c:pt>
                <c:pt idx="741">
                  <c:v>-1.27420922050411</c:v>
                </c:pt>
                <c:pt idx="742">
                  <c:v>2.3875979224874757</c:v>
                </c:pt>
                <c:pt idx="743">
                  <c:v>-41.120340000490472</c:v>
                </c:pt>
                <c:pt idx="744">
                  <c:v>-2.6892524453951676</c:v>
                </c:pt>
                <c:pt idx="745">
                  <c:v>1.3464768070032047</c:v>
                </c:pt>
                <c:pt idx="746">
                  <c:v>-0.940826674181658</c:v>
                </c:pt>
                <c:pt idx="747">
                  <c:v>0.76296473685206667</c:v>
                </c:pt>
                <c:pt idx="748">
                  <c:v>-0.68067141170260204</c:v>
                </c:pt>
                <c:pt idx="749">
                  <c:v>0.65467329724599432</c:v>
                </c:pt>
                <c:pt idx="750">
                  <c:v>-0.67488859893056929</c:v>
                </c:pt>
                <c:pt idx="751">
                  <c:v>0.74906623496763824</c:v>
                </c:pt>
                <c:pt idx="752">
                  <c:v>-0.9113385159557712</c:v>
                </c:pt>
                <c:pt idx="753">
                  <c:v>1.2742092204984345</c:v>
                </c:pt>
                <c:pt idx="754">
                  <c:v>-2.3875979224755723</c:v>
                </c:pt>
                <c:pt idx="755">
                  <c:v>41.120340000493066</c:v>
                </c:pt>
                <c:pt idx="756">
                  <c:v>2.6892524453804172</c:v>
                </c:pt>
                <c:pt idx="757">
                  <c:v>-1.3464768069988686</c:v>
                </c:pt>
                <c:pt idx="758">
                  <c:v>0.94082667417520538</c:v>
                </c:pt>
                <c:pt idx="759">
                  <c:v>-0.76296473684741528</c:v>
                </c:pt>
                <c:pt idx="760">
                  <c:v>0.68067141169911505</c:v>
                </c:pt>
                <c:pt idx="761">
                  <c:v>-0.65467329724316869</c:v>
                </c:pt>
                <c:pt idx="762">
                  <c:v>0.6748885989276987</c:v>
                </c:pt>
                <c:pt idx="763">
                  <c:v>-0.7490662349660222</c:v>
                </c:pt>
                <c:pt idx="764">
                  <c:v>0.91133851595121929</c:v>
                </c:pt>
                <c:pt idx="765">
                  <c:v>-1.274209220492315</c:v>
                </c:pt>
                <c:pt idx="766">
                  <c:v>2.3875979224613206</c:v>
                </c:pt>
                <c:pt idx="767">
                  <c:v>-41.12034000049551</c:v>
                </c:pt>
                <c:pt idx="768">
                  <c:v>-2.6892524453640623</c:v>
                </c:pt>
                <c:pt idx="769">
                  <c:v>1.3464768069925803</c:v>
                </c:pt>
                <c:pt idx="770">
                  <c:v>-0.94082667417170818</c:v>
                </c:pt>
                <c:pt idx="771">
                  <c:v>0.76296473684494881</c:v>
                </c:pt>
                <c:pt idx="772">
                  <c:v>-0.68067141169927403</c:v>
                </c:pt>
                <c:pt idx="773">
                  <c:v>0.65467329724283152</c:v>
                </c:pt>
                <c:pt idx="774">
                  <c:v>-0.67488859892935782</c:v>
                </c:pt>
                <c:pt idx="775">
                  <c:v>0.74906623496701119</c:v>
                </c:pt>
                <c:pt idx="776">
                  <c:v>-0.91133851595415116</c:v>
                </c:pt>
                <c:pt idx="777">
                  <c:v>1.2742092204995599</c:v>
                </c:pt>
                <c:pt idx="778">
                  <c:v>-2.3875979224825237</c:v>
                </c:pt>
                <c:pt idx="779">
                  <c:v>41.120340000490728</c:v>
                </c:pt>
                <c:pt idx="780">
                  <c:v>2.6892524453952023</c:v>
                </c:pt>
                <c:pt idx="781">
                  <c:v>-1.3464768070065665</c:v>
                </c:pt>
                <c:pt idx="782">
                  <c:v>0.94082667418407784</c:v>
                </c:pt>
                <c:pt idx="783">
                  <c:v>-0.76296473685333055</c:v>
                </c:pt>
                <c:pt idx="784">
                  <c:v>0.68067141170644518</c:v>
                </c:pt>
                <c:pt idx="785">
                  <c:v>-0.65467329725310086</c:v>
                </c:pt>
                <c:pt idx="786">
                  <c:v>0.67488859893630515</c:v>
                </c:pt>
                <c:pt idx="787">
                  <c:v>-0.74906623497514468</c:v>
                </c:pt>
                <c:pt idx="788">
                  <c:v>0.91133851596634674</c:v>
                </c:pt>
                <c:pt idx="789">
                  <c:v>-1.2742092205117999</c:v>
                </c:pt>
                <c:pt idx="790">
                  <c:v>2.3875979225073021</c:v>
                </c:pt>
                <c:pt idx="791">
                  <c:v>-41.120340000485633</c:v>
                </c:pt>
                <c:pt idx="792">
                  <c:v>-2.6892524454281252</c:v>
                </c:pt>
                <c:pt idx="793">
                  <c:v>1.346476807021153</c:v>
                </c:pt>
                <c:pt idx="794">
                  <c:v>-0.94082667419546206</c:v>
                </c:pt>
                <c:pt idx="795">
                  <c:v>0.76296473686447008</c:v>
                </c:pt>
                <c:pt idx="796">
                  <c:v>-0.68067141171251677</c:v>
                </c:pt>
                <c:pt idx="797">
                  <c:v>0.65467329725697754</c:v>
                </c:pt>
                <c:pt idx="798">
                  <c:v>-0.67488859894528108</c:v>
                </c:pt>
                <c:pt idx="799">
                  <c:v>0.7490662349831676</c:v>
                </c:pt>
                <c:pt idx="800">
                  <c:v>-0.91133851597649951</c:v>
                </c:pt>
                <c:pt idx="801">
                  <c:v>1.2742092205268225</c:v>
                </c:pt>
                <c:pt idx="802">
                  <c:v>-2.3875979225325761</c:v>
                </c:pt>
                <c:pt idx="803">
                  <c:v>41.120340000479878</c:v>
                </c:pt>
                <c:pt idx="804">
                  <c:v>2.6892524454592657</c:v>
                </c:pt>
                <c:pt idx="805">
                  <c:v>-1.3464768070376003</c:v>
                </c:pt>
                <c:pt idx="806">
                  <c:v>0.94082667420424437</c:v>
                </c:pt>
                <c:pt idx="807">
                  <c:v>-0.76296473687143784</c:v>
                </c:pt>
                <c:pt idx="808">
                  <c:v>0.68067141172262247</c:v>
                </c:pt>
                <c:pt idx="809">
                  <c:v>-0.6546732972647461</c:v>
                </c:pt>
                <c:pt idx="810">
                  <c:v>0.67488859895275422</c:v>
                </c:pt>
                <c:pt idx="811">
                  <c:v>-0.74906623499226344</c:v>
                </c:pt>
                <c:pt idx="812">
                  <c:v>0.9113385159859213</c:v>
                </c:pt>
                <c:pt idx="813">
                  <c:v>-1.2742092205393192</c:v>
                </c:pt>
                <c:pt idx="814">
                  <c:v>2.3875979225553681</c:v>
                </c:pt>
                <c:pt idx="815">
                  <c:v>-41.120340000474435</c:v>
                </c:pt>
                <c:pt idx="816">
                  <c:v>-2.6892524454909359</c:v>
                </c:pt>
                <c:pt idx="817">
                  <c:v>1.3464768070519249</c:v>
                </c:pt>
                <c:pt idx="818">
                  <c:v>-0.94082667421603583</c:v>
                </c:pt>
                <c:pt idx="819">
                  <c:v>0.76296473687814181</c:v>
                </c:pt>
                <c:pt idx="820">
                  <c:v>-0.68067141172979362</c:v>
                </c:pt>
                <c:pt idx="821">
                  <c:v>0.6546732972748196</c:v>
                </c:pt>
                <c:pt idx="822">
                  <c:v>-0.67488859895818631</c:v>
                </c:pt>
                <c:pt idx="823">
                  <c:v>0.74906623499899405</c:v>
                </c:pt>
                <c:pt idx="824">
                  <c:v>-0.91133851599639737</c:v>
                </c:pt>
                <c:pt idx="825">
                  <c:v>1.2742092205538924</c:v>
                </c:pt>
                <c:pt idx="826">
                  <c:v>-2.3875979225807256</c:v>
                </c:pt>
                <c:pt idx="827">
                  <c:v>41.120340000468659</c:v>
                </c:pt>
                <c:pt idx="828">
                  <c:v>2.6892524455217801</c:v>
                </c:pt>
                <c:pt idx="829">
                  <c:v>-1.3464768070657271</c:v>
                </c:pt>
                <c:pt idx="830">
                  <c:v>0.94082667422706034</c:v>
                </c:pt>
                <c:pt idx="831">
                  <c:v>-0.76296473688952293</c:v>
                </c:pt>
                <c:pt idx="832">
                  <c:v>0.68067141173586609</c:v>
                </c:pt>
                <c:pt idx="833">
                  <c:v>-0.65467329727946788</c:v>
                </c:pt>
                <c:pt idx="834">
                  <c:v>0.67488859896773956</c:v>
                </c:pt>
                <c:pt idx="835">
                  <c:v>-0.74906623500712666</c:v>
                </c:pt>
                <c:pt idx="836">
                  <c:v>0.91133851600581917</c:v>
                </c:pt>
                <c:pt idx="837">
                  <c:v>-1.2742092205690163</c:v>
                </c:pt>
                <c:pt idx="838">
                  <c:v>2.3875979226054218</c:v>
                </c:pt>
                <c:pt idx="839">
                  <c:v>-41.120340000463216</c:v>
                </c:pt>
                <c:pt idx="840">
                  <c:v>-2.6892524455562548</c:v>
                </c:pt>
                <c:pt idx="841">
                  <c:v>1.3464768070809399</c:v>
                </c:pt>
                <c:pt idx="842">
                  <c:v>-0.94082667423628097</c:v>
                </c:pt>
                <c:pt idx="843">
                  <c:v>0.76296473689645072</c:v>
                </c:pt>
                <c:pt idx="844">
                  <c:v>-0.68067141174644608</c:v>
                </c:pt>
                <c:pt idx="845">
                  <c:v>0.65467329728645385</c:v>
                </c:pt>
                <c:pt idx="846">
                  <c:v>-0.67488859897410869</c:v>
                </c:pt>
                <c:pt idx="847">
                  <c:v>0.74906623501777414</c:v>
                </c:pt>
                <c:pt idx="848">
                  <c:v>-0.91133851601471605</c:v>
                </c:pt>
                <c:pt idx="849">
                  <c:v>1.2742092205821853</c:v>
                </c:pt>
                <c:pt idx="850">
                  <c:v>-2.3875979226319064</c:v>
                </c:pt>
                <c:pt idx="851">
                  <c:v>41.120340000457688</c:v>
                </c:pt>
                <c:pt idx="852">
                  <c:v>2.6892524455873934</c:v>
                </c:pt>
                <c:pt idx="853">
                  <c:v>-1.3464768070989406</c:v>
                </c:pt>
                <c:pt idx="854">
                  <c:v>0.9408266742479352</c:v>
                </c:pt>
                <c:pt idx="855">
                  <c:v>-0.76296473690341848</c:v>
                </c:pt>
                <c:pt idx="856">
                  <c:v>0.68067141175183288</c:v>
                </c:pt>
                <c:pt idx="857">
                  <c:v>-0.65467329729575896</c:v>
                </c:pt>
                <c:pt idx="858">
                  <c:v>0.67488859898252151</c:v>
                </c:pt>
                <c:pt idx="859">
                  <c:v>-0.74906623502424585</c:v>
                </c:pt>
                <c:pt idx="860">
                  <c:v>0.91133851602624549</c:v>
                </c:pt>
                <c:pt idx="861">
                  <c:v>-1.2742092205952069</c:v>
                </c:pt>
                <c:pt idx="862">
                  <c:v>2.3875979226551438</c:v>
                </c:pt>
                <c:pt idx="863">
                  <c:v>-41.120340000451648</c:v>
                </c:pt>
                <c:pt idx="864">
                  <c:v>-2.6892524456187692</c:v>
                </c:pt>
                <c:pt idx="865">
                  <c:v>1.3464768071110846</c:v>
                </c:pt>
                <c:pt idx="866">
                  <c:v>-0.94082667425896149</c:v>
                </c:pt>
                <c:pt idx="867">
                  <c:v>0.76296473691597289</c:v>
                </c:pt>
                <c:pt idx="868">
                  <c:v>-0.68067141175843293</c:v>
                </c:pt>
                <c:pt idx="869">
                  <c:v>0.65467329730118684</c:v>
                </c:pt>
                <c:pt idx="870">
                  <c:v>-0.67488859898961806</c:v>
                </c:pt>
                <c:pt idx="871">
                  <c:v>0.7490662350325481</c:v>
                </c:pt>
                <c:pt idx="872">
                  <c:v>-0.91133851603514149</c:v>
                </c:pt>
                <c:pt idx="873">
                  <c:v>1.2742092206094489</c:v>
                </c:pt>
                <c:pt idx="874">
                  <c:v>-2.3875979226819624</c:v>
                </c:pt>
                <c:pt idx="875">
                  <c:v>41.120340000446241</c:v>
                </c:pt>
                <c:pt idx="876">
                  <c:v>2.6892524456512366</c:v>
                </c:pt>
                <c:pt idx="877">
                  <c:v>-1.3464768071272823</c:v>
                </c:pt>
                <c:pt idx="878">
                  <c:v>0.94082667426716426</c:v>
                </c:pt>
                <c:pt idx="879">
                  <c:v>-0.76296473692293798</c:v>
                </c:pt>
                <c:pt idx="880">
                  <c:v>0.68067141176820112</c:v>
                </c:pt>
                <c:pt idx="881">
                  <c:v>-0.65467329730739299</c:v>
                </c:pt>
                <c:pt idx="882">
                  <c:v>0.67488859899656806</c:v>
                </c:pt>
                <c:pt idx="883">
                  <c:v>-0.74906623504168035</c:v>
                </c:pt>
                <c:pt idx="884">
                  <c:v>0.9113385160445624</c:v>
                </c:pt>
                <c:pt idx="885">
                  <c:v>-1.2742092206227262</c:v>
                </c:pt>
                <c:pt idx="886">
                  <c:v>2.3875979227069268</c:v>
                </c:pt>
                <c:pt idx="887">
                  <c:v>-41.120340000440798</c:v>
                </c:pt>
                <c:pt idx="888">
                  <c:v>-2.6892524456843807</c:v>
                </c:pt>
                <c:pt idx="889">
                  <c:v>1.3464768071476163</c:v>
                </c:pt>
                <c:pt idx="890">
                  <c:v>-0.94082667427696576</c:v>
                </c:pt>
                <c:pt idx="891">
                  <c:v>0.76296473692986932</c:v>
                </c:pt>
                <c:pt idx="892">
                  <c:v>-0.68067141177565471</c:v>
                </c:pt>
                <c:pt idx="893">
                  <c:v>0.65467329731746637</c:v>
                </c:pt>
                <c:pt idx="894">
                  <c:v>-0.67488859900332621</c:v>
                </c:pt>
                <c:pt idx="895">
                  <c:v>0.74906623504882397</c:v>
                </c:pt>
                <c:pt idx="896">
                  <c:v>-0.91133851605623306</c:v>
                </c:pt>
                <c:pt idx="897">
                  <c:v>1.2742092206349653</c:v>
                </c:pt>
                <c:pt idx="898">
                  <c:v>-2.3875979227307438</c:v>
                </c:pt>
                <c:pt idx="899">
                  <c:v>41.120340000434908</c:v>
                </c:pt>
                <c:pt idx="900">
                  <c:v>2.6892524457124476</c:v>
                </c:pt>
                <c:pt idx="901">
                  <c:v>-1.3464768071605304</c:v>
                </c:pt>
                <c:pt idx="902">
                  <c:v>0.94082667428997802</c:v>
                </c:pt>
                <c:pt idx="903">
                  <c:v>-0.76296473693809741</c:v>
                </c:pt>
                <c:pt idx="904">
                  <c:v>0.6806714117817263</c:v>
                </c:pt>
                <c:pt idx="905">
                  <c:v>-0.65467329732367718</c:v>
                </c:pt>
                <c:pt idx="906">
                  <c:v>0.67488859901288123</c:v>
                </c:pt>
                <c:pt idx="907">
                  <c:v>-0.74906623505699121</c:v>
                </c:pt>
                <c:pt idx="908">
                  <c:v>0.91133851606446292</c:v>
                </c:pt>
                <c:pt idx="909">
                  <c:v>-1.274209220649988</c:v>
                </c:pt>
                <c:pt idx="910">
                  <c:v>2.3875979227554405</c:v>
                </c:pt>
                <c:pt idx="911">
                  <c:v>-41.120340000429465</c:v>
                </c:pt>
                <c:pt idx="912">
                  <c:v>-2.6892524457463916</c:v>
                </c:pt>
                <c:pt idx="913">
                  <c:v>1.346476807175744</c:v>
                </c:pt>
                <c:pt idx="914">
                  <c:v>-0.94082667429977862</c:v>
                </c:pt>
                <c:pt idx="915">
                  <c:v>0.76296473694938705</c:v>
                </c:pt>
                <c:pt idx="916">
                  <c:v>-0.68067141178889745</c:v>
                </c:pt>
                <c:pt idx="917">
                  <c:v>0.65467329733085922</c:v>
                </c:pt>
                <c:pt idx="918">
                  <c:v>-0.67488859901924858</c:v>
                </c:pt>
                <c:pt idx="919">
                  <c:v>0.74906623506737802</c:v>
                </c:pt>
                <c:pt idx="920">
                  <c:v>-0.91133851607586891</c:v>
                </c:pt>
                <c:pt idx="921">
                  <c:v>1.2742092206631579</c:v>
                </c:pt>
                <c:pt idx="922">
                  <c:v>-2.3875979227825304</c:v>
                </c:pt>
                <c:pt idx="923">
                  <c:v>41.120340000424221</c:v>
                </c:pt>
                <c:pt idx="924">
                  <c:v>2.6892524457780622</c:v>
                </c:pt>
                <c:pt idx="925">
                  <c:v>-1.3464768071921904</c:v>
                </c:pt>
                <c:pt idx="926">
                  <c:v>0.94082667430985989</c:v>
                </c:pt>
                <c:pt idx="927">
                  <c:v>-0.76296473695635481</c:v>
                </c:pt>
                <c:pt idx="928">
                  <c:v>0.68067141179866653</c:v>
                </c:pt>
                <c:pt idx="929">
                  <c:v>-0.6546732973409326</c:v>
                </c:pt>
                <c:pt idx="930">
                  <c:v>0.67488859902619858</c:v>
                </c:pt>
                <c:pt idx="931">
                  <c:v>-0.74906623507411174</c:v>
                </c:pt>
                <c:pt idx="932">
                  <c:v>0.91133851608708749</c:v>
                </c:pt>
                <c:pt idx="933">
                  <c:v>-1.2742092206755062</c:v>
                </c:pt>
                <c:pt idx="934">
                  <c:v>2.3875979228057638</c:v>
                </c:pt>
                <c:pt idx="935">
                  <c:v>-41.120340000418288</c:v>
                </c:pt>
                <c:pt idx="936">
                  <c:v>-2.6892524458076528</c:v>
                </c:pt>
                <c:pt idx="937">
                  <c:v>1.3464768072067761</c:v>
                </c:pt>
                <c:pt idx="938">
                  <c:v>-0.94082667432345568</c:v>
                </c:pt>
                <c:pt idx="939">
                  <c:v>0.76296473696454559</c:v>
                </c:pt>
                <c:pt idx="940">
                  <c:v>-0.68067141180560409</c:v>
                </c:pt>
                <c:pt idx="941">
                  <c:v>0.65467329734714352</c:v>
                </c:pt>
                <c:pt idx="942">
                  <c:v>-0.67488859903569764</c:v>
                </c:pt>
                <c:pt idx="943">
                  <c:v>0.74906623508224213</c:v>
                </c:pt>
                <c:pt idx="944">
                  <c:v>-0.91133851609696137</c:v>
                </c:pt>
                <c:pt idx="945">
                  <c:v>1.2742092206928497</c:v>
                </c:pt>
                <c:pt idx="946">
                  <c:v>-2.3875979228304058</c:v>
                </c:pt>
                <c:pt idx="947">
                  <c:v>41.120340000412881</c:v>
                </c:pt>
                <c:pt idx="948">
                  <c:v>2.689252445840649</c:v>
                </c:pt>
                <c:pt idx="949">
                  <c:v>-1.346476807220319</c:v>
                </c:pt>
                <c:pt idx="950">
                  <c:v>0.9408266743326763</c:v>
                </c:pt>
                <c:pt idx="951">
                  <c:v>-0.76296473697401268</c:v>
                </c:pt>
                <c:pt idx="952">
                  <c:v>0.68067141181224677</c:v>
                </c:pt>
                <c:pt idx="953">
                  <c:v>-0.65467329735256685</c:v>
                </c:pt>
                <c:pt idx="954">
                  <c:v>0.67488859904264853</c:v>
                </c:pt>
                <c:pt idx="955">
                  <c:v>-0.74906623509137482</c:v>
                </c:pt>
                <c:pt idx="956">
                  <c:v>0.91133851610518946</c:v>
                </c:pt>
                <c:pt idx="957">
                  <c:v>-1.2742092207068021</c:v>
                </c:pt>
                <c:pt idx="958">
                  <c:v>2.3875979228559534</c:v>
                </c:pt>
                <c:pt idx="959">
                  <c:v>-41.120340000407438</c:v>
                </c:pt>
                <c:pt idx="960">
                  <c:v>-2.6892524458732643</c:v>
                </c:pt>
                <c:pt idx="961">
                  <c:v>1.3464768072375497</c:v>
                </c:pt>
                <c:pt idx="962">
                  <c:v>-0.94082667434247602</c:v>
                </c:pt>
                <c:pt idx="963">
                  <c:v>0.76296473698114653</c:v>
                </c:pt>
                <c:pt idx="964">
                  <c:v>-0.68067141182254254</c:v>
                </c:pt>
                <c:pt idx="965">
                  <c:v>0.65467329736033564</c:v>
                </c:pt>
                <c:pt idx="966">
                  <c:v>-0.67488859904940757</c:v>
                </c:pt>
                <c:pt idx="967">
                  <c:v>0.74906623509936132</c:v>
                </c:pt>
                <c:pt idx="968">
                  <c:v>-0.91133851611693562</c:v>
                </c:pt>
                <c:pt idx="969">
                  <c:v>1.274209220719043</c:v>
                </c:pt>
                <c:pt idx="970">
                  <c:v>-2.3875979228810675</c:v>
                </c:pt>
                <c:pt idx="971">
                  <c:v>41.120340000401498</c:v>
                </c:pt>
                <c:pt idx="972">
                  <c:v>2.6892524459033842</c:v>
                </c:pt>
                <c:pt idx="973">
                  <c:v>-1.3464768072522295</c:v>
                </c:pt>
                <c:pt idx="974">
                  <c:v>0.94082667435447354</c:v>
                </c:pt>
                <c:pt idx="975">
                  <c:v>-0.76296473698933465</c:v>
                </c:pt>
                <c:pt idx="976">
                  <c:v>0.68067141182604818</c:v>
                </c:pt>
                <c:pt idx="977">
                  <c:v>-0.65467329736885138</c:v>
                </c:pt>
                <c:pt idx="978">
                  <c:v>0.67488859905554222</c:v>
                </c:pt>
                <c:pt idx="979">
                  <c:v>-0.74906623510752945</c:v>
                </c:pt>
                <c:pt idx="980">
                  <c:v>0.91133851612561756</c:v>
                </c:pt>
                <c:pt idx="981">
                  <c:v>-1.2742092207333915</c:v>
                </c:pt>
                <c:pt idx="982">
                  <c:v>2.3875979229063446</c:v>
                </c:pt>
                <c:pt idx="983">
                  <c:v>-41.120340000396261</c:v>
                </c:pt>
                <c:pt idx="984">
                  <c:v>-2.6892524459358516</c:v>
                </c:pt>
                <c:pt idx="985">
                  <c:v>1.3464768072666597</c:v>
                </c:pt>
                <c:pt idx="986">
                  <c:v>-0.9408266743642737</c:v>
                </c:pt>
                <c:pt idx="987">
                  <c:v>0.76296473700066603</c:v>
                </c:pt>
                <c:pt idx="988">
                  <c:v>-0.68067141183350355</c:v>
                </c:pt>
                <c:pt idx="989">
                  <c:v>0.65467329737662017</c:v>
                </c:pt>
                <c:pt idx="990">
                  <c:v>-0.67488859906533083</c:v>
                </c:pt>
                <c:pt idx="991">
                  <c:v>0.74906623511422543</c:v>
                </c:pt>
                <c:pt idx="992">
                  <c:v>-0.91133851613503936</c:v>
                </c:pt>
                <c:pt idx="993">
                  <c:v>1.2742092207465596</c:v>
                </c:pt>
                <c:pt idx="994">
                  <c:v>-2.3875979229328492</c:v>
                </c:pt>
                <c:pt idx="995">
                  <c:v>41.120340000390819</c:v>
                </c:pt>
                <c:pt idx="996">
                  <c:v>2.6892524459675191</c:v>
                </c:pt>
                <c:pt idx="997">
                  <c:v>-1.3464768072838904</c:v>
                </c:pt>
                <c:pt idx="998">
                  <c:v>0.94082667437349432</c:v>
                </c:pt>
                <c:pt idx="999">
                  <c:v>-0.76296473700759648</c:v>
                </c:pt>
                <c:pt idx="1000">
                  <c:v>0.68067141184327085</c:v>
                </c:pt>
                <c:pt idx="1001">
                  <c:v>-0.65467329737893998</c:v>
                </c:pt>
                <c:pt idx="1002">
                  <c:v>0.67488859907169996</c:v>
                </c:pt>
                <c:pt idx="1003">
                  <c:v>-0.74906623512335768</c:v>
                </c:pt>
                <c:pt idx="1004">
                  <c:v>0.91133851614573036</c:v>
                </c:pt>
                <c:pt idx="1005">
                  <c:v>-1.2742092207595839</c:v>
                </c:pt>
                <c:pt idx="1006">
                  <c:v>2.3875979229566688</c:v>
                </c:pt>
                <c:pt idx="1007">
                  <c:v>-41.120340000384466</c:v>
                </c:pt>
                <c:pt idx="1008">
                  <c:v>-2.6892524459985863</c:v>
                </c:pt>
                <c:pt idx="1009">
                  <c:v>1.3464768072976945</c:v>
                </c:pt>
                <c:pt idx="1010">
                  <c:v>-0.94082667438709144</c:v>
                </c:pt>
                <c:pt idx="1011">
                  <c:v>0.76296473701582546</c:v>
                </c:pt>
                <c:pt idx="1012">
                  <c:v>-0.68067141184973678</c:v>
                </c:pt>
                <c:pt idx="1013">
                  <c:v>0.65467329738823843</c:v>
                </c:pt>
                <c:pt idx="1014">
                  <c:v>-0.67488859907893861</c:v>
                </c:pt>
                <c:pt idx="1015">
                  <c:v>0.74906623513278081</c:v>
                </c:pt>
                <c:pt idx="1016">
                  <c:v>-0.91133851615613093</c:v>
                </c:pt>
                <c:pt idx="1017">
                  <c:v>1.2742092207738231</c:v>
                </c:pt>
                <c:pt idx="1018">
                  <c:v>-2.3875979229813633</c:v>
                </c:pt>
                <c:pt idx="1019">
                  <c:v>41.120340000379031</c:v>
                </c:pt>
                <c:pt idx="1020">
                  <c:v>2.6892524460315821</c:v>
                </c:pt>
                <c:pt idx="1021">
                  <c:v>-1.3464768073120199</c:v>
                </c:pt>
                <c:pt idx="1022">
                  <c:v>0.940826674395292</c:v>
                </c:pt>
                <c:pt idx="1023">
                  <c:v>-0.76296473702570111</c:v>
                </c:pt>
                <c:pt idx="1024">
                  <c:v>0.68067141185690794</c:v>
                </c:pt>
                <c:pt idx="1025">
                  <c:v>-0.65467329739522451</c:v>
                </c:pt>
                <c:pt idx="1026">
                  <c:v>0.67488859908626964</c:v>
                </c:pt>
                <c:pt idx="1027">
                  <c:v>-0.74906623513951232</c:v>
                </c:pt>
                <c:pt idx="1028">
                  <c:v>0.9113385161638341</c:v>
                </c:pt>
                <c:pt idx="1029">
                  <c:v>-1.274209220789432</c:v>
                </c:pt>
                <c:pt idx="1030">
                  <c:v>2.3875979230069104</c:v>
                </c:pt>
                <c:pt idx="1031">
                  <c:v>-41.120340000373623</c:v>
                </c:pt>
                <c:pt idx="1032">
                  <c:v>-2.6892524460652352</c:v>
                </c:pt>
                <c:pt idx="1033">
                  <c:v>1.3464768073284654</c:v>
                </c:pt>
                <c:pt idx="1034">
                  <c:v>-0.9408266744050926</c:v>
                </c:pt>
                <c:pt idx="1035">
                  <c:v>0.76296473703408285</c:v>
                </c:pt>
                <c:pt idx="1036">
                  <c:v>-0.68067141186667524</c:v>
                </c:pt>
                <c:pt idx="1037">
                  <c:v>0.65467329740299318</c:v>
                </c:pt>
                <c:pt idx="1038">
                  <c:v>-0.67488859909321874</c:v>
                </c:pt>
                <c:pt idx="1039">
                  <c:v>0.74906623514860682</c:v>
                </c:pt>
                <c:pt idx="1040">
                  <c:v>-0.91133851617325679</c:v>
                </c:pt>
                <c:pt idx="1041">
                  <c:v>1.274209220802712</c:v>
                </c:pt>
                <c:pt idx="1042">
                  <c:v>-2.3875979230316884</c:v>
                </c:pt>
                <c:pt idx="1043">
                  <c:v>41.120340000367804</c:v>
                </c:pt>
                <c:pt idx="1044">
                  <c:v>2.6892524460953524</c:v>
                </c:pt>
                <c:pt idx="1045">
                  <c:v>-1.3464768073430502</c:v>
                </c:pt>
                <c:pt idx="1046">
                  <c:v>0.94082667441827139</c:v>
                </c:pt>
                <c:pt idx="1047">
                  <c:v>-0.76296473704227452</c:v>
                </c:pt>
                <c:pt idx="1048">
                  <c:v>0.68067141187355684</c:v>
                </c:pt>
                <c:pt idx="1049">
                  <c:v>-0.65467329740994606</c:v>
                </c:pt>
                <c:pt idx="1050">
                  <c:v>0.6748885990993525</c:v>
                </c:pt>
                <c:pt idx="1051">
                  <c:v>-0.74906623515722393</c:v>
                </c:pt>
                <c:pt idx="1052">
                  <c:v>0.91133851618492567</c:v>
                </c:pt>
                <c:pt idx="1053">
                  <c:v>-1.274209220814952</c:v>
                </c:pt>
                <c:pt idx="1054">
                  <c:v>2.3875979230569655</c:v>
                </c:pt>
                <c:pt idx="1055">
                  <c:v>-41.120340000362276</c:v>
                </c:pt>
                <c:pt idx="1056">
                  <c:v>-2.6892524461292959</c:v>
                </c:pt>
                <c:pt idx="1057">
                  <c:v>1.3464768073605864</c:v>
                </c:pt>
                <c:pt idx="1058">
                  <c:v>-0.9408266744274929</c:v>
                </c:pt>
                <c:pt idx="1059">
                  <c:v>0.76296473705218837</c:v>
                </c:pt>
                <c:pt idx="1060">
                  <c:v>-0.68067141188020219</c:v>
                </c:pt>
                <c:pt idx="1061">
                  <c:v>0.65467329741771485</c:v>
                </c:pt>
                <c:pt idx="1062">
                  <c:v>-0.67488859910966781</c:v>
                </c:pt>
                <c:pt idx="1063">
                  <c:v>0.74906623516521176</c:v>
                </c:pt>
                <c:pt idx="1064">
                  <c:v>-0.91133851619434836</c:v>
                </c:pt>
                <c:pt idx="1065">
                  <c:v>1.2742092208299747</c:v>
                </c:pt>
                <c:pt idx="1066">
                  <c:v>-2.38759792308166</c:v>
                </c:pt>
                <c:pt idx="1067">
                  <c:v>41.120340000356833</c:v>
                </c:pt>
                <c:pt idx="1068">
                  <c:v>2.6892524461609666</c:v>
                </c:pt>
                <c:pt idx="1069">
                  <c:v>-1.3464768073769253</c:v>
                </c:pt>
                <c:pt idx="1070">
                  <c:v>0.94082667443729306</c:v>
                </c:pt>
                <c:pt idx="1071">
                  <c:v>-0.76296473705911616</c:v>
                </c:pt>
                <c:pt idx="1072">
                  <c:v>0.68067141189049707</c:v>
                </c:pt>
                <c:pt idx="1073">
                  <c:v>-0.65467329742470082</c:v>
                </c:pt>
                <c:pt idx="1074">
                  <c:v>0.67488859911603782</c:v>
                </c:pt>
                <c:pt idx="1075">
                  <c:v>-0.74906623517331905</c:v>
                </c:pt>
                <c:pt idx="1076">
                  <c:v>0.91133851620204975</c:v>
                </c:pt>
                <c:pt idx="1077">
                  <c:v>-1.2742092208431428</c:v>
                </c:pt>
                <c:pt idx="1078">
                  <c:v>2.3875979231057474</c:v>
                </c:pt>
                <c:pt idx="1079">
                  <c:v>-41.120340000351611</c:v>
                </c:pt>
                <c:pt idx="1080">
                  <c:v>-2.6892524461905567</c:v>
                </c:pt>
                <c:pt idx="1081">
                  <c:v>1.3464768073907303</c:v>
                </c:pt>
                <c:pt idx="1082">
                  <c:v>-0.94082667445116996</c:v>
                </c:pt>
                <c:pt idx="1083">
                  <c:v>0.76296473706876178</c:v>
                </c:pt>
                <c:pt idx="1084">
                  <c:v>-0.68067141189656777</c:v>
                </c:pt>
                <c:pt idx="1085">
                  <c:v>0.65467329743399938</c:v>
                </c:pt>
                <c:pt idx="1086">
                  <c:v>-0.67488859912275156</c:v>
                </c:pt>
                <c:pt idx="1087">
                  <c:v>0.74906623518148896</c:v>
                </c:pt>
                <c:pt idx="1088">
                  <c:v>-0.91133851621675888</c:v>
                </c:pt>
                <c:pt idx="1089">
                  <c:v>1.2742092208554938</c:v>
                </c:pt>
                <c:pt idx="1090">
                  <c:v>-2.387597923131985</c:v>
                </c:pt>
                <c:pt idx="1091">
                  <c:v>41.120340000345621</c:v>
                </c:pt>
                <c:pt idx="1092">
                  <c:v>2.689252446220924</c:v>
                </c:pt>
                <c:pt idx="1093">
                  <c:v>-1.3464768074059439</c:v>
                </c:pt>
                <c:pt idx="1094">
                  <c:v>0.94082667446096968</c:v>
                </c:pt>
                <c:pt idx="1095">
                  <c:v>-0.76296473707863655</c:v>
                </c:pt>
                <c:pt idx="1096">
                  <c:v>0.68067141190402403</c:v>
                </c:pt>
                <c:pt idx="1097">
                  <c:v>-0.6546732974394226</c:v>
                </c:pt>
                <c:pt idx="1098">
                  <c:v>0.67488859913195842</c:v>
                </c:pt>
                <c:pt idx="1099">
                  <c:v>-0.74906623518818405</c:v>
                </c:pt>
                <c:pt idx="1100">
                  <c:v>0.91133851622565221</c:v>
                </c:pt>
                <c:pt idx="1101">
                  <c:v>-1.2742092208697331</c:v>
                </c:pt>
                <c:pt idx="1102">
                  <c:v>2.3875979231572613</c:v>
                </c:pt>
                <c:pt idx="1103">
                  <c:v>-41.120340000340093</c:v>
                </c:pt>
                <c:pt idx="1104">
                  <c:v>-2.689252446252592</c:v>
                </c:pt>
                <c:pt idx="1105">
                  <c:v>1.3464768074223894</c:v>
                </c:pt>
                <c:pt idx="1106">
                  <c:v>-0.94082667447018853</c:v>
                </c:pt>
                <c:pt idx="1107">
                  <c:v>0.76296473708515489</c:v>
                </c:pt>
                <c:pt idx="1108">
                  <c:v>-0.68067141191378955</c:v>
                </c:pt>
                <c:pt idx="1109">
                  <c:v>0.6546732974471916</c:v>
                </c:pt>
                <c:pt idx="1110">
                  <c:v>-0.67488859913943333</c:v>
                </c:pt>
                <c:pt idx="1111">
                  <c:v>0.7490662351973163</c:v>
                </c:pt>
                <c:pt idx="1112">
                  <c:v>-0.91133851623507578</c:v>
                </c:pt>
                <c:pt idx="1113">
                  <c:v>1.2742092208867888</c:v>
                </c:pt>
                <c:pt idx="1114">
                  <c:v>-2.3875979231822271</c:v>
                </c:pt>
                <c:pt idx="1115">
                  <c:v>41.12034000033465</c:v>
                </c:pt>
                <c:pt idx="1116">
                  <c:v>2.6892524462852112</c:v>
                </c:pt>
                <c:pt idx="1117">
                  <c:v>-1.3464768074367157</c:v>
                </c:pt>
                <c:pt idx="1118">
                  <c:v>0.94082667448255952</c:v>
                </c:pt>
                <c:pt idx="1119">
                  <c:v>-0.76296473709208534</c:v>
                </c:pt>
                <c:pt idx="1120">
                  <c:v>0.68067141192096248</c:v>
                </c:pt>
                <c:pt idx="1121">
                  <c:v>-0.65467329745843661</c:v>
                </c:pt>
                <c:pt idx="1122">
                  <c:v>0.67488859914580335</c:v>
                </c:pt>
                <c:pt idx="1123">
                  <c:v>-0.74906623520530191</c:v>
                </c:pt>
                <c:pt idx="1124">
                  <c:v>0.91133851624457574</c:v>
                </c:pt>
                <c:pt idx="1125">
                  <c:v>-1.2742092208999569</c:v>
                </c:pt>
                <c:pt idx="1126">
                  <c:v>2.3875979232075033</c:v>
                </c:pt>
                <c:pt idx="1127">
                  <c:v>-41.120340000328696</c:v>
                </c:pt>
                <c:pt idx="1128">
                  <c:v>-2.6892524463168779</c:v>
                </c:pt>
                <c:pt idx="1129">
                  <c:v>1.3464768074511451</c:v>
                </c:pt>
                <c:pt idx="1130">
                  <c:v>-0.94082667449076318</c:v>
                </c:pt>
                <c:pt idx="1131">
                  <c:v>0.76296473710341406</c:v>
                </c:pt>
                <c:pt idx="1132">
                  <c:v>-0.68067141192646119</c:v>
                </c:pt>
                <c:pt idx="1133">
                  <c:v>0.65467329746230674</c:v>
                </c:pt>
                <c:pt idx="1134">
                  <c:v>-0.67488859915512389</c:v>
                </c:pt>
                <c:pt idx="1135">
                  <c:v>0.74906623521490756</c:v>
                </c:pt>
                <c:pt idx="1136">
                  <c:v>-0.91133851625595419</c:v>
                </c:pt>
                <c:pt idx="1137">
                  <c:v>1.2742092209124483</c:v>
                </c:pt>
                <c:pt idx="1138">
                  <c:v>-2.3875979232289279</c:v>
                </c:pt>
                <c:pt idx="1139">
                  <c:v>41.120340000323608</c:v>
                </c:pt>
                <c:pt idx="1140">
                  <c:v>2.6892524463462495</c:v>
                </c:pt>
                <c:pt idx="1141">
                  <c:v>-1.3464768074651019</c:v>
                </c:pt>
                <c:pt idx="1142">
                  <c:v>0.94082667450301427</c:v>
                </c:pt>
                <c:pt idx="1143">
                  <c:v>-0.76296473711286783</c:v>
                </c:pt>
                <c:pt idx="1144">
                  <c:v>0.68067141193452851</c:v>
                </c:pt>
                <c:pt idx="1145">
                  <c:v>-0.65467329747007552</c:v>
                </c:pt>
                <c:pt idx="1146">
                  <c:v>0.67488859916149124</c:v>
                </c:pt>
                <c:pt idx="1147">
                  <c:v>-0.7490662352240034</c:v>
                </c:pt>
                <c:pt idx="1148">
                  <c:v>0.9113385162648493</c:v>
                </c:pt>
                <c:pt idx="1149">
                  <c:v>-1.2742092209256173</c:v>
                </c:pt>
                <c:pt idx="1150">
                  <c:v>2.3875979232554365</c:v>
                </c:pt>
                <c:pt idx="1151">
                  <c:v>-41.120340000318073</c:v>
                </c:pt>
                <c:pt idx="1152">
                  <c:v>-2.6892524463779157</c:v>
                </c:pt>
                <c:pt idx="1153">
                  <c:v>1.346476807481551</c:v>
                </c:pt>
                <c:pt idx="1154">
                  <c:v>-0.94082667451223312</c:v>
                </c:pt>
                <c:pt idx="1155">
                  <c:v>0.76296473711879198</c:v>
                </c:pt>
                <c:pt idx="1156">
                  <c:v>-0.68067141194117475</c:v>
                </c:pt>
                <c:pt idx="1157">
                  <c:v>0.65467329747858616</c:v>
                </c:pt>
                <c:pt idx="1158">
                  <c:v>-0.67488859916896615</c:v>
                </c:pt>
                <c:pt idx="1159">
                  <c:v>0.74906623523073579</c:v>
                </c:pt>
                <c:pt idx="1160">
                  <c:v>-0.91133851627606788</c:v>
                </c:pt>
                <c:pt idx="1161">
                  <c:v>1.2742092209395697</c:v>
                </c:pt>
                <c:pt idx="1162">
                  <c:v>-2.3875979232807123</c:v>
                </c:pt>
                <c:pt idx="1163">
                  <c:v>41.120340000311643</c:v>
                </c:pt>
                <c:pt idx="1164">
                  <c:v>2.6892524464105336</c:v>
                </c:pt>
                <c:pt idx="1165">
                  <c:v>-1.3464768074958755</c:v>
                </c:pt>
                <c:pt idx="1166">
                  <c:v>0.94082667452460411</c:v>
                </c:pt>
                <c:pt idx="1167">
                  <c:v>-0.76296473712870494</c:v>
                </c:pt>
                <c:pt idx="1168">
                  <c:v>0.68067141194834413</c:v>
                </c:pt>
                <c:pt idx="1169">
                  <c:v>-0.65467329748325154</c:v>
                </c:pt>
                <c:pt idx="1170">
                  <c:v>0.6748885991781739</c:v>
                </c:pt>
                <c:pt idx="1171">
                  <c:v>-0.74906623523872184</c:v>
                </c:pt>
                <c:pt idx="1172">
                  <c:v>0.91133851628377105</c:v>
                </c:pt>
                <c:pt idx="1173">
                  <c:v>-1.2742092209538098</c:v>
                </c:pt>
                <c:pt idx="1174">
                  <c:v>2.3875979233054094</c:v>
                </c:pt>
                <c:pt idx="1175">
                  <c:v>-41.120340000306236</c:v>
                </c:pt>
                <c:pt idx="1176">
                  <c:v>-2.689252446443529</c:v>
                </c:pt>
                <c:pt idx="1177">
                  <c:v>1.3464768075103066</c:v>
                </c:pt>
                <c:pt idx="1178">
                  <c:v>-0.940826674532806</c:v>
                </c:pt>
                <c:pt idx="1179">
                  <c:v>0.7629647371356354</c:v>
                </c:pt>
                <c:pt idx="1180">
                  <c:v>-0.68067141195811054</c:v>
                </c:pt>
                <c:pt idx="1181">
                  <c:v>0.65467329749023817</c:v>
                </c:pt>
                <c:pt idx="1182">
                  <c:v>-0.67488859918512567</c:v>
                </c:pt>
                <c:pt idx="1183">
                  <c:v>0.74906623524785365</c:v>
                </c:pt>
                <c:pt idx="1184">
                  <c:v>-0.91133851629305074</c:v>
                </c:pt>
                <c:pt idx="1185">
                  <c:v>1.274209220967089</c:v>
                </c:pt>
                <c:pt idx="1186">
                  <c:v>-2.3875979233309539</c:v>
                </c:pt>
                <c:pt idx="1187">
                  <c:v>41.120340000300793</c:v>
                </c:pt>
                <c:pt idx="1188">
                  <c:v>2.6892524464771794</c:v>
                </c:pt>
                <c:pt idx="1189">
                  <c:v>-1.3464768075275364</c:v>
                </c:pt>
                <c:pt idx="1190">
                  <c:v>0.94082667454260749</c:v>
                </c:pt>
                <c:pt idx="1191">
                  <c:v>-0.76296473714401625</c:v>
                </c:pt>
                <c:pt idx="1192">
                  <c:v>0.68067141196556591</c:v>
                </c:pt>
                <c:pt idx="1193">
                  <c:v>-0.6546732975010946</c:v>
                </c:pt>
                <c:pt idx="1194">
                  <c:v>0.67488859918961452</c:v>
                </c:pt>
                <c:pt idx="1195">
                  <c:v>-0.74906623525454874</c:v>
                </c:pt>
                <c:pt idx="1196">
                  <c:v>0.91133851630426843</c:v>
                </c:pt>
                <c:pt idx="1197">
                  <c:v>-1.2742092209802589</c:v>
                </c:pt>
                <c:pt idx="1198">
                  <c:v>2.3875979233571916</c:v>
                </c:pt>
                <c:pt idx="1199">
                  <c:v>-41.120340000294718</c:v>
                </c:pt>
                <c:pt idx="1200">
                  <c:v>-2.6892524465088492</c:v>
                </c:pt>
                <c:pt idx="1201">
                  <c:v>1.3464768075446143</c:v>
                </c:pt>
                <c:pt idx="1202">
                  <c:v>-0.94082667455439584</c:v>
                </c:pt>
                <c:pt idx="1203">
                  <c:v>0.76296473715094404</c:v>
                </c:pt>
                <c:pt idx="1204">
                  <c:v>-0.68067141197221037</c:v>
                </c:pt>
                <c:pt idx="1205">
                  <c:v>0.65467329750340142</c:v>
                </c:pt>
                <c:pt idx="1206">
                  <c:v>-0.67488859919945998</c:v>
                </c:pt>
                <c:pt idx="1207">
                  <c:v>0.74906623526415439</c:v>
                </c:pt>
                <c:pt idx="1208">
                  <c:v>-0.9113385163151202</c:v>
                </c:pt>
                <c:pt idx="1209">
                  <c:v>1.274209220993419</c:v>
                </c:pt>
                <c:pt idx="1210">
                  <c:v>-2.3875979233795497</c:v>
                </c:pt>
                <c:pt idx="1211">
                  <c:v>41.120340000289623</c:v>
                </c:pt>
                <c:pt idx="1212">
                  <c:v>2.6892524465396939</c:v>
                </c:pt>
                <c:pt idx="1213">
                  <c:v>-1.3464768075577869</c:v>
                </c:pt>
                <c:pt idx="1214">
                  <c:v>0.9408266745666487</c:v>
                </c:pt>
                <c:pt idx="1215">
                  <c:v>-0.76296473716338209</c:v>
                </c:pt>
                <c:pt idx="1216">
                  <c:v>0.68067141197823933</c:v>
                </c:pt>
                <c:pt idx="1217">
                  <c:v>-0.65467329751117065</c:v>
                </c:pt>
                <c:pt idx="1218">
                  <c:v>0.67488859920582911</c:v>
                </c:pt>
                <c:pt idx="1219">
                  <c:v>-0.74906623527498839</c:v>
                </c:pt>
                <c:pt idx="1220">
                  <c:v>0.91133851632454288</c:v>
                </c:pt>
                <c:pt idx="1221">
                  <c:v>-1.2742092210065907</c:v>
                </c:pt>
                <c:pt idx="1222">
                  <c:v>2.3875979234045164</c:v>
                </c:pt>
                <c:pt idx="1223">
                  <c:v>-41.120340000284223</c:v>
                </c:pt>
                <c:pt idx="1224">
                  <c:v>-2.6892524465713601</c:v>
                </c:pt>
                <c:pt idx="1225">
                  <c:v>1.3464768075772335</c:v>
                </c:pt>
                <c:pt idx="1226">
                  <c:v>-0.9408266745748497</c:v>
                </c:pt>
                <c:pt idx="1227">
                  <c:v>0.76296473717031432</c:v>
                </c:pt>
                <c:pt idx="1228">
                  <c:v>-0.68067141198800396</c:v>
                </c:pt>
                <c:pt idx="1229">
                  <c:v>0.65467329751815639</c:v>
                </c:pt>
                <c:pt idx="1230">
                  <c:v>-0.67488859921245403</c:v>
                </c:pt>
                <c:pt idx="1231">
                  <c:v>0.74906623528172078</c:v>
                </c:pt>
                <c:pt idx="1232">
                  <c:v>-0.91133851633404284</c:v>
                </c:pt>
                <c:pt idx="1233">
                  <c:v>1.2742092210198699</c:v>
                </c:pt>
                <c:pt idx="1234">
                  <c:v>-2.3875979234297908</c:v>
                </c:pt>
                <c:pt idx="1235">
                  <c:v>41.12034000027824</c:v>
                </c:pt>
                <c:pt idx="1236">
                  <c:v>2.6892524466025023</c:v>
                </c:pt>
                <c:pt idx="1237">
                  <c:v>-1.3464768075916629</c:v>
                </c:pt>
                <c:pt idx="1238">
                  <c:v>0.94082667458722158</c:v>
                </c:pt>
                <c:pt idx="1239">
                  <c:v>-0.76296473717869517</c:v>
                </c:pt>
                <c:pt idx="1240">
                  <c:v>0.68067141199546022</c:v>
                </c:pt>
                <c:pt idx="1241">
                  <c:v>-0.65467329752901271</c:v>
                </c:pt>
                <c:pt idx="1242">
                  <c:v>0.67488859922224265</c:v>
                </c:pt>
                <c:pt idx="1243">
                  <c:v>-0.74906623528841498</c:v>
                </c:pt>
                <c:pt idx="1244">
                  <c:v>0.9113385163459764</c:v>
                </c:pt>
                <c:pt idx="1245">
                  <c:v>-1.2742092210341101</c:v>
                </c:pt>
                <c:pt idx="1246">
                  <c:v>2.3875979234560276</c:v>
                </c:pt>
                <c:pt idx="1247">
                  <c:v>-41.120340000272996</c:v>
                </c:pt>
                <c:pt idx="1248">
                  <c:v>-2.6892524466354941</c:v>
                </c:pt>
                <c:pt idx="1249">
                  <c:v>1.3464768076068774</c:v>
                </c:pt>
                <c:pt idx="1250">
                  <c:v>-0.94082667459831804</c:v>
                </c:pt>
                <c:pt idx="1251">
                  <c:v>0.76296473718857172</c:v>
                </c:pt>
                <c:pt idx="1252">
                  <c:v>-0.68067141200210379</c:v>
                </c:pt>
                <c:pt idx="1253">
                  <c:v>0.65467329753443604</c:v>
                </c:pt>
                <c:pt idx="1254">
                  <c:v>-0.67488859922861177</c:v>
                </c:pt>
                <c:pt idx="1255">
                  <c:v>0.74906623529754768</c:v>
                </c:pt>
                <c:pt idx="1256">
                  <c:v>-0.91133851635486973</c:v>
                </c:pt>
                <c:pt idx="1257">
                  <c:v>1.2742092210480624</c:v>
                </c:pt>
                <c:pt idx="1258">
                  <c:v>-2.3875979234815792</c:v>
                </c:pt>
                <c:pt idx="1259">
                  <c:v>41.120340000267475</c:v>
                </c:pt>
                <c:pt idx="1260">
                  <c:v>2.689252446668116</c:v>
                </c:pt>
                <c:pt idx="1261">
                  <c:v>-1.3464768076233256</c:v>
                </c:pt>
                <c:pt idx="1262">
                  <c:v>0.94082667460811953</c:v>
                </c:pt>
                <c:pt idx="1263">
                  <c:v>-0.76296473719553681</c:v>
                </c:pt>
                <c:pt idx="1264">
                  <c:v>0.68067141201226722</c:v>
                </c:pt>
                <c:pt idx="1265">
                  <c:v>-0.65467329754220505</c:v>
                </c:pt>
                <c:pt idx="1266">
                  <c:v>0.67488859923608491</c:v>
                </c:pt>
                <c:pt idx="1267">
                  <c:v>-0.74906623530553507</c:v>
                </c:pt>
                <c:pt idx="1268">
                  <c:v>0.91133851636609098</c:v>
                </c:pt>
                <c:pt idx="1269">
                  <c:v>-1.2742092210643339</c:v>
                </c:pt>
                <c:pt idx="1270">
                  <c:v>2.3875979235062705</c:v>
                </c:pt>
                <c:pt idx="1271">
                  <c:v>-41.120340000261479</c:v>
                </c:pt>
                <c:pt idx="1272">
                  <c:v>-2.6892524466997854</c:v>
                </c:pt>
                <c:pt idx="1273">
                  <c:v>1.3464768076376492</c:v>
                </c:pt>
                <c:pt idx="1274">
                  <c:v>-0.94082667461889313</c:v>
                </c:pt>
                <c:pt idx="1275">
                  <c:v>0.76296473720201874</c:v>
                </c:pt>
                <c:pt idx="1276">
                  <c:v>-0.68067141201943482</c:v>
                </c:pt>
                <c:pt idx="1277">
                  <c:v>0.65467329755227843</c:v>
                </c:pt>
                <c:pt idx="1278">
                  <c:v>-0.67488859924198508</c:v>
                </c:pt>
                <c:pt idx="1279">
                  <c:v>0.7490662353151385</c:v>
                </c:pt>
                <c:pt idx="1280">
                  <c:v>-0.91133851637574903</c:v>
                </c:pt>
                <c:pt idx="1281">
                  <c:v>1.2742092210768234</c:v>
                </c:pt>
                <c:pt idx="1282">
                  <c:v>-2.3875979235286291</c:v>
                </c:pt>
                <c:pt idx="1283">
                  <c:v>41.120340000256427</c:v>
                </c:pt>
                <c:pt idx="1284">
                  <c:v>2.6892524467291539</c:v>
                </c:pt>
                <c:pt idx="1285">
                  <c:v>-1.3464768076508236</c:v>
                </c:pt>
                <c:pt idx="1286">
                  <c:v>0.94082667463114467</c:v>
                </c:pt>
                <c:pt idx="1287">
                  <c:v>-0.76296473721587255</c:v>
                </c:pt>
                <c:pt idx="1288">
                  <c:v>0.68067141202493708</c:v>
                </c:pt>
                <c:pt idx="1289">
                  <c:v>-0.65467329755693149</c:v>
                </c:pt>
                <c:pt idx="1290">
                  <c:v>0.67488859925177369</c:v>
                </c:pt>
                <c:pt idx="1291">
                  <c:v>-0.74906623532183403</c:v>
                </c:pt>
                <c:pt idx="1292">
                  <c:v>0.91133851638464591</c:v>
                </c:pt>
                <c:pt idx="1293">
                  <c:v>-1.2742092210932148</c:v>
                </c:pt>
                <c:pt idx="1294">
                  <c:v>2.3875979235545568</c:v>
                </c:pt>
                <c:pt idx="1295">
                  <c:v>-41.120340000250984</c:v>
                </c:pt>
                <c:pt idx="1296">
                  <c:v>-2.6892524467608205</c:v>
                </c:pt>
                <c:pt idx="1297">
                  <c:v>1.3464768076680542</c:v>
                </c:pt>
                <c:pt idx="1298">
                  <c:v>-0.94082667464036263</c:v>
                </c:pt>
                <c:pt idx="1299">
                  <c:v>0.76296473722283942</c:v>
                </c:pt>
                <c:pt idx="1300">
                  <c:v>-0.6806714120335311</c:v>
                </c:pt>
                <c:pt idx="1301">
                  <c:v>0.65467329756157167</c:v>
                </c:pt>
                <c:pt idx="1302">
                  <c:v>-0.67488859925814371</c:v>
                </c:pt>
                <c:pt idx="1303">
                  <c:v>0.74906623533096628</c:v>
                </c:pt>
                <c:pt idx="1304">
                  <c:v>-0.91133851639406593</c:v>
                </c:pt>
                <c:pt idx="1305">
                  <c:v>1.2742092211063856</c:v>
                </c:pt>
                <c:pt idx="1306">
                  <c:v>-2.3875979235817111</c:v>
                </c:pt>
                <c:pt idx="1307">
                  <c:v>41.120340000244944</c:v>
                </c:pt>
                <c:pt idx="1308">
                  <c:v>2.6892524467929118</c:v>
                </c:pt>
                <c:pt idx="1309">
                  <c:v>-1.3464768076824836</c:v>
                </c:pt>
                <c:pt idx="1310">
                  <c:v>0.94082667465231751</c:v>
                </c:pt>
                <c:pt idx="1311">
                  <c:v>-0.76296473722976721</c:v>
                </c:pt>
                <c:pt idx="1312">
                  <c:v>0.68067141204017645</c:v>
                </c:pt>
                <c:pt idx="1313">
                  <c:v>-0.6546732975724282</c:v>
                </c:pt>
                <c:pt idx="1314">
                  <c:v>0.67488859926619771</c:v>
                </c:pt>
                <c:pt idx="1315">
                  <c:v>-0.74906623533891636</c:v>
                </c:pt>
                <c:pt idx="1316">
                  <c:v>0.91133851640528718</c:v>
                </c:pt>
                <c:pt idx="1317">
                  <c:v>-1.2742092211206248</c:v>
                </c:pt>
                <c:pt idx="1318">
                  <c:v>2.3875979236069855</c:v>
                </c:pt>
                <c:pt idx="1319">
                  <c:v>-41.120340000239501</c:v>
                </c:pt>
                <c:pt idx="1320">
                  <c:v>-2.6892524468259067</c:v>
                </c:pt>
                <c:pt idx="1321">
                  <c:v>1.3464768076975924</c:v>
                </c:pt>
                <c:pt idx="1322">
                  <c:v>-0.94082667466211811</c:v>
                </c:pt>
                <c:pt idx="1323">
                  <c:v>0.76296473723964287</c:v>
                </c:pt>
                <c:pt idx="1324">
                  <c:v>-0.68067141204681825</c:v>
                </c:pt>
                <c:pt idx="1325">
                  <c:v>0.65467329757709392</c:v>
                </c:pt>
                <c:pt idx="1326">
                  <c:v>-0.67488859927540634</c:v>
                </c:pt>
                <c:pt idx="1327">
                  <c:v>0.74906623534564876</c:v>
                </c:pt>
                <c:pt idx="1328">
                  <c:v>-0.911338516412461</c:v>
                </c:pt>
                <c:pt idx="1329">
                  <c:v>1.2742092211337948</c:v>
                </c:pt>
                <c:pt idx="1330">
                  <c:v>-2.3875979236325349</c:v>
                </c:pt>
                <c:pt idx="1331">
                  <c:v>41.120340000233611</c:v>
                </c:pt>
                <c:pt idx="1332">
                  <c:v>2.6892524468575747</c:v>
                </c:pt>
                <c:pt idx="1333">
                  <c:v>-1.3464768077140388</c:v>
                </c:pt>
                <c:pt idx="1334">
                  <c:v>0.94082667466973957</c:v>
                </c:pt>
                <c:pt idx="1335">
                  <c:v>-0.76296473724806457</c:v>
                </c:pt>
                <c:pt idx="1336">
                  <c:v>0.68067141205658643</c:v>
                </c:pt>
                <c:pt idx="1337">
                  <c:v>-0.65467329758486292</c:v>
                </c:pt>
                <c:pt idx="1338">
                  <c:v>0.67488859928177547</c:v>
                </c:pt>
                <c:pt idx="1339">
                  <c:v>-0.74906623535375738</c:v>
                </c:pt>
                <c:pt idx="1340">
                  <c:v>0.91133851642188279</c:v>
                </c:pt>
                <c:pt idx="1341">
                  <c:v>-1.2742092211478573</c:v>
                </c:pt>
                <c:pt idx="1342">
                  <c:v>2.3875979236581912</c:v>
                </c:pt>
                <c:pt idx="1343">
                  <c:v>-41.120340000227628</c:v>
                </c:pt>
                <c:pt idx="1344">
                  <c:v>-2.6892524468892418</c:v>
                </c:pt>
                <c:pt idx="1345">
                  <c:v>1.3464768077284699</c:v>
                </c:pt>
                <c:pt idx="1346">
                  <c:v>-0.94082667468211101</c:v>
                </c:pt>
                <c:pt idx="1347">
                  <c:v>0.76296473725499325</c:v>
                </c:pt>
                <c:pt idx="1348">
                  <c:v>-0.6806714120645676</c:v>
                </c:pt>
                <c:pt idx="1349">
                  <c:v>0.6546732975925903</c:v>
                </c:pt>
                <c:pt idx="1350">
                  <c:v>-0.67488859928767475</c:v>
                </c:pt>
                <c:pt idx="1351">
                  <c:v>0.74906623536336436</c:v>
                </c:pt>
                <c:pt idx="1352">
                  <c:v>-0.91133851643505981</c:v>
                </c:pt>
                <c:pt idx="1353">
                  <c:v>1.2742092211591665</c:v>
                </c:pt>
                <c:pt idx="1354">
                  <c:v>-2.3875979236805476</c:v>
                </c:pt>
                <c:pt idx="1355">
                  <c:v>41.120340000222484</c:v>
                </c:pt>
                <c:pt idx="1356">
                  <c:v>2.6892524469190207</c:v>
                </c:pt>
                <c:pt idx="1357">
                  <c:v>-1.3464768077416442</c:v>
                </c:pt>
                <c:pt idx="1358">
                  <c:v>0.94082667469436121</c:v>
                </c:pt>
                <c:pt idx="1359">
                  <c:v>-0.76296473726739222</c:v>
                </c:pt>
                <c:pt idx="1360">
                  <c:v>0.68067141207006987</c:v>
                </c:pt>
                <c:pt idx="1361">
                  <c:v>-0.65467329759724324</c:v>
                </c:pt>
                <c:pt idx="1362">
                  <c:v>0.67488859929669243</c:v>
                </c:pt>
                <c:pt idx="1363">
                  <c:v>-0.7490662353700932</c:v>
                </c:pt>
                <c:pt idx="1364">
                  <c:v>0.91133851644448161</c:v>
                </c:pt>
                <c:pt idx="1365">
                  <c:v>-1.2742092211734057</c:v>
                </c:pt>
                <c:pt idx="1366">
                  <c:v>2.3875979237058229</c:v>
                </c:pt>
                <c:pt idx="1367">
                  <c:v>-41.120340000217041</c:v>
                </c:pt>
                <c:pt idx="1368">
                  <c:v>-2.6892524469511114</c:v>
                </c:pt>
                <c:pt idx="1369">
                  <c:v>1.3464768077587683</c:v>
                </c:pt>
                <c:pt idx="1370">
                  <c:v>-0.94082667470416181</c:v>
                </c:pt>
                <c:pt idx="1371">
                  <c:v>0.7629647372743209</c:v>
                </c:pt>
                <c:pt idx="1372">
                  <c:v>-0.68067141207983539</c:v>
                </c:pt>
                <c:pt idx="1373">
                  <c:v>0.65467329760540083</c:v>
                </c:pt>
                <c:pt idx="1374">
                  <c:v>-0.67488859930306155</c:v>
                </c:pt>
                <c:pt idx="1375">
                  <c:v>0.74906623538044448</c:v>
                </c:pt>
                <c:pt idx="1376">
                  <c:v>-0.91133851645165631</c:v>
                </c:pt>
                <c:pt idx="1377">
                  <c:v>1.2742092211865774</c:v>
                </c:pt>
                <c:pt idx="1378">
                  <c:v>-2.3875979237313687</c:v>
                </c:pt>
                <c:pt idx="1379">
                  <c:v>41.120340000211598</c:v>
                </c:pt>
                <c:pt idx="1380">
                  <c:v>2.6892524469827808</c:v>
                </c:pt>
                <c:pt idx="1381">
                  <c:v>-1.3464768077763036</c:v>
                </c:pt>
                <c:pt idx="1382">
                  <c:v>0.94082667471435322</c:v>
                </c:pt>
                <c:pt idx="1383">
                  <c:v>-0.76296473728274172</c:v>
                </c:pt>
                <c:pt idx="1384">
                  <c:v>0.68067141208648074</c:v>
                </c:pt>
                <c:pt idx="1385">
                  <c:v>-0.65467329761625737</c:v>
                </c:pt>
                <c:pt idx="1386">
                  <c:v>0.67488859930942979</c:v>
                </c:pt>
                <c:pt idx="1387">
                  <c:v>-0.74906623538762451</c:v>
                </c:pt>
                <c:pt idx="1388">
                  <c:v>0.91133851646287578</c:v>
                </c:pt>
                <c:pt idx="1389">
                  <c:v>-1.2742092212006382</c:v>
                </c:pt>
                <c:pt idx="1390">
                  <c:v>2.3875979237570282</c:v>
                </c:pt>
                <c:pt idx="1391">
                  <c:v>-41.120340000205616</c:v>
                </c:pt>
                <c:pt idx="1392">
                  <c:v>-2.6892524470157753</c:v>
                </c:pt>
                <c:pt idx="1393">
                  <c:v>1.3464768077907339</c:v>
                </c:pt>
                <c:pt idx="1394">
                  <c:v>-0.94082667472415471</c:v>
                </c:pt>
                <c:pt idx="1395">
                  <c:v>0.76296473729261738</c:v>
                </c:pt>
                <c:pt idx="1396">
                  <c:v>-0.6806714120944628</c:v>
                </c:pt>
                <c:pt idx="1397">
                  <c:v>0.6546732976240266</c:v>
                </c:pt>
                <c:pt idx="1398">
                  <c:v>-0.6748885993186402</c:v>
                </c:pt>
                <c:pt idx="1399">
                  <c:v>0.74906623539435779</c:v>
                </c:pt>
                <c:pt idx="1400">
                  <c:v>-0.91133851647229847</c:v>
                </c:pt>
                <c:pt idx="1401">
                  <c:v>1.2742092212148766</c:v>
                </c:pt>
                <c:pt idx="1402">
                  <c:v>-2.3875979237794929</c:v>
                </c:pt>
                <c:pt idx="1403">
                  <c:v>41.120340000200116</c:v>
                </c:pt>
                <c:pt idx="1404">
                  <c:v>2.6892524470474424</c:v>
                </c:pt>
                <c:pt idx="1405">
                  <c:v>-1.346476807807182</c:v>
                </c:pt>
                <c:pt idx="1406">
                  <c:v>0.94082667473583292</c:v>
                </c:pt>
                <c:pt idx="1407">
                  <c:v>-0.76296473729954783</c:v>
                </c:pt>
                <c:pt idx="1408">
                  <c:v>0.6806714121042301</c:v>
                </c:pt>
                <c:pt idx="1409">
                  <c:v>-0.65467329762866666</c:v>
                </c:pt>
                <c:pt idx="1410">
                  <c:v>0.67488859932669243</c:v>
                </c:pt>
                <c:pt idx="1411">
                  <c:v>-0.7490662354010893</c:v>
                </c:pt>
                <c:pt idx="1412">
                  <c:v>0.91133851648602793</c:v>
                </c:pt>
                <c:pt idx="1413">
                  <c:v>-1.2742092212280465</c:v>
                </c:pt>
                <c:pt idx="1414">
                  <c:v>2.38759792380477</c:v>
                </c:pt>
                <c:pt idx="1415">
                  <c:v>-41.120340000194133</c:v>
                </c:pt>
                <c:pt idx="1416">
                  <c:v>-2.6892524470795349</c:v>
                </c:pt>
                <c:pt idx="1417">
                  <c:v>1.3464768078202729</c:v>
                </c:pt>
                <c:pt idx="1418">
                  <c:v>-0.94082667474820392</c:v>
                </c:pt>
                <c:pt idx="1419">
                  <c:v>0.76296473730547021</c:v>
                </c:pt>
                <c:pt idx="1420">
                  <c:v>-0.68067141210774995</c:v>
                </c:pt>
                <c:pt idx="1421">
                  <c:v>0.6546732976395232</c:v>
                </c:pt>
                <c:pt idx="1422">
                  <c:v>-0.67488859933306244</c:v>
                </c:pt>
                <c:pt idx="1423">
                  <c:v>0.74906623541191086</c:v>
                </c:pt>
                <c:pt idx="1424">
                  <c:v>-0.91133851649516018</c:v>
                </c:pt>
                <c:pt idx="1425">
                  <c:v>1.2742092212393565</c:v>
                </c:pt>
                <c:pt idx="1426">
                  <c:v>-2.3875979238276699</c:v>
                </c:pt>
                <c:pt idx="1427">
                  <c:v>41.120340000189039</c:v>
                </c:pt>
                <c:pt idx="1428">
                  <c:v>2.6892524471081036</c:v>
                </c:pt>
                <c:pt idx="1429">
                  <c:v>-1.3464768078374796</c:v>
                </c:pt>
                <c:pt idx="1430">
                  <c:v>0.9408266747582763</c:v>
                </c:pt>
                <c:pt idx="1431">
                  <c:v>-0.76296473731492487</c:v>
                </c:pt>
                <c:pt idx="1432">
                  <c:v>0.68067141211949789</c:v>
                </c:pt>
                <c:pt idx="1433">
                  <c:v>-0.65467329764417592</c:v>
                </c:pt>
                <c:pt idx="1434">
                  <c:v>0.67488859933895906</c:v>
                </c:pt>
                <c:pt idx="1435">
                  <c:v>-0.74906623542344475</c:v>
                </c:pt>
                <c:pt idx="1436">
                  <c:v>0.91133851650458197</c:v>
                </c:pt>
                <c:pt idx="1437">
                  <c:v>-1.2742092212565215</c:v>
                </c:pt>
                <c:pt idx="1438">
                  <c:v>2.3875979238529443</c:v>
                </c:pt>
                <c:pt idx="1439">
                  <c:v>-41.120340000183596</c:v>
                </c:pt>
                <c:pt idx="1440">
                  <c:v>-2.6892524471397712</c:v>
                </c:pt>
                <c:pt idx="1441">
                  <c:v>1.3464768078519116</c:v>
                </c:pt>
                <c:pt idx="1442">
                  <c:v>-0.94082667476807691</c:v>
                </c:pt>
                <c:pt idx="1443">
                  <c:v>0.76296473732289716</c:v>
                </c:pt>
                <c:pt idx="1444">
                  <c:v>-0.68067141212747906</c:v>
                </c:pt>
                <c:pt idx="1445">
                  <c:v>0.65467329765194493</c:v>
                </c:pt>
                <c:pt idx="1446">
                  <c:v>-0.67488859934532908</c:v>
                </c:pt>
                <c:pt idx="1447">
                  <c:v>0.74906623543017581</c:v>
                </c:pt>
                <c:pt idx="1448">
                  <c:v>-0.91133851651386344</c:v>
                </c:pt>
                <c:pt idx="1449">
                  <c:v>1.2742092212718328</c:v>
                </c:pt>
                <c:pt idx="1450">
                  <c:v>-2.387597923878602</c:v>
                </c:pt>
                <c:pt idx="1451">
                  <c:v>41.120340000178103</c:v>
                </c:pt>
                <c:pt idx="1452">
                  <c:v>2.6892524471740948</c:v>
                </c:pt>
                <c:pt idx="1453">
                  <c:v>-1.3464768078663409</c:v>
                </c:pt>
                <c:pt idx="1454">
                  <c:v>0.94082667477787574</c:v>
                </c:pt>
                <c:pt idx="1455">
                  <c:v>-0.76296473733571979</c:v>
                </c:pt>
                <c:pt idx="1456">
                  <c:v>0.68067141213412441</c:v>
                </c:pt>
                <c:pt idx="1457">
                  <c:v>-0.65467329765658533</c:v>
                </c:pt>
                <c:pt idx="1458">
                  <c:v>0.67488859935906564</c:v>
                </c:pt>
                <c:pt idx="1459">
                  <c:v>-0.74906623543690865</c:v>
                </c:pt>
                <c:pt idx="1460">
                  <c:v>0.91133851652328435</c:v>
                </c:pt>
                <c:pt idx="1461">
                  <c:v>-1.2742092212850018</c:v>
                </c:pt>
                <c:pt idx="1462">
                  <c:v>2.3875979239057545</c:v>
                </c:pt>
                <c:pt idx="1463">
                  <c:v>-41.120340000172661</c:v>
                </c:pt>
                <c:pt idx="1464">
                  <c:v>-2.6892524472061829</c:v>
                </c:pt>
                <c:pt idx="1465">
                  <c:v>1.3464768078834197</c:v>
                </c:pt>
                <c:pt idx="1466">
                  <c:v>-0.94082667478767856</c:v>
                </c:pt>
                <c:pt idx="1467">
                  <c:v>0.76296473734264847</c:v>
                </c:pt>
                <c:pt idx="1468">
                  <c:v>-0.68067141213825533</c:v>
                </c:pt>
                <c:pt idx="1469">
                  <c:v>0.65467329766435411</c:v>
                </c:pt>
                <c:pt idx="1470">
                  <c:v>-0.67488859936543388</c:v>
                </c:pt>
                <c:pt idx="1471">
                  <c:v>0.74906623544485695</c:v>
                </c:pt>
                <c:pt idx="1472">
                  <c:v>-0.91133851653270703</c:v>
                </c:pt>
                <c:pt idx="1473">
                  <c:v>1.2742092212981717</c:v>
                </c:pt>
                <c:pt idx="1474">
                  <c:v>-2.3875979239310308</c:v>
                </c:pt>
                <c:pt idx="1475">
                  <c:v>41.120340000166131</c:v>
                </c:pt>
                <c:pt idx="1476">
                  <c:v>2.6892524472378496</c:v>
                </c:pt>
                <c:pt idx="1477">
                  <c:v>-1.3464768078985259</c:v>
                </c:pt>
                <c:pt idx="1478">
                  <c:v>0.94082667480043947</c:v>
                </c:pt>
                <c:pt idx="1479">
                  <c:v>-0.76296473734957804</c:v>
                </c:pt>
                <c:pt idx="1480">
                  <c:v>0.68067141214489979</c:v>
                </c:pt>
                <c:pt idx="1481">
                  <c:v>-0.65467329767829807</c:v>
                </c:pt>
                <c:pt idx="1482">
                  <c:v>0.67488859937205969</c:v>
                </c:pt>
                <c:pt idx="1483">
                  <c:v>-0.74906623545158846</c:v>
                </c:pt>
                <c:pt idx="1484">
                  <c:v>0.91133851654347442</c:v>
                </c:pt>
                <c:pt idx="1485">
                  <c:v>-1.2742092213122325</c:v>
                </c:pt>
                <c:pt idx="1486">
                  <c:v>2.3875979239563065</c:v>
                </c:pt>
                <c:pt idx="1487">
                  <c:v>-41.12034000016024</c:v>
                </c:pt>
                <c:pt idx="1488">
                  <c:v>-2.6892524472695194</c:v>
                </c:pt>
                <c:pt idx="1489">
                  <c:v>1.346476807912957</c:v>
                </c:pt>
                <c:pt idx="1490">
                  <c:v>-0.94082667481024007</c:v>
                </c:pt>
                <c:pt idx="1491">
                  <c:v>0.76296473735799708</c:v>
                </c:pt>
                <c:pt idx="1492">
                  <c:v>-0.68067141215288274</c:v>
                </c:pt>
                <c:pt idx="1493">
                  <c:v>0.65467329768296378</c:v>
                </c:pt>
                <c:pt idx="1494">
                  <c:v>-0.67488859937842793</c:v>
                </c:pt>
                <c:pt idx="1495">
                  <c:v>0.74906623545832174</c:v>
                </c:pt>
                <c:pt idx="1496">
                  <c:v>-0.91133851655485376</c:v>
                </c:pt>
                <c:pt idx="1497">
                  <c:v>1.2742092213235408</c:v>
                </c:pt>
                <c:pt idx="1498">
                  <c:v>-2.3875979239790461</c:v>
                </c:pt>
                <c:pt idx="1499">
                  <c:v>41.120340000155096</c:v>
                </c:pt>
                <c:pt idx="1500">
                  <c:v>2.6892524472980881</c:v>
                </c:pt>
                <c:pt idx="1501">
                  <c:v>-1.3464768079301654</c:v>
                </c:pt>
                <c:pt idx="1502">
                  <c:v>0.94082667482249072</c:v>
                </c:pt>
                <c:pt idx="1503">
                  <c:v>-0.76296473736745085</c:v>
                </c:pt>
                <c:pt idx="1504">
                  <c:v>0.68067141216462979</c:v>
                </c:pt>
                <c:pt idx="1505">
                  <c:v>-0.6546732976844879</c:v>
                </c:pt>
                <c:pt idx="1506">
                  <c:v>0.67488859938432544</c:v>
                </c:pt>
                <c:pt idx="1507">
                  <c:v>-0.74906623547272799</c:v>
                </c:pt>
                <c:pt idx="1508">
                  <c:v>0.91133851656427645</c:v>
                </c:pt>
                <c:pt idx="1509">
                  <c:v>-1.2742092213367107</c:v>
                </c:pt>
                <c:pt idx="1510">
                  <c:v>2.3875979240048619</c:v>
                </c:pt>
                <c:pt idx="1511">
                  <c:v>-41.120340000149866</c:v>
                </c:pt>
                <c:pt idx="1512">
                  <c:v>-2.6892524473301802</c:v>
                </c:pt>
                <c:pt idx="1513">
                  <c:v>1.3464768079445957</c:v>
                </c:pt>
                <c:pt idx="1514">
                  <c:v>-0.94082667483229221</c:v>
                </c:pt>
                <c:pt idx="1515">
                  <c:v>0.76296473737437953</c:v>
                </c:pt>
                <c:pt idx="1516">
                  <c:v>-0.68067141217127336</c:v>
                </c:pt>
                <c:pt idx="1517">
                  <c:v>0.65467329769225702</c:v>
                </c:pt>
                <c:pt idx="1518">
                  <c:v>-0.67488859939050183</c:v>
                </c:pt>
                <c:pt idx="1519">
                  <c:v>0.7490662354806763</c:v>
                </c:pt>
                <c:pt idx="1520">
                  <c:v>-0.91133851657369824</c:v>
                </c:pt>
                <c:pt idx="1521">
                  <c:v>1.2742092213498797</c:v>
                </c:pt>
                <c:pt idx="1522">
                  <c:v>-2.387597924030139</c:v>
                </c:pt>
                <c:pt idx="1523">
                  <c:v>41.120340000144424</c:v>
                </c:pt>
                <c:pt idx="1524">
                  <c:v>2.6892524473670099</c:v>
                </c:pt>
                <c:pt idx="1525">
                  <c:v>-1.3464768079614151</c:v>
                </c:pt>
                <c:pt idx="1526">
                  <c:v>0.94082667483991589</c:v>
                </c:pt>
                <c:pt idx="1527">
                  <c:v>-0.76296473738672521</c:v>
                </c:pt>
                <c:pt idx="1528">
                  <c:v>0.68067141217830951</c:v>
                </c:pt>
                <c:pt idx="1529">
                  <c:v>-0.65467329770582505</c:v>
                </c:pt>
                <c:pt idx="1530">
                  <c:v>0.67488859940255352</c:v>
                </c:pt>
                <c:pt idx="1531">
                  <c:v>-0.74906623548600848</c:v>
                </c:pt>
                <c:pt idx="1532">
                  <c:v>0.91133851658087384</c:v>
                </c:pt>
                <c:pt idx="1533">
                  <c:v>-1.2742092213710468</c:v>
                </c:pt>
                <c:pt idx="1534">
                  <c:v>2.3875979240554166</c:v>
                </c:pt>
                <c:pt idx="1535">
                  <c:v>-41.120340000136892</c:v>
                </c:pt>
                <c:pt idx="1536">
                  <c:v>-2.6892524473986796</c:v>
                </c:pt>
                <c:pt idx="1537">
                  <c:v>1.3464768079798803</c:v>
                </c:pt>
                <c:pt idx="1538">
                  <c:v>-0.94082667484971472</c:v>
                </c:pt>
                <c:pt idx="1539">
                  <c:v>0.76296473739020509</c:v>
                </c:pt>
                <c:pt idx="1540">
                  <c:v>-0.68067141218297955</c:v>
                </c:pt>
                <c:pt idx="1541">
                  <c:v>0.65467329770586402</c:v>
                </c:pt>
                <c:pt idx="1542">
                  <c:v>-0.67488859940274004</c:v>
                </c:pt>
                <c:pt idx="1543">
                  <c:v>0.74906623548412643</c:v>
                </c:pt>
                <c:pt idx="1544">
                  <c:v>-0.91133851657632103</c:v>
                </c:pt>
                <c:pt idx="1545">
                  <c:v>1.2742092213556262</c:v>
                </c:pt>
                <c:pt idx="1546">
                  <c:v>-2.3875979240306204</c:v>
                </c:pt>
                <c:pt idx="1547">
                  <c:v>41.12034000014507</c:v>
                </c:pt>
                <c:pt idx="1548">
                  <c:v>2.6892524473482657</c:v>
                </c:pt>
                <c:pt idx="1549">
                  <c:v>-1.3464768079461971</c:v>
                </c:pt>
                <c:pt idx="1550">
                  <c:v>0.94082667483214655</c:v>
                </c:pt>
                <c:pt idx="1551">
                  <c:v>-0.7629647373744195</c:v>
                </c:pt>
                <c:pt idx="1552">
                  <c:v>0.68067141216849869</c:v>
                </c:pt>
                <c:pt idx="1553">
                  <c:v>-0.6546732976847156</c:v>
                </c:pt>
                <c:pt idx="1554">
                  <c:v>0.6748885993832836</c:v>
                </c:pt>
                <c:pt idx="1555">
                  <c:v>-0.74906623546918016</c:v>
                </c:pt>
                <c:pt idx="1556">
                  <c:v>0.91133851656108522</c:v>
                </c:pt>
                <c:pt idx="1557">
                  <c:v>-1.2742092213271139</c:v>
                </c:pt>
                <c:pt idx="1558">
                  <c:v>2.3875979239807661</c:v>
                </c:pt>
                <c:pt idx="1559">
                  <c:v>-41.12034000015742</c:v>
                </c:pt>
                <c:pt idx="1560">
                  <c:v>-2.6892524472828518</c:v>
                </c:pt>
                <c:pt idx="1561">
                  <c:v>1.3464768079164582</c:v>
                </c:pt>
                <c:pt idx="1562">
                  <c:v>-0.94082667481168425</c:v>
                </c:pt>
                <c:pt idx="1563">
                  <c:v>0.76296473736201342</c:v>
                </c:pt>
                <c:pt idx="1564">
                  <c:v>-0.68067141215074844</c:v>
                </c:pt>
                <c:pt idx="1565">
                  <c:v>0.65467329767439875</c:v>
                </c:pt>
                <c:pt idx="1566">
                  <c:v>-0.67488859937169465</c:v>
                </c:pt>
                <c:pt idx="1567">
                  <c:v>0.7490662354535198</c:v>
                </c:pt>
                <c:pt idx="1568">
                  <c:v>-0.91133851653990927</c:v>
                </c:pt>
                <c:pt idx="1569">
                  <c:v>1.2742092212994685</c:v>
                </c:pt>
                <c:pt idx="1570">
                  <c:v>-2.3875979239316796</c:v>
                </c:pt>
                <c:pt idx="1571">
                  <c:v>41.120340000167751</c:v>
                </c:pt>
                <c:pt idx="1572">
                  <c:v>2.6892524472242014</c:v>
                </c:pt>
                <c:pt idx="1573">
                  <c:v>-1.3464768078868046</c:v>
                </c:pt>
                <c:pt idx="1574">
                  <c:v>0.94082667478666915</c:v>
                </c:pt>
                <c:pt idx="1575">
                  <c:v>-0.76296473734033299</c:v>
                </c:pt>
                <c:pt idx="1576">
                  <c:v>0.68067141213570359</c:v>
                </c:pt>
                <c:pt idx="1577">
                  <c:v>-0.65467329766137017</c:v>
                </c:pt>
                <c:pt idx="1578">
                  <c:v>0.67488859935792167</c:v>
                </c:pt>
                <c:pt idx="1579">
                  <c:v>-0.74906623543406248</c:v>
                </c:pt>
                <c:pt idx="1580">
                  <c:v>0.9113385165173753</c:v>
                </c:pt>
                <c:pt idx="1581">
                  <c:v>-1.2742092212709544</c:v>
                </c:pt>
                <c:pt idx="1582">
                  <c:v>2.3875979238792859</c:v>
                </c:pt>
                <c:pt idx="1583">
                  <c:v>-41.120340000178878</c:v>
                </c:pt>
                <c:pt idx="1584">
                  <c:v>-2.6892524471562806</c:v>
                </c:pt>
                <c:pt idx="1585">
                  <c:v>1.3464768078548106</c:v>
                </c:pt>
                <c:pt idx="1586">
                  <c:v>-0.94082667476764081</c:v>
                </c:pt>
                <c:pt idx="1587">
                  <c:v>0.76296473732257386</c:v>
                </c:pt>
                <c:pt idx="1588">
                  <c:v>-0.6806714121241999</c:v>
                </c:pt>
                <c:pt idx="1589">
                  <c:v>0.65467329764793758</c:v>
                </c:pt>
                <c:pt idx="1590">
                  <c:v>-0.67488859933960299</c:v>
                </c:pt>
                <c:pt idx="1591">
                  <c:v>0.749066235418403</c:v>
                </c:pt>
                <c:pt idx="1592">
                  <c:v>-0.91133851650003894</c:v>
                </c:pt>
                <c:pt idx="1593">
                  <c:v>1.2742092212467995</c:v>
                </c:pt>
                <c:pt idx="1594">
                  <c:v>-2.387597923833122</c:v>
                </c:pt>
                <c:pt idx="1595">
                  <c:v>41.12034000019063</c:v>
                </c:pt>
                <c:pt idx="1596">
                  <c:v>2.6892524470945283</c:v>
                </c:pt>
                <c:pt idx="1597">
                  <c:v>-1.3464768078264164</c:v>
                </c:pt>
                <c:pt idx="1598">
                  <c:v>0.94082667474863912</c:v>
                </c:pt>
                <c:pt idx="1599">
                  <c:v>-0.76296473730931158</c:v>
                </c:pt>
                <c:pt idx="1600">
                  <c:v>0.6806714121027948</c:v>
                </c:pt>
                <c:pt idx="1601">
                  <c:v>-0.65467329763029358</c:v>
                </c:pt>
                <c:pt idx="1602">
                  <c:v>0.67488859932770673</c:v>
                </c:pt>
                <c:pt idx="1603">
                  <c:v>-0.74906623540337458</c:v>
                </c:pt>
                <c:pt idx="1604">
                  <c:v>0.91133851647914454</c:v>
                </c:pt>
                <c:pt idx="1605">
                  <c:v>-1.2742092212161422</c:v>
                </c:pt>
                <c:pt idx="1606">
                  <c:v>2.3875979237784257</c:v>
                </c:pt>
                <c:pt idx="1607">
                  <c:v>-41.120340000201416</c:v>
                </c:pt>
                <c:pt idx="1608">
                  <c:v>-2.6892524470333639</c:v>
                </c:pt>
                <c:pt idx="1609">
                  <c:v>1.3464768077956339</c:v>
                </c:pt>
                <c:pt idx="1610">
                  <c:v>-0.94082667472447046</c:v>
                </c:pt>
                <c:pt idx="1611">
                  <c:v>0.7629647372856585</c:v>
                </c:pt>
                <c:pt idx="1612">
                  <c:v>-0.68067141209034698</c:v>
                </c:pt>
                <c:pt idx="1613">
                  <c:v>0.65467329761686099</c:v>
                </c:pt>
                <c:pt idx="1614">
                  <c:v>-0.67488859931366019</c:v>
                </c:pt>
                <c:pt idx="1615">
                  <c:v>0.74906623538335948</c:v>
                </c:pt>
                <c:pt idx="1616">
                  <c:v>-0.91133851645912323</c:v>
                </c:pt>
                <c:pt idx="1617">
                  <c:v>1.2742092211938481</c:v>
                </c:pt>
                <c:pt idx="1618">
                  <c:v>-2.3875979237322627</c:v>
                </c:pt>
                <c:pt idx="1619">
                  <c:v>41.120340000212174</c:v>
                </c:pt>
                <c:pt idx="1620">
                  <c:v>2.6892524469675072</c:v>
                </c:pt>
                <c:pt idx="1621">
                  <c:v>-1.3464768077632057</c:v>
                </c:pt>
                <c:pt idx="1622">
                  <c:v>0.94082667470343617</c:v>
                </c:pt>
                <c:pt idx="1623">
                  <c:v>-0.76296473727239444</c:v>
                </c:pt>
                <c:pt idx="1624">
                  <c:v>0.6806714120763333</c:v>
                </c:pt>
                <c:pt idx="1625">
                  <c:v>-0.65467329760536996</c:v>
                </c:pt>
                <c:pt idx="1626">
                  <c:v>0.67488859929561329</c:v>
                </c:pt>
                <c:pt idx="1627">
                  <c:v>-0.7490662353679669</c:v>
                </c:pt>
                <c:pt idx="1628">
                  <c:v>0.91133851643688946</c:v>
                </c:pt>
                <c:pt idx="1629">
                  <c:v>-1.2742092211634715</c:v>
                </c:pt>
                <c:pt idx="1630">
                  <c:v>2.3875979236800311</c:v>
                </c:pt>
                <c:pt idx="1631">
                  <c:v>-41.120340000224047</c:v>
                </c:pt>
                <c:pt idx="1632">
                  <c:v>-2.6892524469036898</c:v>
                </c:pt>
                <c:pt idx="1633">
                  <c:v>1.3464768077322091</c:v>
                </c:pt>
                <c:pt idx="1634">
                  <c:v>-0.94082667468195647</c:v>
                </c:pt>
                <c:pt idx="1635">
                  <c:v>0.76296473725739133</c:v>
                </c:pt>
                <c:pt idx="1636">
                  <c:v>-0.68067141205811676</c:v>
                </c:pt>
                <c:pt idx="1637">
                  <c:v>0.65467329758577475</c:v>
                </c:pt>
                <c:pt idx="1638">
                  <c:v>-0.67488859928145661</c:v>
                </c:pt>
                <c:pt idx="1639">
                  <c:v>0.74906623535562611</c:v>
                </c:pt>
                <c:pt idx="1640">
                  <c:v>-0.91133851642046082</c:v>
                </c:pt>
                <c:pt idx="1641">
                  <c:v>1.2742092211361227</c:v>
                </c:pt>
                <c:pt idx="1642">
                  <c:v>-2.3875979236333214</c:v>
                </c:pt>
                <c:pt idx="1643">
                  <c:v>41.120340000235053</c:v>
                </c:pt>
                <c:pt idx="1644">
                  <c:v>2.6892524468449426</c:v>
                </c:pt>
                <c:pt idx="1645">
                  <c:v>-1.3464768077038149</c:v>
                </c:pt>
                <c:pt idx="1646">
                  <c:v>0.9408266746602667</c:v>
                </c:pt>
                <c:pt idx="1647">
                  <c:v>-0.7629647372357109</c:v>
                </c:pt>
                <c:pt idx="1648">
                  <c:v>0.68067141204661485</c:v>
                </c:pt>
                <c:pt idx="1649">
                  <c:v>-0.65467329757429338</c:v>
                </c:pt>
                <c:pt idx="1650">
                  <c:v>0.67488859926909051</c:v>
                </c:pt>
                <c:pt idx="1651">
                  <c:v>-0.74906623533996308</c:v>
                </c:pt>
                <c:pt idx="1652">
                  <c:v>0.91133851639702179</c:v>
                </c:pt>
                <c:pt idx="1653">
                  <c:v>-1.2742092211057496</c:v>
                </c:pt>
                <c:pt idx="1654">
                  <c:v>2.3875979235809277</c:v>
                </c:pt>
                <c:pt idx="1655">
                  <c:v>-41.120340000245839</c:v>
                </c:pt>
                <c:pt idx="1656">
                  <c:v>-2.6892524467806798</c:v>
                </c:pt>
                <c:pt idx="1657">
                  <c:v>1.3464768076705633</c:v>
                </c:pt>
                <c:pt idx="1658">
                  <c:v>-0.94082667463878655</c:v>
                </c:pt>
                <c:pt idx="1659">
                  <c:v>0.76296473722289537</c:v>
                </c:pt>
                <c:pt idx="1660">
                  <c:v>-0.68067141203156645</c:v>
                </c:pt>
                <c:pt idx="1661">
                  <c:v>0.65467329756087289</c:v>
                </c:pt>
                <c:pt idx="1662">
                  <c:v>-0.67488859924936317</c:v>
                </c:pt>
                <c:pt idx="1663">
                  <c:v>0.74906623532050709</c:v>
                </c:pt>
                <c:pt idx="1664">
                  <c:v>-0.9113385163786365</c:v>
                </c:pt>
                <c:pt idx="1665">
                  <c:v>1.2742092210834519</c:v>
                </c:pt>
                <c:pt idx="1666">
                  <c:v>-2.3875979235318461</c:v>
                </c:pt>
                <c:pt idx="1667">
                  <c:v>41.120340000257606</c:v>
                </c:pt>
                <c:pt idx="1668">
                  <c:v>2.6892524467152694</c:v>
                </c:pt>
                <c:pt idx="1669">
                  <c:v>-1.3464768076421709</c:v>
                </c:pt>
                <c:pt idx="1670">
                  <c:v>0.9408266746215177</c:v>
                </c:pt>
                <c:pt idx="1671">
                  <c:v>-0.76296473720513625</c:v>
                </c:pt>
                <c:pt idx="1672">
                  <c:v>0.68067141201381709</c:v>
                </c:pt>
                <c:pt idx="1673">
                  <c:v>-0.65467329754478276</c:v>
                </c:pt>
                <c:pt idx="1674">
                  <c:v>0.67488859923746602</c:v>
                </c:pt>
                <c:pt idx="1675">
                  <c:v>-0.74906623530484628</c:v>
                </c:pt>
                <c:pt idx="1676">
                  <c:v>0.91133851636180285</c:v>
                </c:pt>
                <c:pt idx="1677">
                  <c:v>-1.2742092210509366</c:v>
                </c:pt>
                <c:pt idx="1678">
                  <c:v>2.387597923478908</c:v>
                </c:pt>
                <c:pt idx="1679">
                  <c:v>-41.120340000268641</c:v>
                </c:pt>
              </c:numCache>
            </c:numRef>
          </c:yVal>
          <c:smooth val="0"/>
        </c:ser>
        <c:ser>
          <c:idx val="1"/>
          <c:order val="1"/>
          <c:tx>
            <c:v>m2</c:v>
          </c:tx>
          <c:marker>
            <c:symbol val="none"/>
          </c:marker>
          <c:xVal>
            <c:numRef>
              <c:f>compactUp!$B$22:$B$1701</c:f>
              <c:numCache>
                <c:formatCode>General</c:formatCode>
                <c:ptCount val="1680"/>
                <c:pt idx="0">
                  <c:v>1880</c:v>
                </c:pt>
                <c:pt idx="1">
                  <c:v>1880.0833333333333</c:v>
                </c:pt>
                <c:pt idx="2">
                  <c:v>1880.1666666666665</c:v>
                </c:pt>
                <c:pt idx="3">
                  <c:v>1880.2499999999998</c:v>
                </c:pt>
                <c:pt idx="4">
                  <c:v>1880.333333333333</c:v>
                </c:pt>
                <c:pt idx="5">
                  <c:v>1880.4166666666663</c:v>
                </c:pt>
                <c:pt idx="6">
                  <c:v>1880.4999999999995</c:v>
                </c:pt>
                <c:pt idx="7">
                  <c:v>1880.5833333333328</c:v>
                </c:pt>
                <c:pt idx="8">
                  <c:v>1880.6666666666661</c:v>
                </c:pt>
                <c:pt idx="9">
                  <c:v>1880.7499999999993</c:v>
                </c:pt>
                <c:pt idx="10">
                  <c:v>1880.8333333333326</c:v>
                </c:pt>
                <c:pt idx="11">
                  <c:v>1880.9166666666658</c:v>
                </c:pt>
                <c:pt idx="12">
                  <c:v>1880.9999999999991</c:v>
                </c:pt>
                <c:pt idx="13">
                  <c:v>1881.0833333333323</c:v>
                </c:pt>
                <c:pt idx="14">
                  <c:v>1881.1666666666656</c:v>
                </c:pt>
                <c:pt idx="15">
                  <c:v>1881.2499999999989</c:v>
                </c:pt>
                <c:pt idx="16">
                  <c:v>1881.3333333333321</c:v>
                </c:pt>
                <c:pt idx="17">
                  <c:v>1881.4166666666654</c:v>
                </c:pt>
                <c:pt idx="18">
                  <c:v>1881.4999999999986</c:v>
                </c:pt>
                <c:pt idx="19">
                  <c:v>1881.5833333333319</c:v>
                </c:pt>
                <c:pt idx="20">
                  <c:v>1881.6666666666652</c:v>
                </c:pt>
                <c:pt idx="21">
                  <c:v>1881.7499999999984</c:v>
                </c:pt>
                <c:pt idx="22">
                  <c:v>1881.8333333333317</c:v>
                </c:pt>
                <c:pt idx="23">
                  <c:v>1881.9166666666649</c:v>
                </c:pt>
                <c:pt idx="24">
                  <c:v>1881.9999999999982</c:v>
                </c:pt>
                <c:pt idx="25">
                  <c:v>1882.0833333333314</c:v>
                </c:pt>
                <c:pt idx="26">
                  <c:v>1882.1666666666647</c:v>
                </c:pt>
                <c:pt idx="27">
                  <c:v>1882.249999999998</c:v>
                </c:pt>
                <c:pt idx="28">
                  <c:v>1882.3333333333312</c:v>
                </c:pt>
                <c:pt idx="29">
                  <c:v>1882.4166666666645</c:v>
                </c:pt>
                <c:pt idx="30">
                  <c:v>1882.4999999999977</c:v>
                </c:pt>
                <c:pt idx="31">
                  <c:v>1882.583333333331</c:v>
                </c:pt>
                <c:pt idx="32">
                  <c:v>1882.6666666666642</c:v>
                </c:pt>
                <c:pt idx="33">
                  <c:v>1882.7499999999975</c:v>
                </c:pt>
                <c:pt idx="34">
                  <c:v>1882.8333333333308</c:v>
                </c:pt>
                <c:pt idx="35">
                  <c:v>1882.916666666664</c:v>
                </c:pt>
                <c:pt idx="36">
                  <c:v>1882.9999999999973</c:v>
                </c:pt>
                <c:pt idx="37">
                  <c:v>1883.0833333333305</c:v>
                </c:pt>
                <c:pt idx="38">
                  <c:v>1883.1666666666638</c:v>
                </c:pt>
                <c:pt idx="39">
                  <c:v>1883.249999999997</c:v>
                </c:pt>
                <c:pt idx="40">
                  <c:v>1883.3333333333303</c:v>
                </c:pt>
                <c:pt idx="41">
                  <c:v>1883.4166666666636</c:v>
                </c:pt>
                <c:pt idx="42">
                  <c:v>1883.4999999999968</c:v>
                </c:pt>
                <c:pt idx="43">
                  <c:v>1883.5833333333301</c:v>
                </c:pt>
                <c:pt idx="44">
                  <c:v>1883.6666666666633</c:v>
                </c:pt>
                <c:pt idx="45">
                  <c:v>1883.7499999999966</c:v>
                </c:pt>
                <c:pt idx="46">
                  <c:v>1883.8333333333298</c:v>
                </c:pt>
                <c:pt idx="47">
                  <c:v>1883.9166666666631</c:v>
                </c:pt>
                <c:pt idx="48">
                  <c:v>1883.9999999999964</c:v>
                </c:pt>
                <c:pt idx="49">
                  <c:v>1884.0833333333296</c:v>
                </c:pt>
                <c:pt idx="50">
                  <c:v>1884.1666666666629</c:v>
                </c:pt>
                <c:pt idx="51">
                  <c:v>1884.2499999999961</c:v>
                </c:pt>
                <c:pt idx="52">
                  <c:v>1884.3333333333294</c:v>
                </c:pt>
                <c:pt idx="53">
                  <c:v>1884.4166666666626</c:v>
                </c:pt>
                <c:pt idx="54">
                  <c:v>1884.4999999999959</c:v>
                </c:pt>
                <c:pt idx="55">
                  <c:v>1884.5833333333292</c:v>
                </c:pt>
                <c:pt idx="56">
                  <c:v>1884.6666666666624</c:v>
                </c:pt>
                <c:pt idx="57">
                  <c:v>1884.7499999999957</c:v>
                </c:pt>
                <c:pt idx="58">
                  <c:v>1884.8333333333289</c:v>
                </c:pt>
                <c:pt idx="59">
                  <c:v>1884.9166666666622</c:v>
                </c:pt>
                <c:pt idx="60">
                  <c:v>1884.9999999999955</c:v>
                </c:pt>
                <c:pt idx="61">
                  <c:v>1885.0833333333287</c:v>
                </c:pt>
                <c:pt idx="62">
                  <c:v>1885.166666666662</c:v>
                </c:pt>
                <c:pt idx="63">
                  <c:v>1885.2499999999952</c:v>
                </c:pt>
                <c:pt idx="64">
                  <c:v>1885.3333333333285</c:v>
                </c:pt>
                <c:pt idx="65">
                  <c:v>1885.4166666666617</c:v>
                </c:pt>
                <c:pt idx="66">
                  <c:v>1885.499999999995</c:v>
                </c:pt>
                <c:pt idx="67">
                  <c:v>1885.5833333333283</c:v>
                </c:pt>
                <c:pt idx="68">
                  <c:v>1885.6666666666615</c:v>
                </c:pt>
                <c:pt idx="69">
                  <c:v>1885.7499999999948</c:v>
                </c:pt>
                <c:pt idx="70">
                  <c:v>1885.833333333328</c:v>
                </c:pt>
                <c:pt idx="71">
                  <c:v>1885.9166666666613</c:v>
                </c:pt>
                <c:pt idx="72">
                  <c:v>1885.9999999999945</c:v>
                </c:pt>
                <c:pt idx="73">
                  <c:v>1886.0833333333278</c:v>
                </c:pt>
                <c:pt idx="74">
                  <c:v>1886.1666666666611</c:v>
                </c:pt>
                <c:pt idx="75">
                  <c:v>1886.2499999999943</c:v>
                </c:pt>
                <c:pt idx="76">
                  <c:v>1886.3333333333276</c:v>
                </c:pt>
                <c:pt idx="77">
                  <c:v>1886.4166666666608</c:v>
                </c:pt>
                <c:pt idx="78">
                  <c:v>1886.4999999999941</c:v>
                </c:pt>
                <c:pt idx="79">
                  <c:v>1886.5833333333273</c:v>
                </c:pt>
                <c:pt idx="80">
                  <c:v>1886.6666666666606</c:v>
                </c:pt>
                <c:pt idx="81">
                  <c:v>1886.7499999999939</c:v>
                </c:pt>
                <c:pt idx="82">
                  <c:v>1886.8333333333271</c:v>
                </c:pt>
                <c:pt idx="83">
                  <c:v>1886.9166666666604</c:v>
                </c:pt>
                <c:pt idx="84">
                  <c:v>1886.9999999999936</c:v>
                </c:pt>
                <c:pt idx="85">
                  <c:v>1887.0833333333269</c:v>
                </c:pt>
                <c:pt idx="86">
                  <c:v>1887.1666666666601</c:v>
                </c:pt>
                <c:pt idx="87">
                  <c:v>1887.2499999999934</c:v>
                </c:pt>
                <c:pt idx="88">
                  <c:v>1887.3333333333267</c:v>
                </c:pt>
                <c:pt idx="89">
                  <c:v>1887.4166666666599</c:v>
                </c:pt>
                <c:pt idx="90">
                  <c:v>1887.4999999999932</c:v>
                </c:pt>
                <c:pt idx="91">
                  <c:v>1887.5833333333264</c:v>
                </c:pt>
                <c:pt idx="92">
                  <c:v>1887.6666666666597</c:v>
                </c:pt>
                <c:pt idx="93">
                  <c:v>1887.749999999993</c:v>
                </c:pt>
                <c:pt idx="94">
                  <c:v>1887.8333333333262</c:v>
                </c:pt>
                <c:pt idx="95">
                  <c:v>1887.9166666666595</c:v>
                </c:pt>
                <c:pt idx="96">
                  <c:v>1887.9999999999927</c:v>
                </c:pt>
                <c:pt idx="97">
                  <c:v>1888.083333333326</c:v>
                </c:pt>
                <c:pt idx="98">
                  <c:v>1888.1666666666592</c:v>
                </c:pt>
                <c:pt idx="99">
                  <c:v>1888.2499999999925</c:v>
                </c:pt>
                <c:pt idx="100">
                  <c:v>1888.3333333333258</c:v>
                </c:pt>
                <c:pt idx="101">
                  <c:v>1888.416666666659</c:v>
                </c:pt>
                <c:pt idx="102">
                  <c:v>1888.4999999999923</c:v>
                </c:pt>
                <c:pt idx="103">
                  <c:v>1888.5833333333255</c:v>
                </c:pt>
                <c:pt idx="104">
                  <c:v>1888.6666666666588</c:v>
                </c:pt>
                <c:pt idx="105">
                  <c:v>1888.749999999992</c:v>
                </c:pt>
                <c:pt idx="106">
                  <c:v>1888.8333333333253</c:v>
                </c:pt>
                <c:pt idx="107">
                  <c:v>1888.9166666666586</c:v>
                </c:pt>
                <c:pt idx="108">
                  <c:v>1888.9999999999918</c:v>
                </c:pt>
                <c:pt idx="109">
                  <c:v>1889.0833333333251</c:v>
                </c:pt>
                <c:pt idx="110">
                  <c:v>1889.1666666666583</c:v>
                </c:pt>
                <c:pt idx="111">
                  <c:v>1889.2499999999916</c:v>
                </c:pt>
                <c:pt idx="112">
                  <c:v>1889.3333333333248</c:v>
                </c:pt>
                <c:pt idx="113">
                  <c:v>1889.4166666666581</c:v>
                </c:pt>
                <c:pt idx="114">
                  <c:v>1889.4999999999914</c:v>
                </c:pt>
                <c:pt idx="115">
                  <c:v>1889.5833333333246</c:v>
                </c:pt>
                <c:pt idx="116">
                  <c:v>1889.6666666666579</c:v>
                </c:pt>
                <c:pt idx="117">
                  <c:v>1889.7499999999911</c:v>
                </c:pt>
                <c:pt idx="118">
                  <c:v>1889.8333333333244</c:v>
                </c:pt>
                <c:pt idx="119">
                  <c:v>1889.9166666666576</c:v>
                </c:pt>
                <c:pt idx="120">
                  <c:v>1889.9999999999909</c:v>
                </c:pt>
                <c:pt idx="121">
                  <c:v>1890.0833333333242</c:v>
                </c:pt>
                <c:pt idx="122">
                  <c:v>1890.1666666666574</c:v>
                </c:pt>
                <c:pt idx="123">
                  <c:v>1890.2499999999907</c:v>
                </c:pt>
                <c:pt idx="124">
                  <c:v>1890.3333333333239</c:v>
                </c:pt>
                <c:pt idx="125">
                  <c:v>1890.4166666666572</c:v>
                </c:pt>
                <c:pt idx="126">
                  <c:v>1890.4999999999905</c:v>
                </c:pt>
                <c:pt idx="127">
                  <c:v>1890.5833333333237</c:v>
                </c:pt>
                <c:pt idx="128">
                  <c:v>1890.666666666657</c:v>
                </c:pt>
                <c:pt idx="129">
                  <c:v>1890.7499999999902</c:v>
                </c:pt>
                <c:pt idx="130">
                  <c:v>1890.8333333333235</c:v>
                </c:pt>
                <c:pt idx="131">
                  <c:v>1890.9166666666567</c:v>
                </c:pt>
                <c:pt idx="132">
                  <c:v>1890.99999999999</c:v>
                </c:pt>
                <c:pt idx="133">
                  <c:v>1891.0833333333233</c:v>
                </c:pt>
                <c:pt idx="134">
                  <c:v>1891.1666666666565</c:v>
                </c:pt>
                <c:pt idx="135">
                  <c:v>1891.2499999999898</c:v>
                </c:pt>
                <c:pt idx="136">
                  <c:v>1891.333333333323</c:v>
                </c:pt>
                <c:pt idx="137">
                  <c:v>1891.4166666666563</c:v>
                </c:pt>
                <c:pt idx="138">
                  <c:v>1891.4999999999895</c:v>
                </c:pt>
                <c:pt idx="139">
                  <c:v>1891.5833333333228</c:v>
                </c:pt>
                <c:pt idx="140">
                  <c:v>1891.6666666666561</c:v>
                </c:pt>
                <c:pt idx="141">
                  <c:v>1891.7499999999893</c:v>
                </c:pt>
                <c:pt idx="142">
                  <c:v>1891.8333333333226</c:v>
                </c:pt>
                <c:pt idx="143">
                  <c:v>1891.9166666666558</c:v>
                </c:pt>
                <c:pt idx="144">
                  <c:v>1891.9999999999891</c:v>
                </c:pt>
                <c:pt idx="145">
                  <c:v>1892.0833333333223</c:v>
                </c:pt>
                <c:pt idx="146">
                  <c:v>1892.1666666666556</c:v>
                </c:pt>
                <c:pt idx="147">
                  <c:v>1892.2499999999889</c:v>
                </c:pt>
                <c:pt idx="148">
                  <c:v>1892.3333333333221</c:v>
                </c:pt>
                <c:pt idx="149">
                  <c:v>1892.4166666666554</c:v>
                </c:pt>
                <c:pt idx="150">
                  <c:v>1892.4999999999886</c:v>
                </c:pt>
                <c:pt idx="151">
                  <c:v>1892.5833333333219</c:v>
                </c:pt>
                <c:pt idx="152">
                  <c:v>1892.6666666666551</c:v>
                </c:pt>
                <c:pt idx="153">
                  <c:v>1892.7499999999884</c:v>
                </c:pt>
                <c:pt idx="154">
                  <c:v>1892.8333333333217</c:v>
                </c:pt>
                <c:pt idx="155">
                  <c:v>1892.9166666666549</c:v>
                </c:pt>
                <c:pt idx="156">
                  <c:v>1892.9999999999882</c:v>
                </c:pt>
                <c:pt idx="157">
                  <c:v>1893.0833333333214</c:v>
                </c:pt>
                <c:pt idx="158">
                  <c:v>1893.1666666666547</c:v>
                </c:pt>
                <c:pt idx="159">
                  <c:v>1893.2499999999879</c:v>
                </c:pt>
                <c:pt idx="160">
                  <c:v>1893.3333333333212</c:v>
                </c:pt>
                <c:pt idx="161">
                  <c:v>1893.4166666666545</c:v>
                </c:pt>
                <c:pt idx="162">
                  <c:v>1893.4999999999877</c:v>
                </c:pt>
                <c:pt idx="163">
                  <c:v>1893.583333333321</c:v>
                </c:pt>
                <c:pt idx="164">
                  <c:v>1893.6666666666542</c:v>
                </c:pt>
                <c:pt idx="165">
                  <c:v>1893.7499999999875</c:v>
                </c:pt>
                <c:pt idx="166">
                  <c:v>1893.8333333333208</c:v>
                </c:pt>
                <c:pt idx="167">
                  <c:v>1893.916666666654</c:v>
                </c:pt>
                <c:pt idx="168">
                  <c:v>1893.9999999999873</c:v>
                </c:pt>
                <c:pt idx="169">
                  <c:v>1894.0833333333205</c:v>
                </c:pt>
                <c:pt idx="170">
                  <c:v>1894.1666666666538</c:v>
                </c:pt>
                <c:pt idx="171">
                  <c:v>1894.249999999987</c:v>
                </c:pt>
                <c:pt idx="172">
                  <c:v>1894.3333333333203</c:v>
                </c:pt>
                <c:pt idx="173">
                  <c:v>1894.4166666666536</c:v>
                </c:pt>
                <c:pt idx="174">
                  <c:v>1894.4999999999868</c:v>
                </c:pt>
                <c:pt idx="175">
                  <c:v>1894.5833333333201</c:v>
                </c:pt>
                <c:pt idx="176">
                  <c:v>1894.6666666666533</c:v>
                </c:pt>
                <c:pt idx="177">
                  <c:v>1894.7499999999866</c:v>
                </c:pt>
                <c:pt idx="178">
                  <c:v>1894.8333333333198</c:v>
                </c:pt>
                <c:pt idx="179">
                  <c:v>1894.9166666666531</c:v>
                </c:pt>
                <c:pt idx="180">
                  <c:v>1894.9999999999864</c:v>
                </c:pt>
                <c:pt idx="181">
                  <c:v>1895.0833333333196</c:v>
                </c:pt>
                <c:pt idx="182">
                  <c:v>1895.1666666666529</c:v>
                </c:pt>
                <c:pt idx="183">
                  <c:v>1895.2499999999861</c:v>
                </c:pt>
                <c:pt idx="184">
                  <c:v>1895.3333333333194</c:v>
                </c:pt>
                <c:pt idx="185">
                  <c:v>1895.4166666666526</c:v>
                </c:pt>
                <c:pt idx="186">
                  <c:v>1895.4999999999859</c:v>
                </c:pt>
                <c:pt idx="187">
                  <c:v>1895.5833333333192</c:v>
                </c:pt>
                <c:pt idx="188">
                  <c:v>1895.6666666666524</c:v>
                </c:pt>
                <c:pt idx="189">
                  <c:v>1895.7499999999857</c:v>
                </c:pt>
                <c:pt idx="190">
                  <c:v>1895.8333333333189</c:v>
                </c:pt>
                <c:pt idx="191">
                  <c:v>1895.9166666666522</c:v>
                </c:pt>
                <c:pt idx="192">
                  <c:v>1895.9999999999854</c:v>
                </c:pt>
                <c:pt idx="193">
                  <c:v>1896.0833333333187</c:v>
                </c:pt>
                <c:pt idx="194">
                  <c:v>1896.166666666652</c:v>
                </c:pt>
                <c:pt idx="195">
                  <c:v>1896.2499999999852</c:v>
                </c:pt>
                <c:pt idx="196">
                  <c:v>1896.3333333333185</c:v>
                </c:pt>
                <c:pt idx="197">
                  <c:v>1896.4166666666517</c:v>
                </c:pt>
                <c:pt idx="198">
                  <c:v>1896.499999999985</c:v>
                </c:pt>
                <c:pt idx="199">
                  <c:v>1896.5833333333183</c:v>
                </c:pt>
                <c:pt idx="200">
                  <c:v>1896.6666666666515</c:v>
                </c:pt>
                <c:pt idx="201">
                  <c:v>1896.7499999999848</c:v>
                </c:pt>
                <c:pt idx="202">
                  <c:v>1896.833333333318</c:v>
                </c:pt>
                <c:pt idx="203">
                  <c:v>1896.9166666666513</c:v>
                </c:pt>
                <c:pt idx="204">
                  <c:v>1896.9999999999845</c:v>
                </c:pt>
                <c:pt idx="205">
                  <c:v>1897.0833333333178</c:v>
                </c:pt>
                <c:pt idx="206">
                  <c:v>1897.1666666666511</c:v>
                </c:pt>
                <c:pt idx="207">
                  <c:v>1897.2499999999843</c:v>
                </c:pt>
                <c:pt idx="208">
                  <c:v>1897.3333333333176</c:v>
                </c:pt>
                <c:pt idx="209">
                  <c:v>1897.4166666666508</c:v>
                </c:pt>
                <c:pt idx="210">
                  <c:v>1897.4999999999841</c:v>
                </c:pt>
                <c:pt idx="211">
                  <c:v>1897.5833333333173</c:v>
                </c:pt>
                <c:pt idx="212">
                  <c:v>1897.6666666666506</c:v>
                </c:pt>
                <c:pt idx="213">
                  <c:v>1897.7499999999839</c:v>
                </c:pt>
                <c:pt idx="214">
                  <c:v>1897.8333333333171</c:v>
                </c:pt>
                <c:pt idx="215">
                  <c:v>1897.9166666666504</c:v>
                </c:pt>
                <c:pt idx="216">
                  <c:v>1897.9999999999836</c:v>
                </c:pt>
                <c:pt idx="217">
                  <c:v>1898.0833333333169</c:v>
                </c:pt>
                <c:pt idx="218">
                  <c:v>1898.1666666666501</c:v>
                </c:pt>
                <c:pt idx="219">
                  <c:v>1898.2499999999834</c:v>
                </c:pt>
                <c:pt idx="220">
                  <c:v>1898.3333333333167</c:v>
                </c:pt>
                <c:pt idx="221">
                  <c:v>1898.4166666666499</c:v>
                </c:pt>
                <c:pt idx="222">
                  <c:v>1898.4999999999832</c:v>
                </c:pt>
                <c:pt idx="223">
                  <c:v>1898.5833333333164</c:v>
                </c:pt>
                <c:pt idx="224">
                  <c:v>1898.6666666666497</c:v>
                </c:pt>
                <c:pt idx="225">
                  <c:v>1898.7499999999829</c:v>
                </c:pt>
                <c:pt idx="226">
                  <c:v>1898.8333333333162</c:v>
                </c:pt>
                <c:pt idx="227">
                  <c:v>1898.9166666666495</c:v>
                </c:pt>
                <c:pt idx="228">
                  <c:v>1898.9999999999827</c:v>
                </c:pt>
                <c:pt idx="229">
                  <c:v>1899.083333333316</c:v>
                </c:pt>
                <c:pt idx="230">
                  <c:v>1899.1666666666492</c:v>
                </c:pt>
                <c:pt idx="231">
                  <c:v>1899.2499999999825</c:v>
                </c:pt>
                <c:pt idx="232">
                  <c:v>1899.3333333333157</c:v>
                </c:pt>
                <c:pt idx="233">
                  <c:v>1899.416666666649</c:v>
                </c:pt>
                <c:pt idx="234">
                  <c:v>1899.4999999999823</c:v>
                </c:pt>
                <c:pt idx="235">
                  <c:v>1899.5833333333155</c:v>
                </c:pt>
                <c:pt idx="236">
                  <c:v>1899.6666666666488</c:v>
                </c:pt>
                <c:pt idx="237">
                  <c:v>1899.749999999982</c:v>
                </c:pt>
                <c:pt idx="238">
                  <c:v>1899.8333333333153</c:v>
                </c:pt>
                <c:pt idx="239">
                  <c:v>1899.9166666666486</c:v>
                </c:pt>
                <c:pt idx="240">
                  <c:v>1899.9999999999818</c:v>
                </c:pt>
                <c:pt idx="241">
                  <c:v>1900.0833333333151</c:v>
                </c:pt>
                <c:pt idx="242">
                  <c:v>1900.1666666666483</c:v>
                </c:pt>
                <c:pt idx="243">
                  <c:v>1900.2499999999816</c:v>
                </c:pt>
                <c:pt idx="244">
                  <c:v>1900.3333333333148</c:v>
                </c:pt>
                <c:pt idx="245">
                  <c:v>1900.4166666666481</c:v>
                </c:pt>
                <c:pt idx="246">
                  <c:v>1900.4999999999814</c:v>
                </c:pt>
                <c:pt idx="247">
                  <c:v>1900.5833333333146</c:v>
                </c:pt>
                <c:pt idx="248">
                  <c:v>1900.6666666666479</c:v>
                </c:pt>
                <c:pt idx="249">
                  <c:v>1900.7499999999811</c:v>
                </c:pt>
                <c:pt idx="250">
                  <c:v>1900.8333333333144</c:v>
                </c:pt>
                <c:pt idx="251">
                  <c:v>1900.9166666666476</c:v>
                </c:pt>
                <c:pt idx="252">
                  <c:v>1900.9999999999809</c:v>
                </c:pt>
                <c:pt idx="253">
                  <c:v>1901.0833333333142</c:v>
                </c:pt>
                <c:pt idx="254">
                  <c:v>1901.1666666666474</c:v>
                </c:pt>
                <c:pt idx="255">
                  <c:v>1901.2499999999807</c:v>
                </c:pt>
                <c:pt idx="256">
                  <c:v>1901.3333333333139</c:v>
                </c:pt>
                <c:pt idx="257">
                  <c:v>1901.4166666666472</c:v>
                </c:pt>
                <c:pt idx="258">
                  <c:v>1901.4999999999804</c:v>
                </c:pt>
                <c:pt idx="259">
                  <c:v>1901.5833333333137</c:v>
                </c:pt>
                <c:pt idx="260">
                  <c:v>1901.666666666647</c:v>
                </c:pt>
                <c:pt idx="261">
                  <c:v>1901.7499999999802</c:v>
                </c:pt>
                <c:pt idx="262">
                  <c:v>1901.8333333333135</c:v>
                </c:pt>
                <c:pt idx="263">
                  <c:v>1901.9166666666467</c:v>
                </c:pt>
                <c:pt idx="264">
                  <c:v>1901.99999999998</c:v>
                </c:pt>
                <c:pt idx="265">
                  <c:v>1902.0833333333132</c:v>
                </c:pt>
                <c:pt idx="266">
                  <c:v>1902.1666666666465</c:v>
                </c:pt>
                <c:pt idx="267">
                  <c:v>1902.2499999999798</c:v>
                </c:pt>
                <c:pt idx="268">
                  <c:v>1902.333333333313</c:v>
                </c:pt>
                <c:pt idx="269">
                  <c:v>1902.4166666666463</c:v>
                </c:pt>
                <c:pt idx="270">
                  <c:v>1902.4999999999795</c:v>
                </c:pt>
                <c:pt idx="271">
                  <c:v>1902.5833333333128</c:v>
                </c:pt>
                <c:pt idx="272">
                  <c:v>1902.6666666666461</c:v>
                </c:pt>
                <c:pt idx="273">
                  <c:v>1902.7499999999793</c:v>
                </c:pt>
                <c:pt idx="274">
                  <c:v>1902.8333333333126</c:v>
                </c:pt>
                <c:pt idx="275">
                  <c:v>1902.9166666666458</c:v>
                </c:pt>
                <c:pt idx="276">
                  <c:v>1902.9999999999791</c:v>
                </c:pt>
                <c:pt idx="277">
                  <c:v>1903.0833333333123</c:v>
                </c:pt>
                <c:pt idx="278">
                  <c:v>1903.1666666666456</c:v>
                </c:pt>
                <c:pt idx="279">
                  <c:v>1903.2499999999789</c:v>
                </c:pt>
                <c:pt idx="280">
                  <c:v>1903.3333333333121</c:v>
                </c:pt>
                <c:pt idx="281">
                  <c:v>1903.4166666666454</c:v>
                </c:pt>
                <c:pt idx="282">
                  <c:v>1903.4999999999786</c:v>
                </c:pt>
                <c:pt idx="283">
                  <c:v>1903.5833333333119</c:v>
                </c:pt>
                <c:pt idx="284">
                  <c:v>1903.6666666666451</c:v>
                </c:pt>
                <c:pt idx="285">
                  <c:v>1903.7499999999784</c:v>
                </c:pt>
                <c:pt idx="286">
                  <c:v>1903.8333333333117</c:v>
                </c:pt>
                <c:pt idx="287">
                  <c:v>1903.9166666666449</c:v>
                </c:pt>
                <c:pt idx="288">
                  <c:v>1903.9999999999782</c:v>
                </c:pt>
                <c:pt idx="289">
                  <c:v>1904.0833333333114</c:v>
                </c:pt>
                <c:pt idx="290">
                  <c:v>1904.1666666666447</c:v>
                </c:pt>
                <c:pt idx="291">
                  <c:v>1904.2499999999779</c:v>
                </c:pt>
                <c:pt idx="292">
                  <c:v>1904.3333333333112</c:v>
                </c:pt>
                <c:pt idx="293">
                  <c:v>1904.4166666666445</c:v>
                </c:pt>
                <c:pt idx="294">
                  <c:v>1904.4999999999777</c:v>
                </c:pt>
                <c:pt idx="295">
                  <c:v>1904.583333333311</c:v>
                </c:pt>
                <c:pt idx="296">
                  <c:v>1904.6666666666442</c:v>
                </c:pt>
                <c:pt idx="297">
                  <c:v>1904.7499999999775</c:v>
                </c:pt>
                <c:pt idx="298">
                  <c:v>1904.8333333333107</c:v>
                </c:pt>
                <c:pt idx="299">
                  <c:v>1904.916666666644</c:v>
                </c:pt>
                <c:pt idx="300">
                  <c:v>1904.9999999999773</c:v>
                </c:pt>
                <c:pt idx="301">
                  <c:v>1905.0833333333105</c:v>
                </c:pt>
                <c:pt idx="302">
                  <c:v>1905.1666666666438</c:v>
                </c:pt>
                <c:pt idx="303">
                  <c:v>1905.249999999977</c:v>
                </c:pt>
                <c:pt idx="304">
                  <c:v>1905.3333333333103</c:v>
                </c:pt>
                <c:pt idx="305">
                  <c:v>1905.4166666666436</c:v>
                </c:pt>
                <c:pt idx="306">
                  <c:v>1905.4999999999768</c:v>
                </c:pt>
                <c:pt idx="307">
                  <c:v>1905.5833333333101</c:v>
                </c:pt>
                <c:pt idx="308">
                  <c:v>1905.6666666666433</c:v>
                </c:pt>
                <c:pt idx="309">
                  <c:v>1905.7499999999766</c:v>
                </c:pt>
                <c:pt idx="310">
                  <c:v>1905.8333333333098</c:v>
                </c:pt>
                <c:pt idx="311">
                  <c:v>1905.9166666666431</c:v>
                </c:pt>
                <c:pt idx="312">
                  <c:v>1905.9999999999764</c:v>
                </c:pt>
                <c:pt idx="313">
                  <c:v>1906.0833333333096</c:v>
                </c:pt>
                <c:pt idx="314">
                  <c:v>1906.1666666666429</c:v>
                </c:pt>
                <c:pt idx="315">
                  <c:v>1906.2499999999761</c:v>
                </c:pt>
                <c:pt idx="316">
                  <c:v>1906.3333333333094</c:v>
                </c:pt>
                <c:pt idx="317">
                  <c:v>1906.4166666666426</c:v>
                </c:pt>
                <c:pt idx="318">
                  <c:v>1906.4999999999759</c:v>
                </c:pt>
                <c:pt idx="319">
                  <c:v>1906.5833333333092</c:v>
                </c:pt>
                <c:pt idx="320">
                  <c:v>1906.6666666666424</c:v>
                </c:pt>
                <c:pt idx="321">
                  <c:v>1906.7499999999757</c:v>
                </c:pt>
                <c:pt idx="322">
                  <c:v>1906.8333333333089</c:v>
                </c:pt>
                <c:pt idx="323">
                  <c:v>1906.9166666666422</c:v>
                </c:pt>
                <c:pt idx="324">
                  <c:v>1906.9999999999754</c:v>
                </c:pt>
                <c:pt idx="325">
                  <c:v>1907.0833333333087</c:v>
                </c:pt>
                <c:pt idx="326">
                  <c:v>1907.166666666642</c:v>
                </c:pt>
                <c:pt idx="327">
                  <c:v>1907.2499999999752</c:v>
                </c:pt>
                <c:pt idx="328">
                  <c:v>1907.3333333333085</c:v>
                </c:pt>
                <c:pt idx="329">
                  <c:v>1907.4166666666417</c:v>
                </c:pt>
                <c:pt idx="330">
                  <c:v>1907.499999999975</c:v>
                </c:pt>
                <c:pt idx="331">
                  <c:v>1907.5833333333082</c:v>
                </c:pt>
                <c:pt idx="332">
                  <c:v>1907.6666666666415</c:v>
                </c:pt>
                <c:pt idx="333">
                  <c:v>1907.7499999999748</c:v>
                </c:pt>
                <c:pt idx="334">
                  <c:v>1907.833333333308</c:v>
                </c:pt>
                <c:pt idx="335">
                  <c:v>1907.9166666666413</c:v>
                </c:pt>
                <c:pt idx="336">
                  <c:v>1907.9999999999745</c:v>
                </c:pt>
                <c:pt idx="337">
                  <c:v>1908.0833333333078</c:v>
                </c:pt>
                <c:pt idx="338">
                  <c:v>1908.166666666641</c:v>
                </c:pt>
                <c:pt idx="339">
                  <c:v>1908.2499999999743</c:v>
                </c:pt>
                <c:pt idx="340">
                  <c:v>1908.3333333333076</c:v>
                </c:pt>
                <c:pt idx="341">
                  <c:v>1908.4166666666408</c:v>
                </c:pt>
                <c:pt idx="342">
                  <c:v>1908.4999999999741</c:v>
                </c:pt>
                <c:pt idx="343">
                  <c:v>1908.5833333333073</c:v>
                </c:pt>
                <c:pt idx="344">
                  <c:v>1908.6666666666406</c:v>
                </c:pt>
                <c:pt idx="345">
                  <c:v>1908.7499999999739</c:v>
                </c:pt>
                <c:pt idx="346">
                  <c:v>1908.8333333333071</c:v>
                </c:pt>
                <c:pt idx="347">
                  <c:v>1908.9166666666404</c:v>
                </c:pt>
                <c:pt idx="348">
                  <c:v>1908.9999999999736</c:v>
                </c:pt>
                <c:pt idx="349">
                  <c:v>1909.0833333333069</c:v>
                </c:pt>
                <c:pt idx="350">
                  <c:v>1909.1666666666401</c:v>
                </c:pt>
                <c:pt idx="351">
                  <c:v>1909.2499999999734</c:v>
                </c:pt>
                <c:pt idx="352">
                  <c:v>1909.3333333333067</c:v>
                </c:pt>
                <c:pt idx="353">
                  <c:v>1909.4166666666399</c:v>
                </c:pt>
                <c:pt idx="354">
                  <c:v>1909.4999999999732</c:v>
                </c:pt>
                <c:pt idx="355">
                  <c:v>1909.5833333333064</c:v>
                </c:pt>
                <c:pt idx="356">
                  <c:v>1909.6666666666397</c:v>
                </c:pt>
                <c:pt idx="357">
                  <c:v>1909.7499999999729</c:v>
                </c:pt>
                <c:pt idx="358">
                  <c:v>1909.8333333333062</c:v>
                </c:pt>
                <c:pt idx="359">
                  <c:v>1909.9166666666395</c:v>
                </c:pt>
                <c:pt idx="360">
                  <c:v>1909.9999999999727</c:v>
                </c:pt>
                <c:pt idx="361">
                  <c:v>1910.083333333306</c:v>
                </c:pt>
                <c:pt idx="362">
                  <c:v>1910.1666666666392</c:v>
                </c:pt>
                <c:pt idx="363">
                  <c:v>1910.2499999999725</c:v>
                </c:pt>
                <c:pt idx="364">
                  <c:v>1910.3333333333057</c:v>
                </c:pt>
                <c:pt idx="365">
                  <c:v>1910.416666666639</c:v>
                </c:pt>
                <c:pt idx="366">
                  <c:v>1910.4999999999723</c:v>
                </c:pt>
                <c:pt idx="367">
                  <c:v>1910.5833333333055</c:v>
                </c:pt>
                <c:pt idx="368">
                  <c:v>1910.6666666666388</c:v>
                </c:pt>
                <c:pt idx="369">
                  <c:v>1910.749999999972</c:v>
                </c:pt>
                <c:pt idx="370">
                  <c:v>1910.8333333333053</c:v>
                </c:pt>
                <c:pt idx="371">
                  <c:v>1910.9166666666385</c:v>
                </c:pt>
                <c:pt idx="372">
                  <c:v>1910.9999999999718</c:v>
                </c:pt>
                <c:pt idx="373">
                  <c:v>1911.0833333333051</c:v>
                </c:pt>
                <c:pt idx="374">
                  <c:v>1911.1666666666383</c:v>
                </c:pt>
                <c:pt idx="375">
                  <c:v>1911.2499999999716</c:v>
                </c:pt>
                <c:pt idx="376">
                  <c:v>1911.3333333333048</c:v>
                </c:pt>
                <c:pt idx="377">
                  <c:v>1911.4166666666381</c:v>
                </c:pt>
                <c:pt idx="378">
                  <c:v>1911.4999999999714</c:v>
                </c:pt>
                <c:pt idx="379">
                  <c:v>1911.5833333333046</c:v>
                </c:pt>
                <c:pt idx="380">
                  <c:v>1911.6666666666379</c:v>
                </c:pt>
                <c:pt idx="381">
                  <c:v>1911.7499999999711</c:v>
                </c:pt>
                <c:pt idx="382">
                  <c:v>1911.8333333333044</c:v>
                </c:pt>
                <c:pt idx="383">
                  <c:v>1911.9166666666376</c:v>
                </c:pt>
                <c:pt idx="384">
                  <c:v>1911.9999999999709</c:v>
                </c:pt>
                <c:pt idx="385">
                  <c:v>1912.0833333333042</c:v>
                </c:pt>
                <c:pt idx="386">
                  <c:v>1912.1666666666374</c:v>
                </c:pt>
                <c:pt idx="387">
                  <c:v>1912.2499999999707</c:v>
                </c:pt>
                <c:pt idx="388">
                  <c:v>1912.3333333333039</c:v>
                </c:pt>
                <c:pt idx="389">
                  <c:v>1912.4166666666372</c:v>
                </c:pt>
                <c:pt idx="390">
                  <c:v>1912.4999999999704</c:v>
                </c:pt>
                <c:pt idx="391">
                  <c:v>1912.5833333333037</c:v>
                </c:pt>
                <c:pt idx="392">
                  <c:v>1912.666666666637</c:v>
                </c:pt>
                <c:pt idx="393">
                  <c:v>1912.7499999999702</c:v>
                </c:pt>
                <c:pt idx="394">
                  <c:v>1912.8333333333035</c:v>
                </c:pt>
                <c:pt idx="395">
                  <c:v>1912.9166666666367</c:v>
                </c:pt>
                <c:pt idx="396">
                  <c:v>1912.99999999997</c:v>
                </c:pt>
                <c:pt idx="397">
                  <c:v>1913.0833333333032</c:v>
                </c:pt>
                <c:pt idx="398">
                  <c:v>1913.1666666666365</c:v>
                </c:pt>
                <c:pt idx="399">
                  <c:v>1913.2499999999698</c:v>
                </c:pt>
                <c:pt idx="400">
                  <c:v>1913.333333333303</c:v>
                </c:pt>
                <c:pt idx="401">
                  <c:v>1913.4166666666363</c:v>
                </c:pt>
                <c:pt idx="402">
                  <c:v>1913.4999999999695</c:v>
                </c:pt>
                <c:pt idx="403">
                  <c:v>1913.5833333333028</c:v>
                </c:pt>
                <c:pt idx="404">
                  <c:v>1913.666666666636</c:v>
                </c:pt>
                <c:pt idx="405">
                  <c:v>1913.7499999999693</c:v>
                </c:pt>
                <c:pt idx="406">
                  <c:v>1913.8333333333026</c:v>
                </c:pt>
                <c:pt idx="407">
                  <c:v>1913.9166666666358</c:v>
                </c:pt>
                <c:pt idx="408">
                  <c:v>1913.9999999999691</c:v>
                </c:pt>
                <c:pt idx="409">
                  <c:v>1914.0833333333023</c:v>
                </c:pt>
                <c:pt idx="410">
                  <c:v>1914.1666666666356</c:v>
                </c:pt>
                <c:pt idx="411">
                  <c:v>1914.2499999999688</c:v>
                </c:pt>
                <c:pt idx="412">
                  <c:v>1914.3333333333021</c:v>
                </c:pt>
                <c:pt idx="413">
                  <c:v>1914.4166666666354</c:v>
                </c:pt>
                <c:pt idx="414">
                  <c:v>1914.4999999999686</c:v>
                </c:pt>
                <c:pt idx="415">
                  <c:v>1914.5833333333019</c:v>
                </c:pt>
                <c:pt idx="416">
                  <c:v>1914.6666666666351</c:v>
                </c:pt>
                <c:pt idx="417">
                  <c:v>1914.7499999999684</c:v>
                </c:pt>
                <c:pt idx="418">
                  <c:v>1914.8333333333017</c:v>
                </c:pt>
                <c:pt idx="419">
                  <c:v>1914.9166666666349</c:v>
                </c:pt>
                <c:pt idx="420">
                  <c:v>1914.9999999999682</c:v>
                </c:pt>
                <c:pt idx="421">
                  <c:v>1915.0833333333014</c:v>
                </c:pt>
                <c:pt idx="422">
                  <c:v>1915.1666666666347</c:v>
                </c:pt>
                <c:pt idx="423">
                  <c:v>1915.2499999999679</c:v>
                </c:pt>
                <c:pt idx="424">
                  <c:v>1915.3333333333012</c:v>
                </c:pt>
                <c:pt idx="425">
                  <c:v>1915.4166666666345</c:v>
                </c:pt>
                <c:pt idx="426">
                  <c:v>1915.4999999999677</c:v>
                </c:pt>
                <c:pt idx="427">
                  <c:v>1915.583333333301</c:v>
                </c:pt>
                <c:pt idx="428">
                  <c:v>1915.6666666666342</c:v>
                </c:pt>
                <c:pt idx="429">
                  <c:v>1915.7499999999675</c:v>
                </c:pt>
                <c:pt idx="430">
                  <c:v>1915.8333333333007</c:v>
                </c:pt>
                <c:pt idx="431">
                  <c:v>1915.916666666634</c:v>
                </c:pt>
                <c:pt idx="432">
                  <c:v>1915.9999999999673</c:v>
                </c:pt>
                <c:pt idx="433">
                  <c:v>1916.0833333333005</c:v>
                </c:pt>
                <c:pt idx="434">
                  <c:v>1916.1666666666338</c:v>
                </c:pt>
                <c:pt idx="435">
                  <c:v>1916.249999999967</c:v>
                </c:pt>
                <c:pt idx="436">
                  <c:v>1916.3333333333003</c:v>
                </c:pt>
                <c:pt idx="437">
                  <c:v>1916.4166666666335</c:v>
                </c:pt>
                <c:pt idx="438">
                  <c:v>1916.4999999999668</c:v>
                </c:pt>
                <c:pt idx="439">
                  <c:v>1916.5833333333001</c:v>
                </c:pt>
                <c:pt idx="440">
                  <c:v>1916.6666666666333</c:v>
                </c:pt>
                <c:pt idx="441">
                  <c:v>1916.7499999999666</c:v>
                </c:pt>
                <c:pt idx="442">
                  <c:v>1916.8333333332998</c:v>
                </c:pt>
                <c:pt idx="443">
                  <c:v>1916.9166666666331</c:v>
                </c:pt>
                <c:pt idx="444">
                  <c:v>1916.9999999999663</c:v>
                </c:pt>
                <c:pt idx="445">
                  <c:v>1917.0833333332996</c:v>
                </c:pt>
                <c:pt idx="446">
                  <c:v>1917.1666666666329</c:v>
                </c:pt>
                <c:pt idx="447">
                  <c:v>1917.2499999999661</c:v>
                </c:pt>
                <c:pt idx="448">
                  <c:v>1917.3333333332994</c:v>
                </c:pt>
                <c:pt idx="449">
                  <c:v>1917.4166666666326</c:v>
                </c:pt>
                <c:pt idx="450">
                  <c:v>1917.4999999999659</c:v>
                </c:pt>
                <c:pt idx="451">
                  <c:v>1917.5833333332992</c:v>
                </c:pt>
                <c:pt idx="452">
                  <c:v>1917.6666666666324</c:v>
                </c:pt>
                <c:pt idx="453">
                  <c:v>1917.7499999999657</c:v>
                </c:pt>
                <c:pt idx="454">
                  <c:v>1917.8333333332989</c:v>
                </c:pt>
                <c:pt idx="455">
                  <c:v>1917.9166666666322</c:v>
                </c:pt>
                <c:pt idx="456">
                  <c:v>1917.9999999999654</c:v>
                </c:pt>
                <c:pt idx="457">
                  <c:v>1918.0833333332987</c:v>
                </c:pt>
                <c:pt idx="458">
                  <c:v>1918.166666666632</c:v>
                </c:pt>
                <c:pt idx="459">
                  <c:v>1918.2499999999652</c:v>
                </c:pt>
                <c:pt idx="460">
                  <c:v>1918.3333333332985</c:v>
                </c:pt>
                <c:pt idx="461">
                  <c:v>1918.4166666666317</c:v>
                </c:pt>
                <c:pt idx="462">
                  <c:v>1918.499999999965</c:v>
                </c:pt>
                <c:pt idx="463">
                  <c:v>1918.5833333332982</c:v>
                </c:pt>
                <c:pt idx="464">
                  <c:v>1918.6666666666315</c:v>
                </c:pt>
                <c:pt idx="465">
                  <c:v>1918.7499999999648</c:v>
                </c:pt>
                <c:pt idx="466">
                  <c:v>1918.833333333298</c:v>
                </c:pt>
                <c:pt idx="467">
                  <c:v>1918.9166666666313</c:v>
                </c:pt>
                <c:pt idx="468">
                  <c:v>1918.9999999999645</c:v>
                </c:pt>
                <c:pt idx="469">
                  <c:v>1919.0833333332978</c:v>
                </c:pt>
                <c:pt idx="470">
                  <c:v>1919.166666666631</c:v>
                </c:pt>
                <c:pt idx="471">
                  <c:v>1919.2499999999643</c:v>
                </c:pt>
                <c:pt idx="472">
                  <c:v>1919.3333333332976</c:v>
                </c:pt>
                <c:pt idx="473">
                  <c:v>1919.4166666666308</c:v>
                </c:pt>
                <c:pt idx="474">
                  <c:v>1919.4999999999641</c:v>
                </c:pt>
                <c:pt idx="475">
                  <c:v>1919.5833333332973</c:v>
                </c:pt>
                <c:pt idx="476">
                  <c:v>1919.6666666666306</c:v>
                </c:pt>
                <c:pt idx="477">
                  <c:v>1919.7499999999638</c:v>
                </c:pt>
                <c:pt idx="478">
                  <c:v>1919.8333333332971</c:v>
                </c:pt>
                <c:pt idx="479">
                  <c:v>1919.9166666666304</c:v>
                </c:pt>
                <c:pt idx="480">
                  <c:v>1919.9999999999636</c:v>
                </c:pt>
                <c:pt idx="481">
                  <c:v>1920.0833333332969</c:v>
                </c:pt>
                <c:pt idx="482">
                  <c:v>1920.1666666666301</c:v>
                </c:pt>
                <c:pt idx="483">
                  <c:v>1920.2499999999634</c:v>
                </c:pt>
                <c:pt idx="484">
                  <c:v>1920.3333333332967</c:v>
                </c:pt>
                <c:pt idx="485">
                  <c:v>1920.4166666666299</c:v>
                </c:pt>
                <c:pt idx="486">
                  <c:v>1920.4999999999632</c:v>
                </c:pt>
                <c:pt idx="487">
                  <c:v>1920.5833333332964</c:v>
                </c:pt>
                <c:pt idx="488">
                  <c:v>1920.6666666666297</c:v>
                </c:pt>
                <c:pt idx="489">
                  <c:v>1920.7499999999629</c:v>
                </c:pt>
                <c:pt idx="490">
                  <c:v>1920.8333333332962</c:v>
                </c:pt>
                <c:pt idx="491">
                  <c:v>1920.9166666666295</c:v>
                </c:pt>
                <c:pt idx="492">
                  <c:v>1920.9999999999627</c:v>
                </c:pt>
                <c:pt idx="493">
                  <c:v>1921.083333333296</c:v>
                </c:pt>
                <c:pt idx="494">
                  <c:v>1921.1666666666292</c:v>
                </c:pt>
                <c:pt idx="495">
                  <c:v>1921.2499999999625</c:v>
                </c:pt>
                <c:pt idx="496">
                  <c:v>1921.3333333332957</c:v>
                </c:pt>
                <c:pt idx="497">
                  <c:v>1921.416666666629</c:v>
                </c:pt>
                <c:pt idx="498">
                  <c:v>1921.4999999999623</c:v>
                </c:pt>
                <c:pt idx="499">
                  <c:v>1921.5833333332955</c:v>
                </c:pt>
                <c:pt idx="500">
                  <c:v>1921.6666666666288</c:v>
                </c:pt>
                <c:pt idx="501">
                  <c:v>1921.749999999962</c:v>
                </c:pt>
                <c:pt idx="502">
                  <c:v>1921.8333333332953</c:v>
                </c:pt>
                <c:pt idx="503">
                  <c:v>1921.9166666666285</c:v>
                </c:pt>
                <c:pt idx="504">
                  <c:v>1921.9999999999618</c:v>
                </c:pt>
                <c:pt idx="505">
                  <c:v>1922.0833333332951</c:v>
                </c:pt>
                <c:pt idx="506">
                  <c:v>1922.1666666666283</c:v>
                </c:pt>
                <c:pt idx="507">
                  <c:v>1922.2499999999616</c:v>
                </c:pt>
                <c:pt idx="508">
                  <c:v>1922.3333333332948</c:v>
                </c:pt>
                <c:pt idx="509">
                  <c:v>1922.4166666666281</c:v>
                </c:pt>
                <c:pt idx="510">
                  <c:v>1922.4999999999613</c:v>
                </c:pt>
                <c:pt idx="511">
                  <c:v>1922.5833333332946</c:v>
                </c:pt>
                <c:pt idx="512">
                  <c:v>1922.6666666666279</c:v>
                </c:pt>
                <c:pt idx="513">
                  <c:v>1922.7499999999611</c:v>
                </c:pt>
                <c:pt idx="514">
                  <c:v>1922.8333333332944</c:v>
                </c:pt>
                <c:pt idx="515">
                  <c:v>1922.9166666666276</c:v>
                </c:pt>
                <c:pt idx="516">
                  <c:v>1922.9999999999609</c:v>
                </c:pt>
                <c:pt idx="517">
                  <c:v>1923.0833333332941</c:v>
                </c:pt>
                <c:pt idx="518">
                  <c:v>1923.1666666666274</c:v>
                </c:pt>
                <c:pt idx="519">
                  <c:v>1923.2499999999607</c:v>
                </c:pt>
                <c:pt idx="520">
                  <c:v>1923.3333333332939</c:v>
                </c:pt>
                <c:pt idx="521">
                  <c:v>1923.4166666666272</c:v>
                </c:pt>
                <c:pt idx="522">
                  <c:v>1923.4999999999604</c:v>
                </c:pt>
                <c:pt idx="523">
                  <c:v>1923.5833333332937</c:v>
                </c:pt>
                <c:pt idx="524">
                  <c:v>1923.666666666627</c:v>
                </c:pt>
                <c:pt idx="525">
                  <c:v>1923.7499999999602</c:v>
                </c:pt>
                <c:pt idx="526">
                  <c:v>1923.8333333332935</c:v>
                </c:pt>
                <c:pt idx="527">
                  <c:v>1923.9166666666267</c:v>
                </c:pt>
                <c:pt idx="528">
                  <c:v>1923.99999999996</c:v>
                </c:pt>
                <c:pt idx="529">
                  <c:v>1924.0833333332932</c:v>
                </c:pt>
                <c:pt idx="530">
                  <c:v>1924.1666666666265</c:v>
                </c:pt>
                <c:pt idx="531">
                  <c:v>1924.2499999999598</c:v>
                </c:pt>
                <c:pt idx="532">
                  <c:v>1924.333333333293</c:v>
                </c:pt>
                <c:pt idx="533">
                  <c:v>1924.4166666666263</c:v>
                </c:pt>
                <c:pt idx="534">
                  <c:v>1924.4999999999595</c:v>
                </c:pt>
                <c:pt idx="535">
                  <c:v>1924.5833333332928</c:v>
                </c:pt>
                <c:pt idx="536">
                  <c:v>1924.666666666626</c:v>
                </c:pt>
                <c:pt idx="537">
                  <c:v>1924.7499999999593</c:v>
                </c:pt>
                <c:pt idx="538">
                  <c:v>1924.8333333332926</c:v>
                </c:pt>
                <c:pt idx="539">
                  <c:v>1924.9166666666258</c:v>
                </c:pt>
                <c:pt idx="540">
                  <c:v>1924.9999999999591</c:v>
                </c:pt>
                <c:pt idx="541">
                  <c:v>1925.0833333332923</c:v>
                </c:pt>
                <c:pt idx="542">
                  <c:v>1925.1666666666256</c:v>
                </c:pt>
                <c:pt idx="543">
                  <c:v>1925.2499999999588</c:v>
                </c:pt>
                <c:pt idx="544">
                  <c:v>1925.3333333332921</c:v>
                </c:pt>
                <c:pt idx="545">
                  <c:v>1925.4166666666254</c:v>
                </c:pt>
                <c:pt idx="546">
                  <c:v>1925.4999999999586</c:v>
                </c:pt>
                <c:pt idx="547">
                  <c:v>1925.5833333332919</c:v>
                </c:pt>
                <c:pt idx="548">
                  <c:v>1925.6666666666251</c:v>
                </c:pt>
                <c:pt idx="549">
                  <c:v>1925.7499999999584</c:v>
                </c:pt>
                <c:pt idx="550">
                  <c:v>1925.8333333332916</c:v>
                </c:pt>
                <c:pt idx="551">
                  <c:v>1925.9166666666249</c:v>
                </c:pt>
                <c:pt idx="552">
                  <c:v>1925.9999999999582</c:v>
                </c:pt>
                <c:pt idx="553">
                  <c:v>1926.0833333332914</c:v>
                </c:pt>
                <c:pt idx="554">
                  <c:v>1926.1666666666247</c:v>
                </c:pt>
                <c:pt idx="555">
                  <c:v>1926.2499999999579</c:v>
                </c:pt>
                <c:pt idx="556">
                  <c:v>1926.3333333332912</c:v>
                </c:pt>
                <c:pt idx="557">
                  <c:v>1926.4166666666245</c:v>
                </c:pt>
                <c:pt idx="558">
                  <c:v>1926.4999999999577</c:v>
                </c:pt>
                <c:pt idx="559">
                  <c:v>1926.583333333291</c:v>
                </c:pt>
                <c:pt idx="560">
                  <c:v>1926.6666666666242</c:v>
                </c:pt>
                <c:pt idx="561">
                  <c:v>1926.7499999999575</c:v>
                </c:pt>
                <c:pt idx="562">
                  <c:v>1926.8333333332907</c:v>
                </c:pt>
                <c:pt idx="563">
                  <c:v>1926.916666666624</c:v>
                </c:pt>
                <c:pt idx="564">
                  <c:v>1926.9999999999573</c:v>
                </c:pt>
                <c:pt idx="565">
                  <c:v>1927.0833333332905</c:v>
                </c:pt>
                <c:pt idx="566">
                  <c:v>1927.1666666666238</c:v>
                </c:pt>
                <c:pt idx="567">
                  <c:v>1927.249999999957</c:v>
                </c:pt>
                <c:pt idx="568">
                  <c:v>1927.3333333332903</c:v>
                </c:pt>
                <c:pt idx="569">
                  <c:v>1927.4166666666235</c:v>
                </c:pt>
                <c:pt idx="570">
                  <c:v>1927.4999999999568</c:v>
                </c:pt>
                <c:pt idx="571">
                  <c:v>1927.5833333332901</c:v>
                </c:pt>
                <c:pt idx="572">
                  <c:v>1927.6666666666233</c:v>
                </c:pt>
                <c:pt idx="573">
                  <c:v>1927.7499999999566</c:v>
                </c:pt>
                <c:pt idx="574">
                  <c:v>1927.8333333332898</c:v>
                </c:pt>
                <c:pt idx="575">
                  <c:v>1927.9166666666231</c:v>
                </c:pt>
                <c:pt idx="576">
                  <c:v>1927.9999999999563</c:v>
                </c:pt>
                <c:pt idx="577">
                  <c:v>1928.0833333332896</c:v>
                </c:pt>
                <c:pt idx="578">
                  <c:v>1928.1666666666229</c:v>
                </c:pt>
                <c:pt idx="579">
                  <c:v>1928.2499999999561</c:v>
                </c:pt>
                <c:pt idx="580">
                  <c:v>1928.3333333332894</c:v>
                </c:pt>
                <c:pt idx="581">
                  <c:v>1928.4166666666226</c:v>
                </c:pt>
                <c:pt idx="582">
                  <c:v>1928.4999999999559</c:v>
                </c:pt>
                <c:pt idx="583">
                  <c:v>1928.5833333332891</c:v>
                </c:pt>
                <c:pt idx="584">
                  <c:v>1928.6666666666224</c:v>
                </c:pt>
                <c:pt idx="585">
                  <c:v>1928.7499999999557</c:v>
                </c:pt>
                <c:pt idx="586">
                  <c:v>1928.8333333332889</c:v>
                </c:pt>
                <c:pt idx="587">
                  <c:v>1928.9166666666222</c:v>
                </c:pt>
                <c:pt idx="588">
                  <c:v>1928.9999999999554</c:v>
                </c:pt>
                <c:pt idx="589">
                  <c:v>1929.0833333332887</c:v>
                </c:pt>
                <c:pt idx="590">
                  <c:v>1929.1666666666219</c:v>
                </c:pt>
                <c:pt idx="591">
                  <c:v>1929.2499999999552</c:v>
                </c:pt>
                <c:pt idx="592">
                  <c:v>1929.3333333332885</c:v>
                </c:pt>
                <c:pt idx="593">
                  <c:v>1929.4166666666217</c:v>
                </c:pt>
                <c:pt idx="594">
                  <c:v>1929.499999999955</c:v>
                </c:pt>
                <c:pt idx="595">
                  <c:v>1929.5833333332882</c:v>
                </c:pt>
                <c:pt idx="596">
                  <c:v>1929.6666666666215</c:v>
                </c:pt>
                <c:pt idx="597">
                  <c:v>1929.7499999999548</c:v>
                </c:pt>
                <c:pt idx="598">
                  <c:v>1929.833333333288</c:v>
                </c:pt>
                <c:pt idx="599">
                  <c:v>1929.9166666666213</c:v>
                </c:pt>
                <c:pt idx="600">
                  <c:v>1929.9999999999545</c:v>
                </c:pt>
                <c:pt idx="601">
                  <c:v>1930.0833333332878</c:v>
                </c:pt>
                <c:pt idx="602">
                  <c:v>1930.166666666621</c:v>
                </c:pt>
                <c:pt idx="603">
                  <c:v>1930.2499999999543</c:v>
                </c:pt>
                <c:pt idx="604">
                  <c:v>1930.3333333332876</c:v>
                </c:pt>
                <c:pt idx="605">
                  <c:v>1930.4166666666208</c:v>
                </c:pt>
                <c:pt idx="606">
                  <c:v>1930.4999999999541</c:v>
                </c:pt>
                <c:pt idx="607">
                  <c:v>1930.5833333332873</c:v>
                </c:pt>
                <c:pt idx="608">
                  <c:v>1930.6666666666206</c:v>
                </c:pt>
                <c:pt idx="609">
                  <c:v>1930.7499999999538</c:v>
                </c:pt>
                <c:pt idx="610">
                  <c:v>1930.8333333332871</c:v>
                </c:pt>
                <c:pt idx="611">
                  <c:v>1930.9166666666204</c:v>
                </c:pt>
                <c:pt idx="612">
                  <c:v>1930.9999999999536</c:v>
                </c:pt>
                <c:pt idx="613">
                  <c:v>1931.0833333332869</c:v>
                </c:pt>
                <c:pt idx="614">
                  <c:v>1931.1666666666201</c:v>
                </c:pt>
                <c:pt idx="615">
                  <c:v>1931.2499999999534</c:v>
                </c:pt>
                <c:pt idx="616">
                  <c:v>1931.3333333332866</c:v>
                </c:pt>
                <c:pt idx="617">
                  <c:v>1931.4166666666199</c:v>
                </c:pt>
                <c:pt idx="618">
                  <c:v>1931.4999999999532</c:v>
                </c:pt>
                <c:pt idx="619">
                  <c:v>1931.5833333332864</c:v>
                </c:pt>
                <c:pt idx="620">
                  <c:v>1931.6666666666197</c:v>
                </c:pt>
                <c:pt idx="621">
                  <c:v>1931.7499999999529</c:v>
                </c:pt>
                <c:pt idx="622">
                  <c:v>1931.8333333332862</c:v>
                </c:pt>
                <c:pt idx="623">
                  <c:v>1931.9166666666194</c:v>
                </c:pt>
                <c:pt idx="624">
                  <c:v>1931.9999999999527</c:v>
                </c:pt>
                <c:pt idx="625">
                  <c:v>1932.083333333286</c:v>
                </c:pt>
                <c:pt idx="626">
                  <c:v>1932.1666666666192</c:v>
                </c:pt>
                <c:pt idx="627">
                  <c:v>1932.2499999999525</c:v>
                </c:pt>
                <c:pt idx="628">
                  <c:v>1932.3333333332857</c:v>
                </c:pt>
                <c:pt idx="629">
                  <c:v>1932.416666666619</c:v>
                </c:pt>
                <c:pt idx="630">
                  <c:v>1932.4999999999523</c:v>
                </c:pt>
                <c:pt idx="631">
                  <c:v>1932.5833333332855</c:v>
                </c:pt>
                <c:pt idx="632">
                  <c:v>1932.6666666666188</c:v>
                </c:pt>
                <c:pt idx="633">
                  <c:v>1932.749999999952</c:v>
                </c:pt>
                <c:pt idx="634">
                  <c:v>1932.8333333332853</c:v>
                </c:pt>
                <c:pt idx="635">
                  <c:v>1932.9166666666185</c:v>
                </c:pt>
                <c:pt idx="636">
                  <c:v>1932.9999999999518</c:v>
                </c:pt>
                <c:pt idx="637">
                  <c:v>1933.0833333332851</c:v>
                </c:pt>
                <c:pt idx="638">
                  <c:v>1933.1666666666183</c:v>
                </c:pt>
                <c:pt idx="639">
                  <c:v>1933.2499999999516</c:v>
                </c:pt>
                <c:pt idx="640">
                  <c:v>1933.3333333332848</c:v>
                </c:pt>
                <c:pt idx="641">
                  <c:v>1933.4166666666181</c:v>
                </c:pt>
                <c:pt idx="642">
                  <c:v>1933.4999999999513</c:v>
                </c:pt>
                <c:pt idx="643">
                  <c:v>1933.5833333332846</c:v>
                </c:pt>
                <c:pt idx="644">
                  <c:v>1933.6666666666179</c:v>
                </c:pt>
                <c:pt idx="645">
                  <c:v>1933.7499999999511</c:v>
                </c:pt>
                <c:pt idx="646">
                  <c:v>1933.8333333332844</c:v>
                </c:pt>
                <c:pt idx="647">
                  <c:v>1933.9166666666176</c:v>
                </c:pt>
                <c:pt idx="648">
                  <c:v>1933.9999999999509</c:v>
                </c:pt>
                <c:pt idx="649">
                  <c:v>1934.0833333332841</c:v>
                </c:pt>
                <c:pt idx="650">
                  <c:v>1934.1666666666174</c:v>
                </c:pt>
                <c:pt idx="651">
                  <c:v>1934.2499999999507</c:v>
                </c:pt>
                <c:pt idx="652">
                  <c:v>1934.3333333332839</c:v>
                </c:pt>
                <c:pt idx="653">
                  <c:v>1934.4166666666172</c:v>
                </c:pt>
                <c:pt idx="654">
                  <c:v>1934.4999999999504</c:v>
                </c:pt>
                <c:pt idx="655">
                  <c:v>1934.5833333332837</c:v>
                </c:pt>
                <c:pt idx="656">
                  <c:v>1934.6666666666169</c:v>
                </c:pt>
                <c:pt idx="657">
                  <c:v>1934.7499999999502</c:v>
                </c:pt>
                <c:pt idx="658">
                  <c:v>1934.8333333332835</c:v>
                </c:pt>
                <c:pt idx="659">
                  <c:v>1934.9166666666167</c:v>
                </c:pt>
                <c:pt idx="660">
                  <c:v>1934.99999999995</c:v>
                </c:pt>
                <c:pt idx="661">
                  <c:v>1935.0833333332832</c:v>
                </c:pt>
                <c:pt idx="662">
                  <c:v>1935.1666666666165</c:v>
                </c:pt>
                <c:pt idx="663">
                  <c:v>1935.2499999999498</c:v>
                </c:pt>
                <c:pt idx="664">
                  <c:v>1935.333333333283</c:v>
                </c:pt>
                <c:pt idx="665">
                  <c:v>1935.4166666666163</c:v>
                </c:pt>
                <c:pt idx="666">
                  <c:v>1935.4999999999495</c:v>
                </c:pt>
                <c:pt idx="667">
                  <c:v>1935.5833333332828</c:v>
                </c:pt>
                <c:pt idx="668">
                  <c:v>1935.666666666616</c:v>
                </c:pt>
                <c:pt idx="669">
                  <c:v>1935.7499999999493</c:v>
                </c:pt>
                <c:pt idx="670">
                  <c:v>1935.8333333332826</c:v>
                </c:pt>
                <c:pt idx="671">
                  <c:v>1935.9166666666158</c:v>
                </c:pt>
                <c:pt idx="672">
                  <c:v>1935.9999999999491</c:v>
                </c:pt>
                <c:pt idx="673">
                  <c:v>1936.0833333332823</c:v>
                </c:pt>
                <c:pt idx="674">
                  <c:v>1936.1666666666156</c:v>
                </c:pt>
                <c:pt idx="675">
                  <c:v>1936.2499999999488</c:v>
                </c:pt>
                <c:pt idx="676">
                  <c:v>1936.3333333332821</c:v>
                </c:pt>
                <c:pt idx="677">
                  <c:v>1936.4166666666154</c:v>
                </c:pt>
                <c:pt idx="678">
                  <c:v>1936.4999999999486</c:v>
                </c:pt>
                <c:pt idx="679">
                  <c:v>1936.5833333332819</c:v>
                </c:pt>
                <c:pt idx="680">
                  <c:v>1936.6666666666151</c:v>
                </c:pt>
                <c:pt idx="681">
                  <c:v>1936.7499999999484</c:v>
                </c:pt>
                <c:pt idx="682">
                  <c:v>1936.8333333332816</c:v>
                </c:pt>
                <c:pt idx="683">
                  <c:v>1936.9166666666149</c:v>
                </c:pt>
                <c:pt idx="684">
                  <c:v>1936.9999999999482</c:v>
                </c:pt>
                <c:pt idx="685">
                  <c:v>1937.0833333332814</c:v>
                </c:pt>
                <c:pt idx="686">
                  <c:v>1937.1666666666147</c:v>
                </c:pt>
                <c:pt idx="687">
                  <c:v>1937.2499999999479</c:v>
                </c:pt>
                <c:pt idx="688">
                  <c:v>1937.3333333332812</c:v>
                </c:pt>
                <c:pt idx="689">
                  <c:v>1937.4166666666144</c:v>
                </c:pt>
                <c:pt idx="690">
                  <c:v>1937.4999999999477</c:v>
                </c:pt>
                <c:pt idx="691">
                  <c:v>1937.583333333281</c:v>
                </c:pt>
                <c:pt idx="692">
                  <c:v>1937.6666666666142</c:v>
                </c:pt>
                <c:pt idx="693">
                  <c:v>1937.7499999999475</c:v>
                </c:pt>
                <c:pt idx="694">
                  <c:v>1937.8333333332807</c:v>
                </c:pt>
                <c:pt idx="695">
                  <c:v>1937.916666666614</c:v>
                </c:pt>
                <c:pt idx="696">
                  <c:v>1937.9999999999472</c:v>
                </c:pt>
                <c:pt idx="697">
                  <c:v>1938.0833333332805</c:v>
                </c:pt>
                <c:pt idx="698">
                  <c:v>1938.1666666666138</c:v>
                </c:pt>
                <c:pt idx="699">
                  <c:v>1938.249999999947</c:v>
                </c:pt>
                <c:pt idx="700">
                  <c:v>1938.3333333332803</c:v>
                </c:pt>
                <c:pt idx="701">
                  <c:v>1938.4166666666135</c:v>
                </c:pt>
                <c:pt idx="702">
                  <c:v>1938.4999999999468</c:v>
                </c:pt>
                <c:pt idx="703">
                  <c:v>1938.5833333332801</c:v>
                </c:pt>
                <c:pt idx="704">
                  <c:v>1938.6666666666133</c:v>
                </c:pt>
                <c:pt idx="705">
                  <c:v>1938.7499999999466</c:v>
                </c:pt>
                <c:pt idx="706">
                  <c:v>1938.8333333332798</c:v>
                </c:pt>
                <c:pt idx="707">
                  <c:v>1938.9166666666131</c:v>
                </c:pt>
                <c:pt idx="708">
                  <c:v>1938.9999999999463</c:v>
                </c:pt>
                <c:pt idx="709">
                  <c:v>1939.0833333332796</c:v>
                </c:pt>
                <c:pt idx="710">
                  <c:v>1939.1666666666129</c:v>
                </c:pt>
                <c:pt idx="711">
                  <c:v>1939.2499999999461</c:v>
                </c:pt>
                <c:pt idx="712">
                  <c:v>1939.3333333332794</c:v>
                </c:pt>
                <c:pt idx="713">
                  <c:v>1939.4166666666126</c:v>
                </c:pt>
                <c:pt idx="714">
                  <c:v>1939.4999999999459</c:v>
                </c:pt>
                <c:pt idx="715">
                  <c:v>1939.5833333332791</c:v>
                </c:pt>
                <c:pt idx="716">
                  <c:v>1939.6666666666124</c:v>
                </c:pt>
                <c:pt idx="717">
                  <c:v>1939.7499999999457</c:v>
                </c:pt>
                <c:pt idx="718">
                  <c:v>1939.8333333332789</c:v>
                </c:pt>
                <c:pt idx="719">
                  <c:v>1939.9166666666122</c:v>
                </c:pt>
                <c:pt idx="720">
                  <c:v>1939.9999999999454</c:v>
                </c:pt>
                <c:pt idx="721">
                  <c:v>1940.0833333332787</c:v>
                </c:pt>
                <c:pt idx="722">
                  <c:v>1940.1666666666119</c:v>
                </c:pt>
                <c:pt idx="723">
                  <c:v>1940.2499999999452</c:v>
                </c:pt>
                <c:pt idx="724">
                  <c:v>1940.3333333332785</c:v>
                </c:pt>
                <c:pt idx="725">
                  <c:v>1940.4166666666117</c:v>
                </c:pt>
                <c:pt idx="726">
                  <c:v>1940.499999999945</c:v>
                </c:pt>
                <c:pt idx="727">
                  <c:v>1940.5833333332782</c:v>
                </c:pt>
                <c:pt idx="728">
                  <c:v>1940.6666666666115</c:v>
                </c:pt>
                <c:pt idx="729">
                  <c:v>1940.7499999999447</c:v>
                </c:pt>
                <c:pt idx="730">
                  <c:v>1940.833333333278</c:v>
                </c:pt>
                <c:pt idx="731">
                  <c:v>1940.9166666666113</c:v>
                </c:pt>
                <c:pt idx="732">
                  <c:v>1940.9999999999445</c:v>
                </c:pt>
                <c:pt idx="733">
                  <c:v>1941.0833333332778</c:v>
                </c:pt>
                <c:pt idx="734">
                  <c:v>1941.166666666611</c:v>
                </c:pt>
                <c:pt idx="735">
                  <c:v>1941.2499999999443</c:v>
                </c:pt>
                <c:pt idx="736">
                  <c:v>1941.3333333332776</c:v>
                </c:pt>
                <c:pt idx="737">
                  <c:v>1941.4166666666108</c:v>
                </c:pt>
                <c:pt idx="738">
                  <c:v>1941.4999999999441</c:v>
                </c:pt>
                <c:pt idx="739">
                  <c:v>1941.5833333332773</c:v>
                </c:pt>
                <c:pt idx="740">
                  <c:v>1941.6666666666106</c:v>
                </c:pt>
                <c:pt idx="741">
                  <c:v>1941.7499999999438</c:v>
                </c:pt>
                <c:pt idx="742">
                  <c:v>1941.8333333332771</c:v>
                </c:pt>
                <c:pt idx="743">
                  <c:v>1941.9166666666104</c:v>
                </c:pt>
                <c:pt idx="744">
                  <c:v>1941.9999999999436</c:v>
                </c:pt>
                <c:pt idx="745">
                  <c:v>1942.0833333332769</c:v>
                </c:pt>
                <c:pt idx="746">
                  <c:v>1942.1666666666101</c:v>
                </c:pt>
                <c:pt idx="747">
                  <c:v>1942.2499999999434</c:v>
                </c:pt>
                <c:pt idx="748">
                  <c:v>1942.3333333332766</c:v>
                </c:pt>
                <c:pt idx="749">
                  <c:v>1942.4166666666099</c:v>
                </c:pt>
                <c:pt idx="750">
                  <c:v>1942.4999999999432</c:v>
                </c:pt>
                <c:pt idx="751">
                  <c:v>1942.5833333332764</c:v>
                </c:pt>
                <c:pt idx="752">
                  <c:v>1942.6666666666097</c:v>
                </c:pt>
                <c:pt idx="753">
                  <c:v>1942.7499999999429</c:v>
                </c:pt>
                <c:pt idx="754">
                  <c:v>1942.8333333332762</c:v>
                </c:pt>
                <c:pt idx="755">
                  <c:v>1942.9166666666094</c:v>
                </c:pt>
                <c:pt idx="756">
                  <c:v>1942.9999999999427</c:v>
                </c:pt>
                <c:pt idx="757">
                  <c:v>1943.083333333276</c:v>
                </c:pt>
                <c:pt idx="758">
                  <c:v>1943.1666666666092</c:v>
                </c:pt>
                <c:pt idx="759">
                  <c:v>1943.2499999999425</c:v>
                </c:pt>
                <c:pt idx="760">
                  <c:v>1943.3333333332757</c:v>
                </c:pt>
                <c:pt idx="761">
                  <c:v>1943.416666666609</c:v>
                </c:pt>
                <c:pt idx="762">
                  <c:v>1943.4999999999422</c:v>
                </c:pt>
                <c:pt idx="763">
                  <c:v>1943.5833333332755</c:v>
                </c:pt>
                <c:pt idx="764">
                  <c:v>1943.6666666666088</c:v>
                </c:pt>
                <c:pt idx="765">
                  <c:v>1943.749999999942</c:v>
                </c:pt>
                <c:pt idx="766">
                  <c:v>1943.8333333332753</c:v>
                </c:pt>
                <c:pt idx="767">
                  <c:v>1943.9166666666085</c:v>
                </c:pt>
                <c:pt idx="768">
                  <c:v>1943.9999999999418</c:v>
                </c:pt>
                <c:pt idx="769">
                  <c:v>1944.083333333275</c:v>
                </c:pt>
                <c:pt idx="770">
                  <c:v>1944.1666666666083</c:v>
                </c:pt>
                <c:pt idx="771">
                  <c:v>1944.2499999999416</c:v>
                </c:pt>
                <c:pt idx="772">
                  <c:v>1944.3333333332748</c:v>
                </c:pt>
                <c:pt idx="773">
                  <c:v>1944.4166666666081</c:v>
                </c:pt>
                <c:pt idx="774">
                  <c:v>1944.4999999999413</c:v>
                </c:pt>
                <c:pt idx="775">
                  <c:v>1944.5833333332746</c:v>
                </c:pt>
                <c:pt idx="776">
                  <c:v>1944.6666666666079</c:v>
                </c:pt>
                <c:pt idx="777">
                  <c:v>1944.7499999999411</c:v>
                </c:pt>
                <c:pt idx="778">
                  <c:v>1944.8333333332744</c:v>
                </c:pt>
                <c:pt idx="779">
                  <c:v>1944.9166666666076</c:v>
                </c:pt>
                <c:pt idx="780">
                  <c:v>1944.9999999999409</c:v>
                </c:pt>
                <c:pt idx="781">
                  <c:v>1945.0833333332741</c:v>
                </c:pt>
                <c:pt idx="782">
                  <c:v>1945.1666666666074</c:v>
                </c:pt>
                <c:pt idx="783">
                  <c:v>1945.2499999999407</c:v>
                </c:pt>
                <c:pt idx="784">
                  <c:v>1945.3333333332739</c:v>
                </c:pt>
                <c:pt idx="785">
                  <c:v>1945.4166666666072</c:v>
                </c:pt>
                <c:pt idx="786">
                  <c:v>1945.4999999999404</c:v>
                </c:pt>
                <c:pt idx="787">
                  <c:v>1945.5833333332737</c:v>
                </c:pt>
                <c:pt idx="788">
                  <c:v>1945.6666666666069</c:v>
                </c:pt>
                <c:pt idx="789">
                  <c:v>1945.7499999999402</c:v>
                </c:pt>
                <c:pt idx="790">
                  <c:v>1945.8333333332735</c:v>
                </c:pt>
                <c:pt idx="791">
                  <c:v>1945.9166666666067</c:v>
                </c:pt>
                <c:pt idx="792">
                  <c:v>1945.99999999994</c:v>
                </c:pt>
                <c:pt idx="793">
                  <c:v>1946.0833333332732</c:v>
                </c:pt>
                <c:pt idx="794">
                  <c:v>1946.1666666666065</c:v>
                </c:pt>
                <c:pt idx="795">
                  <c:v>1946.2499999999397</c:v>
                </c:pt>
                <c:pt idx="796">
                  <c:v>1946.333333333273</c:v>
                </c:pt>
                <c:pt idx="797">
                  <c:v>1946.4166666666063</c:v>
                </c:pt>
                <c:pt idx="798">
                  <c:v>1946.4999999999395</c:v>
                </c:pt>
                <c:pt idx="799">
                  <c:v>1946.5833333332728</c:v>
                </c:pt>
                <c:pt idx="800">
                  <c:v>1946.666666666606</c:v>
                </c:pt>
                <c:pt idx="801">
                  <c:v>1946.7499999999393</c:v>
                </c:pt>
                <c:pt idx="802">
                  <c:v>1946.8333333332725</c:v>
                </c:pt>
                <c:pt idx="803">
                  <c:v>1946.9166666666058</c:v>
                </c:pt>
                <c:pt idx="804">
                  <c:v>1946.9999999999391</c:v>
                </c:pt>
                <c:pt idx="805">
                  <c:v>1947.0833333332723</c:v>
                </c:pt>
                <c:pt idx="806">
                  <c:v>1947.1666666666056</c:v>
                </c:pt>
                <c:pt idx="807">
                  <c:v>1947.2499999999388</c:v>
                </c:pt>
                <c:pt idx="808">
                  <c:v>1947.3333333332721</c:v>
                </c:pt>
                <c:pt idx="809">
                  <c:v>1947.4166666666054</c:v>
                </c:pt>
                <c:pt idx="810">
                  <c:v>1947.4999999999386</c:v>
                </c:pt>
                <c:pt idx="811">
                  <c:v>1947.5833333332719</c:v>
                </c:pt>
                <c:pt idx="812">
                  <c:v>1947.6666666666051</c:v>
                </c:pt>
                <c:pt idx="813">
                  <c:v>1947.7499999999384</c:v>
                </c:pt>
                <c:pt idx="814">
                  <c:v>1947.8333333332716</c:v>
                </c:pt>
                <c:pt idx="815">
                  <c:v>1947.9166666666049</c:v>
                </c:pt>
                <c:pt idx="816">
                  <c:v>1947.9999999999382</c:v>
                </c:pt>
                <c:pt idx="817">
                  <c:v>1948.0833333332714</c:v>
                </c:pt>
                <c:pt idx="818">
                  <c:v>1948.1666666666047</c:v>
                </c:pt>
                <c:pt idx="819">
                  <c:v>1948.2499999999379</c:v>
                </c:pt>
                <c:pt idx="820">
                  <c:v>1948.3333333332712</c:v>
                </c:pt>
                <c:pt idx="821">
                  <c:v>1948.4166666666044</c:v>
                </c:pt>
                <c:pt idx="822">
                  <c:v>1948.4999999999377</c:v>
                </c:pt>
                <c:pt idx="823">
                  <c:v>1948.583333333271</c:v>
                </c:pt>
                <c:pt idx="824">
                  <c:v>1948.6666666666042</c:v>
                </c:pt>
                <c:pt idx="825">
                  <c:v>1948.7499999999375</c:v>
                </c:pt>
                <c:pt idx="826">
                  <c:v>1948.8333333332707</c:v>
                </c:pt>
                <c:pt idx="827">
                  <c:v>1948.916666666604</c:v>
                </c:pt>
                <c:pt idx="828">
                  <c:v>1948.9999999999372</c:v>
                </c:pt>
                <c:pt idx="829">
                  <c:v>1949.0833333332705</c:v>
                </c:pt>
                <c:pt idx="830">
                  <c:v>1949.1666666666038</c:v>
                </c:pt>
                <c:pt idx="831">
                  <c:v>1949.249999999937</c:v>
                </c:pt>
                <c:pt idx="832">
                  <c:v>1949.3333333332703</c:v>
                </c:pt>
                <c:pt idx="833">
                  <c:v>1949.4166666666035</c:v>
                </c:pt>
                <c:pt idx="834">
                  <c:v>1949.4999999999368</c:v>
                </c:pt>
                <c:pt idx="835">
                  <c:v>1949.58333333327</c:v>
                </c:pt>
                <c:pt idx="836">
                  <c:v>1949.6666666666033</c:v>
                </c:pt>
                <c:pt idx="837">
                  <c:v>1949.7499999999366</c:v>
                </c:pt>
                <c:pt idx="838">
                  <c:v>1949.8333333332698</c:v>
                </c:pt>
                <c:pt idx="839">
                  <c:v>1949.9166666666031</c:v>
                </c:pt>
                <c:pt idx="840">
                  <c:v>1949.9999999999363</c:v>
                </c:pt>
                <c:pt idx="841">
                  <c:v>1950.0833333332696</c:v>
                </c:pt>
                <c:pt idx="842">
                  <c:v>1950.1666666666029</c:v>
                </c:pt>
                <c:pt idx="843">
                  <c:v>1950.2499999999361</c:v>
                </c:pt>
                <c:pt idx="844">
                  <c:v>1950.3333333332694</c:v>
                </c:pt>
                <c:pt idx="845">
                  <c:v>1950.4166666666026</c:v>
                </c:pt>
                <c:pt idx="846">
                  <c:v>1950.4999999999359</c:v>
                </c:pt>
                <c:pt idx="847">
                  <c:v>1950.5833333332691</c:v>
                </c:pt>
                <c:pt idx="848">
                  <c:v>1950.6666666666024</c:v>
                </c:pt>
                <c:pt idx="849">
                  <c:v>1950.7499999999357</c:v>
                </c:pt>
                <c:pt idx="850">
                  <c:v>1950.8333333332689</c:v>
                </c:pt>
                <c:pt idx="851">
                  <c:v>1950.9166666666022</c:v>
                </c:pt>
                <c:pt idx="852">
                  <c:v>1950.9999999999354</c:v>
                </c:pt>
                <c:pt idx="853">
                  <c:v>1951.0833333332687</c:v>
                </c:pt>
                <c:pt idx="854">
                  <c:v>1951.1666666666019</c:v>
                </c:pt>
                <c:pt idx="855">
                  <c:v>1951.2499999999352</c:v>
                </c:pt>
                <c:pt idx="856">
                  <c:v>1951.3333333332685</c:v>
                </c:pt>
                <c:pt idx="857">
                  <c:v>1951.4166666666017</c:v>
                </c:pt>
                <c:pt idx="858">
                  <c:v>1951.499999999935</c:v>
                </c:pt>
                <c:pt idx="859">
                  <c:v>1951.5833333332682</c:v>
                </c:pt>
                <c:pt idx="860">
                  <c:v>1951.6666666666015</c:v>
                </c:pt>
                <c:pt idx="861">
                  <c:v>1951.7499999999347</c:v>
                </c:pt>
                <c:pt idx="862">
                  <c:v>1951.833333333268</c:v>
                </c:pt>
                <c:pt idx="863">
                  <c:v>1951.9166666666013</c:v>
                </c:pt>
                <c:pt idx="864">
                  <c:v>1951.9999999999345</c:v>
                </c:pt>
                <c:pt idx="865">
                  <c:v>1952.0833333332678</c:v>
                </c:pt>
                <c:pt idx="866">
                  <c:v>1952.166666666601</c:v>
                </c:pt>
                <c:pt idx="867">
                  <c:v>1952.2499999999343</c:v>
                </c:pt>
                <c:pt idx="868">
                  <c:v>1952.3333333332675</c:v>
                </c:pt>
                <c:pt idx="869">
                  <c:v>1952.4166666666008</c:v>
                </c:pt>
                <c:pt idx="870">
                  <c:v>1952.4999999999341</c:v>
                </c:pt>
                <c:pt idx="871">
                  <c:v>1952.5833333332673</c:v>
                </c:pt>
                <c:pt idx="872">
                  <c:v>1952.6666666666006</c:v>
                </c:pt>
                <c:pt idx="873">
                  <c:v>1952.7499999999338</c:v>
                </c:pt>
                <c:pt idx="874">
                  <c:v>1952.8333333332671</c:v>
                </c:pt>
                <c:pt idx="875">
                  <c:v>1952.9166666666003</c:v>
                </c:pt>
                <c:pt idx="876">
                  <c:v>1952.9999999999336</c:v>
                </c:pt>
                <c:pt idx="877">
                  <c:v>1953.0833333332669</c:v>
                </c:pt>
                <c:pt idx="878">
                  <c:v>1953.1666666666001</c:v>
                </c:pt>
                <c:pt idx="879">
                  <c:v>1953.2499999999334</c:v>
                </c:pt>
                <c:pt idx="880">
                  <c:v>1953.3333333332666</c:v>
                </c:pt>
                <c:pt idx="881">
                  <c:v>1953.4166666665999</c:v>
                </c:pt>
                <c:pt idx="882">
                  <c:v>1953.4999999999332</c:v>
                </c:pt>
                <c:pt idx="883">
                  <c:v>1953.5833333332664</c:v>
                </c:pt>
                <c:pt idx="884">
                  <c:v>1953.6666666665997</c:v>
                </c:pt>
                <c:pt idx="885">
                  <c:v>1953.7499999999329</c:v>
                </c:pt>
                <c:pt idx="886">
                  <c:v>1953.8333333332662</c:v>
                </c:pt>
                <c:pt idx="887">
                  <c:v>1953.9166666665994</c:v>
                </c:pt>
                <c:pt idx="888">
                  <c:v>1953.9999999999327</c:v>
                </c:pt>
                <c:pt idx="889">
                  <c:v>1954.083333333266</c:v>
                </c:pt>
                <c:pt idx="890">
                  <c:v>1954.1666666665992</c:v>
                </c:pt>
                <c:pt idx="891">
                  <c:v>1954.2499999999325</c:v>
                </c:pt>
                <c:pt idx="892">
                  <c:v>1954.3333333332657</c:v>
                </c:pt>
                <c:pt idx="893">
                  <c:v>1954.416666666599</c:v>
                </c:pt>
                <c:pt idx="894">
                  <c:v>1954.4999999999322</c:v>
                </c:pt>
                <c:pt idx="895">
                  <c:v>1954.5833333332655</c:v>
                </c:pt>
                <c:pt idx="896">
                  <c:v>1954.6666666665988</c:v>
                </c:pt>
                <c:pt idx="897">
                  <c:v>1954.749999999932</c:v>
                </c:pt>
                <c:pt idx="898">
                  <c:v>1954.8333333332653</c:v>
                </c:pt>
                <c:pt idx="899">
                  <c:v>1954.9166666665985</c:v>
                </c:pt>
                <c:pt idx="900">
                  <c:v>1954.9999999999318</c:v>
                </c:pt>
                <c:pt idx="901">
                  <c:v>1955.083333333265</c:v>
                </c:pt>
                <c:pt idx="902">
                  <c:v>1955.1666666665983</c:v>
                </c:pt>
                <c:pt idx="903">
                  <c:v>1955.2499999999316</c:v>
                </c:pt>
                <c:pt idx="904">
                  <c:v>1955.3333333332648</c:v>
                </c:pt>
                <c:pt idx="905">
                  <c:v>1955.4166666665981</c:v>
                </c:pt>
                <c:pt idx="906">
                  <c:v>1955.4999999999313</c:v>
                </c:pt>
                <c:pt idx="907">
                  <c:v>1955.5833333332646</c:v>
                </c:pt>
                <c:pt idx="908">
                  <c:v>1955.6666666665978</c:v>
                </c:pt>
                <c:pt idx="909">
                  <c:v>1955.7499999999311</c:v>
                </c:pt>
                <c:pt idx="910">
                  <c:v>1955.8333333332644</c:v>
                </c:pt>
                <c:pt idx="911">
                  <c:v>1955.9166666665976</c:v>
                </c:pt>
                <c:pt idx="912">
                  <c:v>1955.9999999999309</c:v>
                </c:pt>
                <c:pt idx="913">
                  <c:v>1956.0833333332641</c:v>
                </c:pt>
                <c:pt idx="914">
                  <c:v>1956.1666666665974</c:v>
                </c:pt>
                <c:pt idx="915">
                  <c:v>1956.2499999999307</c:v>
                </c:pt>
                <c:pt idx="916">
                  <c:v>1956.3333333332639</c:v>
                </c:pt>
                <c:pt idx="917">
                  <c:v>1956.4166666665972</c:v>
                </c:pt>
                <c:pt idx="918">
                  <c:v>1956.4999999999304</c:v>
                </c:pt>
                <c:pt idx="919">
                  <c:v>1956.5833333332637</c:v>
                </c:pt>
                <c:pt idx="920">
                  <c:v>1956.6666666665969</c:v>
                </c:pt>
                <c:pt idx="921">
                  <c:v>1956.7499999999302</c:v>
                </c:pt>
                <c:pt idx="922">
                  <c:v>1956.8333333332635</c:v>
                </c:pt>
                <c:pt idx="923">
                  <c:v>1956.9166666665967</c:v>
                </c:pt>
                <c:pt idx="924">
                  <c:v>1956.99999999993</c:v>
                </c:pt>
                <c:pt idx="925">
                  <c:v>1957.0833333332632</c:v>
                </c:pt>
                <c:pt idx="926">
                  <c:v>1957.1666666665965</c:v>
                </c:pt>
                <c:pt idx="927">
                  <c:v>1957.2499999999297</c:v>
                </c:pt>
                <c:pt idx="928">
                  <c:v>1957.333333333263</c:v>
                </c:pt>
                <c:pt idx="929">
                  <c:v>1957.4166666665963</c:v>
                </c:pt>
                <c:pt idx="930">
                  <c:v>1957.4999999999295</c:v>
                </c:pt>
                <c:pt idx="931">
                  <c:v>1957.5833333332628</c:v>
                </c:pt>
                <c:pt idx="932">
                  <c:v>1957.666666666596</c:v>
                </c:pt>
                <c:pt idx="933">
                  <c:v>1957.7499999999293</c:v>
                </c:pt>
                <c:pt idx="934">
                  <c:v>1957.8333333332625</c:v>
                </c:pt>
                <c:pt idx="935">
                  <c:v>1957.9166666665958</c:v>
                </c:pt>
                <c:pt idx="936">
                  <c:v>1957.9999999999291</c:v>
                </c:pt>
                <c:pt idx="937">
                  <c:v>1958.0833333332623</c:v>
                </c:pt>
                <c:pt idx="938">
                  <c:v>1958.1666666665956</c:v>
                </c:pt>
                <c:pt idx="939">
                  <c:v>1958.2499999999288</c:v>
                </c:pt>
                <c:pt idx="940">
                  <c:v>1958.3333333332621</c:v>
                </c:pt>
                <c:pt idx="941">
                  <c:v>1958.4166666665953</c:v>
                </c:pt>
                <c:pt idx="942">
                  <c:v>1958.4999999999286</c:v>
                </c:pt>
                <c:pt idx="943">
                  <c:v>1958.5833333332619</c:v>
                </c:pt>
                <c:pt idx="944">
                  <c:v>1958.6666666665951</c:v>
                </c:pt>
                <c:pt idx="945">
                  <c:v>1958.7499999999284</c:v>
                </c:pt>
                <c:pt idx="946">
                  <c:v>1958.8333333332616</c:v>
                </c:pt>
                <c:pt idx="947">
                  <c:v>1958.9166666665949</c:v>
                </c:pt>
                <c:pt idx="948">
                  <c:v>1958.9999999999281</c:v>
                </c:pt>
                <c:pt idx="949">
                  <c:v>1959.0833333332614</c:v>
                </c:pt>
                <c:pt idx="950">
                  <c:v>1959.1666666665947</c:v>
                </c:pt>
                <c:pt idx="951">
                  <c:v>1959.2499999999279</c:v>
                </c:pt>
                <c:pt idx="952">
                  <c:v>1959.3333333332612</c:v>
                </c:pt>
                <c:pt idx="953">
                  <c:v>1959.4166666665944</c:v>
                </c:pt>
                <c:pt idx="954">
                  <c:v>1959.4999999999277</c:v>
                </c:pt>
                <c:pt idx="955">
                  <c:v>1959.583333333261</c:v>
                </c:pt>
                <c:pt idx="956">
                  <c:v>1959.6666666665942</c:v>
                </c:pt>
                <c:pt idx="957">
                  <c:v>1959.7499999999275</c:v>
                </c:pt>
                <c:pt idx="958">
                  <c:v>1959.8333333332607</c:v>
                </c:pt>
                <c:pt idx="959">
                  <c:v>1959.916666666594</c:v>
                </c:pt>
                <c:pt idx="960">
                  <c:v>1959.9999999999272</c:v>
                </c:pt>
                <c:pt idx="961">
                  <c:v>1960.0833333332605</c:v>
                </c:pt>
                <c:pt idx="962">
                  <c:v>1960.1666666665938</c:v>
                </c:pt>
                <c:pt idx="963">
                  <c:v>1960.249999999927</c:v>
                </c:pt>
                <c:pt idx="964">
                  <c:v>1960.3333333332603</c:v>
                </c:pt>
                <c:pt idx="965">
                  <c:v>1960.4166666665935</c:v>
                </c:pt>
                <c:pt idx="966">
                  <c:v>1960.4999999999268</c:v>
                </c:pt>
                <c:pt idx="967">
                  <c:v>1960.58333333326</c:v>
                </c:pt>
                <c:pt idx="968">
                  <c:v>1960.6666666665933</c:v>
                </c:pt>
                <c:pt idx="969">
                  <c:v>1960.7499999999266</c:v>
                </c:pt>
                <c:pt idx="970">
                  <c:v>1960.8333333332598</c:v>
                </c:pt>
                <c:pt idx="971">
                  <c:v>1960.9166666665931</c:v>
                </c:pt>
                <c:pt idx="972">
                  <c:v>1960.9999999999263</c:v>
                </c:pt>
                <c:pt idx="973">
                  <c:v>1961.0833333332596</c:v>
                </c:pt>
                <c:pt idx="974">
                  <c:v>1961.1666666665928</c:v>
                </c:pt>
                <c:pt idx="975">
                  <c:v>1961.2499999999261</c:v>
                </c:pt>
                <c:pt idx="976">
                  <c:v>1961.3333333332594</c:v>
                </c:pt>
                <c:pt idx="977">
                  <c:v>1961.4166666665926</c:v>
                </c:pt>
                <c:pt idx="978">
                  <c:v>1961.4999999999259</c:v>
                </c:pt>
                <c:pt idx="979">
                  <c:v>1961.5833333332591</c:v>
                </c:pt>
                <c:pt idx="980">
                  <c:v>1961.6666666665924</c:v>
                </c:pt>
                <c:pt idx="981">
                  <c:v>1961.7499999999256</c:v>
                </c:pt>
                <c:pt idx="982">
                  <c:v>1961.8333333332589</c:v>
                </c:pt>
                <c:pt idx="983">
                  <c:v>1961.9166666665922</c:v>
                </c:pt>
                <c:pt idx="984">
                  <c:v>1961.9999999999254</c:v>
                </c:pt>
                <c:pt idx="985">
                  <c:v>1962.0833333332587</c:v>
                </c:pt>
                <c:pt idx="986">
                  <c:v>1962.1666666665919</c:v>
                </c:pt>
                <c:pt idx="987">
                  <c:v>1962.2499999999252</c:v>
                </c:pt>
                <c:pt idx="988">
                  <c:v>1962.3333333332585</c:v>
                </c:pt>
                <c:pt idx="989">
                  <c:v>1962.4166666665917</c:v>
                </c:pt>
                <c:pt idx="990">
                  <c:v>1962.499999999925</c:v>
                </c:pt>
                <c:pt idx="991">
                  <c:v>1962.5833333332582</c:v>
                </c:pt>
                <c:pt idx="992">
                  <c:v>1962.6666666665915</c:v>
                </c:pt>
                <c:pt idx="993">
                  <c:v>1962.7499999999247</c:v>
                </c:pt>
                <c:pt idx="994">
                  <c:v>1962.833333333258</c:v>
                </c:pt>
                <c:pt idx="995">
                  <c:v>1962.9166666665913</c:v>
                </c:pt>
                <c:pt idx="996">
                  <c:v>1962.9999999999245</c:v>
                </c:pt>
                <c:pt idx="997">
                  <c:v>1963.0833333332578</c:v>
                </c:pt>
                <c:pt idx="998">
                  <c:v>1963.166666666591</c:v>
                </c:pt>
                <c:pt idx="999">
                  <c:v>1963.2499999999243</c:v>
                </c:pt>
                <c:pt idx="1000">
                  <c:v>1963.3333333332575</c:v>
                </c:pt>
                <c:pt idx="1001">
                  <c:v>1963.4166666665908</c:v>
                </c:pt>
                <c:pt idx="1002">
                  <c:v>1963.4999999999241</c:v>
                </c:pt>
                <c:pt idx="1003">
                  <c:v>1963.5833333332573</c:v>
                </c:pt>
                <c:pt idx="1004">
                  <c:v>1963.6666666665906</c:v>
                </c:pt>
                <c:pt idx="1005">
                  <c:v>1963.7499999999238</c:v>
                </c:pt>
                <c:pt idx="1006">
                  <c:v>1963.8333333332571</c:v>
                </c:pt>
                <c:pt idx="1007">
                  <c:v>1963.9166666665903</c:v>
                </c:pt>
                <c:pt idx="1008">
                  <c:v>1963.9999999999236</c:v>
                </c:pt>
                <c:pt idx="1009">
                  <c:v>1964.0833333332569</c:v>
                </c:pt>
                <c:pt idx="1010">
                  <c:v>1964.1666666665901</c:v>
                </c:pt>
                <c:pt idx="1011">
                  <c:v>1964.2499999999234</c:v>
                </c:pt>
                <c:pt idx="1012">
                  <c:v>1964.3333333332566</c:v>
                </c:pt>
                <c:pt idx="1013">
                  <c:v>1964.4166666665899</c:v>
                </c:pt>
                <c:pt idx="1014">
                  <c:v>1964.4999999999231</c:v>
                </c:pt>
                <c:pt idx="1015">
                  <c:v>1964.5833333332564</c:v>
                </c:pt>
                <c:pt idx="1016">
                  <c:v>1964.6666666665897</c:v>
                </c:pt>
                <c:pt idx="1017">
                  <c:v>1964.7499999999229</c:v>
                </c:pt>
                <c:pt idx="1018">
                  <c:v>1964.8333333332562</c:v>
                </c:pt>
                <c:pt idx="1019">
                  <c:v>1964.9166666665894</c:v>
                </c:pt>
                <c:pt idx="1020">
                  <c:v>1964.9999999999227</c:v>
                </c:pt>
                <c:pt idx="1021">
                  <c:v>1965.083333333256</c:v>
                </c:pt>
                <c:pt idx="1022">
                  <c:v>1965.1666666665892</c:v>
                </c:pt>
                <c:pt idx="1023">
                  <c:v>1965.2499999999225</c:v>
                </c:pt>
                <c:pt idx="1024">
                  <c:v>1965.3333333332557</c:v>
                </c:pt>
                <c:pt idx="1025">
                  <c:v>1965.416666666589</c:v>
                </c:pt>
                <c:pt idx="1026">
                  <c:v>1965.4999999999222</c:v>
                </c:pt>
                <c:pt idx="1027">
                  <c:v>1965.5833333332555</c:v>
                </c:pt>
                <c:pt idx="1028">
                  <c:v>1965.6666666665888</c:v>
                </c:pt>
                <c:pt idx="1029">
                  <c:v>1965.749999999922</c:v>
                </c:pt>
                <c:pt idx="1030">
                  <c:v>1965.8333333332553</c:v>
                </c:pt>
                <c:pt idx="1031">
                  <c:v>1965.9166666665885</c:v>
                </c:pt>
                <c:pt idx="1032">
                  <c:v>1965.9999999999218</c:v>
                </c:pt>
                <c:pt idx="1033">
                  <c:v>1966.083333333255</c:v>
                </c:pt>
                <c:pt idx="1034">
                  <c:v>1966.1666666665883</c:v>
                </c:pt>
                <c:pt idx="1035">
                  <c:v>1966.2499999999216</c:v>
                </c:pt>
                <c:pt idx="1036">
                  <c:v>1966.3333333332548</c:v>
                </c:pt>
                <c:pt idx="1037">
                  <c:v>1966.4166666665881</c:v>
                </c:pt>
                <c:pt idx="1038">
                  <c:v>1966.4999999999213</c:v>
                </c:pt>
                <c:pt idx="1039">
                  <c:v>1966.5833333332546</c:v>
                </c:pt>
                <c:pt idx="1040">
                  <c:v>1966.6666666665878</c:v>
                </c:pt>
                <c:pt idx="1041">
                  <c:v>1966.7499999999211</c:v>
                </c:pt>
                <c:pt idx="1042">
                  <c:v>1966.8333333332544</c:v>
                </c:pt>
                <c:pt idx="1043">
                  <c:v>1966.9166666665876</c:v>
                </c:pt>
                <c:pt idx="1044">
                  <c:v>1966.9999999999209</c:v>
                </c:pt>
                <c:pt idx="1045">
                  <c:v>1967.0833333332541</c:v>
                </c:pt>
                <c:pt idx="1046">
                  <c:v>1967.1666666665874</c:v>
                </c:pt>
                <c:pt idx="1047">
                  <c:v>1967.2499999999206</c:v>
                </c:pt>
                <c:pt idx="1048">
                  <c:v>1967.3333333332539</c:v>
                </c:pt>
                <c:pt idx="1049">
                  <c:v>1967.4166666665872</c:v>
                </c:pt>
                <c:pt idx="1050">
                  <c:v>1967.4999999999204</c:v>
                </c:pt>
                <c:pt idx="1051">
                  <c:v>1967.5833333332537</c:v>
                </c:pt>
                <c:pt idx="1052">
                  <c:v>1967.6666666665869</c:v>
                </c:pt>
                <c:pt idx="1053">
                  <c:v>1967.7499999999202</c:v>
                </c:pt>
                <c:pt idx="1054">
                  <c:v>1967.8333333332534</c:v>
                </c:pt>
                <c:pt idx="1055">
                  <c:v>1967.9166666665867</c:v>
                </c:pt>
                <c:pt idx="1056">
                  <c:v>1967.99999999992</c:v>
                </c:pt>
                <c:pt idx="1057">
                  <c:v>1968.0833333332532</c:v>
                </c:pt>
                <c:pt idx="1058">
                  <c:v>1968.1666666665865</c:v>
                </c:pt>
                <c:pt idx="1059">
                  <c:v>1968.2499999999197</c:v>
                </c:pt>
                <c:pt idx="1060">
                  <c:v>1968.333333333253</c:v>
                </c:pt>
                <c:pt idx="1061">
                  <c:v>1968.4166666665863</c:v>
                </c:pt>
                <c:pt idx="1062">
                  <c:v>1968.4999999999195</c:v>
                </c:pt>
                <c:pt idx="1063">
                  <c:v>1968.5833333332528</c:v>
                </c:pt>
                <c:pt idx="1064">
                  <c:v>1968.666666666586</c:v>
                </c:pt>
                <c:pt idx="1065">
                  <c:v>1968.7499999999193</c:v>
                </c:pt>
                <c:pt idx="1066">
                  <c:v>1968.8333333332525</c:v>
                </c:pt>
                <c:pt idx="1067">
                  <c:v>1968.9166666665858</c:v>
                </c:pt>
                <c:pt idx="1068">
                  <c:v>1968.9999999999191</c:v>
                </c:pt>
                <c:pt idx="1069">
                  <c:v>1969.0833333332523</c:v>
                </c:pt>
                <c:pt idx="1070">
                  <c:v>1969.1666666665856</c:v>
                </c:pt>
                <c:pt idx="1071">
                  <c:v>1969.2499999999188</c:v>
                </c:pt>
                <c:pt idx="1072">
                  <c:v>1969.3333333332521</c:v>
                </c:pt>
                <c:pt idx="1073">
                  <c:v>1969.4166666665853</c:v>
                </c:pt>
                <c:pt idx="1074">
                  <c:v>1969.4999999999186</c:v>
                </c:pt>
                <c:pt idx="1075">
                  <c:v>1969.5833333332519</c:v>
                </c:pt>
                <c:pt idx="1076">
                  <c:v>1969.6666666665851</c:v>
                </c:pt>
                <c:pt idx="1077">
                  <c:v>1969.7499999999184</c:v>
                </c:pt>
                <c:pt idx="1078">
                  <c:v>1969.8333333332516</c:v>
                </c:pt>
                <c:pt idx="1079">
                  <c:v>1969.9166666665849</c:v>
                </c:pt>
                <c:pt idx="1080">
                  <c:v>1969.9999999999181</c:v>
                </c:pt>
                <c:pt idx="1081">
                  <c:v>1970.0833333332514</c:v>
                </c:pt>
                <c:pt idx="1082">
                  <c:v>1970.1666666665847</c:v>
                </c:pt>
                <c:pt idx="1083">
                  <c:v>1970.2499999999179</c:v>
                </c:pt>
                <c:pt idx="1084">
                  <c:v>1970.3333333332512</c:v>
                </c:pt>
                <c:pt idx="1085">
                  <c:v>1970.4166666665844</c:v>
                </c:pt>
                <c:pt idx="1086">
                  <c:v>1970.4999999999177</c:v>
                </c:pt>
                <c:pt idx="1087">
                  <c:v>1970.5833333332509</c:v>
                </c:pt>
                <c:pt idx="1088">
                  <c:v>1970.6666666665842</c:v>
                </c:pt>
                <c:pt idx="1089">
                  <c:v>1970.7499999999175</c:v>
                </c:pt>
                <c:pt idx="1090">
                  <c:v>1970.8333333332507</c:v>
                </c:pt>
                <c:pt idx="1091">
                  <c:v>1970.916666666584</c:v>
                </c:pt>
                <c:pt idx="1092">
                  <c:v>1970.9999999999172</c:v>
                </c:pt>
                <c:pt idx="1093">
                  <c:v>1971.0833333332505</c:v>
                </c:pt>
                <c:pt idx="1094">
                  <c:v>1971.1666666665838</c:v>
                </c:pt>
                <c:pt idx="1095">
                  <c:v>1971.249999999917</c:v>
                </c:pt>
                <c:pt idx="1096">
                  <c:v>1971.3333333332503</c:v>
                </c:pt>
                <c:pt idx="1097">
                  <c:v>1971.4166666665835</c:v>
                </c:pt>
                <c:pt idx="1098">
                  <c:v>1971.4999999999168</c:v>
                </c:pt>
                <c:pt idx="1099">
                  <c:v>1971.58333333325</c:v>
                </c:pt>
                <c:pt idx="1100">
                  <c:v>1971.6666666665833</c:v>
                </c:pt>
                <c:pt idx="1101">
                  <c:v>1971.7499999999166</c:v>
                </c:pt>
                <c:pt idx="1102">
                  <c:v>1971.8333333332498</c:v>
                </c:pt>
                <c:pt idx="1103">
                  <c:v>1971.9166666665831</c:v>
                </c:pt>
                <c:pt idx="1104">
                  <c:v>1971.9999999999163</c:v>
                </c:pt>
                <c:pt idx="1105">
                  <c:v>1972.0833333332496</c:v>
                </c:pt>
                <c:pt idx="1106">
                  <c:v>1972.1666666665828</c:v>
                </c:pt>
                <c:pt idx="1107">
                  <c:v>1972.2499999999161</c:v>
                </c:pt>
                <c:pt idx="1108">
                  <c:v>1972.3333333332494</c:v>
                </c:pt>
                <c:pt idx="1109">
                  <c:v>1972.4166666665826</c:v>
                </c:pt>
                <c:pt idx="1110">
                  <c:v>1972.4999999999159</c:v>
                </c:pt>
                <c:pt idx="1111">
                  <c:v>1972.5833333332491</c:v>
                </c:pt>
                <c:pt idx="1112">
                  <c:v>1972.6666666665824</c:v>
                </c:pt>
                <c:pt idx="1113">
                  <c:v>1972.7499999999156</c:v>
                </c:pt>
                <c:pt idx="1114">
                  <c:v>1972.8333333332489</c:v>
                </c:pt>
                <c:pt idx="1115">
                  <c:v>1972.9166666665822</c:v>
                </c:pt>
                <c:pt idx="1116">
                  <c:v>1972.9999999999154</c:v>
                </c:pt>
                <c:pt idx="1117">
                  <c:v>1973.0833333332487</c:v>
                </c:pt>
                <c:pt idx="1118">
                  <c:v>1973.1666666665819</c:v>
                </c:pt>
                <c:pt idx="1119">
                  <c:v>1973.2499999999152</c:v>
                </c:pt>
                <c:pt idx="1120">
                  <c:v>1973.3333333332484</c:v>
                </c:pt>
                <c:pt idx="1121">
                  <c:v>1973.4166666665817</c:v>
                </c:pt>
                <c:pt idx="1122">
                  <c:v>1973.499999999915</c:v>
                </c:pt>
                <c:pt idx="1123">
                  <c:v>1973.5833333332482</c:v>
                </c:pt>
                <c:pt idx="1124">
                  <c:v>1973.6666666665815</c:v>
                </c:pt>
                <c:pt idx="1125">
                  <c:v>1973.7499999999147</c:v>
                </c:pt>
                <c:pt idx="1126">
                  <c:v>1973.833333333248</c:v>
                </c:pt>
                <c:pt idx="1127">
                  <c:v>1973.9166666665812</c:v>
                </c:pt>
                <c:pt idx="1128">
                  <c:v>1973.9999999999145</c:v>
                </c:pt>
                <c:pt idx="1129">
                  <c:v>1974.0833333332478</c:v>
                </c:pt>
                <c:pt idx="1130">
                  <c:v>1974.166666666581</c:v>
                </c:pt>
                <c:pt idx="1131">
                  <c:v>1974.2499999999143</c:v>
                </c:pt>
                <c:pt idx="1132">
                  <c:v>1974.3333333332475</c:v>
                </c:pt>
                <c:pt idx="1133">
                  <c:v>1974.4166666665808</c:v>
                </c:pt>
                <c:pt idx="1134">
                  <c:v>1974.4999999999141</c:v>
                </c:pt>
                <c:pt idx="1135">
                  <c:v>1974.5833333332473</c:v>
                </c:pt>
                <c:pt idx="1136">
                  <c:v>1974.6666666665806</c:v>
                </c:pt>
                <c:pt idx="1137">
                  <c:v>1974.7499999999138</c:v>
                </c:pt>
                <c:pt idx="1138">
                  <c:v>1974.8333333332471</c:v>
                </c:pt>
                <c:pt idx="1139">
                  <c:v>1974.9166666665803</c:v>
                </c:pt>
                <c:pt idx="1140">
                  <c:v>1974.9999999999136</c:v>
                </c:pt>
                <c:pt idx="1141">
                  <c:v>1975.0833333332469</c:v>
                </c:pt>
                <c:pt idx="1142">
                  <c:v>1975.1666666665801</c:v>
                </c:pt>
                <c:pt idx="1143">
                  <c:v>1975.2499999999134</c:v>
                </c:pt>
                <c:pt idx="1144">
                  <c:v>1975.3333333332466</c:v>
                </c:pt>
                <c:pt idx="1145">
                  <c:v>1975.4166666665799</c:v>
                </c:pt>
                <c:pt idx="1146">
                  <c:v>1975.4999999999131</c:v>
                </c:pt>
                <c:pt idx="1147">
                  <c:v>1975.5833333332464</c:v>
                </c:pt>
                <c:pt idx="1148">
                  <c:v>1975.6666666665797</c:v>
                </c:pt>
                <c:pt idx="1149">
                  <c:v>1975.7499999999129</c:v>
                </c:pt>
                <c:pt idx="1150">
                  <c:v>1975.8333333332462</c:v>
                </c:pt>
                <c:pt idx="1151">
                  <c:v>1975.9166666665794</c:v>
                </c:pt>
                <c:pt idx="1152">
                  <c:v>1975.9999999999127</c:v>
                </c:pt>
                <c:pt idx="1153">
                  <c:v>1976.0833333332459</c:v>
                </c:pt>
                <c:pt idx="1154">
                  <c:v>1976.1666666665792</c:v>
                </c:pt>
                <c:pt idx="1155">
                  <c:v>1976.2499999999125</c:v>
                </c:pt>
                <c:pt idx="1156">
                  <c:v>1976.3333333332457</c:v>
                </c:pt>
                <c:pt idx="1157">
                  <c:v>1976.416666666579</c:v>
                </c:pt>
                <c:pt idx="1158">
                  <c:v>1976.4999999999122</c:v>
                </c:pt>
                <c:pt idx="1159">
                  <c:v>1976.5833333332455</c:v>
                </c:pt>
                <c:pt idx="1160">
                  <c:v>1976.6666666665787</c:v>
                </c:pt>
                <c:pt idx="1161">
                  <c:v>1976.749999999912</c:v>
                </c:pt>
                <c:pt idx="1162">
                  <c:v>1976.8333333332453</c:v>
                </c:pt>
                <c:pt idx="1163">
                  <c:v>1976.9166666665785</c:v>
                </c:pt>
                <c:pt idx="1164">
                  <c:v>1976.9999999999118</c:v>
                </c:pt>
                <c:pt idx="1165">
                  <c:v>1977.083333333245</c:v>
                </c:pt>
                <c:pt idx="1166">
                  <c:v>1977.1666666665783</c:v>
                </c:pt>
                <c:pt idx="1167">
                  <c:v>1977.2499999999116</c:v>
                </c:pt>
                <c:pt idx="1168">
                  <c:v>1977.3333333332448</c:v>
                </c:pt>
                <c:pt idx="1169">
                  <c:v>1977.4166666665781</c:v>
                </c:pt>
                <c:pt idx="1170">
                  <c:v>1977.4999999999113</c:v>
                </c:pt>
                <c:pt idx="1171">
                  <c:v>1977.5833333332446</c:v>
                </c:pt>
                <c:pt idx="1172">
                  <c:v>1977.6666666665778</c:v>
                </c:pt>
                <c:pt idx="1173">
                  <c:v>1977.7499999999111</c:v>
                </c:pt>
                <c:pt idx="1174">
                  <c:v>1977.8333333332444</c:v>
                </c:pt>
                <c:pt idx="1175">
                  <c:v>1977.9166666665776</c:v>
                </c:pt>
                <c:pt idx="1176">
                  <c:v>1977.9999999999109</c:v>
                </c:pt>
                <c:pt idx="1177">
                  <c:v>1978.0833333332441</c:v>
                </c:pt>
                <c:pt idx="1178">
                  <c:v>1978.1666666665774</c:v>
                </c:pt>
                <c:pt idx="1179">
                  <c:v>1978.2499999999106</c:v>
                </c:pt>
                <c:pt idx="1180">
                  <c:v>1978.3333333332439</c:v>
                </c:pt>
                <c:pt idx="1181">
                  <c:v>1978.4166666665772</c:v>
                </c:pt>
                <c:pt idx="1182">
                  <c:v>1978.4999999999104</c:v>
                </c:pt>
                <c:pt idx="1183">
                  <c:v>1978.5833333332437</c:v>
                </c:pt>
                <c:pt idx="1184">
                  <c:v>1978.6666666665769</c:v>
                </c:pt>
                <c:pt idx="1185">
                  <c:v>1978.7499999999102</c:v>
                </c:pt>
                <c:pt idx="1186">
                  <c:v>1978.8333333332434</c:v>
                </c:pt>
                <c:pt idx="1187">
                  <c:v>1978.9166666665767</c:v>
                </c:pt>
                <c:pt idx="1188">
                  <c:v>1978.99999999991</c:v>
                </c:pt>
                <c:pt idx="1189">
                  <c:v>1979.0833333332432</c:v>
                </c:pt>
                <c:pt idx="1190">
                  <c:v>1979.1666666665765</c:v>
                </c:pt>
                <c:pt idx="1191">
                  <c:v>1979.2499999999097</c:v>
                </c:pt>
                <c:pt idx="1192">
                  <c:v>1979.333333333243</c:v>
                </c:pt>
                <c:pt idx="1193">
                  <c:v>1979.4166666665762</c:v>
                </c:pt>
                <c:pt idx="1194">
                  <c:v>1979.4999999999095</c:v>
                </c:pt>
                <c:pt idx="1195">
                  <c:v>1979.5833333332428</c:v>
                </c:pt>
                <c:pt idx="1196">
                  <c:v>1979.666666666576</c:v>
                </c:pt>
                <c:pt idx="1197">
                  <c:v>1979.7499999999093</c:v>
                </c:pt>
                <c:pt idx="1198">
                  <c:v>1979.8333333332425</c:v>
                </c:pt>
                <c:pt idx="1199">
                  <c:v>1979.9166666665758</c:v>
                </c:pt>
                <c:pt idx="1200">
                  <c:v>1979.9999999999091</c:v>
                </c:pt>
                <c:pt idx="1201">
                  <c:v>1980.0833333332423</c:v>
                </c:pt>
                <c:pt idx="1202">
                  <c:v>1980.1666666665756</c:v>
                </c:pt>
                <c:pt idx="1203">
                  <c:v>1980.2499999999088</c:v>
                </c:pt>
                <c:pt idx="1204">
                  <c:v>1980.3333333332421</c:v>
                </c:pt>
                <c:pt idx="1205">
                  <c:v>1980.4166666665753</c:v>
                </c:pt>
                <c:pt idx="1206">
                  <c:v>1980.4999999999086</c:v>
                </c:pt>
                <c:pt idx="1207">
                  <c:v>1980.5833333332419</c:v>
                </c:pt>
                <c:pt idx="1208">
                  <c:v>1980.6666666665751</c:v>
                </c:pt>
                <c:pt idx="1209">
                  <c:v>1980.7499999999084</c:v>
                </c:pt>
                <c:pt idx="1210">
                  <c:v>1980.8333333332416</c:v>
                </c:pt>
                <c:pt idx="1211">
                  <c:v>1980.9166666665749</c:v>
                </c:pt>
                <c:pt idx="1212">
                  <c:v>1980.9999999999081</c:v>
                </c:pt>
                <c:pt idx="1213">
                  <c:v>1981.0833333332414</c:v>
                </c:pt>
                <c:pt idx="1214">
                  <c:v>1981.1666666665747</c:v>
                </c:pt>
                <c:pt idx="1215">
                  <c:v>1981.2499999999079</c:v>
                </c:pt>
                <c:pt idx="1216">
                  <c:v>1981.3333333332412</c:v>
                </c:pt>
                <c:pt idx="1217">
                  <c:v>1981.4166666665744</c:v>
                </c:pt>
                <c:pt idx="1218">
                  <c:v>1981.4999999999077</c:v>
                </c:pt>
                <c:pt idx="1219">
                  <c:v>1981.5833333332409</c:v>
                </c:pt>
                <c:pt idx="1220">
                  <c:v>1981.6666666665742</c:v>
                </c:pt>
                <c:pt idx="1221">
                  <c:v>1981.7499999999075</c:v>
                </c:pt>
                <c:pt idx="1222">
                  <c:v>1981.8333333332407</c:v>
                </c:pt>
                <c:pt idx="1223">
                  <c:v>1981.916666666574</c:v>
                </c:pt>
                <c:pt idx="1224">
                  <c:v>1981.9999999999072</c:v>
                </c:pt>
                <c:pt idx="1225">
                  <c:v>1982.0833333332405</c:v>
                </c:pt>
                <c:pt idx="1226">
                  <c:v>1982.1666666665737</c:v>
                </c:pt>
                <c:pt idx="1227">
                  <c:v>1982.249999999907</c:v>
                </c:pt>
                <c:pt idx="1228">
                  <c:v>1982.3333333332403</c:v>
                </c:pt>
                <c:pt idx="1229">
                  <c:v>1982.4166666665735</c:v>
                </c:pt>
                <c:pt idx="1230">
                  <c:v>1982.4999999999068</c:v>
                </c:pt>
                <c:pt idx="1231">
                  <c:v>1982.58333333324</c:v>
                </c:pt>
                <c:pt idx="1232">
                  <c:v>1982.6666666665733</c:v>
                </c:pt>
                <c:pt idx="1233">
                  <c:v>1982.7499999999065</c:v>
                </c:pt>
                <c:pt idx="1234">
                  <c:v>1982.8333333332398</c:v>
                </c:pt>
                <c:pt idx="1235">
                  <c:v>1982.9166666665731</c:v>
                </c:pt>
                <c:pt idx="1236">
                  <c:v>1982.9999999999063</c:v>
                </c:pt>
                <c:pt idx="1237">
                  <c:v>1983.0833333332396</c:v>
                </c:pt>
                <c:pt idx="1238">
                  <c:v>1983.1666666665728</c:v>
                </c:pt>
                <c:pt idx="1239">
                  <c:v>1983.2499999999061</c:v>
                </c:pt>
                <c:pt idx="1240">
                  <c:v>1983.3333333332394</c:v>
                </c:pt>
                <c:pt idx="1241">
                  <c:v>1983.4166666665726</c:v>
                </c:pt>
                <c:pt idx="1242">
                  <c:v>1983.4999999999059</c:v>
                </c:pt>
                <c:pt idx="1243">
                  <c:v>1983.5833333332391</c:v>
                </c:pt>
                <c:pt idx="1244">
                  <c:v>1983.6666666665724</c:v>
                </c:pt>
                <c:pt idx="1245">
                  <c:v>1983.7499999999056</c:v>
                </c:pt>
                <c:pt idx="1246">
                  <c:v>1983.8333333332389</c:v>
                </c:pt>
                <c:pt idx="1247">
                  <c:v>1983.9166666665722</c:v>
                </c:pt>
                <c:pt idx="1248">
                  <c:v>1983.9999999999054</c:v>
                </c:pt>
                <c:pt idx="1249">
                  <c:v>1984.0833333332387</c:v>
                </c:pt>
                <c:pt idx="1250">
                  <c:v>1984.1666666665719</c:v>
                </c:pt>
                <c:pt idx="1251">
                  <c:v>1984.2499999999052</c:v>
                </c:pt>
                <c:pt idx="1252">
                  <c:v>1984.3333333332384</c:v>
                </c:pt>
                <c:pt idx="1253">
                  <c:v>1984.4166666665717</c:v>
                </c:pt>
                <c:pt idx="1254">
                  <c:v>1984.499999999905</c:v>
                </c:pt>
                <c:pt idx="1255">
                  <c:v>1984.5833333332382</c:v>
                </c:pt>
                <c:pt idx="1256">
                  <c:v>1984.6666666665715</c:v>
                </c:pt>
                <c:pt idx="1257">
                  <c:v>1984.7499999999047</c:v>
                </c:pt>
                <c:pt idx="1258">
                  <c:v>1984.833333333238</c:v>
                </c:pt>
                <c:pt idx="1259">
                  <c:v>1984.9166666665712</c:v>
                </c:pt>
                <c:pt idx="1260">
                  <c:v>1984.9999999999045</c:v>
                </c:pt>
                <c:pt idx="1261">
                  <c:v>1985.0833333332378</c:v>
                </c:pt>
                <c:pt idx="1262">
                  <c:v>1985.166666666571</c:v>
                </c:pt>
                <c:pt idx="1263">
                  <c:v>1985.2499999999043</c:v>
                </c:pt>
                <c:pt idx="1264">
                  <c:v>1985.3333333332375</c:v>
                </c:pt>
                <c:pt idx="1265">
                  <c:v>1985.4166666665708</c:v>
                </c:pt>
                <c:pt idx="1266">
                  <c:v>1985.499999999904</c:v>
                </c:pt>
                <c:pt idx="1267">
                  <c:v>1985.5833333332373</c:v>
                </c:pt>
                <c:pt idx="1268">
                  <c:v>1985.6666666665706</c:v>
                </c:pt>
                <c:pt idx="1269">
                  <c:v>1985.7499999999038</c:v>
                </c:pt>
                <c:pt idx="1270">
                  <c:v>1985.8333333332371</c:v>
                </c:pt>
                <c:pt idx="1271">
                  <c:v>1985.9166666665703</c:v>
                </c:pt>
                <c:pt idx="1272">
                  <c:v>1985.9999999999036</c:v>
                </c:pt>
                <c:pt idx="1273">
                  <c:v>1986.0833333332369</c:v>
                </c:pt>
                <c:pt idx="1274">
                  <c:v>1986.1666666665701</c:v>
                </c:pt>
                <c:pt idx="1275">
                  <c:v>1986.2499999999034</c:v>
                </c:pt>
                <c:pt idx="1276">
                  <c:v>1986.3333333332366</c:v>
                </c:pt>
                <c:pt idx="1277">
                  <c:v>1986.4166666665699</c:v>
                </c:pt>
                <c:pt idx="1278">
                  <c:v>1986.4999999999031</c:v>
                </c:pt>
                <c:pt idx="1279">
                  <c:v>1986.5833333332364</c:v>
                </c:pt>
                <c:pt idx="1280">
                  <c:v>1986.6666666665697</c:v>
                </c:pt>
                <c:pt idx="1281">
                  <c:v>1986.7499999999029</c:v>
                </c:pt>
                <c:pt idx="1282">
                  <c:v>1986.8333333332362</c:v>
                </c:pt>
                <c:pt idx="1283">
                  <c:v>1986.9166666665694</c:v>
                </c:pt>
                <c:pt idx="1284">
                  <c:v>1986.9999999999027</c:v>
                </c:pt>
                <c:pt idx="1285">
                  <c:v>1987.0833333332359</c:v>
                </c:pt>
                <c:pt idx="1286">
                  <c:v>1987.1666666665692</c:v>
                </c:pt>
                <c:pt idx="1287">
                  <c:v>1987.2499999999025</c:v>
                </c:pt>
                <c:pt idx="1288">
                  <c:v>1987.3333333332357</c:v>
                </c:pt>
                <c:pt idx="1289">
                  <c:v>1987.416666666569</c:v>
                </c:pt>
                <c:pt idx="1290">
                  <c:v>1987.4999999999022</c:v>
                </c:pt>
                <c:pt idx="1291">
                  <c:v>1987.5833333332355</c:v>
                </c:pt>
                <c:pt idx="1292">
                  <c:v>1987.6666666665687</c:v>
                </c:pt>
                <c:pt idx="1293">
                  <c:v>1987.749999999902</c:v>
                </c:pt>
                <c:pt idx="1294">
                  <c:v>1987.8333333332353</c:v>
                </c:pt>
                <c:pt idx="1295">
                  <c:v>1987.9166666665685</c:v>
                </c:pt>
                <c:pt idx="1296">
                  <c:v>1987.9999999999018</c:v>
                </c:pt>
                <c:pt idx="1297">
                  <c:v>1988.083333333235</c:v>
                </c:pt>
                <c:pt idx="1298">
                  <c:v>1988.1666666665683</c:v>
                </c:pt>
                <c:pt idx="1299">
                  <c:v>1988.2499999999015</c:v>
                </c:pt>
                <c:pt idx="1300">
                  <c:v>1988.3333333332348</c:v>
                </c:pt>
                <c:pt idx="1301">
                  <c:v>1988.4166666665681</c:v>
                </c:pt>
                <c:pt idx="1302">
                  <c:v>1988.4999999999013</c:v>
                </c:pt>
                <c:pt idx="1303">
                  <c:v>1988.5833333332346</c:v>
                </c:pt>
                <c:pt idx="1304">
                  <c:v>1988.6666666665678</c:v>
                </c:pt>
                <c:pt idx="1305">
                  <c:v>1988.7499999999011</c:v>
                </c:pt>
                <c:pt idx="1306">
                  <c:v>1988.8333333332343</c:v>
                </c:pt>
                <c:pt idx="1307">
                  <c:v>1988.9166666665676</c:v>
                </c:pt>
                <c:pt idx="1308">
                  <c:v>1988.9999999999009</c:v>
                </c:pt>
                <c:pt idx="1309">
                  <c:v>1989.0833333332341</c:v>
                </c:pt>
                <c:pt idx="1310">
                  <c:v>1989.1666666665674</c:v>
                </c:pt>
                <c:pt idx="1311">
                  <c:v>1989.2499999999006</c:v>
                </c:pt>
                <c:pt idx="1312">
                  <c:v>1989.3333333332339</c:v>
                </c:pt>
                <c:pt idx="1313">
                  <c:v>1989.4166666665672</c:v>
                </c:pt>
                <c:pt idx="1314">
                  <c:v>1989.4999999999004</c:v>
                </c:pt>
                <c:pt idx="1315">
                  <c:v>1989.5833333332337</c:v>
                </c:pt>
                <c:pt idx="1316">
                  <c:v>1989.6666666665669</c:v>
                </c:pt>
                <c:pt idx="1317">
                  <c:v>1989.7499999999002</c:v>
                </c:pt>
                <c:pt idx="1318">
                  <c:v>1989.8333333332334</c:v>
                </c:pt>
                <c:pt idx="1319">
                  <c:v>1989.9166666665667</c:v>
                </c:pt>
                <c:pt idx="1320">
                  <c:v>1989.9999999999</c:v>
                </c:pt>
                <c:pt idx="1321">
                  <c:v>1990.0833333332332</c:v>
                </c:pt>
                <c:pt idx="1322">
                  <c:v>1990.1666666665665</c:v>
                </c:pt>
                <c:pt idx="1323">
                  <c:v>1990.2499999998997</c:v>
                </c:pt>
                <c:pt idx="1324">
                  <c:v>1990.333333333233</c:v>
                </c:pt>
                <c:pt idx="1325">
                  <c:v>1990.4166666665662</c:v>
                </c:pt>
                <c:pt idx="1326">
                  <c:v>1990.4999999998995</c:v>
                </c:pt>
                <c:pt idx="1327">
                  <c:v>1990.5833333332328</c:v>
                </c:pt>
                <c:pt idx="1328">
                  <c:v>1990.666666666566</c:v>
                </c:pt>
                <c:pt idx="1329">
                  <c:v>1990.7499999998993</c:v>
                </c:pt>
                <c:pt idx="1330">
                  <c:v>1990.8333333332325</c:v>
                </c:pt>
                <c:pt idx="1331">
                  <c:v>1990.9166666665658</c:v>
                </c:pt>
                <c:pt idx="1332">
                  <c:v>1990.999999999899</c:v>
                </c:pt>
                <c:pt idx="1333">
                  <c:v>1991.0833333332323</c:v>
                </c:pt>
                <c:pt idx="1334">
                  <c:v>1991.1666666665656</c:v>
                </c:pt>
                <c:pt idx="1335">
                  <c:v>1991.2499999998988</c:v>
                </c:pt>
                <c:pt idx="1336">
                  <c:v>1991.3333333332321</c:v>
                </c:pt>
                <c:pt idx="1337">
                  <c:v>1991.4166666665653</c:v>
                </c:pt>
                <c:pt idx="1338">
                  <c:v>1991.4999999998986</c:v>
                </c:pt>
                <c:pt idx="1339">
                  <c:v>1991.5833333332318</c:v>
                </c:pt>
                <c:pt idx="1340">
                  <c:v>1991.6666666665651</c:v>
                </c:pt>
                <c:pt idx="1341">
                  <c:v>1991.7499999998984</c:v>
                </c:pt>
                <c:pt idx="1342">
                  <c:v>1991.8333333332316</c:v>
                </c:pt>
                <c:pt idx="1343">
                  <c:v>1991.9166666665649</c:v>
                </c:pt>
                <c:pt idx="1344">
                  <c:v>1991.9999999998981</c:v>
                </c:pt>
                <c:pt idx="1345">
                  <c:v>1992.0833333332314</c:v>
                </c:pt>
                <c:pt idx="1346">
                  <c:v>1992.1666666665647</c:v>
                </c:pt>
                <c:pt idx="1347">
                  <c:v>1992.2499999998979</c:v>
                </c:pt>
                <c:pt idx="1348">
                  <c:v>1992.3333333332312</c:v>
                </c:pt>
                <c:pt idx="1349">
                  <c:v>1992.4166666665644</c:v>
                </c:pt>
                <c:pt idx="1350">
                  <c:v>1992.4999999998977</c:v>
                </c:pt>
                <c:pt idx="1351">
                  <c:v>1992.5833333332309</c:v>
                </c:pt>
                <c:pt idx="1352">
                  <c:v>1992.6666666665642</c:v>
                </c:pt>
                <c:pt idx="1353">
                  <c:v>1992.7499999998975</c:v>
                </c:pt>
                <c:pt idx="1354">
                  <c:v>1992.8333333332307</c:v>
                </c:pt>
                <c:pt idx="1355">
                  <c:v>1992.916666666564</c:v>
                </c:pt>
                <c:pt idx="1356">
                  <c:v>1992.9999999998972</c:v>
                </c:pt>
                <c:pt idx="1357">
                  <c:v>1993.0833333332305</c:v>
                </c:pt>
                <c:pt idx="1358">
                  <c:v>1993.1666666665637</c:v>
                </c:pt>
                <c:pt idx="1359">
                  <c:v>1993.249999999897</c:v>
                </c:pt>
                <c:pt idx="1360">
                  <c:v>1993.3333333332303</c:v>
                </c:pt>
                <c:pt idx="1361">
                  <c:v>1993.4166666665635</c:v>
                </c:pt>
                <c:pt idx="1362">
                  <c:v>1993.4999999998968</c:v>
                </c:pt>
                <c:pt idx="1363">
                  <c:v>1993.58333333323</c:v>
                </c:pt>
                <c:pt idx="1364">
                  <c:v>1993.6666666665633</c:v>
                </c:pt>
                <c:pt idx="1365">
                  <c:v>1993.7499999998965</c:v>
                </c:pt>
                <c:pt idx="1366">
                  <c:v>1993.8333333332298</c:v>
                </c:pt>
                <c:pt idx="1367">
                  <c:v>1993.9166666665631</c:v>
                </c:pt>
                <c:pt idx="1368">
                  <c:v>1993.9999999998963</c:v>
                </c:pt>
                <c:pt idx="1369">
                  <c:v>1994.0833333332296</c:v>
                </c:pt>
                <c:pt idx="1370">
                  <c:v>1994.1666666665628</c:v>
                </c:pt>
                <c:pt idx="1371">
                  <c:v>1994.2499999998961</c:v>
                </c:pt>
                <c:pt idx="1372">
                  <c:v>1994.3333333332293</c:v>
                </c:pt>
                <c:pt idx="1373">
                  <c:v>1994.4166666665626</c:v>
                </c:pt>
                <c:pt idx="1374">
                  <c:v>1994.4999999998959</c:v>
                </c:pt>
                <c:pt idx="1375">
                  <c:v>1994.5833333332291</c:v>
                </c:pt>
                <c:pt idx="1376">
                  <c:v>1994.6666666665624</c:v>
                </c:pt>
                <c:pt idx="1377">
                  <c:v>1994.7499999998956</c:v>
                </c:pt>
                <c:pt idx="1378">
                  <c:v>1994.8333333332289</c:v>
                </c:pt>
                <c:pt idx="1379">
                  <c:v>1994.9166666665622</c:v>
                </c:pt>
                <c:pt idx="1380">
                  <c:v>1994.9999999998954</c:v>
                </c:pt>
                <c:pt idx="1381">
                  <c:v>1995.0833333332287</c:v>
                </c:pt>
                <c:pt idx="1382">
                  <c:v>1995.1666666665619</c:v>
                </c:pt>
                <c:pt idx="1383">
                  <c:v>1995.2499999998952</c:v>
                </c:pt>
                <c:pt idx="1384">
                  <c:v>1995.3333333332284</c:v>
                </c:pt>
                <c:pt idx="1385">
                  <c:v>1995.4166666665617</c:v>
                </c:pt>
                <c:pt idx="1386">
                  <c:v>1995.499999999895</c:v>
                </c:pt>
                <c:pt idx="1387">
                  <c:v>1995.5833333332282</c:v>
                </c:pt>
                <c:pt idx="1388">
                  <c:v>1995.6666666665615</c:v>
                </c:pt>
                <c:pt idx="1389">
                  <c:v>1995.7499999998947</c:v>
                </c:pt>
                <c:pt idx="1390">
                  <c:v>1995.833333333228</c:v>
                </c:pt>
                <c:pt idx="1391">
                  <c:v>1995.9166666665612</c:v>
                </c:pt>
                <c:pt idx="1392">
                  <c:v>1995.9999999998945</c:v>
                </c:pt>
                <c:pt idx="1393">
                  <c:v>1996.0833333332278</c:v>
                </c:pt>
                <c:pt idx="1394">
                  <c:v>1996.166666666561</c:v>
                </c:pt>
                <c:pt idx="1395">
                  <c:v>1996.2499999998943</c:v>
                </c:pt>
                <c:pt idx="1396">
                  <c:v>1996.3333333332275</c:v>
                </c:pt>
                <c:pt idx="1397">
                  <c:v>1996.4166666665608</c:v>
                </c:pt>
                <c:pt idx="1398">
                  <c:v>1996.499999999894</c:v>
                </c:pt>
                <c:pt idx="1399">
                  <c:v>1996.5833333332273</c:v>
                </c:pt>
                <c:pt idx="1400">
                  <c:v>1996.6666666665606</c:v>
                </c:pt>
                <c:pt idx="1401">
                  <c:v>1996.7499999998938</c:v>
                </c:pt>
                <c:pt idx="1402">
                  <c:v>1996.8333333332271</c:v>
                </c:pt>
                <c:pt idx="1403">
                  <c:v>1996.9166666665603</c:v>
                </c:pt>
                <c:pt idx="1404">
                  <c:v>1996.9999999998936</c:v>
                </c:pt>
                <c:pt idx="1405">
                  <c:v>1997.0833333332268</c:v>
                </c:pt>
                <c:pt idx="1406">
                  <c:v>1997.1666666665601</c:v>
                </c:pt>
                <c:pt idx="1407">
                  <c:v>1997.2499999998934</c:v>
                </c:pt>
                <c:pt idx="1408">
                  <c:v>1997.3333333332266</c:v>
                </c:pt>
                <c:pt idx="1409">
                  <c:v>1997.4166666665599</c:v>
                </c:pt>
                <c:pt idx="1410">
                  <c:v>1997.4999999998931</c:v>
                </c:pt>
                <c:pt idx="1411">
                  <c:v>1997.5833333332264</c:v>
                </c:pt>
                <c:pt idx="1412">
                  <c:v>1997.6666666665596</c:v>
                </c:pt>
                <c:pt idx="1413">
                  <c:v>1997.7499999998929</c:v>
                </c:pt>
                <c:pt idx="1414">
                  <c:v>1997.8333333332262</c:v>
                </c:pt>
                <c:pt idx="1415">
                  <c:v>1997.9166666665594</c:v>
                </c:pt>
                <c:pt idx="1416">
                  <c:v>1997.9999999998927</c:v>
                </c:pt>
                <c:pt idx="1417">
                  <c:v>1998.0833333332259</c:v>
                </c:pt>
                <c:pt idx="1418">
                  <c:v>1998.1666666665592</c:v>
                </c:pt>
                <c:pt idx="1419">
                  <c:v>1998.2499999998925</c:v>
                </c:pt>
                <c:pt idx="1420">
                  <c:v>1998.3333333332257</c:v>
                </c:pt>
                <c:pt idx="1421">
                  <c:v>1998.416666666559</c:v>
                </c:pt>
                <c:pt idx="1422">
                  <c:v>1998.4999999998922</c:v>
                </c:pt>
                <c:pt idx="1423">
                  <c:v>1998.5833333332255</c:v>
                </c:pt>
                <c:pt idx="1424">
                  <c:v>1998.6666666665587</c:v>
                </c:pt>
                <c:pt idx="1425">
                  <c:v>1998.749999999892</c:v>
                </c:pt>
                <c:pt idx="1426">
                  <c:v>1998.8333333332253</c:v>
                </c:pt>
                <c:pt idx="1427">
                  <c:v>1998.9166666665585</c:v>
                </c:pt>
                <c:pt idx="1428">
                  <c:v>1998.9999999998918</c:v>
                </c:pt>
                <c:pt idx="1429">
                  <c:v>1999.083333333225</c:v>
                </c:pt>
                <c:pt idx="1430">
                  <c:v>1999.1666666665583</c:v>
                </c:pt>
                <c:pt idx="1431">
                  <c:v>1999.2499999998915</c:v>
                </c:pt>
                <c:pt idx="1432">
                  <c:v>1999.3333333332248</c:v>
                </c:pt>
                <c:pt idx="1433">
                  <c:v>1999.4166666665581</c:v>
                </c:pt>
                <c:pt idx="1434">
                  <c:v>1999.4999999998913</c:v>
                </c:pt>
                <c:pt idx="1435">
                  <c:v>1999.5833333332246</c:v>
                </c:pt>
                <c:pt idx="1436">
                  <c:v>1999.6666666665578</c:v>
                </c:pt>
                <c:pt idx="1437">
                  <c:v>1999.7499999998911</c:v>
                </c:pt>
                <c:pt idx="1438">
                  <c:v>1999.8333333332243</c:v>
                </c:pt>
                <c:pt idx="1439">
                  <c:v>1999.9166666665576</c:v>
                </c:pt>
                <c:pt idx="1440">
                  <c:v>1999.9999999998909</c:v>
                </c:pt>
                <c:pt idx="1441">
                  <c:v>2000.0833333332241</c:v>
                </c:pt>
                <c:pt idx="1442">
                  <c:v>2000.1666666665574</c:v>
                </c:pt>
                <c:pt idx="1443">
                  <c:v>2000.2499999998906</c:v>
                </c:pt>
                <c:pt idx="1444">
                  <c:v>2000.3333333332239</c:v>
                </c:pt>
                <c:pt idx="1445">
                  <c:v>2000.4166666665571</c:v>
                </c:pt>
                <c:pt idx="1446">
                  <c:v>2000.4999999998904</c:v>
                </c:pt>
                <c:pt idx="1447">
                  <c:v>2000.5833333332237</c:v>
                </c:pt>
                <c:pt idx="1448">
                  <c:v>2000.6666666665569</c:v>
                </c:pt>
                <c:pt idx="1449">
                  <c:v>2000.7499999998902</c:v>
                </c:pt>
                <c:pt idx="1450">
                  <c:v>2000.8333333332234</c:v>
                </c:pt>
                <c:pt idx="1451">
                  <c:v>2000.9166666665567</c:v>
                </c:pt>
                <c:pt idx="1452">
                  <c:v>2000.99999999989</c:v>
                </c:pt>
                <c:pt idx="1453">
                  <c:v>2001.0833333332232</c:v>
                </c:pt>
                <c:pt idx="1454">
                  <c:v>2001.1666666665565</c:v>
                </c:pt>
                <c:pt idx="1455">
                  <c:v>2001.2499999998897</c:v>
                </c:pt>
                <c:pt idx="1456">
                  <c:v>2001.333333333223</c:v>
                </c:pt>
                <c:pt idx="1457">
                  <c:v>2001.4166666665562</c:v>
                </c:pt>
                <c:pt idx="1458">
                  <c:v>2001.4999999998895</c:v>
                </c:pt>
                <c:pt idx="1459">
                  <c:v>2001.5833333332228</c:v>
                </c:pt>
                <c:pt idx="1460">
                  <c:v>2001.666666666556</c:v>
                </c:pt>
                <c:pt idx="1461">
                  <c:v>2001.7499999998893</c:v>
                </c:pt>
                <c:pt idx="1462">
                  <c:v>2001.8333333332225</c:v>
                </c:pt>
                <c:pt idx="1463">
                  <c:v>2001.9166666665558</c:v>
                </c:pt>
                <c:pt idx="1464">
                  <c:v>2001.999999999889</c:v>
                </c:pt>
                <c:pt idx="1465">
                  <c:v>2002.0833333332223</c:v>
                </c:pt>
                <c:pt idx="1466">
                  <c:v>2002.1666666665556</c:v>
                </c:pt>
                <c:pt idx="1467">
                  <c:v>2002.2499999998888</c:v>
                </c:pt>
                <c:pt idx="1468">
                  <c:v>2002.3333333332221</c:v>
                </c:pt>
                <c:pt idx="1469">
                  <c:v>2002.4166666665553</c:v>
                </c:pt>
                <c:pt idx="1470">
                  <c:v>2002.4999999998886</c:v>
                </c:pt>
                <c:pt idx="1471">
                  <c:v>2002.5833333332218</c:v>
                </c:pt>
                <c:pt idx="1472">
                  <c:v>2002.6666666665551</c:v>
                </c:pt>
                <c:pt idx="1473">
                  <c:v>2002.7499999998884</c:v>
                </c:pt>
                <c:pt idx="1474">
                  <c:v>2002.8333333332216</c:v>
                </c:pt>
                <c:pt idx="1475">
                  <c:v>2002.9166666665549</c:v>
                </c:pt>
                <c:pt idx="1476">
                  <c:v>2002.9999999998881</c:v>
                </c:pt>
                <c:pt idx="1477">
                  <c:v>2003.0833333332214</c:v>
                </c:pt>
                <c:pt idx="1478">
                  <c:v>2003.1666666665546</c:v>
                </c:pt>
                <c:pt idx="1479">
                  <c:v>2003.2499999998879</c:v>
                </c:pt>
                <c:pt idx="1480">
                  <c:v>2003.3333333332212</c:v>
                </c:pt>
                <c:pt idx="1481">
                  <c:v>2003.4166666665544</c:v>
                </c:pt>
                <c:pt idx="1482">
                  <c:v>2003.4999999998877</c:v>
                </c:pt>
                <c:pt idx="1483">
                  <c:v>2003.5833333332209</c:v>
                </c:pt>
                <c:pt idx="1484">
                  <c:v>2003.6666666665542</c:v>
                </c:pt>
                <c:pt idx="1485">
                  <c:v>2003.7499999998875</c:v>
                </c:pt>
                <c:pt idx="1486">
                  <c:v>2003.8333333332207</c:v>
                </c:pt>
                <c:pt idx="1487">
                  <c:v>2003.916666666554</c:v>
                </c:pt>
                <c:pt idx="1488">
                  <c:v>2003.9999999998872</c:v>
                </c:pt>
                <c:pt idx="1489">
                  <c:v>2004.0833333332205</c:v>
                </c:pt>
                <c:pt idx="1490">
                  <c:v>2004.1666666665537</c:v>
                </c:pt>
                <c:pt idx="1491">
                  <c:v>2004.249999999887</c:v>
                </c:pt>
                <c:pt idx="1492">
                  <c:v>2004.3333333332203</c:v>
                </c:pt>
                <c:pt idx="1493">
                  <c:v>2004.4166666665535</c:v>
                </c:pt>
                <c:pt idx="1494">
                  <c:v>2004.4999999998868</c:v>
                </c:pt>
                <c:pt idx="1495">
                  <c:v>2004.58333333322</c:v>
                </c:pt>
                <c:pt idx="1496">
                  <c:v>2004.6666666665533</c:v>
                </c:pt>
                <c:pt idx="1497">
                  <c:v>2004.7499999998865</c:v>
                </c:pt>
                <c:pt idx="1498">
                  <c:v>2004.8333333332198</c:v>
                </c:pt>
                <c:pt idx="1499">
                  <c:v>2004.9166666665531</c:v>
                </c:pt>
                <c:pt idx="1500">
                  <c:v>2004.9999999998863</c:v>
                </c:pt>
                <c:pt idx="1501">
                  <c:v>2005.0833333332196</c:v>
                </c:pt>
                <c:pt idx="1502">
                  <c:v>2005.1666666665528</c:v>
                </c:pt>
                <c:pt idx="1503">
                  <c:v>2005.2499999998861</c:v>
                </c:pt>
                <c:pt idx="1504">
                  <c:v>2005.3333333332193</c:v>
                </c:pt>
                <c:pt idx="1505">
                  <c:v>2005.4166666665526</c:v>
                </c:pt>
                <c:pt idx="1506">
                  <c:v>2005.4999999998859</c:v>
                </c:pt>
                <c:pt idx="1507">
                  <c:v>2005.5833333332191</c:v>
                </c:pt>
                <c:pt idx="1508">
                  <c:v>2005.6666666665524</c:v>
                </c:pt>
                <c:pt idx="1509">
                  <c:v>2005.7499999998856</c:v>
                </c:pt>
                <c:pt idx="1510">
                  <c:v>2005.8333333332189</c:v>
                </c:pt>
                <c:pt idx="1511">
                  <c:v>2005.9166666665521</c:v>
                </c:pt>
                <c:pt idx="1512">
                  <c:v>2005.9999999998854</c:v>
                </c:pt>
                <c:pt idx="1513">
                  <c:v>2006.0833333332187</c:v>
                </c:pt>
                <c:pt idx="1514">
                  <c:v>2006.1666666665519</c:v>
                </c:pt>
                <c:pt idx="1515">
                  <c:v>2006.2499999998852</c:v>
                </c:pt>
                <c:pt idx="1516">
                  <c:v>2006.3333333332184</c:v>
                </c:pt>
                <c:pt idx="1517">
                  <c:v>2006.4166666665517</c:v>
                </c:pt>
                <c:pt idx="1518">
                  <c:v>2006.4999999998849</c:v>
                </c:pt>
                <c:pt idx="1519">
                  <c:v>2006.5833333332182</c:v>
                </c:pt>
                <c:pt idx="1520">
                  <c:v>2006.6666666665515</c:v>
                </c:pt>
                <c:pt idx="1521">
                  <c:v>2006.7499999998847</c:v>
                </c:pt>
                <c:pt idx="1522">
                  <c:v>2006.833333333218</c:v>
                </c:pt>
                <c:pt idx="1523">
                  <c:v>2006.9166666665512</c:v>
                </c:pt>
                <c:pt idx="1524">
                  <c:v>2006.9999999998845</c:v>
                </c:pt>
                <c:pt idx="1525">
                  <c:v>2007.0833333332178</c:v>
                </c:pt>
                <c:pt idx="1526">
                  <c:v>2007.166666666551</c:v>
                </c:pt>
                <c:pt idx="1527">
                  <c:v>2007.2499999998843</c:v>
                </c:pt>
                <c:pt idx="1528">
                  <c:v>2007.3333333332175</c:v>
                </c:pt>
                <c:pt idx="1529">
                  <c:v>2007.4166666665508</c:v>
                </c:pt>
                <c:pt idx="1530">
                  <c:v>2007.499999999884</c:v>
                </c:pt>
                <c:pt idx="1531">
                  <c:v>2007.5833333332173</c:v>
                </c:pt>
                <c:pt idx="1532">
                  <c:v>2007.6666666665506</c:v>
                </c:pt>
                <c:pt idx="1533">
                  <c:v>2007.7499999998838</c:v>
                </c:pt>
                <c:pt idx="1534">
                  <c:v>2007.8333333332171</c:v>
                </c:pt>
                <c:pt idx="1535">
                  <c:v>2007.9166666665503</c:v>
                </c:pt>
                <c:pt idx="1536">
                  <c:v>2007.9999999998836</c:v>
                </c:pt>
                <c:pt idx="1537">
                  <c:v>2008.0833333332168</c:v>
                </c:pt>
                <c:pt idx="1538">
                  <c:v>2008.1666666665501</c:v>
                </c:pt>
                <c:pt idx="1539">
                  <c:v>2008.2499999998834</c:v>
                </c:pt>
                <c:pt idx="1540">
                  <c:v>2008.3333333332166</c:v>
                </c:pt>
                <c:pt idx="1541">
                  <c:v>2008.4166666665499</c:v>
                </c:pt>
                <c:pt idx="1542">
                  <c:v>2008.4999999998831</c:v>
                </c:pt>
                <c:pt idx="1543">
                  <c:v>2008.5833333332164</c:v>
                </c:pt>
                <c:pt idx="1544">
                  <c:v>2008.6666666665496</c:v>
                </c:pt>
                <c:pt idx="1545">
                  <c:v>2008.7499999998829</c:v>
                </c:pt>
                <c:pt idx="1546">
                  <c:v>2008.8333333332162</c:v>
                </c:pt>
                <c:pt idx="1547">
                  <c:v>2008.9166666665494</c:v>
                </c:pt>
                <c:pt idx="1548">
                  <c:v>2008.9999999998827</c:v>
                </c:pt>
                <c:pt idx="1549">
                  <c:v>2009.0833333332159</c:v>
                </c:pt>
                <c:pt idx="1550">
                  <c:v>2009.1666666665492</c:v>
                </c:pt>
                <c:pt idx="1551">
                  <c:v>2009.2499999998824</c:v>
                </c:pt>
                <c:pt idx="1552">
                  <c:v>2009.3333333332157</c:v>
                </c:pt>
                <c:pt idx="1553">
                  <c:v>2009.416666666549</c:v>
                </c:pt>
                <c:pt idx="1554">
                  <c:v>2009.4999999998822</c:v>
                </c:pt>
                <c:pt idx="1555">
                  <c:v>2009.5833333332155</c:v>
                </c:pt>
                <c:pt idx="1556">
                  <c:v>2009.6666666665487</c:v>
                </c:pt>
                <c:pt idx="1557">
                  <c:v>2009.749999999882</c:v>
                </c:pt>
                <c:pt idx="1558">
                  <c:v>2009.8333333332153</c:v>
                </c:pt>
                <c:pt idx="1559">
                  <c:v>2009.9166666665485</c:v>
                </c:pt>
                <c:pt idx="1560">
                  <c:v>2009.9999999998818</c:v>
                </c:pt>
                <c:pt idx="1561">
                  <c:v>2010.083333333215</c:v>
                </c:pt>
                <c:pt idx="1562">
                  <c:v>2010.1666666665483</c:v>
                </c:pt>
                <c:pt idx="1563">
                  <c:v>2010.2499999998815</c:v>
                </c:pt>
                <c:pt idx="1564">
                  <c:v>2010.3333333332148</c:v>
                </c:pt>
                <c:pt idx="1565">
                  <c:v>2010.4166666665481</c:v>
                </c:pt>
                <c:pt idx="1566">
                  <c:v>2010.4999999998813</c:v>
                </c:pt>
                <c:pt idx="1567">
                  <c:v>2010.5833333332146</c:v>
                </c:pt>
                <c:pt idx="1568">
                  <c:v>2010.6666666665478</c:v>
                </c:pt>
                <c:pt idx="1569">
                  <c:v>2010.7499999998811</c:v>
                </c:pt>
                <c:pt idx="1570">
                  <c:v>2010.8333333332143</c:v>
                </c:pt>
                <c:pt idx="1571">
                  <c:v>2010.9166666665476</c:v>
                </c:pt>
                <c:pt idx="1572">
                  <c:v>2010.9999999998809</c:v>
                </c:pt>
                <c:pt idx="1573">
                  <c:v>2011.0833333332141</c:v>
                </c:pt>
                <c:pt idx="1574">
                  <c:v>2011.1666666665474</c:v>
                </c:pt>
                <c:pt idx="1575">
                  <c:v>2011.2499999998806</c:v>
                </c:pt>
                <c:pt idx="1576">
                  <c:v>2011.3333333332139</c:v>
                </c:pt>
                <c:pt idx="1577">
                  <c:v>2011.4166666665471</c:v>
                </c:pt>
                <c:pt idx="1578">
                  <c:v>2011.4999999998804</c:v>
                </c:pt>
                <c:pt idx="1579">
                  <c:v>2011.5833333332137</c:v>
                </c:pt>
                <c:pt idx="1580">
                  <c:v>2011.6666666665469</c:v>
                </c:pt>
                <c:pt idx="1581">
                  <c:v>2011.7499999998802</c:v>
                </c:pt>
                <c:pt idx="1582">
                  <c:v>2011.8333333332134</c:v>
                </c:pt>
                <c:pt idx="1583">
                  <c:v>2011.9166666665467</c:v>
                </c:pt>
                <c:pt idx="1584">
                  <c:v>2011.9999999998799</c:v>
                </c:pt>
                <c:pt idx="1585">
                  <c:v>2012.0833333332132</c:v>
                </c:pt>
                <c:pt idx="1586">
                  <c:v>2012.1666666665465</c:v>
                </c:pt>
                <c:pt idx="1587">
                  <c:v>2012.2499999998797</c:v>
                </c:pt>
                <c:pt idx="1588">
                  <c:v>2012.333333333213</c:v>
                </c:pt>
                <c:pt idx="1589">
                  <c:v>2012.4166666665462</c:v>
                </c:pt>
                <c:pt idx="1590">
                  <c:v>2012.4999999998795</c:v>
                </c:pt>
                <c:pt idx="1591">
                  <c:v>2012.5833333332127</c:v>
                </c:pt>
                <c:pt idx="1592">
                  <c:v>2012.666666666546</c:v>
                </c:pt>
                <c:pt idx="1593">
                  <c:v>2012.7499999998793</c:v>
                </c:pt>
                <c:pt idx="1594">
                  <c:v>2012.8333333332125</c:v>
                </c:pt>
                <c:pt idx="1595">
                  <c:v>2012.9166666665458</c:v>
                </c:pt>
                <c:pt idx="1596">
                  <c:v>2012.999999999879</c:v>
                </c:pt>
                <c:pt idx="1597">
                  <c:v>2013.0833333332123</c:v>
                </c:pt>
                <c:pt idx="1598">
                  <c:v>2013.1666666665456</c:v>
                </c:pt>
                <c:pt idx="1599">
                  <c:v>2013.2499999998788</c:v>
                </c:pt>
                <c:pt idx="1600">
                  <c:v>2013.3333333332121</c:v>
                </c:pt>
                <c:pt idx="1601">
                  <c:v>2013.4166666665453</c:v>
                </c:pt>
                <c:pt idx="1602">
                  <c:v>2013.4999999998786</c:v>
                </c:pt>
                <c:pt idx="1603">
                  <c:v>2013.5833333332118</c:v>
                </c:pt>
                <c:pt idx="1604">
                  <c:v>2013.6666666665451</c:v>
                </c:pt>
                <c:pt idx="1605">
                  <c:v>2013.7499999998784</c:v>
                </c:pt>
                <c:pt idx="1606">
                  <c:v>2013.8333333332116</c:v>
                </c:pt>
                <c:pt idx="1607">
                  <c:v>2013.9166666665449</c:v>
                </c:pt>
                <c:pt idx="1608">
                  <c:v>2013.9999999998781</c:v>
                </c:pt>
                <c:pt idx="1609">
                  <c:v>2014.0833333332114</c:v>
                </c:pt>
                <c:pt idx="1610">
                  <c:v>2014.1666666665446</c:v>
                </c:pt>
                <c:pt idx="1611">
                  <c:v>2014.2499999998779</c:v>
                </c:pt>
                <c:pt idx="1612">
                  <c:v>2014.3333333332112</c:v>
                </c:pt>
                <c:pt idx="1613">
                  <c:v>2014.4166666665444</c:v>
                </c:pt>
                <c:pt idx="1614">
                  <c:v>2014.4999999998777</c:v>
                </c:pt>
                <c:pt idx="1615">
                  <c:v>2014.5833333332109</c:v>
                </c:pt>
                <c:pt idx="1616">
                  <c:v>2014.6666666665442</c:v>
                </c:pt>
                <c:pt idx="1617">
                  <c:v>2014.7499999998774</c:v>
                </c:pt>
                <c:pt idx="1618">
                  <c:v>2014.8333333332107</c:v>
                </c:pt>
                <c:pt idx="1619">
                  <c:v>2014.916666666544</c:v>
                </c:pt>
                <c:pt idx="1620">
                  <c:v>2014.9999999998772</c:v>
                </c:pt>
                <c:pt idx="1621">
                  <c:v>2015.0833333332105</c:v>
                </c:pt>
                <c:pt idx="1622">
                  <c:v>2015.1666666665437</c:v>
                </c:pt>
                <c:pt idx="1623">
                  <c:v>2015.249999999877</c:v>
                </c:pt>
                <c:pt idx="1624">
                  <c:v>2015.3333333332102</c:v>
                </c:pt>
                <c:pt idx="1625">
                  <c:v>2015.4166666665435</c:v>
                </c:pt>
                <c:pt idx="1626">
                  <c:v>2015.4999999998768</c:v>
                </c:pt>
                <c:pt idx="1627">
                  <c:v>2015.58333333321</c:v>
                </c:pt>
                <c:pt idx="1628">
                  <c:v>2015.6666666665433</c:v>
                </c:pt>
                <c:pt idx="1629">
                  <c:v>2015.7499999998765</c:v>
                </c:pt>
                <c:pt idx="1630">
                  <c:v>2015.8333333332098</c:v>
                </c:pt>
                <c:pt idx="1631">
                  <c:v>2015.9166666665431</c:v>
                </c:pt>
                <c:pt idx="1632">
                  <c:v>2015.9999999998763</c:v>
                </c:pt>
                <c:pt idx="1633">
                  <c:v>2016.0833333332096</c:v>
                </c:pt>
                <c:pt idx="1634">
                  <c:v>2016.1666666665428</c:v>
                </c:pt>
                <c:pt idx="1635">
                  <c:v>2016.2499999998761</c:v>
                </c:pt>
                <c:pt idx="1636">
                  <c:v>2016.3333333332093</c:v>
                </c:pt>
                <c:pt idx="1637">
                  <c:v>2016.4166666665426</c:v>
                </c:pt>
                <c:pt idx="1638">
                  <c:v>2016.4999999998759</c:v>
                </c:pt>
                <c:pt idx="1639">
                  <c:v>2016.5833333332091</c:v>
                </c:pt>
                <c:pt idx="1640">
                  <c:v>2016.6666666665424</c:v>
                </c:pt>
                <c:pt idx="1641">
                  <c:v>2016.7499999998756</c:v>
                </c:pt>
                <c:pt idx="1642">
                  <c:v>2016.8333333332089</c:v>
                </c:pt>
                <c:pt idx="1643">
                  <c:v>2016.9166666665421</c:v>
                </c:pt>
                <c:pt idx="1644">
                  <c:v>2016.9999999998754</c:v>
                </c:pt>
                <c:pt idx="1645">
                  <c:v>2017.0833333332087</c:v>
                </c:pt>
                <c:pt idx="1646">
                  <c:v>2017.1666666665419</c:v>
                </c:pt>
                <c:pt idx="1647">
                  <c:v>2017.2499999998752</c:v>
                </c:pt>
                <c:pt idx="1648">
                  <c:v>2017.3333333332084</c:v>
                </c:pt>
                <c:pt idx="1649">
                  <c:v>2017.4166666665417</c:v>
                </c:pt>
                <c:pt idx="1650">
                  <c:v>2017.4999999998749</c:v>
                </c:pt>
                <c:pt idx="1651">
                  <c:v>2017.5833333332082</c:v>
                </c:pt>
                <c:pt idx="1652">
                  <c:v>2017.6666666665415</c:v>
                </c:pt>
                <c:pt idx="1653">
                  <c:v>2017.7499999998747</c:v>
                </c:pt>
                <c:pt idx="1654">
                  <c:v>2017.833333333208</c:v>
                </c:pt>
                <c:pt idx="1655">
                  <c:v>2017.9166666665412</c:v>
                </c:pt>
                <c:pt idx="1656">
                  <c:v>2017.9999999998745</c:v>
                </c:pt>
                <c:pt idx="1657">
                  <c:v>2018.0833333332077</c:v>
                </c:pt>
                <c:pt idx="1658">
                  <c:v>2018.166666666541</c:v>
                </c:pt>
                <c:pt idx="1659">
                  <c:v>2018.2499999998743</c:v>
                </c:pt>
                <c:pt idx="1660">
                  <c:v>2018.3333333332075</c:v>
                </c:pt>
                <c:pt idx="1661">
                  <c:v>2018.4166666665408</c:v>
                </c:pt>
                <c:pt idx="1662">
                  <c:v>2018.499999999874</c:v>
                </c:pt>
                <c:pt idx="1663">
                  <c:v>2018.5833333332073</c:v>
                </c:pt>
                <c:pt idx="1664">
                  <c:v>2018.6666666665406</c:v>
                </c:pt>
                <c:pt idx="1665">
                  <c:v>2018.7499999998738</c:v>
                </c:pt>
                <c:pt idx="1666">
                  <c:v>2018.8333333332071</c:v>
                </c:pt>
                <c:pt idx="1667">
                  <c:v>2018.9166666665403</c:v>
                </c:pt>
                <c:pt idx="1668">
                  <c:v>2018.9999999998736</c:v>
                </c:pt>
                <c:pt idx="1669">
                  <c:v>2019.0833333332068</c:v>
                </c:pt>
                <c:pt idx="1670">
                  <c:v>2019.1666666665401</c:v>
                </c:pt>
                <c:pt idx="1671">
                  <c:v>2019.2499999998734</c:v>
                </c:pt>
                <c:pt idx="1672">
                  <c:v>2019.3333333332066</c:v>
                </c:pt>
                <c:pt idx="1673">
                  <c:v>2019.4166666665399</c:v>
                </c:pt>
                <c:pt idx="1674">
                  <c:v>2019.4999999998731</c:v>
                </c:pt>
                <c:pt idx="1675">
                  <c:v>2019.5833333332064</c:v>
                </c:pt>
                <c:pt idx="1676">
                  <c:v>2019.6666666665396</c:v>
                </c:pt>
                <c:pt idx="1677">
                  <c:v>2019.7499999998729</c:v>
                </c:pt>
                <c:pt idx="1678">
                  <c:v>2019.8333333332062</c:v>
                </c:pt>
                <c:pt idx="1679">
                  <c:v>2019.9166666665394</c:v>
                </c:pt>
              </c:numCache>
            </c:numRef>
          </c:xVal>
          <c:yVal>
            <c:numRef>
              <c:f>compactUp!$F$22:$F$1701</c:f>
              <c:numCache>
                <c:formatCode>General</c:formatCode>
                <c:ptCount val="1680"/>
                <c:pt idx="0">
                  <c:v>4.0227885332859667</c:v>
                </c:pt>
                <c:pt idx="1">
                  <c:v>-2.2355409937807202</c:v>
                </c:pt>
                <c:pt idx="2">
                  <c:v>1.900434417413456</c:v>
                </c:pt>
                <c:pt idx="3">
                  <c:v>-2.1548088429215735</c:v>
                </c:pt>
                <c:pt idx="4">
                  <c:v>3.6021537240691952</c:v>
                </c:pt>
                <c:pt idx="5">
                  <c:v>-59.668464777950618</c:v>
                </c:pt>
                <c:pt idx="6">
                  <c:v>-4.0227885336185114</c:v>
                </c:pt>
                <c:pt idx="7">
                  <c:v>2.2355409939161834</c:v>
                </c:pt>
                <c:pt idx="8">
                  <c:v>-1.9004344175371084</c:v>
                </c:pt>
                <c:pt idx="9">
                  <c:v>2.1548088430507093</c:v>
                </c:pt>
                <c:pt idx="10">
                  <c:v>-3.6021537243445145</c:v>
                </c:pt>
                <c:pt idx="11">
                  <c:v>59.668464777897896</c:v>
                </c:pt>
                <c:pt idx="12">
                  <c:v>4.0227885339510614</c:v>
                </c:pt>
                <c:pt idx="13">
                  <c:v>-2.235540994051644</c:v>
                </c:pt>
                <c:pt idx="14">
                  <c:v>1.9004344177681192</c:v>
                </c:pt>
                <c:pt idx="15">
                  <c:v>-2.1548088432927841</c:v>
                </c:pt>
                <c:pt idx="16">
                  <c:v>3.6021537246525241</c:v>
                </c:pt>
                <c:pt idx="17">
                  <c:v>-59.668464777822102</c:v>
                </c:pt>
                <c:pt idx="18">
                  <c:v>-4.0227885343582752</c:v>
                </c:pt>
                <c:pt idx="19">
                  <c:v>2.2355409943092379</c:v>
                </c:pt>
                <c:pt idx="20">
                  <c:v>-1.9004344178917714</c:v>
                </c:pt>
                <c:pt idx="21">
                  <c:v>2.1548088434219235</c:v>
                </c:pt>
                <c:pt idx="22">
                  <c:v>-3.6021537249278435</c:v>
                </c:pt>
                <c:pt idx="23">
                  <c:v>59.668464777769387</c:v>
                </c:pt>
                <c:pt idx="24">
                  <c:v>4.0227885346908234</c:v>
                </c:pt>
                <c:pt idx="25">
                  <c:v>-2.235540994475623</c:v>
                </c:pt>
                <c:pt idx="26">
                  <c:v>1.9004344180154233</c:v>
                </c:pt>
                <c:pt idx="27">
                  <c:v>-2.154808843696074</c:v>
                </c:pt>
                <c:pt idx="28">
                  <c:v>3.6021537252550466</c:v>
                </c:pt>
                <c:pt idx="29">
                  <c:v>-59.668464777694751</c:v>
                </c:pt>
                <c:pt idx="30">
                  <c:v>-4.0227885351152217</c:v>
                </c:pt>
                <c:pt idx="31">
                  <c:v>2.2355409947471028</c:v>
                </c:pt>
                <c:pt idx="32">
                  <c:v>-1.9004344181378983</c:v>
                </c:pt>
                <c:pt idx="33">
                  <c:v>2.1548088438252133</c:v>
                </c:pt>
                <c:pt idx="34">
                  <c:v>-3.6021537255303606</c:v>
                </c:pt>
                <c:pt idx="35">
                  <c:v>59.668464777642029</c:v>
                </c:pt>
                <c:pt idx="36">
                  <c:v>4.0227885354477646</c:v>
                </c:pt>
                <c:pt idx="37">
                  <c:v>-2.2355409948825651</c:v>
                </c:pt>
                <c:pt idx="38">
                  <c:v>1.9004344182251756</c:v>
                </c:pt>
                <c:pt idx="39">
                  <c:v>-2.1548088439543474</c:v>
                </c:pt>
                <c:pt idx="40">
                  <c:v>3.6021537257864882</c:v>
                </c:pt>
                <c:pt idx="41">
                  <c:v>-59.668464777566228</c:v>
                </c:pt>
                <c:pt idx="42">
                  <c:v>-4.0227885358549837</c:v>
                </c:pt>
                <c:pt idx="43">
                  <c:v>2.2355409951540404</c:v>
                </c:pt>
                <c:pt idx="44">
                  <c:v>-1.9004344184925612</c:v>
                </c:pt>
                <c:pt idx="45">
                  <c:v>2.1548088441964257</c:v>
                </c:pt>
                <c:pt idx="46">
                  <c:v>-3.6021537261136949</c:v>
                </c:pt>
                <c:pt idx="47">
                  <c:v>59.66846477751352</c:v>
                </c:pt>
                <c:pt idx="48">
                  <c:v>4.0227885361875302</c:v>
                </c:pt>
                <c:pt idx="49">
                  <c:v>-2.2355409953204228</c:v>
                </c:pt>
                <c:pt idx="50">
                  <c:v>1.900434418616213</c:v>
                </c:pt>
                <c:pt idx="51">
                  <c:v>-2.1548088443715265</c:v>
                </c:pt>
                <c:pt idx="52">
                  <c:v>3.6021537263890124</c:v>
                </c:pt>
                <c:pt idx="53">
                  <c:v>-59.668464777461956</c:v>
                </c:pt>
                <c:pt idx="54">
                  <c:v>-4.0227885365200748</c:v>
                </c:pt>
                <c:pt idx="55">
                  <c:v>2.2355409955919052</c:v>
                </c:pt>
                <c:pt idx="56">
                  <c:v>-1.9004344188835989</c:v>
                </c:pt>
                <c:pt idx="57">
                  <c:v>2.1548088446135978</c:v>
                </c:pt>
                <c:pt idx="58">
                  <c:v>-3.6021537267162085</c:v>
                </c:pt>
                <c:pt idx="59">
                  <c:v>59.668464777386163</c:v>
                </c:pt>
                <c:pt idx="60">
                  <c:v>4.0227885369444749</c:v>
                </c:pt>
                <c:pt idx="61">
                  <c:v>-2.2355409957273631</c:v>
                </c:pt>
                <c:pt idx="62">
                  <c:v>1.9004344189708759</c:v>
                </c:pt>
                <c:pt idx="63">
                  <c:v>-2.1548088447427354</c:v>
                </c:pt>
                <c:pt idx="64">
                  <c:v>3.6021537271172512</c:v>
                </c:pt>
                <c:pt idx="65">
                  <c:v>-59.66846477733344</c:v>
                </c:pt>
                <c:pt idx="66">
                  <c:v>-4.0227885372598351</c:v>
                </c:pt>
                <c:pt idx="67">
                  <c:v>2.2355409958628245</c:v>
                </c:pt>
                <c:pt idx="68">
                  <c:v>-1.9004344192382621</c:v>
                </c:pt>
                <c:pt idx="69">
                  <c:v>2.1548088449848102</c:v>
                </c:pt>
                <c:pt idx="70">
                  <c:v>-3.6021537274444491</c:v>
                </c:pt>
                <c:pt idx="71">
                  <c:v>59.668464777257654</c:v>
                </c:pt>
                <c:pt idx="72">
                  <c:v>4.0227885376842352</c:v>
                </c:pt>
                <c:pt idx="73">
                  <c:v>-2.2355409961343069</c:v>
                </c:pt>
                <c:pt idx="74">
                  <c:v>1.9004344193619138</c:v>
                </c:pt>
                <c:pt idx="75">
                  <c:v>-2.154808845146027</c:v>
                </c:pt>
                <c:pt idx="76">
                  <c:v>3.6021537277197719</c:v>
                </c:pt>
                <c:pt idx="77">
                  <c:v>-59.668464777192213</c:v>
                </c:pt>
                <c:pt idx="78">
                  <c:v>-4.0227885380167834</c:v>
                </c:pt>
                <c:pt idx="79">
                  <c:v>2.2355409963006894</c:v>
                </c:pt>
                <c:pt idx="80">
                  <c:v>-1.9004344194855665</c:v>
                </c:pt>
                <c:pt idx="81">
                  <c:v>2.1548088452751628</c:v>
                </c:pt>
                <c:pt idx="82">
                  <c:v>-3.6021537280469715</c:v>
                </c:pt>
                <c:pt idx="83">
                  <c:v>59.668464777116426</c:v>
                </c:pt>
                <c:pt idx="84">
                  <c:v>4.0227885384411817</c:v>
                </c:pt>
                <c:pt idx="85">
                  <c:v>-2.2355409965721647</c:v>
                </c:pt>
                <c:pt idx="86">
                  <c:v>1.9004344197165763</c:v>
                </c:pt>
                <c:pt idx="87">
                  <c:v>-2.1548088455172394</c:v>
                </c:pt>
                <c:pt idx="88">
                  <c:v>3.6021537283030991</c:v>
                </c:pt>
                <c:pt idx="89">
                  <c:v>-59.66846477706369</c:v>
                </c:pt>
                <c:pt idx="90">
                  <c:v>-4.0227885387565472</c:v>
                </c:pt>
                <c:pt idx="91">
                  <c:v>2.2355409967076261</c:v>
                </c:pt>
                <c:pt idx="92">
                  <c:v>-1.900434419840229</c:v>
                </c:pt>
                <c:pt idx="93">
                  <c:v>2.1548088456463752</c:v>
                </c:pt>
                <c:pt idx="94">
                  <c:v>-3.6021537285784202</c:v>
                </c:pt>
                <c:pt idx="95">
                  <c:v>59.668464777010975</c:v>
                </c:pt>
                <c:pt idx="96">
                  <c:v>4.0227885393258571</c:v>
                </c:pt>
                <c:pt idx="97">
                  <c:v>-2.2355409969791067</c:v>
                </c:pt>
                <c:pt idx="98">
                  <c:v>1.9004344201076151</c:v>
                </c:pt>
                <c:pt idx="99">
                  <c:v>-2.1548088459205257</c:v>
                </c:pt>
                <c:pt idx="100">
                  <c:v>3.6021537289056198</c:v>
                </c:pt>
                <c:pt idx="101">
                  <c:v>-59.668464776936347</c:v>
                </c:pt>
                <c:pt idx="102">
                  <c:v>-4.0227885396584018</c:v>
                </c:pt>
                <c:pt idx="103">
                  <c:v>2.23554099714549</c:v>
                </c:pt>
                <c:pt idx="104">
                  <c:v>-1.9004344202312664</c:v>
                </c:pt>
                <c:pt idx="105">
                  <c:v>2.154808846049665</c:v>
                </c:pt>
                <c:pt idx="106">
                  <c:v>-3.6021537291809427</c:v>
                </c:pt>
                <c:pt idx="107">
                  <c:v>59.668464776883624</c:v>
                </c:pt>
                <c:pt idx="108">
                  <c:v>4.0227885399909464</c:v>
                </c:pt>
                <c:pt idx="109">
                  <c:v>-2.2355409974030822</c:v>
                </c:pt>
                <c:pt idx="110">
                  <c:v>1.9004344204622774</c:v>
                </c:pt>
                <c:pt idx="111">
                  <c:v>-2.1548088462917381</c:v>
                </c:pt>
                <c:pt idx="112">
                  <c:v>3.6021537294889541</c:v>
                </c:pt>
                <c:pt idx="113">
                  <c:v>-59.668464776807831</c:v>
                </c:pt>
                <c:pt idx="114">
                  <c:v>-4.0227885403981656</c:v>
                </c:pt>
                <c:pt idx="115">
                  <c:v>2.2355409975385427</c:v>
                </c:pt>
                <c:pt idx="116">
                  <c:v>-1.9004344205859298</c:v>
                </c:pt>
                <c:pt idx="117">
                  <c:v>2.1548088464208774</c:v>
                </c:pt>
                <c:pt idx="118">
                  <c:v>-3.6021537297642681</c:v>
                </c:pt>
                <c:pt idx="119">
                  <c:v>59.668464776755116</c:v>
                </c:pt>
                <c:pt idx="120">
                  <c:v>4.0227885407307102</c:v>
                </c:pt>
                <c:pt idx="121">
                  <c:v>-2.2355409976740042</c:v>
                </c:pt>
                <c:pt idx="122">
                  <c:v>1.9004344207095816</c:v>
                </c:pt>
                <c:pt idx="123">
                  <c:v>-2.1548088466950297</c:v>
                </c:pt>
                <c:pt idx="124">
                  <c:v>3.6021537300914712</c:v>
                </c:pt>
                <c:pt idx="125">
                  <c:v>-59.668464776680473</c:v>
                </c:pt>
                <c:pt idx="126">
                  <c:v>-4.0227885411551121</c:v>
                </c:pt>
                <c:pt idx="127">
                  <c:v>2.2355409979764067</c:v>
                </c:pt>
                <c:pt idx="128">
                  <c:v>-1.9004344208320565</c:v>
                </c:pt>
                <c:pt idx="129">
                  <c:v>2.1548088468241673</c:v>
                </c:pt>
                <c:pt idx="130">
                  <c:v>-3.6021537303667905</c:v>
                </c:pt>
                <c:pt idx="131">
                  <c:v>59.668464776627758</c:v>
                </c:pt>
                <c:pt idx="132">
                  <c:v>4.022788541487655</c:v>
                </c:pt>
                <c:pt idx="133">
                  <c:v>-2.235540998111869</c:v>
                </c:pt>
                <c:pt idx="134">
                  <c:v>1.9004344209193333</c:v>
                </c:pt>
                <c:pt idx="135">
                  <c:v>-2.1548088469533031</c:v>
                </c:pt>
                <c:pt idx="136">
                  <c:v>3.6021537306748002</c:v>
                </c:pt>
                <c:pt idx="137">
                  <c:v>-59.668464776551971</c:v>
                </c:pt>
                <c:pt idx="138">
                  <c:v>-4.0227885418948688</c:v>
                </c:pt>
                <c:pt idx="139">
                  <c:v>2.2355409983833452</c:v>
                </c:pt>
                <c:pt idx="140">
                  <c:v>-1.9004344211867195</c:v>
                </c:pt>
                <c:pt idx="141">
                  <c:v>2.1548088472092584</c:v>
                </c:pt>
                <c:pt idx="142">
                  <c:v>-3.6021537309501159</c:v>
                </c:pt>
                <c:pt idx="143">
                  <c:v>59.668464776499235</c:v>
                </c:pt>
                <c:pt idx="144">
                  <c:v>4.0227885422274205</c:v>
                </c:pt>
                <c:pt idx="145">
                  <c:v>-2.2355409985188075</c:v>
                </c:pt>
                <c:pt idx="146">
                  <c:v>1.9004344213103714</c:v>
                </c:pt>
                <c:pt idx="147">
                  <c:v>-2.154808847370477</c:v>
                </c:pt>
                <c:pt idx="148">
                  <c:v>3.6021537312254353</c:v>
                </c:pt>
                <c:pt idx="149">
                  <c:v>-59.668464776447678</c:v>
                </c:pt>
                <c:pt idx="150">
                  <c:v>-4.0227885426518188</c:v>
                </c:pt>
                <c:pt idx="151">
                  <c:v>2.2355409988212083</c:v>
                </c:pt>
                <c:pt idx="152">
                  <c:v>-1.9004344215777569</c:v>
                </c:pt>
                <c:pt idx="153">
                  <c:v>2.1548088476125535</c:v>
                </c:pt>
                <c:pt idx="154">
                  <c:v>-3.6021537315526366</c:v>
                </c:pt>
                <c:pt idx="155">
                  <c:v>59.668464776371891</c:v>
                </c:pt>
                <c:pt idx="156">
                  <c:v>4.0227885429843617</c:v>
                </c:pt>
                <c:pt idx="157">
                  <c:v>-2.2355409989566688</c:v>
                </c:pt>
                <c:pt idx="158">
                  <c:v>1.9004344216650344</c:v>
                </c:pt>
                <c:pt idx="159">
                  <c:v>-2.1548088477416893</c:v>
                </c:pt>
                <c:pt idx="160">
                  <c:v>3.6021537319536794</c:v>
                </c:pt>
                <c:pt idx="161">
                  <c:v>-59.668464776319169</c:v>
                </c:pt>
                <c:pt idx="162">
                  <c:v>-4.022788543299729</c:v>
                </c:pt>
                <c:pt idx="163">
                  <c:v>2.2355409990921276</c:v>
                </c:pt>
                <c:pt idx="164">
                  <c:v>-1.9004344219324201</c:v>
                </c:pt>
                <c:pt idx="165">
                  <c:v>2.1548088479837624</c:v>
                </c:pt>
                <c:pt idx="166">
                  <c:v>-3.6021537322808754</c:v>
                </c:pt>
                <c:pt idx="167">
                  <c:v>59.668464776243376</c:v>
                </c:pt>
                <c:pt idx="168">
                  <c:v>4.0227885437241273</c:v>
                </c:pt>
                <c:pt idx="169">
                  <c:v>-2.2355409993636091</c:v>
                </c:pt>
                <c:pt idx="170">
                  <c:v>1.900434422056072</c:v>
                </c:pt>
                <c:pt idx="171">
                  <c:v>-2.154808848144981</c:v>
                </c:pt>
                <c:pt idx="172">
                  <c:v>3.6021537325561965</c:v>
                </c:pt>
                <c:pt idx="173">
                  <c:v>-59.668464776177927</c:v>
                </c:pt>
                <c:pt idx="174">
                  <c:v>-4.0227885440566702</c:v>
                </c:pt>
                <c:pt idx="175">
                  <c:v>2.2355409995299933</c:v>
                </c:pt>
                <c:pt idx="176">
                  <c:v>-1.9004344221797242</c:v>
                </c:pt>
                <c:pt idx="177">
                  <c:v>2.1548088483870558</c:v>
                </c:pt>
                <c:pt idx="178">
                  <c:v>-3.6021537328833961</c:v>
                </c:pt>
                <c:pt idx="179">
                  <c:v>59.668464776102141</c:v>
                </c:pt>
                <c:pt idx="180">
                  <c:v>4.022788544481072</c:v>
                </c:pt>
                <c:pt idx="181">
                  <c:v>-2.2355409998014668</c:v>
                </c:pt>
                <c:pt idx="182">
                  <c:v>1.9004344224471104</c:v>
                </c:pt>
                <c:pt idx="183">
                  <c:v>-2.1548088485161898</c:v>
                </c:pt>
                <c:pt idx="184">
                  <c:v>3.6021537331395272</c:v>
                </c:pt>
                <c:pt idx="185">
                  <c:v>-59.668464776049419</c:v>
                </c:pt>
                <c:pt idx="186">
                  <c:v>-4.0227885449413439</c:v>
                </c:pt>
                <c:pt idx="187">
                  <c:v>2.23554099993693</c:v>
                </c:pt>
                <c:pt idx="188">
                  <c:v>-1.9004344225343868</c:v>
                </c:pt>
                <c:pt idx="189">
                  <c:v>2.1548088486453256</c:v>
                </c:pt>
                <c:pt idx="190">
                  <c:v>-3.6021537334148412</c:v>
                </c:pt>
                <c:pt idx="191">
                  <c:v>59.668464775973632</c:v>
                </c:pt>
                <c:pt idx="192">
                  <c:v>4.0227885453657439</c:v>
                </c:pt>
                <c:pt idx="193">
                  <c:v>-2.2355410002084088</c:v>
                </c:pt>
                <c:pt idx="194">
                  <c:v>1.9004344228017727</c:v>
                </c:pt>
                <c:pt idx="195">
                  <c:v>-2.1548088489194832</c:v>
                </c:pt>
                <c:pt idx="196">
                  <c:v>3.6021537337420444</c:v>
                </c:pt>
                <c:pt idx="197">
                  <c:v>-59.668464775922068</c:v>
                </c:pt>
                <c:pt idx="198">
                  <c:v>-4.0227885456982921</c:v>
                </c:pt>
                <c:pt idx="199">
                  <c:v>2.2355410003747949</c:v>
                </c:pt>
                <c:pt idx="200">
                  <c:v>-1.9004344229254253</c:v>
                </c:pt>
                <c:pt idx="201">
                  <c:v>2.154808849048619</c:v>
                </c:pt>
                <c:pt idx="202">
                  <c:v>-3.6021537340173637</c:v>
                </c:pt>
                <c:pt idx="203">
                  <c:v>59.668464775869353</c:v>
                </c:pt>
                <c:pt idx="204">
                  <c:v>4.0227885460308368</c:v>
                </c:pt>
                <c:pt idx="205">
                  <c:v>-2.2355410006323853</c:v>
                </c:pt>
                <c:pt idx="206">
                  <c:v>1.9004344231928108</c:v>
                </c:pt>
                <c:pt idx="207">
                  <c:v>-2.1548088492906921</c:v>
                </c:pt>
                <c:pt idx="208">
                  <c:v>3.6021537343253751</c:v>
                </c:pt>
                <c:pt idx="209">
                  <c:v>-59.668464775793552</c:v>
                </c:pt>
                <c:pt idx="210">
                  <c:v>-4.0227885464380524</c:v>
                </c:pt>
                <c:pt idx="211">
                  <c:v>2.2355410007678458</c:v>
                </c:pt>
                <c:pt idx="212">
                  <c:v>-1.900434423280088</c:v>
                </c:pt>
                <c:pt idx="213">
                  <c:v>2.1548088494198279</c:v>
                </c:pt>
                <c:pt idx="214">
                  <c:v>-3.6021537346006944</c:v>
                </c:pt>
                <c:pt idx="215">
                  <c:v>59.668464775740844</c:v>
                </c:pt>
                <c:pt idx="216">
                  <c:v>4.0227885467705971</c:v>
                </c:pt>
                <c:pt idx="217">
                  <c:v>-2.2355410009033116</c:v>
                </c:pt>
                <c:pt idx="218">
                  <c:v>1.9004344234025634</c:v>
                </c:pt>
                <c:pt idx="219">
                  <c:v>-2.1548088496939855</c:v>
                </c:pt>
                <c:pt idx="220">
                  <c:v>3.6021537349278923</c:v>
                </c:pt>
                <c:pt idx="221">
                  <c:v>-59.668464775666202</c:v>
                </c:pt>
                <c:pt idx="222">
                  <c:v>-4.0227885471949971</c:v>
                </c:pt>
                <c:pt idx="223">
                  <c:v>2.2355410012057089</c:v>
                </c:pt>
                <c:pt idx="224">
                  <c:v>-1.9004344235262147</c:v>
                </c:pt>
                <c:pt idx="225">
                  <c:v>2.154808849823123</c:v>
                </c:pt>
                <c:pt idx="226">
                  <c:v>-3.6021537352032151</c:v>
                </c:pt>
                <c:pt idx="227">
                  <c:v>59.668464775613472</c:v>
                </c:pt>
                <c:pt idx="228">
                  <c:v>4.0227885475275471</c:v>
                </c:pt>
                <c:pt idx="229">
                  <c:v>-2.2355410013411694</c:v>
                </c:pt>
                <c:pt idx="230">
                  <c:v>1.9004344236498674</c:v>
                </c:pt>
                <c:pt idx="231">
                  <c:v>-2.1548088499522553</c:v>
                </c:pt>
                <c:pt idx="232">
                  <c:v>3.602153735511223</c:v>
                </c:pt>
                <c:pt idx="233">
                  <c:v>-59.668464775537686</c:v>
                </c:pt>
                <c:pt idx="234">
                  <c:v>-4.0227885479347592</c:v>
                </c:pt>
                <c:pt idx="235">
                  <c:v>2.2355410016126473</c:v>
                </c:pt>
                <c:pt idx="236">
                  <c:v>-1.9004344238808772</c:v>
                </c:pt>
                <c:pt idx="237">
                  <c:v>2.1548088502082141</c:v>
                </c:pt>
                <c:pt idx="238">
                  <c:v>-3.6021537357865441</c:v>
                </c:pt>
                <c:pt idx="239">
                  <c:v>59.668464775484978</c:v>
                </c:pt>
                <c:pt idx="240">
                  <c:v>4.0227885482673074</c:v>
                </c:pt>
                <c:pt idx="241">
                  <c:v>-2.2355410017481097</c:v>
                </c:pt>
                <c:pt idx="242">
                  <c:v>1.9004344240045294</c:v>
                </c:pt>
                <c:pt idx="243">
                  <c:v>-2.1548088503694292</c:v>
                </c:pt>
                <c:pt idx="244">
                  <c:v>3.6021537360618598</c:v>
                </c:pt>
                <c:pt idx="245">
                  <c:v>-59.668464775410342</c:v>
                </c:pt>
                <c:pt idx="246">
                  <c:v>-4.0227885486917039</c:v>
                </c:pt>
                <c:pt idx="247">
                  <c:v>2.2355410020505087</c:v>
                </c:pt>
                <c:pt idx="248">
                  <c:v>-1.9004344242719158</c:v>
                </c:pt>
                <c:pt idx="249">
                  <c:v>2.154808850611504</c:v>
                </c:pt>
                <c:pt idx="250">
                  <c:v>-3.6021537365339746</c:v>
                </c:pt>
                <c:pt idx="251">
                  <c:v>59.668464775357613</c:v>
                </c:pt>
                <c:pt idx="252">
                  <c:v>4.0227885490242521</c:v>
                </c:pt>
                <c:pt idx="253">
                  <c:v>-2.2355410021859718</c:v>
                </c:pt>
                <c:pt idx="254">
                  <c:v>1.9004344243955678</c:v>
                </c:pt>
                <c:pt idx="255">
                  <c:v>-2.1548088507406398</c:v>
                </c:pt>
                <c:pt idx="256">
                  <c:v>3.6021537367901004</c:v>
                </c:pt>
                <c:pt idx="257">
                  <c:v>-59.668464775304898</c:v>
                </c:pt>
                <c:pt idx="258">
                  <c:v>-4.0227885493396141</c:v>
                </c:pt>
                <c:pt idx="259">
                  <c:v>2.2355410024574471</c:v>
                </c:pt>
                <c:pt idx="260">
                  <c:v>-1.9004344246265785</c:v>
                </c:pt>
                <c:pt idx="261">
                  <c:v>2.1548088509827164</c:v>
                </c:pt>
                <c:pt idx="262">
                  <c:v>-3.6021537371173036</c:v>
                </c:pt>
                <c:pt idx="263">
                  <c:v>59.668464775229097</c:v>
                </c:pt>
                <c:pt idx="264">
                  <c:v>4.0227885497640141</c:v>
                </c:pt>
                <c:pt idx="265">
                  <c:v>-2.2355410025929121</c:v>
                </c:pt>
                <c:pt idx="266">
                  <c:v>1.9004344247502305</c:v>
                </c:pt>
                <c:pt idx="267">
                  <c:v>-2.1548088511439314</c:v>
                </c:pt>
                <c:pt idx="268">
                  <c:v>3.6021537373926193</c:v>
                </c:pt>
                <c:pt idx="269">
                  <c:v>-59.668464775163656</c:v>
                </c:pt>
                <c:pt idx="270">
                  <c:v>-4.0227885500965606</c:v>
                </c:pt>
                <c:pt idx="271">
                  <c:v>2.2355410027592955</c:v>
                </c:pt>
                <c:pt idx="272">
                  <c:v>-1.9004344248738825</c:v>
                </c:pt>
                <c:pt idx="273">
                  <c:v>2.1548088513860062</c:v>
                </c:pt>
                <c:pt idx="274">
                  <c:v>-3.6021537377198207</c:v>
                </c:pt>
                <c:pt idx="275">
                  <c:v>59.66846477508787</c:v>
                </c:pt>
                <c:pt idx="276">
                  <c:v>4.0227885505209553</c:v>
                </c:pt>
                <c:pt idx="277">
                  <c:v>-2.2355410030307716</c:v>
                </c:pt>
                <c:pt idx="278">
                  <c:v>1.9004344251412686</c:v>
                </c:pt>
                <c:pt idx="279">
                  <c:v>-2.154808851515142</c:v>
                </c:pt>
                <c:pt idx="280">
                  <c:v>3.6021537379759483</c:v>
                </c:pt>
                <c:pt idx="281">
                  <c:v>-59.668464775035147</c:v>
                </c:pt>
                <c:pt idx="282">
                  <c:v>-4.0227885509812342</c:v>
                </c:pt>
                <c:pt idx="283">
                  <c:v>2.2355410031662357</c:v>
                </c:pt>
                <c:pt idx="284">
                  <c:v>-1.900434425228545</c:v>
                </c:pt>
                <c:pt idx="285">
                  <c:v>2.154808851644276</c:v>
                </c:pt>
                <c:pt idx="286">
                  <c:v>-3.6021537383031514</c:v>
                </c:pt>
                <c:pt idx="287">
                  <c:v>59.668464774959347</c:v>
                </c:pt>
                <c:pt idx="288">
                  <c:v>4.0227885514056325</c:v>
                </c:pt>
                <c:pt idx="289">
                  <c:v>-2.2355410034377119</c:v>
                </c:pt>
                <c:pt idx="290">
                  <c:v>1.9004344254959307</c:v>
                </c:pt>
                <c:pt idx="291">
                  <c:v>-2.1548088518863526</c:v>
                </c:pt>
                <c:pt idx="292">
                  <c:v>3.602153738578469</c:v>
                </c:pt>
                <c:pt idx="293">
                  <c:v>-59.66846477490779</c:v>
                </c:pt>
                <c:pt idx="294">
                  <c:v>-4.0227885517381754</c:v>
                </c:pt>
                <c:pt idx="295">
                  <c:v>2.2355410035902148</c:v>
                </c:pt>
                <c:pt idx="296">
                  <c:v>-1.9004344256195835</c:v>
                </c:pt>
                <c:pt idx="297">
                  <c:v>2.1548088520475712</c:v>
                </c:pt>
                <c:pt idx="298">
                  <c:v>-3.6021537388537883</c:v>
                </c:pt>
                <c:pt idx="299">
                  <c:v>59.668464774855082</c:v>
                </c:pt>
                <c:pt idx="300">
                  <c:v>4.0227885521625772</c:v>
                </c:pt>
                <c:pt idx="301">
                  <c:v>-2.235541003861691</c:v>
                </c:pt>
                <c:pt idx="302">
                  <c:v>1.9004344258869694</c:v>
                </c:pt>
                <c:pt idx="303">
                  <c:v>-2.154808852289646</c:v>
                </c:pt>
                <c:pt idx="304">
                  <c:v>3.6021537391617997</c:v>
                </c:pt>
                <c:pt idx="305">
                  <c:v>-59.668464774779274</c:v>
                </c:pt>
                <c:pt idx="306">
                  <c:v>-4.022788552477941</c:v>
                </c:pt>
                <c:pt idx="307">
                  <c:v>2.2355410039971515</c:v>
                </c:pt>
                <c:pt idx="308">
                  <c:v>-1.9004344259742461</c:v>
                </c:pt>
                <c:pt idx="309">
                  <c:v>2.1548088524187801</c:v>
                </c:pt>
                <c:pt idx="310">
                  <c:v>-3.602153739437119</c:v>
                </c:pt>
                <c:pt idx="311">
                  <c:v>59.668464774726559</c:v>
                </c:pt>
                <c:pt idx="312">
                  <c:v>4.0227885528104874</c:v>
                </c:pt>
                <c:pt idx="313">
                  <c:v>-2.2355410042686303</c:v>
                </c:pt>
                <c:pt idx="314">
                  <c:v>1.900434426096721</c:v>
                </c:pt>
                <c:pt idx="315">
                  <c:v>-2.1548088526608549</c:v>
                </c:pt>
                <c:pt idx="316">
                  <c:v>3.6021537397643222</c:v>
                </c:pt>
                <c:pt idx="317">
                  <c:v>-59.668464774651923</c:v>
                </c:pt>
                <c:pt idx="318">
                  <c:v>-4.0227885532348857</c:v>
                </c:pt>
                <c:pt idx="319">
                  <c:v>2.2355410044350164</c:v>
                </c:pt>
                <c:pt idx="320">
                  <c:v>-1.900434426220373</c:v>
                </c:pt>
                <c:pt idx="321">
                  <c:v>2.1548088528220717</c:v>
                </c:pt>
                <c:pt idx="322">
                  <c:v>-3.6021537400396362</c:v>
                </c:pt>
                <c:pt idx="323">
                  <c:v>59.668464774599201</c:v>
                </c:pt>
                <c:pt idx="324">
                  <c:v>4.0227885535674339</c:v>
                </c:pt>
                <c:pt idx="325">
                  <c:v>-2.235541004570476</c:v>
                </c:pt>
                <c:pt idx="326">
                  <c:v>1.9004344263440256</c:v>
                </c:pt>
                <c:pt idx="327">
                  <c:v>-2.1548088530780323</c:v>
                </c:pt>
                <c:pt idx="328">
                  <c:v>3.6021537403476476</c:v>
                </c:pt>
                <c:pt idx="329">
                  <c:v>-59.668464774523414</c:v>
                </c:pt>
                <c:pt idx="330">
                  <c:v>-4.0227885539746531</c:v>
                </c:pt>
                <c:pt idx="331">
                  <c:v>2.2355410048419539</c:v>
                </c:pt>
                <c:pt idx="332">
                  <c:v>-1.9004344265750364</c:v>
                </c:pt>
                <c:pt idx="333">
                  <c:v>2.1548088532071681</c:v>
                </c:pt>
                <c:pt idx="334">
                  <c:v>-3.6021537406229704</c:v>
                </c:pt>
                <c:pt idx="335">
                  <c:v>59.668464774470699</c:v>
                </c:pt>
                <c:pt idx="336">
                  <c:v>4.0227885543071942</c:v>
                </c:pt>
                <c:pt idx="337">
                  <c:v>-2.2355410049774145</c:v>
                </c:pt>
                <c:pt idx="338">
                  <c:v>1.9004344266986881</c:v>
                </c:pt>
                <c:pt idx="339">
                  <c:v>-2.1548088533363039</c:v>
                </c:pt>
                <c:pt idx="340">
                  <c:v>3.602153740898288</c:v>
                </c:pt>
                <c:pt idx="341">
                  <c:v>-59.668464774396057</c:v>
                </c:pt>
                <c:pt idx="342">
                  <c:v>-4.0227885547315942</c:v>
                </c:pt>
                <c:pt idx="343">
                  <c:v>2.2355410052798161</c:v>
                </c:pt>
                <c:pt idx="344">
                  <c:v>-1.900434426966074</c:v>
                </c:pt>
                <c:pt idx="345">
                  <c:v>2.1548088536104597</c:v>
                </c:pt>
                <c:pt idx="346">
                  <c:v>-3.6021537413703957</c:v>
                </c:pt>
                <c:pt idx="347">
                  <c:v>59.668464774343335</c:v>
                </c:pt>
                <c:pt idx="348">
                  <c:v>4.0227885550641407</c:v>
                </c:pt>
                <c:pt idx="349">
                  <c:v>-2.2355410054152776</c:v>
                </c:pt>
                <c:pt idx="350">
                  <c:v>1.9004344270897262</c:v>
                </c:pt>
                <c:pt idx="351">
                  <c:v>-2.1548088537395973</c:v>
                </c:pt>
                <c:pt idx="352">
                  <c:v>3.6021537416265268</c:v>
                </c:pt>
                <c:pt idx="353">
                  <c:v>-59.668464774290626</c:v>
                </c:pt>
                <c:pt idx="354">
                  <c:v>-4.0227885554713563</c:v>
                </c:pt>
                <c:pt idx="355">
                  <c:v>2.2355410056867546</c:v>
                </c:pt>
                <c:pt idx="356">
                  <c:v>-1.9004344273207363</c:v>
                </c:pt>
                <c:pt idx="357">
                  <c:v>2.1548088539816721</c:v>
                </c:pt>
                <c:pt idx="358">
                  <c:v>-3.6021537419537246</c:v>
                </c:pt>
                <c:pt idx="359">
                  <c:v>59.668464774200942</c:v>
                </c:pt>
                <c:pt idx="360">
                  <c:v>4.0227885558039027</c:v>
                </c:pt>
                <c:pt idx="361">
                  <c:v>-2.235541005822216</c:v>
                </c:pt>
                <c:pt idx="362">
                  <c:v>1.9004344274443887</c:v>
                </c:pt>
                <c:pt idx="363">
                  <c:v>-2.1548088541108044</c:v>
                </c:pt>
                <c:pt idx="364">
                  <c:v>3.6021537422290475</c:v>
                </c:pt>
                <c:pt idx="365">
                  <c:v>-59.668464774149385</c:v>
                </c:pt>
                <c:pt idx="366">
                  <c:v>-4.0227885561364491</c:v>
                </c:pt>
                <c:pt idx="367">
                  <c:v>2.2355410059886021</c:v>
                </c:pt>
                <c:pt idx="368">
                  <c:v>-1.9004344277117751</c:v>
                </c:pt>
                <c:pt idx="369">
                  <c:v>2.1548088543849637</c:v>
                </c:pt>
                <c:pt idx="370">
                  <c:v>-3.6021537425562471</c:v>
                </c:pt>
                <c:pt idx="371">
                  <c:v>59.668464774073584</c:v>
                </c:pt>
                <c:pt idx="372">
                  <c:v>4.0227885565608492</c:v>
                </c:pt>
                <c:pt idx="373">
                  <c:v>-2.2355410062600791</c:v>
                </c:pt>
                <c:pt idx="374">
                  <c:v>1.9004344278354268</c:v>
                </c:pt>
                <c:pt idx="375">
                  <c:v>-2.1548088545140978</c:v>
                </c:pt>
                <c:pt idx="376">
                  <c:v>3.6021537428315646</c:v>
                </c:pt>
                <c:pt idx="377">
                  <c:v>-59.668464774020876</c:v>
                </c:pt>
                <c:pt idx="378">
                  <c:v>-4.022788557021121</c:v>
                </c:pt>
                <c:pt idx="379">
                  <c:v>2.2355410063955405</c:v>
                </c:pt>
                <c:pt idx="380">
                  <c:v>-1.9004344279227037</c:v>
                </c:pt>
                <c:pt idx="381">
                  <c:v>2.1548088546432336</c:v>
                </c:pt>
                <c:pt idx="382">
                  <c:v>-3.602153743139576</c:v>
                </c:pt>
                <c:pt idx="383">
                  <c:v>59.668464773945075</c:v>
                </c:pt>
                <c:pt idx="384">
                  <c:v>4.0227885574455211</c:v>
                </c:pt>
                <c:pt idx="385">
                  <c:v>-2.2355410066670158</c:v>
                </c:pt>
                <c:pt idx="386">
                  <c:v>1.9004344281900893</c:v>
                </c:pt>
                <c:pt idx="387">
                  <c:v>-2.1548088548853048</c:v>
                </c:pt>
                <c:pt idx="388">
                  <c:v>3.6021537434148954</c:v>
                </c:pt>
                <c:pt idx="389">
                  <c:v>-59.668464773893518</c:v>
                </c:pt>
                <c:pt idx="390">
                  <c:v>-4.0227885577780693</c:v>
                </c:pt>
                <c:pt idx="391">
                  <c:v>2.2355410068195187</c:v>
                </c:pt>
                <c:pt idx="392">
                  <c:v>-1.9004344283137415</c:v>
                </c:pt>
                <c:pt idx="393">
                  <c:v>2.154808855046527</c:v>
                </c:pt>
                <c:pt idx="394">
                  <c:v>-3.6021537436902147</c:v>
                </c:pt>
                <c:pt idx="395">
                  <c:v>59.668464773817718</c:v>
                </c:pt>
                <c:pt idx="396">
                  <c:v>4.0227885582024641</c:v>
                </c:pt>
                <c:pt idx="397">
                  <c:v>-2.2355410070909967</c:v>
                </c:pt>
                <c:pt idx="398">
                  <c:v>1.9004344285811277</c:v>
                </c:pt>
                <c:pt idx="399">
                  <c:v>-2.1548088552886</c:v>
                </c:pt>
                <c:pt idx="400">
                  <c:v>3.6021537440174161</c:v>
                </c:pt>
                <c:pt idx="401">
                  <c:v>-59.668464773765002</c:v>
                </c:pt>
                <c:pt idx="402">
                  <c:v>-4.0227885585178313</c:v>
                </c:pt>
                <c:pt idx="403">
                  <c:v>2.2355410072264554</c:v>
                </c:pt>
                <c:pt idx="404">
                  <c:v>-1.9004344285234931</c:v>
                </c:pt>
                <c:pt idx="405">
                  <c:v>2.1548088554177323</c:v>
                </c:pt>
                <c:pt idx="406">
                  <c:v>-3.6021537442735436</c:v>
                </c:pt>
                <c:pt idx="407">
                  <c:v>59.668464773712287</c:v>
                </c:pt>
                <c:pt idx="408">
                  <c:v>4.022788558850376</c:v>
                </c:pt>
                <c:pt idx="409">
                  <c:v>-2.2355410074979352</c:v>
                </c:pt>
                <c:pt idx="410">
                  <c:v>1.900434428790879</c:v>
                </c:pt>
                <c:pt idx="411">
                  <c:v>-2.1548088556598088</c:v>
                </c:pt>
                <c:pt idx="412">
                  <c:v>3.6021537446007468</c:v>
                </c:pt>
                <c:pt idx="413">
                  <c:v>-59.668464773637645</c:v>
                </c:pt>
                <c:pt idx="414">
                  <c:v>-4.0227885592747725</c:v>
                </c:pt>
                <c:pt idx="415">
                  <c:v>2.2355410076643203</c:v>
                </c:pt>
                <c:pt idx="416">
                  <c:v>-1.9004344289145316</c:v>
                </c:pt>
                <c:pt idx="417">
                  <c:v>2.1548088558210257</c:v>
                </c:pt>
                <c:pt idx="418">
                  <c:v>-3.6021537448760661</c:v>
                </c:pt>
                <c:pt idx="419">
                  <c:v>59.668464773584937</c:v>
                </c:pt>
                <c:pt idx="420">
                  <c:v>4.0227885596073243</c:v>
                </c:pt>
                <c:pt idx="421">
                  <c:v>-2.2355410077997817</c:v>
                </c:pt>
                <c:pt idx="422">
                  <c:v>1.9004344291819173</c:v>
                </c:pt>
                <c:pt idx="423">
                  <c:v>-2.1548088560769862</c:v>
                </c:pt>
                <c:pt idx="424">
                  <c:v>3.6021537452032639</c:v>
                </c:pt>
                <c:pt idx="425">
                  <c:v>-59.668464773509143</c:v>
                </c:pt>
                <c:pt idx="426">
                  <c:v>-4.0227885600145328</c:v>
                </c:pt>
                <c:pt idx="427">
                  <c:v>2.2355410080712552</c:v>
                </c:pt>
                <c:pt idx="428">
                  <c:v>-1.9004344292691941</c:v>
                </c:pt>
                <c:pt idx="429">
                  <c:v>2.1548088562061185</c:v>
                </c:pt>
                <c:pt idx="430">
                  <c:v>-3.6021537454593915</c:v>
                </c:pt>
                <c:pt idx="431">
                  <c:v>59.668464773456421</c:v>
                </c:pt>
                <c:pt idx="432">
                  <c:v>4.0227885603470845</c:v>
                </c:pt>
                <c:pt idx="433">
                  <c:v>-2.235541008206722</c:v>
                </c:pt>
                <c:pt idx="434">
                  <c:v>1.9004344293928466</c:v>
                </c:pt>
                <c:pt idx="435">
                  <c:v>-2.1548088563352579</c:v>
                </c:pt>
                <c:pt idx="436">
                  <c:v>3.6021537459315045</c:v>
                </c:pt>
                <c:pt idx="437">
                  <c:v>-59.668464773381785</c:v>
                </c:pt>
                <c:pt idx="438">
                  <c:v>-4.0227885607714828</c:v>
                </c:pt>
                <c:pt idx="439">
                  <c:v>2.2355410085091201</c:v>
                </c:pt>
                <c:pt idx="440">
                  <c:v>-1.900434429660232</c:v>
                </c:pt>
                <c:pt idx="441">
                  <c:v>2.1548088566094137</c:v>
                </c:pt>
                <c:pt idx="442">
                  <c:v>-3.6021537462068238</c:v>
                </c:pt>
                <c:pt idx="443">
                  <c:v>59.66846477332907</c:v>
                </c:pt>
                <c:pt idx="444">
                  <c:v>4.0227885611040275</c:v>
                </c:pt>
                <c:pt idx="445">
                  <c:v>-2.2355410086445797</c:v>
                </c:pt>
                <c:pt idx="446">
                  <c:v>1.9004344297838847</c:v>
                </c:pt>
                <c:pt idx="447">
                  <c:v>-2.1548088567385495</c:v>
                </c:pt>
                <c:pt idx="448">
                  <c:v>3.6021537464821431</c:v>
                </c:pt>
                <c:pt idx="449">
                  <c:v>-59.668464773276341</c:v>
                </c:pt>
                <c:pt idx="450">
                  <c:v>-4.0227885615112466</c:v>
                </c:pt>
                <c:pt idx="451">
                  <c:v>2.2355410089160612</c:v>
                </c:pt>
                <c:pt idx="452">
                  <c:v>-1.9004344300148948</c:v>
                </c:pt>
                <c:pt idx="453">
                  <c:v>2.1548088569806225</c:v>
                </c:pt>
                <c:pt idx="454">
                  <c:v>-3.602153746790151</c:v>
                </c:pt>
                <c:pt idx="455">
                  <c:v>59.66846477318667</c:v>
                </c:pt>
                <c:pt idx="456">
                  <c:v>4.0227885618437877</c:v>
                </c:pt>
                <c:pt idx="457">
                  <c:v>-2.2355410090515218</c:v>
                </c:pt>
                <c:pt idx="458">
                  <c:v>1.9004344301385472</c:v>
                </c:pt>
                <c:pt idx="459">
                  <c:v>-2.1548088571097583</c:v>
                </c:pt>
                <c:pt idx="460">
                  <c:v>3.6021537470654721</c:v>
                </c:pt>
                <c:pt idx="461">
                  <c:v>-59.668464773135113</c:v>
                </c:pt>
                <c:pt idx="462">
                  <c:v>-4.022788562176336</c:v>
                </c:pt>
                <c:pt idx="463">
                  <c:v>2.2355410093539207</c:v>
                </c:pt>
                <c:pt idx="464">
                  <c:v>-1.9004344304059329</c:v>
                </c:pt>
                <c:pt idx="465">
                  <c:v>2.1548088573839141</c:v>
                </c:pt>
                <c:pt idx="466">
                  <c:v>-3.6021537473926752</c:v>
                </c:pt>
                <c:pt idx="467">
                  <c:v>59.668464773059313</c:v>
                </c:pt>
                <c:pt idx="468">
                  <c:v>4.0227885627456494</c:v>
                </c:pt>
                <c:pt idx="469">
                  <c:v>-2.2355410094893813</c:v>
                </c:pt>
                <c:pt idx="470">
                  <c:v>1.9004344305295844</c:v>
                </c:pt>
                <c:pt idx="471">
                  <c:v>-2.1548088575130517</c:v>
                </c:pt>
                <c:pt idx="472">
                  <c:v>3.602153747667991</c:v>
                </c:pt>
                <c:pt idx="473">
                  <c:v>-59.668464773006598</c:v>
                </c:pt>
                <c:pt idx="474">
                  <c:v>-4.0227885630610078</c:v>
                </c:pt>
                <c:pt idx="475">
                  <c:v>2.2355410096248454</c:v>
                </c:pt>
                <c:pt idx="476">
                  <c:v>-1.9004344306168619</c:v>
                </c:pt>
                <c:pt idx="477">
                  <c:v>2.1548088577551248</c:v>
                </c:pt>
                <c:pt idx="478">
                  <c:v>-3.6021537479760006</c:v>
                </c:pt>
                <c:pt idx="479">
                  <c:v>59.668464772930804</c:v>
                </c:pt>
                <c:pt idx="480">
                  <c:v>4.0227885634854079</c:v>
                </c:pt>
                <c:pt idx="481">
                  <c:v>-2.2355410098824393</c:v>
                </c:pt>
                <c:pt idx="482">
                  <c:v>1.900434430884248</c:v>
                </c:pt>
                <c:pt idx="483">
                  <c:v>-2.1548088578842624</c:v>
                </c:pt>
                <c:pt idx="484">
                  <c:v>3.60215374825132</c:v>
                </c:pt>
                <c:pt idx="485">
                  <c:v>-59.668464772878082</c:v>
                </c:pt>
                <c:pt idx="486">
                  <c:v>-4.0227885638179579</c:v>
                </c:pt>
                <c:pt idx="487">
                  <c:v>2.2355410100488209</c:v>
                </c:pt>
                <c:pt idx="488">
                  <c:v>-1.9004344310079002</c:v>
                </c:pt>
                <c:pt idx="489">
                  <c:v>2.1548088580454792</c:v>
                </c:pt>
                <c:pt idx="490">
                  <c:v>-3.6021537485266393</c:v>
                </c:pt>
                <c:pt idx="491">
                  <c:v>59.668464772803446</c:v>
                </c:pt>
                <c:pt idx="492">
                  <c:v>4.0227885642423544</c:v>
                </c:pt>
                <c:pt idx="493">
                  <c:v>-2.2355410103202988</c:v>
                </c:pt>
                <c:pt idx="494">
                  <c:v>1.9004344312752859</c:v>
                </c:pt>
                <c:pt idx="495">
                  <c:v>-2.1548088582875522</c:v>
                </c:pt>
                <c:pt idx="496">
                  <c:v>3.6021537488538389</c:v>
                </c:pt>
                <c:pt idx="497">
                  <c:v>-59.668464772750731</c:v>
                </c:pt>
                <c:pt idx="498">
                  <c:v>-4.0227885645577146</c:v>
                </c:pt>
                <c:pt idx="499">
                  <c:v>2.2355410104557603</c:v>
                </c:pt>
                <c:pt idx="500">
                  <c:v>-1.900434431217652</c:v>
                </c:pt>
                <c:pt idx="501">
                  <c:v>2.154808858416688</c:v>
                </c:pt>
                <c:pt idx="502">
                  <c:v>-3.6021537491099664</c:v>
                </c:pt>
                <c:pt idx="503">
                  <c:v>59.668464772698016</c:v>
                </c:pt>
                <c:pt idx="504">
                  <c:v>4.0227885649821182</c:v>
                </c:pt>
                <c:pt idx="505">
                  <c:v>-2.2355410107272373</c:v>
                </c:pt>
                <c:pt idx="506">
                  <c:v>1.9004344314850377</c:v>
                </c:pt>
                <c:pt idx="507">
                  <c:v>-2.1548088586587646</c:v>
                </c:pt>
                <c:pt idx="508">
                  <c:v>3.6021537494371678</c:v>
                </c:pt>
                <c:pt idx="509">
                  <c:v>-59.668464772622215</c:v>
                </c:pt>
                <c:pt idx="510">
                  <c:v>-4.0227885653146629</c:v>
                </c:pt>
                <c:pt idx="511">
                  <c:v>2.2355410108936233</c:v>
                </c:pt>
                <c:pt idx="512">
                  <c:v>-1.9004344316086899</c:v>
                </c:pt>
                <c:pt idx="513">
                  <c:v>2.1548088588338636</c:v>
                </c:pt>
                <c:pt idx="514">
                  <c:v>-3.6021537497124907</c:v>
                </c:pt>
                <c:pt idx="515">
                  <c:v>59.668464772570658</c:v>
                </c:pt>
                <c:pt idx="516">
                  <c:v>4.0227885656472111</c:v>
                </c:pt>
                <c:pt idx="517">
                  <c:v>-2.2355410110290839</c:v>
                </c:pt>
                <c:pt idx="518">
                  <c:v>1.900434431876076</c:v>
                </c:pt>
                <c:pt idx="519">
                  <c:v>-2.1548088590759367</c:v>
                </c:pt>
                <c:pt idx="520">
                  <c:v>3.6021537500396867</c:v>
                </c:pt>
                <c:pt idx="521">
                  <c:v>-59.668464772494872</c:v>
                </c:pt>
                <c:pt idx="522">
                  <c:v>-4.0227885660544267</c:v>
                </c:pt>
                <c:pt idx="523">
                  <c:v>2.2355410113005618</c:v>
                </c:pt>
                <c:pt idx="524">
                  <c:v>-1.9004344319633524</c:v>
                </c:pt>
                <c:pt idx="525">
                  <c:v>2.1548088592050743</c:v>
                </c:pt>
                <c:pt idx="526">
                  <c:v>-3.6021537502958196</c:v>
                </c:pt>
                <c:pt idx="527">
                  <c:v>59.668464772442142</c:v>
                </c:pt>
                <c:pt idx="528">
                  <c:v>4.0227885663869749</c:v>
                </c:pt>
                <c:pt idx="529">
                  <c:v>-2.2355410114360241</c:v>
                </c:pt>
                <c:pt idx="530">
                  <c:v>1.9004344320870046</c:v>
                </c:pt>
                <c:pt idx="531">
                  <c:v>-2.1548088594471455</c:v>
                </c:pt>
                <c:pt idx="532">
                  <c:v>3.6021537507679273</c:v>
                </c:pt>
                <c:pt idx="533">
                  <c:v>-59.668464772366349</c:v>
                </c:pt>
                <c:pt idx="534">
                  <c:v>-4.0227885668113732</c:v>
                </c:pt>
                <c:pt idx="535">
                  <c:v>2.2355410117384231</c:v>
                </c:pt>
                <c:pt idx="536">
                  <c:v>-1.9004344323543907</c:v>
                </c:pt>
                <c:pt idx="537">
                  <c:v>2.1548088596083641</c:v>
                </c:pt>
                <c:pt idx="538">
                  <c:v>-3.6021537510432484</c:v>
                </c:pt>
                <c:pt idx="539">
                  <c:v>59.668464772314792</c:v>
                </c:pt>
                <c:pt idx="540">
                  <c:v>4.0227885671439196</c:v>
                </c:pt>
                <c:pt idx="541">
                  <c:v>-2.2355410118738854</c:v>
                </c:pt>
                <c:pt idx="542">
                  <c:v>1.9004344324780424</c:v>
                </c:pt>
                <c:pt idx="543">
                  <c:v>-2.1548088597374999</c:v>
                </c:pt>
                <c:pt idx="544">
                  <c:v>3.6021537513185713</c:v>
                </c:pt>
                <c:pt idx="545">
                  <c:v>-59.668464772225107</c:v>
                </c:pt>
                <c:pt idx="546">
                  <c:v>-4.0227885675511299</c:v>
                </c:pt>
                <c:pt idx="547">
                  <c:v>2.2355410121453634</c:v>
                </c:pt>
                <c:pt idx="548">
                  <c:v>-1.900434432709053</c:v>
                </c:pt>
                <c:pt idx="549">
                  <c:v>2.1548088599795765</c:v>
                </c:pt>
                <c:pt idx="550">
                  <c:v>-3.6021537516265791</c:v>
                </c:pt>
                <c:pt idx="551">
                  <c:v>59.668464772172399</c:v>
                </c:pt>
                <c:pt idx="552">
                  <c:v>4.0227885678836817</c:v>
                </c:pt>
                <c:pt idx="553">
                  <c:v>-2.2355410122808239</c:v>
                </c:pt>
                <c:pt idx="554">
                  <c:v>1.9004344328327052</c:v>
                </c:pt>
                <c:pt idx="555">
                  <c:v>-2.1548088601087105</c:v>
                </c:pt>
                <c:pt idx="556">
                  <c:v>3.6021537519018949</c:v>
                </c:pt>
                <c:pt idx="557">
                  <c:v>-59.668464772119677</c:v>
                </c:pt>
                <c:pt idx="558">
                  <c:v>-4.0227885682162299</c:v>
                </c:pt>
                <c:pt idx="559">
                  <c:v>2.2355410125832247</c:v>
                </c:pt>
                <c:pt idx="560">
                  <c:v>-1.9004344331000911</c:v>
                </c:pt>
                <c:pt idx="561">
                  <c:v>2.1548088603828646</c:v>
                </c:pt>
                <c:pt idx="562">
                  <c:v>-3.6021537522290963</c:v>
                </c:pt>
                <c:pt idx="563">
                  <c:v>59.668464772045041</c:v>
                </c:pt>
                <c:pt idx="564">
                  <c:v>4.0227885687855345</c:v>
                </c:pt>
                <c:pt idx="565">
                  <c:v>-2.2355410127186879</c:v>
                </c:pt>
                <c:pt idx="566">
                  <c:v>1.9004344332237437</c:v>
                </c:pt>
                <c:pt idx="567">
                  <c:v>-2.1548088605120039</c:v>
                </c:pt>
                <c:pt idx="568">
                  <c:v>3.6021537525044156</c:v>
                </c:pt>
                <c:pt idx="569">
                  <c:v>-59.668464771992319</c:v>
                </c:pt>
                <c:pt idx="570">
                  <c:v>-4.0227885691009018</c:v>
                </c:pt>
                <c:pt idx="571">
                  <c:v>2.2355410128541484</c:v>
                </c:pt>
                <c:pt idx="572">
                  <c:v>-1.9004344334547536</c:v>
                </c:pt>
                <c:pt idx="573">
                  <c:v>2.1548088607540787</c:v>
                </c:pt>
                <c:pt idx="574">
                  <c:v>-3.602153752812427</c:v>
                </c:pt>
                <c:pt idx="575">
                  <c:v>59.668464771916533</c:v>
                </c:pt>
                <c:pt idx="576">
                  <c:v>4.0227885695252965</c:v>
                </c:pt>
                <c:pt idx="577">
                  <c:v>-2.2355410131117424</c:v>
                </c:pt>
                <c:pt idx="578">
                  <c:v>1.9004344335784058</c:v>
                </c:pt>
                <c:pt idx="579">
                  <c:v>-2.1548088608832128</c:v>
                </c:pt>
                <c:pt idx="580">
                  <c:v>3.6021537530877445</c:v>
                </c:pt>
                <c:pt idx="581">
                  <c:v>-59.668464771863803</c:v>
                </c:pt>
                <c:pt idx="582">
                  <c:v>-4.0227885698578447</c:v>
                </c:pt>
                <c:pt idx="583">
                  <c:v>2.2355410132781239</c:v>
                </c:pt>
                <c:pt idx="584">
                  <c:v>-1.9004344337020584</c:v>
                </c:pt>
                <c:pt idx="585">
                  <c:v>2.1548088610444296</c:v>
                </c:pt>
                <c:pt idx="586">
                  <c:v>-3.6021537534149441</c:v>
                </c:pt>
                <c:pt idx="587">
                  <c:v>59.668464771789161</c:v>
                </c:pt>
                <c:pt idx="588">
                  <c:v>4.0227885702822448</c:v>
                </c:pt>
                <c:pt idx="589">
                  <c:v>-2.2355410135496037</c:v>
                </c:pt>
                <c:pt idx="590">
                  <c:v>1.9004344338245327</c:v>
                </c:pt>
                <c:pt idx="591">
                  <c:v>-2.1548088612865062</c:v>
                </c:pt>
                <c:pt idx="592">
                  <c:v>3.602153753690267</c:v>
                </c:pt>
                <c:pt idx="593">
                  <c:v>-59.668464771736453</c:v>
                </c:pt>
                <c:pt idx="594">
                  <c:v>-4.0227885706147894</c:v>
                </c:pt>
                <c:pt idx="595">
                  <c:v>2.235541013685066</c:v>
                </c:pt>
                <c:pt idx="596">
                  <c:v>-1.9004344339118102</c:v>
                </c:pt>
                <c:pt idx="597">
                  <c:v>2.1548088614156438</c:v>
                </c:pt>
                <c:pt idx="598">
                  <c:v>-3.6021537539463946</c:v>
                </c:pt>
                <c:pt idx="599">
                  <c:v>59.668464771660659</c:v>
                </c:pt>
                <c:pt idx="600">
                  <c:v>4.022788571022005</c:v>
                </c:pt>
                <c:pt idx="601">
                  <c:v>-2.2355410139565421</c:v>
                </c:pt>
                <c:pt idx="602">
                  <c:v>1.9004344341791961</c:v>
                </c:pt>
                <c:pt idx="603">
                  <c:v>-2.1548088616577132</c:v>
                </c:pt>
                <c:pt idx="604">
                  <c:v>3.6021537542735942</c:v>
                </c:pt>
                <c:pt idx="605">
                  <c:v>-59.668464771607944</c:v>
                </c:pt>
                <c:pt idx="606">
                  <c:v>-4.0227885713545515</c:v>
                </c:pt>
                <c:pt idx="607">
                  <c:v>2.2355410141229237</c:v>
                </c:pt>
                <c:pt idx="608">
                  <c:v>-1.9004344343028479</c:v>
                </c:pt>
                <c:pt idx="609">
                  <c:v>2.1548088618328176</c:v>
                </c:pt>
                <c:pt idx="610">
                  <c:v>-3.6021537545489117</c:v>
                </c:pt>
                <c:pt idx="611">
                  <c:v>59.66846477155638</c:v>
                </c:pt>
                <c:pt idx="612">
                  <c:v>4.0227885716870979</c:v>
                </c:pt>
                <c:pt idx="613">
                  <c:v>-2.2355410143944061</c:v>
                </c:pt>
                <c:pt idx="614">
                  <c:v>1.9004344345702342</c:v>
                </c:pt>
                <c:pt idx="615">
                  <c:v>-2.1548088620748924</c:v>
                </c:pt>
                <c:pt idx="616">
                  <c:v>3.6021537548761149</c:v>
                </c:pt>
                <c:pt idx="617">
                  <c:v>-59.668464771480586</c:v>
                </c:pt>
                <c:pt idx="618">
                  <c:v>-4.0227885721114998</c:v>
                </c:pt>
                <c:pt idx="619">
                  <c:v>2.2355410145298658</c:v>
                </c:pt>
                <c:pt idx="620">
                  <c:v>-1.9004344346575106</c:v>
                </c:pt>
                <c:pt idx="621">
                  <c:v>2.1548088622040265</c:v>
                </c:pt>
                <c:pt idx="622">
                  <c:v>-3.6021537552771559</c:v>
                </c:pt>
                <c:pt idx="623">
                  <c:v>59.668464771427864</c:v>
                </c:pt>
                <c:pt idx="624">
                  <c:v>4.0227885724268599</c:v>
                </c:pt>
                <c:pt idx="625">
                  <c:v>-2.2355410146653272</c:v>
                </c:pt>
                <c:pt idx="626">
                  <c:v>1.9004344347811633</c:v>
                </c:pt>
                <c:pt idx="627">
                  <c:v>-2.1548088624461013</c:v>
                </c:pt>
                <c:pt idx="628">
                  <c:v>3.6021537556043555</c:v>
                </c:pt>
                <c:pt idx="629">
                  <c:v>-59.668464771352077</c:v>
                </c:pt>
                <c:pt idx="630">
                  <c:v>-4.02278857285126</c:v>
                </c:pt>
                <c:pt idx="631">
                  <c:v>2.2355410149677271</c:v>
                </c:pt>
                <c:pt idx="632">
                  <c:v>-1.9004344350485489</c:v>
                </c:pt>
                <c:pt idx="633">
                  <c:v>2.1548088626073199</c:v>
                </c:pt>
                <c:pt idx="634">
                  <c:v>-3.6021537558796712</c:v>
                </c:pt>
                <c:pt idx="635">
                  <c:v>59.668464771300521</c:v>
                </c:pt>
                <c:pt idx="636">
                  <c:v>4.0227885731838082</c:v>
                </c:pt>
                <c:pt idx="637">
                  <c:v>-2.2355410151031903</c:v>
                </c:pt>
                <c:pt idx="638">
                  <c:v>1.9004344351722005</c:v>
                </c:pt>
                <c:pt idx="639">
                  <c:v>-2.1548088627364557</c:v>
                </c:pt>
                <c:pt idx="640">
                  <c:v>3.6021537562068744</c:v>
                </c:pt>
                <c:pt idx="641">
                  <c:v>-59.668464771210843</c:v>
                </c:pt>
                <c:pt idx="642">
                  <c:v>-4.0227885736082047</c:v>
                </c:pt>
                <c:pt idx="643">
                  <c:v>2.2355410153746691</c:v>
                </c:pt>
                <c:pt idx="644">
                  <c:v>-1.9004344354032114</c:v>
                </c:pt>
                <c:pt idx="645">
                  <c:v>2.1548088629785251</c:v>
                </c:pt>
                <c:pt idx="646">
                  <c:v>-3.6021537564630002</c:v>
                </c:pt>
                <c:pt idx="647">
                  <c:v>59.668464771158114</c:v>
                </c:pt>
                <c:pt idx="648">
                  <c:v>4.0227885739235685</c:v>
                </c:pt>
                <c:pt idx="649">
                  <c:v>-2.235541015510127</c:v>
                </c:pt>
                <c:pt idx="650">
                  <c:v>1.9004344355268639</c:v>
                </c:pt>
                <c:pt idx="651">
                  <c:v>-2.1548088631076663</c:v>
                </c:pt>
                <c:pt idx="652">
                  <c:v>3.6021537567383231</c:v>
                </c:pt>
                <c:pt idx="653">
                  <c:v>-59.668464771105405</c:v>
                </c:pt>
                <c:pt idx="654">
                  <c:v>-4.0227885744928784</c:v>
                </c:pt>
                <c:pt idx="655">
                  <c:v>2.2355410158125304</c:v>
                </c:pt>
                <c:pt idx="656">
                  <c:v>-1.9004344357942493</c:v>
                </c:pt>
                <c:pt idx="657">
                  <c:v>2.1548088633818203</c:v>
                </c:pt>
                <c:pt idx="658">
                  <c:v>-3.6021537570655227</c:v>
                </c:pt>
                <c:pt idx="659">
                  <c:v>59.66846477103077</c:v>
                </c:pt>
                <c:pt idx="660">
                  <c:v>4.0227885748254248</c:v>
                </c:pt>
                <c:pt idx="661">
                  <c:v>-2.2355410159479927</c:v>
                </c:pt>
                <c:pt idx="662">
                  <c:v>1.9004344359179015</c:v>
                </c:pt>
                <c:pt idx="663">
                  <c:v>-2.1548088635109544</c:v>
                </c:pt>
                <c:pt idx="664">
                  <c:v>3.6021537573408402</c:v>
                </c:pt>
                <c:pt idx="665">
                  <c:v>-59.668464770978048</c:v>
                </c:pt>
                <c:pt idx="666">
                  <c:v>-4.0227885751579713</c:v>
                </c:pt>
                <c:pt idx="667">
                  <c:v>2.2355410160834506</c:v>
                </c:pt>
                <c:pt idx="668">
                  <c:v>-1.9004344361489123</c:v>
                </c:pt>
                <c:pt idx="669">
                  <c:v>2.1548088637530292</c:v>
                </c:pt>
                <c:pt idx="670">
                  <c:v>-3.6021537576488516</c:v>
                </c:pt>
                <c:pt idx="671">
                  <c:v>59.668464770902247</c:v>
                </c:pt>
                <c:pt idx="672">
                  <c:v>4.0227885755651869</c:v>
                </c:pt>
                <c:pt idx="673">
                  <c:v>-2.235541016341049</c:v>
                </c:pt>
                <c:pt idx="674">
                  <c:v>1.9004344362725645</c:v>
                </c:pt>
                <c:pt idx="675">
                  <c:v>-2.1548088638821667</c:v>
                </c:pt>
                <c:pt idx="676">
                  <c:v>3.6021537579241709</c:v>
                </c:pt>
                <c:pt idx="677">
                  <c:v>-59.668464770849539</c:v>
                </c:pt>
                <c:pt idx="678">
                  <c:v>-4.0227885758977333</c:v>
                </c:pt>
                <c:pt idx="679">
                  <c:v>2.2355410164765086</c:v>
                </c:pt>
                <c:pt idx="680">
                  <c:v>-1.9004344363962167</c:v>
                </c:pt>
                <c:pt idx="681">
                  <c:v>2.1548088641563226</c:v>
                </c:pt>
                <c:pt idx="682">
                  <c:v>-3.6021537582513705</c:v>
                </c:pt>
                <c:pt idx="683">
                  <c:v>59.668464770774897</c:v>
                </c:pt>
                <c:pt idx="684">
                  <c:v>4.0227885763221281</c:v>
                </c:pt>
                <c:pt idx="685">
                  <c:v>-2.2355410167789067</c:v>
                </c:pt>
                <c:pt idx="686">
                  <c:v>1.9004344365186912</c:v>
                </c:pt>
                <c:pt idx="687">
                  <c:v>-2.1548088642854548</c:v>
                </c:pt>
                <c:pt idx="688">
                  <c:v>3.6021537585266916</c:v>
                </c:pt>
                <c:pt idx="689">
                  <c:v>-59.668464770722181</c:v>
                </c:pt>
                <c:pt idx="690">
                  <c:v>-4.0227885766546798</c:v>
                </c:pt>
                <c:pt idx="691">
                  <c:v>2.2355410169143735</c:v>
                </c:pt>
                <c:pt idx="692">
                  <c:v>-1.9004344366059682</c:v>
                </c:pt>
                <c:pt idx="693">
                  <c:v>2.1548088644145942</c:v>
                </c:pt>
                <c:pt idx="694">
                  <c:v>-3.6021537587828192</c:v>
                </c:pt>
                <c:pt idx="695">
                  <c:v>59.668464770646388</c:v>
                </c:pt>
                <c:pt idx="696">
                  <c:v>4.0227885770618936</c:v>
                </c:pt>
                <c:pt idx="697">
                  <c:v>-2.2355410171858496</c:v>
                </c:pt>
                <c:pt idx="698">
                  <c:v>1.9004344368733541</c:v>
                </c:pt>
                <c:pt idx="699">
                  <c:v>-2.154808864670553</c:v>
                </c:pt>
                <c:pt idx="700">
                  <c:v>3.6021537591100223</c:v>
                </c:pt>
                <c:pt idx="701">
                  <c:v>-59.668464770593658</c:v>
                </c:pt>
                <c:pt idx="702">
                  <c:v>-4.0227885773944401</c:v>
                </c:pt>
                <c:pt idx="703">
                  <c:v>2.2355410173213119</c:v>
                </c:pt>
                <c:pt idx="704">
                  <c:v>-1.9004344369970059</c:v>
                </c:pt>
                <c:pt idx="705">
                  <c:v>2.1548088648317716</c:v>
                </c:pt>
                <c:pt idx="706">
                  <c:v>-3.6021537593853381</c:v>
                </c:pt>
                <c:pt idx="707">
                  <c:v>59.668464770542101</c:v>
                </c:pt>
                <c:pt idx="708">
                  <c:v>4.0227885778188384</c:v>
                </c:pt>
                <c:pt idx="709">
                  <c:v>-2.2355410176237092</c:v>
                </c:pt>
                <c:pt idx="710">
                  <c:v>1.9004344372643918</c:v>
                </c:pt>
                <c:pt idx="711">
                  <c:v>-2.1548088650738464</c:v>
                </c:pt>
                <c:pt idx="712">
                  <c:v>3.6021537597125395</c:v>
                </c:pt>
                <c:pt idx="713">
                  <c:v>-59.668464770466315</c:v>
                </c:pt>
                <c:pt idx="714">
                  <c:v>-4.0227885781513866</c:v>
                </c:pt>
                <c:pt idx="715">
                  <c:v>2.2355410177591732</c:v>
                </c:pt>
                <c:pt idx="716">
                  <c:v>-1.9004344373516688</c:v>
                </c:pt>
                <c:pt idx="717">
                  <c:v>2.1548088652029804</c:v>
                </c:pt>
                <c:pt idx="718">
                  <c:v>-3.6021537601135769</c:v>
                </c:pt>
                <c:pt idx="719">
                  <c:v>59.668464770413593</c:v>
                </c:pt>
                <c:pt idx="720">
                  <c:v>4.0227885784667503</c:v>
                </c:pt>
                <c:pt idx="721">
                  <c:v>-2.2355410178946356</c:v>
                </c:pt>
                <c:pt idx="722">
                  <c:v>1.900434437619055</c:v>
                </c:pt>
                <c:pt idx="723">
                  <c:v>-2.1548088654450552</c:v>
                </c:pt>
                <c:pt idx="724">
                  <c:v>3.6021537604407801</c:v>
                </c:pt>
                <c:pt idx="725">
                  <c:v>-59.668464770337799</c:v>
                </c:pt>
                <c:pt idx="726">
                  <c:v>-4.0227885788911468</c:v>
                </c:pt>
                <c:pt idx="727">
                  <c:v>2.23554101816611</c:v>
                </c:pt>
                <c:pt idx="728">
                  <c:v>-1.9004344377427071</c:v>
                </c:pt>
                <c:pt idx="729">
                  <c:v>2.1548088656062738</c:v>
                </c:pt>
                <c:pt idx="730">
                  <c:v>-3.6021537607160958</c:v>
                </c:pt>
                <c:pt idx="731">
                  <c:v>59.668464770272351</c:v>
                </c:pt>
                <c:pt idx="732">
                  <c:v>4.022788579223695</c:v>
                </c:pt>
                <c:pt idx="733">
                  <c:v>-2.2355410183324977</c:v>
                </c:pt>
                <c:pt idx="734">
                  <c:v>1.9004344378663593</c:v>
                </c:pt>
                <c:pt idx="735">
                  <c:v>-2.1548088657354061</c:v>
                </c:pt>
                <c:pt idx="736">
                  <c:v>3.602153761043299</c:v>
                </c:pt>
                <c:pt idx="737">
                  <c:v>-59.668464770196564</c:v>
                </c:pt>
                <c:pt idx="738">
                  <c:v>-4.0227885796480933</c:v>
                </c:pt>
                <c:pt idx="739">
                  <c:v>2.2355410186039748</c:v>
                </c:pt>
                <c:pt idx="740">
                  <c:v>-1.9004344380973697</c:v>
                </c:pt>
                <c:pt idx="741">
                  <c:v>2.1548088659774827</c:v>
                </c:pt>
                <c:pt idx="742">
                  <c:v>-3.6021537612994265</c:v>
                </c:pt>
                <c:pt idx="743">
                  <c:v>59.668464770143856</c:v>
                </c:pt>
                <c:pt idx="744">
                  <c:v>4.0227885799634553</c:v>
                </c:pt>
                <c:pt idx="745">
                  <c:v>-2.2355410187394344</c:v>
                </c:pt>
                <c:pt idx="746">
                  <c:v>1.9004344382210221</c:v>
                </c:pt>
                <c:pt idx="747">
                  <c:v>-2.1548088661066203</c:v>
                </c:pt>
                <c:pt idx="748">
                  <c:v>3.6021537615747476</c:v>
                </c:pt>
                <c:pt idx="749">
                  <c:v>-59.668464770068049</c:v>
                </c:pt>
                <c:pt idx="750">
                  <c:v>-4.0227885805327688</c:v>
                </c:pt>
                <c:pt idx="751">
                  <c:v>2.2355410190109097</c:v>
                </c:pt>
                <c:pt idx="752">
                  <c:v>-1.9004344384884082</c:v>
                </c:pt>
                <c:pt idx="753">
                  <c:v>2.1548088663807761</c:v>
                </c:pt>
                <c:pt idx="754">
                  <c:v>-3.6021537619019508</c:v>
                </c:pt>
                <c:pt idx="755">
                  <c:v>59.668464770016485</c:v>
                </c:pt>
                <c:pt idx="756">
                  <c:v>4.0227885808653134</c:v>
                </c:pt>
                <c:pt idx="757">
                  <c:v>-2.2355410191772993</c:v>
                </c:pt>
                <c:pt idx="758">
                  <c:v>1.9004344386120595</c:v>
                </c:pt>
                <c:pt idx="759">
                  <c:v>-2.1548088665099101</c:v>
                </c:pt>
                <c:pt idx="760">
                  <c:v>3.6021537621772666</c:v>
                </c:pt>
                <c:pt idx="761">
                  <c:v>-59.668464769963776</c:v>
                </c:pt>
                <c:pt idx="762">
                  <c:v>-4.0227885811978616</c:v>
                </c:pt>
                <c:pt idx="763">
                  <c:v>2.2355410194348915</c:v>
                </c:pt>
                <c:pt idx="764">
                  <c:v>-1.9004344388430705</c:v>
                </c:pt>
                <c:pt idx="765">
                  <c:v>2.1548088667519849</c:v>
                </c:pt>
                <c:pt idx="766">
                  <c:v>-3.6021537624852762</c:v>
                </c:pt>
                <c:pt idx="767">
                  <c:v>59.668464769887976</c:v>
                </c:pt>
                <c:pt idx="768">
                  <c:v>4.0227885816050772</c:v>
                </c:pt>
                <c:pt idx="769">
                  <c:v>-2.2355410195703502</c:v>
                </c:pt>
                <c:pt idx="770">
                  <c:v>1.9004344389667231</c:v>
                </c:pt>
                <c:pt idx="771">
                  <c:v>-2.1548088668811225</c:v>
                </c:pt>
                <c:pt idx="772">
                  <c:v>3.6021537627605955</c:v>
                </c:pt>
                <c:pt idx="773">
                  <c:v>-59.668464769835268</c:v>
                </c:pt>
                <c:pt idx="774">
                  <c:v>-4.0227885819376219</c:v>
                </c:pt>
                <c:pt idx="775">
                  <c:v>2.2355410197058125</c:v>
                </c:pt>
                <c:pt idx="776">
                  <c:v>-1.9004344390903749</c:v>
                </c:pt>
                <c:pt idx="777">
                  <c:v>2.1548088671552783</c:v>
                </c:pt>
                <c:pt idx="778">
                  <c:v>-3.6021537630877987</c:v>
                </c:pt>
                <c:pt idx="779">
                  <c:v>59.668464769760625</c:v>
                </c:pt>
                <c:pt idx="780">
                  <c:v>4.022788582362022</c:v>
                </c:pt>
                <c:pt idx="781">
                  <c:v>-2.2355410200082115</c:v>
                </c:pt>
                <c:pt idx="782">
                  <c:v>1.9004344392128498</c:v>
                </c:pt>
                <c:pt idx="783">
                  <c:v>-2.1548088672844106</c:v>
                </c:pt>
                <c:pt idx="784">
                  <c:v>3.6021537633631144</c:v>
                </c:pt>
                <c:pt idx="785">
                  <c:v>-59.66846476970791</c:v>
                </c:pt>
                <c:pt idx="786">
                  <c:v>-4.0227885826945684</c:v>
                </c:pt>
                <c:pt idx="787">
                  <c:v>2.2355410201436738</c:v>
                </c:pt>
                <c:pt idx="788">
                  <c:v>-1.9004344393365018</c:v>
                </c:pt>
                <c:pt idx="789">
                  <c:v>2.1548088674135499</c:v>
                </c:pt>
                <c:pt idx="790">
                  <c:v>-3.6021537636711241</c:v>
                </c:pt>
                <c:pt idx="791">
                  <c:v>59.668464769632109</c:v>
                </c:pt>
                <c:pt idx="792">
                  <c:v>4.022788583101784</c:v>
                </c:pt>
                <c:pt idx="793">
                  <c:v>-2.2355410204151518</c:v>
                </c:pt>
                <c:pt idx="794">
                  <c:v>1.9004344395675126</c:v>
                </c:pt>
                <c:pt idx="795">
                  <c:v>-2.154808867669507</c:v>
                </c:pt>
                <c:pt idx="796">
                  <c:v>3.6021537639464434</c:v>
                </c:pt>
                <c:pt idx="797">
                  <c:v>-59.668464769579401</c:v>
                </c:pt>
                <c:pt idx="798">
                  <c:v>-4.0227885834343304</c:v>
                </c:pt>
                <c:pt idx="799">
                  <c:v>2.2355410205506123</c:v>
                </c:pt>
                <c:pt idx="800">
                  <c:v>-1.9004344396911645</c:v>
                </c:pt>
                <c:pt idx="801">
                  <c:v>2.154808867830722</c:v>
                </c:pt>
                <c:pt idx="802">
                  <c:v>-3.6021537642217663</c:v>
                </c:pt>
                <c:pt idx="803">
                  <c:v>59.668464769527837</c:v>
                </c:pt>
                <c:pt idx="804">
                  <c:v>4.0227885838587252</c:v>
                </c:pt>
                <c:pt idx="805">
                  <c:v>-2.2355410208530131</c:v>
                </c:pt>
                <c:pt idx="806">
                  <c:v>1.90043443995855</c:v>
                </c:pt>
                <c:pt idx="807">
                  <c:v>-2.1548088680727968</c:v>
                </c:pt>
                <c:pt idx="808">
                  <c:v>3.6021537646938722</c:v>
                </c:pt>
                <c:pt idx="809">
                  <c:v>-59.668464769452036</c:v>
                </c:pt>
                <c:pt idx="810">
                  <c:v>-4.0227885841912769</c:v>
                </c:pt>
                <c:pt idx="811">
                  <c:v>2.2355410209884763</c:v>
                </c:pt>
                <c:pt idx="812">
                  <c:v>-1.9004344400822029</c:v>
                </c:pt>
                <c:pt idx="813">
                  <c:v>2.1548088682019344</c:v>
                </c:pt>
                <c:pt idx="814">
                  <c:v>-3.6021537649500033</c:v>
                </c:pt>
                <c:pt idx="815">
                  <c:v>59.668464769399321</c:v>
                </c:pt>
                <c:pt idx="816">
                  <c:v>4.0227885845066336</c:v>
                </c:pt>
                <c:pt idx="817">
                  <c:v>-2.2355410212599516</c:v>
                </c:pt>
                <c:pt idx="818">
                  <c:v>1.9004344403132132</c:v>
                </c:pt>
                <c:pt idx="819">
                  <c:v>-2.1548088684440092</c:v>
                </c:pt>
                <c:pt idx="820">
                  <c:v>3.6021537652772029</c:v>
                </c:pt>
                <c:pt idx="821">
                  <c:v>-59.668464769323528</c:v>
                </c:pt>
                <c:pt idx="822">
                  <c:v>-4.0227885849310372</c:v>
                </c:pt>
                <c:pt idx="823">
                  <c:v>2.2355410213954148</c:v>
                </c:pt>
                <c:pt idx="824">
                  <c:v>-1.9004344404368649</c:v>
                </c:pt>
                <c:pt idx="825">
                  <c:v>2.1548088686052242</c:v>
                </c:pt>
                <c:pt idx="826">
                  <c:v>-3.602153765552524</c:v>
                </c:pt>
                <c:pt idx="827">
                  <c:v>59.66846476925808</c:v>
                </c:pt>
                <c:pt idx="828">
                  <c:v>4.0227885852635854</c:v>
                </c:pt>
                <c:pt idx="829">
                  <c:v>-2.2355410215617999</c:v>
                </c:pt>
                <c:pt idx="830">
                  <c:v>1.9004344405605176</c:v>
                </c:pt>
                <c:pt idx="831">
                  <c:v>-2.1548088688472991</c:v>
                </c:pt>
                <c:pt idx="832">
                  <c:v>3.6021537658797236</c:v>
                </c:pt>
                <c:pt idx="833">
                  <c:v>-59.668464769182286</c:v>
                </c:pt>
                <c:pt idx="834">
                  <c:v>-4.0227885856879801</c:v>
                </c:pt>
                <c:pt idx="835">
                  <c:v>2.2355410218332761</c:v>
                </c:pt>
                <c:pt idx="836">
                  <c:v>-1.9004344408279032</c:v>
                </c:pt>
                <c:pt idx="837">
                  <c:v>2.1548088689764366</c:v>
                </c:pt>
                <c:pt idx="838">
                  <c:v>-3.6021537661358547</c:v>
                </c:pt>
                <c:pt idx="839">
                  <c:v>59.668464769129571</c:v>
                </c:pt>
                <c:pt idx="840">
                  <c:v>4.0227885861482537</c:v>
                </c:pt>
                <c:pt idx="841">
                  <c:v>-2.2355410219687384</c:v>
                </c:pt>
                <c:pt idx="842">
                  <c:v>1.9004344409151803</c:v>
                </c:pt>
                <c:pt idx="843">
                  <c:v>-2.1548088691055742</c:v>
                </c:pt>
                <c:pt idx="844">
                  <c:v>3.6021537664111705</c:v>
                </c:pt>
                <c:pt idx="845">
                  <c:v>-59.66846476905377</c:v>
                </c:pt>
                <c:pt idx="846">
                  <c:v>-4.022788586572652</c:v>
                </c:pt>
                <c:pt idx="847">
                  <c:v>2.2355410222402128</c:v>
                </c:pt>
                <c:pt idx="848">
                  <c:v>-1.9004344411825658</c:v>
                </c:pt>
                <c:pt idx="849">
                  <c:v>2.1548088693797265</c:v>
                </c:pt>
                <c:pt idx="850">
                  <c:v>-3.6021537667383718</c:v>
                </c:pt>
                <c:pt idx="851">
                  <c:v>59.668464769002213</c:v>
                </c:pt>
                <c:pt idx="852">
                  <c:v>4.0227885869052002</c:v>
                </c:pt>
                <c:pt idx="853">
                  <c:v>-2.2355410224065997</c:v>
                </c:pt>
                <c:pt idx="854">
                  <c:v>1.900434441306218</c:v>
                </c:pt>
                <c:pt idx="855">
                  <c:v>-2.1548088695088623</c:v>
                </c:pt>
                <c:pt idx="856">
                  <c:v>3.6021537670136912</c:v>
                </c:pt>
                <c:pt idx="857">
                  <c:v>-59.668464768949498</c:v>
                </c:pt>
                <c:pt idx="858">
                  <c:v>-4.0227885873296021</c:v>
                </c:pt>
                <c:pt idx="859">
                  <c:v>2.2355410226641936</c:v>
                </c:pt>
                <c:pt idx="860">
                  <c:v>-1.9004344415736036</c:v>
                </c:pt>
                <c:pt idx="861">
                  <c:v>2.1548088697509389</c:v>
                </c:pt>
                <c:pt idx="862">
                  <c:v>-3.6021537673217026</c:v>
                </c:pt>
                <c:pt idx="863">
                  <c:v>59.668464768873704</c:v>
                </c:pt>
                <c:pt idx="864">
                  <c:v>4.0227885876449641</c:v>
                </c:pt>
                <c:pt idx="865">
                  <c:v>-2.2355410227996542</c:v>
                </c:pt>
                <c:pt idx="866">
                  <c:v>1.9004344416608809</c:v>
                </c:pt>
                <c:pt idx="867">
                  <c:v>-2.1548088698800765</c:v>
                </c:pt>
                <c:pt idx="868">
                  <c:v>3.6021537675970201</c:v>
                </c:pt>
                <c:pt idx="869">
                  <c:v>-59.668464768820982</c:v>
                </c:pt>
                <c:pt idx="870">
                  <c:v>-4.0227885879775087</c:v>
                </c:pt>
                <c:pt idx="871">
                  <c:v>2.2355410229351156</c:v>
                </c:pt>
                <c:pt idx="872">
                  <c:v>-1.9004344417833563</c:v>
                </c:pt>
                <c:pt idx="873">
                  <c:v>2.1548088701542305</c:v>
                </c:pt>
                <c:pt idx="874">
                  <c:v>-3.6021537679242197</c:v>
                </c:pt>
                <c:pt idx="875">
                  <c:v>59.668464768746347</c:v>
                </c:pt>
                <c:pt idx="876">
                  <c:v>4.0227885884019106</c:v>
                </c:pt>
                <c:pt idx="877">
                  <c:v>-2.2355410232375172</c:v>
                </c:pt>
                <c:pt idx="878">
                  <c:v>1.9004344419070078</c:v>
                </c:pt>
                <c:pt idx="879">
                  <c:v>-2.1548088702833663</c:v>
                </c:pt>
                <c:pt idx="880">
                  <c:v>3.6021537681995426</c:v>
                </c:pt>
                <c:pt idx="881">
                  <c:v>-59.668464768693639</c:v>
                </c:pt>
                <c:pt idx="882">
                  <c:v>-4.0227885887344534</c:v>
                </c:pt>
                <c:pt idx="883">
                  <c:v>2.2355410233729787</c:v>
                </c:pt>
                <c:pt idx="884">
                  <c:v>-1.9004344420306605</c:v>
                </c:pt>
                <c:pt idx="885">
                  <c:v>2.1548088705254411</c:v>
                </c:pt>
                <c:pt idx="886">
                  <c:v>-3.6021537685075504</c:v>
                </c:pt>
                <c:pt idx="887">
                  <c:v>59.668464768617831</c:v>
                </c:pt>
                <c:pt idx="888">
                  <c:v>4.022788589141669</c:v>
                </c:pt>
                <c:pt idx="889">
                  <c:v>-2.2355410236444548</c:v>
                </c:pt>
                <c:pt idx="890">
                  <c:v>1.9004344422616708</c:v>
                </c:pt>
                <c:pt idx="891">
                  <c:v>-2.1548088706684592</c:v>
                </c:pt>
                <c:pt idx="892">
                  <c:v>3.602153768782868</c:v>
                </c:pt>
                <c:pt idx="893">
                  <c:v>-59.668464768565116</c:v>
                </c:pt>
                <c:pt idx="894">
                  <c:v>-4.022788589474219</c:v>
                </c:pt>
                <c:pt idx="895">
                  <c:v>2.2355410237799154</c:v>
                </c:pt>
                <c:pt idx="896">
                  <c:v>-1.9004344423853226</c:v>
                </c:pt>
                <c:pt idx="897">
                  <c:v>2.154808870797595</c:v>
                </c:pt>
                <c:pt idx="898">
                  <c:v>-3.6021537690581908</c:v>
                </c:pt>
                <c:pt idx="899">
                  <c:v>59.66846476849048</c:v>
                </c:pt>
                <c:pt idx="900">
                  <c:v>4.0227885898986155</c:v>
                </c:pt>
                <c:pt idx="901">
                  <c:v>-2.2355410240823206</c:v>
                </c:pt>
                <c:pt idx="902">
                  <c:v>1.9004344426527089</c:v>
                </c:pt>
                <c:pt idx="903">
                  <c:v>-2.1548088710717508</c:v>
                </c:pt>
                <c:pt idx="904">
                  <c:v>3.6021537695303003</c:v>
                </c:pt>
                <c:pt idx="905">
                  <c:v>-59.668464768437765</c:v>
                </c:pt>
                <c:pt idx="906">
                  <c:v>-4.0227885902311602</c:v>
                </c:pt>
                <c:pt idx="907">
                  <c:v>2.2355410242177784</c:v>
                </c:pt>
                <c:pt idx="908">
                  <c:v>-1.9004344427763606</c:v>
                </c:pt>
                <c:pt idx="909">
                  <c:v>2.1548088712008848</c:v>
                </c:pt>
                <c:pt idx="910">
                  <c:v>-3.6021537697864314</c:v>
                </c:pt>
                <c:pt idx="911">
                  <c:v>59.66846476838505</c:v>
                </c:pt>
                <c:pt idx="912">
                  <c:v>4.0227885905465275</c:v>
                </c:pt>
                <c:pt idx="913">
                  <c:v>-2.2355410244892555</c:v>
                </c:pt>
                <c:pt idx="914">
                  <c:v>1.9004344430073719</c:v>
                </c:pt>
                <c:pt idx="915">
                  <c:v>-2.1548088714429632</c:v>
                </c:pt>
                <c:pt idx="916">
                  <c:v>3.6021537701136275</c:v>
                </c:pt>
                <c:pt idx="917">
                  <c:v>-59.668464768295365</c:v>
                </c:pt>
                <c:pt idx="918">
                  <c:v>-4.0227885909709276</c:v>
                </c:pt>
                <c:pt idx="919">
                  <c:v>2.2355410246247169</c:v>
                </c:pt>
                <c:pt idx="920">
                  <c:v>-1.9004344431310236</c:v>
                </c:pt>
                <c:pt idx="921">
                  <c:v>2.1548088715720972</c:v>
                </c:pt>
                <c:pt idx="922">
                  <c:v>-3.6021537703889468</c:v>
                </c:pt>
                <c:pt idx="923">
                  <c:v>59.668464768243808</c:v>
                </c:pt>
                <c:pt idx="924">
                  <c:v>4.022788591303474</c:v>
                </c:pt>
                <c:pt idx="925">
                  <c:v>-2.2355410247911047</c:v>
                </c:pt>
                <c:pt idx="926">
                  <c:v>1.9004344433984091</c:v>
                </c:pt>
                <c:pt idx="927">
                  <c:v>-2.1548088718462495</c:v>
                </c:pt>
                <c:pt idx="928">
                  <c:v>3.6021537707161517</c:v>
                </c:pt>
                <c:pt idx="929">
                  <c:v>-59.668464768168008</c:v>
                </c:pt>
                <c:pt idx="930">
                  <c:v>-4.0227885917278741</c:v>
                </c:pt>
                <c:pt idx="931">
                  <c:v>2.23554102506258</c:v>
                </c:pt>
                <c:pt idx="932">
                  <c:v>-1.9004344435220617</c:v>
                </c:pt>
                <c:pt idx="933">
                  <c:v>2.1548088719753871</c:v>
                </c:pt>
                <c:pt idx="934">
                  <c:v>-3.6021537709722722</c:v>
                </c:pt>
                <c:pt idx="935">
                  <c:v>59.6684647681153</c:v>
                </c:pt>
                <c:pt idx="936">
                  <c:v>4.0227885921881423</c:v>
                </c:pt>
                <c:pt idx="937">
                  <c:v>-2.2355410251980414</c:v>
                </c:pt>
                <c:pt idx="938">
                  <c:v>1.9004344436093379</c:v>
                </c:pt>
                <c:pt idx="939">
                  <c:v>-2.1548088721045247</c:v>
                </c:pt>
                <c:pt idx="940">
                  <c:v>3.6021537712994789</c:v>
                </c:pt>
                <c:pt idx="941">
                  <c:v>-59.668464768039499</c:v>
                </c:pt>
                <c:pt idx="942">
                  <c:v>-4.0227885926125424</c:v>
                </c:pt>
                <c:pt idx="943">
                  <c:v>2.235541025469522</c:v>
                </c:pt>
                <c:pt idx="944">
                  <c:v>-1.900434443876724</c:v>
                </c:pt>
                <c:pt idx="945">
                  <c:v>2.1548088723465977</c:v>
                </c:pt>
                <c:pt idx="946">
                  <c:v>-3.6021537715747982</c:v>
                </c:pt>
                <c:pt idx="947">
                  <c:v>59.668464767987942</c:v>
                </c:pt>
                <c:pt idx="948">
                  <c:v>4.0227885929450942</c:v>
                </c:pt>
                <c:pt idx="949">
                  <c:v>-2.2355410256220187</c:v>
                </c:pt>
                <c:pt idx="950">
                  <c:v>1.9004344440003766</c:v>
                </c:pt>
                <c:pt idx="951">
                  <c:v>-2.1548088725078127</c:v>
                </c:pt>
                <c:pt idx="952">
                  <c:v>3.6021537718501158</c:v>
                </c:pt>
                <c:pt idx="953">
                  <c:v>-59.66846476793522</c:v>
                </c:pt>
                <c:pt idx="954">
                  <c:v>-4.0227885933694889</c:v>
                </c:pt>
                <c:pt idx="955">
                  <c:v>2.2355410258935011</c:v>
                </c:pt>
                <c:pt idx="956">
                  <c:v>-1.9004344442677621</c:v>
                </c:pt>
                <c:pt idx="957">
                  <c:v>2.1548088727498911</c:v>
                </c:pt>
                <c:pt idx="958">
                  <c:v>-3.6021537721581272</c:v>
                </c:pt>
                <c:pt idx="959">
                  <c:v>59.668464767859426</c:v>
                </c:pt>
                <c:pt idx="960">
                  <c:v>4.0227885936848509</c:v>
                </c:pt>
                <c:pt idx="961">
                  <c:v>-2.2355410260289617</c:v>
                </c:pt>
                <c:pt idx="962">
                  <c:v>1.9004344443550387</c:v>
                </c:pt>
                <c:pt idx="963">
                  <c:v>-2.1548088728790269</c:v>
                </c:pt>
                <c:pt idx="964">
                  <c:v>3.6021537724334465</c:v>
                </c:pt>
                <c:pt idx="965">
                  <c:v>-59.668464767806711</c:v>
                </c:pt>
                <c:pt idx="966">
                  <c:v>-4.0227885940173973</c:v>
                </c:pt>
                <c:pt idx="967">
                  <c:v>2.2355410263004361</c:v>
                </c:pt>
                <c:pt idx="968">
                  <c:v>-1.9004344444775141</c:v>
                </c:pt>
                <c:pt idx="969">
                  <c:v>2.1548088731210981</c:v>
                </c:pt>
                <c:pt idx="970">
                  <c:v>-3.6021537727606443</c:v>
                </c:pt>
                <c:pt idx="971">
                  <c:v>59.668464767732075</c:v>
                </c:pt>
                <c:pt idx="972">
                  <c:v>4.0227885944417974</c:v>
                </c:pt>
                <c:pt idx="973">
                  <c:v>-2.2355410264668212</c:v>
                </c:pt>
                <c:pt idx="974">
                  <c:v>1.9004344446011658</c:v>
                </c:pt>
                <c:pt idx="975">
                  <c:v>-2.1548088732823167</c:v>
                </c:pt>
                <c:pt idx="976">
                  <c:v>3.6021537730359672</c:v>
                </c:pt>
                <c:pt idx="977">
                  <c:v>-59.668464767679353</c:v>
                </c:pt>
                <c:pt idx="978">
                  <c:v>-4.0227885947743474</c:v>
                </c:pt>
                <c:pt idx="979">
                  <c:v>2.2355410266022862</c:v>
                </c:pt>
                <c:pt idx="980">
                  <c:v>-1.9004344447248185</c:v>
                </c:pt>
                <c:pt idx="981">
                  <c:v>2.1548088735382755</c:v>
                </c:pt>
                <c:pt idx="982">
                  <c:v>-3.602153773343975</c:v>
                </c:pt>
                <c:pt idx="983">
                  <c:v>59.66846476760356</c:v>
                </c:pt>
                <c:pt idx="984">
                  <c:v>4.0227885951815576</c:v>
                </c:pt>
                <c:pt idx="985">
                  <c:v>-2.2355410268737632</c:v>
                </c:pt>
                <c:pt idx="986">
                  <c:v>1.9004344449558292</c:v>
                </c:pt>
                <c:pt idx="987">
                  <c:v>-2.1548088736674149</c:v>
                </c:pt>
                <c:pt idx="988">
                  <c:v>3.6021537736192979</c:v>
                </c:pt>
                <c:pt idx="989">
                  <c:v>-59.668464767550844</c:v>
                </c:pt>
                <c:pt idx="990">
                  <c:v>-4.0227885955141058</c:v>
                </c:pt>
                <c:pt idx="991">
                  <c:v>2.2355410270092229</c:v>
                </c:pt>
                <c:pt idx="992">
                  <c:v>-1.9004344450794812</c:v>
                </c:pt>
                <c:pt idx="993">
                  <c:v>2.154808873796549</c:v>
                </c:pt>
                <c:pt idx="994">
                  <c:v>-3.6021537740914038</c:v>
                </c:pt>
                <c:pt idx="995">
                  <c:v>59.668464767476209</c:v>
                </c:pt>
                <c:pt idx="996">
                  <c:v>4.0227885959385077</c:v>
                </c:pt>
                <c:pt idx="997">
                  <c:v>-2.235541027311621</c:v>
                </c:pt>
                <c:pt idx="998">
                  <c:v>1.9004344453468669</c:v>
                </c:pt>
                <c:pt idx="999">
                  <c:v>-2.1548088740707048</c:v>
                </c:pt>
                <c:pt idx="1000">
                  <c:v>3.6021537743667267</c:v>
                </c:pt>
                <c:pt idx="1001">
                  <c:v>-59.668464767423494</c:v>
                </c:pt>
                <c:pt idx="1002">
                  <c:v>-4.0227885962710506</c:v>
                </c:pt>
                <c:pt idx="1003">
                  <c:v>2.2355410274470877</c:v>
                </c:pt>
                <c:pt idx="1004">
                  <c:v>-1.9004344454705193</c:v>
                </c:pt>
                <c:pt idx="1005">
                  <c:v>2.1548088741998388</c:v>
                </c:pt>
                <c:pt idx="1006">
                  <c:v>-3.6021537746420442</c:v>
                </c:pt>
                <c:pt idx="1007">
                  <c:v>59.668464767370764</c:v>
                </c:pt>
                <c:pt idx="1008">
                  <c:v>4.0227885966782662</c:v>
                </c:pt>
                <c:pt idx="1009">
                  <c:v>-2.2355410277185621</c:v>
                </c:pt>
                <c:pt idx="1010">
                  <c:v>1.9004344457015299</c:v>
                </c:pt>
                <c:pt idx="1011">
                  <c:v>-2.1548088744419154</c:v>
                </c:pt>
                <c:pt idx="1012">
                  <c:v>3.6021537749500556</c:v>
                </c:pt>
                <c:pt idx="1013">
                  <c:v>-59.668464767281094</c:v>
                </c:pt>
                <c:pt idx="1014">
                  <c:v>-4.0227885970108126</c:v>
                </c:pt>
                <c:pt idx="1015">
                  <c:v>2.2355410278540244</c:v>
                </c:pt>
                <c:pt idx="1016">
                  <c:v>-1.9004344458251818</c:v>
                </c:pt>
                <c:pt idx="1017">
                  <c:v>2.1548088745710494</c:v>
                </c:pt>
                <c:pt idx="1018">
                  <c:v>-3.6021537752253714</c:v>
                </c:pt>
                <c:pt idx="1019">
                  <c:v>59.668464767229537</c:v>
                </c:pt>
                <c:pt idx="1020">
                  <c:v>4.022788597343359</c:v>
                </c:pt>
                <c:pt idx="1021">
                  <c:v>-2.2355410280204078</c:v>
                </c:pt>
                <c:pt idx="1022">
                  <c:v>1.900434446092568</c:v>
                </c:pt>
                <c:pt idx="1023">
                  <c:v>-2.1548088748452052</c:v>
                </c:pt>
                <c:pt idx="1024">
                  <c:v>3.6021537755525745</c:v>
                </c:pt>
                <c:pt idx="1025">
                  <c:v>-59.668464767153736</c:v>
                </c:pt>
                <c:pt idx="1026">
                  <c:v>-4.022788597912669</c:v>
                </c:pt>
                <c:pt idx="1027">
                  <c:v>2.2355410282918857</c:v>
                </c:pt>
                <c:pt idx="1028">
                  <c:v>-1.9004344462162197</c:v>
                </c:pt>
                <c:pt idx="1029">
                  <c:v>2.1548088749743428</c:v>
                </c:pt>
                <c:pt idx="1030">
                  <c:v>-3.6021537758278921</c:v>
                </c:pt>
                <c:pt idx="1031">
                  <c:v>59.668464767101014</c:v>
                </c:pt>
                <c:pt idx="1032">
                  <c:v>4.0227885982280327</c:v>
                </c:pt>
                <c:pt idx="1033">
                  <c:v>-2.235541028427348</c:v>
                </c:pt>
                <c:pt idx="1034">
                  <c:v>1.9004344463034966</c:v>
                </c:pt>
                <c:pt idx="1035">
                  <c:v>-2.1548088752164176</c:v>
                </c:pt>
                <c:pt idx="1036">
                  <c:v>3.6021537761359035</c:v>
                </c:pt>
                <c:pt idx="1037">
                  <c:v>-59.668464767025228</c:v>
                </c:pt>
                <c:pt idx="1038">
                  <c:v>-4.0227885986524328</c:v>
                </c:pt>
                <c:pt idx="1039">
                  <c:v>2.2355410286988242</c:v>
                </c:pt>
                <c:pt idx="1040">
                  <c:v>-1.9004344465708825</c:v>
                </c:pt>
                <c:pt idx="1041">
                  <c:v>2.1548088753455534</c:v>
                </c:pt>
                <c:pt idx="1042">
                  <c:v>-3.6021537764112228</c:v>
                </c:pt>
                <c:pt idx="1043">
                  <c:v>59.668464766973671</c:v>
                </c:pt>
                <c:pt idx="1044">
                  <c:v>4.0227885989849739</c:v>
                </c:pt>
                <c:pt idx="1045">
                  <c:v>-2.2355410288513271</c:v>
                </c:pt>
                <c:pt idx="1046">
                  <c:v>1.9004344466945347</c:v>
                </c:pt>
                <c:pt idx="1047">
                  <c:v>-2.1548088755067702</c:v>
                </c:pt>
                <c:pt idx="1048">
                  <c:v>3.6021537766865421</c:v>
                </c:pt>
                <c:pt idx="1049">
                  <c:v>-59.66846476689787</c:v>
                </c:pt>
                <c:pt idx="1050">
                  <c:v>-4.0227885994093775</c:v>
                </c:pt>
                <c:pt idx="1051">
                  <c:v>2.2355410291228033</c:v>
                </c:pt>
                <c:pt idx="1052">
                  <c:v>-1.9004344469619208</c:v>
                </c:pt>
                <c:pt idx="1053">
                  <c:v>2.1548088757488433</c:v>
                </c:pt>
                <c:pt idx="1054">
                  <c:v>-3.6021537770137435</c:v>
                </c:pt>
                <c:pt idx="1055">
                  <c:v>59.668464766845155</c:v>
                </c:pt>
                <c:pt idx="1056">
                  <c:v>4.0227885997247395</c:v>
                </c:pt>
                <c:pt idx="1057">
                  <c:v>-2.2355410292582647</c:v>
                </c:pt>
                <c:pt idx="1058">
                  <c:v>1.9004344469042862</c:v>
                </c:pt>
                <c:pt idx="1059">
                  <c:v>-2.1548088758779809</c:v>
                </c:pt>
                <c:pt idx="1060">
                  <c:v>3.6021537772698675</c:v>
                </c:pt>
                <c:pt idx="1061">
                  <c:v>-59.668464766792439</c:v>
                </c:pt>
                <c:pt idx="1062">
                  <c:v>-4.0227886000572859</c:v>
                </c:pt>
                <c:pt idx="1063">
                  <c:v>2.2355410295297418</c:v>
                </c:pt>
                <c:pt idx="1064">
                  <c:v>-1.9004344471716723</c:v>
                </c:pt>
                <c:pt idx="1065">
                  <c:v>2.1548088761200521</c:v>
                </c:pt>
                <c:pt idx="1066">
                  <c:v>-3.6021537775970742</c:v>
                </c:pt>
                <c:pt idx="1067">
                  <c:v>59.668464766717797</c:v>
                </c:pt>
                <c:pt idx="1068">
                  <c:v>4.0227886004816877</c:v>
                </c:pt>
                <c:pt idx="1069">
                  <c:v>-2.2355410296961278</c:v>
                </c:pt>
                <c:pt idx="1070">
                  <c:v>1.900434447295325</c:v>
                </c:pt>
                <c:pt idx="1071">
                  <c:v>-2.1548088762812707</c:v>
                </c:pt>
                <c:pt idx="1072">
                  <c:v>3.6021537778723882</c:v>
                </c:pt>
                <c:pt idx="1073">
                  <c:v>-59.668464766665082</c:v>
                </c:pt>
                <c:pt idx="1074">
                  <c:v>-4.0227886008142288</c:v>
                </c:pt>
                <c:pt idx="1075">
                  <c:v>2.2355410298315883</c:v>
                </c:pt>
                <c:pt idx="1076">
                  <c:v>-1.9004344475627102</c:v>
                </c:pt>
                <c:pt idx="1077">
                  <c:v>2.1548088765372295</c:v>
                </c:pt>
                <c:pt idx="1078">
                  <c:v>-3.6021537781995914</c:v>
                </c:pt>
                <c:pt idx="1079">
                  <c:v>59.668464766589281</c:v>
                </c:pt>
                <c:pt idx="1080">
                  <c:v>4.022788601221448</c:v>
                </c:pt>
                <c:pt idx="1081">
                  <c:v>-2.2355410301030663</c:v>
                </c:pt>
                <c:pt idx="1082">
                  <c:v>1.9004344476499873</c:v>
                </c:pt>
                <c:pt idx="1083">
                  <c:v>-2.1548088766663671</c:v>
                </c:pt>
                <c:pt idx="1084">
                  <c:v>3.6021537784557189</c:v>
                </c:pt>
                <c:pt idx="1085">
                  <c:v>-59.668464766536559</c:v>
                </c:pt>
                <c:pt idx="1086">
                  <c:v>-4.0227886015539962</c:v>
                </c:pt>
                <c:pt idx="1087">
                  <c:v>2.2355410302385286</c:v>
                </c:pt>
                <c:pt idx="1088">
                  <c:v>-1.9004344477736392</c:v>
                </c:pt>
                <c:pt idx="1089">
                  <c:v>2.1548088767955011</c:v>
                </c:pt>
                <c:pt idx="1090">
                  <c:v>-3.602153778927832</c:v>
                </c:pt>
                <c:pt idx="1091">
                  <c:v>59.668464766460772</c:v>
                </c:pt>
                <c:pt idx="1092">
                  <c:v>4.0227886019783927</c:v>
                </c:pt>
                <c:pt idx="1093">
                  <c:v>-2.2355410305409276</c:v>
                </c:pt>
                <c:pt idx="1094">
                  <c:v>1.9004344480410251</c:v>
                </c:pt>
                <c:pt idx="1095">
                  <c:v>-2.154808877069657</c:v>
                </c:pt>
                <c:pt idx="1096">
                  <c:v>3.6021537792031477</c:v>
                </c:pt>
                <c:pt idx="1097">
                  <c:v>-59.668464766409215</c:v>
                </c:pt>
                <c:pt idx="1098">
                  <c:v>-4.0227886023109409</c:v>
                </c:pt>
                <c:pt idx="1099">
                  <c:v>2.2355410306763899</c:v>
                </c:pt>
                <c:pt idx="1100">
                  <c:v>-1.9004344481646775</c:v>
                </c:pt>
                <c:pt idx="1101">
                  <c:v>2.1548088771987945</c:v>
                </c:pt>
                <c:pt idx="1102">
                  <c:v>-3.6021537794784706</c:v>
                </c:pt>
                <c:pt idx="1103">
                  <c:v>59.668464766319531</c:v>
                </c:pt>
                <c:pt idx="1104">
                  <c:v>4.0227886027181547</c:v>
                </c:pt>
                <c:pt idx="1105">
                  <c:v>-2.235541030947866</c:v>
                </c:pt>
                <c:pt idx="1106">
                  <c:v>1.9004344483956883</c:v>
                </c:pt>
                <c:pt idx="1107">
                  <c:v>-2.1548088774408694</c:v>
                </c:pt>
                <c:pt idx="1108">
                  <c:v>3.6021537797864767</c:v>
                </c:pt>
                <c:pt idx="1109">
                  <c:v>-59.668464766266816</c:v>
                </c:pt>
                <c:pt idx="1110">
                  <c:v>-4.022788603050703</c:v>
                </c:pt>
                <c:pt idx="1111">
                  <c:v>2.2355410310833284</c:v>
                </c:pt>
                <c:pt idx="1112">
                  <c:v>-1.9004344485193401</c:v>
                </c:pt>
                <c:pt idx="1113">
                  <c:v>2.1548088775700034</c:v>
                </c:pt>
                <c:pt idx="1114">
                  <c:v>-3.6021537800617995</c:v>
                </c:pt>
                <c:pt idx="1115">
                  <c:v>59.6684647662141</c:v>
                </c:pt>
                <c:pt idx="1116">
                  <c:v>4.0227886033832494</c:v>
                </c:pt>
                <c:pt idx="1117">
                  <c:v>-2.2355410313857291</c:v>
                </c:pt>
                <c:pt idx="1118">
                  <c:v>1.9004344487867262</c:v>
                </c:pt>
                <c:pt idx="1119">
                  <c:v>-2.154808877844161</c:v>
                </c:pt>
                <c:pt idx="1120">
                  <c:v>3.6021537803889991</c:v>
                </c:pt>
                <c:pt idx="1121">
                  <c:v>-59.668464766139465</c:v>
                </c:pt>
                <c:pt idx="1122">
                  <c:v>-4.0227886039525593</c:v>
                </c:pt>
                <c:pt idx="1123">
                  <c:v>2.2355410315211905</c:v>
                </c:pt>
                <c:pt idx="1124">
                  <c:v>-1.9004344489103779</c:v>
                </c:pt>
                <c:pt idx="1125">
                  <c:v>2.1548088779732968</c:v>
                </c:pt>
                <c:pt idx="1126">
                  <c:v>-3.6021537806643185</c:v>
                </c:pt>
                <c:pt idx="1127">
                  <c:v>59.668464766086743</c:v>
                </c:pt>
                <c:pt idx="1128">
                  <c:v>4.0227886042679231</c:v>
                </c:pt>
                <c:pt idx="1129">
                  <c:v>-2.2355410316566493</c:v>
                </c:pt>
                <c:pt idx="1130">
                  <c:v>1.900434448997655</c:v>
                </c:pt>
                <c:pt idx="1131">
                  <c:v>-2.1548088782153734</c:v>
                </c:pt>
                <c:pt idx="1132">
                  <c:v>3.6021537809723281</c:v>
                </c:pt>
                <c:pt idx="1133">
                  <c:v>-59.668464766010956</c:v>
                </c:pt>
                <c:pt idx="1134">
                  <c:v>-4.0227886046923214</c:v>
                </c:pt>
                <c:pt idx="1135">
                  <c:v>2.2355410319142432</c:v>
                </c:pt>
                <c:pt idx="1136">
                  <c:v>-1.9004344492650409</c:v>
                </c:pt>
                <c:pt idx="1137">
                  <c:v>2.1548088783445056</c:v>
                </c:pt>
                <c:pt idx="1138">
                  <c:v>-3.6021537812476474</c:v>
                </c:pt>
                <c:pt idx="1139">
                  <c:v>59.668464765958234</c:v>
                </c:pt>
                <c:pt idx="1140">
                  <c:v>4.0227886050248678</c:v>
                </c:pt>
                <c:pt idx="1141">
                  <c:v>-2.2355410320806302</c:v>
                </c:pt>
                <c:pt idx="1142">
                  <c:v>1.9004344493886931</c:v>
                </c:pt>
                <c:pt idx="1143">
                  <c:v>-2.1548088785057242</c:v>
                </c:pt>
                <c:pt idx="1144">
                  <c:v>3.602153781574847</c:v>
                </c:pt>
                <c:pt idx="1145">
                  <c:v>-59.668464765883598</c:v>
                </c:pt>
                <c:pt idx="1146">
                  <c:v>-4.0227886054492661</c:v>
                </c:pt>
                <c:pt idx="1147">
                  <c:v>2.2355410323521081</c:v>
                </c:pt>
                <c:pt idx="1148">
                  <c:v>-1.9004344496560788</c:v>
                </c:pt>
                <c:pt idx="1149">
                  <c:v>2.154808878747799</c:v>
                </c:pt>
                <c:pt idx="1150">
                  <c:v>-3.6021537818501663</c:v>
                </c:pt>
                <c:pt idx="1151">
                  <c:v>59.668464765830876</c:v>
                </c:pt>
                <c:pt idx="1152">
                  <c:v>4.0227886057646298</c:v>
                </c:pt>
                <c:pt idx="1153">
                  <c:v>-2.2355410324875669</c:v>
                </c:pt>
                <c:pt idx="1154">
                  <c:v>1.9004344495984449</c:v>
                </c:pt>
                <c:pt idx="1155">
                  <c:v>-2.1548088788769331</c:v>
                </c:pt>
                <c:pt idx="1156">
                  <c:v>3.6021537821062957</c:v>
                </c:pt>
                <c:pt idx="1157">
                  <c:v>-59.668464765778168</c:v>
                </c:pt>
                <c:pt idx="1158">
                  <c:v>-4.0227886061890299</c:v>
                </c:pt>
                <c:pt idx="1159">
                  <c:v>2.2355410327590466</c:v>
                </c:pt>
                <c:pt idx="1160">
                  <c:v>-1.9004344498658305</c:v>
                </c:pt>
                <c:pt idx="1161">
                  <c:v>2.1548088791190096</c:v>
                </c:pt>
                <c:pt idx="1162">
                  <c:v>-3.6021537824334917</c:v>
                </c:pt>
                <c:pt idx="1163">
                  <c:v>59.66846476570236</c:v>
                </c:pt>
                <c:pt idx="1164">
                  <c:v>4.0227886065215746</c:v>
                </c:pt>
                <c:pt idx="1165">
                  <c:v>-2.2355410329254317</c:v>
                </c:pt>
                <c:pt idx="1166">
                  <c:v>1.9004344499894827</c:v>
                </c:pt>
                <c:pt idx="1167">
                  <c:v>-2.1548088792941069</c:v>
                </c:pt>
                <c:pt idx="1168">
                  <c:v>3.6021537827088181</c:v>
                </c:pt>
                <c:pt idx="1169">
                  <c:v>-59.668464765650796</c:v>
                </c:pt>
                <c:pt idx="1170">
                  <c:v>-4.0227886068541228</c:v>
                </c:pt>
                <c:pt idx="1171">
                  <c:v>2.2355410330608914</c:v>
                </c:pt>
                <c:pt idx="1172">
                  <c:v>-1.9004344502568689</c:v>
                </c:pt>
                <c:pt idx="1173">
                  <c:v>2.1548088795361835</c:v>
                </c:pt>
                <c:pt idx="1174">
                  <c:v>-3.6021537830360124</c:v>
                </c:pt>
                <c:pt idx="1175">
                  <c:v>59.66846476557501</c:v>
                </c:pt>
                <c:pt idx="1176">
                  <c:v>4.022788607261333</c:v>
                </c:pt>
                <c:pt idx="1177">
                  <c:v>-2.2355410333323666</c:v>
                </c:pt>
                <c:pt idx="1178">
                  <c:v>1.9004344503441455</c:v>
                </c:pt>
                <c:pt idx="1179">
                  <c:v>-2.1548088796653158</c:v>
                </c:pt>
                <c:pt idx="1180">
                  <c:v>3.6021537832921435</c:v>
                </c:pt>
                <c:pt idx="1181">
                  <c:v>-59.668464765522302</c:v>
                </c:pt>
                <c:pt idx="1182">
                  <c:v>-4.022788607593883</c:v>
                </c:pt>
                <c:pt idx="1183">
                  <c:v>2.2355410334678334</c:v>
                </c:pt>
                <c:pt idx="1184">
                  <c:v>-1.9004344504677977</c:v>
                </c:pt>
                <c:pt idx="1185">
                  <c:v>2.1548088799073959</c:v>
                </c:pt>
                <c:pt idx="1186">
                  <c:v>-3.6021537837642583</c:v>
                </c:pt>
                <c:pt idx="1187">
                  <c:v>59.668464765446501</c:v>
                </c:pt>
                <c:pt idx="1188">
                  <c:v>4.0227886080182831</c:v>
                </c:pt>
                <c:pt idx="1189">
                  <c:v>-2.2355410337702297</c:v>
                </c:pt>
                <c:pt idx="1190">
                  <c:v>1.9004344507351834</c:v>
                </c:pt>
                <c:pt idx="1191">
                  <c:v>-2.1548088800686074</c:v>
                </c:pt>
                <c:pt idx="1192">
                  <c:v>3.6021537840395759</c:v>
                </c:pt>
                <c:pt idx="1193">
                  <c:v>-59.668464765394937</c:v>
                </c:pt>
                <c:pt idx="1194">
                  <c:v>-4.022788608350826</c:v>
                </c:pt>
                <c:pt idx="1195">
                  <c:v>2.2355410339056911</c:v>
                </c:pt>
                <c:pt idx="1196">
                  <c:v>-1.9004344508588356</c:v>
                </c:pt>
                <c:pt idx="1197">
                  <c:v>2.154808880197745</c:v>
                </c:pt>
                <c:pt idx="1198">
                  <c:v>-3.6021537843148952</c:v>
                </c:pt>
                <c:pt idx="1199">
                  <c:v>59.668464765305259</c:v>
                </c:pt>
                <c:pt idx="1200">
                  <c:v>4.0227886087752296</c:v>
                </c:pt>
                <c:pt idx="1201">
                  <c:v>-2.23554103417717</c:v>
                </c:pt>
                <c:pt idx="1202">
                  <c:v>1.9004344510898465</c:v>
                </c:pt>
                <c:pt idx="1203">
                  <c:v>-2.1548088804398198</c:v>
                </c:pt>
                <c:pt idx="1204">
                  <c:v>3.602153784622903</c:v>
                </c:pt>
                <c:pt idx="1205">
                  <c:v>-59.668464765252537</c:v>
                </c:pt>
                <c:pt idx="1206">
                  <c:v>-4.0227886090905915</c:v>
                </c:pt>
                <c:pt idx="1207">
                  <c:v>2.2355410343126332</c:v>
                </c:pt>
                <c:pt idx="1208">
                  <c:v>-1.9004344512134983</c:v>
                </c:pt>
                <c:pt idx="1209">
                  <c:v>2.1548088805689574</c:v>
                </c:pt>
                <c:pt idx="1210">
                  <c:v>-3.6021537848982206</c:v>
                </c:pt>
                <c:pt idx="1211">
                  <c:v>59.668464765199829</c:v>
                </c:pt>
                <c:pt idx="1212">
                  <c:v>4.0227886096598979</c:v>
                </c:pt>
                <c:pt idx="1213">
                  <c:v>-2.2355410346150313</c:v>
                </c:pt>
                <c:pt idx="1214">
                  <c:v>1.9004344514808844</c:v>
                </c:pt>
                <c:pt idx="1215">
                  <c:v>-2.1548088808431114</c:v>
                </c:pt>
                <c:pt idx="1216">
                  <c:v>3.6021537852254273</c:v>
                </c:pt>
                <c:pt idx="1217">
                  <c:v>-59.668464765125194</c:v>
                </c:pt>
                <c:pt idx="1218">
                  <c:v>-4.0227886099924497</c:v>
                </c:pt>
                <c:pt idx="1219">
                  <c:v>2.2355410347504936</c:v>
                </c:pt>
                <c:pt idx="1220">
                  <c:v>-1.9004344516045371</c:v>
                </c:pt>
                <c:pt idx="1221">
                  <c:v>2.1548088809722454</c:v>
                </c:pt>
                <c:pt idx="1222">
                  <c:v>-3.6021537855007395</c:v>
                </c:pt>
                <c:pt idx="1223">
                  <c:v>59.668464765072471</c:v>
                </c:pt>
                <c:pt idx="1224">
                  <c:v>4.0227886103249908</c:v>
                </c:pt>
                <c:pt idx="1225">
                  <c:v>-2.2355410348859568</c:v>
                </c:pt>
                <c:pt idx="1226">
                  <c:v>1.9004344518355465</c:v>
                </c:pt>
                <c:pt idx="1227">
                  <c:v>-2.1548088812143238</c:v>
                </c:pt>
                <c:pt idx="1228">
                  <c:v>3.6021537858087544</c:v>
                </c:pt>
                <c:pt idx="1229">
                  <c:v>-59.668464764996671</c:v>
                </c:pt>
                <c:pt idx="1230">
                  <c:v>-4.0227886107322064</c:v>
                </c:pt>
                <c:pt idx="1231">
                  <c:v>2.2355410351435498</c:v>
                </c:pt>
                <c:pt idx="1232">
                  <c:v>-1.9004344519591991</c:v>
                </c:pt>
                <c:pt idx="1233">
                  <c:v>2.1548088813434596</c:v>
                </c:pt>
                <c:pt idx="1234">
                  <c:v>-3.602153786084072</c:v>
                </c:pt>
                <c:pt idx="1235">
                  <c:v>59.668464764943963</c:v>
                </c:pt>
                <c:pt idx="1236">
                  <c:v>4.0227886110647582</c:v>
                </c:pt>
                <c:pt idx="1237">
                  <c:v>-2.2355410353099323</c:v>
                </c:pt>
                <c:pt idx="1238">
                  <c:v>1.9004344520828518</c:v>
                </c:pt>
                <c:pt idx="1239">
                  <c:v>-2.1548088815046746</c:v>
                </c:pt>
                <c:pt idx="1240">
                  <c:v>3.6021537864112716</c:v>
                </c:pt>
                <c:pt idx="1241">
                  <c:v>-59.668464764869327</c:v>
                </c:pt>
                <c:pt idx="1242">
                  <c:v>-4.0227886114891529</c:v>
                </c:pt>
                <c:pt idx="1243">
                  <c:v>2.2355410355814094</c:v>
                </c:pt>
                <c:pt idx="1244">
                  <c:v>-1.9004344522053258</c:v>
                </c:pt>
                <c:pt idx="1245">
                  <c:v>2.1548088817467494</c:v>
                </c:pt>
                <c:pt idx="1246">
                  <c:v>-3.6021537866865909</c:v>
                </c:pt>
                <c:pt idx="1247">
                  <c:v>59.668464764816598</c:v>
                </c:pt>
                <c:pt idx="1248">
                  <c:v>4.0227886118217011</c:v>
                </c:pt>
                <c:pt idx="1249">
                  <c:v>-2.2355410357168743</c:v>
                </c:pt>
                <c:pt idx="1250">
                  <c:v>1.9004344522926033</c:v>
                </c:pt>
                <c:pt idx="1251">
                  <c:v>-2.154808881875887</c:v>
                </c:pt>
                <c:pt idx="1252">
                  <c:v>3.6021537869427185</c:v>
                </c:pt>
                <c:pt idx="1253">
                  <c:v>-59.668464764740811</c:v>
                </c:pt>
                <c:pt idx="1254">
                  <c:v>-4.0227886122289167</c:v>
                </c:pt>
                <c:pt idx="1255">
                  <c:v>2.2355410359883505</c:v>
                </c:pt>
                <c:pt idx="1256">
                  <c:v>-1.9004344525599892</c:v>
                </c:pt>
                <c:pt idx="1257">
                  <c:v>2.1548088821179618</c:v>
                </c:pt>
                <c:pt idx="1258">
                  <c:v>-3.6021537872699199</c:v>
                </c:pt>
                <c:pt idx="1259">
                  <c:v>59.668464764688089</c:v>
                </c:pt>
                <c:pt idx="1260">
                  <c:v>4.0227886125614614</c:v>
                </c:pt>
                <c:pt idx="1261">
                  <c:v>-2.2355410361547339</c:v>
                </c:pt>
                <c:pt idx="1262">
                  <c:v>1.900434452683641</c:v>
                </c:pt>
                <c:pt idx="1263">
                  <c:v>-2.1548088822930609</c:v>
                </c:pt>
                <c:pt idx="1264">
                  <c:v>3.6021537875452392</c:v>
                </c:pt>
                <c:pt idx="1265">
                  <c:v>-59.668464764636525</c:v>
                </c:pt>
                <c:pt idx="1266">
                  <c:v>-4.0227886128940131</c:v>
                </c:pt>
                <c:pt idx="1267">
                  <c:v>2.2355410364262118</c:v>
                </c:pt>
                <c:pt idx="1268">
                  <c:v>-1.9004344529510271</c:v>
                </c:pt>
                <c:pt idx="1269">
                  <c:v>2.1548088825351375</c:v>
                </c:pt>
                <c:pt idx="1270">
                  <c:v>-3.6021537878724423</c:v>
                </c:pt>
                <c:pt idx="1271">
                  <c:v>59.668464764560738</c:v>
                </c:pt>
                <c:pt idx="1272">
                  <c:v>4.0227886133184079</c:v>
                </c:pt>
                <c:pt idx="1273">
                  <c:v>-2.2355410365616741</c:v>
                </c:pt>
                <c:pt idx="1274">
                  <c:v>1.9004344530383035</c:v>
                </c:pt>
                <c:pt idx="1275">
                  <c:v>-2.1548088826642733</c:v>
                </c:pt>
                <c:pt idx="1276">
                  <c:v>3.6021537882734833</c:v>
                </c:pt>
                <c:pt idx="1277">
                  <c:v>-59.668464764508016</c:v>
                </c:pt>
                <c:pt idx="1278">
                  <c:v>-4.0227886136337698</c:v>
                </c:pt>
                <c:pt idx="1279">
                  <c:v>2.2355410366971364</c:v>
                </c:pt>
                <c:pt idx="1280">
                  <c:v>-1.9004344533056898</c:v>
                </c:pt>
                <c:pt idx="1281">
                  <c:v>2.1548088829063463</c:v>
                </c:pt>
                <c:pt idx="1282">
                  <c:v>-3.6021537886006794</c:v>
                </c:pt>
                <c:pt idx="1283">
                  <c:v>59.66846476443223</c:v>
                </c:pt>
                <c:pt idx="1284">
                  <c:v>4.0227886140581717</c:v>
                </c:pt>
                <c:pt idx="1285">
                  <c:v>-2.2355410369995354</c:v>
                </c:pt>
                <c:pt idx="1286">
                  <c:v>1.900434453429342</c:v>
                </c:pt>
                <c:pt idx="1287">
                  <c:v>-2.1548088830675631</c:v>
                </c:pt>
                <c:pt idx="1288">
                  <c:v>3.6021537888760022</c:v>
                </c:pt>
                <c:pt idx="1289">
                  <c:v>-59.668464764380666</c:v>
                </c:pt>
                <c:pt idx="1290">
                  <c:v>-4.0227886143907163</c:v>
                </c:pt>
                <c:pt idx="1291">
                  <c:v>2.2355410371349951</c:v>
                </c:pt>
                <c:pt idx="1292">
                  <c:v>-1.9004344535529936</c:v>
                </c:pt>
                <c:pt idx="1293">
                  <c:v>2.1548088831967007</c:v>
                </c:pt>
                <c:pt idx="1294">
                  <c:v>-3.6021537892032036</c:v>
                </c:pt>
                <c:pt idx="1295">
                  <c:v>59.668464764290988</c:v>
                </c:pt>
                <c:pt idx="1296">
                  <c:v>4.0227886148151129</c:v>
                </c:pt>
                <c:pt idx="1297">
                  <c:v>-2.2355410374064757</c:v>
                </c:pt>
                <c:pt idx="1298">
                  <c:v>1.9004344537840046</c:v>
                </c:pt>
                <c:pt idx="1299">
                  <c:v>-2.154808883438772</c:v>
                </c:pt>
                <c:pt idx="1300">
                  <c:v>3.6021537894593312</c:v>
                </c:pt>
                <c:pt idx="1301">
                  <c:v>-59.668464764238266</c:v>
                </c:pt>
                <c:pt idx="1302">
                  <c:v>-4.0227886151304801</c:v>
                </c:pt>
                <c:pt idx="1303">
                  <c:v>2.2355410375419371</c:v>
                </c:pt>
                <c:pt idx="1304">
                  <c:v>-1.900434453907657</c:v>
                </c:pt>
                <c:pt idx="1305">
                  <c:v>2.1548088835679113</c:v>
                </c:pt>
                <c:pt idx="1306">
                  <c:v>-3.6021537897346469</c:v>
                </c:pt>
                <c:pt idx="1307">
                  <c:v>59.668464764185543</c:v>
                </c:pt>
                <c:pt idx="1308">
                  <c:v>4.0227886156997918</c:v>
                </c:pt>
                <c:pt idx="1309">
                  <c:v>-2.2355410378134106</c:v>
                </c:pt>
                <c:pt idx="1310">
                  <c:v>1.9004344541750426</c:v>
                </c:pt>
                <c:pt idx="1311">
                  <c:v>-2.1548088838420671</c:v>
                </c:pt>
                <c:pt idx="1312">
                  <c:v>3.6021537900618483</c:v>
                </c:pt>
                <c:pt idx="1313">
                  <c:v>-59.668464764110908</c:v>
                </c:pt>
                <c:pt idx="1314">
                  <c:v>-4.0227886160323347</c:v>
                </c:pt>
                <c:pt idx="1315">
                  <c:v>2.2355410379797966</c:v>
                </c:pt>
                <c:pt idx="1316">
                  <c:v>-1.9004344542986944</c:v>
                </c:pt>
                <c:pt idx="1317">
                  <c:v>2.1548088839712012</c:v>
                </c:pt>
                <c:pt idx="1318">
                  <c:v>-3.6021537903371676</c:v>
                </c:pt>
                <c:pt idx="1319">
                  <c:v>59.668464764058186</c:v>
                </c:pt>
                <c:pt idx="1320">
                  <c:v>4.0227886163648847</c:v>
                </c:pt>
                <c:pt idx="1321">
                  <c:v>-2.2355410382373924</c:v>
                </c:pt>
                <c:pt idx="1322">
                  <c:v>1.9004344545297052</c:v>
                </c:pt>
                <c:pt idx="1323">
                  <c:v>-2.154808884213276</c:v>
                </c:pt>
                <c:pt idx="1324">
                  <c:v>3.602153790645179</c:v>
                </c:pt>
                <c:pt idx="1325">
                  <c:v>-59.668464763982399</c:v>
                </c:pt>
                <c:pt idx="1326">
                  <c:v>-4.0227886167721003</c:v>
                </c:pt>
                <c:pt idx="1327">
                  <c:v>2.2355410383728582</c:v>
                </c:pt>
                <c:pt idx="1328">
                  <c:v>-1.9004344546533574</c:v>
                </c:pt>
                <c:pt idx="1329">
                  <c:v>2.15480888434241</c:v>
                </c:pt>
                <c:pt idx="1330">
                  <c:v>-3.6021537909204984</c:v>
                </c:pt>
                <c:pt idx="1331">
                  <c:v>59.668464763929684</c:v>
                </c:pt>
                <c:pt idx="1332">
                  <c:v>4.0227886171046432</c:v>
                </c:pt>
                <c:pt idx="1333">
                  <c:v>-2.235541038508317</c:v>
                </c:pt>
                <c:pt idx="1334">
                  <c:v>1.9004344547770098</c:v>
                </c:pt>
                <c:pt idx="1335">
                  <c:v>-2.1548088846165658</c:v>
                </c:pt>
                <c:pt idx="1336">
                  <c:v>3.602153791247698</c:v>
                </c:pt>
                <c:pt idx="1337">
                  <c:v>-59.668464763855042</c:v>
                </c:pt>
                <c:pt idx="1338">
                  <c:v>-4.0227886175290468</c:v>
                </c:pt>
                <c:pt idx="1339">
                  <c:v>2.235541038810716</c:v>
                </c:pt>
                <c:pt idx="1340">
                  <c:v>-1.9004344548994851</c:v>
                </c:pt>
                <c:pt idx="1341">
                  <c:v>2.1548088847457034</c:v>
                </c:pt>
                <c:pt idx="1342">
                  <c:v>-3.6021537915230191</c:v>
                </c:pt>
                <c:pt idx="1343">
                  <c:v>59.668464763802326</c:v>
                </c:pt>
                <c:pt idx="1344">
                  <c:v>4.0227886178615879</c:v>
                </c:pt>
                <c:pt idx="1345">
                  <c:v>-2.2355410389461783</c:v>
                </c:pt>
                <c:pt idx="1346">
                  <c:v>1.9004344549867613</c:v>
                </c:pt>
                <c:pt idx="1347">
                  <c:v>-2.1548088848748392</c:v>
                </c:pt>
                <c:pt idx="1348">
                  <c:v>3.6021537917791431</c:v>
                </c:pt>
                <c:pt idx="1349">
                  <c:v>-59.668464763726533</c:v>
                </c:pt>
                <c:pt idx="1350">
                  <c:v>-4.0227886182688035</c:v>
                </c:pt>
                <c:pt idx="1351">
                  <c:v>2.2355410392176562</c:v>
                </c:pt>
                <c:pt idx="1352">
                  <c:v>-1.9004344552541474</c:v>
                </c:pt>
                <c:pt idx="1353">
                  <c:v>2.1548088851307963</c:v>
                </c:pt>
                <c:pt idx="1354">
                  <c:v>-3.6021537921063462</c:v>
                </c:pt>
                <c:pt idx="1355">
                  <c:v>59.668464763673818</c:v>
                </c:pt>
                <c:pt idx="1356">
                  <c:v>4.0227886186013553</c:v>
                </c:pt>
                <c:pt idx="1357">
                  <c:v>-2.2355410393531168</c:v>
                </c:pt>
                <c:pt idx="1358">
                  <c:v>1.9004344553777992</c:v>
                </c:pt>
                <c:pt idx="1359">
                  <c:v>-2.1548088852920149</c:v>
                </c:pt>
                <c:pt idx="1360">
                  <c:v>3.6021537923816638</c:v>
                </c:pt>
                <c:pt idx="1361">
                  <c:v>-59.668464763622254</c:v>
                </c:pt>
                <c:pt idx="1362">
                  <c:v>-4.02278861902575</c:v>
                </c:pt>
                <c:pt idx="1363">
                  <c:v>2.2355410396555175</c:v>
                </c:pt>
                <c:pt idx="1364">
                  <c:v>-1.9004344556451849</c:v>
                </c:pt>
                <c:pt idx="1365">
                  <c:v>2.1548088855340914</c:v>
                </c:pt>
                <c:pt idx="1366">
                  <c:v>-3.6021537927088669</c:v>
                </c:pt>
                <c:pt idx="1367">
                  <c:v>59.668464763546467</c:v>
                </c:pt>
                <c:pt idx="1368">
                  <c:v>4.0227886193583</c:v>
                </c:pt>
                <c:pt idx="1369">
                  <c:v>-2.2355410397909807</c:v>
                </c:pt>
                <c:pt idx="1370">
                  <c:v>1.9004344557324622</c:v>
                </c:pt>
                <c:pt idx="1371">
                  <c:v>-2.1548088856632273</c:v>
                </c:pt>
                <c:pt idx="1372">
                  <c:v>3.6021537931099008</c:v>
                </c:pt>
                <c:pt idx="1373">
                  <c:v>-59.668464763493745</c:v>
                </c:pt>
                <c:pt idx="1374">
                  <c:v>-4.0227886196736584</c:v>
                </c:pt>
                <c:pt idx="1375">
                  <c:v>2.2355410399264413</c:v>
                </c:pt>
                <c:pt idx="1376">
                  <c:v>-1.9004344559998478</c:v>
                </c:pt>
                <c:pt idx="1377">
                  <c:v>2.1548088859052985</c:v>
                </c:pt>
                <c:pt idx="1378">
                  <c:v>-3.6021537934371075</c:v>
                </c:pt>
                <c:pt idx="1379">
                  <c:v>59.668464763417944</c:v>
                </c:pt>
                <c:pt idx="1380">
                  <c:v>4.0227886200980585</c:v>
                </c:pt>
                <c:pt idx="1381">
                  <c:v>-2.2355410401979192</c:v>
                </c:pt>
                <c:pt idx="1382">
                  <c:v>1.9004344561235</c:v>
                </c:pt>
                <c:pt idx="1383">
                  <c:v>-2.1548088860665171</c:v>
                </c:pt>
                <c:pt idx="1384">
                  <c:v>3.6021537937124233</c:v>
                </c:pt>
                <c:pt idx="1385">
                  <c:v>-59.66846476335251</c:v>
                </c:pt>
                <c:pt idx="1386">
                  <c:v>-4.0227886204306103</c:v>
                </c:pt>
                <c:pt idx="1387">
                  <c:v>2.2355410403643026</c:v>
                </c:pt>
                <c:pt idx="1388">
                  <c:v>-1.9004344562471522</c:v>
                </c:pt>
                <c:pt idx="1389">
                  <c:v>2.1548088863085937</c:v>
                </c:pt>
                <c:pt idx="1390">
                  <c:v>-3.6021537940396264</c:v>
                </c:pt>
                <c:pt idx="1391">
                  <c:v>59.668464763276702</c:v>
                </c:pt>
                <c:pt idx="1392">
                  <c:v>4.0227886208550032</c:v>
                </c:pt>
                <c:pt idx="1393">
                  <c:v>-2.2355410406357823</c:v>
                </c:pt>
                <c:pt idx="1394">
                  <c:v>1.9004344564781626</c:v>
                </c:pt>
                <c:pt idx="1395">
                  <c:v>-2.1548088864377259</c:v>
                </c:pt>
                <c:pt idx="1396">
                  <c:v>3.6021537942957522</c:v>
                </c:pt>
                <c:pt idx="1397">
                  <c:v>-59.668464763223994</c:v>
                </c:pt>
                <c:pt idx="1398">
                  <c:v>-4.022788621170367</c:v>
                </c:pt>
                <c:pt idx="1399">
                  <c:v>2.2355410407712428</c:v>
                </c:pt>
                <c:pt idx="1400">
                  <c:v>-1.9004344566018152</c:v>
                </c:pt>
                <c:pt idx="1401">
                  <c:v>2.1548088865668635</c:v>
                </c:pt>
                <c:pt idx="1402">
                  <c:v>-3.6021537945710751</c:v>
                </c:pt>
                <c:pt idx="1403">
                  <c:v>59.668464763148201</c:v>
                </c:pt>
                <c:pt idx="1404">
                  <c:v>4.0227886217396769</c:v>
                </c:pt>
                <c:pt idx="1405">
                  <c:v>-2.235541041042719</c:v>
                </c:pt>
                <c:pt idx="1406">
                  <c:v>1.9004344568692009</c:v>
                </c:pt>
                <c:pt idx="1407">
                  <c:v>-2.1548088868410211</c:v>
                </c:pt>
                <c:pt idx="1408">
                  <c:v>3.6021537948982747</c:v>
                </c:pt>
                <c:pt idx="1409">
                  <c:v>-59.668464763096637</c:v>
                </c:pt>
                <c:pt idx="1410">
                  <c:v>-4.0227886220722233</c:v>
                </c:pt>
                <c:pt idx="1411">
                  <c:v>2.2355410412091024</c:v>
                </c:pt>
                <c:pt idx="1412">
                  <c:v>-1.9004344569928526</c:v>
                </c:pt>
                <c:pt idx="1413">
                  <c:v>2.1548088869701569</c:v>
                </c:pt>
                <c:pt idx="1414">
                  <c:v>-3.602153795173594</c:v>
                </c:pt>
                <c:pt idx="1415">
                  <c:v>59.668464763043914</c:v>
                </c:pt>
                <c:pt idx="1416">
                  <c:v>4.0227886224047715</c:v>
                </c:pt>
                <c:pt idx="1417">
                  <c:v>-2.2355410414666945</c:v>
                </c:pt>
                <c:pt idx="1418">
                  <c:v>1.9004344572602387</c:v>
                </c:pt>
                <c:pt idx="1419">
                  <c:v>-2.1548088872122282</c:v>
                </c:pt>
                <c:pt idx="1420">
                  <c:v>3.6021537954816036</c:v>
                </c:pt>
                <c:pt idx="1421">
                  <c:v>-59.668464762968128</c:v>
                </c:pt>
                <c:pt idx="1422">
                  <c:v>-4.0227886228119853</c:v>
                </c:pt>
                <c:pt idx="1423">
                  <c:v>2.2355410416021604</c:v>
                </c:pt>
                <c:pt idx="1424">
                  <c:v>-1.9004344573475156</c:v>
                </c:pt>
                <c:pt idx="1425">
                  <c:v>2.1548088873413658</c:v>
                </c:pt>
                <c:pt idx="1426">
                  <c:v>-3.602153795756923</c:v>
                </c:pt>
                <c:pt idx="1427">
                  <c:v>59.668464762915406</c:v>
                </c:pt>
                <c:pt idx="1428">
                  <c:v>4.0227886231445336</c:v>
                </c:pt>
                <c:pt idx="1429">
                  <c:v>-2.2355410417376218</c:v>
                </c:pt>
                <c:pt idx="1430">
                  <c:v>1.9004344574699905</c:v>
                </c:pt>
                <c:pt idx="1431">
                  <c:v>-2.1548088876155216</c:v>
                </c:pt>
                <c:pt idx="1432">
                  <c:v>3.6021537960841226</c:v>
                </c:pt>
                <c:pt idx="1433">
                  <c:v>-59.66846476284077</c:v>
                </c:pt>
                <c:pt idx="1434">
                  <c:v>-4.0227886235689265</c:v>
                </c:pt>
                <c:pt idx="1435">
                  <c:v>2.2355410420400181</c:v>
                </c:pt>
                <c:pt idx="1436">
                  <c:v>-1.9004344575936429</c:v>
                </c:pt>
                <c:pt idx="1437">
                  <c:v>2.1548088877446556</c:v>
                </c:pt>
                <c:pt idx="1438">
                  <c:v>-3.6021537963594454</c:v>
                </c:pt>
                <c:pt idx="1439">
                  <c:v>59.668464762788055</c:v>
                </c:pt>
                <c:pt idx="1440">
                  <c:v>4.0227886239014783</c:v>
                </c:pt>
                <c:pt idx="1441">
                  <c:v>-2.2355410421754813</c:v>
                </c:pt>
                <c:pt idx="1442">
                  <c:v>1.9004344577172947</c:v>
                </c:pt>
                <c:pt idx="1443">
                  <c:v>-2.1548088878737932</c:v>
                </c:pt>
                <c:pt idx="1444">
                  <c:v>3.6021537966674515</c:v>
                </c:pt>
                <c:pt idx="1445">
                  <c:v>-59.668464762712254</c:v>
                </c:pt>
                <c:pt idx="1446">
                  <c:v>-4.0227886243086939</c:v>
                </c:pt>
                <c:pt idx="1447">
                  <c:v>2.2355410424469611</c:v>
                </c:pt>
                <c:pt idx="1448">
                  <c:v>-1.9004344579483057</c:v>
                </c:pt>
                <c:pt idx="1449">
                  <c:v>2.1548088881297538</c:v>
                </c:pt>
                <c:pt idx="1450">
                  <c:v>-3.6021537969427673</c:v>
                </c:pt>
                <c:pt idx="1451">
                  <c:v>59.668464762659539</c:v>
                </c:pt>
                <c:pt idx="1452">
                  <c:v>4.0227886246412403</c:v>
                </c:pt>
                <c:pt idx="1453">
                  <c:v>-2.2355410425824198</c:v>
                </c:pt>
                <c:pt idx="1454">
                  <c:v>1.9004344580719581</c:v>
                </c:pt>
                <c:pt idx="1455">
                  <c:v>-2.1548088882909706</c:v>
                </c:pt>
                <c:pt idx="1456">
                  <c:v>3.6021537972180901</c:v>
                </c:pt>
                <c:pt idx="1457">
                  <c:v>-59.668464762607982</c:v>
                </c:pt>
                <c:pt idx="1458">
                  <c:v>-4.0227886250656404</c:v>
                </c:pt>
                <c:pt idx="1459">
                  <c:v>2.2355410428848215</c:v>
                </c:pt>
                <c:pt idx="1460">
                  <c:v>-1.9004344583393431</c:v>
                </c:pt>
                <c:pt idx="1461">
                  <c:v>2.1548088885330401</c:v>
                </c:pt>
                <c:pt idx="1462">
                  <c:v>-3.6021537976901996</c:v>
                </c:pt>
                <c:pt idx="1463">
                  <c:v>59.668464762532182</c:v>
                </c:pt>
                <c:pt idx="1464">
                  <c:v>4.022788625398185</c:v>
                </c:pt>
                <c:pt idx="1465">
                  <c:v>-2.2355410430202847</c:v>
                </c:pt>
                <c:pt idx="1466">
                  <c:v>1.9004344584629957</c:v>
                </c:pt>
                <c:pt idx="1467">
                  <c:v>-2.1548088886621777</c:v>
                </c:pt>
                <c:pt idx="1468">
                  <c:v>3.6021537979463307</c:v>
                </c:pt>
                <c:pt idx="1469">
                  <c:v>-59.668464762479466</c:v>
                </c:pt>
                <c:pt idx="1470">
                  <c:v>-4.0227886257135523</c:v>
                </c:pt>
                <c:pt idx="1471">
                  <c:v>2.23554104329176</c:v>
                </c:pt>
                <c:pt idx="1472">
                  <c:v>-1.9004344586940065</c:v>
                </c:pt>
                <c:pt idx="1473">
                  <c:v>2.1548088889042525</c:v>
                </c:pt>
                <c:pt idx="1474">
                  <c:v>-3.6021537982735303</c:v>
                </c:pt>
                <c:pt idx="1475">
                  <c:v>59.668464762403673</c:v>
                </c:pt>
                <c:pt idx="1476">
                  <c:v>4.0227886261379489</c:v>
                </c:pt>
                <c:pt idx="1477">
                  <c:v>-2.2355410434272214</c:v>
                </c:pt>
                <c:pt idx="1478">
                  <c:v>1.9004344588176583</c:v>
                </c:pt>
                <c:pt idx="1479">
                  <c:v>-2.1548088890654729</c:v>
                </c:pt>
                <c:pt idx="1480">
                  <c:v>3.6021537985488514</c:v>
                </c:pt>
                <c:pt idx="1481">
                  <c:v>-59.668464762338232</c:v>
                </c:pt>
                <c:pt idx="1482">
                  <c:v>-4.0227886264704935</c:v>
                </c:pt>
                <c:pt idx="1483">
                  <c:v>2.2355410435936056</c:v>
                </c:pt>
                <c:pt idx="1484">
                  <c:v>-1.9004344589413107</c:v>
                </c:pt>
                <c:pt idx="1485">
                  <c:v>2.1548088893075441</c:v>
                </c:pt>
                <c:pt idx="1486">
                  <c:v>-3.602153798876051</c:v>
                </c:pt>
                <c:pt idx="1487">
                  <c:v>59.668464762262431</c:v>
                </c:pt>
                <c:pt idx="1488">
                  <c:v>4.0227886268948936</c:v>
                </c:pt>
                <c:pt idx="1489">
                  <c:v>-2.235541043865088</c:v>
                </c:pt>
                <c:pt idx="1490">
                  <c:v>1.9004344592086964</c:v>
                </c:pt>
                <c:pt idx="1491">
                  <c:v>-2.1548088894366817</c:v>
                </c:pt>
                <c:pt idx="1492">
                  <c:v>3.6021537991321786</c:v>
                </c:pt>
                <c:pt idx="1493">
                  <c:v>-59.668464762209716</c:v>
                </c:pt>
                <c:pt idx="1494">
                  <c:v>-4.0227886273551672</c:v>
                </c:pt>
                <c:pt idx="1495">
                  <c:v>2.2355410440005459</c:v>
                </c:pt>
                <c:pt idx="1496">
                  <c:v>-1.9004344592959734</c:v>
                </c:pt>
                <c:pt idx="1497">
                  <c:v>2.1548088895658175</c:v>
                </c:pt>
                <c:pt idx="1498">
                  <c:v>-3.60215379945938</c:v>
                </c:pt>
                <c:pt idx="1499">
                  <c:v>59.668464762133922</c:v>
                </c:pt>
                <c:pt idx="1500">
                  <c:v>4.0227886277795672</c:v>
                </c:pt>
                <c:pt idx="1501">
                  <c:v>-2.2355410442720229</c:v>
                </c:pt>
                <c:pt idx="1502">
                  <c:v>1.9004344595633595</c:v>
                </c:pt>
                <c:pt idx="1503">
                  <c:v>-2.1548088898078923</c:v>
                </c:pt>
                <c:pt idx="1504">
                  <c:v>3.6021537997347028</c:v>
                </c:pt>
                <c:pt idx="1505">
                  <c:v>-59.668464762082358</c:v>
                </c:pt>
                <c:pt idx="1506">
                  <c:v>-4.0227886281121137</c:v>
                </c:pt>
                <c:pt idx="1507">
                  <c:v>2.2355410444245232</c:v>
                </c:pt>
                <c:pt idx="1508">
                  <c:v>-1.9004344596870113</c:v>
                </c:pt>
                <c:pt idx="1509">
                  <c:v>2.1548088899691074</c:v>
                </c:pt>
                <c:pt idx="1510">
                  <c:v>-3.6021538000100186</c:v>
                </c:pt>
                <c:pt idx="1511">
                  <c:v>59.668464762029643</c:v>
                </c:pt>
                <c:pt idx="1512">
                  <c:v>4.022788628536512</c:v>
                </c:pt>
                <c:pt idx="1513">
                  <c:v>-2.2355410446959985</c:v>
                </c:pt>
                <c:pt idx="1514">
                  <c:v>1.900434459954397</c:v>
                </c:pt>
                <c:pt idx="1515">
                  <c:v>-2.1548088902111822</c:v>
                </c:pt>
                <c:pt idx="1516">
                  <c:v>3.60215380031803</c:v>
                </c:pt>
                <c:pt idx="1517">
                  <c:v>-59.668464761953857</c:v>
                </c:pt>
                <c:pt idx="1518">
                  <c:v>-4.0227886288518757</c:v>
                </c:pt>
                <c:pt idx="1519">
                  <c:v>2.2355410448314625</c:v>
                </c:pt>
                <c:pt idx="1520">
                  <c:v>-1.9004344600416743</c:v>
                </c:pt>
                <c:pt idx="1521">
                  <c:v>2.1548088903403215</c:v>
                </c:pt>
                <c:pt idx="1522">
                  <c:v>-3.6021538005933476</c:v>
                </c:pt>
                <c:pt idx="1523">
                  <c:v>59.668464761901134</c:v>
                </c:pt>
                <c:pt idx="1524">
                  <c:v>4.0227886291844221</c:v>
                </c:pt>
                <c:pt idx="1525">
                  <c:v>-2.235541044966924</c:v>
                </c:pt>
                <c:pt idx="1526">
                  <c:v>1.9004344601641494</c:v>
                </c:pt>
                <c:pt idx="1527">
                  <c:v>-2.1548088905823946</c:v>
                </c:pt>
                <c:pt idx="1528">
                  <c:v>3.6021538009205472</c:v>
                </c:pt>
                <c:pt idx="1529">
                  <c:v>-59.668464761826499</c:v>
                </c:pt>
                <c:pt idx="1530">
                  <c:v>-4.0227886296088204</c:v>
                </c:pt>
                <c:pt idx="1531">
                  <c:v>2.2355410452693221</c:v>
                </c:pt>
                <c:pt idx="1532">
                  <c:v>-1.9004344602878009</c:v>
                </c:pt>
                <c:pt idx="1533">
                  <c:v>2.1548088907436114</c:v>
                </c:pt>
                <c:pt idx="1534">
                  <c:v>-3.6021538011958665</c:v>
                </c:pt>
                <c:pt idx="1535">
                  <c:v>59.668464761773777</c:v>
                </c:pt>
                <c:pt idx="1536">
                  <c:v>4.0227886299413687</c:v>
                </c:pt>
                <c:pt idx="1537">
                  <c:v>-2.235541045404787</c:v>
                </c:pt>
                <c:pt idx="1538">
                  <c:v>1.9004344604114536</c:v>
                </c:pt>
                <c:pt idx="1539">
                  <c:v>-2.1548088909995666</c:v>
                </c:pt>
                <c:pt idx="1540">
                  <c:v>3.6021538015038779</c:v>
                </c:pt>
                <c:pt idx="1541">
                  <c:v>-59.668464761697976</c:v>
                </c:pt>
                <c:pt idx="1542">
                  <c:v>-4.0227886303485825</c:v>
                </c:pt>
                <c:pt idx="1543">
                  <c:v>2.2355410456762641</c:v>
                </c:pt>
                <c:pt idx="1544">
                  <c:v>-1.9004344606424637</c:v>
                </c:pt>
                <c:pt idx="1545">
                  <c:v>2.1548088911287024</c:v>
                </c:pt>
                <c:pt idx="1546">
                  <c:v>-3.6021538017791954</c:v>
                </c:pt>
                <c:pt idx="1547">
                  <c:v>59.668464761645261</c:v>
                </c:pt>
                <c:pt idx="1548">
                  <c:v>4.0227886306811289</c:v>
                </c:pt>
                <c:pt idx="1549">
                  <c:v>-2.2355410458117255</c:v>
                </c:pt>
                <c:pt idx="1550">
                  <c:v>1.9004344607661157</c:v>
                </c:pt>
                <c:pt idx="1551">
                  <c:v>-2.15480889125784</c:v>
                </c:pt>
                <c:pt idx="1552">
                  <c:v>3.6021538020545147</c:v>
                </c:pt>
                <c:pt idx="1553">
                  <c:v>-59.668464761570625</c:v>
                </c:pt>
                <c:pt idx="1554">
                  <c:v>-4.0227886311055272</c:v>
                </c:pt>
                <c:pt idx="1555">
                  <c:v>2.2355410461141219</c:v>
                </c:pt>
                <c:pt idx="1556">
                  <c:v>-1.9004344610335018</c:v>
                </c:pt>
                <c:pt idx="1557">
                  <c:v>2.1548088915319958</c:v>
                </c:pt>
                <c:pt idx="1558">
                  <c:v>-3.6021538025266242</c:v>
                </c:pt>
                <c:pt idx="1559">
                  <c:v>59.66846476151791</c:v>
                </c:pt>
                <c:pt idx="1560">
                  <c:v>4.0227886314380754</c:v>
                </c:pt>
                <c:pt idx="1561">
                  <c:v>-2.2355410462495886</c:v>
                </c:pt>
                <c:pt idx="1562">
                  <c:v>1.900434461157154</c:v>
                </c:pt>
                <c:pt idx="1563">
                  <c:v>-2.1548088916611317</c:v>
                </c:pt>
                <c:pt idx="1564">
                  <c:v>3.6021538027827553</c:v>
                </c:pt>
                <c:pt idx="1565">
                  <c:v>-59.668464761465195</c:v>
                </c:pt>
                <c:pt idx="1566">
                  <c:v>-4.022788631845291</c:v>
                </c:pt>
                <c:pt idx="1567">
                  <c:v>2.2355410465210648</c:v>
                </c:pt>
                <c:pt idx="1568">
                  <c:v>-1.9004344613881647</c:v>
                </c:pt>
                <c:pt idx="1569">
                  <c:v>2.1548088919032047</c:v>
                </c:pt>
                <c:pt idx="1570">
                  <c:v>-3.6021538031099549</c:v>
                </c:pt>
                <c:pt idx="1571">
                  <c:v>59.668464761375517</c:v>
                </c:pt>
                <c:pt idx="1572">
                  <c:v>4.0227886321778357</c:v>
                </c:pt>
                <c:pt idx="1573">
                  <c:v>-2.2355410466565253</c:v>
                </c:pt>
                <c:pt idx="1574">
                  <c:v>1.9004344615118172</c:v>
                </c:pt>
                <c:pt idx="1575">
                  <c:v>-2.154808892032344</c:v>
                </c:pt>
                <c:pt idx="1576">
                  <c:v>3.6021538033852742</c:v>
                </c:pt>
                <c:pt idx="1577">
                  <c:v>-59.668464761323953</c:v>
                </c:pt>
                <c:pt idx="1578">
                  <c:v>-4.0227886325103839</c:v>
                </c:pt>
                <c:pt idx="1579">
                  <c:v>2.2355410468229122</c:v>
                </c:pt>
                <c:pt idx="1580">
                  <c:v>-1.9004344617792022</c:v>
                </c:pt>
                <c:pt idx="1581">
                  <c:v>2.1548088923064999</c:v>
                </c:pt>
                <c:pt idx="1582">
                  <c:v>-3.6021538037124792</c:v>
                </c:pt>
                <c:pt idx="1583">
                  <c:v>59.66846476124816</c:v>
                </c:pt>
                <c:pt idx="1584">
                  <c:v>4.0227886329347786</c:v>
                </c:pt>
                <c:pt idx="1585">
                  <c:v>-2.2355410470943884</c:v>
                </c:pt>
                <c:pt idx="1586">
                  <c:v>1.9004344619028548</c:v>
                </c:pt>
                <c:pt idx="1587">
                  <c:v>-2.1548088924356303</c:v>
                </c:pt>
                <c:pt idx="1588">
                  <c:v>3.6021538039686067</c:v>
                </c:pt>
                <c:pt idx="1589">
                  <c:v>-59.668464761195438</c:v>
                </c:pt>
                <c:pt idx="1590">
                  <c:v>-4.022788633395054</c:v>
                </c:pt>
                <c:pt idx="1591">
                  <c:v>2.2355410472298489</c:v>
                </c:pt>
                <c:pt idx="1592">
                  <c:v>-1.900434461990131</c:v>
                </c:pt>
                <c:pt idx="1593">
                  <c:v>2.1548088925647697</c:v>
                </c:pt>
                <c:pt idx="1594">
                  <c:v>-3.6021538042958063</c:v>
                </c:pt>
                <c:pt idx="1595">
                  <c:v>59.668464761119651</c:v>
                </c:pt>
                <c:pt idx="1596">
                  <c:v>4.0227886338194576</c:v>
                </c:pt>
                <c:pt idx="1597">
                  <c:v>-2.2355410475013251</c:v>
                </c:pt>
                <c:pt idx="1598">
                  <c:v>1.9004344622575173</c:v>
                </c:pt>
                <c:pt idx="1599">
                  <c:v>-2.1548088928068427</c:v>
                </c:pt>
                <c:pt idx="1600">
                  <c:v>3.6021538045711239</c:v>
                </c:pt>
                <c:pt idx="1601">
                  <c:v>-59.668464761068094</c:v>
                </c:pt>
                <c:pt idx="1602">
                  <c:v>-4.0227886341519987</c:v>
                </c:pt>
                <c:pt idx="1603">
                  <c:v>2.235541047653828</c:v>
                </c:pt>
                <c:pt idx="1604">
                  <c:v>-1.9004344623811695</c:v>
                </c:pt>
                <c:pt idx="1605">
                  <c:v>2.1548088929680578</c:v>
                </c:pt>
                <c:pt idx="1606">
                  <c:v>-3.6021538048464432</c:v>
                </c:pt>
                <c:pt idx="1607">
                  <c:v>59.668464760992293</c:v>
                </c:pt>
                <c:pt idx="1608">
                  <c:v>4.0227886345764023</c:v>
                </c:pt>
                <c:pt idx="1609">
                  <c:v>-2.2355410479253059</c:v>
                </c:pt>
                <c:pt idx="1610">
                  <c:v>1.9004344626485548</c:v>
                </c:pt>
                <c:pt idx="1611">
                  <c:v>-2.1548088932101326</c:v>
                </c:pt>
                <c:pt idx="1612">
                  <c:v>3.6021538051736428</c:v>
                </c:pt>
                <c:pt idx="1613">
                  <c:v>-59.668464760939571</c:v>
                </c:pt>
                <c:pt idx="1614">
                  <c:v>-4.022788634891759</c:v>
                </c:pt>
                <c:pt idx="1615">
                  <c:v>2.2355410480607691</c:v>
                </c:pt>
                <c:pt idx="1616">
                  <c:v>-1.9004344625909217</c:v>
                </c:pt>
                <c:pt idx="1617">
                  <c:v>2.1548088933392719</c:v>
                </c:pt>
                <c:pt idx="1618">
                  <c:v>-3.6021538054297739</c:v>
                </c:pt>
                <c:pt idx="1619">
                  <c:v>59.668464760886856</c:v>
                </c:pt>
                <c:pt idx="1620">
                  <c:v>4.0227886352243072</c:v>
                </c:pt>
                <c:pt idx="1621">
                  <c:v>-2.2355410483322462</c:v>
                </c:pt>
                <c:pt idx="1622">
                  <c:v>1.9004344628583076</c:v>
                </c:pt>
                <c:pt idx="1623">
                  <c:v>-2.154808893581345</c:v>
                </c:pt>
                <c:pt idx="1624">
                  <c:v>3.6021538057569717</c:v>
                </c:pt>
                <c:pt idx="1625">
                  <c:v>-59.668464760812213</c:v>
                </c:pt>
                <c:pt idx="1626">
                  <c:v>-4.0227886356487108</c:v>
                </c:pt>
                <c:pt idx="1627">
                  <c:v>2.2355410484986304</c:v>
                </c:pt>
                <c:pt idx="1628">
                  <c:v>-1.9004344629819592</c:v>
                </c:pt>
                <c:pt idx="1629">
                  <c:v>2.15480889374256</c:v>
                </c:pt>
                <c:pt idx="1630">
                  <c:v>-3.6021538060322946</c:v>
                </c:pt>
                <c:pt idx="1631">
                  <c:v>59.668464760759498</c:v>
                </c:pt>
                <c:pt idx="1632">
                  <c:v>4.0227886359812537</c:v>
                </c:pt>
                <c:pt idx="1633">
                  <c:v>-2.2355410486340892</c:v>
                </c:pt>
                <c:pt idx="1634">
                  <c:v>1.9004344631056116</c:v>
                </c:pt>
                <c:pt idx="1635">
                  <c:v>-2.1548088939985206</c:v>
                </c:pt>
                <c:pt idx="1636">
                  <c:v>3.6021538063594907</c:v>
                </c:pt>
                <c:pt idx="1637">
                  <c:v>-59.668464760683705</c:v>
                </c:pt>
                <c:pt idx="1638">
                  <c:v>-4.0227886363884693</c:v>
                </c:pt>
                <c:pt idx="1639">
                  <c:v>2.2355410489055707</c:v>
                </c:pt>
                <c:pt idx="1640">
                  <c:v>-1.9004344633366224</c:v>
                </c:pt>
                <c:pt idx="1641">
                  <c:v>2.1548088941276564</c:v>
                </c:pt>
                <c:pt idx="1642">
                  <c:v>-3.6021538066156218</c:v>
                </c:pt>
                <c:pt idx="1643">
                  <c:v>59.668464760630982</c:v>
                </c:pt>
                <c:pt idx="1644">
                  <c:v>4.0227886367210193</c:v>
                </c:pt>
                <c:pt idx="1645">
                  <c:v>-2.2355410490410312</c:v>
                </c:pt>
                <c:pt idx="1646">
                  <c:v>1.9004344634602743</c:v>
                </c:pt>
                <c:pt idx="1647">
                  <c:v>-2.154808894256794</c:v>
                </c:pt>
                <c:pt idx="1648">
                  <c:v>3.6021538070877348</c:v>
                </c:pt>
                <c:pt idx="1649">
                  <c:v>-59.668464760556354</c:v>
                </c:pt>
                <c:pt idx="1650">
                  <c:v>-4.022788637145414</c:v>
                </c:pt>
                <c:pt idx="1651">
                  <c:v>2.2355410493434285</c:v>
                </c:pt>
                <c:pt idx="1652">
                  <c:v>-1.90043446372766</c:v>
                </c:pt>
                <c:pt idx="1653">
                  <c:v>2.1548088945309498</c:v>
                </c:pt>
                <c:pt idx="1654">
                  <c:v>-3.6021538073630541</c:v>
                </c:pt>
                <c:pt idx="1655">
                  <c:v>59.668464760503639</c:v>
                </c:pt>
                <c:pt idx="1656">
                  <c:v>4.0227886374779658</c:v>
                </c:pt>
                <c:pt idx="1657">
                  <c:v>-2.2355410494788908</c:v>
                </c:pt>
                <c:pt idx="1658">
                  <c:v>1.9004344638513122</c:v>
                </c:pt>
                <c:pt idx="1659">
                  <c:v>-2.1548088946600856</c:v>
                </c:pt>
                <c:pt idx="1660">
                  <c:v>3.6021538076383681</c:v>
                </c:pt>
                <c:pt idx="1661">
                  <c:v>-59.668464760450924</c:v>
                </c:pt>
                <c:pt idx="1662">
                  <c:v>-4.0227886378851796</c:v>
                </c:pt>
                <c:pt idx="1663">
                  <c:v>2.2355410497503705</c:v>
                </c:pt>
                <c:pt idx="1664">
                  <c:v>-1.900434464082323</c:v>
                </c:pt>
                <c:pt idx="1665">
                  <c:v>2.1548088949021604</c:v>
                </c:pt>
                <c:pt idx="1666">
                  <c:v>-3.6021538079463795</c:v>
                </c:pt>
                <c:pt idx="1667">
                  <c:v>59.668464760361232</c:v>
                </c:pt>
                <c:pt idx="1668">
                  <c:v>4.0227886382177225</c:v>
                </c:pt>
                <c:pt idx="1669">
                  <c:v>-2.2355410498858328</c:v>
                </c:pt>
                <c:pt idx="1670">
                  <c:v>1.9004344642059747</c:v>
                </c:pt>
                <c:pt idx="1671">
                  <c:v>-2.154808895031298</c:v>
                </c:pt>
                <c:pt idx="1672">
                  <c:v>3.6021538082216988</c:v>
                </c:pt>
                <c:pt idx="1673">
                  <c:v>-59.668464760309675</c:v>
                </c:pt>
                <c:pt idx="1674">
                  <c:v>-4.0227886385502742</c:v>
                </c:pt>
                <c:pt idx="1675">
                  <c:v>2.23554105018823</c:v>
                </c:pt>
                <c:pt idx="1676">
                  <c:v>-1.9004344644733608</c:v>
                </c:pt>
                <c:pt idx="1677">
                  <c:v>2.1548088953054503</c:v>
                </c:pt>
                <c:pt idx="1678">
                  <c:v>-3.6021538085488984</c:v>
                </c:pt>
                <c:pt idx="1679">
                  <c:v>59.668464760233888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7002984"/>
        <c:axId val="946998672"/>
      </c:scatterChart>
      <c:valAx>
        <c:axId val="947002984"/>
        <c:scaling>
          <c:orientation val="minMax"/>
          <c:max val="1900"/>
          <c:min val="18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98672"/>
        <c:crosses val="autoZero"/>
        <c:crossBetween val="midCat"/>
      </c:valAx>
      <c:valAx>
        <c:axId val="94699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02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2320006209944647"/>
          <c:y val="0.17393020787655786"/>
          <c:w val="0.15564122367479186"/>
          <c:h val="7.85802938777006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all points fit</a:t>
            </a:r>
          </a:p>
        </c:rich>
      </c:tx>
      <c:layout>
        <c:manualLayout>
          <c:xMode val="edge"/>
          <c:yMode val="edge"/>
          <c:x val="0.62268329961870283"/>
          <c:y val="0.83398044241321334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0731229182373032E-2"/>
          <c:y val="0.1225237093976666"/>
          <c:w val="0.94701311420240719"/>
          <c:h val="0.83759422530212424"/>
        </c:manualLayout>
      </c:layout>
      <c:scatterChart>
        <c:scatterStyle val="lineMarker"/>
        <c:varyColors val="0"/>
        <c:ser>
          <c:idx val="1"/>
          <c:order val="0"/>
          <c:tx>
            <c:v> training interval</c:v>
          </c:tx>
          <c:spPr>
            <a:ln w="101600" cap="rnd">
              <a:solidFill>
                <a:srgbClr val="00B0F0">
                  <a:alpha val="4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compactAll!$Y$15:$Y$20</c:f>
              <c:numCache>
                <c:formatCode>General</c:formatCode>
                <c:ptCount val="6"/>
                <c:pt idx="0">
                  <c:v>1880</c:v>
                </c:pt>
                <c:pt idx="1">
                  <c:v>1950.5</c:v>
                </c:pt>
                <c:pt idx="3">
                  <c:v>1950</c:v>
                </c:pt>
                <c:pt idx="4">
                  <c:v>2016</c:v>
                </c:pt>
                <c:pt idx="5">
                  <c:v>1.5370271303874934</c:v>
                </c:pt>
              </c:numCache>
            </c:numRef>
          </c:xVal>
          <c:yVal>
            <c:numRef>
              <c:f>compactAll!$Z$15:$Z$20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</c:v>
                </c:pt>
              </c:numCache>
            </c:numRef>
          </c:yVal>
          <c:smooth val="0"/>
        </c:ser>
        <c:ser>
          <c:idx val="4"/>
          <c:order val="2"/>
          <c:tx>
            <c:v>tidal model</c:v>
          </c:tx>
          <c:spPr>
            <a:ln>
              <a:solidFill>
                <a:srgbClr val="FF0000">
                  <a:alpha val="42000"/>
                </a:srgbClr>
              </a:solidFill>
              <a:prstDash val="solid"/>
            </a:ln>
          </c:spPr>
          <c:marker>
            <c:symbol val="none"/>
          </c:marker>
          <c:trendline>
            <c:spPr>
              <a:ln>
                <a:solidFill>
                  <a:srgbClr val="FF0000"/>
                </a:solidFill>
              </a:ln>
            </c:spPr>
            <c:trendlineType val="movingAvg"/>
            <c:period val="3"/>
            <c:dispRSqr val="0"/>
            <c:dispEq val="0"/>
          </c:trendline>
          <c:xVal>
            <c:numRef>
              <c:f>compactAll!$B$22:$B$1701</c:f>
              <c:numCache>
                <c:formatCode>General</c:formatCode>
                <c:ptCount val="1680"/>
                <c:pt idx="0">
                  <c:v>1880</c:v>
                </c:pt>
                <c:pt idx="1">
                  <c:v>1880.0833333333333</c:v>
                </c:pt>
                <c:pt idx="2">
                  <c:v>1880.1666666666665</c:v>
                </c:pt>
                <c:pt idx="3">
                  <c:v>1880.2499999999998</c:v>
                </c:pt>
                <c:pt idx="4">
                  <c:v>1880.333333333333</c:v>
                </c:pt>
                <c:pt idx="5">
                  <c:v>1880.4166666666663</c:v>
                </c:pt>
                <c:pt idx="6">
                  <c:v>1880.4999999999995</c:v>
                </c:pt>
                <c:pt idx="7">
                  <c:v>1880.5833333333328</c:v>
                </c:pt>
                <c:pt idx="8">
                  <c:v>1880.6666666666661</c:v>
                </c:pt>
                <c:pt idx="9">
                  <c:v>1880.7499999999993</c:v>
                </c:pt>
                <c:pt idx="10">
                  <c:v>1880.8333333333326</c:v>
                </c:pt>
                <c:pt idx="11">
                  <c:v>1880.9166666666658</c:v>
                </c:pt>
                <c:pt idx="12">
                  <c:v>1880.9999999999991</c:v>
                </c:pt>
                <c:pt idx="13">
                  <c:v>1881.0833333333323</c:v>
                </c:pt>
                <c:pt idx="14">
                  <c:v>1881.1666666666656</c:v>
                </c:pt>
                <c:pt idx="15">
                  <c:v>1881.2499999999989</c:v>
                </c:pt>
                <c:pt idx="16">
                  <c:v>1881.3333333333321</c:v>
                </c:pt>
                <c:pt idx="17">
                  <c:v>1881.4166666666654</c:v>
                </c:pt>
                <c:pt idx="18">
                  <c:v>1881.4999999999986</c:v>
                </c:pt>
                <c:pt idx="19">
                  <c:v>1881.5833333333319</c:v>
                </c:pt>
                <c:pt idx="20">
                  <c:v>1881.6666666666652</c:v>
                </c:pt>
                <c:pt idx="21">
                  <c:v>1881.7499999999984</c:v>
                </c:pt>
                <c:pt idx="22">
                  <c:v>1881.8333333333317</c:v>
                </c:pt>
                <c:pt idx="23">
                  <c:v>1881.9166666666649</c:v>
                </c:pt>
                <c:pt idx="24">
                  <c:v>1881.9999999999982</c:v>
                </c:pt>
                <c:pt idx="25">
                  <c:v>1882.0833333333314</c:v>
                </c:pt>
                <c:pt idx="26">
                  <c:v>1882.1666666666647</c:v>
                </c:pt>
                <c:pt idx="27">
                  <c:v>1882.249999999998</c:v>
                </c:pt>
                <c:pt idx="28">
                  <c:v>1882.3333333333312</c:v>
                </c:pt>
                <c:pt idx="29">
                  <c:v>1882.4166666666645</c:v>
                </c:pt>
                <c:pt idx="30">
                  <c:v>1882.4999999999977</c:v>
                </c:pt>
                <c:pt idx="31">
                  <c:v>1882.583333333331</c:v>
                </c:pt>
                <c:pt idx="32">
                  <c:v>1882.6666666666642</c:v>
                </c:pt>
                <c:pt idx="33">
                  <c:v>1882.7499999999975</c:v>
                </c:pt>
                <c:pt idx="34">
                  <c:v>1882.8333333333308</c:v>
                </c:pt>
                <c:pt idx="35">
                  <c:v>1882.916666666664</c:v>
                </c:pt>
                <c:pt idx="36">
                  <c:v>1882.9999999999973</c:v>
                </c:pt>
                <c:pt idx="37">
                  <c:v>1883.0833333333305</c:v>
                </c:pt>
                <c:pt idx="38">
                  <c:v>1883.1666666666638</c:v>
                </c:pt>
                <c:pt idx="39">
                  <c:v>1883.249999999997</c:v>
                </c:pt>
                <c:pt idx="40">
                  <c:v>1883.3333333333303</c:v>
                </c:pt>
                <c:pt idx="41">
                  <c:v>1883.4166666666636</c:v>
                </c:pt>
                <c:pt idx="42">
                  <c:v>1883.4999999999968</c:v>
                </c:pt>
                <c:pt idx="43">
                  <c:v>1883.5833333333301</c:v>
                </c:pt>
                <c:pt idx="44">
                  <c:v>1883.6666666666633</c:v>
                </c:pt>
                <c:pt idx="45">
                  <c:v>1883.7499999999966</c:v>
                </c:pt>
                <c:pt idx="46">
                  <c:v>1883.8333333333298</c:v>
                </c:pt>
                <c:pt idx="47">
                  <c:v>1883.9166666666631</c:v>
                </c:pt>
                <c:pt idx="48">
                  <c:v>1883.9999999999964</c:v>
                </c:pt>
                <c:pt idx="49">
                  <c:v>1884.0833333333296</c:v>
                </c:pt>
                <c:pt idx="50">
                  <c:v>1884.1666666666629</c:v>
                </c:pt>
                <c:pt idx="51">
                  <c:v>1884.2499999999961</c:v>
                </c:pt>
                <c:pt idx="52">
                  <c:v>1884.3333333333294</c:v>
                </c:pt>
                <c:pt idx="53">
                  <c:v>1884.4166666666626</c:v>
                </c:pt>
                <c:pt idx="54">
                  <c:v>1884.4999999999959</c:v>
                </c:pt>
                <c:pt idx="55">
                  <c:v>1884.5833333333292</c:v>
                </c:pt>
                <c:pt idx="56">
                  <c:v>1884.6666666666624</c:v>
                </c:pt>
                <c:pt idx="57">
                  <c:v>1884.7499999999957</c:v>
                </c:pt>
                <c:pt idx="58">
                  <c:v>1884.8333333333289</c:v>
                </c:pt>
                <c:pt idx="59">
                  <c:v>1884.9166666666622</c:v>
                </c:pt>
                <c:pt idx="60">
                  <c:v>1884.9999999999955</c:v>
                </c:pt>
                <c:pt idx="61">
                  <c:v>1885.0833333333287</c:v>
                </c:pt>
                <c:pt idx="62">
                  <c:v>1885.166666666662</c:v>
                </c:pt>
                <c:pt idx="63">
                  <c:v>1885.2499999999952</c:v>
                </c:pt>
                <c:pt idx="64">
                  <c:v>1885.3333333333285</c:v>
                </c:pt>
                <c:pt idx="65">
                  <c:v>1885.4166666666617</c:v>
                </c:pt>
                <c:pt idx="66">
                  <c:v>1885.499999999995</c:v>
                </c:pt>
                <c:pt idx="67">
                  <c:v>1885.5833333333283</c:v>
                </c:pt>
                <c:pt idx="68">
                  <c:v>1885.6666666666615</c:v>
                </c:pt>
                <c:pt idx="69">
                  <c:v>1885.7499999999948</c:v>
                </c:pt>
                <c:pt idx="70">
                  <c:v>1885.833333333328</c:v>
                </c:pt>
                <c:pt idx="71">
                  <c:v>1885.9166666666613</c:v>
                </c:pt>
                <c:pt idx="72">
                  <c:v>1885.9999999999945</c:v>
                </c:pt>
                <c:pt idx="73">
                  <c:v>1886.0833333333278</c:v>
                </c:pt>
                <c:pt idx="74">
                  <c:v>1886.1666666666611</c:v>
                </c:pt>
                <c:pt idx="75">
                  <c:v>1886.2499999999943</c:v>
                </c:pt>
                <c:pt idx="76">
                  <c:v>1886.3333333333276</c:v>
                </c:pt>
                <c:pt idx="77">
                  <c:v>1886.4166666666608</c:v>
                </c:pt>
                <c:pt idx="78">
                  <c:v>1886.4999999999941</c:v>
                </c:pt>
                <c:pt idx="79">
                  <c:v>1886.5833333333273</c:v>
                </c:pt>
                <c:pt idx="80">
                  <c:v>1886.6666666666606</c:v>
                </c:pt>
                <c:pt idx="81">
                  <c:v>1886.7499999999939</c:v>
                </c:pt>
                <c:pt idx="82">
                  <c:v>1886.8333333333271</c:v>
                </c:pt>
                <c:pt idx="83">
                  <c:v>1886.9166666666604</c:v>
                </c:pt>
                <c:pt idx="84">
                  <c:v>1886.9999999999936</c:v>
                </c:pt>
                <c:pt idx="85">
                  <c:v>1887.0833333333269</c:v>
                </c:pt>
                <c:pt idx="86">
                  <c:v>1887.1666666666601</c:v>
                </c:pt>
                <c:pt idx="87">
                  <c:v>1887.2499999999934</c:v>
                </c:pt>
                <c:pt idx="88">
                  <c:v>1887.3333333333267</c:v>
                </c:pt>
                <c:pt idx="89">
                  <c:v>1887.4166666666599</c:v>
                </c:pt>
                <c:pt idx="90">
                  <c:v>1887.4999999999932</c:v>
                </c:pt>
                <c:pt idx="91">
                  <c:v>1887.5833333333264</c:v>
                </c:pt>
                <c:pt idx="92">
                  <c:v>1887.6666666666597</c:v>
                </c:pt>
                <c:pt idx="93">
                  <c:v>1887.749999999993</c:v>
                </c:pt>
                <c:pt idx="94">
                  <c:v>1887.8333333333262</c:v>
                </c:pt>
                <c:pt idx="95">
                  <c:v>1887.9166666666595</c:v>
                </c:pt>
                <c:pt idx="96">
                  <c:v>1887.9999999999927</c:v>
                </c:pt>
                <c:pt idx="97">
                  <c:v>1888.083333333326</c:v>
                </c:pt>
                <c:pt idx="98">
                  <c:v>1888.1666666666592</c:v>
                </c:pt>
                <c:pt idx="99">
                  <c:v>1888.2499999999925</c:v>
                </c:pt>
                <c:pt idx="100">
                  <c:v>1888.3333333333258</c:v>
                </c:pt>
                <c:pt idx="101">
                  <c:v>1888.416666666659</c:v>
                </c:pt>
                <c:pt idx="102">
                  <c:v>1888.4999999999923</c:v>
                </c:pt>
                <c:pt idx="103">
                  <c:v>1888.5833333333255</c:v>
                </c:pt>
                <c:pt idx="104">
                  <c:v>1888.6666666666588</c:v>
                </c:pt>
                <c:pt idx="105">
                  <c:v>1888.749999999992</c:v>
                </c:pt>
                <c:pt idx="106">
                  <c:v>1888.8333333333253</c:v>
                </c:pt>
                <c:pt idx="107">
                  <c:v>1888.9166666666586</c:v>
                </c:pt>
                <c:pt idx="108">
                  <c:v>1888.9999999999918</c:v>
                </c:pt>
                <c:pt idx="109">
                  <c:v>1889.0833333333251</c:v>
                </c:pt>
                <c:pt idx="110">
                  <c:v>1889.1666666666583</c:v>
                </c:pt>
                <c:pt idx="111">
                  <c:v>1889.2499999999916</c:v>
                </c:pt>
                <c:pt idx="112">
                  <c:v>1889.3333333333248</c:v>
                </c:pt>
                <c:pt idx="113">
                  <c:v>1889.4166666666581</c:v>
                </c:pt>
                <c:pt idx="114">
                  <c:v>1889.4999999999914</c:v>
                </c:pt>
                <c:pt idx="115">
                  <c:v>1889.5833333333246</c:v>
                </c:pt>
                <c:pt idx="116">
                  <c:v>1889.6666666666579</c:v>
                </c:pt>
                <c:pt idx="117">
                  <c:v>1889.7499999999911</c:v>
                </c:pt>
                <c:pt idx="118">
                  <c:v>1889.8333333333244</c:v>
                </c:pt>
                <c:pt idx="119">
                  <c:v>1889.9166666666576</c:v>
                </c:pt>
                <c:pt idx="120">
                  <c:v>1889.9999999999909</c:v>
                </c:pt>
                <c:pt idx="121">
                  <c:v>1890.0833333333242</c:v>
                </c:pt>
                <c:pt idx="122">
                  <c:v>1890.1666666666574</c:v>
                </c:pt>
                <c:pt idx="123">
                  <c:v>1890.2499999999907</c:v>
                </c:pt>
                <c:pt idx="124">
                  <c:v>1890.3333333333239</c:v>
                </c:pt>
                <c:pt idx="125">
                  <c:v>1890.4166666666572</c:v>
                </c:pt>
                <c:pt idx="126">
                  <c:v>1890.4999999999905</c:v>
                </c:pt>
                <c:pt idx="127">
                  <c:v>1890.5833333333237</c:v>
                </c:pt>
                <c:pt idx="128">
                  <c:v>1890.666666666657</c:v>
                </c:pt>
                <c:pt idx="129">
                  <c:v>1890.7499999999902</c:v>
                </c:pt>
                <c:pt idx="130">
                  <c:v>1890.8333333333235</c:v>
                </c:pt>
                <c:pt idx="131">
                  <c:v>1890.9166666666567</c:v>
                </c:pt>
                <c:pt idx="132">
                  <c:v>1890.99999999999</c:v>
                </c:pt>
                <c:pt idx="133">
                  <c:v>1891.0833333333233</c:v>
                </c:pt>
                <c:pt idx="134">
                  <c:v>1891.1666666666565</c:v>
                </c:pt>
                <c:pt idx="135">
                  <c:v>1891.2499999999898</c:v>
                </c:pt>
                <c:pt idx="136">
                  <c:v>1891.333333333323</c:v>
                </c:pt>
                <c:pt idx="137">
                  <c:v>1891.4166666666563</c:v>
                </c:pt>
                <c:pt idx="138">
                  <c:v>1891.4999999999895</c:v>
                </c:pt>
                <c:pt idx="139">
                  <c:v>1891.5833333333228</c:v>
                </c:pt>
                <c:pt idx="140">
                  <c:v>1891.6666666666561</c:v>
                </c:pt>
                <c:pt idx="141">
                  <c:v>1891.7499999999893</c:v>
                </c:pt>
                <c:pt idx="142">
                  <c:v>1891.8333333333226</c:v>
                </c:pt>
                <c:pt idx="143">
                  <c:v>1891.9166666666558</c:v>
                </c:pt>
                <c:pt idx="144">
                  <c:v>1891.9999999999891</c:v>
                </c:pt>
                <c:pt idx="145">
                  <c:v>1892.0833333333223</c:v>
                </c:pt>
                <c:pt idx="146">
                  <c:v>1892.1666666666556</c:v>
                </c:pt>
                <c:pt idx="147">
                  <c:v>1892.2499999999889</c:v>
                </c:pt>
                <c:pt idx="148">
                  <c:v>1892.3333333333221</c:v>
                </c:pt>
                <c:pt idx="149">
                  <c:v>1892.4166666666554</c:v>
                </c:pt>
                <c:pt idx="150">
                  <c:v>1892.4999999999886</c:v>
                </c:pt>
                <c:pt idx="151">
                  <c:v>1892.5833333333219</c:v>
                </c:pt>
                <c:pt idx="152">
                  <c:v>1892.6666666666551</c:v>
                </c:pt>
                <c:pt idx="153">
                  <c:v>1892.7499999999884</c:v>
                </c:pt>
                <c:pt idx="154">
                  <c:v>1892.8333333333217</c:v>
                </c:pt>
                <c:pt idx="155">
                  <c:v>1892.9166666666549</c:v>
                </c:pt>
                <c:pt idx="156">
                  <c:v>1892.9999999999882</c:v>
                </c:pt>
                <c:pt idx="157">
                  <c:v>1893.0833333333214</c:v>
                </c:pt>
                <c:pt idx="158">
                  <c:v>1893.1666666666547</c:v>
                </c:pt>
                <c:pt idx="159">
                  <c:v>1893.2499999999879</c:v>
                </c:pt>
                <c:pt idx="160">
                  <c:v>1893.3333333333212</c:v>
                </c:pt>
                <c:pt idx="161">
                  <c:v>1893.4166666666545</c:v>
                </c:pt>
                <c:pt idx="162">
                  <c:v>1893.4999999999877</c:v>
                </c:pt>
                <c:pt idx="163">
                  <c:v>1893.583333333321</c:v>
                </c:pt>
                <c:pt idx="164">
                  <c:v>1893.6666666666542</c:v>
                </c:pt>
                <c:pt idx="165">
                  <c:v>1893.7499999999875</c:v>
                </c:pt>
                <c:pt idx="166">
                  <c:v>1893.8333333333208</c:v>
                </c:pt>
                <c:pt idx="167">
                  <c:v>1893.916666666654</c:v>
                </c:pt>
                <c:pt idx="168">
                  <c:v>1893.9999999999873</c:v>
                </c:pt>
                <c:pt idx="169">
                  <c:v>1894.0833333333205</c:v>
                </c:pt>
                <c:pt idx="170">
                  <c:v>1894.1666666666538</c:v>
                </c:pt>
                <c:pt idx="171">
                  <c:v>1894.249999999987</c:v>
                </c:pt>
                <c:pt idx="172">
                  <c:v>1894.3333333333203</c:v>
                </c:pt>
                <c:pt idx="173">
                  <c:v>1894.4166666666536</c:v>
                </c:pt>
                <c:pt idx="174">
                  <c:v>1894.4999999999868</c:v>
                </c:pt>
                <c:pt idx="175">
                  <c:v>1894.5833333333201</c:v>
                </c:pt>
                <c:pt idx="176">
                  <c:v>1894.6666666666533</c:v>
                </c:pt>
                <c:pt idx="177">
                  <c:v>1894.7499999999866</c:v>
                </c:pt>
                <c:pt idx="178">
                  <c:v>1894.8333333333198</c:v>
                </c:pt>
                <c:pt idx="179">
                  <c:v>1894.9166666666531</c:v>
                </c:pt>
                <c:pt idx="180">
                  <c:v>1894.9999999999864</c:v>
                </c:pt>
                <c:pt idx="181">
                  <c:v>1895.0833333333196</c:v>
                </c:pt>
                <c:pt idx="182">
                  <c:v>1895.1666666666529</c:v>
                </c:pt>
                <c:pt idx="183">
                  <c:v>1895.2499999999861</c:v>
                </c:pt>
                <c:pt idx="184">
                  <c:v>1895.3333333333194</c:v>
                </c:pt>
                <c:pt idx="185">
                  <c:v>1895.4166666666526</c:v>
                </c:pt>
                <c:pt idx="186">
                  <c:v>1895.4999999999859</c:v>
                </c:pt>
                <c:pt idx="187">
                  <c:v>1895.5833333333192</c:v>
                </c:pt>
                <c:pt idx="188">
                  <c:v>1895.6666666666524</c:v>
                </c:pt>
                <c:pt idx="189">
                  <c:v>1895.7499999999857</c:v>
                </c:pt>
                <c:pt idx="190">
                  <c:v>1895.8333333333189</c:v>
                </c:pt>
                <c:pt idx="191">
                  <c:v>1895.9166666666522</c:v>
                </c:pt>
                <c:pt idx="192">
                  <c:v>1895.9999999999854</c:v>
                </c:pt>
                <c:pt idx="193">
                  <c:v>1896.0833333333187</c:v>
                </c:pt>
                <c:pt idx="194">
                  <c:v>1896.166666666652</c:v>
                </c:pt>
                <c:pt idx="195">
                  <c:v>1896.2499999999852</c:v>
                </c:pt>
                <c:pt idx="196">
                  <c:v>1896.3333333333185</c:v>
                </c:pt>
                <c:pt idx="197">
                  <c:v>1896.4166666666517</c:v>
                </c:pt>
                <c:pt idx="198">
                  <c:v>1896.499999999985</c:v>
                </c:pt>
                <c:pt idx="199">
                  <c:v>1896.5833333333183</c:v>
                </c:pt>
                <c:pt idx="200">
                  <c:v>1896.6666666666515</c:v>
                </c:pt>
                <c:pt idx="201">
                  <c:v>1896.7499999999848</c:v>
                </c:pt>
                <c:pt idx="202">
                  <c:v>1896.833333333318</c:v>
                </c:pt>
                <c:pt idx="203">
                  <c:v>1896.9166666666513</c:v>
                </c:pt>
                <c:pt idx="204">
                  <c:v>1896.9999999999845</c:v>
                </c:pt>
                <c:pt idx="205">
                  <c:v>1897.0833333333178</c:v>
                </c:pt>
                <c:pt idx="206">
                  <c:v>1897.1666666666511</c:v>
                </c:pt>
                <c:pt idx="207">
                  <c:v>1897.2499999999843</c:v>
                </c:pt>
                <c:pt idx="208">
                  <c:v>1897.3333333333176</c:v>
                </c:pt>
                <c:pt idx="209">
                  <c:v>1897.4166666666508</c:v>
                </c:pt>
                <c:pt idx="210">
                  <c:v>1897.4999999999841</c:v>
                </c:pt>
                <c:pt idx="211">
                  <c:v>1897.5833333333173</c:v>
                </c:pt>
                <c:pt idx="212">
                  <c:v>1897.6666666666506</c:v>
                </c:pt>
                <c:pt idx="213">
                  <c:v>1897.7499999999839</c:v>
                </c:pt>
                <c:pt idx="214">
                  <c:v>1897.8333333333171</c:v>
                </c:pt>
                <c:pt idx="215">
                  <c:v>1897.9166666666504</c:v>
                </c:pt>
                <c:pt idx="216">
                  <c:v>1897.9999999999836</c:v>
                </c:pt>
                <c:pt idx="217">
                  <c:v>1898.0833333333169</c:v>
                </c:pt>
                <c:pt idx="218">
                  <c:v>1898.1666666666501</c:v>
                </c:pt>
                <c:pt idx="219">
                  <c:v>1898.2499999999834</c:v>
                </c:pt>
                <c:pt idx="220">
                  <c:v>1898.3333333333167</c:v>
                </c:pt>
                <c:pt idx="221">
                  <c:v>1898.4166666666499</c:v>
                </c:pt>
                <c:pt idx="222">
                  <c:v>1898.4999999999832</c:v>
                </c:pt>
                <c:pt idx="223">
                  <c:v>1898.5833333333164</c:v>
                </c:pt>
                <c:pt idx="224">
                  <c:v>1898.6666666666497</c:v>
                </c:pt>
                <c:pt idx="225">
                  <c:v>1898.7499999999829</c:v>
                </c:pt>
                <c:pt idx="226">
                  <c:v>1898.8333333333162</c:v>
                </c:pt>
                <c:pt idx="227">
                  <c:v>1898.9166666666495</c:v>
                </c:pt>
                <c:pt idx="228">
                  <c:v>1898.9999999999827</c:v>
                </c:pt>
                <c:pt idx="229">
                  <c:v>1899.083333333316</c:v>
                </c:pt>
                <c:pt idx="230">
                  <c:v>1899.1666666666492</c:v>
                </c:pt>
                <c:pt idx="231">
                  <c:v>1899.2499999999825</c:v>
                </c:pt>
                <c:pt idx="232">
                  <c:v>1899.3333333333157</c:v>
                </c:pt>
                <c:pt idx="233">
                  <c:v>1899.416666666649</c:v>
                </c:pt>
                <c:pt idx="234">
                  <c:v>1899.4999999999823</c:v>
                </c:pt>
                <c:pt idx="235">
                  <c:v>1899.5833333333155</c:v>
                </c:pt>
                <c:pt idx="236">
                  <c:v>1899.6666666666488</c:v>
                </c:pt>
                <c:pt idx="237">
                  <c:v>1899.749999999982</c:v>
                </c:pt>
                <c:pt idx="238">
                  <c:v>1899.8333333333153</c:v>
                </c:pt>
                <c:pt idx="239">
                  <c:v>1899.9166666666486</c:v>
                </c:pt>
                <c:pt idx="240">
                  <c:v>1899.9999999999818</c:v>
                </c:pt>
                <c:pt idx="241">
                  <c:v>1900.0833333333151</c:v>
                </c:pt>
                <c:pt idx="242">
                  <c:v>1900.1666666666483</c:v>
                </c:pt>
                <c:pt idx="243">
                  <c:v>1900.2499999999816</c:v>
                </c:pt>
                <c:pt idx="244">
                  <c:v>1900.3333333333148</c:v>
                </c:pt>
                <c:pt idx="245">
                  <c:v>1900.4166666666481</c:v>
                </c:pt>
                <c:pt idx="246">
                  <c:v>1900.4999999999814</c:v>
                </c:pt>
                <c:pt idx="247">
                  <c:v>1900.5833333333146</c:v>
                </c:pt>
                <c:pt idx="248">
                  <c:v>1900.6666666666479</c:v>
                </c:pt>
                <c:pt idx="249">
                  <c:v>1900.7499999999811</c:v>
                </c:pt>
                <c:pt idx="250">
                  <c:v>1900.8333333333144</c:v>
                </c:pt>
                <c:pt idx="251">
                  <c:v>1900.9166666666476</c:v>
                </c:pt>
                <c:pt idx="252">
                  <c:v>1900.9999999999809</c:v>
                </c:pt>
                <c:pt idx="253">
                  <c:v>1901.0833333333142</c:v>
                </c:pt>
                <c:pt idx="254">
                  <c:v>1901.1666666666474</c:v>
                </c:pt>
                <c:pt idx="255">
                  <c:v>1901.2499999999807</c:v>
                </c:pt>
                <c:pt idx="256">
                  <c:v>1901.3333333333139</c:v>
                </c:pt>
                <c:pt idx="257">
                  <c:v>1901.4166666666472</c:v>
                </c:pt>
                <c:pt idx="258">
                  <c:v>1901.4999999999804</c:v>
                </c:pt>
                <c:pt idx="259">
                  <c:v>1901.5833333333137</c:v>
                </c:pt>
                <c:pt idx="260">
                  <c:v>1901.666666666647</c:v>
                </c:pt>
                <c:pt idx="261">
                  <c:v>1901.7499999999802</c:v>
                </c:pt>
                <c:pt idx="262">
                  <c:v>1901.8333333333135</c:v>
                </c:pt>
                <c:pt idx="263">
                  <c:v>1901.9166666666467</c:v>
                </c:pt>
                <c:pt idx="264">
                  <c:v>1901.99999999998</c:v>
                </c:pt>
                <c:pt idx="265">
                  <c:v>1902.0833333333132</c:v>
                </c:pt>
                <c:pt idx="266">
                  <c:v>1902.1666666666465</c:v>
                </c:pt>
                <c:pt idx="267">
                  <c:v>1902.2499999999798</c:v>
                </c:pt>
                <c:pt idx="268">
                  <c:v>1902.333333333313</c:v>
                </c:pt>
                <c:pt idx="269">
                  <c:v>1902.4166666666463</c:v>
                </c:pt>
                <c:pt idx="270">
                  <c:v>1902.4999999999795</c:v>
                </c:pt>
                <c:pt idx="271">
                  <c:v>1902.5833333333128</c:v>
                </c:pt>
                <c:pt idx="272">
                  <c:v>1902.6666666666461</c:v>
                </c:pt>
                <c:pt idx="273">
                  <c:v>1902.7499999999793</c:v>
                </c:pt>
                <c:pt idx="274">
                  <c:v>1902.8333333333126</c:v>
                </c:pt>
                <c:pt idx="275">
                  <c:v>1902.9166666666458</c:v>
                </c:pt>
                <c:pt idx="276">
                  <c:v>1902.9999999999791</c:v>
                </c:pt>
                <c:pt idx="277">
                  <c:v>1903.0833333333123</c:v>
                </c:pt>
                <c:pt idx="278">
                  <c:v>1903.1666666666456</c:v>
                </c:pt>
                <c:pt idx="279">
                  <c:v>1903.2499999999789</c:v>
                </c:pt>
                <c:pt idx="280">
                  <c:v>1903.3333333333121</c:v>
                </c:pt>
                <c:pt idx="281">
                  <c:v>1903.4166666666454</c:v>
                </c:pt>
                <c:pt idx="282">
                  <c:v>1903.4999999999786</c:v>
                </c:pt>
                <c:pt idx="283">
                  <c:v>1903.5833333333119</c:v>
                </c:pt>
                <c:pt idx="284">
                  <c:v>1903.6666666666451</c:v>
                </c:pt>
                <c:pt idx="285">
                  <c:v>1903.7499999999784</c:v>
                </c:pt>
                <c:pt idx="286">
                  <c:v>1903.8333333333117</c:v>
                </c:pt>
                <c:pt idx="287">
                  <c:v>1903.9166666666449</c:v>
                </c:pt>
                <c:pt idx="288">
                  <c:v>1903.9999999999782</c:v>
                </c:pt>
                <c:pt idx="289">
                  <c:v>1904.0833333333114</c:v>
                </c:pt>
                <c:pt idx="290">
                  <c:v>1904.1666666666447</c:v>
                </c:pt>
                <c:pt idx="291">
                  <c:v>1904.2499999999779</c:v>
                </c:pt>
                <c:pt idx="292">
                  <c:v>1904.3333333333112</c:v>
                </c:pt>
                <c:pt idx="293">
                  <c:v>1904.4166666666445</c:v>
                </c:pt>
                <c:pt idx="294">
                  <c:v>1904.4999999999777</c:v>
                </c:pt>
                <c:pt idx="295">
                  <c:v>1904.583333333311</c:v>
                </c:pt>
                <c:pt idx="296">
                  <c:v>1904.6666666666442</c:v>
                </c:pt>
                <c:pt idx="297">
                  <c:v>1904.7499999999775</c:v>
                </c:pt>
                <c:pt idx="298">
                  <c:v>1904.8333333333107</c:v>
                </c:pt>
                <c:pt idx="299">
                  <c:v>1904.916666666644</c:v>
                </c:pt>
                <c:pt idx="300">
                  <c:v>1904.9999999999773</c:v>
                </c:pt>
                <c:pt idx="301">
                  <c:v>1905.0833333333105</c:v>
                </c:pt>
                <c:pt idx="302">
                  <c:v>1905.1666666666438</c:v>
                </c:pt>
                <c:pt idx="303">
                  <c:v>1905.249999999977</c:v>
                </c:pt>
                <c:pt idx="304">
                  <c:v>1905.3333333333103</c:v>
                </c:pt>
                <c:pt idx="305">
                  <c:v>1905.4166666666436</c:v>
                </c:pt>
                <c:pt idx="306">
                  <c:v>1905.4999999999768</c:v>
                </c:pt>
                <c:pt idx="307">
                  <c:v>1905.5833333333101</c:v>
                </c:pt>
                <c:pt idx="308">
                  <c:v>1905.6666666666433</c:v>
                </c:pt>
                <c:pt idx="309">
                  <c:v>1905.7499999999766</c:v>
                </c:pt>
                <c:pt idx="310">
                  <c:v>1905.8333333333098</c:v>
                </c:pt>
                <c:pt idx="311">
                  <c:v>1905.9166666666431</c:v>
                </c:pt>
                <c:pt idx="312">
                  <c:v>1905.9999999999764</c:v>
                </c:pt>
                <c:pt idx="313">
                  <c:v>1906.0833333333096</c:v>
                </c:pt>
                <c:pt idx="314">
                  <c:v>1906.1666666666429</c:v>
                </c:pt>
                <c:pt idx="315">
                  <c:v>1906.2499999999761</c:v>
                </c:pt>
                <c:pt idx="316">
                  <c:v>1906.3333333333094</c:v>
                </c:pt>
                <c:pt idx="317">
                  <c:v>1906.4166666666426</c:v>
                </c:pt>
                <c:pt idx="318">
                  <c:v>1906.4999999999759</c:v>
                </c:pt>
                <c:pt idx="319">
                  <c:v>1906.5833333333092</c:v>
                </c:pt>
                <c:pt idx="320">
                  <c:v>1906.6666666666424</c:v>
                </c:pt>
                <c:pt idx="321">
                  <c:v>1906.7499999999757</c:v>
                </c:pt>
                <c:pt idx="322">
                  <c:v>1906.8333333333089</c:v>
                </c:pt>
                <c:pt idx="323">
                  <c:v>1906.9166666666422</c:v>
                </c:pt>
                <c:pt idx="324">
                  <c:v>1906.9999999999754</c:v>
                </c:pt>
                <c:pt idx="325">
                  <c:v>1907.0833333333087</c:v>
                </c:pt>
                <c:pt idx="326">
                  <c:v>1907.166666666642</c:v>
                </c:pt>
                <c:pt idx="327">
                  <c:v>1907.2499999999752</c:v>
                </c:pt>
                <c:pt idx="328">
                  <c:v>1907.3333333333085</c:v>
                </c:pt>
                <c:pt idx="329">
                  <c:v>1907.4166666666417</c:v>
                </c:pt>
                <c:pt idx="330">
                  <c:v>1907.499999999975</c:v>
                </c:pt>
                <c:pt idx="331">
                  <c:v>1907.5833333333082</c:v>
                </c:pt>
                <c:pt idx="332">
                  <c:v>1907.6666666666415</c:v>
                </c:pt>
                <c:pt idx="333">
                  <c:v>1907.7499999999748</c:v>
                </c:pt>
                <c:pt idx="334">
                  <c:v>1907.833333333308</c:v>
                </c:pt>
                <c:pt idx="335">
                  <c:v>1907.9166666666413</c:v>
                </c:pt>
                <c:pt idx="336">
                  <c:v>1907.9999999999745</c:v>
                </c:pt>
                <c:pt idx="337">
                  <c:v>1908.0833333333078</c:v>
                </c:pt>
                <c:pt idx="338">
                  <c:v>1908.166666666641</c:v>
                </c:pt>
                <c:pt idx="339">
                  <c:v>1908.2499999999743</c:v>
                </c:pt>
                <c:pt idx="340">
                  <c:v>1908.3333333333076</c:v>
                </c:pt>
                <c:pt idx="341">
                  <c:v>1908.4166666666408</c:v>
                </c:pt>
                <c:pt idx="342">
                  <c:v>1908.4999999999741</c:v>
                </c:pt>
                <c:pt idx="343">
                  <c:v>1908.5833333333073</c:v>
                </c:pt>
                <c:pt idx="344">
                  <c:v>1908.6666666666406</c:v>
                </c:pt>
                <c:pt idx="345">
                  <c:v>1908.7499999999739</c:v>
                </c:pt>
                <c:pt idx="346">
                  <c:v>1908.8333333333071</c:v>
                </c:pt>
                <c:pt idx="347">
                  <c:v>1908.9166666666404</c:v>
                </c:pt>
                <c:pt idx="348">
                  <c:v>1908.9999999999736</c:v>
                </c:pt>
                <c:pt idx="349">
                  <c:v>1909.0833333333069</c:v>
                </c:pt>
                <c:pt idx="350">
                  <c:v>1909.1666666666401</c:v>
                </c:pt>
                <c:pt idx="351">
                  <c:v>1909.2499999999734</c:v>
                </c:pt>
                <c:pt idx="352">
                  <c:v>1909.3333333333067</c:v>
                </c:pt>
                <c:pt idx="353">
                  <c:v>1909.4166666666399</c:v>
                </c:pt>
                <c:pt idx="354">
                  <c:v>1909.4999999999732</c:v>
                </c:pt>
                <c:pt idx="355">
                  <c:v>1909.5833333333064</c:v>
                </c:pt>
                <c:pt idx="356">
                  <c:v>1909.6666666666397</c:v>
                </c:pt>
                <c:pt idx="357">
                  <c:v>1909.7499999999729</c:v>
                </c:pt>
                <c:pt idx="358">
                  <c:v>1909.8333333333062</c:v>
                </c:pt>
                <c:pt idx="359">
                  <c:v>1909.9166666666395</c:v>
                </c:pt>
                <c:pt idx="360">
                  <c:v>1909.9999999999727</c:v>
                </c:pt>
                <c:pt idx="361">
                  <c:v>1910.083333333306</c:v>
                </c:pt>
                <c:pt idx="362">
                  <c:v>1910.1666666666392</c:v>
                </c:pt>
                <c:pt idx="363">
                  <c:v>1910.2499999999725</c:v>
                </c:pt>
                <c:pt idx="364">
                  <c:v>1910.3333333333057</c:v>
                </c:pt>
                <c:pt idx="365">
                  <c:v>1910.416666666639</c:v>
                </c:pt>
                <c:pt idx="366">
                  <c:v>1910.4999999999723</c:v>
                </c:pt>
                <c:pt idx="367">
                  <c:v>1910.5833333333055</c:v>
                </c:pt>
                <c:pt idx="368">
                  <c:v>1910.6666666666388</c:v>
                </c:pt>
                <c:pt idx="369">
                  <c:v>1910.749999999972</c:v>
                </c:pt>
                <c:pt idx="370">
                  <c:v>1910.8333333333053</c:v>
                </c:pt>
                <c:pt idx="371">
                  <c:v>1910.9166666666385</c:v>
                </c:pt>
                <c:pt idx="372">
                  <c:v>1910.9999999999718</c:v>
                </c:pt>
                <c:pt idx="373">
                  <c:v>1911.0833333333051</c:v>
                </c:pt>
                <c:pt idx="374">
                  <c:v>1911.1666666666383</c:v>
                </c:pt>
                <c:pt idx="375">
                  <c:v>1911.2499999999716</c:v>
                </c:pt>
                <c:pt idx="376">
                  <c:v>1911.3333333333048</c:v>
                </c:pt>
                <c:pt idx="377">
                  <c:v>1911.4166666666381</c:v>
                </c:pt>
                <c:pt idx="378">
                  <c:v>1911.4999999999714</c:v>
                </c:pt>
                <c:pt idx="379">
                  <c:v>1911.5833333333046</c:v>
                </c:pt>
                <c:pt idx="380">
                  <c:v>1911.6666666666379</c:v>
                </c:pt>
                <c:pt idx="381">
                  <c:v>1911.7499999999711</c:v>
                </c:pt>
                <c:pt idx="382">
                  <c:v>1911.8333333333044</c:v>
                </c:pt>
                <c:pt idx="383">
                  <c:v>1911.9166666666376</c:v>
                </c:pt>
                <c:pt idx="384">
                  <c:v>1911.9999999999709</c:v>
                </c:pt>
                <c:pt idx="385">
                  <c:v>1912.0833333333042</c:v>
                </c:pt>
                <c:pt idx="386">
                  <c:v>1912.1666666666374</c:v>
                </c:pt>
                <c:pt idx="387">
                  <c:v>1912.2499999999707</c:v>
                </c:pt>
                <c:pt idx="388">
                  <c:v>1912.3333333333039</c:v>
                </c:pt>
                <c:pt idx="389">
                  <c:v>1912.4166666666372</c:v>
                </c:pt>
                <c:pt idx="390">
                  <c:v>1912.4999999999704</c:v>
                </c:pt>
                <c:pt idx="391">
                  <c:v>1912.5833333333037</c:v>
                </c:pt>
                <c:pt idx="392">
                  <c:v>1912.666666666637</c:v>
                </c:pt>
                <c:pt idx="393">
                  <c:v>1912.7499999999702</c:v>
                </c:pt>
                <c:pt idx="394">
                  <c:v>1912.8333333333035</c:v>
                </c:pt>
                <c:pt idx="395">
                  <c:v>1912.9166666666367</c:v>
                </c:pt>
                <c:pt idx="396">
                  <c:v>1912.99999999997</c:v>
                </c:pt>
                <c:pt idx="397">
                  <c:v>1913.0833333333032</c:v>
                </c:pt>
                <c:pt idx="398">
                  <c:v>1913.1666666666365</c:v>
                </c:pt>
                <c:pt idx="399">
                  <c:v>1913.2499999999698</c:v>
                </c:pt>
                <c:pt idx="400">
                  <c:v>1913.333333333303</c:v>
                </c:pt>
                <c:pt idx="401">
                  <c:v>1913.4166666666363</c:v>
                </c:pt>
                <c:pt idx="402">
                  <c:v>1913.4999999999695</c:v>
                </c:pt>
                <c:pt idx="403">
                  <c:v>1913.5833333333028</c:v>
                </c:pt>
                <c:pt idx="404">
                  <c:v>1913.666666666636</c:v>
                </c:pt>
                <c:pt idx="405">
                  <c:v>1913.7499999999693</c:v>
                </c:pt>
                <c:pt idx="406">
                  <c:v>1913.8333333333026</c:v>
                </c:pt>
                <c:pt idx="407">
                  <c:v>1913.9166666666358</c:v>
                </c:pt>
                <c:pt idx="408">
                  <c:v>1913.9999999999691</c:v>
                </c:pt>
                <c:pt idx="409">
                  <c:v>1914.0833333333023</c:v>
                </c:pt>
                <c:pt idx="410">
                  <c:v>1914.1666666666356</c:v>
                </c:pt>
                <c:pt idx="411">
                  <c:v>1914.2499999999688</c:v>
                </c:pt>
                <c:pt idx="412">
                  <c:v>1914.3333333333021</c:v>
                </c:pt>
                <c:pt idx="413">
                  <c:v>1914.4166666666354</c:v>
                </c:pt>
                <c:pt idx="414">
                  <c:v>1914.4999999999686</c:v>
                </c:pt>
                <c:pt idx="415">
                  <c:v>1914.5833333333019</c:v>
                </c:pt>
                <c:pt idx="416">
                  <c:v>1914.6666666666351</c:v>
                </c:pt>
                <c:pt idx="417">
                  <c:v>1914.7499999999684</c:v>
                </c:pt>
                <c:pt idx="418">
                  <c:v>1914.8333333333017</c:v>
                </c:pt>
                <c:pt idx="419">
                  <c:v>1914.9166666666349</c:v>
                </c:pt>
                <c:pt idx="420">
                  <c:v>1914.9999999999682</c:v>
                </c:pt>
                <c:pt idx="421">
                  <c:v>1915.0833333333014</c:v>
                </c:pt>
                <c:pt idx="422">
                  <c:v>1915.1666666666347</c:v>
                </c:pt>
                <c:pt idx="423">
                  <c:v>1915.2499999999679</c:v>
                </c:pt>
                <c:pt idx="424">
                  <c:v>1915.3333333333012</c:v>
                </c:pt>
                <c:pt idx="425">
                  <c:v>1915.4166666666345</c:v>
                </c:pt>
                <c:pt idx="426">
                  <c:v>1915.4999999999677</c:v>
                </c:pt>
                <c:pt idx="427">
                  <c:v>1915.583333333301</c:v>
                </c:pt>
                <c:pt idx="428">
                  <c:v>1915.6666666666342</c:v>
                </c:pt>
                <c:pt idx="429">
                  <c:v>1915.7499999999675</c:v>
                </c:pt>
                <c:pt idx="430">
                  <c:v>1915.8333333333007</c:v>
                </c:pt>
                <c:pt idx="431">
                  <c:v>1915.916666666634</c:v>
                </c:pt>
                <c:pt idx="432">
                  <c:v>1915.9999999999673</c:v>
                </c:pt>
                <c:pt idx="433">
                  <c:v>1916.0833333333005</c:v>
                </c:pt>
                <c:pt idx="434">
                  <c:v>1916.1666666666338</c:v>
                </c:pt>
                <c:pt idx="435">
                  <c:v>1916.249999999967</c:v>
                </c:pt>
                <c:pt idx="436">
                  <c:v>1916.3333333333003</c:v>
                </c:pt>
                <c:pt idx="437">
                  <c:v>1916.4166666666335</c:v>
                </c:pt>
                <c:pt idx="438">
                  <c:v>1916.4999999999668</c:v>
                </c:pt>
                <c:pt idx="439">
                  <c:v>1916.5833333333001</c:v>
                </c:pt>
                <c:pt idx="440">
                  <c:v>1916.6666666666333</c:v>
                </c:pt>
                <c:pt idx="441">
                  <c:v>1916.7499999999666</c:v>
                </c:pt>
                <c:pt idx="442">
                  <c:v>1916.8333333332998</c:v>
                </c:pt>
                <c:pt idx="443">
                  <c:v>1916.9166666666331</c:v>
                </c:pt>
                <c:pt idx="444">
                  <c:v>1916.9999999999663</c:v>
                </c:pt>
                <c:pt idx="445">
                  <c:v>1917.0833333332996</c:v>
                </c:pt>
                <c:pt idx="446">
                  <c:v>1917.1666666666329</c:v>
                </c:pt>
                <c:pt idx="447">
                  <c:v>1917.2499999999661</c:v>
                </c:pt>
                <c:pt idx="448">
                  <c:v>1917.3333333332994</c:v>
                </c:pt>
                <c:pt idx="449">
                  <c:v>1917.4166666666326</c:v>
                </c:pt>
                <c:pt idx="450">
                  <c:v>1917.4999999999659</c:v>
                </c:pt>
                <c:pt idx="451">
                  <c:v>1917.5833333332992</c:v>
                </c:pt>
                <c:pt idx="452">
                  <c:v>1917.6666666666324</c:v>
                </c:pt>
                <c:pt idx="453">
                  <c:v>1917.7499999999657</c:v>
                </c:pt>
                <c:pt idx="454">
                  <c:v>1917.8333333332989</c:v>
                </c:pt>
                <c:pt idx="455">
                  <c:v>1917.9166666666322</c:v>
                </c:pt>
                <c:pt idx="456">
                  <c:v>1917.9999999999654</c:v>
                </c:pt>
                <c:pt idx="457">
                  <c:v>1918.0833333332987</c:v>
                </c:pt>
                <c:pt idx="458">
                  <c:v>1918.166666666632</c:v>
                </c:pt>
                <c:pt idx="459">
                  <c:v>1918.2499999999652</c:v>
                </c:pt>
                <c:pt idx="460">
                  <c:v>1918.3333333332985</c:v>
                </c:pt>
                <c:pt idx="461">
                  <c:v>1918.4166666666317</c:v>
                </c:pt>
                <c:pt idx="462">
                  <c:v>1918.499999999965</c:v>
                </c:pt>
                <c:pt idx="463">
                  <c:v>1918.5833333332982</c:v>
                </c:pt>
                <c:pt idx="464">
                  <c:v>1918.6666666666315</c:v>
                </c:pt>
                <c:pt idx="465">
                  <c:v>1918.7499999999648</c:v>
                </c:pt>
                <c:pt idx="466">
                  <c:v>1918.833333333298</c:v>
                </c:pt>
                <c:pt idx="467">
                  <c:v>1918.9166666666313</c:v>
                </c:pt>
                <c:pt idx="468">
                  <c:v>1918.9999999999645</c:v>
                </c:pt>
                <c:pt idx="469">
                  <c:v>1919.0833333332978</c:v>
                </c:pt>
                <c:pt idx="470">
                  <c:v>1919.166666666631</c:v>
                </c:pt>
                <c:pt idx="471">
                  <c:v>1919.2499999999643</c:v>
                </c:pt>
                <c:pt idx="472">
                  <c:v>1919.3333333332976</c:v>
                </c:pt>
                <c:pt idx="473">
                  <c:v>1919.4166666666308</c:v>
                </c:pt>
                <c:pt idx="474">
                  <c:v>1919.4999999999641</c:v>
                </c:pt>
                <c:pt idx="475">
                  <c:v>1919.5833333332973</c:v>
                </c:pt>
                <c:pt idx="476">
                  <c:v>1919.6666666666306</c:v>
                </c:pt>
                <c:pt idx="477">
                  <c:v>1919.7499999999638</c:v>
                </c:pt>
                <c:pt idx="478">
                  <c:v>1919.8333333332971</c:v>
                </c:pt>
                <c:pt idx="479">
                  <c:v>1919.9166666666304</c:v>
                </c:pt>
                <c:pt idx="480">
                  <c:v>1919.9999999999636</c:v>
                </c:pt>
                <c:pt idx="481">
                  <c:v>1920.0833333332969</c:v>
                </c:pt>
                <c:pt idx="482">
                  <c:v>1920.1666666666301</c:v>
                </c:pt>
                <c:pt idx="483">
                  <c:v>1920.2499999999634</c:v>
                </c:pt>
                <c:pt idx="484">
                  <c:v>1920.3333333332967</c:v>
                </c:pt>
                <c:pt idx="485">
                  <c:v>1920.4166666666299</c:v>
                </c:pt>
                <c:pt idx="486">
                  <c:v>1920.4999999999632</c:v>
                </c:pt>
                <c:pt idx="487">
                  <c:v>1920.5833333332964</c:v>
                </c:pt>
                <c:pt idx="488">
                  <c:v>1920.6666666666297</c:v>
                </c:pt>
                <c:pt idx="489">
                  <c:v>1920.7499999999629</c:v>
                </c:pt>
                <c:pt idx="490">
                  <c:v>1920.8333333332962</c:v>
                </c:pt>
                <c:pt idx="491">
                  <c:v>1920.9166666666295</c:v>
                </c:pt>
                <c:pt idx="492">
                  <c:v>1920.9999999999627</c:v>
                </c:pt>
                <c:pt idx="493">
                  <c:v>1921.083333333296</c:v>
                </c:pt>
                <c:pt idx="494">
                  <c:v>1921.1666666666292</c:v>
                </c:pt>
                <c:pt idx="495">
                  <c:v>1921.2499999999625</c:v>
                </c:pt>
                <c:pt idx="496">
                  <c:v>1921.3333333332957</c:v>
                </c:pt>
                <c:pt idx="497">
                  <c:v>1921.416666666629</c:v>
                </c:pt>
                <c:pt idx="498">
                  <c:v>1921.4999999999623</c:v>
                </c:pt>
                <c:pt idx="499">
                  <c:v>1921.5833333332955</c:v>
                </c:pt>
                <c:pt idx="500">
                  <c:v>1921.6666666666288</c:v>
                </c:pt>
                <c:pt idx="501">
                  <c:v>1921.749999999962</c:v>
                </c:pt>
                <c:pt idx="502">
                  <c:v>1921.8333333332953</c:v>
                </c:pt>
                <c:pt idx="503">
                  <c:v>1921.9166666666285</c:v>
                </c:pt>
                <c:pt idx="504">
                  <c:v>1921.9999999999618</c:v>
                </c:pt>
                <c:pt idx="505">
                  <c:v>1922.0833333332951</c:v>
                </c:pt>
                <c:pt idx="506">
                  <c:v>1922.1666666666283</c:v>
                </c:pt>
                <c:pt idx="507">
                  <c:v>1922.2499999999616</c:v>
                </c:pt>
                <c:pt idx="508">
                  <c:v>1922.3333333332948</c:v>
                </c:pt>
                <c:pt idx="509">
                  <c:v>1922.4166666666281</c:v>
                </c:pt>
                <c:pt idx="510">
                  <c:v>1922.4999999999613</c:v>
                </c:pt>
                <c:pt idx="511">
                  <c:v>1922.5833333332946</c:v>
                </c:pt>
                <c:pt idx="512">
                  <c:v>1922.6666666666279</c:v>
                </c:pt>
                <c:pt idx="513">
                  <c:v>1922.7499999999611</c:v>
                </c:pt>
                <c:pt idx="514">
                  <c:v>1922.8333333332944</c:v>
                </c:pt>
                <c:pt idx="515">
                  <c:v>1922.9166666666276</c:v>
                </c:pt>
                <c:pt idx="516">
                  <c:v>1922.9999999999609</c:v>
                </c:pt>
                <c:pt idx="517">
                  <c:v>1923.0833333332941</c:v>
                </c:pt>
                <c:pt idx="518">
                  <c:v>1923.1666666666274</c:v>
                </c:pt>
                <c:pt idx="519">
                  <c:v>1923.2499999999607</c:v>
                </c:pt>
                <c:pt idx="520">
                  <c:v>1923.3333333332939</c:v>
                </c:pt>
                <c:pt idx="521">
                  <c:v>1923.4166666666272</c:v>
                </c:pt>
                <c:pt idx="522">
                  <c:v>1923.4999999999604</c:v>
                </c:pt>
                <c:pt idx="523">
                  <c:v>1923.5833333332937</c:v>
                </c:pt>
                <c:pt idx="524">
                  <c:v>1923.666666666627</c:v>
                </c:pt>
                <c:pt idx="525">
                  <c:v>1923.7499999999602</c:v>
                </c:pt>
                <c:pt idx="526">
                  <c:v>1923.8333333332935</c:v>
                </c:pt>
                <c:pt idx="527">
                  <c:v>1923.9166666666267</c:v>
                </c:pt>
                <c:pt idx="528">
                  <c:v>1923.99999999996</c:v>
                </c:pt>
                <c:pt idx="529">
                  <c:v>1924.0833333332932</c:v>
                </c:pt>
                <c:pt idx="530">
                  <c:v>1924.1666666666265</c:v>
                </c:pt>
                <c:pt idx="531">
                  <c:v>1924.2499999999598</c:v>
                </c:pt>
                <c:pt idx="532">
                  <c:v>1924.333333333293</c:v>
                </c:pt>
                <c:pt idx="533">
                  <c:v>1924.4166666666263</c:v>
                </c:pt>
                <c:pt idx="534">
                  <c:v>1924.4999999999595</c:v>
                </c:pt>
                <c:pt idx="535">
                  <c:v>1924.5833333332928</c:v>
                </c:pt>
                <c:pt idx="536">
                  <c:v>1924.666666666626</c:v>
                </c:pt>
                <c:pt idx="537">
                  <c:v>1924.7499999999593</c:v>
                </c:pt>
                <c:pt idx="538">
                  <c:v>1924.8333333332926</c:v>
                </c:pt>
                <c:pt idx="539">
                  <c:v>1924.9166666666258</c:v>
                </c:pt>
                <c:pt idx="540">
                  <c:v>1924.9999999999591</c:v>
                </c:pt>
                <c:pt idx="541">
                  <c:v>1925.0833333332923</c:v>
                </c:pt>
                <c:pt idx="542">
                  <c:v>1925.1666666666256</c:v>
                </c:pt>
                <c:pt idx="543">
                  <c:v>1925.2499999999588</c:v>
                </c:pt>
                <c:pt idx="544">
                  <c:v>1925.3333333332921</c:v>
                </c:pt>
                <c:pt idx="545">
                  <c:v>1925.4166666666254</c:v>
                </c:pt>
                <c:pt idx="546">
                  <c:v>1925.4999999999586</c:v>
                </c:pt>
                <c:pt idx="547">
                  <c:v>1925.5833333332919</c:v>
                </c:pt>
                <c:pt idx="548">
                  <c:v>1925.6666666666251</c:v>
                </c:pt>
                <c:pt idx="549">
                  <c:v>1925.7499999999584</c:v>
                </c:pt>
                <c:pt idx="550">
                  <c:v>1925.8333333332916</c:v>
                </c:pt>
                <c:pt idx="551">
                  <c:v>1925.9166666666249</c:v>
                </c:pt>
                <c:pt idx="552">
                  <c:v>1925.9999999999582</c:v>
                </c:pt>
                <c:pt idx="553">
                  <c:v>1926.0833333332914</c:v>
                </c:pt>
                <c:pt idx="554">
                  <c:v>1926.1666666666247</c:v>
                </c:pt>
                <c:pt idx="555">
                  <c:v>1926.2499999999579</c:v>
                </c:pt>
                <c:pt idx="556">
                  <c:v>1926.3333333332912</c:v>
                </c:pt>
                <c:pt idx="557">
                  <c:v>1926.4166666666245</c:v>
                </c:pt>
                <c:pt idx="558">
                  <c:v>1926.4999999999577</c:v>
                </c:pt>
                <c:pt idx="559">
                  <c:v>1926.583333333291</c:v>
                </c:pt>
                <c:pt idx="560">
                  <c:v>1926.6666666666242</c:v>
                </c:pt>
                <c:pt idx="561">
                  <c:v>1926.7499999999575</c:v>
                </c:pt>
                <c:pt idx="562">
                  <c:v>1926.8333333332907</c:v>
                </c:pt>
                <c:pt idx="563">
                  <c:v>1926.916666666624</c:v>
                </c:pt>
                <c:pt idx="564">
                  <c:v>1926.9999999999573</c:v>
                </c:pt>
                <c:pt idx="565">
                  <c:v>1927.0833333332905</c:v>
                </c:pt>
                <c:pt idx="566">
                  <c:v>1927.1666666666238</c:v>
                </c:pt>
                <c:pt idx="567">
                  <c:v>1927.249999999957</c:v>
                </c:pt>
                <c:pt idx="568">
                  <c:v>1927.3333333332903</c:v>
                </c:pt>
                <c:pt idx="569">
                  <c:v>1927.4166666666235</c:v>
                </c:pt>
                <c:pt idx="570">
                  <c:v>1927.4999999999568</c:v>
                </c:pt>
                <c:pt idx="571">
                  <c:v>1927.5833333332901</c:v>
                </c:pt>
                <c:pt idx="572">
                  <c:v>1927.6666666666233</c:v>
                </c:pt>
                <c:pt idx="573">
                  <c:v>1927.7499999999566</c:v>
                </c:pt>
                <c:pt idx="574">
                  <c:v>1927.8333333332898</c:v>
                </c:pt>
                <c:pt idx="575">
                  <c:v>1927.9166666666231</c:v>
                </c:pt>
                <c:pt idx="576">
                  <c:v>1927.9999999999563</c:v>
                </c:pt>
                <c:pt idx="577">
                  <c:v>1928.0833333332896</c:v>
                </c:pt>
                <c:pt idx="578">
                  <c:v>1928.1666666666229</c:v>
                </c:pt>
                <c:pt idx="579">
                  <c:v>1928.2499999999561</c:v>
                </c:pt>
                <c:pt idx="580">
                  <c:v>1928.3333333332894</c:v>
                </c:pt>
                <c:pt idx="581">
                  <c:v>1928.4166666666226</c:v>
                </c:pt>
                <c:pt idx="582">
                  <c:v>1928.4999999999559</c:v>
                </c:pt>
                <c:pt idx="583">
                  <c:v>1928.5833333332891</c:v>
                </c:pt>
                <c:pt idx="584">
                  <c:v>1928.6666666666224</c:v>
                </c:pt>
                <c:pt idx="585">
                  <c:v>1928.7499999999557</c:v>
                </c:pt>
                <c:pt idx="586">
                  <c:v>1928.8333333332889</c:v>
                </c:pt>
                <c:pt idx="587">
                  <c:v>1928.9166666666222</c:v>
                </c:pt>
                <c:pt idx="588">
                  <c:v>1928.9999999999554</c:v>
                </c:pt>
                <c:pt idx="589">
                  <c:v>1929.0833333332887</c:v>
                </c:pt>
                <c:pt idx="590">
                  <c:v>1929.1666666666219</c:v>
                </c:pt>
                <c:pt idx="591">
                  <c:v>1929.2499999999552</c:v>
                </c:pt>
                <c:pt idx="592">
                  <c:v>1929.3333333332885</c:v>
                </c:pt>
                <c:pt idx="593">
                  <c:v>1929.4166666666217</c:v>
                </c:pt>
                <c:pt idx="594">
                  <c:v>1929.499999999955</c:v>
                </c:pt>
                <c:pt idx="595">
                  <c:v>1929.5833333332882</c:v>
                </c:pt>
                <c:pt idx="596">
                  <c:v>1929.6666666666215</c:v>
                </c:pt>
                <c:pt idx="597">
                  <c:v>1929.7499999999548</c:v>
                </c:pt>
                <c:pt idx="598">
                  <c:v>1929.833333333288</c:v>
                </c:pt>
                <c:pt idx="599">
                  <c:v>1929.9166666666213</c:v>
                </c:pt>
                <c:pt idx="600">
                  <c:v>1929.9999999999545</c:v>
                </c:pt>
                <c:pt idx="601">
                  <c:v>1930.0833333332878</c:v>
                </c:pt>
                <c:pt idx="602">
                  <c:v>1930.166666666621</c:v>
                </c:pt>
                <c:pt idx="603">
                  <c:v>1930.2499999999543</c:v>
                </c:pt>
                <c:pt idx="604">
                  <c:v>1930.3333333332876</c:v>
                </c:pt>
                <c:pt idx="605">
                  <c:v>1930.4166666666208</c:v>
                </c:pt>
                <c:pt idx="606">
                  <c:v>1930.4999999999541</c:v>
                </c:pt>
                <c:pt idx="607">
                  <c:v>1930.5833333332873</c:v>
                </c:pt>
                <c:pt idx="608">
                  <c:v>1930.6666666666206</c:v>
                </c:pt>
                <c:pt idx="609">
                  <c:v>1930.7499999999538</c:v>
                </c:pt>
                <c:pt idx="610">
                  <c:v>1930.8333333332871</c:v>
                </c:pt>
                <c:pt idx="611">
                  <c:v>1930.9166666666204</c:v>
                </c:pt>
                <c:pt idx="612">
                  <c:v>1930.9999999999536</c:v>
                </c:pt>
                <c:pt idx="613">
                  <c:v>1931.0833333332869</c:v>
                </c:pt>
                <c:pt idx="614">
                  <c:v>1931.1666666666201</c:v>
                </c:pt>
                <c:pt idx="615">
                  <c:v>1931.2499999999534</c:v>
                </c:pt>
                <c:pt idx="616">
                  <c:v>1931.3333333332866</c:v>
                </c:pt>
                <c:pt idx="617">
                  <c:v>1931.4166666666199</c:v>
                </c:pt>
                <c:pt idx="618">
                  <c:v>1931.4999999999532</c:v>
                </c:pt>
                <c:pt idx="619">
                  <c:v>1931.5833333332864</c:v>
                </c:pt>
                <c:pt idx="620">
                  <c:v>1931.6666666666197</c:v>
                </c:pt>
                <c:pt idx="621">
                  <c:v>1931.7499999999529</c:v>
                </c:pt>
                <c:pt idx="622">
                  <c:v>1931.8333333332862</c:v>
                </c:pt>
                <c:pt idx="623">
                  <c:v>1931.9166666666194</c:v>
                </c:pt>
                <c:pt idx="624">
                  <c:v>1931.9999999999527</c:v>
                </c:pt>
                <c:pt idx="625">
                  <c:v>1932.083333333286</c:v>
                </c:pt>
                <c:pt idx="626">
                  <c:v>1932.1666666666192</c:v>
                </c:pt>
                <c:pt idx="627">
                  <c:v>1932.2499999999525</c:v>
                </c:pt>
                <c:pt idx="628">
                  <c:v>1932.3333333332857</c:v>
                </c:pt>
                <c:pt idx="629">
                  <c:v>1932.416666666619</c:v>
                </c:pt>
                <c:pt idx="630">
                  <c:v>1932.4999999999523</c:v>
                </c:pt>
                <c:pt idx="631">
                  <c:v>1932.5833333332855</c:v>
                </c:pt>
                <c:pt idx="632">
                  <c:v>1932.6666666666188</c:v>
                </c:pt>
                <c:pt idx="633">
                  <c:v>1932.749999999952</c:v>
                </c:pt>
                <c:pt idx="634">
                  <c:v>1932.8333333332853</c:v>
                </c:pt>
                <c:pt idx="635">
                  <c:v>1932.9166666666185</c:v>
                </c:pt>
                <c:pt idx="636">
                  <c:v>1932.9999999999518</c:v>
                </c:pt>
                <c:pt idx="637">
                  <c:v>1933.0833333332851</c:v>
                </c:pt>
                <c:pt idx="638">
                  <c:v>1933.1666666666183</c:v>
                </c:pt>
                <c:pt idx="639">
                  <c:v>1933.2499999999516</c:v>
                </c:pt>
                <c:pt idx="640">
                  <c:v>1933.3333333332848</c:v>
                </c:pt>
                <c:pt idx="641">
                  <c:v>1933.4166666666181</c:v>
                </c:pt>
                <c:pt idx="642">
                  <c:v>1933.4999999999513</c:v>
                </c:pt>
                <c:pt idx="643">
                  <c:v>1933.5833333332846</c:v>
                </c:pt>
                <c:pt idx="644">
                  <c:v>1933.6666666666179</c:v>
                </c:pt>
                <c:pt idx="645">
                  <c:v>1933.7499999999511</c:v>
                </c:pt>
                <c:pt idx="646">
                  <c:v>1933.8333333332844</c:v>
                </c:pt>
                <c:pt idx="647">
                  <c:v>1933.9166666666176</c:v>
                </c:pt>
                <c:pt idx="648">
                  <c:v>1933.9999999999509</c:v>
                </c:pt>
                <c:pt idx="649">
                  <c:v>1934.0833333332841</c:v>
                </c:pt>
                <c:pt idx="650">
                  <c:v>1934.1666666666174</c:v>
                </c:pt>
                <c:pt idx="651">
                  <c:v>1934.2499999999507</c:v>
                </c:pt>
                <c:pt idx="652">
                  <c:v>1934.3333333332839</c:v>
                </c:pt>
                <c:pt idx="653">
                  <c:v>1934.4166666666172</c:v>
                </c:pt>
                <c:pt idx="654">
                  <c:v>1934.4999999999504</c:v>
                </c:pt>
                <c:pt idx="655">
                  <c:v>1934.5833333332837</c:v>
                </c:pt>
                <c:pt idx="656">
                  <c:v>1934.6666666666169</c:v>
                </c:pt>
                <c:pt idx="657">
                  <c:v>1934.7499999999502</c:v>
                </c:pt>
                <c:pt idx="658">
                  <c:v>1934.8333333332835</c:v>
                </c:pt>
                <c:pt idx="659">
                  <c:v>1934.9166666666167</c:v>
                </c:pt>
                <c:pt idx="660">
                  <c:v>1934.99999999995</c:v>
                </c:pt>
                <c:pt idx="661">
                  <c:v>1935.0833333332832</c:v>
                </c:pt>
                <c:pt idx="662">
                  <c:v>1935.1666666666165</c:v>
                </c:pt>
                <c:pt idx="663">
                  <c:v>1935.2499999999498</c:v>
                </c:pt>
                <c:pt idx="664">
                  <c:v>1935.333333333283</c:v>
                </c:pt>
                <c:pt idx="665">
                  <c:v>1935.4166666666163</c:v>
                </c:pt>
                <c:pt idx="666">
                  <c:v>1935.4999999999495</c:v>
                </c:pt>
                <c:pt idx="667">
                  <c:v>1935.5833333332828</c:v>
                </c:pt>
                <c:pt idx="668">
                  <c:v>1935.666666666616</c:v>
                </c:pt>
                <c:pt idx="669">
                  <c:v>1935.7499999999493</c:v>
                </c:pt>
                <c:pt idx="670">
                  <c:v>1935.8333333332826</c:v>
                </c:pt>
                <c:pt idx="671">
                  <c:v>1935.9166666666158</c:v>
                </c:pt>
                <c:pt idx="672">
                  <c:v>1935.9999999999491</c:v>
                </c:pt>
                <c:pt idx="673">
                  <c:v>1936.0833333332823</c:v>
                </c:pt>
                <c:pt idx="674">
                  <c:v>1936.1666666666156</c:v>
                </c:pt>
                <c:pt idx="675">
                  <c:v>1936.2499999999488</c:v>
                </c:pt>
                <c:pt idx="676">
                  <c:v>1936.3333333332821</c:v>
                </c:pt>
                <c:pt idx="677">
                  <c:v>1936.4166666666154</c:v>
                </c:pt>
                <c:pt idx="678">
                  <c:v>1936.4999999999486</c:v>
                </c:pt>
                <c:pt idx="679">
                  <c:v>1936.5833333332819</c:v>
                </c:pt>
                <c:pt idx="680">
                  <c:v>1936.6666666666151</c:v>
                </c:pt>
                <c:pt idx="681">
                  <c:v>1936.7499999999484</c:v>
                </c:pt>
                <c:pt idx="682">
                  <c:v>1936.8333333332816</c:v>
                </c:pt>
                <c:pt idx="683">
                  <c:v>1936.9166666666149</c:v>
                </c:pt>
                <c:pt idx="684">
                  <c:v>1936.9999999999482</c:v>
                </c:pt>
                <c:pt idx="685">
                  <c:v>1937.0833333332814</c:v>
                </c:pt>
                <c:pt idx="686">
                  <c:v>1937.1666666666147</c:v>
                </c:pt>
                <c:pt idx="687">
                  <c:v>1937.2499999999479</c:v>
                </c:pt>
                <c:pt idx="688">
                  <c:v>1937.3333333332812</c:v>
                </c:pt>
                <c:pt idx="689">
                  <c:v>1937.4166666666144</c:v>
                </c:pt>
                <c:pt idx="690">
                  <c:v>1937.4999999999477</c:v>
                </c:pt>
                <c:pt idx="691">
                  <c:v>1937.583333333281</c:v>
                </c:pt>
                <c:pt idx="692">
                  <c:v>1937.6666666666142</c:v>
                </c:pt>
                <c:pt idx="693">
                  <c:v>1937.7499999999475</c:v>
                </c:pt>
                <c:pt idx="694">
                  <c:v>1937.8333333332807</c:v>
                </c:pt>
                <c:pt idx="695">
                  <c:v>1937.916666666614</c:v>
                </c:pt>
                <c:pt idx="696">
                  <c:v>1937.9999999999472</c:v>
                </c:pt>
                <c:pt idx="697">
                  <c:v>1938.0833333332805</c:v>
                </c:pt>
                <c:pt idx="698">
                  <c:v>1938.1666666666138</c:v>
                </c:pt>
                <c:pt idx="699">
                  <c:v>1938.249999999947</c:v>
                </c:pt>
                <c:pt idx="700">
                  <c:v>1938.3333333332803</c:v>
                </c:pt>
                <c:pt idx="701">
                  <c:v>1938.4166666666135</c:v>
                </c:pt>
                <c:pt idx="702">
                  <c:v>1938.4999999999468</c:v>
                </c:pt>
                <c:pt idx="703">
                  <c:v>1938.5833333332801</c:v>
                </c:pt>
                <c:pt idx="704">
                  <c:v>1938.6666666666133</c:v>
                </c:pt>
                <c:pt idx="705">
                  <c:v>1938.7499999999466</c:v>
                </c:pt>
                <c:pt idx="706">
                  <c:v>1938.8333333332798</c:v>
                </c:pt>
                <c:pt idx="707">
                  <c:v>1938.9166666666131</c:v>
                </c:pt>
                <c:pt idx="708">
                  <c:v>1938.9999999999463</c:v>
                </c:pt>
                <c:pt idx="709">
                  <c:v>1939.0833333332796</c:v>
                </c:pt>
                <c:pt idx="710">
                  <c:v>1939.1666666666129</c:v>
                </c:pt>
                <c:pt idx="711">
                  <c:v>1939.2499999999461</c:v>
                </c:pt>
                <c:pt idx="712">
                  <c:v>1939.3333333332794</c:v>
                </c:pt>
                <c:pt idx="713">
                  <c:v>1939.4166666666126</c:v>
                </c:pt>
                <c:pt idx="714">
                  <c:v>1939.4999999999459</c:v>
                </c:pt>
                <c:pt idx="715">
                  <c:v>1939.5833333332791</c:v>
                </c:pt>
                <c:pt idx="716">
                  <c:v>1939.6666666666124</c:v>
                </c:pt>
                <c:pt idx="717">
                  <c:v>1939.7499999999457</c:v>
                </c:pt>
                <c:pt idx="718">
                  <c:v>1939.8333333332789</c:v>
                </c:pt>
                <c:pt idx="719">
                  <c:v>1939.9166666666122</c:v>
                </c:pt>
                <c:pt idx="720">
                  <c:v>1939.9999999999454</c:v>
                </c:pt>
                <c:pt idx="721">
                  <c:v>1940.0833333332787</c:v>
                </c:pt>
                <c:pt idx="722">
                  <c:v>1940.1666666666119</c:v>
                </c:pt>
                <c:pt idx="723">
                  <c:v>1940.2499999999452</c:v>
                </c:pt>
                <c:pt idx="724">
                  <c:v>1940.3333333332785</c:v>
                </c:pt>
                <c:pt idx="725">
                  <c:v>1940.4166666666117</c:v>
                </c:pt>
                <c:pt idx="726">
                  <c:v>1940.499999999945</c:v>
                </c:pt>
                <c:pt idx="727">
                  <c:v>1940.5833333332782</c:v>
                </c:pt>
                <c:pt idx="728">
                  <c:v>1940.6666666666115</c:v>
                </c:pt>
                <c:pt idx="729">
                  <c:v>1940.7499999999447</c:v>
                </c:pt>
                <c:pt idx="730">
                  <c:v>1940.833333333278</c:v>
                </c:pt>
                <c:pt idx="731">
                  <c:v>1940.9166666666113</c:v>
                </c:pt>
                <c:pt idx="732">
                  <c:v>1940.9999999999445</c:v>
                </c:pt>
                <c:pt idx="733">
                  <c:v>1941.0833333332778</c:v>
                </c:pt>
                <c:pt idx="734">
                  <c:v>1941.166666666611</c:v>
                </c:pt>
                <c:pt idx="735">
                  <c:v>1941.2499999999443</c:v>
                </c:pt>
                <c:pt idx="736">
                  <c:v>1941.3333333332776</c:v>
                </c:pt>
                <c:pt idx="737">
                  <c:v>1941.4166666666108</c:v>
                </c:pt>
                <c:pt idx="738">
                  <c:v>1941.4999999999441</c:v>
                </c:pt>
                <c:pt idx="739">
                  <c:v>1941.5833333332773</c:v>
                </c:pt>
                <c:pt idx="740">
                  <c:v>1941.6666666666106</c:v>
                </c:pt>
                <c:pt idx="741">
                  <c:v>1941.7499999999438</c:v>
                </c:pt>
                <c:pt idx="742">
                  <c:v>1941.8333333332771</c:v>
                </c:pt>
                <c:pt idx="743">
                  <c:v>1941.9166666666104</c:v>
                </c:pt>
                <c:pt idx="744">
                  <c:v>1941.9999999999436</c:v>
                </c:pt>
                <c:pt idx="745">
                  <c:v>1942.0833333332769</c:v>
                </c:pt>
                <c:pt idx="746">
                  <c:v>1942.1666666666101</c:v>
                </c:pt>
                <c:pt idx="747">
                  <c:v>1942.2499999999434</c:v>
                </c:pt>
                <c:pt idx="748">
                  <c:v>1942.3333333332766</c:v>
                </c:pt>
                <c:pt idx="749">
                  <c:v>1942.4166666666099</c:v>
                </c:pt>
                <c:pt idx="750">
                  <c:v>1942.4999999999432</c:v>
                </c:pt>
                <c:pt idx="751">
                  <c:v>1942.5833333332764</c:v>
                </c:pt>
                <c:pt idx="752">
                  <c:v>1942.6666666666097</c:v>
                </c:pt>
                <c:pt idx="753">
                  <c:v>1942.7499999999429</c:v>
                </c:pt>
                <c:pt idx="754">
                  <c:v>1942.8333333332762</c:v>
                </c:pt>
                <c:pt idx="755">
                  <c:v>1942.9166666666094</c:v>
                </c:pt>
                <c:pt idx="756">
                  <c:v>1942.9999999999427</c:v>
                </c:pt>
                <c:pt idx="757">
                  <c:v>1943.083333333276</c:v>
                </c:pt>
                <c:pt idx="758">
                  <c:v>1943.1666666666092</c:v>
                </c:pt>
                <c:pt idx="759">
                  <c:v>1943.2499999999425</c:v>
                </c:pt>
                <c:pt idx="760">
                  <c:v>1943.3333333332757</c:v>
                </c:pt>
                <c:pt idx="761">
                  <c:v>1943.416666666609</c:v>
                </c:pt>
                <c:pt idx="762">
                  <c:v>1943.4999999999422</c:v>
                </c:pt>
                <c:pt idx="763">
                  <c:v>1943.5833333332755</c:v>
                </c:pt>
                <c:pt idx="764">
                  <c:v>1943.6666666666088</c:v>
                </c:pt>
                <c:pt idx="765">
                  <c:v>1943.749999999942</c:v>
                </c:pt>
                <c:pt idx="766">
                  <c:v>1943.8333333332753</c:v>
                </c:pt>
                <c:pt idx="767">
                  <c:v>1943.9166666666085</c:v>
                </c:pt>
                <c:pt idx="768">
                  <c:v>1943.9999999999418</c:v>
                </c:pt>
                <c:pt idx="769">
                  <c:v>1944.083333333275</c:v>
                </c:pt>
                <c:pt idx="770">
                  <c:v>1944.1666666666083</c:v>
                </c:pt>
                <c:pt idx="771">
                  <c:v>1944.2499999999416</c:v>
                </c:pt>
                <c:pt idx="772">
                  <c:v>1944.3333333332748</c:v>
                </c:pt>
                <c:pt idx="773">
                  <c:v>1944.4166666666081</c:v>
                </c:pt>
                <c:pt idx="774">
                  <c:v>1944.4999999999413</c:v>
                </c:pt>
                <c:pt idx="775">
                  <c:v>1944.5833333332746</c:v>
                </c:pt>
                <c:pt idx="776">
                  <c:v>1944.6666666666079</c:v>
                </c:pt>
                <c:pt idx="777">
                  <c:v>1944.7499999999411</c:v>
                </c:pt>
                <c:pt idx="778">
                  <c:v>1944.8333333332744</c:v>
                </c:pt>
                <c:pt idx="779">
                  <c:v>1944.9166666666076</c:v>
                </c:pt>
                <c:pt idx="780">
                  <c:v>1944.9999999999409</c:v>
                </c:pt>
                <c:pt idx="781">
                  <c:v>1945.0833333332741</c:v>
                </c:pt>
                <c:pt idx="782">
                  <c:v>1945.1666666666074</c:v>
                </c:pt>
                <c:pt idx="783">
                  <c:v>1945.2499999999407</c:v>
                </c:pt>
                <c:pt idx="784">
                  <c:v>1945.3333333332739</c:v>
                </c:pt>
                <c:pt idx="785">
                  <c:v>1945.4166666666072</c:v>
                </c:pt>
                <c:pt idx="786">
                  <c:v>1945.4999999999404</c:v>
                </c:pt>
                <c:pt idx="787">
                  <c:v>1945.5833333332737</c:v>
                </c:pt>
                <c:pt idx="788">
                  <c:v>1945.6666666666069</c:v>
                </c:pt>
                <c:pt idx="789">
                  <c:v>1945.7499999999402</c:v>
                </c:pt>
                <c:pt idx="790">
                  <c:v>1945.8333333332735</c:v>
                </c:pt>
                <c:pt idx="791">
                  <c:v>1945.9166666666067</c:v>
                </c:pt>
                <c:pt idx="792">
                  <c:v>1945.99999999994</c:v>
                </c:pt>
                <c:pt idx="793">
                  <c:v>1946.0833333332732</c:v>
                </c:pt>
                <c:pt idx="794">
                  <c:v>1946.1666666666065</c:v>
                </c:pt>
                <c:pt idx="795">
                  <c:v>1946.2499999999397</c:v>
                </c:pt>
                <c:pt idx="796">
                  <c:v>1946.333333333273</c:v>
                </c:pt>
                <c:pt idx="797">
                  <c:v>1946.4166666666063</c:v>
                </c:pt>
                <c:pt idx="798">
                  <c:v>1946.4999999999395</c:v>
                </c:pt>
                <c:pt idx="799">
                  <c:v>1946.5833333332728</c:v>
                </c:pt>
                <c:pt idx="800">
                  <c:v>1946.666666666606</c:v>
                </c:pt>
                <c:pt idx="801">
                  <c:v>1946.7499999999393</c:v>
                </c:pt>
                <c:pt idx="802">
                  <c:v>1946.8333333332725</c:v>
                </c:pt>
                <c:pt idx="803">
                  <c:v>1946.9166666666058</c:v>
                </c:pt>
                <c:pt idx="804">
                  <c:v>1946.9999999999391</c:v>
                </c:pt>
                <c:pt idx="805">
                  <c:v>1947.0833333332723</c:v>
                </c:pt>
                <c:pt idx="806">
                  <c:v>1947.1666666666056</c:v>
                </c:pt>
                <c:pt idx="807">
                  <c:v>1947.2499999999388</c:v>
                </c:pt>
                <c:pt idx="808">
                  <c:v>1947.3333333332721</c:v>
                </c:pt>
                <c:pt idx="809">
                  <c:v>1947.4166666666054</c:v>
                </c:pt>
                <c:pt idx="810">
                  <c:v>1947.4999999999386</c:v>
                </c:pt>
                <c:pt idx="811">
                  <c:v>1947.5833333332719</c:v>
                </c:pt>
                <c:pt idx="812">
                  <c:v>1947.6666666666051</c:v>
                </c:pt>
                <c:pt idx="813">
                  <c:v>1947.7499999999384</c:v>
                </c:pt>
                <c:pt idx="814">
                  <c:v>1947.8333333332716</c:v>
                </c:pt>
                <c:pt idx="815">
                  <c:v>1947.9166666666049</c:v>
                </c:pt>
                <c:pt idx="816">
                  <c:v>1947.9999999999382</c:v>
                </c:pt>
                <c:pt idx="817">
                  <c:v>1948.0833333332714</c:v>
                </c:pt>
                <c:pt idx="818">
                  <c:v>1948.1666666666047</c:v>
                </c:pt>
                <c:pt idx="819">
                  <c:v>1948.2499999999379</c:v>
                </c:pt>
                <c:pt idx="820">
                  <c:v>1948.3333333332712</c:v>
                </c:pt>
                <c:pt idx="821">
                  <c:v>1948.4166666666044</c:v>
                </c:pt>
                <c:pt idx="822">
                  <c:v>1948.4999999999377</c:v>
                </c:pt>
                <c:pt idx="823">
                  <c:v>1948.583333333271</c:v>
                </c:pt>
                <c:pt idx="824">
                  <c:v>1948.6666666666042</c:v>
                </c:pt>
                <c:pt idx="825">
                  <c:v>1948.7499999999375</c:v>
                </c:pt>
                <c:pt idx="826">
                  <c:v>1948.8333333332707</c:v>
                </c:pt>
                <c:pt idx="827">
                  <c:v>1948.916666666604</c:v>
                </c:pt>
                <c:pt idx="828">
                  <c:v>1948.9999999999372</c:v>
                </c:pt>
                <c:pt idx="829">
                  <c:v>1949.0833333332705</c:v>
                </c:pt>
                <c:pt idx="830">
                  <c:v>1949.1666666666038</c:v>
                </c:pt>
                <c:pt idx="831">
                  <c:v>1949.249999999937</c:v>
                </c:pt>
                <c:pt idx="832">
                  <c:v>1949.3333333332703</c:v>
                </c:pt>
                <c:pt idx="833">
                  <c:v>1949.4166666666035</c:v>
                </c:pt>
                <c:pt idx="834">
                  <c:v>1949.4999999999368</c:v>
                </c:pt>
                <c:pt idx="835">
                  <c:v>1949.58333333327</c:v>
                </c:pt>
                <c:pt idx="836">
                  <c:v>1949.6666666666033</c:v>
                </c:pt>
                <c:pt idx="837">
                  <c:v>1949.7499999999366</c:v>
                </c:pt>
                <c:pt idx="838">
                  <c:v>1949.8333333332698</c:v>
                </c:pt>
                <c:pt idx="839">
                  <c:v>1949.9166666666031</c:v>
                </c:pt>
                <c:pt idx="840">
                  <c:v>1949.9999999999363</c:v>
                </c:pt>
                <c:pt idx="841">
                  <c:v>1950.0833333332696</c:v>
                </c:pt>
                <c:pt idx="842">
                  <c:v>1950.1666666666029</c:v>
                </c:pt>
                <c:pt idx="843">
                  <c:v>1950.2499999999361</c:v>
                </c:pt>
                <c:pt idx="844">
                  <c:v>1950.3333333332694</c:v>
                </c:pt>
                <c:pt idx="845">
                  <c:v>1950.4166666666026</c:v>
                </c:pt>
                <c:pt idx="846">
                  <c:v>1950.4999999999359</c:v>
                </c:pt>
                <c:pt idx="847">
                  <c:v>1950.5833333332691</c:v>
                </c:pt>
                <c:pt idx="848">
                  <c:v>1950.6666666666024</c:v>
                </c:pt>
                <c:pt idx="849">
                  <c:v>1950.7499999999357</c:v>
                </c:pt>
                <c:pt idx="850">
                  <c:v>1950.8333333332689</c:v>
                </c:pt>
                <c:pt idx="851">
                  <c:v>1950.9166666666022</c:v>
                </c:pt>
                <c:pt idx="852">
                  <c:v>1950.9999999999354</c:v>
                </c:pt>
                <c:pt idx="853">
                  <c:v>1951.0833333332687</c:v>
                </c:pt>
                <c:pt idx="854">
                  <c:v>1951.1666666666019</c:v>
                </c:pt>
                <c:pt idx="855">
                  <c:v>1951.2499999999352</c:v>
                </c:pt>
                <c:pt idx="856">
                  <c:v>1951.3333333332685</c:v>
                </c:pt>
                <c:pt idx="857">
                  <c:v>1951.4166666666017</c:v>
                </c:pt>
                <c:pt idx="858">
                  <c:v>1951.499999999935</c:v>
                </c:pt>
                <c:pt idx="859">
                  <c:v>1951.5833333332682</c:v>
                </c:pt>
                <c:pt idx="860">
                  <c:v>1951.6666666666015</c:v>
                </c:pt>
                <c:pt idx="861">
                  <c:v>1951.7499999999347</c:v>
                </c:pt>
                <c:pt idx="862">
                  <c:v>1951.833333333268</c:v>
                </c:pt>
                <c:pt idx="863">
                  <c:v>1951.9166666666013</c:v>
                </c:pt>
                <c:pt idx="864">
                  <c:v>1951.9999999999345</c:v>
                </c:pt>
                <c:pt idx="865">
                  <c:v>1952.0833333332678</c:v>
                </c:pt>
                <c:pt idx="866">
                  <c:v>1952.166666666601</c:v>
                </c:pt>
                <c:pt idx="867">
                  <c:v>1952.2499999999343</c:v>
                </c:pt>
                <c:pt idx="868">
                  <c:v>1952.3333333332675</c:v>
                </c:pt>
                <c:pt idx="869">
                  <c:v>1952.4166666666008</c:v>
                </c:pt>
                <c:pt idx="870">
                  <c:v>1952.4999999999341</c:v>
                </c:pt>
                <c:pt idx="871">
                  <c:v>1952.5833333332673</c:v>
                </c:pt>
                <c:pt idx="872">
                  <c:v>1952.6666666666006</c:v>
                </c:pt>
                <c:pt idx="873">
                  <c:v>1952.7499999999338</c:v>
                </c:pt>
                <c:pt idx="874">
                  <c:v>1952.8333333332671</c:v>
                </c:pt>
                <c:pt idx="875">
                  <c:v>1952.9166666666003</c:v>
                </c:pt>
                <c:pt idx="876">
                  <c:v>1952.9999999999336</c:v>
                </c:pt>
                <c:pt idx="877">
                  <c:v>1953.0833333332669</c:v>
                </c:pt>
                <c:pt idx="878">
                  <c:v>1953.1666666666001</c:v>
                </c:pt>
                <c:pt idx="879">
                  <c:v>1953.2499999999334</c:v>
                </c:pt>
                <c:pt idx="880">
                  <c:v>1953.3333333332666</c:v>
                </c:pt>
                <c:pt idx="881">
                  <c:v>1953.4166666665999</c:v>
                </c:pt>
                <c:pt idx="882">
                  <c:v>1953.4999999999332</c:v>
                </c:pt>
                <c:pt idx="883">
                  <c:v>1953.5833333332664</c:v>
                </c:pt>
                <c:pt idx="884">
                  <c:v>1953.6666666665997</c:v>
                </c:pt>
                <c:pt idx="885">
                  <c:v>1953.7499999999329</c:v>
                </c:pt>
                <c:pt idx="886">
                  <c:v>1953.8333333332662</c:v>
                </c:pt>
                <c:pt idx="887">
                  <c:v>1953.9166666665994</c:v>
                </c:pt>
                <c:pt idx="888">
                  <c:v>1953.9999999999327</c:v>
                </c:pt>
                <c:pt idx="889">
                  <c:v>1954.083333333266</c:v>
                </c:pt>
                <c:pt idx="890">
                  <c:v>1954.1666666665992</c:v>
                </c:pt>
                <c:pt idx="891">
                  <c:v>1954.2499999999325</c:v>
                </c:pt>
                <c:pt idx="892">
                  <c:v>1954.3333333332657</c:v>
                </c:pt>
                <c:pt idx="893">
                  <c:v>1954.416666666599</c:v>
                </c:pt>
                <c:pt idx="894">
                  <c:v>1954.4999999999322</c:v>
                </c:pt>
                <c:pt idx="895">
                  <c:v>1954.5833333332655</c:v>
                </c:pt>
                <c:pt idx="896">
                  <c:v>1954.6666666665988</c:v>
                </c:pt>
                <c:pt idx="897">
                  <c:v>1954.749999999932</c:v>
                </c:pt>
                <c:pt idx="898">
                  <c:v>1954.8333333332653</c:v>
                </c:pt>
                <c:pt idx="899">
                  <c:v>1954.9166666665985</c:v>
                </c:pt>
                <c:pt idx="900">
                  <c:v>1954.9999999999318</c:v>
                </c:pt>
                <c:pt idx="901">
                  <c:v>1955.083333333265</c:v>
                </c:pt>
                <c:pt idx="902">
                  <c:v>1955.1666666665983</c:v>
                </c:pt>
                <c:pt idx="903">
                  <c:v>1955.2499999999316</c:v>
                </c:pt>
                <c:pt idx="904">
                  <c:v>1955.3333333332648</c:v>
                </c:pt>
                <c:pt idx="905">
                  <c:v>1955.4166666665981</c:v>
                </c:pt>
                <c:pt idx="906">
                  <c:v>1955.4999999999313</c:v>
                </c:pt>
                <c:pt idx="907">
                  <c:v>1955.5833333332646</c:v>
                </c:pt>
                <c:pt idx="908">
                  <c:v>1955.6666666665978</c:v>
                </c:pt>
                <c:pt idx="909">
                  <c:v>1955.7499999999311</c:v>
                </c:pt>
                <c:pt idx="910">
                  <c:v>1955.8333333332644</c:v>
                </c:pt>
                <c:pt idx="911">
                  <c:v>1955.9166666665976</c:v>
                </c:pt>
                <c:pt idx="912">
                  <c:v>1955.9999999999309</c:v>
                </c:pt>
                <c:pt idx="913">
                  <c:v>1956.0833333332641</c:v>
                </c:pt>
                <c:pt idx="914">
                  <c:v>1956.1666666665974</c:v>
                </c:pt>
                <c:pt idx="915">
                  <c:v>1956.2499999999307</c:v>
                </c:pt>
                <c:pt idx="916">
                  <c:v>1956.3333333332639</c:v>
                </c:pt>
                <c:pt idx="917">
                  <c:v>1956.4166666665972</c:v>
                </c:pt>
                <c:pt idx="918">
                  <c:v>1956.4999999999304</c:v>
                </c:pt>
                <c:pt idx="919">
                  <c:v>1956.5833333332637</c:v>
                </c:pt>
                <c:pt idx="920">
                  <c:v>1956.6666666665969</c:v>
                </c:pt>
                <c:pt idx="921">
                  <c:v>1956.7499999999302</c:v>
                </c:pt>
                <c:pt idx="922">
                  <c:v>1956.8333333332635</c:v>
                </c:pt>
                <c:pt idx="923">
                  <c:v>1956.9166666665967</c:v>
                </c:pt>
                <c:pt idx="924">
                  <c:v>1956.99999999993</c:v>
                </c:pt>
                <c:pt idx="925">
                  <c:v>1957.0833333332632</c:v>
                </c:pt>
                <c:pt idx="926">
                  <c:v>1957.1666666665965</c:v>
                </c:pt>
                <c:pt idx="927">
                  <c:v>1957.2499999999297</c:v>
                </c:pt>
                <c:pt idx="928">
                  <c:v>1957.333333333263</c:v>
                </c:pt>
                <c:pt idx="929">
                  <c:v>1957.4166666665963</c:v>
                </c:pt>
                <c:pt idx="930">
                  <c:v>1957.4999999999295</c:v>
                </c:pt>
                <c:pt idx="931">
                  <c:v>1957.5833333332628</c:v>
                </c:pt>
                <c:pt idx="932">
                  <c:v>1957.666666666596</c:v>
                </c:pt>
                <c:pt idx="933">
                  <c:v>1957.7499999999293</c:v>
                </c:pt>
                <c:pt idx="934">
                  <c:v>1957.8333333332625</c:v>
                </c:pt>
                <c:pt idx="935">
                  <c:v>1957.9166666665958</c:v>
                </c:pt>
                <c:pt idx="936">
                  <c:v>1957.9999999999291</c:v>
                </c:pt>
                <c:pt idx="937">
                  <c:v>1958.0833333332623</c:v>
                </c:pt>
                <c:pt idx="938">
                  <c:v>1958.1666666665956</c:v>
                </c:pt>
                <c:pt idx="939">
                  <c:v>1958.2499999999288</c:v>
                </c:pt>
                <c:pt idx="940">
                  <c:v>1958.3333333332621</c:v>
                </c:pt>
                <c:pt idx="941">
                  <c:v>1958.4166666665953</c:v>
                </c:pt>
                <c:pt idx="942">
                  <c:v>1958.4999999999286</c:v>
                </c:pt>
                <c:pt idx="943">
                  <c:v>1958.5833333332619</c:v>
                </c:pt>
                <c:pt idx="944">
                  <c:v>1958.6666666665951</c:v>
                </c:pt>
                <c:pt idx="945">
                  <c:v>1958.7499999999284</c:v>
                </c:pt>
                <c:pt idx="946">
                  <c:v>1958.8333333332616</c:v>
                </c:pt>
                <c:pt idx="947">
                  <c:v>1958.9166666665949</c:v>
                </c:pt>
                <c:pt idx="948">
                  <c:v>1958.9999999999281</c:v>
                </c:pt>
                <c:pt idx="949">
                  <c:v>1959.0833333332614</c:v>
                </c:pt>
                <c:pt idx="950">
                  <c:v>1959.1666666665947</c:v>
                </c:pt>
                <c:pt idx="951">
                  <c:v>1959.2499999999279</c:v>
                </c:pt>
                <c:pt idx="952">
                  <c:v>1959.3333333332612</c:v>
                </c:pt>
                <c:pt idx="953">
                  <c:v>1959.4166666665944</c:v>
                </c:pt>
                <c:pt idx="954">
                  <c:v>1959.4999999999277</c:v>
                </c:pt>
                <c:pt idx="955">
                  <c:v>1959.583333333261</c:v>
                </c:pt>
                <c:pt idx="956">
                  <c:v>1959.6666666665942</c:v>
                </c:pt>
                <c:pt idx="957">
                  <c:v>1959.7499999999275</c:v>
                </c:pt>
                <c:pt idx="958">
                  <c:v>1959.8333333332607</c:v>
                </c:pt>
                <c:pt idx="959">
                  <c:v>1959.916666666594</c:v>
                </c:pt>
                <c:pt idx="960">
                  <c:v>1959.9999999999272</c:v>
                </c:pt>
                <c:pt idx="961">
                  <c:v>1960.0833333332605</c:v>
                </c:pt>
                <c:pt idx="962">
                  <c:v>1960.1666666665938</c:v>
                </c:pt>
                <c:pt idx="963">
                  <c:v>1960.249999999927</c:v>
                </c:pt>
                <c:pt idx="964">
                  <c:v>1960.3333333332603</c:v>
                </c:pt>
                <c:pt idx="965">
                  <c:v>1960.4166666665935</c:v>
                </c:pt>
                <c:pt idx="966">
                  <c:v>1960.4999999999268</c:v>
                </c:pt>
                <c:pt idx="967">
                  <c:v>1960.58333333326</c:v>
                </c:pt>
                <c:pt idx="968">
                  <c:v>1960.6666666665933</c:v>
                </c:pt>
                <c:pt idx="969">
                  <c:v>1960.7499999999266</c:v>
                </c:pt>
                <c:pt idx="970">
                  <c:v>1960.8333333332598</c:v>
                </c:pt>
                <c:pt idx="971">
                  <c:v>1960.9166666665931</c:v>
                </c:pt>
                <c:pt idx="972">
                  <c:v>1960.9999999999263</c:v>
                </c:pt>
                <c:pt idx="973">
                  <c:v>1961.0833333332596</c:v>
                </c:pt>
                <c:pt idx="974">
                  <c:v>1961.1666666665928</c:v>
                </c:pt>
                <c:pt idx="975">
                  <c:v>1961.2499999999261</c:v>
                </c:pt>
                <c:pt idx="976">
                  <c:v>1961.3333333332594</c:v>
                </c:pt>
                <c:pt idx="977">
                  <c:v>1961.4166666665926</c:v>
                </c:pt>
                <c:pt idx="978">
                  <c:v>1961.4999999999259</c:v>
                </c:pt>
                <c:pt idx="979">
                  <c:v>1961.5833333332591</c:v>
                </c:pt>
                <c:pt idx="980">
                  <c:v>1961.6666666665924</c:v>
                </c:pt>
                <c:pt idx="981">
                  <c:v>1961.7499999999256</c:v>
                </c:pt>
                <c:pt idx="982">
                  <c:v>1961.8333333332589</c:v>
                </c:pt>
                <c:pt idx="983">
                  <c:v>1961.9166666665922</c:v>
                </c:pt>
                <c:pt idx="984">
                  <c:v>1961.9999999999254</c:v>
                </c:pt>
                <c:pt idx="985">
                  <c:v>1962.0833333332587</c:v>
                </c:pt>
                <c:pt idx="986">
                  <c:v>1962.1666666665919</c:v>
                </c:pt>
                <c:pt idx="987">
                  <c:v>1962.2499999999252</c:v>
                </c:pt>
                <c:pt idx="988">
                  <c:v>1962.3333333332585</c:v>
                </c:pt>
                <c:pt idx="989">
                  <c:v>1962.4166666665917</c:v>
                </c:pt>
                <c:pt idx="990">
                  <c:v>1962.499999999925</c:v>
                </c:pt>
                <c:pt idx="991">
                  <c:v>1962.5833333332582</c:v>
                </c:pt>
                <c:pt idx="992">
                  <c:v>1962.6666666665915</c:v>
                </c:pt>
                <c:pt idx="993">
                  <c:v>1962.7499999999247</c:v>
                </c:pt>
                <c:pt idx="994">
                  <c:v>1962.833333333258</c:v>
                </c:pt>
                <c:pt idx="995">
                  <c:v>1962.9166666665913</c:v>
                </c:pt>
                <c:pt idx="996">
                  <c:v>1962.9999999999245</c:v>
                </c:pt>
                <c:pt idx="997">
                  <c:v>1963.0833333332578</c:v>
                </c:pt>
                <c:pt idx="998">
                  <c:v>1963.166666666591</c:v>
                </c:pt>
                <c:pt idx="999">
                  <c:v>1963.2499999999243</c:v>
                </c:pt>
                <c:pt idx="1000">
                  <c:v>1963.3333333332575</c:v>
                </c:pt>
                <c:pt idx="1001">
                  <c:v>1963.4166666665908</c:v>
                </c:pt>
                <c:pt idx="1002">
                  <c:v>1963.4999999999241</c:v>
                </c:pt>
                <c:pt idx="1003">
                  <c:v>1963.5833333332573</c:v>
                </c:pt>
                <c:pt idx="1004">
                  <c:v>1963.6666666665906</c:v>
                </c:pt>
                <c:pt idx="1005">
                  <c:v>1963.7499999999238</c:v>
                </c:pt>
                <c:pt idx="1006">
                  <c:v>1963.8333333332571</c:v>
                </c:pt>
                <c:pt idx="1007">
                  <c:v>1963.9166666665903</c:v>
                </c:pt>
                <c:pt idx="1008">
                  <c:v>1963.9999999999236</c:v>
                </c:pt>
                <c:pt idx="1009">
                  <c:v>1964.0833333332569</c:v>
                </c:pt>
                <c:pt idx="1010">
                  <c:v>1964.1666666665901</c:v>
                </c:pt>
                <c:pt idx="1011">
                  <c:v>1964.2499999999234</c:v>
                </c:pt>
                <c:pt idx="1012">
                  <c:v>1964.3333333332566</c:v>
                </c:pt>
                <c:pt idx="1013">
                  <c:v>1964.4166666665899</c:v>
                </c:pt>
                <c:pt idx="1014">
                  <c:v>1964.4999999999231</c:v>
                </c:pt>
                <c:pt idx="1015">
                  <c:v>1964.5833333332564</c:v>
                </c:pt>
                <c:pt idx="1016">
                  <c:v>1964.6666666665897</c:v>
                </c:pt>
                <c:pt idx="1017">
                  <c:v>1964.7499999999229</c:v>
                </c:pt>
                <c:pt idx="1018">
                  <c:v>1964.8333333332562</c:v>
                </c:pt>
                <c:pt idx="1019">
                  <c:v>1964.9166666665894</c:v>
                </c:pt>
                <c:pt idx="1020">
                  <c:v>1964.9999999999227</c:v>
                </c:pt>
                <c:pt idx="1021">
                  <c:v>1965.083333333256</c:v>
                </c:pt>
                <c:pt idx="1022">
                  <c:v>1965.1666666665892</c:v>
                </c:pt>
                <c:pt idx="1023">
                  <c:v>1965.2499999999225</c:v>
                </c:pt>
                <c:pt idx="1024">
                  <c:v>1965.3333333332557</c:v>
                </c:pt>
                <c:pt idx="1025">
                  <c:v>1965.416666666589</c:v>
                </c:pt>
                <c:pt idx="1026">
                  <c:v>1965.4999999999222</c:v>
                </c:pt>
                <c:pt idx="1027">
                  <c:v>1965.5833333332555</c:v>
                </c:pt>
                <c:pt idx="1028">
                  <c:v>1965.6666666665888</c:v>
                </c:pt>
                <c:pt idx="1029">
                  <c:v>1965.749999999922</c:v>
                </c:pt>
                <c:pt idx="1030">
                  <c:v>1965.8333333332553</c:v>
                </c:pt>
                <c:pt idx="1031">
                  <c:v>1965.9166666665885</c:v>
                </c:pt>
                <c:pt idx="1032">
                  <c:v>1965.9999999999218</c:v>
                </c:pt>
                <c:pt idx="1033">
                  <c:v>1966.083333333255</c:v>
                </c:pt>
                <c:pt idx="1034">
                  <c:v>1966.1666666665883</c:v>
                </c:pt>
                <c:pt idx="1035">
                  <c:v>1966.2499999999216</c:v>
                </c:pt>
                <c:pt idx="1036">
                  <c:v>1966.3333333332548</c:v>
                </c:pt>
                <c:pt idx="1037">
                  <c:v>1966.4166666665881</c:v>
                </c:pt>
                <c:pt idx="1038">
                  <c:v>1966.4999999999213</c:v>
                </c:pt>
                <c:pt idx="1039">
                  <c:v>1966.5833333332546</c:v>
                </c:pt>
                <c:pt idx="1040">
                  <c:v>1966.6666666665878</c:v>
                </c:pt>
                <c:pt idx="1041">
                  <c:v>1966.7499999999211</c:v>
                </c:pt>
                <c:pt idx="1042">
                  <c:v>1966.8333333332544</c:v>
                </c:pt>
                <c:pt idx="1043">
                  <c:v>1966.9166666665876</c:v>
                </c:pt>
                <c:pt idx="1044">
                  <c:v>1966.9999999999209</c:v>
                </c:pt>
                <c:pt idx="1045">
                  <c:v>1967.0833333332541</c:v>
                </c:pt>
                <c:pt idx="1046">
                  <c:v>1967.1666666665874</c:v>
                </c:pt>
                <c:pt idx="1047">
                  <c:v>1967.2499999999206</c:v>
                </c:pt>
                <c:pt idx="1048">
                  <c:v>1967.3333333332539</c:v>
                </c:pt>
                <c:pt idx="1049">
                  <c:v>1967.4166666665872</c:v>
                </c:pt>
                <c:pt idx="1050">
                  <c:v>1967.4999999999204</c:v>
                </c:pt>
                <c:pt idx="1051">
                  <c:v>1967.5833333332537</c:v>
                </c:pt>
                <c:pt idx="1052">
                  <c:v>1967.6666666665869</c:v>
                </c:pt>
                <c:pt idx="1053">
                  <c:v>1967.7499999999202</c:v>
                </c:pt>
                <c:pt idx="1054">
                  <c:v>1967.8333333332534</c:v>
                </c:pt>
                <c:pt idx="1055">
                  <c:v>1967.9166666665867</c:v>
                </c:pt>
                <c:pt idx="1056">
                  <c:v>1967.99999999992</c:v>
                </c:pt>
                <c:pt idx="1057">
                  <c:v>1968.0833333332532</c:v>
                </c:pt>
                <c:pt idx="1058">
                  <c:v>1968.1666666665865</c:v>
                </c:pt>
                <c:pt idx="1059">
                  <c:v>1968.2499999999197</c:v>
                </c:pt>
                <c:pt idx="1060">
                  <c:v>1968.333333333253</c:v>
                </c:pt>
                <c:pt idx="1061">
                  <c:v>1968.4166666665863</c:v>
                </c:pt>
                <c:pt idx="1062">
                  <c:v>1968.4999999999195</c:v>
                </c:pt>
                <c:pt idx="1063">
                  <c:v>1968.5833333332528</c:v>
                </c:pt>
                <c:pt idx="1064">
                  <c:v>1968.666666666586</c:v>
                </c:pt>
                <c:pt idx="1065">
                  <c:v>1968.7499999999193</c:v>
                </c:pt>
                <c:pt idx="1066">
                  <c:v>1968.8333333332525</c:v>
                </c:pt>
                <c:pt idx="1067">
                  <c:v>1968.9166666665858</c:v>
                </c:pt>
                <c:pt idx="1068">
                  <c:v>1968.9999999999191</c:v>
                </c:pt>
                <c:pt idx="1069">
                  <c:v>1969.0833333332523</c:v>
                </c:pt>
                <c:pt idx="1070">
                  <c:v>1969.1666666665856</c:v>
                </c:pt>
                <c:pt idx="1071">
                  <c:v>1969.2499999999188</c:v>
                </c:pt>
                <c:pt idx="1072">
                  <c:v>1969.3333333332521</c:v>
                </c:pt>
                <c:pt idx="1073">
                  <c:v>1969.4166666665853</c:v>
                </c:pt>
                <c:pt idx="1074">
                  <c:v>1969.4999999999186</c:v>
                </c:pt>
                <c:pt idx="1075">
                  <c:v>1969.5833333332519</c:v>
                </c:pt>
                <c:pt idx="1076">
                  <c:v>1969.6666666665851</c:v>
                </c:pt>
                <c:pt idx="1077">
                  <c:v>1969.7499999999184</c:v>
                </c:pt>
                <c:pt idx="1078">
                  <c:v>1969.8333333332516</c:v>
                </c:pt>
                <c:pt idx="1079">
                  <c:v>1969.9166666665849</c:v>
                </c:pt>
                <c:pt idx="1080">
                  <c:v>1969.9999999999181</c:v>
                </c:pt>
                <c:pt idx="1081">
                  <c:v>1970.0833333332514</c:v>
                </c:pt>
                <c:pt idx="1082">
                  <c:v>1970.1666666665847</c:v>
                </c:pt>
                <c:pt idx="1083">
                  <c:v>1970.2499999999179</c:v>
                </c:pt>
                <c:pt idx="1084">
                  <c:v>1970.3333333332512</c:v>
                </c:pt>
                <c:pt idx="1085">
                  <c:v>1970.4166666665844</c:v>
                </c:pt>
                <c:pt idx="1086">
                  <c:v>1970.4999999999177</c:v>
                </c:pt>
                <c:pt idx="1087">
                  <c:v>1970.5833333332509</c:v>
                </c:pt>
                <c:pt idx="1088">
                  <c:v>1970.6666666665842</c:v>
                </c:pt>
                <c:pt idx="1089">
                  <c:v>1970.7499999999175</c:v>
                </c:pt>
                <c:pt idx="1090">
                  <c:v>1970.8333333332507</c:v>
                </c:pt>
                <c:pt idx="1091">
                  <c:v>1970.916666666584</c:v>
                </c:pt>
                <c:pt idx="1092">
                  <c:v>1970.9999999999172</c:v>
                </c:pt>
                <c:pt idx="1093">
                  <c:v>1971.0833333332505</c:v>
                </c:pt>
                <c:pt idx="1094">
                  <c:v>1971.1666666665838</c:v>
                </c:pt>
                <c:pt idx="1095">
                  <c:v>1971.249999999917</c:v>
                </c:pt>
                <c:pt idx="1096">
                  <c:v>1971.3333333332503</c:v>
                </c:pt>
                <c:pt idx="1097">
                  <c:v>1971.4166666665835</c:v>
                </c:pt>
                <c:pt idx="1098">
                  <c:v>1971.4999999999168</c:v>
                </c:pt>
                <c:pt idx="1099">
                  <c:v>1971.58333333325</c:v>
                </c:pt>
                <c:pt idx="1100">
                  <c:v>1971.6666666665833</c:v>
                </c:pt>
                <c:pt idx="1101">
                  <c:v>1971.7499999999166</c:v>
                </c:pt>
                <c:pt idx="1102">
                  <c:v>1971.8333333332498</c:v>
                </c:pt>
                <c:pt idx="1103">
                  <c:v>1971.9166666665831</c:v>
                </c:pt>
                <c:pt idx="1104">
                  <c:v>1971.9999999999163</c:v>
                </c:pt>
                <c:pt idx="1105">
                  <c:v>1972.0833333332496</c:v>
                </c:pt>
                <c:pt idx="1106">
                  <c:v>1972.1666666665828</c:v>
                </c:pt>
                <c:pt idx="1107">
                  <c:v>1972.2499999999161</c:v>
                </c:pt>
                <c:pt idx="1108">
                  <c:v>1972.3333333332494</c:v>
                </c:pt>
                <c:pt idx="1109">
                  <c:v>1972.4166666665826</c:v>
                </c:pt>
                <c:pt idx="1110">
                  <c:v>1972.4999999999159</c:v>
                </c:pt>
                <c:pt idx="1111">
                  <c:v>1972.5833333332491</c:v>
                </c:pt>
                <c:pt idx="1112">
                  <c:v>1972.6666666665824</c:v>
                </c:pt>
                <c:pt idx="1113">
                  <c:v>1972.7499999999156</c:v>
                </c:pt>
                <c:pt idx="1114">
                  <c:v>1972.8333333332489</c:v>
                </c:pt>
                <c:pt idx="1115">
                  <c:v>1972.9166666665822</c:v>
                </c:pt>
                <c:pt idx="1116">
                  <c:v>1972.9999999999154</c:v>
                </c:pt>
                <c:pt idx="1117">
                  <c:v>1973.0833333332487</c:v>
                </c:pt>
                <c:pt idx="1118">
                  <c:v>1973.1666666665819</c:v>
                </c:pt>
                <c:pt idx="1119">
                  <c:v>1973.2499999999152</c:v>
                </c:pt>
                <c:pt idx="1120">
                  <c:v>1973.3333333332484</c:v>
                </c:pt>
                <c:pt idx="1121">
                  <c:v>1973.4166666665817</c:v>
                </c:pt>
                <c:pt idx="1122">
                  <c:v>1973.499999999915</c:v>
                </c:pt>
                <c:pt idx="1123">
                  <c:v>1973.5833333332482</c:v>
                </c:pt>
                <c:pt idx="1124">
                  <c:v>1973.6666666665815</c:v>
                </c:pt>
                <c:pt idx="1125">
                  <c:v>1973.7499999999147</c:v>
                </c:pt>
                <c:pt idx="1126">
                  <c:v>1973.833333333248</c:v>
                </c:pt>
                <c:pt idx="1127">
                  <c:v>1973.9166666665812</c:v>
                </c:pt>
                <c:pt idx="1128">
                  <c:v>1973.9999999999145</c:v>
                </c:pt>
                <c:pt idx="1129">
                  <c:v>1974.0833333332478</c:v>
                </c:pt>
                <c:pt idx="1130">
                  <c:v>1974.166666666581</c:v>
                </c:pt>
                <c:pt idx="1131">
                  <c:v>1974.2499999999143</c:v>
                </c:pt>
                <c:pt idx="1132">
                  <c:v>1974.3333333332475</c:v>
                </c:pt>
                <c:pt idx="1133">
                  <c:v>1974.4166666665808</c:v>
                </c:pt>
                <c:pt idx="1134">
                  <c:v>1974.4999999999141</c:v>
                </c:pt>
                <c:pt idx="1135">
                  <c:v>1974.5833333332473</c:v>
                </c:pt>
                <c:pt idx="1136">
                  <c:v>1974.6666666665806</c:v>
                </c:pt>
                <c:pt idx="1137">
                  <c:v>1974.7499999999138</c:v>
                </c:pt>
                <c:pt idx="1138">
                  <c:v>1974.8333333332471</c:v>
                </c:pt>
                <c:pt idx="1139">
                  <c:v>1974.9166666665803</c:v>
                </c:pt>
                <c:pt idx="1140">
                  <c:v>1974.9999999999136</c:v>
                </c:pt>
                <c:pt idx="1141">
                  <c:v>1975.0833333332469</c:v>
                </c:pt>
                <c:pt idx="1142">
                  <c:v>1975.1666666665801</c:v>
                </c:pt>
                <c:pt idx="1143">
                  <c:v>1975.2499999999134</c:v>
                </c:pt>
                <c:pt idx="1144">
                  <c:v>1975.3333333332466</c:v>
                </c:pt>
                <c:pt idx="1145">
                  <c:v>1975.4166666665799</c:v>
                </c:pt>
                <c:pt idx="1146">
                  <c:v>1975.4999999999131</c:v>
                </c:pt>
                <c:pt idx="1147">
                  <c:v>1975.5833333332464</c:v>
                </c:pt>
                <c:pt idx="1148">
                  <c:v>1975.6666666665797</c:v>
                </c:pt>
                <c:pt idx="1149">
                  <c:v>1975.7499999999129</c:v>
                </c:pt>
                <c:pt idx="1150">
                  <c:v>1975.8333333332462</c:v>
                </c:pt>
                <c:pt idx="1151">
                  <c:v>1975.9166666665794</c:v>
                </c:pt>
                <c:pt idx="1152">
                  <c:v>1975.9999999999127</c:v>
                </c:pt>
                <c:pt idx="1153">
                  <c:v>1976.0833333332459</c:v>
                </c:pt>
                <c:pt idx="1154">
                  <c:v>1976.1666666665792</c:v>
                </c:pt>
                <c:pt idx="1155">
                  <c:v>1976.2499999999125</c:v>
                </c:pt>
                <c:pt idx="1156">
                  <c:v>1976.3333333332457</c:v>
                </c:pt>
                <c:pt idx="1157">
                  <c:v>1976.416666666579</c:v>
                </c:pt>
                <c:pt idx="1158">
                  <c:v>1976.4999999999122</c:v>
                </c:pt>
                <c:pt idx="1159">
                  <c:v>1976.5833333332455</c:v>
                </c:pt>
                <c:pt idx="1160">
                  <c:v>1976.6666666665787</c:v>
                </c:pt>
                <c:pt idx="1161">
                  <c:v>1976.749999999912</c:v>
                </c:pt>
                <c:pt idx="1162">
                  <c:v>1976.8333333332453</c:v>
                </c:pt>
                <c:pt idx="1163">
                  <c:v>1976.9166666665785</c:v>
                </c:pt>
                <c:pt idx="1164">
                  <c:v>1976.9999999999118</c:v>
                </c:pt>
                <c:pt idx="1165">
                  <c:v>1977.083333333245</c:v>
                </c:pt>
                <c:pt idx="1166">
                  <c:v>1977.1666666665783</c:v>
                </c:pt>
                <c:pt idx="1167">
                  <c:v>1977.2499999999116</c:v>
                </c:pt>
                <c:pt idx="1168">
                  <c:v>1977.3333333332448</c:v>
                </c:pt>
                <c:pt idx="1169">
                  <c:v>1977.4166666665781</c:v>
                </c:pt>
                <c:pt idx="1170">
                  <c:v>1977.4999999999113</c:v>
                </c:pt>
                <c:pt idx="1171">
                  <c:v>1977.5833333332446</c:v>
                </c:pt>
                <c:pt idx="1172">
                  <c:v>1977.6666666665778</c:v>
                </c:pt>
                <c:pt idx="1173">
                  <c:v>1977.7499999999111</c:v>
                </c:pt>
                <c:pt idx="1174">
                  <c:v>1977.8333333332444</c:v>
                </c:pt>
                <c:pt idx="1175">
                  <c:v>1977.9166666665776</c:v>
                </c:pt>
                <c:pt idx="1176">
                  <c:v>1977.9999999999109</c:v>
                </c:pt>
                <c:pt idx="1177">
                  <c:v>1978.0833333332441</c:v>
                </c:pt>
                <c:pt idx="1178">
                  <c:v>1978.1666666665774</c:v>
                </c:pt>
                <c:pt idx="1179">
                  <c:v>1978.2499999999106</c:v>
                </c:pt>
                <c:pt idx="1180">
                  <c:v>1978.3333333332439</c:v>
                </c:pt>
                <c:pt idx="1181">
                  <c:v>1978.4166666665772</c:v>
                </c:pt>
                <c:pt idx="1182">
                  <c:v>1978.4999999999104</c:v>
                </c:pt>
                <c:pt idx="1183">
                  <c:v>1978.5833333332437</c:v>
                </c:pt>
                <c:pt idx="1184">
                  <c:v>1978.6666666665769</c:v>
                </c:pt>
                <c:pt idx="1185">
                  <c:v>1978.7499999999102</c:v>
                </c:pt>
                <c:pt idx="1186">
                  <c:v>1978.8333333332434</c:v>
                </c:pt>
                <c:pt idx="1187">
                  <c:v>1978.9166666665767</c:v>
                </c:pt>
                <c:pt idx="1188">
                  <c:v>1978.99999999991</c:v>
                </c:pt>
                <c:pt idx="1189">
                  <c:v>1979.0833333332432</c:v>
                </c:pt>
                <c:pt idx="1190">
                  <c:v>1979.1666666665765</c:v>
                </c:pt>
                <c:pt idx="1191">
                  <c:v>1979.2499999999097</c:v>
                </c:pt>
                <c:pt idx="1192">
                  <c:v>1979.333333333243</c:v>
                </c:pt>
                <c:pt idx="1193">
                  <c:v>1979.4166666665762</c:v>
                </c:pt>
                <c:pt idx="1194">
                  <c:v>1979.4999999999095</c:v>
                </c:pt>
                <c:pt idx="1195">
                  <c:v>1979.5833333332428</c:v>
                </c:pt>
                <c:pt idx="1196">
                  <c:v>1979.666666666576</c:v>
                </c:pt>
                <c:pt idx="1197">
                  <c:v>1979.7499999999093</c:v>
                </c:pt>
                <c:pt idx="1198">
                  <c:v>1979.8333333332425</c:v>
                </c:pt>
                <c:pt idx="1199">
                  <c:v>1979.9166666665758</c:v>
                </c:pt>
                <c:pt idx="1200">
                  <c:v>1979.9999999999091</c:v>
                </c:pt>
                <c:pt idx="1201">
                  <c:v>1980.0833333332423</c:v>
                </c:pt>
                <c:pt idx="1202">
                  <c:v>1980.1666666665756</c:v>
                </c:pt>
                <c:pt idx="1203">
                  <c:v>1980.2499999999088</c:v>
                </c:pt>
                <c:pt idx="1204">
                  <c:v>1980.3333333332421</c:v>
                </c:pt>
                <c:pt idx="1205">
                  <c:v>1980.4166666665753</c:v>
                </c:pt>
                <c:pt idx="1206">
                  <c:v>1980.4999999999086</c:v>
                </c:pt>
                <c:pt idx="1207">
                  <c:v>1980.5833333332419</c:v>
                </c:pt>
                <c:pt idx="1208">
                  <c:v>1980.6666666665751</c:v>
                </c:pt>
                <c:pt idx="1209">
                  <c:v>1980.7499999999084</c:v>
                </c:pt>
                <c:pt idx="1210">
                  <c:v>1980.8333333332416</c:v>
                </c:pt>
                <c:pt idx="1211">
                  <c:v>1980.9166666665749</c:v>
                </c:pt>
                <c:pt idx="1212">
                  <c:v>1980.9999999999081</c:v>
                </c:pt>
                <c:pt idx="1213">
                  <c:v>1981.0833333332414</c:v>
                </c:pt>
                <c:pt idx="1214">
                  <c:v>1981.1666666665747</c:v>
                </c:pt>
                <c:pt idx="1215">
                  <c:v>1981.2499999999079</c:v>
                </c:pt>
                <c:pt idx="1216">
                  <c:v>1981.3333333332412</c:v>
                </c:pt>
                <c:pt idx="1217">
                  <c:v>1981.4166666665744</c:v>
                </c:pt>
                <c:pt idx="1218">
                  <c:v>1981.4999999999077</c:v>
                </c:pt>
                <c:pt idx="1219">
                  <c:v>1981.5833333332409</c:v>
                </c:pt>
                <c:pt idx="1220">
                  <c:v>1981.6666666665742</c:v>
                </c:pt>
                <c:pt idx="1221">
                  <c:v>1981.7499999999075</c:v>
                </c:pt>
                <c:pt idx="1222">
                  <c:v>1981.8333333332407</c:v>
                </c:pt>
                <c:pt idx="1223">
                  <c:v>1981.916666666574</c:v>
                </c:pt>
                <c:pt idx="1224">
                  <c:v>1981.9999999999072</c:v>
                </c:pt>
                <c:pt idx="1225">
                  <c:v>1982.0833333332405</c:v>
                </c:pt>
                <c:pt idx="1226">
                  <c:v>1982.1666666665737</c:v>
                </c:pt>
                <c:pt idx="1227">
                  <c:v>1982.249999999907</c:v>
                </c:pt>
                <c:pt idx="1228">
                  <c:v>1982.3333333332403</c:v>
                </c:pt>
                <c:pt idx="1229">
                  <c:v>1982.4166666665735</c:v>
                </c:pt>
                <c:pt idx="1230">
                  <c:v>1982.4999999999068</c:v>
                </c:pt>
                <c:pt idx="1231">
                  <c:v>1982.58333333324</c:v>
                </c:pt>
                <c:pt idx="1232">
                  <c:v>1982.6666666665733</c:v>
                </c:pt>
                <c:pt idx="1233">
                  <c:v>1982.7499999999065</c:v>
                </c:pt>
                <c:pt idx="1234">
                  <c:v>1982.8333333332398</c:v>
                </c:pt>
                <c:pt idx="1235">
                  <c:v>1982.9166666665731</c:v>
                </c:pt>
                <c:pt idx="1236">
                  <c:v>1982.9999999999063</c:v>
                </c:pt>
                <c:pt idx="1237">
                  <c:v>1983.0833333332396</c:v>
                </c:pt>
                <c:pt idx="1238">
                  <c:v>1983.1666666665728</c:v>
                </c:pt>
                <c:pt idx="1239">
                  <c:v>1983.2499999999061</c:v>
                </c:pt>
                <c:pt idx="1240">
                  <c:v>1983.3333333332394</c:v>
                </c:pt>
                <c:pt idx="1241">
                  <c:v>1983.4166666665726</c:v>
                </c:pt>
                <c:pt idx="1242">
                  <c:v>1983.4999999999059</c:v>
                </c:pt>
                <c:pt idx="1243">
                  <c:v>1983.5833333332391</c:v>
                </c:pt>
                <c:pt idx="1244">
                  <c:v>1983.6666666665724</c:v>
                </c:pt>
                <c:pt idx="1245">
                  <c:v>1983.7499999999056</c:v>
                </c:pt>
                <c:pt idx="1246">
                  <c:v>1983.8333333332389</c:v>
                </c:pt>
                <c:pt idx="1247">
                  <c:v>1983.9166666665722</c:v>
                </c:pt>
                <c:pt idx="1248">
                  <c:v>1983.9999999999054</c:v>
                </c:pt>
                <c:pt idx="1249">
                  <c:v>1984.0833333332387</c:v>
                </c:pt>
                <c:pt idx="1250">
                  <c:v>1984.1666666665719</c:v>
                </c:pt>
                <c:pt idx="1251">
                  <c:v>1984.2499999999052</c:v>
                </c:pt>
                <c:pt idx="1252">
                  <c:v>1984.3333333332384</c:v>
                </c:pt>
                <c:pt idx="1253">
                  <c:v>1984.4166666665717</c:v>
                </c:pt>
                <c:pt idx="1254">
                  <c:v>1984.499999999905</c:v>
                </c:pt>
                <c:pt idx="1255">
                  <c:v>1984.5833333332382</c:v>
                </c:pt>
                <c:pt idx="1256">
                  <c:v>1984.6666666665715</c:v>
                </c:pt>
                <c:pt idx="1257">
                  <c:v>1984.7499999999047</c:v>
                </c:pt>
                <c:pt idx="1258">
                  <c:v>1984.833333333238</c:v>
                </c:pt>
                <c:pt idx="1259">
                  <c:v>1984.9166666665712</c:v>
                </c:pt>
                <c:pt idx="1260">
                  <c:v>1984.9999999999045</c:v>
                </c:pt>
                <c:pt idx="1261">
                  <c:v>1985.0833333332378</c:v>
                </c:pt>
                <c:pt idx="1262">
                  <c:v>1985.166666666571</c:v>
                </c:pt>
                <c:pt idx="1263">
                  <c:v>1985.2499999999043</c:v>
                </c:pt>
                <c:pt idx="1264">
                  <c:v>1985.3333333332375</c:v>
                </c:pt>
                <c:pt idx="1265">
                  <c:v>1985.4166666665708</c:v>
                </c:pt>
                <c:pt idx="1266">
                  <c:v>1985.499999999904</c:v>
                </c:pt>
                <c:pt idx="1267">
                  <c:v>1985.5833333332373</c:v>
                </c:pt>
                <c:pt idx="1268">
                  <c:v>1985.6666666665706</c:v>
                </c:pt>
                <c:pt idx="1269">
                  <c:v>1985.7499999999038</c:v>
                </c:pt>
                <c:pt idx="1270">
                  <c:v>1985.8333333332371</c:v>
                </c:pt>
                <c:pt idx="1271">
                  <c:v>1985.9166666665703</c:v>
                </c:pt>
                <c:pt idx="1272">
                  <c:v>1985.9999999999036</c:v>
                </c:pt>
                <c:pt idx="1273">
                  <c:v>1986.0833333332369</c:v>
                </c:pt>
                <c:pt idx="1274">
                  <c:v>1986.1666666665701</c:v>
                </c:pt>
                <c:pt idx="1275">
                  <c:v>1986.2499999999034</c:v>
                </c:pt>
                <c:pt idx="1276">
                  <c:v>1986.3333333332366</c:v>
                </c:pt>
                <c:pt idx="1277">
                  <c:v>1986.4166666665699</c:v>
                </c:pt>
                <c:pt idx="1278">
                  <c:v>1986.4999999999031</c:v>
                </c:pt>
                <c:pt idx="1279">
                  <c:v>1986.5833333332364</c:v>
                </c:pt>
                <c:pt idx="1280">
                  <c:v>1986.6666666665697</c:v>
                </c:pt>
                <c:pt idx="1281">
                  <c:v>1986.7499999999029</c:v>
                </c:pt>
                <c:pt idx="1282">
                  <c:v>1986.8333333332362</c:v>
                </c:pt>
                <c:pt idx="1283">
                  <c:v>1986.9166666665694</c:v>
                </c:pt>
                <c:pt idx="1284">
                  <c:v>1986.9999999999027</c:v>
                </c:pt>
                <c:pt idx="1285">
                  <c:v>1987.0833333332359</c:v>
                </c:pt>
                <c:pt idx="1286">
                  <c:v>1987.1666666665692</c:v>
                </c:pt>
                <c:pt idx="1287">
                  <c:v>1987.2499999999025</c:v>
                </c:pt>
                <c:pt idx="1288">
                  <c:v>1987.3333333332357</c:v>
                </c:pt>
                <c:pt idx="1289">
                  <c:v>1987.416666666569</c:v>
                </c:pt>
                <c:pt idx="1290">
                  <c:v>1987.4999999999022</c:v>
                </c:pt>
                <c:pt idx="1291">
                  <c:v>1987.5833333332355</c:v>
                </c:pt>
                <c:pt idx="1292">
                  <c:v>1987.6666666665687</c:v>
                </c:pt>
                <c:pt idx="1293">
                  <c:v>1987.749999999902</c:v>
                </c:pt>
                <c:pt idx="1294">
                  <c:v>1987.8333333332353</c:v>
                </c:pt>
                <c:pt idx="1295">
                  <c:v>1987.9166666665685</c:v>
                </c:pt>
                <c:pt idx="1296">
                  <c:v>1987.9999999999018</c:v>
                </c:pt>
                <c:pt idx="1297">
                  <c:v>1988.083333333235</c:v>
                </c:pt>
                <c:pt idx="1298">
                  <c:v>1988.1666666665683</c:v>
                </c:pt>
                <c:pt idx="1299">
                  <c:v>1988.2499999999015</c:v>
                </c:pt>
                <c:pt idx="1300">
                  <c:v>1988.3333333332348</c:v>
                </c:pt>
                <c:pt idx="1301">
                  <c:v>1988.4166666665681</c:v>
                </c:pt>
                <c:pt idx="1302">
                  <c:v>1988.4999999999013</c:v>
                </c:pt>
                <c:pt idx="1303">
                  <c:v>1988.5833333332346</c:v>
                </c:pt>
                <c:pt idx="1304">
                  <c:v>1988.6666666665678</c:v>
                </c:pt>
                <c:pt idx="1305">
                  <c:v>1988.7499999999011</c:v>
                </c:pt>
                <c:pt idx="1306">
                  <c:v>1988.8333333332343</c:v>
                </c:pt>
                <c:pt idx="1307">
                  <c:v>1988.9166666665676</c:v>
                </c:pt>
                <c:pt idx="1308">
                  <c:v>1988.9999999999009</c:v>
                </c:pt>
                <c:pt idx="1309">
                  <c:v>1989.0833333332341</c:v>
                </c:pt>
                <c:pt idx="1310">
                  <c:v>1989.1666666665674</c:v>
                </c:pt>
                <c:pt idx="1311">
                  <c:v>1989.2499999999006</c:v>
                </c:pt>
                <c:pt idx="1312">
                  <c:v>1989.3333333332339</c:v>
                </c:pt>
                <c:pt idx="1313">
                  <c:v>1989.4166666665672</c:v>
                </c:pt>
                <c:pt idx="1314">
                  <c:v>1989.4999999999004</c:v>
                </c:pt>
                <c:pt idx="1315">
                  <c:v>1989.5833333332337</c:v>
                </c:pt>
                <c:pt idx="1316">
                  <c:v>1989.6666666665669</c:v>
                </c:pt>
                <c:pt idx="1317">
                  <c:v>1989.7499999999002</c:v>
                </c:pt>
                <c:pt idx="1318">
                  <c:v>1989.8333333332334</c:v>
                </c:pt>
                <c:pt idx="1319">
                  <c:v>1989.9166666665667</c:v>
                </c:pt>
                <c:pt idx="1320">
                  <c:v>1989.9999999999</c:v>
                </c:pt>
                <c:pt idx="1321">
                  <c:v>1990.0833333332332</c:v>
                </c:pt>
                <c:pt idx="1322">
                  <c:v>1990.1666666665665</c:v>
                </c:pt>
                <c:pt idx="1323">
                  <c:v>1990.2499999998997</c:v>
                </c:pt>
                <c:pt idx="1324">
                  <c:v>1990.333333333233</c:v>
                </c:pt>
                <c:pt idx="1325">
                  <c:v>1990.4166666665662</c:v>
                </c:pt>
                <c:pt idx="1326">
                  <c:v>1990.4999999998995</c:v>
                </c:pt>
                <c:pt idx="1327">
                  <c:v>1990.5833333332328</c:v>
                </c:pt>
                <c:pt idx="1328">
                  <c:v>1990.666666666566</c:v>
                </c:pt>
                <c:pt idx="1329">
                  <c:v>1990.7499999998993</c:v>
                </c:pt>
                <c:pt idx="1330">
                  <c:v>1990.8333333332325</c:v>
                </c:pt>
                <c:pt idx="1331">
                  <c:v>1990.9166666665658</c:v>
                </c:pt>
                <c:pt idx="1332">
                  <c:v>1990.999999999899</c:v>
                </c:pt>
                <c:pt idx="1333">
                  <c:v>1991.0833333332323</c:v>
                </c:pt>
                <c:pt idx="1334">
                  <c:v>1991.1666666665656</c:v>
                </c:pt>
                <c:pt idx="1335">
                  <c:v>1991.2499999998988</c:v>
                </c:pt>
                <c:pt idx="1336">
                  <c:v>1991.3333333332321</c:v>
                </c:pt>
                <c:pt idx="1337">
                  <c:v>1991.4166666665653</c:v>
                </c:pt>
                <c:pt idx="1338">
                  <c:v>1991.4999999998986</c:v>
                </c:pt>
                <c:pt idx="1339">
                  <c:v>1991.5833333332318</c:v>
                </c:pt>
                <c:pt idx="1340">
                  <c:v>1991.6666666665651</c:v>
                </c:pt>
                <c:pt idx="1341">
                  <c:v>1991.7499999998984</c:v>
                </c:pt>
                <c:pt idx="1342">
                  <c:v>1991.8333333332316</c:v>
                </c:pt>
                <c:pt idx="1343">
                  <c:v>1991.9166666665649</c:v>
                </c:pt>
                <c:pt idx="1344">
                  <c:v>1991.9999999998981</c:v>
                </c:pt>
                <c:pt idx="1345">
                  <c:v>1992.0833333332314</c:v>
                </c:pt>
                <c:pt idx="1346">
                  <c:v>1992.1666666665647</c:v>
                </c:pt>
                <c:pt idx="1347">
                  <c:v>1992.2499999998979</c:v>
                </c:pt>
                <c:pt idx="1348">
                  <c:v>1992.3333333332312</c:v>
                </c:pt>
                <c:pt idx="1349">
                  <c:v>1992.4166666665644</c:v>
                </c:pt>
                <c:pt idx="1350">
                  <c:v>1992.4999999998977</c:v>
                </c:pt>
                <c:pt idx="1351">
                  <c:v>1992.5833333332309</c:v>
                </c:pt>
                <c:pt idx="1352">
                  <c:v>1992.6666666665642</c:v>
                </c:pt>
                <c:pt idx="1353">
                  <c:v>1992.7499999998975</c:v>
                </c:pt>
                <c:pt idx="1354">
                  <c:v>1992.8333333332307</c:v>
                </c:pt>
                <c:pt idx="1355">
                  <c:v>1992.916666666564</c:v>
                </c:pt>
                <c:pt idx="1356">
                  <c:v>1992.9999999998972</c:v>
                </c:pt>
                <c:pt idx="1357">
                  <c:v>1993.0833333332305</c:v>
                </c:pt>
                <c:pt idx="1358">
                  <c:v>1993.1666666665637</c:v>
                </c:pt>
                <c:pt idx="1359">
                  <c:v>1993.249999999897</c:v>
                </c:pt>
                <c:pt idx="1360">
                  <c:v>1993.3333333332303</c:v>
                </c:pt>
                <c:pt idx="1361">
                  <c:v>1993.4166666665635</c:v>
                </c:pt>
                <c:pt idx="1362">
                  <c:v>1993.4999999998968</c:v>
                </c:pt>
                <c:pt idx="1363">
                  <c:v>1993.58333333323</c:v>
                </c:pt>
                <c:pt idx="1364">
                  <c:v>1993.6666666665633</c:v>
                </c:pt>
                <c:pt idx="1365">
                  <c:v>1993.7499999998965</c:v>
                </c:pt>
                <c:pt idx="1366">
                  <c:v>1993.8333333332298</c:v>
                </c:pt>
                <c:pt idx="1367">
                  <c:v>1993.9166666665631</c:v>
                </c:pt>
                <c:pt idx="1368">
                  <c:v>1993.9999999998963</c:v>
                </c:pt>
                <c:pt idx="1369">
                  <c:v>1994.0833333332296</c:v>
                </c:pt>
                <c:pt idx="1370">
                  <c:v>1994.1666666665628</c:v>
                </c:pt>
                <c:pt idx="1371">
                  <c:v>1994.2499999998961</c:v>
                </c:pt>
                <c:pt idx="1372">
                  <c:v>1994.3333333332293</c:v>
                </c:pt>
                <c:pt idx="1373">
                  <c:v>1994.4166666665626</c:v>
                </c:pt>
                <c:pt idx="1374">
                  <c:v>1994.4999999998959</c:v>
                </c:pt>
                <c:pt idx="1375">
                  <c:v>1994.5833333332291</c:v>
                </c:pt>
                <c:pt idx="1376">
                  <c:v>1994.6666666665624</c:v>
                </c:pt>
                <c:pt idx="1377">
                  <c:v>1994.7499999998956</c:v>
                </c:pt>
                <c:pt idx="1378">
                  <c:v>1994.8333333332289</c:v>
                </c:pt>
                <c:pt idx="1379">
                  <c:v>1994.9166666665622</c:v>
                </c:pt>
                <c:pt idx="1380">
                  <c:v>1994.9999999998954</c:v>
                </c:pt>
                <c:pt idx="1381">
                  <c:v>1995.0833333332287</c:v>
                </c:pt>
                <c:pt idx="1382">
                  <c:v>1995.1666666665619</c:v>
                </c:pt>
                <c:pt idx="1383">
                  <c:v>1995.2499999998952</c:v>
                </c:pt>
                <c:pt idx="1384">
                  <c:v>1995.3333333332284</c:v>
                </c:pt>
                <c:pt idx="1385">
                  <c:v>1995.4166666665617</c:v>
                </c:pt>
                <c:pt idx="1386">
                  <c:v>1995.499999999895</c:v>
                </c:pt>
                <c:pt idx="1387">
                  <c:v>1995.5833333332282</c:v>
                </c:pt>
                <c:pt idx="1388">
                  <c:v>1995.6666666665615</c:v>
                </c:pt>
                <c:pt idx="1389">
                  <c:v>1995.7499999998947</c:v>
                </c:pt>
                <c:pt idx="1390">
                  <c:v>1995.833333333228</c:v>
                </c:pt>
                <c:pt idx="1391">
                  <c:v>1995.9166666665612</c:v>
                </c:pt>
                <c:pt idx="1392">
                  <c:v>1995.9999999998945</c:v>
                </c:pt>
                <c:pt idx="1393">
                  <c:v>1996.0833333332278</c:v>
                </c:pt>
                <c:pt idx="1394">
                  <c:v>1996.166666666561</c:v>
                </c:pt>
                <c:pt idx="1395">
                  <c:v>1996.2499999998943</c:v>
                </c:pt>
                <c:pt idx="1396">
                  <c:v>1996.3333333332275</c:v>
                </c:pt>
                <c:pt idx="1397">
                  <c:v>1996.4166666665608</c:v>
                </c:pt>
                <c:pt idx="1398">
                  <c:v>1996.499999999894</c:v>
                </c:pt>
                <c:pt idx="1399">
                  <c:v>1996.5833333332273</c:v>
                </c:pt>
                <c:pt idx="1400">
                  <c:v>1996.6666666665606</c:v>
                </c:pt>
                <c:pt idx="1401">
                  <c:v>1996.7499999998938</c:v>
                </c:pt>
                <c:pt idx="1402">
                  <c:v>1996.8333333332271</c:v>
                </c:pt>
                <c:pt idx="1403">
                  <c:v>1996.9166666665603</c:v>
                </c:pt>
                <c:pt idx="1404">
                  <c:v>1996.9999999998936</c:v>
                </c:pt>
                <c:pt idx="1405">
                  <c:v>1997.0833333332268</c:v>
                </c:pt>
                <c:pt idx="1406">
                  <c:v>1997.1666666665601</c:v>
                </c:pt>
                <c:pt idx="1407">
                  <c:v>1997.2499999998934</c:v>
                </c:pt>
                <c:pt idx="1408">
                  <c:v>1997.3333333332266</c:v>
                </c:pt>
                <c:pt idx="1409">
                  <c:v>1997.4166666665599</c:v>
                </c:pt>
                <c:pt idx="1410">
                  <c:v>1997.4999999998931</c:v>
                </c:pt>
                <c:pt idx="1411">
                  <c:v>1997.5833333332264</c:v>
                </c:pt>
                <c:pt idx="1412">
                  <c:v>1997.6666666665596</c:v>
                </c:pt>
                <c:pt idx="1413">
                  <c:v>1997.7499999998929</c:v>
                </c:pt>
                <c:pt idx="1414">
                  <c:v>1997.8333333332262</c:v>
                </c:pt>
                <c:pt idx="1415">
                  <c:v>1997.9166666665594</c:v>
                </c:pt>
                <c:pt idx="1416">
                  <c:v>1997.9999999998927</c:v>
                </c:pt>
                <c:pt idx="1417">
                  <c:v>1998.0833333332259</c:v>
                </c:pt>
                <c:pt idx="1418">
                  <c:v>1998.1666666665592</c:v>
                </c:pt>
                <c:pt idx="1419">
                  <c:v>1998.2499999998925</c:v>
                </c:pt>
                <c:pt idx="1420">
                  <c:v>1998.3333333332257</c:v>
                </c:pt>
                <c:pt idx="1421">
                  <c:v>1998.416666666559</c:v>
                </c:pt>
                <c:pt idx="1422">
                  <c:v>1998.4999999998922</c:v>
                </c:pt>
                <c:pt idx="1423">
                  <c:v>1998.5833333332255</c:v>
                </c:pt>
                <c:pt idx="1424">
                  <c:v>1998.6666666665587</c:v>
                </c:pt>
                <c:pt idx="1425">
                  <c:v>1998.749999999892</c:v>
                </c:pt>
                <c:pt idx="1426">
                  <c:v>1998.8333333332253</c:v>
                </c:pt>
                <c:pt idx="1427">
                  <c:v>1998.9166666665585</c:v>
                </c:pt>
                <c:pt idx="1428">
                  <c:v>1998.9999999998918</c:v>
                </c:pt>
                <c:pt idx="1429">
                  <c:v>1999.083333333225</c:v>
                </c:pt>
                <c:pt idx="1430">
                  <c:v>1999.1666666665583</c:v>
                </c:pt>
                <c:pt idx="1431">
                  <c:v>1999.2499999998915</c:v>
                </c:pt>
                <c:pt idx="1432">
                  <c:v>1999.3333333332248</c:v>
                </c:pt>
                <c:pt idx="1433">
                  <c:v>1999.4166666665581</c:v>
                </c:pt>
                <c:pt idx="1434">
                  <c:v>1999.4999999998913</c:v>
                </c:pt>
                <c:pt idx="1435">
                  <c:v>1999.5833333332246</c:v>
                </c:pt>
                <c:pt idx="1436">
                  <c:v>1999.6666666665578</c:v>
                </c:pt>
                <c:pt idx="1437">
                  <c:v>1999.7499999998911</c:v>
                </c:pt>
                <c:pt idx="1438">
                  <c:v>1999.8333333332243</c:v>
                </c:pt>
                <c:pt idx="1439">
                  <c:v>1999.9166666665576</c:v>
                </c:pt>
                <c:pt idx="1440">
                  <c:v>1999.9999999998909</c:v>
                </c:pt>
                <c:pt idx="1441">
                  <c:v>2000.0833333332241</c:v>
                </c:pt>
                <c:pt idx="1442">
                  <c:v>2000.1666666665574</c:v>
                </c:pt>
                <c:pt idx="1443">
                  <c:v>2000.2499999998906</c:v>
                </c:pt>
                <c:pt idx="1444">
                  <c:v>2000.3333333332239</c:v>
                </c:pt>
                <c:pt idx="1445">
                  <c:v>2000.4166666665571</c:v>
                </c:pt>
                <c:pt idx="1446">
                  <c:v>2000.4999999998904</c:v>
                </c:pt>
                <c:pt idx="1447">
                  <c:v>2000.5833333332237</c:v>
                </c:pt>
                <c:pt idx="1448">
                  <c:v>2000.6666666665569</c:v>
                </c:pt>
                <c:pt idx="1449">
                  <c:v>2000.7499999998902</c:v>
                </c:pt>
                <c:pt idx="1450">
                  <c:v>2000.8333333332234</c:v>
                </c:pt>
                <c:pt idx="1451">
                  <c:v>2000.9166666665567</c:v>
                </c:pt>
                <c:pt idx="1452">
                  <c:v>2000.99999999989</c:v>
                </c:pt>
                <c:pt idx="1453">
                  <c:v>2001.0833333332232</c:v>
                </c:pt>
                <c:pt idx="1454">
                  <c:v>2001.1666666665565</c:v>
                </c:pt>
                <c:pt idx="1455">
                  <c:v>2001.2499999998897</c:v>
                </c:pt>
                <c:pt idx="1456">
                  <c:v>2001.333333333223</c:v>
                </c:pt>
                <c:pt idx="1457">
                  <c:v>2001.4166666665562</c:v>
                </c:pt>
                <c:pt idx="1458">
                  <c:v>2001.4999999998895</c:v>
                </c:pt>
                <c:pt idx="1459">
                  <c:v>2001.5833333332228</c:v>
                </c:pt>
                <c:pt idx="1460">
                  <c:v>2001.666666666556</c:v>
                </c:pt>
                <c:pt idx="1461">
                  <c:v>2001.7499999998893</c:v>
                </c:pt>
                <c:pt idx="1462">
                  <c:v>2001.8333333332225</c:v>
                </c:pt>
                <c:pt idx="1463">
                  <c:v>2001.9166666665558</c:v>
                </c:pt>
                <c:pt idx="1464">
                  <c:v>2001.999999999889</c:v>
                </c:pt>
                <c:pt idx="1465">
                  <c:v>2002.0833333332223</c:v>
                </c:pt>
                <c:pt idx="1466">
                  <c:v>2002.1666666665556</c:v>
                </c:pt>
                <c:pt idx="1467">
                  <c:v>2002.2499999998888</c:v>
                </c:pt>
                <c:pt idx="1468">
                  <c:v>2002.3333333332221</c:v>
                </c:pt>
                <c:pt idx="1469">
                  <c:v>2002.4166666665553</c:v>
                </c:pt>
                <c:pt idx="1470">
                  <c:v>2002.4999999998886</c:v>
                </c:pt>
                <c:pt idx="1471">
                  <c:v>2002.5833333332218</c:v>
                </c:pt>
                <c:pt idx="1472">
                  <c:v>2002.6666666665551</c:v>
                </c:pt>
                <c:pt idx="1473">
                  <c:v>2002.7499999998884</c:v>
                </c:pt>
                <c:pt idx="1474">
                  <c:v>2002.8333333332216</c:v>
                </c:pt>
                <c:pt idx="1475">
                  <c:v>2002.9166666665549</c:v>
                </c:pt>
                <c:pt idx="1476">
                  <c:v>2002.9999999998881</c:v>
                </c:pt>
                <c:pt idx="1477">
                  <c:v>2003.0833333332214</c:v>
                </c:pt>
                <c:pt idx="1478">
                  <c:v>2003.1666666665546</c:v>
                </c:pt>
                <c:pt idx="1479">
                  <c:v>2003.2499999998879</c:v>
                </c:pt>
                <c:pt idx="1480">
                  <c:v>2003.3333333332212</c:v>
                </c:pt>
                <c:pt idx="1481">
                  <c:v>2003.4166666665544</c:v>
                </c:pt>
                <c:pt idx="1482">
                  <c:v>2003.4999999998877</c:v>
                </c:pt>
                <c:pt idx="1483">
                  <c:v>2003.5833333332209</c:v>
                </c:pt>
                <c:pt idx="1484">
                  <c:v>2003.6666666665542</c:v>
                </c:pt>
                <c:pt idx="1485">
                  <c:v>2003.7499999998875</c:v>
                </c:pt>
                <c:pt idx="1486">
                  <c:v>2003.8333333332207</c:v>
                </c:pt>
                <c:pt idx="1487">
                  <c:v>2003.916666666554</c:v>
                </c:pt>
                <c:pt idx="1488">
                  <c:v>2003.9999999998872</c:v>
                </c:pt>
                <c:pt idx="1489">
                  <c:v>2004.0833333332205</c:v>
                </c:pt>
                <c:pt idx="1490">
                  <c:v>2004.1666666665537</c:v>
                </c:pt>
                <c:pt idx="1491">
                  <c:v>2004.249999999887</c:v>
                </c:pt>
                <c:pt idx="1492">
                  <c:v>2004.3333333332203</c:v>
                </c:pt>
                <c:pt idx="1493">
                  <c:v>2004.4166666665535</c:v>
                </c:pt>
                <c:pt idx="1494">
                  <c:v>2004.4999999998868</c:v>
                </c:pt>
                <c:pt idx="1495">
                  <c:v>2004.58333333322</c:v>
                </c:pt>
                <c:pt idx="1496">
                  <c:v>2004.6666666665533</c:v>
                </c:pt>
                <c:pt idx="1497">
                  <c:v>2004.7499999998865</c:v>
                </c:pt>
                <c:pt idx="1498">
                  <c:v>2004.8333333332198</c:v>
                </c:pt>
                <c:pt idx="1499">
                  <c:v>2004.9166666665531</c:v>
                </c:pt>
                <c:pt idx="1500">
                  <c:v>2004.9999999998863</c:v>
                </c:pt>
                <c:pt idx="1501">
                  <c:v>2005.0833333332196</c:v>
                </c:pt>
                <c:pt idx="1502">
                  <c:v>2005.1666666665528</c:v>
                </c:pt>
                <c:pt idx="1503">
                  <c:v>2005.2499999998861</c:v>
                </c:pt>
                <c:pt idx="1504">
                  <c:v>2005.3333333332193</c:v>
                </c:pt>
                <c:pt idx="1505">
                  <c:v>2005.4166666665526</c:v>
                </c:pt>
                <c:pt idx="1506">
                  <c:v>2005.4999999998859</c:v>
                </c:pt>
                <c:pt idx="1507">
                  <c:v>2005.5833333332191</c:v>
                </c:pt>
                <c:pt idx="1508">
                  <c:v>2005.6666666665524</c:v>
                </c:pt>
                <c:pt idx="1509">
                  <c:v>2005.7499999998856</c:v>
                </c:pt>
                <c:pt idx="1510">
                  <c:v>2005.8333333332189</c:v>
                </c:pt>
                <c:pt idx="1511">
                  <c:v>2005.9166666665521</c:v>
                </c:pt>
                <c:pt idx="1512">
                  <c:v>2005.9999999998854</c:v>
                </c:pt>
                <c:pt idx="1513">
                  <c:v>2006.0833333332187</c:v>
                </c:pt>
                <c:pt idx="1514">
                  <c:v>2006.1666666665519</c:v>
                </c:pt>
                <c:pt idx="1515">
                  <c:v>2006.2499999998852</c:v>
                </c:pt>
                <c:pt idx="1516">
                  <c:v>2006.3333333332184</c:v>
                </c:pt>
                <c:pt idx="1517">
                  <c:v>2006.4166666665517</c:v>
                </c:pt>
                <c:pt idx="1518">
                  <c:v>2006.4999999998849</c:v>
                </c:pt>
                <c:pt idx="1519">
                  <c:v>2006.5833333332182</c:v>
                </c:pt>
                <c:pt idx="1520">
                  <c:v>2006.6666666665515</c:v>
                </c:pt>
                <c:pt idx="1521">
                  <c:v>2006.7499999998847</c:v>
                </c:pt>
                <c:pt idx="1522">
                  <c:v>2006.833333333218</c:v>
                </c:pt>
                <c:pt idx="1523">
                  <c:v>2006.9166666665512</c:v>
                </c:pt>
                <c:pt idx="1524">
                  <c:v>2006.9999999998845</c:v>
                </c:pt>
                <c:pt idx="1525">
                  <c:v>2007.0833333332178</c:v>
                </c:pt>
                <c:pt idx="1526">
                  <c:v>2007.166666666551</c:v>
                </c:pt>
                <c:pt idx="1527">
                  <c:v>2007.2499999998843</c:v>
                </c:pt>
                <c:pt idx="1528">
                  <c:v>2007.3333333332175</c:v>
                </c:pt>
                <c:pt idx="1529">
                  <c:v>2007.4166666665508</c:v>
                </c:pt>
                <c:pt idx="1530">
                  <c:v>2007.499999999884</c:v>
                </c:pt>
                <c:pt idx="1531">
                  <c:v>2007.5833333332173</c:v>
                </c:pt>
                <c:pt idx="1532">
                  <c:v>2007.6666666665506</c:v>
                </c:pt>
                <c:pt idx="1533">
                  <c:v>2007.7499999998838</c:v>
                </c:pt>
                <c:pt idx="1534">
                  <c:v>2007.8333333332171</c:v>
                </c:pt>
                <c:pt idx="1535">
                  <c:v>2007.9166666665503</c:v>
                </c:pt>
                <c:pt idx="1536">
                  <c:v>2007.9999999998836</c:v>
                </c:pt>
                <c:pt idx="1537">
                  <c:v>2008.0833333332168</c:v>
                </c:pt>
                <c:pt idx="1538">
                  <c:v>2008.1666666665501</c:v>
                </c:pt>
                <c:pt idx="1539">
                  <c:v>2008.2499999998834</c:v>
                </c:pt>
                <c:pt idx="1540">
                  <c:v>2008.3333333332166</c:v>
                </c:pt>
                <c:pt idx="1541">
                  <c:v>2008.4166666665499</c:v>
                </c:pt>
                <c:pt idx="1542">
                  <c:v>2008.4999999998831</c:v>
                </c:pt>
                <c:pt idx="1543">
                  <c:v>2008.5833333332164</c:v>
                </c:pt>
                <c:pt idx="1544">
                  <c:v>2008.6666666665496</c:v>
                </c:pt>
                <c:pt idx="1545">
                  <c:v>2008.7499999998829</c:v>
                </c:pt>
                <c:pt idx="1546">
                  <c:v>2008.8333333332162</c:v>
                </c:pt>
                <c:pt idx="1547">
                  <c:v>2008.9166666665494</c:v>
                </c:pt>
                <c:pt idx="1548">
                  <c:v>2008.9999999998827</c:v>
                </c:pt>
                <c:pt idx="1549">
                  <c:v>2009.0833333332159</c:v>
                </c:pt>
                <c:pt idx="1550">
                  <c:v>2009.1666666665492</c:v>
                </c:pt>
                <c:pt idx="1551">
                  <c:v>2009.2499999998824</c:v>
                </c:pt>
                <c:pt idx="1552">
                  <c:v>2009.3333333332157</c:v>
                </c:pt>
                <c:pt idx="1553">
                  <c:v>2009.416666666549</c:v>
                </c:pt>
                <c:pt idx="1554">
                  <c:v>2009.4999999998822</c:v>
                </c:pt>
                <c:pt idx="1555">
                  <c:v>2009.5833333332155</c:v>
                </c:pt>
                <c:pt idx="1556">
                  <c:v>2009.6666666665487</c:v>
                </c:pt>
                <c:pt idx="1557">
                  <c:v>2009.749999999882</c:v>
                </c:pt>
                <c:pt idx="1558">
                  <c:v>2009.8333333332153</c:v>
                </c:pt>
                <c:pt idx="1559">
                  <c:v>2009.9166666665485</c:v>
                </c:pt>
                <c:pt idx="1560">
                  <c:v>2009.9999999998818</c:v>
                </c:pt>
                <c:pt idx="1561">
                  <c:v>2010.083333333215</c:v>
                </c:pt>
                <c:pt idx="1562">
                  <c:v>2010.1666666665483</c:v>
                </c:pt>
                <c:pt idx="1563">
                  <c:v>2010.2499999998815</c:v>
                </c:pt>
                <c:pt idx="1564">
                  <c:v>2010.3333333332148</c:v>
                </c:pt>
                <c:pt idx="1565">
                  <c:v>2010.4166666665481</c:v>
                </c:pt>
                <c:pt idx="1566">
                  <c:v>2010.4999999998813</c:v>
                </c:pt>
                <c:pt idx="1567">
                  <c:v>2010.5833333332146</c:v>
                </c:pt>
                <c:pt idx="1568">
                  <c:v>2010.6666666665478</c:v>
                </c:pt>
                <c:pt idx="1569">
                  <c:v>2010.7499999998811</c:v>
                </c:pt>
                <c:pt idx="1570">
                  <c:v>2010.8333333332143</c:v>
                </c:pt>
                <c:pt idx="1571">
                  <c:v>2010.9166666665476</c:v>
                </c:pt>
                <c:pt idx="1572">
                  <c:v>2010.9999999998809</c:v>
                </c:pt>
                <c:pt idx="1573">
                  <c:v>2011.0833333332141</c:v>
                </c:pt>
                <c:pt idx="1574">
                  <c:v>2011.1666666665474</c:v>
                </c:pt>
                <c:pt idx="1575">
                  <c:v>2011.2499999998806</c:v>
                </c:pt>
                <c:pt idx="1576">
                  <c:v>2011.3333333332139</c:v>
                </c:pt>
                <c:pt idx="1577">
                  <c:v>2011.4166666665471</c:v>
                </c:pt>
                <c:pt idx="1578">
                  <c:v>2011.4999999998804</c:v>
                </c:pt>
                <c:pt idx="1579">
                  <c:v>2011.5833333332137</c:v>
                </c:pt>
                <c:pt idx="1580">
                  <c:v>2011.6666666665469</c:v>
                </c:pt>
                <c:pt idx="1581">
                  <c:v>2011.7499999998802</c:v>
                </c:pt>
                <c:pt idx="1582">
                  <c:v>2011.8333333332134</c:v>
                </c:pt>
                <c:pt idx="1583">
                  <c:v>2011.9166666665467</c:v>
                </c:pt>
                <c:pt idx="1584">
                  <c:v>2011.9999999998799</c:v>
                </c:pt>
                <c:pt idx="1585">
                  <c:v>2012.0833333332132</c:v>
                </c:pt>
                <c:pt idx="1586">
                  <c:v>2012.1666666665465</c:v>
                </c:pt>
                <c:pt idx="1587">
                  <c:v>2012.2499999998797</c:v>
                </c:pt>
                <c:pt idx="1588">
                  <c:v>2012.333333333213</c:v>
                </c:pt>
                <c:pt idx="1589">
                  <c:v>2012.4166666665462</c:v>
                </c:pt>
                <c:pt idx="1590">
                  <c:v>2012.4999999998795</c:v>
                </c:pt>
                <c:pt idx="1591">
                  <c:v>2012.5833333332127</c:v>
                </c:pt>
                <c:pt idx="1592">
                  <c:v>2012.666666666546</c:v>
                </c:pt>
                <c:pt idx="1593">
                  <c:v>2012.7499999998793</c:v>
                </c:pt>
                <c:pt idx="1594">
                  <c:v>2012.8333333332125</c:v>
                </c:pt>
                <c:pt idx="1595">
                  <c:v>2012.9166666665458</c:v>
                </c:pt>
                <c:pt idx="1596">
                  <c:v>2012.999999999879</c:v>
                </c:pt>
                <c:pt idx="1597">
                  <c:v>2013.0833333332123</c:v>
                </c:pt>
                <c:pt idx="1598">
                  <c:v>2013.1666666665456</c:v>
                </c:pt>
                <c:pt idx="1599">
                  <c:v>2013.2499999998788</c:v>
                </c:pt>
                <c:pt idx="1600">
                  <c:v>2013.3333333332121</c:v>
                </c:pt>
                <c:pt idx="1601">
                  <c:v>2013.4166666665453</c:v>
                </c:pt>
                <c:pt idx="1602">
                  <c:v>2013.4999999998786</c:v>
                </c:pt>
                <c:pt idx="1603">
                  <c:v>2013.5833333332118</c:v>
                </c:pt>
                <c:pt idx="1604">
                  <c:v>2013.6666666665451</c:v>
                </c:pt>
                <c:pt idx="1605">
                  <c:v>2013.7499999998784</c:v>
                </c:pt>
                <c:pt idx="1606">
                  <c:v>2013.8333333332116</c:v>
                </c:pt>
                <c:pt idx="1607">
                  <c:v>2013.9166666665449</c:v>
                </c:pt>
                <c:pt idx="1608">
                  <c:v>2013.9999999998781</c:v>
                </c:pt>
                <c:pt idx="1609">
                  <c:v>2014.0833333332114</c:v>
                </c:pt>
                <c:pt idx="1610">
                  <c:v>2014.1666666665446</c:v>
                </c:pt>
                <c:pt idx="1611">
                  <c:v>2014.2499999998779</c:v>
                </c:pt>
                <c:pt idx="1612">
                  <c:v>2014.3333333332112</c:v>
                </c:pt>
                <c:pt idx="1613">
                  <c:v>2014.4166666665444</c:v>
                </c:pt>
                <c:pt idx="1614">
                  <c:v>2014.4999999998777</c:v>
                </c:pt>
                <c:pt idx="1615">
                  <c:v>2014.5833333332109</c:v>
                </c:pt>
                <c:pt idx="1616">
                  <c:v>2014.6666666665442</c:v>
                </c:pt>
                <c:pt idx="1617">
                  <c:v>2014.7499999998774</c:v>
                </c:pt>
                <c:pt idx="1618">
                  <c:v>2014.8333333332107</c:v>
                </c:pt>
                <c:pt idx="1619">
                  <c:v>2014.916666666544</c:v>
                </c:pt>
                <c:pt idx="1620">
                  <c:v>2014.9999999998772</c:v>
                </c:pt>
                <c:pt idx="1621">
                  <c:v>2015.0833333332105</c:v>
                </c:pt>
                <c:pt idx="1622">
                  <c:v>2015.1666666665437</c:v>
                </c:pt>
                <c:pt idx="1623">
                  <c:v>2015.249999999877</c:v>
                </c:pt>
                <c:pt idx="1624">
                  <c:v>2015.3333333332102</c:v>
                </c:pt>
                <c:pt idx="1625">
                  <c:v>2015.4166666665435</c:v>
                </c:pt>
                <c:pt idx="1626">
                  <c:v>2015.4999999998768</c:v>
                </c:pt>
                <c:pt idx="1627">
                  <c:v>2015.58333333321</c:v>
                </c:pt>
                <c:pt idx="1628">
                  <c:v>2015.6666666665433</c:v>
                </c:pt>
                <c:pt idx="1629">
                  <c:v>2015.7499999998765</c:v>
                </c:pt>
                <c:pt idx="1630">
                  <c:v>2015.8333333332098</c:v>
                </c:pt>
                <c:pt idx="1631">
                  <c:v>2015.9166666665431</c:v>
                </c:pt>
                <c:pt idx="1632">
                  <c:v>2015.9999999998763</c:v>
                </c:pt>
                <c:pt idx="1633">
                  <c:v>2016.0833333332096</c:v>
                </c:pt>
                <c:pt idx="1634">
                  <c:v>2016.1666666665428</c:v>
                </c:pt>
                <c:pt idx="1635">
                  <c:v>2016.2499999998761</c:v>
                </c:pt>
                <c:pt idx="1636">
                  <c:v>2016.3333333332093</c:v>
                </c:pt>
                <c:pt idx="1637">
                  <c:v>2016.4166666665426</c:v>
                </c:pt>
                <c:pt idx="1638">
                  <c:v>2016.4999999998759</c:v>
                </c:pt>
                <c:pt idx="1639">
                  <c:v>2016.5833333332091</c:v>
                </c:pt>
                <c:pt idx="1640">
                  <c:v>2016.6666666665424</c:v>
                </c:pt>
                <c:pt idx="1641">
                  <c:v>2016.7499999998756</c:v>
                </c:pt>
                <c:pt idx="1642">
                  <c:v>2016.8333333332089</c:v>
                </c:pt>
                <c:pt idx="1643">
                  <c:v>2016.9166666665421</c:v>
                </c:pt>
                <c:pt idx="1644">
                  <c:v>2016.9999999998754</c:v>
                </c:pt>
                <c:pt idx="1645">
                  <c:v>2017.0833333332087</c:v>
                </c:pt>
                <c:pt idx="1646">
                  <c:v>2017.1666666665419</c:v>
                </c:pt>
                <c:pt idx="1647">
                  <c:v>2017.2499999998752</c:v>
                </c:pt>
                <c:pt idx="1648">
                  <c:v>2017.3333333332084</c:v>
                </c:pt>
                <c:pt idx="1649">
                  <c:v>2017.4166666665417</c:v>
                </c:pt>
                <c:pt idx="1650">
                  <c:v>2017.4999999998749</c:v>
                </c:pt>
                <c:pt idx="1651">
                  <c:v>2017.5833333332082</c:v>
                </c:pt>
                <c:pt idx="1652">
                  <c:v>2017.6666666665415</c:v>
                </c:pt>
                <c:pt idx="1653">
                  <c:v>2017.7499999998747</c:v>
                </c:pt>
                <c:pt idx="1654">
                  <c:v>2017.833333333208</c:v>
                </c:pt>
                <c:pt idx="1655">
                  <c:v>2017.9166666665412</c:v>
                </c:pt>
                <c:pt idx="1656">
                  <c:v>2017.9999999998745</c:v>
                </c:pt>
                <c:pt idx="1657">
                  <c:v>2018.0833333332077</c:v>
                </c:pt>
                <c:pt idx="1658">
                  <c:v>2018.166666666541</c:v>
                </c:pt>
                <c:pt idx="1659">
                  <c:v>2018.2499999998743</c:v>
                </c:pt>
                <c:pt idx="1660">
                  <c:v>2018.3333333332075</c:v>
                </c:pt>
                <c:pt idx="1661">
                  <c:v>2018.4166666665408</c:v>
                </c:pt>
                <c:pt idx="1662">
                  <c:v>2018.499999999874</c:v>
                </c:pt>
                <c:pt idx="1663">
                  <c:v>2018.5833333332073</c:v>
                </c:pt>
                <c:pt idx="1664">
                  <c:v>2018.6666666665406</c:v>
                </c:pt>
                <c:pt idx="1665">
                  <c:v>2018.7499999998738</c:v>
                </c:pt>
                <c:pt idx="1666">
                  <c:v>2018.8333333332071</c:v>
                </c:pt>
                <c:pt idx="1667">
                  <c:v>2018.9166666665403</c:v>
                </c:pt>
                <c:pt idx="1668">
                  <c:v>2018.9999999998736</c:v>
                </c:pt>
                <c:pt idx="1669">
                  <c:v>2019.0833333332068</c:v>
                </c:pt>
                <c:pt idx="1670">
                  <c:v>2019.1666666665401</c:v>
                </c:pt>
                <c:pt idx="1671">
                  <c:v>2019.2499999998734</c:v>
                </c:pt>
                <c:pt idx="1672">
                  <c:v>2019.3333333332066</c:v>
                </c:pt>
                <c:pt idx="1673">
                  <c:v>2019.4166666665399</c:v>
                </c:pt>
                <c:pt idx="1674">
                  <c:v>2019.4999999998731</c:v>
                </c:pt>
                <c:pt idx="1675">
                  <c:v>2019.5833333332064</c:v>
                </c:pt>
                <c:pt idx="1676">
                  <c:v>2019.6666666665396</c:v>
                </c:pt>
                <c:pt idx="1677">
                  <c:v>2019.7499999998729</c:v>
                </c:pt>
                <c:pt idx="1678">
                  <c:v>2019.8333333332062</c:v>
                </c:pt>
                <c:pt idx="1679">
                  <c:v>2019.9166666665394</c:v>
                </c:pt>
              </c:numCache>
            </c:numRef>
          </c:xVal>
          <c:yVal>
            <c:numRef>
              <c:f>compactAll!$AB$22:$AB$1701</c:f>
              <c:numCache>
                <c:formatCode>General</c:formatCode>
                <c:ptCount val="1680"/>
                <c:pt idx="12">
                  <c:v>0.37010925332266115</c:v>
                </c:pt>
                <c:pt idx="13">
                  <c:v>0.23299729118929396</c:v>
                </c:pt>
                <c:pt idx="14">
                  <c:v>0.22276696475131802</c:v>
                </c:pt>
                <c:pt idx="15">
                  <c:v>0.31766744469219826</c:v>
                </c:pt>
                <c:pt idx="16">
                  <c:v>0.22207105207881667</c:v>
                </c:pt>
                <c:pt idx="17">
                  <c:v>0.32879108365522552</c:v>
                </c:pt>
                <c:pt idx="18">
                  <c:v>0.20667210870427977</c:v>
                </c:pt>
                <c:pt idx="19">
                  <c:v>0.11858675627074661</c:v>
                </c:pt>
                <c:pt idx="20">
                  <c:v>8.528170891467024E-2</c:v>
                </c:pt>
                <c:pt idx="21">
                  <c:v>3.770788356118876E-2</c:v>
                </c:pt>
                <c:pt idx="22">
                  <c:v>1.4781607707963718E-2</c:v>
                </c:pt>
                <c:pt idx="23">
                  <c:v>5.4974988911589084E-2</c:v>
                </c:pt>
                <c:pt idx="24">
                  <c:v>4.8658118515821858E-2</c:v>
                </c:pt>
                <c:pt idx="25">
                  <c:v>0.16804140015782582</c:v>
                </c:pt>
                <c:pt idx="26">
                  <c:v>0.18447608737372462</c:v>
                </c:pt>
                <c:pt idx="27">
                  <c:v>0.34171068453398351</c:v>
                </c:pt>
                <c:pt idx="28">
                  <c:v>7.3711601125792836E-2</c:v>
                </c:pt>
                <c:pt idx="29">
                  <c:v>-0.73497300051532599</c:v>
                </c:pt>
                <c:pt idx="30">
                  <c:v>-0.78673408618996166</c:v>
                </c:pt>
                <c:pt idx="31">
                  <c:v>-0.76732378513874644</c:v>
                </c:pt>
                <c:pt idx="32">
                  <c:v>-0.72482382837174408</c:v>
                </c:pt>
                <c:pt idx="33">
                  <c:v>-0.80498089783117699</c:v>
                </c:pt>
                <c:pt idx="34">
                  <c:v>-0.81553956478765688</c:v>
                </c:pt>
                <c:pt idx="35">
                  <c:v>-0.82531398300589376</c:v>
                </c:pt>
                <c:pt idx="36">
                  <c:v>-0.83479006214019913</c:v>
                </c:pt>
                <c:pt idx="37">
                  <c:v>-0.79595006097651533</c:v>
                </c:pt>
                <c:pt idx="38">
                  <c:v>-0.80513872334103587</c:v>
                </c:pt>
                <c:pt idx="39">
                  <c:v>-0.60928858245078343</c:v>
                </c:pt>
                <c:pt idx="40">
                  <c:v>-1.2368067626359687</c:v>
                </c:pt>
                <c:pt idx="41">
                  <c:v>-0.81306218019127052</c:v>
                </c:pt>
                <c:pt idx="42">
                  <c:v>-0.96247508454503339</c:v>
                </c:pt>
                <c:pt idx="43">
                  <c:v>-0.99847673265310899</c:v>
                </c:pt>
                <c:pt idx="44">
                  <c:v>-1.0797562732241799</c:v>
                </c:pt>
                <c:pt idx="45">
                  <c:v>-1.0631894815702347</c:v>
                </c:pt>
                <c:pt idx="46">
                  <c:v>-1.0815387397098719</c:v>
                </c:pt>
                <c:pt idx="47">
                  <c:v>-1.0608568553934181</c:v>
                </c:pt>
                <c:pt idx="48">
                  <c:v>-1.0008655296803879</c:v>
                </c:pt>
                <c:pt idx="49">
                  <c:v>-1.1568943809408752</c:v>
                </c:pt>
                <c:pt idx="50">
                  <c:v>-1.1014607958215685</c:v>
                </c:pt>
                <c:pt idx="51">
                  <c:v>-1.1260009206333252</c:v>
                </c:pt>
                <c:pt idx="52">
                  <c:v>-0.12937646186500143</c:v>
                </c:pt>
                <c:pt idx="53">
                  <c:v>-4.6717456957613729E-2</c:v>
                </c:pt>
                <c:pt idx="54">
                  <c:v>9.3232610306478891E-2</c:v>
                </c:pt>
                <c:pt idx="55">
                  <c:v>0.13081040209017925</c:v>
                </c:pt>
                <c:pt idx="56">
                  <c:v>0.17629005055334651</c:v>
                </c:pt>
                <c:pt idx="57">
                  <c:v>0.26181803669449105</c:v>
                </c:pt>
                <c:pt idx="58">
                  <c:v>0.27435654982367558</c:v>
                </c:pt>
                <c:pt idx="59">
                  <c:v>0.26210317484779461</c:v>
                </c:pt>
                <c:pt idx="60">
                  <c:v>0.23654333752429052</c:v>
                </c:pt>
                <c:pt idx="61">
                  <c:v>0.64655420986638368</c:v>
                </c:pt>
                <c:pt idx="62">
                  <c:v>0.58756041507109669</c:v>
                </c:pt>
                <c:pt idx="63">
                  <c:v>0.56668696936021634</c:v>
                </c:pt>
                <c:pt idx="64">
                  <c:v>0.47359126056941053</c:v>
                </c:pt>
                <c:pt idx="65">
                  <c:v>-0.29372236774706434</c:v>
                </c:pt>
                <c:pt idx="66">
                  <c:v>-0.34508740609788074</c:v>
                </c:pt>
                <c:pt idx="67">
                  <c:v>-0.21401190228216738</c:v>
                </c:pt>
                <c:pt idx="68">
                  <c:v>-0.24397669500596841</c:v>
                </c:pt>
                <c:pt idx="69">
                  <c:v>-0.34451224067133374</c:v>
                </c:pt>
                <c:pt idx="70">
                  <c:v>-0.33790243634007722</c:v>
                </c:pt>
                <c:pt idx="71">
                  <c:v>-0.31258982068266516</c:v>
                </c:pt>
                <c:pt idx="72">
                  <c:v>-0.29955234004412407</c:v>
                </c:pt>
                <c:pt idx="73">
                  <c:v>-0.70425336369970359</c:v>
                </c:pt>
                <c:pt idx="74">
                  <c:v>-0.62011612636790114</c:v>
                </c:pt>
                <c:pt idx="75">
                  <c:v>-0.40222504199420162</c:v>
                </c:pt>
                <c:pt idx="76">
                  <c:v>-1.0785074699026778</c:v>
                </c:pt>
                <c:pt idx="77">
                  <c:v>-0.71802607442613486</c:v>
                </c:pt>
                <c:pt idx="78">
                  <c:v>-0.61503932407232109</c:v>
                </c:pt>
                <c:pt idx="79">
                  <c:v>-0.84158343650528011</c:v>
                </c:pt>
                <c:pt idx="80">
                  <c:v>-0.83426195250368895</c:v>
                </c:pt>
                <c:pt idx="81">
                  <c:v>-0.90477256021910257</c:v>
                </c:pt>
                <c:pt idx="82">
                  <c:v>-0.90115459049954127</c:v>
                </c:pt>
                <c:pt idx="83">
                  <c:v>-0.92648626718306959</c:v>
                </c:pt>
                <c:pt idx="84">
                  <c:v>-0.89272490750581679</c:v>
                </c:pt>
                <c:pt idx="85">
                  <c:v>-0.80847916175237522</c:v>
                </c:pt>
                <c:pt idx="86">
                  <c:v>-0.81641281760986928</c:v>
                </c:pt>
                <c:pt idx="87">
                  <c:v>-1.2878543636744602</c:v>
                </c:pt>
                <c:pt idx="88">
                  <c:v>-0.1320053895024933</c:v>
                </c:pt>
                <c:pt idx="89">
                  <c:v>-0.13376711180475989</c:v>
                </c:pt>
                <c:pt idx="90">
                  <c:v>-0.17042709228846287</c:v>
                </c:pt>
                <c:pt idx="91">
                  <c:v>-0.14615419870741481</c:v>
                </c:pt>
                <c:pt idx="92">
                  <c:v>-0.10494302623224294</c:v>
                </c:pt>
                <c:pt idx="93">
                  <c:v>-7.2745596741050439E-2</c:v>
                </c:pt>
                <c:pt idx="94">
                  <c:v>-7.6784373922552107E-2</c:v>
                </c:pt>
                <c:pt idx="95">
                  <c:v>-2.6487368413904422E-3</c:v>
                </c:pt>
                <c:pt idx="96">
                  <c:v>-4.1835139675712507E-2</c:v>
                </c:pt>
                <c:pt idx="97">
                  <c:v>7.6927941353878537E-2</c:v>
                </c:pt>
                <c:pt idx="98">
                  <c:v>9.7450201359435495E-2</c:v>
                </c:pt>
                <c:pt idx="99">
                  <c:v>0.63127989615690394</c:v>
                </c:pt>
                <c:pt idx="100">
                  <c:v>0.17911805146142762</c:v>
                </c:pt>
                <c:pt idx="101">
                  <c:v>0.58355834318311839</c:v>
                </c:pt>
                <c:pt idx="102">
                  <c:v>0.57208759659345687</c:v>
                </c:pt>
                <c:pt idx="103">
                  <c:v>0.67341331361099921</c:v>
                </c:pt>
                <c:pt idx="104">
                  <c:v>0.66047547527644923</c:v>
                </c:pt>
                <c:pt idx="105">
                  <c:v>0.69010233529609621</c:v>
                </c:pt>
                <c:pt idx="106">
                  <c:v>0.69397671626390789</c:v>
                </c:pt>
                <c:pt idx="107">
                  <c:v>0.67148945594801601</c:v>
                </c:pt>
                <c:pt idx="108">
                  <c:v>0.68532030840699742</c:v>
                </c:pt>
                <c:pt idx="109">
                  <c:v>0.57501563918992882</c:v>
                </c:pt>
                <c:pt idx="110">
                  <c:v>0.57939987403274551</c:v>
                </c:pt>
                <c:pt idx="111">
                  <c:v>0.23295945375362986</c:v>
                </c:pt>
                <c:pt idx="112">
                  <c:v>0.37040696636962195</c:v>
                </c:pt>
                <c:pt idx="113">
                  <c:v>0.46882741206375816</c:v>
                </c:pt>
                <c:pt idx="114">
                  <c:v>0.37125083071068049</c:v>
                </c:pt>
                <c:pt idx="115">
                  <c:v>0.31172785857197433</c:v>
                </c:pt>
                <c:pt idx="116">
                  <c:v>0.19906579919632006</c:v>
                </c:pt>
                <c:pt idx="117">
                  <c:v>0.16285156622488334</c:v>
                </c:pt>
                <c:pt idx="118">
                  <c:v>0.15989949613211313</c:v>
                </c:pt>
                <c:pt idx="119">
                  <c:v>0.12482611121959891</c:v>
                </c:pt>
                <c:pt idx="120">
                  <c:v>0.18300704235159043</c:v>
                </c:pt>
                <c:pt idx="121">
                  <c:v>4.360857126610207E-2</c:v>
                </c:pt>
                <c:pt idx="122">
                  <c:v>5.692900602613965E-2</c:v>
                </c:pt>
                <c:pt idx="123">
                  <c:v>-0.27547587867055712</c:v>
                </c:pt>
                <c:pt idx="124">
                  <c:v>0.29989689825808502</c:v>
                </c:pt>
                <c:pt idx="125">
                  <c:v>-1.2659130543675328</c:v>
                </c:pt>
                <c:pt idx="126">
                  <c:v>-1.1424068948767168</c:v>
                </c:pt>
                <c:pt idx="127">
                  <c:v>-1.0896259270215041</c:v>
                </c:pt>
                <c:pt idx="128">
                  <c:v>-1.1715738163138825</c:v>
                </c:pt>
                <c:pt idx="129">
                  <c:v>-0.94350691641822459</c:v>
                </c:pt>
                <c:pt idx="130">
                  <c:v>-1.042580740151867</c:v>
                </c:pt>
                <c:pt idx="131">
                  <c:v>-0.97874070910721356</c:v>
                </c:pt>
                <c:pt idx="132">
                  <c:v>-0.99434796220913424</c:v>
                </c:pt>
                <c:pt idx="133">
                  <c:v>-1.1023207702563855</c:v>
                </c:pt>
                <c:pt idx="134">
                  <c:v>-1.0578402699857727</c:v>
                </c:pt>
                <c:pt idx="135">
                  <c:v>-0.93974636053663452</c:v>
                </c:pt>
                <c:pt idx="136">
                  <c:v>-1.0178642173209891</c:v>
                </c:pt>
                <c:pt idx="137">
                  <c:v>-0.13555647058344639</c:v>
                </c:pt>
                <c:pt idx="138">
                  <c:v>-0.41449303459395115</c:v>
                </c:pt>
                <c:pt idx="139">
                  <c:v>-0.40504745408658394</c:v>
                </c:pt>
                <c:pt idx="140">
                  <c:v>-0.4233891846310619</c:v>
                </c:pt>
                <c:pt idx="141">
                  <c:v>-0.2447028365961727</c:v>
                </c:pt>
                <c:pt idx="142">
                  <c:v>-0.28548870660678399</c:v>
                </c:pt>
                <c:pt idx="143">
                  <c:v>-0.27688402725139855</c:v>
                </c:pt>
                <c:pt idx="144">
                  <c:v>-0.30603485270851277</c:v>
                </c:pt>
                <c:pt idx="145">
                  <c:v>2.4304030906935226E-2</c:v>
                </c:pt>
                <c:pt idx="146">
                  <c:v>5.4161723847930721E-2</c:v>
                </c:pt>
                <c:pt idx="147">
                  <c:v>-0.51182765373979056</c:v>
                </c:pt>
                <c:pt idx="148">
                  <c:v>-1.1930949677901674</c:v>
                </c:pt>
                <c:pt idx="149">
                  <c:v>-1.1834781667654375</c:v>
                </c:pt>
                <c:pt idx="150">
                  <c:v>-1.0015278507821066</c:v>
                </c:pt>
                <c:pt idx="151">
                  <c:v>-0.77951058296698084</c:v>
                </c:pt>
                <c:pt idx="152">
                  <c:v>-0.77113283668001342</c:v>
                </c:pt>
                <c:pt idx="153">
                  <c:v>-0.75761437249832819</c:v>
                </c:pt>
                <c:pt idx="154">
                  <c:v>-0.74381470944686301</c:v>
                </c:pt>
                <c:pt idx="155">
                  <c:v>-0.72436644584768661</c:v>
                </c:pt>
                <c:pt idx="156">
                  <c:v>-0.70548571802215321</c:v>
                </c:pt>
                <c:pt idx="157">
                  <c:v>-1.0944806602356736</c:v>
                </c:pt>
                <c:pt idx="158">
                  <c:v>-1.1612157049626397</c:v>
                </c:pt>
                <c:pt idx="159">
                  <c:v>-0.70945215379597804</c:v>
                </c:pt>
                <c:pt idx="160">
                  <c:v>0.26428044041723903</c:v>
                </c:pt>
                <c:pt idx="161">
                  <c:v>-0.81659700319309114</c:v>
                </c:pt>
                <c:pt idx="162">
                  <c:v>-0.61108278841739361</c:v>
                </c:pt>
                <c:pt idx="163">
                  <c:v>-0.75720019639456537</c:v>
                </c:pt>
                <c:pt idx="164">
                  <c:v>-0.75644411855401483</c:v>
                </c:pt>
                <c:pt idx="165">
                  <c:v>-0.81917189329176154</c:v>
                </c:pt>
                <c:pt idx="166">
                  <c:v>-0.82317645968603026</c:v>
                </c:pt>
                <c:pt idx="167">
                  <c:v>-0.80194263158880297</c:v>
                </c:pt>
                <c:pt idx="168">
                  <c:v>-0.82942839436632942</c:v>
                </c:pt>
                <c:pt idx="169">
                  <c:v>-0.48851078690305338</c:v>
                </c:pt>
                <c:pt idx="170">
                  <c:v>-0.535274448822603</c:v>
                </c:pt>
                <c:pt idx="171">
                  <c:v>-0.58592083952132956</c:v>
                </c:pt>
                <c:pt idx="172">
                  <c:v>-0.18102777550570393</c:v>
                </c:pt>
                <c:pt idx="173">
                  <c:v>-1.2888767966726509</c:v>
                </c:pt>
                <c:pt idx="174">
                  <c:v>-1.1975557525998231</c:v>
                </c:pt>
                <c:pt idx="175">
                  <c:v>-1.2731495286758774</c:v>
                </c:pt>
                <c:pt idx="176">
                  <c:v>-1.2384381107691653</c:v>
                </c:pt>
                <c:pt idx="177">
                  <c:v>-1.2204061224952407</c:v>
                </c:pt>
                <c:pt idx="178">
                  <c:v>-1.2311148081049195</c:v>
                </c:pt>
                <c:pt idx="179">
                  <c:v>-1.2297283253392646</c:v>
                </c:pt>
                <c:pt idx="180">
                  <c:v>-1.269144560151177</c:v>
                </c:pt>
                <c:pt idx="181">
                  <c:v>-1.2304303308685232</c:v>
                </c:pt>
                <c:pt idx="182">
                  <c:v>-1.2229304531121674</c:v>
                </c:pt>
                <c:pt idx="183">
                  <c:v>-1.1559827308395227</c:v>
                </c:pt>
                <c:pt idx="184">
                  <c:v>0.35008325085056541</c:v>
                </c:pt>
                <c:pt idx="185">
                  <c:v>0.45870519037019203</c:v>
                </c:pt>
                <c:pt idx="186">
                  <c:v>0.39134385970827573</c:v>
                </c:pt>
                <c:pt idx="187">
                  <c:v>0.26716935409593462</c:v>
                </c:pt>
                <c:pt idx="188">
                  <c:v>0.23702211846335969</c:v>
                </c:pt>
                <c:pt idx="189">
                  <c:v>0.27346616417153952</c:v>
                </c:pt>
                <c:pt idx="190">
                  <c:v>0.25227950497530022</c:v>
                </c:pt>
                <c:pt idx="191">
                  <c:v>0.21097752946197051</c:v>
                </c:pt>
                <c:pt idx="192">
                  <c:v>0.22178504501875512</c:v>
                </c:pt>
                <c:pt idx="193">
                  <c:v>0.23486773305352743</c:v>
                </c:pt>
                <c:pt idx="194">
                  <c:v>0.24681465006824915</c:v>
                </c:pt>
                <c:pt idx="195">
                  <c:v>-0.44807384118851556</c:v>
                </c:pt>
                <c:pt idx="196">
                  <c:v>-0.32023001051388494</c:v>
                </c:pt>
                <c:pt idx="197">
                  <c:v>-0.22442900672724117</c:v>
                </c:pt>
                <c:pt idx="198">
                  <c:v>-6.7220949137149849E-2</c:v>
                </c:pt>
                <c:pt idx="199">
                  <c:v>8.8364549948626914E-2</c:v>
                </c:pt>
                <c:pt idx="200">
                  <c:v>0.12095703741181252</c:v>
                </c:pt>
                <c:pt idx="201">
                  <c:v>0.16066036408843815</c:v>
                </c:pt>
                <c:pt idx="202">
                  <c:v>0.16608938547704727</c:v>
                </c:pt>
                <c:pt idx="203">
                  <c:v>0.17830917635368765</c:v>
                </c:pt>
                <c:pt idx="204">
                  <c:v>0.17276754191934934</c:v>
                </c:pt>
                <c:pt idx="205">
                  <c:v>0.26530600959850853</c:v>
                </c:pt>
                <c:pt idx="206">
                  <c:v>0.24194752174395312</c:v>
                </c:pt>
                <c:pt idx="207">
                  <c:v>0.24163562075805628</c:v>
                </c:pt>
                <c:pt idx="208">
                  <c:v>-0.24680372695418556</c:v>
                </c:pt>
                <c:pt idx="209">
                  <c:v>-0.28436824895706686</c:v>
                </c:pt>
                <c:pt idx="210">
                  <c:v>-0.33735615049630557</c:v>
                </c:pt>
                <c:pt idx="211">
                  <c:v>-0.41547639049491303</c:v>
                </c:pt>
                <c:pt idx="212">
                  <c:v>-0.49512184227428002</c:v>
                </c:pt>
                <c:pt idx="213">
                  <c:v>-0.54988165458281579</c:v>
                </c:pt>
                <c:pt idx="214">
                  <c:v>-0.54885110715310659</c:v>
                </c:pt>
                <c:pt idx="215">
                  <c:v>-0.52946948784307102</c:v>
                </c:pt>
                <c:pt idx="216">
                  <c:v>-0.48201214032804252</c:v>
                </c:pt>
                <c:pt idx="217">
                  <c:v>-0.4387886083200403</c:v>
                </c:pt>
                <c:pt idx="218">
                  <c:v>-0.44010221501514374</c:v>
                </c:pt>
                <c:pt idx="219">
                  <c:v>-0.41131056088560225</c:v>
                </c:pt>
                <c:pt idx="220">
                  <c:v>-0.59325801409622692</c:v>
                </c:pt>
                <c:pt idx="221">
                  <c:v>-1.1371884594566704</c:v>
                </c:pt>
                <c:pt idx="222">
                  <c:v>-1.0514883085314894</c:v>
                </c:pt>
                <c:pt idx="223">
                  <c:v>-1.1823800270177525</c:v>
                </c:pt>
                <c:pt idx="224">
                  <c:v>-1.1807959253490858</c:v>
                </c:pt>
                <c:pt idx="225">
                  <c:v>-1.2311342070554427</c:v>
                </c:pt>
                <c:pt idx="226">
                  <c:v>-1.2213711471974082</c:v>
                </c:pt>
                <c:pt idx="227">
                  <c:v>-1.2267106840490509</c:v>
                </c:pt>
                <c:pt idx="228">
                  <c:v>-1.2077392626097319</c:v>
                </c:pt>
                <c:pt idx="229">
                  <c:v>-1.2604032947344852</c:v>
                </c:pt>
                <c:pt idx="230">
                  <c:v>-1.2762867051934956</c:v>
                </c:pt>
                <c:pt idx="231">
                  <c:v>-1.2509830055833615</c:v>
                </c:pt>
                <c:pt idx="232">
                  <c:v>-0.28338635663073852</c:v>
                </c:pt>
                <c:pt idx="233">
                  <c:v>0.16462176931012756</c:v>
                </c:pt>
                <c:pt idx="234">
                  <c:v>-7.3969930118769067E-3</c:v>
                </c:pt>
                <c:pt idx="235">
                  <c:v>-8.8167774373521524E-3</c:v>
                </c:pt>
                <c:pt idx="236">
                  <c:v>4.3274240141353282E-3</c:v>
                </c:pt>
                <c:pt idx="237">
                  <c:v>9.8194164082090307E-2</c:v>
                </c:pt>
                <c:pt idx="238">
                  <c:v>9.3548720110517014E-2</c:v>
                </c:pt>
                <c:pt idx="239">
                  <c:v>0.12171639733278011</c:v>
                </c:pt>
                <c:pt idx="240">
                  <c:v>0.12742233127947861</c:v>
                </c:pt>
                <c:pt idx="241">
                  <c:v>0.13908578127857701</c:v>
                </c:pt>
                <c:pt idx="242">
                  <c:v>0.15451505568443236</c:v>
                </c:pt>
                <c:pt idx="243">
                  <c:v>0.70783426977586439</c:v>
                </c:pt>
                <c:pt idx="244">
                  <c:v>0.56508883537748744</c:v>
                </c:pt>
                <c:pt idx="245">
                  <c:v>0.54762669156415655</c:v>
                </c:pt>
                <c:pt idx="246">
                  <c:v>0.59948845793053063</c:v>
                </c:pt>
                <c:pt idx="247">
                  <c:v>0.68223559580335036</c:v>
                </c:pt>
                <c:pt idx="248">
                  <c:v>0.68460217989380978</c:v>
                </c:pt>
                <c:pt idx="249">
                  <c:v>0.68689860382552048</c:v>
                </c:pt>
                <c:pt idx="250">
                  <c:v>0.69131673801819282</c:v>
                </c:pt>
                <c:pt idx="251">
                  <c:v>0.65809593470516914</c:v>
                </c:pt>
                <c:pt idx="252">
                  <c:v>0.66652242227608882</c:v>
                </c:pt>
                <c:pt idx="253">
                  <c:v>0.56982820009594293</c:v>
                </c:pt>
                <c:pt idx="254">
                  <c:v>0.57381395461806139</c:v>
                </c:pt>
                <c:pt idx="255">
                  <c:v>-8.8413760398603491E-2</c:v>
                </c:pt>
                <c:pt idx="256">
                  <c:v>0.65453740143913297</c:v>
                </c:pt>
                <c:pt idx="257">
                  <c:v>-0.29269339020949225</c:v>
                </c:pt>
                <c:pt idx="258">
                  <c:v>-0.35630243133041695</c:v>
                </c:pt>
                <c:pt idx="259">
                  <c:v>-0.28839278804619456</c:v>
                </c:pt>
                <c:pt idx="260">
                  <c:v>-0.28844059294957053</c:v>
                </c:pt>
                <c:pt idx="261">
                  <c:v>-0.37147853224479754</c:v>
                </c:pt>
                <c:pt idx="262">
                  <c:v>-0.36555912480926439</c:v>
                </c:pt>
                <c:pt idx="263">
                  <c:v>-0.376322288124667</c:v>
                </c:pt>
                <c:pt idx="264">
                  <c:v>-0.41552182074226207</c:v>
                </c:pt>
                <c:pt idx="265">
                  <c:v>-0.19085192528620559</c:v>
                </c:pt>
                <c:pt idx="266">
                  <c:v>-0.1845177198312126</c:v>
                </c:pt>
                <c:pt idx="267">
                  <c:v>-0.25916317473385231</c:v>
                </c:pt>
                <c:pt idx="268">
                  <c:v>0.49125488269318435</c:v>
                </c:pt>
                <c:pt idx="269">
                  <c:v>0.67970600132254155</c:v>
                </c:pt>
                <c:pt idx="270">
                  <c:v>0.68279838925186032</c:v>
                </c:pt>
                <c:pt idx="271">
                  <c:v>0.70994549403456175</c:v>
                </c:pt>
                <c:pt idx="272">
                  <c:v>0.69172113260661017</c:v>
                </c:pt>
                <c:pt idx="273">
                  <c:v>0.70233863463290702</c:v>
                </c:pt>
                <c:pt idx="274">
                  <c:v>0.69910540812073707</c:v>
                </c:pt>
                <c:pt idx="275">
                  <c:v>0.70379735571394919</c:v>
                </c:pt>
                <c:pt idx="276">
                  <c:v>0.71076785450512259</c:v>
                </c:pt>
                <c:pt idx="277">
                  <c:v>0.67580457901836666</c:v>
                </c:pt>
                <c:pt idx="278">
                  <c:v>0.67627274216364563</c:v>
                </c:pt>
                <c:pt idx="279">
                  <c:v>0.70842113843314469</c:v>
                </c:pt>
                <c:pt idx="280">
                  <c:v>-0.33757925311417947</c:v>
                </c:pt>
                <c:pt idx="281">
                  <c:v>-1.9269171972629118E-2</c:v>
                </c:pt>
                <c:pt idx="282">
                  <c:v>-0.19982758292759731</c:v>
                </c:pt>
                <c:pt idx="283">
                  <c:v>-7.326183766801983E-2</c:v>
                </c:pt>
                <c:pt idx="284">
                  <c:v>-0.14172591705780965</c:v>
                </c:pt>
                <c:pt idx="285">
                  <c:v>-3.3536735475181489E-2</c:v>
                </c:pt>
                <c:pt idx="286">
                  <c:v>-5.3356905848455066E-2</c:v>
                </c:pt>
                <c:pt idx="287">
                  <c:v>-2.5659215281273573E-2</c:v>
                </c:pt>
                <c:pt idx="288">
                  <c:v>7.7767780732723724E-3</c:v>
                </c:pt>
                <c:pt idx="289">
                  <c:v>-0.3817562086244326</c:v>
                </c:pt>
                <c:pt idx="290">
                  <c:v>-0.32254299357690491</c:v>
                </c:pt>
                <c:pt idx="291">
                  <c:v>-0.37504504484641227</c:v>
                </c:pt>
                <c:pt idx="292">
                  <c:v>-0.55088617717070099</c:v>
                </c:pt>
                <c:pt idx="293">
                  <c:v>-0.28766112336187472</c:v>
                </c:pt>
                <c:pt idx="294">
                  <c:v>-0.22499767676477872</c:v>
                </c:pt>
                <c:pt idx="295">
                  <c:v>-0.10846901049569935</c:v>
                </c:pt>
                <c:pt idx="296">
                  <c:v>-0.12354803186099897</c:v>
                </c:pt>
                <c:pt idx="297">
                  <c:v>6.1435836152103351E-3</c:v>
                </c:pt>
                <c:pt idx="298">
                  <c:v>4.4527122789582707E-3</c:v>
                </c:pt>
                <c:pt idx="299">
                  <c:v>-1.6994617376501486E-2</c:v>
                </c:pt>
                <c:pt idx="300">
                  <c:v>1.0539341375390754E-2</c:v>
                </c:pt>
                <c:pt idx="301">
                  <c:v>-1.1809633565395827E-2</c:v>
                </c:pt>
                <c:pt idx="302">
                  <c:v>-3.9711003047493421E-4</c:v>
                </c:pt>
                <c:pt idx="303">
                  <c:v>-7.6045061314696211E-2</c:v>
                </c:pt>
                <c:pt idx="304">
                  <c:v>0.68144241068774347</c:v>
                </c:pt>
                <c:pt idx="305">
                  <c:v>0.68721324937470141</c:v>
                </c:pt>
                <c:pt idx="306">
                  <c:v>0.69368183541103678</c:v>
                </c:pt>
                <c:pt idx="307">
                  <c:v>0.66678967431278968</c:v>
                </c:pt>
                <c:pt idx="308">
                  <c:v>0.65457320380742434</c:v>
                </c:pt>
                <c:pt idx="309">
                  <c:v>0.61924672146535498</c:v>
                </c:pt>
                <c:pt idx="310">
                  <c:v>0.60711705955509565</c:v>
                </c:pt>
                <c:pt idx="311">
                  <c:v>0.6131087215869484</c:v>
                </c:pt>
                <c:pt idx="312">
                  <c:v>0.59013628928177275</c:v>
                </c:pt>
                <c:pt idx="313">
                  <c:v>0.64818655280618276</c:v>
                </c:pt>
                <c:pt idx="314">
                  <c:v>0.66076775474255589</c:v>
                </c:pt>
                <c:pt idx="315">
                  <c:v>0.46793890064055615</c:v>
                </c:pt>
                <c:pt idx="316">
                  <c:v>2.8103076343162503E-2</c:v>
                </c:pt>
                <c:pt idx="317">
                  <c:v>-0.8318869619460314</c:v>
                </c:pt>
                <c:pt idx="318">
                  <c:v>-0.91191200653577864</c:v>
                </c:pt>
                <c:pt idx="319">
                  <c:v>-0.72450684045010405</c:v>
                </c:pt>
                <c:pt idx="320">
                  <c:v>-0.7713678851775887</c:v>
                </c:pt>
                <c:pt idx="321">
                  <c:v>-0.90359614465713767</c:v>
                </c:pt>
                <c:pt idx="322">
                  <c:v>-0.90688371221118191</c:v>
                </c:pt>
                <c:pt idx="323">
                  <c:v>-0.94920411969974738</c:v>
                </c:pt>
                <c:pt idx="324">
                  <c:v>-0.89864748529572092</c:v>
                </c:pt>
                <c:pt idx="325">
                  <c:v>-0.8727431531582801</c:v>
                </c:pt>
                <c:pt idx="326">
                  <c:v>-0.8884662642982275</c:v>
                </c:pt>
                <c:pt idx="327">
                  <c:v>-1.2611110795351932</c:v>
                </c:pt>
                <c:pt idx="328">
                  <c:v>-9.7722698388200718E-2</c:v>
                </c:pt>
                <c:pt idx="329">
                  <c:v>0.50251419638152806</c:v>
                </c:pt>
                <c:pt idx="330">
                  <c:v>0.47347467470139687</c:v>
                </c:pt>
                <c:pt idx="331">
                  <c:v>0.36188403586771306</c:v>
                </c:pt>
                <c:pt idx="332">
                  <c:v>0.35923582676362892</c:v>
                </c:pt>
                <c:pt idx="333">
                  <c:v>0.47057641255252564</c:v>
                </c:pt>
                <c:pt idx="334">
                  <c:v>0.46031159593493426</c:v>
                </c:pt>
                <c:pt idx="335">
                  <c:v>0.46724543240922239</c:v>
                </c:pt>
                <c:pt idx="336">
                  <c:v>0.44009654374659962</c:v>
                </c:pt>
                <c:pt idx="337">
                  <c:v>0.48818174656455476</c:v>
                </c:pt>
                <c:pt idx="338">
                  <c:v>0.49695047685780419</c:v>
                </c:pt>
                <c:pt idx="339">
                  <c:v>2.1766041618706822E-2</c:v>
                </c:pt>
                <c:pt idx="340">
                  <c:v>-1.2753485508477054</c:v>
                </c:pt>
                <c:pt idx="341">
                  <c:v>-1.014115184505237</c:v>
                </c:pt>
                <c:pt idx="342">
                  <c:v>-1.2138630450318544</c:v>
                </c:pt>
                <c:pt idx="343">
                  <c:v>-1.224413303108342</c:v>
                </c:pt>
                <c:pt idx="344">
                  <c:v>-1.2233401597903846</c:v>
                </c:pt>
                <c:pt idx="345">
                  <c:v>-1.2036278456956169</c:v>
                </c:pt>
                <c:pt idx="346">
                  <c:v>-1.2110853428106962</c:v>
                </c:pt>
                <c:pt idx="347">
                  <c:v>-1.2385404283951484</c:v>
                </c:pt>
                <c:pt idx="348">
                  <c:v>-1.2615661735515544</c:v>
                </c:pt>
                <c:pt idx="349">
                  <c:v>-1.2880594496538034</c:v>
                </c:pt>
                <c:pt idx="350">
                  <c:v>-1.2853584857397413</c:v>
                </c:pt>
                <c:pt idx="351">
                  <c:v>-1.0687004069552606</c:v>
                </c:pt>
                <c:pt idx="352">
                  <c:v>-0.77911749698035648</c:v>
                </c:pt>
                <c:pt idx="353">
                  <c:v>-1.288273448978607</c:v>
                </c:pt>
                <c:pt idx="354">
                  <c:v>-1.271099708028707</c:v>
                </c:pt>
                <c:pt idx="355">
                  <c:v>-1.287558891518247</c:v>
                </c:pt>
                <c:pt idx="356">
                  <c:v>-1.2807791654841669</c:v>
                </c:pt>
                <c:pt idx="357">
                  <c:v>-1.2507139611692246</c:v>
                </c:pt>
                <c:pt idx="358">
                  <c:v>-1.232212661677649</c:v>
                </c:pt>
                <c:pt idx="359">
                  <c:v>-1.2467889473917613</c:v>
                </c:pt>
                <c:pt idx="360">
                  <c:v>-1.2741805090807174</c:v>
                </c:pt>
                <c:pt idx="361">
                  <c:v>-1.2849475366789327</c:v>
                </c:pt>
                <c:pt idx="362">
                  <c:v>-1.2793327025733618</c:v>
                </c:pt>
                <c:pt idx="363">
                  <c:v>-1.2066370390836425</c:v>
                </c:pt>
                <c:pt idx="364">
                  <c:v>-1.079285452115752</c:v>
                </c:pt>
                <c:pt idx="365">
                  <c:v>-1.2666072816145786</c:v>
                </c:pt>
                <c:pt idx="366">
                  <c:v>-1.1286618662435979</c:v>
                </c:pt>
                <c:pt idx="367">
                  <c:v>-1.1970970772299621</c:v>
                </c:pt>
                <c:pt idx="368">
                  <c:v>-1.2111076719367979</c:v>
                </c:pt>
                <c:pt idx="369">
                  <c:v>-1.245901283976405</c:v>
                </c:pt>
                <c:pt idx="370">
                  <c:v>-1.2332671738298351</c:v>
                </c:pt>
                <c:pt idx="371">
                  <c:v>-1.2439643436856551</c:v>
                </c:pt>
                <c:pt idx="372">
                  <c:v>-1.2178978821531297</c:v>
                </c:pt>
                <c:pt idx="373">
                  <c:v>-1.2493506145897926</c:v>
                </c:pt>
                <c:pt idx="374">
                  <c:v>-1.2191426394367579</c:v>
                </c:pt>
                <c:pt idx="375">
                  <c:v>-1.14658257715561</c:v>
                </c:pt>
                <c:pt idx="376">
                  <c:v>-0.27924167733082955</c:v>
                </c:pt>
                <c:pt idx="377">
                  <c:v>0.36664922891279689</c:v>
                </c:pt>
                <c:pt idx="378">
                  <c:v>0.31665920810390152</c:v>
                </c:pt>
                <c:pt idx="379">
                  <c:v>0.38778266482619678</c:v>
                </c:pt>
                <c:pt idx="380">
                  <c:v>0.41231858486316703</c:v>
                </c:pt>
                <c:pt idx="381">
                  <c:v>0.46183408551860111</c:v>
                </c:pt>
                <c:pt idx="382">
                  <c:v>0.46333093098050598</c:v>
                </c:pt>
                <c:pt idx="383">
                  <c:v>0.50930620628198642</c:v>
                </c:pt>
                <c:pt idx="384">
                  <c:v>0.50182804124573011</c:v>
                </c:pt>
                <c:pt idx="385">
                  <c:v>0.66582998655467573</c:v>
                </c:pt>
                <c:pt idx="386">
                  <c:v>0.6790661208901192</c:v>
                </c:pt>
                <c:pt idx="387">
                  <c:v>0.69497055163274979</c:v>
                </c:pt>
                <c:pt idx="388">
                  <c:v>1.2605960262807581E-3</c:v>
                </c:pt>
                <c:pt idx="389">
                  <c:v>-0.52981459174109291</c:v>
                </c:pt>
                <c:pt idx="390">
                  <c:v>-0.58465410220196701</c:v>
                </c:pt>
                <c:pt idx="391">
                  <c:v>-0.37717097306084724</c:v>
                </c:pt>
                <c:pt idx="392">
                  <c:v>-0.35556110669753349</c:v>
                </c:pt>
                <c:pt idx="393">
                  <c:v>-0.34234498521042622</c:v>
                </c:pt>
                <c:pt idx="394">
                  <c:v>-0.3251550422891139</c:v>
                </c:pt>
                <c:pt idx="395">
                  <c:v>-0.40611690853803611</c:v>
                </c:pt>
                <c:pt idx="396">
                  <c:v>-0.346997522974131</c:v>
                </c:pt>
                <c:pt idx="397">
                  <c:v>-0.59968687049483904</c:v>
                </c:pt>
                <c:pt idx="398">
                  <c:v>-0.65452308687684946</c:v>
                </c:pt>
                <c:pt idx="399">
                  <c:v>-0.7521370699247818</c:v>
                </c:pt>
                <c:pt idx="400">
                  <c:v>0.6153866481531618</c:v>
                </c:pt>
                <c:pt idx="401">
                  <c:v>0.27565939796910682</c:v>
                </c:pt>
                <c:pt idx="402">
                  <c:v>0.5678436928931736</c:v>
                </c:pt>
                <c:pt idx="403">
                  <c:v>0.51078118421472118</c:v>
                </c:pt>
                <c:pt idx="404">
                  <c:v>0.49737760122445845</c:v>
                </c:pt>
                <c:pt idx="405">
                  <c:v>0.53692135798026075</c:v>
                </c:pt>
                <c:pt idx="406">
                  <c:v>0.5385214662383786</c:v>
                </c:pt>
                <c:pt idx="407">
                  <c:v>0.53109988472469039</c:v>
                </c:pt>
                <c:pt idx="408">
                  <c:v>0.56662331855535752</c:v>
                </c:pt>
                <c:pt idx="409">
                  <c:v>0.52845909816640035</c:v>
                </c:pt>
                <c:pt idx="410">
                  <c:v>0.51500950153382763</c:v>
                </c:pt>
                <c:pt idx="411">
                  <c:v>0.59005787775239438</c:v>
                </c:pt>
                <c:pt idx="412">
                  <c:v>0.67598085014510834</c:v>
                </c:pt>
                <c:pt idx="413">
                  <c:v>0.66834860775601102</c:v>
                </c:pt>
                <c:pt idx="414">
                  <c:v>0.70726552646537733</c:v>
                </c:pt>
                <c:pt idx="415">
                  <c:v>0.6750114332895325</c:v>
                </c:pt>
                <c:pt idx="416">
                  <c:v>0.70738418999769737</c:v>
                </c:pt>
                <c:pt idx="417">
                  <c:v>0.70337242463048932</c:v>
                </c:pt>
                <c:pt idx="418">
                  <c:v>0.7070405330813514</c:v>
                </c:pt>
                <c:pt idx="419">
                  <c:v>0.70901157049382046</c:v>
                </c:pt>
                <c:pt idx="420">
                  <c:v>0.69106471439152584</c:v>
                </c:pt>
                <c:pt idx="421">
                  <c:v>0.71063771808315512</c:v>
                </c:pt>
                <c:pt idx="422">
                  <c:v>0.7106480235463406</c:v>
                </c:pt>
                <c:pt idx="423">
                  <c:v>0.5859561097204149</c:v>
                </c:pt>
                <c:pt idx="424">
                  <c:v>-1.1855085974873871</c:v>
                </c:pt>
                <c:pt idx="425">
                  <c:v>-0.2281819118922489</c:v>
                </c:pt>
                <c:pt idx="426">
                  <c:v>-0.49085488622581164</c:v>
                </c:pt>
                <c:pt idx="427">
                  <c:v>-0.45452471317315984</c:v>
                </c:pt>
                <c:pt idx="428">
                  <c:v>-0.60308244092986041</c:v>
                </c:pt>
                <c:pt idx="429">
                  <c:v>-0.44274634422643488</c:v>
                </c:pt>
                <c:pt idx="430">
                  <c:v>-0.46679585214325514</c:v>
                </c:pt>
                <c:pt idx="431">
                  <c:v>-0.44447097002699576</c:v>
                </c:pt>
                <c:pt idx="432">
                  <c:v>-0.33978456280873415</c:v>
                </c:pt>
                <c:pt idx="433">
                  <c:v>-0.85205827183258598</c:v>
                </c:pt>
                <c:pt idx="434">
                  <c:v>-0.72203387734303615</c:v>
                </c:pt>
                <c:pt idx="435">
                  <c:v>-0.7077076533850255</c:v>
                </c:pt>
                <c:pt idx="436">
                  <c:v>0.62618918546690594</c:v>
                </c:pt>
                <c:pt idx="437">
                  <c:v>-0.59025898180181291</c:v>
                </c:pt>
                <c:pt idx="438">
                  <c:v>-0.86349729090843752</c:v>
                </c:pt>
                <c:pt idx="439">
                  <c:v>-0.77478412336951763</c:v>
                </c:pt>
                <c:pt idx="440">
                  <c:v>-0.68544231231286967</c:v>
                </c:pt>
                <c:pt idx="441">
                  <c:v>-0.81000052441452497</c:v>
                </c:pt>
                <c:pt idx="442">
                  <c:v>-0.82534915548644716</c:v>
                </c:pt>
                <c:pt idx="443">
                  <c:v>-0.8682848745370515</c:v>
                </c:pt>
                <c:pt idx="444">
                  <c:v>-0.90370267239821622</c:v>
                </c:pt>
                <c:pt idx="445">
                  <c:v>-0.84271518478843177</c:v>
                </c:pt>
                <c:pt idx="446">
                  <c:v>-0.8253508118110422</c:v>
                </c:pt>
                <c:pt idx="447">
                  <c:v>-0.93846858315044224</c:v>
                </c:pt>
                <c:pt idx="448">
                  <c:v>-0.26110900834942685</c:v>
                </c:pt>
                <c:pt idx="449">
                  <c:v>-0.92591397416710941</c:v>
                </c:pt>
                <c:pt idx="450">
                  <c:v>-0.79518352890998356</c:v>
                </c:pt>
                <c:pt idx="451">
                  <c:v>-0.87123437824347616</c:v>
                </c:pt>
                <c:pt idx="452">
                  <c:v>-0.86622993422168504</c:v>
                </c:pt>
                <c:pt idx="453">
                  <c:v>-0.90147662647869065</c:v>
                </c:pt>
                <c:pt idx="454">
                  <c:v>-0.91223186583042914</c:v>
                </c:pt>
                <c:pt idx="455">
                  <c:v>-0.89805289514424169</c:v>
                </c:pt>
                <c:pt idx="456">
                  <c:v>-0.92848205982365384</c:v>
                </c:pt>
                <c:pt idx="457">
                  <c:v>-0.67008677483031709</c:v>
                </c:pt>
                <c:pt idx="458">
                  <c:v>-0.70225722710115734</c:v>
                </c:pt>
                <c:pt idx="459">
                  <c:v>-0.62217924219059062</c:v>
                </c:pt>
                <c:pt idx="460">
                  <c:v>-1.2887118198768601</c:v>
                </c:pt>
                <c:pt idx="461">
                  <c:v>-0.49243320008535274</c:v>
                </c:pt>
                <c:pt idx="462">
                  <c:v>-0.29968366641304689</c:v>
                </c:pt>
                <c:pt idx="463">
                  <c:v>-6.8127556831212466E-2</c:v>
                </c:pt>
                <c:pt idx="464">
                  <c:v>-8.4230965178977879E-2</c:v>
                </c:pt>
                <c:pt idx="465">
                  <c:v>-0.193317804284732</c:v>
                </c:pt>
                <c:pt idx="466">
                  <c:v>-0.18465570886459975</c:v>
                </c:pt>
                <c:pt idx="467">
                  <c:v>-0.17347192419437019</c:v>
                </c:pt>
                <c:pt idx="468">
                  <c:v>-0.17419069924593139</c:v>
                </c:pt>
                <c:pt idx="469">
                  <c:v>-7.0058963870523655E-2</c:v>
                </c:pt>
                <c:pt idx="470">
                  <c:v>-7.811685906409685E-2</c:v>
                </c:pt>
                <c:pt idx="471">
                  <c:v>-0.7544501118148611</c:v>
                </c:pt>
                <c:pt idx="472">
                  <c:v>0.28469473412567575</c:v>
                </c:pt>
                <c:pt idx="473">
                  <c:v>0.57522769113694028</c:v>
                </c:pt>
                <c:pt idx="474">
                  <c:v>0.54084914180537869</c:v>
                </c:pt>
                <c:pt idx="475">
                  <c:v>0.33648719625367834</c:v>
                </c:pt>
                <c:pt idx="476">
                  <c:v>0.33860740981591358</c:v>
                </c:pt>
                <c:pt idx="477">
                  <c:v>0.39010551906553742</c:v>
                </c:pt>
                <c:pt idx="478">
                  <c:v>0.38020173347923597</c:v>
                </c:pt>
                <c:pt idx="479">
                  <c:v>0.40481444249433146</c:v>
                </c:pt>
                <c:pt idx="480">
                  <c:v>0.3435208789394098</c:v>
                </c:pt>
                <c:pt idx="481">
                  <c:v>0.33977713500735646</c:v>
                </c:pt>
                <c:pt idx="482">
                  <c:v>0.33821629040190054</c:v>
                </c:pt>
                <c:pt idx="483">
                  <c:v>0.42286206007702237</c:v>
                </c:pt>
                <c:pt idx="484">
                  <c:v>-1.1326643599317641</c:v>
                </c:pt>
                <c:pt idx="485">
                  <c:v>-1.0935380398288788</c:v>
                </c:pt>
                <c:pt idx="486">
                  <c:v>-1.189096979436258</c:v>
                </c:pt>
                <c:pt idx="487">
                  <c:v>-1.1786624379786983</c:v>
                </c:pt>
                <c:pt idx="488">
                  <c:v>-1.1955599581127554</c:v>
                </c:pt>
                <c:pt idx="489">
                  <c:v>-1.1886334255587727</c:v>
                </c:pt>
                <c:pt idx="490">
                  <c:v>-1.1924582128936423</c:v>
                </c:pt>
                <c:pt idx="491">
                  <c:v>-1.2191897674292069</c:v>
                </c:pt>
                <c:pt idx="492">
                  <c:v>-1.2360983530357308</c:v>
                </c:pt>
                <c:pt idx="493">
                  <c:v>-1.1664502711773572</c:v>
                </c:pt>
                <c:pt idx="494">
                  <c:v>-1.1696549258337294</c:v>
                </c:pt>
                <c:pt idx="495">
                  <c:v>-1.2596693061636013</c:v>
                </c:pt>
                <c:pt idx="496">
                  <c:v>-1.1821977242523221</c:v>
                </c:pt>
                <c:pt idx="497">
                  <c:v>-1.0664237627172044</c:v>
                </c:pt>
                <c:pt idx="498">
                  <c:v>-1.1512213970593519</c:v>
                </c:pt>
                <c:pt idx="499">
                  <c:v>-1.1555392168582472</c:v>
                </c:pt>
                <c:pt idx="500">
                  <c:v>-1.2270099713618616</c:v>
                </c:pt>
                <c:pt idx="501">
                  <c:v>-1.2440799838326733</c:v>
                </c:pt>
                <c:pt idx="502">
                  <c:v>-1.2524037338227589</c:v>
                </c:pt>
                <c:pt idx="503">
                  <c:v>-1.2351538450376103</c:v>
                </c:pt>
                <c:pt idx="504">
                  <c:v>-1.2022873832228556</c:v>
                </c:pt>
                <c:pt idx="505">
                  <c:v>-1.0916287034097931</c:v>
                </c:pt>
                <c:pt idx="506">
                  <c:v>-1.1047854489059747</c:v>
                </c:pt>
                <c:pt idx="507">
                  <c:v>-0.716587346420551</c:v>
                </c:pt>
                <c:pt idx="508">
                  <c:v>-1.2863308704015175</c:v>
                </c:pt>
                <c:pt idx="509">
                  <c:v>-1.1097820247105767</c:v>
                </c:pt>
                <c:pt idx="510">
                  <c:v>-1.2807801109446595</c:v>
                </c:pt>
                <c:pt idx="511">
                  <c:v>-1.2689539792355833</c:v>
                </c:pt>
                <c:pt idx="512">
                  <c:v>-1.2429331466929912</c:v>
                </c:pt>
                <c:pt idx="513">
                  <c:v>-1.2557275456196366</c:v>
                </c:pt>
                <c:pt idx="514">
                  <c:v>-1.2656539828051996</c:v>
                </c:pt>
                <c:pt idx="515">
                  <c:v>-1.2471116632724784</c:v>
                </c:pt>
                <c:pt idx="516">
                  <c:v>-1.2831847968422181</c:v>
                </c:pt>
                <c:pt idx="517">
                  <c:v>-0.94708728661106911</c:v>
                </c:pt>
                <c:pt idx="518">
                  <c:v>-1.0324212982127539</c:v>
                </c:pt>
                <c:pt idx="519">
                  <c:v>-0.45528318675126367</c:v>
                </c:pt>
                <c:pt idx="520">
                  <c:v>9.5449309703623586E-2</c:v>
                </c:pt>
                <c:pt idx="521">
                  <c:v>0.53189327558808452</c:v>
                </c:pt>
                <c:pt idx="522">
                  <c:v>0.53382491150158384</c:v>
                </c:pt>
                <c:pt idx="523">
                  <c:v>0.52461548294972937</c:v>
                </c:pt>
                <c:pt idx="524">
                  <c:v>0.53168727777178848</c:v>
                </c:pt>
                <c:pt idx="525">
                  <c:v>0.64687862008408792</c:v>
                </c:pt>
                <c:pt idx="526">
                  <c:v>0.65326375635900957</c:v>
                </c:pt>
                <c:pt idx="527">
                  <c:v>0.67059810641859174</c:v>
                </c:pt>
                <c:pt idx="528">
                  <c:v>0.65961840940449856</c:v>
                </c:pt>
                <c:pt idx="529">
                  <c:v>0.50912658612498052</c:v>
                </c:pt>
                <c:pt idx="530">
                  <c:v>0.54738882170400371</c:v>
                </c:pt>
                <c:pt idx="531">
                  <c:v>0.35041640680522629</c:v>
                </c:pt>
                <c:pt idx="532">
                  <c:v>0.31628965012886362</c:v>
                </c:pt>
                <c:pt idx="533">
                  <c:v>-1.0876424782350007</c:v>
                </c:pt>
                <c:pt idx="534">
                  <c:v>-1.2728163941548392</c:v>
                </c:pt>
                <c:pt idx="535">
                  <c:v>-1.2064609684322014</c:v>
                </c:pt>
                <c:pt idx="536">
                  <c:v>-1.1798192054548726</c:v>
                </c:pt>
                <c:pt idx="537">
                  <c:v>-1.2858808512509847</c:v>
                </c:pt>
                <c:pt idx="538">
                  <c:v>-1.2856804039524856</c:v>
                </c:pt>
                <c:pt idx="539">
                  <c:v>-1.2891628459569433</c:v>
                </c:pt>
                <c:pt idx="540">
                  <c:v>-1.2862902190099845</c:v>
                </c:pt>
                <c:pt idx="541">
                  <c:v>-1.2316918418866609</c:v>
                </c:pt>
                <c:pt idx="542">
                  <c:v>-1.2231651328878224</c:v>
                </c:pt>
                <c:pt idx="543">
                  <c:v>-1.107294516000118</c:v>
                </c:pt>
                <c:pt idx="544">
                  <c:v>-0.1914464439075878</c:v>
                </c:pt>
                <c:pt idx="545">
                  <c:v>0.45634596308355685</c:v>
                </c:pt>
                <c:pt idx="546">
                  <c:v>0.29077033337058861</c:v>
                </c:pt>
                <c:pt idx="547">
                  <c:v>7.3640836588909797E-2</c:v>
                </c:pt>
                <c:pt idx="548">
                  <c:v>0.13138032700277452</c:v>
                </c:pt>
                <c:pt idx="549">
                  <c:v>-5.9602273352677426E-3</c:v>
                </c:pt>
                <c:pt idx="550">
                  <c:v>-2.7038172897634827E-2</c:v>
                </c:pt>
                <c:pt idx="551">
                  <c:v>-1.0734655098841583E-2</c:v>
                </c:pt>
                <c:pt idx="552">
                  <c:v>-5.4517466056442698E-2</c:v>
                </c:pt>
                <c:pt idx="553">
                  <c:v>-8.7368760362928177E-2</c:v>
                </c:pt>
                <c:pt idx="554">
                  <c:v>-5.8140258513188436E-2</c:v>
                </c:pt>
                <c:pt idx="555">
                  <c:v>-0.52759237539976589</c:v>
                </c:pt>
                <c:pt idx="556">
                  <c:v>-1.1684144716934055</c:v>
                </c:pt>
                <c:pt idx="557">
                  <c:v>-0.6997793917091325</c:v>
                </c:pt>
                <c:pt idx="558">
                  <c:v>-0.21767061707002422</c:v>
                </c:pt>
                <c:pt idx="559">
                  <c:v>-0.54578344577777727</c:v>
                </c:pt>
                <c:pt idx="560">
                  <c:v>-0.5467049945785637</c:v>
                </c:pt>
                <c:pt idx="561">
                  <c:v>-0.50320235094937149</c:v>
                </c:pt>
                <c:pt idx="562">
                  <c:v>-0.45980273139094519</c:v>
                </c:pt>
                <c:pt idx="563">
                  <c:v>-0.45925705136904216</c:v>
                </c:pt>
                <c:pt idx="564">
                  <c:v>-0.46613233400664578</c:v>
                </c:pt>
                <c:pt idx="565">
                  <c:v>-0.4764842579736534</c:v>
                </c:pt>
                <c:pt idx="566">
                  <c:v>-0.50202766941050503</c:v>
                </c:pt>
                <c:pt idx="567">
                  <c:v>0.21663071590512989</c:v>
                </c:pt>
                <c:pt idx="568">
                  <c:v>-1.1712012117015442</c:v>
                </c:pt>
                <c:pt idx="569">
                  <c:v>-0.91710078730418143</c:v>
                </c:pt>
                <c:pt idx="570">
                  <c:v>-1.1207108658956766</c:v>
                </c:pt>
                <c:pt idx="571">
                  <c:v>-0.91819226770225826</c:v>
                </c:pt>
                <c:pt idx="572">
                  <c:v>-1.0782859057129814</c:v>
                </c:pt>
                <c:pt idx="573">
                  <c:v>-1.0160922997114068</c:v>
                </c:pt>
                <c:pt idx="574">
                  <c:v>-1.0350354055658924</c:v>
                </c:pt>
                <c:pt idx="575">
                  <c:v>-1.0183344801525334</c:v>
                </c:pt>
                <c:pt idx="576">
                  <c:v>-0.94854634371694679</c:v>
                </c:pt>
                <c:pt idx="577">
                  <c:v>-1.150406421618057</c:v>
                </c:pt>
                <c:pt idx="578">
                  <c:v>-1.0838501445342541</c:v>
                </c:pt>
                <c:pt idx="579">
                  <c:v>-1.0726797643876584</c:v>
                </c:pt>
                <c:pt idx="580">
                  <c:v>-0.76341857473709229</c:v>
                </c:pt>
                <c:pt idx="581">
                  <c:v>-0.70939643983180889</c:v>
                </c:pt>
                <c:pt idx="582">
                  <c:v>-0.75148197204638612</c:v>
                </c:pt>
                <c:pt idx="583">
                  <c:v>-0.86250108547809545</c:v>
                </c:pt>
                <c:pt idx="584">
                  <c:v>-0.87065900087517911</c:v>
                </c:pt>
                <c:pt idx="585">
                  <c:v>-0.7423112881038858</c:v>
                </c:pt>
                <c:pt idx="586">
                  <c:v>-0.82655490562291156</c:v>
                </c:pt>
                <c:pt idx="587">
                  <c:v>-0.71554732408167765</c:v>
                </c:pt>
                <c:pt idx="588">
                  <c:v>-0.77568102124781479</c:v>
                </c:pt>
                <c:pt idx="589">
                  <c:v>-1.2136322222719798</c:v>
                </c:pt>
                <c:pt idx="590">
                  <c:v>-1.0941650730737884</c:v>
                </c:pt>
                <c:pt idx="591">
                  <c:v>-0.93045213333654786</c:v>
                </c:pt>
                <c:pt idx="592">
                  <c:v>-0.19990368146701815</c:v>
                </c:pt>
                <c:pt idx="593">
                  <c:v>0.66947708603953449</c:v>
                </c:pt>
                <c:pt idx="594">
                  <c:v>0.55005535508947578</c:v>
                </c:pt>
                <c:pt idx="595">
                  <c:v>0.60248594655720034</c:v>
                </c:pt>
                <c:pt idx="596">
                  <c:v>0.53885465213498374</c:v>
                </c:pt>
                <c:pt idx="597">
                  <c:v>0.59254686942077472</c:v>
                </c:pt>
                <c:pt idx="598">
                  <c:v>0.59776736853296519</c:v>
                </c:pt>
                <c:pt idx="599">
                  <c:v>0.57879987005704803</c:v>
                </c:pt>
                <c:pt idx="600">
                  <c:v>0.639419808940622</c:v>
                </c:pt>
                <c:pt idx="601">
                  <c:v>0.6606723893517219</c:v>
                </c:pt>
                <c:pt idx="602">
                  <c:v>0.63916543563620842</c:v>
                </c:pt>
                <c:pt idx="603">
                  <c:v>0.20188653123944295</c:v>
                </c:pt>
                <c:pt idx="604">
                  <c:v>0.42877910202979125</c:v>
                </c:pt>
                <c:pt idx="605">
                  <c:v>0.60622334412647061</c:v>
                </c:pt>
                <c:pt idx="606">
                  <c:v>0.582805487532424</c:v>
                </c:pt>
                <c:pt idx="607">
                  <c:v>0.59272485431403799</c:v>
                </c:pt>
                <c:pt idx="608">
                  <c:v>0.60119017946755848</c:v>
                </c:pt>
                <c:pt idx="609">
                  <c:v>0.60483067637231591</c:v>
                </c:pt>
                <c:pt idx="610">
                  <c:v>0.60717233062013776</c:v>
                </c:pt>
                <c:pt idx="611">
                  <c:v>0.5743000316136091</c:v>
                </c:pt>
                <c:pt idx="612">
                  <c:v>0.56593437242966727</c:v>
                </c:pt>
                <c:pt idx="613">
                  <c:v>0.67273126701835784</c:v>
                </c:pt>
                <c:pt idx="614">
                  <c:v>0.6602683098900175</c:v>
                </c:pt>
                <c:pt idx="615">
                  <c:v>2.509091320015816E-2</c:v>
                </c:pt>
                <c:pt idx="616">
                  <c:v>0.65426032576095339</c:v>
                </c:pt>
                <c:pt idx="617">
                  <c:v>0.59066373294983032</c:v>
                </c:pt>
                <c:pt idx="618">
                  <c:v>0.60815926613332283</c:v>
                </c:pt>
                <c:pt idx="619">
                  <c:v>0.61163313986954715</c:v>
                </c:pt>
                <c:pt idx="620">
                  <c:v>0.61670049549985095</c:v>
                </c:pt>
                <c:pt idx="621">
                  <c:v>0.51742235710917317</c:v>
                </c:pt>
                <c:pt idx="622">
                  <c:v>0.549773608716283</c:v>
                </c:pt>
                <c:pt idx="623">
                  <c:v>0.50765240574308224</c:v>
                </c:pt>
                <c:pt idx="624">
                  <c:v>0.56372057117001839</c:v>
                </c:pt>
                <c:pt idx="625">
                  <c:v>0.70136305264094378</c:v>
                </c:pt>
                <c:pt idx="626">
                  <c:v>0.69174757550631005</c:v>
                </c:pt>
                <c:pt idx="627">
                  <c:v>0.46414609303135385</c:v>
                </c:pt>
                <c:pt idx="628">
                  <c:v>-0.11419730790522237</c:v>
                </c:pt>
                <c:pt idx="629">
                  <c:v>-0.80058275228599407</c:v>
                </c:pt>
                <c:pt idx="630">
                  <c:v>-0.77776597795639457</c:v>
                </c:pt>
                <c:pt idx="631">
                  <c:v>-0.91659890375206832</c:v>
                </c:pt>
                <c:pt idx="632">
                  <c:v>-0.95081342392010981</c:v>
                </c:pt>
                <c:pt idx="633">
                  <c:v>-1.026624408317482</c:v>
                </c:pt>
                <c:pt idx="634">
                  <c:v>-1.0323440173847966</c:v>
                </c:pt>
                <c:pt idx="635">
                  <c:v>-1.0165987625906896</c:v>
                </c:pt>
                <c:pt idx="636">
                  <c:v>-0.97934918121353842</c:v>
                </c:pt>
                <c:pt idx="637">
                  <c:v>-1.0140194263551698</c:v>
                </c:pt>
                <c:pt idx="638">
                  <c:v>-1.0355887162049042</c:v>
                </c:pt>
                <c:pt idx="639">
                  <c:v>-0.88160880591998536</c:v>
                </c:pt>
                <c:pt idx="640">
                  <c:v>-1.0601120253809111</c:v>
                </c:pt>
                <c:pt idx="641">
                  <c:v>-1.2042354580411399</c:v>
                </c:pt>
                <c:pt idx="642">
                  <c:v>-1.2369866569810648</c:v>
                </c:pt>
                <c:pt idx="643">
                  <c:v>-1.2203524095957479</c:v>
                </c:pt>
                <c:pt idx="644">
                  <c:v>-1.2707012570090297</c:v>
                </c:pt>
                <c:pt idx="645">
                  <c:v>-1.2800356143492586</c:v>
                </c:pt>
                <c:pt idx="646">
                  <c:v>-1.284472615947011</c:v>
                </c:pt>
                <c:pt idx="647">
                  <c:v>-1.2791478214848024</c:v>
                </c:pt>
                <c:pt idx="648">
                  <c:v>-1.2615207807480606</c:v>
                </c:pt>
                <c:pt idx="649">
                  <c:v>-1.2226924969727082</c:v>
                </c:pt>
                <c:pt idx="650">
                  <c:v>-1.2170031703352082</c:v>
                </c:pt>
                <c:pt idx="651">
                  <c:v>-1.2027911801366893</c:v>
                </c:pt>
                <c:pt idx="652">
                  <c:v>-0.99166599670489486</c:v>
                </c:pt>
                <c:pt idx="653">
                  <c:v>-0.95184131861281673</c:v>
                </c:pt>
                <c:pt idx="654">
                  <c:v>-0.74749496434416329</c:v>
                </c:pt>
                <c:pt idx="655">
                  <c:v>-0.72522585817505758</c:v>
                </c:pt>
                <c:pt idx="656">
                  <c:v>-0.65561441915755214</c:v>
                </c:pt>
                <c:pt idx="657">
                  <c:v>-0.55627589423523072</c:v>
                </c:pt>
                <c:pt idx="658">
                  <c:v>-0.53347206456310026</c:v>
                </c:pt>
                <c:pt idx="659">
                  <c:v>-0.51512790852750145</c:v>
                </c:pt>
                <c:pt idx="660">
                  <c:v>-0.52898684603232016</c:v>
                </c:pt>
                <c:pt idx="661">
                  <c:v>-0.46196813679826676</c:v>
                </c:pt>
                <c:pt idx="662">
                  <c:v>-0.47984538701354484</c:v>
                </c:pt>
                <c:pt idx="663">
                  <c:v>-0.58548314344909502</c:v>
                </c:pt>
                <c:pt idx="664">
                  <c:v>-0.53772156234469215</c:v>
                </c:pt>
                <c:pt idx="665">
                  <c:v>-0.34252966323924461</c:v>
                </c:pt>
                <c:pt idx="666">
                  <c:v>-0.36470825796588513</c:v>
                </c:pt>
                <c:pt idx="667">
                  <c:v>-0.35902562876908584</c:v>
                </c:pt>
                <c:pt idx="668">
                  <c:v>-0.42545790132071498</c:v>
                </c:pt>
                <c:pt idx="669">
                  <c:v>-0.4405355662553192</c:v>
                </c:pt>
                <c:pt idx="670">
                  <c:v>-0.44365698747107352</c:v>
                </c:pt>
                <c:pt idx="671">
                  <c:v>-0.40642609633054883</c:v>
                </c:pt>
                <c:pt idx="672">
                  <c:v>-0.39251481500114049</c:v>
                </c:pt>
                <c:pt idx="673">
                  <c:v>0.31850774811895294</c:v>
                </c:pt>
                <c:pt idx="674">
                  <c:v>0.37305833614126899</c:v>
                </c:pt>
                <c:pt idx="675">
                  <c:v>0.6044425797988513</c:v>
                </c:pt>
                <c:pt idx="676">
                  <c:v>0.42904479502984566</c:v>
                </c:pt>
                <c:pt idx="677">
                  <c:v>-1.1833546855889909</c:v>
                </c:pt>
                <c:pt idx="678">
                  <c:v>-0.32206384832460566</c:v>
                </c:pt>
                <c:pt idx="679">
                  <c:v>-0.90647035512232632</c:v>
                </c:pt>
                <c:pt idx="680">
                  <c:v>-0.66763379893512709</c:v>
                </c:pt>
                <c:pt idx="681">
                  <c:v>-0.46234049417741135</c:v>
                </c:pt>
                <c:pt idx="682">
                  <c:v>-0.62285256905195485</c:v>
                </c:pt>
                <c:pt idx="683">
                  <c:v>-0.48571772307343808</c:v>
                </c:pt>
                <c:pt idx="684">
                  <c:v>-0.58612833429142164</c:v>
                </c:pt>
                <c:pt idx="685">
                  <c:v>0.13186800251879427</c:v>
                </c:pt>
                <c:pt idx="686">
                  <c:v>-0.48246099926585206</c:v>
                </c:pt>
                <c:pt idx="687">
                  <c:v>-2.7290277748503955E-2</c:v>
                </c:pt>
                <c:pt idx="688">
                  <c:v>-0.75261451803081703</c:v>
                </c:pt>
                <c:pt idx="689">
                  <c:v>0.20605651642588657</c:v>
                </c:pt>
                <c:pt idx="690">
                  <c:v>6.9410340057850961E-2</c:v>
                </c:pt>
                <c:pt idx="691">
                  <c:v>-4.4727306310410636E-2</c:v>
                </c:pt>
                <c:pt idx="692">
                  <c:v>-3.0532245650589873E-2</c:v>
                </c:pt>
                <c:pt idx="693">
                  <c:v>-0.19235284251935486</c:v>
                </c:pt>
                <c:pt idx="694">
                  <c:v>-0.20448556224524145</c:v>
                </c:pt>
                <c:pt idx="695">
                  <c:v>-0.18809192508330394</c:v>
                </c:pt>
                <c:pt idx="696">
                  <c:v>-0.18221004579176334</c:v>
                </c:pt>
                <c:pt idx="697">
                  <c:v>-0.18766974780940576</c:v>
                </c:pt>
                <c:pt idx="698">
                  <c:v>-0.17361771367482698</c:v>
                </c:pt>
                <c:pt idx="699">
                  <c:v>-1.053979878560144</c:v>
                </c:pt>
                <c:pt idx="700">
                  <c:v>-1.2825084893636016</c:v>
                </c:pt>
                <c:pt idx="701">
                  <c:v>-1.2207323232543528</c:v>
                </c:pt>
                <c:pt idx="702">
                  <c:v>-0.97287510281697931</c:v>
                </c:pt>
                <c:pt idx="703">
                  <c:v>-1.053560243024255</c:v>
                </c:pt>
                <c:pt idx="704">
                  <c:v>-1.0237552799557224</c:v>
                </c:pt>
                <c:pt idx="705">
                  <c:v>-0.92921572315653878</c:v>
                </c:pt>
                <c:pt idx="706">
                  <c:v>-0.88557649328439769</c:v>
                </c:pt>
                <c:pt idx="707">
                  <c:v>-0.83190524318264991</c:v>
                </c:pt>
                <c:pt idx="708">
                  <c:v>-0.8087525432079461</c:v>
                </c:pt>
                <c:pt idx="709">
                  <c:v>-0.87843835208370469</c:v>
                </c:pt>
                <c:pt idx="710">
                  <c:v>-0.90829559079620248</c:v>
                </c:pt>
                <c:pt idx="711">
                  <c:v>0.58248358552571355</c:v>
                </c:pt>
                <c:pt idx="712">
                  <c:v>-7.6451678203733886E-3</c:v>
                </c:pt>
                <c:pt idx="713">
                  <c:v>0.44526077757223353</c:v>
                </c:pt>
                <c:pt idx="714">
                  <c:v>0.36710896614623961</c:v>
                </c:pt>
                <c:pt idx="715">
                  <c:v>0.48688029204809241</c:v>
                </c:pt>
                <c:pt idx="716">
                  <c:v>0.40411008042316582</c:v>
                </c:pt>
                <c:pt idx="717">
                  <c:v>0.50960271245023314</c:v>
                </c:pt>
                <c:pt idx="718">
                  <c:v>0.51978933873512956</c:v>
                </c:pt>
                <c:pt idx="719">
                  <c:v>0.49181746559434897</c:v>
                </c:pt>
                <c:pt idx="720">
                  <c:v>0.54570884611088544</c:v>
                </c:pt>
                <c:pt idx="721">
                  <c:v>0.37113542338091382</c:v>
                </c:pt>
                <c:pt idx="722">
                  <c:v>0.36407410668866275</c:v>
                </c:pt>
                <c:pt idx="723">
                  <c:v>-8.2669111834870829E-2</c:v>
                </c:pt>
                <c:pt idx="724">
                  <c:v>0.47897496724386507</c:v>
                </c:pt>
                <c:pt idx="725">
                  <c:v>-5.3658075276350636E-2</c:v>
                </c:pt>
                <c:pt idx="726">
                  <c:v>-6.6944493656404452E-2</c:v>
                </c:pt>
                <c:pt idx="727">
                  <c:v>0.19991262898949741</c:v>
                </c:pt>
                <c:pt idx="728">
                  <c:v>0.1973830663096886</c:v>
                </c:pt>
                <c:pt idx="729">
                  <c:v>0.11600973663095332</c:v>
                </c:pt>
                <c:pt idx="730">
                  <c:v>0.13813717355379163</c:v>
                </c:pt>
                <c:pt idx="731">
                  <c:v>0.1222081776108</c:v>
                </c:pt>
                <c:pt idx="732">
                  <c:v>0.13772464327810313</c:v>
                </c:pt>
                <c:pt idx="733">
                  <c:v>0.14607996791504063</c:v>
                </c:pt>
                <c:pt idx="734">
                  <c:v>0.13420009726138721</c:v>
                </c:pt>
                <c:pt idx="735">
                  <c:v>-0.11329775699187314</c:v>
                </c:pt>
                <c:pt idx="736">
                  <c:v>0.64781525108007565</c:v>
                </c:pt>
                <c:pt idx="737">
                  <c:v>0.6577082351141037</c:v>
                </c:pt>
                <c:pt idx="738">
                  <c:v>0.70131207879211988</c:v>
                </c:pt>
                <c:pt idx="739">
                  <c:v>0.67213301088703292</c:v>
                </c:pt>
                <c:pt idx="740">
                  <c:v>0.69839509603911454</c:v>
                </c:pt>
                <c:pt idx="741">
                  <c:v>0.69718056451199506</c:v>
                </c:pt>
                <c:pt idx="742">
                  <c:v>0.69311147925968841</c:v>
                </c:pt>
                <c:pt idx="743">
                  <c:v>0.70223277048165733</c:v>
                </c:pt>
                <c:pt idx="744">
                  <c:v>0.67602041178903249</c:v>
                </c:pt>
                <c:pt idx="745">
                  <c:v>0.64872976901647261</c:v>
                </c:pt>
                <c:pt idx="746">
                  <c:v>0.63495337288914433</c:v>
                </c:pt>
                <c:pt idx="747">
                  <c:v>0.41266416294046743</c:v>
                </c:pt>
                <c:pt idx="748">
                  <c:v>-0.91391125277582774</c:v>
                </c:pt>
                <c:pt idx="749">
                  <c:v>-1.0224188585666152</c:v>
                </c:pt>
                <c:pt idx="750">
                  <c:v>-1.0649258041179295</c:v>
                </c:pt>
                <c:pt idx="751">
                  <c:v>-1.0272352352332721</c:v>
                </c:pt>
                <c:pt idx="752">
                  <c:v>-1.0661053130275444</c:v>
                </c:pt>
                <c:pt idx="753">
                  <c:v>-1.0292403788123485</c:v>
                </c:pt>
                <c:pt idx="754">
                  <c:v>-1.0199569974893081</c:v>
                </c:pt>
                <c:pt idx="755">
                  <c:v>-1.059407406849477</c:v>
                </c:pt>
                <c:pt idx="756">
                  <c:v>-0.99985598834347211</c:v>
                </c:pt>
                <c:pt idx="757">
                  <c:v>-1.2560698811051489</c:v>
                </c:pt>
                <c:pt idx="758">
                  <c:v>-1.2770457173228158</c:v>
                </c:pt>
                <c:pt idx="759">
                  <c:v>-1.1078956679708256</c:v>
                </c:pt>
                <c:pt idx="760">
                  <c:v>-0.23456042759879348</c:v>
                </c:pt>
                <c:pt idx="761">
                  <c:v>-0.6665094863777401</c:v>
                </c:pt>
                <c:pt idx="762">
                  <c:v>-0.60700658373489325</c:v>
                </c:pt>
                <c:pt idx="763">
                  <c:v>-0.55839949719768234</c:v>
                </c:pt>
                <c:pt idx="764">
                  <c:v>-0.62748455745537501</c:v>
                </c:pt>
                <c:pt idx="765">
                  <c:v>-0.66107642835169211</c:v>
                </c:pt>
                <c:pt idx="766">
                  <c:v>-0.67137577333909992</c:v>
                </c:pt>
                <c:pt idx="767">
                  <c:v>-0.6384386567355107</c:v>
                </c:pt>
                <c:pt idx="768">
                  <c:v>-0.64767281463937509</c:v>
                </c:pt>
                <c:pt idx="769">
                  <c:v>-0.83758371561245881</c:v>
                </c:pt>
                <c:pt idx="770">
                  <c:v>-0.77081508384071229</c:v>
                </c:pt>
                <c:pt idx="771">
                  <c:v>-0.72531400824007941</c:v>
                </c:pt>
                <c:pt idx="772">
                  <c:v>-1.2054120751694581</c:v>
                </c:pt>
                <c:pt idx="773">
                  <c:v>-0.30988652752729084</c:v>
                </c:pt>
                <c:pt idx="774">
                  <c:v>-1.1308373329730552</c:v>
                </c:pt>
                <c:pt idx="775">
                  <c:v>-0.70351524191254233</c:v>
                </c:pt>
                <c:pt idx="776">
                  <c:v>-0.94294434204503297</c:v>
                </c:pt>
                <c:pt idx="777">
                  <c:v>-0.69219008482647049</c:v>
                </c:pt>
                <c:pt idx="778">
                  <c:v>-0.84217068025440756</c:v>
                </c:pt>
                <c:pt idx="779">
                  <c:v>-0.76966358047328709</c:v>
                </c:pt>
                <c:pt idx="780">
                  <c:v>-0.7923957222417235</c:v>
                </c:pt>
                <c:pt idx="781">
                  <c:v>-1.1222119724232866</c:v>
                </c:pt>
                <c:pt idx="782">
                  <c:v>-0.97843966484617928</c:v>
                </c:pt>
                <c:pt idx="783">
                  <c:v>-0.65460587042269691</c:v>
                </c:pt>
                <c:pt idx="784">
                  <c:v>-0.21575444797186805</c:v>
                </c:pt>
                <c:pt idx="785">
                  <c:v>-0.88273286928344086</c:v>
                </c:pt>
                <c:pt idx="786">
                  <c:v>-1.0966137011687596</c:v>
                </c:pt>
                <c:pt idx="787">
                  <c:v>-1.1625430490177031</c:v>
                </c:pt>
                <c:pt idx="788">
                  <c:v>-1.0648410799425128</c:v>
                </c:pt>
                <c:pt idx="789">
                  <c:v>-0.96185800785702025</c:v>
                </c:pt>
                <c:pt idx="790">
                  <c:v>-0.86015743774937814</c:v>
                </c:pt>
                <c:pt idx="791">
                  <c:v>-0.86606874044393312</c:v>
                </c:pt>
                <c:pt idx="792">
                  <c:v>-0.97674122583568446</c:v>
                </c:pt>
                <c:pt idx="793">
                  <c:v>-1.1511066092131221</c:v>
                </c:pt>
                <c:pt idx="794">
                  <c:v>-1.2350548370236596</c:v>
                </c:pt>
                <c:pt idx="795">
                  <c:v>-1.202265948206078</c:v>
                </c:pt>
                <c:pt idx="796">
                  <c:v>-1.2239779922829197</c:v>
                </c:pt>
                <c:pt idx="797">
                  <c:v>-0.67576368330317815</c:v>
                </c:pt>
                <c:pt idx="798">
                  <c:v>-0.44320556539766687</c:v>
                </c:pt>
                <c:pt idx="799">
                  <c:v>-0.48883304337305233</c:v>
                </c:pt>
                <c:pt idx="800">
                  <c:v>-0.4943547082730162</c:v>
                </c:pt>
                <c:pt idx="801">
                  <c:v>-0.36229874338644136</c:v>
                </c:pt>
                <c:pt idx="802">
                  <c:v>-0.35420604529956057</c:v>
                </c:pt>
                <c:pt idx="803">
                  <c:v>-0.38052014257903249</c:v>
                </c:pt>
                <c:pt idx="804">
                  <c:v>-0.33679958195336895</c:v>
                </c:pt>
                <c:pt idx="805">
                  <c:v>-0.4641963897785199</c:v>
                </c:pt>
                <c:pt idx="806">
                  <c:v>-0.49736511419464469</c:v>
                </c:pt>
                <c:pt idx="807">
                  <c:v>-1.1331653185204922</c:v>
                </c:pt>
                <c:pt idx="808">
                  <c:v>-0.26396405164863934</c:v>
                </c:pt>
                <c:pt idx="809">
                  <c:v>-0.38509777236117138</c:v>
                </c:pt>
                <c:pt idx="810">
                  <c:v>-0.34594045707786558</c:v>
                </c:pt>
                <c:pt idx="811">
                  <c:v>-0.28993978564536022</c:v>
                </c:pt>
                <c:pt idx="812">
                  <c:v>-0.34005945282705158</c:v>
                </c:pt>
                <c:pt idx="813">
                  <c:v>-0.20415120532316444</c:v>
                </c:pt>
                <c:pt idx="814">
                  <c:v>-0.22541999314058184</c:v>
                </c:pt>
                <c:pt idx="815">
                  <c:v>-0.17407606079883919</c:v>
                </c:pt>
                <c:pt idx="816">
                  <c:v>-0.16937061234279938</c:v>
                </c:pt>
                <c:pt idx="817">
                  <c:v>7.33480922041157E-2</c:v>
                </c:pt>
                <c:pt idx="818">
                  <c:v>8.3886080267157548E-2</c:v>
                </c:pt>
                <c:pt idx="819">
                  <c:v>0.47151231430633528</c:v>
                </c:pt>
                <c:pt idx="820">
                  <c:v>0.65623209391968351</c:v>
                </c:pt>
                <c:pt idx="821">
                  <c:v>-0.47884647501984845</c:v>
                </c:pt>
                <c:pt idx="822">
                  <c:v>-0.58211939241541311</c:v>
                </c:pt>
                <c:pt idx="823">
                  <c:v>-0.53623189707698615</c:v>
                </c:pt>
                <c:pt idx="824">
                  <c:v>-0.45207374837848968</c:v>
                </c:pt>
                <c:pt idx="825">
                  <c:v>-0.69681106490453026</c:v>
                </c:pt>
                <c:pt idx="826">
                  <c:v>-0.70765602611824874</c:v>
                </c:pt>
                <c:pt idx="827">
                  <c:v>-0.72018145904641928</c:v>
                </c:pt>
                <c:pt idx="828">
                  <c:v>-0.76610608808159841</c:v>
                </c:pt>
                <c:pt idx="829">
                  <c:v>-0.80083362339131892</c:v>
                </c:pt>
                <c:pt idx="830">
                  <c:v>-0.83805492647052038</c:v>
                </c:pt>
                <c:pt idx="831">
                  <c:v>-0.96469923974638938</c:v>
                </c:pt>
                <c:pt idx="832">
                  <c:v>-1.2169171566144739</c:v>
                </c:pt>
                <c:pt idx="833">
                  <c:v>-0.41487060651181507</c:v>
                </c:pt>
                <c:pt idx="834">
                  <c:v>-0.59355602026399745</c:v>
                </c:pt>
                <c:pt idx="835">
                  <c:v>-0.72475199181988315</c:v>
                </c:pt>
                <c:pt idx="836">
                  <c:v>-0.75935903134075211</c:v>
                </c:pt>
                <c:pt idx="837">
                  <c:v>-0.81687835946693932</c:v>
                </c:pt>
                <c:pt idx="838">
                  <c:v>-0.8153780598901843</c:v>
                </c:pt>
                <c:pt idx="839">
                  <c:v>-0.76998005692518767</c:v>
                </c:pt>
                <c:pt idx="840">
                  <c:v>-0.72872737632889573</c:v>
                </c:pt>
                <c:pt idx="841">
                  <c:v>-0.95904990536137369</c:v>
                </c:pt>
                <c:pt idx="842">
                  <c:v>-0.89167073299010724</c:v>
                </c:pt>
                <c:pt idx="843">
                  <c:v>-0.76705213568348085</c:v>
                </c:pt>
                <c:pt idx="844">
                  <c:v>-1.2732861355914149</c:v>
                </c:pt>
                <c:pt idx="845">
                  <c:v>-0.14709142280853432</c:v>
                </c:pt>
                <c:pt idx="846">
                  <c:v>-1.061239629533574</c:v>
                </c:pt>
                <c:pt idx="847">
                  <c:v>-0.53926847736761152</c:v>
                </c:pt>
                <c:pt idx="848">
                  <c:v>-0.86208181721783395</c:v>
                </c:pt>
                <c:pt idx="849">
                  <c:v>-0.77344673885397963</c:v>
                </c:pt>
                <c:pt idx="850">
                  <c:v>-0.84883172026566656</c:v>
                </c:pt>
                <c:pt idx="851">
                  <c:v>-0.77879008189803245</c:v>
                </c:pt>
                <c:pt idx="852">
                  <c:v>-0.87761185855353285</c:v>
                </c:pt>
                <c:pt idx="853">
                  <c:v>-1.0899491770463003</c:v>
                </c:pt>
                <c:pt idx="854">
                  <c:v>-0.98949516068436938</c:v>
                </c:pt>
                <c:pt idx="855">
                  <c:v>-1.2520899320005949</c:v>
                </c:pt>
                <c:pt idx="856">
                  <c:v>-0.33959812286217261</c:v>
                </c:pt>
                <c:pt idx="857">
                  <c:v>0.46445040843405622</c:v>
                </c:pt>
                <c:pt idx="858">
                  <c:v>0.39736522176215056</c:v>
                </c:pt>
                <c:pt idx="859">
                  <c:v>0.57813840652555015</c:v>
                </c:pt>
                <c:pt idx="860">
                  <c:v>0.57715195990424717</c:v>
                </c:pt>
                <c:pt idx="861">
                  <c:v>0.54502767036111255</c:v>
                </c:pt>
                <c:pt idx="862">
                  <c:v>0.53743832365542588</c:v>
                </c:pt>
                <c:pt idx="863">
                  <c:v>0.50562396235602924</c:v>
                </c:pt>
                <c:pt idx="864">
                  <c:v>0.50977348480417173</c:v>
                </c:pt>
                <c:pt idx="865">
                  <c:v>0.44098964887917275</c:v>
                </c:pt>
                <c:pt idx="866">
                  <c:v>0.44506016325958103</c:v>
                </c:pt>
                <c:pt idx="867">
                  <c:v>0.25691394648722338</c:v>
                </c:pt>
                <c:pt idx="868">
                  <c:v>0.14237390292640206</c:v>
                </c:pt>
                <c:pt idx="869">
                  <c:v>-0.218545706666401</c:v>
                </c:pt>
                <c:pt idx="870">
                  <c:v>-0.14852869123356555</c:v>
                </c:pt>
                <c:pt idx="871">
                  <c:v>-0.30501625200976867</c:v>
                </c:pt>
                <c:pt idx="872">
                  <c:v>-0.28138726293551941</c:v>
                </c:pt>
                <c:pt idx="873">
                  <c:v>-0.4133606088683377</c:v>
                </c:pt>
                <c:pt idx="874">
                  <c:v>-0.39600317856576789</c:v>
                </c:pt>
                <c:pt idx="875">
                  <c:v>-0.4347885672309883</c:v>
                </c:pt>
                <c:pt idx="876">
                  <c:v>-0.43574953168777691</c:v>
                </c:pt>
                <c:pt idx="877">
                  <c:v>-0.35626851150660355</c:v>
                </c:pt>
                <c:pt idx="878">
                  <c:v>-0.36268209052432138</c:v>
                </c:pt>
                <c:pt idx="879">
                  <c:v>-0.52240799368642066</c:v>
                </c:pt>
                <c:pt idx="880">
                  <c:v>0.53656791492006528</c:v>
                </c:pt>
                <c:pt idx="881">
                  <c:v>-6.2408166394079895E-2</c:v>
                </c:pt>
                <c:pt idx="882">
                  <c:v>0.37496448439620539</c:v>
                </c:pt>
                <c:pt idx="883">
                  <c:v>0.26694214916278397</c:v>
                </c:pt>
                <c:pt idx="884">
                  <c:v>0.16317276677284781</c:v>
                </c:pt>
                <c:pt idx="885">
                  <c:v>0.23133707692769118</c:v>
                </c:pt>
                <c:pt idx="886">
                  <c:v>0.20736844515066893</c:v>
                </c:pt>
                <c:pt idx="887">
                  <c:v>0.20749863881176533</c:v>
                </c:pt>
                <c:pt idx="888">
                  <c:v>0.37291124877716969</c:v>
                </c:pt>
                <c:pt idx="889">
                  <c:v>0.233507011837983</c:v>
                </c:pt>
                <c:pt idx="890">
                  <c:v>0.28022812817410209</c:v>
                </c:pt>
                <c:pt idx="891">
                  <c:v>0.25672680617449101</c:v>
                </c:pt>
                <c:pt idx="892">
                  <c:v>-1.2733183040603924</c:v>
                </c:pt>
                <c:pt idx="893">
                  <c:v>0.11054080651844328</c:v>
                </c:pt>
                <c:pt idx="894">
                  <c:v>-0.93247392651652317</c:v>
                </c:pt>
                <c:pt idx="895">
                  <c:v>-0.38028236066647714</c:v>
                </c:pt>
                <c:pt idx="896">
                  <c:v>-0.71959718117983096</c:v>
                </c:pt>
                <c:pt idx="897">
                  <c:v>-0.45689992814698743</c:v>
                </c:pt>
                <c:pt idx="898">
                  <c:v>-0.63755697997401839</c:v>
                </c:pt>
                <c:pt idx="899">
                  <c:v>-0.48264535799718311</c:v>
                </c:pt>
                <c:pt idx="900">
                  <c:v>-0.66613155912354682</c:v>
                </c:pt>
                <c:pt idx="901">
                  <c:v>-0.33729353987523747</c:v>
                </c:pt>
                <c:pt idx="902">
                  <c:v>-0.57316948663618028</c:v>
                </c:pt>
                <c:pt idx="903">
                  <c:v>-7.7211855353873871E-2</c:v>
                </c:pt>
                <c:pt idx="904">
                  <c:v>-1.2329754158726212</c:v>
                </c:pt>
                <c:pt idx="905">
                  <c:v>-0.48569490364063955</c:v>
                </c:pt>
                <c:pt idx="906">
                  <c:v>-0.79147543256762032</c:v>
                </c:pt>
                <c:pt idx="907">
                  <c:v>-0.6736815857250309</c:v>
                </c:pt>
                <c:pt idx="908">
                  <c:v>-0.7801620794289289</c:v>
                </c:pt>
                <c:pt idx="909">
                  <c:v>-0.74053587695520484</c:v>
                </c:pt>
                <c:pt idx="910">
                  <c:v>-0.77134540351204151</c:v>
                </c:pt>
                <c:pt idx="911">
                  <c:v>-0.74947365388436715</c:v>
                </c:pt>
                <c:pt idx="912">
                  <c:v>-0.72486089533065201</c:v>
                </c:pt>
                <c:pt idx="913">
                  <c:v>-0.75660257057617786</c:v>
                </c:pt>
                <c:pt idx="914">
                  <c:v>-0.7174692654931778</c:v>
                </c:pt>
                <c:pt idx="915">
                  <c:v>-0.66982282582183061</c:v>
                </c:pt>
                <c:pt idx="916">
                  <c:v>-0.78827763902024395</c:v>
                </c:pt>
                <c:pt idx="917">
                  <c:v>-1.285674318150321</c:v>
                </c:pt>
                <c:pt idx="918">
                  <c:v>-1.2298870455343651</c:v>
                </c:pt>
                <c:pt idx="919">
                  <c:v>-1.2618617856960459</c:v>
                </c:pt>
                <c:pt idx="920">
                  <c:v>-1.2614214657890466</c:v>
                </c:pt>
                <c:pt idx="921">
                  <c:v>-1.2817412217631432</c:v>
                </c:pt>
                <c:pt idx="922">
                  <c:v>-1.2781309776736016</c:v>
                </c:pt>
                <c:pt idx="923">
                  <c:v>-1.2845967891797183</c:v>
                </c:pt>
                <c:pt idx="924">
                  <c:v>-1.2848474090201156</c:v>
                </c:pt>
                <c:pt idx="925">
                  <c:v>-1.20356764663891</c:v>
                </c:pt>
                <c:pt idx="926">
                  <c:v>-1.2045244437363636</c:v>
                </c:pt>
                <c:pt idx="927">
                  <c:v>-0.49463840871695341</c:v>
                </c:pt>
                <c:pt idx="928">
                  <c:v>-0.11176986210201187</c:v>
                </c:pt>
                <c:pt idx="929">
                  <c:v>0.49936815433931586</c:v>
                </c:pt>
                <c:pt idx="930">
                  <c:v>0.36759199958247474</c:v>
                </c:pt>
                <c:pt idx="931">
                  <c:v>0.4331165935875288</c:v>
                </c:pt>
                <c:pt idx="932">
                  <c:v>0.39121551606577004</c:v>
                </c:pt>
                <c:pt idx="933">
                  <c:v>0.43590635821806273</c:v>
                </c:pt>
                <c:pt idx="934">
                  <c:v>0.42383389997741433</c:v>
                </c:pt>
                <c:pt idx="935">
                  <c:v>0.39799782953240609</c:v>
                </c:pt>
                <c:pt idx="936">
                  <c:v>0.39554828530765046</c:v>
                </c:pt>
                <c:pt idx="937">
                  <c:v>0.56175229855134634</c:v>
                </c:pt>
                <c:pt idx="938">
                  <c:v>0.58804237893190203</c:v>
                </c:pt>
                <c:pt idx="939">
                  <c:v>-0.10352860194874489</c:v>
                </c:pt>
                <c:pt idx="940">
                  <c:v>0.23291871013061388</c:v>
                </c:pt>
                <c:pt idx="941">
                  <c:v>0.32803245665881792</c:v>
                </c:pt>
                <c:pt idx="942">
                  <c:v>0.39541299044955985</c:v>
                </c:pt>
                <c:pt idx="943">
                  <c:v>0.40557993768306971</c:v>
                </c:pt>
                <c:pt idx="944">
                  <c:v>0.44965833386420068</c:v>
                </c:pt>
                <c:pt idx="945">
                  <c:v>0.52298974906566387</c:v>
                </c:pt>
                <c:pt idx="946">
                  <c:v>0.51564085195175458</c:v>
                </c:pt>
                <c:pt idx="947">
                  <c:v>0.51369489796456191</c:v>
                </c:pt>
                <c:pt idx="948">
                  <c:v>0.49036734164258305</c:v>
                </c:pt>
                <c:pt idx="949">
                  <c:v>0.40690410140027139</c:v>
                </c:pt>
                <c:pt idx="950">
                  <c:v>0.40242507920992449</c:v>
                </c:pt>
                <c:pt idx="951">
                  <c:v>0.29310351696762643</c:v>
                </c:pt>
                <c:pt idx="952">
                  <c:v>0.11556659857709606</c:v>
                </c:pt>
                <c:pt idx="953">
                  <c:v>-0.11757153802736037</c:v>
                </c:pt>
                <c:pt idx="954">
                  <c:v>-0.13354522546828973</c:v>
                </c:pt>
                <c:pt idx="955">
                  <c:v>-0.1038334147873948</c:v>
                </c:pt>
                <c:pt idx="956">
                  <c:v>-0.11707748405103516</c:v>
                </c:pt>
                <c:pt idx="957">
                  <c:v>-0.15436447699638534</c:v>
                </c:pt>
                <c:pt idx="958">
                  <c:v>-0.18083942799587854</c:v>
                </c:pt>
                <c:pt idx="959">
                  <c:v>-0.12808100063954136</c:v>
                </c:pt>
                <c:pt idx="960">
                  <c:v>-0.13694316692218145</c:v>
                </c:pt>
                <c:pt idx="961">
                  <c:v>-8.5267475340058407E-3</c:v>
                </c:pt>
                <c:pt idx="962">
                  <c:v>1.1704524319361143E-2</c:v>
                </c:pt>
                <c:pt idx="963">
                  <c:v>0.28380932991434976</c:v>
                </c:pt>
                <c:pt idx="964">
                  <c:v>-0.18041538093778836</c:v>
                </c:pt>
                <c:pt idx="965">
                  <c:v>-0.58983726878799692</c:v>
                </c:pt>
                <c:pt idx="966">
                  <c:v>-0.51424318951117365</c:v>
                </c:pt>
                <c:pt idx="967">
                  <c:v>-0.56735860366565949</c:v>
                </c:pt>
                <c:pt idx="968">
                  <c:v>-0.59522043367331445</c:v>
                </c:pt>
                <c:pt idx="969">
                  <c:v>-0.70095356555519883</c:v>
                </c:pt>
                <c:pt idx="970">
                  <c:v>-0.70211343027323014</c:v>
                </c:pt>
                <c:pt idx="971">
                  <c:v>-0.73328477965894878</c:v>
                </c:pt>
                <c:pt idx="972">
                  <c:v>-0.71224237675991398</c:v>
                </c:pt>
                <c:pt idx="973">
                  <c:v>-0.75717548821455116</c:v>
                </c:pt>
                <c:pt idx="974">
                  <c:v>-0.78751191746026294</c:v>
                </c:pt>
                <c:pt idx="975">
                  <c:v>-0.81652591379204731</c:v>
                </c:pt>
                <c:pt idx="976">
                  <c:v>-1.0928675539971222</c:v>
                </c:pt>
                <c:pt idx="977">
                  <c:v>-1.1978493458329929</c:v>
                </c:pt>
                <c:pt idx="978">
                  <c:v>-1.2113624952372373</c:v>
                </c:pt>
                <c:pt idx="979">
                  <c:v>-1.1750262577101664</c:v>
                </c:pt>
                <c:pt idx="980">
                  <c:v>-0.98971772828823346</c:v>
                </c:pt>
                <c:pt idx="981">
                  <c:v>-0.76767757204076925</c:v>
                </c:pt>
                <c:pt idx="982">
                  <c:v>-0.57039419328187813</c:v>
                </c:pt>
                <c:pt idx="983">
                  <c:v>-0.46327258661650894</c:v>
                </c:pt>
                <c:pt idx="984">
                  <c:v>-0.58818674183327935</c:v>
                </c:pt>
                <c:pt idx="985">
                  <c:v>-0.56998589746594752</c:v>
                </c:pt>
                <c:pt idx="986">
                  <c:v>-0.55847992352179854</c:v>
                </c:pt>
                <c:pt idx="987">
                  <c:v>-0.75704570596278953</c:v>
                </c:pt>
                <c:pt idx="988">
                  <c:v>-1.0014687400389168</c:v>
                </c:pt>
                <c:pt idx="989">
                  <c:v>-1.1748610015197223</c:v>
                </c:pt>
                <c:pt idx="990">
                  <c:v>-1.1801414583211169</c:v>
                </c:pt>
                <c:pt idx="991">
                  <c:v>-1.1935902448300364</c:v>
                </c:pt>
                <c:pt idx="992">
                  <c:v>-1.2324677468025245</c:v>
                </c:pt>
                <c:pt idx="993">
                  <c:v>-1.2654327555170766</c:v>
                </c:pt>
                <c:pt idx="994">
                  <c:v>-1.2704216176100696</c:v>
                </c:pt>
                <c:pt idx="995">
                  <c:v>-1.2614350282335716</c:v>
                </c:pt>
                <c:pt idx="996">
                  <c:v>-1.26621289084767</c:v>
                </c:pt>
                <c:pt idx="997">
                  <c:v>-1.2850053999767166</c:v>
                </c:pt>
                <c:pt idx="998">
                  <c:v>-1.2882897169782612</c:v>
                </c:pt>
                <c:pt idx="999">
                  <c:v>-1.1933546060005775</c:v>
                </c:pt>
                <c:pt idx="1000">
                  <c:v>-0.42201359115483328</c:v>
                </c:pt>
                <c:pt idx="1001">
                  <c:v>0.3485135349430129</c:v>
                </c:pt>
                <c:pt idx="1002">
                  <c:v>0.22447189017397023</c:v>
                </c:pt>
                <c:pt idx="1003">
                  <c:v>0.28025755302163519</c:v>
                </c:pt>
                <c:pt idx="1004">
                  <c:v>0.28244710246886345</c:v>
                </c:pt>
                <c:pt idx="1005">
                  <c:v>0.2528447058321453</c:v>
                </c:pt>
                <c:pt idx="1006">
                  <c:v>0.23614635954608226</c:v>
                </c:pt>
                <c:pt idx="1007">
                  <c:v>0.18341305087359566</c:v>
                </c:pt>
                <c:pt idx="1008">
                  <c:v>0.18890170074389873</c:v>
                </c:pt>
                <c:pt idx="1009">
                  <c:v>0.17626731459918654</c:v>
                </c:pt>
                <c:pt idx="1010">
                  <c:v>0.19199612227820095</c:v>
                </c:pt>
                <c:pt idx="1011">
                  <c:v>0.33059637081742405</c:v>
                </c:pt>
                <c:pt idx="1012">
                  <c:v>-0.59789834667961772</c:v>
                </c:pt>
                <c:pt idx="1013">
                  <c:v>-1.0271642226230489</c:v>
                </c:pt>
                <c:pt idx="1014">
                  <c:v>-0.97083719483179887</c:v>
                </c:pt>
                <c:pt idx="1015">
                  <c:v>-0.74940820915209039</c:v>
                </c:pt>
                <c:pt idx="1016">
                  <c:v>-0.73965221748021759</c:v>
                </c:pt>
                <c:pt idx="1017">
                  <c:v>-0.89501041838373019</c:v>
                </c:pt>
                <c:pt idx="1018">
                  <c:v>-0.89562145164306406</c:v>
                </c:pt>
                <c:pt idx="1019">
                  <c:v>-0.94391539938218294</c:v>
                </c:pt>
                <c:pt idx="1020">
                  <c:v>-0.88008657162203874</c:v>
                </c:pt>
                <c:pt idx="1021">
                  <c:v>-0.90810496741181246</c:v>
                </c:pt>
                <c:pt idx="1022">
                  <c:v>-0.92265693293967965</c:v>
                </c:pt>
                <c:pt idx="1023">
                  <c:v>-1.1931411265031615</c:v>
                </c:pt>
                <c:pt idx="1024">
                  <c:v>0.19947425375963335</c:v>
                </c:pt>
                <c:pt idx="1025">
                  <c:v>0.70776507871427441</c:v>
                </c:pt>
                <c:pt idx="1026">
                  <c:v>0.70777167937614083</c:v>
                </c:pt>
                <c:pt idx="1027">
                  <c:v>0.67487584234879683</c:v>
                </c:pt>
                <c:pt idx="1028">
                  <c:v>0.68194047515600964</c:v>
                </c:pt>
                <c:pt idx="1029">
                  <c:v>0.69804434396052173</c:v>
                </c:pt>
                <c:pt idx="1030">
                  <c:v>0.69948566042490112</c:v>
                </c:pt>
                <c:pt idx="1031">
                  <c:v>0.70600141115709003</c:v>
                </c:pt>
                <c:pt idx="1032">
                  <c:v>0.69514229736677735</c:v>
                </c:pt>
                <c:pt idx="1033">
                  <c:v>0.60961095937429488</c:v>
                </c:pt>
                <c:pt idx="1034">
                  <c:v>0.61855222056885562</c:v>
                </c:pt>
                <c:pt idx="1035">
                  <c:v>-2.825204608449311E-2</c:v>
                </c:pt>
                <c:pt idx="1036">
                  <c:v>-0.77101980983553142</c:v>
                </c:pt>
                <c:pt idx="1037">
                  <c:v>-0.42070043657119821</c:v>
                </c:pt>
                <c:pt idx="1038">
                  <c:v>-0.43857275567736942</c:v>
                </c:pt>
                <c:pt idx="1039">
                  <c:v>-0.30732034740642616</c:v>
                </c:pt>
                <c:pt idx="1040">
                  <c:v>-0.39800663417225268</c:v>
                </c:pt>
                <c:pt idx="1041">
                  <c:v>-0.21311175357820727</c:v>
                </c:pt>
                <c:pt idx="1042">
                  <c:v>-0.18540164774691736</c:v>
                </c:pt>
                <c:pt idx="1043">
                  <c:v>-0.22043530068417888</c:v>
                </c:pt>
                <c:pt idx="1044">
                  <c:v>-7.7372723484468997E-2</c:v>
                </c:pt>
                <c:pt idx="1045">
                  <c:v>-0.99936841339812665</c:v>
                </c:pt>
                <c:pt idx="1046">
                  <c:v>-1.17338315310014</c:v>
                </c:pt>
                <c:pt idx="1047">
                  <c:v>-1.2876489944343821</c:v>
                </c:pt>
                <c:pt idx="1048">
                  <c:v>0.21954626434003183</c:v>
                </c:pt>
                <c:pt idx="1049">
                  <c:v>-0.43465001972320244</c:v>
                </c:pt>
                <c:pt idx="1050">
                  <c:v>-0.50520577085548568</c:v>
                </c:pt>
                <c:pt idx="1051">
                  <c:v>-0.33656649313785142</c:v>
                </c:pt>
                <c:pt idx="1052">
                  <c:v>-0.3982943397197829</c:v>
                </c:pt>
                <c:pt idx="1053">
                  <c:v>-0.4770518240946251</c:v>
                </c:pt>
                <c:pt idx="1054">
                  <c:v>-0.49146846724905474</c:v>
                </c:pt>
                <c:pt idx="1055">
                  <c:v>-0.47962296435821206</c:v>
                </c:pt>
                <c:pt idx="1056">
                  <c:v>-0.47287872078038673</c:v>
                </c:pt>
                <c:pt idx="1057">
                  <c:v>-0.26728873359544136</c:v>
                </c:pt>
                <c:pt idx="1058">
                  <c:v>-0.24798480211774512</c:v>
                </c:pt>
                <c:pt idx="1059">
                  <c:v>-0.17387507348081233</c:v>
                </c:pt>
                <c:pt idx="1060">
                  <c:v>-4.0509684384864325E-2</c:v>
                </c:pt>
                <c:pt idx="1061">
                  <c:v>0.20076241316046156</c:v>
                </c:pt>
                <c:pt idx="1062">
                  <c:v>0.31903029573576186</c:v>
                </c:pt>
                <c:pt idx="1063">
                  <c:v>0.24378947331230555</c:v>
                </c:pt>
                <c:pt idx="1064">
                  <c:v>0.27653213661846071</c:v>
                </c:pt>
                <c:pt idx="1065">
                  <c:v>0.22374504545857771</c:v>
                </c:pt>
                <c:pt idx="1066">
                  <c:v>0.23631397914209157</c:v>
                </c:pt>
                <c:pt idx="1067">
                  <c:v>0.20008715975353197</c:v>
                </c:pt>
                <c:pt idx="1068">
                  <c:v>0.18678821408743856</c:v>
                </c:pt>
                <c:pt idx="1069">
                  <c:v>0.35162639428495773</c:v>
                </c:pt>
                <c:pt idx="1070">
                  <c:v>0.33791339693316375</c:v>
                </c:pt>
                <c:pt idx="1071">
                  <c:v>0.40464534455231876</c:v>
                </c:pt>
                <c:pt idx="1072">
                  <c:v>0.70589496108729288</c:v>
                </c:pt>
                <c:pt idx="1073">
                  <c:v>0.48926969564047901</c:v>
                </c:pt>
                <c:pt idx="1074">
                  <c:v>0.26809057706320777</c:v>
                </c:pt>
                <c:pt idx="1075">
                  <c:v>0.22834650283341423</c:v>
                </c:pt>
                <c:pt idx="1076">
                  <c:v>0.21053407346862935</c:v>
                </c:pt>
                <c:pt idx="1077">
                  <c:v>0.21633820711788804</c:v>
                </c:pt>
                <c:pt idx="1078">
                  <c:v>0.20029295868655195</c:v>
                </c:pt>
                <c:pt idx="1079">
                  <c:v>0.19534672548654636</c:v>
                </c:pt>
                <c:pt idx="1080">
                  <c:v>0.14171621303108761</c:v>
                </c:pt>
                <c:pt idx="1081">
                  <c:v>0.12304737580083758</c:v>
                </c:pt>
                <c:pt idx="1082">
                  <c:v>0.13754225131848757</c:v>
                </c:pt>
                <c:pt idx="1083">
                  <c:v>-0.60111380193746333</c:v>
                </c:pt>
                <c:pt idx="1084">
                  <c:v>-1.2421689611233131</c:v>
                </c:pt>
                <c:pt idx="1085">
                  <c:v>-1.284081181470107</c:v>
                </c:pt>
                <c:pt idx="1086">
                  <c:v>-1.1891193618212677</c:v>
                </c:pt>
                <c:pt idx="1087">
                  <c:v>-1.1493656094523486</c:v>
                </c:pt>
                <c:pt idx="1088">
                  <c:v>-1.1212839619358419</c:v>
                </c:pt>
                <c:pt idx="1089">
                  <c:v>-1.0891197822358956</c:v>
                </c:pt>
                <c:pt idx="1090">
                  <c:v>-1.072447436521019</c:v>
                </c:pt>
                <c:pt idx="1091">
                  <c:v>-1.048868867244068</c:v>
                </c:pt>
                <c:pt idx="1092">
                  <c:v>-1.0601334101521551</c:v>
                </c:pt>
                <c:pt idx="1093">
                  <c:v>-1.0422209216182918</c:v>
                </c:pt>
                <c:pt idx="1094">
                  <c:v>-1.0657608935352127</c:v>
                </c:pt>
                <c:pt idx="1095">
                  <c:v>-1.1042337725700393</c:v>
                </c:pt>
                <c:pt idx="1096">
                  <c:v>-0.68601164235367229</c:v>
                </c:pt>
                <c:pt idx="1097">
                  <c:v>-0.53074623602888571</c:v>
                </c:pt>
                <c:pt idx="1098">
                  <c:v>-0.73666199722069137</c:v>
                </c:pt>
                <c:pt idx="1099">
                  <c:v>-0.74154460868202388</c:v>
                </c:pt>
                <c:pt idx="1100">
                  <c:v>-0.76743305211813517</c:v>
                </c:pt>
                <c:pt idx="1101">
                  <c:v>-0.76612938630291483</c:v>
                </c:pt>
                <c:pt idx="1102">
                  <c:v>-0.79847586345362265</c:v>
                </c:pt>
                <c:pt idx="1103">
                  <c:v>-0.73477882087082103</c:v>
                </c:pt>
                <c:pt idx="1104">
                  <c:v>-0.74127935312739468</c:v>
                </c:pt>
                <c:pt idx="1105">
                  <c:v>-0.63386181507884698</c:v>
                </c:pt>
                <c:pt idx="1106">
                  <c:v>-0.6297066133889645</c:v>
                </c:pt>
                <c:pt idx="1107">
                  <c:v>-0.15424215848256936</c:v>
                </c:pt>
                <c:pt idx="1108">
                  <c:v>0.43917660439776246</c:v>
                </c:pt>
                <c:pt idx="1109">
                  <c:v>0.14983333161092621</c:v>
                </c:pt>
                <c:pt idx="1110">
                  <c:v>0.31905559875878714</c:v>
                </c:pt>
                <c:pt idx="1111">
                  <c:v>0.32436299987628953</c:v>
                </c:pt>
                <c:pt idx="1112">
                  <c:v>0.37482773879176817</c:v>
                </c:pt>
                <c:pt idx="1113">
                  <c:v>0.30785941709243286</c:v>
                </c:pt>
                <c:pt idx="1114">
                  <c:v>0.31393509017310045</c:v>
                </c:pt>
                <c:pt idx="1115">
                  <c:v>0.29862942572945411</c:v>
                </c:pt>
                <c:pt idx="1116">
                  <c:v>0.25153835605235014</c:v>
                </c:pt>
                <c:pt idx="1117">
                  <c:v>0.34438041714495177</c:v>
                </c:pt>
                <c:pt idx="1118">
                  <c:v>0.32849401304906573</c:v>
                </c:pt>
                <c:pt idx="1119">
                  <c:v>0.50815823574773678</c:v>
                </c:pt>
                <c:pt idx="1120">
                  <c:v>-0.97019929431523622</c:v>
                </c:pt>
                <c:pt idx="1121">
                  <c:v>-1.1408594022453711</c:v>
                </c:pt>
                <c:pt idx="1122">
                  <c:v>-1.099320493140997</c:v>
                </c:pt>
                <c:pt idx="1123">
                  <c:v>-1.1546275782052555</c:v>
                </c:pt>
                <c:pt idx="1124">
                  <c:v>-1.2359162112923414</c:v>
                </c:pt>
                <c:pt idx="1125">
                  <c:v>-1.2287902171116598</c:v>
                </c:pt>
                <c:pt idx="1126">
                  <c:v>-1.2362634564541009</c:v>
                </c:pt>
                <c:pt idx="1127">
                  <c:v>-1.2259110608103088</c:v>
                </c:pt>
                <c:pt idx="1128">
                  <c:v>-1.1659018766194886</c:v>
                </c:pt>
                <c:pt idx="1129">
                  <c:v>-1.2875897867226853</c:v>
                </c:pt>
                <c:pt idx="1130">
                  <c:v>-1.2872725669085416</c:v>
                </c:pt>
                <c:pt idx="1131">
                  <c:v>-1.2884740463091429</c:v>
                </c:pt>
                <c:pt idx="1132">
                  <c:v>-0.3561939995932939</c:v>
                </c:pt>
                <c:pt idx="1133">
                  <c:v>-1.1109041838801113</c:v>
                </c:pt>
                <c:pt idx="1134">
                  <c:v>-1.146667588854396</c:v>
                </c:pt>
                <c:pt idx="1135">
                  <c:v>-1.1319044875096809</c:v>
                </c:pt>
                <c:pt idx="1136">
                  <c:v>-1.0487786902459457</c:v>
                </c:pt>
                <c:pt idx="1137">
                  <c:v>-0.9325882620338688</c:v>
                </c:pt>
                <c:pt idx="1138">
                  <c:v>-0.8905851399803042</c:v>
                </c:pt>
                <c:pt idx="1139">
                  <c:v>-0.88978486323052008</c:v>
                </c:pt>
                <c:pt idx="1140">
                  <c:v>-0.93143303823929768</c:v>
                </c:pt>
                <c:pt idx="1141">
                  <c:v>0.13273525004100639</c:v>
                </c:pt>
                <c:pt idx="1142">
                  <c:v>7.2268541241337692E-2</c:v>
                </c:pt>
                <c:pt idx="1143">
                  <c:v>3.8304767968444675E-2</c:v>
                </c:pt>
                <c:pt idx="1144">
                  <c:v>-0.49478633853520304</c:v>
                </c:pt>
                <c:pt idx="1145">
                  <c:v>5.8366805443616609E-2</c:v>
                </c:pt>
                <c:pt idx="1146">
                  <c:v>-0.17728024082961646</c:v>
                </c:pt>
                <c:pt idx="1147">
                  <c:v>3.2722015426280893E-2</c:v>
                </c:pt>
                <c:pt idx="1148">
                  <c:v>4.2347993497440561E-2</c:v>
                </c:pt>
                <c:pt idx="1149">
                  <c:v>-3.590900374468825E-2</c:v>
                </c:pt>
                <c:pt idx="1150">
                  <c:v>-5.0930583054083434E-2</c:v>
                </c:pt>
                <c:pt idx="1151">
                  <c:v>-2.8800363647940086E-2</c:v>
                </c:pt>
                <c:pt idx="1152">
                  <c:v>-1.840905289906003E-2</c:v>
                </c:pt>
                <c:pt idx="1153">
                  <c:v>-0.13417985878885433</c:v>
                </c:pt>
                <c:pt idx="1154">
                  <c:v>-0.11660741448574452</c:v>
                </c:pt>
                <c:pt idx="1155">
                  <c:v>0.23392638648146385</c:v>
                </c:pt>
                <c:pt idx="1156">
                  <c:v>-3.7476018901001162E-2</c:v>
                </c:pt>
                <c:pt idx="1157">
                  <c:v>0.14350410382787565</c:v>
                </c:pt>
                <c:pt idx="1158">
                  <c:v>0.21007537690671046</c:v>
                </c:pt>
                <c:pt idx="1159">
                  <c:v>2.6721626018976152E-2</c:v>
                </c:pt>
                <c:pt idx="1160">
                  <c:v>6.6826798133293508E-2</c:v>
                </c:pt>
                <c:pt idx="1161">
                  <c:v>-3.795083341941119E-3</c:v>
                </c:pt>
                <c:pt idx="1162">
                  <c:v>4.0342743734312903E-3</c:v>
                </c:pt>
                <c:pt idx="1163">
                  <c:v>-3.0701416401999471E-2</c:v>
                </c:pt>
                <c:pt idx="1164">
                  <c:v>-8.9174364952619434E-3</c:v>
                </c:pt>
                <c:pt idx="1165">
                  <c:v>1.4692416860441759E-3</c:v>
                </c:pt>
                <c:pt idx="1166">
                  <c:v>-3.4195579533887188E-3</c:v>
                </c:pt>
                <c:pt idx="1167">
                  <c:v>-0.61084439658556544</c:v>
                </c:pt>
                <c:pt idx="1168">
                  <c:v>0.69384254657831357</c:v>
                </c:pt>
                <c:pt idx="1169">
                  <c:v>0.71017898343610408</c:v>
                </c:pt>
                <c:pt idx="1170">
                  <c:v>0.70199489773700874</c:v>
                </c:pt>
                <c:pt idx="1171">
                  <c:v>0.71079144354376744</c:v>
                </c:pt>
                <c:pt idx="1172">
                  <c:v>0.70688689480954459</c:v>
                </c:pt>
                <c:pt idx="1173">
                  <c:v>0.70530514384807796</c:v>
                </c:pt>
                <c:pt idx="1174">
                  <c:v>0.70443427309059192</c:v>
                </c:pt>
                <c:pt idx="1175">
                  <c:v>0.69582547784806215</c:v>
                </c:pt>
                <c:pt idx="1176">
                  <c:v>0.7098354059287173</c:v>
                </c:pt>
                <c:pt idx="1177">
                  <c:v>0.69583294759407832</c:v>
                </c:pt>
                <c:pt idx="1178">
                  <c:v>0.69454454759582207</c:v>
                </c:pt>
                <c:pt idx="1179">
                  <c:v>-2.1144136959971693E-2</c:v>
                </c:pt>
                <c:pt idx="1180">
                  <c:v>-0.43405027554604325</c:v>
                </c:pt>
                <c:pt idx="1181">
                  <c:v>-0.34731559173613635</c:v>
                </c:pt>
                <c:pt idx="1182">
                  <c:v>-0.36955414953359061</c:v>
                </c:pt>
                <c:pt idx="1183">
                  <c:v>-0.17687939302427497</c:v>
                </c:pt>
                <c:pt idx="1184">
                  <c:v>-0.21315808984036561</c:v>
                </c:pt>
                <c:pt idx="1185">
                  <c:v>-0.1726885922593982</c:v>
                </c:pt>
                <c:pt idx="1186">
                  <c:v>-0.14127528841194176</c:v>
                </c:pt>
                <c:pt idx="1187">
                  <c:v>-0.20942158241894959</c:v>
                </c:pt>
                <c:pt idx="1188">
                  <c:v>-0.13445359349476557</c:v>
                </c:pt>
                <c:pt idx="1189">
                  <c:v>-0.59374904600626244</c:v>
                </c:pt>
                <c:pt idx="1190">
                  <c:v>-0.69116408958445885</c:v>
                </c:pt>
                <c:pt idx="1191">
                  <c:v>-0.89404825260862908</c:v>
                </c:pt>
                <c:pt idx="1192">
                  <c:v>6.6646085775914243E-2</c:v>
                </c:pt>
                <c:pt idx="1193">
                  <c:v>0.23100627073181518</c:v>
                </c:pt>
                <c:pt idx="1194">
                  <c:v>7.2311212829583582E-2</c:v>
                </c:pt>
                <c:pt idx="1195">
                  <c:v>0.11610754949454744</c:v>
                </c:pt>
                <c:pt idx="1196">
                  <c:v>8.2272708599861799E-2</c:v>
                </c:pt>
                <c:pt idx="1197">
                  <c:v>7.5712585040313807E-2</c:v>
                </c:pt>
                <c:pt idx="1198">
                  <c:v>6.0442328304092685E-2</c:v>
                </c:pt>
                <c:pt idx="1199">
                  <c:v>2.6589214184615795E-2</c:v>
                </c:pt>
                <c:pt idx="1200">
                  <c:v>3.540991529241172E-2</c:v>
                </c:pt>
                <c:pt idx="1201">
                  <c:v>0.10730260654499069</c:v>
                </c:pt>
                <c:pt idx="1202">
                  <c:v>0.13637213348383403</c:v>
                </c:pt>
                <c:pt idx="1203">
                  <c:v>-5.7600141113869352E-2</c:v>
                </c:pt>
                <c:pt idx="1204">
                  <c:v>-0.99073024114702868</c:v>
                </c:pt>
                <c:pt idx="1205">
                  <c:v>-0.46940761168969808</c:v>
                </c:pt>
                <c:pt idx="1206">
                  <c:v>-0.89837128625014562</c:v>
                </c:pt>
                <c:pt idx="1207">
                  <c:v>-0.68184689326501413</c:v>
                </c:pt>
                <c:pt idx="1208">
                  <c:v>-0.81946097119645245</c:v>
                </c:pt>
                <c:pt idx="1209">
                  <c:v>-0.46814029169298277</c:v>
                </c:pt>
                <c:pt idx="1210">
                  <c:v>-0.69480048695808083</c:v>
                </c:pt>
                <c:pt idx="1211">
                  <c:v>-0.49721904005540229</c:v>
                </c:pt>
                <c:pt idx="1212">
                  <c:v>-0.68781407908636982</c:v>
                </c:pt>
                <c:pt idx="1213">
                  <c:v>-0.46521535292862226</c:v>
                </c:pt>
                <c:pt idx="1214">
                  <c:v>-0.62743149618348204</c:v>
                </c:pt>
                <c:pt idx="1215">
                  <c:v>-0.31442860986645638</c:v>
                </c:pt>
                <c:pt idx="1216">
                  <c:v>-1.1035056000033254</c:v>
                </c:pt>
                <c:pt idx="1217">
                  <c:v>-0.22337868965821484</c:v>
                </c:pt>
                <c:pt idx="1218">
                  <c:v>-0.48021022334091434</c:v>
                </c:pt>
                <c:pt idx="1219">
                  <c:v>-0.49377998201207707</c:v>
                </c:pt>
                <c:pt idx="1220">
                  <c:v>-0.5396066835182487</c:v>
                </c:pt>
                <c:pt idx="1221">
                  <c:v>-0.38386473535128091</c:v>
                </c:pt>
                <c:pt idx="1222">
                  <c:v>-0.41829705374637693</c:v>
                </c:pt>
                <c:pt idx="1223">
                  <c:v>-0.425856044242303</c:v>
                </c:pt>
                <c:pt idx="1224">
                  <c:v>-0.44913326441428936</c:v>
                </c:pt>
                <c:pt idx="1225">
                  <c:v>9.1931032918746602E-2</c:v>
                </c:pt>
                <c:pt idx="1226">
                  <c:v>0.12488947679835871</c:v>
                </c:pt>
                <c:pt idx="1227">
                  <c:v>-0.68303273456503732</c:v>
                </c:pt>
                <c:pt idx="1228">
                  <c:v>-1.1514705698358425</c:v>
                </c:pt>
                <c:pt idx="1229">
                  <c:v>-0.25974924793110071</c:v>
                </c:pt>
                <c:pt idx="1230">
                  <c:v>2.6992803714800895E-2</c:v>
                </c:pt>
                <c:pt idx="1231">
                  <c:v>0.13285512858668141</c:v>
                </c:pt>
                <c:pt idx="1232">
                  <c:v>0.11906676182527121</c:v>
                </c:pt>
                <c:pt idx="1233">
                  <c:v>0.21673843647788521</c:v>
                </c:pt>
                <c:pt idx="1234">
                  <c:v>0.22589832993395226</c:v>
                </c:pt>
                <c:pt idx="1235">
                  <c:v>0.26106554697543255</c:v>
                </c:pt>
                <c:pt idx="1236">
                  <c:v>0.25534935592695723</c:v>
                </c:pt>
                <c:pt idx="1237">
                  <c:v>-9.0256168306820372E-2</c:v>
                </c:pt>
                <c:pt idx="1238">
                  <c:v>-0.11873740756657861</c:v>
                </c:pt>
                <c:pt idx="1239">
                  <c:v>0.58525437050233431</c:v>
                </c:pt>
                <c:pt idx="1240">
                  <c:v>0.63574896722059671</c:v>
                </c:pt>
                <c:pt idx="1241">
                  <c:v>-0.21992381480607098</c:v>
                </c:pt>
                <c:pt idx="1242">
                  <c:v>-0.33127602411368673</c:v>
                </c:pt>
                <c:pt idx="1243">
                  <c:v>-0.39179652617989069</c:v>
                </c:pt>
                <c:pt idx="1244">
                  <c:v>-0.41778971215534716</c:v>
                </c:pt>
                <c:pt idx="1245">
                  <c:v>-0.49770052983670765</c:v>
                </c:pt>
                <c:pt idx="1246">
                  <c:v>-0.51755259998851799</c:v>
                </c:pt>
                <c:pt idx="1247">
                  <c:v>-0.50445480765150896</c:v>
                </c:pt>
                <c:pt idx="1248">
                  <c:v>-0.50360390462118099</c:v>
                </c:pt>
                <c:pt idx="1249">
                  <c:v>-0.29330652620349495</c:v>
                </c:pt>
                <c:pt idx="1250">
                  <c:v>-0.29262175126912399</c:v>
                </c:pt>
                <c:pt idx="1251">
                  <c:v>-4.9343263515397473E-2</c:v>
                </c:pt>
                <c:pt idx="1252">
                  <c:v>-1.0757264049327266</c:v>
                </c:pt>
                <c:pt idx="1253">
                  <c:v>-0.98040683888565794</c:v>
                </c:pt>
                <c:pt idx="1254">
                  <c:v>-1.1576120264330139</c:v>
                </c:pt>
                <c:pt idx="1255">
                  <c:v>-1.2326635171902875</c:v>
                </c:pt>
                <c:pt idx="1256">
                  <c:v>-1.1509549376578669</c:v>
                </c:pt>
                <c:pt idx="1257">
                  <c:v>-1.1420651020773587</c:v>
                </c:pt>
                <c:pt idx="1258">
                  <c:v>-1.1496170464864646</c:v>
                </c:pt>
                <c:pt idx="1259">
                  <c:v>-1.1067935379303362</c:v>
                </c:pt>
                <c:pt idx="1260">
                  <c:v>-1.2149166149389905</c:v>
                </c:pt>
                <c:pt idx="1261">
                  <c:v>-1.1139877291536691</c:v>
                </c:pt>
                <c:pt idx="1262">
                  <c:v>-1.1296710167354178</c:v>
                </c:pt>
                <c:pt idx="1263">
                  <c:v>-0.9682615326621955</c:v>
                </c:pt>
                <c:pt idx="1264">
                  <c:v>-0.62810787572093107</c:v>
                </c:pt>
                <c:pt idx="1265">
                  <c:v>-1.04219079204528</c:v>
                </c:pt>
                <c:pt idx="1266">
                  <c:v>-0.94702012353221887</c:v>
                </c:pt>
                <c:pt idx="1267">
                  <c:v>-1.0731216222611939</c:v>
                </c:pt>
                <c:pt idx="1268">
                  <c:v>-1.1296618327906298</c:v>
                </c:pt>
                <c:pt idx="1269">
                  <c:v>-1.1051626425543644</c:v>
                </c:pt>
                <c:pt idx="1270">
                  <c:v>-1.1240529715977656</c:v>
                </c:pt>
                <c:pt idx="1271">
                  <c:v>-1.1179905729914621</c:v>
                </c:pt>
                <c:pt idx="1272">
                  <c:v>-1.0655184739302848</c:v>
                </c:pt>
                <c:pt idx="1273">
                  <c:v>-1.0201802831635085</c:v>
                </c:pt>
                <c:pt idx="1274">
                  <c:v>-1.0210452246458106</c:v>
                </c:pt>
                <c:pt idx="1275">
                  <c:v>-1.1912723093485853</c:v>
                </c:pt>
                <c:pt idx="1276">
                  <c:v>-0.47717520763628452</c:v>
                </c:pt>
                <c:pt idx="1277">
                  <c:v>4.7831508173780235E-2</c:v>
                </c:pt>
                <c:pt idx="1278">
                  <c:v>0.15962944276856139</c:v>
                </c:pt>
                <c:pt idx="1279">
                  <c:v>0.25967492135611542</c:v>
                </c:pt>
                <c:pt idx="1280">
                  <c:v>0.29580553517619762</c:v>
                </c:pt>
                <c:pt idx="1281">
                  <c:v>0.31707362244102716</c:v>
                </c:pt>
                <c:pt idx="1282">
                  <c:v>0.33033787309338764</c:v>
                </c:pt>
                <c:pt idx="1283">
                  <c:v>0.34261135667499615</c:v>
                </c:pt>
                <c:pt idx="1284">
                  <c:v>0.31693915643355158</c:v>
                </c:pt>
                <c:pt idx="1285">
                  <c:v>0.52563570838809071</c:v>
                </c:pt>
                <c:pt idx="1286">
                  <c:v>0.47971582603046231</c:v>
                </c:pt>
                <c:pt idx="1287">
                  <c:v>0.52615488389457776</c:v>
                </c:pt>
                <c:pt idx="1288">
                  <c:v>0.17677956509090809</c:v>
                </c:pt>
                <c:pt idx="1289">
                  <c:v>0.28160514469889814</c:v>
                </c:pt>
                <c:pt idx="1290">
                  <c:v>0.16874262514296484</c:v>
                </c:pt>
                <c:pt idx="1291">
                  <c:v>9.4570682709780807E-2</c:v>
                </c:pt>
                <c:pt idx="1292">
                  <c:v>6.6208637395698433E-2</c:v>
                </c:pt>
                <c:pt idx="1293">
                  <c:v>-2.7930722953509901E-2</c:v>
                </c:pt>
                <c:pt idx="1294">
                  <c:v>-3.8932670450231577E-2</c:v>
                </c:pt>
                <c:pt idx="1295">
                  <c:v>-7.326812260266935E-3</c:v>
                </c:pt>
                <c:pt idx="1296">
                  <c:v>1.9548276228434081E-2</c:v>
                </c:pt>
                <c:pt idx="1297">
                  <c:v>-0.14987784571142512</c:v>
                </c:pt>
                <c:pt idx="1298">
                  <c:v>-0.13491029705095917</c:v>
                </c:pt>
                <c:pt idx="1299">
                  <c:v>0.13237724336505335</c:v>
                </c:pt>
                <c:pt idx="1300">
                  <c:v>-0.4405183967184686</c:v>
                </c:pt>
                <c:pt idx="1301">
                  <c:v>-1.0236859634780668</c:v>
                </c:pt>
                <c:pt idx="1302">
                  <c:v>-1.0300810385115529</c:v>
                </c:pt>
                <c:pt idx="1303">
                  <c:v>-1.1382588257110875</c:v>
                </c:pt>
                <c:pt idx="1304">
                  <c:v>-1.1315569309715612</c:v>
                </c:pt>
                <c:pt idx="1305">
                  <c:v>-1.1732045667802178</c:v>
                </c:pt>
                <c:pt idx="1306">
                  <c:v>-1.1692509400083781</c:v>
                </c:pt>
                <c:pt idx="1307">
                  <c:v>-1.194879418976172</c:v>
                </c:pt>
                <c:pt idx="1308">
                  <c:v>-1.16681140733503</c:v>
                </c:pt>
                <c:pt idx="1309">
                  <c:v>-1.2169530322600939</c:v>
                </c:pt>
                <c:pt idx="1310">
                  <c:v>-1.2337161234128671</c:v>
                </c:pt>
                <c:pt idx="1311">
                  <c:v>-1.2713038830137375</c:v>
                </c:pt>
                <c:pt idx="1312">
                  <c:v>-7.8890261549324658E-2</c:v>
                </c:pt>
                <c:pt idx="1313">
                  <c:v>0.27584919802055802</c:v>
                </c:pt>
                <c:pt idx="1314">
                  <c:v>0.27023691506272879</c:v>
                </c:pt>
                <c:pt idx="1315">
                  <c:v>0.23086628521059444</c:v>
                </c:pt>
                <c:pt idx="1316">
                  <c:v>0.24888963473571796</c:v>
                </c:pt>
                <c:pt idx="1317">
                  <c:v>0.30604569453636749</c:v>
                </c:pt>
                <c:pt idx="1318">
                  <c:v>0.30942228205828087</c:v>
                </c:pt>
                <c:pt idx="1319">
                  <c:v>0.33846617131679163</c:v>
                </c:pt>
                <c:pt idx="1320">
                  <c:v>0.31733198232192378</c:v>
                </c:pt>
                <c:pt idx="1321">
                  <c:v>0.33422286304955612</c:v>
                </c:pt>
                <c:pt idx="1322">
                  <c:v>0.34763510492272037</c:v>
                </c:pt>
                <c:pt idx="1323">
                  <c:v>0.51428188024805532</c:v>
                </c:pt>
                <c:pt idx="1324">
                  <c:v>0.67904589018774164</c:v>
                </c:pt>
                <c:pt idx="1325">
                  <c:v>0.70623320991227168</c:v>
                </c:pt>
                <c:pt idx="1326">
                  <c:v>0.70946795506549432</c:v>
                </c:pt>
                <c:pt idx="1327">
                  <c:v>0.67621071861557902</c:v>
                </c:pt>
                <c:pt idx="1328">
                  <c:v>0.65938157629905225</c:v>
                </c:pt>
                <c:pt idx="1329">
                  <c:v>0.62843513949009466</c:v>
                </c:pt>
                <c:pt idx="1330">
                  <c:v>0.60643045250223815</c:v>
                </c:pt>
                <c:pt idx="1331">
                  <c:v>0.65243612478067337</c:v>
                </c:pt>
                <c:pt idx="1332">
                  <c:v>0.65889482673545618</c:v>
                </c:pt>
                <c:pt idx="1333">
                  <c:v>0.70991232204981269</c:v>
                </c:pt>
                <c:pt idx="1334">
                  <c:v>0.71071603008906914</c:v>
                </c:pt>
                <c:pt idx="1335">
                  <c:v>0.42771355033281327</c:v>
                </c:pt>
                <c:pt idx="1336">
                  <c:v>0.70898979405748652</c:v>
                </c:pt>
                <c:pt idx="1337">
                  <c:v>0.12519479090570779</c:v>
                </c:pt>
                <c:pt idx="1338">
                  <c:v>-0.11599636268458893</c:v>
                </c:pt>
                <c:pt idx="1339">
                  <c:v>0.11196965984900531</c:v>
                </c:pt>
                <c:pt idx="1340">
                  <c:v>0.11773944521614405</c:v>
                </c:pt>
                <c:pt idx="1341">
                  <c:v>3.6358284030752475E-2</c:v>
                </c:pt>
                <c:pt idx="1342">
                  <c:v>3.1909985823202813E-2</c:v>
                </c:pt>
                <c:pt idx="1343">
                  <c:v>1.743734092921273E-2</c:v>
                </c:pt>
                <c:pt idx="1344">
                  <c:v>-9.3745033795453181E-3</c:v>
                </c:pt>
                <c:pt idx="1345">
                  <c:v>0.16342356034890732</c:v>
                </c:pt>
                <c:pt idx="1346">
                  <c:v>0.18723080023469069</c:v>
                </c:pt>
                <c:pt idx="1347">
                  <c:v>-3.2749092825880455E-2</c:v>
                </c:pt>
                <c:pt idx="1348">
                  <c:v>0.70858067531806168</c:v>
                </c:pt>
                <c:pt idx="1349">
                  <c:v>0.52492387662251061</c:v>
                </c:pt>
                <c:pt idx="1350">
                  <c:v>0.40927959902091521</c:v>
                </c:pt>
                <c:pt idx="1351">
                  <c:v>0.53295335910888753</c:v>
                </c:pt>
                <c:pt idx="1352">
                  <c:v>0.43155711053921869</c:v>
                </c:pt>
                <c:pt idx="1353">
                  <c:v>0.4238355369024645</c:v>
                </c:pt>
                <c:pt idx="1354">
                  <c:v>0.41111359895167848</c:v>
                </c:pt>
                <c:pt idx="1355">
                  <c:v>0.42596714819808507</c:v>
                </c:pt>
                <c:pt idx="1356">
                  <c:v>0.52186545993090472</c:v>
                </c:pt>
                <c:pt idx="1357">
                  <c:v>0.31824025331086275</c:v>
                </c:pt>
                <c:pt idx="1358">
                  <c:v>0.20071748217619428</c:v>
                </c:pt>
                <c:pt idx="1359">
                  <c:v>0.22230490125412466</c:v>
                </c:pt>
                <c:pt idx="1360">
                  <c:v>0.47801795025940969</c:v>
                </c:pt>
                <c:pt idx="1361">
                  <c:v>1.2392342666380451E-2</c:v>
                </c:pt>
                <c:pt idx="1362">
                  <c:v>-0.16440395122721044</c:v>
                </c:pt>
                <c:pt idx="1363">
                  <c:v>-9.446878231740255E-2</c:v>
                </c:pt>
                <c:pt idx="1364">
                  <c:v>-0.15904331161434337</c:v>
                </c:pt>
                <c:pt idx="1365">
                  <c:v>-6.7259539774775945E-2</c:v>
                </c:pt>
                <c:pt idx="1366">
                  <c:v>-8.9844763278544432E-2</c:v>
                </c:pt>
                <c:pt idx="1367">
                  <c:v>-8.6888086060954273E-2</c:v>
                </c:pt>
                <c:pt idx="1368">
                  <c:v>-8.0450814073817128E-2</c:v>
                </c:pt>
                <c:pt idx="1369">
                  <c:v>-0.44554161247443735</c:v>
                </c:pt>
                <c:pt idx="1370">
                  <c:v>-0.37778786080300314</c:v>
                </c:pt>
                <c:pt idx="1371">
                  <c:v>-0.53282679250437071</c:v>
                </c:pt>
                <c:pt idx="1372">
                  <c:v>-0.71211368556317667</c:v>
                </c:pt>
                <c:pt idx="1373">
                  <c:v>-0.2232450144749408</c:v>
                </c:pt>
                <c:pt idx="1374">
                  <c:v>1.5078857876585527E-2</c:v>
                </c:pt>
                <c:pt idx="1375">
                  <c:v>0.13741658158043274</c:v>
                </c:pt>
                <c:pt idx="1376">
                  <c:v>0.11692497178616323</c:v>
                </c:pt>
                <c:pt idx="1377">
                  <c:v>0.15713350674055471</c:v>
                </c:pt>
                <c:pt idx="1378">
                  <c:v>0.16963306549288315</c:v>
                </c:pt>
                <c:pt idx="1379">
                  <c:v>0.16416841884014105</c:v>
                </c:pt>
                <c:pt idx="1380">
                  <c:v>0.16492704534493546</c:v>
                </c:pt>
                <c:pt idx="1381">
                  <c:v>7.9051476264051512E-3</c:v>
                </c:pt>
                <c:pt idx="1382">
                  <c:v>1.3958764673647761E-3</c:v>
                </c:pt>
                <c:pt idx="1383">
                  <c:v>-5.6293354273056873E-2</c:v>
                </c:pt>
                <c:pt idx="1384">
                  <c:v>0.52248836697057954</c:v>
                </c:pt>
                <c:pt idx="1385">
                  <c:v>0.68449625876242082</c:v>
                </c:pt>
                <c:pt idx="1386">
                  <c:v>0.67355812541388427</c:v>
                </c:pt>
                <c:pt idx="1387">
                  <c:v>0.63930451393203325</c:v>
                </c:pt>
                <c:pt idx="1388">
                  <c:v>0.6297780885852915</c:v>
                </c:pt>
                <c:pt idx="1389">
                  <c:v>0.596219748579498</c:v>
                </c:pt>
                <c:pt idx="1390">
                  <c:v>0.58300606955373424</c:v>
                </c:pt>
                <c:pt idx="1391">
                  <c:v>0.60070569025330345</c:v>
                </c:pt>
                <c:pt idx="1392">
                  <c:v>0.57739054270413659</c:v>
                </c:pt>
                <c:pt idx="1393">
                  <c:v>0.65598413917786713</c:v>
                </c:pt>
                <c:pt idx="1394">
                  <c:v>0.66699263299483502</c:v>
                </c:pt>
                <c:pt idx="1395">
                  <c:v>0.68198686080740178</c:v>
                </c:pt>
                <c:pt idx="1396">
                  <c:v>-0.45054466275621824</c:v>
                </c:pt>
                <c:pt idx="1397">
                  <c:v>-1.2827893040678415</c:v>
                </c:pt>
                <c:pt idx="1398">
                  <c:v>-1.1742428958740907</c:v>
                </c:pt>
                <c:pt idx="1399">
                  <c:v>-1.2577495087483845</c:v>
                </c:pt>
                <c:pt idx="1400">
                  <c:v>-1.2384552428805771</c:v>
                </c:pt>
                <c:pt idx="1401">
                  <c:v>-1.1770448837259009</c:v>
                </c:pt>
                <c:pt idx="1402">
                  <c:v>-1.1936997526779074</c:v>
                </c:pt>
                <c:pt idx="1403">
                  <c:v>-1.17534111463707</c:v>
                </c:pt>
                <c:pt idx="1404">
                  <c:v>-1.2139347274061896</c:v>
                </c:pt>
                <c:pt idx="1405">
                  <c:v>-1.2250643718040388</c:v>
                </c:pt>
                <c:pt idx="1406">
                  <c:v>-1.2154352471164036</c:v>
                </c:pt>
                <c:pt idx="1407">
                  <c:v>-0.98304712506560743</c:v>
                </c:pt>
                <c:pt idx="1408">
                  <c:v>-0.38540119080220542</c:v>
                </c:pt>
                <c:pt idx="1409">
                  <c:v>0.30332303833826607</c:v>
                </c:pt>
                <c:pt idx="1410">
                  <c:v>0.3176361993899503</c:v>
                </c:pt>
                <c:pt idx="1411">
                  <c:v>0.1706690071211665</c:v>
                </c:pt>
                <c:pt idx="1412">
                  <c:v>0.15130509155913624</c:v>
                </c:pt>
                <c:pt idx="1413">
                  <c:v>0.24935489012449713</c:v>
                </c:pt>
                <c:pt idx="1414">
                  <c:v>0.22930376667158286</c:v>
                </c:pt>
                <c:pt idx="1415">
                  <c:v>0.22102969091871078</c:v>
                </c:pt>
                <c:pt idx="1416">
                  <c:v>0.20705649253436492</c:v>
                </c:pt>
                <c:pt idx="1417">
                  <c:v>0.26429552559496278</c:v>
                </c:pt>
                <c:pt idx="1418">
                  <c:v>0.28061146293354305</c:v>
                </c:pt>
                <c:pt idx="1419">
                  <c:v>-0.37060138276865023</c:v>
                </c:pt>
                <c:pt idx="1420">
                  <c:v>-1.1056126244708544</c:v>
                </c:pt>
                <c:pt idx="1421">
                  <c:v>-1.2774434717348344</c:v>
                </c:pt>
                <c:pt idx="1422">
                  <c:v>-1.2143272391441189</c:v>
                </c:pt>
                <c:pt idx="1423">
                  <c:v>-1.0871590656052117</c:v>
                </c:pt>
                <c:pt idx="1424">
                  <c:v>-1.0746236915239358</c:v>
                </c:pt>
                <c:pt idx="1425">
                  <c:v>-1.0492996045794869</c:v>
                </c:pt>
                <c:pt idx="1426">
                  <c:v>-1.0323901910882221</c:v>
                </c:pt>
                <c:pt idx="1427">
                  <c:v>-0.97659830622913479</c:v>
                </c:pt>
                <c:pt idx="1428">
                  <c:v>-0.93625050909261254</c:v>
                </c:pt>
                <c:pt idx="1429">
                  <c:v>-0.72588157584391322</c:v>
                </c:pt>
                <c:pt idx="1430">
                  <c:v>-0.72491370831462221</c:v>
                </c:pt>
                <c:pt idx="1431">
                  <c:v>-8.1457612161909831E-2</c:v>
                </c:pt>
                <c:pt idx="1432">
                  <c:v>-0.96993023850157911</c:v>
                </c:pt>
                <c:pt idx="1433">
                  <c:v>-1.2270314152283808</c:v>
                </c:pt>
                <c:pt idx="1434">
                  <c:v>-1.2187427102258881</c:v>
                </c:pt>
                <c:pt idx="1435">
                  <c:v>-1.2612402954740032</c:v>
                </c:pt>
                <c:pt idx="1436">
                  <c:v>-1.286300716154964</c:v>
                </c:pt>
                <c:pt idx="1437">
                  <c:v>-1.2883536253203804</c:v>
                </c:pt>
                <c:pt idx="1438">
                  <c:v>-1.2865674449419777</c:v>
                </c:pt>
                <c:pt idx="1439">
                  <c:v>-1.2891805516205159</c:v>
                </c:pt>
                <c:pt idx="1440">
                  <c:v>-1.2838153505299816</c:v>
                </c:pt>
                <c:pt idx="1441">
                  <c:v>-1.2597549979518776</c:v>
                </c:pt>
                <c:pt idx="1442">
                  <c:v>-1.256179143203946</c:v>
                </c:pt>
                <c:pt idx="1443">
                  <c:v>-1.1734292448923711</c:v>
                </c:pt>
                <c:pt idx="1444">
                  <c:v>-0.4027195988710246</c:v>
                </c:pt>
                <c:pt idx="1445">
                  <c:v>-1.1279892071245408</c:v>
                </c:pt>
                <c:pt idx="1446">
                  <c:v>-1.0374966748846295</c:v>
                </c:pt>
                <c:pt idx="1447">
                  <c:v>-0.90976367701973837</c:v>
                </c:pt>
                <c:pt idx="1448">
                  <c:v>-0.94223107604437173</c:v>
                </c:pt>
                <c:pt idx="1449">
                  <c:v>-0.83337879706757012</c:v>
                </c:pt>
                <c:pt idx="1450">
                  <c:v>-0.90879706433534446</c:v>
                </c:pt>
                <c:pt idx="1451">
                  <c:v>-0.84567376612574341</c:v>
                </c:pt>
                <c:pt idx="1452">
                  <c:v>-0.98234749445067338</c:v>
                </c:pt>
                <c:pt idx="1453">
                  <c:v>-0.38372405523397651</c:v>
                </c:pt>
                <c:pt idx="1454">
                  <c:v>-0.74814277899879034</c:v>
                </c:pt>
                <c:pt idx="1455">
                  <c:v>-0.29042596301552775</c:v>
                </c:pt>
                <c:pt idx="1456">
                  <c:v>-0.86274483690575621</c:v>
                </c:pt>
                <c:pt idx="1457">
                  <c:v>-0.32806809467577414</c:v>
                </c:pt>
                <c:pt idx="1458">
                  <c:v>-0.50970968652039816</c:v>
                </c:pt>
                <c:pt idx="1459">
                  <c:v>-0.39039185329403669</c:v>
                </c:pt>
                <c:pt idx="1460">
                  <c:v>-0.39780094234601882</c:v>
                </c:pt>
                <c:pt idx="1461">
                  <c:v>-0.29137854018073123</c:v>
                </c:pt>
                <c:pt idx="1462">
                  <c:v>-0.30750925668916745</c:v>
                </c:pt>
                <c:pt idx="1463">
                  <c:v>-0.25226856327064806</c:v>
                </c:pt>
                <c:pt idx="1464">
                  <c:v>-0.25255854126256266</c:v>
                </c:pt>
                <c:pt idx="1465">
                  <c:v>1.5511192662631623E-2</c:v>
                </c:pt>
                <c:pt idx="1466">
                  <c:v>3.2876094345901885E-2</c:v>
                </c:pt>
                <c:pt idx="1467">
                  <c:v>0.40231436989089536</c:v>
                </c:pt>
                <c:pt idx="1468">
                  <c:v>0.16760096610276198</c:v>
                </c:pt>
                <c:pt idx="1469">
                  <c:v>0.42060274461909891</c:v>
                </c:pt>
                <c:pt idx="1470">
                  <c:v>0.48516777997059873</c:v>
                </c:pt>
                <c:pt idx="1471">
                  <c:v>0.64626190507644998</c:v>
                </c:pt>
                <c:pt idx="1472">
                  <c:v>0.64101525284346983</c:v>
                </c:pt>
                <c:pt idx="1473">
                  <c:v>0.64606099000661299</c:v>
                </c:pt>
                <c:pt idx="1474">
                  <c:v>0.65550870024141306</c:v>
                </c:pt>
                <c:pt idx="1475">
                  <c:v>0.63042504940763155</c:v>
                </c:pt>
                <c:pt idx="1476">
                  <c:v>0.63763527612397697</c:v>
                </c:pt>
                <c:pt idx="1477">
                  <c:v>0.56813493430203477</c:v>
                </c:pt>
                <c:pt idx="1478">
                  <c:v>0.56389379129014294</c:v>
                </c:pt>
                <c:pt idx="1479">
                  <c:v>0.45976546680830882</c:v>
                </c:pt>
                <c:pt idx="1480">
                  <c:v>0.62748115155883522</c:v>
                </c:pt>
                <c:pt idx="1481">
                  <c:v>0.19920450445992255</c:v>
                </c:pt>
                <c:pt idx="1482">
                  <c:v>0.54873613788815989</c:v>
                </c:pt>
                <c:pt idx="1483">
                  <c:v>0.60229827281927317</c:v>
                </c:pt>
                <c:pt idx="1484">
                  <c:v>0.59452070777890187</c:v>
                </c:pt>
                <c:pt idx="1485">
                  <c:v>0.62031280253004839</c:v>
                </c:pt>
                <c:pt idx="1486">
                  <c:v>0.61876461551812767</c:v>
                </c:pt>
                <c:pt idx="1487">
                  <c:v>0.61266809017673163</c:v>
                </c:pt>
                <c:pt idx="1488">
                  <c:v>0.62734866216021379</c:v>
                </c:pt>
                <c:pt idx="1489">
                  <c:v>0.59830109999893732</c:v>
                </c:pt>
                <c:pt idx="1490">
                  <c:v>0.59211846217337327</c:v>
                </c:pt>
                <c:pt idx="1491">
                  <c:v>0.70907104589685033</c:v>
                </c:pt>
                <c:pt idx="1492">
                  <c:v>0.69598773543832992</c:v>
                </c:pt>
                <c:pt idx="1493">
                  <c:v>5.8402318085313598E-2</c:v>
                </c:pt>
                <c:pt idx="1494">
                  <c:v>0.13201061154019966</c:v>
                </c:pt>
                <c:pt idx="1495">
                  <c:v>-0.1415122461544534</c:v>
                </c:pt>
                <c:pt idx="1496">
                  <c:v>-1.3397002628922461E-2</c:v>
                </c:pt>
                <c:pt idx="1497">
                  <c:v>-0.14314017729678102</c:v>
                </c:pt>
                <c:pt idx="1498">
                  <c:v>-0.12743703589907773</c:v>
                </c:pt>
                <c:pt idx="1499">
                  <c:v>-0.11553867984141536</c:v>
                </c:pt>
                <c:pt idx="1500">
                  <c:v>-0.19570497086615671</c:v>
                </c:pt>
                <c:pt idx="1501">
                  <c:v>-5.4024000720220622E-2</c:v>
                </c:pt>
                <c:pt idx="1502">
                  <c:v>-6.35522182559701E-2</c:v>
                </c:pt>
                <c:pt idx="1503">
                  <c:v>0.28501802801294601</c:v>
                </c:pt>
                <c:pt idx="1504">
                  <c:v>-1.2243299278074213</c:v>
                </c:pt>
                <c:pt idx="1505">
                  <c:v>-0.34600660244213299</c:v>
                </c:pt>
                <c:pt idx="1506">
                  <c:v>-0.62720193832765325</c:v>
                </c:pt>
                <c:pt idx="1507">
                  <c:v>-0.4943182784357113</c:v>
                </c:pt>
                <c:pt idx="1508">
                  <c:v>-0.59143070431493783</c:v>
                </c:pt>
                <c:pt idx="1509">
                  <c:v>-0.43228650027630455</c:v>
                </c:pt>
                <c:pt idx="1510">
                  <c:v>-0.4662013277012651</c:v>
                </c:pt>
                <c:pt idx="1511">
                  <c:v>-0.45030974818830993</c:v>
                </c:pt>
                <c:pt idx="1512">
                  <c:v>-0.399521958402761</c:v>
                </c:pt>
                <c:pt idx="1513">
                  <c:v>-0.74795593899111013</c:v>
                </c:pt>
                <c:pt idx="1514">
                  <c:v>-0.65186039877546265</c:v>
                </c:pt>
                <c:pt idx="1515">
                  <c:v>-0.69866019901575216</c:v>
                </c:pt>
                <c:pt idx="1516">
                  <c:v>0.11353634564303933</c:v>
                </c:pt>
                <c:pt idx="1517">
                  <c:v>5.4158176162413529E-2</c:v>
                </c:pt>
                <c:pt idx="1518">
                  <c:v>7.1232489485753059E-2</c:v>
                </c:pt>
                <c:pt idx="1519">
                  <c:v>0.18464044715313621</c:v>
                </c:pt>
                <c:pt idx="1520">
                  <c:v>0.20558811836346708</c:v>
                </c:pt>
                <c:pt idx="1521">
                  <c:v>0.20706008514727753</c:v>
                </c:pt>
                <c:pt idx="1522">
                  <c:v>0.21235003685924453</c:v>
                </c:pt>
                <c:pt idx="1523">
                  <c:v>0.1745506974639337</c:v>
                </c:pt>
                <c:pt idx="1524">
                  <c:v>0.1506327367644798</c:v>
                </c:pt>
                <c:pt idx="1525">
                  <c:v>4.8352626046158753E-2</c:v>
                </c:pt>
                <c:pt idx="1526">
                  <c:v>5.6704741230929834E-2</c:v>
                </c:pt>
                <c:pt idx="1527">
                  <c:v>-0.1037168360277046</c:v>
                </c:pt>
                <c:pt idx="1528">
                  <c:v>0.38905138420738955</c:v>
                </c:pt>
                <c:pt idx="1529">
                  <c:v>-1.1819127326009291</c:v>
                </c:pt>
                <c:pt idx="1530">
                  <c:v>-0.79780915700053678</c:v>
                </c:pt>
                <c:pt idx="1531">
                  <c:v>-0.92859963523153999</c:v>
                </c:pt>
                <c:pt idx="1532">
                  <c:v>-0.91685028419694214</c:v>
                </c:pt>
                <c:pt idx="1533">
                  <c:v>-0.96675036652274082</c:v>
                </c:pt>
                <c:pt idx="1534">
                  <c:v>-0.96681392856506787</c:v>
                </c:pt>
                <c:pt idx="1535">
                  <c:v>-0.94560113977901183</c:v>
                </c:pt>
                <c:pt idx="1536">
                  <c:v>-0.98218093313477506</c:v>
                </c:pt>
                <c:pt idx="1537">
                  <c:v>-0.59855841024017742</c:v>
                </c:pt>
                <c:pt idx="1538">
                  <c:v>-0.66615911597869659</c:v>
                </c:pt>
                <c:pt idx="1539">
                  <c:v>-0.37230195386697923</c:v>
                </c:pt>
                <c:pt idx="1540">
                  <c:v>-1.1399623305955939</c:v>
                </c:pt>
                <c:pt idx="1541">
                  <c:v>-1.1322530544603826</c:v>
                </c:pt>
                <c:pt idx="1542">
                  <c:v>-1.1099403204195808</c:v>
                </c:pt>
                <c:pt idx="1543">
                  <c:v>-0.94221816126831937</c:v>
                </c:pt>
                <c:pt idx="1544">
                  <c:v>-0.95119272279332789</c:v>
                </c:pt>
                <c:pt idx="1545">
                  <c:v>-1.0607169874631128</c:v>
                </c:pt>
                <c:pt idx="1546">
                  <c:v>-1.0656056130274159</c:v>
                </c:pt>
                <c:pt idx="1547">
                  <c:v>-1.0676730494071491</c:v>
                </c:pt>
                <c:pt idx="1548">
                  <c:v>-1.0296824205465198</c:v>
                </c:pt>
                <c:pt idx="1549">
                  <c:v>-0.89724259673402518</c:v>
                </c:pt>
                <c:pt idx="1550">
                  <c:v>-0.88866153737961318</c:v>
                </c:pt>
                <c:pt idx="1551">
                  <c:v>-1.2448663554417361</c:v>
                </c:pt>
                <c:pt idx="1552">
                  <c:v>0.11790377511393607</c:v>
                </c:pt>
                <c:pt idx="1553">
                  <c:v>0.6542888542043499</c:v>
                </c:pt>
                <c:pt idx="1554">
                  <c:v>0.61805305254802412</c:v>
                </c:pt>
                <c:pt idx="1555">
                  <c:v>0.48891082637007915</c:v>
                </c:pt>
                <c:pt idx="1556">
                  <c:v>0.48556183515087387</c:v>
                </c:pt>
                <c:pt idx="1557">
                  <c:v>0.54838798737357486</c:v>
                </c:pt>
                <c:pt idx="1558">
                  <c:v>0.53178462824245964</c:v>
                </c:pt>
                <c:pt idx="1559">
                  <c:v>0.52858632453419774</c:v>
                </c:pt>
                <c:pt idx="1560">
                  <c:v>0.49706619454009499</c:v>
                </c:pt>
                <c:pt idx="1561">
                  <c:v>0.44596469630899954</c:v>
                </c:pt>
                <c:pt idx="1562">
                  <c:v>0.45254574914603735</c:v>
                </c:pt>
                <c:pt idx="1563">
                  <c:v>0.30223772060715265</c:v>
                </c:pt>
                <c:pt idx="1564">
                  <c:v>-0.85856017715681454</c:v>
                </c:pt>
                <c:pt idx="1565">
                  <c:v>-1.2828862014291169</c:v>
                </c:pt>
                <c:pt idx="1566">
                  <c:v>-1.2576820412698875</c:v>
                </c:pt>
                <c:pt idx="1567">
                  <c:v>-1.2153224494869537</c:v>
                </c:pt>
                <c:pt idx="1568">
                  <c:v>-1.2040435863947971</c:v>
                </c:pt>
                <c:pt idx="1569">
                  <c:v>-1.2120524291959713</c:v>
                </c:pt>
                <c:pt idx="1570">
                  <c:v>-1.2105525895621554</c:v>
                </c:pt>
                <c:pt idx="1571">
                  <c:v>-1.1785568567086839</c:v>
                </c:pt>
                <c:pt idx="1572">
                  <c:v>-1.1528022761271139</c:v>
                </c:pt>
                <c:pt idx="1573">
                  <c:v>-1.2169172223320153</c:v>
                </c:pt>
                <c:pt idx="1574">
                  <c:v>-1.2309940397440504</c:v>
                </c:pt>
                <c:pt idx="1575">
                  <c:v>-1.1113102989222086</c:v>
                </c:pt>
                <c:pt idx="1576">
                  <c:v>-0.9689479779933281</c:v>
                </c:pt>
                <c:pt idx="1577">
                  <c:v>-0.83614203996354952</c:v>
                </c:pt>
                <c:pt idx="1578">
                  <c:v>-0.90319526378023451</c:v>
                </c:pt>
                <c:pt idx="1579">
                  <c:v>-0.96367822734187558</c:v>
                </c:pt>
                <c:pt idx="1580">
                  <c:v>-1.0666477738326057</c:v>
                </c:pt>
                <c:pt idx="1581">
                  <c:v>-1.081405237160308</c:v>
                </c:pt>
                <c:pt idx="1582">
                  <c:v>-1.0913519721759415</c:v>
                </c:pt>
                <c:pt idx="1583">
                  <c:v>-1.0677640712579055</c:v>
                </c:pt>
                <c:pt idx="1584">
                  <c:v>-1.0140550439484208</c:v>
                </c:pt>
                <c:pt idx="1585">
                  <c:v>-0.79399214261993545</c:v>
                </c:pt>
                <c:pt idx="1586">
                  <c:v>-0.84073671196009947</c:v>
                </c:pt>
                <c:pt idx="1587">
                  <c:v>-0.49570503435975655</c:v>
                </c:pt>
                <c:pt idx="1588">
                  <c:v>-0.78593776940057547</c:v>
                </c:pt>
                <c:pt idx="1589">
                  <c:v>-0.59214845193796828</c:v>
                </c:pt>
                <c:pt idx="1590">
                  <c:v>-0.99057929926565103</c:v>
                </c:pt>
                <c:pt idx="1591">
                  <c:v>-0.75910927693269814</c:v>
                </c:pt>
                <c:pt idx="1592">
                  <c:v>-0.85580349726043092</c:v>
                </c:pt>
                <c:pt idx="1593">
                  <c:v>-0.65527981893572018</c:v>
                </c:pt>
                <c:pt idx="1594">
                  <c:v>-0.7988021960581384</c:v>
                </c:pt>
                <c:pt idx="1595">
                  <c:v>-0.69070575415224655</c:v>
                </c:pt>
                <c:pt idx="1596">
                  <c:v>-0.84273990663492215</c:v>
                </c:pt>
                <c:pt idx="1597">
                  <c:v>-0.37395926154010117</c:v>
                </c:pt>
                <c:pt idx="1598">
                  <c:v>-0.6557450523479833</c:v>
                </c:pt>
                <c:pt idx="1599">
                  <c:v>-0.11481313465610685</c:v>
                </c:pt>
                <c:pt idx="1600">
                  <c:v>-0.98159971134126534</c:v>
                </c:pt>
                <c:pt idx="1601">
                  <c:v>0.40527414719002536</c:v>
                </c:pt>
                <c:pt idx="1602">
                  <c:v>0.45245835431233367</c:v>
                </c:pt>
                <c:pt idx="1603">
                  <c:v>0.449976177279721</c:v>
                </c:pt>
                <c:pt idx="1604">
                  <c:v>0.47919897471984835</c:v>
                </c:pt>
                <c:pt idx="1605">
                  <c:v>0.57144980174520832</c:v>
                </c:pt>
                <c:pt idx="1606">
                  <c:v>0.56968042620185111</c:v>
                </c:pt>
                <c:pt idx="1607">
                  <c:v>0.596443593548875</c:v>
                </c:pt>
                <c:pt idx="1608">
                  <c:v>0.58226491966707372</c:v>
                </c:pt>
                <c:pt idx="1609">
                  <c:v>0.69835141593456096</c:v>
                </c:pt>
                <c:pt idx="1610">
                  <c:v>0.70488457310680031</c:v>
                </c:pt>
                <c:pt idx="1611">
                  <c:v>0.62564711524651173</c:v>
                </c:pt>
                <c:pt idx="1612">
                  <c:v>0.11926455822889381</c:v>
                </c:pt>
                <c:pt idx="1613">
                  <c:v>-1.1012662115805205E-2</c:v>
                </c:pt>
                <c:pt idx="1614">
                  <c:v>8.0733259483915853E-2</c:v>
                </c:pt>
                <c:pt idx="1615">
                  <c:v>0.19001689816326511</c:v>
                </c:pt>
                <c:pt idx="1616">
                  <c:v>0.18856619981668526</c:v>
                </c:pt>
                <c:pt idx="1617">
                  <c:v>0.11446552407740801</c:v>
                </c:pt>
                <c:pt idx="1618">
                  <c:v>0.13106769532284596</c:v>
                </c:pt>
                <c:pt idx="1619">
                  <c:v>5.0305488545543453E-2</c:v>
                </c:pt>
                <c:pt idx="1620">
                  <c:v>0.10008509297380458</c:v>
                </c:pt>
                <c:pt idx="1621">
                  <c:v>-6.6884379814650619E-2</c:v>
                </c:pt>
                <c:pt idx="1622">
                  <c:v>-8.6745922522806995E-2</c:v>
                </c:pt>
                <c:pt idx="1623">
                  <c:v>-0.3067484618631191</c:v>
                </c:pt>
                <c:pt idx="1624">
                  <c:v>0.56197776141383149</c:v>
                </c:pt>
                <c:pt idx="1625">
                  <c:v>0.70758145328908051</c:v>
                </c:pt>
                <c:pt idx="1626">
                  <c:v>0.6744415106511914</c:v>
                </c:pt>
                <c:pt idx="1627">
                  <c:v>0.66792300799936033</c:v>
                </c:pt>
                <c:pt idx="1628">
                  <c:v>0.69312017528022962</c:v>
                </c:pt>
                <c:pt idx="1629">
                  <c:v>0.64276898016051476</c:v>
                </c:pt>
                <c:pt idx="1630">
                  <c:v>0.63567444087995262</c:v>
                </c:pt>
                <c:pt idx="1631">
                  <c:v>0.64099478615112315</c:v>
                </c:pt>
                <c:pt idx="1632">
                  <c:v>0.58845284999251923</c:v>
                </c:pt>
                <c:pt idx="1633">
                  <c:v>0.60247450990965845</c:v>
                </c:pt>
                <c:pt idx="1634">
                  <c:v>0.61491178777313849</c:v>
                </c:pt>
                <c:pt idx="1635">
                  <c:v>0.37990917291980991</c:v>
                </c:pt>
                <c:pt idx="1636">
                  <c:v>-0.14146566701801638</c:v>
                </c:pt>
                <c:pt idx="1637">
                  <c:v>0.70329388953041683</c:v>
                </c:pt>
                <c:pt idx="1638">
                  <c:v>0.69629324403512083</c:v>
                </c:pt>
                <c:pt idx="1639">
                  <c:v>0.60937877033107446</c:v>
                </c:pt>
                <c:pt idx="1640">
                  <c:v>0.65971737069788738</c:v>
                </c:pt>
                <c:pt idx="1641">
                  <c:v>0.66632043903026617</c:v>
                </c:pt>
                <c:pt idx="1642">
                  <c:v>0.67599018402022937</c:v>
                </c:pt>
                <c:pt idx="1643">
                  <c:v>0.66850584860179607</c:v>
                </c:pt>
                <c:pt idx="1644">
                  <c:v>0.64587294617643276</c:v>
                </c:pt>
                <c:pt idx="1645">
                  <c:v>0.68039289921343249</c:v>
                </c:pt>
                <c:pt idx="1646">
                  <c:v>0.66908706837527299</c:v>
                </c:pt>
                <c:pt idx="1647">
                  <c:v>0.70498187672831047</c:v>
                </c:pt>
                <c:pt idx="1648">
                  <c:v>-0.86030764973971841</c:v>
                </c:pt>
                <c:pt idx="1649">
                  <c:v>-0.52757289836115118</c:v>
                </c:pt>
                <c:pt idx="1650">
                  <c:v>-0.79073944142009389</c:v>
                </c:pt>
                <c:pt idx="1651">
                  <c:v>-0.51657821370603885</c:v>
                </c:pt>
                <c:pt idx="1652">
                  <c:v>-0.66065797430727768</c:v>
                </c:pt>
                <c:pt idx="1653">
                  <c:v>-0.56984240230982375</c:v>
                </c:pt>
                <c:pt idx="1654">
                  <c:v>-0.59257381518902885</c:v>
                </c:pt>
                <c:pt idx="1655">
                  <c:v>-0.5688725936411394</c:v>
                </c:pt>
                <c:pt idx="1656">
                  <c:v>-0.48733790720628312</c:v>
                </c:pt>
                <c:pt idx="1657">
                  <c:v>-1.0077010782325564</c:v>
                </c:pt>
                <c:pt idx="1658">
                  <c:v>-0.8547372120344412</c:v>
                </c:pt>
                <c:pt idx="1659">
                  <c:v>-0.94133995431104167</c:v>
                </c:pt>
                <c:pt idx="1660">
                  <c:v>-0.63542314463670502</c:v>
                </c:pt>
                <c:pt idx="1661">
                  <c:v>-1.2843339716934863</c:v>
                </c:pt>
                <c:pt idx="1662">
                  <c:v>-1.2754649114436269</c:v>
                </c:pt>
                <c:pt idx="1663">
                  <c:v>-1.2852728622981968</c:v>
                </c:pt>
                <c:pt idx="1664">
                  <c:v>-1.2788742925123302</c:v>
                </c:pt>
                <c:pt idx="1665">
                  <c:v>-1.2776089642599304</c:v>
                </c:pt>
                <c:pt idx="1666">
                  <c:v>-1.2751843169773245</c:v>
                </c:pt>
                <c:pt idx="1667">
                  <c:v>-1.2844879142912651</c:v>
                </c:pt>
                <c:pt idx="1668">
                  <c:v>-1.2839079821360166</c:v>
                </c:pt>
                <c:pt idx="1669">
                  <c:v>-0.84402715314363741</c:v>
                </c:pt>
                <c:pt idx="1670">
                  <c:v>-0.7703570724375679</c:v>
                </c:pt>
                <c:pt idx="1671">
                  <c:v>-0.75563766558651313</c:v>
                </c:pt>
                <c:pt idx="1672">
                  <c:v>0.20843259959168581</c:v>
                </c:pt>
                <c:pt idx="1673">
                  <c:v>0.70558226744292463</c:v>
                </c:pt>
                <c:pt idx="1674">
                  <c:v>0.66168646915721996</c:v>
                </c:pt>
                <c:pt idx="1675">
                  <c:v>0.6759672110957915</c:v>
                </c:pt>
                <c:pt idx="1676">
                  <c:v>0.61846767632721522</c:v>
                </c:pt>
                <c:pt idx="1677">
                  <c:v>0.57286969925016273</c:v>
                </c:pt>
                <c:pt idx="1678">
                  <c:v>0.35426291823086004</c:v>
                </c:pt>
                <c:pt idx="1679">
                  <c:v>-9.84791309416988E-3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7005336"/>
        <c:axId val="947006120"/>
      </c:scatterChart>
      <c:scatterChart>
        <c:scatterStyle val="lineMarker"/>
        <c:varyColors val="0"/>
        <c:ser>
          <c:idx val="2"/>
          <c:order val="1"/>
          <c:tx>
            <c:v>SOI nino34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compactAll!$B$22:$B$1701</c:f>
              <c:numCache>
                <c:formatCode>General</c:formatCode>
                <c:ptCount val="1680"/>
                <c:pt idx="0">
                  <c:v>1880</c:v>
                </c:pt>
                <c:pt idx="1">
                  <c:v>1880.0833333333333</c:v>
                </c:pt>
                <c:pt idx="2">
                  <c:v>1880.1666666666665</c:v>
                </c:pt>
                <c:pt idx="3">
                  <c:v>1880.2499999999998</c:v>
                </c:pt>
                <c:pt idx="4">
                  <c:v>1880.333333333333</c:v>
                </c:pt>
                <c:pt idx="5">
                  <c:v>1880.4166666666663</c:v>
                </c:pt>
                <c:pt idx="6">
                  <c:v>1880.4999999999995</c:v>
                </c:pt>
                <c:pt idx="7">
                  <c:v>1880.5833333333328</c:v>
                </c:pt>
                <c:pt idx="8">
                  <c:v>1880.6666666666661</c:v>
                </c:pt>
                <c:pt idx="9">
                  <c:v>1880.7499999999993</c:v>
                </c:pt>
                <c:pt idx="10">
                  <c:v>1880.8333333333326</c:v>
                </c:pt>
                <c:pt idx="11">
                  <c:v>1880.9166666666658</c:v>
                </c:pt>
                <c:pt idx="12">
                  <c:v>1880.9999999999991</c:v>
                </c:pt>
                <c:pt idx="13">
                  <c:v>1881.0833333333323</c:v>
                </c:pt>
                <c:pt idx="14">
                  <c:v>1881.1666666666656</c:v>
                </c:pt>
                <c:pt idx="15">
                  <c:v>1881.2499999999989</c:v>
                </c:pt>
                <c:pt idx="16">
                  <c:v>1881.3333333333321</c:v>
                </c:pt>
                <c:pt idx="17">
                  <c:v>1881.4166666666654</c:v>
                </c:pt>
                <c:pt idx="18">
                  <c:v>1881.4999999999986</c:v>
                </c:pt>
                <c:pt idx="19">
                  <c:v>1881.5833333333319</c:v>
                </c:pt>
                <c:pt idx="20">
                  <c:v>1881.6666666666652</c:v>
                </c:pt>
                <c:pt idx="21">
                  <c:v>1881.7499999999984</c:v>
                </c:pt>
                <c:pt idx="22">
                  <c:v>1881.8333333333317</c:v>
                </c:pt>
                <c:pt idx="23">
                  <c:v>1881.9166666666649</c:v>
                </c:pt>
                <c:pt idx="24">
                  <c:v>1881.9999999999982</c:v>
                </c:pt>
                <c:pt idx="25">
                  <c:v>1882.0833333333314</c:v>
                </c:pt>
                <c:pt idx="26">
                  <c:v>1882.1666666666647</c:v>
                </c:pt>
                <c:pt idx="27">
                  <c:v>1882.249999999998</c:v>
                </c:pt>
                <c:pt idx="28">
                  <c:v>1882.3333333333312</c:v>
                </c:pt>
                <c:pt idx="29">
                  <c:v>1882.4166666666645</c:v>
                </c:pt>
                <c:pt idx="30">
                  <c:v>1882.4999999999977</c:v>
                </c:pt>
                <c:pt idx="31">
                  <c:v>1882.583333333331</c:v>
                </c:pt>
                <c:pt idx="32">
                  <c:v>1882.6666666666642</c:v>
                </c:pt>
                <c:pt idx="33">
                  <c:v>1882.7499999999975</c:v>
                </c:pt>
                <c:pt idx="34">
                  <c:v>1882.8333333333308</c:v>
                </c:pt>
                <c:pt idx="35">
                  <c:v>1882.916666666664</c:v>
                </c:pt>
                <c:pt idx="36">
                  <c:v>1882.9999999999973</c:v>
                </c:pt>
                <c:pt idx="37">
                  <c:v>1883.0833333333305</c:v>
                </c:pt>
                <c:pt idx="38">
                  <c:v>1883.1666666666638</c:v>
                </c:pt>
                <c:pt idx="39">
                  <c:v>1883.249999999997</c:v>
                </c:pt>
                <c:pt idx="40">
                  <c:v>1883.3333333333303</c:v>
                </c:pt>
                <c:pt idx="41">
                  <c:v>1883.4166666666636</c:v>
                </c:pt>
                <c:pt idx="42">
                  <c:v>1883.4999999999968</c:v>
                </c:pt>
                <c:pt idx="43">
                  <c:v>1883.5833333333301</c:v>
                </c:pt>
                <c:pt idx="44">
                  <c:v>1883.6666666666633</c:v>
                </c:pt>
                <c:pt idx="45">
                  <c:v>1883.7499999999966</c:v>
                </c:pt>
                <c:pt idx="46">
                  <c:v>1883.8333333333298</c:v>
                </c:pt>
                <c:pt idx="47">
                  <c:v>1883.9166666666631</c:v>
                </c:pt>
                <c:pt idx="48">
                  <c:v>1883.9999999999964</c:v>
                </c:pt>
                <c:pt idx="49">
                  <c:v>1884.0833333333296</c:v>
                </c:pt>
                <c:pt idx="50">
                  <c:v>1884.1666666666629</c:v>
                </c:pt>
                <c:pt idx="51">
                  <c:v>1884.2499999999961</c:v>
                </c:pt>
                <c:pt idx="52">
                  <c:v>1884.3333333333294</c:v>
                </c:pt>
                <c:pt idx="53">
                  <c:v>1884.4166666666626</c:v>
                </c:pt>
                <c:pt idx="54">
                  <c:v>1884.4999999999959</c:v>
                </c:pt>
                <c:pt idx="55">
                  <c:v>1884.5833333333292</c:v>
                </c:pt>
                <c:pt idx="56">
                  <c:v>1884.6666666666624</c:v>
                </c:pt>
                <c:pt idx="57">
                  <c:v>1884.7499999999957</c:v>
                </c:pt>
                <c:pt idx="58">
                  <c:v>1884.8333333333289</c:v>
                </c:pt>
                <c:pt idx="59">
                  <c:v>1884.9166666666622</c:v>
                </c:pt>
                <c:pt idx="60">
                  <c:v>1884.9999999999955</c:v>
                </c:pt>
                <c:pt idx="61">
                  <c:v>1885.0833333333287</c:v>
                </c:pt>
                <c:pt idx="62">
                  <c:v>1885.166666666662</c:v>
                </c:pt>
                <c:pt idx="63">
                  <c:v>1885.2499999999952</c:v>
                </c:pt>
                <c:pt idx="64">
                  <c:v>1885.3333333333285</c:v>
                </c:pt>
                <c:pt idx="65">
                  <c:v>1885.4166666666617</c:v>
                </c:pt>
                <c:pt idx="66">
                  <c:v>1885.499999999995</c:v>
                </c:pt>
                <c:pt idx="67">
                  <c:v>1885.5833333333283</c:v>
                </c:pt>
                <c:pt idx="68">
                  <c:v>1885.6666666666615</c:v>
                </c:pt>
                <c:pt idx="69">
                  <c:v>1885.7499999999948</c:v>
                </c:pt>
                <c:pt idx="70">
                  <c:v>1885.833333333328</c:v>
                </c:pt>
                <c:pt idx="71">
                  <c:v>1885.9166666666613</c:v>
                </c:pt>
                <c:pt idx="72">
                  <c:v>1885.9999999999945</c:v>
                </c:pt>
                <c:pt idx="73">
                  <c:v>1886.0833333333278</c:v>
                </c:pt>
                <c:pt idx="74">
                  <c:v>1886.1666666666611</c:v>
                </c:pt>
                <c:pt idx="75">
                  <c:v>1886.2499999999943</c:v>
                </c:pt>
                <c:pt idx="76">
                  <c:v>1886.3333333333276</c:v>
                </c:pt>
                <c:pt idx="77">
                  <c:v>1886.4166666666608</c:v>
                </c:pt>
                <c:pt idx="78">
                  <c:v>1886.4999999999941</c:v>
                </c:pt>
                <c:pt idx="79">
                  <c:v>1886.5833333333273</c:v>
                </c:pt>
                <c:pt idx="80">
                  <c:v>1886.6666666666606</c:v>
                </c:pt>
                <c:pt idx="81">
                  <c:v>1886.7499999999939</c:v>
                </c:pt>
                <c:pt idx="82">
                  <c:v>1886.8333333333271</c:v>
                </c:pt>
                <c:pt idx="83">
                  <c:v>1886.9166666666604</c:v>
                </c:pt>
                <c:pt idx="84">
                  <c:v>1886.9999999999936</c:v>
                </c:pt>
                <c:pt idx="85">
                  <c:v>1887.0833333333269</c:v>
                </c:pt>
                <c:pt idx="86">
                  <c:v>1887.1666666666601</c:v>
                </c:pt>
                <c:pt idx="87">
                  <c:v>1887.2499999999934</c:v>
                </c:pt>
                <c:pt idx="88">
                  <c:v>1887.3333333333267</c:v>
                </c:pt>
                <c:pt idx="89">
                  <c:v>1887.4166666666599</c:v>
                </c:pt>
                <c:pt idx="90">
                  <c:v>1887.4999999999932</c:v>
                </c:pt>
                <c:pt idx="91">
                  <c:v>1887.5833333333264</c:v>
                </c:pt>
                <c:pt idx="92">
                  <c:v>1887.6666666666597</c:v>
                </c:pt>
                <c:pt idx="93">
                  <c:v>1887.749999999993</c:v>
                </c:pt>
                <c:pt idx="94">
                  <c:v>1887.8333333333262</c:v>
                </c:pt>
                <c:pt idx="95">
                  <c:v>1887.9166666666595</c:v>
                </c:pt>
                <c:pt idx="96">
                  <c:v>1887.9999999999927</c:v>
                </c:pt>
                <c:pt idx="97">
                  <c:v>1888.083333333326</c:v>
                </c:pt>
                <c:pt idx="98">
                  <c:v>1888.1666666666592</c:v>
                </c:pt>
                <c:pt idx="99">
                  <c:v>1888.2499999999925</c:v>
                </c:pt>
                <c:pt idx="100">
                  <c:v>1888.3333333333258</c:v>
                </c:pt>
                <c:pt idx="101">
                  <c:v>1888.416666666659</c:v>
                </c:pt>
                <c:pt idx="102">
                  <c:v>1888.4999999999923</c:v>
                </c:pt>
                <c:pt idx="103">
                  <c:v>1888.5833333333255</c:v>
                </c:pt>
                <c:pt idx="104">
                  <c:v>1888.6666666666588</c:v>
                </c:pt>
                <c:pt idx="105">
                  <c:v>1888.749999999992</c:v>
                </c:pt>
                <c:pt idx="106">
                  <c:v>1888.8333333333253</c:v>
                </c:pt>
                <c:pt idx="107">
                  <c:v>1888.9166666666586</c:v>
                </c:pt>
                <c:pt idx="108">
                  <c:v>1888.9999999999918</c:v>
                </c:pt>
                <c:pt idx="109">
                  <c:v>1889.0833333333251</c:v>
                </c:pt>
                <c:pt idx="110">
                  <c:v>1889.1666666666583</c:v>
                </c:pt>
                <c:pt idx="111">
                  <c:v>1889.2499999999916</c:v>
                </c:pt>
                <c:pt idx="112">
                  <c:v>1889.3333333333248</c:v>
                </c:pt>
                <c:pt idx="113">
                  <c:v>1889.4166666666581</c:v>
                </c:pt>
                <c:pt idx="114">
                  <c:v>1889.4999999999914</c:v>
                </c:pt>
                <c:pt idx="115">
                  <c:v>1889.5833333333246</c:v>
                </c:pt>
                <c:pt idx="116">
                  <c:v>1889.6666666666579</c:v>
                </c:pt>
                <c:pt idx="117">
                  <c:v>1889.7499999999911</c:v>
                </c:pt>
                <c:pt idx="118">
                  <c:v>1889.8333333333244</c:v>
                </c:pt>
                <c:pt idx="119">
                  <c:v>1889.9166666666576</c:v>
                </c:pt>
                <c:pt idx="120">
                  <c:v>1889.9999999999909</c:v>
                </c:pt>
                <c:pt idx="121">
                  <c:v>1890.0833333333242</c:v>
                </c:pt>
                <c:pt idx="122">
                  <c:v>1890.1666666666574</c:v>
                </c:pt>
                <c:pt idx="123">
                  <c:v>1890.2499999999907</c:v>
                </c:pt>
                <c:pt idx="124">
                  <c:v>1890.3333333333239</c:v>
                </c:pt>
                <c:pt idx="125">
                  <c:v>1890.4166666666572</c:v>
                </c:pt>
                <c:pt idx="126">
                  <c:v>1890.4999999999905</c:v>
                </c:pt>
                <c:pt idx="127">
                  <c:v>1890.5833333333237</c:v>
                </c:pt>
                <c:pt idx="128">
                  <c:v>1890.666666666657</c:v>
                </c:pt>
                <c:pt idx="129">
                  <c:v>1890.7499999999902</c:v>
                </c:pt>
                <c:pt idx="130">
                  <c:v>1890.8333333333235</c:v>
                </c:pt>
                <c:pt idx="131">
                  <c:v>1890.9166666666567</c:v>
                </c:pt>
                <c:pt idx="132">
                  <c:v>1890.99999999999</c:v>
                </c:pt>
                <c:pt idx="133">
                  <c:v>1891.0833333333233</c:v>
                </c:pt>
                <c:pt idx="134">
                  <c:v>1891.1666666666565</c:v>
                </c:pt>
                <c:pt idx="135">
                  <c:v>1891.2499999999898</c:v>
                </c:pt>
                <c:pt idx="136">
                  <c:v>1891.333333333323</c:v>
                </c:pt>
                <c:pt idx="137">
                  <c:v>1891.4166666666563</c:v>
                </c:pt>
                <c:pt idx="138">
                  <c:v>1891.4999999999895</c:v>
                </c:pt>
                <c:pt idx="139">
                  <c:v>1891.5833333333228</c:v>
                </c:pt>
                <c:pt idx="140">
                  <c:v>1891.6666666666561</c:v>
                </c:pt>
                <c:pt idx="141">
                  <c:v>1891.7499999999893</c:v>
                </c:pt>
                <c:pt idx="142">
                  <c:v>1891.8333333333226</c:v>
                </c:pt>
                <c:pt idx="143">
                  <c:v>1891.9166666666558</c:v>
                </c:pt>
                <c:pt idx="144">
                  <c:v>1891.9999999999891</c:v>
                </c:pt>
                <c:pt idx="145">
                  <c:v>1892.0833333333223</c:v>
                </c:pt>
                <c:pt idx="146">
                  <c:v>1892.1666666666556</c:v>
                </c:pt>
                <c:pt idx="147">
                  <c:v>1892.2499999999889</c:v>
                </c:pt>
                <c:pt idx="148">
                  <c:v>1892.3333333333221</c:v>
                </c:pt>
                <c:pt idx="149">
                  <c:v>1892.4166666666554</c:v>
                </c:pt>
                <c:pt idx="150">
                  <c:v>1892.4999999999886</c:v>
                </c:pt>
                <c:pt idx="151">
                  <c:v>1892.5833333333219</c:v>
                </c:pt>
                <c:pt idx="152">
                  <c:v>1892.6666666666551</c:v>
                </c:pt>
                <c:pt idx="153">
                  <c:v>1892.7499999999884</c:v>
                </c:pt>
                <c:pt idx="154">
                  <c:v>1892.8333333333217</c:v>
                </c:pt>
                <c:pt idx="155">
                  <c:v>1892.9166666666549</c:v>
                </c:pt>
                <c:pt idx="156">
                  <c:v>1892.9999999999882</c:v>
                </c:pt>
                <c:pt idx="157">
                  <c:v>1893.0833333333214</c:v>
                </c:pt>
                <c:pt idx="158">
                  <c:v>1893.1666666666547</c:v>
                </c:pt>
                <c:pt idx="159">
                  <c:v>1893.2499999999879</c:v>
                </c:pt>
                <c:pt idx="160">
                  <c:v>1893.3333333333212</c:v>
                </c:pt>
                <c:pt idx="161">
                  <c:v>1893.4166666666545</c:v>
                </c:pt>
                <c:pt idx="162">
                  <c:v>1893.4999999999877</c:v>
                </c:pt>
                <c:pt idx="163">
                  <c:v>1893.583333333321</c:v>
                </c:pt>
                <c:pt idx="164">
                  <c:v>1893.6666666666542</c:v>
                </c:pt>
                <c:pt idx="165">
                  <c:v>1893.7499999999875</c:v>
                </c:pt>
                <c:pt idx="166">
                  <c:v>1893.8333333333208</c:v>
                </c:pt>
                <c:pt idx="167">
                  <c:v>1893.916666666654</c:v>
                </c:pt>
                <c:pt idx="168">
                  <c:v>1893.9999999999873</c:v>
                </c:pt>
                <c:pt idx="169">
                  <c:v>1894.0833333333205</c:v>
                </c:pt>
                <c:pt idx="170">
                  <c:v>1894.1666666666538</c:v>
                </c:pt>
                <c:pt idx="171">
                  <c:v>1894.249999999987</c:v>
                </c:pt>
                <c:pt idx="172">
                  <c:v>1894.3333333333203</c:v>
                </c:pt>
                <c:pt idx="173">
                  <c:v>1894.4166666666536</c:v>
                </c:pt>
                <c:pt idx="174">
                  <c:v>1894.4999999999868</c:v>
                </c:pt>
                <c:pt idx="175">
                  <c:v>1894.5833333333201</c:v>
                </c:pt>
                <c:pt idx="176">
                  <c:v>1894.6666666666533</c:v>
                </c:pt>
                <c:pt idx="177">
                  <c:v>1894.7499999999866</c:v>
                </c:pt>
                <c:pt idx="178">
                  <c:v>1894.8333333333198</c:v>
                </c:pt>
                <c:pt idx="179">
                  <c:v>1894.9166666666531</c:v>
                </c:pt>
                <c:pt idx="180">
                  <c:v>1894.9999999999864</c:v>
                </c:pt>
                <c:pt idx="181">
                  <c:v>1895.0833333333196</c:v>
                </c:pt>
                <c:pt idx="182">
                  <c:v>1895.1666666666529</c:v>
                </c:pt>
                <c:pt idx="183">
                  <c:v>1895.2499999999861</c:v>
                </c:pt>
                <c:pt idx="184">
                  <c:v>1895.3333333333194</c:v>
                </c:pt>
                <c:pt idx="185">
                  <c:v>1895.4166666666526</c:v>
                </c:pt>
                <c:pt idx="186">
                  <c:v>1895.4999999999859</c:v>
                </c:pt>
                <c:pt idx="187">
                  <c:v>1895.5833333333192</c:v>
                </c:pt>
                <c:pt idx="188">
                  <c:v>1895.6666666666524</c:v>
                </c:pt>
                <c:pt idx="189">
                  <c:v>1895.7499999999857</c:v>
                </c:pt>
                <c:pt idx="190">
                  <c:v>1895.8333333333189</c:v>
                </c:pt>
                <c:pt idx="191">
                  <c:v>1895.9166666666522</c:v>
                </c:pt>
                <c:pt idx="192">
                  <c:v>1895.9999999999854</c:v>
                </c:pt>
                <c:pt idx="193">
                  <c:v>1896.0833333333187</c:v>
                </c:pt>
                <c:pt idx="194">
                  <c:v>1896.166666666652</c:v>
                </c:pt>
                <c:pt idx="195">
                  <c:v>1896.2499999999852</c:v>
                </c:pt>
                <c:pt idx="196">
                  <c:v>1896.3333333333185</c:v>
                </c:pt>
                <c:pt idx="197">
                  <c:v>1896.4166666666517</c:v>
                </c:pt>
                <c:pt idx="198">
                  <c:v>1896.499999999985</c:v>
                </c:pt>
                <c:pt idx="199">
                  <c:v>1896.5833333333183</c:v>
                </c:pt>
                <c:pt idx="200">
                  <c:v>1896.6666666666515</c:v>
                </c:pt>
                <c:pt idx="201">
                  <c:v>1896.7499999999848</c:v>
                </c:pt>
                <c:pt idx="202">
                  <c:v>1896.833333333318</c:v>
                </c:pt>
                <c:pt idx="203">
                  <c:v>1896.9166666666513</c:v>
                </c:pt>
                <c:pt idx="204">
                  <c:v>1896.9999999999845</c:v>
                </c:pt>
                <c:pt idx="205">
                  <c:v>1897.0833333333178</c:v>
                </c:pt>
                <c:pt idx="206">
                  <c:v>1897.1666666666511</c:v>
                </c:pt>
                <c:pt idx="207">
                  <c:v>1897.2499999999843</c:v>
                </c:pt>
                <c:pt idx="208">
                  <c:v>1897.3333333333176</c:v>
                </c:pt>
                <c:pt idx="209">
                  <c:v>1897.4166666666508</c:v>
                </c:pt>
                <c:pt idx="210">
                  <c:v>1897.4999999999841</c:v>
                </c:pt>
                <c:pt idx="211">
                  <c:v>1897.5833333333173</c:v>
                </c:pt>
                <c:pt idx="212">
                  <c:v>1897.6666666666506</c:v>
                </c:pt>
                <c:pt idx="213">
                  <c:v>1897.7499999999839</c:v>
                </c:pt>
                <c:pt idx="214">
                  <c:v>1897.8333333333171</c:v>
                </c:pt>
                <c:pt idx="215">
                  <c:v>1897.9166666666504</c:v>
                </c:pt>
                <c:pt idx="216">
                  <c:v>1897.9999999999836</c:v>
                </c:pt>
                <c:pt idx="217">
                  <c:v>1898.0833333333169</c:v>
                </c:pt>
                <c:pt idx="218">
                  <c:v>1898.1666666666501</c:v>
                </c:pt>
                <c:pt idx="219">
                  <c:v>1898.2499999999834</c:v>
                </c:pt>
                <c:pt idx="220">
                  <c:v>1898.3333333333167</c:v>
                </c:pt>
                <c:pt idx="221">
                  <c:v>1898.4166666666499</c:v>
                </c:pt>
                <c:pt idx="222">
                  <c:v>1898.4999999999832</c:v>
                </c:pt>
                <c:pt idx="223">
                  <c:v>1898.5833333333164</c:v>
                </c:pt>
                <c:pt idx="224">
                  <c:v>1898.6666666666497</c:v>
                </c:pt>
                <c:pt idx="225">
                  <c:v>1898.7499999999829</c:v>
                </c:pt>
                <c:pt idx="226">
                  <c:v>1898.8333333333162</c:v>
                </c:pt>
                <c:pt idx="227">
                  <c:v>1898.9166666666495</c:v>
                </c:pt>
                <c:pt idx="228">
                  <c:v>1898.9999999999827</c:v>
                </c:pt>
                <c:pt idx="229">
                  <c:v>1899.083333333316</c:v>
                </c:pt>
                <c:pt idx="230">
                  <c:v>1899.1666666666492</c:v>
                </c:pt>
                <c:pt idx="231">
                  <c:v>1899.2499999999825</c:v>
                </c:pt>
                <c:pt idx="232">
                  <c:v>1899.3333333333157</c:v>
                </c:pt>
                <c:pt idx="233">
                  <c:v>1899.416666666649</c:v>
                </c:pt>
                <c:pt idx="234">
                  <c:v>1899.4999999999823</c:v>
                </c:pt>
                <c:pt idx="235">
                  <c:v>1899.5833333333155</c:v>
                </c:pt>
                <c:pt idx="236">
                  <c:v>1899.6666666666488</c:v>
                </c:pt>
                <c:pt idx="237">
                  <c:v>1899.749999999982</c:v>
                </c:pt>
                <c:pt idx="238">
                  <c:v>1899.8333333333153</c:v>
                </c:pt>
                <c:pt idx="239">
                  <c:v>1899.9166666666486</c:v>
                </c:pt>
                <c:pt idx="240">
                  <c:v>1899.9999999999818</c:v>
                </c:pt>
                <c:pt idx="241">
                  <c:v>1900.0833333333151</c:v>
                </c:pt>
                <c:pt idx="242">
                  <c:v>1900.1666666666483</c:v>
                </c:pt>
                <c:pt idx="243">
                  <c:v>1900.2499999999816</c:v>
                </c:pt>
                <c:pt idx="244">
                  <c:v>1900.3333333333148</c:v>
                </c:pt>
                <c:pt idx="245">
                  <c:v>1900.4166666666481</c:v>
                </c:pt>
                <c:pt idx="246">
                  <c:v>1900.4999999999814</c:v>
                </c:pt>
                <c:pt idx="247">
                  <c:v>1900.5833333333146</c:v>
                </c:pt>
                <c:pt idx="248">
                  <c:v>1900.6666666666479</c:v>
                </c:pt>
                <c:pt idx="249">
                  <c:v>1900.7499999999811</c:v>
                </c:pt>
                <c:pt idx="250">
                  <c:v>1900.8333333333144</c:v>
                </c:pt>
                <c:pt idx="251">
                  <c:v>1900.9166666666476</c:v>
                </c:pt>
                <c:pt idx="252">
                  <c:v>1900.9999999999809</c:v>
                </c:pt>
                <c:pt idx="253">
                  <c:v>1901.0833333333142</c:v>
                </c:pt>
                <c:pt idx="254">
                  <c:v>1901.1666666666474</c:v>
                </c:pt>
                <c:pt idx="255">
                  <c:v>1901.2499999999807</c:v>
                </c:pt>
                <c:pt idx="256">
                  <c:v>1901.3333333333139</c:v>
                </c:pt>
                <c:pt idx="257">
                  <c:v>1901.4166666666472</c:v>
                </c:pt>
                <c:pt idx="258">
                  <c:v>1901.4999999999804</c:v>
                </c:pt>
                <c:pt idx="259">
                  <c:v>1901.5833333333137</c:v>
                </c:pt>
                <c:pt idx="260">
                  <c:v>1901.666666666647</c:v>
                </c:pt>
                <c:pt idx="261">
                  <c:v>1901.7499999999802</c:v>
                </c:pt>
                <c:pt idx="262">
                  <c:v>1901.8333333333135</c:v>
                </c:pt>
                <c:pt idx="263">
                  <c:v>1901.9166666666467</c:v>
                </c:pt>
                <c:pt idx="264">
                  <c:v>1901.99999999998</c:v>
                </c:pt>
                <c:pt idx="265">
                  <c:v>1902.0833333333132</c:v>
                </c:pt>
                <c:pt idx="266">
                  <c:v>1902.1666666666465</c:v>
                </c:pt>
                <c:pt idx="267">
                  <c:v>1902.2499999999798</c:v>
                </c:pt>
                <c:pt idx="268">
                  <c:v>1902.333333333313</c:v>
                </c:pt>
                <c:pt idx="269">
                  <c:v>1902.4166666666463</c:v>
                </c:pt>
                <c:pt idx="270">
                  <c:v>1902.4999999999795</c:v>
                </c:pt>
                <c:pt idx="271">
                  <c:v>1902.5833333333128</c:v>
                </c:pt>
                <c:pt idx="272">
                  <c:v>1902.6666666666461</c:v>
                </c:pt>
                <c:pt idx="273">
                  <c:v>1902.7499999999793</c:v>
                </c:pt>
                <c:pt idx="274">
                  <c:v>1902.8333333333126</c:v>
                </c:pt>
                <c:pt idx="275">
                  <c:v>1902.9166666666458</c:v>
                </c:pt>
                <c:pt idx="276">
                  <c:v>1902.9999999999791</c:v>
                </c:pt>
                <c:pt idx="277">
                  <c:v>1903.0833333333123</c:v>
                </c:pt>
                <c:pt idx="278">
                  <c:v>1903.1666666666456</c:v>
                </c:pt>
                <c:pt idx="279">
                  <c:v>1903.2499999999789</c:v>
                </c:pt>
                <c:pt idx="280">
                  <c:v>1903.3333333333121</c:v>
                </c:pt>
                <c:pt idx="281">
                  <c:v>1903.4166666666454</c:v>
                </c:pt>
                <c:pt idx="282">
                  <c:v>1903.4999999999786</c:v>
                </c:pt>
                <c:pt idx="283">
                  <c:v>1903.5833333333119</c:v>
                </c:pt>
                <c:pt idx="284">
                  <c:v>1903.6666666666451</c:v>
                </c:pt>
                <c:pt idx="285">
                  <c:v>1903.7499999999784</c:v>
                </c:pt>
                <c:pt idx="286">
                  <c:v>1903.8333333333117</c:v>
                </c:pt>
                <c:pt idx="287">
                  <c:v>1903.9166666666449</c:v>
                </c:pt>
                <c:pt idx="288">
                  <c:v>1903.9999999999782</c:v>
                </c:pt>
                <c:pt idx="289">
                  <c:v>1904.0833333333114</c:v>
                </c:pt>
                <c:pt idx="290">
                  <c:v>1904.1666666666447</c:v>
                </c:pt>
                <c:pt idx="291">
                  <c:v>1904.2499999999779</c:v>
                </c:pt>
                <c:pt idx="292">
                  <c:v>1904.3333333333112</c:v>
                </c:pt>
                <c:pt idx="293">
                  <c:v>1904.4166666666445</c:v>
                </c:pt>
                <c:pt idx="294">
                  <c:v>1904.4999999999777</c:v>
                </c:pt>
                <c:pt idx="295">
                  <c:v>1904.583333333311</c:v>
                </c:pt>
                <c:pt idx="296">
                  <c:v>1904.6666666666442</c:v>
                </c:pt>
                <c:pt idx="297">
                  <c:v>1904.7499999999775</c:v>
                </c:pt>
                <c:pt idx="298">
                  <c:v>1904.8333333333107</c:v>
                </c:pt>
                <c:pt idx="299">
                  <c:v>1904.916666666644</c:v>
                </c:pt>
                <c:pt idx="300">
                  <c:v>1904.9999999999773</c:v>
                </c:pt>
                <c:pt idx="301">
                  <c:v>1905.0833333333105</c:v>
                </c:pt>
                <c:pt idx="302">
                  <c:v>1905.1666666666438</c:v>
                </c:pt>
                <c:pt idx="303">
                  <c:v>1905.249999999977</c:v>
                </c:pt>
                <c:pt idx="304">
                  <c:v>1905.3333333333103</c:v>
                </c:pt>
                <c:pt idx="305">
                  <c:v>1905.4166666666436</c:v>
                </c:pt>
                <c:pt idx="306">
                  <c:v>1905.4999999999768</c:v>
                </c:pt>
                <c:pt idx="307">
                  <c:v>1905.5833333333101</c:v>
                </c:pt>
                <c:pt idx="308">
                  <c:v>1905.6666666666433</c:v>
                </c:pt>
                <c:pt idx="309">
                  <c:v>1905.7499999999766</c:v>
                </c:pt>
                <c:pt idx="310">
                  <c:v>1905.8333333333098</c:v>
                </c:pt>
                <c:pt idx="311">
                  <c:v>1905.9166666666431</c:v>
                </c:pt>
                <c:pt idx="312">
                  <c:v>1905.9999999999764</c:v>
                </c:pt>
                <c:pt idx="313">
                  <c:v>1906.0833333333096</c:v>
                </c:pt>
                <c:pt idx="314">
                  <c:v>1906.1666666666429</c:v>
                </c:pt>
                <c:pt idx="315">
                  <c:v>1906.2499999999761</c:v>
                </c:pt>
                <c:pt idx="316">
                  <c:v>1906.3333333333094</c:v>
                </c:pt>
                <c:pt idx="317">
                  <c:v>1906.4166666666426</c:v>
                </c:pt>
                <c:pt idx="318">
                  <c:v>1906.4999999999759</c:v>
                </c:pt>
                <c:pt idx="319">
                  <c:v>1906.5833333333092</c:v>
                </c:pt>
                <c:pt idx="320">
                  <c:v>1906.6666666666424</c:v>
                </c:pt>
                <c:pt idx="321">
                  <c:v>1906.7499999999757</c:v>
                </c:pt>
                <c:pt idx="322">
                  <c:v>1906.8333333333089</c:v>
                </c:pt>
                <c:pt idx="323">
                  <c:v>1906.9166666666422</c:v>
                </c:pt>
                <c:pt idx="324">
                  <c:v>1906.9999999999754</c:v>
                </c:pt>
                <c:pt idx="325">
                  <c:v>1907.0833333333087</c:v>
                </c:pt>
                <c:pt idx="326">
                  <c:v>1907.166666666642</c:v>
                </c:pt>
                <c:pt idx="327">
                  <c:v>1907.2499999999752</c:v>
                </c:pt>
                <c:pt idx="328">
                  <c:v>1907.3333333333085</c:v>
                </c:pt>
                <c:pt idx="329">
                  <c:v>1907.4166666666417</c:v>
                </c:pt>
                <c:pt idx="330">
                  <c:v>1907.499999999975</c:v>
                </c:pt>
                <c:pt idx="331">
                  <c:v>1907.5833333333082</c:v>
                </c:pt>
                <c:pt idx="332">
                  <c:v>1907.6666666666415</c:v>
                </c:pt>
                <c:pt idx="333">
                  <c:v>1907.7499999999748</c:v>
                </c:pt>
                <c:pt idx="334">
                  <c:v>1907.833333333308</c:v>
                </c:pt>
                <c:pt idx="335">
                  <c:v>1907.9166666666413</c:v>
                </c:pt>
                <c:pt idx="336">
                  <c:v>1907.9999999999745</c:v>
                </c:pt>
                <c:pt idx="337">
                  <c:v>1908.0833333333078</c:v>
                </c:pt>
                <c:pt idx="338">
                  <c:v>1908.166666666641</c:v>
                </c:pt>
                <c:pt idx="339">
                  <c:v>1908.2499999999743</c:v>
                </c:pt>
                <c:pt idx="340">
                  <c:v>1908.3333333333076</c:v>
                </c:pt>
                <c:pt idx="341">
                  <c:v>1908.4166666666408</c:v>
                </c:pt>
                <c:pt idx="342">
                  <c:v>1908.4999999999741</c:v>
                </c:pt>
                <c:pt idx="343">
                  <c:v>1908.5833333333073</c:v>
                </c:pt>
                <c:pt idx="344">
                  <c:v>1908.6666666666406</c:v>
                </c:pt>
                <c:pt idx="345">
                  <c:v>1908.7499999999739</c:v>
                </c:pt>
                <c:pt idx="346">
                  <c:v>1908.8333333333071</c:v>
                </c:pt>
                <c:pt idx="347">
                  <c:v>1908.9166666666404</c:v>
                </c:pt>
                <c:pt idx="348">
                  <c:v>1908.9999999999736</c:v>
                </c:pt>
                <c:pt idx="349">
                  <c:v>1909.0833333333069</c:v>
                </c:pt>
                <c:pt idx="350">
                  <c:v>1909.1666666666401</c:v>
                </c:pt>
                <c:pt idx="351">
                  <c:v>1909.2499999999734</c:v>
                </c:pt>
                <c:pt idx="352">
                  <c:v>1909.3333333333067</c:v>
                </c:pt>
                <c:pt idx="353">
                  <c:v>1909.4166666666399</c:v>
                </c:pt>
                <c:pt idx="354">
                  <c:v>1909.4999999999732</c:v>
                </c:pt>
                <c:pt idx="355">
                  <c:v>1909.5833333333064</c:v>
                </c:pt>
                <c:pt idx="356">
                  <c:v>1909.6666666666397</c:v>
                </c:pt>
                <c:pt idx="357">
                  <c:v>1909.7499999999729</c:v>
                </c:pt>
                <c:pt idx="358">
                  <c:v>1909.8333333333062</c:v>
                </c:pt>
                <c:pt idx="359">
                  <c:v>1909.9166666666395</c:v>
                </c:pt>
                <c:pt idx="360">
                  <c:v>1909.9999999999727</c:v>
                </c:pt>
                <c:pt idx="361">
                  <c:v>1910.083333333306</c:v>
                </c:pt>
                <c:pt idx="362">
                  <c:v>1910.1666666666392</c:v>
                </c:pt>
                <c:pt idx="363">
                  <c:v>1910.2499999999725</c:v>
                </c:pt>
                <c:pt idx="364">
                  <c:v>1910.3333333333057</c:v>
                </c:pt>
                <c:pt idx="365">
                  <c:v>1910.416666666639</c:v>
                </c:pt>
                <c:pt idx="366">
                  <c:v>1910.4999999999723</c:v>
                </c:pt>
                <c:pt idx="367">
                  <c:v>1910.5833333333055</c:v>
                </c:pt>
                <c:pt idx="368">
                  <c:v>1910.6666666666388</c:v>
                </c:pt>
                <c:pt idx="369">
                  <c:v>1910.749999999972</c:v>
                </c:pt>
                <c:pt idx="370">
                  <c:v>1910.8333333333053</c:v>
                </c:pt>
                <c:pt idx="371">
                  <c:v>1910.9166666666385</c:v>
                </c:pt>
                <c:pt idx="372">
                  <c:v>1910.9999999999718</c:v>
                </c:pt>
                <c:pt idx="373">
                  <c:v>1911.0833333333051</c:v>
                </c:pt>
                <c:pt idx="374">
                  <c:v>1911.1666666666383</c:v>
                </c:pt>
                <c:pt idx="375">
                  <c:v>1911.2499999999716</c:v>
                </c:pt>
                <c:pt idx="376">
                  <c:v>1911.3333333333048</c:v>
                </c:pt>
                <c:pt idx="377">
                  <c:v>1911.4166666666381</c:v>
                </c:pt>
                <c:pt idx="378">
                  <c:v>1911.4999999999714</c:v>
                </c:pt>
                <c:pt idx="379">
                  <c:v>1911.5833333333046</c:v>
                </c:pt>
                <c:pt idx="380">
                  <c:v>1911.6666666666379</c:v>
                </c:pt>
                <c:pt idx="381">
                  <c:v>1911.7499999999711</c:v>
                </c:pt>
                <c:pt idx="382">
                  <c:v>1911.8333333333044</c:v>
                </c:pt>
                <c:pt idx="383">
                  <c:v>1911.9166666666376</c:v>
                </c:pt>
                <c:pt idx="384">
                  <c:v>1911.9999999999709</c:v>
                </c:pt>
                <c:pt idx="385">
                  <c:v>1912.0833333333042</c:v>
                </c:pt>
                <c:pt idx="386">
                  <c:v>1912.1666666666374</c:v>
                </c:pt>
                <c:pt idx="387">
                  <c:v>1912.2499999999707</c:v>
                </c:pt>
                <c:pt idx="388">
                  <c:v>1912.3333333333039</c:v>
                </c:pt>
                <c:pt idx="389">
                  <c:v>1912.4166666666372</c:v>
                </c:pt>
                <c:pt idx="390">
                  <c:v>1912.4999999999704</c:v>
                </c:pt>
                <c:pt idx="391">
                  <c:v>1912.5833333333037</c:v>
                </c:pt>
                <c:pt idx="392">
                  <c:v>1912.666666666637</c:v>
                </c:pt>
                <c:pt idx="393">
                  <c:v>1912.7499999999702</c:v>
                </c:pt>
                <c:pt idx="394">
                  <c:v>1912.8333333333035</c:v>
                </c:pt>
                <c:pt idx="395">
                  <c:v>1912.9166666666367</c:v>
                </c:pt>
                <c:pt idx="396">
                  <c:v>1912.99999999997</c:v>
                </c:pt>
                <c:pt idx="397">
                  <c:v>1913.0833333333032</c:v>
                </c:pt>
                <c:pt idx="398">
                  <c:v>1913.1666666666365</c:v>
                </c:pt>
                <c:pt idx="399">
                  <c:v>1913.2499999999698</c:v>
                </c:pt>
                <c:pt idx="400">
                  <c:v>1913.333333333303</c:v>
                </c:pt>
                <c:pt idx="401">
                  <c:v>1913.4166666666363</c:v>
                </c:pt>
                <c:pt idx="402">
                  <c:v>1913.4999999999695</c:v>
                </c:pt>
                <c:pt idx="403">
                  <c:v>1913.5833333333028</c:v>
                </c:pt>
                <c:pt idx="404">
                  <c:v>1913.666666666636</c:v>
                </c:pt>
                <c:pt idx="405">
                  <c:v>1913.7499999999693</c:v>
                </c:pt>
                <c:pt idx="406">
                  <c:v>1913.8333333333026</c:v>
                </c:pt>
                <c:pt idx="407">
                  <c:v>1913.9166666666358</c:v>
                </c:pt>
                <c:pt idx="408">
                  <c:v>1913.9999999999691</c:v>
                </c:pt>
                <c:pt idx="409">
                  <c:v>1914.0833333333023</c:v>
                </c:pt>
                <c:pt idx="410">
                  <c:v>1914.1666666666356</c:v>
                </c:pt>
                <c:pt idx="411">
                  <c:v>1914.2499999999688</c:v>
                </c:pt>
                <c:pt idx="412">
                  <c:v>1914.3333333333021</c:v>
                </c:pt>
                <c:pt idx="413">
                  <c:v>1914.4166666666354</c:v>
                </c:pt>
                <c:pt idx="414">
                  <c:v>1914.4999999999686</c:v>
                </c:pt>
                <c:pt idx="415">
                  <c:v>1914.5833333333019</c:v>
                </c:pt>
                <c:pt idx="416">
                  <c:v>1914.6666666666351</c:v>
                </c:pt>
                <c:pt idx="417">
                  <c:v>1914.7499999999684</c:v>
                </c:pt>
                <c:pt idx="418">
                  <c:v>1914.8333333333017</c:v>
                </c:pt>
                <c:pt idx="419">
                  <c:v>1914.9166666666349</c:v>
                </c:pt>
                <c:pt idx="420">
                  <c:v>1914.9999999999682</c:v>
                </c:pt>
                <c:pt idx="421">
                  <c:v>1915.0833333333014</c:v>
                </c:pt>
                <c:pt idx="422">
                  <c:v>1915.1666666666347</c:v>
                </c:pt>
                <c:pt idx="423">
                  <c:v>1915.2499999999679</c:v>
                </c:pt>
                <c:pt idx="424">
                  <c:v>1915.3333333333012</c:v>
                </c:pt>
                <c:pt idx="425">
                  <c:v>1915.4166666666345</c:v>
                </c:pt>
                <c:pt idx="426">
                  <c:v>1915.4999999999677</c:v>
                </c:pt>
                <c:pt idx="427">
                  <c:v>1915.583333333301</c:v>
                </c:pt>
                <c:pt idx="428">
                  <c:v>1915.6666666666342</c:v>
                </c:pt>
                <c:pt idx="429">
                  <c:v>1915.7499999999675</c:v>
                </c:pt>
                <c:pt idx="430">
                  <c:v>1915.8333333333007</c:v>
                </c:pt>
                <c:pt idx="431">
                  <c:v>1915.916666666634</c:v>
                </c:pt>
                <c:pt idx="432">
                  <c:v>1915.9999999999673</c:v>
                </c:pt>
                <c:pt idx="433">
                  <c:v>1916.0833333333005</c:v>
                </c:pt>
                <c:pt idx="434">
                  <c:v>1916.1666666666338</c:v>
                </c:pt>
                <c:pt idx="435">
                  <c:v>1916.249999999967</c:v>
                </c:pt>
                <c:pt idx="436">
                  <c:v>1916.3333333333003</c:v>
                </c:pt>
                <c:pt idx="437">
                  <c:v>1916.4166666666335</c:v>
                </c:pt>
                <c:pt idx="438">
                  <c:v>1916.4999999999668</c:v>
                </c:pt>
                <c:pt idx="439">
                  <c:v>1916.5833333333001</c:v>
                </c:pt>
                <c:pt idx="440">
                  <c:v>1916.6666666666333</c:v>
                </c:pt>
                <c:pt idx="441">
                  <c:v>1916.7499999999666</c:v>
                </c:pt>
                <c:pt idx="442">
                  <c:v>1916.8333333332998</c:v>
                </c:pt>
                <c:pt idx="443">
                  <c:v>1916.9166666666331</c:v>
                </c:pt>
                <c:pt idx="444">
                  <c:v>1916.9999999999663</c:v>
                </c:pt>
                <c:pt idx="445">
                  <c:v>1917.0833333332996</c:v>
                </c:pt>
                <c:pt idx="446">
                  <c:v>1917.1666666666329</c:v>
                </c:pt>
                <c:pt idx="447">
                  <c:v>1917.2499999999661</c:v>
                </c:pt>
                <c:pt idx="448">
                  <c:v>1917.3333333332994</c:v>
                </c:pt>
                <c:pt idx="449">
                  <c:v>1917.4166666666326</c:v>
                </c:pt>
                <c:pt idx="450">
                  <c:v>1917.4999999999659</c:v>
                </c:pt>
                <c:pt idx="451">
                  <c:v>1917.5833333332992</c:v>
                </c:pt>
                <c:pt idx="452">
                  <c:v>1917.6666666666324</c:v>
                </c:pt>
                <c:pt idx="453">
                  <c:v>1917.7499999999657</c:v>
                </c:pt>
                <c:pt idx="454">
                  <c:v>1917.8333333332989</c:v>
                </c:pt>
                <c:pt idx="455">
                  <c:v>1917.9166666666322</c:v>
                </c:pt>
                <c:pt idx="456">
                  <c:v>1917.9999999999654</c:v>
                </c:pt>
                <c:pt idx="457">
                  <c:v>1918.0833333332987</c:v>
                </c:pt>
                <c:pt idx="458">
                  <c:v>1918.166666666632</c:v>
                </c:pt>
                <c:pt idx="459">
                  <c:v>1918.2499999999652</c:v>
                </c:pt>
                <c:pt idx="460">
                  <c:v>1918.3333333332985</c:v>
                </c:pt>
                <c:pt idx="461">
                  <c:v>1918.4166666666317</c:v>
                </c:pt>
                <c:pt idx="462">
                  <c:v>1918.499999999965</c:v>
                </c:pt>
                <c:pt idx="463">
                  <c:v>1918.5833333332982</c:v>
                </c:pt>
                <c:pt idx="464">
                  <c:v>1918.6666666666315</c:v>
                </c:pt>
                <c:pt idx="465">
                  <c:v>1918.7499999999648</c:v>
                </c:pt>
                <c:pt idx="466">
                  <c:v>1918.833333333298</c:v>
                </c:pt>
                <c:pt idx="467">
                  <c:v>1918.9166666666313</c:v>
                </c:pt>
                <c:pt idx="468">
                  <c:v>1918.9999999999645</c:v>
                </c:pt>
                <c:pt idx="469">
                  <c:v>1919.0833333332978</c:v>
                </c:pt>
                <c:pt idx="470">
                  <c:v>1919.166666666631</c:v>
                </c:pt>
                <c:pt idx="471">
                  <c:v>1919.2499999999643</c:v>
                </c:pt>
                <c:pt idx="472">
                  <c:v>1919.3333333332976</c:v>
                </c:pt>
                <c:pt idx="473">
                  <c:v>1919.4166666666308</c:v>
                </c:pt>
                <c:pt idx="474">
                  <c:v>1919.4999999999641</c:v>
                </c:pt>
                <c:pt idx="475">
                  <c:v>1919.5833333332973</c:v>
                </c:pt>
                <c:pt idx="476">
                  <c:v>1919.6666666666306</c:v>
                </c:pt>
                <c:pt idx="477">
                  <c:v>1919.7499999999638</c:v>
                </c:pt>
                <c:pt idx="478">
                  <c:v>1919.8333333332971</c:v>
                </c:pt>
                <c:pt idx="479">
                  <c:v>1919.9166666666304</c:v>
                </c:pt>
                <c:pt idx="480">
                  <c:v>1919.9999999999636</c:v>
                </c:pt>
                <c:pt idx="481">
                  <c:v>1920.0833333332969</c:v>
                </c:pt>
                <c:pt idx="482">
                  <c:v>1920.1666666666301</c:v>
                </c:pt>
                <c:pt idx="483">
                  <c:v>1920.2499999999634</c:v>
                </c:pt>
                <c:pt idx="484">
                  <c:v>1920.3333333332967</c:v>
                </c:pt>
                <c:pt idx="485">
                  <c:v>1920.4166666666299</c:v>
                </c:pt>
                <c:pt idx="486">
                  <c:v>1920.4999999999632</c:v>
                </c:pt>
                <c:pt idx="487">
                  <c:v>1920.5833333332964</c:v>
                </c:pt>
                <c:pt idx="488">
                  <c:v>1920.6666666666297</c:v>
                </c:pt>
                <c:pt idx="489">
                  <c:v>1920.7499999999629</c:v>
                </c:pt>
                <c:pt idx="490">
                  <c:v>1920.8333333332962</c:v>
                </c:pt>
                <c:pt idx="491">
                  <c:v>1920.9166666666295</c:v>
                </c:pt>
                <c:pt idx="492">
                  <c:v>1920.9999999999627</c:v>
                </c:pt>
                <c:pt idx="493">
                  <c:v>1921.083333333296</c:v>
                </c:pt>
                <c:pt idx="494">
                  <c:v>1921.1666666666292</c:v>
                </c:pt>
                <c:pt idx="495">
                  <c:v>1921.2499999999625</c:v>
                </c:pt>
                <c:pt idx="496">
                  <c:v>1921.3333333332957</c:v>
                </c:pt>
                <c:pt idx="497">
                  <c:v>1921.416666666629</c:v>
                </c:pt>
                <c:pt idx="498">
                  <c:v>1921.4999999999623</c:v>
                </c:pt>
                <c:pt idx="499">
                  <c:v>1921.5833333332955</c:v>
                </c:pt>
                <c:pt idx="500">
                  <c:v>1921.6666666666288</c:v>
                </c:pt>
                <c:pt idx="501">
                  <c:v>1921.749999999962</c:v>
                </c:pt>
                <c:pt idx="502">
                  <c:v>1921.8333333332953</c:v>
                </c:pt>
                <c:pt idx="503">
                  <c:v>1921.9166666666285</c:v>
                </c:pt>
                <c:pt idx="504">
                  <c:v>1921.9999999999618</c:v>
                </c:pt>
                <c:pt idx="505">
                  <c:v>1922.0833333332951</c:v>
                </c:pt>
                <c:pt idx="506">
                  <c:v>1922.1666666666283</c:v>
                </c:pt>
                <c:pt idx="507">
                  <c:v>1922.2499999999616</c:v>
                </c:pt>
                <c:pt idx="508">
                  <c:v>1922.3333333332948</c:v>
                </c:pt>
                <c:pt idx="509">
                  <c:v>1922.4166666666281</c:v>
                </c:pt>
                <c:pt idx="510">
                  <c:v>1922.4999999999613</c:v>
                </c:pt>
                <c:pt idx="511">
                  <c:v>1922.5833333332946</c:v>
                </c:pt>
                <c:pt idx="512">
                  <c:v>1922.6666666666279</c:v>
                </c:pt>
                <c:pt idx="513">
                  <c:v>1922.7499999999611</c:v>
                </c:pt>
                <c:pt idx="514">
                  <c:v>1922.8333333332944</c:v>
                </c:pt>
                <c:pt idx="515">
                  <c:v>1922.9166666666276</c:v>
                </c:pt>
                <c:pt idx="516">
                  <c:v>1922.9999999999609</c:v>
                </c:pt>
                <c:pt idx="517">
                  <c:v>1923.0833333332941</c:v>
                </c:pt>
                <c:pt idx="518">
                  <c:v>1923.1666666666274</c:v>
                </c:pt>
                <c:pt idx="519">
                  <c:v>1923.2499999999607</c:v>
                </c:pt>
                <c:pt idx="520">
                  <c:v>1923.3333333332939</c:v>
                </c:pt>
                <c:pt idx="521">
                  <c:v>1923.4166666666272</c:v>
                </c:pt>
                <c:pt idx="522">
                  <c:v>1923.4999999999604</c:v>
                </c:pt>
                <c:pt idx="523">
                  <c:v>1923.5833333332937</c:v>
                </c:pt>
                <c:pt idx="524">
                  <c:v>1923.666666666627</c:v>
                </c:pt>
                <c:pt idx="525">
                  <c:v>1923.7499999999602</c:v>
                </c:pt>
                <c:pt idx="526">
                  <c:v>1923.8333333332935</c:v>
                </c:pt>
                <c:pt idx="527">
                  <c:v>1923.9166666666267</c:v>
                </c:pt>
                <c:pt idx="528">
                  <c:v>1923.99999999996</c:v>
                </c:pt>
                <c:pt idx="529">
                  <c:v>1924.0833333332932</c:v>
                </c:pt>
                <c:pt idx="530">
                  <c:v>1924.1666666666265</c:v>
                </c:pt>
                <c:pt idx="531">
                  <c:v>1924.2499999999598</c:v>
                </c:pt>
                <c:pt idx="532">
                  <c:v>1924.333333333293</c:v>
                </c:pt>
                <c:pt idx="533">
                  <c:v>1924.4166666666263</c:v>
                </c:pt>
                <c:pt idx="534">
                  <c:v>1924.4999999999595</c:v>
                </c:pt>
                <c:pt idx="535">
                  <c:v>1924.5833333332928</c:v>
                </c:pt>
                <c:pt idx="536">
                  <c:v>1924.666666666626</c:v>
                </c:pt>
                <c:pt idx="537">
                  <c:v>1924.7499999999593</c:v>
                </c:pt>
                <c:pt idx="538">
                  <c:v>1924.8333333332926</c:v>
                </c:pt>
                <c:pt idx="539">
                  <c:v>1924.9166666666258</c:v>
                </c:pt>
                <c:pt idx="540">
                  <c:v>1924.9999999999591</c:v>
                </c:pt>
                <c:pt idx="541">
                  <c:v>1925.0833333332923</c:v>
                </c:pt>
                <c:pt idx="542">
                  <c:v>1925.1666666666256</c:v>
                </c:pt>
                <c:pt idx="543">
                  <c:v>1925.2499999999588</c:v>
                </c:pt>
                <c:pt idx="544">
                  <c:v>1925.3333333332921</c:v>
                </c:pt>
                <c:pt idx="545">
                  <c:v>1925.4166666666254</c:v>
                </c:pt>
                <c:pt idx="546">
                  <c:v>1925.4999999999586</c:v>
                </c:pt>
                <c:pt idx="547">
                  <c:v>1925.5833333332919</c:v>
                </c:pt>
                <c:pt idx="548">
                  <c:v>1925.6666666666251</c:v>
                </c:pt>
                <c:pt idx="549">
                  <c:v>1925.7499999999584</c:v>
                </c:pt>
                <c:pt idx="550">
                  <c:v>1925.8333333332916</c:v>
                </c:pt>
                <c:pt idx="551">
                  <c:v>1925.9166666666249</c:v>
                </c:pt>
                <c:pt idx="552">
                  <c:v>1925.9999999999582</c:v>
                </c:pt>
                <c:pt idx="553">
                  <c:v>1926.0833333332914</c:v>
                </c:pt>
                <c:pt idx="554">
                  <c:v>1926.1666666666247</c:v>
                </c:pt>
                <c:pt idx="555">
                  <c:v>1926.2499999999579</c:v>
                </c:pt>
                <c:pt idx="556">
                  <c:v>1926.3333333332912</c:v>
                </c:pt>
                <c:pt idx="557">
                  <c:v>1926.4166666666245</c:v>
                </c:pt>
                <c:pt idx="558">
                  <c:v>1926.4999999999577</c:v>
                </c:pt>
                <c:pt idx="559">
                  <c:v>1926.583333333291</c:v>
                </c:pt>
                <c:pt idx="560">
                  <c:v>1926.6666666666242</c:v>
                </c:pt>
                <c:pt idx="561">
                  <c:v>1926.7499999999575</c:v>
                </c:pt>
                <c:pt idx="562">
                  <c:v>1926.8333333332907</c:v>
                </c:pt>
                <c:pt idx="563">
                  <c:v>1926.916666666624</c:v>
                </c:pt>
                <c:pt idx="564">
                  <c:v>1926.9999999999573</c:v>
                </c:pt>
                <c:pt idx="565">
                  <c:v>1927.0833333332905</c:v>
                </c:pt>
                <c:pt idx="566">
                  <c:v>1927.1666666666238</c:v>
                </c:pt>
                <c:pt idx="567">
                  <c:v>1927.249999999957</c:v>
                </c:pt>
                <c:pt idx="568">
                  <c:v>1927.3333333332903</c:v>
                </c:pt>
                <c:pt idx="569">
                  <c:v>1927.4166666666235</c:v>
                </c:pt>
                <c:pt idx="570">
                  <c:v>1927.4999999999568</c:v>
                </c:pt>
                <c:pt idx="571">
                  <c:v>1927.5833333332901</c:v>
                </c:pt>
                <c:pt idx="572">
                  <c:v>1927.6666666666233</c:v>
                </c:pt>
                <c:pt idx="573">
                  <c:v>1927.7499999999566</c:v>
                </c:pt>
                <c:pt idx="574">
                  <c:v>1927.8333333332898</c:v>
                </c:pt>
                <c:pt idx="575">
                  <c:v>1927.9166666666231</c:v>
                </c:pt>
                <c:pt idx="576">
                  <c:v>1927.9999999999563</c:v>
                </c:pt>
                <c:pt idx="577">
                  <c:v>1928.0833333332896</c:v>
                </c:pt>
                <c:pt idx="578">
                  <c:v>1928.1666666666229</c:v>
                </c:pt>
                <c:pt idx="579">
                  <c:v>1928.2499999999561</c:v>
                </c:pt>
                <c:pt idx="580">
                  <c:v>1928.3333333332894</c:v>
                </c:pt>
                <c:pt idx="581">
                  <c:v>1928.4166666666226</c:v>
                </c:pt>
                <c:pt idx="582">
                  <c:v>1928.4999999999559</c:v>
                </c:pt>
                <c:pt idx="583">
                  <c:v>1928.5833333332891</c:v>
                </c:pt>
                <c:pt idx="584">
                  <c:v>1928.6666666666224</c:v>
                </c:pt>
                <c:pt idx="585">
                  <c:v>1928.7499999999557</c:v>
                </c:pt>
                <c:pt idx="586">
                  <c:v>1928.8333333332889</c:v>
                </c:pt>
                <c:pt idx="587">
                  <c:v>1928.9166666666222</c:v>
                </c:pt>
                <c:pt idx="588">
                  <c:v>1928.9999999999554</c:v>
                </c:pt>
                <c:pt idx="589">
                  <c:v>1929.0833333332887</c:v>
                </c:pt>
                <c:pt idx="590">
                  <c:v>1929.1666666666219</c:v>
                </c:pt>
                <c:pt idx="591">
                  <c:v>1929.2499999999552</c:v>
                </c:pt>
                <c:pt idx="592">
                  <c:v>1929.3333333332885</c:v>
                </c:pt>
                <c:pt idx="593">
                  <c:v>1929.4166666666217</c:v>
                </c:pt>
                <c:pt idx="594">
                  <c:v>1929.499999999955</c:v>
                </c:pt>
                <c:pt idx="595">
                  <c:v>1929.5833333332882</c:v>
                </c:pt>
                <c:pt idx="596">
                  <c:v>1929.6666666666215</c:v>
                </c:pt>
                <c:pt idx="597">
                  <c:v>1929.7499999999548</c:v>
                </c:pt>
                <c:pt idx="598">
                  <c:v>1929.833333333288</c:v>
                </c:pt>
                <c:pt idx="599">
                  <c:v>1929.9166666666213</c:v>
                </c:pt>
                <c:pt idx="600">
                  <c:v>1929.9999999999545</c:v>
                </c:pt>
                <c:pt idx="601">
                  <c:v>1930.0833333332878</c:v>
                </c:pt>
                <c:pt idx="602">
                  <c:v>1930.166666666621</c:v>
                </c:pt>
                <c:pt idx="603">
                  <c:v>1930.2499999999543</c:v>
                </c:pt>
                <c:pt idx="604">
                  <c:v>1930.3333333332876</c:v>
                </c:pt>
                <c:pt idx="605">
                  <c:v>1930.4166666666208</c:v>
                </c:pt>
                <c:pt idx="606">
                  <c:v>1930.4999999999541</c:v>
                </c:pt>
                <c:pt idx="607">
                  <c:v>1930.5833333332873</c:v>
                </c:pt>
                <c:pt idx="608">
                  <c:v>1930.6666666666206</c:v>
                </c:pt>
                <c:pt idx="609">
                  <c:v>1930.7499999999538</c:v>
                </c:pt>
                <c:pt idx="610">
                  <c:v>1930.8333333332871</c:v>
                </c:pt>
                <c:pt idx="611">
                  <c:v>1930.9166666666204</c:v>
                </c:pt>
                <c:pt idx="612">
                  <c:v>1930.9999999999536</c:v>
                </c:pt>
                <c:pt idx="613">
                  <c:v>1931.0833333332869</c:v>
                </c:pt>
                <c:pt idx="614">
                  <c:v>1931.1666666666201</c:v>
                </c:pt>
                <c:pt idx="615">
                  <c:v>1931.2499999999534</c:v>
                </c:pt>
                <c:pt idx="616">
                  <c:v>1931.3333333332866</c:v>
                </c:pt>
                <c:pt idx="617">
                  <c:v>1931.4166666666199</c:v>
                </c:pt>
                <c:pt idx="618">
                  <c:v>1931.4999999999532</c:v>
                </c:pt>
                <c:pt idx="619">
                  <c:v>1931.5833333332864</c:v>
                </c:pt>
                <c:pt idx="620">
                  <c:v>1931.6666666666197</c:v>
                </c:pt>
                <c:pt idx="621">
                  <c:v>1931.7499999999529</c:v>
                </c:pt>
                <c:pt idx="622">
                  <c:v>1931.8333333332862</c:v>
                </c:pt>
                <c:pt idx="623">
                  <c:v>1931.9166666666194</c:v>
                </c:pt>
                <c:pt idx="624">
                  <c:v>1931.9999999999527</c:v>
                </c:pt>
                <c:pt idx="625">
                  <c:v>1932.083333333286</c:v>
                </c:pt>
                <c:pt idx="626">
                  <c:v>1932.1666666666192</c:v>
                </c:pt>
                <c:pt idx="627">
                  <c:v>1932.2499999999525</c:v>
                </c:pt>
                <c:pt idx="628">
                  <c:v>1932.3333333332857</c:v>
                </c:pt>
                <c:pt idx="629">
                  <c:v>1932.416666666619</c:v>
                </c:pt>
                <c:pt idx="630">
                  <c:v>1932.4999999999523</c:v>
                </c:pt>
                <c:pt idx="631">
                  <c:v>1932.5833333332855</c:v>
                </c:pt>
                <c:pt idx="632">
                  <c:v>1932.6666666666188</c:v>
                </c:pt>
                <c:pt idx="633">
                  <c:v>1932.749999999952</c:v>
                </c:pt>
                <c:pt idx="634">
                  <c:v>1932.8333333332853</c:v>
                </c:pt>
                <c:pt idx="635">
                  <c:v>1932.9166666666185</c:v>
                </c:pt>
                <c:pt idx="636">
                  <c:v>1932.9999999999518</c:v>
                </c:pt>
                <c:pt idx="637">
                  <c:v>1933.0833333332851</c:v>
                </c:pt>
                <c:pt idx="638">
                  <c:v>1933.1666666666183</c:v>
                </c:pt>
                <c:pt idx="639">
                  <c:v>1933.2499999999516</c:v>
                </c:pt>
                <c:pt idx="640">
                  <c:v>1933.3333333332848</c:v>
                </c:pt>
                <c:pt idx="641">
                  <c:v>1933.4166666666181</c:v>
                </c:pt>
                <c:pt idx="642">
                  <c:v>1933.4999999999513</c:v>
                </c:pt>
                <c:pt idx="643">
                  <c:v>1933.5833333332846</c:v>
                </c:pt>
                <c:pt idx="644">
                  <c:v>1933.6666666666179</c:v>
                </c:pt>
                <c:pt idx="645">
                  <c:v>1933.7499999999511</c:v>
                </c:pt>
                <c:pt idx="646">
                  <c:v>1933.8333333332844</c:v>
                </c:pt>
                <c:pt idx="647">
                  <c:v>1933.9166666666176</c:v>
                </c:pt>
                <c:pt idx="648">
                  <c:v>1933.9999999999509</c:v>
                </c:pt>
                <c:pt idx="649">
                  <c:v>1934.0833333332841</c:v>
                </c:pt>
                <c:pt idx="650">
                  <c:v>1934.1666666666174</c:v>
                </c:pt>
                <c:pt idx="651">
                  <c:v>1934.2499999999507</c:v>
                </c:pt>
                <c:pt idx="652">
                  <c:v>1934.3333333332839</c:v>
                </c:pt>
                <c:pt idx="653">
                  <c:v>1934.4166666666172</c:v>
                </c:pt>
                <c:pt idx="654">
                  <c:v>1934.4999999999504</c:v>
                </c:pt>
                <c:pt idx="655">
                  <c:v>1934.5833333332837</c:v>
                </c:pt>
                <c:pt idx="656">
                  <c:v>1934.6666666666169</c:v>
                </c:pt>
                <c:pt idx="657">
                  <c:v>1934.7499999999502</c:v>
                </c:pt>
                <c:pt idx="658">
                  <c:v>1934.8333333332835</c:v>
                </c:pt>
                <c:pt idx="659">
                  <c:v>1934.9166666666167</c:v>
                </c:pt>
                <c:pt idx="660">
                  <c:v>1934.99999999995</c:v>
                </c:pt>
                <c:pt idx="661">
                  <c:v>1935.0833333332832</c:v>
                </c:pt>
                <c:pt idx="662">
                  <c:v>1935.1666666666165</c:v>
                </c:pt>
                <c:pt idx="663">
                  <c:v>1935.2499999999498</c:v>
                </c:pt>
                <c:pt idx="664">
                  <c:v>1935.333333333283</c:v>
                </c:pt>
                <c:pt idx="665">
                  <c:v>1935.4166666666163</c:v>
                </c:pt>
                <c:pt idx="666">
                  <c:v>1935.4999999999495</c:v>
                </c:pt>
                <c:pt idx="667">
                  <c:v>1935.5833333332828</c:v>
                </c:pt>
                <c:pt idx="668">
                  <c:v>1935.666666666616</c:v>
                </c:pt>
                <c:pt idx="669">
                  <c:v>1935.7499999999493</c:v>
                </c:pt>
                <c:pt idx="670">
                  <c:v>1935.8333333332826</c:v>
                </c:pt>
                <c:pt idx="671">
                  <c:v>1935.9166666666158</c:v>
                </c:pt>
                <c:pt idx="672">
                  <c:v>1935.9999999999491</c:v>
                </c:pt>
                <c:pt idx="673">
                  <c:v>1936.0833333332823</c:v>
                </c:pt>
                <c:pt idx="674">
                  <c:v>1936.1666666666156</c:v>
                </c:pt>
                <c:pt idx="675">
                  <c:v>1936.2499999999488</c:v>
                </c:pt>
                <c:pt idx="676">
                  <c:v>1936.3333333332821</c:v>
                </c:pt>
                <c:pt idx="677">
                  <c:v>1936.4166666666154</c:v>
                </c:pt>
                <c:pt idx="678">
                  <c:v>1936.4999999999486</c:v>
                </c:pt>
                <c:pt idx="679">
                  <c:v>1936.5833333332819</c:v>
                </c:pt>
                <c:pt idx="680">
                  <c:v>1936.6666666666151</c:v>
                </c:pt>
                <c:pt idx="681">
                  <c:v>1936.7499999999484</c:v>
                </c:pt>
                <c:pt idx="682">
                  <c:v>1936.8333333332816</c:v>
                </c:pt>
                <c:pt idx="683">
                  <c:v>1936.9166666666149</c:v>
                </c:pt>
                <c:pt idx="684">
                  <c:v>1936.9999999999482</c:v>
                </c:pt>
                <c:pt idx="685">
                  <c:v>1937.0833333332814</c:v>
                </c:pt>
                <c:pt idx="686">
                  <c:v>1937.1666666666147</c:v>
                </c:pt>
                <c:pt idx="687">
                  <c:v>1937.2499999999479</c:v>
                </c:pt>
                <c:pt idx="688">
                  <c:v>1937.3333333332812</c:v>
                </c:pt>
                <c:pt idx="689">
                  <c:v>1937.4166666666144</c:v>
                </c:pt>
                <c:pt idx="690">
                  <c:v>1937.4999999999477</c:v>
                </c:pt>
                <c:pt idx="691">
                  <c:v>1937.583333333281</c:v>
                </c:pt>
                <c:pt idx="692">
                  <c:v>1937.6666666666142</c:v>
                </c:pt>
                <c:pt idx="693">
                  <c:v>1937.7499999999475</c:v>
                </c:pt>
                <c:pt idx="694">
                  <c:v>1937.8333333332807</c:v>
                </c:pt>
                <c:pt idx="695">
                  <c:v>1937.916666666614</c:v>
                </c:pt>
                <c:pt idx="696">
                  <c:v>1937.9999999999472</c:v>
                </c:pt>
                <c:pt idx="697">
                  <c:v>1938.0833333332805</c:v>
                </c:pt>
                <c:pt idx="698">
                  <c:v>1938.1666666666138</c:v>
                </c:pt>
                <c:pt idx="699">
                  <c:v>1938.249999999947</c:v>
                </c:pt>
                <c:pt idx="700">
                  <c:v>1938.3333333332803</c:v>
                </c:pt>
                <c:pt idx="701">
                  <c:v>1938.4166666666135</c:v>
                </c:pt>
                <c:pt idx="702">
                  <c:v>1938.4999999999468</c:v>
                </c:pt>
                <c:pt idx="703">
                  <c:v>1938.5833333332801</c:v>
                </c:pt>
                <c:pt idx="704">
                  <c:v>1938.6666666666133</c:v>
                </c:pt>
                <c:pt idx="705">
                  <c:v>1938.7499999999466</c:v>
                </c:pt>
                <c:pt idx="706">
                  <c:v>1938.8333333332798</c:v>
                </c:pt>
                <c:pt idx="707">
                  <c:v>1938.9166666666131</c:v>
                </c:pt>
                <c:pt idx="708">
                  <c:v>1938.9999999999463</c:v>
                </c:pt>
                <c:pt idx="709">
                  <c:v>1939.0833333332796</c:v>
                </c:pt>
                <c:pt idx="710">
                  <c:v>1939.1666666666129</c:v>
                </c:pt>
                <c:pt idx="711">
                  <c:v>1939.2499999999461</c:v>
                </c:pt>
                <c:pt idx="712">
                  <c:v>1939.3333333332794</c:v>
                </c:pt>
                <c:pt idx="713">
                  <c:v>1939.4166666666126</c:v>
                </c:pt>
                <c:pt idx="714">
                  <c:v>1939.4999999999459</c:v>
                </c:pt>
                <c:pt idx="715">
                  <c:v>1939.5833333332791</c:v>
                </c:pt>
                <c:pt idx="716">
                  <c:v>1939.6666666666124</c:v>
                </c:pt>
                <c:pt idx="717">
                  <c:v>1939.7499999999457</c:v>
                </c:pt>
                <c:pt idx="718">
                  <c:v>1939.8333333332789</c:v>
                </c:pt>
                <c:pt idx="719">
                  <c:v>1939.9166666666122</c:v>
                </c:pt>
                <c:pt idx="720">
                  <c:v>1939.9999999999454</c:v>
                </c:pt>
                <c:pt idx="721">
                  <c:v>1940.0833333332787</c:v>
                </c:pt>
                <c:pt idx="722">
                  <c:v>1940.1666666666119</c:v>
                </c:pt>
                <c:pt idx="723">
                  <c:v>1940.2499999999452</c:v>
                </c:pt>
                <c:pt idx="724">
                  <c:v>1940.3333333332785</c:v>
                </c:pt>
                <c:pt idx="725">
                  <c:v>1940.4166666666117</c:v>
                </c:pt>
                <c:pt idx="726">
                  <c:v>1940.499999999945</c:v>
                </c:pt>
                <c:pt idx="727">
                  <c:v>1940.5833333332782</c:v>
                </c:pt>
                <c:pt idx="728">
                  <c:v>1940.6666666666115</c:v>
                </c:pt>
                <c:pt idx="729">
                  <c:v>1940.7499999999447</c:v>
                </c:pt>
                <c:pt idx="730">
                  <c:v>1940.833333333278</c:v>
                </c:pt>
                <c:pt idx="731">
                  <c:v>1940.9166666666113</c:v>
                </c:pt>
                <c:pt idx="732">
                  <c:v>1940.9999999999445</c:v>
                </c:pt>
                <c:pt idx="733">
                  <c:v>1941.0833333332778</c:v>
                </c:pt>
                <c:pt idx="734">
                  <c:v>1941.166666666611</c:v>
                </c:pt>
                <c:pt idx="735">
                  <c:v>1941.2499999999443</c:v>
                </c:pt>
                <c:pt idx="736">
                  <c:v>1941.3333333332776</c:v>
                </c:pt>
                <c:pt idx="737">
                  <c:v>1941.4166666666108</c:v>
                </c:pt>
                <c:pt idx="738">
                  <c:v>1941.4999999999441</c:v>
                </c:pt>
                <c:pt idx="739">
                  <c:v>1941.5833333332773</c:v>
                </c:pt>
                <c:pt idx="740">
                  <c:v>1941.6666666666106</c:v>
                </c:pt>
                <c:pt idx="741">
                  <c:v>1941.7499999999438</c:v>
                </c:pt>
                <c:pt idx="742">
                  <c:v>1941.8333333332771</c:v>
                </c:pt>
                <c:pt idx="743">
                  <c:v>1941.9166666666104</c:v>
                </c:pt>
                <c:pt idx="744">
                  <c:v>1941.9999999999436</c:v>
                </c:pt>
                <c:pt idx="745">
                  <c:v>1942.0833333332769</c:v>
                </c:pt>
                <c:pt idx="746">
                  <c:v>1942.1666666666101</c:v>
                </c:pt>
                <c:pt idx="747">
                  <c:v>1942.2499999999434</c:v>
                </c:pt>
                <c:pt idx="748">
                  <c:v>1942.3333333332766</c:v>
                </c:pt>
                <c:pt idx="749">
                  <c:v>1942.4166666666099</c:v>
                </c:pt>
                <c:pt idx="750">
                  <c:v>1942.4999999999432</c:v>
                </c:pt>
                <c:pt idx="751">
                  <c:v>1942.5833333332764</c:v>
                </c:pt>
                <c:pt idx="752">
                  <c:v>1942.6666666666097</c:v>
                </c:pt>
                <c:pt idx="753">
                  <c:v>1942.7499999999429</c:v>
                </c:pt>
                <c:pt idx="754">
                  <c:v>1942.8333333332762</c:v>
                </c:pt>
                <c:pt idx="755">
                  <c:v>1942.9166666666094</c:v>
                </c:pt>
                <c:pt idx="756">
                  <c:v>1942.9999999999427</c:v>
                </c:pt>
                <c:pt idx="757">
                  <c:v>1943.083333333276</c:v>
                </c:pt>
                <c:pt idx="758">
                  <c:v>1943.1666666666092</c:v>
                </c:pt>
                <c:pt idx="759">
                  <c:v>1943.2499999999425</c:v>
                </c:pt>
                <c:pt idx="760">
                  <c:v>1943.3333333332757</c:v>
                </c:pt>
                <c:pt idx="761">
                  <c:v>1943.416666666609</c:v>
                </c:pt>
                <c:pt idx="762">
                  <c:v>1943.4999999999422</c:v>
                </c:pt>
                <c:pt idx="763">
                  <c:v>1943.5833333332755</c:v>
                </c:pt>
                <c:pt idx="764">
                  <c:v>1943.6666666666088</c:v>
                </c:pt>
                <c:pt idx="765">
                  <c:v>1943.749999999942</c:v>
                </c:pt>
                <c:pt idx="766">
                  <c:v>1943.8333333332753</c:v>
                </c:pt>
                <c:pt idx="767">
                  <c:v>1943.9166666666085</c:v>
                </c:pt>
                <c:pt idx="768">
                  <c:v>1943.9999999999418</c:v>
                </c:pt>
                <c:pt idx="769">
                  <c:v>1944.083333333275</c:v>
                </c:pt>
                <c:pt idx="770">
                  <c:v>1944.1666666666083</c:v>
                </c:pt>
                <c:pt idx="771">
                  <c:v>1944.2499999999416</c:v>
                </c:pt>
                <c:pt idx="772">
                  <c:v>1944.3333333332748</c:v>
                </c:pt>
                <c:pt idx="773">
                  <c:v>1944.4166666666081</c:v>
                </c:pt>
                <c:pt idx="774">
                  <c:v>1944.4999999999413</c:v>
                </c:pt>
                <c:pt idx="775">
                  <c:v>1944.5833333332746</c:v>
                </c:pt>
                <c:pt idx="776">
                  <c:v>1944.6666666666079</c:v>
                </c:pt>
                <c:pt idx="777">
                  <c:v>1944.7499999999411</c:v>
                </c:pt>
                <c:pt idx="778">
                  <c:v>1944.8333333332744</c:v>
                </c:pt>
                <c:pt idx="779">
                  <c:v>1944.9166666666076</c:v>
                </c:pt>
                <c:pt idx="780">
                  <c:v>1944.9999999999409</c:v>
                </c:pt>
                <c:pt idx="781">
                  <c:v>1945.0833333332741</c:v>
                </c:pt>
                <c:pt idx="782">
                  <c:v>1945.1666666666074</c:v>
                </c:pt>
                <c:pt idx="783">
                  <c:v>1945.2499999999407</c:v>
                </c:pt>
                <c:pt idx="784">
                  <c:v>1945.3333333332739</c:v>
                </c:pt>
                <c:pt idx="785">
                  <c:v>1945.4166666666072</c:v>
                </c:pt>
                <c:pt idx="786">
                  <c:v>1945.4999999999404</c:v>
                </c:pt>
                <c:pt idx="787">
                  <c:v>1945.5833333332737</c:v>
                </c:pt>
                <c:pt idx="788">
                  <c:v>1945.6666666666069</c:v>
                </c:pt>
                <c:pt idx="789">
                  <c:v>1945.7499999999402</c:v>
                </c:pt>
                <c:pt idx="790">
                  <c:v>1945.8333333332735</c:v>
                </c:pt>
                <c:pt idx="791">
                  <c:v>1945.9166666666067</c:v>
                </c:pt>
                <c:pt idx="792">
                  <c:v>1945.99999999994</c:v>
                </c:pt>
                <c:pt idx="793">
                  <c:v>1946.0833333332732</c:v>
                </c:pt>
                <c:pt idx="794">
                  <c:v>1946.1666666666065</c:v>
                </c:pt>
                <c:pt idx="795">
                  <c:v>1946.2499999999397</c:v>
                </c:pt>
                <c:pt idx="796">
                  <c:v>1946.333333333273</c:v>
                </c:pt>
                <c:pt idx="797">
                  <c:v>1946.4166666666063</c:v>
                </c:pt>
                <c:pt idx="798">
                  <c:v>1946.4999999999395</c:v>
                </c:pt>
                <c:pt idx="799">
                  <c:v>1946.5833333332728</c:v>
                </c:pt>
                <c:pt idx="800">
                  <c:v>1946.666666666606</c:v>
                </c:pt>
                <c:pt idx="801">
                  <c:v>1946.7499999999393</c:v>
                </c:pt>
                <c:pt idx="802">
                  <c:v>1946.8333333332725</c:v>
                </c:pt>
                <c:pt idx="803">
                  <c:v>1946.9166666666058</c:v>
                </c:pt>
                <c:pt idx="804">
                  <c:v>1946.9999999999391</c:v>
                </c:pt>
                <c:pt idx="805">
                  <c:v>1947.0833333332723</c:v>
                </c:pt>
                <c:pt idx="806">
                  <c:v>1947.1666666666056</c:v>
                </c:pt>
                <c:pt idx="807">
                  <c:v>1947.2499999999388</c:v>
                </c:pt>
                <c:pt idx="808">
                  <c:v>1947.3333333332721</c:v>
                </c:pt>
                <c:pt idx="809">
                  <c:v>1947.4166666666054</c:v>
                </c:pt>
                <c:pt idx="810">
                  <c:v>1947.4999999999386</c:v>
                </c:pt>
                <c:pt idx="811">
                  <c:v>1947.5833333332719</c:v>
                </c:pt>
                <c:pt idx="812">
                  <c:v>1947.6666666666051</c:v>
                </c:pt>
                <c:pt idx="813">
                  <c:v>1947.7499999999384</c:v>
                </c:pt>
                <c:pt idx="814">
                  <c:v>1947.8333333332716</c:v>
                </c:pt>
                <c:pt idx="815">
                  <c:v>1947.9166666666049</c:v>
                </c:pt>
                <c:pt idx="816">
                  <c:v>1947.9999999999382</c:v>
                </c:pt>
                <c:pt idx="817">
                  <c:v>1948.0833333332714</c:v>
                </c:pt>
                <c:pt idx="818">
                  <c:v>1948.1666666666047</c:v>
                </c:pt>
                <c:pt idx="819">
                  <c:v>1948.2499999999379</c:v>
                </c:pt>
                <c:pt idx="820">
                  <c:v>1948.3333333332712</c:v>
                </c:pt>
                <c:pt idx="821">
                  <c:v>1948.4166666666044</c:v>
                </c:pt>
                <c:pt idx="822">
                  <c:v>1948.4999999999377</c:v>
                </c:pt>
                <c:pt idx="823">
                  <c:v>1948.583333333271</c:v>
                </c:pt>
                <c:pt idx="824">
                  <c:v>1948.6666666666042</c:v>
                </c:pt>
                <c:pt idx="825">
                  <c:v>1948.7499999999375</c:v>
                </c:pt>
                <c:pt idx="826">
                  <c:v>1948.8333333332707</c:v>
                </c:pt>
                <c:pt idx="827">
                  <c:v>1948.916666666604</c:v>
                </c:pt>
                <c:pt idx="828">
                  <c:v>1948.9999999999372</c:v>
                </c:pt>
                <c:pt idx="829">
                  <c:v>1949.0833333332705</c:v>
                </c:pt>
                <c:pt idx="830">
                  <c:v>1949.1666666666038</c:v>
                </c:pt>
                <c:pt idx="831">
                  <c:v>1949.249999999937</c:v>
                </c:pt>
                <c:pt idx="832">
                  <c:v>1949.3333333332703</c:v>
                </c:pt>
                <c:pt idx="833">
                  <c:v>1949.4166666666035</c:v>
                </c:pt>
                <c:pt idx="834">
                  <c:v>1949.4999999999368</c:v>
                </c:pt>
                <c:pt idx="835">
                  <c:v>1949.58333333327</c:v>
                </c:pt>
                <c:pt idx="836">
                  <c:v>1949.6666666666033</c:v>
                </c:pt>
                <c:pt idx="837">
                  <c:v>1949.7499999999366</c:v>
                </c:pt>
                <c:pt idx="838">
                  <c:v>1949.8333333332698</c:v>
                </c:pt>
                <c:pt idx="839">
                  <c:v>1949.9166666666031</c:v>
                </c:pt>
                <c:pt idx="840">
                  <c:v>1949.9999999999363</c:v>
                </c:pt>
                <c:pt idx="841">
                  <c:v>1950.0833333332696</c:v>
                </c:pt>
                <c:pt idx="842">
                  <c:v>1950.1666666666029</c:v>
                </c:pt>
                <c:pt idx="843">
                  <c:v>1950.2499999999361</c:v>
                </c:pt>
                <c:pt idx="844">
                  <c:v>1950.3333333332694</c:v>
                </c:pt>
                <c:pt idx="845">
                  <c:v>1950.4166666666026</c:v>
                </c:pt>
                <c:pt idx="846">
                  <c:v>1950.4999999999359</c:v>
                </c:pt>
                <c:pt idx="847">
                  <c:v>1950.5833333332691</c:v>
                </c:pt>
                <c:pt idx="848">
                  <c:v>1950.6666666666024</c:v>
                </c:pt>
                <c:pt idx="849">
                  <c:v>1950.7499999999357</c:v>
                </c:pt>
                <c:pt idx="850">
                  <c:v>1950.8333333332689</c:v>
                </c:pt>
                <c:pt idx="851">
                  <c:v>1950.9166666666022</c:v>
                </c:pt>
                <c:pt idx="852">
                  <c:v>1950.9999999999354</c:v>
                </c:pt>
                <c:pt idx="853">
                  <c:v>1951.0833333332687</c:v>
                </c:pt>
                <c:pt idx="854">
                  <c:v>1951.1666666666019</c:v>
                </c:pt>
                <c:pt idx="855">
                  <c:v>1951.2499999999352</c:v>
                </c:pt>
                <c:pt idx="856">
                  <c:v>1951.3333333332685</c:v>
                </c:pt>
                <c:pt idx="857">
                  <c:v>1951.4166666666017</c:v>
                </c:pt>
                <c:pt idx="858">
                  <c:v>1951.499999999935</c:v>
                </c:pt>
                <c:pt idx="859">
                  <c:v>1951.5833333332682</c:v>
                </c:pt>
                <c:pt idx="860">
                  <c:v>1951.6666666666015</c:v>
                </c:pt>
                <c:pt idx="861">
                  <c:v>1951.7499999999347</c:v>
                </c:pt>
                <c:pt idx="862">
                  <c:v>1951.833333333268</c:v>
                </c:pt>
                <c:pt idx="863">
                  <c:v>1951.9166666666013</c:v>
                </c:pt>
                <c:pt idx="864">
                  <c:v>1951.9999999999345</c:v>
                </c:pt>
                <c:pt idx="865">
                  <c:v>1952.0833333332678</c:v>
                </c:pt>
                <c:pt idx="866">
                  <c:v>1952.166666666601</c:v>
                </c:pt>
                <c:pt idx="867">
                  <c:v>1952.2499999999343</c:v>
                </c:pt>
                <c:pt idx="868">
                  <c:v>1952.3333333332675</c:v>
                </c:pt>
                <c:pt idx="869">
                  <c:v>1952.4166666666008</c:v>
                </c:pt>
                <c:pt idx="870">
                  <c:v>1952.4999999999341</c:v>
                </c:pt>
                <c:pt idx="871">
                  <c:v>1952.5833333332673</c:v>
                </c:pt>
                <c:pt idx="872">
                  <c:v>1952.6666666666006</c:v>
                </c:pt>
                <c:pt idx="873">
                  <c:v>1952.7499999999338</c:v>
                </c:pt>
                <c:pt idx="874">
                  <c:v>1952.8333333332671</c:v>
                </c:pt>
                <c:pt idx="875">
                  <c:v>1952.9166666666003</c:v>
                </c:pt>
                <c:pt idx="876">
                  <c:v>1952.9999999999336</c:v>
                </c:pt>
                <c:pt idx="877">
                  <c:v>1953.0833333332669</c:v>
                </c:pt>
                <c:pt idx="878">
                  <c:v>1953.1666666666001</c:v>
                </c:pt>
                <c:pt idx="879">
                  <c:v>1953.2499999999334</c:v>
                </c:pt>
                <c:pt idx="880">
                  <c:v>1953.3333333332666</c:v>
                </c:pt>
                <c:pt idx="881">
                  <c:v>1953.4166666665999</c:v>
                </c:pt>
                <c:pt idx="882">
                  <c:v>1953.4999999999332</c:v>
                </c:pt>
                <c:pt idx="883">
                  <c:v>1953.5833333332664</c:v>
                </c:pt>
                <c:pt idx="884">
                  <c:v>1953.6666666665997</c:v>
                </c:pt>
                <c:pt idx="885">
                  <c:v>1953.7499999999329</c:v>
                </c:pt>
                <c:pt idx="886">
                  <c:v>1953.8333333332662</c:v>
                </c:pt>
                <c:pt idx="887">
                  <c:v>1953.9166666665994</c:v>
                </c:pt>
                <c:pt idx="888">
                  <c:v>1953.9999999999327</c:v>
                </c:pt>
                <c:pt idx="889">
                  <c:v>1954.083333333266</c:v>
                </c:pt>
                <c:pt idx="890">
                  <c:v>1954.1666666665992</c:v>
                </c:pt>
                <c:pt idx="891">
                  <c:v>1954.2499999999325</c:v>
                </c:pt>
                <c:pt idx="892">
                  <c:v>1954.3333333332657</c:v>
                </c:pt>
                <c:pt idx="893">
                  <c:v>1954.416666666599</c:v>
                </c:pt>
                <c:pt idx="894">
                  <c:v>1954.4999999999322</c:v>
                </c:pt>
                <c:pt idx="895">
                  <c:v>1954.5833333332655</c:v>
                </c:pt>
                <c:pt idx="896">
                  <c:v>1954.6666666665988</c:v>
                </c:pt>
                <c:pt idx="897">
                  <c:v>1954.749999999932</c:v>
                </c:pt>
                <c:pt idx="898">
                  <c:v>1954.8333333332653</c:v>
                </c:pt>
                <c:pt idx="899">
                  <c:v>1954.9166666665985</c:v>
                </c:pt>
                <c:pt idx="900">
                  <c:v>1954.9999999999318</c:v>
                </c:pt>
                <c:pt idx="901">
                  <c:v>1955.083333333265</c:v>
                </c:pt>
                <c:pt idx="902">
                  <c:v>1955.1666666665983</c:v>
                </c:pt>
                <c:pt idx="903">
                  <c:v>1955.2499999999316</c:v>
                </c:pt>
                <c:pt idx="904">
                  <c:v>1955.3333333332648</c:v>
                </c:pt>
                <c:pt idx="905">
                  <c:v>1955.4166666665981</c:v>
                </c:pt>
                <c:pt idx="906">
                  <c:v>1955.4999999999313</c:v>
                </c:pt>
                <c:pt idx="907">
                  <c:v>1955.5833333332646</c:v>
                </c:pt>
                <c:pt idx="908">
                  <c:v>1955.6666666665978</c:v>
                </c:pt>
                <c:pt idx="909">
                  <c:v>1955.7499999999311</c:v>
                </c:pt>
                <c:pt idx="910">
                  <c:v>1955.8333333332644</c:v>
                </c:pt>
                <c:pt idx="911">
                  <c:v>1955.9166666665976</c:v>
                </c:pt>
                <c:pt idx="912">
                  <c:v>1955.9999999999309</c:v>
                </c:pt>
                <c:pt idx="913">
                  <c:v>1956.0833333332641</c:v>
                </c:pt>
                <c:pt idx="914">
                  <c:v>1956.1666666665974</c:v>
                </c:pt>
                <c:pt idx="915">
                  <c:v>1956.2499999999307</c:v>
                </c:pt>
                <c:pt idx="916">
                  <c:v>1956.3333333332639</c:v>
                </c:pt>
                <c:pt idx="917">
                  <c:v>1956.4166666665972</c:v>
                </c:pt>
                <c:pt idx="918">
                  <c:v>1956.4999999999304</c:v>
                </c:pt>
                <c:pt idx="919">
                  <c:v>1956.5833333332637</c:v>
                </c:pt>
                <c:pt idx="920">
                  <c:v>1956.6666666665969</c:v>
                </c:pt>
                <c:pt idx="921">
                  <c:v>1956.7499999999302</c:v>
                </c:pt>
                <c:pt idx="922">
                  <c:v>1956.8333333332635</c:v>
                </c:pt>
                <c:pt idx="923">
                  <c:v>1956.9166666665967</c:v>
                </c:pt>
                <c:pt idx="924">
                  <c:v>1956.99999999993</c:v>
                </c:pt>
                <c:pt idx="925">
                  <c:v>1957.0833333332632</c:v>
                </c:pt>
                <c:pt idx="926">
                  <c:v>1957.1666666665965</c:v>
                </c:pt>
                <c:pt idx="927">
                  <c:v>1957.2499999999297</c:v>
                </c:pt>
                <c:pt idx="928">
                  <c:v>1957.333333333263</c:v>
                </c:pt>
                <c:pt idx="929">
                  <c:v>1957.4166666665963</c:v>
                </c:pt>
                <c:pt idx="930">
                  <c:v>1957.4999999999295</c:v>
                </c:pt>
                <c:pt idx="931">
                  <c:v>1957.5833333332628</c:v>
                </c:pt>
                <c:pt idx="932">
                  <c:v>1957.666666666596</c:v>
                </c:pt>
                <c:pt idx="933">
                  <c:v>1957.7499999999293</c:v>
                </c:pt>
                <c:pt idx="934">
                  <c:v>1957.8333333332625</c:v>
                </c:pt>
                <c:pt idx="935">
                  <c:v>1957.9166666665958</c:v>
                </c:pt>
                <c:pt idx="936">
                  <c:v>1957.9999999999291</c:v>
                </c:pt>
                <c:pt idx="937">
                  <c:v>1958.0833333332623</c:v>
                </c:pt>
                <c:pt idx="938">
                  <c:v>1958.1666666665956</c:v>
                </c:pt>
                <c:pt idx="939">
                  <c:v>1958.2499999999288</c:v>
                </c:pt>
                <c:pt idx="940">
                  <c:v>1958.3333333332621</c:v>
                </c:pt>
                <c:pt idx="941">
                  <c:v>1958.4166666665953</c:v>
                </c:pt>
                <c:pt idx="942">
                  <c:v>1958.4999999999286</c:v>
                </c:pt>
                <c:pt idx="943">
                  <c:v>1958.5833333332619</c:v>
                </c:pt>
                <c:pt idx="944">
                  <c:v>1958.6666666665951</c:v>
                </c:pt>
                <c:pt idx="945">
                  <c:v>1958.7499999999284</c:v>
                </c:pt>
                <c:pt idx="946">
                  <c:v>1958.8333333332616</c:v>
                </c:pt>
                <c:pt idx="947">
                  <c:v>1958.9166666665949</c:v>
                </c:pt>
                <c:pt idx="948">
                  <c:v>1958.9999999999281</c:v>
                </c:pt>
                <c:pt idx="949">
                  <c:v>1959.0833333332614</c:v>
                </c:pt>
                <c:pt idx="950">
                  <c:v>1959.1666666665947</c:v>
                </c:pt>
                <c:pt idx="951">
                  <c:v>1959.2499999999279</c:v>
                </c:pt>
                <c:pt idx="952">
                  <c:v>1959.3333333332612</c:v>
                </c:pt>
                <c:pt idx="953">
                  <c:v>1959.4166666665944</c:v>
                </c:pt>
                <c:pt idx="954">
                  <c:v>1959.4999999999277</c:v>
                </c:pt>
                <c:pt idx="955">
                  <c:v>1959.583333333261</c:v>
                </c:pt>
                <c:pt idx="956">
                  <c:v>1959.6666666665942</c:v>
                </c:pt>
                <c:pt idx="957">
                  <c:v>1959.7499999999275</c:v>
                </c:pt>
                <c:pt idx="958">
                  <c:v>1959.8333333332607</c:v>
                </c:pt>
                <c:pt idx="959">
                  <c:v>1959.916666666594</c:v>
                </c:pt>
                <c:pt idx="960">
                  <c:v>1959.9999999999272</c:v>
                </c:pt>
                <c:pt idx="961">
                  <c:v>1960.0833333332605</c:v>
                </c:pt>
                <c:pt idx="962">
                  <c:v>1960.1666666665938</c:v>
                </c:pt>
                <c:pt idx="963">
                  <c:v>1960.249999999927</c:v>
                </c:pt>
                <c:pt idx="964">
                  <c:v>1960.3333333332603</c:v>
                </c:pt>
                <c:pt idx="965">
                  <c:v>1960.4166666665935</c:v>
                </c:pt>
                <c:pt idx="966">
                  <c:v>1960.4999999999268</c:v>
                </c:pt>
                <c:pt idx="967">
                  <c:v>1960.58333333326</c:v>
                </c:pt>
                <c:pt idx="968">
                  <c:v>1960.6666666665933</c:v>
                </c:pt>
                <c:pt idx="969">
                  <c:v>1960.7499999999266</c:v>
                </c:pt>
                <c:pt idx="970">
                  <c:v>1960.8333333332598</c:v>
                </c:pt>
                <c:pt idx="971">
                  <c:v>1960.9166666665931</c:v>
                </c:pt>
                <c:pt idx="972">
                  <c:v>1960.9999999999263</c:v>
                </c:pt>
                <c:pt idx="973">
                  <c:v>1961.0833333332596</c:v>
                </c:pt>
                <c:pt idx="974">
                  <c:v>1961.1666666665928</c:v>
                </c:pt>
                <c:pt idx="975">
                  <c:v>1961.2499999999261</c:v>
                </c:pt>
                <c:pt idx="976">
                  <c:v>1961.3333333332594</c:v>
                </c:pt>
                <c:pt idx="977">
                  <c:v>1961.4166666665926</c:v>
                </c:pt>
                <c:pt idx="978">
                  <c:v>1961.4999999999259</c:v>
                </c:pt>
                <c:pt idx="979">
                  <c:v>1961.5833333332591</c:v>
                </c:pt>
                <c:pt idx="980">
                  <c:v>1961.6666666665924</c:v>
                </c:pt>
                <c:pt idx="981">
                  <c:v>1961.7499999999256</c:v>
                </c:pt>
                <c:pt idx="982">
                  <c:v>1961.8333333332589</c:v>
                </c:pt>
                <c:pt idx="983">
                  <c:v>1961.9166666665922</c:v>
                </c:pt>
                <c:pt idx="984">
                  <c:v>1961.9999999999254</c:v>
                </c:pt>
                <c:pt idx="985">
                  <c:v>1962.0833333332587</c:v>
                </c:pt>
                <c:pt idx="986">
                  <c:v>1962.1666666665919</c:v>
                </c:pt>
                <c:pt idx="987">
                  <c:v>1962.2499999999252</c:v>
                </c:pt>
                <c:pt idx="988">
                  <c:v>1962.3333333332585</c:v>
                </c:pt>
                <c:pt idx="989">
                  <c:v>1962.4166666665917</c:v>
                </c:pt>
                <c:pt idx="990">
                  <c:v>1962.499999999925</c:v>
                </c:pt>
                <c:pt idx="991">
                  <c:v>1962.5833333332582</c:v>
                </c:pt>
                <c:pt idx="992">
                  <c:v>1962.6666666665915</c:v>
                </c:pt>
                <c:pt idx="993">
                  <c:v>1962.7499999999247</c:v>
                </c:pt>
                <c:pt idx="994">
                  <c:v>1962.833333333258</c:v>
                </c:pt>
                <c:pt idx="995">
                  <c:v>1962.9166666665913</c:v>
                </c:pt>
                <c:pt idx="996">
                  <c:v>1962.9999999999245</c:v>
                </c:pt>
                <c:pt idx="997">
                  <c:v>1963.0833333332578</c:v>
                </c:pt>
                <c:pt idx="998">
                  <c:v>1963.166666666591</c:v>
                </c:pt>
                <c:pt idx="999">
                  <c:v>1963.2499999999243</c:v>
                </c:pt>
                <c:pt idx="1000">
                  <c:v>1963.3333333332575</c:v>
                </c:pt>
                <c:pt idx="1001">
                  <c:v>1963.4166666665908</c:v>
                </c:pt>
                <c:pt idx="1002">
                  <c:v>1963.4999999999241</c:v>
                </c:pt>
                <c:pt idx="1003">
                  <c:v>1963.5833333332573</c:v>
                </c:pt>
                <c:pt idx="1004">
                  <c:v>1963.6666666665906</c:v>
                </c:pt>
                <c:pt idx="1005">
                  <c:v>1963.7499999999238</c:v>
                </c:pt>
                <c:pt idx="1006">
                  <c:v>1963.8333333332571</c:v>
                </c:pt>
                <c:pt idx="1007">
                  <c:v>1963.9166666665903</c:v>
                </c:pt>
                <c:pt idx="1008">
                  <c:v>1963.9999999999236</c:v>
                </c:pt>
                <c:pt idx="1009">
                  <c:v>1964.0833333332569</c:v>
                </c:pt>
                <c:pt idx="1010">
                  <c:v>1964.1666666665901</c:v>
                </c:pt>
                <c:pt idx="1011">
                  <c:v>1964.2499999999234</c:v>
                </c:pt>
                <c:pt idx="1012">
                  <c:v>1964.3333333332566</c:v>
                </c:pt>
                <c:pt idx="1013">
                  <c:v>1964.4166666665899</c:v>
                </c:pt>
                <c:pt idx="1014">
                  <c:v>1964.4999999999231</c:v>
                </c:pt>
                <c:pt idx="1015">
                  <c:v>1964.5833333332564</c:v>
                </c:pt>
                <c:pt idx="1016">
                  <c:v>1964.6666666665897</c:v>
                </c:pt>
                <c:pt idx="1017">
                  <c:v>1964.7499999999229</c:v>
                </c:pt>
                <c:pt idx="1018">
                  <c:v>1964.8333333332562</c:v>
                </c:pt>
                <c:pt idx="1019">
                  <c:v>1964.9166666665894</c:v>
                </c:pt>
                <c:pt idx="1020">
                  <c:v>1964.9999999999227</c:v>
                </c:pt>
                <c:pt idx="1021">
                  <c:v>1965.083333333256</c:v>
                </c:pt>
                <c:pt idx="1022">
                  <c:v>1965.1666666665892</c:v>
                </c:pt>
                <c:pt idx="1023">
                  <c:v>1965.2499999999225</c:v>
                </c:pt>
                <c:pt idx="1024">
                  <c:v>1965.3333333332557</c:v>
                </c:pt>
                <c:pt idx="1025">
                  <c:v>1965.416666666589</c:v>
                </c:pt>
                <c:pt idx="1026">
                  <c:v>1965.4999999999222</c:v>
                </c:pt>
                <c:pt idx="1027">
                  <c:v>1965.5833333332555</c:v>
                </c:pt>
                <c:pt idx="1028">
                  <c:v>1965.6666666665888</c:v>
                </c:pt>
                <c:pt idx="1029">
                  <c:v>1965.749999999922</c:v>
                </c:pt>
                <c:pt idx="1030">
                  <c:v>1965.8333333332553</c:v>
                </c:pt>
                <c:pt idx="1031">
                  <c:v>1965.9166666665885</c:v>
                </c:pt>
                <c:pt idx="1032">
                  <c:v>1965.9999999999218</c:v>
                </c:pt>
                <c:pt idx="1033">
                  <c:v>1966.083333333255</c:v>
                </c:pt>
                <c:pt idx="1034">
                  <c:v>1966.1666666665883</c:v>
                </c:pt>
                <c:pt idx="1035">
                  <c:v>1966.2499999999216</c:v>
                </c:pt>
                <c:pt idx="1036">
                  <c:v>1966.3333333332548</c:v>
                </c:pt>
                <c:pt idx="1037">
                  <c:v>1966.4166666665881</c:v>
                </c:pt>
                <c:pt idx="1038">
                  <c:v>1966.4999999999213</c:v>
                </c:pt>
                <c:pt idx="1039">
                  <c:v>1966.5833333332546</c:v>
                </c:pt>
                <c:pt idx="1040">
                  <c:v>1966.6666666665878</c:v>
                </c:pt>
                <c:pt idx="1041">
                  <c:v>1966.7499999999211</c:v>
                </c:pt>
                <c:pt idx="1042">
                  <c:v>1966.8333333332544</c:v>
                </c:pt>
                <c:pt idx="1043">
                  <c:v>1966.9166666665876</c:v>
                </c:pt>
                <c:pt idx="1044">
                  <c:v>1966.9999999999209</c:v>
                </c:pt>
                <c:pt idx="1045">
                  <c:v>1967.0833333332541</c:v>
                </c:pt>
                <c:pt idx="1046">
                  <c:v>1967.1666666665874</c:v>
                </c:pt>
                <c:pt idx="1047">
                  <c:v>1967.2499999999206</c:v>
                </c:pt>
                <c:pt idx="1048">
                  <c:v>1967.3333333332539</c:v>
                </c:pt>
                <c:pt idx="1049">
                  <c:v>1967.4166666665872</c:v>
                </c:pt>
                <c:pt idx="1050">
                  <c:v>1967.4999999999204</c:v>
                </c:pt>
                <c:pt idx="1051">
                  <c:v>1967.5833333332537</c:v>
                </c:pt>
                <c:pt idx="1052">
                  <c:v>1967.6666666665869</c:v>
                </c:pt>
                <c:pt idx="1053">
                  <c:v>1967.7499999999202</c:v>
                </c:pt>
                <c:pt idx="1054">
                  <c:v>1967.8333333332534</c:v>
                </c:pt>
                <c:pt idx="1055">
                  <c:v>1967.9166666665867</c:v>
                </c:pt>
                <c:pt idx="1056">
                  <c:v>1967.99999999992</c:v>
                </c:pt>
                <c:pt idx="1057">
                  <c:v>1968.0833333332532</c:v>
                </c:pt>
                <c:pt idx="1058">
                  <c:v>1968.1666666665865</c:v>
                </c:pt>
                <c:pt idx="1059">
                  <c:v>1968.2499999999197</c:v>
                </c:pt>
                <c:pt idx="1060">
                  <c:v>1968.333333333253</c:v>
                </c:pt>
                <c:pt idx="1061">
                  <c:v>1968.4166666665863</c:v>
                </c:pt>
                <c:pt idx="1062">
                  <c:v>1968.4999999999195</c:v>
                </c:pt>
                <c:pt idx="1063">
                  <c:v>1968.5833333332528</c:v>
                </c:pt>
                <c:pt idx="1064">
                  <c:v>1968.666666666586</c:v>
                </c:pt>
                <c:pt idx="1065">
                  <c:v>1968.7499999999193</c:v>
                </c:pt>
                <c:pt idx="1066">
                  <c:v>1968.8333333332525</c:v>
                </c:pt>
                <c:pt idx="1067">
                  <c:v>1968.9166666665858</c:v>
                </c:pt>
                <c:pt idx="1068">
                  <c:v>1968.9999999999191</c:v>
                </c:pt>
                <c:pt idx="1069">
                  <c:v>1969.0833333332523</c:v>
                </c:pt>
                <c:pt idx="1070">
                  <c:v>1969.1666666665856</c:v>
                </c:pt>
                <c:pt idx="1071">
                  <c:v>1969.2499999999188</c:v>
                </c:pt>
                <c:pt idx="1072">
                  <c:v>1969.3333333332521</c:v>
                </c:pt>
                <c:pt idx="1073">
                  <c:v>1969.4166666665853</c:v>
                </c:pt>
                <c:pt idx="1074">
                  <c:v>1969.4999999999186</c:v>
                </c:pt>
                <c:pt idx="1075">
                  <c:v>1969.5833333332519</c:v>
                </c:pt>
                <c:pt idx="1076">
                  <c:v>1969.6666666665851</c:v>
                </c:pt>
                <c:pt idx="1077">
                  <c:v>1969.7499999999184</c:v>
                </c:pt>
                <c:pt idx="1078">
                  <c:v>1969.8333333332516</c:v>
                </c:pt>
                <c:pt idx="1079">
                  <c:v>1969.9166666665849</c:v>
                </c:pt>
                <c:pt idx="1080">
                  <c:v>1969.9999999999181</c:v>
                </c:pt>
                <c:pt idx="1081">
                  <c:v>1970.0833333332514</c:v>
                </c:pt>
                <c:pt idx="1082">
                  <c:v>1970.1666666665847</c:v>
                </c:pt>
                <c:pt idx="1083">
                  <c:v>1970.2499999999179</c:v>
                </c:pt>
                <c:pt idx="1084">
                  <c:v>1970.3333333332512</c:v>
                </c:pt>
                <c:pt idx="1085">
                  <c:v>1970.4166666665844</c:v>
                </c:pt>
                <c:pt idx="1086">
                  <c:v>1970.4999999999177</c:v>
                </c:pt>
                <c:pt idx="1087">
                  <c:v>1970.5833333332509</c:v>
                </c:pt>
                <c:pt idx="1088">
                  <c:v>1970.6666666665842</c:v>
                </c:pt>
                <c:pt idx="1089">
                  <c:v>1970.7499999999175</c:v>
                </c:pt>
                <c:pt idx="1090">
                  <c:v>1970.8333333332507</c:v>
                </c:pt>
                <c:pt idx="1091">
                  <c:v>1970.916666666584</c:v>
                </c:pt>
                <c:pt idx="1092">
                  <c:v>1970.9999999999172</c:v>
                </c:pt>
                <c:pt idx="1093">
                  <c:v>1971.0833333332505</c:v>
                </c:pt>
                <c:pt idx="1094">
                  <c:v>1971.1666666665838</c:v>
                </c:pt>
                <c:pt idx="1095">
                  <c:v>1971.249999999917</c:v>
                </c:pt>
                <c:pt idx="1096">
                  <c:v>1971.3333333332503</c:v>
                </c:pt>
                <c:pt idx="1097">
                  <c:v>1971.4166666665835</c:v>
                </c:pt>
                <c:pt idx="1098">
                  <c:v>1971.4999999999168</c:v>
                </c:pt>
                <c:pt idx="1099">
                  <c:v>1971.58333333325</c:v>
                </c:pt>
                <c:pt idx="1100">
                  <c:v>1971.6666666665833</c:v>
                </c:pt>
                <c:pt idx="1101">
                  <c:v>1971.7499999999166</c:v>
                </c:pt>
                <c:pt idx="1102">
                  <c:v>1971.8333333332498</c:v>
                </c:pt>
                <c:pt idx="1103">
                  <c:v>1971.9166666665831</c:v>
                </c:pt>
                <c:pt idx="1104">
                  <c:v>1971.9999999999163</c:v>
                </c:pt>
                <c:pt idx="1105">
                  <c:v>1972.0833333332496</c:v>
                </c:pt>
                <c:pt idx="1106">
                  <c:v>1972.1666666665828</c:v>
                </c:pt>
                <c:pt idx="1107">
                  <c:v>1972.2499999999161</c:v>
                </c:pt>
                <c:pt idx="1108">
                  <c:v>1972.3333333332494</c:v>
                </c:pt>
                <c:pt idx="1109">
                  <c:v>1972.4166666665826</c:v>
                </c:pt>
                <c:pt idx="1110">
                  <c:v>1972.4999999999159</c:v>
                </c:pt>
                <c:pt idx="1111">
                  <c:v>1972.5833333332491</c:v>
                </c:pt>
                <c:pt idx="1112">
                  <c:v>1972.6666666665824</c:v>
                </c:pt>
                <c:pt idx="1113">
                  <c:v>1972.7499999999156</c:v>
                </c:pt>
                <c:pt idx="1114">
                  <c:v>1972.8333333332489</c:v>
                </c:pt>
                <c:pt idx="1115">
                  <c:v>1972.9166666665822</c:v>
                </c:pt>
                <c:pt idx="1116">
                  <c:v>1972.9999999999154</c:v>
                </c:pt>
                <c:pt idx="1117">
                  <c:v>1973.0833333332487</c:v>
                </c:pt>
                <c:pt idx="1118">
                  <c:v>1973.1666666665819</c:v>
                </c:pt>
                <c:pt idx="1119">
                  <c:v>1973.2499999999152</c:v>
                </c:pt>
                <c:pt idx="1120">
                  <c:v>1973.3333333332484</c:v>
                </c:pt>
                <c:pt idx="1121">
                  <c:v>1973.4166666665817</c:v>
                </c:pt>
                <c:pt idx="1122">
                  <c:v>1973.499999999915</c:v>
                </c:pt>
                <c:pt idx="1123">
                  <c:v>1973.5833333332482</c:v>
                </c:pt>
                <c:pt idx="1124">
                  <c:v>1973.6666666665815</c:v>
                </c:pt>
                <c:pt idx="1125">
                  <c:v>1973.7499999999147</c:v>
                </c:pt>
                <c:pt idx="1126">
                  <c:v>1973.833333333248</c:v>
                </c:pt>
                <c:pt idx="1127">
                  <c:v>1973.9166666665812</c:v>
                </c:pt>
                <c:pt idx="1128">
                  <c:v>1973.9999999999145</c:v>
                </c:pt>
                <c:pt idx="1129">
                  <c:v>1974.0833333332478</c:v>
                </c:pt>
                <c:pt idx="1130">
                  <c:v>1974.166666666581</c:v>
                </c:pt>
                <c:pt idx="1131">
                  <c:v>1974.2499999999143</c:v>
                </c:pt>
                <c:pt idx="1132">
                  <c:v>1974.3333333332475</c:v>
                </c:pt>
                <c:pt idx="1133">
                  <c:v>1974.4166666665808</c:v>
                </c:pt>
                <c:pt idx="1134">
                  <c:v>1974.4999999999141</c:v>
                </c:pt>
                <c:pt idx="1135">
                  <c:v>1974.5833333332473</c:v>
                </c:pt>
                <c:pt idx="1136">
                  <c:v>1974.6666666665806</c:v>
                </c:pt>
                <c:pt idx="1137">
                  <c:v>1974.7499999999138</c:v>
                </c:pt>
                <c:pt idx="1138">
                  <c:v>1974.8333333332471</c:v>
                </c:pt>
                <c:pt idx="1139">
                  <c:v>1974.9166666665803</c:v>
                </c:pt>
                <c:pt idx="1140">
                  <c:v>1974.9999999999136</c:v>
                </c:pt>
                <c:pt idx="1141">
                  <c:v>1975.0833333332469</c:v>
                </c:pt>
                <c:pt idx="1142">
                  <c:v>1975.1666666665801</c:v>
                </c:pt>
                <c:pt idx="1143">
                  <c:v>1975.2499999999134</c:v>
                </c:pt>
                <c:pt idx="1144">
                  <c:v>1975.3333333332466</c:v>
                </c:pt>
                <c:pt idx="1145">
                  <c:v>1975.4166666665799</c:v>
                </c:pt>
                <c:pt idx="1146">
                  <c:v>1975.4999999999131</c:v>
                </c:pt>
                <c:pt idx="1147">
                  <c:v>1975.5833333332464</c:v>
                </c:pt>
                <c:pt idx="1148">
                  <c:v>1975.6666666665797</c:v>
                </c:pt>
                <c:pt idx="1149">
                  <c:v>1975.7499999999129</c:v>
                </c:pt>
                <c:pt idx="1150">
                  <c:v>1975.8333333332462</c:v>
                </c:pt>
                <c:pt idx="1151">
                  <c:v>1975.9166666665794</c:v>
                </c:pt>
                <c:pt idx="1152">
                  <c:v>1975.9999999999127</c:v>
                </c:pt>
                <c:pt idx="1153">
                  <c:v>1976.0833333332459</c:v>
                </c:pt>
                <c:pt idx="1154">
                  <c:v>1976.1666666665792</c:v>
                </c:pt>
                <c:pt idx="1155">
                  <c:v>1976.2499999999125</c:v>
                </c:pt>
                <c:pt idx="1156">
                  <c:v>1976.3333333332457</c:v>
                </c:pt>
                <c:pt idx="1157">
                  <c:v>1976.416666666579</c:v>
                </c:pt>
                <c:pt idx="1158">
                  <c:v>1976.4999999999122</c:v>
                </c:pt>
                <c:pt idx="1159">
                  <c:v>1976.5833333332455</c:v>
                </c:pt>
                <c:pt idx="1160">
                  <c:v>1976.6666666665787</c:v>
                </c:pt>
                <c:pt idx="1161">
                  <c:v>1976.749999999912</c:v>
                </c:pt>
                <c:pt idx="1162">
                  <c:v>1976.8333333332453</c:v>
                </c:pt>
                <c:pt idx="1163">
                  <c:v>1976.9166666665785</c:v>
                </c:pt>
                <c:pt idx="1164">
                  <c:v>1976.9999999999118</c:v>
                </c:pt>
                <c:pt idx="1165">
                  <c:v>1977.083333333245</c:v>
                </c:pt>
                <c:pt idx="1166">
                  <c:v>1977.1666666665783</c:v>
                </c:pt>
                <c:pt idx="1167">
                  <c:v>1977.2499999999116</c:v>
                </c:pt>
                <c:pt idx="1168">
                  <c:v>1977.3333333332448</c:v>
                </c:pt>
                <c:pt idx="1169">
                  <c:v>1977.4166666665781</c:v>
                </c:pt>
                <c:pt idx="1170">
                  <c:v>1977.4999999999113</c:v>
                </c:pt>
                <c:pt idx="1171">
                  <c:v>1977.5833333332446</c:v>
                </c:pt>
                <c:pt idx="1172">
                  <c:v>1977.6666666665778</c:v>
                </c:pt>
                <c:pt idx="1173">
                  <c:v>1977.7499999999111</c:v>
                </c:pt>
                <c:pt idx="1174">
                  <c:v>1977.8333333332444</c:v>
                </c:pt>
                <c:pt idx="1175">
                  <c:v>1977.9166666665776</c:v>
                </c:pt>
                <c:pt idx="1176">
                  <c:v>1977.9999999999109</c:v>
                </c:pt>
                <c:pt idx="1177">
                  <c:v>1978.0833333332441</c:v>
                </c:pt>
                <c:pt idx="1178">
                  <c:v>1978.1666666665774</c:v>
                </c:pt>
                <c:pt idx="1179">
                  <c:v>1978.2499999999106</c:v>
                </c:pt>
                <c:pt idx="1180">
                  <c:v>1978.3333333332439</c:v>
                </c:pt>
                <c:pt idx="1181">
                  <c:v>1978.4166666665772</c:v>
                </c:pt>
                <c:pt idx="1182">
                  <c:v>1978.4999999999104</c:v>
                </c:pt>
                <c:pt idx="1183">
                  <c:v>1978.5833333332437</c:v>
                </c:pt>
                <c:pt idx="1184">
                  <c:v>1978.6666666665769</c:v>
                </c:pt>
                <c:pt idx="1185">
                  <c:v>1978.7499999999102</c:v>
                </c:pt>
                <c:pt idx="1186">
                  <c:v>1978.8333333332434</c:v>
                </c:pt>
                <c:pt idx="1187">
                  <c:v>1978.9166666665767</c:v>
                </c:pt>
                <c:pt idx="1188">
                  <c:v>1978.99999999991</c:v>
                </c:pt>
                <c:pt idx="1189">
                  <c:v>1979.0833333332432</c:v>
                </c:pt>
                <c:pt idx="1190">
                  <c:v>1979.1666666665765</c:v>
                </c:pt>
                <c:pt idx="1191">
                  <c:v>1979.2499999999097</c:v>
                </c:pt>
                <c:pt idx="1192">
                  <c:v>1979.333333333243</c:v>
                </c:pt>
                <c:pt idx="1193">
                  <c:v>1979.4166666665762</c:v>
                </c:pt>
                <c:pt idx="1194">
                  <c:v>1979.4999999999095</c:v>
                </c:pt>
                <c:pt idx="1195">
                  <c:v>1979.5833333332428</c:v>
                </c:pt>
                <c:pt idx="1196">
                  <c:v>1979.666666666576</c:v>
                </c:pt>
                <c:pt idx="1197">
                  <c:v>1979.7499999999093</c:v>
                </c:pt>
                <c:pt idx="1198">
                  <c:v>1979.8333333332425</c:v>
                </c:pt>
                <c:pt idx="1199">
                  <c:v>1979.9166666665758</c:v>
                </c:pt>
                <c:pt idx="1200">
                  <c:v>1979.9999999999091</c:v>
                </c:pt>
                <c:pt idx="1201">
                  <c:v>1980.0833333332423</c:v>
                </c:pt>
                <c:pt idx="1202">
                  <c:v>1980.1666666665756</c:v>
                </c:pt>
                <c:pt idx="1203">
                  <c:v>1980.2499999999088</c:v>
                </c:pt>
                <c:pt idx="1204">
                  <c:v>1980.3333333332421</c:v>
                </c:pt>
                <c:pt idx="1205">
                  <c:v>1980.4166666665753</c:v>
                </c:pt>
                <c:pt idx="1206">
                  <c:v>1980.4999999999086</c:v>
                </c:pt>
                <c:pt idx="1207">
                  <c:v>1980.5833333332419</c:v>
                </c:pt>
                <c:pt idx="1208">
                  <c:v>1980.6666666665751</c:v>
                </c:pt>
                <c:pt idx="1209">
                  <c:v>1980.7499999999084</c:v>
                </c:pt>
                <c:pt idx="1210">
                  <c:v>1980.8333333332416</c:v>
                </c:pt>
                <c:pt idx="1211">
                  <c:v>1980.9166666665749</c:v>
                </c:pt>
                <c:pt idx="1212">
                  <c:v>1980.9999999999081</c:v>
                </c:pt>
                <c:pt idx="1213">
                  <c:v>1981.0833333332414</c:v>
                </c:pt>
                <c:pt idx="1214">
                  <c:v>1981.1666666665747</c:v>
                </c:pt>
                <c:pt idx="1215">
                  <c:v>1981.2499999999079</c:v>
                </c:pt>
                <c:pt idx="1216">
                  <c:v>1981.3333333332412</c:v>
                </c:pt>
                <c:pt idx="1217">
                  <c:v>1981.4166666665744</c:v>
                </c:pt>
                <c:pt idx="1218">
                  <c:v>1981.4999999999077</c:v>
                </c:pt>
                <c:pt idx="1219">
                  <c:v>1981.5833333332409</c:v>
                </c:pt>
                <c:pt idx="1220">
                  <c:v>1981.6666666665742</c:v>
                </c:pt>
                <c:pt idx="1221">
                  <c:v>1981.7499999999075</c:v>
                </c:pt>
                <c:pt idx="1222">
                  <c:v>1981.8333333332407</c:v>
                </c:pt>
                <c:pt idx="1223">
                  <c:v>1981.916666666574</c:v>
                </c:pt>
                <c:pt idx="1224">
                  <c:v>1981.9999999999072</c:v>
                </c:pt>
                <c:pt idx="1225">
                  <c:v>1982.0833333332405</c:v>
                </c:pt>
                <c:pt idx="1226">
                  <c:v>1982.1666666665737</c:v>
                </c:pt>
                <c:pt idx="1227">
                  <c:v>1982.249999999907</c:v>
                </c:pt>
                <c:pt idx="1228">
                  <c:v>1982.3333333332403</c:v>
                </c:pt>
                <c:pt idx="1229">
                  <c:v>1982.4166666665735</c:v>
                </c:pt>
                <c:pt idx="1230">
                  <c:v>1982.4999999999068</c:v>
                </c:pt>
                <c:pt idx="1231">
                  <c:v>1982.58333333324</c:v>
                </c:pt>
                <c:pt idx="1232">
                  <c:v>1982.6666666665733</c:v>
                </c:pt>
                <c:pt idx="1233">
                  <c:v>1982.7499999999065</c:v>
                </c:pt>
                <c:pt idx="1234">
                  <c:v>1982.8333333332398</c:v>
                </c:pt>
                <c:pt idx="1235">
                  <c:v>1982.9166666665731</c:v>
                </c:pt>
                <c:pt idx="1236">
                  <c:v>1982.9999999999063</c:v>
                </c:pt>
                <c:pt idx="1237">
                  <c:v>1983.0833333332396</c:v>
                </c:pt>
                <c:pt idx="1238">
                  <c:v>1983.1666666665728</c:v>
                </c:pt>
                <c:pt idx="1239">
                  <c:v>1983.2499999999061</c:v>
                </c:pt>
                <c:pt idx="1240">
                  <c:v>1983.3333333332394</c:v>
                </c:pt>
                <c:pt idx="1241">
                  <c:v>1983.4166666665726</c:v>
                </c:pt>
                <c:pt idx="1242">
                  <c:v>1983.4999999999059</c:v>
                </c:pt>
                <c:pt idx="1243">
                  <c:v>1983.5833333332391</c:v>
                </c:pt>
                <c:pt idx="1244">
                  <c:v>1983.6666666665724</c:v>
                </c:pt>
                <c:pt idx="1245">
                  <c:v>1983.7499999999056</c:v>
                </c:pt>
                <c:pt idx="1246">
                  <c:v>1983.8333333332389</c:v>
                </c:pt>
                <c:pt idx="1247">
                  <c:v>1983.9166666665722</c:v>
                </c:pt>
                <c:pt idx="1248">
                  <c:v>1983.9999999999054</c:v>
                </c:pt>
                <c:pt idx="1249">
                  <c:v>1984.0833333332387</c:v>
                </c:pt>
                <c:pt idx="1250">
                  <c:v>1984.1666666665719</c:v>
                </c:pt>
                <c:pt idx="1251">
                  <c:v>1984.2499999999052</c:v>
                </c:pt>
                <c:pt idx="1252">
                  <c:v>1984.3333333332384</c:v>
                </c:pt>
                <c:pt idx="1253">
                  <c:v>1984.4166666665717</c:v>
                </c:pt>
                <c:pt idx="1254">
                  <c:v>1984.499999999905</c:v>
                </c:pt>
                <c:pt idx="1255">
                  <c:v>1984.5833333332382</c:v>
                </c:pt>
                <c:pt idx="1256">
                  <c:v>1984.6666666665715</c:v>
                </c:pt>
                <c:pt idx="1257">
                  <c:v>1984.7499999999047</c:v>
                </c:pt>
                <c:pt idx="1258">
                  <c:v>1984.833333333238</c:v>
                </c:pt>
                <c:pt idx="1259">
                  <c:v>1984.9166666665712</c:v>
                </c:pt>
                <c:pt idx="1260">
                  <c:v>1984.9999999999045</c:v>
                </c:pt>
                <c:pt idx="1261">
                  <c:v>1985.0833333332378</c:v>
                </c:pt>
                <c:pt idx="1262">
                  <c:v>1985.166666666571</c:v>
                </c:pt>
                <c:pt idx="1263">
                  <c:v>1985.2499999999043</c:v>
                </c:pt>
                <c:pt idx="1264">
                  <c:v>1985.3333333332375</c:v>
                </c:pt>
                <c:pt idx="1265">
                  <c:v>1985.4166666665708</c:v>
                </c:pt>
                <c:pt idx="1266">
                  <c:v>1985.499999999904</c:v>
                </c:pt>
                <c:pt idx="1267">
                  <c:v>1985.5833333332373</c:v>
                </c:pt>
                <c:pt idx="1268">
                  <c:v>1985.6666666665706</c:v>
                </c:pt>
                <c:pt idx="1269">
                  <c:v>1985.7499999999038</c:v>
                </c:pt>
                <c:pt idx="1270">
                  <c:v>1985.8333333332371</c:v>
                </c:pt>
                <c:pt idx="1271">
                  <c:v>1985.9166666665703</c:v>
                </c:pt>
                <c:pt idx="1272">
                  <c:v>1985.9999999999036</c:v>
                </c:pt>
                <c:pt idx="1273">
                  <c:v>1986.0833333332369</c:v>
                </c:pt>
                <c:pt idx="1274">
                  <c:v>1986.1666666665701</c:v>
                </c:pt>
                <c:pt idx="1275">
                  <c:v>1986.2499999999034</c:v>
                </c:pt>
                <c:pt idx="1276">
                  <c:v>1986.3333333332366</c:v>
                </c:pt>
                <c:pt idx="1277">
                  <c:v>1986.4166666665699</c:v>
                </c:pt>
                <c:pt idx="1278">
                  <c:v>1986.4999999999031</c:v>
                </c:pt>
                <c:pt idx="1279">
                  <c:v>1986.5833333332364</c:v>
                </c:pt>
                <c:pt idx="1280">
                  <c:v>1986.6666666665697</c:v>
                </c:pt>
                <c:pt idx="1281">
                  <c:v>1986.7499999999029</c:v>
                </c:pt>
                <c:pt idx="1282">
                  <c:v>1986.8333333332362</c:v>
                </c:pt>
                <c:pt idx="1283">
                  <c:v>1986.9166666665694</c:v>
                </c:pt>
                <c:pt idx="1284">
                  <c:v>1986.9999999999027</c:v>
                </c:pt>
                <c:pt idx="1285">
                  <c:v>1987.0833333332359</c:v>
                </c:pt>
                <c:pt idx="1286">
                  <c:v>1987.1666666665692</c:v>
                </c:pt>
                <c:pt idx="1287">
                  <c:v>1987.2499999999025</c:v>
                </c:pt>
                <c:pt idx="1288">
                  <c:v>1987.3333333332357</c:v>
                </c:pt>
                <c:pt idx="1289">
                  <c:v>1987.416666666569</c:v>
                </c:pt>
                <c:pt idx="1290">
                  <c:v>1987.4999999999022</c:v>
                </c:pt>
                <c:pt idx="1291">
                  <c:v>1987.5833333332355</c:v>
                </c:pt>
                <c:pt idx="1292">
                  <c:v>1987.6666666665687</c:v>
                </c:pt>
                <c:pt idx="1293">
                  <c:v>1987.749999999902</c:v>
                </c:pt>
                <c:pt idx="1294">
                  <c:v>1987.8333333332353</c:v>
                </c:pt>
                <c:pt idx="1295">
                  <c:v>1987.9166666665685</c:v>
                </c:pt>
                <c:pt idx="1296">
                  <c:v>1987.9999999999018</c:v>
                </c:pt>
                <c:pt idx="1297">
                  <c:v>1988.083333333235</c:v>
                </c:pt>
                <c:pt idx="1298">
                  <c:v>1988.1666666665683</c:v>
                </c:pt>
                <c:pt idx="1299">
                  <c:v>1988.2499999999015</c:v>
                </c:pt>
                <c:pt idx="1300">
                  <c:v>1988.3333333332348</c:v>
                </c:pt>
                <c:pt idx="1301">
                  <c:v>1988.4166666665681</c:v>
                </c:pt>
                <c:pt idx="1302">
                  <c:v>1988.4999999999013</c:v>
                </c:pt>
                <c:pt idx="1303">
                  <c:v>1988.5833333332346</c:v>
                </c:pt>
                <c:pt idx="1304">
                  <c:v>1988.6666666665678</c:v>
                </c:pt>
                <c:pt idx="1305">
                  <c:v>1988.7499999999011</c:v>
                </c:pt>
                <c:pt idx="1306">
                  <c:v>1988.8333333332343</c:v>
                </c:pt>
                <c:pt idx="1307">
                  <c:v>1988.9166666665676</c:v>
                </c:pt>
                <c:pt idx="1308">
                  <c:v>1988.9999999999009</c:v>
                </c:pt>
                <c:pt idx="1309">
                  <c:v>1989.0833333332341</c:v>
                </c:pt>
                <c:pt idx="1310">
                  <c:v>1989.1666666665674</c:v>
                </c:pt>
                <c:pt idx="1311">
                  <c:v>1989.2499999999006</c:v>
                </c:pt>
                <c:pt idx="1312">
                  <c:v>1989.3333333332339</c:v>
                </c:pt>
                <c:pt idx="1313">
                  <c:v>1989.4166666665672</c:v>
                </c:pt>
                <c:pt idx="1314">
                  <c:v>1989.4999999999004</c:v>
                </c:pt>
                <c:pt idx="1315">
                  <c:v>1989.5833333332337</c:v>
                </c:pt>
                <c:pt idx="1316">
                  <c:v>1989.6666666665669</c:v>
                </c:pt>
                <c:pt idx="1317">
                  <c:v>1989.7499999999002</c:v>
                </c:pt>
                <c:pt idx="1318">
                  <c:v>1989.8333333332334</c:v>
                </c:pt>
                <c:pt idx="1319">
                  <c:v>1989.9166666665667</c:v>
                </c:pt>
                <c:pt idx="1320">
                  <c:v>1989.9999999999</c:v>
                </c:pt>
                <c:pt idx="1321">
                  <c:v>1990.0833333332332</c:v>
                </c:pt>
                <c:pt idx="1322">
                  <c:v>1990.1666666665665</c:v>
                </c:pt>
                <c:pt idx="1323">
                  <c:v>1990.2499999998997</c:v>
                </c:pt>
                <c:pt idx="1324">
                  <c:v>1990.333333333233</c:v>
                </c:pt>
                <c:pt idx="1325">
                  <c:v>1990.4166666665662</c:v>
                </c:pt>
                <c:pt idx="1326">
                  <c:v>1990.4999999998995</c:v>
                </c:pt>
                <c:pt idx="1327">
                  <c:v>1990.5833333332328</c:v>
                </c:pt>
                <c:pt idx="1328">
                  <c:v>1990.666666666566</c:v>
                </c:pt>
                <c:pt idx="1329">
                  <c:v>1990.7499999998993</c:v>
                </c:pt>
                <c:pt idx="1330">
                  <c:v>1990.8333333332325</c:v>
                </c:pt>
                <c:pt idx="1331">
                  <c:v>1990.9166666665658</c:v>
                </c:pt>
                <c:pt idx="1332">
                  <c:v>1990.999999999899</c:v>
                </c:pt>
                <c:pt idx="1333">
                  <c:v>1991.0833333332323</c:v>
                </c:pt>
                <c:pt idx="1334">
                  <c:v>1991.1666666665656</c:v>
                </c:pt>
                <c:pt idx="1335">
                  <c:v>1991.2499999998988</c:v>
                </c:pt>
                <c:pt idx="1336">
                  <c:v>1991.3333333332321</c:v>
                </c:pt>
                <c:pt idx="1337">
                  <c:v>1991.4166666665653</c:v>
                </c:pt>
                <c:pt idx="1338">
                  <c:v>1991.4999999998986</c:v>
                </c:pt>
                <c:pt idx="1339">
                  <c:v>1991.5833333332318</c:v>
                </c:pt>
                <c:pt idx="1340">
                  <c:v>1991.6666666665651</c:v>
                </c:pt>
                <c:pt idx="1341">
                  <c:v>1991.7499999998984</c:v>
                </c:pt>
                <c:pt idx="1342">
                  <c:v>1991.8333333332316</c:v>
                </c:pt>
                <c:pt idx="1343">
                  <c:v>1991.9166666665649</c:v>
                </c:pt>
                <c:pt idx="1344">
                  <c:v>1991.9999999998981</c:v>
                </c:pt>
                <c:pt idx="1345">
                  <c:v>1992.0833333332314</c:v>
                </c:pt>
                <c:pt idx="1346">
                  <c:v>1992.1666666665647</c:v>
                </c:pt>
                <c:pt idx="1347">
                  <c:v>1992.2499999998979</c:v>
                </c:pt>
                <c:pt idx="1348">
                  <c:v>1992.3333333332312</c:v>
                </c:pt>
                <c:pt idx="1349">
                  <c:v>1992.4166666665644</c:v>
                </c:pt>
                <c:pt idx="1350">
                  <c:v>1992.4999999998977</c:v>
                </c:pt>
                <c:pt idx="1351">
                  <c:v>1992.5833333332309</c:v>
                </c:pt>
                <c:pt idx="1352">
                  <c:v>1992.6666666665642</c:v>
                </c:pt>
                <c:pt idx="1353">
                  <c:v>1992.7499999998975</c:v>
                </c:pt>
                <c:pt idx="1354">
                  <c:v>1992.8333333332307</c:v>
                </c:pt>
                <c:pt idx="1355">
                  <c:v>1992.916666666564</c:v>
                </c:pt>
                <c:pt idx="1356">
                  <c:v>1992.9999999998972</c:v>
                </c:pt>
                <c:pt idx="1357">
                  <c:v>1993.0833333332305</c:v>
                </c:pt>
                <c:pt idx="1358">
                  <c:v>1993.1666666665637</c:v>
                </c:pt>
                <c:pt idx="1359">
                  <c:v>1993.249999999897</c:v>
                </c:pt>
                <c:pt idx="1360">
                  <c:v>1993.3333333332303</c:v>
                </c:pt>
                <c:pt idx="1361">
                  <c:v>1993.4166666665635</c:v>
                </c:pt>
                <c:pt idx="1362">
                  <c:v>1993.4999999998968</c:v>
                </c:pt>
                <c:pt idx="1363">
                  <c:v>1993.58333333323</c:v>
                </c:pt>
                <c:pt idx="1364">
                  <c:v>1993.6666666665633</c:v>
                </c:pt>
                <c:pt idx="1365">
                  <c:v>1993.7499999998965</c:v>
                </c:pt>
                <c:pt idx="1366">
                  <c:v>1993.8333333332298</c:v>
                </c:pt>
                <c:pt idx="1367">
                  <c:v>1993.9166666665631</c:v>
                </c:pt>
                <c:pt idx="1368">
                  <c:v>1993.9999999998963</c:v>
                </c:pt>
                <c:pt idx="1369">
                  <c:v>1994.0833333332296</c:v>
                </c:pt>
                <c:pt idx="1370">
                  <c:v>1994.1666666665628</c:v>
                </c:pt>
                <c:pt idx="1371">
                  <c:v>1994.2499999998961</c:v>
                </c:pt>
                <c:pt idx="1372">
                  <c:v>1994.3333333332293</c:v>
                </c:pt>
                <c:pt idx="1373">
                  <c:v>1994.4166666665626</c:v>
                </c:pt>
                <c:pt idx="1374">
                  <c:v>1994.4999999998959</c:v>
                </c:pt>
                <c:pt idx="1375">
                  <c:v>1994.5833333332291</c:v>
                </c:pt>
                <c:pt idx="1376">
                  <c:v>1994.6666666665624</c:v>
                </c:pt>
                <c:pt idx="1377">
                  <c:v>1994.7499999998956</c:v>
                </c:pt>
                <c:pt idx="1378">
                  <c:v>1994.8333333332289</c:v>
                </c:pt>
                <c:pt idx="1379">
                  <c:v>1994.9166666665622</c:v>
                </c:pt>
                <c:pt idx="1380">
                  <c:v>1994.9999999998954</c:v>
                </c:pt>
                <c:pt idx="1381">
                  <c:v>1995.0833333332287</c:v>
                </c:pt>
                <c:pt idx="1382">
                  <c:v>1995.1666666665619</c:v>
                </c:pt>
                <c:pt idx="1383">
                  <c:v>1995.2499999998952</c:v>
                </c:pt>
                <c:pt idx="1384">
                  <c:v>1995.3333333332284</c:v>
                </c:pt>
                <c:pt idx="1385">
                  <c:v>1995.4166666665617</c:v>
                </c:pt>
                <c:pt idx="1386">
                  <c:v>1995.499999999895</c:v>
                </c:pt>
                <c:pt idx="1387">
                  <c:v>1995.5833333332282</c:v>
                </c:pt>
                <c:pt idx="1388">
                  <c:v>1995.6666666665615</c:v>
                </c:pt>
                <c:pt idx="1389">
                  <c:v>1995.7499999998947</c:v>
                </c:pt>
                <c:pt idx="1390">
                  <c:v>1995.833333333228</c:v>
                </c:pt>
                <c:pt idx="1391">
                  <c:v>1995.9166666665612</c:v>
                </c:pt>
                <c:pt idx="1392">
                  <c:v>1995.9999999998945</c:v>
                </c:pt>
                <c:pt idx="1393">
                  <c:v>1996.0833333332278</c:v>
                </c:pt>
                <c:pt idx="1394">
                  <c:v>1996.166666666561</c:v>
                </c:pt>
                <c:pt idx="1395">
                  <c:v>1996.2499999998943</c:v>
                </c:pt>
                <c:pt idx="1396">
                  <c:v>1996.3333333332275</c:v>
                </c:pt>
                <c:pt idx="1397">
                  <c:v>1996.4166666665608</c:v>
                </c:pt>
                <c:pt idx="1398">
                  <c:v>1996.499999999894</c:v>
                </c:pt>
                <c:pt idx="1399">
                  <c:v>1996.5833333332273</c:v>
                </c:pt>
                <c:pt idx="1400">
                  <c:v>1996.6666666665606</c:v>
                </c:pt>
                <c:pt idx="1401">
                  <c:v>1996.7499999998938</c:v>
                </c:pt>
                <c:pt idx="1402">
                  <c:v>1996.8333333332271</c:v>
                </c:pt>
                <c:pt idx="1403">
                  <c:v>1996.9166666665603</c:v>
                </c:pt>
                <c:pt idx="1404">
                  <c:v>1996.9999999998936</c:v>
                </c:pt>
                <c:pt idx="1405">
                  <c:v>1997.0833333332268</c:v>
                </c:pt>
                <c:pt idx="1406">
                  <c:v>1997.1666666665601</c:v>
                </c:pt>
                <c:pt idx="1407">
                  <c:v>1997.2499999998934</c:v>
                </c:pt>
                <c:pt idx="1408">
                  <c:v>1997.3333333332266</c:v>
                </c:pt>
                <c:pt idx="1409">
                  <c:v>1997.4166666665599</c:v>
                </c:pt>
                <c:pt idx="1410">
                  <c:v>1997.4999999998931</c:v>
                </c:pt>
                <c:pt idx="1411">
                  <c:v>1997.5833333332264</c:v>
                </c:pt>
                <c:pt idx="1412">
                  <c:v>1997.6666666665596</c:v>
                </c:pt>
                <c:pt idx="1413">
                  <c:v>1997.7499999998929</c:v>
                </c:pt>
                <c:pt idx="1414">
                  <c:v>1997.8333333332262</c:v>
                </c:pt>
                <c:pt idx="1415">
                  <c:v>1997.9166666665594</c:v>
                </c:pt>
                <c:pt idx="1416">
                  <c:v>1997.9999999998927</c:v>
                </c:pt>
                <c:pt idx="1417">
                  <c:v>1998.0833333332259</c:v>
                </c:pt>
                <c:pt idx="1418">
                  <c:v>1998.1666666665592</c:v>
                </c:pt>
                <c:pt idx="1419">
                  <c:v>1998.2499999998925</c:v>
                </c:pt>
                <c:pt idx="1420">
                  <c:v>1998.3333333332257</c:v>
                </c:pt>
                <c:pt idx="1421">
                  <c:v>1998.416666666559</c:v>
                </c:pt>
                <c:pt idx="1422">
                  <c:v>1998.4999999998922</c:v>
                </c:pt>
                <c:pt idx="1423">
                  <c:v>1998.5833333332255</c:v>
                </c:pt>
                <c:pt idx="1424">
                  <c:v>1998.6666666665587</c:v>
                </c:pt>
                <c:pt idx="1425">
                  <c:v>1998.749999999892</c:v>
                </c:pt>
                <c:pt idx="1426">
                  <c:v>1998.8333333332253</c:v>
                </c:pt>
                <c:pt idx="1427">
                  <c:v>1998.9166666665585</c:v>
                </c:pt>
                <c:pt idx="1428">
                  <c:v>1998.9999999998918</c:v>
                </c:pt>
                <c:pt idx="1429">
                  <c:v>1999.083333333225</c:v>
                </c:pt>
                <c:pt idx="1430">
                  <c:v>1999.1666666665583</c:v>
                </c:pt>
                <c:pt idx="1431">
                  <c:v>1999.2499999998915</c:v>
                </c:pt>
                <c:pt idx="1432">
                  <c:v>1999.3333333332248</c:v>
                </c:pt>
                <c:pt idx="1433">
                  <c:v>1999.4166666665581</c:v>
                </c:pt>
                <c:pt idx="1434">
                  <c:v>1999.4999999998913</c:v>
                </c:pt>
                <c:pt idx="1435">
                  <c:v>1999.5833333332246</c:v>
                </c:pt>
                <c:pt idx="1436">
                  <c:v>1999.6666666665578</c:v>
                </c:pt>
                <c:pt idx="1437">
                  <c:v>1999.7499999998911</c:v>
                </c:pt>
                <c:pt idx="1438">
                  <c:v>1999.8333333332243</c:v>
                </c:pt>
                <c:pt idx="1439">
                  <c:v>1999.9166666665576</c:v>
                </c:pt>
                <c:pt idx="1440">
                  <c:v>1999.9999999998909</c:v>
                </c:pt>
                <c:pt idx="1441">
                  <c:v>2000.0833333332241</c:v>
                </c:pt>
                <c:pt idx="1442">
                  <c:v>2000.1666666665574</c:v>
                </c:pt>
                <c:pt idx="1443">
                  <c:v>2000.2499999998906</c:v>
                </c:pt>
                <c:pt idx="1444">
                  <c:v>2000.3333333332239</c:v>
                </c:pt>
                <c:pt idx="1445">
                  <c:v>2000.4166666665571</c:v>
                </c:pt>
                <c:pt idx="1446">
                  <c:v>2000.4999999998904</c:v>
                </c:pt>
                <c:pt idx="1447">
                  <c:v>2000.5833333332237</c:v>
                </c:pt>
                <c:pt idx="1448">
                  <c:v>2000.6666666665569</c:v>
                </c:pt>
                <c:pt idx="1449">
                  <c:v>2000.7499999998902</c:v>
                </c:pt>
                <c:pt idx="1450">
                  <c:v>2000.8333333332234</c:v>
                </c:pt>
                <c:pt idx="1451">
                  <c:v>2000.9166666665567</c:v>
                </c:pt>
                <c:pt idx="1452">
                  <c:v>2000.99999999989</c:v>
                </c:pt>
                <c:pt idx="1453">
                  <c:v>2001.0833333332232</c:v>
                </c:pt>
                <c:pt idx="1454">
                  <c:v>2001.1666666665565</c:v>
                </c:pt>
                <c:pt idx="1455">
                  <c:v>2001.2499999998897</c:v>
                </c:pt>
                <c:pt idx="1456">
                  <c:v>2001.333333333223</c:v>
                </c:pt>
                <c:pt idx="1457">
                  <c:v>2001.4166666665562</c:v>
                </c:pt>
                <c:pt idx="1458">
                  <c:v>2001.4999999998895</c:v>
                </c:pt>
                <c:pt idx="1459">
                  <c:v>2001.5833333332228</c:v>
                </c:pt>
                <c:pt idx="1460">
                  <c:v>2001.666666666556</c:v>
                </c:pt>
                <c:pt idx="1461">
                  <c:v>2001.7499999998893</c:v>
                </c:pt>
                <c:pt idx="1462">
                  <c:v>2001.8333333332225</c:v>
                </c:pt>
                <c:pt idx="1463">
                  <c:v>2001.9166666665558</c:v>
                </c:pt>
                <c:pt idx="1464">
                  <c:v>2001.999999999889</c:v>
                </c:pt>
                <c:pt idx="1465">
                  <c:v>2002.0833333332223</c:v>
                </c:pt>
                <c:pt idx="1466">
                  <c:v>2002.1666666665556</c:v>
                </c:pt>
                <c:pt idx="1467">
                  <c:v>2002.2499999998888</c:v>
                </c:pt>
                <c:pt idx="1468">
                  <c:v>2002.3333333332221</c:v>
                </c:pt>
                <c:pt idx="1469">
                  <c:v>2002.4166666665553</c:v>
                </c:pt>
                <c:pt idx="1470">
                  <c:v>2002.4999999998886</c:v>
                </c:pt>
                <c:pt idx="1471">
                  <c:v>2002.5833333332218</c:v>
                </c:pt>
                <c:pt idx="1472">
                  <c:v>2002.6666666665551</c:v>
                </c:pt>
                <c:pt idx="1473">
                  <c:v>2002.7499999998884</c:v>
                </c:pt>
                <c:pt idx="1474">
                  <c:v>2002.8333333332216</c:v>
                </c:pt>
                <c:pt idx="1475">
                  <c:v>2002.9166666665549</c:v>
                </c:pt>
                <c:pt idx="1476">
                  <c:v>2002.9999999998881</c:v>
                </c:pt>
                <c:pt idx="1477">
                  <c:v>2003.0833333332214</c:v>
                </c:pt>
                <c:pt idx="1478">
                  <c:v>2003.1666666665546</c:v>
                </c:pt>
                <c:pt idx="1479">
                  <c:v>2003.2499999998879</c:v>
                </c:pt>
                <c:pt idx="1480">
                  <c:v>2003.3333333332212</c:v>
                </c:pt>
                <c:pt idx="1481">
                  <c:v>2003.4166666665544</c:v>
                </c:pt>
                <c:pt idx="1482">
                  <c:v>2003.4999999998877</c:v>
                </c:pt>
                <c:pt idx="1483">
                  <c:v>2003.5833333332209</c:v>
                </c:pt>
                <c:pt idx="1484">
                  <c:v>2003.6666666665542</c:v>
                </c:pt>
                <c:pt idx="1485">
                  <c:v>2003.7499999998875</c:v>
                </c:pt>
                <c:pt idx="1486">
                  <c:v>2003.8333333332207</c:v>
                </c:pt>
                <c:pt idx="1487">
                  <c:v>2003.916666666554</c:v>
                </c:pt>
                <c:pt idx="1488">
                  <c:v>2003.9999999998872</c:v>
                </c:pt>
                <c:pt idx="1489">
                  <c:v>2004.0833333332205</c:v>
                </c:pt>
                <c:pt idx="1490">
                  <c:v>2004.1666666665537</c:v>
                </c:pt>
                <c:pt idx="1491">
                  <c:v>2004.249999999887</c:v>
                </c:pt>
                <c:pt idx="1492">
                  <c:v>2004.3333333332203</c:v>
                </c:pt>
                <c:pt idx="1493">
                  <c:v>2004.4166666665535</c:v>
                </c:pt>
                <c:pt idx="1494">
                  <c:v>2004.4999999998868</c:v>
                </c:pt>
                <c:pt idx="1495">
                  <c:v>2004.58333333322</c:v>
                </c:pt>
                <c:pt idx="1496">
                  <c:v>2004.6666666665533</c:v>
                </c:pt>
                <c:pt idx="1497">
                  <c:v>2004.7499999998865</c:v>
                </c:pt>
                <c:pt idx="1498">
                  <c:v>2004.8333333332198</c:v>
                </c:pt>
                <c:pt idx="1499">
                  <c:v>2004.9166666665531</c:v>
                </c:pt>
                <c:pt idx="1500">
                  <c:v>2004.9999999998863</c:v>
                </c:pt>
                <c:pt idx="1501">
                  <c:v>2005.0833333332196</c:v>
                </c:pt>
                <c:pt idx="1502">
                  <c:v>2005.1666666665528</c:v>
                </c:pt>
                <c:pt idx="1503">
                  <c:v>2005.2499999998861</c:v>
                </c:pt>
                <c:pt idx="1504">
                  <c:v>2005.3333333332193</c:v>
                </c:pt>
                <c:pt idx="1505">
                  <c:v>2005.4166666665526</c:v>
                </c:pt>
                <c:pt idx="1506">
                  <c:v>2005.4999999998859</c:v>
                </c:pt>
                <c:pt idx="1507">
                  <c:v>2005.5833333332191</c:v>
                </c:pt>
                <c:pt idx="1508">
                  <c:v>2005.6666666665524</c:v>
                </c:pt>
                <c:pt idx="1509">
                  <c:v>2005.7499999998856</c:v>
                </c:pt>
                <c:pt idx="1510">
                  <c:v>2005.8333333332189</c:v>
                </c:pt>
                <c:pt idx="1511">
                  <c:v>2005.9166666665521</c:v>
                </c:pt>
                <c:pt idx="1512">
                  <c:v>2005.9999999998854</c:v>
                </c:pt>
                <c:pt idx="1513">
                  <c:v>2006.0833333332187</c:v>
                </c:pt>
                <c:pt idx="1514">
                  <c:v>2006.1666666665519</c:v>
                </c:pt>
                <c:pt idx="1515">
                  <c:v>2006.2499999998852</c:v>
                </c:pt>
                <c:pt idx="1516">
                  <c:v>2006.3333333332184</c:v>
                </c:pt>
                <c:pt idx="1517">
                  <c:v>2006.4166666665517</c:v>
                </c:pt>
                <c:pt idx="1518">
                  <c:v>2006.4999999998849</c:v>
                </c:pt>
                <c:pt idx="1519">
                  <c:v>2006.5833333332182</c:v>
                </c:pt>
                <c:pt idx="1520">
                  <c:v>2006.6666666665515</c:v>
                </c:pt>
                <c:pt idx="1521">
                  <c:v>2006.7499999998847</c:v>
                </c:pt>
                <c:pt idx="1522">
                  <c:v>2006.833333333218</c:v>
                </c:pt>
                <c:pt idx="1523">
                  <c:v>2006.9166666665512</c:v>
                </c:pt>
                <c:pt idx="1524">
                  <c:v>2006.9999999998845</c:v>
                </c:pt>
                <c:pt idx="1525">
                  <c:v>2007.0833333332178</c:v>
                </c:pt>
                <c:pt idx="1526">
                  <c:v>2007.166666666551</c:v>
                </c:pt>
                <c:pt idx="1527">
                  <c:v>2007.2499999998843</c:v>
                </c:pt>
                <c:pt idx="1528">
                  <c:v>2007.3333333332175</c:v>
                </c:pt>
                <c:pt idx="1529">
                  <c:v>2007.4166666665508</c:v>
                </c:pt>
                <c:pt idx="1530">
                  <c:v>2007.499999999884</c:v>
                </c:pt>
                <c:pt idx="1531">
                  <c:v>2007.5833333332173</c:v>
                </c:pt>
                <c:pt idx="1532">
                  <c:v>2007.6666666665506</c:v>
                </c:pt>
                <c:pt idx="1533">
                  <c:v>2007.7499999998838</c:v>
                </c:pt>
                <c:pt idx="1534">
                  <c:v>2007.8333333332171</c:v>
                </c:pt>
                <c:pt idx="1535">
                  <c:v>2007.9166666665503</c:v>
                </c:pt>
                <c:pt idx="1536">
                  <c:v>2007.9999999998836</c:v>
                </c:pt>
                <c:pt idx="1537">
                  <c:v>2008.0833333332168</c:v>
                </c:pt>
                <c:pt idx="1538">
                  <c:v>2008.1666666665501</c:v>
                </c:pt>
                <c:pt idx="1539">
                  <c:v>2008.2499999998834</c:v>
                </c:pt>
                <c:pt idx="1540">
                  <c:v>2008.3333333332166</c:v>
                </c:pt>
                <c:pt idx="1541">
                  <c:v>2008.4166666665499</c:v>
                </c:pt>
                <c:pt idx="1542">
                  <c:v>2008.4999999998831</c:v>
                </c:pt>
                <c:pt idx="1543">
                  <c:v>2008.5833333332164</c:v>
                </c:pt>
                <c:pt idx="1544">
                  <c:v>2008.6666666665496</c:v>
                </c:pt>
                <c:pt idx="1545">
                  <c:v>2008.7499999998829</c:v>
                </c:pt>
                <c:pt idx="1546">
                  <c:v>2008.8333333332162</c:v>
                </c:pt>
                <c:pt idx="1547">
                  <c:v>2008.9166666665494</c:v>
                </c:pt>
                <c:pt idx="1548">
                  <c:v>2008.9999999998827</c:v>
                </c:pt>
                <c:pt idx="1549">
                  <c:v>2009.0833333332159</c:v>
                </c:pt>
                <c:pt idx="1550">
                  <c:v>2009.1666666665492</c:v>
                </c:pt>
                <c:pt idx="1551">
                  <c:v>2009.2499999998824</c:v>
                </c:pt>
                <c:pt idx="1552">
                  <c:v>2009.3333333332157</c:v>
                </c:pt>
                <c:pt idx="1553">
                  <c:v>2009.416666666549</c:v>
                </c:pt>
                <c:pt idx="1554">
                  <c:v>2009.4999999998822</c:v>
                </c:pt>
                <c:pt idx="1555">
                  <c:v>2009.5833333332155</c:v>
                </c:pt>
                <c:pt idx="1556">
                  <c:v>2009.6666666665487</c:v>
                </c:pt>
                <c:pt idx="1557">
                  <c:v>2009.749999999882</c:v>
                </c:pt>
                <c:pt idx="1558">
                  <c:v>2009.8333333332153</c:v>
                </c:pt>
                <c:pt idx="1559">
                  <c:v>2009.9166666665485</c:v>
                </c:pt>
                <c:pt idx="1560">
                  <c:v>2009.9999999998818</c:v>
                </c:pt>
                <c:pt idx="1561">
                  <c:v>2010.083333333215</c:v>
                </c:pt>
                <c:pt idx="1562">
                  <c:v>2010.1666666665483</c:v>
                </c:pt>
                <c:pt idx="1563">
                  <c:v>2010.2499999998815</c:v>
                </c:pt>
                <c:pt idx="1564">
                  <c:v>2010.3333333332148</c:v>
                </c:pt>
                <c:pt idx="1565">
                  <c:v>2010.4166666665481</c:v>
                </c:pt>
                <c:pt idx="1566">
                  <c:v>2010.4999999998813</c:v>
                </c:pt>
                <c:pt idx="1567">
                  <c:v>2010.5833333332146</c:v>
                </c:pt>
                <c:pt idx="1568">
                  <c:v>2010.6666666665478</c:v>
                </c:pt>
                <c:pt idx="1569">
                  <c:v>2010.7499999998811</c:v>
                </c:pt>
                <c:pt idx="1570">
                  <c:v>2010.8333333332143</c:v>
                </c:pt>
                <c:pt idx="1571">
                  <c:v>2010.9166666665476</c:v>
                </c:pt>
                <c:pt idx="1572">
                  <c:v>2010.9999999998809</c:v>
                </c:pt>
                <c:pt idx="1573">
                  <c:v>2011.0833333332141</c:v>
                </c:pt>
                <c:pt idx="1574">
                  <c:v>2011.1666666665474</c:v>
                </c:pt>
                <c:pt idx="1575">
                  <c:v>2011.2499999998806</c:v>
                </c:pt>
                <c:pt idx="1576">
                  <c:v>2011.3333333332139</c:v>
                </c:pt>
                <c:pt idx="1577">
                  <c:v>2011.4166666665471</c:v>
                </c:pt>
                <c:pt idx="1578">
                  <c:v>2011.4999999998804</c:v>
                </c:pt>
                <c:pt idx="1579">
                  <c:v>2011.5833333332137</c:v>
                </c:pt>
                <c:pt idx="1580">
                  <c:v>2011.6666666665469</c:v>
                </c:pt>
                <c:pt idx="1581">
                  <c:v>2011.7499999998802</c:v>
                </c:pt>
                <c:pt idx="1582">
                  <c:v>2011.8333333332134</c:v>
                </c:pt>
                <c:pt idx="1583">
                  <c:v>2011.9166666665467</c:v>
                </c:pt>
                <c:pt idx="1584">
                  <c:v>2011.9999999998799</c:v>
                </c:pt>
                <c:pt idx="1585">
                  <c:v>2012.0833333332132</c:v>
                </c:pt>
                <c:pt idx="1586">
                  <c:v>2012.1666666665465</c:v>
                </c:pt>
                <c:pt idx="1587">
                  <c:v>2012.2499999998797</c:v>
                </c:pt>
                <c:pt idx="1588">
                  <c:v>2012.333333333213</c:v>
                </c:pt>
                <c:pt idx="1589">
                  <c:v>2012.4166666665462</c:v>
                </c:pt>
                <c:pt idx="1590">
                  <c:v>2012.4999999998795</c:v>
                </c:pt>
                <c:pt idx="1591">
                  <c:v>2012.5833333332127</c:v>
                </c:pt>
                <c:pt idx="1592">
                  <c:v>2012.666666666546</c:v>
                </c:pt>
                <c:pt idx="1593">
                  <c:v>2012.7499999998793</c:v>
                </c:pt>
                <c:pt idx="1594">
                  <c:v>2012.8333333332125</c:v>
                </c:pt>
                <c:pt idx="1595">
                  <c:v>2012.9166666665458</c:v>
                </c:pt>
                <c:pt idx="1596">
                  <c:v>2012.999999999879</c:v>
                </c:pt>
                <c:pt idx="1597">
                  <c:v>2013.0833333332123</c:v>
                </c:pt>
                <c:pt idx="1598">
                  <c:v>2013.1666666665456</c:v>
                </c:pt>
                <c:pt idx="1599">
                  <c:v>2013.2499999998788</c:v>
                </c:pt>
                <c:pt idx="1600">
                  <c:v>2013.3333333332121</c:v>
                </c:pt>
                <c:pt idx="1601">
                  <c:v>2013.4166666665453</c:v>
                </c:pt>
                <c:pt idx="1602">
                  <c:v>2013.4999999998786</c:v>
                </c:pt>
                <c:pt idx="1603">
                  <c:v>2013.5833333332118</c:v>
                </c:pt>
                <c:pt idx="1604">
                  <c:v>2013.6666666665451</c:v>
                </c:pt>
                <c:pt idx="1605">
                  <c:v>2013.7499999998784</c:v>
                </c:pt>
                <c:pt idx="1606">
                  <c:v>2013.8333333332116</c:v>
                </c:pt>
                <c:pt idx="1607">
                  <c:v>2013.9166666665449</c:v>
                </c:pt>
                <c:pt idx="1608">
                  <c:v>2013.9999999998781</c:v>
                </c:pt>
                <c:pt idx="1609">
                  <c:v>2014.0833333332114</c:v>
                </c:pt>
                <c:pt idx="1610">
                  <c:v>2014.1666666665446</c:v>
                </c:pt>
                <c:pt idx="1611">
                  <c:v>2014.2499999998779</c:v>
                </c:pt>
                <c:pt idx="1612">
                  <c:v>2014.3333333332112</c:v>
                </c:pt>
                <c:pt idx="1613">
                  <c:v>2014.4166666665444</c:v>
                </c:pt>
                <c:pt idx="1614">
                  <c:v>2014.4999999998777</c:v>
                </c:pt>
                <c:pt idx="1615">
                  <c:v>2014.5833333332109</c:v>
                </c:pt>
                <c:pt idx="1616">
                  <c:v>2014.6666666665442</c:v>
                </c:pt>
                <c:pt idx="1617">
                  <c:v>2014.7499999998774</c:v>
                </c:pt>
                <c:pt idx="1618">
                  <c:v>2014.8333333332107</c:v>
                </c:pt>
                <c:pt idx="1619">
                  <c:v>2014.916666666544</c:v>
                </c:pt>
                <c:pt idx="1620">
                  <c:v>2014.9999999998772</c:v>
                </c:pt>
                <c:pt idx="1621">
                  <c:v>2015.0833333332105</c:v>
                </c:pt>
                <c:pt idx="1622">
                  <c:v>2015.1666666665437</c:v>
                </c:pt>
                <c:pt idx="1623">
                  <c:v>2015.249999999877</c:v>
                </c:pt>
                <c:pt idx="1624">
                  <c:v>2015.3333333332102</c:v>
                </c:pt>
                <c:pt idx="1625">
                  <c:v>2015.4166666665435</c:v>
                </c:pt>
                <c:pt idx="1626">
                  <c:v>2015.4999999998768</c:v>
                </c:pt>
                <c:pt idx="1627">
                  <c:v>2015.58333333321</c:v>
                </c:pt>
                <c:pt idx="1628">
                  <c:v>2015.6666666665433</c:v>
                </c:pt>
                <c:pt idx="1629">
                  <c:v>2015.7499999998765</c:v>
                </c:pt>
                <c:pt idx="1630">
                  <c:v>2015.8333333332098</c:v>
                </c:pt>
                <c:pt idx="1631">
                  <c:v>2015.9166666665431</c:v>
                </c:pt>
                <c:pt idx="1632">
                  <c:v>2015.9999999998763</c:v>
                </c:pt>
                <c:pt idx="1633">
                  <c:v>2016.0833333332096</c:v>
                </c:pt>
                <c:pt idx="1634">
                  <c:v>2016.1666666665428</c:v>
                </c:pt>
                <c:pt idx="1635">
                  <c:v>2016.2499999998761</c:v>
                </c:pt>
                <c:pt idx="1636">
                  <c:v>2016.3333333332093</c:v>
                </c:pt>
                <c:pt idx="1637">
                  <c:v>2016.4166666665426</c:v>
                </c:pt>
                <c:pt idx="1638">
                  <c:v>2016.4999999998759</c:v>
                </c:pt>
                <c:pt idx="1639">
                  <c:v>2016.5833333332091</c:v>
                </c:pt>
                <c:pt idx="1640">
                  <c:v>2016.6666666665424</c:v>
                </c:pt>
                <c:pt idx="1641">
                  <c:v>2016.7499999998756</c:v>
                </c:pt>
                <c:pt idx="1642">
                  <c:v>2016.8333333332089</c:v>
                </c:pt>
                <c:pt idx="1643">
                  <c:v>2016.9166666665421</c:v>
                </c:pt>
                <c:pt idx="1644">
                  <c:v>2016.9999999998754</c:v>
                </c:pt>
                <c:pt idx="1645">
                  <c:v>2017.0833333332087</c:v>
                </c:pt>
                <c:pt idx="1646">
                  <c:v>2017.1666666665419</c:v>
                </c:pt>
                <c:pt idx="1647">
                  <c:v>2017.2499999998752</c:v>
                </c:pt>
                <c:pt idx="1648">
                  <c:v>2017.3333333332084</c:v>
                </c:pt>
                <c:pt idx="1649">
                  <c:v>2017.4166666665417</c:v>
                </c:pt>
                <c:pt idx="1650">
                  <c:v>2017.4999999998749</c:v>
                </c:pt>
                <c:pt idx="1651">
                  <c:v>2017.5833333332082</c:v>
                </c:pt>
                <c:pt idx="1652">
                  <c:v>2017.6666666665415</c:v>
                </c:pt>
                <c:pt idx="1653">
                  <c:v>2017.7499999998747</c:v>
                </c:pt>
                <c:pt idx="1654">
                  <c:v>2017.833333333208</c:v>
                </c:pt>
                <c:pt idx="1655">
                  <c:v>2017.9166666665412</c:v>
                </c:pt>
                <c:pt idx="1656">
                  <c:v>2017.9999999998745</c:v>
                </c:pt>
                <c:pt idx="1657">
                  <c:v>2018.0833333332077</c:v>
                </c:pt>
                <c:pt idx="1658">
                  <c:v>2018.166666666541</c:v>
                </c:pt>
                <c:pt idx="1659">
                  <c:v>2018.2499999998743</c:v>
                </c:pt>
                <c:pt idx="1660">
                  <c:v>2018.3333333332075</c:v>
                </c:pt>
                <c:pt idx="1661">
                  <c:v>2018.4166666665408</c:v>
                </c:pt>
                <c:pt idx="1662">
                  <c:v>2018.499999999874</c:v>
                </c:pt>
                <c:pt idx="1663">
                  <c:v>2018.5833333332073</c:v>
                </c:pt>
                <c:pt idx="1664">
                  <c:v>2018.6666666665406</c:v>
                </c:pt>
                <c:pt idx="1665">
                  <c:v>2018.7499999998738</c:v>
                </c:pt>
                <c:pt idx="1666">
                  <c:v>2018.8333333332071</c:v>
                </c:pt>
                <c:pt idx="1667">
                  <c:v>2018.9166666665403</c:v>
                </c:pt>
                <c:pt idx="1668">
                  <c:v>2018.9999999998736</c:v>
                </c:pt>
                <c:pt idx="1669">
                  <c:v>2019.0833333332068</c:v>
                </c:pt>
                <c:pt idx="1670">
                  <c:v>2019.1666666665401</c:v>
                </c:pt>
                <c:pt idx="1671">
                  <c:v>2019.2499999998734</c:v>
                </c:pt>
                <c:pt idx="1672">
                  <c:v>2019.3333333332066</c:v>
                </c:pt>
                <c:pt idx="1673">
                  <c:v>2019.4166666665399</c:v>
                </c:pt>
                <c:pt idx="1674">
                  <c:v>2019.4999999998731</c:v>
                </c:pt>
                <c:pt idx="1675">
                  <c:v>2019.5833333332064</c:v>
                </c:pt>
                <c:pt idx="1676">
                  <c:v>2019.6666666665396</c:v>
                </c:pt>
                <c:pt idx="1677">
                  <c:v>2019.7499999998729</c:v>
                </c:pt>
                <c:pt idx="1678">
                  <c:v>2019.8333333332062</c:v>
                </c:pt>
                <c:pt idx="1679">
                  <c:v>2019.9166666665394</c:v>
                </c:pt>
              </c:numCache>
            </c:numRef>
          </c:xVal>
          <c:yVal>
            <c:numRef>
              <c:f>compactAll!$Y$23:$Y$1702</c:f>
              <c:numCache>
                <c:formatCode>General</c:formatCode>
                <c:ptCount val="1680"/>
                <c:pt idx="3">
                  <c:v>-0.50556895638962718</c:v>
                </c:pt>
                <c:pt idx="4">
                  <c:v>-0.46861494042063478</c:v>
                </c:pt>
                <c:pt idx="5">
                  <c:v>-0.43680654530764945</c:v>
                </c:pt>
                <c:pt idx="6">
                  <c:v>-0.29393869645270071</c:v>
                </c:pt>
                <c:pt idx="7">
                  <c:v>-0.10392298531492468</c:v>
                </c:pt>
                <c:pt idx="8">
                  <c:v>0.24738626158576971</c:v>
                </c:pt>
                <c:pt idx="9">
                  <c:v>0.29393869645270071</c:v>
                </c:pt>
                <c:pt idx="10">
                  <c:v>0.25455836559493072</c:v>
                </c:pt>
                <c:pt idx="11">
                  <c:v>0.32310981912808551</c:v>
                </c:pt>
                <c:pt idx="12">
                  <c:v>0.28774981812591449</c:v>
                </c:pt>
                <c:pt idx="13">
                  <c:v>0.33941118796228448</c:v>
                </c:pt>
                <c:pt idx="14">
                  <c:v>0.38418739489625303</c:v>
                </c:pt>
                <c:pt idx="15">
                  <c:v>0.23999992379546239</c:v>
                </c:pt>
                <c:pt idx="16">
                  <c:v>0.28774981812591449</c:v>
                </c:pt>
                <c:pt idx="17">
                  <c:v>-0.30594109940942271</c:v>
                </c:pt>
                <c:pt idx="18">
                  <c:v>-0.24738626158576971</c:v>
                </c:pt>
                <c:pt idx="19">
                  <c:v>-0.34467369258375025</c:v>
                </c:pt>
                <c:pt idx="20">
                  <c:v>-0.39344625392487614</c:v>
                </c:pt>
                <c:pt idx="21">
                  <c:v>-0.46086870273979941</c:v>
                </c:pt>
                <c:pt idx="22">
                  <c:v>-0.36496568894621723</c:v>
                </c:pt>
                <c:pt idx="23">
                  <c:v>-0.40249218026435574</c:v>
                </c:pt>
                <c:pt idx="24">
                  <c:v>-0.44497186313414522</c:v>
                </c:pt>
                <c:pt idx="25">
                  <c:v>-0.43680654530764945</c:v>
                </c:pt>
                <c:pt idx="26">
                  <c:v>0.18973658391405196</c:v>
                </c:pt>
                <c:pt idx="27">
                  <c:v>5.9999952125623465E-2</c:v>
                </c:pt>
                <c:pt idx="28">
                  <c:v>-0.37947325897522405</c:v>
                </c:pt>
                <c:pt idx="29">
                  <c:v>-0.45299002199749194</c:v>
                </c:pt>
                <c:pt idx="30">
                  <c:v>-0.34467369258375025</c:v>
                </c:pt>
                <c:pt idx="31">
                  <c:v>-0.42848565572292807</c:v>
                </c:pt>
                <c:pt idx="32">
                  <c:v>-0.48373542879246362</c:v>
                </c:pt>
                <c:pt idx="33">
                  <c:v>-0.57549977448330081</c:v>
                </c:pt>
                <c:pt idx="34">
                  <c:v>-0.51961521637058716</c:v>
                </c:pt>
                <c:pt idx="35">
                  <c:v>-0.40693974423626234</c:v>
                </c:pt>
                <c:pt idx="36">
                  <c:v>-0.41999994808913915</c:v>
                </c:pt>
                <c:pt idx="37">
                  <c:v>-0.37947325897522405</c:v>
                </c:pt>
                <c:pt idx="38">
                  <c:v>-0.28774981812591449</c:v>
                </c:pt>
                <c:pt idx="39">
                  <c:v>-0.36986477817151658</c:v>
                </c:pt>
                <c:pt idx="40">
                  <c:v>-0.27495446734886958</c:v>
                </c:pt>
                <c:pt idx="41">
                  <c:v>-5.9999952125623465E-2</c:v>
                </c:pt>
                <c:pt idx="42">
                  <c:v>-0.10392298531492468</c:v>
                </c:pt>
                <c:pt idx="43">
                  <c:v>-0.24738626158576971</c:v>
                </c:pt>
                <c:pt idx="44">
                  <c:v>-0.38884438345884748</c:v>
                </c:pt>
                <c:pt idx="45">
                  <c:v>-0.28142487175965242</c:v>
                </c:pt>
                <c:pt idx="46">
                  <c:v>-0.22449936672958373</c:v>
                </c:pt>
                <c:pt idx="47">
                  <c:v>-0.19899741131682924</c:v>
                </c:pt>
                <c:pt idx="48">
                  <c:v>-5.9999952125623465E-2</c:v>
                </c:pt>
                <c:pt idx="49">
                  <c:v>0</c:v>
                </c:pt>
                <c:pt idx="50">
                  <c:v>0.30594109940942271</c:v>
                </c:pt>
                <c:pt idx="51">
                  <c:v>0.37947325897522405</c:v>
                </c:pt>
                <c:pt idx="52">
                  <c:v>-0.21633300005514419</c:v>
                </c:pt>
                <c:pt idx="53">
                  <c:v>0.31749008730272443</c:v>
                </c:pt>
                <c:pt idx="54">
                  <c:v>0.26832808247496454</c:v>
                </c:pt>
                <c:pt idx="55">
                  <c:v>0.25455836559493072</c:v>
                </c:pt>
                <c:pt idx="56">
                  <c:v>0.32310981912808551</c:v>
                </c:pt>
                <c:pt idx="57">
                  <c:v>0.32863346594877141</c:v>
                </c:pt>
                <c:pt idx="58">
                  <c:v>0.35496472241946514</c:v>
                </c:pt>
                <c:pt idx="59">
                  <c:v>0.20784602055317269</c:v>
                </c:pt>
                <c:pt idx="60">
                  <c:v>0.31176907463467551</c:v>
                </c:pt>
                <c:pt idx="61">
                  <c:v>0.20784602055317269</c:v>
                </c:pt>
                <c:pt idx="62">
                  <c:v>-8.4852756228346246E-2</c:v>
                </c:pt>
                <c:pt idx="63">
                  <c:v>0.39799491822956612</c:v>
                </c:pt>
                <c:pt idx="64">
                  <c:v>0.24738626158576971</c:v>
                </c:pt>
                <c:pt idx="65">
                  <c:v>0.16970555321891248</c:v>
                </c:pt>
                <c:pt idx="66">
                  <c:v>0.34985704829612135</c:v>
                </c:pt>
                <c:pt idx="67">
                  <c:v>0.43266610403399958</c:v>
                </c:pt>
                <c:pt idx="68">
                  <c:v>0.50911685347656788</c:v>
                </c:pt>
                <c:pt idx="69">
                  <c:v>0.53999998028449048</c:v>
                </c:pt>
                <c:pt idx="70">
                  <c:v>0.60597029838084926</c:v>
                </c:pt>
                <c:pt idx="71">
                  <c:v>0.24738626158576971</c:v>
                </c:pt>
                <c:pt idx="72">
                  <c:v>-0.18973658391405196</c:v>
                </c:pt>
                <c:pt idx="73">
                  <c:v>-0.19899741131682924</c:v>
                </c:pt>
                <c:pt idx="74">
                  <c:v>-0.36496568894621723</c:v>
                </c:pt>
                <c:pt idx="75">
                  <c:v>-0.55317265186103193</c:v>
                </c:pt>
                <c:pt idx="76">
                  <c:v>-0.56920996843932226</c:v>
                </c:pt>
                <c:pt idx="77">
                  <c:v>-0.59093146498914895</c:v>
                </c:pt>
                <c:pt idx="78">
                  <c:v>-0.60893349702415744</c:v>
                </c:pt>
                <c:pt idx="79">
                  <c:v>-0.66000002179814798</c:v>
                </c:pt>
                <c:pt idx="80">
                  <c:v>-0.64062470966558271</c:v>
                </c:pt>
                <c:pt idx="81">
                  <c:v>-0.69455024938727672</c:v>
                </c:pt>
                <c:pt idx="82">
                  <c:v>-0.72000004548905305</c:v>
                </c:pt>
                <c:pt idx="83">
                  <c:v>-0.49477264201285531</c:v>
                </c:pt>
                <c:pt idx="84">
                  <c:v>-0.60597029838084926</c:v>
                </c:pt>
                <c:pt idx="85">
                  <c:v>-0.64899924723822766</c:v>
                </c:pt>
                <c:pt idx="86">
                  <c:v>-0.65176684816309804</c:v>
                </c:pt>
                <c:pt idx="87">
                  <c:v>-0.64062470966558271</c:v>
                </c:pt>
                <c:pt idx="88">
                  <c:v>-0.44899884130590079</c:v>
                </c:pt>
                <c:pt idx="89">
                  <c:v>-0.44497186313414522</c:v>
                </c:pt>
                <c:pt idx="90">
                  <c:v>-0.47244043331034624</c:v>
                </c:pt>
                <c:pt idx="91">
                  <c:v>-0.34985704829612135</c:v>
                </c:pt>
                <c:pt idx="92">
                  <c:v>-0.20784602055317269</c:v>
                </c:pt>
                <c:pt idx="93">
                  <c:v>0.1199999330744856</c:v>
                </c:pt>
                <c:pt idx="94">
                  <c:v>0.23237892438922236</c:v>
                </c:pt>
                <c:pt idx="95">
                  <c:v>0.23237892438922236</c:v>
                </c:pt>
                <c:pt idx="96">
                  <c:v>0.48744226918546091</c:v>
                </c:pt>
                <c:pt idx="97">
                  <c:v>0.37947325897522405</c:v>
                </c:pt>
                <c:pt idx="98">
                  <c:v>0.32863346594877141</c:v>
                </c:pt>
                <c:pt idx="99">
                  <c:v>0.41133922221363256</c:v>
                </c:pt>
                <c:pt idx="100">
                  <c:v>0.37947325897522405</c:v>
                </c:pt>
                <c:pt idx="101">
                  <c:v>0.44899884130590079</c:v>
                </c:pt>
                <c:pt idx="102">
                  <c:v>0.57861903838411888</c:v>
                </c:pt>
                <c:pt idx="103">
                  <c:v>0.45694634322469646</c:v>
                </c:pt>
                <c:pt idx="104">
                  <c:v>0.7149825607082132</c:v>
                </c:pt>
                <c:pt idx="105">
                  <c:v>0.89196424739180791</c:v>
                </c:pt>
                <c:pt idx="106">
                  <c:v>0.77537094789360161</c:v>
                </c:pt>
                <c:pt idx="107">
                  <c:v>0.84427493669284071</c:v>
                </c:pt>
                <c:pt idx="108">
                  <c:v>0.7274613877382855</c:v>
                </c:pt>
                <c:pt idx="109">
                  <c:v>0.54662599710135007</c:v>
                </c:pt>
                <c:pt idx="110">
                  <c:v>0.40693974423626234</c:v>
                </c:pt>
                <c:pt idx="111">
                  <c:v>0.33941118796228448</c:v>
                </c:pt>
                <c:pt idx="112">
                  <c:v>0.17999992490250386</c:v>
                </c:pt>
                <c:pt idx="113">
                  <c:v>-0.52306784835310327</c:v>
                </c:pt>
                <c:pt idx="114">
                  <c:v>-0.59699246122439709</c:v>
                </c:pt>
                <c:pt idx="115">
                  <c:v>-0.57549977448330081</c:v>
                </c:pt>
                <c:pt idx="116">
                  <c:v>-0.6867314206648335</c:v>
                </c:pt>
                <c:pt idx="117">
                  <c:v>-0.62353829903937807</c:v>
                </c:pt>
                <c:pt idx="118">
                  <c:v>-0.67082041918557722</c:v>
                </c:pt>
                <c:pt idx="119">
                  <c:v>-0.94678417993703345</c:v>
                </c:pt>
                <c:pt idx="120">
                  <c:v>-0.87155045553561017</c:v>
                </c:pt>
                <c:pt idx="121">
                  <c:v>-0.64342833326682169</c:v>
                </c:pt>
                <c:pt idx="122">
                  <c:v>-0.64062470966558271</c:v>
                </c:pt>
                <c:pt idx="123">
                  <c:v>-0.6</c:v>
                </c:pt>
                <c:pt idx="124">
                  <c:v>-0.55641709518941773</c:v>
                </c:pt>
                <c:pt idx="125">
                  <c:v>-0.57549977448330081</c:v>
                </c:pt>
                <c:pt idx="126">
                  <c:v>-0.70484044680202074</c:v>
                </c:pt>
                <c:pt idx="127">
                  <c:v>-0.68146903156253402</c:v>
                </c:pt>
                <c:pt idx="128">
                  <c:v>-0.67349835658831125</c:v>
                </c:pt>
                <c:pt idx="129">
                  <c:v>-0.62064483324298325</c:v>
                </c:pt>
                <c:pt idx="130">
                  <c:v>-0.49477264201285531</c:v>
                </c:pt>
                <c:pt idx="131">
                  <c:v>-0.40249218026435574</c:v>
                </c:pt>
                <c:pt idx="132">
                  <c:v>-0.29999992794186309</c:v>
                </c:pt>
                <c:pt idx="133">
                  <c:v>-0.15874500552178858</c:v>
                </c:pt>
                <c:pt idx="134">
                  <c:v>0.23237892438922236</c:v>
                </c:pt>
                <c:pt idx="135">
                  <c:v>0.21633300005514419</c:v>
                </c:pt>
                <c:pt idx="136">
                  <c:v>0.32310981912808551</c:v>
                </c:pt>
                <c:pt idx="137">
                  <c:v>0.19899741131682924</c:v>
                </c:pt>
                <c:pt idx="138">
                  <c:v>0.13416400901211273</c:v>
                </c:pt>
                <c:pt idx="139">
                  <c:v>-0.16970555321891248</c:v>
                </c:pt>
                <c:pt idx="140">
                  <c:v>-0.10392298531492468</c:v>
                </c:pt>
                <c:pt idx="141">
                  <c:v>0.14696931292522564</c:v>
                </c:pt>
                <c:pt idx="142">
                  <c:v>5.9999952125623465E-2</c:v>
                </c:pt>
                <c:pt idx="143">
                  <c:v>-0.4242640177591282</c:v>
                </c:pt>
                <c:pt idx="144">
                  <c:v>-0.34985704829612135</c:v>
                </c:pt>
                <c:pt idx="145">
                  <c:v>-0.45694634322469646</c:v>
                </c:pt>
                <c:pt idx="146">
                  <c:v>-0.48373542879246362</c:v>
                </c:pt>
                <c:pt idx="147">
                  <c:v>-0.50911685347656788</c:v>
                </c:pt>
                <c:pt idx="148">
                  <c:v>-0.45299002199749194</c:v>
                </c:pt>
                <c:pt idx="149">
                  <c:v>-0.47244043331034624</c:v>
                </c:pt>
                <c:pt idx="150">
                  <c:v>-0.47623519786721158</c:v>
                </c:pt>
                <c:pt idx="151">
                  <c:v>-0.62064483324298325</c:v>
                </c:pt>
                <c:pt idx="152">
                  <c:v>-0.74458047446301101</c:v>
                </c:pt>
                <c:pt idx="153">
                  <c:v>-0.76367538751457864</c:v>
                </c:pt>
                <c:pt idx="154">
                  <c:v>-0.65176684816309804</c:v>
                </c:pt>
                <c:pt idx="155">
                  <c:v>-0.66543221425224774</c:v>
                </c:pt>
                <c:pt idx="156">
                  <c:v>-0.64621979347415215</c:v>
                </c:pt>
                <c:pt idx="157">
                  <c:v>-0.6681317484414665</c:v>
                </c:pt>
                <c:pt idx="158">
                  <c:v>-0.68410528615759225</c:v>
                </c:pt>
                <c:pt idx="159">
                  <c:v>-0.68934755074450116</c:v>
                </c:pt>
                <c:pt idx="160">
                  <c:v>-0.65452274660526788</c:v>
                </c:pt>
                <c:pt idx="161">
                  <c:v>-0.68934755074450116</c:v>
                </c:pt>
                <c:pt idx="162">
                  <c:v>-0.68146903156253402</c:v>
                </c:pt>
                <c:pt idx="163">
                  <c:v>-0.67882253897352707</c:v>
                </c:pt>
                <c:pt idx="164">
                  <c:v>-0.69971426465926367</c:v>
                </c:pt>
                <c:pt idx="165">
                  <c:v>-0.68410528615759225</c:v>
                </c:pt>
                <c:pt idx="166">
                  <c:v>-0.6</c:v>
                </c:pt>
                <c:pt idx="167">
                  <c:v>-0.62641839988795223</c:v>
                </c:pt>
                <c:pt idx="168">
                  <c:v>-0.63780876227020233</c:v>
                </c:pt>
                <c:pt idx="169">
                  <c:v>-0.61773781469581346</c:v>
                </c:pt>
                <c:pt idx="170">
                  <c:v>-0.57549977448330081</c:v>
                </c:pt>
                <c:pt idx="171">
                  <c:v>-0.6</c:v>
                </c:pt>
                <c:pt idx="172">
                  <c:v>-0.54990906678248186</c:v>
                </c:pt>
                <c:pt idx="173">
                  <c:v>-0.56284987871235026</c:v>
                </c:pt>
                <c:pt idx="174">
                  <c:v>-0.53665629385143809</c:v>
                </c:pt>
                <c:pt idx="175">
                  <c:v>-0.62928531929395015</c:v>
                </c:pt>
                <c:pt idx="176">
                  <c:v>-0.5433230896064889</c:v>
                </c:pt>
                <c:pt idx="177">
                  <c:v>-0.57549977448330081</c:v>
                </c:pt>
                <c:pt idx="178">
                  <c:v>-0.4156921409530161</c:v>
                </c:pt>
                <c:pt idx="179">
                  <c:v>-0.51264019676591122</c:v>
                </c:pt>
                <c:pt idx="180">
                  <c:v>-0.41999994808913915</c:v>
                </c:pt>
                <c:pt idx="181">
                  <c:v>-0.37947325897522405</c:v>
                </c:pt>
                <c:pt idx="182">
                  <c:v>-0.24738626158576971</c:v>
                </c:pt>
                <c:pt idx="183">
                  <c:v>-0.10392298531492468</c:v>
                </c:pt>
                <c:pt idx="184">
                  <c:v>-0.27495446734886958</c:v>
                </c:pt>
                <c:pt idx="185">
                  <c:v>-0.30594109940942271</c:v>
                </c:pt>
                <c:pt idx="186">
                  <c:v>0.35999993627475674</c:v>
                </c:pt>
                <c:pt idx="187">
                  <c:v>0.38884438345884748</c:v>
                </c:pt>
                <c:pt idx="188">
                  <c:v>0.33941118796228448</c:v>
                </c:pt>
                <c:pt idx="189">
                  <c:v>0.39799491822956612</c:v>
                </c:pt>
                <c:pt idx="190">
                  <c:v>0.4156921409530161</c:v>
                </c:pt>
                <c:pt idx="191">
                  <c:v>0.23999992379546239</c:v>
                </c:pt>
                <c:pt idx="192">
                  <c:v>0.17999992490250386</c:v>
                </c:pt>
                <c:pt idx="193">
                  <c:v>0.23237892438922236</c:v>
                </c:pt>
                <c:pt idx="194">
                  <c:v>-5.9999952125623465E-2</c:v>
                </c:pt>
                <c:pt idx="195">
                  <c:v>-0.1199999330744856</c:v>
                </c:pt>
                <c:pt idx="196">
                  <c:v>-0.27495446734886958</c:v>
                </c:pt>
                <c:pt idx="197">
                  <c:v>0.39344625392487614</c:v>
                </c:pt>
                <c:pt idx="198">
                  <c:v>0.61481705115495688</c:v>
                </c:pt>
                <c:pt idx="199">
                  <c:v>0.61188234578918488</c:v>
                </c:pt>
                <c:pt idx="200">
                  <c:v>0.62928531929395015</c:v>
                </c:pt>
                <c:pt idx="201">
                  <c:v>0.73729239629188437</c:v>
                </c:pt>
                <c:pt idx="202">
                  <c:v>0.74699403260116215</c:v>
                </c:pt>
                <c:pt idx="203">
                  <c:v>0.73239338754744721</c:v>
                </c:pt>
                <c:pt idx="204">
                  <c:v>0.64062470966558271</c:v>
                </c:pt>
                <c:pt idx="205">
                  <c:v>0.4409081066285655</c:v>
                </c:pt>
                <c:pt idx="206">
                  <c:v>-0.28142487175965242</c:v>
                </c:pt>
                <c:pt idx="207">
                  <c:v>-0.24738626158576971</c:v>
                </c:pt>
                <c:pt idx="208">
                  <c:v>-8.4852756228346246E-2</c:v>
                </c:pt>
                <c:pt idx="209">
                  <c:v>0.15874500552178858</c:v>
                </c:pt>
                <c:pt idx="210">
                  <c:v>-0.23237892438922236</c:v>
                </c:pt>
                <c:pt idx="211">
                  <c:v>-0.29393869645270071</c:v>
                </c:pt>
                <c:pt idx="212">
                  <c:v>-0.45299002199749194</c:v>
                </c:pt>
                <c:pt idx="213">
                  <c:v>-0.46861494042063478</c:v>
                </c:pt>
                <c:pt idx="214">
                  <c:v>-0.37947325897522405</c:v>
                </c:pt>
                <c:pt idx="215">
                  <c:v>-0.42848565572292807</c:v>
                </c:pt>
                <c:pt idx="216">
                  <c:v>-0.45299002199749194</c:v>
                </c:pt>
                <c:pt idx="217">
                  <c:v>-0.53329164325823253</c:v>
                </c:pt>
                <c:pt idx="218">
                  <c:v>-0.46861494042063478</c:v>
                </c:pt>
                <c:pt idx="219">
                  <c:v>-0.46086870273979941</c:v>
                </c:pt>
                <c:pt idx="220">
                  <c:v>-0.31749008730272443</c:v>
                </c:pt>
                <c:pt idx="221">
                  <c:v>-0.47623519786721158</c:v>
                </c:pt>
                <c:pt idx="222">
                  <c:v>-0.52306784835310327</c:v>
                </c:pt>
                <c:pt idx="223">
                  <c:v>-0.26153386135772722</c:v>
                </c:pt>
                <c:pt idx="224">
                  <c:v>-0.34467369258375025</c:v>
                </c:pt>
                <c:pt idx="225">
                  <c:v>-0.48744226918546091</c:v>
                </c:pt>
                <c:pt idx="226">
                  <c:v>-0.52990562916764949</c:v>
                </c:pt>
                <c:pt idx="227">
                  <c:v>-0.51961521637058716</c:v>
                </c:pt>
                <c:pt idx="228">
                  <c:v>-0.50556895638962718</c:v>
                </c:pt>
                <c:pt idx="229">
                  <c:v>-0.44899884130590079</c:v>
                </c:pt>
                <c:pt idx="230">
                  <c:v>-0.34985704829612135</c:v>
                </c:pt>
                <c:pt idx="231">
                  <c:v>0.1199999330744856</c:v>
                </c:pt>
                <c:pt idx="232">
                  <c:v>0.17999992490250386</c:v>
                </c:pt>
                <c:pt idx="233">
                  <c:v>-8.4852756228346246E-2</c:v>
                </c:pt>
                <c:pt idx="234">
                  <c:v>0.47623519786721158</c:v>
                </c:pt>
                <c:pt idx="235">
                  <c:v>0.39344625392487614</c:v>
                </c:pt>
                <c:pt idx="236">
                  <c:v>0.57549977448330081</c:v>
                </c:pt>
                <c:pt idx="237">
                  <c:v>0.68146903156253402</c:v>
                </c:pt>
                <c:pt idx="238">
                  <c:v>0.73729239629188437</c:v>
                </c:pt>
                <c:pt idx="239">
                  <c:v>0.71246056763608934</c:v>
                </c:pt>
                <c:pt idx="240">
                  <c:v>0.68146903156253402</c:v>
                </c:pt>
                <c:pt idx="241">
                  <c:v>0.59699246122439709</c:v>
                </c:pt>
                <c:pt idx="242">
                  <c:v>0.48744226918546091</c:v>
                </c:pt>
                <c:pt idx="243">
                  <c:v>0.4409081066285655</c:v>
                </c:pt>
                <c:pt idx="244">
                  <c:v>0.52306784835310327</c:v>
                </c:pt>
                <c:pt idx="245">
                  <c:v>0.51961521637058716</c:v>
                </c:pt>
                <c:pt idx="246">
                  <c:v>0.52990562916764949</c:v>
                </c:pt>
                <c:pt idx="247">
                  <c:v>0.44899884130590079</c:v>
                </c:pt>
                <c:pt idx="248">
                  <c:v>0.38884438345884748</c:v>
                </c:pt>
                <c:pt idx="249">
                  <c:v>0.22449936672958373</c:v>
                </c:pt>
                <c:pt idx="250">
                  <c:v>0.4647579604104205</c:v>
                </c:pt>
                <c:pt idx="251">
                  <c:v>0.5433230896064889</c:v>
                </c:pt>
                <c:pt idx="252">
                  <c:v>0.32310981912808551</c:v>
                </c:pt>
                <c:pt idx="253">
                  <c:v>0.13416400901211273</c:v>
                </c:pt>
                <c:pt idx="254">
                  <c:v>-0.21633300005514419</c:v>
                </c:pt>
                <c:pt idx="255">
                  <c:v>-0.26153386135772722</c:v>
                </c:pt>
                <c:pt idx="256">
                  <c:v>-0.30594109940942271</c:v>
                </c:pt>
                <c:pt idx="257">
                  <c:v>-0.32863346594877141</c:v>
                </c:pt>
                <c:pt idx="258">
                  <c:v>-0.36986477817151658</c:v>
                </c:pt>
                <c:pt idx="259">
                  <c:v>-0.32863346594877141</c:v>
                </c:pt>
                <c:pt idx="260">
                  <c:v>-0.33406579398018493</c:v>
                </c:pt>
                <c:pt idx="261">
                  <c:v>-0.37469981877307607</c:v>
                </c:pt>
                <c:pt idx="262">
                  <c:v>-0.35496472241946514</c:v>
                </c:pt>
                <c:pt idx="263">
                  <c:v>-0.4242640177591282</c:v>
                </c:pt>
                <c:pt idx="264">
                  <c:v>-0.30594109940942271</c:v>
                </c:pt>
                <c:pt idx="265">
                  <c:v>-0.31176907463467551</c:v>
                </c:pt>
                <c:pt idx="266">
                  <c:v>0.26832808247496454</c:v>
                </c:pt>
                <c:pt idx="267">
                  <c:v>0.41133922221363256</c:v>
                </c:pt>
                <c:pt idx="268">
                  <c:v>0.52649783940112505</c:v>
                </c:pt>
                <c:pt idx="269">
                  <c:v>0.72000004548905305</c:v>
                </c:pt>
                <c:pt idx="270">
                  <c:v>0.66000002179814798</c:v>
                </c:pt>
                <c:pt idx="271">
                  <c:v>0.72000004548905305</c:v>
                </c:pt>
                <c:pt idx="272">
                  <c:v>0.70992961535961518</c:v>
                </c:pt>
                <c:pt idx="273">
                  <c:v>0.74458047446301101</c:v>
                </c:pt>
                <c:pt idx="274">
                  <c:v>0.70738960771407589</c:v>
                </c:pt>
                <c:pt idx="275">
                  <c:v>0.6919537898703898</c:v>
                </c:pt>
                <c:pt idx="276">
                  <c:v>0.57861903838411888</c:v>
                </c:pt>
                <c:pt idx="277">
                  <c:v>0.53329164325823253</c:v>
                </c:pt>
                <c:pt idx="278">
                  <c:v>0.35999993627475674</c:v>
                </c:pt>
                <c:pt idx="279">
                  <c:v>-0.18973658391405196</c:v>
                </c:pt>
                <c:pt idx="280">
                  <c:v>0.32310981912808551</c:v>
                </c:pt>
                <c:pt idx="281">
                  <c:v>-0.41999994808913915</c:v>
                </c:pt>
                <c:pt idx="282">
                  <c:v>-0.33941118796228448</c:v>
                </c:pt>
                <c:pt idx="283">
                  <c:v>-0.4647579604104205</c:v>
                </c:pt>
                <c:pt idx="284">
                  <c:v>-0.38884438345884748</c:v>
                </c:pt>
                <c:pt idx="285">
                  <c:v>-0.52306784835310327</c:v>
                </c:pt>
                <c:pt idx="286">
                  <c:v>-0.60597029838084926</c:v>
                </c:pt>
                <c:pt idx="287">
                  <c:v>-0.51264019676591122</c:v>
                </c:pt>
                <c:pt idx="288">
                  <c:v>-0.53329164325823253</c:v>
                </c:pt>
                <c:pt idx="289">
                  <c:v>-0.55317265186103193</c:v>
                </c:pt>
                <c:pt idx="290">
                  <c:v>-0.50911685347656788</c:v>
                </c:pt>
                <c:pt idx="291">
                  <c:v>-0.37947325897522405</c:v>
                </c:pt>
                <c:pt idx="292">
                  <c:v>0.22449936672958373</c:v>
                </c:pt>
                <c:pt idx="293">
                  <c:v>0.51961521637058716</c:v>
                </c:pt>
                <c:pt idx="294">
                  <c:v>0.4409081066285655</c:v>
                </c:pt>
                <c:pt idx="295">
                  <c:v>5.9999952125623465E-2</c:v>
                </c:pt>
                <c:pt idx="296">
                  <c:v>0.57236351149742037</c:v>
                </c:pt>
                <c:pt idx="297">
                  <c:v>0.23237892438922236</c:v>
                </c:pt>
                <c:pt idx="298">
                  <c:v>0.55641709518941773</c:v>
                </c:pt>
                <c:pt idx="299">
                  <c:v>0.49477264201285531</c:v>
                </c:pt>
                <c:pt idx="300">
                  <c:v>0.50911685347656788</c:v>
                </c:pt>
                <c:pt idx="301">
                  <c:v>0.57549977448330081</c:v>
                </c:pt>
                <c:pt idx="302">
                  <c:v>0.32310981912808551</c:v>
                </c:pt>
                <c:pt idx="303">
                  <c:v>0.62353829903937807</c:v>
                </c:pt>
                <c:pt idx="304">
                  <c:v>0.46086870273979941</c:v>
                </c:pt>
                <c:pt idx="305">
                  <c:v>0.5433230896064889</c:v>
                </c:pt>
                <c:pt idx="306">
                  <c:v>0.61188234578918488</c:v>
                </c:pt>
                <c:pt idx="307">
                  <c:v>0.7149825607082132</c:v>
                </c:pt>
                <c:pt idx="308">
                  <c:v>0.63498032712378005</c:v>
                </c:pt>
                <c:pt idx="309">
                  <c:v>0.54662599710135007</c:v>
                </c:pt>
                <c:pt idx="310">
                  <c:v>0.64899924723822766</c:v>
                </c:pt>
                <c:pt idx="311">
                  <c:v>0.56603885649449215</c:v>
                </c:pt>
                <c:pt idx="312">
                  <c:v>0.49112113223441756</c:v>
                </c:pt>
                <c:pt idx="313">
                  <c:v>0.53665629385143809</c:v>
                </c:pt>
                <c:pt idx="314">
                  <c:v>0.40249218026435574</c:v>
                </c:pt>
                <c:pt idx="315">
                  <c:v>8.4852756228346246E-2</c:v>
                </c:pt>
                <c:pt idx="316">
                  <c:v>0.23237892438922236</c:v>
                </c:pt>
                <c:pt idx="317">
                  <c:v>-0.41999994808913915</c:v>
                </c:pt>
                <c:pt idx="318">
                  <c:v>-0.36496568894621723</c:v>
                </c:pt>
                <c:pt idx="319">
                  <c:v>-0.53999998028449048</c:v>
                </c:pt>
                <c:pt idx="320">
                  <c:v>-0.55964272968171291</c:v>
                </c:pt>
                <c:pt idx="321">
                  <c:v>-0.34467369258375025</c:v>
                </c:pt>
                <c:pt idx="322">
                  <c:v>-0.42848565572292807</c:v>
                </c:pt>
                <c:pt idx="323">
                  <c:v>-0.45299002199749194</c:v>
                </c:pt>
                <c:pt idx="324">
                  <c:v>-0.38418739489625303</c:v>
                </c:pt>
                <c:pt idx="325">
                  <c:v>-0.39344625392487614</c:v>
                </c:pt>
                <c:pt idx="326">
                  <c:v>-0.44899884130590079</c:v>
                </c:pt>
                <c:pt idx="327">
                  <c:v>-0.41133922221363256</c:v>
                </c:pt>
                <c:pt idx="328">
                  <c:v>-0.38418739489625303</c:v>
                </c:pt>
                <c:pt idx="329">
                  <c:v>-0.44497186313414522</c:v>
                </c:pt>
                <c:pt idx="330">
                  <c:v>-0.48373542879246362</c:v>
                </c:pt>
                <c:pt idx="331">
                  <c:v>0.21633300005514419</c:v>
                </c:pt>
                <c:pt idx="332">
                  <c:v>-0.29999992794186309</c:v>
                </c:pt>
                <c:pt idx="333">
                  <c:v>-0.29999992794186309</c:v>
                </c:pt>
                <c:pt idx="334">
                  <c:v>-0.17999992490250386</c:v>
                </c:pt>
                <c:pt idx="335">
                  <c:v>-0.31176907463467551</c:v>
                </c:pt>
                <c:pt idx="336">
                  <c:v>0.15874500552178858</c:v>
                </c:pt>
                <c:pt idx="337">
                  <c:v>-0.47623519786721158</c:v>
                </c:pt>
                <c:pt idx="338">
                  <c:v>-0.44497186313414522</c:v>
                </c:pt>
                <c:pt idx="339">
                  <c:v>-0.40249218026435574</c:v>
                </c:pt>
                <c:pt idx="340">
                  <c:v>-0.28142487175965242</c:v>
                </c:pt>
                <c:pt idx="341">
                  <c:v>-0.47623519786721158</c:v>
                </c:pt>
                <c:pt idx="342">
                  <c:v>-0.37947325897522405</c:v>
                </c:pt>
                <c:pt idx="343">
                  <c:v>-0.43266610403399958</c:v>
                </c:pt>
                <c:pt idx="344">
                  <c:v>-0.4242640177591282</c:v>
                </c:pt>
                <c:pt idx="345">
                  <c:v>-0.56284987871235026</c:v>
                </c:pt>
                <c:pt idx="346">
                  <c:v>-0.64342833326682169</c:v>
                </c:pt>
                <c:pt idx="347">
                  <c:v>-0.32310981912808551</c:v>
                </c:pt>
                <c:pt idx="348">
                  <c:v>-0.56284987871235026</c:v>
                </c:pt>
                <c:pt idx="349">
                  <c:v>-0.4409081066285655</c:v>
                </c:pt>
                <c:pt idx="350">
                  <c:v>-0.49477264201285531</c:v>
                </c:pt>
                <c:pt idx="351">
                  <c:v>-0.35999993627475674</c:v>
                </c:pt>
                <c:pt idx="352">
                  <c:v>-0.62928531929395015</c:v>
                </c:pt>
                <c:pt idx="353">
                  <c:v>-0.6</c:v>
                </c:pt>
                <c:pt idx="354">
                  <c:v>-0.59093146498914895</c:v>
                </c:pt>
                <c:pt idx="355">
                  <c:v>-0.55317265186103193</c:v>
                </c:pt>
                <c:pt idx="356">
                  <c:v>-0.6681317484414665</c:v>
                </c:pt>
                <c:pt idx="357">
                  <c:v>-0.73484697445955971</c:v>
                </c:pt>
                <c:pt idx="358">
                  <c:v>-0.62353829903937807</c:v>
                </c:pt>
                <c:pt idx="359">
                  <c:v>-0.57861903838411888</c:v>
                </c:pt>
                <c:pt idx="360">
                  <c:v>-0.47999996288393498</c:v>
                </c:pt>
                <c:pt idx="361">
                  <c:v>-0.53329164325823253</c:v>
                </c:pt>
                <c:pt idx="362">
                  <c:v>-0.64899924723822766</c:v>
                </c:pt>
                <c:pt idx="363">
                  <c:v>-0.71246056763608934</c:v>
                </c:pt>
                <c:pt idx="364">
                  <c:v>-0.61188234578918488</c:v>
                </c:pt>
                <c:pt idx="365">
                  <c:v>-0.56284987871235026</c:v>
                </c:pt>
                <c:pt idx="366">
                  <c:v>-0.56920996843932226</c:v>
                </c:pt>
                <c:pt idx="367">
                  <c:v>-0.68146903156253402</c:v>
                </c:pt>
                <c:pt idx="368">
                  <c:v>-0.58172157665347868</c:v>
                </c:pt>
                <c:pt idx="369">
                  <c:v>-0.43680654530764945</c:v>
                </c:pt>
                <c:pt idx="370">
                  <c:v>-0.47999996288393498</c:v>
                </c:pt>
                <c:pt idx="371">
                  <c:v>-0.45299002199749194</c:v>
                </c:pt>
                <c:pt idx="372">
                  <c:v>-0.45694634322469646</c:v>
                </c:pt>
                <c:pt idx="373">
                  <c:v>-0.5433230896064889</c:v>
                </c:pt>
                <c:pt idx="374">
                  <c:v>-0.63213923660134907</c:v>
                </c:pt>
                <c:pt idx="375">
                  <c:v>-0.61481705115495688</c:v>
                </c:pt>
                <c:pt idx="376">
                  <c:v>-0.47999996288393498</c:v>
                </c:pt>
                <c:pt idx="377">
                  <c:v>-0.28142487175965242</c:v>
                </c:pt>
                <c:pt idx="378">
                  <c:v>-0.31749008730272443</c:v>
                </c:pt>
                <c:pt idx="379">
                  <c:v>0.28142487175965242</c:v>
                </c:pt>
                <c:pt idx="380">
                  <c:v>0.26832808247496454</c:v>
                </c:pt>
                <c:pt idx="381">
                  <c:v>0.54990906678248186</c:v>
                </c:pt>
                <c:pt idx="382">
                  <c:v>0.58787753410993426</c:v>
                </c:pt>
                <c:pt idx="383">
                  <c:v>0.74699403260116215</c:v>
                </c:pt>
                <c:pt idx="384">
                  <c:v>0.54662599710135007</c:v>
                </c:pt>
                <c:pt idx="385">
                  <c:v>0.49839739973227404</c:v>
                </c:pt>
                <c:pt idx="386">
                  <c:v>0.45694634322469646</c:v>
                </c:pt>
                <c:pt idx="387">
                  <c:v>0</c:v>
                </c:pt>
                <c:pt idx="388">
                  <c:v>-0.29393869645270071</c:v>
                </c:pt>
                <c:pt idx="389">
                  <c:v>-0.18973658391405196</c:v>
                </c:pt>
                <c:pt idx="390">
                  <c:v>-0.37947325897522405</c:v>
                </c:pt>
                <c:pt idx="391">
                  <c:v>0.17999992490250386</c:v>
                </c:pt>
                <c:pt idx="392">
                  <c:v>-0.21633300005514419</c:v>
                </c:pt>
                <c:pt idx="393">
                  <c:v>0.23999992379546239</c:v>
                </c:pt>
                <c:pt idx="394">
                  <c:v>-0.41999994808913915</c:v>
                </c:pt>
                <c:pt idx="395">
                  <c:v>-0.26832808247496454</c:v>
                </c:pt>
                <c:pt idx="396">
                  <c:v>0.25455836559493072</c:v>
                </c:pt>
                <c:pt idx="397">
                  <c:v>0.23999992379546239</c:v>
                </c:pt>
                <c:pt idx="398">
                  <c:v>-0.52649783940112505</c:v>
                </c:pt>
                <c:pt idx="399">
                  <c:v>-0.31749008730272443</c:v>
                </c:pt>
                <c:pt idx="400">
                  <c:v>-0.23999992379546239</c:v>
                </c:pt>
                <c:pt idx="401">
                  <c:v>-0.23237892438922236</c:v>
                </c:pt>
                <c:pt idx="402">
                  <c:v>-0.17999992490250386</c:v>
                </c:pt>
                <c:pt idx="403">
                  <c:v>0.13416400901211273</c:v>
                </c:pt>
                <c:pt idx="404">
                  <c:v>0.10392298531492468</c:v>
                </c:pt>
                <c:pt idx="405">
                  <c:v>0.53665629385143809</c:v>
                </c:pt>
                <c:pt idx="406">
                  <c:v>0.55317265186103193</c:v>
                </c:pt>
                <c:pt idx="407">
                  <c:v>0.50199598489777131</c:v>
                </c:pt>
                <c:pt idx="408">
                  <c:v>0.53665629385143809</c:v>
                </c:pt>
                <c:pt idx="409">
                  <c:v>0.33941118796228448</c:v>
                </c:pt>
                <c:pt idx="410">
                  <c:v>0.49839739973227404</c:v>
                </c:pt>
                <c:pt idx="411">
                  <c:v>5.9999952125623465E-2</c:v>
                </c:pt>
                <c:pt idx="412">
                  <c:v>0.16970555321891248</c:v>
                </c:pt>
                <c:pt idx="413">
                  <c:v>0.43680654530764945</c:v>
                </c:pt>
                <c:pt idx="414">
                  <c:v>0.57549977448330081</c:v>
                </c:pt>
                <c:pt idx="415">
                  <c:v>0.49477264201285531</c:v>
                </c:pt>
                <c:pt idx="416">
                  <c:v>0.30594109940942271</c:v>
                </c:pt>
                <c:pt idx="417">
                  <c:v>0.32863346594877141</c:v>
                </c:pt>
                <c:pt idx="418">
                  <c:v>0.49477264201285531</c:v>
                </c:pt>
                <c:pt idx="419">
                  <c:v>0.56284987871235026</c:v>
                </c:pt>
                <c:pt idx="420">
                  <c:v>0.48373542879246362</c:v>
                </c:pt>
                <c:pt idx="421">
                  <c:v>0.41999994808913915</c:v>
                </c:pt>
                <c:pt idx="422">
                  <c:v>0.41133922221363256</c:v>
                </c:pt>
                <c:pt idx="423">
                  <c:v>0.43266610403399958</c:v>
                </c:pt>
                <c:pt idx="424">
                  <c:v>0.62928531929395015</c:v>
                </c:pt>
                <c:pt idx="425">
                  <c:v>0.15874500552178858</c:v>
                </c:pt>
                <c:pt idx="426">
                  <c:v>0.13416400901211273</c:v>
                </c:pt>
                <c:pt idx="427">
                  <c:v>0.24738626158576971</c:v>
                </c:pt>
                <c:pt idx="428">
                  <c:v>0.29393869645270071</c:v>
                </c:pt>
                <c:pt idx="429">
                  <c:v>-0.23237892438922236</c:v>
                </c:pt>
                <c:pt idx="430">
                  <c:v>-0.28774981812591449</c:v>
                </c:pt>
                <c:pt idx="431">
                  <c:v>-0.20784602055317269</c:v>
                </c:pt>
                <c:pt idx="432">
                  <c:v>-0.46861494042063478</c:v>
                </c:pt>
                <c:pt idx="433">
                  <c:v>-0.4409081066285655</c:v>
                </c:pt>
                <c:pt idx="434">
                  <c:v>-0.47623519786721158</c:v>
                </c:pt>
                <c:pt idx="435">
                  <c:v>-0.28774981812591449</c:v>
                </c:pt>
                <c:pt idx="436">
                  <c:v>-0.35999993627475674</c:v>
                </c:pt>
                <c:pt idx="437">
                  <c:v>-0.63213923660134907</c:v>
                </c:pt>
                <c:pt idx="438">
                  <c:v>-0.72993155321746039</c:v>
                </c:pt>
                <c:pt idx="439">
                  <c:v>-0.69971426465926367</c:v>
                </c:pt>
                <c:pt idx="440">
                  <c:v>-0.69971426465926367</c:v>
                </c:pt>
                <c:pt idx="441">
                  <c:v>-0.78689269685649121</c:v>
                </c:pt>
                <c:pt idx="442">
                  <c:v>-0.76837497435140312</c:v>
                </c:pt>
                <c:pt idx="443">
                  <c:v>-0.74939981754733431</c:v>
                </c:pt>
                <c:pt idx="444">
                  <c:v>-0.65726708976901604</c:v>
                </c:pt>
                <c:pt idx="445">
                  <c:v>-0.47999996288393498</c:v>
                </c:pt>
                <c:pt idx="446">
                  <c:v>-0.32310981912808551</c:v>
                </c:pt>
                <c:pt idx="447">
                  <c:v>-0.32863346594877141</c:v>
                </c:pt>
                <c:pt idx="448">
                  <c:v>-0.1199999330744856</c:v>
                </c:pt>
                <c:pt idx="449">
                  <c:v>-0.13416400901211273</c:v>
                </c:pt>
                <c:pt idx="450">
                  <c:v>0.23237892438922236</c:v>
                </c:pt>
                <c:pt idx="451">
                  <c:v>-0.10392298531492468</c:v>
                </c:pt>
                <c:pt idx="452">
                  <c:v>0.1199999330744856</c:v>
                </c:pt>
                <c:pt idx="453">
                  <c:v>-0.39344625392487614</c:v>
                </c:pt>
                <c:pt idx="454">
                  <c:v>-0.50911685347656788</c:v>
                </c:pt>
                <c:pt idx="455">
                  <c:v>-0.54990906678248186</c:v>
                </c:pt>
                <c:pt idx="456">
                  <c:v>-0.5433230896064889</c:v>
                </c:pt>
                <c:pt idx="457">
                  <c:v>-0.58787753410993426</c:v>
                </c:pt>
                <c:pt idx="458">
                  <c:v>-0.44899884130590079</c:v>
                </c:pt>
                <c:pt idx="459">
                  <c:v>-0.24738626158576971</c:v>
                </c:pt>
                <c:pt idx="460">
                  <c:v>0.36496568894621723</c:v>
                </c:pt>
                <c:pt idx="461">
                  <c:v>-0.15874500552178858</c:v>
                </c:pt>
                <c:pt idx="462">
                  <c:v>0.20784602055317269</c:v>
                </c:pt>
                <c:pt idx="463">
                  <c:v>0.38418739489625303</c:v>
                </c:pt>
                <c:pt idx="464">
                  <c:v>0.57861903838411888</c:v>
                </c:pt>
                <c:pt idx="465">
                  <c:v>0.66543221425224774</c:v>
                </c:pt>
                <c:pt idx="466">
                  <c:v>0.68410528615759225</c:v>
                </c:pt>
                <c:pt idx="467">
                  <c:v>0.75894670024473221</c:v>
                </c:pt>
                <c:pt idx="468">
                  <c:v>0.6681317484414665</c:v>
                </c:pt>
                <c:pt idx="469">
                  <c:v>0.56920996843932226</c:v>
                </c:pt>
                <c:pt idx="470">
                  <c:v>0.49839739973227404</c:v>
                </c:pt>
                <c:pt idx="471">
                  <c:v>0.47623519786721158</c:v>
                </c:pt>
                <c:pt idx="472">
                  <c:v>0.46861494042063478</c:v>
                </c:pt>
                <c:pt idx="473">
                  <c:v>0.37947325897522405</c:v>
                </c:pt>
                <c:pt idx="474">
                  <c:v>0.47244043331034624</c:v>
                </c:pt>
                <c:pt idx="475">
                  <c:v>0.4242640177591282</c:v>
                </c:pt>
                <c:pt idx="476">
                  <c:v>0.21633300005514419</c:v>
                </c:pt>
                <c:pt idx="477">
                  <c:v>-0.36496568894621723</c:v>
                </c:pt>
                <c:pt idx="478">
                  <c:v>0.34985704829612135</c:v>
                </c:pt>
                <c:pt idx="479">
                  <c:v>0.47999996288393498</c:v>
                </c:pt>
                <c:pt idx="480">
                  <c:v>0.4647579604104205</c:v>
                </c:pt>
                <c:pt idx="481">
                  <c:v>0.43680654530764945</c:v>
                </c:pt>
                <c:pt idx="482">
                  <c:v>-0.23999992379546239</c:v>
                </c:pt>
                <c:pt idx="483">
                  <c:v>-0.27495446734886958</c:v>
                </c:pt>
                <c:pt idx="484">
                  <c:v>0.32310981912808551</c:v>
                </c:pt>
                <c:pt idx="485">
                  <c:v>0.23237892438922236</c:v>
                </c:pt>
                <c:pt idx="486">
                  <c:v>0.21633300005514419</c:v>
                </c:pt>
                <c:pt idx="487">
                  <c:v>0.31176907463467551</c:v>
                </c:pt>
                <c:pt idx="488">
                  <c:v>0.4156921409530161</c:v>
                </c:pt>
                <c:pt idx="489">
                  <c:v>-0.16970555321891248</c:v>
                </c:pt>
                <c:pt idx="490">
                  <c:v>-5.9999952125623465E-2</c:v>
                </c:pt>
                <c:pt idx="491">
                  <c:v>0.39344625392487614</c:v>
                </c:pt>
                <c:pt idx="492">
                  <c:v>-0.43266610403399958</c:v>
                </c:pt>
                <c:pt idx="493">
                  <c:v>-0.7149825607082132</c:v>
                </c:pt>
                <c:pt idx="494">
                  <c:v>-0.44497186313414522</c:v>
                </c:pt>
                <c:pt idx="495">
                  <c:v>-0.57549977448330081</c:v>
                </c:pt>
                <c:pt idx="496">
                  <c:v>-0.27495446734886958</c:v>
                </c:pt>
                <c:pt idx="497">
                  <c:v>-0.31176907463467551</c:v>
                </c:pt>
                <c:pt idx="498">
                  <c:v>-0.32310981912808551</c:v>
                </c:pt>
                <c:pt idx="499">
                  <c:v>-0.24738626158576971</c:v>
                </c:pt>
                <c:pt idx="500">
                  <c:v>0.1199999330744856</c:v>
                </c:pt>
                <c:pt idx="501">
                  <c:v>-0.60893349702415744</c:v>
                </c:pt>
                <c:pt idx="502">
                  <c:v>-0.4242640177591282</c:v>
                </c:pt>
                <c:pt idx="503">
                  <c:v>-0.4409081066285655</c:v>
                </c:pt>
                <c:pt idx="504">
                  <c:v>-0.15874500552178858</c:v>
                </c:pt>
                <c:pt idx="505">
                  <c:v>0.16970555321891248</c:v>
                </c:pt>
                <c:pt idx="506">
                  <c:v>-0.4409081066285655</c:v>
                </c:pt>
                <c:pt idx="507">
                  <c:v>0.28142487175965242</c:v>
                </c:pt>
                <c:pt idx="508">
                  <c:v>-0.39799491822956612</c:v>
                </c:pt>
                <c:pt idx="509">
                  <c:v>-0.39799491822956612</c:v>
                </c:pt>
                <c:pt idx="510">
                  <c:v>-0.52990562916764949</c:v>
                </c:pt>
                <c:pt idx="511">
                  <c:v>-0.36986477817151658</c:v>
                </c:pt>
                <c:pt idx="512">
                  <c:v>-0.30594109940942271</c:v>
                </c:pt>
                <c:pt idx="513">
                  <c:v>-0.33406579398018493</c:v>
                </c:pt>
                <c:pt idx="514">
                  <c:v>-0.43680654530764945</c:v>
                </c:pt>
                <c:pt idx="515">
                  <c:v>-0.38418739489625303</c:v>
                </c:pt>
                <c:pt idx="516">
                  <c:v>-0.52306784835310327</c:v>
                </c:pt>
                <c:pt idx="517">
                  <c:v>-0.55317265186103193</c:v>
                </c:pt>
                <c:pt idx="518">
                  <c:v>-0.44497186313414522</c:v>
                </c:pt>
                <c:pt idx="519">
                  <c:v>-0.29999992794186309</c:v>
                </c:pt>
                <c:pt idx="520">
                  <c:v>-0.23237892438922236</c:v>
                </c:pt>
                <c:pt idx="521">
                  <c:v>-0.26832808247496454</c:v>
                </c:pt>
                <c:pt idx="522">
                  <c:v>0.26832808247496454</c:v>
                </c:pt>
                <c:pt idx="523">
                  <c:v>0.47999996288393498</c:v>
                </c:pt>
                <c:pt idx="524">
                  <c:v>0.53329164325823253</c:v>
                </c:pt>
                <c:pt idx="525">
                  <c:v>0.55964272968171291</c:v>
                </c:pt>
                <c:pt idx="526">
                  <c:v>0.60597029838084926</c:v>
                </c:pt>
                <c:pt idx="527">
                  <c:v>0.40693974423626234</c:v>
                </c:pt>
                <c:pt idx="528">
                  <c:v>0.47623519786721158</c:v>
                </c:pt>
                <c:pt idx="529">
                  <c:v>0.37469981877307607</c:v>
                </c:pt>
                <c:pt idx="530">
                  <c:v>-8.4852756228346246E-2</c:v>
                </c:pt>
                <c:pt idx="531">
                  <c:v>-0.55317265186103193</c:v>
                </c:pt>
                <c:pt idx="532">
                  <c:v>-0.49112113223441756</c:v>
                </c:pt>
                <c:pt idx="533">
                  <c:v>-0.59396969411757661</c:v>
                </c:pt>
                <c:pt idx="534">
                  <c:v>-0.52990562916764949</c:v>
                </c:pt>
                <c:pt idx="535">
                  <c:v>-0.55641709518941773</c:v>
                </c:pt>
                <c:pt idx="536">
                  <c:v>-0.40693974423626234</c:v>
                </c:pt>
                <c:pt idx="537">
                  <c:v>-0.62641839988795223</c:v>
                </c:pt>
                <c:pt idx="538">
                  <c:v>-0.48744226918546091</c:v>
                </c:pt>
                <c:pt idx="539">
                  <c:v>-0.60893349702415744</c:v>
                </c:pt>
                <c:pt idx="540">
                  <c:v>-0.41133922221363256</c:v>
                </c:pt>
                <c:pt idx="541">
                  <c:v>-0.43680654530764945</c:v>
                </c:pt>
                <c:pt idx="542">
                  <c:v>-0.43266610403399958</c:v>
                </c:pt>
                <c:pt idx="543">
                  <c:v>-0.37947325897522405</c:v>
                </c:pt>
                <c:pt idx="544">
                  <c:v>-0.25455836559493072</c:v>
                </c:pt>
                <c:pt idx="545">
                  <c:v>0.4242640177591282</c:v>
                </c:pt>
                <c:pt idx="546">
                  <c:v>0.49477264201285531</c:v>
                </c:pt>
                <c:pt idx="547">
                  <c:v>0.52649783940112505</c:v>
                </c:pt>
                <c:pt idx="548">
                  <c:v>0.55317265186103193</c:v>
                </c:pt>
                <c:pt idx="549">
                  <c:v>0.6</c:v>
                </c:pt>
                <c:pt idx="550">
                  <c:v>0.75894670024473221</c:v>
                </c:pt>
                <c:pt idx="551">
                  <c:v>0.73972973402152142</c:v>
                </c:pt>
                <c:pt idx="552">
                  <c:v>0.68146903156253402</c:v>
                </c:pt>
                <c:pt idx="553">
                  <c:v>0.65452274660526788</c:v>
                </c:pt>
                <c:pt idx="554">
                  <c:v>0.60299253830682842</c:v>
                </c:pt>
                <c:pt idx="555">
                  <c:v>0.54662599710135007</c:v>
                </c:pt>
                <c:pt idx="556">
                  <c:v>0.46861494042063478</c:v>
                </c:pt>
                <c:pt idx="557">
                  <c:v>0.47623519786721158</c:v>
                </c:pt>
                <c:pt idx="558">
                  <c:v>0.23237892438922236</c:v>
                </c:pt>
                <c:pt idx="559">
                  <c:v>-0.15874500552178858</c:v>
                </c:pt>
                <c:pt idx="560">
                  <c:v>-0.37469981877307607</c:v>
                </c:pt>
                <c:pt idx="561">
                  <c:v>-0.31176907463467551</c:v>
                </c:pt>
                <c:pt idx="562">
                  <c:v>-0.28774981812591449</c:v>
                </c:pt>
                <c:pt idx="563">
                  <c:v>0.18973658391405196</c:v>
                </c:pt>
                <c:pt idx="564">
                  <c:v>0.28774981812591449</c:v>
                </c:pt>
                <c:pt idx="565">
                  <c:v>-0.25455836559493072</c:v>
                </c:pt>
                <c:pt idx="566">
                  <c:v>-0.31176907463467551</c:v>
                </c:pt>
                <c:pt idx="567">
                  <c:v>-0.46086870273979941</c:v>
                </c:pt>
                <c:pt idx="568">
                  <c:v>-0.23237892438922236</c:v>
                </c:pt>
                <c:pt idx="569">
                  <c:v>-0.33406579398018493</c:v>
                </c:pt>
                <c:pt idx="570">
                  <c:v>-0.17999992490250386</c:v>
                </c:pt>
                <c:pt idx="571">
                  <c:v>-0.23999992379546239</c:v>
                </c:pt>
                <c:pt idx="572">
                  <c:v>0.31176907463467551</c:v>
                </c:pt>
                <c:pt idx="573">
                  <c:v>-0.1199999330744856</c:v>
                </c:pt>
                <c:pt idx="574">
                  <c:v>0.29999992794186309</c:v>
                </c:pt>
                <c:pt idx="575">
                  <c:v>0.41133922221363256</c:v>
                </c:pt>
                <c:pt idx="576">
                  <c:v>0.27495446734886958</c:v>
                </c:pt>
                <c:pt idx="577">
                  <c:v>-0.29393869645270071</c:v>
                </c:pt>
                <c:pt idx="578">
                  <c:v>-0.28142487175965242</c:v>
                </c:pt>
                <c:pt idx="579">
                  <c:v>-0.1199999330744856</c:v>
                </c:pt>
                <c:pt idx="580">
                  <c:v>-0.30594109940942271</c:v>
                </c:pt>
                <c:pt idx="581">
                  <c:v>8.4852756228346246E-2</c:v>
                </c:pt>
                <c:pt idx="582">
                  <c:v>-0.31749008730272443</c:v>
                </c:pt>
                <c:pt idx="583">
                  <c:v>-0.21633300005514419</c:v>
                </c:pt>
                <c:pt idx="584">
                  <c:v>-0.20784602055317269</c:v>
                </c:pt>
                <c:pt idx="585">
                  <c:v>-0.24738626158576971</c:v>
                </c:pt>
                <c:pt idx="586">
                  <c:v>-0.10392298531492468</c:v>
                </c:pt>
                <c:pt idx="587">
                  <c:v>-0.23237892438922236</c:v>
                </c:pt>
                <c:pt idx="588">
                  <c:v>-0.16970555321891248</c:v>
                </c:pt>
                <c:pt idx="589">
                  <c:v>-0.23237892438922236</c:v>
                </c:pt>
                <c:pt idx="590">
                  <c:v>-0.23237892438922236</c:v>
                </c:pt>
                <c:pt idx="591">
                  <c:v>-0.24738626158576971</c:v>
                </c:pt>
                <c:pt idx="592">
                  <c:v>0.21633300005514419</c:v>
                </c:pt>
                <c:pt idx="593">
                  <c:v>-8.4852756228346246E-2</c:v>
                </c:pt>
                <c:pt idx="594">
                  <c:v>0.18973658391405196</c:v>
                </c:pt>
                <c:pt idx="595">
                  <c:v>0.32863346594877141</c:v>
                </c:pt>
                <c:pt idx="596">
                  <c:v>0.37947325897522405</c:v>
                </c:pt>
                <c:pt idx="597">
                  <c:v>0.25455836559493072</c:v>
                </c:pt>
                <c:pt idx="598">
                  <c:v>0.47623519786721158</c:v>
                </c:pt>
                <c:pt idx="599">
                  <c:v>0.35496472241946514</c:v>
                </c:pt>
                <c:pt idx="600">
                  <c:v>0.37469981877307607</c:v>
                </c:pt>
                <c:pt idx="601">
                  <c:v>0.32310981912808551</c:v>
                </c:pt>
                <c:pt idx="602">
                  <c:v>0.38418739489625303</c:v>
                </c:pt>
                <c:pt idx="603">
                  <c:v>-0.1199999330744856</c:v>
                </c:pt>
                <c:pt idx="604">
                  <c:v>0.31176907463467551</c:v>
                </c:pt>
                <c:pt idx="605">
                  <c:v>0.47999996288393498</c:v>
                </c:pt>
                <c:pt idx="606">
                  <c:v>0.49477264201285531</c:v>
                </c:pt>
                <c:pt idx="607">
                  <c:v>0.67882253897352707</c:v>
                </c:pt>
                <c:pt idx="608">
                  <c:v>0.64062470966558271</c:v>
                </c:pt>
                <c:pt idx="609">
                  <c:v>0.80274537059375883</c:v>
                </c:pt>
                <c:pt idx="610">
                  <c:v>0.71246056763608934</c:v>
                </c:pt>
                <c:pt idx="611">
                  <c:v>0.73239338754744721</c:v>
                </c:pt>
                <c:pt idx="612">
                  <c:v>0.6919537898703898</c:v>
                </c:pt>
                <c:pt idx="613">
                  <c:v>0.65176684816309804</c:v>
                </c:pt>
                <c:pt idx="614">
                  <c:v>0.58787753410993426</c:v>
                </c:pt>
                <c:pt idx="615">
                  <c:v>0.47623519786721158</c:v>
                </c:pt>
                <c:pt idx="616">
                  <c:v>0.4156921409530161</c:v>
                </c:pt>
                <c:pt idx="617">
                  <c:v>0.37947325897522405</c:v>
                </c:pt>
                <c:pt idx="618">
                  <c:v>0.23237892438922236</c:v>
                </c:pt>
                <c:pt idx="619">
                  <c:v>-0.38884438345884748</c:v>
                </c:pt>
                <c:pt idx="620">
                  <c:v>-0.28142487175965242</c:v>
                </c:pt>
                <c:pt idx="621">
                  <c:v>-0.31176907463467551</c:v>
                </c:pt>
                <c:pt idx="622">
                  <c:v>-0.31749008730272443</c:v>
                </c:pt>
                <c:pt idx="623">
                  <c:v>-0.38884438345884748</c:v>
                </c:pt>
                <c:pt idx="624">
                  <c:v>-0.26153386135772722</c:v>
                </c:pt>
                <c:pt idx="625">
                  <c:v>0.29999992794186309</c:v>
                </c:pt>
                <c:pt idx="626">
                  <c:v>0.29999992794186309</c:v>
                </c:pt>
                <c:pt idx="627">
                  <c:v>0.31749008730272443</c:v>
                </c:pt>
                <c:pt idx="628">
                  <c:v>0.26153386135772722</c:v>
                </c:pt>
                <c:pt idx="629">
                  <c:v>-0.19899741131682924</c:v>
                </c:pt>
                <c:pt idx="630">
                  <c:v>0.17999992490250386</c:v>
                </c:pt>
                <c:pt idx="631">
                  <c:v>8.4852756228346246E-2</c:v>
                </c:pt>
                <c:pt idx="632">
                  <c:v>8.4852756228346246E-2</c:v>
                </c:pt>
                <c:pt idx="633">
                  <c:v>-0.1199999330744856</c:v>
                </c:pt>
                <c:pt idx="634">
                  <c:v>-0.38418739489625303</c:v>
                </c:pt>
                <c:pt idx="635">
                  <c:v>-0.27495446734886958</c:v>
                </c:pt>
                <c:pt idx="636">
                  <c:v>-0.16970555321891248</c:v>
                </c:pt>
                <c:pt idx="637">
                  <c:v>-0.26832808247496454</c:v>
                </c:pt>
                <c:pt idx="638">
                  <c:v>5.9999952125623465E-2</c:v>
                </c:pt>
                <c:pt idx="639">
                  <c:v>-0.37947325897522405</c:v>
                </c:pt>
                <c:pt idx="640">
                  <c:v>-0.55641709518941773</c:v>
                </c:pt>
                <c:pt idx="641">
                  <c:v>-0.48744226918546091</c:v>
                </c:pt>
                <c:pt idx="642">
                  <c:v>-0.58172157665347868</c:v>
                </c:pt>
                <c:pt idx="643">
                  <c:v>-0.52649783940112505</c:v>
                </c:pt>
                <c:pt idx="644">
                  <c:v>-0.62928531929395015</c:v>
                </c:pt>
                <c:pt idx="645">
                  <c:v>-0.61773781469581346</c:v>
                </c:pt>
                <c:pt idx="646">
                  <c:v>-0.66000002179814798</c:v>
                </c:pt>
                <c:pt idx="647">
                  <c:v>-0.57861903838411888</c:v>
                </c:pt>
                <c:pt idx="648">
                  <c:v>-0.55964272968171291</c:v>
                </c:pt>
                <c:pt idx="649">
                  <c:v>-0.58480765549121116</c:v>
                </c:pt>
                <c:pt idx="650">
                  <c:v>-0.38884438345884748</c:v>
                </c:pt>
                <c:pt idx="651">
                  <c:v>-0.41999994808913915</c:v>
                </c:pt>
                <c:pt idx="652">
                  <c:v>-0.34467369258375025</c:v>
                </c:pt>
                <c:pt idx="653">
                  <c:v>-0.39344625392487614</c:v>
                </c:pt>
                <c:pt idx="654">
                  <c:v>-0.34467369258375025</c:v>
                </c:pt>
                <c:pt idx="655">
                  <c:v>-0.43266610403399958</c:v>
                </c:pt>
                <c:pt idx="656">
                  <c:v>-0.30594109940942271</c:v>
                </c:pt>
                <c:pt idx="657">
                  <c:v>-0.19899741131682924</c:v>
                </c:pt>
                <c:pt idx="658">
                  <c:v>-0.29393869645270071</c:v>
                </c:pt>
                <c:pt idx="659">
                  <c:v>-0.33941118796228448</c:v>
                </c:pt>
                <c:pt idx="660">
                  <c:v>-0.26153386135772722</c:v>
                </c:pt>
                <c:pt idx="661">
                  <c:v>-0.31749008730272443</c:v>
                </c:pt>
                <c:pt idx="662">
                  <c:v>-0.33941118796228448</c:v>
                </c:pt>
                <c:pt idx="663">
                  <c:v>-0.4409081066285655</c:v>
                </c:pt>
                <c:pt idx="664">
                  <c:v>-0.37947325897522405</c:v>
                </c:pt>
                <c:pt idx="665">
                  <c:v>-0.48373542879246362</c:v>
                </c:pt>
                <c:pt idx="666">
                  <c:v>0.14696931292522564</c:v>
                </c:pt>
                <c:pt idx="667">
                  <c:v>0.16970555321891248</c:v>
                </c:pt>
                <c:pt idx="668">
                  <c:v>0.31749008730272443</c:v>
                </c:pt>
                <c:pt idx="669">
                  <c:v>0.31749008730272443</c:v>
                </c:pt>
                <c:pt idx="670">
                  <c:v>-0.1199999330744856</c:v>
                </c:pt>
                <c:pt idx="671">
                  <c:v>0.51613948909533436</c:v>
                </c:pt>
                <c:pt idx="672">
                  <c:v>0.41999994808913915</c:v>
                </c:pt>
                <c:pt idx="673">
                  <c:v>0</c:v>
                </c:pt>
                <c:pt idx="674">
                  <c:v>0.32310981912808551</c:v>
                </c:pt>
                <c:pt idx="675">
                  <c:v>-0.15874500552178858</c:v>
                </c:pt>
                <c:pt idx="676">
                  <c:v>-0.35496472241946514</c:v>
                </c:pt>
                <c:pt idx="677">
                  <c:v>-0.34985704829612135</c:v>
                </c:pt>
                <c:pt idx="678">
                  <c:v>-0.33941118796228448</c:v>
                </c:pt>
                <c:pt idx="679">
                  <c:v>-0.18973658391405196</c:v>
                </c:pt>
                <c:pt idx="680">
                  <c:v>0.36986477817151658</c:v>
                </c:pt>
                <c:pt idx="681">
                  <c:v>-0.10392298531492468</c:v>
                </c:pt>
                <c:pt idx="682">
                  <c:v>0.47623519786721158</c:v>
                </c:pt>
                <c:pt idx="683">
                  <c:v>-0.32863346594877141</c:v>
                </c:pt>
                <c:pt idx="684">
                  <c:v>0.32863346594877141</c:v>
                </c:pt>
                <c:pt idx="685">
                  <c:v>0.29999992794186309</c:v>
                </c:pt>
                <c:pt idx="686">
                  <c:v>0.27495446734886958</c:v>
                </c:pt>
                <c:pt idx="687">
                  <c:v>-0.39344625392487614</c:v>
                </c:pt>
                <c:pt idx="688">
                  <c:v>-0.32863346594877141</c:v>
                </c:pt>
                <c:pt idx="689">
                  <c:v>0.17999992490250386</c:v>
                </c:pt>
                <c:pt idx="690">
                  <c:v>-0.26832808247496454</c:v>
                </c:pt>
                <c:pt idx="691">
                  <c:v>0.24738626158576971</c:v>
                </c:pt>
                <c:pt idx="692">
                  <c:v>-0.18973658391405196</c:v>
                </c:pt>
                <c:pt idx="693">
                  <c:v>0.27495446734886958</c:v>
                </c:pt>
                <c:pt idx="694">
                  <c:v>0.28142487175965242</c:v>
                </c:pt>
                <c:pt idx="695">
                  <c:v>-0.27495446734886958</c:v>
                </c:pt>
                <c:pt idx="696">
                  <c:v>0.28774981812591449</c:v>
                </c:pt>
                <c:pt idx="697">
                  <c:v>-0.14696931292522564</c:v>
                </c:pt>
                <c:pt idx="698">
                  <c:v>0.17999992490250386</c:v>
                </c:pt>
                <c:pt idx="699">
                  <c:v>-0.34467369258375025</c:v>
                </c:pt>
                <c:pt idx="700">
                  <c:v>-0.56284987871235026</c:v>
                </c:pt>
                <c:pt idx="701">
                  <c:v>-0.59396969411757661</c:v>
                </c:pt>
                <c:pt idx="702">
                  <c:v>-0.53999998028449048</c:v>
                </c:pt>
                <c:pt idx="703">
                  <c:v>-0.31749008730272443</c:v>
                </c:pt>
                <c:pt idx="704">
                  <c:v>-0.51961521637058716</c:v>
                </c:pt>
                <c:pt idx="705">
                  <c:v>-0.50911685347656788</c:v>
                </c:pt>
                <c:pt idx="706">
                  <c:v>-0.53329164325823253</c:v>
                </c:pt>
                <c:pt idx="707">
                  <c:v>-0.49112113223441756</c:v>
                </c:pt>
                <c:pt idx="708">
                  <c:v>-0.58480765549121116</c:v>
                </c:pt>
                <c:pt idx="709">
                  <c:v>-0.55317265186103193</c:v>
                </c:pt>
                <c:pt idx="710">
                  <c:v>-0.31176907463467551</c:v>
                </c:pt>
                <c:pt idx="711">
                  <c:v>-0.29999992794186309</c:v>
                </c:pt>
                <c:pt idx="712">
                  <c:v>0.13416400901211273</c:v>
                </c:pt>
                <c:pt idx="713">
                  <c:v>0.29999992794186309</c:v>
                </c:pt>
                <c:pt idx="714">
                  <c:v>0.14696931292522564</c:v>
                </c:pt>
                <c:pt idx="715">
                  <c:v>0.39344625392487614</c:v>
                </c:pt>
                <c:pt idx="716">
                  <c:v>-0.41133922221363256</c:v>
                </c:pt>
                <c:pt idx="717">
                  <c:v>0.33941118796228448</c:v>
                </c:pt>
                <c:pt idx="718">
                  <c:v>0.13416400901211273</c:v>
                </c:pt>
                <c:pt idx="719">
                  <c:v>0.65176684816309804</c:v>
                </c:pt>
                <c:pt idx="720">
                  <c:v>0.70484044680202074</c:v>
                </c:pt>
                <c:pt idx="721">
                  <c:v>0.65452274660526788</c:v>
                </c:pt>
                <c:pt idx="722">
                  <c:v>0.53665629385143809</c:v>
                </c:pt>
                <c:pt idx="723">
                  <c:v>0.34985704829612135</c:v>
                </c:pt>
                <c:pt idx="724">
                  <c:v>0.44497186313414522</c:v>
                </c:pt>
                <c:pt idx="725">
                  <c:v>0.27495446734886958</c:v>
                </c:pt>
                <c:pt idx="726">
                  <c:v>0.51961521637058716</c:v>
                </c:pt>
                <c:pt idx="727">
                  <c:v>0.13416400901211273</c:v>
                </c:pt>
                <c:pt idx="728">
                  <c:v>0.33941118796228448</c:v>
                </c:pt>
                <c:pt idx="729">
                  <c:v>0.50199598489777131</c:v>
                </c:pt>
                <c:pt idx="730">
                  <c:v>0.70738960771407589</c:v>
                </c:pt>
                <c:pt idx="731">
                  <c:v>0.70484044680202074</c:v>
                </c:pt>
                <c:pt idx="732">
                  <c:v>0.69455024938727672</c:v>
                </c:pt>
                <c:pt idx="733">
                  <c:v>0.71246056763608934</c:v>
                </c:pt>
                <c:pt idx="734">
                  <c:v>0.69971426465926367</c:v>
                </c:pt>
                <c:pt idx="735">
                  <c:v>0.68934755074450116</c:v>
                </c:pt>
                <c:pt idx="736">
                  <c:v>0.56284987871235026</c:v>
                </c:pt>
                <c:pt idx="737">
                  <c:v>0.51264019676591122</c:v>
                </c:pt>
                <c:pt idx="738">
                  <c:v>0.53329164325823253</c:v>
                </c:pt>
                <c:pt idx="739">
                  <c:v>0.49477264201285531</c:v>
                </c:pt>
                <c:pt idx="740">
                  <c:v>0.59699246122439709</c:v>
                </c:pt>
                <c:pt idx="741">
                  <c:v>0.64899924723822766</c:v>
                </c:pt>
                <c:pt idx="742">
                  <c:v>0.67616568817701739</c:v>
                </c:pt>
                <c:pt idx="743">
                  <c:v>0.46861494042063478</c:v>
                </c:pt>
                <c:pt idx="744">
                  <c:v>0.43680654530764945</c:v>
                </c:pt>
                <c:pt idx="745">
                  <c:v>0.29999992794186309</c:v>
                </c:pt>
                <c:pt idx="746">
                  <c:v>0.45299002199749194</c:v>
                </c:pt>
                <c:pt idx="747">
                  <c:v>-0.18973658391405196</c:v>
                </c:pt>
                <c:pt idx="748">
                  <c:v>-0.43266610403399958</c:v>
                </c:pt>
                <c:pt idx="749">
                  <c:v>-0.44497186313414522</c:v>
                </c:pt>
                <c:pt idx="750">
                  <c:v>-0.58787753410993426</c:v>
                </c:pt>
                <c:pt idx="751">
                  <c:v>-0.64899924723822766</c:v>
                </c:pt>
                <c:pt idx="752">
                  <c:v>-0.68934755074450116</c:v>
                </c:pt>
                <c:pt idx="753">
                  <c:v>-0.73484697445955971</c:v>
                </c:pt>
                <c:pt idx="754">
                  <c:v>-0.6681317484414665</c:v>
                </c:pt>
                <c:pt idx="755">
                  <c:v>-0.65726708976901604</c:v>
                </c:pt>
                <c:pt idx="756">
                  <c:v>-0.65176684816309804</c:v>
                </c:pt>
                <c:pt idx="757">
                  <c:v>-0.62928531929395015</c:v>
                </c:pt>
                <c:pt idx="758">
                  <c:v>-0.4647579604104205</c:v>
                </c:pt>
                <c:pt idx="759">
                  <c:v>-0.35999993627475674</c:v>
                </c:pt>
                <c:pt idx="760">
                  <c:v>-0.19899741131682924</c:v>
                </c:pt>
                <c:pt idx="761">
                  <c:v>-0.17999992490250386</c:v>
                </c:pt>
                <c:pt idx="762">
                  <c:v>0.13416400901211273</c:v>
                </c:pt>
                <c:pt idx="763">
                  <c:v>-0.29393869645270071</c:v>
                </c:pt>
                <c:pt idx="764">
                  <c:v>-0.39799491822956612</c:v>
                </c:pt>
                <c:pt idx="765">
                  <c:v>-0.4242640177591282</c:v>
                </c:pt>
                <c:pt idx="766">
                  <c:v>-0.38884438345884748</c:v>
                </c:pt>
                <c:pt idx="767">
                  <c:v>-0.38884438345884748</c:v>
                </c:pt>
                <c:pt idx="768">
                  <c:v>0.23999992379546239</c:v>
                </c:pt>
                <c:pt idx="769">
                  <c:v>-0.27495446734886958</c:v>
                </c:pt>
                <c:pt idx="770">
                  <c:v>0.19899741131682924</c:v>
                </c:pt>
                <c:pt idx="771">
                  <c:v>0.22449936672958373</c:v>
                </c:pt>
                <c:pt idx="772">
                  <c:v>0.1199999330744856</c:v>
                </c:pt>
                <c:pt idx="773">
                  <c:v>0.16970555321891248</c:v>
                </c:pt>
                <c:pt idx="774">
                  <c:v>0</c:v>
                </c:pt>
                <c:pt idx="775">
                  <c:v>-0.33406579398018493</c:v>
                </c:pt>
                <c:pt idx="776">
                  <c:v>-0.28142487175965242</c:v>
                </c:pt>
                <c:pt idx="777">
                  <c:v>-0.35496472241946514</c:v>
                </c:pt>
                <c:pt idx="778">
                  <c:v>-0.30594109940942271</c:v>
                </c:pt>
                <c:pt idx="779">
                  <c:v>-0.35999993627475674</c:v>
                </c:pt>
                <c:pt idx="780">
                  <c:v>-0.41133922221363256</c:v>
                </c:pt>
                <c:pt idx="781">
                  <c:v>-0.53329164325823253</c:v>
                </c:pt>
                <c:pt idx="782">
                  <c:v>-0.52306784835310327</c:v>
                </c:pt>
                <c:pt idx="783">
                  <c:v>-0.40693974423626234</c:v>
                </c:pt>
                <c:pt idx="784">
                  <c:v>-0.46086870273979941</c:v>
                </c:pt>
                <c:pt idx="785">
                  <c:v>-0.46861494042063478</c:v>
                </c:pt>
                <c:pt idx="786">
                  <c:v>-0.54990906678248186</c:v>
                </c:pt>
                <c:pt idx="787">
                  <c:v>-0.5433230896064889</c:v>
                </c:pt>
                <c:pt idx="788">
                  <c:v>-0.55641709518941773</c:v>
                </c:pt>
                <c:pt idx="789">
                  <c:v>-0.38884438345884748</c:v>
                </c:pt>
                <c:pt idx="790">
                  <c:v>-0.4409081066285655</c:v>
                </c:pt>
                <c:pt idx="791">
                  <c:v>-0.39799491822956612</c:v>
                </c:pt>
                <c:pt idx="792">
                  <c:v>-0.29393869645270071</c:v>
                </c:pt>
                <c:pt idx="793">
                  <c:v>-0.35999993627475674</c:v>
                </c:pt>
                <c:pt idx="794">
                  <c:v>-0.4156921409530161</c:v>
                </c:pt>
                <c:pt idx="795">
                  <c:v>-0.37469981877307607</c:v>
                </c:pt>
                <c:pt idx="796">
                  <c:v>0.23237892438922236</c:v>
                </c:pt>
                <c:pt idx="797">
                  <c:v>0.10392298531492468</c:v>
                </c:pt>
                <c:pt idx="798">
                  <c:v>-0.43266610403399958</c:v>
                </c:pt>
                <c:pt idx="799">
                  <c:v>-0.26153386135772722</c:v>
                </c:pt>
                <c:pt idx="800">
                  <c:v>-5.9999952125623465E-2</c:v>
                </c:pt>
                <c:pt idx="801">
                  <c:v>-0.25455836559493072</c:v>
                </c:pt>
                <c:pt idx="802">
                  <c:v>0.10392298531492468</c:v>
                </c:pt>
                <c:pt idx="803">
                  <c:v>0.37469981877307607</c:v>
                </c:pt>
                <c:pt idx="804">
                  <c:v>-0.21633300005514419</c:v>
                </c:pt>
                <c:pt idx="805">
                  <c:v>0.31749008730272443</c:v>
                </c:pt>
                <c:pt idx="806">
                  <c:v>-0.15874500552178858</c:v>
                </c:pt>
                <c:pt idx="807">
                  <c:v>-0.44497186313414522</c:v>
                </c:pt>
                <c:pt idx="808">
                  <c:v>0.15874500552178858</c:v>
                </c:pt>
                <c:pt idx="809">
                  <c:v>-0.37469981877307607</c:v>
                </c:pt>
                <c:pt idx="810">
                  <c:v>-0.36496568894621723</c:v>
                </c:pt>
                <c:pt idx="811">
                  <c:v>-0.61481705115495688</c:v>
                </c:pt>
                <c:pt idx="812">
                  <c:v>-0.5433230896064889</c:v>
                </c:pt>
                <c:pt idx="813">
                  <c:v>-0.51264019676591122</c:v>
                </c:pt>
                <c:pt idx="814">
                  <c:v>0.25455836559493072</c:v>
                </c:pt>
                <c:pt idx="815">
                  <c:v>0.13416400901211273</c:v>
                </c:pt>
                <c:pt idx="816">
                  <c:v>0.36496568894621723</c:v>
                </c:pt>
                <c:pt idx="817">
                  <c:v>0.47623519786721158</c:v>
                </c:pt>
                <c:pt idx="818">
                  <c:v>0.29999992794186309</c:v>
                </c:pt>
                <c:pt idx="819">
                  <c:v>0.33406579398018493</c:v>
                </c:pt>
                <c:pt idx="820">
                  <c:v>0.14696931292522564</c:v>
                </c:pt>
                <c:pt idx="821">
                  <c:v>-0.14696931292522564</c:v>
                </c:pt>
                <c:pt idx="822">
                  <c:v>-8.4852756228346246E-2</c:v>
                </c:pt>
                <c:pt idx="823">
                  <c:v>-8.4852756228346246E-2</c:v>
                </c:pt>
                <c:pt idx="824">
                  <c:v>-0.49477264201285531</c:v>
                </c:pt>
                <c:pt idx="825">
                  <c:v>-0.32863346594877141</c:v>
                </c:pt>
                <c:pt idx="826">
                  <c:v>0.36986477817151658</c:v>
                </c:pt>
                <c:pt idx="827">
                  <c:v>-0.40693974423626234</c:v>
                </c:pt>
                <c:pt idx="828">
                  <c:v>0.30594109940942271</c:v>
                </c:pt>
                <c:pt idx="829">
                  <c:v>-0.44497186313414522</c:v>
                </c:pt>
                <c:pt idx="830">
                  <c:v>0.26153386135772722</c:v>
                </c:pt>
                <c:pt idx="831">
                  <c:v>-0.15874500552178858</c:v>
                </c:pt>
                <c:pt idx="832">
                  <c:v>-0.50911685347656788</c:v>
                </c:pt>
                <c:pt idx="833">
                  <c:v>-0.37469981877307607</c:v>
                </c:pt>
                <c:pt idx="834">
                  <c:v>-0.33941118796228448</c:v>
                </c:pt>
                <c:pt idx="835">
                  <c:v>-0.48373542879246362</c:v>
                </c:pt>
                <c:pt idx="836">
                  <c:v>-0.50911685347656788</c:v>
                </c:pt>
                <c:pt idx="837">
                  <c:v>-0.6919537898703898</c:v>
                </c:pt>
                <c:pt idx="838">
                  <c:v>-0.65726708976901604</c:v>
                </c:pt>
                <c:pt idx="839">
                  <c:v>-0.61481705115495688</c:v>
                </c:pt>
                <c:pt idx="840">
                  <c:v>-0.73484697445955971</c:v>
                </c:pt>
                <c:pt idx="841">
                  <c:v>-0.62064483324298325</c:v>
                </c:pt>
                <c:pt idx="842">
                  <c:v>-0.57236351149742037</c:v>
                </c:pt>
                <c:pt idx="843">
                  <c:v>-0.68410528615759225</c:v>
                </c:pt>
                <c:pt idx="844">
                  <c:v>-0.55641709518941773</c:v>
                </c:pt>
                <c:pt idx="845">
                  <c:v>-0.62353829903937807</c:v>
                </c:pt>
                <c:pt idx="846">
                  <c:v>-0.47623519786721158</c:v>
                </c:pt>
                <c:pt idx="847">
                  <c:v>-0.62928531929395015</c:v>
                </c:pt>
                <c:pt idx="848">
                  <c:v>-0.54662599710135007</c:v>
                </c:pt>
                <c:pt idx="849">
                  <c:v>-0.70484044680202074</c:v>
                </c:pt>
                <c:pt idx="850">
                  <c:v>-0.61188234578918488</c:v>
                </c:pt>
                <c:pt idx="851">
                  <c:v>-0.63780876227020233</c:v>
                </c:pt>
                <c:pt idx="852">
                  <c:v>-0.51613948909533436</c:v>
                </c:pt>
                <c:pt idx="853">
                  <c:v>-0.52649783940112505</c:v>
                </c:pt>
                <c:pt idx="854">
                  <c:v>-0.24738626158576971</c:v>
                </c:pt>
                <c:pt idx="855">
                  <c:v>-0.18973658391405196</c:v>
                </c:pt>
                <c:pt idx="856">
                  <c:v>-0.17999992490250386</c:v>
                </c:pt>
                <c:pt idx="857">
                  <c:v>0.48744226918546091</c:v>
                </c:pt>
                <c:pt idx="858">
                  <c:v>0.56920996843932226</c:v>
                </c:pt>
                <c:pt idx="859">
                  <c:v>0.49112113223441756</c:v>
                </c:pt>
                <c:pt idx="860">
                  <c:v>0.53329164325823253</c:v>
                </c:pt>
                <c:pt idx="861">
                  <c:v>0.52990562916764949</c:v>
                </c:pt>
                <c:pt idx="862">
                  <c:v>0.50556895638962718</c:v>
                </c:pt>
                <c:pt idx="863">
                  <c:v>0.37469981877307607</c:v>
                </c:pt>
                <c:pt idx="864">
                  <c:v>0.29393869645270071</c:v>
                </c:pt>
                <c:pt idx="865">
                  <c:v>0.1199999330744856</c:v>
                </c:pt>
                <c:pt idx="866">
                  <c:v>0.38418739489625303</c:v>
                </c:pt>
                <c:pt idx="867">
                  <c:v>-0.36986477817151658</c:v>
                </c:pt>
                <c:pt idx="868">
                  <c:v>-0.48744226918546091</c:v>
                </c:pt>
                <c:pt idx="869">
                  <c:v>-0.46086870273979941</c:v>
                </c:pt>
                <c:pt idx="870">
                  <c:v>-0.38884438345884748</c:v>
                </c:pt>
                <c:pt idx="871">
                  <c:v>-0.35496472241946514</c:v>
                </c:pt>
                <c:pt idx="872">
                  <c:v>-0.1199999330744856</c:v>
                </c:pt>
                <c:pt idx="873">
                  <c:v>-0.33941118796228448</c:v>
                </c:pt>
                <c:pt idx="874">
                  <c:v>-0.44497186313414522</c:v>
                </c:pt>
                <c:pt idx="875">
                  <c:v>0.35999993627475674</c:v>
                </c:pt>
                <c:pt idx="876">
                  <c:v>0.29393869645270071</c:v>
                </c:pt>
                <c:pt idx="877">
                  <c:v>0.28142487175965242</c:v>
                </c:pt>
                <c:pt idx="878">
                  <c:v>0.52649783940112505</c:v>
                </c:pt>
                <c:pt idx="879">
                  <c:v>0.35496472241946514</c:v>
                </c:pt>
                <c:pt idx="880">
                  <c:v>0.38418739489625303</c:v>
                </c:pt>
                <c:pt idx="881">
                  <c:v>0.26832808247496454</c:v>
                </c:pt>
                <c:pt idx="882">
                  <c:v>0.1199999330744856</c:v>
                </c:pt>
                <c:pt idx="883">
                  <c:v>0.49112113223441756</c:v>
                </c:pt>
                <c:pt idx="884">
                  <c:v>0.19899741131682924</c:v>
                </c:pt>
                <c:pt idx="885">
                  <c:v>0.33406579398018493</c:v>
                </c:pt>
                <c:pt idx="886">
                  <c:v>0.23237892438922236</c:v>
                </c:pt>
                <c:pt idx="887">
                  <c:v>0.37469981877307607</c:v>
                </c:pt>
                <c:pt idx="888">
                  <c:v>0.27495446734886958</c:v>
                </c:pt>
                <c:pt idx="889">
                  <c:v>5.9999952125623465E-2</c:v>
                </c:pt>
                <c:pt idx="890">
                  <c:v>-0.33941118796228448</c:v>
                </c:pt>
                <c:pt idx="891">
                  <c:v>-0.43680654530764945</c:v>
                </c:pt>
                <c:pt idx="892">
                  <c:v>-0.53665629385143809</c:v>
                </c:pt>
                <c:pt idx="893">
                  <c:v>-0.60597029838084926</c:v>
                </c:pt>
                <c:pt idx="894">
                  <c:v>-0.62353829903937807</c:v>
                </c:pt>
                <c:pt idx="895">
                  <c:v>-0.60893349702415744</c:v>
                </c:pt>
                <c:pt idx="896">
                  <c:v>-0.57236351149742037</c:v>
                </c:pt>
                <c:pt idx="897">
                  <c:v>-0.64899924723822766</c:v>
                </c:pt>
                <c:pt idx="898">
                  <c:v>-0.53329164325823253</c:v>
                </c:pt>
                <c:pt idx="899">
                  <c:v>-0.48744226918546091</c:v>
                </c:pt>
                <c:pt idx="900">
                  <c:v>-0.53329164325823253</c:v>
                </c:pt>
                <c:pt idx="901">
                  <c:v>-0.53665629385143809</c:v>
                </c:pt>
                <c:pt idx="902">
                  <c:v>-0.58480765549121116</c:v>
                </c:pt>
                <c:pt idx="903">
                  <c:v>-0.66543221425224774</c:v>
                </c:pt>
                <c:pt idx="904">
                  <c:v>-0.65726708976901604</c:v>
                </c:pt>
                <c:pt idx="905">
                  <c:v>-0.68934755074450116</c:v>
                </c:pt>
                <c:pt idx="906">
                  <c:v>-0.57236351149742037</c:v>
                </c:pt>
                <c:pt idx="907">
                  <c:v>-0.6919537898703898</c:v>
                </c:pt>
                <c:pt idx="908">
                  <c:v>-0.75657127356413112</c:v>
                </c:pt>
                <c:pt idx="909">
                  <c:v>-0.82921659063620112</c:v>
                </c:pt>
                <c:pt idx="910">
                  <c:v>-0.73972973402152142</c:v>
                </c:pt>
                <c:pt idx="911">
                  <c:v>-0.66543221425224774</c:v>
                </c:pt>
                <c:pt idx="912">
                  <c:v>-0.59396969411757661</c:v>
                </c:pt>
                <c:pt idx="913">
                  <c:v>-0.57861903838411888</c:v>
                </c:pt>
                <c:pt idx="914">
                  <c:v>-0.52990562916764949</c:v>
                </c:pt>
                <c:pt idx="915">
                  <c:v>-0.46086870273979941</c:v>
                </c:pt>
                <c:pt idx="916">
                  <c:v>-0.54662599710135007</c:v>
                </c:pt>
                <c:pt idx="917">
                  <c:v>-0.58172157665347868</c:v>
                </c:pt>
                <c:pt idx="918">
                  <c:v>-0.53999998028449048</c:v>
                </c:pt>
                <c:pt idx="919">
                  <c:v>-0.57236351149742037</c:v>
                </c:pt>
                <c:pt idx="920">
                  <c:v>-0.49839739973227404</c:v>
                </c:pt>
                <c:pt idx="921">
                  <c:v>-0.60299253830682842</c:v>
                </c:pt>
                <c:pt idx="922">
                  <c:v>-0.45694634322469646</c:v>
                </c:pt>
                <c:pt idx="923">
                  <c:v>-0.44899884130590079</c:v>
                </c:pt>
                <c:pt idx="924">
                  <c:v>-0.29393869645270071</c:v>
                </c:pt>
                <c:pt idx="925">
                  <c:v>0.16970555321891248</c:v>
                </c:pt>
                <c:pt idx="926">
                  <c:v>0.38884438345884748</c:v>
                </c:pt>
                <c:pt idx="927">
                  <c:v>0.40249218026435574</c:v>
                </c:pt>
                <c:pt idx="928">
                  <c:v>0.43680654530764945</c:v>
                </c:pt>
                <c:pt idx="929">
                  <c:v>0.49839739973227404</c:v>
                </c:pt>
                <c:pt idx="930">
                  <c:v>0.53329164325823253</c:v>
                </c:pt>
                <c:pt idx="931">
                  <c:v>0.43680654530764945</c:v>
                </c:pt>
                <c:pt idx="932">
                  <c:v>0.51613948909533436</c:v>
                </c:pt>
                <c:pt idx="933">
                  <c:v>0.62641839988795223</c:v>
                </c:pt>
                <c:pt idx="934">
                  <c:v>0.65176684816309804</c:v>
                </c:pt>
                <c:pt idx="935">
                  <c:v>0.74458047446301101</c:v>
                </c:pt>
                <c:pt idx="936">
                  <c:v>0.70992961535961518</c:v>
                </c:pt>
                <c:pt idx="937">
                  <c:v>0.59699246122439709</c:v>
                </c:pt>
                <c:pt idx="938">
                  <c:v>0.33406579398018493</c:v>
                </c:pt>
                <c:pt idx="939">
                  <c:v>0.33941118796228448</c:v>
                </c:pt>
                <c:pt idx="940">
                  <c:v>0.32863346594877141</c:v>
                </c:pt>
                <c:pt idx="941">
                  <c:v>0.1199999330744856</c:v>
                </c:pt>
                <c:pt idx="942">
                  <c:v>0.29393869645270071</c:v>
                </c:pt>
                <c:pt idx="943">
                  <c:v>-0.33406579398018493</c:v>
                </c:pt>
                <c:pt idx="944">
                  <c:v>-0.10392298531492468</c:v>
                </c:pt>
                <c:pt idx="945">
                  <c:v>0.13416400901211273</c:v>
                </c:pt>
                <c:pt idx="946">
                  <c:v>0.32863346594877141</c:v>
                </c:pt>
                <c:pt idx="947">
                  <c:v>0.39344625392487614</c:v>
                </c:pt>
                <c:pt idx="948">
                  <c:v>0.4242640177591282</c:v>
                </c:pt>
                <c:pt idx="949">
                  <c:v>0.30594109940942271</c:v>
                </c:pt>
                <c:pt idx="950">
                  <c:v>0.31176907463467551</c:v>
                </c:pt>
                <c:pt idx="951">
                  <c:v>-5.9999952125623465E-2</c:v>
                </c:pt>
                <c:pt idx="952">
                  <c:v>-0.34467369258375025</c:v>
                </c:pt>
                <c:pt idx="953">
                  <c:v>-0.31749008730272443</c:v>
                </c:pt>
                <c:pt idx="954">
                  <c:v>-0.38418739489625303</c:v>
                </c:pt>
                <c:pt idx="955">
                  <c:v>-0.43680654530764945</c:v>
                </c:pt>
                <c:pt idx="956">
                  <c:v>0.19899741131682924</c:v>
                </c:pt>
                <c:pt idx="957">
                  <c:v>-0.24738626158576971</c:v>
                </c:pt>
                <c:pt idx="958">
                  <c:v>-0.13416400901211273</c:v>
                </c:pt>
                <c:pt idx="959">
                  <c:v>8.4852756228346246E-2</c:v>
                </c:pt>
                <c:pt idx="960">
                  <c:v>-0.29393869645270071</c:v>
                </c:pt>
                <c:pt idx="961">
                  <c:v>-0.16970555321891248</c:v>
                </c:pt>
                <c:pt idx="962">
                  <c:v>5.9999952125623465E-2</c:v>
                </c:pt>
                <c:pt idx="963">
                  <c:v>0.13416400901211273</c:v>
                </c:pt>
                <c:pt idx="964">
                  <c:v>-0.26832808247496454</c:v>
                </c:pt>
                <c:pt idx="965">
                  <c:v>-0.29999992794186309</c:v>
                </c:pt>
                <c:pt idx="966">
                  <c:v>0</c:v>
                </c:pt>
                <c:pt idx="967">
                  <c:v>0.10392298531492468</c:v>
                </c:pt>
                <c:pt idx="968">
                  <c:v>-0.15874500552178858</c:v>
                </c:pt>
                <c:pt idx="969">
                  <c:v>-0.36986477817151658</c:v>
                </c:pt>
                <c:pt idx="970">
                  <c:v>8.4852756228346246E-2</c:v>
                </c:pt>
                <c:pt idx="971">
                  <c:v>-0.23237892438922236</c:v>
                </c:pt>
                <c:pt idx="972">
                  <c:v>0.1199999330744856</c:v>
                </c:pt>
                <c:pt idx="973">
                  <c:v>-0.18973658391405196</c:v>
                </c:pt>
                <c:pt idx="974">
                  <c:v>0.21633300005514419</c:v>
                </c:pt>
                <c:pt idx="975">
                  <c:v>-5.9999952125623465E-2</c:v>
                </c:pt>
                <c:pt idx="976">
                  <c:v>0.18973658391405196</c:v>
                </c:pt>
                <c:pt idx="977">
                  <c:v>-0.33941118796228448</c:v>
                </c:pt>
                <c:pt idx="978">
                  <c:v>-0.29999992794186309</c:v>
                </c:pt>
                <c:pt idx="979">
                  <c:v>-0.43266610403399958</c:v>
                </c:pt>
                <c:pt idx="980">
                  <c:v>-0.50556895638962718</c:v>
                </c:pt>
                <c:pt idx="981">
                  <c:v>-0.26153386135772722</c:v>
                </c:pt>
                <c:pt idx="982">
                  <c:v>-0.32310981912808551</c:v>
                </c:pt>
                <c:pt idx="983">
                  <c:v>-0.29999992794186309</c:v>
                </c:pt>
                <c:pt idx="984">
                  <c:v>-0.23999992379546239</c:v>
                </c:pt>
                <c:pt idx="985">
                  <c:v>-0.38418739489625303</c:v>
                </c:pt>
                <c:pt idx="986">
                  <c:v>-0.33941118796228448</c:v>
                </c:pt>
                <c:pt idx="987">
                  <c:v>-0.38884438345884748</c:v>
                </c:pt>
                <c:pt idx="988">
                  <c:v>-0.28142487175965242</c:v>
                </c:pt>
                <c:pt idx="989">
                  <c:v>-0.32863346594877141</c:v>
                </c:pt>
                <c:pt idx="990">
                  <c:v>-0.21633300005514419</c:v>
                </c:pt>
                <c:pt idx="991">
                  <c:v>-0.44899884130590079</c:v>
                </c:pt>
                <c:pt idx="992">
                  <c:v>-0.34467369258375025</c:v>
                </c:pt>
                <c:pt idx="993">
                  <c:v>-0.39344625392487614</c:v>
                </c:pt>
                <c:pt idx="994">
                  <c:v>-0.41999994808913915</c:v>
                </c:pt>
                <c:pt idx="995">
                  <c:v>-0.33941118796228448</c:v>
                </c:pt>
                <c:pt idx="996">
                  <c:v>-0.30594109940942271</c:v>
                </c:pt>
                <c:pt idx="997">
                  <c:v>-0.14696931292522564</c:v>
                </c:pt>
                <c:pt idx="998">
                  <c:v>-0.14696931292522564</c:v>
                </c:pt>
                <c:pt idx="999">
                  <c:v>0</c:v>
                </c:pt>
                <c:pt idx="1000">
                  <c:v>0.20784602055317269</c:v>
                </c:pt>
                <c:pt idx="1001">
                  <c:v>0.50911685347656788</c:v>
                </c:pt>
                <c:pt idx="1002">
                  <c:v>0.56920996843932226</c:v>
                </c:pt>
                <c:pt idx="1003">
                  <c:v>0.48373542879246362</c:v>
                </c:pt>
                <c:pt idx="1004">
                  <c:v>0.54990906678248186</c:v>
                </c:pt>
                <c:pt idx="1005">
                  <c:v>0.51961521637058716</c:v>
                </c:pt>
                <c:pt idx="1006">
                  <c:v>0.61481705115495688</c:v>
                </c:pt>
                <c:pt idx="1007">
                  <c:v>0.52306784835310327</c:v>
                </c:pt>
                <c:pt idx="1008">
                  <c:v>0.44497186313414522</c:v>
                </c:pt>
                <c:pt idx="1009">
                  <c:v>-0.23999992379546239</c:v>
                </c:pt>
                <c:pt idx="1010">
                  <c:v>-0.43680654530764945</c:v>
                </c:pt>
                <c:pt idx="1011">
                  <c:v>-0.51613948909533436</c:v>
                </c:pt>
                <c:pt idx="1012">
                  <c:v>-0.56284987871235026</c:v>
                </c:pt>
                <c:pt idx="1013">
                  <c:v>-0.48373542879246362</c:v>
                </c:pt>
                <c:pt idx="1014">
                  <c:v>-0.52306784835310327</c:v>
                </c:pt>
                <c:pt idx="1015">
                  <c:v>-0.57861903838411888</c:v>
                </c:pt>
                <c:pt idx="1016">
                  <c:v>-0.6</c:v>
                </c:pt>
                <c:pt idx="1017">
                  <c:v>-0.62928531929395015</c:v>
                </c:pt>
                <c:pt idx="1018">
                  <c:v>-0.62064483324298325</c:v>
                </c:pt>
                <c:pt idx="1019">
                  <c:v>-0.45299002199749194</c:v>
                </c:pt>
                <c:pt idx="1020">
                  <c:v>-0.35999993627475674</c:v>
                </c:pt>
                <c:pt idx="1021">
                  <c:v>-0.34985704829612135</c:v>
                </c:pt>
                <c:pt idx="1022">
                  <c:v>-0.17999992490250386</c:v>
                </c:pt>
                <c:pt idx="1023">
                  <c:v>0.26153386135772722</c:v>
                </c:pt>
                <c:pt idx="1024">
                  <c:v>0.40249218026435574</c:v>
                </c:pt>
                <c:pt idx="1025">
                  <c:v>0.53999998028449048</c:v>
                </c:pt>
                <c:pt idx="1026">
                  <c:v>0.67082041918557722</c:v>
                </c:pt>
                <c:pt idx="1027">
                  <c:v>0.67349835658831125</c:v>
                </c:pt>
                <c:pt idx="1028">
                  <c:v>0.76131471524598848</c:v>
                </c:pt>
                <c:pt idx="1029">
                  <c:v>0.74458047446301101</c:v>
                </c:pt>
                <c:pt idx="1030">
                  <c:v>0.72249572124057992</c:v>
                </c:pt>
                <c:pt idx="1031">
                  <c:v>0.63780876227020233</c:v>
                </c:pt>
                <c:pt idx="1032">
                  <c:v>0.54662599710135007</c:v>
                </c:pt>
                <c:pt idx="1033">
                  <c:v>0.54662599710135007</c:v>
                </c:pt>
                <c:pt idx="1034">
                  <c:v>0.4409081066285655</c:v>
                </c:pt>
                <c:pt idx="1035">
                  <c:v>-0.14696931292522564</c:v>
                </c:pt>
                <c:pt idx="1036">
                  <c:v>0.22449936672958373</c:v>
                </c:pt>
                <c:pt idx="1037">
                  <c:v>0.28774981812591449</c:v>
                </c:pt>
                <c:pt idx="1038">
                  <c:v>-0.18973658391405196</c:v>
                </c:pt>
                <c:pt idx="1039">
                  <c:v>-0.13416400901211273</c:v>
                </c:pt>
                <c:pt idx="1040">
                  <c:v>-0.13416400901211273</c:v>
                </c:pt>
                <c:pt idx="1041">
                  <c:v>-0.36496568894621723</c:v>
                </c:pt>
                <c:pt idx="1042">
                  <c:v>-0.30594109940942271</c:v>
                </c:pt>
                <c:pt idx="1043">
                  <c:v>-0.44497186313414522</c:v>
                </c:pt>
                <c:pt idx="1044">
                  <c:v>-0.44899884130590079</c:v>
                </c:pt>
                <c:pt idx="1045">
                  <c:v>-0.41133922221363256</c:v>
                </c:pt>
                <c:pt idx="1046">
                  <c:v>-0.43680654530764945</c:v>
                </c:pt>
                <c:pt idx="1047">
                  <c:v>-0.29393869645270071</c:v>
                </c:pt>
                <c:pt idx="1048">
                  <c:v>-0.20784602055317269</c:v>
                </c:pt>
                <c:pt idx="1049">
                  <c:v>-0.18973658391405196</c:v>
                </c:pt>
                <c:pt idx="1050">
                  <c:v>-0.33406579398018493</c:v>
                </c:pt>
                <c:pt idx="1051">
                  <c:v>-0.46086870273979941</c:v>
                </c:pt>
                <c:pt idx="1052">
                  <c:v>-0.36986477817151658</c:v>
                </c:pt>
                <c:pt idx="1053">
                  <c:v>-0.34985704829612135</c:v>
                </c:pt>
                <c:pt idx="1054">
                  <c:v>-0.35496472241946514</c:v>
                </c:pt>
                <c:pt idx="1055">
                  <c:v>-0.4647579604104205</c:v>
                </c:pt>
                <c:pt idx="1056">
                  <c:v>-0.51613948909533436</c:v>
                </c:pt>
                <c:pt idx="1057">
                  <c:v>-0.52306784835310327</c:v>
                </c:pt>
                <c:pt idx="1058">
                  <c:v>-0.41133922221363256</c:v>
                </c:pt>
                <c:pt idx="1059">
                  <c:v>-0.39799491822956612</c:v>
                </c:pt>
                <c:pt idx="1060">
                  <c:v>0.26153386135772722</c:v>
                </c:pt>
                <c:pt idx="1061">
                  <c:v>0.33406579398018493</c:v>
                </c:pt>
                <c:pt idx="1062">
                  <c:v>0.34467369258375025</c:v>
                </c:pt>
                <c:pt idx="1063">
                  <c:v>0.13416400901211273</c:v>
                </c:pt>
                <c:pt idx="1064">
                  <c:v>0.33941118796228448</c:v>
                </c:pt>
                <c:pt idx="1065">
                  <c:v>0.52306784835310327</c:v>
                </c:pt>
                <c:pt idx="1066">
                  <c:v>0.52306784835310327</c:v>
                </c:pt>
                <c:pt idx="1067">
                  <c:v>0.56920996843932226</c:v>
                </c:pt>
                <c:pt idx="1068">
                  <c:v>0.60597029838084926</c:v>
                </c:pt>
                <c:pt idx="1069">
                  <c:v>0.46861494042063478</c:v>
                </c:pt>
                <c:pt idx="1070">
                  <c:v>0.34467369258375025</c:v>
                </c:pt>
                <c:pt idx="1071">
                  <c:v>0.37469981877307607</c:v>
                </c:pt>
                <c:pt idx="1072">
                  <c:v>0.30594109940942271</c:v>
                </c:pt>
                <c:pt idx="1073">
                  <c:v>0.18973658391405196</c:v>
                </c:pt>
                <c:pt idx="1074">
                  <c:v>0.43266610403399958</c:v>
                </c:pt>
                <c:pt idx="1075">
                  <c:v>0.41133922221363256</c:v>
                </c:pt>
                <c:pt idx="1076">
                  <c:v>0.48744226918546091</c:v>
                </c:pt>
                <c:pt idx="1077">
                  <c:v>0.51961521637058716</c:v>
                </c:pt>
                <c:pt idx="1078">
                  <c:v>0.49477264201285531</c:v>
                </c:pt>
                <c:pt idx="1079">
                  <c:v>0.44497186313414522</c:v>
                </c:pt>
                <c:pt idx="1080">
                  <c:v>0.35999993627475674</c:v>
                </c:pt>
                <c:pt idx="1081">
                  <c:v>0.30594109940942271</c:v>
                </c:pt>
                <c:pt idx="1082">
                  <c:v>0.25455836559493072</c:v>
                </c:pt>
                <c:pt idx="1083">
                  <c:v>5.9999952125623465E-2</c:v>
                </c:pt>
                <c:pt idx="1084">
                  <c:v>-0.32863346594877141</c:v>
                </c:pt>
                <c:pt idx="1085">
                  <c:v>-0.59396969411757661</c:v>
                </c:pt>
                <c:pt idx="1086">
                  <c:v>-0.58480765549121116</c:v>
                </c:pt>
                <c:pt idx="1087">
                  <c:v>-0.52990562916764949</c:v>
                </c:pt>
                <c:pt idx="1088">
                  <c:v>-0.48373542879246362</c:v>
                </c:pt>
                <c:pt idx="1089">
                  <c:v>-0.55317265186103193</c:v>
                </c:pt>
                <c:pt idx="1090">
                  <c:v>-0.63213923660134907</c:v>
                </c:pt>
                <c:pt idx="1091">
                  <c:v>-0.7274613877382855</c:v>
                </c:pt>
                <c:pt idx="1092">
                  <c:v>-0.67882253897352707</c:v>
                </c:pt>
                <c:pt idx="1093">
                  <c:v>-0.68146903156253402</c:v>
                </c:pt>
                <c:pt idx="1094">
                  <c:v>-0.59093146498914895</c:v>
                </c:pt>
                <c:pt idx="1095">
                  <c:v>-0.5433230896064889</c:v>
                </c:pt>
                <c:pt idx="1096">
                  <c:v>-0.52990562916764949</c:v>
                </c:pt>
                <c:pt idx="1097">
                  <c:v>-0.47999996288393498</c:v>
                </c:pt>
                <c:pt idx="1098">
                  <c:v>-0.48373542879246362</c:v>
                </c:pt>
                <c:pt idx="1099">
                  <c:v>-0.51961521637058716</c:v>
                </c:pt>
                <c:pt idx="1100">
                  <c:v>-0.52990562916764949</c:v>
                </c:pt>
                <c:pt idx="1101">
                  <c:v>-0.55317265186103193</c:v>
                </c:pt>
                <c:pt idx="1102">
                  <c:v>-0.56603885649449215</c:v>
                </c:pt>
                <c:pt idx="1103">
                  <c:v>-0.45694634322469646</c:v>
                </c:pt>
                <c:pt idx="1104">
                  <c:v>-0.28142487175965242</c:v>
                </c:pt>
                <c:pt idx="1105">
                  <c:v>-0.29999992794186309</c:v>
                </c:pt>
                <c:pt idx="1106">
                  <c:v>0.27495446734886958</c:v>
                </c:pt>
                <c:pt idx="1107">
                  <c:v>0.34467369258375025</c:v>
                </c:pt>
                <c:pt idx="1108">
                  <c:v>0.48744226918546091</c:v>
                </c:pt>
                <c:pt idx="1109">
                  <c:v>0.54662599710135007</c:v>
                </c:pt>
                <c:pt idx="1110">
                  <c:v>0.68410528615759225</c:v>
                </c:pt>
                <c:pt idx="1111">
                  <c:v>0.65452274660526788</c:v>
                </c:pt>
                <c:pt idx="1112">
                  <c:v>0.79824816070949312</c:v>
                </c:pt>
                <c:pt idx="1113">
                  <c:v>0.82048774885425935</c:v>
                </c:pt>
                <c:pt idx="1114">
                  <c:v>0.88791903581523579</c:v>
                </c:pt>
                <c:pt idx="1115">
                  <c:v>0.75894670024473221</c:v>
                </c:pt>
                <c:pt idx="1116">
                  <c:v>0.62353829903937807</c:v>
                </c:pt>
                <c:pt idx="1117">
                  <c:v>0.45694634322469646</c:v>
                </c:pt>
                <c:pt idx="1118">
                  <c:v>-0.15874500552178858</c:v>
                </c:pt>
                <c:pt idx="1119">
                  <c:v>-0.44899884130590079</c:v>
                </c:pt>
                <c:pt idx="1120">
                  <c:v>-0.55641709518941773</c:v>
                </c:pt>
                <c:pt idx="1121">
                  <c:v>-0.64062470966558271</c:v>
                </c:pt>
                <c:pt idx="1122">
                  <c:v>-0.66000002179814798</c:v>
                </c:pt>
                <c:pt idx="1123">
                  <c:v>-0.70992961535961518</c:v>
                </c:pt>
                <c:pt idx="1124">
                  <c:v>-0.75418836517171295</c:v>
                </c:pt>
                <c:pt idx="1125">
                  <c:v>-0.8632497830153153</c:v>
                </c:pt>
                <c:pt idx="1126">
                  <c:v>-0.8858895032341797</c:v>
                </c:pt>
                <c:pt idx="1127">
                  <c:v>-0.8527603280971684</c:v>
                </c:pt>
                <c:pt idx="1128">
                  <c:v>-0.73484697445955971</c:v>
                </c:pt>
                <c:pt idx="1129">
                  <c:v>-0.72000004548905305</c:v>
                </c:pt>
                <c:pt idx="1130">
                  <c:v>-0.6</c:v>
                </c:pt>
                <c:pt idx="1131">
                  <c:v>-0.53329164325823253</c:v>
                </c:pt>
                <c:pt idx="1132">
                  <c:v>-0.50199598489777131</c:v>
                </c:pt>
                <c:pt idx="1133">
                  <c:v>-0.48373542879246362</c:v>
                </c:pt>
                <c:pt idx="1134">
                  <c:v>-0.33941118796228448</c:v>
                </c:pt>
                <c:pt idx="1135">
                  <c:v>-0.35496472241946514</c:v>
                </c:pt>
                <c:pt idx="1136">
                  <c:v>-0.51961521637058716</c:v>
                </c:pt>
                <c:pt idx="1137">
                  <c:v>-0.58787753410993426</c:v>
                </c:pt>
                <c:pt idx="1138">
                  <c:v>-0.55641709518941773</c:v>
                </c:pt>
                <c:pt idx="1139">
                  <c:v>-0.36496568894621723</c:v>
                </c:pt>
                <c:pt idx="1140">
                  <c:v>-0.34467369258375025</c:v>
                </c:pt>
                <c:pt idx="1141">
                  <c:v>-0.46086870273979941</c:v>
                </c:pt>
                <c:pt idx="1142">
                  <c:v>-0.46086870273979941</c:v>
                </c:pt>
                <c:pt idx="1143">
                  <c:v>-0.6</c:v>
                </c:pt>
                <c:pt idx="1144">
                  <c:v>-0.67082041918557722</c:v>
                </c:pt>
                <c:pt idx="1145">
                  <c:v>-0.6681317484414665</c:v>
                </c:pt>
                <c:pt idx="1146">
                  <c:v>-0.64621979347415215</c:v>
                </c:pt>
                <c:pt idx="1147">
                  <c:v>-0.72000004548905305</c:v>
                </c:pt>
                <c:pt idx="1148">
                  <c:v>-0.7274613877382855</c:v>
                </c:pt>
                <c:pt idx="1149">
                  <c:v>-0.7249828059521527</c:v>
                </c:pt>
                <c:pt idx="1150">
                  <c:v>-0.76837497435140312</c:v>
                </c:pt>
                <c:pt idx="1151">
                  <c:v>-0.8049845538810021</c:v>
                </c:pt>
                <c:pt idx="1152">
                  <c:v>-0.61481705115495688</c:v>
                </c:pt>
                <c:pt idx="1153">
                  <c:v>-0.49477264201285531</c:v>
                </c:pt>
                <c:pt idx="1154">
                  <c:v>-0.38884438345884748</c:v>
                </c:pt>
                <c:pt idx="1155">
                  <c:v>-0.41999994808913915</c:v>
                </c:pt>
                <c:pt idx="1156">
                  <c:v>0</c:v>
                </c:pt>
                <c:pt idx="1157">
                  <c:v>0.23237892438922236</c:v>
                </c:pt>
                <c:pt idx="1158">
                  <c:v>0.33406579398018493</c:v>
                </c:pt>
                <c:pt idx="1159">
                  <c:v>0.45299002199749194</c:v>
                </c:pt>
                <c:pt idx="1160">
                  <c:v>0.55641709518941773</c:v>
                </c:pt>
                <c:pt idx="1161">
                  <c:v>0.56284987871235026</c:v>
                </c:pt>
                <c:pt idx="1162">
                  <c:v>0.47999996288393498</c:v>
                </c:pt>
                <c:pt idx="1163">
                  <c:v>0.54990906678248186</c:v>
                </c:pt>
                <c:pt idx="1164">
                  <c:v>0.44497186313414522</c:v>
                </c:pt>
                <c:pt idx="1165">
                  <c:v>0.37947325897522405</c:v>
                </c:pt>
                <c:pt idx="1166">
                  <c:v>-0.29999992794186309</c:v>
                </c:pt>
                <c:pt idx="1167">
                  <c:v>-0.10392298531492468</c:v>
                </c:pt>
                <c:pt idx="1168">
                  <c:v>0.35999993627475674</c:v>
                </c:pt>
                <c:pt idx="1169">
                  <c:v>0.40249218026435574</c:v>
                </c:pt>
                <c:pt idx="1170">
                  <c:v>0.29999992794186309</c:v>
                </c:pt>
                <c:pt idx="1171">
                  <c:v>0.39799491822956612</c:v>
                </c:pt>
                <c:pt idx="1172">
                  <c:v>0.56603885649449215</c:v>
                </c:pt>
                <c:pt idx="1173">
                  <c:v>0.60893349702415744</c:v>
                </c:pt>
                <c:pt idx="1174">
                  <c:v>0.62641839988795223</c:v>
                </c:pt>
                <c:pt idx="1175">
                  <c:v>0.50911685347656788</c:v>
                </c:pt>
                <c:pt idx="1176">
                  <c:v>0.42848565572292807</c:v>
                </c:pt>
                <c:pt idx="1177">
                  <c:v>0.14696931292522564</c:v>
                </c:pt>
                <c:pt idx="1178">
                  <c:v>-0.36496568894621723</c:v>
                </c:pt>
                <c:pt idx="1179">
                  <c:v>-0.41999994808913915</c:v>
                </c:pt>
                <c:pt idx="1180">
                  <c:v>-0.40249218026435574</c:v>
                </c:pt>
                <c:pt idx="1181">
                  <c:v>-0.4156921409530161</c:v>
                </c:pt>
                <c:pt idx="1182">
                  <c:v>-0.47244043331034624</c:v>
                </c:pt>
                <c:pt idx="1183">
                  <c:v>-0.4647579604104205</c:v>
                </c:pt>
                <c:pt idx="1184">
                  <c:v>-0.34985704829612135</c:v>
                </c:pt>
                <c:pt idx="1185">
                  <c:v>-0.23237892438922236</c:v>
                </c:pt>
                <c:pt idx="1186">
                  <c:v>0.15874500552178858</c:v>
                </c:pt>
                <c:pt idx="1187">
                  <c:v>0.13416400901211273</c:v>
                </c:pt>
                <c:pt idx="1188">
                  <c:v>0.17999992490250386</c:v>
                </c:pt>
                <c:pt idx="1189">
                  <c:v>0.21633300005514419</c:v>
                </c:pt>
                <c:pt idx="1190">
                  <c:v>0.24738626158576971</c:v>
                </c:pt>
                <c:pt idx="1191">
                  <c:v>-0.17999992490250386</c:v>
                </c:pt>
                <c:pt idx="1192">
                  <c:v>0.1199999330744856</c:v>
                </c:pt>
                <c:pt idx="1193">
                  <c:v>-0.26832808247496454</c:v>
                </c:pt>
                <c:pt idx="1194">
                  <c:v>0.27495446734886958</c:v>
                </c:pt>
                <c:pt idx="1195">
                  <c:v>0.4156921409530161</c:v>
                </c:pt>
                <c:pt idx="1196">
                  <c:v>0.33941118796228448</c:v>
                </c:pt>
                <c:pt idx="1197">
                  <c:v>0.35496472241946514</c:v>
                </c:pt>
                <c:pt idx="1198">
                  <c:v>0.49839739973227404</c:v>
                </c:pt>
                <c:pt idx="1199">
                  <c:v>0.44497186313414522</c:v>
                </c:pt>
                <c:pt idx="1200">
                  <c:v>0.34467369258375025</c:v>
                </c:pt>
                <c:pt idx="1201">
                  <c:v>0.17999992490250386</c:v>
                </c:pt>
                <c:pt idx="1202">
                  <c:v>0.26832808247496454</c:v>
                </c:pt>
                <c:pt idx="1203">
                  <c:v>0.21633300005514419</c:v>
                </c:pt>
                <c:pt idx="1204">
                  <c:v>0.36496568894621723</c:v>
                </c:pt>
                <c:pt idx="1205">
                  <c:v>8.4852756228346246E-2</c:v>
                </c:pt>
                <c:pt idx="1206">
                  <c:v>-0.28774981812591449</c:v>
                </c:pt>
                <c:pt idx="1207">
                  <c:v>-0.20784602055317269</c:v>
                </c:pt>
                <c:pt idx="1208">
                  <c:v>-0.19899741131682924</c:v>
                </c:pt>
                <c:pt idx="1209">
                  <c:v>0.18973658391405196</c:v>
                </c:pt>
                <c:pt idx="1210">
                  <c:v>0.35999993627475674</c:v>
                </c:pt>
                <c:pt idx="1211">
                  <c:v>-0.40249218026435574</c:v>
                </c:pt>
                <c:pt idx="1212">
                  <c:v>-0.40249218026435574</c:v>
                </c:pt>
                <c:pt idx="1213">
                  <c:v>-8.4852756228346246E-2</c:v>
                </c:pt>
                <c:pt idx="1214">
                  <c:v>-0.24738626158576971</c:v>
                </c:pt>
                <c:pt idx="1215">
                  <c:v>-0.19899741131682924</c:v>
                </c:pt>
                <c:pt idx="1216">
                  <c:v>-0.23237892438922236</c:v>
                </c:pt>
                <c:pt idx="1217">
                  <c:v>-0.39344625392487614</c:v>
                </c:pt>
                <c:pt idx="1218">
                  <c:v>-0.25455836559493072</c:v>
                </c:pt>
                <c:pt idx="1219">
                  <c:v>-0.15874500552178858</c:v>
                </c:pt>
                <c:pt idx="1220">
                  <c:v>-0.10392298531492468</c:v>
                </c:pt>
                <c:pt idx="1221">
                  <c:v>-0.31176907463467551</c:v>
                </c:pt>
                <c:pt idx="1222">
                  <c:v>0.15874500552178858</c:v>
                </c:pt>
                <c:pt idx="1223">
                  <c:v>-0.1199999330744856</c:v>
                </c:pt>
                <c:pt idx="1224">
                  <c:v>-0.21633300005514419</c:v>
                </c:pt>
                <c:pt idx="1225">
                  <c:v>-8.4852756228346246E-2</c:v>
                </c:pt>
                <c:pt idx="1226">
                  <c:v>0.29393869645270071</c:v>
                </c:pt>
                <c:pt idx="1227">
                  <c:v>0.48373542879246362</c:v>
                </c:pt>
                <c:pt idx="1228">
                  <c:v>0.57549977448330081</c:v>
                </c:pt>
                <c:pt idx="1229">
                  <c:v>0.47999996288393498</c:v>
                </c:pt>
                <c:pt idx="1230">
                  <c:v>0.57861903838411888</c:v>
                </c:pt>
                <c:pt idx="1231">
                  <c:v>0.70738960771407589</c:v>
                </c:pt>
                <c:pt idx="1232">
                  <c:v>0.84852823932946986</c:v>
                </c:pt>
                <c:pt idx="1233">
                  <c:v>0.8632497830153153</c:v>
                </c:pt>
                <c:pt idx="1234">
                  <c:v>0.91586038557494953</c:v>
                </c:pt>
                <c:pt idx="1235">
                  <c:v>0.93530757997386649</c:v>
                </c:pt>
                <c:pt idx="1236">
                  <c:v>0.89397998907402987</c:v>
                </c:pt>
                <c:pt idx="1237">
                  <c:v>0.78000007091460188</c:v>
                </c:pt>
                <c:pt idx="1238">
                  <c:v>0.63498032712378005</c:v>
                </c:pt>
                <c:pt idx="1239">
                  <c:v>0.63498032712378005</c:v>
                </c:pt>
                <c:pt idx="1240">
                  <c:v>0.47244043331034624</c:v>
                </c:pt>
                <c:pt idx="1241">
                  <c:v>-0.19899741131682924</c:v>
                </c:pt>
                <c:pt idx="1242">
                  <c:v>-0.21633300005514419</c:v>
                </c:pt>
                <c:pt idx="1243">
                  <c:v>-0.4242640177591282</c:v>
                </c:pt>
                <c:pt idx="1244">
                  <c:v>-0.60893349702415744</c:v>
                </c:pt>
                <c:pt idx="1245">
                  <c:v>-0.63780876227020233</c:v>
                </c:pt>
                <c:pt idx="1246">
                  <c:v>-0.58480765549121116</c:v>
                </c:pt>
                <c:pt idx="1247">
                  <c:v>-0.53665629385143809</c:v>
                </c:pt>
                <c:pt idx="1248">
                  <c:v>-0.43680654530764945</c:v>
                </c:pt>
                <c:pt idx="1249">
                  <c:v>-0.4156921409530161</c:v>
                </c:pt>
                <c:pt idx="1250">
                  <c:v>-0.4647579604104205</c:v>
                </c:pt>
                <c:pt idx="1251">
                  <c:v>-0.47999996288393498</c:v>
                </c:pt>
                <c:pt idx="1252">
                  <c:v>-0.56920996843932226</c:v>
                </c:pt>
                <c:pt idx="1253">
                  <c:v>-0.37947325897522405</c:v>
                </c:pt>
                <c:pt idx="1254">
                  <c:v>-0.37947325897522405</c:v>
                </c:pt>
                <c:pt idx="1255">
                  <c:v>-0.35496472241946514</c:v>
                </c:pt>
                <c:pt idx="1256">
                  <c:v>-0.54662599710135007</c:v>
                </c:pt>
                <c:pt idx="1257">
                  <c:v>-0.65176684816309804</c:v>
                </c:pt>
                <c:pt idx="1258">
                  <c:v>-0.74215906729587289</c:v>
                </c:pt>
                <c:pt idx="1259">
                  <c:v>-0.56603885649449215</c:v>
                </c:pt>
                <c:pt idx="1260">
                  <c:v>-0.57236351149742037</c:v>
                </c:pt>
                <c:pt idx="1261">
                  <c:v>-0.58787753410993426</c:v>
                </c:pt>
                <c:pt idx="1262">
                  <c:v>-0.59396969411757661</c:v>
                </c:pt>
                <c:pt idx="1263">
                  <c:v>-0.56920996843932226</c:v>
                </c:pt>
                <c:pt idx="1264">
                  <c:v>-0.52306784835310327</c:v>
                </c:pt>
                <c:pt idx="1265">
                  <c:v>-0.46861494042063478</c:v>
                </c:pt>
                <c:pt idx="1266">
                  <c:v>-0.41999994808913915</c:v>
                </c:pt>
                <c:pt idx="1267">
                  <c:v>-0.45299002199749194</c:v>
                </c:pt>
                <c:pt idx="1268">
                  <c:v>-0.47999996288393498</c:v>
                </c:pt>
                <c:pt idx="1269">
                  <c:v>-0.39344625392487614</c:v>
                </c:pt>
                <c:pt idx="1270">
                  <c:v>-0.37947325897522405</c:v>
                </c:pt>
                <c:pt idx="1271">
                  <c:v>-0.53329164325823253</c:v>
                </c:pt>
                <c:pt idx="1272">
                  <c:v>-0.47999996288393498</c:v>
                </c:pt>
                <c:pt idx="1273">
                  <c:v>-0.42848565572292807</c:v>
                </c:pt>
                <c:pt idx="1274">
                  <c:v>-0.38418739489625303</c:v>
                </c:pt>
                <c:pt idx="1275">
                  <c:v>-0.41133922221363256</c:v>
                </c:pt>
                <c:pt idx="1276">
                  <c:v>-0.16970555321891248</c:v>
                </c:pt>
                <c:pt idx="1277">
                  <c:v>0.23999992379546239</c:v>
                </c:pt>
                <c:pt idx="1278">
                  <c:v>0.29393869645270071</c:v>
                </c:pt>
                <c:pt idx="1279">
                  <c:v>0.46086870273979941</c:v>
                </c:pt>
                <c:pt idx="1280">
                  <c:v>0.56920996843932226</c:v>
                </c:pt>
                <c:pt idx="1281">
                  <c:v>0.61188234578918488</c:v>
                </c:pt>
                <c:pt idx="1282">
                  <c:v>0.59396969411757661</c:v>
                </c:pt>
                <c:pt idx="1283">
                  <c:v>0.65452274660526788</c:v>
                </c:pt>
                <c:pt idx="1284">
                  <c:v>0.64899924723822766</c:v>
                </c:pt>
                <c:pt idx="1285">
                  <c:v>0.6681317484414665</c:v>
                </c:pt>
                <c:pt idx="1286">
                  <c:v>0.56603885649449215</c:v>
                </c:pt>
                <c:pt idx="1287">
                  <c:v>0.57236351149742037</c:v>
                </c:pt>
                <c:pt idx="1288">
                  <c:v>0.6681317484414665</c:v>
                </c:pt>
                <c:pt idx="1289">
                  <c:v>0.69455024938727672</c:v>
                </c:pt>
                <c:pt idx="1290">
                  <c:v>0.72993155321746039</c:v>
                </c:pt>
                <c:pt idx="1291">
                  <c:v>0.74215906729587289</c:v>
                </c:pt>
                <c:pt idx="1292">
                  <c:v>0.69971426465926367</c:v>
                </c:pt>
                <c:pt idx="1293">
                  <c:v>0.68146903156253402</c:v>
                </c:pt>
                <c:pt idx="1294">
                  <c:v>0.61481705115495688</c:v>
                </c:pt>
                <c:pt idx="1295">
                  <c:v>0.49839739973227404</c:v>
                </c:pt>
                <c:pt idx="1296">
                  <c:v>0.35496472241946514</c:v>
                </c:pt>
                <c:pt idx="1297">
                  <c:v>0.32310981912808551</c:v>
                </c:pt>
                <c:pt idx="1298">
                  <c:v>-0.41999994808913915</c:v>
                </c:pt>
                <c:pt idx="1299">
                  <c:v>-0.61481705115495688</c:v>
                </c:pt>
                <c:pt idx="1300">
                  <c:v>-0.7249828059521527</c:v>
                </c:pt>
                <c:pt idx="1301">
                  <c:v>-0.74458047446301101</c:v>
                </c:pt>
                <c:pt idx="1302">
                  <c:v>-0.72000004548905305</c:v>
                </c:pt>
                <c:pt idx="1303">
                  <c:v>-0.6919537898703898</c:v>
                </c:pt>
                <c:pt idx="1304">
                  <c:v>-0.86741004847662528</c:v>
                </c:pt>
                <c:pt idx="1305">
                  <c:v>-0.8858895032341797</c:v>
                </c:pt>
                <c:pt idx="1306">
                  <c:v>-0.84427493669284071</c:v>
                </c:pt>
                <c:pt idx="1307">
                  <c:v>-0.83785449957449654</c:v>
                </c:pt>
                <c:pt idx="1308">
                  <c:v>-0.70228203294923497</c:v>
                </c:pt>
                <c:pt idx="1309">
                  <c:v>-0.6919537898703898</c:v>
                </c:pt>
                <c:pt idx="1310">
                  <c:v>-0.63213923660134907</c:v>
                </c:pt>
                <c:pt idx="1311">
                  <c:v>-0.53665629385143809</c:v>
                </c:pt>
                <c:pt idx="1312">
                  <c:v>-0.47999996288393498</c:v>
                </c:pt>
                <c:pt idx="1313">
                  <c:v>-0.41133922221363256</c:v>
                </c:pt>
                <c:pt idx="1314">
                  <c:v>-0.45694634322469646</c:v>
                </c:pt>
                <c:pt idx="1315">
                  <c:v>-0.36986477817151658</c:v>
                </c:pt>
                <c:pt idx="1316">
                  <c:v>-0.37947325897522405</c:v>
                </c:pt>
                <c:pt idx="1317">
                  <c:v>-0.32863346594877141</c:v>
                </c:pt>
                <c:pt idx="1318">
                  <c:v>-0.21633300005514419</c:v>
                </c:pt>
                <c:pt idx="1319">
                  <c:v>8.4852756228346246E-2</c:v>
                </c:pt>
                <c:pt idx="1320">
                  <c:v>0.35999993627475674</c:v>
                </c:pt>
                <c:pt idx="1321">
                  <c:v>0.26832808247496454</c:v>
                </c:pt>
                <c:pt idx="1322">
                  <c:v>0.30594109940942271</c:v>
                </c:pt>
                <c:pt idx="1323">
                  <c:v>0.33941118796228448</c:v>
                </c:pt>
                <c:pt idx="1324">
                  <c:v>0</c:v>
                </c:pt>
                <c:pt idx="1325">
                  <c:v>0.23237892438922236</c:v>
                </c:pt>
                <c:pt idx="1326">
                  <c:v>0.24738626158576971</c:v>
                </c:pt>
                <c:pt idx="1327">
                  <c:v>0.20784602055317269</c:v>
                </c:pt>
                <c:pt idx="1328">
                  <c:v>0.21633300005514419</c:v>
                </c:pt>
                <c:pt idx="1329">
                  <c:v>0.16970555321891248</c:v>
                </c:pt>
                <c:pt idx="1330">
                  <c:v>0.33941118796228448</c:v>
                </c:pt>
                <c:pt idx="1331">
                  <c:v>0.42848565572292807</c:v>
                </c:pt>
                <c:pt idx="1332">
                  <c:v>0.33941118796228448</c:v>
                </c:pt>
                <c:pt idx="1333">
                  <c:v>0.18973658391405196</c:v>
                </c:pt>
                <c:pt idx="1334">
                  <c:v>0.27495446734886958</c:v>
                </c:pt>
                <c:pt idx="1335">
                  <c:v>0.39799491822956612</c:v>
                </c:pt>
                <c:pt idx="1336">
                  <c:v>0.48373542879246362</c:v>
                </c:pt>
                <c:pt idx="1337">
                  <c:v>0.47244043331034624</c:v>
                </c:pt>
                <c:pt idx="1338">
                  <c:v>0.39344625392487614</c:v>
                </c:pt>
                <c:pt idx="1339">
                  <c:v>0.28142487175965242</c:v>
                </c:pt>
                <c:pt idx="1340">
                  <c:v>0.57236351149742037</c:v>
                </c:pt>
                <c:pt idx="1341">
                  <c:v>0.64062470966558271</c:v>
                </c:pt>
                <c:pt idx="1342">
                  <c:v>0.76367538751457864</c:v>
                </c:pt>
                <c:pt idx="1343">
                  <c:v>0.76131471524598848</c:v>
                </c:pt>
                <c:pt idx="1344">
                  <c:v>0.76367538751457864</c:v>
                </c:pt>
                <c:pt idx="1345">
                  <c:v>0.73484697445955971</c:v>
                </c:pt>
                <c:pt idx="1346">
                  <c:v>0.71246056763608934</c:v>
                </c:pt>
                <c:pt idx="1347">
                  <c:v>0.67616568817701739</c:v>
                </c:pt>
                <c:pt idx="1348">
                  <c:v>0.43680654530764945</c:v>
                </c:pt>
                <c:pt idx="1349">
                  <c:v>0.31176907463467551</c:v>
                </c:pt>
                <c:pt idx="1350">
                  <c:v>-0.23237892438922236</c:v>
                </c:pt>
                <c:pt idx="1351">
                  <c:v>-0.22449936672958373</c:v>
                </c:pt>
                <c:pt idx="1352">
                  <c:v>-0.35496472241946514</c:v>
                </c:pt>
                <c:pt idx="1353">
                  <c:v>-0.22449936672958373</c:v>
                </c:pt>
                <c:pt idx="1354">
                  <c:v>0.1199999330744856</c:v>
                </c:pt>
                <c:pt idx="1355">
                  <c:v>0.31749008730272443</c:v>
                </c:pt>
                <c:pt idx="1356">
                  <c:v>0.38884438345884748</c:v>
                </c:pt>
                <c:pt idx="1357">
                  <c:v>0.41133922221363256</c:v>
                </c:pt>
                <c:pt idx="1358">
                  <c:v>0.57549977448330081</c:v>
                </c:pt>
                <c:pt idx="1359">
                  <c:v>0.57861903838411888</c:v>
                </c:pt>
                <c:pt idx="1360">
                  <c:v>0.47999996288393498</c:v>
                </c:pt>
                <c:pt idx="1361">
                  <c:v>0.34467369258375025</c:v>
                </c:pt>
                <c:pt idx="1362">
                  <c:v>0.23999992379546239</c:v>
                </c:pt>
                <c:pt idx="1363">
                  <c:v>0.30594109940942271</c:v>
                </c:pt>
                <c:pt idx="1364">
                  <c:v>0.35999993627475674</c:v>
                </c:pt>
                <c:pt idx="1365">
                  <c:v>0.31749008730272443</c:v>
                </c:pt>
                <c:pt idx="1366">
                  <c:v>0.26153386135772722</c:v>
                </c:pt>
                <c:pt idx="1367">
                  <c:v>0.10392298531492468</c:v>
                </c:pt>
                <c:pt idx="1368">
                  <c:v>-0.23999992379546239</c:v>
                </c:pt>
                <c:pt idx="1369">
                  <c:v>-0.14696931292522564</c:v>
                </c:pt>
                <c:pt idx="1370">
                  <c:v>0.10392298531492468</c:v>
                </c:pt>
                <c:pt idx="1371">
                  <c:v>0.22449936672958373</c:v>
                </c:pt>
                <c:pt idx="1372">
                  <c:v>0.31176907463467551</c:v>
                </c:pt>
                <c:pt idx="1373">
                  <c:v>0.23999992379546239</c:v>
                </c:pt>
                <c:pt idx="1374">
                  <c:v>0.43266610403399958</c:v>
                </c:pt>
                <c:pt idx="1375">
                  <c:v>0.37947325897522405</c:v>
                </c:pt>
                <c:pt idx="1376">
                  <c:v>0.56920996843932226</c:v>
                </c:pt>
                <c:pt idx="1377">
                  <c:v>0.64062470966558271</c:v>
                </c:pt>
                <c:pt idx="1378">
                  <c:v>0.66000002179814798</c:v>
                </c:pt>
                <c:pt idx="1379">
                  <c:v>0.62928531929395015</c:v>
                </c:pt>
                <c:pt idx="1380">
                  <c:v>0.55964272968171291</c:v>
                </c:pt>
                <c:pt idx="1381">
                  <c:v>0.41999994808913915</c:v>
                </c:pt>
                <c:pt idx="1382">
                  <c:v>0.31176907463467551</c:v>
                </c:pt>
                <c:pt idx="1383">
                  <c:v>0.10392298531492468</c:v>
                </c:pt>
                <c:pt idx="1384">
                  <c:v>0.16970555321891248</c:v>
                </c:pt>
                <c:pt idx="1385">
                  <c:v>0.10392298531492468</c:v>
                </c:pt>
                <c:pt idx="1386">
                  <c:v>-0.36986477817151658</c:v>
                </c:pt>
                <c:pt idx="1387">
                  <c:v>-0.45299002199749194</c:v>
                </c:pt>
                <c:pt idx="1388">
                  <c:v>-0.50911685347656788</c:v>
                </c:pt>
                <c:pt idx="1389">
                  <c:v>-0.52990562916764949</c:v>
                </c:pt>
                <c:pt idx="1390">
                  <c:v>-0.50911685347656788</c:v>
                </c:pt>
                <c:pt idx="1391">
                  <c:v>-0.48373542879246362</c:v>
                </c:pt>
                <c:pt idx="1392">
                  <c:v>-0.48744226918546091</c:v>
                </c:pt>
                <c:pt idx="1393">
                  <c:v>-0.4156921409530161</c:v>
                </c:pt>
                <c:pt idx="1394">
                  <c:v>-0.34985704829612135</c:v>
                </c:pt>
                <c:pt idx="1395">
                  <c:v>-0.37947325897522405</c:v>
                </c:pt>
                <c:pt idx="1396">
                  <c:v>-0.20784602055317269</c:v>
                </c:pt>
                <c:pt idx="1397">
                  <c:v>-0.22449936672958373</c:v>
                </c:pt>
                <c:pt idx="1398">
                  <c:v>-0.32863346594877141</c:v>
                </c:pt>
                <c:pt idx="1399">
                  <c:v>-0.34985704829612135</c:v>
                </c:pt>
                <c:pt idx="1400">
                  <c:v>-0.31749008730272443</c:v>
                </c:pt>
                <c:pt idx="1401">
                  <c:v>-0.32863346594877141</c:v>
                </c:pt>
                <c:pt idx="1402">
                  <c:v>-0.39344625392487614</c:v>
                </c:pt>
                <c:pt idx="1403">
                  <c:v>-0.39344625392487614</c:v>
                </c:pt>
                <c:pt idx="1404">
                  <c:v>-0.29393869645270071</c:v>
                </c:pt>
                <c:pt idx="1405">
                  <c:v>-0.14696931292522564</c:v>
                </c:pt>
                <c:pt idx="1406">
                  <c:v>0.34985704829612135</c:v>
                </c:pt>
                <c:pt idx="1407">
                  <c:v>0.55964272968171291</c:v>
                </c:pt>
                <c:pt idx="1408">
                  <c:v>0.64342833326682169</c:v>
                </c:pt>
                <c:pt idx="1409">
                  <c:v>0.75894670024473221</c:v>
                </c:pt>
                <c:pt idx="1410">
                  <c:v>0.83570339258604476</c:v>
                </c:pt>
                <c:pt idx="1411">
                  <c:v>0.86948271654375353</c:v>
                </c:pt>
                <c:pt idx="1412">
                  <c:v>0.90796488737050063</c:v>
                </c:pt>
                <c:pt idx="1413">
                  <c:v>0.93338109408965719</c:v>
                </c:pt>
                <c:pt idx="1414">
                  <c:v>0.90994518460265261</c:v>
                </c:pt>
                <c:pt idx="1415">
                  <c:v>0.93338109408965719</c:v>
                </c:pt>
                <c:pt idx="1416">
                  <c:v>0.86533241591547139</c:v>
                </c:pt>
                <c:pt idx="1417">
                  <c:v>0.73239338754744721</c:v>
                </c:pt>
                <c:pt idx="1418">
                  <c:v>0.56920996843932226</c:v>
                </c:pt>
                <c:pt idx="1419">
                  <c:v>0.49477264201285531</c:v>
                </c:pt>
                <c:pt idx="1420">
                  <c:v>-0.37469981877307607</c:v>
                </c:pt>
                <c:pt idx="1421">
                  <c:v>-0.51264019676591122</c:v>
                </c:pt>
                <c:pt idx="1422">
                  <c:v>-0.54662599710135007</c:v>
                </c:pt>
                <c:pt idx="1423">
                  <c:v>-0.5433230896064889</c:v>
                </c:pt>
                <c:pt idx="1424">
                  <c:v>-0.65452274660526788</c:v>
                </c:pt>
                <c:pt idx="1425">
                  <c:v>-0.66543221425224774</c:v>
                </c:pt>
                <c:pt idx="1426">
                  <c:v>-0.73729239629188437</c:v>
                </c:pt>
                <c:pt idx="1427">
                  <c:v>-0.74215906729587289</c:v>
                </c:pt>
                <c:pt idx="1428">
                  <c:v>-0.71246056763608934</c:v>
                </c:pt>
                <c:pt idx="1429">
                  <c:v>-0.57549977448330081</c:v>
                </c:pt>
                <c:pt idx="1430">
                  <c:v>-0.53999998028449048</c:v>
                </c:pt>
                <c:pt idx="1431">
                  <c:v>-0.55964272968171291</c:v>
                </c:pt>
                <c:pt idx="1432">
                  <c:v>-0.58480765549121116</c:v>
                </c:pt>
                <c:pt idx="1433">
                  <c:v>-0.54990906678248186</c:v>
                </c:pt>
                <c:pt idx="1434">
                  <c:v>-0.59396969411757661</c:v>
                </c:pt>
                <c:pt idx="1435">
                  <c:v>-0.54990906678248186</c:v>
                </c:pt>
                <c:pt idx="1436">
                  <c:v>-0.60893349702415744</c:v>
                </c:pt>
                <c:pt idx="1437">
                  <c:v>-0.71246056763608934</c:v>
                </c:pt>
                <c:pt idx="1438">
                  <c:v>-0.74458047446301101</c:v>
                </c:pt>
                <c:pt idx="1439">
                  <c:v>-0.80274537059375883</c:v>
                </c:pt>
                <c:pt idx="1440">
                  <c:v>-0.74215906729587289</c:v>
                </c:pt>
                <c:pt idx="1441">
                  <c:v>-0.67349835658831125</c:v>
                </c:pt>
                <c:pt idx="1442">
                  <c:v>-0.53665629385143809</c:v>
                </c:pt>
                <c:pt idx="1443">
                  <c:v>-0.53665629385143809</c:v>
                </c:pt>
                <c:pt idx="1444">
                  <c:v>-0.51961521637058716</c:v>
                </c:pt>
                <c:pt idx="1445">
                  <c:v>-0.45299002199749194</c:v>
                </c:pt>
                <c:pt idx="1446">
                  <c:v>-0.35999993627475674</c:v>
                </c:pt>
                <c:pt idx="1447">
                  <c:v>-0.37469981877307607</c:v>
                </c:pt>
                <c:pt idx="1448">
                  <c:v>-0.44497186313414522</c:v>
                </c:pt>
                <c:pt idx="1449">
                  <c:v>-0.51961521637058716</c:v>
                </c:pt>
                <c:pt idx="1450">
                  <c:v>-0.57549977448330081</c:v>
                </c:pt>
                <c:pt idx="1451">
                  <c:v>-0.56284987871235026</c:v>
                </c:pt>
                <c:pt idx="1452">
                  <c:v>-0.47623519786721158</c:v>
                </c:pt>
                <c:pt idx="1453">
                  <c:v>-0.4156921409530161</c:v>
                </c:pt>
                <c:pt idx="1454">
                  <c:v>-0.32863346594877141</c:v>
                </c:pt>
                <c:pt idx="1455">
                  <c:v>-0.32863346594877141</c:v>
                </c:pt>
                <c:pt idx="1456">
                  <c:v>-0.19899741131682924</c:v>
                </c:pt>
                <c:pt idx="1457">
                  <c:v>5.9999952125623465E-2</c:v>
                </c:pt>
                <c:pt idx="1458">
                  <c:v>-0.15874500552178858</c:v>
                </c:pt>
                <c:pt idx="1459">
                  <c:v>-0.31749008730272443</c:v>
                </c:pt>
                <c:pt idx="1460">
                  <c:v>-0.30594109940942271</c:v>
                </c:pt>
                <c:pt idx="1461">
                  <c:v>-0.31749008730272443</c:v>
                </c:pt>
                <c:pt idx="1462">
                  <c:v>-0.40693974423626234</c:v>
                </c:pt>
                <c:pt idx="1463">
                  <c:v>-0.22449936672958373</c:v>
                </c:pt>
                <c:pt idx="1464">
                  <c:v>0</c:v>
                </c:pt>
                <c:pt idx="1465">
                  <c:v>0.19899741131682924</c:v>
                </c:pt>
                <c:pt idx="1466">
                  <c:v>0.22449936672958373</c:v>
                </c:pt>
                <c:pt idx="1467">
                  <c:v>0.27495446734886958</c:v>
                </c:pt>
                <c:pt idx="1468">
                  <c:v>0.49477264201285531</c:v>
                </c:pt>
                <c:pt idx="1469">
                  <c:v>0.45299002199749194</c:v>
                </c:pt>
                <c:pt idx="1470">
                  <c:v>0.50199598489777131</c:v>
                </c:pt>
                <c:pt idx="1471">
                  <c:v>0.5433230896064889</c:v>
                </c:pt>
                <c:pt idx="1472">
                  <c:v>0.64621979347415215</c:v>
                </c:pt>
                <c:pt idx="1473">
                  <c:v>0.71246056763608934</c:v>
                </c:pt>
                <c:pt idx="1474">
                  <c:v>0.71246056763608934</c:v>
                </c:pt>
                <c:pt idx="1475">
                  <c:v>0.59396969411757661</c:v>
                </c:pt>
                <c:pt idx="1476">
                  <c:v>0.47999996288393498</c:v>
                </c:pt>
                <c:pt idx="1477">
                  <c:v>0.4156921409530161</c:v>
                </c:pt>
                <c:pt idx="1478">
                  <c:v>-0.10392298531492468</c:v>
                </c:pt>
                <c:pt idx="1479">
                  <c:v>-0.43266610403399958</c:v>
                </c:pt>
                <c:pt idx="1480">
                  <c:v>-0.26153386135772722</c:v>
                </c:pt>
                <c:pt idx="1481">
                  <c:v>0.22449936672958373</c:v>
                </c:pt>
                <c:pt idx="1482">
                  <c:v>0.13416400901211273</c:v>
                </c:pt>
                <c:pt idx="1483">
                  <c:v>0.23237892438922236</c:v>
                </c:pt>
                <c:pt idx="1484">
                  <c:v>0.40693974423626234</c:v>
                </c:pt>
                <c:pt idx="1485">
                  <c:v>0.37469981877307607</c:v>
                </c:pt>
                <c:pt idx="1486">
                  <c:v>0.33941118796228448</c:v>
                </c:pt>
                <c:pt idx="1487">
                  <c:v>0.30594109940942271</c:v>
                </c:pt>
                <c:pt idx="1488">
                  <c:v>0.24738626158576971</c:v>
                </c:pt>
                <c:pt idx="1489">
                  <c:v>-0.18973658391405196</c:v>
                </c:pt>
                <c:pt idx="1490">
                  <c:v>0.14696931292522564</c:v>
                </c:pt>
                <c:pt idx="1491">
                  <c:v>0.18973658391405196</c:v>
                </c:pt>
                <c:pt idx="1492">
                  <c:v>0.22449936672958373</c:v>
                </c:pt>
                <c:pt idx="1493">
                  <c:v>0.38418739489625303</c:v>
                </c:pt>
                <c:pt idx="1494">
                  <c:v>0.48744226918546091</c:v>
                </c:pt>
                <c:pt idx="1495">
                  <c:v>0.49112113223441756</c:v>
                </c:pt>
                <c:pt idx="1496">
                  <c:v>0.51264019676591122</c:v>
                </c:pt>
                <c:pt idx="1497">
                  <c:v>0.47244043331034624</c:v>
                </c:pt>
                <c:pt idx="1498">
                  <c:v>0.50556895638962718</c:v>
                </c:pt>
                <c:pt idx="1499">
                  <c:v>0.44899884130590079</c:v>
                </c:pt>
                <c:pt idx="1500">
                  <c:v>0.30594109940942271</c:v>
                </c:pt>
                <c:pt idx="1501">
                  <c:v>0.31749008730272443</c:v>
                </c:pt>
                <c:pt idx="1502">
                  <c:v>0.31749008730272443</c:v>
                </c:pt>
                <c:pt idx="1503">
                  <c:v>0.32863346594877141</c:v>
                </c:pt>
                <c:pt idx="1504">
                  <c:v>0.28142487175965242</c:v>
                </c:pt>
                <c:pt idx="1505">
                  <c:v>-5.9999952125623465E-2</c:v>
                </c:pt>
                <c:pt idx="1506">
                  <c:v>-0.1199999330744856</c:v>
                </c:pt>
                <c:pt idx="1507">
                  <c:v>-0.16970555321891248</c:v>
                </c:pt>
                <c:pt idx="1508">
                  <c:v>-0.23237892438922236</c:v>
                </c:pt>
                <c:pt idx="1509">
                  <c:v>-0.39799491822956612</c:v>
                </c:pt>
                <c:pt idx="1510">
                  <c:v>-0.51961521637058716</c:v>
                </c:pt>
                <c:pt idx="1511">
                  <c:v>-0.59396969411757661</c:v>
                </c:pt>
                <c:pt idx="1512">
                  <c:v>-0.50556895638962718</c:v>
                </c:pt>
                <c:pt idx="1513">
                  <c:v>-0.51264019676591122</c:v>
                </c:pt>
                <c:pt idx="1514">
                  <c:v>-0.32863346594877141</c:v>
                </c:pt>
                <c:pt idx="1515">
                  <c:v>-0.19899741131682924</c:v>
                </c:pt>
                <c:pt idx="1516">
                  <c:v>0.17999992490250386</c:v>
                </c:pt>
                <c:pt idx="1517">
                  <c:v>0.10392298531492468</c:v>
                </c:pt>
                <c:pt idx="1518">
                  <c:v>0.36496568894621723</c:v>
                </c:pt>
                <c:pt idx="1519">
                  <c:v>0.47623519786721158</c:v>
                </c:pt>
                <c:pt idx="1520">
                  <c:v>0.52306784835310327</c:v>
                </c:pt>
                <c:pt idx="1521">
                  <c:v>0.59396969411757661</c:v>
                </c:pt>
                <c:pt idx="1522">
                  <c:v>0.62928531929395015</c:v>
                </c:pt>
                <c:pt idx="1523">
                  <c:v>0.46086870273979941</c:v>
                </c:pt>
                <c:pt idx="1524">
                  <c:v>0.20784602055317269</c:v>
                </c:pt>
                <c:pt idx="1525">
                  <c:v>-0.23237892438922236</c:v>
                </c:pt>
                <c:pt idx="1526">
                  <c:v>-0.23999992379546239</c:v>
                </c:pt>
                <c:pt idx="1527">
                  <c:v>-0.37469981877307607</c:v>
                </c:pt>
                <c:pt idx="1528">
                  <c:v>-0.23999992379546239</c:v>
                </c:pt>
                <c:pt idx="1529">
                  <c:v>-0.36496568894621723</c:v>
                </c:pt>
                <c:pt idx="1530">
                  <c:v>-0.45299002199749194</c:v>
                </c:pt>
                <c:pt idx="1531">
                  <c:v>-0.61188234578918488</c:v>
                </c:pt>
                <c:pt idx="1532">
                  <c:v>-0.70992961535961518</c:v>
                </c:pt>
                <c:pt idx="1533">
                  <c:v>-0.75418836517171295</c:v>
                </c:pt>
                <c:pt idx="1534">
                  <c:v>-0.76131471524598848</c:v>
                </c:pt>
                <c:pt idx="1535">
                  <c:v>-0.80274537059375883</c:v>
                </c:pt>
                <c:pt idx="1536">
                  <c:v>-0.78230436054809205</c:v>
                </c:pt>
                <c:pt idx="1537">
                  <c:v>-0.64899924723822766</c:v>
                </c:pt>
                <c:pt idx="1538">
                  <c:v>-0.56603885649449215</c:v>
                </c:pt>
                <c:pt idx="1539">
                  <c:v>-0.47999996288393498</c:v>
                </c:pt>
                <c:pt idx="1540">
                  <c:v>-0.39799491822956612</c:v>
                </c:pt>
                <c:pt idx="1541">
                  <c:v>-0.1199999330744856</c:v>
                </c:pt>
                <c:pt idx="1542">
                  <c:v>-0.1199999330744856</c:v>
                </c:pt>
                <c:pt idx="1543">
                  <c:v>-0.31749008730272443</c:v>
                </c:pt>
                <c:pt idx="1544">
                  <c:v>-0.32863346594877141</c:v>
                </c:pt>
                <c:pt idx="1545">
                  <c:v>-0.36496568894621723</c:v>
                </c:pt>
                <c:pt idx="1546">
                  <c:v>-0.56920996843932226</c:v>
                </c:pt>
                <c:pt idx="1547">
                  <c:v>-0.6</c:v>
                </c:pt>
                <c:pt idx="1548">
                  <c:v>-0.50556895638962718</c:v>
                </c:pt>
                <c:pt idx="1549">
                  <c:v>-0.50911685347656788</c:v>
                </c:pt>
                <c:pt idx="1550">
                  <c:v>-0.29999992794186309</c:v>
                </c:pt>
                <c:pt idx="1551">
                  <c:v>0.24738626158576971</c:v>
                </c:pt>
                <c:pt idx="1552">
                  <c:v>0.41999994808913915</c:v>
                </c:pt>
                <c:pt idx="1553">
                  <c:v>0.49839739973227404</c:v>
                </c:pt>
                <c:pt idx="1554">
                  <c:v>0.47244043331034624</c:v>
                </c:pt>
                <c:pt idx="1555">
                  <c:v>0.49477264201285531</c:v>
                </c:pt>
                <c:pt idx="1556">
                  <c:v>0.58787753410993426</c:v>
                </c:pt>
                <c:pt idx="1557">
                  <c:v>0.73239338754744721</c:v>
                </c:pt>
                <c:pt idx="1558">
                  <c:v>0.80721752580776607</c:v>
                </c:pt>
                <c:pt idx="1559">
                  <c:v>0.71749568905059913</c:v>
                </c:pt>
                <c:pt idx="1560">
                  <c:v>0.65176684816309804</c:v>
                </c:pt>
                <c:pt idx="1561">
                  <c:v>0.62064483324298325</c:v>
                </c:pt>
                <c:pt idx="1562">
                  <c:v>0.44899884130590079</c:v>
                </c:pt>
                <c:pt idx="1563">
                  <c:v>-0.23237892438922236</c:v>
                </c:pt>
                <c:pt idx="1564">
                  <c:v>-0.47244043331034624</c:v>
                </c:pt>
                <c:pt idx="1565">
                  <c:v>-0.56603885649449215</c:v>
                </c:pt>
                <c:pt idx="1566">
                  <c:v>-0.6919537898703898</c:v>
                </c:pt>
                <c:pt idx="1567">
                  <c:v>-0.74939981754733431</c:v>
                </c:pt>
                <c:pt idx="1568">
                  <c:v>-0.77071402159162872</c:v>
                </c:pt>
                <c:pt idx="1569">
                  <c:v>-0.75179790392512169</c:v>
                </c:pt>
                <c:pt idx="1570">
                  <c:v>-0.76602878493481164</c:v>
                </c:pt>
                <c:pt idx="1571">
                  <c:v>-0.78230436054809205</c:v>
                </c:pt>
                <c:pt idx="1572">
                  <c:v>-0.67349835658831125</c:v>
                </c:pt>
                <c:pt idx="1573">
                  <c:v>-0.59396969411757661</c:v>
                </c:pt>
                <c:pt idx="1574">
                  <c:v>-0.51613948909533436</c:v>
                </c:pt>
                <c:pt idx="1575">
                  <c:v>-0.43680654530764945</c:v>
                </c:pt>
                <c:pt idx="1576">
                  <c:v>-0.29999992794186309</c:v>
                </c:pt>
                <c:pt idx="1577">
                  <c:v>-0.28774981812591449</c:v>
                </c:pt>
                <c:pt idx="1578">
                  <c:v>-0.48744226918546091</c:v>
                </c:pt>
                <c:pt idx="1579">
                  <c:v>-0.52306784835310327</c:v>
                </c:pt>
                <c:pt idx="1580">
                  <c:v>-0.57861903838411888</c:v>
                </c:pt>
                <c:pt idx="1581">
                  <c:v>-0.62641839988795223</c:v>
                </c:pt>
                <c:pt idx="1582">
                  <c:v>-0.61481705115495688</c:v>
                </c:pt>
                <c:pt idx="1583">
                  <c:v>-0.57861903838411888</c:v>
                </c:pt>
                <c:pt idx="1584">
                  <c:v>-0.46861494042063478</c:v>
                </c:pt>
                <c:pt idx="1585">
                  <c:v>-0.4156921409530161</c:v>
                </c:pt>
                <c:pt idx="1586">
                  <c:v>-0.32310981912808551</c:v>
                </c:pt>
                <c:pt idx="1587">
                  <c:v>-0.25455836559493072</c:v>
                </c:pt>
                <c:pt idx="1588">
                  <c:v>0.22449936672958373</c:v>
                </c:pt>
                <c:pt idx="1589">
                  <c:v>0.39799491822956612</c:v>
                </c:pt>
                <c:pt idx="1590">
                  <c:v>0.48744226918546091</c:v>
                </c:pt>
                <c:pt idx="1591">
                  <c:v>0.39799491822956612</c:v>
                </c:pt>
                <c:pt idx="1592">
                  <c:v>0.28774981812591449</c:v>
                </c:pt>
                <c:pt idx="1593">
                  <c:v>0.34467369258375025</c:v>
                </c:pt>
                <c:pt idx="1594">
                  <c:v>-0.21633300005514419</c:v>
                </c:pt>
                <c:pt idx="1595">
                  <c:v>-0.38884438345884748</c:v>
                </c:pt>
                <c:pt idx="1596">
                  <c:v>-0.37947325897522405</c:v>
                </c:pt>
                <c:pt idx="1597">
                  <c:v>-0.22449936672958373</c:v>
                </c:pt>
                <c:pt idx="1598">
                  <c:v>-0.16970555321891248</c:v>
                </c:pt>
                <c:pt idx="1599">
                  <c:v>-0.31749008730272443</c:v>
                </c:pt>
                <c:pt idx="1600">
                  <c:v>-0.34467369258375025</c:v>
                </c:pt>
                <c:pt idx="1601">
                  <c:v>-0.31749008730272443</c:v>
                </c:pt>
                <c:pt idx="1602">
                  <c:v>-0.32310981912808551</c:v>
                </c:pt>
                <c:pt idx="1603">
                  <c:v>-0.17999992490250386</c:v>
                </c:pt>
                <c:pt idx="1604">
                  <c:v>-0.29393869645270071</c:v>
                </c:pt>
                <c:pt idx="1605">
                  <c:v>-8.4852756228346246E-2</c:v>
                </c:pt>
                <c:pt idx="1606">
                  <c:v>-0.17999992490250386</c:v>
                </c:pt>
                <c:pt idx="1607">
                  <c:v>-0.38884438345884748</c:v>
                </c:pt>
                <c:pt idx="1608">
                  <c:v>-0.40249218026435574</c:v>
                </c:pt>
                <c:pt idx="1609">
                  <c:v>-0.15874500552178858</c:v>
                </c:pt>
                <c:pt idx="1610">
                  <c:v>0.31749008730272443</c:v>
                </c:pt>
                <c:pt idx="1611">
                  <c:v>0.40249218026435574</c:v>
                </c:pt>
                <c:pt idx="1612">
                  <c:v>0.4156921409530161</c:v>
                </c:pt>
                <c:pt idx="1613">
                  <c:v>0.21633300005514419</c:v>
                </c:pt>
                <c:pt idx="1614">
                  <c:v>0.22449936672958373</c:v>
                </c:pt>
                <c:pt idx="1615">
                  <c:v>0.36496568894621723</c:v>
                </c:pt>
                <c:pt idx="1616">
                  <c:v>0.4156921409530161</c:v>
                </c:pt>
                <c:pt idx="1617">
                  <c:v>0.56603885649449215</c:v>
                </c:pt>
                <c:pt idx="1618">
                  <c:v>0.52649783940112505</c:v>
                </c:pt>
                <c:pt idx="1619">
                  <c:v>0.46086870273979941</c:v>
                </c:pt>
                <c:pt idx="1620">
                  <c:v>0.45299002199749194</c:v>
                </c:pt>
                <c:pt idx="1621">
                  <c:v>0.4156921409530161</c:v>
                </c:pt>
                <c:pt idx="1622">
                  <c:v>0.56920996843932226</c:v>
                </c:pt>
                <c:pt idx="1623">
                  <c:v>0.61188234578918488</c:v>
                </c:pt>
                <c:pt idx="1624">
                  <c:v>0.67882253897352707</c:v>
                </c:pt>
                <c:pt idx="1625">
                  <c:v>0.74939981754733431</c:v>
                </c:pt>
                <c:pt idx="1626">
                  <c:v>0.82048774885425935</c:v>
                </c:pt>
                <c:pt idx="1627">
                  <c:v>0.85064691562062156</c:v>
                </c:pt>
                <c:pt idx="1628">
                  <c:v>0.89196424739180791</c:v>
                </c:pt>
                <c:pt idx="1629">
                  <c:v>0.9618733298216473</c:v>
                </c:pt>
                <c:pt idx="1630">
                  <c:v>0.96000015635394564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353888"/>
        <c:axId val="841352712"/>
      </c:scatterChart>
      <c:valAx>
        <c:axId val="947005336"/>
        <c:scaling>
          <c:orientation val="minMax"/>
          <c:max val="2020"/>
          <c:min val="18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47006120"/>
        <c:crossesAt val="0"/>
        <c:crossBetween val="midCat"/>
      </c:valAx>
      <c:valAx>
        <c:axId val="947006120"/>
        <c:scaling>
          <c:orientation val="minMax"/>
          <c:max val="2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47005336"/>
        <c:crosses val="autoZero"/>
        <c:crossBetween val="midCat"/>
      </c:valAx>
      <c:valAx>
        <c:axId val="841352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841353888"/>
        <c:crosses val="max"/>
        <c:crossBetween val="midCat"/>
      </c:valAx>
      <c:valAx>
        <c:axId val="841353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352712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310461720453957"/>
          <c:y val="0.15361674846601753"/>
          <c:w val="0.65499245868914269"/>
          <c:h val="6.2142995740692805E-2"/>
        </c:manualLayout>
      </c:layout>
      <c:overlay val="0"/>
      <c:spPr>
        <a:solidFill>
          <a:schemeClr val="accent4">
            <a:lumMod val="20000"/>
            <a:lumOff val="80000"/>
          </a:schemeClr>
        </a:solidFill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600" baseline="0"/>
      </a:pPr>
      <a:endParaRPr lang="en-US"/>
    </a:p>
  </c:txPr>
  <c:printSettings>
    <c:headerFooter/>
    <c:pageMargins b="0.75" l="0.7" r="0.7" t="0.75" header="0.3" footer="0.3"/>
    <c:pageSetup paperSize="3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Biennnial</a:t>
            </a:r>
            <a:r>
              <a:rPr lang="en-US" baseline="0"/>
              <a:t> modulation</a:t>
            </a:r>
            <a:endParaRPr lang="en-US"/>
          </a:p>
        </c:rich>
      </c:tx>
      <c:layout>
        <c:manualLayout>
          <c:xMode val="edge"/>
          <c:yMode val="edge"/>
          <c:x val="0.13499798506481836"/>
          <c:y val="0.16421721666814121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334335781446638E-2"/>
          <c:y val="0.1787029551534132"/>
          <c:w val="0.92368753791398794"/>
          <c:h val="0.76582241891599612"/>
        </c:manualLayout>
      </c:layout>
      <c:scatterChart>
        <c:scatterStyle val="lineMarker"/>
        <c:varyColors val="0"/>
        <c:ser>
          <c:idx val="0"/>
          <c:order val="0"/>
          <c:tx>
            <c:strRef>
              <c:f>compactAll!$E$21</c:f>
              <c:strCache>
                <c:ptCount val="1"/>
                <c:pt idx="0">
                  <c:v>Annual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compactAll!$B$22:$B$1701</c:f>
              <c:numCache>
                <c:formatCode>General</c:formatCode>
                <c:ptCount val="1680"/>
                <c:pt idx="0">
                  <c:v>1880</c:v>
                </c:pt>
                <c:pt idx="1">
                  <c:v>1880.0833333333333</c:v>
                </c:pt>
                <c:pt idx="2">
                  <c:v>1880.1666666666665</c:v>
                </c:pt>
                <c:pt idx="3">
                  <c:v>1880.2499999999998</c:v>
                </c:pt>
                <c:pt idx="4">
                  <c:v>1880.333333333333</c:v>
                </c:pt>
                <c:pt idx="5">
                  <c:v>1880.4166666666663</c:v>
                </c:pt>
                <c:pt idx="6">
                  <c:v>1880.4999999999995</c:v>
                </c:pt>
                <c:pt idx="7">
                  <c:v>1880.5833333333328</c:v>
                </c:pt>
                <c:pt idx="8">
                  <c:v>1880.6666666666661</c:v>
                </c:pt>
                <c:pt idx="9">
                  <c:v>1880.7499999999993</c:v>
                </c:pt>
                <c:pt idx="10">
                  <c:v>1880.8333333333326</c:v>
                </c:pt>
                <c:pt idx="11">
                  <c:v>1880.9166666666658</c:v>
                </c:pt>
                <c:pt idx="12">
                  <c:v>1880.9999999999991</c:v>
                </c:pt>
                <c:pt idx="13">
                  <c:v>1881.0833333333323</c:v>
                </c:pt>
                <c:pt idx="14">
                  <c:v>1881.1666666666656</c:v>
                </c:pt>
                <c:pt idx="15">
                  <c:v>1881.2499999999989</c:v>
                </c:pt>
                <c:pt idx="16">
                  <c:v>1881.3333333333321</c:v>
                </c:pt>
                <c:pt idx="17">
                  <c:v>1881.4166666666654</c:v>
                </c:pt>
                <c:pt idx="18">
                  <c:v>1881.4999999999986</c:v>
                </c:pt>
                <c:pt idx="19">
                  <c:v>1881.5833333333319</c:v>
                </c:pt>
                <c:pt idx="20">
                  <c:v>1881.6666666666652</c:v>
                </c:pt>
                <c:pt idx="21">
                  <c:v>1881.7499999999984</c:v>
                </c:pt>
                <c:pt idx="22">
                  <c:v>1881.8333333333317</c:v>
                </c:pt>
                <c:pt idx="23">
                  <c:v>1881.9166666666649</c:v>
                </c:pt>
                <c:pt idx="24">
                  <c:v>1881.9999999999982</c:v>
                </c:pt>
                <c:pt idx="25">
                  <c:v>1882.0833333333314</c:v>
                </c:pt>
                <c:pt idx="26">
                  <c:v>1882.1666666666647</c:v>
                </c:pt>
                <c:pt idx="27">
                  <c:v>1882.249999999998</c:v>
                </c:pt>
                <c:pt idx="28">
                  <c:v>1882.3333333333312</c:v>
                </c:pt>
                <c:pt idx="29">
                  <c:v>1882.4166666666645</c:v>
                </c:pt>
                <c:pt idx="30">
                  <c:v>1882.4999999999977</c:v>
                </c:pt>
                <c:pt idx="31">
                  <c:v>1882.583333333331</c:v>
                </c:pt>
                <c:pt idx="32">
                  <c:v>1882.6666666666642</c:v>
                </c:pt>
                <c:pt idx="33">
                  <c:v>1882.7499999999975</c:v>
                </c:pt>
                <c:pt idx="34">
                  <c:v>1882.8333333333308</c:v>
                </c:pt>
                <c:pt idx="35">
                  <c:v>1882.916666666664</c:v>
                </c:pt>
                <c:pt idx="36">
                  <c:v>1882.9999999999973</c:v>
                </c:pt>
                <c:pt idx="37">
                  <c:v>1883.0833333333305</c:v>
                </c:pt>
                <c:pt idx="38">
                  <c:v>1883.1666666666638</c:v>
                </c:pt>
                <c:pt idx="39">
                  <c:v>1883.249999999997</c:v>
                </c:pt>
                <c:pt idx="40">
                  <c:v>1883.3333333333303</c:v>
                </c:pt>
                <c:pt idx="41">
                  <c:v>1883.4166666666636</c:v>
                </c:pt>
                <c:pt idx="42">
                  <c:v>1883.4999999999968</c:v>
                </c:pt>
                <c:pt idx="43">
                  <c:v>1883.5833333333301</c:v>
                </c:pt>
                <c:pt idx="44">
                  <c:v>1883.6666666666633</c:v>
                </c:pt>
                <c:pt idx="45">
                  <c:v>1883.7499999999966</c:v>
                </c:pt>
                <c:pt idx="46">
                  <c:v>1883.8333333333298</c:v>
                </c:pt>
                <c:pt idx="47">
                  <c:v>1883.9166666666631</c:v>
                </c:pt>
                <c:pt idx="48">
                  <c:v>1883.9999999999964</c:v>
                </c:pt>
                <c:pt idx="49">
                  <c:v>1884.0833333333296</c:v>
                </c:pt>
                <c:pt idx="50">
                  <c:v>1884.1666666666629</c:v>
                </c:pt>
                <c:pt idx="51">
                  <c:v>1884.2499999999961</c:v>
                </c:pt>
                <c:pt idx="52">
                  <c:v>1884.3333333333294</c:v>
                </c:pt>
                <c:pt idx="53">
                  <c:v>1884.4166666666626</c:v>
                </c:pt>
                <c:pt idx="54">
                  <c:v>1884.4999999999959</c:v>
                </c:pt>
                <c:pt idx="55">
                  <c:v>1884.5833333333292</c:v>
                </c:pt>
                <c:pt idx="56">
                  <c:v>1884.6666666666624</c:v>
                </c:pt>
                <c:pt idx="57">
                  <c:v>1884.7499999999957</c:v>
                </c:pt>
                <c:pt idx="58">
                  <c:v>1884.8333333333289</c:v>
                </c:pt>
                <c:pt idx="59">
                  <c:v>1884.9166666666622</c:v>
                </c:pt>
                <c:pt idx="60">
                  <c:v>1884.9999999999955</c:v>
                </c:pt>
                <c:pt idx="61">
                  <c:v>1885.0833333333287</c:v>
                </c:pt>
                <c:pt idx="62">
                  <c:v>1885.166666666662</c:v>
                </c:pt>
                <c:pt idx="63">
                  <c:v>1885.2499999999952</c:v>
                </c:pt>
                <c:pt idx="64">
                  <c:v>1885.3333333333285</c:v>
                </c:pt>
                <c:pt idx="65">
                  <c:v>1885.4166666666617</c:v>
                </c:pt>
                <c:pt idx="66">
                  <c:v>1885.499999999995</c:v>
                </c:pt>
                <c:pt idx="67">
                  <c:v>1885.5833333333283</c:v>
                </c:pt>
                <c:pt idx="68">
                  <c:v>1885.6666666666615</c:v>
                </c:pt>
                <c:pt idx="69">
                  <c:v>1885.7499999999948</c:v>
                </c:pt>
                <c:pt idx="70">
                  <c:v>1885.833333333328</c:v>
                </c:pt>
                <c:pt idx="71">
                  <c:v>1885.9166666666613</c:v>
                </c:pt>
                <c:pt idx="72">
                  <c:v>1885.9999999999945</c:v>
                </c:pt>
                <c:pt idx="73">
                  <c:v>1886.0833333333278</c:v>
                </c:pt>
                <c:pt idx="74">
                  <c:v>1886.1666666666611</c:v>
                </c:pt>
                <c:pt idx="75">
                  <c:v>1886.2499999999943</c:v>
                </c:pt>
                <c:pt idx="76">
                  <c:v>1886.3333333333276</c:v>
                </c:pt>
                <c:pt idx="77">
                  <c:v>1886.4166666666608</c:v>
                </c:pt>
                <c:pt idx="78">
                  <c:v>1886.4999999999941</c:v>
                </c:pt>
                <c:pt idx="79">
                  <c:v>1886.5833333333273</c:v>
                </c:pt>
                <c:pt idx="80">
                  <c:v>1886.6666666666606</c:v>
                </c:pt>
                <c:pt idx="81">
                  <c:v>1886.7499999999939</c:v>
                </c:pt>
                <c:pt idx="82">
                  <c:v>1886.8333333333271</c:v>
                </c:pt>
                <c:pt idx="83">
                  <c:v>1886.9166666666604</c:v>
                </c:pt>
                <c:pt idx="84">
                  <c:v>1886.9999999999936</c:v>
                </c:pt>
                <c:pt idx="85">
                  <c:v>1887.0833333333269</c:v>
                </c:pt>
                <c:pt idx="86">
                  <c:v>1887.1666666666601</c:v>
                </c:pt>
                <c:pt idx="87">
                  <c:v>1887.2499999999934</c:v>
                </c:pt>
                <c:pt idx="88">
                  <c:v>1887.3333333333267</c:v>
                </c:pt>
                <c:pt idx="89">
                  <c:v>1887.4166666666599</c:v>
                </c:pt>
                <c:pt idx="90">
                  <c:v>1887.4999999999932</c:v>
                </c:pt>
                <c:pt idx="91">
                  <c:v>1887.5833333333264</c:v>
                </c:pt>
                <c:pt idx="92">
                  <c:v>1887.6666666666597</c:v>
                </c:pt>
                <c:pt idx="93">
                  <c:v>1887.749999999993</c:v>
                </c:pt>
                <c:pt idx="94">
                  <c:v>1887.8333333333262</c:v>
                </c:pt>
                <c:pt idx="95">
                  <c:v>1887.9166666666595</c:v>
                </c:pt>
                <c:pt idx="96">
                  <c:v>1887.9999999999927</c:v>
                </c:pt>
                <c:pt idx="97">
                  <c:v>1888.083333333326</c:v>
                </c:pt>
                <c:pt idx="98">
                  <c:v>1888.1666666666592</c:v>
                </c:pt>
                <c:pt idx="99">
                  <c:v>1888.2499999999925</c:v>
                </c:pt>
                <c:pt idx="100">
                  <c:v>1888.3333333333258</c:v>
                </c:pt>
                <c:pt idx="101">
                  <c:v>1888.416666666659</c:v>
                </c:pt>
                <c:pt idx="102">
                  <c:v>1888.4999999999923</c:v>
                </c:pt>
                <c:pt idx="103">
                  <c:v>1888.5833333333255</c:v>
                </c:pt>
                <c:pt idx="104">
                  <c:v>1888.6666666666588</c:v>
                </c:pt>
                <c:pt idx="105">
                  <c:v>1888.749999999992</c:v>
                </c:pt>
                <c:pt idx="106">
                  <c:v>1888.8333333333253</c:v>
                </c:pt>
                <c:pt idx="107">
                  <c:v>1888.9166666666586</c:v>
                </c:pt>
                <c:pt idx="108">
                  <c:v>1888.9999999999918</c:v>
                </c:pt>
                <c:pt idx="109">
                  <c:v>1889.0833333333251</c:v>
                </c:pt>
                <c:pt idx="110">
                  <c:v>1889.1666666666583</c:v>
                </c:pt>
                <c:pt idx="111">
                  <c:v>1889.2499999999916</c:v>
                </c:pt>
                <c:pt idx="112">
                  <c:v>1889.3333333333248</c:v>
                </c:pt>
                <c:pt idx="113">
                  <c:v>1889.4166666666581</c:v>
                </c:pt>
                <c:pt idx="114">
                  <c:v>1889.4999999999914</c:v>
                </c:pt>
                <c:pt idx="115">
                  <c:v>1889.5833333333246</c:v>
                </c:pt>
                <c:pt idx="116">
                  <c:v>1889.6666666666579</c:v>
                </c:pt>
                <c:pt idx="117">
                  <c:v>1889.7499999999911</c:v>
                </c:pt>
                <c:pt idx="118">
                  <c:v>1889.8333333333244</c:v>
                </c:pt>
                <c:pt idx="119">
                  <c:v>1889.9166666666576</c:v>
                </c:pt>
                <c:pt idx="120">
                  <c:v>1889.9999999999909</c:v>
                </c:pt>
                <c:pt idx="121">
                  <c:v>1890.0833333333242</c:v>
                </c:pt>
                <c:pt idx="122">
                  <c:v>1890.1666666666574</c:v>
                </c:pt>
                <c:pt idx="123">
                  <c:v>1890.2499999999907</c:v>
                </c:pt>
                <c:pt idx="124">
                  <c:v>1890.3333333333239</c:v>
                </c:pt>
                <c:pt idx="125">
                  <c:v>1890.4166666666572</c:v>
                </c:pt>
                <c:pt idx="126">
                  <c:v>1890.4999999999905</c:v>
                </c:pt>
                <c:pt idx="127">
                  <c:v>1890.5833333333237</c:v>
                </c:pt>
                <c:pt idx="128">
                  <c:v>1890.666666666657</c:v>
                </c:pt>
                <c:pt idx="129">
                  <c:v>1890.7499999999902</c:v>
                </c:pt>
                <c:pt idx="130">
                  <c:v>1890.8333333333235</c:v>
                </c:pt>
                <c:pt idx="131">
                  <c:v>1890.9166666666567</c:v>
                </c:pt>
                <c:pt idx="132">
                  <c:v>1890.99999999999</c:v>
                </c:pt>
                <c:pt idx="133">
                  <c:v>1891.0833333333233</c:v>
                </c:pt>
                <c:pt idx="134">
                  <c:v>1891.1666666666565</c:v>
                </c:pt>
                <c:pt idx="135">
                  <c:v>1891.2499999999898</c:v>
                </c:pt>
                <c:pt idx="136">
                  <c:v>1891.333333333323</c:v>
                </c:pt>
                <c:pt idx="137">
                  <c:v>1891.4166666666563</c:v>
                </c:pt>
                <c:pt idx="138">
                  <c:v>1891.4999999999895</c:v>
                </c:pt>
                <c:pt idx="139">
                  <c:v>1891.5833333333228</c:v>
                </c:pt>
                <c:pt idx="140">
                  <c:v>1891.6666666666561</c:v>
                </c:pt>
                <c:pt idx="141">
                  <c:v>1891.7499999999893</c:v>
                </c:pt>
                <c:pt idx="142">
                  <c:v>1891.8333333333226</c:v>
                </c:pt>
                <c:pt idx="143">
                  <c:v>1891.9166666666558</c:v>
                </c:pt>
                <c:pt idx="144">
                  <c:v>1891.9999999999891</c:v>
                </c:pt>
                <c:pt idx="145">
                  <c:v>1892.0833333333223</c:v>
                </c:pt>
                <c:pt idx="146">
                  <c:v>1892.1666666666556</c:v>
                </c:pt>
                <c:pt idx="147">
                  <c:v>1892.2499999999889</c:v>
                </c:pt>
                <c:pt idx="148">
                  <c:v>1892.3333333333221</c:v>
                </c:pt>
                <c:pt idx="149">
                  <c:v>1892.4166666666554</c:v>
                </c:pt>
                <c:pt idx="150">
                  <c:v>1892.4999999999886</c:v>
                </c:pt>
                <c:pt idx="151">
                  <c:v>1892.5833333333219</c:v>
                </c:pt>
                <c:pt idx="152">
                  <c:v>1892.6666666666551</c:v>
                </c:pt>
                <c:pt idx="153">
                  <c:v>1892.7499999999884</c:v>
                </c:pt>
                <c:pt idx="154">
                  <c:v>1892.8333333333217</c:v>
                </c:pt>
                <c:pt idx="155">
                  <c:v>1892.9166666666549</c:v>
                </c:pt>
                <c:pt idx="156">
                  <c:v>1892.9999999999882</c:v>
                </c:pt>
                <c:pt idx="157">
                  <c:v>1893.0833333333214</c:v>
                </c:pt>
                <c:pt idx="158">
                  <c:v>1893.1666666666547</c:v>
                </c:pt>
                <c:pt idx="159">
                  <c:v>1893.2499999999879</c:v>
                </c:pt>
                <c:pt idx="160">
                  <c:v>1893.3333333333212</c:v>
                </c:pt>
                <c:pt idx="161">
                  <c:v>1893.4166666666545</c:v>
                </c:pt>
                <c:pt idx="162">
                  <c:v>1893.4999999999877</c:v>
                </c:pt>
                <c:pt idx="163">
                  <c:v>1893.583333333321</c:v>
                </c:pt>
                <c:pt idx="164">
                  <c:v>1893.6666666666542</c:v>
                </c:pt>
                <c:pt idx="165">
                  <c:v>1893.7499999999875</c:v>
                </c:pt>
                <c:pt idx="166">
                  <c:v>1893.8333333333208</c:v>
                </c:pt>
                <c:pt idx="167">
                  <c:v>1893.916666666654</c:v>
                </c:pt>
                <c:pt idx="168">
                  <c:v>1893.9999999999873</c:v>
                </c:pt>
                <c:pt idx="169">
                  <c:v>1894.0833333333205</c:v>
                </c:pt>
                <c:pt idx="170">
                  <c:v>1894.1666666666538</c:v>
                </c:pt>
                <c:pt idx="171">
                  <c:v>1894.249999999987</c:v>
                </c:pt>
                <c:pt idx="172">
                  <c:v>1894.3333333333203</c:v>
                </c:pt>
                <c:pt idx="173">
                  <c:v>1894.4166666666536</c:v>
                </c:pt>
                <c:pt idx="174">
                  <c:v>1894.4999999999868</c:v>
                </c:pt>
                <c:pt idx="175">
                  <c:v>1894.5833333333201</c:v>
                </c:pt>
                <c:pt idx="176">
                  <c:v>1894.6666666666533</c:v>
                </c:pt>
                <c:pt idx="177">
                  <c:v>1894.7499999999866</c:v>
                </c:pt>
                <c:pt idx="178">
                  <c:v>1894.8333333333198</c:v>
                </c:pt>
                <c:pt idx="179">
                  <c:v>1894.9166666666531</c:v>
                </c:pt>
                <c:pt idx="180">
                  <c:v>1894.9999999999864</c:v>
                </c:pt>
                <c:pt idx="181">
                  <c:v>1895.0833333333196</c:v>
                </c:pt>
                <c:pt idx="182">
                  <c:v>1895.1666666666529</c:v>
                </c:pt>
                <c:pt idx="183">
                  <c:v>1895.2499999999861</c:v>
                </c:pt>
                <c:pt idx="184">
                  <c:v>1895.3333333333194</c:v>
                </c:pt>
                <c:pt idx="185">
                  <c:v>1895.4166666666526</c:v>
                </c:pt>
                <c:pt idx="186">
                  <c:v>1895.4999999999859</c:v>
                </c:pt>
                <c:pt idx="187">
                  <c:v>1895.5833333333192</c:v>
                </c:pt>
                <c:pt idx="188">
                  <c:v>1895.6666666666524</c:v>
                </c:pt>
                <c:pt idx="189">
                  <c:v>1895.7499999999857</c:v>
                </c:pt>
                <c:pt idx="190">
                  <c:v>1895.8333333333189</c:v>
                </c:pt>
                <c:pt idx="191">
                  <c:v>1895.9166666666522</c:v>
                </c:pt>
                <c:pt idx="192">
                  <c:v>1895.9999999999854</c:v>
                </c:pt>
                <c:pt idx="193">
                  <c:v>1896.0833333333187</c:v>
                </c:pt>
                <c:pt idx="194">
                  <c:v>1896.166666666652</c:v>
                </c:pt>
                <c:pt idx="195">
                  <c:v>1896.2499999999852</c:v>
                </c:pt>
                <c:pt idx="196">
                  <c:v>1896.3333333333185</c:v>
                </c:pt>
                <c:pt idx="197">
                  <c:v>1896.4166666666517</c:v>
                </c:pt>
                <c:pt idx="198">
                  <c:v>1896.499999999985</c:v>
                </c:pt>
                <c:pt idx="199">
                  <c:v>1896.5833333333183</c:v>
                </c:pt>
                <c:pt idx="200">
                  <c:v>1896.6666666666515</c:v>
                </c:pt>
                <c:pt idx="201">
                  <c:v>1896.7499999999848</c:v>
                </c:pt>
                <c:pt idx="202">
                  <c:v>1896.833333333318</c:v>
                </c:pt>
                <c:pt idx="203">
                  <c:v>1896.9166666666513</c:v>
                </c:pt>
                <c:pt idx="204">
                  <c:v>1896.9999999999845</c:v>
                </c:pt>
                <c:pt idx="205">
                  <c:v>1897.0833333333178</c:v>
                </c:pt>
                <c:pt idx="206">
                  <c:v>1897.1666666666511</c:v>
                </c:pt>
                <c:pt idx="207">
                  <c:v>1897.2499999999843</c:v>
                </c:pt>
                <c:pt idx="208">
                  <c:v>1897.3333333333176</c:v>
                </c:pt>
                <c:pt idx="209">
                  <c:v>1897.4166666666508</c:v>
                </c:pt>
                <c:pt idx="210">
                  <c:v>1897.4999999999841</c:v>
                </c:pt>
                <c:pt idx="211">
                  <c:v>1897.5833333333173</c:v>
                </c:pt>
                <c:pt idx="212">
                  <c:v>1897.6666666666506</c:v>
                </c:pt>
                <c:pt idx="213">
                  <c:v>1897.7499999999839</c:v>
                </c:pt>
                <c:pt idx="214">
                  <c:v>1897.8333333333171</c:v>
                </c:pt>
                <c:pt idx="215">
                  <c:v>1897.9166666666504</c:v>
                </c:pt>
                <c:pt idx="216">
                  <c:v>1897.9999999999836</c:v>
                </c:pt>
                <c:pt idx="217">
                  <c:v>1898.0833333333169</c:v>
                </c:pt>
                <c:pt idx="218">
                  <c:v>1898.1666666666501</c:v>
                </c:pt>
                <c:pt idx="219">
                  <c:v>1898.2499999999834</c:v>
                </c:pt>
                <c:pt idx="220">
                  <c:v>1898.3333333333167</c:v>
                </c:pt>
                <c:pt idx="221">
                  <c:v>1898.4166666666499</c:v>
                </c:pt>
                <c:pt idx="222">
                  <c:v>1898.4999999999832</c:v>
                </c:pt>
                <c:pt idx="223">
                  <c:v>1898.5833333333164</c:v>
                </c:pt>
                <c:pt idx="224">
                  <c:v>1898.6666666666497</c:v>
                </c:pt>
                <c:pt idx="225">
                  <c:v>1898.7499999999829</c:v>
                </c:pt>
                <c:pt idx="226">
                  <c:v>1898.8333333333162</c:v>
                </c:pt>
                <c:pt idx="227">
                  <c:v>1898.9166666666495</c:v>
                </c:pt>
                <c:pt idx="228">
                  <c:v>1898.9999999999827</c:v>
                </c:pt>
                <c:pt idx="229">
                  <c:v>1899.083333333316</c:v>
                </c:pt>
                <c:pt idx="230">
                  <c:v>1899.1666666666492</c:v>
                </c:pt>
                <c:pt idx="231">
                  <c:v>1899.2499999999825</c:v>
                </c:pt>
                <c:pt idx="232">
                  <c:v>1899.3333333333157</c:v>
                </c:pt>
                <c:pt idx="233">
                  <c:v>1899.416666666649</c:v>
                </c:pt>
                <c:pt idx="234">
                  <c:v>1899.4999999999823</c:v>
                </c:pt>
                <c:pt idx="235">
                  <c:v>1899.5833333333155</c:v>
                </c:pt>
                <c:pt idx="236">
                  <c:v>1899.6666666666488</c:v>
                </c:pt>
                <c:pt idx="237">
                  <c:v>1899.749999999982</c:v>
                </c:pt>
                <c:pt idx="238">
                  <c:v>1899.8333333333153</c:v>
                </c:pt>
                <c:pt idx="239">
                  <c:v>1899.9166666666486</c:v>
                </c:pt>
                <c:pt idx="240">
                  <c:v>1899.9999999999818</c:v>
                </c:pt>
                <c:pt idx="241">
                  <c:v>1900.0833333333151</c:v>
                </c:pt>
                <c:pt idx="242">
                  <c:v>1900.1666666666483</c:v>
                </c:pt>
                <c:pt idx="243">
                  <c:v>1900.2499999999816</c:v>
                </c:pt>
                <c:pt idx="244">
                  <c:v>1900.3333333333148</c:v>
                </c:pt>
                <c:pt idx="245">
                  <c:v>1900.4166666666481</c:v>
                </c:pt>
                <c:pt idx="246">
                  <c:v>1900.4999999999814</c:v>
                </c:pt>
                <c:pt idx="247">
                  <c:v>1900.5833333333146</c:v>
                </c:pt>
                <c:pt idx="248">
                  <c:v>1900.6666666666479</c:v>
                </c:pt>
                <c:pt idx="249">
                  <c:v>1900.7499999999811</c:v>
                </c:pt>
                <c:pt idx="250">
                  <c:v>1900.8333333333144</c:v>
                </c:pt>
                <c:pt idx="251">
                  <c:v>1900.9166666666476</c:v>
                </c:pt>
                <c:pt idx="252">
                  <c:v>1900.9999999999809</c:v>
                </c:pt>
                <c:pt idx="253">
                  <c:v>1901.0833333333142</c:v>
                </c:pt>
                <c:pt idx="254">
                  <c:v>1901.1666666666474</c:v>
                </c:pt>
                <c:pt idx="255">
                  <c:v>1901.2499999999807</c:v>
                </c:pt>
                <c:pt idx="256">
                  <c:v>1901.3333333333139</c:v>
                </c:pt>
                <c:pt idx="257">
                  <c:v>1901.4166666666472</c:v>
                </c:pt>
                <c:pt idx="258">
                  <c:v>1901.4999999999804</c:v>
                </c:pt>
                <c:pt idx="259">
                  <c:v>1901.5833333333137</c:v>
                </c:pt>
                <c:pt idx="260">
                  <c:v>1901.666666666647</c:v>
                </c:pt>
                <c:pt idx="261">
                  <c:v>1901.7499999999802</c:v>
                </c:pt>
                <c:pt idx="262">
                  <c:v>1901.8333333333135</c:v>
                </c:pt>
                <c:pt idx="263">
                  <c:v>1901.9166666666467</c:v>
                </c:pt>
                <c:pt idx="264">
                  <c:v>1901.99999999998</c:v>
                </c:pt>
                <c:pt idx="265">
                  <c:v>1902.0833333333132</c:v>
                </c:pt>
                <c:pt idx="266">
                  <c:v>1902.1666666666465</c:v>
                </c:pt>
                <c:pt idx="267">
                  <c:v>1902.2499999999798</c:v>
                </c:pt>
                <c:pt idx="268">
                  <c:v>1902.333333333313</c:v>
                </c:pt>
                <c:pt idx="269">
                  <c:v>1902.4166666666463</c:v>
                </c:pt>
                <c:pt idx="270">
                  <c:v>1902.4999999999795</c:v>
                </c:pt>
                <c:pt idx="271">
                  <c:v>1902.5833333333128</c:v>
                </c:pt>
                <c:pt idx="272">
                  <c:v>1902.6666666666461</c:v>
                </c:pt>
                <c:pt idx="273">
                  <c:v>1902.7499999999793</c:v>
                </c:pt>
                <c:pt idx="274">
                  <c:v>1902.8333333333126</c:v>
                </c:pt>
                <c:pt idx="275">
                  <c:v>1902.9166666666458</c:v>
                </c:pt>
                <c:pt idx="276">
                  <c:v>1902.9999999999791</c:v>
                </c:pt>
                <c:pt idx="277">
                  <c:v>1903.0833333333123</c:v>
                </c:pt>
                <c:pt idx="278">
                  <c:v>1903.1666666666456</c:v>
                </c:pt>
                <c:pt idx="279">
                  <c:v>1903.2499999999789</c:v>
                </c:pt>
                <c:pt idx="280">
                  <c:v>1903.3333333333121</c:v>
                </c:pt>
                <c:pt idx="281">
                  <c:v>1903.4166666666454</c:v>
                </c:pt>
                <c:pt idx="282">
                  <c:v>1903.4999999999786</c:v>
                </c:pt>
                <c:pt idx="283">
                  <c:v>1903.5833333333119</c:v>
                </c:pt>
                <c:pt idx="284">
                  <c:v>1903.6666666666451</c:v>
                </c:pt>
                <c:pt idx="285">
                  <c:v>1903.7499999999784</c:v>
                </c:pt>
                <c:pt idx="286">
                  <c:v>1903.8333333333117</c:v>
                </c:pt>
                <c:pt idx="287">
                  <c:v>1903.9166666666449</c:v>
                </c:pt>
                <c:pt idx="288">
                  <c:v>1903.9999999999782</c:v>
                </c:pt>
                <c:pt idx="289">
                  <c:v>1904.0833333333114</c:v>
                </c:pt>
                <c:pt idx="290">
                  <c:v>1904.1666666666447</c:v>
                </c:pt>
                <c:pt idx="291">
                  <c:v>1904.2499999999779</c:v>
                </c:pt>
                <c:pt idx="292">
                  <c:v>1904.3333333333112</c:v>
                </c:pt>
                <c:pt idx="293">
                  <c:v>1904.4166666666445</c:v>
                </c:pt>
                <c:pt idx="294">
                  <c:v>1904.4999999999777</c:v>
                </c:pt>
                <c:pt idx="295">
                  <c:v>1904.583333333311</c:v>
                </c:pt>
                <c:pt idx="296">
                  <c:v>1904.6666666666442</c:v>
                </c:pt>
                <c:pt idx="297">
                  <c:v>1904.7499999999775</c:v>
                </c:pt>
                <c:pt idx="298">
                  <c:v>1904.8333333333107</c:v>
                </c:pt>
                <c:pt idx="299">
                  <c:v>1904.916666666644</c:v>
                </c:pt>
                <c:pt idx="300">
                  <c:v>1904.9999999999773</c:v>
                </c:pt>
                <c:pt idx="301">
                  <c:v>1905.0833333333105</c:v>
                </c:pt>
                <c:pt idx="302">
                  <c:v>1905.1666666666438</c:v>
                </c:pt>
                <c:pt idx="303">
                  <c:v>1905.249999999977</c:v>
                </c:pt>
                <c:pt idx="304">
                  <c:v>1905.3333333333103</c:v>
                </c:pt>
                <c:pt idx="305">
                  <c:v>1905.4166666666436</c:v>
                </c:pt>
                <c:pt idx="306">
                  <c:v>1905.4999999999768</c:v>
                </c:pt>
                <c:pt idx="307">
                  <c:v>1905.5833333333101</c:v>
                </c:pt>
                <c:pt idx="308">
                  <c:v>1905.6666666666433</c:v>
                </c:pt>
                <c:pt idx="309">
                  <c:v>1905.7499999999766</c:v>
                </c:pt>
                <c:pt idx="310">
                  <c:v>1905.8333333333098</c:v>
                </c:pt>
                <c:pt idx="311">
                  <c:v>1905.9166666666431</c:v>
                </c:pt>
                <c:pt idx="312">
                  <c:v>1905.9999999999764</c:v>
                </c:pt>
                <c:pt idx="313">
                  <c:v>1906.0833333333096</c:v>
                </c:pt>
                <c:pt idx="314">
                  <c:v>1906.1666666666429</c:v>
                </c:pt>
                <c:pt idx="315">
                  <c:v>1906.2499999999761</c:v>
                </c:pt>
                <c:pt idx="316">
                  <c:v>1906.3333333333094</c:v>
                </c:pt>
                <c:pt idx="317">
                  <c:v>1906.4166666666426</c:v>
                </c:pt>
                <c:pt idx="318">
                  <c:v>1906.4999999999759</c:v>
                </c:pt>
                <c:pt idx="319">
                  <c:v>1906.5833333333092</c:v>
                </c:pt>
                <c:pt idx="320">
                  <c:v>1906.6666666666424</c:v>
                </c:pt>
                <c:pt idx="321">
                  <c:v>1906.7499999999757</c:v>
                </c:pt>
                <c:pt idx="322">
                  <c:v>1906.8333333333089</c:v>
                </c:pt>
                <c:pt idx="323">
                  <c:v>1906.9166666666422</c:v>
                </c:pt>
                <c:pt idx="324">
                  <c:v>1906.9999999999754</c:v>
                </c:pt>
                <c:pt idx="325">
                  <c:v>1907.0833333333087</c:v>
                </c:pt>
                <c:pt idx="326">
                  <c:v>1907.166666666642</c:v>
                </c:pt>
                <c:pt idx="327">
                  <c:v>1907.2499999999752</c:v>
                </c:pt>
                <c:pt idx="328">
                  <c:v>1907.3333333333085</c:v>
                </c:pt>
                <c:pt idx="329">
                  <c:v>1907.4166666666417</c:v>
                </c:pt>
                <c:pt idx="330">
                  <c:v>1907.499999999975</c:v>
                </c:pt>
                <c:pt idx="331">
                  <c:v>1907.5833333333082</c:v>
                </c:pt>
                <c:pt idx="332">
                  <c:v>1907.6666666666415</c:v>
                </c:pt>
                <c:pt idx="333">
                  <c:v>1907.7499999999748</c:v>
                </c:pt>
                <c:pt idx="334">
                  <c:v>1907.833333333308</c:v>
                </c:pt>
                <c:pt idx="335">
                  <c:v>1907.9166666666413</c:v>
                </c:pt>
                <c:pt idx="336">
                  <c:v>1907.9999999999745</c:v>
                </c:pt>
                <c:pt idx="337">
                  <c:v>1908.0833333333078</c:v>
                </c:pt>
                <c:pt idx="338">
                  <c:v>1908.166666666641</c:v>
                </c:pt>
                <c:pt idx="339">
                  <c:v>1908.2499999999743</c:v>
                </c:pt>
                <c:pt idx="340">
                  <c:v>1908.3333333333076</c:v>
                </c:pt>
                <c:pt idx="341">
                  <c:v>1908.4166666666408</c:v>
                </c:pt>
                <c:pt idx="342">
                  <c:v>1908.4999999999741</c:v>
                </c:pt>
                <c:pt idx="343">
                  <c:v>1908.5833333333073</c:v>
                </c:pt>
                <c:pt idx="344">
                  <c:v>1908.6666666666406</c:v>
                </c:pt>
                <c:pt idx="345">
                  <c:v>1908.7499999999739</c:v>
                </c:pt>
                <c:pt idx="346">
                  <c:v>1908.8333333333071</c:v>
                </c:pt>
                <c:pt idx="347">
                  <c:v>1908.9166666666404</c:v>
                </c:pt>
                <c:pt idx="348">
                  <c:v>1908.9999999999736</c:v>
                </c:pt>
                <c:pt idx="349">
                  <c:v>1909.0833333333069</c:v>
                </c:pt>
                <c:pt idx="350">
                  <c:v>1909.1666666666401</c:v>
                </c:pt>
                <c:pt idx="351">
                  <c:v>1909.2499999999734</c:v>
                </c:pt>
                <c:pt idx="352">
                  <c:v>1909.3333333333067</c:v>
                </c:pt>
                <c:pt idx="353">
                  <c:v>1909.4166666666399</c:v>
                </c:pt>
                <c:pt idx="354">
                  <c:v>1909.4999999999732</c:v>
                </c:pt>
                <c:pt idx="355">
                  <c:v>1909.5833333333064</c:v>
                </c:pt>
                <c:pt idx="356">
                  <c:v>1909.6666666666397</c:v>
                </c:pt>
                <c:pt idx="357">
                  <c:v>1909.7499999999729</c:v>
                </c:pt>
                <c:pt idx="358">
                  <c:v>1909.8333333333062</c:v>
                </c:pt>
                <c:pt idx="359">
                  <c:v>1909.9166666666395</c:v>
                </c:pt>
                <c:pt idx="360">
                  <c:v>1909.9999999999727</c:v>
                </c:pt>
                <c:pt idx="361">
                  <c:v>1910.083333333306</c:v>
                </c:pt>
                <c:pt idx="362">
                  <c:v>1910.1666666666392</c:v>
                </c:pt>
                <c:pt idx="363">
                  <c:v>1910.2499999999725</c:v>
                </c:pt>
                <c:pt idx="364">
                  <c:v>1910.3333333333057</c:v>
                </c:pt>
                <c:pt idx="365">
                  <c:v>1910.416666666639</c:v>
                </c:pt>
                <c:pt idx="366">
                  <c:v>1910.4999999999723</c:v>
                </c:pt>
                <c:pt idx="367">
                  <c:v>1910.5833333333055</c:v>
                </c:pt>
                <c:pt idx="368">
                  <c:v>1910.6666666666388</c:v>
                </c:pt>
                <c:pt idx="369">
                  <c:v>1910.749999999972</c:v>
                </c:pt>
                <c:pt idx="370">
                  <c:v>1910.8333333333053</c:v>
                </c:pt>
                <c:pt idx="371">
                  <c:v>1910.9166666666385</c:v>
                </c:pt>
                <c:pt idx="372">
                  <c:v>1910.9999999999718</c:v>
                </c:pt>
                <c:pt idx="373">
                  <c:v>1911.0833333333051</c:v>
                </c:pt>
                <c:pt idx="374">
                  <c:v>1911.1666666666383</c:v>
                </c:pt>
                <c:pt idx="375">
                  <c:v>1911.2499999999716</c:v>
                </c:pt>
                <c:pt idx="376">
                  <c:v>1911.3333333333048</c:v>
                </c:pt>
                <c:pt idx="377">
                  <c:v>1911.4166666666381</c:v>
                </c:pt>
                <c:pt idx="378">
                  <c:v>1911.4999999999714</c:v>
                </c:pt>
                <c:pt idx="379">
                  <c:v>1911.5833333333046</c:v>
                </c:pt>
                <c:pt idx="380">
                  <c:v>1911.6666666666379</c:v>
                </c:pt>
                <c:pt idx="381">
                  <c:v>1911.7499999999711</c:v>
                </c:pt>
                <c:pt idx="382">
                  <c:v>1911.8333333333044</c:v>
                </c:pt>
                <c:pt idx="383">
                  <c:v>1911.9166666666376</c:v>
                </c:pt>
                <c:pt idx="384">
                  <c:v>1911.9999999999709</c:v>
                </c:pt>
                <c:pt idx="385">
                  <c:v>1912.0833333333042</c:v>
                </c:pt>
                <c:pt idx="386">
                  <c:v>1912.1666666666374</c:v>
                </c:pt>
                <c:pt idx="387">
                  <c:v>1912.2499999999707</c:v>
                </c:pt>
                <c:pt idx="388">
                  <c:v>1912.3333333333039</c:v>
                </c:pt>
                <c:pt idx="389">
                  <c:v>1912.4166666666372</c:v>
                </c:pt>
                <c:pt idx="390">
                  <c:v>1912.4999999999704</c:v>
                </c:pt>
                <c:pt idx="391">
                  <c:v>1912.5833333333037</c:v>
                </c:pt>
                <c:pt idx="392">
                  <c:v>1912.666666666637</c:v>
                </c:pt>
                <c:pt idx="393">
                  <c:v>1912.7499999999702</c:v>
                </c:pt>
                <c:pt idx="394">
                  <c:v>1912.8333333333035</c:v>
                </c:pt>
                <c:pt idx="395">
                  <c:v>1912.9166666666367</c:v>
                </c:pt>
                <c:pt idx="396">
                  <c:v>1912.99999999997</c:v>
                </c:pt>
                <c:pt idx="397">
                  <c:v>1913.0833333333032</c:v>
                </c:pt>
                <c:pt idx="398">
                  <c:v>1913.1666666666365</c:v>
                </c:pt>
                <c:pt idx="399">
                  <c:v>1913.2499999999698</c:v>
                </c:pt>
                <c:pt idx="400">
                  <c:v>1913.333333333303</c:v>
                </c:pt>
                <c:pt idx="401">
                  <c:v>1913.4166666666363</c:v>
                </c:pt>
                <c:pt idx="402">
                  <c:v>1913.4999999999695</c:v>
                </c:pt>
                <c:pt idx="403">
                  <c:v>1913.5833333333028</c:v>
                </c:pt>
                <c:pt idx="404">
                  <c:v>1913.666666666636</c:v>
                </c:pt>
                <c:pt idx="405">
                  <c:v>1913.7499999999693</c:v>
                </c:pt>
                <c:pt idx="406">
                  <c:v>1913.8333333333026</c:v>
                </c:pt>
                <c:pt idx="407">
                  <c:v>1913.9166666666358</c:v>
                </c:pt>
                <c:pt idx="408">
                  <c:v>1913.9999999999691</c:v>
                </c:pt>
                <c:pt idx="409">
                  <c:v>1914.0833333333023</c:v>
                </c:pt>
                <c:pt idx="410">
                  <c:v>1914.1666666666356</c:v>
                </c:pt>
                <c:pt idx="411">
                  <c:v>1914.2499999999688</c:v>
                </c:pt>
                <c:pt idx="412">
                  <c:v>1914.3333333333021</c:v>
                </c:pt>
                <c:pt idx="413">
                  <c:v>1914.4166666666354</c:v>
                </c:pt>
                <c:pt idx="414">
                  <c:v>1914.4999999999686</c:v>
                </c:pt>
                <c:pt idx="415">
                  <c:v>1914.5833333333019</c:v>
                </c:pt>
                <c:pt idx="416">
                  <c:v>1914.6666666666351</c:v>
                </c:pt>
                <c:pt idx="417">
                  <c:v>1914.7499999999684</c:v>
                </c:pt>
                <c:pt idx="418">
                  <c:v>1914.8333333333017</c:v>
                </c:pt>
                <c:pt idx="419">
                  <c:v>1914.9166666666349</c:v>
                </c:pt>
                <c:pt idx="420">
                  <c:v>1914.9999999999682</c:v>
                </c:pt>
                <c:pt idx="421">
                  <c:v>1915.0833333333014</c:v>
                </c:pt>
                <c:pt idx="422">
                  <c:v>1915.1666666666347</c:v>
                </c:pt>
                <c:pt idx="423">
                  <c:v>1915.2499999999679</c:v>
                </c:pt>
                <c:pt idx="424">
                  <c:v>1915.3333333333012</c:v>
                </c:pt>
                <c:pt idx="425">
                  <c:v>1915.4166666666345</c:v>
                </c:pt>
                <c:pt idx="426">
                  <c:v>1915.4999999999677</c:v>
                </c:pt>
                <c:pt idx="427">
                  <c:v>1915.583333333301</c:v>
                </c:pt>
                <c:pt idx="428">
                  <c:v>1915.6666666666342</c:v>
                </c:pt>
                <c:pt idx="429">
                  <c:v>1915.7499999999675</c:v>
                </c:pt>
                <c:pt idx="430">
                  <c:v>1915.8333333333007</c:v>
                </c:pt>
                <c:pt idx="431">
                  <c:v>1915.916666666634</c:v>
                </c:pt>
                <c:pt idx="432">
                  <c:v>1915.9999999999673</c:v>
                </c:pt>
                <c:pt idx="433">
                  <c:v>1916.0833333333005</c:v>
                </c:pt>
                <c:pt idx="434">
                  <c:v>1916.1666666666338</c:v>
                </c:pt>
                <c:pt idx="435">
                  <c:v>1916.249999999967</c:v>
                </c:pt>
                <c:pt idx="436">
                  <c:v>1916.3333333333003</c:v>
                </c:pt>
                <c:pt idx="437">
                  <c:v>1916.4166666666335</c:v>
                </c:pt>
                <c:pt idx="438">
                  <c:v>1916.4999999999668</c:v>
                </c:pt>
                <c:pt idx="439">
                  <c:v>1916.5833333333001</c:v>
                </c:pt>
                <c:pt idx="440">
                  <c:v>1916.6666666666333</c:v>
                </c:pt>
                <c:pt idx="441">
                  <c:v>1916.7499999999666</c:v>
                </c:pt>
                <c:pt idx="442">
                  <c:v>1916.8333333332998</c:v>
                </c:pt>
                <c:pt idx="443">
                  <c:v>1916.9166666666331</c:v>
                </c:pt>
                <c:pt idx="444">
                  <c:v>1916.9999999999663</c:v>
                </c:pt>
                <c:pt idx="445">
                  <c:v>1917.0833333332996</c:v>
                </c:pt>
                <c:pt idx="446">
                  <c:v>1917.1666666666329</c:v>
                </c:pt>
                <c:pt idx="447">
                  <c:v>1917.2499999999661</c:v>
                </c:pt>
                <c:pt idx="448">
                  <c:v>1917.3333333332994</c:v>
                </c:pt>
                <c:pt idx="449">
                  <c:v>1917.4166666666326</c:v>
                </c:pt>
                <c:pt idx="450">
                  <c:v>1917.4999999999659</c:v>
                </c:pt>
                <c:pt idx="451">
                  <c:v>1917.5833333332992</c:v>
                </c:pt>
                <c:pt idx="452">
                  <c:v>1917.6666666666324</c:v>
                </c:pt>
                <c:pt idx="453">
                  <c:v>1917.7499999999657</c:v>
                </c:pt>
                <c:pt idx="454">
                  <c:v>1917.8333333332989</c:v>
                </c:pt>
                <c:pt idx="455">
                  <c:v>1917.9166666666322</c:v>
                </c:pt>
                <c:pt idx="456">
                  <c:v>1917.9999999999654</c:v>
                </c:pt>
                <c:pt idx="457">
                  <c:v>1918.0833333332987</c:v>
                </c:pt>
                <c:pt idx="458">
                  <c:v>1918.166666666632</c:v>
                </c:pt>
                <c:pt idx="459">
                  <c:v>1918.2499999999652</c:v>
                </c:pt>
                <c:pt idx="460">
                  <c:v>1918.3333333332985</c:v>
                </c:pt>
                <c:pt idx="461">
                  <c:v>1918.4166666666317</c:v>
                </c:pt>
                <c:pt idx="462">
                  <c:v>1918.499999999965</c:v>
                </c:pt>
                <c:pt idx="463">
                  <c:v>1918.5833333332982</c:v>
                </c:pt>
                <c:pt idx="464">
                  <c:v>1918.6666666666315</c:v>
                </c:pt>
                <c:pt idx="465">
                  <c:v>1918.7499999999648</c:v>
                </c:pt>
                <c:pt idx="466">
                  <c:v>1918.833333333298</c:v>
                </c:pt>
                <c:pt idx="467">
                  <c:v>1918.9166666666313</c:v>
                </c:pt>
                <c:pt idx="468">
                  <c:v>1918.9999999999645</c:v>
                </c:pt>
                <c:pt idx="469">
                  <c:v>1919.0833333332978</c:v>
                </c:pt>
                <c:pt idx="470">
                  <c:v>1919.166666666631</c:v>
                </c:pt>
                <c:pt idx="471">
                  <c:v>1919.2499999999643</c:v>
                </c:pt>
                <c:pt idx="472">
                  <c:v>1919.3333333332976</c:v>
                </c:pt>
                <c:pt idx="473">
                  <c:v>1919.4166666666308</c:v>
                </c:pt>
                <c:pt idx="474">
                  <c:v>1919.4999999999641</c:v>
                </c:pt>
                <c:pt idx="475">
                  <c:v>1919.5833333332973</c:v>
                </c:pt>
                <c:pt idx="476">
                  <c:v>1919.6666666666306</c:v>
                </c:pt>
                <c:pt idx="477">
                  <c:v>1919.7499999999638</c:v>
                </c:pt>
                <c:pt idx="478">
                  <c:v>1919.8333333332971</c:v>
                </c:pt>
                <c:pt idx="479">
                  <c:v>1919.9166666666304</c:v>
                </c:pt>
                <c:pt idx="480">
                  <c:v>1919.9999999999636</c:v>
                </c:pt>
                <c:pt idx="481">
                  <c:v>1920.0833333332969</c:v>
                </c:pt>
                <c:pt idx="482">
                  <c:v>1920.1666666666301</c:v>
                </c:pt>
                <c:pt idx="483">
                  <c:v>1920.2499999999634</c:v>
                </c:pt>
                <c:pt idx="484">
                  <c:v>1920.3333333332967</c:v>
                </c:pt>
                <c:pt idx="485">
                  <c:v>1920.4166666666299</c:v>
                </c:pt>
                <c:pt idx="486">
                  <c:v>1920.4999999999632</c:v>
                </c:pt>
                <c:pt idx="487">
                  <c:v>1920.5833333332964</c:v>
                </c:pt>
                <c:pt idx="488">
                  <c:v>1920.6666666666297</c:v>
                </c:pt>
                <c:pt idx="489">
                  <c:v>1920.7499999999629</c:v>
                </c:pt>
                <c:pt idx="490">
                  <c:v>1920.8333333332962</c:v>
                </c:pt>
                <c:pt idx="491">
                  <c:v>1920.9166666666295</c:v>
                </c:pt>
                <c:pt idx="492">
                  <c:v>1920.9999999999627</c:v>
                </c:pt>
                <c:pt idx="493">
                  <c:v>1921.083333333296</c:v>
                </c:pt>
                <c:pt idx="494">
                  <c:v>1921.1666666666292</c:v>
                </c:pt>
                <c:pt idx="495">
                  <c:v>1921.2499999999625</c:v>
                </c:pt>
                <c:pt idx="496">
                  <c:v>1921.3333333332957</c:v>
                </c:pt>
                <c:pt idx="497">
                  <c:v>1921.416666666629</c:v>
                </c:pt>
                <c:pt idx="498">
                  <c:v>1921.4999999999623</c:v>
                </c:pt>
                <c:pt idx="499">
                  <c:v>1921.5833333332955</c:v>
                </c:pt>
                <c:pt idx="500">
                  <c:v>1921.6666666666288</c:v>
                </c:pt>
                <c:pt idx="501">
                  <c:v>1921.749999999962</c:v>
                </c:pt>
                <c:pt idx="502">
                  <c:v>1921.8333333332953</c:v>
                </c:pt>
                <c:pt idx="503">
                  <c:v>1921.9166666666285</c:v>
                </c:pt>
                <c:pt idx="504">
                  <c:v>1921.9999999999618</c:v>
                </c:pt>
                <c:pt idx="505">
                  <c:v>1922.0833333332951</c:v>
                </c:pt>
                <c:pt idx="506">
                  <c:v>1922.1666666666283</c:v>
                </c:pt>
                <c:pt idx="507">
                  <c:v>1922.2499999999616</c:v>
                </c:pt>
                <c:pt idx="508">
                  <c:v>1922.3333333332948</c:v>
                </c:pt>
                <c:pt idx="509">
                  <c:v>1922.4166666666281</c:v>
                </c:pt>
                <c:pt idx="510">
                  <c:v>1922.4999999999613</c:v>
                </c:pt>
                <c:pt idx="511">
                  <c:v>1922.5833333332946</c:v>
                </c:pt>
                <c:pt idx="512">
                  <c:v>1922.6666666666279</c:v>
                </c:pt>
                <c:pt idx="513">
                  <c:v>1922.7499999999611</c:v>
                </c:pt>
                <c:pt idx="514">
                  <c:v>1922.8333333332944</c:v>
                </c:pt>
                <c:pt idx="515">
                  <c:v>1922.9166666666276</c:v>
                </c:pt>
                <c:pt idx="516">
                  <c:v>1922.9999999999609</c:v>
                </c:pt>
                <c:pt idx="517">
                  <c:v>1923.0833333332941</c:v>
                </c:pt>
                <c:pt idx="518">
                  <c:v>1923.1666666666274</c:v>
                </c:pt>
                <c:pt idx="519">
                  <c:v>1923.2499999999607</c:v>
                </c:pt>
                <c:pt idx="520">
                  <c:v>1923.3333333332939</c:v>
                </c:pt>
                <c:pt idx="521">
                  <c:v>1923.4166666666272</c:v>
                </c:pt>
                <c:pt idx="522">
                  <c:v>1923.4999999999604</c:v>
                </c:pt>
                <c:pt idx="523">
                  <c:v>1923.5833333332937</c:v>
                </c:pt>
                <c:pt idx="524">
                  <c:v>1923.666666666627</c:v>
                </c:pt>
                <c:pt idx="525">
                  <c:v>1923.7499999999602</c:v>
                </c:pt>
                <c:pt idx="526">
                  <c:v>1923.8333333332935</c:v>
                </c:pt>
                <c:pt idx="527">
                  <c:v>1923.9166666666267</c:v>
                </c:pt>
                <c:pt idx="528">
                  <c:v>1923.99999999996</c:v>
                </c:pt>
                <c:pt idx="529">
                  <c:v>1924.0833333332932</c:v>
                </c:pt>
                <c:pt idx="530">
                  <c:v>1924.1666666666265</c:v>
                </c:pt>
                <c:pt idx="531">
                  <c:v>1924.2499999999598</c:v>
                </c:pt>
                <c:pt idx="532">
                  <c:v>1924.333333333293</c:v>
                </c:pt>
                <c:pt idx="533">
                  <c:v>1924.4166666666263</c:v>
                </c:pt>
                <c:pt idx="534">
                  <c:v>1924.4999999999595</c:v>
                </c:pt>
                <c:pt idx="535">
                  <c:v>1924.5833333332928</c:v>
                </c:pt>
                <c:pt idx="536">
                  <c:v>1924.666666666626</c:v>
                </c:pt>
                <c:pt idx="537">
                  <c:v>1924.7499999999593</c:v>
                </c:pt>
                <c:pt idx="538">
                  <c:v>1924.8333333332926</c:v>
                </c:pt>
                <c:pt idx="539">
                  <c:v>1924.9166666666258</c:v>
                </c:pt>
                <c:pt idx="540">
                  <c:v>1924.9999999999591</c:v>
                </c:pt>
                <c:pt idx="541">
                  <c:v>1925.0833333332923</c:v>
                </c:pt>
                <c:pt idx="542">
                  <c:v>1925.1666666666256</c:v>
                </c:pt>
                <c:pt idx="543">
                  <c:v>1925.2499999999588</c:v>
                </c:pt>
                <c:pt idx="544">
                  <c:v>1925.3333333332921</c:v>
                </c:pt>
                <c:pt idx="545">
                  <c:v>1925.4166666666254</c:v>
                </c:pt>
                <c:pt idx="546">
                  <c:v>1925.4999999999586</c:v>
                </c:pt>
                <c:pt idx="547">
                  <c:v>1925.5833333332919</c:v>
                </c:pt>
                <c:pt idx="548">
                  <c:v>1925.6666666666251</c:v>
                </c:pt>
                <c:pt idx="549">
                  <c:v>1925.7499999999584</c:v>
                </c:pt>
                <c:pt idx="550">
                  <c:v>1925.8333333332916</c:v>
                </c:pt>
                <c:pt idx="551">
                  <c:v>1925.9166666666249</c:v>
                </c:pt>
                <c:pt idx="552">
                  <c:v>1925.9999999999582</c:v>
                </c:pt>
                <c:pt idx="553">
                  <c:v>1926.0833333332914</c:v>
                </c:pt>
                <c:pt idx="554">
                  <c:v>1926.1666666666247</c:v>
                </c:pt>
                <c:pt idx="555">
                  <c:v>1926.2499999999579</c:v>
                </c:pt>
                <c:pt idx="556">
                  <c:v>1926.3333333332912</c:v>
                </c:pt>
                <c:pt idx="557">
                  <c:v>1926.4166666666245</c:v>
                </c:pt>
                <c:pt idx="558">
                  <c:v>1926.4999999999577</c:v>
                </c:pt>
                <c:pt idx="559">
                  <c:v>1926.583333333291</c:v>
                </c:pt>
                <c:pt idx="560">
                  <c:v>1926.6666666666242</c:v>
                </c:pt>
                <c:pt idx="561">
                  <c:v>1926.7499999999575</c:v>
                </c:pt>
                <c:pt idx="562">
                  <c:v>1926.8333333332907</c:v>
                </c:pt>
                <c:pt idx="563">
                  <c:v>1926.916666666624</c:v>
                </c:pt>
                <c:pt idx="564">
                  <c:v>1926.9999999999573</c:v>
                </c:pt>
                <c:pt idx="565">
                  <c:v>1927.0833333332905</c:v>
                </c:pt>
                <c:pt idx="566">
                  <c:v>1927.1666666666238</c:v>
                </c:pt>
                <c:pt idx="567">
                  <c:v>1927.249999999957</c:v>
                </c:pt>
                <c:pt idx="568">
                  <c:v>1927.3333333332903</c:v>
                </c:pt>
                <c:pt idx="569">
                  <c:v>1927.4166666666235</c:v>
                </c:pt>
                <c:pt idx="570">
                  <c:v>1927.4999999999568</c:v>
                </c:pt>
                <c:pt idx="571">
                  <c:v>1927.5833333332901</c:v>
                </c:pt>
                <c:pt idx="572">
                  <c:v>1927.6666666666233</c:v>
                </c:pt>
                <c:pt idx="573">
                  <c:v>1927.7499999999566</c:v>
                </c:pt>
                <c:pt idx="574">
                  <c:v>1927.8333333332898</c:v>
                </c:pt>
                <c:pt idx="575">
                  <c:v>1927.9166666666231</c:v>
                </c:pt>
                <c:pt idx="576">
                  <c:v>1927.9999999999563</c:v>
                </c:pt>
                <c:pt idx="577">
                  <c:v>1928.0833333332896</c:v>
                </c:pt>
                <c:pt idx="578">
                  <c:v>1928.1666666666229</c:v>
                </c:pt>
                <c:pt idx="579">
                  <c:v>1928.2499999999561</c:v>
                </c:pt>
                <c:pt idx="580">
                  <c:v>1928.3333333332894</c:v>
                </c:pt>
                <c:pt idx="581">
                  <c:v>1928.4166666666226</c:v>
                </c:pt>
                <c:pt idx="582">
                  <c:v>1928.4999999999559</c:v>
                </c:pt>
                <c:pt idx="583">
                  <c:v>1928.5833333332891</c:v>
                </c:pt>
                <c:pt idx="584">
                  <c:v>1928.6666666666224</c:v>
                </c:pt>
                <c:pt idx="585">
                  <c:v>1928.7499999999557</c:v>
                </c:pt>
                <c:pt idx="586">
                  <c:v>1928.8333333332889</c:v>
                </c:pt>
                <c:pt idx="587">
                  <c:v>1928.9166666666222</c:v>
                </c:pt>
                <c:pt idx="588">
                  <c:v>1928.9999999999554</c:v>
                </c:pt>
                <c:pt idx="589">
                  <c:v>1929.0833333332887</c:v>
                </c:pt>
                <c:pt idx="590">
                  <c:v>1929.1666666666219</c:v>
                </c:pt>
                <c:pt idx="591">
                  <c:v>1929.2499999999552</c:v>
                </c:pt>
                <c:pt idx="592">
                  <c:v>1929.3333333332885</c:v>
                </c:pt>
                <c:pt idx="593">
                  <c:v>1929.4166666666217</c:v>
                </c:pt>
                <c:pt idx="594">
                  <c:v>1929.499999999955</c:v>
                </c:pt>
                <c:pt idx="595">
                  <c:v>1929.5833333332882</c:v>
                </c:pt>
                <c:pt idx="596">
                  <c:v>1929.6666666666215</c:v>
                </c:pt>
                <c:pt idx="597">
                  <c:v>1929.7499999999548</c:v>
                </c:pt>
                <c:pt idx="598">
                  <c:v>1929.833333333288</c:v>
                </c:pt>
                <c:pt idx="599">
                  <c:v>1929.9166666666213</c:v>
                </c:pt>
                <c:pt idx="600">
                  <c:v>1929.9999999999545</c:v>
                </c:pt>
                <c:pt idx="601">
                  <c:v>1930.0833333332878</c:v>
                </c:pt>
                <c:pt idx="602">
                  <c:v>1930.166666666621</c:v>
                </c:pt>
                <c:pt idx="603">
                  <c:v>1930.2499999999543</c:v>
                </c:pt>
                <c:pt idx="604">
                  <c:v>1930.3333333332876</c:v>
                </c:pt>
                <c:pt idx="605">
                  <c:v>1930.4166666666208</c:v>
                </c:pt>
                <c:pt idx="606">
                  <c:v>1930.4999999999541</c:v>
                </c:pt>
                <c:pt idx="607">
                  <c:v>1930.5833333332873</c:v>
                </c:pt>
                <c:pt idx="608">
                  <c:v>1930.6666666666206</c:v>
                </c:pt>
                <c:pt idx="609">
                  <c:v>1930.7499999999538</c:v>
                </c:pt>
                <c:pt idx="610">
                  <c:v>1930.8333333332871</c:v>
                </c:pt>
                <c:pt idx="611">
                  <c:v>1930.9166666666204</c:v>
                </c:pt>
                <c:pt idx="612">
                  <c:v>1930.9999999999536</c:v>
                </c:pt>
                <c:pt idx="613">
                  <c:v>1931.0833333332869</c:v>
                </c:pt>
                <c:pt idx="614">
                  <c:v>1931.1666666666201</c:v>
                </c:pt>
                <c:pt idx="615">
                  <c:v>1931.2499999999534</c:v>
                </c:pt>
                <c:pt idx="616">
                  <c:v>1931.3333333332866</c:v>
                </c:pt>
                <c:pt idx="617">
                  <c:v>1931.4166666666199</c:v>
                </c:pt>
                <c:pt idx="618">
                  <c:v>1931.4999999999532</c:v>
                </c:pt>
                <c:pt idx="619">
                  <c:v>1931.5833333332864</c:v>
                </c:pt>
                <c:pt idx="620">
                  <c:v>1931.6666666666197</c:v>
                </c:pt>
                <c:pt idx="621">
                  <c:v>1931.7499999999529</c:v>
                </c:pt>
                <c:pt idx="622">
                  <c:v>1931.8333333332862</c:v>
                </c:pt>
                <c:pt idx="623">
                  <c:v>1931.9166666666194</c:v>
                </c:pt>
                <c:pt idx="624">
                  <c:v>1931.9999999999527</c:v>
                </c:pt>
                <c:pt idx="625">
                  <c:v>1932.083333333286</c:v>
                </c:pt>
                <c:pt idx="626">
                  <c:v>1932.1666666666192</c:v>
                </c:pt>
                <c:pt idx="627">
                  <c:v>1932.2499999999525</c:v>
                </c:pt>
                <c:pt idx="628">
                  <c:v>1932.3333333332857</c:v>
                </c:pt>
                <c:pt idx="629">
                  <c:v>1932.416666666619</c:v>
                </c:pt>
                <c:pt idx="630">
                  <c:v>1932.4999999999523</c:v>
                </c:pt>
                <c:pt idx="631">
                  <c:v>1932.5833333332855</c:v>
                </c:pt>
                <c:pt idx="632">
                  <c:v>1932.6666666666188</c:v>
                </c:pt>
                <c:pt idx="633">
                  <c:v>1932.749999999952</c:v>
                </c:pt>
                <c:pt idx="634">
                  <c:v>1932.8333333332853</c:v>
                </c:pt>
                <c:pt idx="635">
                  <c:v>1932.9166666666185</c:v>
                </c:pt>
                <c:pt idx="636">
                  <c:v>1932.9999999999518</c:v>
                </c:pt>
                <c:pt idx="637">
                  <c:v>1933.0833333332851</c:v>
                </c:pt>
                <c:pt idx="638">
                  <c:v>1933.1666666666183</c:v>
                </c:pt>
                <c:pt idx="639">
                  <c:v>1933.2499999999516</c:v>
                </c:pt>
                <c:pt idx="640">
                  <c:v>1933.3333333332848</c:v>
                </c:pt>
                <c:pt idx="641">
                  <c:v>1933.4166666666181</c:v>
                </c:pt>
                <c:pt idx="642">
                  <c:v>1933.4999999999513</c:v>
                </c:pt>
                <c:pt idx="643">
                  <c:v>1933.5833333332846</c:v>
                </c:pt>
                <c:pt idx="644">
                  <c:v>1933.6666666666179</c:v>
                </c:pt>
                <c:pt idx="645">
                  <c:v>1933.7499999999511</c:v>
                </c:pt>
                <c:pt idx="646">
                  <c:v>1933.8333333332844</c:v>
                </c:pt>
                <c:pt idx="647">
                  <c:v>1933.9166666666176</c:v>
                </c:pt>
                <c:pt idx="648">
                  <c:v>1933.9999999999509</c:v>
                </c:pt>
                <c:pt idx="649">
                  <c:v>1934.0833333332841</c:v>
                </c:pt>
                <c:pt idx="650">
                  <c:v>1934.1666666666174</c:v>
                </c:pt>
                <c:pt idx="651">
                  <c:v>1934.2499999999507</c:v>
                </c:pt>
                <c:pt idx="652">
                  <c:v>1934.3333333332839</c:v>
                </c:pt>
                <c:pt idx="653">
                  <c:v>1934.4166666666172</c:v>
                </c:pt>
                <c:pt idx="654">
                  <c:v>1934.4999999999504</c:v>
                </c:pt>
                <c:pt idx="655">
                  <c:v>1934.5833333332837</c:v>
                </c:pt>
                <c:pt idx="656">
                  <c:v>1934.6666666666169</c:v>
                </c:pt>
                <c:pt idx="657">
                  <c:v>1934.7499999999502</c:v>
                </c:pt>
                <c:pt idx="658">
                  <c:v>1934.8333333332835</c:v>
                </c:pt>
                <c:pt idx="659">
                  <c:v>1934.9166666666167</c:v>
                </c:pt>
                <c:pt idx="660">
                  <c:v>1934.99999999995</c:v>
                </c:pt>
                <c:pt idx="661">
                  <c:v>1935.0833333332832</c:v>
                </c:pt>
                <c:pt idx="662">
                  <c:v>1935.1666666666165</c:v>
                </c:pt>
                <c:pt idx="663">
                  <c:v>1935.2499999999498</c:v>
                </c:pt>
                <c:pt idx="664">
                  <c:v>1935.333333333283</c:v>
                </c:pt>
                <c:pt idx="665">
                  <c:v>1935.4166666666163</c:v>
                </c:pt>
                <c:pt idx="666">
                  <c:v>1935.4999999999495</c:v>
                </c:pt>
                <c:pt idx="667">
                  <c:v>1935.5833333332828</c:v>
                </c:pt>
                <c:pt idx="668">
                  <c:v>1935.666666666616</c:v>
                </c:pt>
                <c:pt idx="669">
                  <c:v>1935.7499999999493</c:v>
                </c:pt>
                <c:pt idx="670">
                  <c:v>1935.8333333332826</c:v>
                </c:pt>
                <c:pt idx="671">
                  <c:v>1935.9166666666158</c:v>
                </c:pt>
                <c:pt idx="672">
                  <c:v>1935.9999999999491</c:v>
                </c:pt>
                <c:pt idx="673">
                  <c:v>1936.0833333332823</c:v>
                </c:pt>
                <c:pt idx="674">
                  <c:v>1936.1666666666156</c:v>
                </c:pt>
                <c:pt idx="675">
                  <c:v>1936.2499999999488</c:v>
                </c:pt>
                <c:pt idx="676">
                  <c:v>1936.3333333332821</c:v>
                </c:pt>
                <c:pt idx="677">
                  <c:v>1936.4166666666154</c:v>
                </c:pt>
                <c:pt idx="678">
                  <c:v>1936.4999999999486</c:v>
                </c:pt>
                <c:pt idx="679">
                  <c:v>1936.5833333332819</c:v>
                </c:pt>
                <c:pt idx="680">
                  <c:v>1936.6666666666151</c:v>
                </c:pt>
                <c:pt idx="681">
                  <c:v>1936.7499999999484</c:v>
                </c:pt>
                <c:pt idx="682">
                  <c:v>1936.8333333332816</c:v>
                </c:pt>
                <c:pt idx="683">
                  <c:v>1936.9166666666149</c:v>
                </c:pt>
                <c:pt idx="684">
                  <c:v>1936.9999999999482</c:v>
                </c:pt>
                <c:pt idx="685">
                  <c:v>1937.0833333332814</c:v>
                </c:pt>
                <c:pt idx="686">
                  <c:v>1937.1666666666147</c:v>
                </c:pt>
                <c:pt idx="687">
                  <c:v>1937.2499999999479</c:v>
                </c:pt>
                <c:pt idx="688">
                  <c:v>1937.3333333332812</c:v>
                </c:pt>
                <c:pt idx="689">
                  <c:v>1937.4166666666144</c:v>
                </c:pt>
                <c:pt idx="690">
                  <c:v>1937.4999999999477</c:v>
                </c:pt>
                <c:pt idx="691">
                  <c:v>1937.583333333281</c:v>
                </c:pt>
                <c:pt idx="692">
                  <c:v>1937.6666666666142</c:v>
                </c:pt>
                <c:pt idx="693">
                  <c:v>1937.7499999999475</c:v>
                </c:pt>
                <c:pt idx="694">
                  <c:v>1937.8333333332807</c:v>
                </c:pt>
                <c:pt idx="695">
                  <c:v>1937.916666666614</c:v>
                </c:pt>
                <c:pt idx="696">
                  <c:v>1937.9999999999472</c:v>
                </c:pt>
                <c:pt idx="697">
                  <c:v>1938.0833333332805</c:v>
                </c:pt>
                <c:pt idx="698">
                  <c:v>1938.1666666666138</c:v>
                </c:pt>
                <c:pt idx="699">
                  <c:v>1938.249999999947</c:v>
                </c:pt>
                <c:pt idx="700">
                  <c:v>1938.3333333332803</c:v>
                </c:pt>
                <c:pt idx="701">
                  <c:v>1938.4166666666135</c:v>
                </c:pt>
                <c:pt idx="702">
                  <c:v>1938.4999999999468</c:v>
                </c:pt>
                <c:pt idx="703">
                  <c:v>1938.5833333332801</c:v>
                </c:pt>
                <c:pt idx="704">
                  <c:v>1938.6666666666133</c:v>
                </c:pt>
                <c:pt idx="705">
                  <c:v>1938.7499999999466</c:v>
                </c:pt>
                <c:pt idx="706">
                  <c:v>1938.8333333332798</c:v>
                </c:pt>
                <c:pt idx="707">
                  <c:v>1938.9166666666131</c:v>
                </c:pt>
                <c:pt idx="708">
                  <c:v>1938.9999999999463</c:v>
                </c:pt>
                <c:pt idx="709">
                  <c:v>1939.0833333332796</c:v>
                </c:pt>
                <c:pt idx="710">
                  <c:v>1939.1666666666129</c:v>
                </c:pt>
                <c:pt idx="711">
                  <c:v>1939.2499999999461</c:v>
                </c:pt>
                <c:pt idx="712">
                  <c:v>1939.3333333332794</c:v>
                </c:pt>
                <c:pt idx="713">
                  <c:v>1939.4166666666126</c:v>
                </c:pt>
                <c:pt idx="714">
                  <c:v>1939.4999999999459</c:v>
                </c:pt>
                <c:pt idx="715">
                  <c:v>1939.5833333332791</c:v>
                </c:pt>
                <c:pt idx="716">
                  <c:v>1939.6666666666124</c:v>
                </c:pt>
                <c:pt idx="717">
                  <c:v>1939.7499999999457</c:v>
                </c:pt>
                <c:pt idx="718">
                  <c:v>1939.8333333332789</c:v>
                </c:pt>
                <c:pt idx="719">
                  <c:v>1939.9166666666122</c:v>
                </c:pt>
                <c:pt idx="720">
                  <c:v>1939.9999999999454</c:v>
                </c:pt>
                <c:pt idx="721">
                  <c:v>1940.0833333332787</c:v>
                </c:pt>
                <c:pt idx="722">
                  <c:v>1940.1666666666119</c:v>
                </c:pt>
                <c:pt idx="723">
                  <c:v>1940.2499999999452</c:v>
                </c:pt>
                <c:pt idx="724">
                  <c:v>1940.3333333332785</c:v>
                </c:pt>
                <c:pt idx="725">
                  <c:v>1940.4166666666117</c:v>
                </c:pt>
                <c:pt idx="726">
                  <c:v>1940.499999999945</c:v>
                </c:pt>
                <c:pt idx="727">
                  <c:v>1940.5833333332782</c:v>
                </c:pt>
                <c:pt idx="728">
                  <c:v>1940.6666666666115</c:v>
                </c:pt>
                <c:pt idx="729">
                  <c:v>1940.7499999999447</c:v>
                </c:pt>
                <c:pt idx="730">
                  <c:v>1940.833333333278</c:v>
                </c:pt>
                <c:pt idx="731">
                  <c:v>1940.9166666666113</c:v>
                </c:pt>
                <c:pt idx="732">
                  <c:v>1940.9999999999445</c:v>
                </c:pt>
                <c:pt idx="733">
                  <c:v>1941.0833333332778</c:v>
                </c:pt>
                <c:pt idx="734">
                  <c:v>1941.166666666611</c:v>
                </c:pt>
                <c:pt idx="735">
                  <c:v>1941.2499999999443</c:v>
                </c:pt>
                <c:pt idx="736">
                  <c:v>1941.3333333332776</c:v>
                </c:pt>
                <c:pt idx="737">
                  <c:v>1941.4166666666108</c:v>
                </c:pt>
                <c:pt idx="738">
                  <c:v>1941.4999999999441</c:v>
                </c:pt>
                <c:pt idx="739">
                  <c:v>1941.5833333332773</c:v>
                </c:pt>
                <c:pt idx="740">
                  <c:v>1941.6666666666106</c:v>
                </c:pt>
                <c:pt idx="741">
                  <c:v>1941.7499999999438</c:v>
                </c:pt>
                <c:pt idx="742">
                  <c:v>1941.8333333332771</c:v>
                </c:pt>
                <c:pt idx="743">
                  <c:v>1941.9166666666104</c:v>
                </c:pt>
                <c:pt idx="744">
                  <c:v>1941.9999999999436</c:v>
                </c:pt>
                <c:pt idx="745">
                  <c:v>1942.0833333332769</c:v>
                </c:pt>
                <c:pt idx="746">
                  <c:v>1942.1666666666101</c:v>
                </c:pt>
                <c:pt idx="747">
                  <c:v>1942.2499999999434</c:v>
                </c:pt>
                <c:pt idx="748">
                  <c:v>1942.3333333332766</c:v>
                </c:pt>
                <c:pt idx="749">
                  <c:v>1942.4166666666099</c:v>
                </c:pt>
                <c:pt idx="750">
                  <c:v>1942.4999999999432</c:v>
                </c:pt>
                <c:pt idx="751">
                  <c:v>1942.5833333332764</c:v>
                </c:pt>
                <c:pt idx="752">
                  <c:v>1942.6666666666097</c:v>
                </c:pt>
                <c:pt idx="753">
                  <c:v>1942.7499999999429</c:v>
                </c:pt>
                <c:pt idx="754">
                  <c:v>1942.8333333332762</c:v>
                </c:pt>
                <c:pt idx="755">
                  <c:v>1942.9166666666094</c:v>
                </c:pt>
                <c:pt idx="756">
                  <c:v>1942.9999999999427</c:v>
                </c:pt>
                <c:pt idx="757">
                  <c:v>1943.083333333276</c:v>
                </c:pt>
                <c:pt idx="758">
                  <c:v>1943.1666666666092</c:v>
                </c:pt>
                <c:pt idx="759">
                  <c:v>1943.2499999999425</c:v>
                </c:pt>
                <c:pt idx="760">
                  <c:v>1943.3333333332757</c:v>
                </c:pt>
                <c:pt idx="761">
                  <c:v>1943.416666666609</c:v>
                </c:pt>
                <c:pt idx="762">
                  <c:v>1943.4999999999422</c:v>
                </c:pt>
                <c:pt idx="763">
                  <c:v>1943.5833333332755</c:v>
                </c:pt>
                <c:pt idx="764">
                  <c:v>1943.6666666666088</c:v>
                </c:pt>
                <c:pt idx="765">
                  <c:v>1943.749999999942</c:v>
                </c:pt>
                <c:pt idx="766">
                  <c:v>1943.8333333332753</c:v>
                </c:pt>
                <c:pt idx="767">
                  <c:v>1943.9166666666085</c:v>
                </c:pt>
                <c:pt idx="768">
                  <c:v>1943.9999999999418</c:v>
                </c:pt>
                <c:pt idx="769">
                  <c:v>1944.083333333275</c:v>
                </c:pt>
                <c:pt idx="770">
                  <c:v>1944.1666666666083</c:v>
                </c:pt>
                <c:pt idx="771">
                  <c:v>1944.2499999999416</c:v>
                </c:pt>
                <c:pt idx="772">
                  <c:v>1944.3333333332748</c:v>
                </c:pt>
                <c:pt idx="773">
                  <c:v>1944.4166666666081</c:v>
                </c:pt>
                <c:pt idx="774">
                  <c:v>1944.4999999999413</c:v>
                </c:pt>
                <c:pt idx="775">
                  <c:v>1944.5833333332746</c:v>
                </c:pt>
                <c:pt idx="776">
                  <c:v>1944.6666666666079</c:v>
                </c:pt>
                <c:pt idx="777">
                  <c:v>1944.7499999999411</c:v>
                </c:pt>
                <c:pt idx="778">
                  <c:v>1944.8333333332744</c:v>
                </c:pt>
                <c:pt idx="779">
                  <c:v>1944.9166666666076</c:v>
                </c:pt>
                <c:pt idx="780">
                  <c:v>1944.9999999999409</c:v>
                </c:pt>
                <c:pt idx="781">
                  <c:v>1945.0833333332741</c:v>
                </c:pt>
                <c:pt idx="782">
                  <c:v>1945.1666666666074</c:v>
                </c:pt>
                <c:pt idx="783">
                  <c:v>1945.2499999999407</c:v>
                </c:pt>
                <c:pt idx="784">
                  <c:v>1945.3333333332739</c:v>
                </c:pt>
                <c:pt idx="785">
                  <c:v>1945.4166666666072</c:v>
                </c:pt>
                <c:pt idx="786">
                  <c:v>1945.4999999999404</c:v>
                </c:pt>
                <c:pt idx="787">
                  <c:v>1945.5833333332737</c:v>
                </c:pt>
                <c:pt idx="788">
                  <c:v>1945.6666666666069</c:v>
                </c:pt>
                <c:pt idx="789">
                  <c:v>1945.7499999999402</c:v>
                </c:pt>
                <c:pt idx="790">
                  <c:v>1945.8333333332735</c:v>
                </c:pt>
                <c:pt idx="791">
                  <c:v>1945.9166666666067</c:v>
                </c:pt>
                <c:pt idx="792">
                  <c:v>1945.99999999994</c:v>
                </c:pt>
                <c:pt idx="793">
                  <c:v>1946.0833333332732</c:v>
                </c:pt>
                <c:pt idx="794">
                  <c:v>1946.1666666666065</c:v>
                </c:pt>
                <c:pt idx="795">
                  <c:v>1946.2499999999397</c:v>
                </c:pt>
                <c:pt idx="796">
                  <c:v>1946.333333333273</c:v>
                </c:pt>
                <c:pt idx="797">
                  <c:v>1946.4166666666063</c:v>
                </c:pt>
                <c:pt idx="798">
                  <c:v>1946.4999999999395</c:v>
                </c:pt>
                <c:pt idx="799">
                  <c:v>1946.5833333332728</c:v>
                </c:pt>
                <c:pt idx="800">
                  <c:v>1946.666666666606</c:v>
                </c:pt>
                <c:pt idx="801">
                  <c:v>1946.7499999999393</c:v>
                </c:pt>
                <c:pt idx="802">
                  <c:v>1946.8333333332725</c:v>
                </c:pt>
                <c:pt idx="803">
                  <c:v>1946.9166666666058</c:v>
                </c:pt>
                <c:pt idx="804">
                  <c:v>1946.9999999999391</c:v>
                </c:pt>
                <c:pt idx="805">
                  <c:v>1947.0833333332723</c:v>
                </c:pt>
                <c:pt idx="806">
                  <c:v>1947.1666666666056</c:v>
                </c:pt>
                <c:pt idx="807">
                  <c:v>1947.2499999999388</c:v>
                </c:pt>
                <c:pt idx="808">
                  <c:v>1947.3333333332721</c:v>
                </c:pt>
                <c:pt idx="809">
                  <c:v>1947.4166666666054</c:v>
                </c:pt>
                <c:pt idx="810">
                  <c:v>1947.4999999999386</c:v>
                </c:pt>
                <c:pt idx="811">
                  <c:v>1947.5833333332719</c:v>
                </c:pt>
                <c:pt idx="812">
                  <c:v>1947.6666666666051</c:v>
                </c:pt>
                <c:pt idx="813">
                  <c:v>1947.7499999999384</c:v>
                </c:pt>
                <c:pt idx="814">
                  <c:v>1947.8333333332716</c:v>
                </c:pt>
                <c:pt idx="815">
                  <c:v>1947.9166666666049</c:v>
                </c:pt>
                <c:pt idx="816">
                  <c:v>1947.9999999999382</c:v>
                </c:pt>
                <c:pt idx="817">
                  <c:v>1948.0833333332714</c:v>
                </c:pt>
                <c:pt idx="818">
                  <c:v>1948.1666666666047</c:v>
                </c:pt>
                <c:pt idx="819">
                  <c:v>1948.2499999999379</c:v>
                </c:pt>
                <c:pt idx="820">
                  <c:v>1948.3333333332712</c:v>
                </c:pt>
                <c:pt idx="821">
                  <c:v>1948.4166666666044</c:v>
                </c:pt>
                <c:pt idx="822">
                  <c:v>1948.4999999999377</c:v>
                </c:pt>
                <c:pt idx="823">
                  <c:v>1948.583333333271</c:v>
                </c:pt>
                <c:pt idx="824">
                  <c:v>1948.6666666666042</c:v>
                </c:pt>
                <c:pt idx="825">
                  <c:v>1948.7499999999375</c:v>
                </c:pt>
                <c:pt idx="826">
                  <c:v>1948.8333333332707</c:v>
                </c:pt>
                <c:pt idx="827">
                  <c:v>1948.916666666604</c:v>
                </c:pt>
                <c:pt idx="828">
                  <c:v>1948.9999999999372</c:v>
                </c:pt>
                <c:pt idx="829">
                  <c:v>1949.0833333332705</c:v>
                </c:pt>
                <c:pt idx="830">
                  <c:v>1949.1666666666038</c:v>
                </c:pt>
                <c:pt idx="831">
                  <c:v>1949.249999999937</c:v>
                </c:pt>
                <c:pt idx="832">
                  <c:v>1949.3333333332703</c:v>
                </c:pt>
                <c:pt idx="833">
                  <c:v>1949.4166666666035</c:v>
                </c:pt>
                <c:pt idx="834">
                  <c:v>1949.4999999999368</c:v>
                </c:pt>
                <c:pt idx="835">
                  <c:v>1949.58333333327</c:v>
                </c:pt>
                <c:pt idx="836">
                  <c:v>1949.6666666666033</c:v>
                </c:pt>
                <c:pt idx="837">
                  <c:v>1949.7499999999366</c:v>
                </c:pt>
                <c:pt idx="838">
                  <c:v>1949.8333333332698</c:v>
                </c:pt>
                <c:pt idx="839">
                  <c:v>1949.9166666666031</c:v>
                </c:pt>
                <c:pt idx="840">
                  <c:v>1949.9999999999363</c:v>
                </c:pt>
                <c:pt idx="841">
                  <c:v>1950.0833333332696</c:v>
                </c:pt>
                <c:pt idx="842">
                  <c:v>1950.1666666666029</c:v>
                </c:pt>
                <c:pt idx="843">
                  <c:v>1950.2499999999361</c:v>
                </c:pt>
                <c:pt idx="844">
                  <c:v>1950.3333333332694</c:v>
                </c:pt>
                <c:pt idx="845">
                  <c:v>1950.4166666666026</c:v>
                </c:pt>
                <c:pt idx="846">
                  <c:v>1950.4999999999359</c:v>
                </c:pt>
                <c:pt idx="847">
                  <c:v>1950.5833333332691</c:v>
                </c:pt>
                <c:pt idx="848">
                  <c:v>1950.6666666666024</c:v>
                </c:pt>
                <c:pt idx="849">
                  <c:v>1950.7499999999357</c:v>
                </c:pt>
                <c:pt idx="850">
                  <c:v>1950.8333333332689</c:v>
                </c:pt>
                <c:pt idx="851">
                  <c:v>1950.9166666666022</c:v>
                </c:pt>
                <c:pt idx="852">
                  <c:v>1950.9999999999354</c:v>
                </c:pt>
                <c:pt idx="853">
                  <c:v>1951.0833333332687</c:v>
                </c:pt>
                <c:pt idx="854">
                  <c:v>1951.1666666666019</c:v>
                </c:pt>
                <c:pt idx="855">
                  <c:v>1951.2499999999352</c:v>
                </c:pt>
                <c:pt idx="856">
                  <c:v>1951.3333333332685</c:v>
                </c:pt>
                <c:pt idx="857">
                  <c:v>1951.4166666666017</c:v>
                </c:pt>
                <c:pt idx="858">
                  <c:v>1951.499999999935</c:v>
                </c:pt>
                <c:pt idx="859">
                  <c:v>1951.5833333332682</c:v>
                </c:pt>
                <c:pt idx="860">
                  <c:v>1951.6666666666015</c:v>
                </c:pt>
                <c:pt idx="861">
                  <c:v>1951.7499999999347</c:v>
                </c:pt>
                <c:pt idx="862">
                  <c:v>1951.833333333268</c:v>
                </c:pt>
                <c:pt idx="863">
                  <c:v>1951.9166666666013</c:v>
                </c:pt>
                <c:pt idx="864">
                  <c:v>1951.9999999999345</c:v>
                </c:pt>
                <c:pt idx="865">
                  <c:v>1952.0833333332678</c:v>
                </c:pt>
                <c:pt idx="866">
                  <c:v>1952.166666666601</c:v>
                </c:pt>
                <c:pt idx="867">
                  <c:v>1952.2499999999343</c:v>
                </c:pt>
                <c:pt idx="868">
                  <c:v>1952.3333333332675</c:v>
                </c:pt>
                <c:pt idx="869">
                  <c:v>1952.4166666666008</c:v>
                </c:pt>
                <c:pt idx="870">
                  <c:v>1952.4999999999341</c:v>
                </c:pt>
                <c:pt idx="871">
                  <c:v>1952.5833333332673</c:v>
                </c:pt>
                <c:pt idx="872">
                  <c:v>1952.6666666666006</c:v>
                </c:pt>
                <c:pt idx="873">
                  <c:v>1952.7499999999338</c:v>
                </c:pt>
                <c:pt idx="874">
                  <c:v>1952.8333333332671</c:v>
                </c:pt>
                <c:pt idx="875">
                  <c:v>1952.9166666666003</c:v>
                </c:pt>
                <c:pt idx="876">
                  <c:v>1952.9999999999336</c:v>
                </c:pt>
                <c:pt idx="877">
                  <c:v>1953.0833333332669</c:v>
                </c:pt>
                <c:pt idx="878">
                  <c:v>1953.1666666666001</c:v>
                </c:pt>
                <c:pt idx="879">
                  <c:v>1953.2499999999334</c:v>
                </c:pt>
                <c:pt idx="880">
                  <c:v>1953.3333333332666</c:v>
                </c:pt>
                <c:pt idx="881">
                  <c:v>1953.4166666665999</c:v>
                </c:pt>
                <c:pt idx="882">
                  <c:v>1953.4999999999332</c:v>
                </c:pt>
                <c:pt idx="883">
                  <c:v>1953.5833333332664</c:v>
                </c:pt>
                <c:pt idx="884">
                  <c:v>1953.6666666665997</c:v>
                </c:pt>
                <c:pt idx="885">
                  <c:v>1953.7499999999329</c:v>
                </c:pt>
                <c:pt idx="886">
                  <c:v>1953.8333333332662</c:v>
                </c:pt>
                <c:pt idx="887">
                  <c:v>1953.9166666665994</c:v>
                </c:pt>
                <c:pt idx="888">
                  <c:v>1953.9999999999327</c:v>
                </c:pt>
                <c:pt idx="889">
                  <c:v>1954.083333333266</c:v>
                </c:pt>
                <c:pt idx="890">
                  <c:v>1954.1666666665992</c:v>
                </c:pt>
                <c:pt idx="891">
                  <c:v>1954.2499999999325</c:v>
                </c:pt>
                <c:pt idx="892">
                  <c:v>1954.3333333332657</c:v>
                </c:pt>
                <c:pt idx="893">
                  <c:v>1954.416666666599</c:v>
                </c:pt>
                <c:pt idx="894">
                  <c:v>1954.4999999999322</c:v>
                </c:pt>
                <c:pt idx="895">
                  <c:v>1954.5833333332655</c:v>
                </c:pt>
                <c:pt idx="896">
                  <c:v>1954.6666666665988</c:v>
                </c:pt>
                <c:pt idx="897">
                  <c:v>1954.749999999932</c:v>
                </c:pt>
                <c:pt idx="898">
                  <c:v>1954.8333333332653</c:v>
                </c:pt>
                <c:pt idx="899">
                  <c:v>1954.9166666665985</c:v>
                </c:pt>
                <c:pt idx="900">
                  <c:v>1954.9999999999318</c:v>
                </c:pt>
                <c:pt idx="901">
                  <c:v>1955.083333333265</c:v>
                </c:pt>
                <c:pt idx="902">
                  <c:v>1955.1666666665983</c:v>
                </c:pt>
                <c:pt idx="903">
                  <c:v>1955.2499999999316</c:v>
                </c:pt>
                <c:pt idx="904">
                  <c:v>1955.3333333332648</c:v>
                </c:pt>
                <c:pt idx="905">
                  <c:v>1955.4166666665981</c:v>
                </c:pt>
                <c:pt idx="906">
                  <c:v>1955.4999999999313</c:v>
                </c:pt>
                <c:pt idx="907">
                  <c:v>1955.5833333332646</c:v>
                </c:pt>
                <c:pt idx="908">
                  <c:v>1955.6666666665978</c:v>
                </c:pt>
                <c:pt idx="909">
                  <c:v>1955.7499999999311</c:v>
                </c:pt>
                <c:pt idx="910">
                  <c:v>1955.8333333332644</c:v>
                </c:pt>
                <c:pt idx="911">
                  <c:v>1955.9166666665976</c:v>
                </c:pt>
                <c:pt idx="912">
                  <c:v>1955.9999999999309</c:v>
                </c:pt>
                <c:pt idx="913">
                  <c:v>1956.0833333332641</c:v>
                </c:pt>
                <c:pt idx="914">
                  <c:v>1956.1666666665974</c:v>
                </c:pt>
                <c:pt idx="915">
                  <c:v>1956.2499999999307</c:v>
                </c:pt>
                <c:pt idx="916">
                  <c:v>1956.3333333332639</c:v>
                </c:pt>
                <c:pt idx="917">
                  <c:v>1956.4166666665972</c:v>
                </c:pt>
                <c:pt idx="918">
                  <c:v>1956.4999999999304</c:v>
                </c:pt>
                <c:pt idx="919">
                  <c:v>1956.5833333332637</c:v>
                </c:pt>
                <c:pt idx="920">
                  <c:v>1956.6666666665969</c:v>
                </c:pt>
                <c:pt idx="921">
                  <c:v>1956.7499999999302</c:v>
                </c:pt>
                <c:pt idx="922">
                  <c:v>1956.8333333332635</c:v>
                </c:pt>
                <c:pt idx="923">
                  <c:v>1956.9166666665967</c:v>
                </c:pt>
                <c:pt idx="924">
                  <c:v>1956.99999999993</c:v>
                </c:pt>
                <c:pt idx="925">
                  <c:v>1957.0833333332632</c:v>
                </c:pt>
                <c:pt idx="926">
                  <c:v>1957.1666666665965</c:v>
                </c:pt>
                <c:pt idx="927">
                  <c:v>1957.2499999999297</c:v>
                </c:pt>
                <c:pt idx="928">
                  <c:v>1957.333333333263</c:v>
                </c:pt>
                <c:pt idx="929">
                  <c:v>1957.4166666665963</c:v>
                </c:pt>
                <c:pt idx="930">
                  <c:v>1957.4999999999295</c:v>
                </c:pt>
                <c:pt idx="931">
                  <c:v>1957.5833333332628</c:v>
                </c:pt>
                <c:pt idx="932">
                  <c:v>1957.666666666596</c:v>
                </c:pt>
                <c:pt idx="933">
                  <c:v>1957.7499999999293</c:v>
                </c:pt>
                <c:pt idx="934">
                  <c:v>1957.8333333332625</c:v>
                </c:pt>
                <c:pt idx="935">
                  <c:v>1957.9166666665958</c:v>
                </c:pt>
                <c:pt idx="936">
                  <c:v>1957.9999999999291</c:v>
                </c:pt>
                <c:pt idx="937">
                  <c:v>1958.0833333332623</c:v>
                </c:pt>
                <c:pt idx="938">
                  <c:v>1958.1666666665956</c:v>
                </c:pt>
                <c:pt idx="939">
                  <c:v>1958.2499999999288</c:v>
                </c:pt>
                <c:pt idx="940">
                  <c:v>1958.3333333332621</c:v>
                </c:pt>
                <c:pt idx="941">
                  <c:v>1958.4166666665953</c:v>
                </c:pt>
                <c:pt idx="942">
                  <c:v>1958.4999999999286</c:v>
                </c:pt>
                <c:pt idx="943">
                  <c:v>1958.5833333332619</c:v>
                </c:pt>
                <c:pt idx="944">
                  <c:v>1958.6666666665951</c:v>
                </c:pt>
                <c:pt idx="945">
                  <c:v>1958.7499999999284</c:v>
                </c:pt>
                <c:pt idx="946">
                  <c:v>1958.8333333332616</c:v>
                </c:pt>
                <c:pt idx="947">
                  <c:v>1958.9166666665949</c:v>
                </c:pt>
                <c:pt idx="948">
                  <c:v>1958.9999999999281</c:v>
                </c:pt>
                <c:pt idx="949">
                  <c:v>1959.0833333332614</c:v>
                </c:pt>
                <c:pt idx="950">
                  <c:v>1959.1666666665947</c:v>
                </c:pt>
                <c:pt idx="951">
                  <c:v>1959.2499999999279</c:v>
                </c:pt>
                <c:pt idx="952">
                  <c:v>1959.3333333332612</c:v>
                </c:pt>
                <c:pt idx="953">
                  <c:v>1959.4166666665944</c:v>
                </c:pt>
                <c:pt idx="954">
                  <c:v>1959.4999999999277</c:v>
                </c:pt>
                <c:pt idx="955">
                  <c:v>1959.583333333261</c:v>
                </c:pt>
                <c:pt idx="956">
                  <c:v>1959.6666666665942</c:v>
                </c:pt>
                <c:pt idx="957">
                  <c:v>1959.7499999999275</c:v>
                </c:pt>
                <c:pt idx="958">
                  <c:v>1959.8333333332607</c:v>
                </c:pt>
                <c:pt idx="959">
                  <c:v>1959.916666666594</c:v>
                </c:pt>
                <c:pt idx="960">
                  <c:v>1959.9999999999272</c:v>
                </c:pt>
                <c:pt idx="961">
                  <c:v>1960.0833333332605</c:v>
                </c:pt>
                <c:pt idx="962">
                  <c:v>1960.1666666665938</c:v>
                </c:pt>
                <c:pt idx="963">
                  <c:v>1960.249999999927</c:v>
                </c:pt>
                <c:pt idx="964">
                  <c:v>1960.3333333332603</c:v>
                </c:pt>
                <c:pt idx="965">
                  <c:v>1960.4166666665935</c:v>
                </c:pt>
                <c:pt idx="966">
                  <c:v>1960.4999999999268</c:v>
                </c:pt>
                <c:pt idx="967">
                  <c:v>1960.58333333326</c:v>
                </c:pt>
                <c:pt idx="968">
                  <c:v>1960.6666666665933</c:v>
                </c:pt>
                <c:pt idx="969">
                  <c:v>1960.7499999999266</c:v>
                </c:pt>
                <c:pt idx="970">
                  <c:v>1960.8333333332598</c:v>
                </c:pt>
                <c:pt idx="971">
                  <c:v>1960.9166666665931</c:v>
                </c:pt>
                <c:pt idx="972">
                  <c:v>1960.9999999999263</c:v>
                </c:pt>
                <c:pt idx="973">
                  <c:v>1961.0833333332596</c:v>
                </c:pt>
                <c:pt idx="974">
                  <c:v>1961.1666666665928</c:v>
                </c:pt>
                <c:pt idx="975">
                  <c:v>1961.2499999999261</c:v>
                </c:pt>
                <c:pt idx="976">
                  <c:v>1961.3333333332594</c:v>
                </c:pt>
                <c:pt idx="977">
                  <c:v>1961.4166666665926</c:v>
                </c:pt>
                <c:pt idx="978">
                  <c:v>1961.4999999999259</c:v>
                </c:pt>
                <c:pt idx="979">
                  <c:v>1961.5833333332591</c:v>
                </c:pt>
                <c:pt idx="980">
                  <c:v>1961.6666666665924</c:v>
                </c:pt>
                <c:pt idx="981">
                  <c:v>1961.7499999999256</c:v>
                </c:pt>
                <c:pt idx="982">
                  <c:v>1961.8333333332589</c:v>
                </c:pt>
                <c:pt idx="983">
                  <c:v>1961.9166666665922</c:v>
                </c:pt>
                <c:pt idx="984">
                  <c:v>1961.9999999999254</c:v>
                </c:pt>
                <c:pt idx="985">
                  <c:v>1962.0833333332587</c:v>
                </c:pt>
                <c:pt idx="986">
                  <c:v>1962.1666666665919</c:v>
                </c:pt>
                <c:pt idx="987">
                  <c:v>1962.2499999999252</c:v>
                </c:pt>
                <c:pt idx="988">
                  <c:v>1962.3333333332585</c:v>
                </c:pt>
                <c:pt idx="989">
                  <c:v>1962.4166666665917</c:v>
                </c:pt>
                <c:pt idx="990">
                  <c:v>1962.499999999925</c:v>
                </c:pt>
                <c:pt idx="991">
                  <c:v>1962.5833333332582</c:v>
                </c:pt>
                <c:pt idx="992">
                  <c:v>1962.6666666665915</c:v>
                </c:pt>
                <c:pt idx="993">
                  <c:v>1962.7499999999247</c:v>
                </c:pt>
                <c:pt idx="994">
                  <c:v>1962.833333333258</c:v>
                </c:pt>
                <c:pt idx="995">
                  <c:v>1962.9166666665913</c:v>
                </c:pt>
                <c:pt idx="996">
                  <c:v>1962.9999999999245</c:v>
                </c:pt>
                <c:pt idx="997">
                  <c:v>1963.0833333332578</c:v>
                </c:pt>
                <c:pt idx="998">
                  <c:v>1963.166666666591</c:v>
                </c:pt>
                <c:pt idx="999">
                  <c:v>1963.2499999999243</c:v>
                </c:pt>
                <c:pt idx="1000">
                  <c:v>1963.3333333332575</c:v>
                </c:pt>
                <c:pt idx="1001">
                  <c:v>1963.4166666665908</c:v>
                </c:pt>
                <c:pt idx="1002">
                  <c:v>1963.4999999999241</c:v>
                </c:pt>
                <c:pt idx="1003">
                  <c:v>1963.5833333332573</c:v>
                </c:pt>
                <c:pt idx="1004">
                  <c:v>1963.6666666665906</c:v>
                </c:pt>
                <c:pt idx="1005">
                  <c:v>1963.7499999999238</c:v>
                </c:pt>
                <c:pt idx="1006">
                  <c:v>1963.8333333332571</c:v>
                </c:pt>
                <c:pt idx="1007">
                  <c:v>1963.9166666665903</c:v>
                </c:pt>
                <c:pt idx="1008">
                  <c:v>1963.9999999999236</c:v>
                </c:pt>
                <c:pt idx="1009">
                  <c:v>1964.0833333332569</c:v>
                </c:pt>
                <c:pt idx="1010">
                  <c:v>1964.1666666665901</c:v>
                </c:pt>
                <c:pt idx="1011">
                  <c:v>1964.2499999999234</c:v>
                </c:pt>
                <c:pt idx="1012">
                  <c:v>1964.3333333332566</c:v>
                </c:pt>
                <c:pt idx="1013">
                  <c:v>1964.4166666665899</c:v>
                </c:pt>
                <c:pt idx="1014">
                  <c:v>1964.4999999999231</c:v>
                </c:pt>
                <c:pt idx="1015">
                  <c:v>1964.5833333332564</c:v>
                </c:pt>
                <c:pt idx="1016">
                  <c:v>1964.6666666665897</c:v>
                </c:pt>
                <c:pt idx="1017">
                  <c:v>1964.7499999999229</c:v>
                </c:pt>
                <c:pt idx="1018">
                  <c:v>1964.8333333332562</c:v>
                </c:pt>
                <c:pt idx="1019">
                  <c:v>1964.9166666665894</c:v>
                </c:pt>
                <c:pt idx="1020">
                  <c:v>1964.9999999999227</c:v>
                </c:pt>
                <c:pt idx="1021">
                  <c:v>1965.083333333256</c:v>
                </c:pt>
                <c:pt idx="1022">
                  <c:v>1965.1666666665892</c:v>
                </c:pt>
                <c:pt idx="1023">
                  <c:v>1965.2499999999225</c:v>
                </c:pt>
                <c:pt idx="1024">
                  <c:v>1965.3333333332557</c:v>
                </c:pt>
                <c:pt idx="1025">
                  <c:v>1965.416666666589</c:v>
                </c:pt>
                <c:pt idx="1026">
                  <c:v>1965.4999999999222</c:v>
                </c:pt>
                <c:pt idx="1027">
                  <c:v>1965.5833333332555</c:v>
                </c:pt>
                <c:pt idx="1028">
                  <c:v>1965.6666666665888</c:v>
                </c:pt>
                <c:pt idx="1029">
                  <c:v>1965.749999999922</c:v>
                </c:pt>
                <c:pt idx="1030">
                  <c:v>1965.8333333332553</c:v>
                </c:pt>
                <c:pt idx="1031">
                  <c:v>1965.9166666665885</c:v>
                </c:pt>
                <c:pt idx="1032">
                  <c:v>1965.9999999999218</c:v>
                </c:pt>
                <c:pt idx="1033">
                  <c:v>1966.083333333255</c:v>
                </c:pt>
                <c:pt idx="1034">
                  <c:v>1966.1666666665883</c:v>
                </c:pt>
                <c:pt idx="1035">
                  <c:v>1966.2499999999216</c:v>
                </c:pt>
                <c:pt idx="1036">
                  <c:v>1966.3333333332548</c:v>
                </c:pt>
                <c:pt idx="1037">
                  <c:v>1966.4166666665881</c:v>
                </c:pt>
                <c:pt idx="1038">
                  <c:v>1966.4999999999213</c:v>
                </c:pt>
                <c:pt idx="1039">
                  <c:v>1966.5833333332546</c:v>
                </c:pt>
                <c:pt idx="1040">
                  <c:v>1966.6666666665878</c:v>
                </c:pt>
                <c:pt idx="1041">
                  <c:v>1966.7499999999211</c:v>
                </c:pt>
                <c:pt idx="1042">
                  <c:v>1966.8333333332544</c:v>
                </c:pt>
                <c:pt idx="1043">
                  <c:v>1966.9166666665876</c:v>
                </c:pt>
                <c:pt idx="1044">
                  <c:v>1966.9999999999209</c:v>
                </c:pt>
                <c:pt idx="1045">
                  <c:v>1967.0833333332541</c:v>
                </c:pt>
                <c:pt idx="1046">
                  <c:v>1967.1666666665874</c:v>
                </c:pt>
                <c:pt idx="1047">
                  <c:v>1967.2499999999206</c:v>
                </c:pt>
                <c:pt idx="1048">
                  <c:v>1967.3333333332539</c:v>
                </c:pt>
                <c:pt idx="1049">
                  <c:v>1967.4166666665872</c:v>
                </c:pt>
                <c:pt idx="1050">
                  <c:v>1967.4999999999204</c:v>
                </c:pt>
                <c:pt idx="1051">
                  <c:v>1967.5833333332537</c:v>
                </c:pt>
                <c:pt idx="1052">
                  <c:v>1967.6666666665869</c:v>
                </c:pt>
                <c:pt idx="1053">
                  <c:v>1967.7499999999202</c:v>
                </c:pt>
                <c:pt idx="1054">
                  <c:v>1967.8333333332534</c:v>
                </c:pt>
                <c:pt idx="1055">
                  <c:v>1967.9166666665867</c:v>
                </c:pt>
                <c:pt idx="1056">
                  <c:v>1967.99999999992</c:v>
                </c:pt>
                <c:pt idx="1057">
                  <c:v>1968.0833333332532</c:v>
                </c:pt>
                <c:pt idx="1058">
                  <c:v>1968.1666666665865</c:v>
                </c:pt>
                <c:pt idx="1059">
                  <c:v>1968.2499999999197</c:v>
                </c:pt>
                <c:pt idx="1060">
                  <c:v>1968.333333333253</c:v>
                </c:pt>
                <c:pt idx="1061">
                  <c:v>1968.4166666665863</c:v>
                </c:pt>
                <c:pt idx="1062">
                  <c:v>1968.4999999999195</c:v>
                </c:pt>
                <c:pt idx="1063">
                  <c:v>1968.5833333332528</c:v>
                </c:pt>
                <c:pt idx="1064">
                  <c:v>1968.666666666586</c:v>
                </c:pt>
                <c:pt idx="1065">
                  <c:v>1968.7499999999193</c:v>
                </c:pt>
                <c:pt idx="1066">
                  <c:v>1968.8333333332525</c:v>
                </c:pt>
                <c:pt idx="1067">
                  <c:v>1968.9166666665858</c:v>
                </c:pt>
                <c:pt idx="1068">
                  <c:v>1968.9999999999191</c:v>
                </c:pt>
                <c:pt idx="1069">
                  <c:v>1969.0833333332523</c:v>
                </c:pt>
                <c:pt idx="1070">
                  <c:v>1969.1666666665856</c:v>
                </c:pt>
                <c:pt idx="1071">
                  <c:v>1969.2499999999188</c:v>
                </c:pt>
                <c:pt idx="1072">
                  <c:v>1969.3333333332521</c:v>
                </c:pt>
                <c:pt idx="1073">
                  <c:v>1969.4166666665853</c:v>
                </c:pt>
                <c:pt idx="1074">
                  <c:v>1969.4999999999186</c:v>
                </c:pt>
                <c:pt idx="1075">
                  <c:v>1969.5833333332519</c:v>
                </c:pt>
                <c:pt idx="1076">
                  <c:v>1969.6666666665851</c:v>
                </c:pt>
                <c:pt idx="1077">
                  <c:v>1969.7499999999184</c:v>
                </c:pt>
                <c:pt idx="1078">
                  <c:v>1969.8333333332516</c:v>
                </c:pt>
                <c:pt idx="1079">
                  <c:v>1969.9166666665849</c:v>
                </c:pt>
                <c:pt idx="1080">
                  <c:v>1969.9999999999181</c:v>
                </c:pt>
                <c:pt idx="1081">
                  <c:v>1970.0833333332514</c:v>
                </c:pt>
                <c:pt idx="1082">
                  <c:v>1970.1666666665847</c:v>
                </c:pt>
                <c:pt idx="1083">
                  <c:v>1970.2499999999179</c:v>
                </c:pt>
                <c:pt idx="1084">
                  <c:v>1970.3333333332512</c:v>
                </c:pt>
                <c:pt idx="1085">
                  <c:v>1970.4166666665844</c:v>
                </c:pt>
                <c:pt idx="1086">
                  <c:v>1970.4999999999177</c:v>
                </c:pt>
                <c:pt idx="1087">
                  <c:v>1970.5833333332509</c:v>
                </c:pt>
                <c:pt idx="1088">
                  <c:v>1970.6666666665842</c:v>
                </c:pt>
                <c:pt idx="1089">
                  <c:v>1970.7499999999175</c:v>
                </c:pt>
                <c:pt idx="1090">
                  <c:v>1970.8333333332507</c:v>
                </c:pt>
                <c:pt idx="1091">
                  <c:v>1970.916666666584</c:v>
                </c:pt>
                <c:pt idx="1092">
                  <c:v>1970.9999999999172</c:v>
                </c:pt>
                <c:pt idx="1093">
                  <c:v>1971.0833333332505</c:v>
                </c:pt>
                <c:pt idx="1094">
                  <c:v>1971.1666666665838</c:v>
                </c:pt>
                <c:pt idx="1095">
                  <c:v>1971.249999999917</c:v>
                </c:pt>
                <c:pt idx="1096">
                  <c:v>1971.3333333332503</c:v>
                </c:pt>
                <c:pt idx="1097">
                  <c:v>1971.4166666665835</c:v>
                </c:pt>
                <c:pt idx="1098">
                  <c:v>1971.4999999999168</c:v>
                </c:pt>
                <c:pt idx="1099">
                  <c:v>1971.58333333325</c:v>
                </c:pt>
                <c:pt idx="1100">
                  <c:v>1971.6666666665833</c:v>
                </c:pt>
                <c:pt idx="1101">
                  <c:v>1971.7499999999166</c:v>
                </c:pt>
                <c:pt idx="1102">
                  <c:v>1971.8333333332498</c:v>
                </c:pt>
                <c:pt idx="1103">
                  <c:v>1971.9166666665831</c:v>
                </c:pt>
                <c:pt idx="1104">
                  <c:v>1971.9999999999163</c:v>
                </c:pt>
                <c:pt idx="1105">
                  <c:v>1972.0833333332496</c:v>
                </c:pt>
                <c:pt idx="1106">
                  <c:v>1972.1666666665828</c:v>
                </c:pt>
                <c:pt idx="1107">
                  <c:v>1972.2499999999161</c:v>
                </c:pt>
                <c:pt idx="1108">
                  <c:v>1972.3333333332494</c:v>
                </c:pt>
                <c:pt idx="1109">
                  <c:v>1972.4166666665826</c:v>
                </c:pt>
                <c:pt idx="1110">
                  <c:v>1972.4999999999159</c:v>
                </c:pt>
                <c:pt idx="1111">
                  <c:v>1972.5833333332491</c:v>
                </c:pt>
                <c:pt idx="1112">
                  <c:v>1972.6666666665824</c:v>
                </c:pt>
                <c:pt idx="1113">
                  <c:v>1972.7499999999156</c:v>
                </c:pt>
                <c:pt idx="1114">
                  <c:v>1972.8333333332489</c:v>
                </c:pt>
                <c:pt idx="1115">
                  <c:v>1972.9166666665822</c:v>
                </c:pt>
                <c:pt idx="1116">
                  <c:v>1972.9999999999154</c:v>
                </c:pt>
                <c:pt idx="1117">
                  <c:v>1973.0833333332487</c:v>
                </c:pt>
                <c:pt idx="1118">
                  <c:v>1973.1666666665819</c:v>
                </c:pt>
                <c:pt idx="1119">
                  <c:v>1973.2499999999152</c:v>
                </c:pt>
                <c:pt idx="1120">
                  <c:v>1973.3333333332484</c:v>
                </c:pt>
                <c:pt idx="1121">
                  <c:v>1973.4166666665817</c:v>
                </c:pt>
                <c:pt idx="1122">
                  <c:v>1973.499999999915</c:v>
                </c:pt>
                <c:pt idx="1123">
                  <c:v>1973.5833333332482</c:v>
                </c:pt>
                <c:pt idx="1124">
                  <c:v>1973.6666666665815</c:v>
                </c:pt>
                <c:pt idx="1125">
                  <c:v>1973.7499999999147</c:v>
                </c:pt>
                <c:pt idx="1126">
                  <c:v>1973.833333333248</c:v>
                </c:pt>
                <c:pt idx="1127">
                  <c:v>1973.9166666665812</c:v>
                </c:pt>
                <c:pt idx="1128">
                  <c:v>1973.9999999999145</c:v>
                </c:pt>
                <c:pt idx="1129">
                  <c:v>1974.0833333332478</c:v>
                </c:pt>
                <c:pt idx="1130">
                  <c:v>1974.166666666581</c:v>
                </c:pt>
                <c:pt idx="1131">
                  <c:v>1974.2499999999143</c:v>
                </c:pt>
                <c:pt idx="1132">
                  <c:v>1974.3333333332475</c:v>
                </c:pt>
                <c:pt idx="1133">
                  <c:v>1974.4166666665808</c:v>
                </c:pt>
                <c:pt idx="1134">
                  <c:v>1974.4999999999141</c:v>
                </c:pt>
                <c:pt idx="1135">
                  <c:v>1974.5833333332473</c:v>
                </c:pt>
                <c:pt idx="1136">
                  <c:v>1974.6666666665806</c:v>
                </c:pt>
                <c:pt idx="1137">
                  <c:v>1974.7499999999138</c:v>
                </c:pt>
                <c:pt idx="1138">
                  <c:v>1974.8333333332471</c:v>
                </c:pt>
                <c:pt idx="1139">
                  <c:v>1974.9166666665803</c:v>
                </c:pt>
                <c:pt idx="1140">
                  <c:v>1974.9999999999136</c:v>
                </c:pt>
                <c:pt idx="1141">
                  <c:v>1975.0833333332469</c:v>
                </c:pt>
                <c:pt idx="1142">
                  <c:v>1975.1666666665801</c:v>
                </c:pt>
                <c:pt idx="1143">
                  <c:v>1975.2499999999134</c:v>
                </c:pt>
                <c:pt idx="1144">
                  <c:v>1975.3333333332466</c:v>
                </c:pt>
                <c:pt idx="1145">
                  <c:v>1975.4166666665799</c:v>
                </c:pt>
                <c:pt idx="1146">
                  <c:v>1975.4999999999131</c:v>
                </c:pt>
                <c:pt idx="1147">
                  <c:v>1975.5833333332464</c:v>
                </c:pt>
                <c:pt idx="1148">
                  <c:v>1975.6666666665797</c:v>
                </c:pt>
                <c:pt idx="1149">
                  <c:v>1975.7499999999129</c:v>
                </c:pt>
                <c:pt idx="1150">
                  <c:v>1975.8333333332462</c:v>
                </c:pt>
                <c:pt idx="1151">
                  <c:v>1975.9166666665794</c:v>
                </c:pt>
                <c:pt idx="1152">
                  <c:v>1975.9999999999127</c:v>
                </c:pt>
                <c:pt idx="1153">
                  <c:v>1976.0833333332459</c:v>
                </c:pt>
                <c:pt idx="1154">
                  <c:v>1976.1666666665792</c:v>
                </c:pt>
                <c:pt idx="1155">
                  <c:v>1976.2499999999125</c:v>
                </c:pt>
                <c:pt idx="1156">
                  <c:v>1976.3333333332457</c:v>
                </c:pt>
                <c:pt idx="1157">
                  <c:v>1976.416666666579</c:v>
                </c:pt>
                <c:pt idx="1158">
                  <c:v>1976.4999999999122</c:v>
                </c:pt>
                <c:pt idx="1159">
                  <c:v>1976.5833333332455</c:v>
                </c:pt>
                <c:pt idx="1160">
                  <c:v>1976.6666666665787</c:v>
                </c:pt>
                <c:pt idx="1161">
                  <c:v>1976.749999999912</c:v>
                </c:pt>
                <c:pt idx="1162">
                  <c:v>1976.8333333332453</c:v>
                </c:pt>
                <c:pt idx="1163">
                  <c:v>1976.9166666665785</c:v>
                </c:pt>
                <c:pt idx="1164">
                  <c:v>1976.9999999999118</c:v>
                </c:pt>
                <c:pt idx="1165">
                  <c:v>1977.083333333245</c:v>
                </c:pt>
                <c:pt idx="1166">
                  <c:v>1977.1666666665783</c:v>
                </c:pt>
                <c:pt idx="1167">
                  <c:v>1977.2499999999116</c:v>
                </c:pt>
                <c:pt idx="1168">
                  <c:v>1977.3333333332448</c:v>
                </c:pt>
                <c:pt idx="1169">
                  <c:v>1977.4166666665781</c:v>
                </c:pt>
                <c:pt idx="1170">
                  <c:v>1977.4999999999113</c:v>
                </c:pt>
                <c:pt idx="1171">
                  <c:v>1977.5833333332446</c:v>
                </c:pt>
                <c:pt idx="1172">
                  <c:v>1977.6666666665778</c:v>
                </c:pt>
                <c:pt idx="1173">
                  <c:v>1977.7499999999111</c:v>
                </c:pt>
                <c:pt idx="1174">
                  <c:v>1977.8333333332444</c:v>
                </c:pt>
                <c:pt idx="1175">
                  <c:v>1977.9166666665776</c:v>
                </c:pt>
                <c:pt idx="1176">
                  <c:v>1977.9999999999109</c:v>
                </c:pt>
                <c:pt idx="1177">
                  <c:v>1978.0833333332441</c:v>
                </c:pt>
                <c:pt idx="1178">
                  <c:v>1978.1666666665774</c:v>
                </c:pt>
                <c:pt idx="1179">
                  <c:v>1978.2499999999106</c:v>
                </c:pt>
                <c:pt idx="1180">
                  <c:v>1978.3333333332439</c:v>
                </c:pt>
                <c:pt idx="1181">
                  <c:v>1978.4166666665772</c:v>
                </c:pt>
                <c:pt idx="1182">
                  <c:v>1978.4999999999104</c:v>
                </c:pt>
                <c:pt idx="1183">
                  <c:v>1978.5833333332437</c:v>
                </c:pt>
                <c:pt idx="1184">
                  <c:v>1978.6666666665769</c:v>
                </c:pt>
                <c:pt idx="1185">
                  <c:v>1978.7499999999102</c:v>
                </c:pt>
                <c:pt idx="1186">
                  <c:v>1978.8333333332434</c:v>
                </c:pt>
                <c:pt idx="1187">
                  <c:v>1978.9166666665767</c:v>
                </c:pt>
                <c:pt idx="1188">
                  <c:v>1978.99999999991</c:v>
                </c:pt>
                <c:pt idx="1189">
                  <c:v>1979.0833333332432</c:v>
                </c:pt>
                <c:pt idx="1190">
                  <c:v>1979.1666666665765</c:v>
                </c:pt>
                <c:pt idx="1191">
                  <c:v>1979.2499999999097</c:v>
                </c:pt>
                <c:pt idx="1192">
                  <c:v>1979.333333333243</c:v>
                </c:pt>
                <c:pt idx="1193">
                  <c:v>1979.4166666665762</c:v>
                </c:pt>
                <c:pt idx="1194">
                  <c:v>1979.4999999999095</c:v>
                </c:pt>
                <c:pt idx="1195">
                  <c:v>1979.5833333332428</c:v>
                </c:pt>
                <c:pt idx="1196">
                  <c:v>1979.666666666576</c:v>
                </c:pt>
                <c:pt idx="1197">
                  <c:v>1979.7499999999093</c:v>
                </c:pt>
                <c:pt idx="1198">
                  <c:v>1979.8333333332425</c:v>
                </c:pt>
                <c:pt idx="1199">
                  <c:v>1979.9166666665758</c:v>
                </c:pt>
                <c:pt idx="1200">
                  <c:v>1979.9999999999091</c:v>
                </c:pt>
                <c:pt idx="1201">
                  <c:v>1980.0833333332423</c:v>
                </c:pt>
                <c:pt idx="1202">
                  <c:v>1980.1666666665756</c:v>
                </c:pt>
                <c:pt idx="1203">
                  <c:v>1980.2499999999088</c:v>
                </c:pt>
                <c:pt idx="1204">
                  <c:v>1980.3333333332421</c:v>
                </c:pt>
                <c:pt idx="1205">
                  <c:v>1980.4166666665753</c:v>
                </c:pt>
                <c:pt idx="1206">
                  <c:v>1980.4999999999086</c:v>
                </c:pt>
                <c:pt idx="1207">
                  <c:v>1980.5833333332419</c:v>
                </c:pt>
                <c:pt idx="1208">
                  <c:v>1980.6666666665751</c:v>
                </c:pt>
                <c:pt idx="1209">
                  <c:v>1980.7499999999084</c:v>
                </c:pt>
                <c:pt idx="1210">
                  <c:v>1980.8333333332416</c:v>
                </c:pt>
                <c:pt idx="1211">
                  <c:v>1980.9166666665749</c:v>
                </c:pt>
                <c:pt idx="1212">
                  <c:v>1980.9999999999081</c:v>
                </c:pt>
                <c:pt idx="1213">
                  <c:v>1981.0833333332414</c:v>
                </c:pt>
                <c:pt idx="1214">
                  <c:v>1981.1666666665747</c:v>
                </c:pt>
                <c:pt idx="1215">
                  <c:v>1981.2499999999079</c:v>
                </c:pt>
                <c:pt idx="1216">
                  <c:v>1981.3333333332412</c:v>
                </c:pt>
                <c:pt idx="1217">
                  <c:v>1981.4166666665744</c:v>
                </c:pt>
                <c:pt idx="1218">
                  <c:v>1981.4999999999077</c:v>
                </c:pt>
                <c:pt idx="1219">
                  <c:v>1981.5833333332409</c:v>
                </c:pt>
                <c:pt idx="1220">
                  <c:v>1981.6666666665742</c:v>
                </c:pt>
                <c:pt idx="1221">
                  <c:v>1981.7499999999075</c:v>
                </c:pt>
                <c:pt idx="1222">
                  <c:v>1981.8333333332407</c:v>
                </c:pt>
                <c:pt idx="1223">
                  <c:v>1981.916666666574</c:v>
                </c:pt>
                <c:pt idx="1224">
                  <c:v>1981.9999999999072</c:v>
                </c:pt>
                <c:pt idx="1225">
                  <c:v>1982.0833333332405</c:v>
                </c:pt>
                <c:pt idx="1226">
                  <c:v>1982.1666666665737</c:v>
                </c:pt>
                <c:pt idx="1227">
                  <c:v>1982.249999999907</c:v>
                </c:pt>
                <c:pt idx="1228">
                  <c:v>1982.3333333332403</c:v>
                </c:pt>
                <c:pt idx="1229">
                  <c:v>1982.4166666665735</c:v>
                </c:pt>
                <c:pt idx="1230">
                  <c:v>1982.4999999999068</c:v>
                </c:pt>
                <c:pt idx="1231">
                  <c:v>1982.58333333324</c:v>
                </c:pt>
                <c:pt idx="1232">
                  <c:v>1982.6666666665733</c:v>
                </c:pt>
                <c:pt idx="1233">
                  <c:v>1982.7499999999065</c:v>
                </c:pt>
                <c:pt idx="1234">
                  <c:v>1982.8333333332398</c:v>
                </c:pt>
                <c:pt idx="1235">
                  <c:v>1982.9166666665731</c:v>
                </c:pt>
                <c:pt idx="1236">
                  <c:v>1982.9999999999063</c:v>
                </c:pt>
                <c:pt idx="1237">
                  <c:v>1983.0833333332396</c:v>
                </c:pt>
                <c:pt idx="1238">
                  <c:v>1983.1666666665728</c:v>
                </c:pt>
                <c:pt idx="1239">
                  <c:v>1983.2499999999061</c:v>
                </c:pt>
                <c:pt idx="1240">
                  <c:v>1983.3333333332394</c:v>
                </c:pt>
                <c:pt idx="1241">
                  <c:v>1983.4166666665726</c:v>
                </c:pt>
                <c:pt idx="1242">
                  <c:v>1983.4999999999059</c:v>
                </c:pt>
                <c:pt idx="1243">
                  <c:v>1983.5833333332391</c:v>
                </c:pt>
                <c:pt idx="1244">
                  <c:v>1983.6666666665724</c:v>
                </c:pt>
                <c:pt idx="1245">
                  <c:v>1983.7499999999056</c:v>
                </c:pt>
                <c:pt idx="1246">
                  <c:v>1983.8333333332389</c:v>
                </c:pt>
                <c:pt idx="1247">
                  <c:v>1983.9166666665722</c:v>
                </c:pt>
                <c:pt idx="1248">
                  <c:v>1983.9999999999054</c:v>
                </c:pt>
                <c:pt idx="1249">
                  <c:v>1984.0833333332387</c:v>
                </c:pt>
                <c:pt idx="1250">
                  <c:v>1984.1666666665719</c:v>
                </c:pt>
                <c:pt idx="1251">
                  <c:v>1984.2499999999052</c:v>
                </c:pt>
                <c:pt idx="1252">
                  <c:v>1984.3333333332384</c:v>
                </c:pt>
                <c:pt idx="1253">
                  <c:v>1984.4166666665717</c:v>
                </c:pt>
                <c:pt idx="1254">
                  <c:v>1984.499999999905</c:v>
                </c:pt>
                <c:pt idx="1255">
                  <c:v>1984.5833333332382</c:v>
                </c:pt>
                <c:pt idx="1256">
                  <c:v>1984.6666666665715</c:v>
                </c:pt>
                <c:pt idx="1257">
                  <c:v>1984.7499999999047</c:v>
                </c:pt>
                <c:pt idx="1258">
                  <c:v>1984.833333333238</c:v>
                </c:pt>
                <c:pt idx="1259">
                  <c:v>1984.9166666665712</c:v>
                </c:pt>
                <c:pt idx="1260">
                  <c:v>1984.9999999999045</c:v>
                </c:pt>
                <c:pt idx="1261">
                  <c:v>1985.0833333332378</c:v>
                </c:pt>
                <c:pt idx="1262">
                  <c:v>1985.166666666571</c:v>
                </c:pt>
                <c:pt idx="1263">
                  <c:v>1985.2499999999043</c:v>
                </c:pt>
                <c:pt idx="1264">
                  <c:v>1985.3333333332375</c:v>
                </c:pt>
                <c:pt idx="1265">
                  <c:v>1985.4166666665708</c:v>
                </c:pt>
                <c:pt idx="1266">
                  <c:v>1985.499999999904</c:v>
                </c:pt>
                <c:pt idx="1267">
                  <c:v>1985.5833333332373</c:v>
                </c:pt>
                <c:pt idx="1268">
                  <c:v>1985.6666666665706</c:v>
                </c:pt>
                <c:pt idx="1269">
                  <c:v>1985.7499999999038</c:v>
                </c:pt>
                <c:pt idx="1270">
                  <c:v>1985.8333333332371</c:v>
                </c:pt>
                <c:pt idx="1271">
                  <c:v>1985.9166666665703</c:v>
                </c:pt>
                <c:pt idx="1272">
                  <c:v>1985.9999999999036</c:v>
                </c:pt>
                <c:pt idx="1273">
                  <c:v>1986.0833333332369</c:v>
                </c:pt>
                <c:pt idx="1274">
                  <c:v>1986.1666666665701</c:v>
                </c:pt>
                <c:pt idx="1275">
                  <c:v>1986.2499999999034</c:v>
                </c:pt>
                <c:pt idx="1276">
                  <c:v>1986.3333333332366</c:v>
                </c:pt>
                <c:pt idx="1277">
                  <c:v>1986.4166666665699</c:v>
                </c:pt>
                <c:pt idx="1278">
                  <c:v>1986.4999999999031</c:v>
                </c:pt>
                <c:pt idx="1279">
                  <c:v>1986.5833333332364</c:v>
                </c:pt>
                <c:pt idx="1280">
                  <c:v>1986.6666666665697</c:v>
                </c:pt>
                <c:pt idx="1281">
                  <c:v>1986.7499999999029</c:v>
                </c:pt>
                <c:pt idx="1282">
                  <c:v>1986.8333333332362</c:v>
                </c:pt>
                <c:pt idx="1283">
                  <c:v>1986.9166666665694</c:v>
                </c:pt>
                <c:pt idx="1284">
                  <c:v>1986.9999999999027</c:v>
                </c:pt>
                <c:pt idx="1285">
                  <c:v>1987.0833333332359</c:v>
                </c:pt>
                <c:pt idx="1286">
                  <c:v>1987.1666666665692</c:v>
                </c:pt>
                <c:pt idx="1287">
                  <c:v>1987.2499999999025</c:v>
                </c:pt>
                <c:pt idx="1288">
                  <c:v>1987.3333333332357</c:v>
                </c:pt>
                <c:pt idx="1289">
                  <c:v>1987.416666666569</c:v>
                </c:pt>
                <c:pt idx="1290">
                  <c:v>1987.4999999999022</c:v>
                </c:pt>
                <c:pt idx="1291">
                  <c:v>1987.5833333332355</c:v>
                </c:pt>
                <c:pt idx="1292">
                  <c:v>1987.6666666665687</c:v>
                </c:pt>
                <c:pt idx="1293">
                  <c:v>1987.749999999902</c:v>
                </c:pt>
                <c:pt idx="1294">
                  <c:v>1987.8333333332353</c:v>
                </c:pt>
                <c:pt idx="1295">
                  <c:v>1987.9166666665685</c:v>
                </c:pt>
                <c:pt idx="1296">
                  <c:v>1987.9999999999018</c:v>
                </c:pt>
                <c:pt idx="1297">
                  <c:v>1988.083333333235</c:v>
                </c:pt>
                <c:pt idx="1298">
                  <c:v>1988.1666666665683</c:v>
                </c:pt>
                <c:pt idx="1299">
                  <c:v>1988.2499999999015</c:v>
                </c:pt>
                <c:pt idx="1300">
                  <c:v>1988.3333333332348</c:v>
                </c:pt>
                <c:pt idx="1301">
                  <c:v>1988.4166666665681</c:v>
                </c:pt>
                <c:pt idx="1302">
                  <c:v>1988.4999999999013</c:v>
                </c:pt>
                <c:pt idx="1303">
                  <c:v>1988.5833333332346</c:v>
                </c:pt>
                <c:pt idx="1304">
                  <c:v>1988.6666666665678</c:v>
                </c:pt>
                <c:pt idx="1305">
                  <c:v>1988.7499999999011</c:v>
                </c:pt>
                <c:pt idx="1306">
                  <c:v>1988.8333333332343</c:v>
                </c:pt>
                <c:pt idx="1307">
                  <c:v>1988.9166666665676</c:v>
                </c:pt>
                <c:pt idx="1308">
                  <c:v>1988.9999999999009</c:v>
                </c:pt>
                <c:pt idx="1309">
                  <c:v>1989.0833333332341</c:v>
                </c:pt>
                <c:pt idx="1310">
                  <c:v>1989.1666666665674</c:v>
                </c:pt>
                <c:pt idx="1311">
                  <c:v>1989.2499999999006</c:v>
                </c:pt>
                <c:pt idx="1312">
                  <c:v>1989.3333333332339</c:v>
                </c:pt>
                <c:pt idx="1313">
                  <c:v>1989.4166666665672</c:v>
                </c:pt>
                <c:pt idx="1314">
                  <c:v>1989.4999999999004</c:v>
                </c:pt>
                <c:pt idx="1315">
                  <c:v>1989.5833333332337</c:v>
                </c:pt>
                <c:pt idx="1316">
                  <c:v>1989.6666666665669</c:v>
                </c:pt>
                <c:pt idx="1317">
                  <c:v>1989.7499999999002</c:v>
                </c:pt>
                <c:pt idx="1318">
                  <c:v>1989.8333333332334</c:v>
                </c:pt>
                <c:pt idx="1319">
                  <c:v>1989.9166666665667</c:v>
                </c:pt>
                <c:pt idx="1320">
                  <c:v>1989.9999999999</c:v>
                </c:pt>
                <c:pt idx="1321">
                  <c:v>1990.0833333332332</c:v>
                </c:pt>
                <c:pt idx="1322">
                  <c:v>1990.1666666665665</c:v>
                </c:pt>
                <c:pt idx="1323">
                  <c:v>1990.2499999998997</c:v>
                </c:pt>
                <c:pt idx="1324">
                  <c:v>1990.333333333233</c:v>
                </c:pt>
                <c:pt idx="1325">
                  <c:v>1990.4166666665662</c:v>
                </c:pt>
                <c:pt idx="1326">
                  <c:v>1990.4999999998995</c:v>
                </c:pt>
                <c:pt idx="1327">
                  <c:v>1990.5833333332328</c:v>
                </c:pt>
                <c:pt idx="1328">
                  <c:v>1990.666666666566</c:v>
                </c:pt>
                <c:pt idx="1329">
                  <c:v>1990.7499999998993</c:v>
                </c:pt>
                <c:pt idx="1330">
                  <c:v>1990.8333333332325</c:v>
                </c:pt>
                <c:pt idx="1331">
                  <c:v>1990.9166666665658</c:v>
                </c:pt>
                <c:pt idx="1332">
                  <c:v>1990.999999999899</c:v>
                </c:pt>
                <c:pt idx="1333">
                  <c:v>1991.0833333332323</c:v>
                </c:pt>
                <c:pt idx="1334">
                  <c:v>1991.1666666665656</c:v>
                </c:pt>
                <c:pt idx="1335">
                  <c:v>1991.2499999998988</c:v>
                </c:pt>
                <c:pt idx="1336">
                  <c:v>1991.3333333332321</c:v>
                </c:pt>
                <c:pt idx="1337">
                  <c:v>1991.4166666665653</c:v>
                </c:pt>
                <c:pt idx="1338">
                  <c:v>1991.4999999998986</c:v>
                </c:pt>
                <c:pt idx="1339">
                  <c:v>1991.5833333332318</c:v>
                </c:pt>
                <c:pt idx="1340">
                  <c:v>1991.6666666665651</c:v>
                </c:pt>
                <c:pt idx="1341">
                  <c:v>1991.7499999998984</c:v>
                </c:pt>
                <c:pt idx="1342">
                  <c:v>1991.8333333332316</c:v>
                </c:pt>
                <c:pt idx="1343">
                  <c:v>1991.9166666665649</c:v>
                </c:pt>
                <c:pt idx="1344">
                  <c:v>1991.9999999998981</c:v>
                </c:pt>
                <c:pt idx="1345">
                  <c:v>1992.0833333332314</c:v>
                </c:pt>
                <c:pt idx="1346">
                  <c:v>1992.1666666665647</c:v>
                </c:pt>
                <c:pt idx="1347">
                  <c:v>1992.2499999998979</c:v>
                </c:pt>
                <c:pt idx="1348">
                  <c:v>1992.3333333332312</c:v>
                </c:pt>
                <c:pt idx="1349">
                  <c:v>1992.4166666665644</c:v>
                </c:pt>
                <c:pt idx="1350">
                  <c:v>1992.4999999998977</c:v>
                </c:pt>
                <c:pt idx="1351">
                  <c:v>1992.5833333332309</c:v>
                </c:pt>
                <c:pt idx="1352">
                  <c:v>1992.6666666665642</c:v>
                </c:pt>
                <c:pt idx="1353">
                  <c:v>1992.7499999998975</c:v>
                </c:pt>
                <c:pt idx="1354">
                  <c:v>1992.8333333332307</c:v>
                </c:pt>
                <c:pt idx="1355">
                  <c:v>1992.916666666564</c:v>
                </c:pt>
                <c:pt idx="1356">
                  <c:v>1992.9999999998972</c:v>
                </c:pt>
                <c:pt idx="1357">
                  <c:v>1993.0833333332305</c:v>
                </c:pt>
                <c:pt idx="1358">
                  <c:v>1993.1666666665637</c:v>
                </c:pt>
                <c:pt idx="1359">
                  <c:v>1993.249999999897</c:v>
                </c:pt>
                <c:pt idx="1360">
                  <c:v>1993.3333333332303</c:v>
                </c:pt>
                <c:pt idx="1361">
                  <c:v>1993.4166666665635</c:v>
                </c:pt>
                <c:pt idx="1362">
                  <c:v>1993.4999999998968</c:v>
                </c:pt>
                <c:pt idx="1363">
                  <c:v>1993.58333333323</c:v>
                </c:pt>
                <c:pt idx="1364">
                  <c:v>1993.6666666665633</c:v>
                </c:pt>
                <c:pt idx="1365">
                  <c:v>1993.7499999998965</c:v>
                </c:pt>
                <c:pt idx="1366">
                  <c:v>1993.8333333332298</c:v>
                </c:pt>
                <c:pt idx="1367">
                  <c:v>1993.9166666665631</c:v>
                </c:pt>
                <c:pt idx="1368">
                  <c:v>1993.9999999998963</c:v>
                </c:pt>
                <c:pt idx="1369">
                  <c:v>1994.0833333332296</c:v>
                </c:pt>
                <c:pt idx="1370">
                  <c:v>1994.1666666665628</c:v>
                </c:pt>
                <c:pt idx="1371">
                  <c:v>1994.2499999998961</c:v>
                </c:pt>
                <c:pt idx="1372">
                  <c:v>1994.3333333332293</c:v>
                </c:pt>
                <c:pt idx="1373">
                  <c:v>1994.4166666665626</c:v>
                </c:pt>
                <c:pt idx="1374">
                  <c:v>1994.4999999998959</c:v>
                </c:pt>
                <c:pt idx="1375">
                  <c:v>1994.5833333332291</c:v>
                </c:pt>
                <c:pt idx="1376">
                  <c:v>1994.6666666665624</c:v>
                </c:pt>
                <c:pt idx="1377">
                  <c:v>1994.7499999998956</c:v>
                </c:pt>
                <c:pt idx="1378">
                  <c:v>1994.8333333332289</c:v>
                </c:pt>
                <c:pt idx="1379">
                  <c:v>1994.9166666665622</c:v>
                </c:pt>
                <c:pt idx="1380">
                  <c:v>1994.9999999998954</c:v>
                </c:pt>
                <c:pt idx="1381">
                  <c:v>1995.0833333332287</c:v>
                </c:pt>
                <c:pt idx="1382">
                  <c:v>1995.1666666665619</c:v>
                </c:pt>
                <c:pt idx="1383">
                  <c:v>1995.2499999998952</c:v>
                </c:pt>
                <c:pt idx="1384">
                  <c:v>1995.3333333332284</c:v>
                </c:pt>
                <c:pt idx="1385">
                  <c:v>1995.4166666665617</c:v>
                </c:pt>
                <c:pt idx="1386">
                  <c:v>1995.499999999895</c:v>
                </c:pt>
                <c:pt idx="1387">
                  <c:v>1995.5833333332282</c:v>
                </c:pt>
                <c:pt idx="1388">
                  <c:v>1995.6666666665615</c:v>
                </c:pt>
                <c:pt idx="1389">
                  <c:v>1995.7499999998947</c:v>
                </c:pt>
                <c:pt idx="1390">
                  <c:v>1995.833333333228</c:v>
                </c:pt>
                <c:pt idx="1391">
                  <c:v>1995.9166666665612</c:v>
                </c:pt>
                <c:pt idx="1392">
                  <c:v>1995.9999999998945</c:v>
                </c:pt>
                <c:pt idx="1393">
                  <c:v>1996.0833333332278</c:v>
                </c:pt>
                <c:pt idx="1394">
                  <c:v>1996.166666666561</c:v>
                </c:pt>
                <c:pt idx="1395">
                  <c:v>1996.2499999998943</c:v>
                </c:pt>
                <c:pt idx="1396">
                  <c:v>1996.3333333332275</c:v>
                </c:pt>
                <c:pt idx="1397">
                  <c:v>1996.4166666665608</c:v>
                </c:pt>
                <c:pt idx="1398">
                  <c:v>1996.499999999894</c:v>
                </c:pt>
                <c:pt idx="1399">
                  <c:v>1996.5833333332273</c:v>
                </c:pt>
                <c:pt idx="1400">
                  <c:v>1996.6666666665606</c:v>
                </c:pt>
                <c:pt idx="1401">
                  <c:v>1996.7499999998938</c:v>
                </c:pt>
                <c:pt idx="1402">
                  <c:v>1996.8333333332271</c:v>
                </c:pt>
                <c:pt idx="1403">
                  <c:v>1996.9166666665603</c:v>
                </c:pt>
                <c:pt idx="1404">
                  <c:v>1996.9999999998936</c:v>
                </c:pt>
                <c:pt idx="1405">
                  <c:v>1997.0833333332268</c:v>
                </c:pt>
                <c:pt idx="1406">
                  <c:v>1997.1666666665601</c:v>
                </c:pt>
                <c:pt idx="1407">
                  <c:v>1997.2499999998934</c:v>
                </c:pt>
                <c:pt idx="1408">
                  <c:v>1997.3333333332266</c:v>
                </c:pt>
                <c:pt idx="1409">
                  <c:v>1997.4166666665599</c:v>
                </c:pt>
                <c:pt idx="1410">
                  <c:v>1997.4999999998931</c:v>
                </c:pt>
                <c:pt idx="1411">
                  <c:v>1997.5833333332264</c:v>
                </c:pt>
                <c:pt idx="1412">
                  <c:v>1997.6666666665596</c:v>
                </c:pt>
                <c:pt idx="1413">
                  <c:v>1997.7499999998929</c:v>
                </c:pt>
                <c:pt idx="1414">
                  <c:v>1997.8333333332262</c:v>
                </c:pt>
                <c:pt idx="1415">
                  <c:v>1997.9166666665594</c:v>
                </c:pt>
                <c:pt idx="1416">
                  <c:v>1997.9999999998927</c:v>
                </c:pt>
                <c:pt idx="1417">
                  <c:v>1998.0833333332259</c:v>
                </c:pt>
                <c:pt idx="1418">
                  <c:v>1998.1666666665592</c:v>
                </c:pt>
                <c:pt idx="1419">
                  <c:v>1998.2499999998925</c:v>
                </c:pt>
                <c:pt idx="1420">
                  <c:v>1998.3333333332257</c:v>
                </c:pt>
                <c:pt idx="1421">
                  <c:v>1998.416666666559</c:v>
                </c:pt>
                <c:pt idx="1422">
                  <c:v>1998.4999999998922</c:v>
                </c:pt>
                <c:pt idx="1423">
                  <c:v>1998.5833333332255</c:v>
                </c:pt>
                <c:pt idx="1424">
                  <c:v>1998.6666666665587</c:v>
                </c:pt>
                <c:pt idx="1425">
                  <c:v>1998.749999999892</c:v>
                </c:pt>
                <c:pt idx="1426">
                  <c:v>1998.8333333332253</c:v>
                </c:pt>
                <c:pt idx="1427">
                  <c:v>1998.9166666665585</c:v>
                </c:pt>
                <c:pt idx="1428">
                  <c:v>1998.9999999998918</c:v>
                </c:pt>
                <c:pt idx="1429">
                  <c:v>1999.083333333225</c:v>
                </c:pt>
                <c:pt idx="1430">
                  <c:v>1999.1666666665583</c:v>
                </c:pt>
                <c:pt idx="1431">
                  <c:v>1999.2499999998915</c:v>
                </c:pt>
                <c:pt idx="1432">
                  <c:v>1999.3333333332248</c:v>
                </c:pt>
                <c:pt idx="1433">
                  <c:v>1999.4166666665581</c:v>
                </c:pt>
                <c:pt idx="1434">
                  <c:v>1999.4999999998913</c:v>
                </c:pt>
                <c:pt idx="1435">
                  <c:v>1999.5833333332246</c:v>
                </c:pt>
                <c:pt idx="1436">
                  <c:v>1999.6666666665578</c:v>
                </c:pt>
                <c:pt idx="1437">
                  <c:v>1999.7499999998911</c:v>
                </c:pt>
                <c:pt idx="1438">
                  <c:v>1999.8333333332243</c:v>
                </c:pt>
                <c:pt idx="1439">
                  <c:v>1999.9166666665576</c:v>
                </c:pt>
                <c:pt idx="1440">
                  <c:v>1999.9999999998909</c:v>
                </c:pt>
                <c:pt idx="1441">
                  <c:v>2000.0833333332241</c:v>
                </c:pt>
                <c:pt idx="1442">
                  <c:v>2000.1666666665574</c:v>
                </c:pt>
                <c:pt idx="1443">
                  <c:v>2000.2499999998906</c:v>
                </c:pt>
                <c:pt idx="1444">
                  <c:v>2000.3333333332239</c:v>
                </c:pt>
                <c:pt idx="1445">
                  <c:v>2000.4166666665571</c:v>
                </c:pt>
                <c:pt idx="1446">
                  <c:v>2000.4999999998904</c:v>
                </c:pt>
                <c:pt idx="1447">
                  <c:v>2000.5833333332237</c:v>
                </c:pt>
                <c:pt idx="1448">
                  <c:v>2000.6666666665569</c:v>
                </c:pt>
                <c:pt idx="1449">
                  <c:v>2000.7499999998902</c:v>
                </c:pt>
                <c:pt idx="1450">
                  <c:v>2000.8333333332234</c:v>
                </c:pt>
                <c:pt idx="1451">
                  <c:v>2000.9166666665567</c:v>
                </c:pt>
                <c:pt idx="1452">
                  <c:v>2000.99999999989</c:v>
                </c:pt>
                <c:pt idx="1453">
                  <c:v>2001.0833333332232</c:v>
                </c:pt>
                <c:pt idx="1454">
                  <c:v>2001.1666666665565</c:v>
                </c:pt>
                <c:pt idx="1455">
                  <c:v>2001.2499999998897</c:v>
                </c:pt>
                <c:pt idx="1456">
                  <c:v>2001.333333333223</c:v>
                </c:pt>
                <c:pt idx="1457">
                  <c:v>2001.4166666665562</c:v>
                </c:pt>
                <c:pt idx="1458">
                  <c:v>2001.4999999998895</c:v>
                </c:pt>
                <c:pt idx="1459">
                  <c:v>2001.5833333332228</c:v>
                </c:pt>
                <c:pt idx="1460">
                  <c:v>2001.666666666556</c:v>
                </c:pt>
                <c:pt idx="1461">
                  <c:v>2001.7499999998893</c:v>
                </c:pt>
                <c:pt idx="1462">
                  <c:v>2001.8333333332225</c:v>
                </c:pt>
                <c:pt idx="1463">
                  <c:v>2001.9166666665558</c:v>
                </c:pt>
                <c:pt idx="1464">
                  <c:v>2001.999999999889</c:v>
                </c:pt>
                <c:pt idx="1465">
                  <c:v>2002.0833333332223</c:v>
                </c:pt>
                <c:pt idx="1466">
                  <c:v>2002.1666666665556</c:v>
                </c:pt>
                <c:pt idx="1467">
                  <c:v>2002.2499999998888</c:v>
                </c:pt>
                <c:pt idx="1468">
                  <c:v>2002.3333333332221</c:v>
                </c:pt>
                <c:pt idx="1469">
                  <c:v>2002.4166666665553</c:v>
                </c:pt>
                <c:pt idx="1470">
                  <c:v>2002.4999999998886</c:v>
                </c:pt>
                <c:pt idx="1471">
                  <c:v>2002.5833333332218</c:v>
                </c:pt>
                <c:pt idx="1472">
                  <c:v>2002.6666666665551</c:v>
                </c:pt>
                <c:pt idx="1473">
                  <c:v>2002.7499999998884</c:v>
                </c:pt>
                <c:pt idx="1474">
                  <c:v>2002.8333333332216</c:v>
                </c:pt>
                <c:pt idx="1475">
                  <c:v>2002.9166666665549</c:v>
                </c:pt>
                <c:pt idx="1476">
                  <c:v>2002.9999999998881</c:v>
                </c:pt>
                <c:pt idx="1477">
                  <c:v>2003.0833333332214</c:v>
                </c:pt>
                <c:pt idx="1478">
                  <c:v>2003.1666666665546</c:v>
                </c:pt>
                <c:pt idx="1479">
                  <c:v>2003.2499999998879</c:v>
                </c:pt>
                <c:pt idx="1480">
                  <c:v>2003.3333333332212</c:v>
                </c:pt>
                <c:pt idx="1481">
                  <c:v>2003.4166666665544</c:v>
                </c:pt>
                <c:pt idx="1482">
                  <c:v>2003.4999999998877</c:v>
                </c:pt>
                <c:pt idx="1483">
                  <c:v>2003.5833333332209</c:v>
                </c:pt>
                <c:pt idx="1484">
                  <c:v>2003.6666666665542</c:v>
                </c:pt>
                <c:pt idx="1485">
                  <c:v>2003.7499999998875</c:v>
                </c:pt>
                <c:pt idx="1486">
                  <c:v>2003.8333333332207</c:v>
                </c:pt>
                <c:pt idx="1487">
                  <c:v>2003.916666666554</c:v>
                </c:pt>
                <c:pt idx="1488">
                  <c:v>2003.9999999998872</c:v>
                </c:pt>
                <c:pt idx="1489">
                  <c:v>2004.0833333332205</c:v>
                </c:pt>
                <c:pt idx="1490">
                  <c:v>2004.1666666665537</c:v>
                </c:pt>
                <c:pt idx="1491">
                  <c:v>2004.249999999887</c:v>
                </c:pt>
                <c:pt idx="1492">
                  <c:v>2004.3333333332203</c:v>
                </c:pt>
                <c:pt idx="1493">
                  <c:v>2004.4166666665535</c:v>
                </c:pt>
                <c:pt idx="1494">
                  <c:v>2004.4999999998868</c:v>
                </c:pt>
                <c:pt idx="1495">
                  <c:v>2004.58333333322</c:v>
                </c:pt>
                <c:pt idx="1496">
                  <c:v>2004.6666666665533</c:v>
                </c:pt>
                <c:pt idx="1497">
                  <c:v>2004.7499999998865</c:v>
                </c:pt>
                <c:pt idx="1498">
                  <c:v>2004.8333333332198</c:v>
                </c:pt>
                <c:pt idx="1499">
                  <c:v>2004.9166666665531</c:v>
                </c:pt>
                <c:pt idx="1500">
                  <c:v>2004.9999999998863</c:v>
                </c:pt>
                <c:pt idx="1501">
                  <c:v>2005.0833333332196</c:v>
                </c:pt>
                <c:pt idx="1502">
                  <c:v>2005.1666666665528</c:v>
                </c:pt>
                <c:pt idx="1503">
                  <c:v>2005.2499999998861</c:v>
                </c:pt>
                <c:pt idx="1504">
                  <c:v>2005.3333333332193</c:v>
                </c:pt>
                <c:pt idx="1505">
                  <c:v>2005.4166666665526</c:v>
                </c:pt>
                <c:pt idx="1506">
                  <c:v>2005.4999999998859</c:v>
                </c:pt>
                <c:pt idx="1507">
                  <c:v>2005.5833333332191</c:v>
                </c:pt>
                <c:pt idx="1508">
                  <c:v>2005.6666666665524</c:v>
                </c:pt>
                <c:pt idx="1509">
                  <c:v>2005.7499999998856</c:v>
                </c:pt>
                <c:pt idx="1510">
                  <c:v>2005.8333333332189</c:v>
                </c:pt>
                <c:pt idx="1511">
                  <c:v>2005.9166666665521</c:v>
                </c:pt>
                <c:pt idx="1512">
                  <c:v>2005.9999999998854</c:v>
                </c:pt>
                <c:pt idx="1513">
                  <c:v>2006.0833333332187</c:v>
                </c:pt>
                <c:pt idx="1514">
                  <c:v>2006.1666666665519</c:v>
                </c:pt>
                <c:pt idx="1515">
                  <c:v>2006.2499999998852</c:v>
                </c:pt>
                <c:pt idx="1516">
                  <c:v>2006.3333333332184</c:v>
                </c:pt>
                <c:pt idx="1517">
                  <c:v>2006.4166666665517</c:v>
                </c:pt>
                <c:pt idx="1518">
                  <c:v>2006.4999999998849</c:v>
                </c:pt>
                <c:pt idx="1519">
                  <c:v>2006.5833333332182</c:v>
                </c:pt>
                <c:pt idx="1520">
                  <c:v>2006.6666666665515</c:v>
                </c:pt>
                <c:pt idx="1521">
                  <c:v>2006.7499999998847</c:v>
                </c:pt>
                <c:pt idx="1522">
                  <c:v>2006.833333333218</c:v>
                </c:pt>
                <c:pt idx="1523">
                  <c:v>2006.9166666665512</c:v>
                </c:pt>
                <c:pt idx="1524">
                  <c:v>2006.9999999998845</c:v>
                </c:pt>
                <c:pt idx="1525">
                  <c:v>2007.0833333332178</c:v>
                </c:pt>
                <c:pt idx="1526">
                  <c:v>2007.166666666551</c:v>
                </c:pt>
                <c:pt idx="1527">
                  <c:v>2007.2499999998843</c:v>
                </c:pt>
                <c:pt idx="1528">
                  <c:v>2007.3333333332175</c:v>
                </c:pt>
                <c:pt idx="1529">
                  <c:v>2007.4166666665508</c:v>
                </c:pt>
                <c:pt idx="1530">
                  <c:v>2007.499999999884</c:v>
                </c:pt>
                <c:pt idx="1531">
                  <c:v>2007.5833333332173</c:v>
                </c:pt>
                <c:pt idx="1532">
                  <c:v>2007.6666666665506</c:v>
                </c:pt>
                <c:pt idx="1533">
                  <c:v>2007.7499999998838</c:v>
                </c:pt>
                <c:pt idx="1534">
                  <c:v>2007.8333333332171</c:v>
                </c:pt>
                <c:pt idx="1535">
                  <c:v>2007.9166666665503</c:v>
                </c:pt>
                <c:pt idx="1536">
                  <c:v>2007.9999999998836</c:v>
                </c:pt>
                <c:pt idx="1537">
                  <c:v>2008.0833333332168</c:v>
                </c:pt>
                <c:pt idx="1538">
                  <c:v>2008.1666666665501</c:v>
                </c:pt>
                <c:pt idx="1539">
                  <c:v>2008.2499999998834</c:v>
                </c:pt>
                <c:pt idx="1540">
                  <c:v>2008.3333333332166</c:v>
                </c:pt>
                <c:pt idx="1541">
                  <c:v>2008.4166666665499</c:v>
                </c:pt>
                <c:pt idx="1542">
                  <c:v>2008.4999999998831</c:v>
                </c:pt>
                <c:pt idx="1543">
                  <c:v>2008.5833333332164</c:v>
                </c:pt>
                <c:pt idx="1544">
                  <c:v>2008.6666666665496</c:v>
                </c:pt>
                <c:pt idx="1545">
                  <c:v>2008.7499999998829</c:v>
                </c:pt>
                <c:pt idx="1546">
                  <c:v>2008.8333333332162</c:v>
                </c:pt>
                <c:pt idx="1547">
                  <c:v>2008.9166666665494</c:v>
                </c:pt>
                <c:pt idx="1548">
                  <c:v>2008.9999999998827</c:v>
                </c:pt>
                <c:pt idx="1549">
                  <c:v>2009.0833333332159</c:v>
                </c:pt>
                <c:pt idx="1550">
                  <c:v>2009.1666666665492</c:v>
                </c:pt>
                <c:pt idx="1551">
                  <c:v>2009.2499999998824</c:v>
                </c:pt>
                <c:pt idx="1552">
                  <c:v>2009.3333333332157</c:v>
                </c:pt>
                <c:pt idx="1553">
                  <c:v>2009.416666666549</c:v>
                </c:pt>
                <c:pt idx="1554">
                  <c:v>2009.4999999998822</c:v>
                </c:pt>
                <c:pt idx="1555">
                  <c:v>2009.5833333332155</c:v>
                </c:pt>
                <c:pt idx="1556">
                  <c:v>2009.6666666665487</c:v>
                </c:pt>
                <c:pt idx="1557">
                  <c:v>2009.749999999882</c:v>
                </c:pt>
                <c:pt idx="1558">
                  <c:v>2009.8333333332153</c:v>
                </c:pt>
                <c:pt idx="1559">
                  <c:v>2009.9166666665485</c:v>
                </c:pt>
                <c:pt idx="1560">
                  <c:v>2009.9999999998818</c:v>
                </c:pt>
                <c:pt idx="1561">
                  <c:v>2010.083333333215</c:v>
                </c:pt>
                <c:pt idx="1562">
                  <c:v>2010.1666666665483</c:v>
                </c:pt>
                <c:pt idx="1563">
                  <c:v>2010.2499999998815</c:v>
                </c:pt>
                <c:pt idx="1564">
                  <c:v>2010.3333333332148</c:v>
                </c:pt>
                <c:pt idx="1565">
                  <c:v>2010.4166666665481</c:v>
                </c:pt>
                <c:pt idx="1566">
                  <c:v>2010.4999999998813</c:v>
                </c:pt>
                <c:pt idx="1567">
                  <c:v>2010.5833333332146</c:v>
                </c:pt>
                <c:pt idx="1568">
                  <c:v>2010.6666666665478</c:v>
                </c:pt>
                <c:pt idx="1569">
                  <c:v>2010.7499999998811</c:v>
                </c:pt>
                <c:pt idx="1570">
                  <c:v>2010.8333333332143</c:v>
                </c:pt>
                <c:pt idx="1571">
                  <c:v>2010.9166666665476</c:v>
                </c:pt>
                <c:pt idx="1572">
                  <c:v>2010.9999999998809</c:v>
                </c:pt>
                <c:pt idx="1573">
                  <c:v>2011.0833333332141</c:v>
                </c:pt>
                <c:pt idx="1574">
                  <c:v>2011.1666666665474</c:v>
                </c:pt>
                <c:pt idx="1575">
                  <c:v>2011.2499999998806</c:v>
                </c:pt>
                <c:pt idx="1576">
                  <c:v>2011.3333333332139</c:v>
                </c:pt>
                <c:pt idx="1577">
                  <c:v>2011.4166666665471</c:v>
                </c:pt>
                <c:pt idx="1578">
                  <c:v>2011.4999999998804</c:v>
                </c:pt>
                <c:pt idx="1579">
                  <c:v>2011.5833333332137</c:v>
                </c:pt>
                <c:pt idx="1580">
                  <c:v>2011.6666666665469</c:v>
                </c:pt>
                <c:pt idx="1581">
                  <c:v>2011.7499999998802</c:v>
                </c:pt>
                <c:pt idx="1582">
                  <c:v>2011.8333333332134</c:v>
                </c:pt>
                <c:pt idx="1583">
                  <c:v>2011.9166666665467</c:v>
                </c:pt>
                <c:pt idx="1584">
                  <c:v>2011.9999999998799</c:v>
                </c:pt>
                <c:pt idx="1585">
                  <c:v>2012.0833333332132</c:v>
                </c:pt>
                <c:pt idx="1586">
                  <c:v>2012.1666666665465</c:v>
                </c:pt>
                <c:pt idx="1587">
                  <c:v>2012.2499999998797</c:v>
                </c:pt>
                <c:pt idx="1588">
                  <c:v>2012.333333333213</c:v>
                </c:pt>
                <c:pt idx="1589">
                  <c:v>2012.4166666665462</c:v>
                </c:pt>
                <c:pt idx="1590">
                  <c:v>2012.4999999998795</c:v>
                </c:pt>
                <c:pt idx="1591">
                  <c:v>2012.5833333332127</c:v>
                </c:pt>
                <c:pt idx="1592">
                  <c:v>2012.666666666546</c:v>
                </c:pt>
                <c:pt idx="1593">
                  <c:v>2012.7499999998793</c:v>
                </c:pt>
                <c:pt idx="1594">
                  <c:v>2012.8333333332125</c:v>
                </c:pt>
                <c:pt idx="1595">
                  <c:v>2012.9166666665458</c:v>
                </c:pt>
                <c:pt idx="1596">
                  <c:v>2012.999999999879</c:v>
                </c:pt>
                <c:pt idx="1597">
                  <c:v>2013.0833333332123</c:v>
                </c:pt>
                <c:pt idx="1598">
                  <c:v>2013.1666666665456</c:v>
                </c:pt>
                <c:pt idx="1599">
                  <c:v>2013.2499999998788</c:v>
                </c:pt>
                <c:pt idx="1600">
                  <c:v>2013.3333333332121</c:v>
                </c:pt>
                <c:pt idx="1601">
                  <c:v>2013.4166666665453</c:v>
                </c:pt>
                <c:pt idx="1602">
                  <c:v>2013.4999999998786</c:v>
                </c:pt>
                <c:pt idx="1603">
                  <c:v>2013.5833333332118</c:v>
                </c:pt>
                <c:pt idx="1604">
                  <c:v>2013.6666666665451</c:v>
                </c:pt>
                <c:pt idx="1605">
                  <c:v>2013.7499999998784</c:v>
                </c:pt>
                <c:pt idx="1606">
                  <c:v>2013.8333333332116</c:v>
                </c:pt>
                <c:pt idx="1607">
                  <c:v>2013.9166666665449</c:v>
                </c:pt>
                <c:pt idx="1608">
                  <c:v>2013.9999999998781</c:v>
                </c:pt>
                <c:pt idx="1609">
                  <c:v>2014.0833333332114</c:v>
                </c:pt>
                <c:pt idx="1610">
                  <c:v>2014.1666666665446</c:v>
                </c:pt>
                <c:pt idx="1611">
                  <c:v>2014.2499999998779</c:v>
                </c:pt>
                <c:pt idx="1612">
                  <c:v>2014.3333333332112</c:v>
                </c:pt>
                <c:pt idx="1613">
                  <c:v>2014.4166666665444</c:v>
                </c:pt>
                <c:pt idx="1614">
                  <c:v>2014.4999999998777</c:v>
                </c:pt>
                <c:pt idx="1615">
                  <c:v>2014.5833333332109</c:v>
                </c:pt>
                <c:pt idx="1616">
                  <c:v>2014.6666666665442</c:v>
                </c:pt>
                <c:pt idx="1617">
                  <c:v>2014.7499999998774</c:v>
                </c:pt>
                <c:pt idx="1618">
                  <c:v>2014.8333333332107</c:v>
                </c:pt>
                <c:pt idx="1619">
                  <c:v>2014.916666666544</c:v>
                </c:pt>
                <c:pt idx="1620">
                  <c:v>2014.9999999998772</c:v>
                </c:pt>
                <c:pt idx="1621">
                  <c:v>2015.0833333332105</c:v>
                </c:pt>
                <c:pt idx="1622">
                  <c:v>2015.1666666665437</c:v>
                </c:pt>
                <c:pt idx="1623">
                  <c:v>2015.249999999877</c:v>
                </c:pt>
                <c:pt idx="1624">
                  <c:v>2015.3333333332102</c:v>
                </c:pt>
                <c:pt idx="1625">
                  <c:v>2015.4166666665435</c:v>
                </c:pt>
                <c:pt idx="1626">
                  <c:v>2015.4999999998768</c:v>
                </c:pt>
                <c:pt idx="1627">
                  <c:v>2015.58333333321</c:v>
                </c:pt>
                <c:pt idx="1628">
                  <c:v>2015.6666666665433</c:v>
                </c:pt>
                <c:pt idx="1629">
                  <c:v>2015.7499999998765</c:v>
                </c:pt>
                <c:pt idx="1630">
                  <c:v>2015.8333333332098</c:v>
                </c:pt>
                <c:pt idx="1631">
                  <c:v>2015.9166666665431</c:v>
                </c:pt>
                <c:pt idx="1632">
                  <c:v>2015.9999999998763</c:v>
                </c:pt>
                <c:pt idx="1633">
                  <c:v>2016.0833333332096</c:v>
                </c:pt>
                <c:pt idx="1634">
                  <c:v>2016.1666666665428</c:v>
                </c:pt>
                <c:pt idx="1635">
                  <c:v>2016.2499999998761</c:v>
                </c:pt>
                <c:pt idx="1636">
                  <c:v>2016.3333333332093</c:v>
                </c:pt>
                <c:pt idx="1637">
                  <c:v>2016.4166666665426</c:v>
                </c:pt>
                <c:pt idx="1638">
                  <c:v>2016.4999999998759</c:v>
                </c:pt>
                <c:pt idx="1639">
                  <c:v>2016.5833333332091</c:v>
                </c:pt>
                <c:pt idx="1640">
                  <c:v>2016.6666666665424</c:v>
                </c:pt>
                <c:pt idx="1641">
                  <c:v>2016.7499999998756</c:v>
                </c:pt>
                <c:pt idx="1642">
                  <c:v>2016.8333333332089</c:v>
                </c:pt>
                <c:pt idx="1643">
                  <c:v>2016.9166666665421</c:v>
                </c:pt>
                <c:pt idx="1644">
                  <c:v>2016.9999999998754</c:v>
                </c:pt>
                <c:pt idx="1645">
                  <c:v>2017.0833333332087</c:v>
                </c:pt>
                <c:pt idx="1646">
                  <c:v>2017.1666666665419</c:v>
                </c:pt>
                <c:pt idx="1647">
                  <c:v>2017.2499999998752</c:v>
                </c:pt>
                <c:pt idx="1648">
                  <c:v>2017.3333333332084</c:v>
                </c:pt>
                <c:pt idx="1649">
                  <c:v>2017.4166666665417</c:v>
                </c:pt>
                <c:pt idx="1650">
                  <c:v>2017.4999999998749</c:v>
                </c:pt>
                <c:pt idx="1651">
                  <c:v>2017.5833333332082</c:v>
                </c:pt>
                <c:pt idx="1652">
                  <c:v>2017.6666666665415</c:v>
                </c:pt>
                <c:pt idx="1653">
                  <c:v>2017.7499999998747</c:v>
                </c:pt>
                <c:pt idx="1654">
                  <c:v>2017.833333333208</c:v>
                </c:pt>
                <c:pt idx="1655">
                  <c:v>2017.9166666665412</c:v>
                </c:pt>
                <c:pt idx="1656">
                  <c:v>2017.9999999998745</c:v>
                </c:pt>
                <c:pt idx="1657">
                  <c:v>2018.0833333332077</c:v>
                </c:pt>
                <c:pt idx="1658">
                  <c:v>2018.166666666541</c:v>
                </c:pt>
                <c:pt idx="1659">
                  <c:v>2018.2499999998743</c:v>
                </c:pt>
                <c:pt idx="1660">
                  <c:v>2018.3333333332075</c:v>
                </c:pt>
                <c:pt idx="1661">
                  <c:v>2018.4166666665408</c:v>
                </c:pt>
                <c:pt idx="1662">
                  <c:v>2018.499999999874</c:v>
                </c:pt>
                <c:pt idx="1663">
                  <c:v>2018.5833333332073</c:v>
                </c:pt>
                <c:pt idx="1664">
                  <c:v>2018.6666666665406</c:v>
                </c:pt>
                <c:pt idx="1665">
                  <c:v>2018.7499999998738</c:v>
                </c:pt>
                <c:pt idx="1666">
                  <c:v>2018.8333333332071</c:v>
                </c:pt>
                <c:pt idx="1667">
                  <c:v>2018.9166666665403</c:v>
                </c:pt>
                <c:pt idx="1668">
                  <c:v>2018.9999999998736</c:v>
                </c:pt>
                <c:pt idx="1669">
                  <c:v>2019.0833333332068</c:v>
                </c:pt>
                <c:pt idx="1670">
                  <c:v>2019.1666666665401</c:v>
                </c:pt>
                <c:pt idx="1671">
                  <c:v>2019.2499999998734</c:v>
                </c:pt>
                <c:pt idx="1672">
                  <c:v>2019.3333333332066</c:v>
                </c:pt>
                <c:pt idx="1673">
                  <c:v>2019.4166666665399</c:v>
                </c:pt>
                <c:pt idx="1674">
                  <c:v>2019.4999999998731</c:v>
                </c:pt>
                <c:pt idx="1675">
                  <c:v>2019.5833333332064</c:v>
                </c:pt>
                <c:pt idx="1676">
                  <c:v>2019.6666666665396</c:v>
                </c:pt>
                <c:pt idx="1677">
                  <c:v>2019.7499999998729</c:v>
                </c:pt>
                <c:pt idx="1678">
                  <c:v>2019.8333333332062</c:v>
                </c:pt>
                <c:pt idx="1679">
                  <c:v>2019.9166666665394</c:v>
                </c:pt>
              </c:numCache>
            </c:numRef>
          </c:xVal>
          <c:yVal>
            <c:numRef>
              <c:f>compactAll!$E$22:$E$1701</c:f>
              <c:numCache>
                <c:formatCode>General</c:formatCode>
                <c:ptCount val="1680"/>
                <c:pt idx="0">
                  <c:v>-3.5032228225585271</c:v>
                </c:pt>
                <c:pt idx="1">
                  <c:v>27.992604637414672</c:v>
                </c:pt>
                <c:pt idx="2">
                  <c:v>4.8302712588651175</c:v>
                </c:pt>
                <c:pt idx="3">
                  <c:v>16.259671279051261</c:v>
                </c:pt>
                <c:pt idx="4">
                  <c:v>-2.0891291761005455</c:v>
                </c:pt>
                <c:pt idx="5">
                  <c:v>5.5135221548976077</c:v>
                </c:pt>
                <c:pt idx="6">
                  <c:v>-12.46883460304096</c:v>
                </c:pt>
                <c:pt idx="7">
                  <c:v>-3.6480552374742885</c:v>
                </c:pt>
                <c:pt idx="8">
                  <c:v>-23.52166167675211</c:v>
                </c:pt>
                <c:pt idx="9">
                  <c:v>-6.5637125598762509</c:v>
                </c:pt>
                <c:pt idx="10">
                  <c:v>-41.41602739486099</c:v>
                </c:pt>
                <c:pt idx="11">
                  <c:v>486.38948120093551</c:v>
                </c:pt>
                <c:pt idx="12">
                  <c:v>0.52174827406305724</c:v>
                </c:pt>
                <c:pt idx="13">
                  <c:v>-28.465519440446045</c:v>
                </c:pt>
                <c:pt idx="14">
                  <c:v>-8.5511418280511435</c:v>
                </c:pt>
                <c:pt idx="15">
                  <c:v>-16.428314483771075</c:v>
                </c:pt>
                <c:pt idx="16">
                  <c:v>-1.8224715653266461</c:v>
                </c:pt>
                <c:pt idx="17">
                  <c:v>-5.5328589203123784</c:v>
                </c:pt>
                <c:pt idx="18">
                  <c:v>8.4195051288306395</c:v>
                </c:pt>
                <c:pt idx="19">
                  <c:v>3.7761851559889479</c:v>
                </c:pt>
                <c:pt idx="20">
                  <c:v>19.286725467143043</c:v>
                </c:pt>
                <c:pt idx="21">
                  <c:v>6.9813909414402531</c:v>
                </c:pt>
                <c:pt idx="22">
                  <c:v>36.513169616063948</c:v>
                </c:pt>
                <c:pt idx="23">
                  <c:v>-462.47332540611711</c:v>
                </c:pt>
                <c:pt idx="24">
                  <c:v>-3.5032228225643678</c:v>
                </c:pt>
                <c:pt idx="25">
                  <c:v>27.99260463741669</c:v>
                </c:pt>
                <c:pt idx="26">
                  <c:v>4.8302712588630925</c:v>
                </c:pt>
                <c:pt idx="27">
                  <c:v>16.259671279053372</c:v>
                </c:pt>
                <c:pt idx="28">
                  <c:v>-2.0891291761015669</c:v>
                </c:pt>
                <c:pt idx="29">
                  <c:v>5.5135221548971449</c:v>
                </c:pt>
                <c:pt idx="30">
                  <c:v>-12.468834603042023</c:v>
                </c:pt>
                <c:pt idx="31">
                  <c:v>-3.6480552374738693</c:v>
                </c:pt>
                <c:pt idx="32">
                  <c:v>-23.521661676752302</c:v>
                </c:pt>
                <c:pt idx="33">
                  <c:v>-6.5637125598764641</c:v>
                </c:pt>
                <c:pt idx="34">
                  <c:v>-41.416027394858688</c:v>
                </c:pt>
                <c:pt idx="35">
                  <c:v>486.38948120093602</c:v>
                </c:pt>
                <c:pt idx="36">
                  <c:v>0.52174827406010138</c:v>
                </c:pt>
                <c:pt idx="37">
                  <c:v>-28.465519440442122</c:v>
                </c:pt>
                <c:pt idx="38">
                  <c:v>-8.5511418280545257</c:v>
                </c:pt>
                <c:pt idx="39">
                  <c:v>-16.428314483768396</c:v>
                </c:pt>
                <c:pt idx="40">
                  <c:v>-1.8224715653280974</c:v>
                </c:pt>
                <c:pt idx="41">
                  <c:v>-5.532858920310499</c:v>
                </c:pt>
                <c:pt idx="42">
                  <c:v>8.4195051288278329</c:v>
                </c:pt>
                <c:pt idx="43">
                  <c:v>3.7761851559932396</c:v>
                </c:pt>
                <c:pt idx="44">
                  <c:v>19.286725467139554</c:v>
                </c:pt>
                <c:pt idx="45">
                  <c:v>6.9813909414478843</c:v>
                </c:pt>
                <c:pt idx="46">
                  <c:v>36.513169616044749</c:v>
                </c:pt>
                <c:pt idx="47">
                  <c:v>-462.47332540611978</c:v>
                </c:pt>
                <c:pt idx="48">
                  <c:v>-3.5032228225461211</c:v>
                </c:pt>
                <c:pt idx="49">
                  <c:v>27.992604637405478</c:v>
                </c:pt>
                <c:pt idx="50">
                  <c:v>4.8302712588673913</c:v>
                </c:pt>
                <c:pt idx="51">
                  <c:v>16.259671279049691</c:v>
                </c:pt>
                <c:pt idx="52">
                  <c:v>-2.0891291761004762</c:v>
                </c:pt>
                <c:pt idx="53">
                  <c:v>5.5135221548969202</c:v>
                </c:pt>
                <c:pt idx="54">
                  <c:v>-12.46883460304295</c:v>
                </c:pt>
                <c:pt idx="55">
                  <c:v>-3.6480552374767683</c:v>
                </c:pt>
                <c:pt idx="56">
                  <c:v>-23.521661676752117</c:v>
                </c:pt>
                <c:pt idx="57">
                  <c:v>-6.5637125598750856</c:v>
                </c:pt>
                <c:pt idx="58">
                  <c:v>-41.416027394866617</c:v>
                </c:pt>
                <c:pt idx="59">
                  <c:v>486.38948120093505</c:v>
                </c:pt>
                <c:pt idx="60">
                  <c:v>0.52174827407331748</c:v>
                </c:pt>
                <c:pt idx="61">
                  <c:v>-28.465519440451317</c:v>
                </c:pt>
                <c:pt idx="62">
                  <c:v>-8.5511418280464824</c:v>
                </c:pt>
                <c:pt idx="63">
                  <c:v>-16.428314483773782</c:v>
                </c:pt>
                <c:pt idx="64">
                  <c:v>-1.8224715653198977</c:v>
                </c:pt>
                <c:pt idx="65">
                  <c:v>-5.5328589203156877</c:v>
                </c:pt>
                <c:pt idx="66">
                  <c:v>8.4195051288347749</c:v>
                </c:pt>
                <c:pt idx="67">
                  <c:v>3.7761851559834554</c:v>
                </c:pt>
                <c:pt idx="68">
                  <c:v>19.286725467151065</c:v>
                </c:pt>
                <c:pt idx="69">
                  <c:v>6.9813909414312008</c:v>
                </c:pt>
                <c:pt idx="70">
                  <c:v>36.513169616083466</c:v>
                </c:pt>
                <c:pt idx="71">
                  <c:v>-462.47332540611484</c:v>
                </c:pt>
                <c:pt idx="72">
                  <c:v>-3.5032228225923205</c:v>
                </c:pt>
                <c:pt idx="73">
                  <c:v>27.992604637430333</c:v>
                </c:pt>
                <c:pt idx="74">
                  <c:v>4.8302712588500469</c:v>
                </c:pt>
                <c:pt idx="75">
                  <c:v>16.259671279062012</c:v>
                </c:pt>
                <c:pt idx="76">
                  <c:v>-2.0891291761115092</c:v>
                </c:pt>
                <c:pt idx="77">
                  <c:v>5.5135221549061626</c:v>
                </c:pt>
                <c:pt idx="78">
                  <c:v>-12.468834603054365</c:v>
                </c:pt>
                <c:pt idx="79">
                  <c:v>-3.6480552374631472</c:v>
                </c:pt>
                <c:pt idx="80">
                  <c:v>-23.521661676767124</c:v>
                </c:pt>
                <c:pt idx="81">
                  <c:v>-6.563712559853812</c:v>
                </c:pt>
                <c:pt idx="82">
                  <c:v>-41.416027394906301</c:v>
                </c:pt>
                <c:pt idx="83">
                  <c:v>486.38948120092925</c:v>
                </c:pt>
                <c:pt idx="84">
                  <c:v>0.52174827412096647</c:v>
                </c:pt>
                <c:pt idx="85">
                  <c:v>-28.465519440474452</c:v>
                </c:pt>
                <c:pt idx="86">
                  <c:v>-8.5511418280301399</c:v>
                </c:pt>
                <c:pt idx="87">
                  <c:v>-16.428314483789734</c:v>
                </c:pt>
                <c:pt idx="88">
                  <c:v>-1.8224715653110746</c:v>
                </c:pt>
                <c:pt idx="89">
                  <c:v>-5.5328589203273513</c:v>
                </c:pt>
                <c:pt idx="90">
                  <c:v>8.4195051288469749</c:v>
                </c:pt>
                <c:pt idx="91">
                  <c:v>3.7761851559731809</c:v>
                </c:pt>
                <c:pt idx="92">
                  <c:v>19.28672546716809</c:v>
                </c:pt>
                <c:pt idx="93">
                  <c:v>6.9813909414107087</c:v>
                </c:pt>
                <c:pt idx="94">
                  <c:v>36.513169616122312</c:v>
                </c:pt>
                <c:pt idx="95">
                  <c:v>-462.47332540610893</c:v>
                </c:pt>
                <c:pt idx="96">
                  <c:v>-3.5032228226372268</c:v>
                </c:pt>
                <c:pt idx="97">
                  <c:v>27.992604637453113</c:v>
                </c:pt>
                <c:pt idx="98">
                  <c:v>4.8302712588387209</c:v>
                </c:pt>
                <c:pt idx="99">
                  <c:v>16.259671279074027</c:v>
                </c:pt>
                <c:pt idx="100">
                  <c:v>-2.0891291761186732</c:v>
                </c:pt>
                <c:pt idx="101">
                  <c:v>5.5135221549131792</c:v>
                </c:pt>
                <c:pt idx="102">
                  <c:v>-12.468834603058493</c:v>
                </c:pt>
                <c:pt idx="103">
                  <c:v>-3.6480552374601132</c:v>
                </c:pt>
                <c:pt idx="104">
                  <c:v>-23.521661676766499</c:v>
                </c:pt>
                <c:pt idx="105">
                  <c:v>-6.5637125598508987</c:v>
                </c:pt>
                <c:pt idx="106">
                  <c:v>-41.416027394900098</c:v>
                </c:pt>
                <c:pt idx="107">
                  <c:v>486.38948120093062</c:v>
                </c:pt>
                <c:pt idx="108">
                  <c:v>0.52174827409911018</c:v>
                </c:pt>
                <c:pt idx="109">
                  <c:v>-28.465519440463723</c:v>
                </c:pt>
                <c:pt idx="110">
                  <c:v>-8.5511418280411533</c:v>
                </c:pt>
                <c:pt idx="111">
                  <c:v>-16.428314483780049</c:v>
                </c:pt>
                <c:pt idx="112">
                  <c:v>-1.822471565318649</c:v>
                </c:pt>
                <c:pt idx="113">
                  <c:v>-5.5328589203188736</c:v>
                </c:pt>
                <c:pt idx="114">
                  <c:v>8.4195051288327107</c:v>
                </c:pt>
                <c:pt idx="115">
                  <c:v>3.7761851559863118</c:v>
                </c:pt>
                <c:pt idx="116">
                  <c:v>19.286725467143228</c:v>
                </c:pt>
                <c:pt idx="117">
                  <c:v>6.9813909414426689</c:v>
                </c:pt>
                <c:pt idx="118">
                  <c:v>36.51316961605368</c:v>
                </c:pt>
                <c:pt idx="119">
                  <c:v>-462.47332540611887</c:v>
                </c:pt>
                <c:pt idx="120">
                  <c:v>-3.5032228225511659</c:v>
                </c:pt>
                <c:pt idx="121">
                  <c:v>27.992604637411105</c:v>
                </c:pt>
                <c:pt idx="122">
                  <c:v>4.8302712588675831</c:v>
                </c:pt>
                <c:pt idx="123">
                  <c:v>16.259671279045705</c:v>
                </c:pt>
                <c:pt idx="124">
                  <c:v>-2.0891291760981545</c:v>
                </c:pt>
                <c:pt idx="125">
                  <c:v>5.5135221548935398</c:v>
                </c:pt>
                <c:pt idx="126">
                  <c:v>-12.46883460303507</c:v>
                </c:pt>
                <c:pt idx="127">
                  <c:v>-3.6480552374837529</c:v>
                </c:pt>
                <c:pt idx="128">
                  <c:v>-23.521661676740436</c:v>
                </c:pt>
                <c:pt idx="129">
                  <c:v>-6.5637125598964445</c:v>
                </c:pt>
                <c:pt idx="130">
                  <c:v>-41.41602739481845</c:v>
                </c:pt>
                <c:pt idx="131">
                  <c:v>486.3894812009417</c:v>
                </c:pt>
                <c:pt idx="132">
                  <c:v>0.52174827400276058</c:v>
                </c:pt>
                <c:pt idx="133">
                  <c:v>-28.465519440413402</c:v>
                </c:pt>
                <c:pt idx="134">
                  <c:v>-8.5511418280705769</c:v>
                </c:pt>
                <c:pt idx="135">
                  <c:v>-16.428314483751151</c:v>
                </c:pt>
                <c:pt idx="136">
                  <c:v>-1.8224715653433332</c:v>
                </c:pt>
                <c:pt idx="137">
                  <c:v>-5.5328589202941618</c:v>
                </c:pt>
                <c:pt idx="138">
                  <c:v>8.4195051288129186</c:v>
                </c:pt>
                <c:pt idx="139">
                  <c:v>3.7761851560113726</c:v>
                </c:pt>
                <c:pt idx="140">
                  <c:v>19.286725467115076</c:v>
                </c:pt>
                <c:pt idx="141">
                  <c:v>6.9813909414798729</c:v>
                </c:pt>
                <c:pt idx="142">
                  <c:v>36.513169615982918</c:v>
                </c:pt>
                <c:pt idx="143">
                  <c:v>-462.47332540612979</c:v>
                </c:pt>
                <c:pt idx="144">
                  <c:v>-3.5032228224586532</c:v>
                </c:pt>
                <c:pt idx="145">
                  <c:v>27.992604637363911</c:v>
                </c:pt>
                <c:pt idx="146">
                  <c:v>4.8302712589001899</c:v>
                </c:pt>
                <c:pt idx="147">
                  <c:v>16.259671279023991</c:v>
                </c:pt>
                <c:pt idx="148">
                  <c:v>-2.0891291760788615</c:v>
                </c:pt>
                <c:pt idx="149">
                  <c:v>5.5135221548690119</c:v>
                </c:pt>
                <c:pt idx="150">
                  <c:v>-12.468834603017871</c:v>
                </c:pt>
                <c:pt idx="151">
                  <c:v>-3.6480552375080393</c:v>
                </c:pt>
                <c:pt idx="152">
                  <c:v>-23.521661676711638</c:v>
                </c:pt>
                <c:pt idx="153">
                  <c:v>-6.5637125599395603</c:v>
                </c:pt>
                <c:pt idx="154">
                  <c:v>-41.416027394741874</c:v>
                </c:pt>
                <c:pt idx="155">
                  <c:v>486.38948120095358</c:v>
                </c:pt>
                <c:pt idx="156">
                  <c:v>0.52174827391007739</c:v>
                </c:pt>
                <c:pt idx="157">
                  <c:v>-28.465519440370613</c:v>
                </c:pt>
                <c:pt idx="158">
                  <c:v>-8.5511418281041145</c:v>
                </c:pt>
                <c:pt idx="159">
                  <c:v>-16.428314483724421</c:v>
                </c:pt>
                <c:pt idx="160">
                  <c:v>-1.822471565360237</c:v>
                </c:pt>
                <c:pt idx="161">
                  <c:v>-5.5328589202734086</c:v>
                </c:pt>
                <c:pt idx="162">
                  <c:v>8.4195051287920464</c:v>
                </c:pt>
                <c:pt idx="163">
                  <c:v>3.7761851560355524</c:v>
                </c:pt>
                <c:pt idx="164">
                  <c:v>19.286725467085496</c:v>
                </c:pt>
                <c:pt idx="165">
                  <c:v>6.9813909415249924</c:v>
                </c:pt>
                <c:pt idx="166">
                  <c:v>36.513169615900267</c:v>
                </c:pt>
                <c:pt idx="167">
                  <c:v>-462.47332540614059</c:v>
                </c:pt>
                <c:pt idx="168">
                  <c:v>-3.5032228223713844</c:v>
                </c:pt>
                <c:pt idx="169">
                  <c:v>27.992604637322842</c:v>
                </c:pt>
                <c:pt idx="170">
                  <c:v>4.8302712589277661</c:v>
                </c:pt>
                <c:pt idx="171">
                  <c:v>16.259671278995484</c:v>
                </c:pt>
                <c:pt idx="172">
                  <c:v>-2.0891291760531878</c:v>
                </c:pt>
                <c:pt idx="173">
                  <c:v>5.5135221548444777</c:v>
                </c:pt>
                <c:pt idx="174">
                  <c:v>-12.468834602988597</c:v>
                </c:pt>
                <c:pt idx="175">
                  <c:v>-3.6480552375307198</c:v>
                </c:pt>
                <c:pt idx="176">
                  <c:v>-23.521661676680168</c:v>
                </c:pt>
                <c:pt idx="177">
                  <c:v>-6.5637125599831307</c:v>
                </c:pt>
                <c:pt idx="178">
                  <c:v>-41.416027394657306</c:v>
                </c:pt>
                <c:pt idx="179">
                  <c:v>486.38948120096552</c:v>
                </c:pt>
                <c:pt idx="180">
                  <c:v>0.52174827381577416</c:v>
                </c:pt>
                <c:pt idx="181">
                  <c:v>-28.465519440328237</c:v>
                </c:pt>
                <c:pt idx="182">
                  <c:v>-8.5511418281313354</c:v>
                </c:pt>
                <c:pt idx="183">
                  <c:v>-16.428314483701079</c:v>
                </c:pt>
                <c:pt idx="184">
                  <c:v>-1.8224715653864916</c:v>
                </c:pt>
                <c:pt idx="185">
                  <c:v>-5.5328589202576488</c:v>
                </c:pt>
                <c:pt idx="186">
                  <c:v>8.4195051287682219</c:v>
                </c:pt>
                <c:pt idx="187">
                  <c:v>3.7761851560615227</c:v>
                </c:pt>
                <c:pt idx="188">
                  <c:v>19.286725467058737</c:v>
                </c:pt>
                <c:pt idx="189">
                  <c:v>6.9813909415626512</c:v>
                </c:pt>
                <c:pt idx="190">
                  <c:v>36.513169615827977</c:v>
                </c:pt>
                <c:pt idx="191">
                  <c:v>-462.47332540614923</c:v>
                </c:pt>
                <c:pt idx="192">
                  <c:v>-3.5032228223024333</c:v>
                </c:pt>
                <c:pt idx="193">
                  <c:v>27.9926046372928</c:v>
                </c:pt>
                <c:pt idx="194">
                  <c:v>4.8302712589393622</c:v>
                </c:pt>
                <c:pt idx="195">
                  <c:v>16.259671278983909</c:v>
                </c:pt>
                <c:pt idx="196">
                  <c:v>-2.0891291760475692</c:v>
                </c:pt>
                <c:pt idx="197">
                  <c:v>5.5135221548479798</c:v>
                </c:pt>
                <c:pt idx="198">
                  <c:v>-12.468834602988846</c:v>
                </c:pt>
                <c:pt idx="199">
                  <c:v>-3.6480552375326099</c:v>
                </c:pt>
                <c:pt idx="200">
                  <c:v>-23.521661676688176</c:v>
                </c:pt>
                <c:pt idx="201">
                  <c:v>-6.5637125599670441</c:v>
                </c:pt>
                <c:pt idx="202">
                  <c:v>-41.41602739470266</c:v>
                </c:pt>
                <c:pt idx="203">
                  <c:v>486.38948120095756</c:v>
                </c:pt>
                <c:pt idx="204">
                  <c:v>0.52174827389156064</c:v>
                </c:pt>
                <c:pt idx="205">
                  <c:v>-28.465519440360552</c:v>
                </c:pt>
                <c:pt idx="206">
                  <c:v>-8.551141828099972</c:v>
                </c:pt>
                <c:pt idx="207">
                  <c:v>-16.428314483733729</c:v>
                </c:pt>
                <c:pt idx="208">
                  <c:v>-1.8224715653615391</c:v>
                </c:pt>
                <c:pt idx="209">
                  <c:v>-5.5328589202852312</c:v>
                </c:pt>
                <c:pt idx="210">
                  <c:v>8.4195051288033689</c:v>
                </c:pt>
                <c:pt idx="211">
                  <c:v>3.7761851560234945</c:v>
                </c:pt>
                <c:pt idx="212">
                  <c:v>19.286725467103686</c:v>
                </c:pt>
                <c:pt idx="213">
                  <c:v>6.9813909414871063</c:v>
                </c:pt>
                <c:pt idx="214">
                  <c:v>36.5131696159821</c:v>
                </c:pt>
                <c:pt idx="215">
                  <c:v>-462.47332540612791</c:v>
                </c:pt>
                <c:pt idx="216">
                  <c:v>-3.5032228224836075</c:v>
                </c:pt>
                <c:pt idx="217">
                  <c:v>27.992604637386279</c:v>
                </c:pt>
                <c:pt idx="218">
                  <c:v>4.8302712588875636</c:v>
                </c:pt>
                <c:pt idx="219">
                  <c:v>16.2596712790411</c:v>
                </c:pt>
                <c:pt idx="220">
                  <c:v>-2.0891291760994886</c:v>
                </c:pt>
                <c:pt idx="221">
                  <c:v>5.5135221548851607</c:v>
                </c:pt>
                <c:pt idx="222">
                  <c:v>-12.468834603037596</c:v>
                </c:pt>
                <c:pt idx="223">
                  <c:v>-3.6480552374756314</c:v>
                </c:pt>
                <c:pt idx="224">
                  <c:v>-23.521661676746852</c:v>
                </c:pt>
                <c:pt idx="225">
                  <c:v>-6.5637125598764925</c:v>
                </c:pt>
                <c:pt idx="226">
                  <c:v>-41.416027394862475</c:v>
                </c:pt>
                <c:pt idx="227">
                  <c:v>486.38948120093335</c:v>
                </c:pt>
                <c:pt idx="228">
                  <c:v>0.52174827407726809</c:v>
                </c:pt>
                <c:pt idx="229">
                  <c:v>-28.465519440462842</c:v>
                </c:pt>
                <c:pt idx="230">
                  <c:v>-8.5511418280343605</c:v>
                </c:pt>
                <c:pt idx="231">
                  <c:v>-16.428314483780369</c:v>
                </c:pt>
                <c:pt idx="232">
                  <c:v>-1.8224715653119254</c:v>
                </c:pt>
                <c:pt idx="233">
                  <c:v>-5.5328589203409679</c:v>
                </c:pt>
                <c:pt idx="234">
                  <c:v>8.419505128843749</c:v>
                </c:pt>
                <c:pt idx="235">
                  <c:v>3.7761851559717599</c:v>
                </c:pt>
                <c:pt idx="236">
                  <c:v>19.286725467173703</c:v>
                </c:pt>
                <c:pt idx="237">
                  <c:v>6.9813909414064881</c:v>
                </c:pt>
                <c:pt idx="238">
                  <c:v>36.513169616136388</c:v>
                </c:pt>
                <c:pt idx="239">
                  <c:v>-462.47332540610557</c:v>
                </c:pt>
                <c:pt idx="240">
                  <c:v>-3.5032228226673965</c:v>
                </c:pt>
                <c:pt idx="241">
                  <c:v>27.992604637470976</c:v>
                </c:pt>
                <c:pt idx="242">
                  <c:v>4.8302712588170493</c:v>
                </c:pt>
                <c:pt idx="243">
                  <c:v>16.259671279095159</c:v>
                </c:pt>
                <c:pt idx="244">
                  <c:v>-2.0891291761327491</c:v>
                </c:pt>
                <c:pt idx="245">
                  <c:v>5.5135221549405742</c:v>
                </c:pt>
                <c:pt idx="246">
                  <c:v>-12.468834603081437</c:v>
                </c:pt>
                <c:pt idx="247">
                  <c:v>-3.6480552374308886</c:v>
                </c:pt>
                <c:pt idx="248">
                  <c:v>-23.521661676815313</c:v>
                </c:pt>
                <c:pt idx="249">
                  <c:v>-6.5637125597912984</c:v>
                </c:pt>
                <c:pt idx="250">
                  <c:v>-41.416027395017686</c:v>
                </c:pt>
                <c:pt idx="251">
                  <c:v>486.38948120091072</c:v>
                </c:pt>
                <c:pt idx="252">
                  <c:v>0.52174827426438242</c:v>
                </c:pt>
                <c:pt idx="253">
                  <c:v>-28.4655194405576</c:v>
                </c:pt>
                <c:pt idx="254">
                  <c:v>-8.5511418279761315</c:v>
                </c:pt>
                <c:pt idx="255">
                  <c:v>-16.428314483838577</c:v>
                </c:pt>
                <c:pt idx="256">
                  <c:v>-1.8224715652608232</c:v>
                </c:pt>
                <c:pt idx="257">
                  <c:v>-5.5328589203742071</c:v>
                </c:pt>
                <c:pt idx="258">
                  <c:v>8.4195051288934799</c:v>
                </c:pt>
                <c:pt idx="259">
                  <c:v>3.7761851559150799</c:v>
                </c:pt>
                <c:pt idx="260">
                  <c:v>19.286725467227242</c:v>
                </c:pt>
                <c:pt idx="261">
                  <c:v>6.9813909413157091</c:v>
                </c:pt>
                <c:pt idx="262">
                  <c:v>36.513169616287705</c:v>
                </c:pt>
                <c:pt idx="263">
                  <c:v>-462.47332540608267</c:v>
                </c:pt>
                <c:pt idx="264">
                  <c:v>-3.5032228228451743</c:v>
                </c:pt>
                <c:pt idx="265">
                  <c:v>27.992604637569372</c:v>
                </c:pt>
                <c:pt idx="266">
                  <c:v>4.8302712587576124</c:v>
                </c:pt>
                <c:pt idx="267">
                  <c:v>16.259671279139383</c:v>
                </c:pt>
                <c:pt idx="268">
                  <c:v>-2.0891291761846453</c:v>
                </c:pt>
                <c:pt idx="269">
                  <c:v>5.5135221549936277</c:v>
                </c:pt>
                <c:pt idx="270">
                  <c:v>-12.468834603122492</c:v>
                </c:pt>
                <c:pt idx="271">
                  <c:v>-3.6480552373776831</c:v>
                </c:pt>
                <c:pt idx="272">
                  <c:v>-23.521661676874217</c:v>
                </c:pt>
                <c:pt idx="273">
                  <c:v>-6.563712559710325</c:v>
                </c:pt>
                <c:pt idx="274">
                  <c:v>-41.416027395180429</c:v>
                </c:pt>
                <c:pt idx="275">
                  <c:v>486.38948120088708</c:v>
                </c:pt>
                <c:pt idx="276">
                  <c:v>0.52174827446182803</c:v>
                </c:pt>
                <c:pt idx="277">
                  <c:v>-28.465519440644684</c:v>
                </c:pt>
                <c:pt idx="278">
                  <c:v>-8.5511418279045728</c:v>
                </c:pt>
                <c:pt idx="279">
                  <c:v>-16.428314483894724</c:v>
                </c:pt>
                <c:pt idx="280">
                  <c:v>-1.8224715652253156</c:v>
                </c:pt>
                <c:pt idx="281">
                  <c:v>-5.5328589204252596</c:v>
                </c:pt>
                <c:pt idx="282">
                  <c:v>8.4195051289353877</c:v>
                </c:pt>
                <c:pt idx="283">
                  <c:v>3.7761851558711825</c:v>
                </c:pt>
                <c:pt idx="284">
                  <c:v>19.286725467290772</c:v>
                </c:pt>
                <c:pt idx="285">
                  <c:v>6.9813909412342952</c:v>
                </c:pt>
                <c:pt idx="286">
                  <c:v>36.513169616442063</c:v>
                </c:pt>
                <c:pt idx="287">
                  <c:v>-462.47332540606146</c:v>
                </c:pt>
                <c:pt idx="288">
                  <c:v>-3.5032228230217015</c:v>
                </c:pt>
                <c:pt idx="289">
                  <c:v>27.992604637655546</c:v>
                </c:pt>
                <c:pt idx="290">
                  <c:v>4.8302712586983532</c:v>
                </c:pt>
                <c:pt idx="291">
                  <c:v>16.259671279197015</c:v>
                </c:pt>
                <c:pt idx="292">
                  <c:v>-2.0891291762332589</c:v>
                </c:pt>
                <c:pt idx="293">
                  <c:v>5.5135221550256786</c:v>
                </c:pt>
                <c:pt idx="294">
                  <c:v>-12.468834603171697</c:v>
                </c:pt>
                <c:pt idx="295">
                  <c:v>-3.6480552373202642</c:v>
                </c:pt>
                <c:pt idx="296">
                  <c:v>-23.52166167692959</c:v>
                </c:pt>
                <c:pt idx="297">
                  <c:v>-6.5637125596162775</c:v>
                </c:pt>
                <c:pt idx="298">
                  <c:v>-41.416027395346092</c:v>
                </c:pt>
                <c:pt idx="299">
                  <c:v>486.38948120086383</c:v>
                </c:pt>
                <c:pt idx="300">
                  <c:v>0.52174827464394014</c:v>
                </c:pt>
                <c:pt idx="301">
                  <c:v>-28.465519440747173</c:v>
                </c:pt>
                <c:pt idx="302">
                  <c:v>-8.5511418278451359</c:v>
                </c:pt>
                <c:pt idx="303">
                  <c:v>-16.428314483944312</c:v>
                </c:pt>
                <c:pt idx="304">
                  <c:v>-1.8224715651742169</c:v>
                </c:pt>
                <c:pt idx="305">
                  <c:v>-5.5328589204669605</c:v>
                </c:pt>
                <c:pt idx="306">
                  <c:v>8.419505128978102</c:v>
                </c:pt>
                <c:pt idx="307">
                  <c:v>3.7761851558146233</c:v>
                </c:pt>
                <c:pt idx="308">
                  <c:v>19.286725467350145</c:v>
                </c:pt>
                <c:pt idx="309">
                  <c:v>6.981390941158395</c:v>
                </c:pt>
                <c:pt idx="310">
                  <c:v>36.513169616600592</c:v>
                </c:pt>
                <c:pt idx="311">
                  <c:v>-462.47332540603952</c:v>
                </c:pt>
                <c:pt idx="312">
                  <c:v>-3.5032228232034868</c:v>
                </c:pt>
                <c:pt idx="313">
                  <c:v>27.992604637738495</c:v>
                </c:pt>
                <c:pt idx="314">
                  <c:v>4.8302712586346885</c:v>
                </c:pt>
                <c:pt idx="315">
                  <c:v>16.25967127925464</c:v>
                </c:pt>
                <c:pt idx="316">
                  <c:v>-2.0891291762659527</c:v>
                </c:pt>
                <c:pt idx="317">
                  <c:v>5.5135221550749947</c:v>
                </c:pt>
                <c:pt idx="318">
                  <c:v>-12.468834603217296</c:v>
                </c:pt>
                <c:pt idx="319">
                  <c:v>-3.6480552372712367</c:v>
                </c:pt>
                <c:pt idx="320">
                  <c:v>-23.521661676996608</c:v>
                </c:pt>
                <c:pt idx="321">
                  <c:v>-6.5637125595296482</c:v>
                </c:pt>
                <c:pt idx="322">
                  <c:v>-41.416027395509346</c:v>
                </c:pt>
                <c:pt idx="323">
                  <c:v>486.38948120084058</c:v>
                </c:pt>
                <c:pt idx="324">
                  <c:v>0.52174827483619879</c:v>
                </c:pt>
                <c:pt idx="325">
                  <c:v>-28.465519440831969</c:v>
                </c:pt>
                <c:pt idx="326">
                  <c:v>-8.5511418277825726</c:v>
                </c:pt>
                <c:pt idx="327">
                  <c:v>-16.428314484003472</c:v>
                </c:pt>
                <c:pt idx="328">
                  <c:v>-1.8224715651245642</c:v>
                </c:pt>
                <c:pt idx="329">
                  <c:v>-5.5328589205180512</c:v>
                </c:pt>
                <c:pt idx="330">
                  <c:v>8.4195051290278187</c:v>
                </c:pt>
                <c:pt idx="331">
                  <c:v>3.7761851557582276</c:v>
                </c:pt>
                <c:pt idx="332">
                  <c:v>19.286725467403123</c:v>
                </c:pt>
                <c:pt idx="333">
                  <c:v>6.981390941059999</c:v>
                </c:pt>
                <c:pt idx="334">
                  <c:v>36.513169616751924</c:v>
                </c:pt>
                <c:pt idx="335">
                  <c:v>-462.47332540601775</c:v>
                </c:pt>
                <c:pt idx="336">
                  <c:v>-3.5032228233799998</c:v>
                </c:pt>
                <c:pt idx="337">
                  <c:v>27.992604637842803</c:v>
                </c:pt>
                <c:pt idx="338">
                  <c:v>4.830271258573454</c:v>
                </c:pt>
                <c:pt idx="339">
                  <c:v>16.259671279303262</c:v>
                </c:pt>
                <c:pt idx="340">
                  <c:v>-2.0891291763180622</c:v>
                </c:pt>
                <c:pt idx="341">
                  <c:v>5.5135221551280642</c:v>
                </c:pt>
                <c:pt idx="342">
                  <c:v>-12.468834603256724</c:v>
                </c:pt>
                <c:pt idx="343">
                  <c:v>-3.6480552372138817</c:v>
                </c:pt>
                <c:pt idx="344">
                  <c:v>-23.521661677059271</c:v>
                </c:pt>
                <c:pt idx="345">
                  <c:v>-6.5637125594326449</c:v>
                </c:pt>
                <c:pt idx="346">
                  <c:v>-41.416027395665168</c:v>
                </c:pt>
                <c:pt idx="347">
                  <c:v>486.3894812008183</c:v>
                </c:pt>
                <c:pt idx="348">
                  <c:v>0.52174827502011567</c:v>
                </c:pt>
                <c:pt idx="349">
                  <c:v>-28.465519440931075</c:v>
                </c:pt>
                <c:pt idx="350">
                  <c:v>-8.5511418277153624</c:v>
                </c:pt>
                <c:pt idx="351">
                  <c:v>-16.428314484062561</c:v>
                </c:pt>
                <c:pt idx="352">
                  <c:v>-1.8224715650792707</c:v>
                </c:pt>
                <c:pt idx="353">
                  <c:v>-5.5328589205621448</c:v>
                </c:pt>
                <c:pt idx="354">
                  <c:v>8.419505129059889</c:v>
                </c:pt>
                <c:pt idx="355">
                  <c:v>3.776185155710202</c:v>
                </c:pt>
                <c:pt idx="356">
                  <c:v>19.286725467471499</c:v>
                </c:pt>
                <c:pt idx="357">
                  <c:v>6.9813909409762402</c:v>
                </c:pt>
                <c:pt idx="358">
                  <c:v>36.513169616905941</c:v>
                </c:pt>
                <c:pt idx="359">
                  <c:v>-462.47332540599467</c:v>
                </c:pt>
                <c:pt idx="360">
                  <c:v>-3.5032228235588576</c:v>
                </c:pt>
                <c:pt idx="361">
                  <c:v>27.992604637923833</c:v>
                </c:pt>
                <c:pt idx="362">
                  <c:v>4.8302712585105922</c:v>
                </c:pt>
                <c:pt idx="363">
                  <c:v>16.259671279361015</c:v>
                </c:pt>
                <c:pt idx="364">
                  <c:v>-2.0891291763625475</c:v>
                </c:pt>
                <c:pt idx="365">
                  <c:v>5.5135221551811195</c:v>
                </c:pt>
                <c:pt idx="366">
                  <c:v>-12.468834603299427</c:v>
                </c:pt>
                <c:pt idx="367">
                  <c:v>-3.6480552371648614</c:v>
                </c:pt>
                <c:pt idx="368">
                  <c:v>-23.521661677109321</c:v>
                </c:pt>
                <c:pt idx="369">
                  <c:v>-6.5637125593488861</c:v>
                </c:pt>
                <c:pt idx="370">
                  <c:v>-41.416027395822418</c:v>
                </c:pt>
                <c:pt idx="371">
                  <c:v>486.38948120079277</c:v>
                </c:pt>
                <c:pt idx="372">
                  <c:v>0.52174827518805955</c:v>
                </c:pt>
                <c:pt idx="373">
                  <c:v>-28.465519441025194</c:v>
                </c:pt>
                <c:pt idx="374">
                  <c:v>-8.5511418276553783</c:v>
                </c:pt>
                <c:pt idx="375">
                  <c:v>-16.428314484112207</c:v>
                </c:pt>
                <c:pt idx="376">
                  <c:v>-1.8224715650489962</c:v>
                </c:pt>
                <c:pt idx="377">
                  <c:v>-5.5328589206116732</c:v>
                </c:pt>
                <c:pt idx="378">
                  <c:v>8.4195051291044081</c:v>
                </c:pt>
                <c:pt idx="379">
                  <c:v>3.776185155661075</c:v>
                </c:pt>
                <c:pt idx="380">
                  <c:v>19.286725467515453</c:v>
                </c:pt>
                <c:pt idx="381">
                  <c:v>6.9813909408915009</c:v>
                </c:pt>
                <c:pt idx="382">
                  <c:v>36.513169617030648</c:v>
                </c:pt>
                <c:pt idx="383">
                  <c:v>-462.47332540597318</c:v>
                </c:pt>
                <c:pt idx="384">
                  <c:v>-3.5032228237189855</c:v>
                </c:pt>
                <c:pt idx="385">
                  <c:v>27.992604637997999</c:v>
                </c:pt>
                <c:pt idx="386">
                  <c:v>4.8302712584698568</c:v>
                </c:pt>
                <c:pt idx="387">
                  <c:v>16.259671279383888</c:v>
                </c:pt>
                <c:pt idx="388">
                  <c:v>-2.0891291763643061</c:v>
                </c:pt>
                <c:pt idx="389">
                  <c:v>5.5135221551874496</c:v>
                </c:pt>
                <c:pt idx="390">
                  <c:v>-12.468834603306025</c:v>
                </c:pt>
                <c:pt idx="391">
                  <c:v>-3.648055237163085</c:v>
                </c:pt>
                <c:pt idx="392">
                  <c:v>-23.52166167711254</c:v>
                </c:pt>
                <c:pt idx="393">
                  <c:v>-6.5637125593794678</c:v>
                </c:pt>
                <c:pt idx="394">
                  <c:v>-41.41602739576134</c:v>
                </c:pt>
                <c:pt idx="395">
                  <c:v>486.38948120080391</c:v>
                </c:pt>
                <c:pt idx="396">
                  <c:v>0.52174827509102784</c:v>
                </c:pt>
                <c:pt idx="397">
                  <c:v>-28.46551944095755</c:v>
                </c:pt>
                <c:pt idx="398">
                  <c:v>-8.5511418277199382</c:v>
                </c:pt>
                <c:pt idx="399">
                  <c:v>-16.428314484057701</c:v>
                </c:pt>
                <c:pt idx="400">
                  <c:v>-1.8224715650917478</c:v>
                </c:pt>
                <c:pt idx="401">
                  <c:v>-5.5328589205512682</c:v>
                </c:pt>
                <c:pt idx="402">
                  <c:v>8.419505129056315</c:v>
                </c:pt>
                <c:pt idx="403">
                  <c:v>3.7761851557365773</c:v>
                </c:pt>
                <c:pt idx="404">
                  <c:v>19.28672546742871</c:v>
                </c:pt>
                <c:pt idx="405">
                  <c:v>6.9813909410341637</c:v>
                </c:pt>
                <c:pt idx="406">
                  <c:v>36.513169616773403</c:v>
                </c:pt>
                <c:pt idx="407">
                  <c:v>-462.47332540601718</c:v>
                </c:pt>
                <c:pt idx="408">
                  <c:v>-3.5032228233670253</c:v>
                </c:pt>
                <c:pt idx="409">
                  <c:v>27.992604637814324</c:v>
                </c:pt>
                <c:pt idx="410">
                  <c:v>4.8302712585998719</c:v>
                </c:pt>
                <c:pt idx="411">
                  <c:v>16.259671279278074</c:v>
                </c:pt>
                <c:pt idx="412">
                  <c:v>-2.0891291762933015</c:v>
                </c:pt>
                <c:pt idx="413">
                  <c:v>5.5135221550946802</c:v>
                </c:pt>
                <c:pt idx="414">
                  <c:v>-12.468834603215679</c:v>
                </c:pt>
                <c:pt idx="415">
                  <c:v>-3.6480552372616017</c:v>
                </c:pt>
                <c:pt idx="416">
                  <c:v>-23.521661676991137</c:v>
                </c:pt>
                <c:pt idx="417">
                  <c:v>-6.5637125595437027</c:v>
                </c:pt>
                <c:pt idx="418">
                  <c:v>-41.416027395442583</c:v>
                </c:pt>
                <c:pt idx="419">
                  <c:v>486.38948120085109</c:v>
                </c:pt>
                <c:pt idx="420">
                  <c:v>0.52174827472316565</c:v>
                </c:pt>
                <c:pt idx="421">
                  <c:v>-28.465519440775111</c:v>
                </c:pt>
                <c:pt idx="422">
                  <c:v>-8.5511418278369504</c:v>
                </c:pt>
                <c:pt idx="423">
                  <c:v>-16.428314483948462</c:v>
                </c:pt>
                <c:pt idx="424">
                  <c:v>-1.8224715651864365</c:v>
                </c:pt>
                <c:pt idx="425">
                  <c:v>-5.5328589204625223</c:v>
                </c:pt>
                <c:pt idx="426">
                  <c:v>8.4195051289727196</c:v>
                </c:pt>
                <c:pt idx="427">
                  <c:v>3.7761851558407855</c:v>
                </c:pt>
                <c:pt idx="428">
                  <c:v>19.286725467316295</c:v>
                </c:pt>
                <c:pt idx="429">
                  <c:v>6.981390941205845</c:v>
                </c:pt>
                <c:pt idx="430">
                  <c:v>36.513169616462775</c:v>
                </c:pt>
                <c:pt idx="431">
                  <c:v>-462.4733254060605</c:v>
                </c:pt>
                <c:pt idx="432">
                  <c:v>-3.5032228229960793</c:v>
                </c:pt>
                <c:pt idx="433">
                  <c:v>27.992604637633775</c:v>
                </c:pt>
                <c:pt idx="434">
                  <c:v>4.8302712587239327</c:v>
                </c:pt>
                <c:pt idx="435">
                  <c:v>16.259671279180644</c:v>
                </c:pt>
                <c:pt idx="436">
                  <c:v>-2.0891291762074324</c:v>
                </c:pt>
                <c:pt idx="437">
                  <c:v>5.5135221549971991</c:v>
                </c:pt>
                <c:pt idx="438">
                  <c:v>-12.46883460314266</c:v>
                </c:pt>
                <c:pt idx="439">
                  <c:v>-3.6480552373656963</c:v>
                </c:pt>
                <c:pt idx="440">
                  <c:v>-23.521661676867296</c:v>
                </c:pt>
                <c:pt idx="441">
                  <c:v>-6.5637125597239674</c:v>
                </c:pt>
                <c:pt idx="442">
                  <c:v>-41.416027395124267</c:v>
                </c:pt>
                <c:pt idx="443">
                  <c:v>486.38948120089856</c:v>
                </c:pt>
                <c:pt idx="444">
                  <c:v>0.52174827434812698</c:v>
                </c:pt>
                <c:pt idx="445">
                  <c:v>-28.465519440595799</c:v>
                </c:pt>
                <c:pt idx="446">
                  <c:v>-8.5511418279648908</c:v>
                </c:pt>
                <c:pt idx="447">
                  <c:v>-16.428314483840261</c:v>
                </c:pt>
                <c:pt idx="448">
                  <c:v>-1.822471565259594</c:v>
                </c:pt>
                <c:pt idx="449">
                  <c:v>-5.5328589203596694</c:v>
                </c:pt>
                <c:pt idx="450">
                  <c:v>8.4195051288711795</c:v>
                </c:pt>
                <c:pt idx="451">
                  <c:v>3.7761851559289141</c:v>
                </c:pt>
                <c:pt idx="452">
                  <c:v>19.286725467195694</c:v>
                </c:pt>
                <c:pt idx="453">
                  <c:v>6.9813909413828412</c:v>
                </c:pt>
                <c:pt idx="454">
                  <c:v>36.513169616160972</c:v>
                </c:pt>
                <c:pt idx="455">
                  <c:v>-462.47332540610313</c:v>
                </c:pt>
                <c:pt idx="456">
                  <c:v>-3.5032228226371842</c:v>
                </c:pt>
                <c:pt idx="457">
                  <c:v>27.99260463746019</c:v>
                </c:pt>
                <c:pt idx="458">
                  <c:v>4.8302712588352108</c:v>
                </c:pt>
                <c:pt idx="459">
                  <c:v>16.259671279067078</c:v>
                </c:pt>
                <c:pt idx="460">
                  <c:v>-2.0891291761019879</c:v>
                </c:pt>
                <c:pt idx="461">
                  <c:v>5.5135221549230877</c:v>
                </c:pt>
                <c:pt idx="462">
                  <c:v>-12.468834603050528</c:v>
                </c:pt>
                <c:pt idx="463">
                  <c:v>-3.648055237479241</c:v>
                </c:pt>
                <c:pt idx="464">
                  <c:v>-23.521661676751442</c:v>
                </c:pt>
                <c:pt idx="465">
                  <c:v>-6.5637125599028678</c:v>
                </c:pt>
                <c:pt idx="466">
                  <c:v>-41.416027394802342</c:v>
                </c:pt>
                <c:pt idx="467">
                  <c:v>486.38948120094386</c:v>
                </c:pt>
                <c:pt idx="468">
                  <c:v>0.52174827397168144</c:v>
                </c:pt>
                <c:pt idx="469">
                  <c:v>-28.465519440393322</c:v>
                </c:pt>
                <c:pt idx="470">
                  <c:v>-8.5511418280825637</c:v>
                </c:pt>
                <c:pt idx="471">
                  <c:v>-16.428314483740543</c:v>
                </c:pt>
                <c:pt idx="472">
                  <c:v>-1.8224715653573949</c:v>
                </c:pt>
                <c:pt idx="473">
                  <c:v>-5.5328589202709839</c:v>
                </c:pt>
                <c:pt idx="474">
                  <c:v>8.4195051287936913</c:v>
                </c:pt>
                <c:pt idx="475">
                  <c:v>3.7761851560403485</c:v>
                </c:pt>
                <c:pt idx="476">
                  <c:v>19.28672546707778</c:v>
                </c:pt>
                <c:pt idx="477">
                  <c:v>6.9813909415424433</c:v>
                </c:pt>
                <c:pt idx="478">
                  <c:v>36.513169615862232</c:v>
                </c:pt>
                <c:pt idx="479">
                  <c:v>-462.47332540614832</c:v>
                </c:pt>
                <c:pt idx="480">
                  <c:v>-3.5032228222909794</c:v>
                </c:pt>
                <c:pt idx="481">
                  <c:v>27.992604637275562</c:v>
                </c:pt>
                <c:pt idx="482">
                  <c:v>4.8302712589658441</c:v>
                </c:pt>
                <c:pt idx="483">
                  <c:v>16.259671278979127</c:v>
                </c:pt>
                <c:pt idx="484">
                  <c:v>-2.0891291760298731</c:v>
                </c:pt>
                <c:pt idx="485">
                  <c:v>5.5135221548358855</c:v>
                </c:pt>
                <c:pt idx="486">
                  <c:v>-12.468834602956303</c:v>
                </c:pt>
                <c:pt idx="487">
                  <c:v>-3.6480552375684852</c:v>
                </c:pt>
                <c:pt idx="488">
                  <c:v>-23.521661676632284</c:v>
                </c:pt>
                <c:pt idx="489">
                  <c:v>-6.56371256006679</c:v>
                </c:pt>
                <c:pt idx="490">
                  <c:v>-41.416027394478363</c:v>
                </c:pt>
                <c:pt idx="491">
                  <c:v>486.38948120099099</c:v>
                </c:pt>
                <c:pt idx="492">
                  <c:v>0.52174827359219478</c:v>
                </c:pt>
                <c:pt idx="493">
                  <c:v>-28.465519440215118</c:v>
                </c:pt>
                <c:pt idx="494">
                  <c:v>-8.5511418282050045</c:v>
                </c:pt>
                <c:pt idx="495">
                  <c:v>-16.428314483631361</c:v>
                </c:pt>
                <c:pt idx="496">
                  <c:v>-1.8224715654305665</c:v>
                </c:pt>
                <c:pt idx="497">
                  <c:v>-5.5328589201868503</c:v>
                </c:pt>
                <c:pt idx="498">
                  <c:v>8.4195051287067493</c:v>
                </c:pt>
                <c:pt idx="499">
                  <c:v>3.7761851561501771</c:v>
                </c:pt>
                <c:pt idx="500">
                  <c:v>19.286725466957897</c:v>
                </c:pt>
                <c:pt idx="501">
                  <c:v>6.9813909417095346</c:v>
                </c:pt>
                <c:pt idx="502">
                  <c:v>36.513169615548868</c:v>
                </c:pt>
                <c:pt idx="503">
                  <c:v>-462.47332540619061</c:v>
                </c:pt>
                <c:pt idx="504">
                  <c:v>-3.5032228219373565</c:v>
                </c:pt>
                <c:pt idx="505">
                  <c:v>27.992604637090267</c:v>
                </c:pt>
                <c:pt idx="506">
                  <c:v>4.8302712590775272</c:v>
                </c:pt>
                <c:pt idx="507">
                  <c:v>16.259671278873377</c:v>
                </c:pt>
                <c:pt idx="508">
                  <c:v>-2.0891291759367778</c:v>
                </c:pt>
                <c:pt idx="509">
                  <c:v>5.5135221547244209</c:v>
                </c:pt>
                <c:pt idx="510">
                  <c:v>-12.468834602883376</c:v>
                </c:pt>
                <c:pt idx="511">
                  <c:v>-3.6480552376735744</c:v>
                </c:pt>
                <c:pt idx="512">
                  <c:v>-23.521661676504806</c:v>
                </c:pt>
                <c:pt idx="513">
                  <c:v>-6.5637125602322044</c:v>
                </c:pt>
                <c:pt idx="514">
                  <c:v>-41.416027394156409</c:v>
                </c:pt>
                <c:pt idx="515">
                  <c:v>486.38948120103851</c:v>
                </c:pt>
                <c:pt idx="516">
                  <c:v>0.52174827321911721</c:v>
                </c:pt>
                <c:pt idx="517">
                  <c:v>-28.465519440026071</c:v>
                </c:pt>
                <c:pt idx="518">
                  <c:v>-8.5511418283354956</c:v>
                </c:pt>
                <c:pt idx="519">
                  <c:v>-16.428314483531615</c:v>
                </c:pt>
                <c:pt idx="520">
                  <c:v>-1.8224715655231147</c:v>
                </c:pt>
                <c:pt idx="521">
                  <c:v>-5.5328589200981657</c:v>
                </c:pt>
                <c:pt idx="522">
                  <c:v>8.4195051286135794</c:v>
                </c:pt>
                <c:pt idx="523">
                  <c:v>3.7761851562380784</c:v>
                </c:pt>
                <c:pt idx="524">
                  <c:v>19.286725466837339</c:v>
                </c:pt>
                <c:pt idx="525">
                  <c:v>6.9813909418865165</c:v>
                </c:pt>
                <c:pt idx="526">
                  <c:v>36.513169615243847</c:v>
                </c:pt>
                <c:pt idx="527">
                  <c:v>-462.47332540623466</c:v>
                </c:pt>
                <c:pt idx="528">
                  <c:v>-3.5032228215755339</c:v>
                </c:pt>
                <c:pt idx="529">
                  <c:v>27.992604636915374</c:v>
                </c:pt>
                <c:pt idx="530">
                  <c:v>4.8302712592004085</c:v>
                </c:pt>
                <c:pt idx="531">
                  <c:v>16.259671278759804</c:v>
                </c:pt>
                <c:pt idx="532">
                  <c:v>-2.0891291758626309</c:v>
                </c:pt>
                <c:pt idx="533">
                  <c:v>5.5135221546316124</c:v>
                </c:pt>
                <c:pt idx="534">
                  <c:v>-12.468834602792967</c:v>
                </c:pt>
                <c:pt idx="535">
                  <c:v>-3.648055237787041</c:v>
                </c:pt>
                <c:pt idx="536">
                  <c:v>-23.5216616763853</c:v>
                </c:pt>
                <c:pt idx="537">
                  <c:v>-6.5637125604158228</c:v>
                </c:pt>
                <c:pt idx="538">
                  <c:v>-41.416027393858293</c:v>
                </c:pt>
                <c:pt idx="539">
                  <c:v>486.38948120108415</c:v>
                </c:pt>
                <c:pt idx="540">
                  <c:v>0.52174827284261482</c:v>
                </c:pt>
                <c:pt idx="541">
                  <c:v>-28.465519439832363</c:v>
                </c:pt>
                <c:pt idx="542">
                  <c:v>-8.5511418284557621</c:v>
                </c:pt>
                <c:pt idx="543">
                  <c:v>-16.428314483412876</c:v>
                </c:pt>
                <c:pt idx="544">
                  <c:v>-1.8224715656179722</c:v>
                </c:pt>
                <c:pt idx="545">
                  <c:v>-5.5328589200233971</c:v>
                </c:pt>
                <c:pt idx="546">
                  <c:v>8.4195051285414273</c:v>
                </c:pt>
                <c:pt idx="547">
                  <c:v>3.7761851563422724</c:v>
                </c:pt>
                <c:pt idx="548">
                  <c:v>19.286725466733898</c:v>
                </c:pt>
                <c:pt idx="549">
                  <c:v>6.981390942045465</c:v>
                </c:pt>
                <c:pt idx="550">
                  <c:v>36.513169614936075</c:v>
                </c:pt>
                <c:pt idx="551">
                  <c:v>-462.47332540627986</c:v>
                </c:pt>
                <c:pt idx="552">
                  <c:v>-3.5032228212143508</c:v>
                </c:pt>
                <c:pt idx="553">
                  <c:v>27.992604636730107</c:v>
                </c:pt>
                <c:pt idx="554">
                  <c:v>4.8302712593268424</c:v>
                </c:pt>
                <c:pt idx="555">
                  <c:v>16.259671278671036</c:v>
                </c:pt>
                <c:pt idx="556">
                  <c:v>-2.0891291757744028</c:v>
                </c:pt>
                <c:pt idx="557">
                  <c:v>5.5135221545434963</c:v>
                </c:pt>
                <c:pt idx="558">
                  <c:v>-12.468834602718239</c:v>
                </c:pt>
                <c:pt idx="559">
                  <c:v>-3.6480552378770952</c:v>
                </c:pt>
                <c:pt idx="560">
                  <c:v>-23.521661676257793</c:v>
                </c:pt>
                <c:pt idx="561">
                  <c:v>-6.5637125605894084</c:v>
                </c:pt>
                <c:pt idx="562">
                  <c:v>-41.416027393530186</c:v>
                </c:pt>
                <c:pt idx="563">
                  <c:v>486.38948120113082</c:v>
                </c:pt>
                <c:pt idx="564">
                  <c:v>0.52174827246260236</c:v>
                </c:pt>
                <c:pt idx="565">
                  <c:v>-28.465519439650521</c:v>
                </c:pt>
                <c:pt idx="566">
                  <c:v>-8.5511418285837095</c:v>
                </c:pt>
                <c:pt idx="567">
                  <c:v>-16.428314483304696</c:v>
                </c:pt>
                <c:pt idx="568">
                  <c:v>-1.8224715656940518</c:v>
                </c:pt>
                <c:pt idx="569">
                  <c:v>-5.5328589199159168</c:v>
                </c:pt>
                <c:pt idx="570">
                  <c:v>8.419505128448229</c:v>
                </c:pt>
                <c:pt idx="571">
                  <c:v>3.7761851564386646</c:v>
                </c:pt>
                <c:pt idx="572">
                  <c:v>19.286725466624958</c:v>
                </c:pt>
                <c:pt idx="573">
                  <c:v>6.9813909422277476</c:v>
                </c:pt>
                <c:pt idx="574">
                  <c:v>36.513169614631586</c:v>
                </c:pt>
                <c:pt idx="575">
                  <c:v>-462.4733254063222</c:v>
                </c:pt>
                <c:pt idx="576">
                  <c:v>-3.50322282086114</c:v>
                </c:pt>
                <c:pt idx="577">
                  <c:v>27.992604636568203</c:v>
                </c:pt>
                <c:pt idx="578">
                  <c:v>4.8302712594488568</c:v>
                </c:pt>
                <c:pt idx="579">
                  <c:v>16.25967127855747</c:v>
                </c:pt>
                <c:pt idx="580">
                  <c:v>-2.0891291756785808</c:v>
                </c:pt>
                <c:pt idx="581">
                  <c:v>5.5135221544693875</c:v>
                </c:pt>
                <c:pt idx="582">
                  <c:v>-12.468834602615878</c:v>
                </c:pt>
                <c:pt idx="583">
                  <c:v>-3.648055237990647</c:v>
                </c:pt>
                <c:pt idx="584">
                  <c:v>-23.52166167613322</c:v>
                </c:pt>
                <c:pt idx="585">
                  <c:v>-6.5637125607603224</c:v>
                </c:pt>
                <c:pt idx="586">
                  <c:v>-41.416027393211841</c:v>
                </c:pt>
                <c:pt idx="587">
                  <c:v>486.38948120117715</c:v>
                </c:pt>
                <c:pt idx="588">
                  <c:v>0.52174827209303487</c:v>
                </c:pt>
                <c:pt idx="589">
                  <c:v>-28.465519439452081</c:v>
                </c:pt>
                <c:pt idx="590">
                  <c:v>-8.5511418287154868</c:v>
                </c:pt>
                <c:pt idx="591">
                  <c:v>-16.428314483204943</c:v>
                </c:pt>
                <c:pt idx="592">
                  <c:v>-1.8224715657858255</c:v>
                </c:pt>
                <c:pt idx="593">
                  <c:v>-5.5328589198224938</c:v>
                </c:pt>
                <c:pt idx="594">
                  <c:v>8.4195051283725952</c:v>
                </c:pt>
                <c:pt idx="595">
                  <c:v>3.7761851565503335</c:v>
                </c:pt>
                <c:pt idx="596">
                  <c:v>19.286725466493465</c:v>
                </c:pt>
                <c:pt idx="597">
                  <c:v>6.981390942394782</c:v>
                </c:pt>
                <c:pt idx="598">
                  <c:v>36.513169614335538</c:v>
                </c:pt>
                <c:pt idx="599">
                  <c:v>-462.47332540636671</c:v>
                </c:pt>
                <c:pt idx="600">
                  <c:v>-3.503222820499289</c:v>
                </c:pt>
                <c:pt idx="601">
                  <c:v>27.992604636386034</c:v>
                </c:pt>
                <c:pt idx="602">
                  <c:v>4.8302712595752979</c:v>
                </c:pt>
                <c:pt idx="603">
                  <c:v>16.259671278443697</c:v>
                </c:pt>
                <c:pt idx="604">
                  <c:v>-2.0891291756040999</c:v>
                </c:pt>
                <c:pt idx="605">
                  <c:v>5.5135221543812722</c:v>
                </c:pt>
                <c:pt idx="606">
                  <c:v>-12.468834602522257</c:v>
                </c:pt>
                <c:pt idx="607">
                  <c:v>-3.6480552380807936</c:v>
                </c:pt>
                <c:pt idx="608">
                  <c:v>-23.521661676029609</c:v>
                </c:pt>
                <c:pt idx="609">
                  <c:v>-6.563712560937816</c:v>
                </c:pt>
                <c:pt idx="610">
                  <c:v>-41.416027392889923</c:v>
                </c:pt>
                <c:pt idx="611">
                  <c:v>486.38948120122228</c:v>
                </c:pt>
                <c:pt idx="612">
                  <c:v>0.52174827171195659</c:v>
                </c:pt>
                <c:pt idx="613">
                  <c:v>-28.465519439263062</c:v>
                </c:pt>
                <c:pt idx="614">
                  <c:v>-8.5511418288357532</c:v>
                </c:pt>
                <c:pt idx="615">
                  <c:v>-16.428314483103534</c:v>
                </c:pt>
                <c:pt idx="616">
                  <c:v>-1.8224715658899573</c:v>
                </c:pt>
                <c:pt idx="617">
                  <c:v>-5.5328589197524645</c:v>
                </c:pt>
                <c:pt idx="618">
                  <c:v>8.4195051282820437</c:v>
                </c:pt>
                <c:pt idx="619">
                  <c:v>3.7761851566617537</c:v>
                </c:pt>
                <c:pt idx="620">
                  <c:v>19.286725466384539</c:v>
                </c:pt>
                <c:pt idx="621">
                  <c:v>6.9813909425403722</c:v>
                </c:pt>
                <c:pt idx="622">
                  <c:v>36.513169614013336</c:v>
                </c:pt>
                <c:pt idx="623">
                  <c:v>-462.47332540641116</c:v>
                </c:pt>
                <c:pt idx="624">
                  <c:v>-3.5032228201473572</c:v>
                </c:pt>
                <c:pt idx="625">
                  <c:v>27.992604636205456</c:v>
                </c:pt>
                <c:pt idx="626">
                  <c:v>4.830271259693383</c:v>
                </c:pt>
                <c:pt idx="627">
                  <c:v>16.25967127835537</c:v>
                </c:pt>
                <c:pt idx="628">
                  <c:v>-2.0891291755144792</c:v>
                </c:pt>
                <c:pt idx="629">
                  <c:v>5.5135221542604391</c:v>
                </c:pt>
                <c:pt idx="630">
                  <c:v>-12.46883460244932</c:v>
                </c:pt>
                <c:pt idx="631">
                  <c:v>-3.6480552381925193</c:v>
                </c:pt>
                <c:pt idx="632">
                  <c:v>-23.521661675902124</c:v>
                </c:pt>
                <c:pt idx="633">
                  <c:v>-6.5637125611039977</c:v>
                </c:pt>
                <c:pt idx="634">
                  <c:v>-41.416027392574257</c:v>
                </c:pt>
                <c:pt idx="635">
                  <c:v>486.38948120126952</c:v>
                </c:pt>
                <c:pt idx="636">
                  <c:v>0.52174827132620294</c:v>
                </c:pt>
                <c:pt idx="637">
                  <c:v>-28.46551943908139</c:v>
                </c:pt>
                <c:pt idx="638">
                  <c:v>-8.5511418289733712</c:v>
                </c:pt>
                <c:pt idx="639">
                  <c:v>-16.428314482986536</c:v>
                </c:pt>
                <c:pt idx="640">
                  <c:v>-1.8224715659631219</c:v>
                </c:pt>
                <c:pt idx="641">
                  <c:v>-5.5328589196590414</c:v>
                </c:pt>
                <c:pt idx="642">
                  <c:v>8.419505128188888</c:v>
                </c:pt>
                <c:pt idx="643">
                  <c:v>3.7761851567414197</c:v>
                </c:pt>
                <c:pt idx="644">
                  <c:v>19.286725466263967</c:v>
                </c:pt>
                <c:pt idx="645">
                  <c:v>6.9813909427074208</c:v>
                </c:pt>
                <c:pt idx="646">
                  <c:v>36.513169613711533</c:v>
                </c:pt>
                <c:pt idx="647">
                  <c:v>-462.47332540645311</c:v>
                </c:pt>
                <c:pt idx="648">
                  <c:v>-3.5032228197884621</c:v>
                </c:pt>
                <c:pt idx="649">
                  <c:v>27.992604636019379</c:v>
                </c:pt>
                <c:pt idx="650">
                  <c:v>4.8302712597907984</c:v>
                </c:pt>
                <c:pt idx="651">
                  <c:v>16.259671278241825</c:v>
                </c:pt>
                <c:pt idx="652">
                  <c:v>-2.0891291754213608</c:v>
                </c:pt>
                <c:pt idx="653">
                  <c:v>5.5135221541863286</c:v>
                </c:pt>
                <c:pt idx="654">
                  <c:v>-12.468834602355702</c:v>
                </c:pt>
                <c:pt idx="655">
                  <c:v>-3.6480552383061138</c:v>
                </c:pt>
                <c:pt idx="656">
                  <c:v>-23.521661675782646</c:v>
                </c:pt>
                <c:pt idx="657">
                  <c:v>-6.5637125612881846</c:v>
                </c:pt>
                <c:pt idx="658">
                  <c:v>-41.416027392261718</c:v>
                </c:pt>
                <c:pt idx="659">
                  <c:v>486.3894812013167</c:v>
                </c:pt>
                <c:pt idx="660">
                  <c:v>0.52174827096764886</c:v>
                </c:pt>
                <c:pt idx="661">
                  <c:v>-28.465519438887711</c:v>
                </c:pt>
                <c:pt idx="662">
                  <c:v>-8.5511418291097741</c:v>
                </c:pt>
                <c:pt idx="663">
                  <c:v>-16.428314482886783</c:v>
                </c:pt>
                <c:pt idx="664">
                  <c:v>-1.8224715660640189</c:v>
                </c:pt>
                <c:pt idx="665">
                  <c:v>-5.5328589195422264</c:v>
                </c:pt>
                <c:pt idx="666">
                  <c:v>8.4195051281203312</c:v>
                </c:pt>
                <c:pt idx="667">
                  <c:v>3.7761851568453935</c:v>
                </c:pt>
                <c:pt idx="668">
                  <c:v>19.286725466136403</c:v>
                </c:pt>
                <c:pt idx="669">
                  <c:v>6.981390942876331</c:v>
                </c:pt>
                <c:pt idx="670">
                  <c:v>36.513169613412465</c:v>
                </c:pt>
                <c:pt idx="671">
                  <c:v>-462.47332540649893</c:v>
                </c:pt>
                <c:pt idx="672">
                  <c:v>-3.5032228194237121</c:v>
                </c:pt>
                <c:pt idx="673">
                  <c:v>27.992604635845339</c:v>
                </c:pt>
                <c:pt idx="674">
                  <c:v>4.8302712599244444</c:v>
                </c:pt>
                <c:pt idx="675">
                  <c:v>16.259671278126227</c:v>
                </c:pt>
                <c:pt idx="676">
                  <c:v>-2.0891291753486154</c:v>
                </c:pt>
                <c:pt idx="677">
                  <c:v>5.5135221540982133</c:v>
                </c:pt>
                <c:pt idx="678">
                  <c:v>-12.468834602261751</c:v>
                </c:pt>
                <c:pt idx="679">
                  <c:v>-3.6480552384045311</c:v>
                </c:pt>
                <c:pt idx="680">
                  <c:v>-23.521661675658066</c:v>
                </c:pt>
                <c:pt idx="681">
                  <c:v>-6.5637125614665166</c:v>
                </c:pt>
                <c:pt idx="682">
                  <c:v>-41.416027391946045</c:v>
                </c:pt>
                <c:pt idx="683">
                  <c:v>486.38948120136206</c:v>
                </c:pt>
                <c:pt idx="684">
                  <c:v>0.52174827059113227</c:v>
                </c:pt>
                <c:pt idx="685">
                  <c:v>-28.465519438690464</c:v>
                </c:pt>
                <c:pt idx="686">
                  <c:v>-8.5511418292267578</c:v>
                </c:pt>
                <c:pt idx="687">
                  <c:v>-16.42831448278055</c:v>
                </c:pt>
                <c:pt idx="688">
                  <c:v>-1.8224715661587059</c:v>
                </c:pt>
                <c:pt idx="689">
                  <c:v>-5.532858919443985</c:v>
                </c:pt>
                <c:pt idx="690">
                  <c:v>8.4195051280271436</c:v>
                </c:pt>
                <c:pt idx="691">
                  <c:v>3.7761851569572542</c:v>
                </c:pt>
                <c:pt idx="692">
                  <c:v>19.286725466039719</c:v>
                </c:pt>
                <c:pt idx="693">
                  <c:v>6.9813909430480123</c:v>
                </c:pt>
                <c:pt idx="694">
                  <c:v>36.513169613107962</c:v>
                </c:pt>
                <c:pt idx="695">
                  <c:v>-462.47332540654122</c:v>
                </c:pt>
                <c:pt idx="696">
                  <c:v>-3.5032228190619747</c:v>
                </c:pt>
                <c:pt idx="697">
                  <c:v>27.992604635660044</c:v>
                </c:pt>
                <c:pt idx="698">
                  <c:v>4.8302712600576143</c:v>
                </c:pt>
                <c:pt idx="699">
                  <c:v>16.259671278027966</c:v>
                </c:pt>
                <c:pt idx="700">
                  <c:v>-2.0891291752811121</c:v>
                </c:pt>
                <c:pt idx="701">
                  <c:v>5.5135221540287542</c:v>
                </c:pt>
                <c:pt idx="702">
                  <c:v>-12.468834602192089</c:v>
                </c:pt>
                <c:pt idx="703">
                  <c:v>-3.6480552385010796</c:v>
                </c:pt>
                <c:pt idx="704">
                  <c:v>-23.521661675542148</c:v>
                </c:pt>
                <c:pt idx="705">
                  <c:v>-6.5637125616487424</c:v>
                </c:pt>
                <c:pt idx="706">
                  <c:v>-41.416027391600082</c:v>
                </c:pt>
                <c:pt idx="707">
                  <c:v>486.38948120140651</c:v>
                </c:pt>
                <c:pt idx="708">
                  <c:v>0.5217482702215932</c:v>
                </c:pt>
                <c:pt idx="709">
                  <c:v>-28.465519438526698</c:v>
                </c:pt>
                <c:pt idx="710">
                  <c:v>-8.5511418293443171</c:v>
                </c:pt>
                <c:pt idx="711">
                  <c:v>-16.428314482663538</c:v>
                </c:pt>
                <c:pt idx="712">
                  <c:v>-1.8224715662545954</c:v>
                </c:pt>
                <c:pt idx="713">
                  <c:v>-5.5328589193739566</c:v>
                </c:pt>
                <c:pt idx="714">
                  <c:v>8.4195051279394484</c:v>
                </c:pt>
                <c:pt idx="715">
                  <c:v>3.7761851570536251</c:v>
                </c:pt>
                <c:pt idx="716">
                  <c:v>19.286725465911694</c:v>
                </c:pt>
                <c:pt idx="717">
                  <c:v>6.9813909432210153</c:v>
                </c:pt>
                <c:pt idx="718">
                  <c:v>36.513169612812511</c:v>
                </c:pt>
                <c:pt idx="719">
                  <c:v>-462.47332540658624</c:v>
                </c:pt>
                <c:pt idx="720">
                  <c:v>-3.5032228187100003</c:v>
                </c:pt>
                <c:pt idx="721">
                  <c:v>27.992604635495468</c:v>
                </c:pt>
                <c:pt idx="722">
                  <c:v>4.8302712601692548</c:v>
                </c:pt>
                <c:pt idx="723">
                  <c:v>16.259671277931872</c:v>
                </c:pt>
                <c:pt idx="724">
                  <c:v>-2.0891291751631993</c:v>
                </c:pt>
                <c:pt idx="725">
                  <c:v>5.5135221539126524</c:v>
                </c:pt>
                <c:pt idx="726">
                  <c:v>-12.468834602115876</c:v>
                </c:pt>
                <c:pt idx="727">
                  <c:v>-3.6480552385912262</c:v>
                </c:pt>
                <c:pt idx="728">
                  <c:v>-23.5216616754292</c:v>
                </c:pt>
                <c:pt idx="729">
                  <c:v>-6.5637125618196706</c:v>
                </c:pt>
                <c:pt idx="730">
                  <c:v>-41.416027391284473</c:v>
                </c:pt>
                <c:pt idx="731">
                  <c:v>486.38948120145739</c:v>
                </c:pt>
                <c:pt idx="732">
                  <c:v>0.52174826983114997</c:v>
                </c:pt>
                <c:pt idx="733">
                  <c:v>-28.465519438344231</c:v>
                </c:pt>
                <c:pt idx="734">
                  <c:v>-8.5511418294678521</c:v>
                </c:pt>
                <c:pt idx="735">
                  <c:v>-16.428314482563785</c:v>
                </c:pt>
                <c:pt idx="736">
                  <c:v>-1.8224715663227009</c:v>
                </c:pt>
                <c:pt idx="737">
                  <c:v>-5.5328589192666158</c:v>
                </c:pt>
                <c:pt idx="738">
                  <c:v>8.419505127835194</c:v>
                </c:pt>
                <c:pt idx="739">
                  <c:v>3.7761851571500245</c:v>
                </c:pt>
                <c:pt idx="740">
                  <c:v>19.28672546579579</c:v>
                </c:pt>
                <c:pt idx="741">
                  <c:v>6.9813909433852785</c:v>
                </c:pt>
                <c:pt idx="742">
                  <c:v>36.513169612510701</c:v>
                </c:pt>
                <c:pt idx="743">
                  <c:v>-462.47332540662853</c:v>
                </c:pt>
                <c:pt idx="744">
                  <c:v>-3.5032228183441276</c:v>
                </c:pt>
                <c:pt idx="745">
                  <c:v>27.992604635285218</c:v>
                </c:pt>
                <c:pt idx="746">
                  <c:v>4.8302712602809521</c:v>
                </c:pt>
                <c:pt idx="747">
                  <c:v>16.259671277843353</c:v>
                </c:pt>
                <c:pt idx="748">
                  <c:v>-2.089129175074202</c:v>
                </c:pt>
                <c:pt idx="749">
                  <c:v>5.5135221538338905</c:v>
                </c:pt>
                <c:pt idx="750">
                  <c:v>-12.46883460200479</c:v>
                </c:pt>
                <c:pt idx="751">
                  <c:v>-3.6480552387198983</c:v>
                </c:pt>
                <c:pt idx="752">
                  <c:v>-23.521661675328502</c:v>
                </c:pt>
                <c:pt idx="753">
                  <c:v>-6.5637125619624044</c:v>
                </c:pt>
                <c:pt idx="754">
                  <c:v>-41.416027390968836</c:v>
                </c:pt>
                <c:pt idx="755">
                  <c:v>486.3894812015028</c:v>
                </c:pt>
                <c:pt idx="756">
                  <c:v>0.52174826947080533</c:v>
                </c:pt>
                <c:pt idx="757">
                  <c:v>-28.465519438183122</c:v>
                </c:pt>
                <c:pt idx="758">
                  <c:v>-8.5511418296082766</c:v>
                </c:pt>
                <c:pt idx="759">
                  <c:v>-16.428314482469112</c:v>
                </c:pt>
                <c:pt idx="760">
                  <c:v>-1.8224715663988018</c:v>
                </c:pt>
                <c:pt idx="761">
                  <c:v>-5.5328589191871922</c:v>
                </c:pt>
                <c:pt idx="762">
                  <c:v>8.4195051277594395</c:v>
                </c:pt>
                <c:pt idx="763">
                  <c:v>3.776185157237137</c:v>
                </c:pt>
                <c:pt idx="764">
                  <c:v>19.286725465663579</c:v>
                </c:pt>
                <c:pt idx="765">
                  <c:v>6.9813909435295187</c:v>
                </c:pt>
                <c:pt idx="766">
                  <c:v>36.513169612184683</c:v>
                </c:pt>
                <c:pt idx="767">
                  <c:v>-462.47332540666804</c:v>
                </c:pt>
                <c:pt idx="768">
                  <c:v>-3.5032228179863267</c:v>
                </c:pt>
                <c:pt idx="769">
                  <c:v>27.992604635154009</c:v>
                </c:pt>
                <c:pt idx="770">
                  <c:v>4.830271260388102</c:v>
                </c:pt>
                <c:pt idx="771">
                  <c:v>16.25967127775759</c:v>
                </c:pt>
                <c:pt idx="772">
                  <c:v>-2.0891291750506635</c:v>
                </c:pt>
                <c:pt idx="773">
                  <c:v>5.5135221537757015</c:v>
                </c:pt>
                <c:pt idx="774">
                  <c:v>-12.468834601981008</c:v>
                </c:pt>
                <c:pt idx="775">
                  <c:v>-3.6480552387322831</c:v>
                </c:pt>
                <c:pt idx="776">
                  <c:v>-23.521661675309666</c:v>
                </c:pt>
                <c:pt idx="777">
                  <c:v>-6.5637125619487762</c:v>
                </c:pt>
                <c:pt idx="778">
                  <c:v>-41.416027391057455</c:v>
                </c:pt>
                <c:pt idx="779">
                  <c:v>486.38948120148137</c:v>
                </c:pt>
                <c:pt idx="780">
                  <c:v>0.52174826966246712</c:v>
                </c:pt>
                <c:pt idx="781">
                  <c:v>-28.465519438258951</c:v>
                </c:pt>
                <c:pt idx="782">
                  <c:v>-8.551141829497297</c:v>
                </c:pt>
                <c:pt idx="783">
                  <c:v>-16.428314482541829</c:v>
                </c:pt>
                <c:pt idx="784">
                  <c:v>-1.8224715663152153</c:v>
                </c:pt>
                <c:pt idx="785">
                  <c:v>-5.5328589193091444</c:v>
                </c:pt>
                <c:pt idx="786">
                  <c:v>8.4195051278569437</c:v>
                </c:pt>
                <c:pt idx="787">
                  <c:v>3.7761851571250702</c:v>
                </c:pt>
                <c:pt idx="788">
                  <c:v>19.286725465864343</c:v>
                </c:pt>
                <c:pt idx="789">
                  <c:v>6.9813909432723307</c:v>
                </c:pt>
                <c:pt idx="790">
                  <c:v>36.51316961270615</c:v>
                </c:pt>
                <c:pt idx="791">
                  <c:v>-462.47332540659011</c:v>
                </c:pt>
                <c:pt idx="792">
                  <c:v>-3.5032228187157841</c:v>
                </c:pt>
                <c:pt idx="793">
                  <c:v>27.992604635495681</c:v>
                </c:pt>
                <c:pt idx="794">
                  <c:v>4.830271260145949</c:v>
                </c:pt>
                <c:pt idx="795">
                  <c:v>16.259671277994414</c:v>
                </c:pt>
                <c:pt idx="796">
                  <c:v>-2.0891291752020411</c:v>
                </c:pt>
                <c:pt idx="797">
                  <c:v>5.513522153979256</c:v>
                </c:pt>
                <c:pt idx="798">
                  <c:v>-12.468834602174187</c:v>
                </c:pt>
                <c:pt idx="799">
                  <c:v>-3.648055238523888</c:v>
                </c:pt>
                <c:pt idx="800">
                  <c:v>-23.521661675542873</c:v>
                </c:pt>
                <c:pt idx="801">
                  <c:v>-6.5637125616018892</c:v>
                </c:pt>
                <c:pt idx="802">
                  <c:v>-41.416027391707125</c:v>
                </c:pt>
                <c:pt idx="803">
                  <c:v>486.38948120139264</c:v>
                </c:pt>
                <c:pt idx="804">
                  <c:v>0.52174827040336424</c:v>
                </c:pt>
                <c:pt idx="805">
                  <c:v>-28.465519438656855</c:v>
                </c:pt>
                <c:pt idx="806">
                  <c:v>-8.5511418292664203</c:v>
                </c:pt>
                <c:pt idx="807">
                  <c:v>-16.428314482768293</c:v>
                </c:pt>
                <c:pt idx="808">
                  <c:v>-1.8224715661378958</c:v>
                </c:pt>
                <c:pt idx="809">
                  <c:v>-5.5328589194579294</c:v>
                </c:pt>
                <c:pt idx="810">
                  <c:v>8.4195051280463105</c:v>
                </c:pt>
                <c:pt idx="811">
                  <c:v>3.7761851569081912</c:v>
                </c:pt>
                <c:pt idx="812">
                  <c:v>19.286725466079048</c:v>
                </c:pt>
                <c:pt idx="813">
                  <c:v>6.9813909429512933</c:v>
                </c:pt>
                <c:pt idx="814">
                  <c:v>36.513169613351884</c:v>
                </c:pt>
                <c:pt idx="815">
                  <c:v>-462.47332540650069</c:v>
                </c:pt>
                <c:pt idx="816">
                  <c:v>-3.5032228194267674</c:v>
                </c:pt>
                <c:pt idx="817">
                  <c:v>27.992604635874628</c:v>
                </c:pt>
                <c:pt idx="818">
                  <c:v>4.8302712598973372</c:v>
                </c:pt>
                <c:pt idx="819">
                  <c:v>16.259671278165676</c:v>
                </c:pt>
                <c:pt idx="820">
                  <c:v>-2.0891291753823324</c:v>
                </c:pt>
                <c:pt idx="821">
                  <c:v>5.5135221541828825</c:v>
                </c:pt>
                <c:pt idx="822">
                  <c:v>-12.468834602328396</c:v>
                </c:pt>
                <c:pt idx="823">
                  <c:v>-3.6480552383225344</c:v>
                </c:pt>
                <c:pt idx="824">
                  <c:v>-23.521661675799336</c:v>
                </c:pt>
                <c:pt idx="825">
                  <c:v>-6.5637125612775975</c:v>
                </c:pt>
                <c:pt idx="826">
                  <c:v>-41.416027392327948</c:v>
                </c:pt>
                <c:pt idx="827">
                  <c:v>486.38948120129743</c:v>
                </c:pt>
                <c:pt idx="828">
                  <c:v>0.52174827115675271</c:v>
                </c:pt>
                <c:pt idx="829">
                  <c:v>-28.465519439004126</c:v>
                </c:pt>
                <c:pt idx="830">
                  <c:v>-8.5511418289824022</c:v>
                </c:pt>
                <c:pt idx="831">
                  <c:v>-16.42831448299475</c:v>
                </c:pt>
                <c:pt idx="832">
                  <c:v>-1.8224715659789918</c:v>
                </c:pt>
                <c:pt idx="833">
                  <c:v>-5.5328589196459212</c:v>
                </c:pt>
                <c:pt idx="834">
                  <c:v>8.4195051282326254</c:v>
                </c:pt>
                <c:pt idx="835">
                  <c:v>3.7761851567228035</c:v>
                </c:pt>
                <c:pt idx="836">
                  <c:v>19.286725466321869</c:v>
                </c:pt>
                <c:pt idx="837">
                  <c:v>6.9813909426167839</c:v>
                </c:pt>
                <c:pt idx="838">
                  <c:v>36.513169613944605</c:v>
                </c:pt>
                <c:pt idx="839">
                  <c:v>-462.47332540641526</c:v>
                </c:pt>
                <c:pt idx="840">
                  <c:v>-3.5032228201503415</c:v>
                </c:pt>
                <c:pt idx="841">
                  <c:v>27.992604636237829</c:v>
                </c:pt>
                <c:pt idx="842">
                  <c:v>4.8302712596520578</c:v>
                </c:pt>
                <c:pt idx="843">
                  <c:v>16.25967127840255</c:v>
                </c:pt>
                <c:pt idx="844">
                  <c:v>-2.0891291755813945</c:v>
                </c:pt>
                <c:pt idx="845">
                  <c:v>5.5135221543229491</c:v>
                </c:pt>
                <c:pt idx="846">
                  <c:v>-12.468834602515194</c:v>
                </c:pt>
                <c:pt idx="847">
                  <c:v>-3.6480552380876645</c:v>
                </c:pt>
                <c:pt idx="848">
                  <c:v>-23.521661676021736</c:v>
                </c:pt>
                <c:pt idx="849">
                  <c:v>-6.5637125609201092</c:v>
                </c:pt>
                <c:pt idx="850">
                  <c:v>-41.416027392970733</c:v>
                </c:pt>
                <c:pt idx="851">
                  <c:v>486.38948120120131</c:v>
                </c:pt>
                <c:pt idx="852">
                  <c:v>0.52174827190329154</c:v>
                </c:pt>
                <c:pt idx="853">
                  <c:v>-28.465519439400779</c:v>
                </c:pt>
                <c:pt idx="854">
                  <c:v>-8.5511418287246244</c:v>
                </c:pt>
                <c:pt idx="855">
                  <c:v>-16.428314483186838</c:v>
                </c:pt>
                <c:pt idx="856">
                  <c:v>-1.8224715657821466</c:v>
                </c:pt>
                <c:pt idx="857">
                  <c:v>-5.5328589198883114</c:v>
                </c:pt>
                <c:pt idx="858">
                  <c:v>8.4195051283928706</c:v>
                </c:pt>
                <c:pt idx="859">
                  <c:v>3.7761851565092996</c:v>
                </c:pt>
                <c:pt idx="860">
                  <c:v>19.286725466559851</c:v>
                </c:pt>
                <c:pt idx="861">
                  <c:v>6.9813909422691012</c:v>
                </c:pt>
                <c:pt idx="862">
                  <c:v>36.513169614572767</c:v>
                </c:pt>
                <c:pt idx="863">
                  <c:v>-462.47332540632817</c:v>
                </c:pt>
                <c:pt idx="864">
                  <c:v>-3.5032228208565641</c:v>
                </c:pt>
                <c:pt idx="865">
                  <c:v>27.992604636578562</c:v>
                </c:pt>
                <c:pt idx="866">
                  <c:v>4.8302712594027355</c:v>
                </c:pt>
                <c:pt idx="867">
                  <c:v>16.259671278622768</c:v>
                </c:pt>
                <c:pt idx="868">
                  <c:v>-2.0891291757160548</c:v>
                </c:pt>
                <c:pt idx="869">
                  <c:v>5.5135221545078039</c:v>
                </c:pt>
                <c:pt idx="870">
                  <c:v>-12.468834602714871</c:v>
                </c:pt>
                <c:pt idx="871">
                  <c:v>-3.6480552378994631</c:v>
                </c:pt>
                <c:pt idx="872">
                  <c:v>-23.521661676278178</c:v>
                </c:pt>
                <c:pt idx="873">
                  <c:v>-6.5637125605614983</c:v>
                </c:pt>
                <c:pt idx="874">
                  <c:v>-41.416027393622223</c:v>
                </c:pt>
                <c:pt idx="875">
                  <c:v>486.38948120111047</c:v>
                </c:pt>
                <c:pt idx="876">
                  <c:v>0.52174827264529711</c:v>
                </c:pt>
                <c:pt idx="877">
                  <c:v>-28.465519439770574</c:v>
                </c:pt>
                <c:pt idx="878">
                  <c:v>-8.5511418285002421</c:v>
                </c:pt>
                <c:pt idx="879">
                  <c:v>-16.428314483415143</c:v>
                </c:pt>
                <c:pt idx="880">
                  <c:v>-1.8224715656048271</c:v>
                </c:pt>
                <c:pt idx="881">
                  <c:v>-5.5328589199996951</c:v>
                </c:pt>
                <c:pt idx="882">
                  <c:v>8.4195051285791926</c:v>
                </c:pt>
                <c:pt idx="883">
                  <c:v>3.7761851562937991</c:v>
                </c:pt>
                <c:pt idx="884">
                  <c:v>19.28672546678682</c:v>
                </c:pt>
                <c:pt idx="885">
                  <c:v>6.9813909419322044</c:v>
                </c:pt>
                <c:pt idx="886">
                  <c:v>36.513169615182072</c:v>
                </c:pt>
                <c:pt idx="887">
                  <c:v>-462.47332540623961</c:v>
                </c:pt>
                <c:pt idx="888">
                  <c:v>-3.5032228215846999</c:v>
                </c:pt>
                <c:pt idx="889">
                  <c:v>27.992604636938822</c:v>
                </c:pt>
                <c:pt idx="890">
                  <c:v>4.8302712591552748</c:v>
                </c:pt>
                <c:pt idx="891">
                  <c:v>16.259671278793569</c:v>
                </c:pt>
                <c:pt idx="892">
                  <c:v>-2.0891291759143691</c:v>
                </c:pt>
                <c:pt idx="893">
                  <c:v>5.5135221547114304</c:v>
                </c:pt>
                <c:pt idx="894">
                  <c:v>-12.468834602846357</c:v>
                </c:pt>
                <c:pt idx="895">
                  <c:v>-3.64805523769828</c:v>
                </c:pt>
                <c:pt idx="896">
                  <c:v>-23.521661676507868</c:v>
                </c:pt>
                <c:pt idx="897">
                  <c:v>-6.5637125602294475</c:v>
                </c:pt>
                <c:pt idx="898">
                  <c:v>-41.416027394248395</c:v>
                </c:pt>
                <c:pt idx="899">
                  <c:v>486.38948120101685</c:v>
                </c:pt>
                <c:pt idx="900">
                  <c:v>0.52174827342076924</c:v>
                </c:pt>
                <c:pt idx="901">
                  <c:v>-28.465519440127281</c:v>
                </c:pt>
                <c:pt idx="902">
                  <c:v>-8.5511418282294969</c:v>
                </c:pt>
                <c:pt idx="903">
                  <c:v>-16.428314483659243</c:v>
                </c:pt>
                <c:pt idx="904">
                  <c:v>-1.8224715654459231</c:v>
                </c:pt>
                <c:pt idx="905">
                  <c:v>-5.532858920204653</c:v>
                </c:pt>
                <c:pt idx="906">
                  <c:v>8.419505128741644</c:v>
                </c:pt>
                <c:pt idx="907">
                  <c:v>3.7761851560934971</c:v>
                </c:pt>
                <c:pt idx="908">
                  <c:v>19.286725467021014</c:v>
                </c:pt>
                <c:pt idx="909">
                  <c:v>6.9813909415976809</c:v>
                </c:pt>
                <c:pt idx="910">
                  <c:v>36.513169615774792</c:v>
                </c:pt>
                <c:pt idx="911">
                  <c:v>-462.47332540615082</c:v>
                </c:pt>
                <c:pt idx="912">
                  <c:v>-3.5032228223141431</c:v>
                </c:pt>
                <c:pt idx="913">
                  <c:v>27.992604637280465</c:v>
                </c:pt>
                <c:pt idx="914">
                  <c:v>4.8302712589220036</c:v>
                </c:pt>
                <c:pt idx="915">
                  <c:v>16.259671279030414</c:v>
                </c:pt>
                <c:pt idx="916">
                  <c:v>-2.0891291761029223</c:v>
                </c:pt>
                <c:pt idx="917">
                  <c:v>5.5135221548776716</c:v>
                </c:pt>
                <c:pt idx="918">
                  <c:v>-12.468834603039536</c:v>
                </c:pt>
                <c:pt idx="919">
                  <c:v>-3.6480552374615769</c:v>
                </c:pt>
                <c:pt idx="920">
                  <c:v>-23.521661676735214</c:v>
                </c:pt>
                <c:pt idx="921">
                  <c:v>-6.5637125598719592</c:v>
                </c:pt>
                <c:pt idx="922">
                  <c:v>-41.416027394911076</c:v>
                </c:pt>
                <c:pt idx="923">
                  <c:v>486.38948120092527</c:v>
                </c:pt>
                <c:pt idx="924">
                  <c:v>0.52174827418124892</c:v>
                </c:pt>
                <c:pt idx="925">
                  <c:v>-28.465519440552839</c:v>
                </c:pt>
                <c:pt idx="926">
                  <c:v>-8.5511418279833649</c:v>
                </c:pt>
                <c:pt idx="927">
                  <c:v>-16.428314483835642</c:v>
                </c:pt>
                <c:pt idx="928">
                  <c:v>-1.8224715652420098</c:v>
                </c:pt>
                <c:pt idx="929">
                  <c:v>-5.5328589204283434</c:v>
                </c:pt>
                <c:pt idx="930">
                  <c:v>8.4195051289018785</c:v>
                </c:pt>
                <c:pt idx="931">
                  <c:v>3.7761851558900261</c:v>
                </c:pt>
                <c:pt idx="932">
                  <c:v>19.286725467258954</c:v>
                </c:pt>
                <c:pt idx="933">
                  <c:v>6.9813909412779935</c:v>
                </c:pt>
                <c:pt idx="934">
                  <c:v>36.513169616390861</c:v>
                </c:pt>
                <c:pt idx="935">
                  <c:v>-462.47332540606294</c:v>
                </c:pt>
                <c:pt idx="936">
                  <c:v>-3.5032228230066664</c:v>
                </c:pt>
                <c:pt idx="937">
                  <c:v>27.992604637679435</c:v>
                </c:pt>
                <c:pt idx="938">
                  <c:v>4.8302712586726102</c:v>
                </c:pt>
                <c:pt idx="939">
                  <c:v>16.259671279251243</c:v>
                </c:pt>
                <c:pt idx="940">
                  <c:v>-2.0891291762543087</c:v>
                </c:pt>
                <c:pt idx="941">
                  <c:v>5.5135221550625628</c:v>
                </c:pt>
                <c:pt idx="942">
                  <c:v>-12.468834603225147</c:v>
                </c:pt>
                <c:pt idx="943">
                  <c:v>-3.6480552372697801</c:v>
                </c:pt>
                <c:pt idx="944">
                  <c:v>-23.521661676991691</c:v>
                </c:pt>
                <c:pt idx="945">
                  <c:v>-6.5637125595233812</c:v>
                </c:pt>
                <c:pt idx="946">
                  <c:v>-41.416027395531849</c:v>
                </c:pt>
                <c:pt idx="947">
                  <c:v>486.38948120083165</c:v>
                </c:pt>
                <c:pt idx="948">
                  <c:v>0.52174827492213183</c:v>
                </c:pt>
                <c:pt idx="949">
                  <c:v>-28.465519440900124</c:v>
                </c:pt>
                <c:pt idx="950">
                  <c:v>-8.5511418277169611</c:v>
                </c:pt>
                <c:pt idx="951">
                  <c:v>-16.428314484062099</c:v>
                </c:pt>
                <c:pt idx="952">
                  <c:v>-1.822471565045932</c:v>
                </c:pt>
                <c:pt idx="953">
                  <c:v>-5.5328589205676506</c:v>
                </c:pt>
                <c:pt idx="954">
                  <c:v>8.4195051290931318</c:v>
                </c:pt>
                <c:pt idx="955">
                  <c:v>3.7761851556744972</c:v>
                </c:pt>
                <c:pt idx="956">
                  <c:v>19.286725467500048</c:v>
                </c:pt>
                <c:pt idx="957">
                  <c:v>6.9813909409421484</c:v>
                </c:pt>
                <c:pt idx="958">
                  <c:v>36.513169617006675</c:v>
                </c:pt>
                <c:pt idx="959">
                  <c:v>-462.4733254059779</c:v>
                </c:pt>
                <c:pt idx="960">
                  <c:v>-3.5032228237487004</c:v>
                </c:pt>
                <c:pt idx="961">
                  <c:v>27.992604638050793</c:v>
                </c:pt>
                <c:pt idx="962">
                  <c:v>4.8302712584368592</c:v>
                </c:pt>
                <c:pt idx="963">
                  <c:v>16.259671279422037</c:v>
                </c:pt>
                <c:pt idx="964">
                  <c:v>-2.089129176452623</c:v>
                </c:pt>
                <c:pt idx="965">
                  <c:v>5.5135221552866769</c:v>
                </c:pt>
                <c:pt idx="966">
                  <c:v>-12.468834603381712</c:v>
                </c:pt>
                <c:pt idx="967">
                  <c:v>-3.6480552370518353</c:v>
                </c:pt>
                <c:pt idx="968">
                  <c:v>-23.521661677250414</c:v>
                </c:pt>
                <c:pt idx="969">
                  <c:v>-6.5637125591807148</c:v>
                </c:pt>
                <c:pt idx="970">
                  <c:v>-41.416027396149744</c:v>
                </c:pt>
                <c:pt idx="971">
                  <c:v>486.38948120073701</c:v>
                </c:pt>
                <c:pt idx="972">
                  <c:v>0.52174827566861381</c:v>
                </c:pt>
                <c:pt idx="973">
                  <c:v>-28.465519441278545</c:v>
                </c:pt>
                <c:pt idx="974">
                  <c:v>-8.5511418274448943</c:v>
                </c:pt>
                <c:pt idx="975">
                  <c:v>-16.428314484269727</c:v>
                </c:pt>
                <c:pt idx="976">
                  <c:v>-1.8224715648912841</c:v>
                </c:pt>
                <c:pt idx="977">
                  <c:v>-5.5328589207743413</c:v>
                </c:pt>
                <c:pt idx="978">
                  <c:v>8.4195051292817489</c:v>
                </c:pt>
                <c:pt idx="979">
                  <c:v>3.7761851554746571</c:v>
                </c:pt>
                <c:pt idx="980">
                  <c:v>19.286725467749143</c:v>
                </c:pt>
                <c:pt idx="981">
                  <c:v>6.9813909405702077</c:v>
                </c:pt>
                <c:pt idx="982">
                  <c:v>36.513169617617542</c:v>
                </c:pt>
                <c:pt idx="983">
                  <c:v>-462.473325405889</c:v>
                </c:pt>
                <c:pt idx="984">
                  <c:v>-3.5032228244549657</c:v>
                </c:pt>
                <c:pt idx="985">
                  <c:v>27.992604638392478</c:v>
                </c:pt>
                <c:pt idx="986">
                  <c:v>4.8302712581874729</c:v>
                </c:pt>
                <c:pt idx="987">
                  <c:v>16.259671279656942</c:v>
                </c:pt>
                <c:pt idx="988">
                  <c:v>-2.0891291766039881</c:v>
                </c:pt>
                <c:pt idx="989">
                  <c:v>5.5135221554529181</c:v>
                </c:pt>
                <c:pt idx="990">
                  <c:v>-12.468834603574873</c:v>
                </c:pt>
                <c:pt idx="991">
                  <c:v>-3.6480552368335353</c:v>
                </c:pt>
                <c:pt idx="992">
                  <c:v>-23.521661677483621</c:v>
                </c:pt>
                <c:pt idx="993">
                  <c:v>-6.5637125587964391</c:v>
                </c:pt>
                <c:pt idx="994">
                  <c:v>-41.416027396812424</c:v>
                </c:pt>
                <c:pt idx="995">
                  <c:v>486.38948120064691</c:v>
                </c:pt>
                <c:pt idx="996">
                  <c:v>0.52174827642903665</c:v>
                </c:pt>
                <c:pt idx="997">
                  <c:v>-28.46551944165806</c:v>
                </c:pt>
                <c:pt idx="998">
                  <c:v>-8.5511418272282427</c:v>
                </c:pt>
                <c:pt idx="999">
                  <c:v>-16.428314484480659</c:v>
                </c:pt>
                <c:pt idx="1000">
                  <c:v>-1.8224715646932381</c:v>
                </c:pt>
                <c:pt idx="1001">
                  <c:v>-5.5328589209791756</c:v>
                </c:pt>
                <c:pt idx="1002">
                  <c:v>8.4195051294374075</c:v>
                </c:pt>
                <c:pt idx="1003">
                  <c:v>3.7761851552760746</c:v>
                </c:pt>
                <c:pt idx="1004">
                  <c:v>19.286725467980091</c:v>
                </c:pt>
                <c:pt idx="1005">
                  <c:v>6.9813909402491703</c:v>
                </c:pt>
                <c:pt idx="1006">
                  <c:v>36.513169618239502</c:v>
                </c:pt>
                <c:pt idx="1007">
                  <c:v>-462.47332540580101</c:v>
                </c:pt>
                <c:pt idx="1008">
                  <c:v>-3.5032228251472901</c:v>
                </c:pt>
                <c:pt idx="1009">
                  <c:v>27.992604638744595</c:v>
                </c:pt>
                <c:pt idx="1010">
                  <c:v>4.8302712579246503</c:v>
                </c:pt>
                <c:pt idx="1011">
                  <c:v>16.259671279843239</c:v>
                </c:pt>
                <c:pt idx="1012">
                  <c:v>-2.0891291767740601</c:v>
                </c:pt>
                <c:pt idx="1013">
                  <c:v>5.513522155637812</c:v>
                </c:pt>
                <c:pt idx="1014">
                  <c:v>-12.468834603759333</c:v>
                </c:pt>
                <c:pt idx="1015">
                  <c:v>-3.6480552366453622</c:v>
                </c:pt>
                <c:pt idx="1016">
                  <c:v>-23.521661677726996</c:v>
                </c:pt>
                <c:pt idx="1017">
                  <c:v>-6.5637125584573255</c:v>
                </c:pt>
                <c:pt idx="1018">
                  <c:v>-41.4160273974571</c:v>
                </c:pt>
                <c:pt idx="1019">
                  <c:v>486.38948120055346</c:v>
                </c:pt>
                <c:pt idx="1020">
                  <c:v>0.52174827718245353</c:v>
                </c:pt>
                <c:pt idx="1021">
                  <c:v>-28.46551944202406</c:v>
                </c:pt>
                <c:pt idx="1022">
                  <c:v>-8.5511418269562043</c:v>
                </c:pt>
                <c:pt idx="1023">
                  <c:v>-16.42831448470713</c:v>
                </c:pt>
                <c:pt idx="1024">
                  <c:v>-1.8224715645633474</c:v>
                </c:pt>
                <c:pt idx="1025">
                  <c:v>-5.5328589211468167</c:v>
                </c:pt>
                <c:pt idx="1026">
                  <c:v>8.4195051296237438</c:v>
                </c:pt>
                <c:pt idx="1027">
                  <c:v>3.7761851550456811</c:v>
                </c:pt>
                <c:pt idx="1028">
                  <c:v>19.286725468192188</c:v>
                </c:pt>
                <c:pt idx="1029">
                  <c:v>6.9813909399053671</c:v>
                </c:pt>
                <c:pt idx="1030">
                  <c:v>36.513169618855287</c:v>
                </c:pt>
                <c:pt idx="1031">
                  <c:v>-462.47332540571142</c:v>
                </c:pt>
                <c:pt idx="1032">
                  <c:v>-3.5032228258893383</c:v>
                </c:pt>
                <c:pt idx="1033">
                  <c:v>27.992604639115953</c:v>
                </c:pt>
                <c:pt idx="1034">
                  <c:v>4.8302712577055757</c:v>
                </c:pt>
                <c:pt idx="1035">
                  <c:v>16.259671280064566</c:v>
                </c:pt>
                <c:pt idx="1036">
                  <c:v>-2.0891291769688465</c:v>
                </c:pt>
                <c:pt idx="1037">
                  <c:v>5.5135221557760836</c:v>
                </c:pt>
                <c:pt idx="1038">
                  <c:v>-12.468834603914722</c:v>
                </c:pt>
                <c:pt idx="1039">
                  <c:v>-3.6480552364274388</c:v>
                </c:pt>
                <c:pt idx="1040">
                  <c:v>-23.521661677971203</c:v>
                </c:pt>
                <c:pt idx="1041">
                  <c:v>-6.5637125581146449</c:v>
                </c:pt>
                <c:pt idx="1042">
                  <c:v>-41.416027398083301</c:v>
                </c:pt>
                <c:pt idx="1043">
                  <c:v>486.38948120045518</c:v>
                </c:pt>
                <c:pt idx="1044">
                  <c:v>0.52174827791050404</c:v>
                </c:pt>
                <c:pt idx="1045">
                  <c:v>-28.465519442403263</c:v>
                </c:pt>
                <c:pt idx="1046">
                  <c:v>-8.551141826702306</c:v>
                </c:pt>
                <c:pt idx="1047">
                  <c:v>-16.428314484916548</c:v>
                </c:pt>
                <c:pt idx="1048">
                  <c:v>-1.8224715643739042</c:v>
                </c:pt>
                <c:pt idx="1049">
                  <c:v>-5.5328589213143715</c:v>
                </c:pt>
                <c:pt idx="1050">
                  <c:v>8.4195051297804788</c:v>
                </c:pt>
                <c:pt idx="1051">
                  <c:v>3.7761851548602934</c:v>
                </c:pt>
                <c:pt idx="1052">
                  <c:v>19.286725468442377</c:v>
                </c:pt>
                <c:pt idx="1053">
                  <c:v>6.9813909395708293</c:v>
                </c:pt>
                <c:pt idx="1054">
                  <c:v>36.513169619459525</c:v>
                </c:pt>
                <c:pt idx="1055">
                  <c:v>-462.47332540562343</c:v>
                </c:pt>
                <c:pt idx="1056">
                  <c:v>-3.5032228265955894</c:v>
                </c:pt>
                <c:pt idx="1057">
                  <c:v>27.992604639456658</c:v>
                </c:pt>
                <c:pt idx="1058">
                  <c:v>4.8302712574562108</c:v>
                </c:pt>
                <c:pt idx="1059">
                  <c:v>16.259671280285431</c:v>
                </c:pt>
                <c:pt idx="1060">
                  <c:v>-2.0891291771157547</c:v>
                </c:pt>
                <c:pt idx="1061">
                  <c:v>5.5135221559609748</c:v>
                </c:pt>
                <c:pt idx="1062">
                  <c:v>-12.468834604090507</c:v>
                </c:pt>
                <c:pt idx="1063">
                  <c:v>-3.6480552362394079</c:v>
                </c:pt>
                <c:pt idx="1064">
                  <c:v>-23.52166167820441</c:v>
                </c:pt>
                <c:pt idx="1065">
                  <c:v>-6.5637125577739681</c:v>
                </c:pt>
                <c:pt idx="1066">
                  <c:v>-41.416027398745953</c:v>
                </c:pt>
                <c:pt idx="1067">
                  <c:v>486.38948120036468</c:v>
                </c:pt>
                <c:pt idx="1068">
                  <c:v>0.52174827870003071</c:v>
                </c:pt>
                <c:pt idx="1069">
                  <c:v>-28.465519442781201</c:v>
                </c:pt>
                <c:pt idx="1070">
                  <c:v>-8.5511418264740158</c:v>
                </c:pt>
                <c:pt idx="1071">
                  <c:v>-16.428314485127629</c:v>
                </c:pt>
                <c:pt idx="1072">
                  <c:v>-1.8224715641758724</c:v>
                </c:pt>
                <c:pt idx="1073">
                  <c:v>-5.5328589214818908</c:v>
                </c:pt>
                <c:pt idx="1074">
                  <c:v>8.4195051299464474</c:v>
                </c:pt>
                <c:pt idx="1075">
                  <c:v>3.7761851546617038</c:v>
                </c:pt>
                <c:pt idx="1076">
                  <c:v>19.286725468665473</c:v>
                </c:pt>
                <c:pt idx="1077">
                  <c:v>6.981390939247774</c:v>
                </c:pt>
                <c:pt idx="1078">
                  <c:v>36.513169620057575</c:v>
                </c:pt>
                <c:pt idx="1079">
                  <c:v>-462.47332540553555</c:v>
                </c:pt>
                <c:pt idx="1080">
                  <c:v>-3.5032228273342554</c:v>
                </c:pt>
                <c:pt idx="1081">
                  <c:v>27.992604639808732</c:v>
                </c:pt>
                <c:pt idx="1082">
                  <c:v>4.8302712571933739</c:v>
                </c:pt>
                <c:pt idx="1083">
                  <c:v>16.259671280471721</c:v>
                </c:pt>
                <c:pt idx="1084">
                  <c:v>-2.0891291773078464</c:v>
                </c:pt>
                <c:pt idx="1085">
                  <c:v>5.5135221561645302</c:v>
                </c:pt>
                <c:pt idx="1086">
                  <c:v>-12.468834604242407</c:v>
                </c:pt>
                <c:pt idx="1087">
                  <c:v>-3.6480552360174698</c:v>
                </c:pt>
                <c:pt idx="1088">
                  <c:v>-23.521661678441951</c:v>
                </c:pt>
                <c:pt idx="1089">
                  <c:v>-6.5637125574270812</c:v>
                </c:pt>
                <c:pt idx="1090">
                  <c:v>-41.416027399366747</c:v>
                </c:pt>
                <c:pt idx="1091">
                  <c:v>486.38948120027004</c:v>
                </c:pt>
                <c:pt idx="1092">
                  <c:v>0.52174827946041091</c:v>
                </c:pt>
                <c:pt idx="1093">
                  <c:v>-28.46551944317531</c:v>
                </c:pt>
                <c:pt idx="1094">
                  <c:v>-8.5511418262046419</c:v>
                </c:pt>
                <c:pt idx="1095">
                  <c:v>-16.428314485371573</c:v>
                </c:pt>
                <c:pt idx="1096">
                  <c:v>-1.8224715640111153</c:v>
                </c:pt>
                <c:pt idx="1097">
                  <c:v>-5.5328589216868469</c:v>
                </c:pt>
                <c:pt idx="1098">
                  <c:v>8.4195051301327624</c:v>
                </c:pt>
                <c:pt idx="1099">
                  <c:v>3.7761851544577567</c:v>
                </c:pt>
                <c:pt idx="1100">
                  <c:v>19.286725468892442</c:v>
                </c:pt>
                <c:pt idx="1101">
                  <c:v>6.9813909389132363</c:v>
                </c:pt>
                <c:pt idx="1102">
                  <c:v>36.513169620673366</c:v>
                </c:pt>
                <c:pt idx="1103">
                  <c:v>-462.47332540544971</c:v>
                </c:pt>
                <c:pt idx="1104">
                  <c:v>-3.5032228280531257</c:v>
                </c:pt>
                <c:pt idx="1105">
                  <c:v>27.992604640209365</c:v>
                </c:pt>
                <c:pt idx="1106">
                  <c:v>4.8302712569758626</c:v>
                </c:pt>
                <c:pt idx="1107">
                  <c:v>16.259671280708588</c:v>
                </c:pt>
                <c:pt idx="1108">
                  <c:v>-2.0891291774964067</c:v>
                </c:pt>
                <c:pt idx="1109">
                  <c:v>5.5135221563307706</c:v>
                </c:pt>
                <c:pt idx="1110">
                  <c:v>-12.468834604435578</c:v>
                </c:pt>
                <c:pt idx="1111">
                  <c:v>-3.6480552357789762</c:v>
                </c:pt>
                <c:pt idx="1112">
                  <c:v>-23.521661678704135</c:v>
                </c:pt>
                <c:pt idx="1113">
                  <c:v>-6.5637125570855517</c:v>
                </c:pt>
                <c:pt idx="1114">
                  <c:v>-41.416027400011707</c:v>
                </c:pt>
                <c:pt idx="1115">
                  <c:v>486.38948120017642</c:v>
                </c:pt>
                <c:pt idx="1116">
                  <c:v>0.52174828018848984</c:v>
                </c:pt>
                <c:pt idx="1117">
                  <c:v>-28.465519443554513</c:v>
                </c:pt>
                <c:pt idx="1118">
                  <c:v>-8.5511418259203467</c:v>
                </c:pt>
                <c:pt idx="1119">
                  <c:v>-16.428314485563504</c:v>
                </c:pt>
                <c:pt idx="1120">
                  <c:v>-1.8224715638192865</c:v>
                </c:pt>
                <c:pt idx="1121">
                  <c:v>-5.5328589218634683</c:v>
                </c:pt>
                <c:pt idx="1122">
                  <c:v>8.4195051302894939</c:v>
                </c:pt>
                <c:pt idx="1123">
                  <c:v>3.7761851542397054</c:v>
                </c:pt>
                <c:pt idx="1124">
                  <c:v>19.286725469171664</c:v>
                </c:pt>
                <c:pt idx="1125">
                  <c:v>6.9813909386027717</c:v>
                </c:pt>
                <c:pt idx="1126">
                  <c:v>36.513169621284106</c:v>
                </c:pt>
                <c:pt idx="1127">
                  <c:v>-462.47332540536172</c:v>
                </c:pt>
                <c:pt idx="1128">
                  <c:v>-3.5032228287598173</c:v>
                </c:pt>
                <c:pt idx="1129">
                  <c:v>27.992604640556621</c:v>
                </c:pt>
                <c:pt idx="1130">
                  <c:v>4.8302712567105814</c:v>
                </c:pt>
                <c:pt idx="1131">
                  <c:v>16.259671280913913</c:v>
                </c:pt>
                <c:pt idx="1132">
                  <c:v>-2.0891291776540228</c:v>
                </c:pt>
                <c:pt idx="1133">
                  <c:v>5.5135221565343961</c:v>
                </c:pt>
                <c:pt idx="1134">
                  <c:v>-12.468834604625858</c:v>
                </c:pt>
                <c:pt idx="1135">
                  <c:v>-3.6480552356077354</c:v>
                </c:pt>
                <c:pt idx="1136">
                  <c:v>-23.521661678935246</c:v>
                </c:pt>
                <c:pt idx="1137">
                  <c:v>-6.5637125567358225</c:v>
                </c:pt>
                <c:pt idx="1138">
                  <c:v>-41.416027400643038</c:v>
                </c:pt>
                <c:pt idx="1139">
                  <c:v>486.38948120008587</c:v>
                </c:pt>
                <c:pt idx="1140">
                  <c:v>0.52174828096511305</c:v>
                </c:pt>
                <c:pt idx="1141">
                  <c:v>-28.465519443932422</c:v>
                </c:pt>
                <c:pt idx="1142">
                  <c:v>-8.5511418256920493</c:v>
                </c:pt>
                <c:pt idx="1143">
                  <c:v>-16.428314485770834</c:v>
                </c:pt>
                <c:pt idx="1144">
                  <c:v>-1.8224715636169702</c:v>
                </c:pt>
                <c:pt idx="1145">
                  <c:v>-5.5328589220498463</c:v>
                </c:pt>
                <c:pt idx="1146">
                  <c:v>8.4195051304865096</c:v>
                </c:pt>
                <c:pt idx="1147">
                  <c:v>3.77618515404113</c:v>
                </c:pt>
                <c:pt idx="1148">
                  <c:v>19.286725469371468</c:v>
                </c:pt>
                <c:pt idx="1149">
                  <c:v>6.9813909382202866</c:v>
                </c:pt>
                <c:pt idx="1150">
                  <c:v>36.513169621899898</c:v>
                </c:pt>
                <c:pt idx="1151">
                  <c:v>-462.4733254052768</c:v>
                </c:pt>
                <c:pt idx="1152">
                  <c:v>-3.5032228294879104</c:v>
                </c:pt>
                <c:pt idx="1153">
                  <c:v>27.992604640927965</c:v>
                </c:pt>
                <c:pt idx="1154">
                  <c:v>4.830271256461991</c:v>
                </c:pt>
                <c:pt idx="1155">
                  <c:v>16.259671281097539</c:v>
                </c:pt>
                <c:pt idx="1156">
                  <c:v>-2.0891291778523176</c:v>
                </c:pt>
                <c:pt idx="1157">
                  <c:v>5.5135221567603416</c:v>
                </c:pt>
                <c:pt idx="1158">
                  <c:v>-12.468834604781261</c:v>
                </c:pt>
                <c:pt idx="1159">
                  <c:v>-3.6480552353897977</c:v>
                </c:pt>
                <c:pt idx="1160">
                  <c:v>-23.521661679179488</c:v>
                </c:pt>
                <c:pt idx="1161">
                  <c:v>-6.5637125563557674</c:v>
                </c:pt>
                <c:pt idx="1162">
                  <c:v>-41.416027401286975</c:v>
                </c:pt>
                <c:pt idx="1163">
                  <c:v>486.38948119999031</c:v>
                </c:pt>
                <c:pt idx="1164">
                  <c:v>0.52174828172559273</c:v>
                </c:pt>
                <c:pt idx="1165">
                  <c:v>-28.465519444297286</c:v>
                </c:pt>
                <c:pt idx="1166">
                  <c:v>-8.5511418254342502</c:v>
                </c:pt>
                <c:pt idx="1167">
                  <c:v>-16.428314485999245</c:v>
                </c:pt>
                <c:pt idx="1168">
                  <c:v>-1.8224715634851307</c:v>
                </c:pt>
                <c:pt idx="1169">
                  <c:v>-5.5328589222395355</c:v>
                </c:pt>
                <c:pt idx="1170">
                  <c:v>8.4195051306746578</c:v>
                </c:pt>
                <c:pt idx="1171">
                  <c:v>3.7761851538243363</c:v>
                </c:pt>
                <c:pt idx="1172">
                  <c:v>19.286725469626951</c:v>
                </c:pt>
                <c:pt idx="1173">
                  <c:v>6.9813909378963501</c:v>
                </c:pt>
                <c:pt idx="1174">
                  <c:v>36.51316962251704</c:v>
                </c:pt>
                <c:pt idx="1175">
                  <c:v>-462.47332540518926</c:v>
                </c:pt>
                <c:pt idx="1176">
                  <c:v>-3.5032228301757158</c:v>
                </c:pt>
                <c:pt idx="1177">
                  <c:v>27.992604641283037</c:v>
                </c:pt>
                <c:pt idx="1178">
                  <c:v>4.8302712562278813</c:v>
                </c:pt>
                <c:pt idx="1179">
                  <c:v>16.259671281333866</c:v>
                </c:pt>
                <c:pt idx="1180">
                  <c:v>-2.0891291780126693</c:v>
                </c:pt>
                <c:pt idx="1181">
                  <c:v>5.5135221569078467</c:v>
                </c:pt>
                <c:pt idx="1182">
                  <c:v>-12.468834604970894</c:v>
                </c:pt>
                <c:pt idx="1183">
                  <c:v>-3.6480552351545725</c:v>
                </c:pt>
                <c:pt idx="1184">
                  <c:v>-23.521661679424923</c:v>
                </c:pt>
                <c:pt idx="1185">
                  <c:v>-6.5637125560272409</c:v>
                </c:pt>
                <c:pt idx="1186">
                  <c:v>-41.416027401935814</c:v>
                </c:pt>
                <c:pt idx="1187">
                  <c:v>486.3894811999026</c:v>
                </c:pt>
                <c:pt idx="1188">
                  <c:v>0.5217482824281916</c:v>
                </c:pt>
                <c:pt idx="1189">
                  <c:v>-28.465519444658938</c:v>
                </c:pt>
                <c:pt idx="1190">
                  <c:v>-8.5511418251596183</c:v>
                </c:pt>
                <c:pt idx="1191">
                  <c:v>-16.428314486206673</c:v>
                </c:pt>
                <c:pt idx="1192">
                  <c:v>-1.8224715632995068</c:v>
                </c:pt>
                <c:pt idx="1193">
                  <c:v>-5.5328589224069686</c:v>
                </c:pt>
                <c:pt idx="1194">
                  <c:v>8.4195051308295774</c:v>
                </c:pt>
                <c:pt idx="1195">
                  <c:v>3.7761851536257751</c:v>
                </c:pt>
                <c:pt idx="1196">
                  <c:v>19.286725469864919</c:v>
                </c:pt>
                <c:pt idx="1197">
                  <c:v>6.9813909375660046</c:v>
                </c:pt>
                <c:pt idx="1198">
                  <c:v>36.51316962313291</c:v>
                </c:pt>
                <c:pt idx="1199">
                  <c:v>-462.47332540509626</c:v>
                </c:pt>
                <c:pt idx="1200">
                  <c:v>-3.5032228309037947</c:v>
                </c:pt>
                <c:pt idx="1201">
                  <c:v>27.992604641620787</c:v>
                </c:pt>
                <c:pt idx="1202">
                  <c:v>4.830271255979298</c:v>
                </c:pt>
                <c:pt idx="1203">
                  <c:v>16.259671281541628</c:v>
                </c:pt>
                <c:pt idx="1204">
                  <c:v>-2.0891291781737689</c:v>
                </c:pt>
                <c:pt idx="1205">
                  <c:v>5.5135221570647728</c:v>
                </c:pt>
                <c:pt idx="1206">
                  <c:v>-12.468834605161216</c:v>
                </c:pt>
                <c:pt idx="1207">
                  <c:v>-3.6480552349833104</c:v>
                </c:pt>
                <c:pt idx="1208">
                  <c:v>-23.521661679656049</c:v>
                </c:pt>
                <c:pt idx="1209">
                  <c:v>-6.5637125556697669</c:v>
                </c:pt>
                <c:pt idx="1210">
                  <c:v>-41.416027402574329</c:v>
                </c:pt>
                <c:pt idx="1211">
                  <c:v>486.38948119980404</c:v>
                </c:pt>
                <c:pt idx="1212">
                  <c:v>0.52174828320704592</c:v>
                </c:pt>
                <c:pt idx="1213">
                  <c:v>-28.465519445033081</c:v>
                </c:pt>
                <c:pt idx="1214">
                  <c:v>-8.5511418249313209</c:v>
                </c:pt>
                <c:pt idx="1215">
                  <c:v>-16.428314486438794</c:v>
                </c:pt>
                <c:pt idx="1216">
                  <c:v>-1.8224715630972188</c:v>
                </c:pt>
                <c:pt idx="1217">
                  <c:v>-5.5328589225933449</c:v>
                </c:pt>
                <c:pt idx="1218">
                  <c:v>8.4195051310194131</c:v>
                </c:pt>
                <c:pt idx="1219">
                  <c:v>3.7761851534122997</c:v>
                </c:pt>
                <c:pt idx="1220">
                  <c:v>19.286725470062485</c:v>
                </c:pt>
                <c:pt idx="1221">
                  <c:v>6.9813909372208798</c:v>
                </c:pt>
                <c:pt idx="1222">
                  <c:v>36.513169623742186</c:v>
                </c:pt>
                <c:pt idx="1223">
                  <c:v>-462.47332540501037</c:v>
                </c:pt>
                <c:pt idx="1224">
                  <c:v>-3.5032228316575669</c:v>
                </c:pt>
                <c:pt idx="1225">
                  <c:v>27.992604641992116</c:v>
                </c:pt>
                <c:pt idx="1226">
                  <c:v>4.830271255760259</c:v>
                </c:pt>
                <c:pt idx="1227">
                  <c:v>16.259671281728444</c:v>
                </c:pt>
                <c:pt idx="1228">
                  <c:v>-2.0891291783685517</c:v>
                </c:pt>
                <c:pt idx="1229">
                  <c:v>5.5135221572870599</c:v>
                </c:pt>
                <c:pt idx="1230">
                  <c:v>-12.468834605305592</c:v>
                </c:pt>
                <c:pt idx="1231">
                  <c:v>-3.648055234765387</c:v>
                </c:pt>
                <c:pt idx="1232">
                  <c:v>-23.52166167989742</c:v>
                </c:pt>
                <c:pt idx="1233">
                  <c:v>-6.5637125553271147</c:v>
                </c:pt>
                <c:pt idx="1234">
                  <c:v>-41.41602740323701</c:v>
                </c:pt>
                <c:pt idx="1235">
                  <c:v>486.38948119970792</c:v>
                </c:pt>
                <c:pt idx="1236">
                  <c:v>0.52174828398261752</c:v>
                </c:pt>
                <c:pt idx="1237">
                  <c:v>-28.465519445422004</c:v>
                </c:pt>
                <c:pt idx="1238">
                  <c:v>-8.5511418246916762</c:v>
                </c:pt>
                <c:pt idx="1239">
                  <c:v>-16.42831448664991</c:v>
                </c:pt>
                <c:pt idx="1240">
                  <c:v>-1.822471562936359</c:v>
                </c:pt>
                <c:pt idx="1241">
                  <c:v>-5.5328589228170362</c:v>
                </c:pt>
                <c:pt idx="1242">
                  <c:v>8.4195051311836444</c:v>
                </c:pt>
                <c:pt idx="1243">
                  <c:v>3.7761851532099584</c:v>
                </c:pt>
                <c:pt idx="1244">
                  <c:v>19.286725470324924</c:v>
                </c:pt>
                <c:pt idx="1245">
                  <c:v>6.9813909369062088</c:v>
                </c:pt>
                <c:pt idx="1246">
                  <c:v>36.513169624335134</c:v>
                </c:pt>
                <c:pt idx="1247">
                  <c:v>-462.47332540492386</c:v>
                </c:pt>
                <c:pt idx="1248">
                  <c:v>-3.5032228323453438</c:v>
                </c:pt>
                <c:pt idx="1249">
                  <c:v>27.992604642352916</c:v>
                </c:pt>
                <c:pt idx="1250">
                  <c:v>4.8302712554966263</c:v>
                </c:pt>
                <c:pt idx="1251">
                  <c:v>16.259671281964778</c:v>
                </c:pt>
                <c:pt idx="1252">
                  <c:v>-2.0891291785509303</c:v>
                </c:pt>
                <c:pt idx="1253">
                  <c:v>5.5135221574159035</c:v>
                </c:pt>
                <c:pt idx="1254">
                  <c:v>-12.468834605488901</c:v>
                </c:pt>
                <c:pt idx="1255">
                  <c:v>-3.6480552345267085</c:v>
                </c:pt>
                <c:pt idx="1256">
                  <c:v>-23.521661680142884</c:v>
                </c:pt>
                <c:pt idx="1257">
                  <c:v>-6.5637125549986024</c:v>
                </c:pt>
                <c:pt idx="1258">
                  <c:v>-41.416027403845462</c:v>
                </c:pt>
                <c:pt idx="1259">
                  <c:v>486.38948119962026</c:v>
                </c:pt>
                <c:pt idx="1260">
                  <c:v>0.52174828470614898</c:v>
                </c:pt>
                <c:pt idx="1261">
                  <c:v>-28.465519445821073</c:v>
                </c:pt>
                <c:pt idx="1262">
                  <c:v>-8.551141824434886</c:v>
                </c:pt>
                <c:pt idx="1263">
                  <c:v>-16.428314486857346</c:v>
                </c:pt>
                <c:pt idx="1264">
                  <c:v>-1.8224715627406329</c:v>
                </c:pt>
                <c:pt idx="1265">
                  <c:v>-5.532858922984401</c:v>
                </c:pt>
                <c:pt idx="1266">
                  <c:v>8.4195051313340556</c:v>
                </c:pt>
                <c:pt idx="1267">
                  <c:v>3.7761851530077593</c:v>
                </c:pt>
                <c:pt idx="1268">
                  <c:v>19.286725470548028</c:v>
                </c:pt>
                <c:pt idx="1269">
                  <c:v>6.9813909365759486</c:v>
                </c:pt>
                <c:pt idx="1270">
                  <c:v>36.513169624950947</c:v>
                </c:pt>
                <c:pt idx="1271">
                  <c:v>-462.47332540483444</c:v>
                </c:pt>
                <c:pt idx="1272">
                  <c:v>-3.5032228330676105</c:v>
                </c:pt>
                <c:pt idx="1273">
                  <c:v>27.992604642724245</c:v>
                </c:pt>
                <c:pt idx="1274">
                  <c:v>4.83027125524805</c:v>
                </c:pt>
                <c:pt idx="1275">
                  <c:v>16.259671282135599</c:v>
                </c:pt>
                <c:pt idx="1276">
                  <c:v>-2.0891291787120245</c:v>
                </c:pt>
                <c:pt idx="1277">
                  <c:v>5.5135221576381941</c:v>
                </c:pt>
                <c:pt idx="1278">
                  <c:v>-12.468834605676829</c:v>
                </c:pt>
                <c:pt idx="1279">
                  <c:v>-3.6480552343388837</c:v>
                </c:pt>
                <c:pt idx="1280">
                  <c:v>-23.521661680397187</c:v>
                </c:pt>
                <c:pt idx="1281">
                  <c:v>-6.5637125546316355</c:v>
                </c:pt>
                <c:pt idx="1282">
                  <c:v>-41.416027404484012</c:v>
                </c:pt>
                <c:pt idx="1283">
                  <c:v>486.38948119952425</c:v>
                </c:pt>
                <c:pt idx="1284">
                  <c:v>0.5217482854850175</c:v>
                </c:pt>
                <c:pt idx="1285">
                  <c:v>-28.465519446185922</c:v>
                </c:pt>
                <c:pt idx="1286">
                  <c:v>-8.5511418241531985</c:v>
                </c:pt>
                <c:pt idx="1287">
                  <c:v>-16.428314487085757</c:v>
                </c:pt>
                <c:pt idx="1288">
                  <c:v>-1.8224715625797661</c:v>
                </c:pt>
                <c:pt idx="1289">
                  <c:v>-5.5328589231613021</c:v>
                </c:pt>
                <c:pt idx="1290">
                  <c:v>8.4195051315238594</c:v>
                </c:pt>
                <c:pt idx="1291">
                  <c:v>3.776185152794298</c:v>
                </c:pt>
                <c:pt idx="1292">
                  <c:v>19.286725470784752</c:v>
                </c:pt>
                <c:pt idx="1293">
                  <c:v>6.9813909362308237</c:v>
                </c:pt>
                <c:pt idx="1294">
                  <c:v>36.513169625591303</c:v>
                </c:pt>
                <c:pt idx="1295">
                  <c:v>-462.47332540474855</c:v>
                </c:pt>
                <c:pt idx="1296">
                  <c:v>-3.5032228337981621</c:v>
                </c:pt>
                <c:pt idx="1297">
                  <c:v>27.992604643105068</c:v>
                </c:pt>
                <c:pt idx="1298">
                  <c:v>4.8302712550185518</c:v>
                </c:pt>
                <c:pt idx="1299">
                  <c:v>16.259671282357381</c:v>
                </c:pt>
                <c:pt idx="1300">
                  <c:v>-2.0891291789068305</c:v>
                </c:pt>
                <c:pt idx="1301">
                  <c:v>5.5135221578138669</c:v>
                </c:pt>
                <c:pt idx="1302">
                  <c:v>-12.468834605838566</c:v>
                </c:pt>
                <c:pt idx="1303">
                  <c:v>-3.6480552341373524</c:v>
                </c:pt>
                <c:pt idx="1304">
                  <c:v>-23.521661680641394</c:v>
                </c:pt>
                <c:pt idx="1305">
                  <c:v>-6.563712554261059</c:v>
                </c:pt>
                <c:pt idx="1306">
                  <c:v>-41.416027405139445</c:v>
                </c:pt>
                <c:pt idx="1307">
                  <c:v>486.38948119942927</c:v>
                </c:pt>
                <c:pt idx="1308">
                  <c:v>0.52174828622452196</c:v>
                </c:pt>
                <c:pt idx="1309">
                  <c:v>-28.46551944656386</c:v>
                </c:pt>
                <c:pt idx="1310">
                  <c:v>-8.5511418239135821</c:v>
                </c:pt>
                <c:pt idx="1311">
                  <c:v>-16.428314487258554</c:v>
                </c:pt>
                <c:pt idx="1312">
                  <c:v>-1.8224715623899694</c:v>
                </c:pt>
                <c:pt idx="1313">
                  <c:v>-5.5328589233661347</c:v>
                </c:pt>
                <c:pt idx="1314">
                  <c:v>8.4195051317189815</c:v>
                </c:pt>
                <c:pt idx="1315">
                  <c:v>3.7761851525924044</c:v>
                </c:pt>
                <c:pt idx="1316">
                  <c:v>19.286725471054211</c:v>
                </c:pt>
                <c:pt idx="1317">
                  <c:v>6.9813909358694559</c:v>
                </c:pt>
                <c:pt idx="1318">
                  <c:v>36.513169626159765</c:v>
                </c:pt>
                <c:pt idx="1319">
                  <c:v>-462.47332540466181</c:v>
                </c:pt>
                <c:pt idx="1320">
                  <c:v>-3.5032228344800984</c:v>
                </c:pt>
                <c:pt idx="1321">
                  <c:v>27.992604643417081</c:v>
                </c:pt>
                <c:pt idx="1322">
                  <c:v>4.8302712547486735</c:v>
                </c:pt>
                <c:pt idx="1323">
                  <c:v>16.259671282589665</c:v>
                </c:pt>
                <c:pt idx="1324">
                  <c:v>-2.0891291790580517</c:v>
                </c:pt>
                <c:pt idx="1325">
                  <c:v>5.5135221579893265</c:v>
                </c:pt>
                <c:pt idx="1326">
                  <c:v>-12.468834606028405</c:v>
                </c:pt>
                <c:pt idx="1327">
                  <c:v>-3.6480552339022978</c:v>
                </c:pt>
                <c:pt idx="1328">
                  <c:v>-23.52166168087961</c:v>
                </c:pt>
                <c:pt idx="1329">
                  <c:v>-6.5637125539214765</c:v>
                </c:pt>
                <c:pt idx="1330">
                  <c:v>-41.416027405779012</c:v>
                </c:pt>
                <c:pt idx="1331">
                  <c:v>486.38948119934207</c:v>
                </c:pt>
                <c:pt idx="1332">
                  <c:v>0.52174828697343401</c:v>
                </c:pt>
                <c:pt idx="1333">
                  <c:v>-28.465519446944214</c:v>
                </c:pt>
                <c:pt idx="1334">
                  <c:v>-8.5511418236502479</c:v>
                </c:pt>
                <c:pt idx="1335">
                  <c:v>-16.428314487500671</c:v>
                </c:pt>
                <c:pt idx="1336">
                  <c:v>-1.8224715622232655</c:v>
                </c:pt>
                <c:pt idx="1337">
                  <c:v>-5.5328589235245182</c:v>
                </c:pt>
                <c:pt idx="1338">
                  <c:v>8.4195051318741179</c:v>
                </c:pt>
                <c:pt idx="1339">
                  <c:v>3.7761851523784529</c:v>
                </c:pt>
                <c:pt idx="1340">
                  <c:v>19.28672547127028</c:v>
                </c:pt>
                <c:pt idx="1341">
                  <c:v>6.9813909355464006</c:v>
                </c:pt>
                <c:pt idx="1342">
                  <c:v>36.513169626792923</c:v>
                </c:pt>
                <c:pt idx="1343">
                  <c:v>-462.47332540457165</c:v>
                </c:pt>
                <c:pt idx="1344">
                  <c:v>-3.5032228352140464</c:v>
                </c:pt>
                <c:pt idx="1345">
                  <c:v>27.992604643797918</c:v>
                </c:pt>
                <c:pt idx="1346">
                  <c:v>4.8302712544952087</c:v>
                </c:pt>
                <c:pt idx="1347">
                  <c:v>16.259671282776921</c:v>
                </c:pt>
                <c:pt idx="1348">
                  <c:v>-2.0891291792168118</c:v>
                </c:pt>
                <c:pt idx="1349">
                  <c:v>5.5135221582023153</c:v>
                </c:pt>
                <c:pt idx="1350">
                  <c:v>-12.468834606177268</c:v>
                </c:pt>
                <c:pt idx="1351">
                  <c:v>-3.6480552337146364</c:v>
                </c:pt>
                <c:pt idx="1352">
                  <c:v>-23.521661681117962</c:v>
                </c:pt>
                <c:pt idx="1353">
                  <c:v>-6.563712553573481</c:v>
                </c:pt>
                <c:pt idx="1354">
                  <c:v>-41.41602740642913</c:v>
                </c:pt>
                <c:pt idx="1355">
                  <c:v>486.38948119924555</c:v>
                </c:pt>
                <c:pt idx="1356">
                  <c:v>0.52174828772693616</c:v>
                </c:pt>
                <c:pt idx="1357">
                  <c:v>-28.465519447299755</c:v>
                </c:pt>
                <c:pt idx="1358">
                  <c:v>-8.551141823413289</c:v>
                </c:pt>
                <c:pt idx="1359">
                  <c:v>-16.42831448772894</c:v>
                </c:pt>
                <c:pt idx="1360">
                  <c:v>-1.8224715620565473</c:v>
                </c:pt>
                <c:pt idx="1361">
                  <c:v>-5.5328589237013341</c:v>
                </c:pt>
                <c:pt idx="1362">
                  <c:v>8.4195051320620493</c:v>
                </c:pt>
                <c:pt idx="1363">
                  <c:v>3.7761851522104237</c:v>
                </c:pt>
                <c:pt idx="1364">
                  <c:v>19.286725471491984</c:v>
                </c:pt>
                <c:pt idx="1365">
                  <c:v>6.9813909351920245</c:v>
                </c:pt>
                <c:pt idx="1366">
                  <c:v>36.513169627433264</c:v>
                </c:pt>
                <c:pt idx="1367">
                  <c:v>-462.47332540448315</c:v>
                </c:pt>
                <c:pt idx="1368">
                  <c:v>-3.5032228359329736</c:v>
                </c:pt>
                <c:pt idx="1369">
                  <c:v>27.992604644178726</c:v>
                </c:pt>
                <c:pt idx="1370">
                  <c:v>4.8302712542967967</c:v>
                </c:pt>
                <c:pt idx="1371">
                  <c:v>16.259671282981799</c:v>
                </c:pt>
                <c:pt idx="1372">
                  <c:v>-2.0891291794185811</c:v>
                </c:pt>
                <c:pt idx="1373">
                  <c:v>5.5135221583405283</c:v>
                </c:pt>
                <c:pt idx="1374">
                  <c:v>-12.468834606380444</c:v>
                </c:pt>
                <c:pt idx="1375">
                  <c:v>-3.64805523350946</c:v>
                </c:pt>
                <c:pt idx="1376">
                  <c:v>-23.521661681333057</c:v>
                </c:pt>
                <c:pt idx="1377">
                  <c:v>-6.5637125532291236</c:v>
                </c:pt>
                <c:pt idx="1378">
                  <c:v>-41.4160274070802</c:v>
                </c:pt>
                <c:pt idx="1379">
                  <c:v>486.38948119914744</c:v>
                </c:pt>
                <c:pt idx="1380">
                  <c:v>0.52174828848048094</c:v>
                </c:pt>
                <c:pt idx="1381">
                  <c:v>-28.465519447686987</c:v>
                </c:pt>
                <c:pt idx="1382">
                  <c:v>-8.5511418231489955</c:v>
                </c:pt>
                <c:pt idx="1383">
                  <c:v>-16.428314487905517</c:v>
                </c:pt>
                <c:pt idx="1384">
                  <c:v>-1.8224715618643632</c:v>
                </c:pt>
                <c:pt idx="1385">
                  <c:v>-5.5328589238966881</c:v>
                </c:pt>
                <c:pt idx="1386">
                  <c:v>8.4195051322002783</c:v>
                </c:pt>
                <c:pt idx="1387">
                  <c:v>3.7761851519749996</c:v>
                </c:pt>
                <c:pt idx="1388">
                  <c:v>19.286725471732581</c:v>
                </c:pt>
                <c:pt idx="1389">
                  <c:v>6.9813909348866332</c:v>
                </c:pt>
                <c:pt idx="1390">
                  <c:v>36.513169628001712</c:v>
                </c:pt>
                <c:pt idx="1391">
                  <c:v>-462.47332540439652</c:v>
                </c:pt>
                <c:pt idx="1392">
                  <c:v>-3.5032228366616636</c:v>
                </c:pt>
                <c:pt idx="1393">
                  <c:v>27.992604644490754</c:v>
                </c:pt>
                <c:pt idx="1394">
                  <c:v>4.8302712540269042</c:v>
                </c:pt>
                <c:pt idx="1395">
                  <c:v>16.25967128321858</c:v>
                </c:pt>
                <c:pt idx="1396">
                  <c:v>-2.0891291795602811</c:v>
                </c:pt>
                <c:pt idx="1397">
                  <c:v>5.5135221585160448</c:v>
                </c:pt>
                <c:pt idx="1398">
                  <c:v>-12.468834606533338</c:v>
                </c:pt>
                <c:pt idx="1399">
                  <c:v>-3.648055233304504</c:v>
                </c:pt>
                <c:pt idx="1400">
                  <c:v>-23.52166168159453</c:v>
                </c:pt>
                <c:pt idx="1401">
                  <c:v>-6.5637125528833451</c:v>
                </c:pt>
                <c:pt idx="1402">
                  <c:v>-41.416027407681476</c:v>
                </c:pt>
                <c:pt idx="1403">
                  <c:v>486.38948119905814</c:v>
                </c:pt>
                <c:pt idx="1404">
                  <c:v>0.52174828924222538</c:v>
                </c:pt>
                <c:pt idx="1405">
                  <c:v>-28.465519448048724</c:v>
                </c:pt>
                <c:pt idx="1406">
                  <c:v>-8.5511418228987353</c:v>
                </c:pt>
                <c:pt idx="1407">
                  <c:v>-16.428314488164808</c:v>
                </c:pt>
                <c:pt idx="1408">
                  <c:v>-1.8224715616686336</c:v>
                </c:pt>
                <c:pt idx="1409">
                  <c:v>-5.5328589240550716</c:v>
                </c:pt>
                <c:pt idx="1410">
                  <c:v>8.4195051323903094</c:v>
                </c:pt>
                <c:pt idx="1411">
                  <c:v>3.7761851517920491</c:v>
                </c:pt>
                <c:pt idx="1412">
                  <c:v>19.286725471977526</c:v>
                </c:pt>
                <c:pt idx="1413">
                  <c:v>6.9813909345470222</c:v>
                </c:pt>
                <c:pt idx="1414">
                  <c:v>36.513169628618648</c:v>
                </c:pt>
                <c:pt idx="1415">
                  <c:v>-462.47332540430637</c:v>
                </c:pt>
                <c:pt idx="1416">
                  <c:v>-3.503222837378317</c:v>
                </c:pt>
                <c:pt idx="1417">
                  <c:v>27.992604644886484</c:v>
                </c:pt>
                <c:pt idx="1418">
                  <c:v>4.8302712537845878</c:v>
                </c:pt>
                <c:pt idx="1419">
                  <c:v>16.259671283405851</c:v>
                </c:pt>
                <c:pt idx="1420">
                  <c:v>-2.0891291797248837</c:v>
                </c:pt>
                <c:pt idx="1421">
                  <c:v>5.5135221587512904</c:v>
                </c:pt>
                <c:pt idx="1422">
                  <c:v>-12.468834606701616</c:v>
                </c:pt>
                <c:pt idx="1423">
                  <c:v>-3.6480552330526805</c:v>
                </c:pt>
                <c:pt idx="1424">
                  <c:v>-23.521661681832882</c:v>
                </c:pt>
                <c:pt idx="1425">
                  <c:v>-6.5637125525501574</c:v>
                </c:pt>
                <c:pt idx="1426">
                  <c:v>-41.41602740833693</c:v>
                </c:pt>
                <c:pt idx="1427">
                  <c:v>486.38948119896367</c:v>
                </c:pt>
                <c:pt idx="1428">
                  <c:v>0.52174828999572753</c:v>
                </c:pt>
                <c:pt idx="1429">
                  <c:v>-28.46551944848278</c:v>
                </c:pt>
                <c:pt idx="1430">
                  <c:v>-8.5511418226460449</c:v>
                </c:pt>
                <c:pt idx="1431">
                  <c:v>-16.428314488341371</c:v>
                </c:pt>
                <c:pt idx="1432">
                  <c:v>-1.8224715614764282</c:v>
                </c:pt>
                <c:pt idx="1433">
                  <c:v>-5.5328589242538975</c:v>
                </c:pt>
                <c:pt idx="1434">
                  <c:v>8.4195051325433639</c:v>
                </c:pt>
                <c:pt idx="1435">
                  <c:v>3.7761851515602274</c:v>
                </c:pt>
                <c:pt idx="1436">
                  <c:v>19.286725472185246</c:v>
                </c:pt>
                <c:pt idx="1437">
                  <c:v>6.9813909342352787</c:v>
                </c:pt>
                <c:pt idx="1438">
                  <c:v>36.513169629251642</c:v>
                </c:pt>
                <c:pt idx="1439">
                  <c:v>-462.47332540422116</c:v>
                </c:pt>
                <c:pt idx="1440">
                  <c:v>-3.503222838083218</c:v>
                </c:pt>
                <c:pt idx="1441">
                  <c:v>27.992604645259746</c:v>
                </c:pt>
                <c:pt idx="1442">
                  <c:v>4.8302712535488368</c:v>
                </c:pt>
                <c:pt idx="1443">
                  <c:v>16.259671283576189</c:v>
                </c:pt>
                <c:pt idx="1444">
                  <c:v>-2.0891291799638338</c:v>
                </c:pt>
                <c:pt idx="1445">
                  <c:v>5.5135221589083026</c:v>
                </c:pt>
                <c:pt idx="1446">
                  <c:v>-12.468834606920307</c:v>
                </c:pt>
                <c:pt idx="1447">
                  <c:v>-3.6480552328816032</c:v>
                </c:pt>
                <c:pt idx="1448">
                  <c:v>-23.521661682075631</c:v>
                </c:pt>
                <c:pt idx="1449">
                  <c:v>-6.5637125521761419</c:v>
                </c:pt>
                <c:pt idx="1450">
                  <c:v>-41.416027408980462</c:v>
                </c:pt>
                <c:pt idx="1451">
                  <c:v>486.38948119887357</c:v>
                </c:pt>
                <c:pt idx="1452">
                  <c:v>0.52174829078154517</c:v>
                </c:pt>
                <c:pt idx="1453">
                  <c:v>-28.465519448828914</c:v>
                </c:pt>
                <c:pt idx="1454">
                  <c:v>-8.551141822400389</c:v>
                </c:pt>
                <c:pt idx="1455">
                  <c:v>-16.428314488590388</c:v>
                </c:pt>
                <c:pt idx="1456">
                  <c:v>-1.8224715613054681</c:v>
                </c:pt>
                <c:pt idx="1457">
                  <c:v>-5.5328589244497497</c:v>
                </c:pt>
                <c:pt idx="1458">
                  <c:v>8.4195051327752601</c:v>
                </c:pt>
                <c:pt idx="1459">
                  <c:v>3.776185151391303</c:v>
                </c:pt>
                <c:pt idx="1460">
                  <c:v>19.286725472431577</c:v>
                </c:pt>
                <c:pt idx="1461">
                  <c:v>6.9813909338872406</c:v>
                </c:pt>
                <c:pt idx="1462">
                  <c:v>36.513169629833115</c:v>
                </c:pt>
                <c:pt idx="1463">
                  <c:v>-462.47332540413828</c:v>
                </c:pt>
                <c:pt idx="1464">
                  <c:v>-3.5032228388081137</c:v>
                </c:pt>
                <c:pt idx="1465">
                  <c:v>27.992604645601787</c:v>
                </c:pt>
                <c:pt idx="1466">
                  <c:v>4.8302712532941001</c:v>
                </c:pt>
                <c:pt idx="1467">
                  <c:v>16.259671283862332</c:v>
                </c:pt>
                <c:pt idx="1468">
                  <c:v>-2.0891291801055338</c:v>
                </c:pt>
                <c:pt idx="1469">
                  <c:v>5.5135221590465067</c:v>
                </c:pt>
                <c:pt idx="1470">
                  <c:v>-12.468834607075205</c:v>
                </c:pt>
                <c:pt idx="1471">
                  <c:v>-3.6480552326597433</c:v>
                </c:pt>
                <c:pt idx="1472">
                  <c:v>-23.521661682361739</c:v>
                </c:pt>
                <c:pt idx="1473">
                  <c:v>-6.5637125518267538</c:v>
                </c:pt>
                <c:pt idx="1474">
                  <c:v>-41.416027409576309</c:v>
                </c:pt>
                <c:pt idx="1475">
                  <c:v>486.3894811987754</c:v>
                </c:pt>
                <c:pt idx="1476">
                  <c:v>0.52174829148414403</c:v>
                </c:pt>
                <c:pt idx="1477">
                  <c:v>-28.465519449186786</c:v>
                </c:pt>
                <c:pt idx="1478">
                  <c:v>-8.5511418220910898</c:v>
                </c:pt>
                <c:pt idx="1479">
                  <c:v>-16.42831448881185</c:v>
                </c:pt>
                <c:pt idx="1480">
                  <c:v>-1.8224715611628906</c:v>
                </c:pt>
                <c:pt idx="1481">
                  <c:v>-5.5328589246638078</c:v>
                </c:pt>
                <c:pt idx="1482">
                  <c:v>8.4195051329213157</c:v>
                </c:pt>
                <c:pt idx="1483">
                  <c:v>3.7761851511745093</c:v>
                </c:pt>
                <c:pt idx="1484">
                  <c:v>19.286725472697533</c:v>
                </c:pt>
                <c:pt idx="1485">
                  <c:v>6.9813909335102551</c:v>
                </c:pt>
                <c:pt idx="1486">
                  <c:v>36.513169630455053</c:v>
                </c:pt>
                <c:pt idx="1487">
                  <c:v>-462.47332540404426</c:v>
                </c:pt>
                <c:pt idx="1488">
                  <c:v>-3.5032228395130858</c:v>
                </c:pt>
                <c:pt idx="1489">
                  <c:v>27.992604645941171</c:v>
                </c:pt>
                <c:pt idx="1490">
                  <c:v>4.8302712530366279</c:v>
                </c:pt>
                <c:pt idx="1491">
                  <c:v>16.259671284032677</c:v>
                </c:pt>
                <c:pt idx="1492">
                  <c:v>-2.0891291802701311</c:v>
                </c:pt>
                <c:pt idx="1493">
                  <c:v>5.5135221593154125</c:v>
                </c:pt>
                <c:pt idx="1494">
                  <c:v>-12.46883460724349</c:v>
                </c:pt>
                <c:pt idx="1495">
                  <c:v>-3.6480552324886375</c:v>
                </c:pt>
                <c:pt idx="1496">
                  <c:v>-23.521661682585702</c:v>
                </c:pt>
                <c:pt idx="1497">
                  <c:v>-6.5637125514823964</c:v>
                </c:pt>
                <c:pt idx="1498">
                  <c:v>-41.416027410275461</c:v>
                </c:pt>
                <c:pt idx="1499">
                  <c:v>486.3894811986853</c:v>
                </c:pt>
                <c:pt idx="1500">
                  <c:v>0.52174829223766039</c:v>
                </c:pt>
                <c:pt idx="1501">
                  <c:v>-28.465519449598119</c:v>
                </c:pt>
                <c:pt idx="1502">
                  <c:v>-8.5511418218679012</c:v>
                </c:pt>
                <c:pt idx="1503">
                  <c:v>-16.428314488988413</c:v>
                </c:pt>
                <c:pt idx="1504">
                  <c:v>-1.822471560950822</c:v>
                </c:pt>
                <c:pt idx="1505">
                  <c:v>-5.5328589248408058</c:v>
                </c:pt>
                <c:pt idx="1506">
                  <c:v>8.4195051330834438</c:v>
                </c:pt>
                <c:pt idx="1507">
                  <c:v>3.7761851509454019</c:v>
                </c:pt>
                <c:pt idx="1508">
                  <c:v>19.286725472905239</c:v>
                </c:pt>
                <c:pt idx="1509">
                  <c:v>6.9813909331985116</c:v>
                </c:pt>
                <c:pt idx="1510">
                  <c:v>36.513169631093618</c:v>
                </c:pt>
                <c:pt idx="1511">
                  <c:v>-462.47332540395951</c:v>
                </c:pt>
                <c:pt idx="1512">
                  <c:v>-3.5032228402470196</c:v>
                </c:pt>
                <c:pt idx="1513">
                  <c:v>27.992604646335295</c:v>
                </c:pt>
                <c:pt idx="1514">
                  <c:v>4.8302712528103839</c:v>
                </c:pt>
                <c:pt idx="1515">
                  <c:v>16.259671284203925</c:v>
                </c:pt>
                <c:pt idx="1516">
                  <c:v>-2.0891291804695875</c:v>
                </c:pt>
                <c:pt idx="1517">
                  <c:v>5.5135221594724229</c:v>
                </c:pt>
                <c:pt idx="1518">
                  <c:v>-12.468834607392346</c:v>
                </c:pt>
                <c:pt idx="1519">
                  <c:v>-3.6480552322573416</c:v>
                </c:pt>
                <c:pt idx="1520">
                  <c:v>-23.521661682787737</c:v>
                </c:pt>
                <c:pt idx="1521">
                  <c:v>-6.5637125511195649</c:v>
                </c:pt>
                <c:pt idx="1522">
                  <c:v>-41.416027410906807</c:v>
                </c:pt>
                <c:pt idx="1523">
                  <c:v>486.38948119859072</c:v>
                </c:pt>
                <c:pt idx="1524">
                  <c:v>0.52174829308704318</c:v>
                </c:pt>
                <c:pt idx="1525">
                  <c:v>-28.465519449953646</c:v>
                </c:pt>
                <c:pt idx="1526">
                  <c:v>-8.5511418215591988</c:v>
                </c:pt>
                <c:pt idx="1527">
                  <c:v>-16.428314489251214</c:v>
                </c:pt>
                <c:pt idx="1528">
                  <c:v>-1.8224715608163251</c:v>
                </c:pt>
                <c:pt idx="1529">
                  <c:v>-5.5328589249803048</c:v>
                </c:pt>
                <c:pt idx="1530">
                  <c:v>8.4195051332823887</c:v>
                </c:pt>
                <c:pt idx="1531">
                  <c:v>3.7761851507624868</c:v>
                </c:pt>
                <c:pt idx="1532">
                  <c:v>19.286725473174961</c:v>
                </c:pt>
                <c:pt idx="1533">
                  <c:v>6.9813909328504593</c:v>
                </c:pt>
                <c:pt idx="1534">
                  <c:v>36.513169631762871</c:v>
                </c:pt>
                <c:pt idx="1535">
                  <c:v>-462.47332540387293</c:v>
                </c:pt>
                <c:pt idx="1536">
                  <c:v>-3.5032228410374131</c:v>
                </c:pt>
                <c:pt idx="1537">
                  <c:v>27.992604646658407</c:v>
                </c:pt>
                <c:pt idx="1538">
                  <c:v>4.8302712525971572</c:v>
                </c:pt>
                <c:pt idx="1539">
                  <c:v>16.259671284431782</c:v>
                </c:pt>
                <c:pt idx="1540">
                  <c:v>-2.0891291805392544</c:v>
                </c:pt>
                <c:pt idx="1541">
                  <c:v>5.5135221595470432</c:v>
                </c:pt>
                <c:pt idx="1542">
                  <c:v>-12.46883460748418</c:v>
                </c:pt>
                <c:pt idx="1543">
                  <c:v>-3.6480552321813065</c:v>
                </c:pt>
                <c:pt idx="1544">
                  <c:v>-23.521661682842286</c:v>
                </c:pt>
                <c:pt idx="1545">
                  <c:v>-6.5637125511069456</c:v>
                </c:pt>
                <c:pt idx="1546">
                  <c:v>-41.416027410807565</c:v>
                </c:pt>
                <c:pt idx="1547">
                  <c:v>486.38948119861658</c:v>
                </c:pt>
                <c:pt idx="1548">
                  <c:v>0.5217482927331929</c:v>
                </c:pt>
                <c:pt idx="1549">
                  <c:v>-28.46551944978556</c:v>
                </c:pt>
                <c:pt idx="1550">
                  <c:v>-8.5511418217344115</c:v>
                </c:pt>
                <c:pt idx="1551">
                  <c:v>-16.428314489027663</c:v>
                </c:pt>
                <c:pt idx="1552">
                  <c:v>-1.8224715609665196</c:v>
                </c:pt>
                <c:pt idx="1553">
                  <c:v>-5.5328589247915438</c:v>
                </c:pt>
                <c:pt idx="1554">
                  <c:v>8.4195051330863997</c:v>
                </c:pt>
                <c:pt idx="1555">
                  <c:v>3.7761851509955235</c:v>
                </c:pt>
                <c:pt idx="1556">
                  <c:v>19.286725472784667</c:v>
                </c:pt>
                <c:pt idx="1557">
                  <c:v>6.9813909333843469</c:v>
                </c:pt>
                <c:pt idx="1558">
                  <c:v>36.513169630698648</c:v>
                </c:pt>
                <c:pt idx="1559">
                  <c:v>-462.47332540402209</c:v>
                </c:pt>
                <c:pt idx="1560">
                  <c:v>-3.5032228395995446</c:v>
                </c:pt>
                <c:pt idx="1561">
                  <c:v>27.99260464594218</c:v>
                </c:pt>
                <c:pt idx="1562">
                  <c:v>4.8302712531048684</c:v>
                </c:pt>
                <c:pt idx="1563">
                  <c:v>16.259671283982435</c:v>
                </c:pt>
                <c:pt idx="1564">
                  <c:v>-2.0891291802380696</c:v>
                </c:pt>
                <c:pt idx="1565">
                  <c:v>5.5135221592137871</c:v>
                </c:pt>
                <c:pt idx="1566">
                  <c:v>-12.468834607096099</c:v>
                </c:pt>
                <c:pt idx="1567">
                  <c:v>-3.648055232609444</c:v>
                </c:pt>
                <c:pt idx="1568">
                  <c:v>-23.521661682341723</c:v>
                </c:pt>
                <c:pt idx="1569">
                  <c:v>-6.5637125518305481</c:v>
                </c:pt>
                <c:pt idx="1570">
                  <c:v>-41.41602740954491</c:v>
                </c:pt>
                <c:pt idx="1571">
                  <c:v>486.38948119880371</c:v>
                </c:pt>
                <c:pt idx="1572">
                  <c:v>0.52174829121271671</c:v>
                </c:pt>
                <c:pt idx="1573">
                  <c:v>-28.465519449020121</c:v>
                </c:pt>
                <c:pt idx="1574">
                  <c:v>-8.5511418222506563</c:v>
                </c:pt>
                <c:pt idx="1575">
                  <c:v>-16.428314488651935</c:v>
                </c:pt>
                <c:pt idx="1576">
                  <c:v>-1.8224715612694595</c:v>
                </c:pt>
                <c:pt idx="1577">
                  <c:v>-5.5328589243998589</c:v>
                </c:pt>
                <c:pt idx="1578">
                  <c:v>8.4195051327359671</c:v>
                </c:pt>
                <c:pt idx="1579">
                  <c:v>3.7761851514024798</c:v>
                </c:pt>
                <c:pt idx="1580">
                  <c:v>19.286725472359947</c:v>
                </c:pt>
                <c:pt idx="1581">
                  <c:v>6.9813909340219453</c:v>
                </c:pt>
                <c:pt idx="1582">
                  <c:v>36.513169629449322</c:v>
                </c:pt>
                <c:pt idx="1583">
                  <c:v>-462.47332540420143</c:v>
                </c:pt>
                <c:pt idx="1584">
                  <c:v>-3.50322283816854</c:v>
                </c:pt>
                <c:pt idx="1585">
                  <c:v>27.992604645265786</c:v>
                </c:pt>
                <c:pt idx="1586">
                  <c:v>4.8302712535410137</c:v>
                </c:pt>
                <c:pt idx="1587">
                  <c:v>16.259671283566007</c:v>
                </c:pt>
                <c:pt idx="1588">
                  <c:v>-2.089129179860576</c:v>
                </c:pt>
                <c:pt idx="1589">
                  <c:v>5.5135221588246281</c:v>
                </c:pt>
                <c:pt idx="1590">
                  <c:v>-12.468834606801217</c:v>
                </c:pt>
                <c:pt idx="1591">
                  <c:v>-3.6480552330281384</c:v>
                </c:pt>
                <c:pt idx="1592">
                  <c:v>-23.521661681855583</c:v>
                </c:pt>
                <c:pt idx="1593">
                  <c:v>-6.5637125525429809</c:v>
                </c:pt>
                <c:pt idx="1594">
                  <c:v>-41.416027408238378</c:v>
                </c:pt>
                <c:pt idx="1595">
                  <c:v>486.3894811989835</c:v>
                </c:pt>
                <c:pt idx="1596">
                  <c:v>0.52174828971567422</c:v>
                </c:pt>
                <c:pt idx="1597">
                  <c:v>-28.465519448245502</c:v>
                </c:pt>
                <c:pt idx="1598">
                  <c:v>-8.5511418228056399</c:v>
                </c:pt>
                <c:pt idx="1599">
                  <c:v>-16.428314488189308</c:v>
                </c:pt>
                <c:pt idx="1600">
                  <c:v>-1.8224715616379719</c:v>
                </c:pt>
                <c:pt idx="1601">
                  <c:v>-5.5328589241354464</c:v>
                </c:pt>
                <c:pt idx="1602">
                  <c:v>8.4195051323472754</c:v>
                </c:pt>
                <c:pt idx="1603">
                  <c:v>3.7761851518383764</c:v>
                </c:pt>
                <c:pt idx="1604">
                  <c:v>19.286725471872984</c:v>
                </c:pt>
                <c:pt idx="1605">
                  <c:v>6.9813909347105039</c:v>
                </c:pt>
                <c:pt idx="1606">
                  <c:v>36.513169628246814</c:v>
                </c:pt>
                <c:pt idx="1607">
                  <c:v>-462.47332540437026</c:v>
                </c:pt>
                <c:pt idx="1608">
                  <c:v>-3.5032228367397238</c:v>
                </c:pt>
                <c:pt idx="1609">
                  <c:v>27.992604644520355</c:v>
                </c:pt>
                <c:pt idx="1610">
                  <c:v>4.830271254036191</c:v>
                </c:pt>
                <c:pt idx="1611">
                  <c:v>16.259671283155562</c:v>
                </c:pt>
                <c:pt idx="1612">
                  <c:v>-2.0891291795644644</c:v>
                </c:pt>
                <c:pt idx="1613">
                  <c:v>5.5135221584354683</c:v>
                </c:pt>
                <c:pt idx="1614">
                  <c:v>-12.468834606423794</c:v>
                </c:pt>
                <c:pt idx="1615">
                  <c:v>-3.64805523344004</c:v>
                </c:pt>
                <c:pt idx="1616">
                  <c:v>-23.521661681415964</c:v>
                </c:pt>
                <c:pt idx="1617">
                  <c:v>-6.5637125532118148</c:v>
                </c:pt>
                <c:pt idx="1618">
                  <c:v>-41.416027407004805</c:v>
                </c:pt>
                <c:pt idx="1619">
                  <c:v>486.38948119917444</c:v>
                </c:pt>
                <c:pt idx="1620">
                  <c:v>0.52174828821362951</c:v>
                </c:pt>
                <c:pt idx="1621">
                  <c:v>-28.465519447531918</c:v>
                </c:pt>
                <c:pt idx="1622">
                  <c:v>-8.5511418232628529</c:v>
                </c:pt>
                <c:pt idx="1623">
                  <c:v>-16.428314487765654</c:v>
                </c:pt>
                <c:pt idx="1624">
                  <c:v>-1.822471562023793</c:v>
                </c:pt>
                <c:pt idx="1625">
                  <c:v>-5.5328589237437651</c:v>
                </c:pt>
                <c:pt idx="1626">
                  <c:v>8.4195051320533629</c:v>
                </c:pt>
                <c:pt idx="1627">
                  <c:v>3.776185152214957</c:v>
                </c:pt>
                <c:pt idx="1628">
                  <c:v>19.286725471377281</c:v>
                </c:pt>
                <c:pt idx="1629">
                  <c:v>6.9813909353989345</c:v>
                </c:pt>
                <c:pt idx="1630">
                  <c:v>36.513169627010548</c:v>
                </c:pt>
                <c:pt idx="1631">
                  <c:v>-462.47332540454647</c:v>
                </c:pt>
                <c:pt idx="1632">
                  <c:v>-3.5032228353482111</c:v>
                </c:pt>
                <c:pt idx="1633">
                  <c:v>27.992604643825018</c:v>
                </c:pt>
                <c:pt idx="1634">
                  <c:v>4.8302712545439235</c:v>
                </c:pt>
                <c:pt idx="1635">
                  <c:v>16.259671282738218</c:v>
                </c:pt>
                <c:pt idx="1636">
                  <c:v>-2.089129179172966</c:v>
                </c:pt>
                <c:pt idx="1637">
                  <c:v>5.5135221581022149</c:v>
                </c:pt>
                <c:pt idx="1638">
                  <c:v>-12.468834606110111</c:v>
                </c:pt>
                <c:pt idx="1639">
                  <c:v>-3.6480552338847545</c:v>
                </c:pt>
                <c:pt idx="1640">
                  <c:v>-23.521661680903698</c:v>
                </c:pt>
                <c:pt idx="1641">
                  <c:v>-6.5637125538875551</c:v>
                </c:pt>
                <c:pt idx="1642">
                  <c:v>-41.416027405709031</c:v>
                </c:pt>
                <c:pt idx="1643">
                  <c:v>486.38948119935435</c:v>
                </c:pt>
                <c:pt idx="1644">
                  <c:v>0.52174828667475026</c:v>
                </c:pt>
                <c:pt idx="1645">
                  <c:v>-28.4655194467759</c:v>
                </c:pt>
                <c:pt idx="1646">
                  <c:v>-8.5511418238262635</c:v>
                </c:pt>
                <c:pt idx="1647">
                  <c:v>-16.42831448737244</c:v>
                </c:pt>
                <c:pt idx="1648">
                  <c:v>-1.8224715623142913</c:v>
                </c:pt>
                <c:pt idx="1649">
                  <c:v>-5.5328589233143699</c:v>
                </c:pt>
                <c:pt idx="1650">
                  <c:v>8.4195051316790703</c:v>
                </c:pt>
                <c:pt idx="1651">
                  <c:v>3.7761851526557848</c:v>
                </c:pt>
                <c:pt idx="1652">
                  <c:v>19.286725470954835</c:v>
                </c:pt>
                <c:pt idx="1653">
                  <c:v>6.9813909360392472</c:v>
                </c:pt>
                <c:pt idx="1654">
                  <c:v>36.513169625797246</c:v>
                </c:pt>
                <c:pt idx="1655">
                  <c:v>-462.47332540472587</c:v>
                </c:pt>
                <c:pt idx="1656">
                  <c:v>-3.5032228338825178</c:v>
                </c:pt>
                <c:pt idx="1657">
                  <c:v>27.992604643081449</c:v>
                </c:pt>
                <c:pt idx="1658">
                  <c:v>4.8302712550085616</c:v>
                </c:pt>
                <c:pt idx="1659">
                  <c:v>16.259671282289759</c:v>
                </c:pt>
                <c:pt idx="1660">
                  <c:v>-2.0891291788069406</c:v>
                </c:pt>
                <c:pt idx="1661">
                  <c:v>5.5135221577505256</c:v>
                </c:pt>
                <c:pt idx="1662">
                  <c:v>-12.468834605745435</c:v>
                </c:pt>
                <c:pt idx="1663">
                  <c:v>-3.6480552342364732</c:v>
                </c:pt>
                <c:pt idx="1664">
                  <c:v>-23.521661680475759</c:v>
                </c:pt>
                <c:pt idx="1665">
                  <c:v>-6.5637125546189452</c:v>
                </c:pt>
                <c:pt idx="1666">
                  <c:v>-41.41602740441688</c:v>
                </c:pt>
                <c:pt idx="1667">
                  <c:v>486.38948119954426</c:v>
                </c:pt>
                <c:pt idx="1668">
                  <c:v>0.52174828522467465</c:v>
                </c:pt>
                <c:pt idx="1669">
                  <c:v>-28.465519446008855</c:v>
                </c:pt>
                <c:pt idx="1670">
                  <c:v>-8.5511418243294841</c:v>
                </c:pt>
                <c:pt idx="1671">
                  <c:v>-16.428314486913777</c:v>
                </c:pt>
                <c:pt idx="1672">
                  <c:v>-1.8224715627118151</c:v>
                </c:pt>
                <c:pt idx="1673">
                  <c:v>-5.5328589230162688</c:v>
                </c:pt>
                <c:pt idx="1674">
                  <c:v>8.4195051313851437</c:v>
                </c:pt>
                <c:pt idx="1675">
                  <c:v>3.7761851530925767</c:v>
                </c:pt>
                <c:pt idx="1676">
                  <c:v>19.286725470453867</c:v>
                </c:pt>
                <c:pt idx="1677">
                  <c:v>6.9813909367091895</c:v>
                </c:pt>
                <c:pt idx="1678">
                  <c:v>36.513169624594141</c:v>
                </c:pt>
                <c:pt idx="1679">
                  <c:v>-462.47332540489464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compactAll!$F$21</c:f>
              <c:strCache>
                <c:ptCount val="1"/>
                <c:pt idx="0">
                  <c:v>Biannual</c:v>
                </c:pt>
              </c:strCache>
            </c:strRef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compactAll!$B$22:$B$1701</c:f>
              <c:numCache>
                <c:formatCode>General</c:formatCode>
                <c:ptCount val="1680"/>
                <c:pt idx="0">
                  <c:v>1880</c:v>
                </c:pt>
                <c:pt idx="1">
                  <c:v>1880.0833333333333</c:v>
                </c:pt>
                <c:pt idx="2">
                  <c:v>1880.1666666666665</c:v>
                </c:pt>
                <c:pt idx="3">
                  <c:v>1880.2499999999998</c:v>
                </c:pt>
                <c:pt idx="4">
                  <c:v>1880.333333333333</c:v>
                </c:pt>
                <c:pt idx="5">
                  <c:v>1880.4166666666663</c:v>
                </c:pt>
                <c:pt idx="6">
                  <c:v>1880.4999999999995</c:v>
                </c:pt>
                <c:pt idx="7">
                  <c:v>1880.5833333333328</c:v>
                </c:pt>
                <c:pt idx="8">
                  <c:v>1880.6666666666661</c:v>
                </c:pt>
                <c:pt idx="9">
                  <c:v>1880.7499999999993</c:v>
                </c:pt>
                <c:pt idx="10">
                  <c:v>1880.8333333333326</c:v>
                </c:pt>
                <c:pt idx="11">
                  <c:v>1880.9166666666658</c:v>
                </c:pt>
                <c:pt idx="12">
                  <c:v>1880.9999999999991</c:v>
                </c:pt>
                <c:pt idx="13">
                  <c:v>1881.0833333333323</c:v>
                </c:pt>
                <c:pt idx="14">
                  <c:v>1881.1666666666656</c:v>
                </c:pt>
                <c:pt idx="15">
                  <c:v>1881.2499999999989</c:v>
                </c:pt>
                <c:pt idx="16">
                  <c:v>1881.3333333333321</c:v>
                </c:pt>
                <c:pt idx="17">
                  <c:v>1881.4166666666654</c:v>
                </c:pt>
                <c:pt idx="18">
                  <c:v>1881.4999999999986</c:v>
                </c:pt>
                <c:pt idx="19">
                  <c:v>1881.5833333333319</c:v>
                </c:pt>
                <c:pt idx="20">
                  <c:v>1881.6666666666652</c:v>
                </c:pt>
                <c:pt idx="21">
                  <c:v>1881.7499999999984</c:v>
                </c:pt>
                <c:pt idx="22">
                  <c:v>1881.8333333333317</c:v>
                </c:pt>
                <c:pt idx="23">
                  <c:v>1881.9166666666649</c:v>
                </c:pt>
                <c:pt idx="24">
                  <c:v>1881.9999999999982</c:v>
                </c:pt>
                <c:pt idx="25">
                  <c:v>1882.0833333333314</c:v>
                </c:pt>
                <c:pt idx="26">
                  <c:v>1882.1666666666647</c:v>
                </c:pt>
                <c:pt idx="27">
                  <c:v>1882.249999999998</c:v>
                </c:pt>
                <c:pt idx="28">
                  <c:v>1882.3333333333312</c:v>
                </c:pt>
                <c:pt idx="29">
                  <c:v>1882.4166666666645</c:v>
                </c:pt>
                <c:pt idx="30">
                  <c:v>1882.4999999999977</c:v>
                </c:pt>
                <c:pt idx="31">
                  <c:v>1882.583333333331</c:v>
                </c:pt>
                <c:pt idx="32">
                  <c:v>1882.6666666666642</c:v>
                </c:pt>
                <c:pt idx="33">
                  <c:v>1882.7499999999975</c:v>
                </c:pt>
                <c:pt idx="34">
                  <c:v>1882.8333333333308</c:v>
                </c:pt>
                <c:pt idx="35">
                  <c:v>1882.916666666664</c:v>
                </c:pt>
                <c:pt idx="36">
                  <c:v>1882.9999999999973</c:v>
                </c:pt>
                <c:pt idx="37">
                  <c:v>1883.0833333333305</c:v>
                </c:pt>
                <c:pt idx="38">
                  <c:v>1883.1666666666638</c:v>
                </c:pt>
                <c:pt idx="39">
                  <c:v>1883.249999999997</c:v>
                </c:pt>
                <c:pt idx="40">
                  <c:v>1883.3333333333303</c:v>
                </c:pt>
                <c:pt idx="41">
                  <c:v>1883.4166666666636</c:v>
                </c:pt>
                <c:pt idx="42">
                  <c:v>1883.4999999999968</c:v>
                </c:pt>
                <c:pt idx="43">
                  <c:v>1883.5833333333301</c:v>
                </c:pt>
                <c:pt idx="44">
                  <c:v>1883.6666666666633</c:v>
                </c:pt>
                <c:pt idx="45">
                  <c:v>1883.7499999999966</c:v>
                </c:pt>
                <c:pt idx="46">
                  <c:v>1883.8333333333298</c:v>
                </c:pt>
                <c:pt idx="47">
                  <c:v>1883.9166666666631</c:v>
                </c:pt>
                <c:pt idx="48">
                  <c:v>1883.9999999999964</c:v>
                </c:pt>
                <c:pt idx="49">
                  <c:v>1884.0833333333296</c:v>
                </c:pt>
                <c:pt idx="50">
                  <c:v>1884.1666666666629</c:v>
                </c:pt>
                <c:pt idx="51">
                  <c:v>1884.2499999999961</c:v>
                </c:pt>
                <c:pt idx="52">
                  <c:v>1884.3333333333294</c:v>
                </c:pt>
                <c:pt idx="53">
                  <c:v>1884.4166666666626</c:v>
                </c:pt>
                <c:pt idx="54">
                  <c:v>1884.4999999999959</c:v>
                </c:pt>
                <c:pt idx="55">
                  <c:v>1884.5833333333292</c:v>
                </c:pt>
                <c:pt idx="56">
                  <c:v>1884.6666666666624</c:v>
                </c:pt>
                <c:pt idx="57">
                  <c:v>1884.7499999999957</c:v>
                </c:pt>
                <c:pt idx="58">
                  <c:v>1884.8333333333289</c:v>
                </c:pt>
                <c:pt idx="59">
                  <c:v>1884.9166666666622</c:v>
                </c:pt>
                <c:pt idx="60">
                  <c:v>1884.9999999999955</c:v>
                </c:pt>
                <c:pt idx="61">
                  <c:v>1885.0833333333287</c:v>
                </c:pt>
                <c:pt idx="62">
                  <c:v>1885.166666666662</c:v>
                </c:pt>
                <c:pt idx="63">
                  <c:v>1885.2499999999952</c:v>
                </c:pt>
                <c:pt idx="64">
                  <c:v>1885.3333333333285</c:v>
                </c:pt>
                <c:pt idx="65">
                  <c:v>1885.4166666666617</c:v>
                </c:pt>
                <c:pt idx="66">
                  <c:v>1885.499999999995</c:v>
                </c:pt>
                <c:pt idx="67">
                  <c:v>1885.5833333333283</c:v>
                </c:pt>
                <c:pt idx="68">
                  <c:v>1885.6666666666615</c:v>
                </c:pt>
                <c:pt idx="69">
                  <c:v>1885.7499999999948</c:v>
                </c:pt>
                <c:pt idx="70">
                  <c:v>1885.833333333328</c:v>
                </c:pt>
                <c:pt idx="71">
                  <c:v>1885.9166666666613</c:v>
                </c:pt>
                <c:pt idx="72">
                  <c:v>1885.9999999999945</c:v>
                </c:pt>
                <c:pt idx="73">
                  <c:v>1886.0833333333278</c:v>
                </c:pt>
                <c:pt idx="74">
                  <c:v>1886.1666666666611</c:v>
                </c:pt>
                <c:pt idx="75">
                  <c:v>1886.2499999999943</c:v>
                </c:pt>
                <c:pt idx="76">
                  <c:v>1886.3333333333276</c:v>
                </c:pt>
                <c:pt idx="77">
                  <c:v>1886.4166666666608</c:v>
                </c:pt>
                <c:pt idx="78">
                  <c:v>1886.4999999999941</c:v>
                </c:pt>
                <c:pt idx="79">
                  <c:v>1886.5833333333273</c:v>
                </c:pt>
                <c:pt idx="80">
                  <c:v>1886.6666666666606</c:v>
                </c:pt>
                <c:pt idx="81">
                  <c:v>1886.7499999999939</c:v>
                </c:pt>
                <c:pt idx="82">
                  <c:v>1886.8333333333271</c:v>
                </c:pt>
                <c:pt idx="83">
                  <c:v>1886.9166666666604</c:v>
                </c:pt>
                <c:pt idx="84">
                  <c:v>1886.9999999999936</c:v>
                </c:pt>
                <c:pt idx="85">
                  <c:v>1887.0833333333269</c:v>
                </c:pt>
                <c:pt idx="86">
                  <c:v>1887.1666666666601</c:v>
                </c:pt>
                <c:pt idx="87">
                  <c:v>1887.2499999999934</c:v>
                </c:pt>
                <c:pt idx="88">
                  <c:v>1887.3333333333267</c:v>
                </c:pt>
                <c:pt idx="89">
                  <c:v>1887.4166666666599</c:v>
                </c:pt>
                <c:pt idx="90">
                  <c:v>1887.4999999999932</c:v>
                </c:pt>
                <c:pt idx="91">
                  <c:v>1887.5833333333264</c:v>
                </c:pt>
                <c:pt idx="92">
                  <c:v>1887.6666666666597</c:v>
                </c:pt>
                <c:pt idx="93">
                  <c:v>1887.749999999993</c:v>
                </c:pt>
                <c:pt idx="94">
                  <c:v>1887.8333333333262</c:v>
                </c:pt>
                <c:pt idx="95">
                  <c:v>1887.9166666666595</c:v>
                </c:pt>
                <c:pt idx="96">
                  <c:v>1887.9999999999927</c:v>
                </c:pt>
                <c:pt idx="97">
                  <c:v>1888.083333333326</c:v>
                </c:pt>
                <c:pt idx="98">
                  <c:v>1888.1666666666592</c:v>
                </c:pt>
                <c:pt idx="99">
                  <c:v>1888.2499999999925</c:v>
                </c:pt>
                <c:pt idx="100">
                  <c:v>1888.3333333333258</c:v>
                </c:pt>
                <c:pt idx="101">
                  <c:v>1888.416666666659</c:v>
                </c:pt>
                <c:pt idx="102">
                  <c:v>1888.4999999999923</c:v>
                </c:pt>
                <c:pt idx="103">
                  <c:v>1888.5833333333255</c:v>
                </c:pt>
                <c:pt idx="104">
                  <c:v>1888.6666666666588</c:v>
                </c:pt>
                <c:pt idx="105">
                  <c:v>1888.749999999992</c:v>
                </c:pt>
                <c:pt idx="106">
                  <c:v>1888.8333333333253</c:v>
                </c:pt>
                <c:pt idx="107">
                  <c:v>1888.9166666666586</c:v>
                </c:pt>
                <c:pt idx="108">
                  <c:v>1888.9999999999918</c:v>
                </c:pt>
                <c:pt idx="109">
                  <c:v>1889.0833333333251</c:v>
                </c:pt>
                <c:pt idx="110">
                  <c:v>1889.1666666666583</c:v>
                </c:pt>
                <c:pt idx="111">
                  <c:v>1889.2499999999916</c:v>
                </c:pt>
                <c:pt idx="112">
                  <c:v>1889.3333333333248</c:v>
                </c:pt>
                <c:pt idx="113">
                  <c:v>1889.4166666666581</c:v>
                </c:pt>
                <c:pt idx="114">
                  <c:v>1889.4999999999914</c:v>
                </c:pt>
                <c:pt idx="115">
                  <c:v>1889.5833333333246</c:v>
                </c:pt>
                <c:pt idx="116">
                  <c:v>1889.6666666666579</c:v>
                </c:pt>
                <c:pt idx="117">
                  <c:v>1889.7499999999911</c:v>
                </c:pt>
                <c:pt idx="118">
                  <c:v>1889.8333333333244</c:v>
                </c:pt>
                <c:pt idx="119">
                  <c:v>1889.9166666666576</c:v>
                </c:pt>
                <c:pt idx="120">
                  <c:v>1889.9999999999909</c:v>
                </c:pt>
                <c:pt idx="121">
                  <c:v>1890.0833333333242</c:v>
                </c:pt>
                <c:pt idx="122">
                  <c:v>1890.1666666666574</c:v>
                </c:pt>
                <c:pt idx="123">
                  <c:v>1890.2499999999907</c:v>
                </c:pt>
                <c:pt idx="124">
                  <c:v>1890.3333333333239</c:v>
                </c:pt>
                <c:pt idx="125">
                  <c:v>1890.4166666666572</c:v>
                </c:pt>
                <c:pt idx="126">
                  <c:v>1890.4999999999905</c:v>
                </c:pt>
                <c:pt idx="127">
                  <c:v>1890.5833333333237</c:v>
                </c:pt>
                <c:pt idx="128">
                  <c:v>1890.666666666657</c:v>
                </c:pt>
                <c:pt idx="129">
                  <c:v>1890.7499999999902</c:v>
                </c:pt>
                <c:pt idx="130">
                  <c:v>1890.8333333333235</c:v>
                </c:pt>
                <c:pt idx="131">
                  <c:v>1890.9166666666567</c:v>
                </c:pt>
                <c:pt idx="132">
                  <c:v>1890.99999999999</c:v>
                </c:pt>
                <c:pt idx="133">
                  <c:v>1891.0833333333233</c:v>
                </c:pt>
                <c:pt idx="134">
                  <c:v>1891.1666666666565</c:v>
                </c:pt>
                <c:pt idx="135">
                  <c:v>1891.2499999999898</c:v>
                </c:pt>
                <c:pt idx="136">
                  <c:v>1891.333333333323</c:v>
                </c:pt>
                <c:pt idx="137">
                  <c:v>1891.4166666666563</c:v>
                </c:pt>
                <c:pt idx="138">
                  <c:v>1891.4999999999895</c:v>
                </c:pt>
                <c:pt idx="139">
                  <c:v>1891.5833333333228</c:v>
                </c:pt>
                <c:pt idx="140">
                  <c:v>1891.6666666666561</c:v>
                </c:pt>
                <c:pt idx="141">
                  <c:v>1891.7499999999893</c:v>
                </c:pt>
                <c:pt idx="142">
                  <c:v>1891.8333333333226</c:v>
                </c:pt>
                <c:pt idx="143">
                  <c:v>1891.9166666666558</c:v>
                </c:pt>
                <c:pt idx="144">
                  <c:v>1891.9999999999891</c:v>
                </c:pt>
                <c:pt idx="145">
                  <c:v>1892.0833333333223</c:v>
                </c:pt>
                <c:pt idx="146">
                  <c:v>1892.1666666666556</c:v>
                </c:pt>
                <c:pt idx="147">
                  <c:v>1892.2499999999889</c:v>
                </c:pt>
                <c:pt idx="148">
                  <c:v>1892.3333333333221</c:v>
                </c:pt>
                <c:pt idx="149">
                  <c:v>1892.4166666666554</c:v>
                </c:pt>
                <c:pt idx="150">
                  <c:v>1892.4999999999886</c:v>
                </c:pt>
                <c:pt idx="151">
                  <c:v>1892.5833333333219</c:v>
                </c:pt>
                <c:pt idx="152">
                  <c:v>1892.6666666666551</c:v>
                </c:pt>
                <c:pt idx="153">
                  <c:v>1892.7499999999884</c:v>
                </c:pt>
                <c:pt idx="154">
                  <c:v>1892.8333333333217</c:v>
                </c:pt>
                <c:pt idx="155">
                  <c:v>1892.9166666666549</c:v>
                </c:pt>
                <c:pt idx="156">
                  <c:v>1892.9999999999882</c:v>
                </c:pt>
                <c:pt idx="157">
                  <c:v>1893.0833333333214</c:v>
                </c:pt>
                <c:pt idx="158">
                  <c:v>1893.1666666666547</c:v>
                </c:pt>
                <c:pt idx="159">
                  <c:v>1893.2499999999879</c:v>
                </c:pt>
                <c:pt idx="160">
                  <c:v>1893.3333333333212</c:v>
                </c:pt>
                <c:pt idx="161">
                  <c:v>1893.4166666666545</c:v>
                </c:pt>
                <c:pt idx="162">
                  <c:v>1893.4999999999877</c:v>
                </c:pt>
                <c:pt idx="163">
                  <c:v>1893.583333333321</c:v>
                </c:pt>
                <c:pt idx="164">
                  <c:v>1893.6666666666542</c:v>
                </c:pt>
                <c:pt idx="165">
                  <c:v>1893.7499999999875</c:v>
                </c:pt>
                <c:pt idx="166">
                  <c:v>1893.8333333333208</c:v>
                </c:pt>
                <c:pt idx="167">
                  <c:v>1893.916666666654</c:v>
                </c:pt>
                <c:pt idx="168">
                  <c:v>1893.9999999999873</c:v>
                </c:pt>
                <c:pt idx="169">
                  <c:v>1894.0833333333205</c:v>
                </c:pt>
                <c:pt idx="170">
                  <c:v>1894.1666666666538</c:v>
                </c:pt>
                <c:pt idx="171">
                  <c:v>1894.249999999987</c:v>
                </c:pt>
                <c:pt idx="172">
                  <c:v>1894.3333333333203</c:v>
                </c:pt>
                <c:pt idx="173">
                  <c:v>1894.4166666666536</c:v>
                </c:pt>
                <c:pt idx="174">
                  <c:v>1894.4999999999868</c:v>
                </c:pt>
                <c:pt idx="175">
                  <c:v>1894.5833333333201</c:v>
                </c:pt>
                <c:pt idx="176">
                  <c:v>1894.6666666666533</c:v>
                </c:pt>
                <c:pt idx="177">
                  <c:v>1894.7499999999866</c:v>
                </c:pt>
                <c:pt idx="178">
                  <c:v>1894.8333333333198</c:v>
                </c:pt>
                <c:pt idx="179">
                  <c:v>1894.9166666666531</c:v>
                </c:pt>
                <c:pt idx="180">
                  <c:v>1894.9999999999864</c:v>
                </c:pt>
                <c:pt idx="181">
                  <c:v>1895.0833333333196</c:v>
                </c:pt>
                <c:pt idx="182">
                  <c:v>1895.1666666666529</c:v>
                </c:pt>
                <c:pt idx="183">
                  <c:v>1895.2499999999861</c:v>
                </c:pt>
                <c:pt idx="184">
                  <c:v>1895.3333333333194</c:v>
                </c:pt>
                <c:pt idx="185">
                  <c:v>1895.4166666666526</c:v>
                </c:pt>
                <c:pt idx="186">
                  <c:v>1895.4999999999859</c:v>
                </c:pt>
                <c:pt idx="187">
                  <c:v>1895.5833333333192</c:v>
                </c:pt>
                <c:pt idx="188">
                  <c:v>1895.6666666666524</c:v>
                </c:pt>
                <c:pt idx="189">
                  <c:v>1895.7499999999857</c:v>
                </c:pt>
                <c:pt idx="190">
                  <c:v>1895.8333333333189</c:v>
                </c:pt>
                <c:pt idx="191">
                  <c:v>1895.9166666666522</c:v>
                </c:pt>
                <c:pt idx="192">
                  <c:v>1895.9999999999854</c:v>
                </c:pt>
                <c:pt idx="193">
                  <c:v>1896.0833333333187</c:v>
                </c:pt>
                <c:pt idx="194">
                  <c:v>1896.166666666652</c:v>
                </c:pt>
                <c:pt idx="195">
                  <c:v>1896.2499999999852</c:v>
                </c:pt>
                <c:pt idx="196">
                  <c:v>1896.3333333333185</c:v>
                </c:pt>
                <c:pt idx="197">
                  <c:v>1896.4166666666517</c:v>
                </c:pt>
                <c:pt idx="198">
                  <c:v>1896.499999999985</c:v>
                </c:pt>
                <c:pt idx="199">
                  <c:v>1896.5833333333183</c:v>
                </c:pt>
                <c:pt idx="200">
                  <c:v>1896.6666666666515</c:v>
                </c:pt>
                <c:pt idx="201">
                  <c:v>1896.7499999999848</c:v>
                </c:pt>
                <c:pt idx="202">
                  <c:v>1896.833333333318</c:v>
                </c:pt>
                <c:pt idx="203">
                  <c:v>1896.9166666666513</c:v>
                </c:pt>
                <c:pt idx="204">
                  <c:v>1896.9999999999845</c:v>
                </c:pt>
                <c:pt idx="205">
                  <c:v>1897.0833333333178</c:v>
                </c:pt>
                <c:pt idx="206">
                  <c:v>1897.1666666666511</c:v>
                </c:pt>
                <c:pt idx="207">
                  <c:v>1897.2499999999843</c:v>
                </c:pt>
                <c:pt idx="208">
                  <c:v>1897.3333333333176</c:v>
                </c:pt>
                <c:pt idx="209">
                  <c:v>1897.4166666666508</c:v>
                </c:pt>
                <c:pt idx="210">
                  <c:v>1897.4999999999841</c:v>
                </c:pt>
                <c:pt idx="211">
                  <c:v>1897.5833333333173</c:v>
                </c:pt>
                <c:pt idx="212">
                  <c:v>1897.6666666666506</c:v>
                </c:pt>
                <c:pt idx="213">
                  <c:v>1897.7499999999839</c:v>
                </c:pt>
                <c:pt idx="214">
                  <c:v>1897.8333333333171</c:v>
                </c:pt>
                <c:pt idx="215">
                  <c:v>1897.9166666666504</c:v>
                </c:pt>
                <c:pt idx="216">
                  <c:v>1897.9999999999836</c:v>
                </c:pt>
                <c:pt idx="217">
                  <c:v>1898.0833333333169</c:v>
                </c:pt>
                <c:pt idx="218">
                  <c:v>1898.1666666666501</c:v>
                </c:pt>
                <c:pt idx="219">
                  <c:v>1898.2499999999834</c:v>
                </c:pt>
                <c:pt idx="220">
                  <c:v>1898.3333333333167</c:v>
                </c:pt>
                <c:pt idx="221">
                  <c:v>1898.4166666666499</c:v>
                </c:pt>
                <c:pt idx="222">
                  <c:v>1898.4999999999832</c:v>
                </c:pt>
                <c:pt idx="223">
                  <c:v>1898.5833333333164</c:v>
                </c:pt>
                <c:pt idx="224">
                  <c:v>1898.6666666666497</c:v>
                </c:pt>
                <c:pt idx="225">
                  <c:v>1898.7499999999829</c:v>
                </c:pt>
                <c:pt idx="226">
                  <c:v>1898.8333333333162</c:v>
                </c:pt>
                <c:pt idx="227">
                  <c:v>1898.9166666666495</c:v>
                </c:pt>
                <c:pt idx="228">
                  <c:v>1898.9999999999827</c:v>
                </c:pt>
                <c:pt idx="229">
                  <c:v>1899.083333333316</c:v>
                </c:pt>
                <c:pt idx="230">
                  <c:v>1899.1666666666492</c:v>
                </c:pt>
                <c:pt idx="231">
                  <c:v>1899.2499999999825</c:v>
                </c:pt>
                <c:pt idx="232">
                  <c:v>1899.3333333333157</c:v>
                </c:pt>
                <c:pt idx="233">
                  <c:v>1899.416666666649</c:v>
                </c:pt>
                <c:pt idx="234">
                  <c:v>1899.4999999999823</c:v>
                </c:pt>
                <c:pt idx="235">
                  <c:v>1899.5833333333155</c:v>
                </c:pt>
                <c:pt idx="236">
                  <c:v>1899.6666666666488</c:v>
                </c:pt>
                <c:pt idx="237">
                  <c:v>1899.749999999982</c:v>
                </c:pt>
                <c:pt idx="238">
                  <c:v>1899.8333333333153</c:v>
                </c:pt>
                <c:pt idx="239">
                  <c:v>1899.9166666666486</c:v>
                </c:pt>
                <c:pt idx="240">
                  <c:v>1899.9999999999818</c:v>
                </c:pt>
                <c:pt idx="241">
                  <c:v>1900.0833333333151</c:v>
                </c:pt>
                <c:pt idx="242">
                  <c:v>1900.1666666666483</c:v>
                </c:pt>
                <c:pt idx="243">
                  <c:v>1900.2499999999816</c:v>
                </c:pt>
                <c:pt idx="244">
                  <c:v>1900.3333333333148</c:v>
                </c:pt>
                <c:pt idx="245">
                  <c:v>1900.4166666666481</c:v>
                </c:pt>
                <c:pt idx="246">
                  <c:v>1900.4999999999814</c:v>
                </c:pt>
                <c:pt idx="247">
                  <c:v>1900.5833333333146</c:v>
                </c:pt>
                <c:pt idx="248">
                  <c:v>1900.6666666666479</c:v>
                </c:pt>
                <c:pt idx="249">
                  <c:v>1900.7499999999811</c:v>
                </c:pt>
                <c:pt idx="250">
                  <c:v>1900.8333333333144</c:v>
                </c:pt>
                <c:pt idx="251">
                  <c:v>1900.9166666666476</c:v>
                </c:pt>
                <c:pt idx="252">
                  <c:v>1900.9999999999809</c:v>
                </c:pt>
                <c:pt idx="253">
                  <c:v>1901.0833333333142</c:v>
                </c:pt>
                <c:pt idx="254">
                  <c:v>1901.1666666666474</c:v>
                </c:pt>
                <c:pt idx="255">
                  <c:v>1901.2499999999807</c:v>
                </c:pt>
                <c:pt idx="256">
                  <c:v>1901.3333333333139</c:v>
                </c:pt>
                <c:pt idx="257">
                  <c:v>1901.4166666666472</c:v>
                </c:pt>
                <c:pt idx="258">
                  <c:v>1901.4999999999804</c:v>
                </c:pt>
                <c:pt idx="259">
                  <c:v>1901.5833333333137</c:v>
                </c:pt>
                <c:pt idx="260">
                  <c:v>1901.666666666647</c:v>
                </c:pt>
                <c:pt idx="261">
                  <c:v>1901.7499999999802</c:v>
                </c:pt>
                <c:pt idx="262">
                  <c:v>1901.8333333333135</c:v>
                </c:pt>
                <c:pt idx="263">
                  <c:v>1901.9166666666467</c:v>
                </c:pt>
                <c:pt idx="264">
                  <c:v>1901.99999999998</c:v>
                </c:pt>
                <c:pt idx="265">
                  <c:v>1902.0833333333132</c:v>
                </c:pt>
                <c:pt idx="266">
                  <c:v>1902.1666666666465</c:v>
                </c:pt>
                <c:pt idx="267">
                  <c:v>1902.2499999999798</c:v>
                </c:pt>
                <c:pt idx="268">
                  <c:v>1902.333333333313</c:v>
                </c:pt>
                <c:pt idx="269">
                  <c:v>1902.4166666666463</c:v>
                </c:pt>
                <c:pt idx="270">
                  <c:v>1902.4999999999795</c:v>
                </c:pt>
                <c:pt idx="271">
                  <c:v>1902.5833333333128</c:v>
                </c:pt>
                <c:pt idx="272">
                  <c:v>1902.6666666666461</c:v>
                </c:pt>
                <c:pt idx="273">
                  <c:v>1902.7499999999793</c:v>
                </c:pt>
                <c:pt idx="274">
                  <c:v>1902.8333333333126</c:v>
                </c:pt>
                <c:pt idx="275">
                  <c:v>1902.9166666666458</c:v>
                </c:pt>
                <c:pt idx="276">
                  <c:v>1902.9999999999791</c:v>
                </c:pt>
                <c:pt idx="277">
                  <c:v>1903.0833333333123</c:v>
                </c:pt>
                <c:pt idx="278">
                  <c:v>1903.1666666666456</c:v>
                </c:pt>
                <c:pt idx="279">
                  <c:v>1903.2499999999789</c:v>
                </c:pt>
                <c:pt idx="280">
                  <c:v>1903.3333333333121</c:v>
                </c:pt>
                <c:pt idx="281">
                  <c:v>1903.4166666666454</c:v>
                </c:pt>
                <c:pt idx="282">
                  <c:v>1903.4999999999786</c:v>
                </c:pt>
                <c:pt idx="283">
                  <c:v>1903.5833333333119</c:v>
                </c:pt>
                <c:pt idx="284">
                  <c:v>1903.6666666666451</c:v>
                </c:pt>
                <c:pt idx="285">
                  <c:v>1903.7499999999784</c:v>
                </c:pt>
                <c:pt idx="286">
                  <c:v>1903.8333333333117</c:v>
                </c:pt>
                <c:pt idx="287">
                  <c:v>1903.9166666666449</c:v>
                </c:pt>
                <c:pt idx="288">
                  <c:v>1903.9999999999782</c:v>
                </c:pt>
                <c:pt idx="289">
                  <c:v>1904.0833333333114</c:v>
                </c:pt>
                <c:pt idx="290">
                  <c:v>1904.1666666666447</c:v>
                </c:pt>
                <c:pt idx="291">
                  <c:v>1904.2499999999779</c:v>
                </c:pt>
                <c:pt idx="292">
                  <c:v>1904.3333333333112</c:v>
                </c:pt>
                <c:pt idx="293">
                  <c:v>1904.4166666666445</c:v>
                </c:pt>
                <c:pt idx="294">
                  <c:v>1904.4999999999777</c:v>
                </c:pt>
                <c:pt idx="295">
                  <c:v>1904.583333333311</c:v>
                </c:pt>
                <c:pt idx="296">
                  <c:v>1904.6666666666442</c:v>
                </c:pt>
                <c:pt idx="297">
                  <c:v>1904.7499999999775</c:v>
                </c:pt>
                <c:pt idx="298">
                  <c:v>1904.8333333333107</c:v>
                </c:pt>
                <c:pt idx="299">
                  <c:v>1904.916666666644</c:v>
                </c:pt>
                <c:pt idx="300">
                  <c:v>1904.9999999999773</c:v>
                </c:pt>
                <c:pt idx="301">
                  <c:v>1905.0833333333105</c:v>
                </c:pt>
                <c:pt idx="302">
                  <c:v>1905.1666666666438</c:v>
                </c:pt>
                <c:pt idx="303">
                  <c:v>1905.249999999977</c:v>
                </c:pt>
                <c:pt idx="304">
                  <c:v>1905.3333333333103</c:v>
                </c:pt>
                <c:pt idx="305">
                  <c:v>1905.4166666666436</c:v>
                </c:pt>
                <c:pt idx="306">
                  <c:v>1905.4999999999768</c:v>
                </c:pt>
                <c:pt idx="307">
                  <c:v>1905.5833333333101</c:v>
                </c:pt>
                <c:pt idx="308">
                  <c:v>1905.6666666666433</c:v>
                </c:pt>
                <c:pt idx="309">
                  <c:v>1905.7499999999766</c:v>
                </c:pt>
                <c:pt idx="310">
                  <c:v>1905.8333333333098</c:v>
                </c:pt>
                <c:pt idx="311">
                  <c:v>1905.9166666666431</c:v>
                </c:pt>
                <c:pt idx="312">
                  <c:v>1905.9999999999764</c:v>
                </c:pt>
                <c:pt idx="313">
                  <c:v>1906.0833333333096</c:v>
                </c:pt>
                <c:pt idx="314">
                  <c:v>1906.1666666666429</c:v>
                </c:pt>
                <c:pt idx="315">
                  <c:v>1906.2499999999761</c:v>
                </c:pt>
                <c:pt idx="316">
                  <c:v>1906.3333333333094</c:v>
                </c:pt>
                <c:pt idx="317">
                  <c:v>1906.4166666666426</c:v>
                </c:pt>
                <c:pt idx="318">
                  <c:v>1906.4999999999759</c:v>
                </c:pt>
                <c:pt idx="319">
                  <c:v>1906.5833333333092</c:v>
                </c:pt>
                <c:pt idx="320">
                  <c:v>1906.6666666666424</c:v>
                </c:pt>
                <c:pt idx="321">
                  <c:v>1906.7499999999757</c:v>
                </c:pt>
                <c:pt idx="322">
                  <c:v>1906.8333333333089</c:v>
                </c:pt>
                <c:pt idx="323">
                  <c:v>1906.9166666666422</c:v>
                </c:pt>
                <c:pt idx="324">
                  <c:v>1906.9999999999754</c:v>
                </c:pt>
                <c:pt idx="325">
                  <c:v>1907.0833333333087</c:v>
                </c:pt>
                <c:pt idx="326">
                  <c:v>1907.166666666642</c:v>
                </c:pt>
                <c:pt idx="327">
                  <c:v>1907.2499999999752</c:v>
                </c:pt>
                <c:pt idx="328">
                  <c:v>1907.3333333333085</c:v>
                </c:pt>
                <c:pt idx="329">
                  <c:v>1907.4166666666417</c:v>
                </c:pt>
                <c:pt idx="330">
                  <c:v>1907.499999999975</c:v>
                </c:pt>
                <c:pt idx="331">
                  <c:v>1907.5833333333082</c:v>
                </c:pt>
                <c:pt idx="332">
                  <c:v>1907.6666666666415</c:v>
                </c:pt>
                <c:pt idx="333">
                  <c:v>1907.7499999999748</c:v>
                </c:pt>
                <c:pt idx="334">
                  <c:v>1907.833333333308</c:v>
                </c:pt>
                <c:pt idx="335">
                  <c:v>1907.9166666666413</c:v>
                </c:pt>
                <c:pt idx="336">
                  <c:v>1907.9999999999745</c:v>
                </c:pt>
                <c:pt idx="337">
                  <c:v>1908.0833333333078</c:v>
                </c:pt>
                <c:pt idx="338">
                  <c:v>1908.166666666641</c:v>
                </c:pt>
                <c:pt idx="339">
                  <c:v>1908.2499999999743</c:v>
                </c:pt>
                <c:pt idx="340">
                  <c:v>1908.3333333333076</c:v>
                </c:pt>
                <c:pt idx="341">
                  <c:v>1908.4166666666408</c:v>
                </c:pt>
                <c:pt idx="342">
                  <c:v>1908.4999999999741</c:v>
                </c:pt>
                <c:pt idx="343">
                  <c:v>1908.5833333333073</c:v>
                </c:pt>
                <c:pt idx="344">
                  <c:v>1908.6666666666406</c:v>
                </c:pt>
                <c:pt idx="345">
                  <c:v>1908.7499999999739</c:v>
                </c:pt>
                <c:pt idx="346">
                  <c:v>1908.8333333333071</c:v>
                </c:pt>
                <c:pt idx="347">
                  <c:v>1908.9166666666404</c:v>
                </c:pt>
                <c:pt idx="348">
                  <c:v>1908.9999999999736</c:v>
                </c:pt>
                <c:pt idx="349">
                  <c:v>1909.0833333333069</c:v>
                </c:pt>
                <c:pt idx="350">
                  <c:v>1909.1666666666401</c:v>
                </c:pt>
                <c:pt idx="351">
                  <c:v>1909.2499999999734</c:v>
                </c:pt>
                <c:pt idx="352">
                  <c:v>1909.3333333333067</c:v>
                </c:pt>
                <c:pt idx="353">
                  <c:v>1909.4166666666399</c:v>
                </c:pt>
                <c:pt idx="354">
                  <c:v>1909.4999999999732</c:v>
                </c:pt>
                <c:pt idx="355">
                  <c:v>1909.5833333333064</c:v>
                </c:pt>
                <c:pt idx="356">
                  <c:v>1909.6666666666397</c:v>
                </c:pt>
                <c:pt idx="357">
                  <c:v>1909.7499999999729</c:v>
                </c:pt>
                <c:pt idx="358">
                  <c:v>1909.8333333333062</c:v>
                </c:pt>
                <c:pt idx="359">
                  <c:v>1909.9166666666395</c:v>
                </c:pt>
                <c:pt idx="360">
                  <c:v>1909.9999999999727</c:v>
                </c:pt>
                <c:pt idx="361">
                  <c:v>1910.083333333306</c:v>
                </c:pt>
                <c:pt idx="362">
                  <c:v>1910.1666666666392</c:v>
                </c:pt>
                <c:pt idx="363">
                  <c:v>1910.2499999999725</c:v>
                </c:pt>
                <c:pt idx="364">
                  <c:v>1910.3333333333057</c:v>
                </c:pt>
                <c:pt idx="365">
                  <c:v>1910.416666666639</c:v>
                </c:pt>
                <c:pt idx="366">
                  <c:v>1910.4999999999723</c:v>
                </c:pt>
                <c:pt idx="367">
                  <c:v>1910.5833333333055</c:v>
                </c:pt>
                <c:pt idx="368">
                  <c:v>1910.6666666666388</c:v>
                </c:pt>
                <c:pt idx="369">
                  <c:v>1910.749999999972</c:v>
                </c:pt>
                <c:pt idx="370">
                  <c:v>1910.8333333333053</c:v>
                </c:pt>
                <c:pt idx="371">
                  <c:v>1910.9166666666385</c:v>
                </c:pt>
                <c:pt idx="372">
                  <c:v>1910.9999999999718</c:v>
                </c:pt>
                <c:pt idx="373">
                  <c:v>1911.0833333333051</c:v>
                </c:pt>
                <c:pt idx="374">
                  <c:v>1911.1666666666383</c:v>
                </c:pt>
                <c:pt idx="375">
                  <c:v>1911.2499999999716</c:v>
                </c:pt>
                <c:pt idx="376">
                  <c:v>1911.3333333333048</c:v>
                </c:pt>
                <c:pt idx="377">
                  <c:v>1911.4166666666381</c:v>
                </c:pt>
                <c:pt idx="378">
                  <c:v>1911.4999999999714</c:v>
                </c:pt>
                <c:pt idx="379">
                  <c:v>1911.5833333333046</c:v>
                </c:pt>
                <c:pt idx="380">
                  <c:v>1911.6666666666379</c:v>
                </c:pt>
                <c:pt idx="381">
                  <c:v>1911.7499999999711</c:v>
                </c:pt>
                <c:pt idx="382">
                  <c:v>1911.8333333333044</c:v>
                </c:pt>
                <c:pt idx="383">
                  <c:v>1911.9166666666376</c:v>
                </c:pt>
                <c:pt idx="384">
                  <c:v>1911.9999999999709</c:v>
                </c:pt>
                <c:pt idx="385">
                  <c:v>1912.0833333333042</c:v>
                </c:pt>
                <c:pt idx="386">
                  <c:v>1912.1666666666374</c:v>
                </c:pt>
                <c:pt idx="387">
                  <c:v>1912.2499999999707</c:v>
                </c:pt>
                <c:pt idx="388">
                  <c:v>1912.3333333333039</c:v>
                </c:pt>
                <c:pt idx="389">
                  <c:v>1912.4166666666372</c:v>
                </c:pt>
                <c:pt idx="390">
                  <c:v>1912.4999999999704</c:v>
                </c:pt>
                <c:pt idx="391">
                  <c:v>1912.5833333333037</c:v>
                </c:pt>
                <c:pt idx="392">
                  <c:v>1912.666666666637</c:v>
                </c:pt>
                <c:pt idx="393">
                  <c:v>1912.7499999999702</c:v>
                </c:pt>
                <c:pt idx="394">
                  <c:v>1912.8333333333035</c:v>
                </c:pt>
                <c:pt idx="395">
                  <c:v>1912.9166666666367</c:v>
                </c:pt>
                <c:pt idx="396">
                  <c:v>1912.99999999997</c:v>
                </c:pt>
                <c:pt idx="397">
                  <c:v>1913.0833333333032</c:v>
                </c:pt>
                <c:pt idx="398">
                  <c:v>1913.1666666666365</c:v>
                </c:pt>
                <c:pt idx="399">
                  <c:v>1913.2499999999698</c:v>
                </c:pt>
                <c:pt idx="400">
                  <c:v>1913.333333333303</c:v>
                </c:pt>
                <c:pt idx="401">
                  <c:v>1913.4166666666363</c:v>
                </c:pt>
                <c:pt idx="402">
                  <c:v>1913.4999999999695</c:v>
                </c:pt>
                <c:pt idx="403">
                  <c:v>1913.5833333333028</c:v>
                </c:pt>
                <c:pt idx="404">
                  <c:v>1913.666666666636</c:v>
                </c:pt>
                <c:pt idx="405">
                  <c:v>1913.7499999999693</c:v>
                </c:pt>
                <c:pt idx="406">
                  <c:v>1913.8333333333026</c:v>
                </c:pt>
                <c:pt idx="407">
                  <c:v>1913.9166666666358</c:v>
                </c:pt>
                <c:pt idx="408">
                  <c:v>1913.9999999999691</c:v>
                </c:pt>
                <c:pt idx="409">
                  <c:v>1914.0833333333023</c:v>
                </c:pt>
                <c:pt idx="410">
                  <c:v>1914.1666666666356</c:v>
                </c:pt>
                <c:pt idx="411">
                  <c:v>1914.2499999999688</c:v>
                </c:pt>
                <c:pt idx="412">
                  <c:v>1914.3333333333021</c:v>
                </c:pt>
                <c:pt idx="413">
                  <c:v>1914.4166666666354</c:v>
                </c:pt>
                <c:pt idx="414">
                  <c:v>1914.4999999999686</c:v>
                </c:pt>
                <c:pt idx="415">
                  <c:v>1914.5833333333019</c:v>
                </c:pt>
                <c:pt idx="416">
                  <c:v>1914.6666666666351</c:v>
                </c:pt>
                <c:pt idx="417">
                  <c:v>1914.7499999999684</c:v>
                </c:pt>
                <c:pt idx="418">
                  <c:v>1914.8333333333017</c:v>
                </c:pt>
                <c:pt idx="419">
                  <c:v>1914.9166666666349</c:v>
                </c:pt>
                <c:pt idx="420">
                  <c:v>1914.9999999999682</c:v>
                </c:pt>
                <c:pt idx="421">
                  <c:v>1915.0833333333014</c:v>
                </c:pt>
                <c:pt idx="422">
                  <c:v>1915.1666666666347</c:v>
                </c:pt>
                <c:pt idx="423">
                  <c:v>1915.2499999999679</c:v>
                </c:pt>
                <c:pt idx="424">
                  <c:v>1915.3333333333012</c:v>
                </c:pt>
                <c:pt idx="425">
                  <c:v>1915.4166666666345</c:v>
                </c:pt>
                <c:pt idx="426">
                  <c:v>1915.4999999999677</c:v>
                </c:pt>
                <c:pt idx="427">
                  <c:v>1915.583333333301</c:v>
                </c:pt>
                <c:pt idx="428">
                  <c:v>1915.6666666666342</c:v>
                </c:pt>
                <c:pt idx="429">
                  <c:v>1915.7499999999675</c:v>
                </c:pt>
                <c:pt idx="430">
                  <c:v>1915.8333333333007</c:v>
                </c:pt>
                <c:pt idx="431">
                  <c:v>1915.916666666634</c:v>
                </c:pt>
                <c:pt idx="432">
                  <c:v>1915.9999999999673</c:v>
                </c:pt>
                <c:pt idx="433">
                  <c:v>1916.0833333333005</c:v>
                </c:pt>
                <c:pt idx="434">
                  <c:v>1916.1666666666338</c:v>
                </c:pt>
                <c:pt idx="435">
                  <c:v>1916.249999999967</c:v>
                </c:pt>
                <c:pt idx="436">
                  <c:v>1916.3333333333003</c:v>
                </c:pt>
                <c:pt idx="437">
                  <c:v>1916.4166666666335</c:v>
                </c:pt>
                <c:pt idx="438">
                  <c:v>1916.4999999999668</c:v>
                </c:pt>
                <c:pt idx="439">
                  <c:v>1916.5833333333001</c:v>
                </c:pt>
                <c:pt idx="440">
                  <c:v>1916.6666666666333</c:v>
                </c:pt>
                <c:pt idx="441">
                  <c:v>1916.7499999999666</c:v>
                </c:pt>
                <c:pt idx="442">
                  <c:v>1916.8333333332998</c:v>
                </c:pt>
                <c:pt idx="443">
                  <c:v>1916.9166666666331</c:v>
                </c:pt>
                <c:pt idx="444">
                  <c:v>1916.9999999999663</c:v>
                </c:pt>
                <c:pt idx="445">
                  <c:v>1917.0833333332996</c:v>
                </c:pt>
                <c:pt idx="446">
                  <c:v>1917.1666666666329</c:v>
                </c:pt>
                <c:pt idx="447">
                  <c:v>1917.2499999999661</c:v>
                </c:pt>
                <c:pt idx="448">
                  <c:v>1917.3333333332994</c:v>
                </c:pt>
                <c:pt idx="449">
                  <c:v>1917.4166666666326</c:v>
                </c:pt>
                <c:pt idx="450">
                  <c:v>1917.4999999999659</c:v>
                </c:pt>
                <c:pt idx="451">
                  <c:v>1917.5833333332992</c:v>
                </c:pt>
                <c:pt idx="452">
                  <c:v>1917.6666666666324</c:v>
                </c:pt>
                <c:pt idx="453">
                  <c:v>1917.7499999999657</c:v>
                </c:pt>
                <c:pt idx="454">
                  <c:v>1917.8333333332989</c:v>
                </c:pt>
                <c:pt idx="455">
                  <c:v>1917.9166666666322</c:v>
                </c:pt>
                <c:pt idx="456">
                  <c:v>1917.9999999999654</c:v>
                </c:pt>
                <c:pt idx="457">
                  <c:v>1918.0833333332987</c:v>
                </c:pt>
                <c:pt idx="458">
                  <c:v>1918.166666666632</c:v>
                </c:pt>
                <c:pt idx="459">
                  <c:v>1918.2499999999652</c:v>
                </c:pt>
                <c:pt idx="460">
                  <c:v>1918.3333333332985</c:v>
                </c:pt>
                <c:pt idx="461">
                  <c:v>1918.4166666666317</c:v>
                </c:pt>
                <c:pt idx="462">
                  <c:v>1918.499999999965</c:v>
                </c:pt>
                <c:pt idx="463">
                  <c:v>1918.5833333332982</c:v>
                </c:pt>
                <c:pt idx="464">
                  <c:v>1918.6666666666315</c:v>
                </c:pt>
                <c:pt idx="465">
                  <c:v>1918.7499999999648</c:v>
                </c:pt>
                <c:pt idx="466">
                  <c:v>1918.833333333298</c:v>
                </c:pt>
                <c:pt idx="467">
                  <c:v>1918.9166666666313</c:v>
                </c:pt>
                <c:pt idx="468">
                  <c:v>1918.9999999999645</c:v>
                </c:pt>
                <c:pt idx="469">
                  <c:v>1919.0833333332978</c:v>
                </c:pt>
                <c:pt idx="470">
                  <c:v>1919.166666666631</c:v>
                </c:pt>
                <c:pt idx="471">
                  <c:v>1919.2499999999643</c:v>
                </c:pt>
                <c:pt idx="472">
                  <c:v>1919.3333333332976</c:v>
                </c:pt>
                <c:pt idx="473">
                  <c:v>1919.4166666666308</c:v>
                </c:pt>
                <c:pt idx="474">
                  <c:v>1919.4999999999641</c:v>
                </c:pt>
                <c:pt idx="475">
                  <c:v>1919.5833333332973</c:v>
                </c:pt>
                <c:pt idx="476">
                  <c:v>1919.6666666666306</c:v>
                </c:pt>
                <c:pt idx="477">
                  <c:v>1919.7499999999638</c:v>
                </c:pt>
                <c:pt idx="478">
                  <c:v>1919.8333333332971</c:v>
                </c:pt>
                <c:pt idx="479">
                  <c:v>1919.9166666666304</c:v>
                </c:pt>
                <c:pt idx="480">
                  <c:v>1919.9999999999636</c:v>
                </c:pt>
                <c:pt idx="481">
                  <c:v>1920.0833333332969</c:v>
                </c:pt>
                <c:pt idx="482">
                  <c:v>1920.1666666666301</c:v>
                </c:pt>
                <c:pt idx="483">
                  <c:v>1920.2499999999634</c:v>
                </c:pt>
                <c:pt idx="484">
                  <c:v>1920.3333333332967</c:v>
                </c:pt>
                <c:pt idx="485">
                  <c:v>1920.4166666666299</c:v>
                </c:pt>
                <c:pt idx="486">
                  <c:v>1920.4999999999632</c:v>
                </c:pt>
                <c:pt idx="487">
                  <c:v>1920.5833333332964</c:v>
                </c:pt>
                <c:pt idx="488">
                  <c:v>1920.6666666666297</c:v>
                </c:pt>
                <c:pt idx="489">
                  <c:v>1920.7499999999629</c:v>
                </c:pt>
                <c:pt idx="490">
                  <c:v>1920.8333333332962</c:v>
                </c:pt>
                <c:pt idx="491">
                  <c:v>1920.9166666666295</c:v>
                </c:pt>
                <c:pt idx="492">
                  <c:v>1920.9999999999627</c:v>
                </c:pt>
                <c:pt idx="493">
                  <c:v>1921.083333333296</c:v>
                </c:pt>
                <c:pt idx="494">
                  <c:v>1921.1666666666292</c:v>
                </c:pt>
                <c:pt idx="495">
                  <c:v>1921.2499999999625</c:v>
                </c:pt>
                <c:pt idx="496">
                  <c:v>1921.3333333332957</c:v>
                </c:pt>
                <c:pt idx="497">
                  <c:v>1921.416666666629</c:v>
                </c:pt>
                <c:pt idx="498">
                  <c:v>1921.4999999999623</c:v>
                </c:pt>
                <c:pt idx="499">
                  <c:v>1921.5833333332955</c:v>
                </c:pt>
                <c:pt idx="500">
                  <c:v>1921.6666666666288</c:v>
                </c:pt>
                <c:pt idx="501">
                  <c:v>1921.749999999962</c:v>
                </c:pt>
                <c:pt idx="502">
                  <c:v>1921.8333333332953</c:v>
                </c:pt>
                <c:pt idx="503">
                  <c:v>1921.9166666666285</c:v>
                </c:pt>
                <c:pt idx="504">
                  <c:v>1921.9999999999618</c:v>
                </c:pt>
                <c:pt idx="505">
                  <c:v>1922.0833333332951</c:v>
                </c:pt>
                <c:pt idx="506">
                  <c:v>1922.1666666666283</c:v>
                </c:pt>
                <c:pt idx="507">
                  <c:v>1922.2499999999616</c:v>
                </c:pt>
                <c:pt idx="508">
                  <c:v>1922.3333333332948</c:v>
                </c:pt>
                <c:pt idx="509">
                  <c:v>1922.4166666666281</c:v>
                </c:pt>
                <c:pt idx="510">
                  <c:v>1922.4999999999613</c:v>
                </c:pt>
                <c:pt idx="511">
                  <c:v>1922.5833333332946</c:v>
                </c:pt>
                <c:pt idx="512">
                  <c:v>1922.6666666666279</c:v>
                </c:pt>
                <c:pt idx="513">
                  <c:v>1922.7499999999611</c:v>
                </c:pt>
                <c:pt idx="514">
                  <c:v>1922.8333333332944</c:v>
                </c:pt>
                <c:pt idx="515">
                  <c:v>1922.9166666666276</c:v>
                </c:pt>
                <c:pt idx="516">
                  <c:v>1922.9999999999609</c:v>
                </c:pt>
                <c:pt idx="517">
                  <c:v>1923.0833333332941</c:v>
                </c:pt>
                <c:pt idx="518">
                  <c:v>1923.1666666666274</c:v>
                </c:pt>
                <c:pt idx="519">
                  <c:v>1923.2499999999607</c:v>
                </c:pt>
                <c:pt idx="520">
                  <c:v>1923.3333333332939</c:v>
                </c:pt>
                <c:pt idx="521">
                  <c:v>1923.4166666666272</c:v>
                </c:pt>
                <c:pt idx="522">
                  <c:v>1923.4999999999604</c:v>
                </c:pt>
                <c:pt idx="523">
                  <c:v>1923.5833333332937</c:v>
                </c:pt>
                <c:pt idx="524">
                  <c:v>1923.666666666627</c:v>
                </c:pt>
                <c:pt idx="525">
                  <c:v>1923.7499999999602</c:v>
                </c:pt>
                <c:pt idx="526">
                  <c:v>1923.8333333332935</c:v>
                </c:pt>
                <c:pt idx="527">
                  <c:v>1923.9166666666267</c:v>
                </c:pt>
                <c:pt idx="528">
                  <c:v>1923.99999999996</c:v>
                </c:pt>
                <c:pt idx="529">
                  <c:v>1924.0833333332932</c:v>
                </c:pt>
                <c:pt idx="530">
                  <c:v>1924.1666666666265</c:v>
                </c:pt>
                <c:pt idx="531">
                  <c:v>1924.2499999999598</c:v>
                </c:pt>
                <c:pt idx="532">
                  <c:v>1924.333333333293</c:v>
                </c:pt>
                <c:pt idx="533">
                  <c:v>1924.4166666666263</c:v>
                </c:pt>
                <c:pt idx="534">
                  <c:v>1924.4999999999595</c:v>
                </c:pt>
                <c:pt idx="535">
                  <c:v>1924.5833333332928</c:v>
                </c:pt>
                <c:pt idx="536">
                  <c:v>1924.666666666626</c:v>
                </c:pt>
                <c:pt idx="537">
                  <c:v>1924.7499999999593</c:v>
                </c:pt>
                <c:pt idx="538">
                  <c:v>1924.8333333332926</c:v>
                </c:pt>
                <c:pt idx="539">
                  <c:v>1924.9166666666258</c:v>
                </c:pt>
                <c:pt idx="540">
                  <c:v>1924.9999999999591</c:v>
                </c:pt>
                <c:pt idx="541">
                  <c:v>1925.0833333332923</c:v>
                </c:pt>
                <c:pt idx="542">
                  <c:v>1925.1666666666256</c:v>
                </c:pt>
                <c:pt idx="543">
                  <c:v>1925.2499999999588</c:v>
                </c:pt>
                <c:pt idx="544">
                  <c:v>1925.3333333332921</c:v>
                </c:pt>
                <c:pt idx="545">
                  <c:v>1925.4166666666254</c:v>
                </c:pt>
                <c:pt idx="546">
                  <c:v>1925.4999999999586</c:v>
                </c:pt>
                <c:pt idx="547">
                  <c:v>1925.5833333332919</c:v>
                </c:pt>
                <c:pt idx="548">
                  <c:v>1925.6666666666251</c:v>
                </c:pt>
                <c:pt idx="549">
                  <c:v>1925.7499999999584</c:v>
                </c:pt>
                <c:pt idx="550">
                  <c:v>1925.8333333332916</c:v>
                </c:pt>
                <c:pt idx="551">
                  <c:v>1925.9166666666249</c:v>
                </c:pt>
                <c:pt idx="552">
                  <c:v>1925.9999999999582</c:v>
                </c:pt>
                <c:pt idx="553">
                  <c:v>1926.0833333332914</c:v>
                </c:pt>
                <c:pt idx="554">
                  <c:v>1926.1666666666247</c:v>
                </c:pt>
                <c:pt idx="555">
                  <c:v>1926.2499999999579</c:v>
                </c:pt>
                <c:pt idx="556">
                  <c:v>1926.3333333332912</c:v>
                </c:pt>
                <c:pt idx="557">
                  <c:v>1926.4166666666245</c:v>
                </c:pt>
                <c:pt idx="558">
                  <c:v>1926.4999999999577</c:v>
                </c:pt>
                <c:pt idx="559">
                  <c:v>1926.583333333291</c:v>
                </c:pt>
                <c:pt idx="560">
                  <c:v>1926.6666666666242</c:v>
                </c:pt>
                <c:pt idx="561">
                  <c:v>1926.7499999999575</c:v>
                </c:pt>
                <c:pt idx="562">
                  <c:v>1926.8333333332907</c:v>
                </c:pt>
                <c:pt idx="563">
                  <c:v>1926.916666666624</c:v>
                </c:pt>
                <c:pt idx="564">
                  <c:v>1926.9999999999573</c:v>
                </c:pt>
                <c:pt idx="565">
                  <c:v>1927.0833333332905</c:v>
                </c:pt>
                <c:pt idx="566">
                  <c:v>1927.1666666666238</c:v>
                </c:pt>
                <c:pt idx="567">
                  <c:v>1927.249999999957</c:v>
                </c:pt>
                <c:pt idx="568">
                  <c:v>1927.3333333332903</c:v>
                </c:pt>
                <c:pt idx="569">
                  <c:v>1927.4166666666235</c:v>
                </c:pt>
                <c:pt idx="570">
                  <c:v>1927.4999999999568</c:v>
                </c:pt>
                <c:pt idx="571">
                  <c:v>1927.5833333332901</c:v>
                </c:pt>
                <c:pt idx="572">
                  <c:v>1927.6666666666233</c:v>
                </c:pt>
                <c:pt idx="573">
                  <c:v>1927.7499999999566</c:v>
                </c:pt>
                <c:pt idx="574">
                  <c:v>1927.8333333332898</c:v>
                </c:pt>
                <c:pt idx="575">
                  <c:v>1927.9166666666231</c:v>
                </c:pt>
                <c:pt idx="576">
                  <c:v>1927.9999999999563</c:v>
                </c:pt>
                <c:pt idx="577">
                  <c:v>1928.0833333332896</c:v>
                </c:pt>
                <c:pt idx="578">
                  <c:v>1928.1666666666229</c:v>
                </c:pt>
                <c:pt idx="579">
                  <c:v>1928.2499999999561</c:v>
                </c:pt>
                <c:pt idx="580">
                  <c:v>1928.3333333332894</c:v>
                </c:pt>
                <c:pt idx="581">
                  <c:v>1928.4166666666226</c:v>
                </c:pt>
                <c:pt idx="582">
                  <c:v>1928.4999999999559</c:v>
                </c:pt>
                <c:pt idx="583">
                  <c:v>1928.5833333332891</c:v>
                </c:pt>
                <c:pt idx="584">
                  <c:v>1928.6666666666224</c:v>
                </c:pt>
                <c:pt idx="585">
                  <c:v>1928.7499999999557</c:v>
                </c:pt>
                <c:pt idx="586">
                  <c:v>1928.8333333332889</c:v>
                </c:pt>
                <c:pt idx="587">
                  <c:v>1928.9166666666222</c:v>
                </c:pt>
                <c:pt idx="588">
                  <c:v>1928.9999999999554</c:v>
                </c:pt>
                <c:pt idx="589">
                  <c:v>1929.0833333332887</c:v>
                </c:pt>
                <c:pt idx="590">
                  <c:v>1929.1666666666219</c:v>
                </c:pt>
                <c:pt idx="591">
                  <c:v>1929.2499999999552</c:v>
                </c:pt>
                <c:pt idx="592">
                  <c:v>1929.3333333332885</c:v>
                </c:pt>
                <c:pt idx="593">
                  <c:v>1929.4166666666217</c:v>
                </c:pt>
                <c:pt idx="594">
                  <c:v>1929.499999999955</c:v>
                </c:pt>
                <c:pt idx="595">
                  <c:v>1929.5833333332882</c:v>
                </c:pt>
                <c:pt idx="596">
                  <c:v>1929.6666666666215</c:v>
                </c:pt>
                <c:pt idx="597">
                  <c:v>1929.7499999999548</c:v>
                </c:pt>
                <c:pt idx="598">
                  <c:v>1929.833333333288</c:v>
                </c:pt>
                <c:pt idx="599">
                  <c:v>1929.9166666666213</c:v>
                </c:pt>
                <c:pt idx="600">
                  <c:v>1929.9999999999545</c:v>
                </c:pt>
                <c:pt idx="601">
                  <c:v>1930.0833333332878</c:v>
                </c:pt>
                <c:pt idx="602">
                  <c:v>1930.166666666621</c:v>
                </c:pt>
                <c:pt idx="603">
                  <c:v>1930.2499999999543</c:v>
                </c:pt>
                <c:pt idx="604">
                  <c:v>1930.3333333332876</c:v>
                </c:pt>
                <c:pt idx="605">
                  <c:v>1930.4166666666208</c:v>
                </c:pt>
                <c:pt idx="606">
                  <c:v>1930.4999999999541</c:v>
                </c:pt>
                <c:pt idx="607">
                  <c:v>1930.5833333332873</c:v>
                </c:pt>
                <c:pt idx="608">
                  <c:v>1930.6666666666206</c:v>
                </c:pt>
                <c:pt idx="609">
                  <c:v>1930.7499999999538</c:v>
                </c:pt>
                <c:pt idx="610">
                  <c:v>1930.8333333332871</c:v>
                </c:pt>
                <c:pt idx="611">
                  <c:v>1930.9166666666204</c:v>
                </c:pt>
                <c:pt idx="612">
                  <c:v>1930.9999999999536</c:v>
                </c:pt>
                <c:pt idx="613">
                  <c:v>1931.0833333332869</c:v>
                </c:pt>
                <c:pt idx="614">
                  <c:v>1931.1666666666201</c:v>
                </c:pt>
                <c:pt idx="615">
                  <c:v>1931.2499999999534</c:v>
                </c:pt>
                <c:pt idx="616">
                  <c:v>1931.3333333332866</c:v>
                </c:pt>
                <c:pt idx="617">
                  <c:v>1931.4166666666199</c:v>
                </c:pt>
                <c:pt idx="618">
                  <c:v>1931.4999999999532</c:v>
                </c:pt>
                <c:pt idx="619">
                  <c:v>1931.5833333332864</c:v>
                </c:pt>
                <c:pt idx="620">
                  <c:v>1931.6666666666197</c:v>
                </c:pt>
                <c:pt idx="621">
                  <c:v>1931.7499999999529</c:v>
                </c:pt>
                <c:pt idx="622">
                  <c:v>1931.8333333332862</c:v>
                </c:pt>
                <c:pt idx="623">
                  <c:v>1931.9166666666194</c:v>
                </c:pt>
                <c:pt idx="624">
                  <c:v>1931.9999999999527</c:v>
                </c:pt>
                <c:pt idx="625">
                  <c:v>1932.083333333286</c:v>
                </c:pt>
                <c:pt idx="626">
                  <c:v>1932.1666666666192</c:v>
                </c:pt>
                <c:pt idx="627">
                  <c:v>1932.2499999999525</c:v>
                </c:pt>
                <c:pt idx="628">
                  <c:v>1932.3333333332857</c:v>
                </c:pt>
                <c:pt idx="629">
                  <c:v>1932.416666666619</c:v>
                </c:pt>
                <c:pt idx="630">
                  <c:v>1932.4999999999523</c:v>
                </c:pt>
                <c:pt idx="631">
                  <c:v>1932.5833333332855</c:v>
                </c:pt>
                <c:pt idx="632">
                  <c:v>1932.6666666666188</c:v>
                </c:pt>
                <c:pt idx="633">
                  <c:v>1932.749999999952</c:v>
                </c:pt>
                <c:pt idx="634">
                  <c:v>1932.8333333332853</c:v>
                </c:pt>
                <c:pt idx="635">
                  <c:v>1932.9166666666185</c:v>
                </c:pt>
                <c:pt idx="636">
                  <c:v>1932.9999999999518</c:v>
                </c:pt>
                <c:pt idx="637">
                  <c:v>1933.0833333332851</c:v>
                </c:pt>
                <c:pt idx="638">
                  <c:v>1933.1666666666183</c:v>
                </c:pt>
                <c:pt idx="639">
                  <c:v>1933.2499999999516</c:v>
                </c:pt>
                <c:pt idx="640">
                  <c:v>1933.3333333332848</c:v>
                </c:pt>
                <c:pt idx="641">
                  <c:v>1933.4166666666181</c:v>
                </c:pt>
                <c:pt idx="642">
                  <c:v>1933.4999999999513</c:v>
                </c:pt>
                <c:pt idx="643">
                  <c:v>1933.5833333332846</c:v>
                </c:pt>
                <c:pt idx="644">
                  <c:v>1933.6666666666179</c:v>
                </c:pt>
                <c:pt idx="645">
                  <c:v>1933.7499999999511</c:v>
                </c:pt>
                <c:pt idx="646">
                  <c:v>1933.8333333332844</c:v>
                </c:pt>
                <c:pt idx="647">
                  <c:v>1933.9166666666176</c:v>
                </c:pt>
                <c:pt idx="648">
                  <c:v>1933.9999999999509</c:v>
                </c:pt>
                <c:pt idx="649">
                  <c:v>1934.0833333332841</c:v>
                </c:pt>
                <c:pt idx="650">
                  <c:v>1934.1666666666174</c:v>
                </c:pt>
                <c:pt idx="651">
                  <c:v>1934.2499999999507</c:v>
                </c:pt>
                <c:pt idx="652">
                  <c:v>1934.3333333332839</c:v>
                </c:pt>
                <c:pt idx="653">
                  <c:v>1934.4166666666172</c:v>
                </c:pt>
                <c:pt idx="654">
                  <c:v>1934.4999999999504</c:v>
                </c:pt>
                <c:pt idx="655">
                  <c:v>1934.5833333332837</c:v>
                </c:pt>
                <c:pt idx="656">
                  <c:v>1934.6666666666169</c:v>
                </c:pt>
                <c:pt idx="657">
                  <c:v>1934.7499999999502</c:v>
                </c:pt>
                <c:pt idx="658">
                  <c:v>1934.8333333332835</c:v>
                </c:pt>
                <c:pt idx="659">
                  <c:v>1934.9166666666167</c:v>
                </c:pt>
                <c:pt idx="660">
                  <c:v>1934.99999999995</c:v>
                </c:pt>
                <c:pt idx="661">
                  <c:v>1935.0833333332832</c:v>
                </c:pt>
                <c:pt idx="662">
                  <c:v>1935.1666666666165</c:v>
                </c:pt>
                <c:pt idx="663">
                  <c:v>1935.2499999999498</c:v>
                </c:pt>
                <c:pt idx="664">
                  <c:v>1935.333333333283</c:v>
                </c:pt>
                <c:pt idx="665">
                  <c:v>1935.4166666666163</c:v>
                </c:pt>
                <c:pt idx="666">
                  <c:v>1935.4999999999495</c:v>
                </c:pt>
                <c:pt idx="667">
                  <c:v>1935.5833333332828</c:v>
                </c:pt>
                <c:pt idx="668">
                  <c:v>1935.666666666616</c:v>
                </c:pt>
                <c:pt idx="669">
                  <c:v>1935.7499999999493</c:v>
                </c:pt>
                <c:pt idx="670">
                  <c:v>1935.8333333332826</c:v>
                </c:pt>
                <c:pt idx="671">
                  <c:v>1935.9166666666158</c:v>
                </c:pt>
                <c:pt idx="672">
                  <c:v>1935.9999999999491</c:v>
                </c:pt>
                <c:pt idx="673">
                  <c:v>1936.0833333332823</c:v>
                </c:pt>
                <c:pt idx="674">
                  <c:v>1936.1666666666156</c:v>
                </c:pt>
                <c:pt idx="675">
                  <c:v>1936.2499999999488</c:v>
                </c:pt>
                <c:pt idx="676">
                  <c:v>1936.3333333332821</c:v>
                </c:pt>
                <c:pt idx="677">
                  <c:v>1936.4166666666154</c:v>
                </c:pt>
                <c:pt idx="678">
                  <c:v>1936.4999999999486</c:v>
                </c:pt>
                <c:pt idx="679">
                  <c:v>1936.5833333332819</c:v>
                </c:pt>
                <c:pt idx="680">
                  <c:v>1936.6666666666151</c:v>
                </c:pt>
                <c:pt idx="681">
                  <c:v>1936.7499999999484</c:v>
                </c:pt>
                <c:pt idx="682">
                  <c:v>1936.8333333332816</c:v>
                </c:pt>
                <c:pt idx="683">
                  <c:v>1936.9166666666149</c:v>
                </c:pt>
                <c:pt idx="684">
                  <c:v>1936.9999999999482</c:v>
                </c:pt>
                <c:pt idx="685">
                  <c:v>1937.0833333332814</c:v>
                </c:pt>
                <c:pt idx="686">
                  <c:v>1937.1666666666147</c:v>
                </c:pt>
                <c:pt idx="687">
                  <c:v>1937.2499999999479</c:v>
                </c:pt>
                <c:pt idx="688">
                  <c:v>1937.3333333332812</c:v>
                </c:pt>
                <c:pt idx="689">
                  <c:v>1937.4166666666144</c:v>
                </c:pt>
                <c:pt idx="690">
                  <c:v>1937.4999999999477</c:v>
                </c:pt>
                <c:pt idx="691">
                  <c:v>1937.583333333281</c:v>
                </c:pt>
                <c:pt idx="692">
                  <c:v>1937.6666666666142</c:v>
                </c:pt>
                <c:pt idx="693">
                  <c:v>1937.7499999999475</c:v>
                </c:pt>
                <c:pt idx="694">
                  <c:v>1937.8333333332807</c:v>
                </c:pt>
                <c:pt idx="695">
                  <c:v>1937.916666666614</c:v>
                </c:pt>
                <c:pt idx="696">
                  <c:v>1937.9999999999472</c:v>
                </c:pt>
                <c:pt idx="697">
                  <c:v>1938.0833333332805</c:v>
                </c:pt>
                <c:pt idx="698">
                  <c:v>1938.1666666666138</c:v>
                </c:pt>
                <c:pt idx="699">
                  <c:v>1938.249999999947</c:v>
                </c:pt>
                <c:pt idx="700">
                  <c:v>1938.3333333332803</c:v>
                </c:pt>
                <c:pt idx="701">
                  <c:v>1938.4166666666135</c:v>
                </c:pt>
                <c:pt idx="702">
                  <c:v>1938.4999999999468</c:v>
                </c:pt>
                <c:pt idx="703">
                  <c:v>1938.5833333332801</c:v>
                </c:pt>
                <c:pt idx="704">
                  <c:v>1938.6666666666133</c:v>
                </c:pt>
                <c:pt idx="705">
                  <c:v>1938.7499999999466</c:v>
                </c:pt>
                <c:pt idx="706">
                  <c:v>1938.8333333332798</c:v>
                </c:pt>
                <c:pt idx="707">
                  <c:v>1938.9166666666131</c:v>
                </c:pt>
                <c:pt idx="708">
                  <c:v>1938.9999999999463</c:v>
                </c:pt>
                <c:pt idx="709">
                  <c:v>1939.0833333332796</c:v>
                </c:pt>
                <c:pt idx="710">
                  <c:v>1939.1666666666129</c:v>
                </c:pt>
                <c:pt idx="711">
                  <c:v>1939.2499999999461</c:v>
                </c:pt>
                <c:pt idx="712">
                  <c:v>1939.3333333332794</c:v>
                </c:pt>
                <c:pt idx="713">
                  <c:v>1939.4166666666126</c:v>
                </c:pt>
                <c:pt idx="714">
                  <c:v>1939.4999999999459</c:v>
                </c:pt>
                <c:pt idx="715">
                  <c:v>1939.5833333332791</c:v>
                </c:pt>
                <c:pt idx="716">
                  <c:v>1939.6666666666124</c:v>
                </c:pt>
                <c:pt idx="717">
                  <c:v>1939.7499999999457</c:v>
                </c:pt>
                <c:pt idx="718">
                  <c:v>1939.8333333332789</c:v>
                </c:pt>
                <c:pt idx="719">
                  <c:v>1939.9166666666122</c:v>
                </c:pt>
                <c:pt idx="720">
                  <c:v>1939.9999999999454</c:v>
                </c:pt>
                <c:pt idx="721">
                  <c:v>1940.0833333332787</c:v>
                </c:pt>
                <c:pt idx="722">
                  <c:v>1940.1666666666119</c:v>
                </c:pt>
                <c:pt idx="723">
                  <c:v>1940.2499999999452</c:v>
                </c:pt>
                <c:pt idx="724">
                  <c:v>1940.3333333332785</c:v>
                </c:pt>
                <c:pt idx="725">
                  <c:v>1940.4166666666117</c:v>
                </c:pt>
                <c:pt idx="726">
                  <c:v>1940.499999999945</c:v>
                </c:pt>
                <c:pt idx="727">
                  <c:v>1940.5833333332782</c:v>
                </c:pt>
                <c:pt idx="728">
                  <c:v>1940.6666666666115</c:v>
                </c:pt>
                <c:pt idx="729">
                  <c:v>1940.7499999999447</c:v>
                </c:pt>
                <c:pt idx="730">
                  <c:v>1940.833333333278</c:v>
                </c:pt>
                <c:pt idx="731">
                  <c:v>1940.9166666666113</c:v>
                </c:pt>
                <c:pt idx="732">
                  <c:v>1940.9999999999445</c:v>
                </c:pt>
                <c:pt idx="733">
                  <c:v>1941.0833333332778</c:v>
                </c:pt>
                <c:pt idx="734">
                  <c:v>1941.166666666611</c:v>
                </c:pt>
                <c:pt idx="735">
                  <c:v>1941.2499999999443</c:v>
                </c:pt>
                <c:pt idx="736">
                  <c:v>1941.3333333332776</c:v>
                </c:pt>
                <c:pt idx="737">
                  <c:v>1941.4166666666108</c:v>
                </c:pt>
                <c:pt idx="738">
                  <c:v>1941.4999999999441</c:v>
                </c:pt>
                <c:pt idx="739">
                  <c:v>1941.5833333332773</c:v>
                </c:pt>
                <c:pt idx="740">
                  <c:v>1941.6666666666106</c:v>
                </c:pt>
                <c:pt idx="741">
                  <c:v>1941.7499999999438</c:v>
                </c:pt>
                <c:pt idx="742">
                  <c:v>1941.8333333332771</c:v>
                </c:pt>
                <c:pt idx="743">
                  <c:v>1941.9166666666104</c:v>
                </c:pt>
                <c:pt idx="744">
                  <c:v>1941.9999999999436</c:v>
                </c:pt>
                <c:pt idx="745">
                  <c:v>1942.0833333332769</c:v>
                </c:pt>
                <c:pt idx="746">
                  <c:v>1942.1666666666101</c:v>
                </c:pt>
                <c:pt idx="747">
                  <c:v>1942.2499999999434</c:v>
                </c:pt>
                <c:pt idx="748">
                  <c:v>1942.3333333332766</c:v>
                </c:pt>
                <c:pt idx="749">
                  <c:v>1942.4166666666099</c:v>
                </c:pt>
                <c:pt idx="750">
                  <c:v>1942.4999999999432</c:v>
                </c:pt>
                <c:pt idx="751">
                  <c:v>1942.5833333332764</c:v>
                </c:pt>
                <c:pt idx="752">
                  <c:v>1942.6666666666097</c:v>
                </c:pt>
                <c:pt idx="753">
                  <c:v>1942.7499999999429</c:v>
                </c:pt>
                <c:pt idx="754">
                  <c:v>1942.8333333332762</c:v>
                </c:pt>
                <c:pt idx="755">
                  <c:v>1942.9166666666094</c:v>
                </c:pt>
                <c:pt idx="756">
                  <c:v>1942.9999999999427</c:v>
                </c:pt>
                <c:pt idx="757">
                  <c:v>1943.083333333276</c:v>
                </c:pt>
                <c:pt idx="758">
                  <c:v>1943.1666666666092</c:v>
                </c:pt>
                <c:pt idx="759">
                  <c:v>1943.2499999999425</c:v>
                </c:pt>
                <c:pt idx="760">
                  <c:v>1943.3333333332757</c:v>
                </c:pt>
                <c:pt idx="761">
                  <c:v>1943.416666666609</c:v>
                </c:pt>
                <c:pt idx="762">
                  <c:v>1943.4999999999422</c:v>
                </c:pt>
                <c:pt idx="763">
                  <c:v>1943.5833333332755</c:v>
                </c:pt>
                <c:pt idx="764">
                  <c:v>1943.6666666666088</c:v>
                </c:pt>
                <c:pt idx="765">
                  <c:v>1943.749999999942</c:v>
                </c:pt>
                <c:pt idx="766">
                  <c:v>1943.8333333332753</c:v>
                </c:pt>
                <c:pt idx="767">
                  <c:v>1943.9166666666085</c:v>
                </c:pt>
                <c:pt idx="768">
                  <c:v>1943.9999999999418</c:v>
                </c:pt>
                <c:pt idx="769">
                  <c:v>1944.083333333275</c:v>
                </c:pt>
                <c:pt idx="770">
                  <c:v>1944.1666666666083</c:v>
                </c:pt>
                <c:pt idx="771">
                  <c:v>1944.2499999999416</c:v>
                </c:pt>
                <c:pt idx="772">
                  <c:v>1944.3333333332748</c:v>
                </c:pt>
                <c:pt idx="773">
                  <c:v>1944.4166666666081</c:v>
                </c:pt>
                <c:pt idx="774">
                  <c:v>1944.4999999999413</c:v>
                </c:pt>
                <c:pt idx="775">
                  <c:v>1944.5833333332746</c:v>
                </c:pt>
                <c:pt idx="776">
                  <c:v>1944.6666666666079</c:v>
                </c:pt>
                <c:pt idx="777">
                  <c:v>1944.7499999999411</c:v>
                </c:pt>
                <c:pt idx="778">
                  <c:v>1944.8333333332744</c:v>
                </c:pt>
                <c:pt idx="779">
                  <c:v>1944.9166666666076</c:v>
                </c:pt>
                <c:pt idx="780">
                  <c:v>1944.9999999999409</c:v>
                </c:pt>
                <c:pt idx="781">
                  <c:v>1945.0833333332741</c:v>
                </c:pt>
                <c:pt idx="782">
                  <c:v>1945.1666666666074</c:v>
                </c:pt>
                <c:pt idx="783">
                  <c:v>1945.2499999999407</c:v>
                </c:pt>
                <c:pt idx="784">
                  <c:v>1945.3333333332739</c:v>
                </c:pt>
                <c:pt idx="785">
                  <c:v>1945.4166666666072</c:v>
                </c:pt>
                <c:pt idx="786">
                  <c:v>1945.4999999999404</c:v>
                </c:pt>
                <c:pt idx="787">
                  <c:v>1945.5833333332737</c:v>
                </c:pt>
                <c:pt idx="788">
                  <c:v>1945.6666666666069</c:v>
                </c:pt>
                <c:pt idx="789">
                  <c:v>1945.7499999999402</c:v>
                </c:pt>
                <c:pt idx="790">
                  <c:v>1945.8333333332735</c:v>
                </c:pt>
                <c:pt idx="791">
                  <c:v>1945.9166666666067</c:v>
                </c:pt>
                <c:pt idx="792">
                  <c:v>1945.99999999994</c:v>
                </c:pt>
                <c:pt idx="793">
                  <c:v>1946.0833333332732</c:v>
                </c:pt>
                <c:pt idx="794">
                  <c:v>1946.1666666666065</c:v>
                </c:pt>
                <c:pt idx="795">
                  <c:v>1946.2499999999397</c:v>
                </c:pt>
                <c:pt idx="796">
                  <c:v>1946.333333333273</c:v>
                </c:pt>
                <c:pt idx="797">
                  <c:v>1946.4166666666063</c:v>
                </c:pt>
                <c:pt idx="798">
                  <c:v>1946.4999999999395</c:v>
                </c:pt>
                <c:pt idx="799">
                  <c:v>1946.5833333332728</c:v>
                </c:pt>
                <c:pt idx="800">
                  <c:v>1946.666666666606</c:v>
                </c:pt>
                <c:pt idx="801">
                  <c:v>1946.7499999999393</c:v>
                </c:pt>
                <c:pt idx="802">
                  <c:v>1946.8333333332725</c:v>
                </c:pt>
                <c:pt idx="803">
                  <c:v>1946.9166666666058</c:v>
                </c:pt>
                <c:pt idx="804">
                  <c:v>1946.9999999999391</c:v>
                </c:pt>
                <c:pt idx="805">
                  <c:v>1947.0833333332723</c:v>
                </c:pt>
                <c:pt idx="806">
                  <c:v>1947.1666666666056</c:v>
                </c:pt>
                <c:pt idx="807">
                  <c:v>1947.2499999999388</c:v>
                </c:pt>
                <c:pt idx="808">
                  <c:v>1947.3333333332721</c:v>
                </c:pt>
                <c:pt idx="809">
                  <c:v>1947.4166666666054</c:v>
                </c:pt>
                <c:pt idx="810">
                  <c:v>1947.4999999999386</c:v>
                </c:pt>
                <c:pt idx="811">
                  <c:v>1947.5833333332719</c:v>
                </c:pt>
                <c:pt idx="812">
                  <c:v>1947.6666666666051</c:v>
                </c:pt>
                <c:pt idx="813">
                  <c:v>1947.7499999999384</c:v>
                </c:pt>
                <c:pt idx="814">
                  <c:v>1947.8333333332716</c:v>
                </c:pt>
                <c:pt idx="815">
                  <c:v>1947.9166666666049</c:v>
                </c:pt>
                <c:pt idx="816">
                  <c:v>1947.9999999999382</c:v>
                </c:pt>
                <c:pt idx="817">
                  <c:v>1948.0833333332714</c:v>
                </c:pt>
                <c:pt idx="818">
                  <c:v>1948.1666666666047</c:v>
                </c:pt>
                <c:pt idx="819">
                  <c:v>1948.2499999999379</c:v>
                </c:pt>
                <c:pt idx="820">
                  <c:v>1948.3333333332712</c:v>
                </c:pt>
                <c:pt idx="821">
                  <c:v>1948.4166666666044</c:v>
                </c:pt>
                <c:pt idx="822">
                  <c:v>1948.4999999999377</c:v>
                </c:pt>
                <c:pt idx="823">
                  <c:v>1948.583333333271</c:v>
                </c:pt>
                <c:pt idx="824">
                  <c:v>1948.6666666666042</c:v>
                </c:pt>
                <c:pt idx="825">
                  <c:v>1948.7499999999375</c:v>
                </c:pt>
                <c:pt idx="826">
                  <c:v>1948.8333333332707</c:v>
                </c:pt>
                <c:pt idx="827">
                  <c:v>1948.916666666604</c:v>
                </c:pt>
                <c:pt idx="828">
                  <c:v>1948.9999999999372</c:v>
                </c:pt>
                <c:pt idx="829">
                  <c:v>1949.0833333332705</c:v>
                </c:pt>
                <c:pt idx="830">
                  <c:v>1949.1666666666038</c:v>
                </c:pt>
                <c:pt idx="831">
                  <c:v>1949.249999999937</c:v>
                </c:pt>
                <c:pt idx="832">
                  <c:v>1949.3333333332703</c:v>
                </c:pt>
                <c:pt idx="833">
                  <c:v>1949.4166666666035</c:v>
                </c:pt>
                <c:pt idx="834">
                  <c:v>1949.4999999999368</c:v>
                </c:pt>
                <c:pt idx="835">
                  <c:v>1949.58333333327</c:v>
                </c:pt>
                <c:pt idx="836">
                  <c:v>1949.6666666666033</c:v>
                </c:pt>
                <c:pt idx="837">
                  <c:v>1949.7499999999366</c:v>
                </c:pt>
                <c:pt idx="838">
                  <c:v>1949.8333333332698</c:v>
                </c:pt>
                <c:pt idx="839">
                  <c:v>1949.9166666666031</c:v>
                </c:pt>
                <c:pt idx="840">
                  <c:v>1949.9999999999363</c:v>
                </c:pt>
                <c:pt idx="841">
                  <c:v>1950.0833333332696</c:v>
                </c:pt>
                <c:pt idx="842">
                  <c:v>1950.1666666666029</c:v>
                </c:pt>
                <c:pt idx="843">
                  <c:v>1950.2499999999361</c:v>
                </c:pt>
                <c:pt idx="844">
                  <c:v>1950.3333333332694</c:v>
                </c:pt>
                <c:pt idx="845">
                  <c:v>1950.4166666666026</c:v>
                </c:pt>
                <c:pt idx="846">
                  <c:v>1950.4999999999359</c:v>
                </c:pt>
                <c:pt idx="847">
                  <c:v>1950.5833333332691</c:v>
                </c:pt>
                <c:pt idx="848">
                  <c:v>1950.6666666666024</c:v>
                </c:pt>
                <c:pt idx="849">
                  <c:v>1950.7499999999357</c:v>
                </c:pt>
                <c:pt idx="850">
                  <c:v>1950.8333333332689</c:v>
                </c:pt>
                <c:pt idx="851">
                  <c:v>1950.9166666666022</c:v>
                </c:pt>
                <c:pt idx="852">
                  <c:v>1950.9999999999354</c:v>
                </c:pt>
                <c:pt idx="853">
                  <c:v>1951.0833333332687</c:v>
                </c:pt>
                <c:pt idx="854">
                  <c:v>1951.1666666666019</c:v>
                </c:pt>
                <c:pt idx="855">
                  <c:v>1951.2499999999352</c:v>
                </c:pt>
                <c:pt idx="856">
                  <c:v>1951.3333333332685</c:v>
                </c:pt>
                <c:pt idx="857">
                  <c:v>1951.4166666666017</c:v>
                </c:pt>
                <c:pt idx="858">
                  <c:v>1951.499999999935</c:v>
                </c:pt>
                <c:pt idx="859">
                  <c:v>1951.5833333332682</c:v>
                </c:pt>
                <c:pt idx="860">
                  <c:v>1951.6666666666015</c:v>
                </c:pt>
                <c:pt idx="861">
                  <c:v>1951.7499999999347</c:v>
                </c:pt>
                <c:pt idx="862">
                  <c:v>1951.833333333268</c:v>
                </c:pt>
                <c:pt idx="863">
                  <c:v>1951.9166666666013</c:v>
                </c:pt>
                <c:pt idx="864">
                  <c:v>1951.9999999999345</c:v>
                </c:pt>
                <c:pt idx="865">
                  <c:v>1952.0833333332678</c:v>
                </c:pt>
                <c:pt idx="866">
                  <c:v>1952.166666666601</c:v>
                </c:pt>
                <c:pt idx="867">
                  <c:v>1952.2499999999343</c:v>
                </c:pt>
                <c:pt idx="868">
                  <c:v>1952.3333333332675</c:v>
                </c:pt>
                <c:pt idx="869">
                  <c:v>1952.4166666666008</c:v>
                </c:pt>
                <c:pt idx="870">
                  <c:v>1952.4999999999341</c:v>
                </c:pt>
                <c:pt idx="871">
                  <c:v>1952.5833333332673</c:v>
                </c:pt>
                <c:pt idx="872">
                  <c:v>1952.6666666666006</c:v>
                </c:pt>
                <c:pt idx="873">
                  <c:v>1952.7499999999338</c:v>
                </c:pt>
                <c:pt idx="874">
                  <c:v>1952.8333333332671</c:v>
                </c:pt>
                <c:pt idx="875">
                  <c:v>1952.9166666666003</c:v>
                </c:pt>
                <c:pt idx="876">
                  <c:v>1952.9999999999336</c:v>
                </c:pt>
                <c:pt idx="877">
                  <c:v>1953.0833333332669</c:v>
                </c:pt>
                <c:pt idx="878">
                  <c:v>1953.1666666666001</c:v>
                </c:pt>
                <c:pt idx="879">
                  <c:v>1953.2499999999334</c:v>
                </c:pt>
                <c:pt idx="880">
                  <c:v>1953.3333333332666</c:v>
                </c:pt>
                <c:pt idx="881">
                  <c:v>1953.4166666665999</c:v>
                </c:pt>
                <c:pt idx="882">
                  <c:v>1953.4999999999332</c:v>
                </c:pt>
                <c:pt idx="883">
                  <c:v>1953.5833333332664</c:v>
                </c:pt>
                <c:pt idx="884">
                  <c:v>1953.6666666665997</c:v>
                </c:pt>
                <c:pt idx="885">
                  <c:v>1953.7499999999329</c:v>
                </c:pt>
                <c:pt idx="886">
                  <c:v>1953.8333333332662</c:v>
                </c:pt>
                <c:pt idx="887">
                  <c:v>1953.9166666665994</c:v>
                </c:pt>
                <c:pt idx="888">
                  <c:v>1953.9999999999327</c:v>
                </c:pt>
                <c:pt idx="889">
                  <c:v>1954.083333333266</c:v>
                </c:pt>
                <c:pt idx="890">
                  <c:v>1954.1666666665992</c:v>
                </c:pt>
                <c:pt idx="891">
                  <c:v>1954.2499999999325</c:v>
                </c:pt>
                <c:pt idx="892">
                  <c:v>1954.3333333332657</c:v>
                </c:pt>
                <c:pt idx="893">
                  <c:v>1954.416666666599</c:v>
                </c:pt>
                <c:pt idx="894">
                  <c:v>1954.4999999999322</c:v>
                </c:pt>
                <c:pt idx="895">
                  <c:v>1954.5833333332655</c:v>
                </c:pt>
                <c:pt idx="896">
                  <c:v>1954.6666666665988</c:v>
                </c:pt>
                <c:pt idx="897">
                  <c:v>1954.749999999932</c:v>
                </c:pt>
                <c:pt idx="898">
                  <c:v>1954.8333333332653</c:v>
                </c:pt>
                <c:pt idx="899">
                  <c:v>1954.9166666665985</c:v>
                </c:pt>
                <c:pt idx="900">
                  <c:v>1954.9999999999318</c:v>
                </c:pt>
                <c:pt idx="901">
                  <c:v>1955.083333333265</c:v>
                </c:pt>
                <c:pt idx="902">
                  <c:v>1955.1666666665983</c:v>
                </c:pt>
                <c:pt idx="903">
                  <c:v>1955.2499999999316</c:v>
                </c:pt>
                <c:pt idx="904">
                  <c:v>1955.3333333332648</c:v>
                </c:pt>
                <c:pt idx="905">
                  <c:v>1955.4166666665981</c:v>
                </c:pt>
                <c:pt idx="906">
                  <c:v>1955.4999999999313</c:v>
                </c:pt>
                <c:pt idx="907">
                  <c:v>1955.5833333332646</c:v>
                </c:pt>
                <c:pt idx="908">
                  <c:v>1955.6666666665978</c:v>
                </c:pt>
                <c:pt idx="909">
                  <c:v>1955.7499999999311</c:v>
                </c:pt>
                <c:pt idx="910">
                  <c:v>1955.8333333332644</c:v>
                </c:pt>
                <c:pt idx="911">
                  <c:v>1955.9166666665976</c:v>
                </c:pt>
                <c:pt idx="912">
                  <c:v>1955.9999999999309</c:v>
                </c:pt>
                <c:pt idx="913">
                  <c:v>1956.0833333332641</c:v>
                </c:pt>
                <c:pt idx="914">
                  <c:v>1956.1666666665974</c:v>
                </c:pt>
                <c:pt idx="915">
                  <c:v>1956.2499999999307</c:v>
                </c:pt>
                <c:pt idx="916">
                  <c:v>1956.3333333332639</c:v>
                </c:pt>
                <c:pt idx="917">
                  <c:v>1956.4166666665972</c:v>
                </c:pt>
                <c:pt idx="918">
                  <c:v>1956.4999999999304</c:v>
                </c:pt>
                <c:pt idx="919">
                  <c:v>1956.5833333332637</c:v>
                </c:pt>
                <c:pt idx="920">
                  <c:v>1956.6666666665969</c:v>
                </c:pt>
                <c:pt idx="921">
                  <c:v>1956.7499999999302</c:v>
                </c:pt>
                <c:pt idx="922">
                  <c:v>1956.8333333332635</c:v>
                </c:pt>
                <c:pt idx="923">
                  <c:v>1956.9166666665967</c:v>
                </c:pt>
                <c:pt idx="924">
                  <c:v>1956.99999999993</c:v>
                </c:pt>
                <c:pt idx="925">
                  <c:v>1957.0833333332632</c:v>
                </c:pt>
                <c:pt idx="926">
                  <c:v>1957.1666666665965</c:v>
                </c:pt>
                <c:pt idx="927">
                  <c:v>1957.2499999999297</c:v>
                </c:pt>
                <c:pt idx="928">
                  <c:v>1957.333333333263</c:v>
                </c:pt>
                <c:pt idx="929">
                  <c:v>1957.4166666665963</c:v>
                </c:pt>
                <c:pt idx="930">
                  <c:v>1957.4999999999295</c:v>
                </c:pt>
                <c:pt idx="931">
                  <c:v>1957.5833333332628</c:v>
                </c:pt>
                <c:pt idx="932">
                  <c:v>1957.666666666596</c:v>
                </c:pt>
                <c:pt idx="933">
                  <c:v>1957.7499999999293</c:v>
                </c:pt>
                <c:pt idx="934">
                  <c:v>1957.8333333332625</c:v>
                </c:pt>
                <c:pt idx="935">
                  <c:v>1957.9166666665958</c:v>
                </c:pt>
                <c:pt idx="936">
                  <c:v>1957.9999999999291</c:v>
                </c:pt>
                <c:pt idx="937">
                  <c:v>1958.0833333332623</c:v>
                </c:pt>
                <c:pt idx="938">
                  <c:v>1958.1666666665956</c:v>
                </c:pt>
                <c:pt idx="939">
                  <c:v>1958.2499999999288</c:v>
                </c:pt>
                <c:pt idx="940">
                  <c:v>1958.3333333332621</c:v>
                </c:pt>
                <c:pt idx="941">
                  <c:v>1958.4166666665953</c:v>
                </c:pt>
                <c:pt idx="942">
                  <c:v>1958.4999999999286</c:v>
                </c:pt>
                <c:pt idx="943">
                  <c:v>1958.5833333332619</c:v>
                </c:pt>
                <c:pt idx="944">
                  <c:v>1958.6666666665951</c:v>
                </c:pt>
                <c:pt idx="945">
                  <c:v>1958.7499999999284</c:v>
                </c:pt>
                <c:pt idx="946">
                  <c:v>1958.8333333332616</c:v>
                </c:pt>
                <c:pt idx="947">
                  <c:v>1958.9166666665949</c:v>
                </c:pt>
                <c:pt idx="948">
                  <c:v>1958.9999999999281</c:v>
                </c:pt>
                <c:pt idx="949">
                  <c:v>1959.0833333332614</c:v>
                </c:pt>
                <c:pt idx="950">
                  <c:v>1959.1666666665947</c:v>
                </c:pt>
                <c:pt idx="951">
                  <c:v>1959.2499999999279</c:v>
                </c:pt>
                <c:pt idx="952">
                  <c:v>1959.3333333332612</c:v>
                </c:pt>
                <c:pt idx="953">
                  <c:v>1959.4166666665944</c:v>
                </c:pt>
                <c:pt idx="954">
                  <c:v>1959.4999999999277</c:v>
                </c:pt>
                <c:pt idx="955">
                  <c:v>1959.583333333261</c:v>
                </c:pt>
                <c:pt idx="956">
                  <c:v>1959.6666666665942</c:v>
                </c:pt>
                <c:pt idx="957">
                  <c:v>1959.7499999999275</c:v>
                </c:pt>
                <c:pt idx="958">
                  <c:v>1959.8333333332607</c:v>
                </c:pt>
                <c:pt idx="959">
                  <c:v>1959.916666666594</c:v>
                </c:pt>
                <c:pt idx="960">
                  <c:v>1959.9999999999272</c:v>
                </c:pt>
                <c:pt idx="961">
                  <c:v>1960.0833333332605</c:v>
                </c:pt>
                <c:pt idx="962">
                  <c:v>1960.1666666665938</c:v>
                </c:pt>
                <c:pt idx="963">
                  <c:v>1960.249999999927</c:v>
                </c:pt>
                <c:pt idx="964">
                  <c:v>1960.3333333332603</c:v>
                </c:pt>
                <c:pt idx="965">
                  <c:v>1960.4166666665935</c:v>
                </c:pt>
                <c:pt idx="966">
                  <c:v>1960.4999999999268</c:v>
                </c:pt>
                <c:pt idx="967">
                  <c:v>1960.58333333326</c:v>
                </c:pt>
                <c:pt idx="968">
                  <c:v>1960.6666666665933</c:v>
                </c:pt>
                <c:pt idx="969">
                  <c:v>1960.7499999999266</c:v>
                </c:pt>
                <c:pt idx="970">
                  <c:v>1960.8333333332598</c:v>
                </c:pt>
                <c:pt idx="971">
                  <c:v>1960.9166666665931</c:v>
                </c:pt>
                <c:pt idx="972">
                  <c:v>1960.9999999999263</c:v>
                </c:pt>
                <c:pt idx="973">
                  <c:v>1961.0833333332596</c:v>
                </c:pt>
                <c:pt idx="974">
                  <c:v>1961.1666666665928</c:v>
                </c:pt>
                <c:pt idx="975">
                  <c:v>1961.2499999999261</c:v>
                </c:pt>
                <c:pt idx="976">
                  <c:v>1961.3333333332594</c:v>
                </c:pt>
                <c:pt idx="977">
                  <c:v>1961.4166666665926</c:v>
                </c:pt>
                <c:pt idx="978">
                  <c:v>1961.4999999999259</c:v>
                </c:pt>
                <c:pt idx="979">
                  <c:v>1961.5833333332591</c:v>
                </c:pt>
                <c:pt idx="980">
                  <c:v>1961.6666666665924</c:v>
                </c:pt>
                <c:pt idx="981">
                  <c:v>1961.7499999999256</c:v>
                </c:pt>
                <c:pt idx="982">
                  <c:v>1961.8333333332589</c:v>
                </c:pt>
                <c:pt idx="983">
                  <c:v>1961.9166666665922</c:v>
                </c:pt>
                <c:pt idx="984">
                  <c:v>1961.9999999999254</c:v>
                </c:pt>
                <c:pt idx="985">
                  <c:v>1962.0833333332587</c:v>
                </c:pt>
                <c:pt idx="986">
                  <c:v>1962.1666666665919</c:v>
                </c:pt>
                <c:pt idx="987">
                  <c:v>1962.2499999999252</c:v>
                </c:pt>
                <c:pt idx="988">
                  <c:v>1962.3333333332585</c:v>
                </c:pt>
                <c:pt idx="989">
                  <c:v>1962.4166666665917</c:v>
                </c:pt>
                <c:pt idx="990">
                  <c:v>1962.499999999925</c:v>
                </c:pt>
                <c:pt idx="991">
                  <c:v>1962.5833333332582</c:v>
                </c:pt>
                <c:pt idx="992">
                  <c:v>1962.6666666665915</c:v>
                </c:pt>
                <c:pt idx="993">
                  <c:v>1962.7499999999247</c:v>
                </c:pt>
                <c:pt idx="994">
                  <c:v>1962.833333333258</c:v>
                </c:pt>
                <c:pt idx="995">
                  <c:v>1962.9166666665913</c:v>
                </c:pt>
                <c:pt idx="996">
                  <c:v>1962.9999999999245</c:v>
                </c:pt>
                <c:pt idx="997">
                  <c:v>1963.0833333332578</c:v>
                </c:pt>
                <c:pt idx="998">
                  <c:v>1963.166666666591</c:v>
                </c:pt>
                <c:pt idx="999">
                  <c:v>1963.2499999999243</c:v>
                </c:pt>
                <c:pt idx="1000">
                  <c:v>1963.3333333332575</c:v>
                </c:pt>
                <c:pt idx="1001">
                  <c:v>1963.4166666665908</c:v>
                </c:pt>
                <c:pt idx="1002">
                  <c:v>1963.4999999999241</c:v>
                </c:pt>
                <c:pt idx="1003">
                  <c:v>1963.5833333332573</c:v>
                </c:pt>
                <c:pt idx="1004">
                  <c:v>1963.6666666665906</c:v>
                </c:pt>
                <c:pt idx="1005">
                  <c:v>1963.7499999999238</c:v>
                </c:pt>
                <c:pt idx="1006">
                  <c:v>1963.8333333332571</c:v>
                </c:pt>
                <c:pt idx="1007">
                  <c:v>1963.9166666665903</c:v>
                </c:pt>
                <c:pt idx="1008">
                  <c:v>1963.9999999999236</c:v>
                </c:pt>
                <c:pt idx="1009">
                  <c:v>1964.0833333332569</c:v>
                </c:pt>
                <c:pt idx="1010">
                  <c:v>1964.1666666665901</c:v>
                </c:pt>
                <c:pt idx="1011">
                  <c:v>1964.2499999999234</c:v>
                </c:pt>
                <c:pt idx="1012">
                  <c:v>1964.3333333332566</c:v>
                </c:pt>
                <c:pt idx="1013">
                  <c:v>1964.4166666665899</c:v>
                </c:pt>
                <c:pt idx="1014">
                  <c:v>1964.4999999999231</c:v>
                </c:pt>
                <c:pt idx="1015">
                  <c:v>1964.5833333332564</c:v>
                </c:pt>
                <c:pt idx="1016">
                  <c:v>1964.6666666665897</c:v>
                </c:pt>
                <c:pt idx="1017">
                  <c:v>1964.7499999999229</c:v>
                </c:pt>
                <c:pt idx="1018">
                  <c:v>1964.8333333332562</c:v>
                </c:pt>
                <c:pt idx="1019">
                  <c:v>1964.9166666665894</c:v>
                </c:pt>
                <c:pt idx="1020">
                  <c:v>1964.9999999999227</c:v>
                </c:pt>
                <c:pt idx="1021">
                  <c:v>1965.083333333256</c:v>
                </c:pt>
                <c:pt idx="1022">
                  <c:v>1965.1666666665892</c:v>
                </c:pt>
                <c:pt idx="1023">
                  <c:v>1965.2499999999225</c:v>
                </c:pt>
                <c:pt idx="1024">
                  <c:v>1965.3333333332557</c:v>
                </c:pt>
                <c:pt idx="1025">
                  <c:v>1965.416666666589</c:v>
                </c:pt>
                <c:pt idx="1026">
                  <c:v>1965.4999999999222</c:v>
                </c:pt>
                <c:pt idx="1027">
                  <c:v>1965.5833333332555</c:v>
                </c:pt>
                <c:pt idx="1028">
                  <c:v>1965.6666666665888</c:v>
                </c:pt>
                <c:pt idx="1029">
                  <c:v>1965.749999999922</c:v>
                </c:pt>
                <c:pt idx="1030">
                  <c:v>1965.8333333332553</c:v>
                </c:pt>
                <c:pt idx="1031">
                  <c:v>1965.9166666665885</c:v>
                </c:pt>
                <c:pt idx="1032">
                  <c:v>1965.9999999999218</c:v>
                </c:pt>
                <c:pt idx="1033">
                  <c:v>1966.083333333255</c:v>
                </c:pt>
                <c:pt idx="1034">
                  <c:v>1966.1666666665883</c:v>
                </c:pt>
                <c:pt idx="1035">
                  <c:v>1966.2499999999216</c:v>
                </c:pt>
                <c:pt idx="1036">
                  <c:v>1966.3333333332548</c:v>
                </c:pt>
                <c:pt idx="1037">
                  <c:v>1966.4166666665881</c:v>
                </c:pt>
                <c:pt idx="1038">
                  <c:v>1966.4999999999213</c:v>
                </c:pt>
                <c:pt idx="1039">
                  <c:v>1966.5833333332546</c:v>
                </c:pt>
                <c:pt idx="1040">
                  <c:v>1966.6666666665878</c:v>
                </c:pt>
                <c:pt idx="1041">
                  <c:v>1966.7499999999211</c:v>
                </c:pt>
                <c:pt idx="1042">
                  <c:v>1966.8333333332544</c:v>
                </c:pt>
                <c:pt idx="1043">
                  <c:v>1966.9166666665876</c:v>
                </c:pt>
                <c:pt idx="1044">
                  <c:v>1966.9999999999209</c:v>
                </c:pt>
                <c:pt idx="1045">
                  <c:v>1967.0833333332541</c:v>
                </c:pt>
                <c:pt idx="1046">
                  <c:v>1967.1666666665874</c:v>
                </c:pt>
                <c:pt idx="1047">
                  <c:v>1967.2499999999206</c:v>
                </c:pt>
                <c:pt idx="1048">
                  <c:v>1967.3333333332539</c:v>
                </c:pt>
                <c:pt idx="1049">
                  <c:v>1967.4166666665872</c:v>
                </c:pt>
                <c:pt idx="1050">
                  <c:v>1967.4999999999204</c:v>
                </c:pt>
                <c:pt idx="1051">
                  <c:v>1967.5833333332537</c:v>
                </c:pt>
                <c:pt idx="1052">
                  <c:v>1967.6666666665869</c:v>
                </c:pt>
                <c:pt idx="1053">
                  <c:v>1967.7499999999202</c:v>
                </c:pt>
                <c:pt idx="1054">
                  <c:v>1967.8333333332534</c:v>
                </c:pt>
                <c:pt idx="1055">
                  <c:v>1967.9166666665867</c:v>
                </c:pt>
                <c:pt idx="1056">
                  <c:v>1967.99999999992</c:v>
                </c:pt>
                <c:pt idx="1057">
                  <c:v>1968.0833333332532</c:v>
                </c:pt>
                <c:pt idx="1058">
                  <c:v>1968.1666666665865</c:v>
                </c:pt>
                <c:pt idx="1059">
                  <c:v>1968.2499999999197</c:v>
                </c:pt>
                <c:pt idx="1060">
                  <c:v>1968.333333333253</c:v>
                </c:pt>
                <c:pt idx="1061">
                  <c:v>1968.4166666665863</c:v>
                </c:pt>
                <c:pt idx="1062">
                  <c:v>1968.4999999999195</c:v>
                </c:pt>
                <c:pt idx="1063">
                  <c:v>1968.5833333332528</c:v>
                </c:pt>
                <c:pt idx="1064">
                  <c:v>1968.666666666586</c:v>
                </c:pt>
                <c:pt idx="1065">
                  <c:v>1968.7499999999193</c:v>
                </c:pt>
                <c:pt idx="1066">
                  <c:v>1968.8333333332525</c:v>
                </c:pt>
                <c:pt idx="1067">
                  <c:v>1968.9166666665858</c:v>
                </c:pt>
                <c:pt idx="1068">
                  <c:v>1968.9999999999191</c:v>
                </c:pt>
                <c:pt idx="1069">
                  <c:v>1969.0833333332523</c:v>
                </c:pt>
                <c:pt idx="1070">
                  <c:v>1969.1666666665856</c:v>
                </c:pt>
                <c:pt idx="1071">
                  <c:v>1969.2499999999188</c:v>
                </c:pt>
                <c:pt idx="1072">
                  <c:v>1969.3333333332521</c:v>
                </c:pt>
                <c:pt idx="1073">
                  <c:v>1969.4166666665853</c:v>
                </c:pt>
                <c:pt idx="1074">
                  <c:v>1969.4999999999186</c:v>
                </c:pt>
                <c:pt idx="1075">
                  <c:v>1969.5833333332519</c:v>
                </c:pt>
                <c:pt idx="1076">
                  <c:v>1969.6666666665851</c:v>
                </c:pt>
                <c:pt idx="1077">
                  <c:v>1969.7499999999184</c:v>
                </c:pt>
                <c:pt idx="1078">
                  <c:v>1969.8333333332516</c:v>
                </c:pt>
                <c:pt idx="1079">
                  <c:v>1969.9166666665849</c:v>
                </c:pt>
                <c:pt idx="1080">
                  <c:v>1969.9999999999181</c:v>
                </c:pt>
                <c:pt idx="1081">
                  <c:v>1970.0833333332514</c:v>
                </c:pt>
                <c:pt idx="1082">
                  <c:v>1970.1666666665847</c:v>
                </c:pt>
                <c:pt idx="1083">
                  <c:v>1970.2499999999179</c:v>
                </c:pt>
                <c:pt idx="1084">
                  <c:v>1970.3333333332512</c:v>
                </c:pt>
                <c:pt idx="1085">
                  <c:v>1970.4166666665844</c:v>
                </c:pt>
                <c:pt idx="1086">
                  <c:v>1970.4999999999177</c:v>
                </c:pt>
                <c:pt idx="1087">
                  <c:v>1970.5833333332509</c:v>
                </c:pt>
                <c:pt idx="1088">
                  <c:v>1970.6666666665842</c:v>
                </c:pt>
                <c:pt idx="1089">
                  <c:v>1970.7499999999175</c:v>
                </c:pt>
                <c:pt idx="1090">
                  <c:v>1970.8333333332507</c:v>
                </c:pt>
                <c:pt idx="1091">
                  <c:v>1970.916666666584</c:v>
                </c:pt>
                <c:pt idx="1092">
                  <c:v>1970.9999999999172</c:v>
                </c:pt>
                <c:pt idx="1093">
                  <c:v>1971.0833333332505</c:v>
                </c:pt>
                <c:pt idx="1094">
                  <c:v>1971.1666666665838</c:v>
                </c:pt>
                <c:pt idx="1095">
                  <c:v>1971.249999999917</c:v>
                </c:pt>
                <c:pt idx="1096">
                  <c:v>1971.3333333332503</c:v>
                </c:pt>
                <c:pt idx="1097">
                  <c:v>1971.4166666665835</c:v>
                </c:pt>
                <c:pt idx="1098">
                  <c:v>1971.4999999999168</c:v>
                </c:pt>
                <c:pt idx="1099">
                  <c:v>1971.58333333325</c:v>
                </c:pt>
                <c:pt idx="1100">
                  <c:v>1971.6666666665833</c:v>
                </c:pt>
                <c:pt idx="1101">
                  <c:v>1971.7499999999166</c:v>
                </c:pt>
                <c:pt idx="1102">
                  <c:v>1971.8333333332498</c:v>
                </c:pt>
                <c:pt idx="1103">
                  <c:v>1971.9166666665831</c:v>
                </c:pt>
                <c:pt idx="1104">
                  <c:v>1971.9999999999163</c:v>
                </c:pt>
                <c:pt idx="1105">
                  <c:v>1972.0833333332496</c:v>
                </c:pt>
                <c:pt idx="1106">
                  <c:v>1972.1666666665828</c:v>
                </c:pt>
                <c:pt idx="1107">
                  <c:v>1972.2499999999161</c:v>
                </c:pt>
                <c:pt idx="1108">
                  <c:v>1972.3333333332494</c:v>
                </c:pt>
                <c:pt idx="1109">
                  <c:v>1972.4166666665826</c:v>
                </c:pt>
                <c:pt idx="1110">
                  <c:v>1972.4999999999159</c:v>
                </c:pt>
                <c:pt idx="1111">
                  <c:v>1972.5833333332491</c:v>
                </c:pt>
                <c:pt idx="1112">
                  <c:v>1972.6666666665824</c:v>
                </c:pt>
                <c:pt idx="1113">
                  <c:v>1972.7499999999156</c:v>
                </c:pt>
                <c:pt idx="1114">
                  <c:v>1972.8333333332489</c:v>
                </c:pt>
                <c:pt idx="1115">
                  <c:v>1972.9166666665822</c:v>
                </c:pt>
                <c:pt idx="1116">
                  <c:v>1972.9999999999154</c:v>
                </c:pt>
                <c:pt idx="1117">
                  <c:v>1973.0833333332487</c:v>
                </c:pt>
                <c:pt idx="1118">
                  <c:v>1973.1666666665819</c:v>
                </c:pt>
                <c:pt idx="1119">
                  <c:v>1973.2499999999152</c:v>
                </c:pt>
                <c:pt idx="1120">
                  <c:v>1973.3333333332484</c:v>
                </c:pt>
                <c:pt idx="1121">
                  <c:v>1973.4166666665817</c:v>
                </c:pt>
                <c:pt idx="1122">
                  <c:v>1973.499999999915</c:v>
                </c:pt>
                <c:pt idx="1123">
                  <c:v>1973.5833333332482</c:v>
                </c:pt>
                <c:pt idx="1124">
                  <c:v>1973.6666666665815</c:v>
                </c:pt>
                <c:pt idx="1125">
                  <c:v>1973.7499999999147</c:v>
                </c:pt>
                <c:pt idx="1126">
                  <c:v>1973.833333333248</c:v>
                </c:pt>
                <c:pt idx="1127">
                  <c:v>1973.9166666665812</c:v>
                </c:pt>
                <c:pt idx="1128">
                  <c:v>1973.9999999999145</c:v>
                </c:pt>
                <c:pt idx="1129">
                  <c:v>1974.0833333332478</c:v>
                </c:pt>
                <c:pt idx="1130">
                  <c:v>1974.166666666581</c:v>
                </c:pt>
                <c:pt idx="1131">
                  <c:v>1974.2499999999143</c:v>
                </c:pt>
                <c:pt idx="1132">
                  <c:v>1974.3333333332475</c:v>
                </c:pt>
                <c:pt idx="1133">
                  <c:v>1974.4166666665808</c:v>
                </c:pt>
                <c:pt idx="1134">
                  <c:v>1974.4999999999141</c:v>
                </c:pt>
                <c:pt idx="1135">
                  <c:v>1974.5833333332473</c:v>
                </c:pt>
                <c:pt idx="1136">
                  <c:v>1974.6666666665806</c:v>
                </c:pt>
                <c:pt idx="1137">
                  <c:v>1974.7499999999138</c:v>
                </c:pt>
                <c:pt idx="1138">
                  <c:v>1974.8333333332471</c:v>
                </c:pt>
                <c:pt idx="1139">
                  <c:v>1974.9166666665803</c:v>
                </c:pt>
                <c:pt idx="1140">
                  <c:v>1974.9999999999136</c:v>
                </c:pt>
                <c:pt idx="1141">
                  <c:v>1975.0833333332469</c:v>
                </c:pt>
                <c:pt idx="1142">
                  <c:v>1975.1666666665801</c:v>
                </c:pt>
                <c:pt idx="1143">
                  <c:v>1975.2499999999134</c:v>
                </c:pt>
                <c:pt idx="1144">
                  <c:v>1975.3333333332466</c:v>
                </c:pt>
                <c:pt idx="1145">
                  <c:v>1975.4166666665799</c:v>
                </c:pt>
                <c:pt idx="1146">
                  <c:v>1975.4999999999131</c:v>
                </c:pt>
                <c:pt idx="1147">
                  <c:v>1975.5833333332464</c:v>
                </c:pt>
                <c:pt idx="1148">
                  <c:v>1975.6666666665797</c:v>
                </c:pt>
                <c:pt idx="1149">
                  <c:v>1975.7499999999129</c:v>
                </c:pt>
                <c:pt idx="1150">
                  <c:v>1975.8333333332462</c:v>
                </c:pt>
                <c:pt idx="1151">
                  <c:v>1975.9166666665794</c:v>
                </c:pt>
                <c:pt idx="1152">
                  <c:v>1975.9999999999127</c:v>
                </c:pt>
                <c:pt idx="1153">
                  <c:v>1976.0833333332459</c:v>
                </c:pt>
                <c:pt idx="1154">
                  <c:v>1976.1666666665792</c:v>
                </c:pt>
                <c:pt idx="1155">
                  <c:v>1976.2499999999125</c:v>
                </c:pt>
                <c:pt idx="1156">
                  <c:v>1976.3333333332457</c:v>
                </c:pt>
                <c:pt idx="1157">
                  <c:v>1976.416666666579</c:v>
                </c:pt>
                <c:pt idx="1158">
                  <c:v>1976.4999999999122</c:v>
                </c:pt>
                <c:pt idx="1159">
                  <c:v>1976.5833333332455</c:v>
                </c:pt>
                <c:pt idx="1160">
                  <c:v>1976.6666666665787</c:v>
                </c:pt>
                <c:pt idx="1161">
                  <c:v>1976.749999999912</c:v>
                </c:pt>
                <c:pt idx="1162">
                  <c:v>1976.8333333332453</c:v>
                </c:pt>
                <c:pt idx="1163">
                  <c:v>1976.9166666665785</c:v>
                </c:pt>
                <c:pt idx="1164">
                  <c:v>1976.9999999999118</c:v>
                </c:pt>
                <c:pt idx="1165">
                  <c:v>1977.083333333245</c:v>
                </c:pt>
                <c:pt idx="1166">
                  <c:v>1977.1666666665783</c:v>
                </c:pt>
                <c:pt idx="1167">
                  <c:v>1977.2499999999116</c:v>
                </c:pt>
                <c:pt idx="1168">
                  <c:v>1977.3333333332448</c:v>
                </c:pt>
                <c:pt idx="1169">
                  <c:v>1977.4166666665781</c:v>
                </c:pt>
                <c:pt idx="1170">
                  <c:v>1977.4999999999113</c:v>
                </c:pt>
                <c:pt idx="1171">
                  <c:v>1977.5833333332446</c:v>
                </c:pt>
                <c:pt idx="1172">
                  <c:v>1977.6666666665778</c:v>
                </c:pt>
                <c:pt idx="1173">
                  <c:v>1977.7499999999111</c:v>
                </c:pt>
                <c:pt idx="1174">
                  <c:v>1977.8333333332444</c:v>
                </c:pt>
                <c:pt idx="1175">
                  <c:v>1977.9166666665776</c:v>
                </c:pt>
                <c:pt idx="1176">
                  <c:v>1977.9999999999109</c:v>
                </c:pt>
                <c:pt idx="1177">
                  <c:v>1978.0833333332441</c:v>
                </c:pt>
                <c:pt idx="1178">
                  <c:v>1978.1666666665774</c:v>
                </c:pt>
                <c:pt idx="1179">
                  <c:v>1978.2499999999106</c:v>
                </c:pt>
                <c:pt idx="1180">
                  <c:v>1978.3333333332439</c:v>
                </c:pt>
                <c:pt idx="1181">
                  <c:v>1978.4166666665772</c:v>
                </c:pt>
                <c:pt idx="1182">
                  <c:v>1978.4999999999104</c:v>
                </c:pt>
                <c:pt idx="1183">
                  <c:v>1978.5833333332437</c:v>
                </c:pt>
                <c:pt idx="1184">
                  <c:v>1978.6666666665769</c:v>
                </c:pt>
                <c:pt idx="1185">
                  <c:v>1978.7499999999102</c:v>
                </c:pt>
                <c:pt idx="1186">
                  <c:v>1978.8333333332434</c:v>
                </c:pt>
                <c:pt idx="1187">
                  <c:v>1978.9166666665767</c:v>
                </c:pt>
                <c:pt idx="1188">
                  <c:v>1978.99999999991</c:v>
                </c:pt>
                <c:pt idx="1189">
                  <c:v>1979.0833333332432</c:v>
                </c:pt>
                <c:pt idx="1190">
                  <c:v>1979.1666666665765</c:v>
                </c:pt>
                <c:pt idx="1191">
                  <c:v>1979.2499999999097</c:v>
                </c:pt>
                <c:pt idx="1192">
                  <c:v>1979.333333333243</c:v>
                </c:pt>
                <c:pt idx="1193">
                  <c:v>1979.4166666665762</c:v>
                </c:pt>
                <c:pt idx="1194">
                  <c:v>1979.4999999999095</c:v>
                </c:pt>
                <c:pt idx="1195">
                  <c:v>1979.5833333332428</c:v>
                </c:pt>
                <c:pt idx="1196">
                  <c:v>1979.666666666576</c:v>
                </c:pt>
                <c:pt idx="1197">
                  <c:v>1979.7499999999093</c:v>
                </c:pt>
                <c:pt idx="1198">
                  <c:v>1979.8333333332425</c:v>
                </c:pt>
                <c:pt idx="1199">
                  <c:v>1979.9166666665758</c:v>
                </c:pt>
                <c:pt idx="1200">
                  <c:v>1979.9999999999091</c:v>
                </c:pt>
                <c:pt idx="1201">
                  <c:v>1980.0833333332423</c:v>
                </c:pt>
                <c:pt idx="1202">
                  <c:v>1980.1666666665756</c:v>
                </c:pt>
                <c:pt idx="1203">
                  <c:v>1980.2499999999088</c:v>
                </c:pt>
                <c:pt idx="1204">
                  <c:v>1980.3333333332421</c:v>
                </c:pt>
                <c:pt idx="1205">
                  <c:v>1980.4166666665753</c:v>
                </c:pt>
                <c:pt idx="1206">
                  <c:v>1980.4999999999086</c:v>
                </c:pt>
                <c:pt idx="1207">
                  <c:v>1980.5833333332419</c:v>
                </c:pt>
                <c:pt idx="1208">
                  <c:v>1980.6666666665751</c:v>
                </c:pt>
                <c:pt idx="1209">
                  <c:v>1980.7499999999084</c:v>
                </c:pt>
                <c:pt idx="1210">
                  <c:v>1980.8333333332416</c:v>
                </c:pt>
                <c:pt idx="1211">
                  <c:v>1980.9166666665749</c:v>
                </c:pt>
                <c:pt idx="1212">
                  <c:v>1980.9999999999081</c:v>
                </c:pt>
                <c:pt idx="1213">
                  <c:v>1981.0833333332414</c:v>
                </c:pt>
                <c:pt idx="1214">
                  <c:v>1981.1666666665747</c:v>
                </c:pt>
                <c:pt idx="1215">
                  <c:v>1981.2499999999079</c:v>
                </c:pt>
                <c:pt idx="1216">
                  <c:v>1981.3333333332412</c:v>
                </c:pt>
                <c:pt idx="1217">
                  <c:v>1981.4166666665744</c:v>
                </c:pt>
                <c:pt idx="1218">
                  <c:v>1981.4999999999077</c:v>
                </c:pt>
                <c:pt idx="1219">
                  <c:v>1981.5833333332409</c:v>
                </c:pt>
                <c:pt idx="1220">
                  <c:v>1981.6666666665742</c:v>
                </c:pt>
                <c:pt idx="1221">
                  <c:v>1981.7499999999075</c:v>
                </c:pt>
                <c:pt idx="1222">
                  <c:v>1981.8333333332407</c:v>
                </c:pt>
                <c:pt idx="1223">
                  <c:v>1981.916666666574</c:v>
                </c:pt>
                <c:pt idx="1224">
                  <c:v>1981.9999999999072</c:v>
                </c:pt>
                <c:pt idx="1225">
                  <c:v>1982.0833333332405</c:v>
                </c:pt>
                <c:pt idx="1226">
                  <c:v>1982.1666666665737</c:v>
                </c:pt>
                <c:pt idx="1227">
                  <c:v>1982.249999999907</c:v>
                </c:pt>
                <c:pt idx="1228">
                  <c:v>1982.3333333332403</c:v>
                </c:pt>
                <c:pt idx="1229">
                  <c:v>1982.4166666665735</c:v>
                </c:pt>
                <c:pt idx="1230">
                  <c:v>1982.4999999999068</c:v>
                </c:pt>
                <c:pt idx="1231">
                  <c:v>1982.58333333324</c:v>
                </c:pt>
                <c:pt idx="1232">
                  <c:v>1982.6666666665733</c:v>
                </c:pt>
                <c:pt idx="1233">
                  <c:v>1982.7499999999065</c:v>
                </c:pt>
                <c:pt idx="1234">
                  <c:v>1982.8333333332398</c:v>
                </c:pt>
                <c:pt idx="1235">
                  <c:v>1982.9166666665731</c:v>
                </c:pt>
                <c:pt idx="1236">
                  <c:v>1982.9999999999063</c:v>
                </c:pt>
                <c:pt idx="1237">
                  <c:v>1983.0833333332396</c:v>
                </c:pt>
                <c:pt idx="1238">
                  <c:v>1983.1666666665728</c:v>
                </c:pt>
                <c:pt idx="1239">
                  <c:v>1983.2499999999061</c:v>
                </c:pt>
                <c:pt idx="1240">
                  <c:v>1983.3333333332394</c:v>
                </c:pt>
                <c:pt idx="1241">
                  <c:v>1983.4166666665726</c:v>
                </c:pt>
                <c:pt idx="1242">
                  <c:v>1983.4999999999059</c:v>
                </c:pt>
                <c:pt idx="1243">
                  <c:v>1983.5833333332391</c:v>
                </c:pt>
                <c:pt idx="1244">
                  <c:v>1983.6666666665724</c:v>
                </c:pt>
                <c:pt idx="1245">
                  <c:v>1983.7499999999056</c:v>
                </c:pt>
                <c:pt idx="1246">
                  <c:v>1983.8333333332389</c:v>
                </c:pt>
                <c:pt idx="1247">
                  <c:v>1983.9166666665722</c:v>
                </c:pt>
                <c:pt idx="1248">
                  <c:v>1983.9999999999054</c:v>
                </c:pt>
                <c:pt idx="1249">
                  <c:v>1984.0833333332387</c:v>
                </c:pt>
                <c:pt idx="1250">
                  <c:v>1984.1666666665719</c:v>
                </c:pt>
                <c:pt idx="1251">
                  <c:v>1984.2499999999052</c:v>
                </c:pt>
                <c:pt idx="1252">
                  <c:v>1984.3333333332384</c:v>
                </c:pt>
                <c:pt idx="1253">
                  <c:v>1984.4166666665717</c:v>
                </c:pt>
                <c:pt idx="1254">
                  <c:v>1984.499999999905</c:v>
                </c:pt>
                <c:pt idx="1255">
                  <c:v>1984.5833333332382</c:v>
                </c:pt>
                <c:pt idx="1256">
                  <c:v>1984.6666666665715</c:v>
                </c:pt>
                <c:pt idx="1257">
                  <c:v>1984.7499999999047</c:v>
                </c:pt>
                <c:pt idx="1258">
                  <c:v>1984.833333333238</c:v>
                </c:pt>
                <c:pt idx="1259">
                  <c:v>1984.9166666665712</c:v>
                </c:pt>
                <c:pt idx="1260">
                  <c:v>1984.9999999999045</c:v>
                </c:pt>
                <c:pt idx="1261">
                  <c:v>1985.0833333332378</c:v>
                </c:pt>
                <c:pt idx="1262">
                  <c:v>1985.166666666571</c:v>
                </c:pt>
                <c:pt idx="1263">
                  <c:v>1985.2499999999043</c:v>
                </c:pt>
                <c:pt idx="1264">
                  <c:v>1985.3333333332375</c:v>
                </c:pt>
                <c:pt idx="1265">
                  <c:v>1985.4166666665708</c:v>
                </c:pt>
                <c:pt idx="1266">
                  <c:v>1985.499999999904</c:v>
                </c:pt>
                <c:pt idx="1267">
                  <c:v>1985.5833333332373</c:v>
                </c:pt>
                <c:pt idx="1268">
                  <c:v>1985.6666666665706</c:v>
                </c:pt>
                <c:pt idx="1269">
                  <c:v>1985.7499999999038</c:v>
                </c:pt>
                <c:pt idx="1270">
                  <c:v>1985.8333333332371</c:v>
                </c:pt>
                <c:pt idx="1271">
                  <c:v>1985.9166666665703</c:v>
                </c:pt>
                <c:pt idx="1272">
                  <c:v>1985.9999999999036</c:v>
                </c:pt>
                <c:pt idx="1273">
                  <c:v>1986.0833333332369</c:v>
                </c:pt>
                <c:pt idx="1274">
                  <c:v>1986.1666666665701</c:v>
                </c:pt>
                <c:pt idx="1275">
                  <c:v>1986.2499999999034</c:v>
                </c:pt>
                <c:pt idx="1276">
                  <c:v>1986.3333333332366</c:v>
                </c:pt>
                <c:pt idx="1277">
                  <c:v>1986.4166666665699</c:v>
                </c:pt>
                <c:pt idx="1278">
                  <c:v>1986.4999999999031</c:v>
                </c:pt>
                <c:pt idx="1279">
                  <c:v>1986.5833333332364</c:v>
                </c:pt>
                <c:pt idx="1280">
                  <c:v>1986.6666666665697</c:v>
                </c:pt>
                <c:pt idx="1281">
                  <c:v>1986.7499999999029</c:v>
                </c:pt>
                <c:pt idx="1282">
                  <c:v>1986.8333333332362</c:v>
                </c:pt>
                <c:pt idx="1283">
                  <c:v>1986.9166666665694</c:v>
                </c:pt>
                <c:pt idx="1284">
                  <c:v>1986.9999999999027</c:v>
                </c:pt>
                <c:pt idx="1285">
                  <c:v>1987.0833333332359</c:v>
                </c:pt>
                <c:pt idx="1286">
                  <c:v>1987.1666666665692</c:v>
                </c:pt>
                <c:pt idx="1287">
                  <c:v>1987.2499999999025</c:v>
                </c:pt>
                <c:pt idx="1288">
                  <c:v>1987.3333333332357</c:v>
                </c:pt>
                <c:pt idx="1289">
                  <c:v>1987.416666666569</c:v>
                </c:pt>
                <c:pt idx="1290">
                  <c:v>1987.4999999999022</c:v>
                </c:pt>
                <c:pt idx="1291">
                  <c:v>1987.5833333332355</c:v>
                </c:pt>
                <c:pt idx="1292">
                  <c:v>1987.6666666665687</c:v>
                </c:pt>
                <c:pt idx="1293">
                  <c:v>1987.749999999902</c:v>
                </c:pt>
                <c:pt idx="1294">
                  <c:v>1987.8333333332353</c:v>
                </c:pt>
                <c:pt idx="1295">
                  <c:v>1987.9166666665685</c:v>
                </c:pt>
                <c:pt idx="1296">
                  <c:v>1987.9999999999018</c:v>
                </c:pt>
                <c:pt idx="1297">
                  <c:v>1988.083333333235</c:v>
                </c:pt>
                <c:pt idx="1298">
                  <c:v>1988.1666666665683</c:v>
                </c:pt>
                <c:pt idx="1299">
                  <c:v>1988.2499999999015</c:v>
                </c:pt>
                <c:pt idx="1300">
                  <c:v>1988.3333333332348</c:v>
                </c:pt>
                <c:pt idx="1301">
                  <c:v>1988.4166666665681</c:v>
                </c:pt>
                <c:pt idx="1302">
                  <c:v>1988.4999999999013</c:v>
                </c:pt>
                <c:pt idx="1303">
                  <c:v>1988.5833333332346</c:v>
                </c:pt>
                <c:pt idx="1304">
                  <c:v>1988.6666666665678</c:v>
                </c:pt>
                <c:pt idx="1305">
                  <c:v>1988.7499999999011</c:v>
                </c:pt>
                <c:pt idx="1306">
                  <c:v>1988.8333333332343</c:v>
                </c:pt>
                <c:pt idx="1307">
                  <c:v>1988.9166666665676</c:v>
                </c:pt>
                <c:pt idx="1308">
                  <c:v>1988.9999999999009</c:v>
                </c:pt>
                <c:pt idx="1309">
                  <c:v>1989.0833333332341</c:v>
                </c:pt>
                <c:pt idx="1310">
                  <c:v>1989.1666666665674</c:v>
                </c:pt>
                <c:pt idx="1311">
                  <c:v>1989.2499999999006</c:v>
                </c:pt>
                <c:pt idx="1312">
                  <c:v>1989.3333333332339</c:v>
                </c:pt>
                <c:pt idx="1313">
                  <c:v>1989.4166666665672</c:v>
                </c:pt>
                <c:pt idx="1314">
                  <c:v>1989.4999999999004</c:v>
                </c:pt>
                <c:pt idx="1315">
                  <c:v>1989.5833333332337</c:v>
                </c:pt>
                <c:pt idx="1316">
                  <c:v>1989.6666666665669</c:v>
                </c:pt>
                <c:pt idx="1317">
                  <c:v>1989.7499999999002</c:v>
                </c:pt>
                <c:pt idx="1318">
                  <c:v>1989.8333333332334</c:v>
                </c:pt>
                <c:pt idx="1319">
                  <c:v>1989.9166666665667</c:v>
                </c:pt>
                <c:pt idx="1320">
                  <c:v>1989.9999999999</c:v>
                </c:pt>
                <c:pt idx="1321">
                  <c:v>1990.0833333332332</c:v>
                </c:pt>
                <c:pt idx="1322">
                  <c:v>1990.1666666665665</c:v>
                </c:pt>
                <c:pt idx="1323">
                  <c:v>1990.2499999998997</c:v>
                </c:pt>
                <c:pt idx="1324">
                  <c:v>1990.333333333233</c:v>
                </c:pt>
                <c:pt idx="1325">
                  <c:v>1990.4166666665662</c:v>
                </c:pt>
                <c:pt idx="1326">
                  <c:v>1990.4999999998995</c:v>
                </c:pt>
                <c:pt idx="1327">
                  <c:v>1990.5833333332328</c:v>
                </c:pt>
                <c:pt idx="1328">
                  <c:v>1990.666666666566</c:v>
                </c:pt>
                <c:pt idx="1329">
                  <c:v>1990.7499999998993</c:v>
                </c:pt>
                <c:pt idx="1330">
                  <c:v>1990.8333333332325</c:v>
                </c:pt>
                <c:pt idx="1331">
                  <c:v>1990.9166666665658</c:v>
                </c:pt>
                <c:pt idx="1332">
                  <c:v>1990.999999999899</c:v>
                </c:pt>
                <c:pt idx="1333">
                  <c:v>1991.0833333332323</c:v>
                </c:pt>
                <c:pt idx="1334">
                  <c:v>1991.1666666665656</c:v>
                </c:pt>
                <c:pt idx="1335">
                  <c:v>1991.2499999998988</c:v>
                </c:pt>
                <c:pt idx="1336">
                  <c:v>1991.3333333332321</c:v>
                </c:pt>
                <c:pt idx="1337">
                  <c:v>1991.4166666665653</c:v>
                </c:pt>
                <c:pt idx="1338">
                  <c:v>1991.4999999998986</c:v>
                </c:pt>
                <c:pt idx="1339">
                  <c:v>1991.5833333332318</c:v>
                </c:pt>
                <c:pt idx="1340">
                  <c:v>1991.6666666665651</c:v>
                </c:pt>
                <c:pt idx="1341">
                  <c:v>1991.7499999998984</c:v>
                </c:pt>
                <c:pt idx="1342">
                  <c:v>1991.8333333332316</c:v>
                </c:pt>
                <c:pt idx="1343">
                  <c:v>1991.9166666665649</c:v>
                </c:pt>
                <c:pt idx="1344">
                  <c:v>1991.9999999998981</c:v>
                </c:pt>
                <c:pt idx="1345">
                  <c:v>1992.0833333332314</c:v>
                </c:pt>
                <c:pt idx="1346">
                  <c:v>1992.1666666665647</c:v>
                </c:pt>
                <c:pt idx="1347">
                  <c:v>1992.2499999998979</c:v>
                </c:pt>
                <c:pt idx="1348">
                  <c:v>1992.3333333332312</c:v>
                </c:pt>
                <c:pt idx="1349">
                  <c:v>1992.4166666665644</c:v>
                </c:pt>
                <c:pt idx="1350">
                  <c:v>1992.4999999998977</c:v>
                </c:pt>
                <c:pt idx="1351">
                  <c:v>1992.5833333332309</c:v>
                </c:pt>
                <c:pt idx="1352">
                  <c:v>1992.6666666665642</c:v>
                </c:pt>
                <c:pt idx="1353">
                  <c:v>1992.7499999998975</c:v>
                </c:pt>
                <c:pt idx="1354">
                  <c:v>1992.8333333332307</c:v>
                </c:pt>
                <c:pt idx="1355">
                  <c:v>1992.916666666564</c:v>
                </c:pt>
                <c:pt idx="1356">
                  <c:v>1992.9999999998972</c:v>
                </c:pt>
                <c:pt idx="1357">
                  <c:v>1993.0833333332305</c:v>
                </c:pt>
                <c:pt idx="1358">
                  <c:v>1993.1666666665637</c:v>
                </c:pt>
                <c:pt idx="1359">
                  <c:v>1993.249999999897</c:v>
                </c:pt>
                <c:pt idx="1360">
                  <c:v>1993.3333333332303</c:v>
                </c:pt>
                <c:pt idx="1361">
                  <c:v>1993.4166666665635</c:v>
                </c:pt>
                <c:pt idx="1362">
                  <c:v>1993.4999999998968</c:v>
                </c:pt>
                <c:pt idx="1363">
                  <c:v>1993.58333333323</c:v>
                </c:pt>
                <c:pt idx="1364">
                  <c:v>1993.6666666665633</c:v>
                </c:pt>
                <c:pt idx="1365">
                  <c:v>1993.7499999998965</c:v>
                </c:pt>
                <c:pt idx="1366">
                  <c:v>1993.8333333332298</c:v>
                </c:pt>
                <c:pt idx="1367">
                  <c:v>1993.9166666665631</c:v>
                </c:pt>
                <c:pt idx="1368">
                  <c:v>1993.9999999998963</c:v>
                </c:pt>
                <c:pt idx="1369">
                  <c:v>1994.0833333332296</c:v>
                </c:pt>
                <c:pt idx="1370">
                  <c:v>1994.1666666665628</c:v>
                </c:pt>
                <c:pt idx="1371">
                  <c:v>1994.2499999998961</c:v>
                </c:pt>
                <c:pt idx="1372">
                  <c:v>1994.3333333332293</c:v>
                </c:pt>
                <c:pt idx="1373">
                  <c:v>1994.4166666665626</c:v>
                </c:pt>
                <c:pt idx="1374">
                  <c:v>1994.4999999998959</c:v>
                </c:pt>
                <c:pt idx="1375">
                  <c:v>1994.5833333332291</c:v>
                </c:pt>
                <c:pt idx="1376">
                  <c:v>1994.6666666665624</c:v>
                </c:pt>
                <c:pt idx="1377">
                  <c:v>1994.7499999998956</c:v>
                </c:pt>
                <c:pt idx="1378">
                  <c:v>1994.8333333332289</c:v>
                </c:pt>
                <c:pt idx="1379">
                  <c:v>1994.9166666665622</c:v>
                </c:pt>
                <c:pt idx="1380">
                  <c:v>1994.9999999998954</c:v>
                </c:pt>
                <c:pt idx="1381">
                  <c:v>1995.0833333332287</c:v>
                </c:pt>
                <c:pt idx="1382">
                  <c:v>1995.1666666665619</c:v>
                </c:pt>
                <c:pt idx="1383">
                  <c:v>1995.2499999998952</c:v>
                </c:pt>
                <c:pt idx="1384">
                  <c:v>1995.3333333332284</c:v>
                </c:pt>
                <c:pt idx="1385">
                  <c:v>1995.4166666665617</c:v>
                </c:pt>
                <c:pt idx="1386">
                  <c:v>1995.499999999895</c:v>
                </c:pt>
                <c:pt idx="1387">
                  <c:v>1995.5833333332282</c:v>
                </c:pt>
                <c:pt idx="1388">
                  <c:v>1995.6666666665615</c:v>
                </c:pt>
                <c:pt idx="1389">
                  <c:v>1995.7499999998947</c:v>
                </c:pt>
                <c:pt idx="1390">
                  <c:v>1995.833333333228</c:v>
                </c:pt>
                <c:pt idx="1391">
                  <c:v>1995.9166666665612</c:v>
                </c:pt>
                <c:pt idx="1392">
                  <c:v>1995.9999999998945</c:v>
                </c:pt>
                <c:pt idx="1393">
                  <c:v>1996.0833333332278</c:v>
                </c:pt>
                <c:pt idx="1394">
                  <c:v>1996.166666666561</c:v>
                </c:pt>
                <c:pt idx="1395">
                  <c:v>1996.2499999998943</c:v>
                </c:pt>
                <c:pt idx="1396">
                  <c:v>1996.3333333332275</c:v>
                </c:pt>
                <c:pt idx="1397">
                  <c:v>1996.4166666665608</c:v>
                </c:pt>
                <c:pt idx="1398">
                  <c:v>1996.499999999894</c:v>
                </c:pt>
                <c:pt idx="1399">
                  <c:v>1996.5833333332273</c:v>
                </c:pt>
                <c:pt idx="1400">
                  <c:v>1996.6666666665606</c:v>
                </c:pt>
                <c:pt idx="1401">
                  <c:v>1996.7499999998938</c:v>
                </c:pt>
                <c:pt idx="1402">
                  <c:v>1996.8333333332271</c:v>
                </c:pt>
                <c:pt idx="1403">
                  <c:v>1996.9166666665603</c:v>
                </c:pt>
                <c:pt idx="1404">
                  <c:v>1996.9999999998936</c:v>
                </c:pt>
                <c:pt idx="1405">
                  <c:v>1997.0833333332268</c:v>
                </c:pt>
                <c:pt idx="1406">
                  <c:v>1997.1666666665601</c:v>
                </c:pt>
                <c:pt idx="1407">
                  <c:v>1997.2499999998934</c:v>
                </c:pt>
                <c:pt idx="1408">
                  <c:v>1997.3333333332266</c:v>
                </c:pt>
                <c:pt idx="1409">
                  <c:v>1997.4166666665599</c:v>
                </c:pt>
                <c:pt idx="1410">
                  <c:v>1997.4999999998931</c:v>
                </c:pt>
                <c:pt idx="1411">
                  <c:v>1997.5833333332264</c:v>
                </c:pt>
                <c:pt idx="1412">
                  <c:v>1997.6666666665596</c:v>
                </c:pt>
                <c:pt idx="1413">
                  <c:v>1997.7499999998929</c:v>
                </c:pt>
                <c:pt idx="1414">
                  <c:v>1997.8333333332262</c:v>
                </c:pt>
                <c:pt idx="1415">
                  <c:v>1997.9166666665594</c:v>
                </c:pt>
                <c:pt idx="1416">
                  <c:v>1997.9999999998927</c:v>
                </c:pt>
                <c:pt idx="1417">
                  <c:v>1998.0833333332259</c:v>
                </c:pt>
                <c:pt idx="1418">
                  <c:v>1998.1666666665592</c:v>
                </c:pt>
                <c:pt idx="1419">
                  <c:v>1998.2499999998925</c:v>
                </c:pt>
                <c:pt idx="1420">
                  <c:v>1998.3333333332257</c:v>
                </c:pt>
                <c:pt idx="1421">
                  <c:v>1998.416666666559</c:v>
                </c:pt>
                <c:pt idx="1422">
                  <c:v>1998.4999999998922</c:v>
                </c:pt>
                <c:pt idx="1423">
                  <c:v>1998.5833333332255</c:v>
                </c:pt>
                <c:pt idx="1424">
                  <c:v>1998.6666666665587</c:v>
                </c:pt>
                <c:pt idx="1425">
                  <c:v>1998.749999999892</c:v>
                </c:pt>
                <c:pt idx="1426">
                  <c:v>1998.8333333332253</c:v>
                </c:pt>
                <c:pt idx="1427">
                  <c:v>1998.9166666665585</c:v>
                </c:pt>
                <c:pt idx="1428">
                  <c:v>1998.9999999998918</c:v>
                </c:pt>
                <c:pt idx="1429">
                  <c:v>1999.083333333225</c:v>
                </c:pt>
                <c:pt idx="1430">
                  <c:v>1999.1666666665583</c:v>
                </c:pt>
                <c:pt idx="1431">
                  <c:v>1999.2499999998915</c:v>
                </c:pt>
                <c:pt idx="1432">
                  <c:v>1999.3333333332248</c:v>
                </c:pt>
                <c:pt idx="1433">
                  <c:v>1999.4166666665581</c:v>
                </c:pt>
                <c:pt idx="1434">
                  <c:v>1999.4999999998913</c:v>
                </c:pt>
                <c:pt idx="1435">
                  <c:v>1999.5833333332246</c:v>
                </c:pt>
                <c:pt idx="1436">
                  <c:v>1999.6666666665578</c:v>
                </c:pt>
                <c:pt idx="1437">
                  <c:v>1999.7499999998911</c:v>
                </c:pt>
                <c:pt idx="1438">
                  <c:v>1999.8333333332243</c:v>
                </c:pt>
                <c:pt idx="1439">
                  <c:v>1999.9166666665576</c:v>
                </c:pt>
                <c:pt idx="1440">
                  <c:v>1999.9999999998909</c:v>
                </c:pt>
                <c:pt idx="1441">
                  <c:v>2000.0833333332241</c:v>
                </c:pt>
                <c:pt idx="1442">
                  <c:v>2000.1666666665574</c:v>
                </c:pt>
                <c:pt idx="1443">
                  <c:v>2000.2499999998906</c:v>
                </c:pt>
                <c:pt idx="1444">
                  <c:v>2000.3333333332239</c:v>
                </c:pt>
                <c:pt idx="1445">
                  <c:v>2000.4166666665571</c:v>
                </c:pt>
                <c:pt idx="1446">
                  <c:v>2000.4999999998904</c:v>
                </c:pt>
                <c:pt idx="1447">
                  <c:v>2000.5833333332237</c:v>
                </c:pt>
                <c:pt idx="1448">
                  <c:v>2000.6666666665569</c:v>
                </c:pt>
                <c:pt idx="1449">
                  <c:v>2000.7499999998902</c:v>
                </c:pt>
                <c:pt idx="1450">
                  <c:v>2000.8333333332234</c:v>
                </c:pt>
                <c:pt idx="1451">
                  <c:v>2000.9166666665567</c:v>
                </c:pt>
                <c:pt idx="1452">
                  <c:v>2000.99999999989</c:v>
                </c:pt>
                <c:pt idx="1453">
                  <c:v>2001.0833333332232</c:v>
                </c:pt>
                <c:pt idx="1454">
                  <c:v>2001.1666666665565</c:v>
                </c:pt>
                <c:pt idx="1455">
                  <c:v>2001.2499999998897</c:v>
                </c:pt>
                <c:pt idx="1456">
                  <c:v>2001.333333333223</c:v>
                </c:pt>
                <c:pt idx="1457">
                  <c:v>2001.4166666665562</c:v>
                </c:pt>
                <c:pt idx="1458">
                  <c:v>2001.4999999998895</c:v>
                </c:pt>
                <c:pt idx="1459">
                  <c:v>2001.5833333332228</c:v>
                </c:pt>
                <c:pt idx="1460">
                  <c:v>2001.666666666556</c:v>
                </c:pt>
                <c:pt idx="1461">
                  <c:v>2001.7499999998893</c:v>
                </c:pt>
                <c:pt idx="1462">
                  <c:v>2001.8333333332225</c:v>
                </c:pt>
                <c:pt idx="1463">
                  <c:v>2001.9166666665558</c:v>
                </c:pt>
                <c:pt idx="1464">
                  <c:v>2001.999999999889</c:v>
                </c:pt>
                <c:pt idx="1465">
                  <c:v>2002.0833333332223</c:v>
                </c:pt>
                <c:pt idx="1466">
                  <c:v>2002.1666666665556</c:v>
                </c:pt>
                <c:pt idx="1467">
                  <c:v>2002.2499999998888</c:v>
                </c:pt>
                <c:pt idx="1468">
                  <c:v>2002.3333333332221</c:v>
                </c:pt>
                <c:pt idx="1469">
                  <c:v>2002.4166666665553</c:v>
                </c:pt>
                <c:pt idx="1470">
                  <c:v>2002.4999999998886</c:v>
                </c:pt>
                <c:pt idx="1471">
                  <c:v>2002.5833333332218</c:v>
                </c:pt>
                <c:pt idx="1472">
                  <c:v>2002.6666666665551</c:v>
                </c:pt>
                <c:pt idx="1473">
                  <c:v>2002.7499999998884</c:v>
                </c:pt>
                <c:pt idx="1474">
                  <c:v>2002.8333333332216</c:v>
                </c:pt>
                <c:pt idx="1475">
                  <c:v>2002.9166666665549</c:v>
                </c:pt>
                <c:pt idx="1476">
                  <c:v>2002.9999999998881</c:v>
                </c:pt>
                <c:pt idx="1477">
                  <c:v>2003.0833333332214</c:v>
                </c:pt>
                <c:pt idx="1478">
                  <c:v>2003.1666666665546</c:v>
                </c:pt>
                <c:pt idx="1479">
                  <c:v>2003.2499999998879</c:v>
                </c:pt>
                <c:pt idx="1480">
                  <c:v>2003.3333333332212</c:v>
                </c:pt>
                <c:pt idx="1481">
                  <c:v>2003.4166666665544</c:v>
                </c:pt>
                <c:pt idx="1482">
                  <c:v>2003.4999999998877</c:v>
                </c:pt>
                <c:pt idx="1483">
                  <c:v>2003.5833333332209</c:v>
                </c:pt>
                <c:pt idx="1484">
                  <c:v>2003.6666666665542</c:v>
                </c:pt>
                <c:pt idx="1485">
                  <c:v>2003.7499999998875</c:v>
                </c:pt>
                <c:pt idx="1486">
                  <c:v>2003.8333333332207</c:v>
                </c:pt>
                <c:pt idx="1487">
                  <c:v>2003.916666666554</c:v>
                </c:pt>
                <c:pt idx="1488">
                  <c:v>2003.9999999998872</c:v>
                </c:pt>
                <c:pt idx="1489">
                  <c:v>2004.0833333332205</c:v>
                </c:pt>
                <c:pt idx="1490">
                  <c:v>2004.1666666665537</c:v>
                </c:pt>
                <c:pt idx="1491">
                  <c:v>2004.249999999887</c:v>
                </c:pt>
                <c:pt idx="1492">
                  <c:v>2004.3333333332203</c:v>
                </c:pt>
                <c:pt idx="1493">
                  <c:v>2004.4166666665535</c:v>
                </c:pt>
                <c:pt idx="1494">
                  <c:v>2004.4999999998868</c:v>
                </c:pt>
                <c:pt idx="1495">
                  <c:v>2004.58333333322</c:v>
                </c:pt>
                <c:pt idx="1496">
                  <c:v>2004.6666666665533</c:v>
                </c:pt>
                <c:pt idx="1497">
                  <c:v>2004.7499999998865</c:v>
                </c:pt>
                <c:pt idx="1498">
                  <c:v>2004.8333333332198</c:v>
                </c:pt>
                <c:pt idx="1499">
                  <c:v>2004.9166666665531</c:v>
                </c:pt>
                <c:pt idx="1500">
                  <c:v>2004.9999999998863</c:v>
                </c:pt>
                <c:pt idx="1501">
                  <c:v>2005.0833333332196</c:v>
                </c:pt>
                <c:pt idx="1502">
                  <c:v>2005.1666666665528</c:v>
                </c:pt>
                <c:pt idx="1503">
                  <c:v>2005.2499999998861</c:v>
                </c:pt>
                <c:pt idx="1504">
                  <c:v>2005.3333333332193</c:v>
                </c:pt>
                <c:pt idx="1505">
                  <c:v>2005.4166666665526</c:v>
                </c:pt>
                <c:pt idx="1506">
                  <c:v>2005.4999999998859</c:v>
                </c:pt>
                <c:pt idx="1507">
                  <c:v>2005.5833333332191</c:v>
                </c:pt>
                <c:pt idx="1508">
                  <c:v>2005.6666666665524</c:v>
                </c:pt>
                <c:pt idx="1509">
                  <c:v>2005.7499999998856</c:v>
                </c:pt>
                <c:pt idx="1510">
                  <c:v>2005.8333333332189</c:v>
                </c:pt>
                <c:pt idx="1511">
                  <c:v>2005.9166666665521</c:v>
                </c:pt>
                <c:pt idx="1512">
                  <c:v>2005.9999999998854</c:v>
                </c:pt>
                <c:pt idx="1513">
                  <c:v>2006.0833333332187</c:v>
                </c:pt>
                <c:pt idx="1514">
                  <c:v>2006.1666666665519</c:v>
                </c:pt>
                <c:pt idx="1515">
                  <c:v>2006.2499999998852</c:v>
                </c:pt>
                <c:pt idx="1516">
                  <c:v>2006.3333333332184</c:v>
                </c:pt>
                <c:pt idx="1517">
                  <c:v>2006.4166666665517</c:v>
                </c:pt>
                <c:pt idx="1518">
                  <c:v>2006.4999999998849</c:v>
                </c:pt>
                <c:pt idx="1519">
                  <c:v>2006.5833333332182</c:v>
                </c:pt>
                <c:pt idx="1520">
                  <c:v>2006.6666666665515</c:v>
                </c:pt>
                <c:pt idx="1521">
                  <c:v>2006.7499999998847</c:v>
                </c:pt>
                <c:pt idx="1522">
                  <c:v>2006.833333333218</c:v>
                </c:pt>
                <c:pt idx="1523">
                  <c:v>2006.9166666665512</c:v>
                </c:pt>
                <c:pt idx="1524">
                  <c:v>2006.9999999998845</c:v>
                </c:pt>
                <c:pt idx="1525">
                  <c:v>2007.0833333332178</c:v>
                </c:pt>
                <c:pt idx="1526">
                  <c:v>2007.166666666551</c:v>
                </c:pt>
                <c:pt idx="1527">
                  <c:v>2007.2499999998843</c:v>
                </c:pt>
                <c:pt idx="1528">
                  <c:v>2007.3333333332175</c:v>
                </c:pt>
                <c:pt idx="1529">
                  <c:v>2007.4166666665508</c:v>
                </c:pt>
                <c:pt idx="1530">
                  <c:v>2007.499999999884</c:v>
                </c:pt>
                <c:pt idx="1531">
                  <c:v>2007.5833333332173</c:v>
                </c:pt>
                <c:pt idx="1532">
                  <c:v>2007.6666666665506</c:v>
                </c:pt>
                <c:pt idx="1533">
                  <c:v>2007.7499999998838</c:v>
                </c:pt>
                <c:pt idx="1534">
                  <c:v>2007.8333333332171</c:v>
                </c:pt>
                <c:pt idx="1535">
                  <c:v>2007.9166666665503</c:v>
                </c:pt>
                <c:pt idx="1536">
                  <c:v>2007.9999999998836</c:v>
                </c:pt>
                <c:pt idx="1537">
                  <c:v>2008.0833333332168</c:v>
                </c:pt>
                <c:pt idx="1538">
                  <c:v>2008.1666666665501</c:v>
                </c:pt>
                <c:pt idx="1539">
                  <c:v>2008.2499999998834</c:v>
                </c:pt>
                <c:pt idx="1540">
                  <c:v>2008.3333333332166</c:v>
                </c:pt>
                <c:pt idx="1541">
                  <c:v>2008.4166666665499</c:v>
                </c:pt>
                <c:pt idx="1542">
                  <c:v>2008.4999999998831</c:v>
                </c:pt>
                <c:pt idx="1543">
                  <c:v>2008.5833333332164</c:v>
                </c:pt>
                <c:pt idx="1544">
                  <c:v>2008.6666666665496</c:v>
                </c:pt>
                <c:pt idx="1545">
                  <c:v>2008.7499999998829</c:v>
                </c:pt>
                <c:pt idx="1546">
                  <c:v>2008.8333333332162</c:v>
                </c:pt>
                <c:pt idx="1547">
                  <c:v>2008.9166666665494</c:v>
                </c:pt>
                <c:pt idx="1548">
                  <c:v>2008.9999999998827</c:v>
                </c:pt>
                <c:pt idx="1549">
                  <c:v>2009.0833333332159</c:v>
                </c:pt>
                <c:pt idx="1550">
                  <c:v>2009.1666666665492</c:v>
                </c:pt>
                <c:pt idx="1551">
                  <c:v>2009.2499999998824</c:v>
                </c:pt>
                <c:pt idx="1552">
                  <c:v>2009.3333333332157</c:v>
                </c:pt>
                <c:pt idx="1553">
                  <c:v>2009.416666666549</c:v>
                </c:pt>
                <c:pt idx="1554">
                  <c:v>2009.4999999998822</c:v>
                </c:pt>
                <c:pt idx="1555">
                  <c:v>2009.5833333332155</c:v>
                </c:pt>
                <c:pt idx="1556">
                  <c:v>2009.6666666665487</c:v>
                </c:pt>
                <c:pt idx="1557">
                  <c:v>2009.749999999882</c:v>
                </c:pt>
                <c:pt idx="1558">
                  <c:v>2009.8333333332153</c:v>
                </c:pt>
                <c:pt idx="1559">
                  <c:v>2009.9166666665485</c:v>
                </c:pt>
                <c:pt idx="1560">
                  <c:v>2009.9999999998818</c:v>
                </c:pt>
                <c:pt idx="1561">
                  <c:v>2010.083333333215</c:v>
                </c:pt>
                <c:pt idx="1562">
                  <c:v>2010.1666666665483</c:v>
                </c:pt>
                <c:pt idx="1563">
                  <c:v>2010.2499999998815</c:v>
                </c:pt>
                <c:pt idx="1564">
                  <c:v>2010.3333333332148</c:v>
                </c:pt>
                <c:pt idx="1565">
                  <c:v>2010.4166666665481</c:v>
                </c:pt>
                <c:pt idx="1566">
                  <c:v>2010.4999999998813</c:v>
                </c:pt>
                <c:pt idx="1567">
                  <c:v>2010.5833333332146</c:v>
                </c:pt>
                <c:pt idx="1568">
                  <c:v>2010.6666666665478</c:v>
                </c:pt>
                <c:pt idx="1569">
                  <c:v>2010.7499999998811</c:v>
                </c:pt>
                <c:pt idx="1570">
                  <c:v>2010.8333333332143</c:v>
                </c:pt>
                <c:pt idx="1571">
                  <c:v>2010.9166666665476</c:v>
                </c:pt>
                <c:pt idx="1572">
                  <c:v>2010.9999999998809</c:v>
                </c:pt>
                <c:pt idx="1573">
                  <c:v>2011.0833333332141</c:v>
                </c:pt>
                <c:pt idx="1574">
                  <c:v>2011.1666666665474</c:v>
                </c:pt>
                <c:pt idx="1575">
                  <c:v>2011.2499999998806</c:v>
                </c:pt>
                <c:pt idx="1576">
                  <c:v>2011.3333333332139</c:v>
                </c:pt>
                <c:pt idx="1577">
                  <c:v>2011.4166666665471</c:v>
                </c:pt>
                <c:pt idx="1578">
                  <c:v>2011.4999999998804</c:v>
                </c:pt>
                <c:pt idx="1579">
                  <c:v>2011.5833333332137</c:v>
                </c:pt>
                <c:pt idx="1580">
                  <c:v>2011.6666666665469</c:v>
                </c:pt>
                <c:pt idx="1581">
                  <c:v>2011.7499999998802</c:v>
                </c:pt>
                <c:pt idx="1582">
                  <c:v>2011.8333333332134</c:v>
                </c:pt>
                <c:pt idx="1583">
                  <c:v>2011.9166666665467</c:v>
                </c:pt>
                <c:pt idx="1584">
                  <c:v>2011.9999999998799</c:v>
                </c:pt>
                <c:pt idx="1585">
                  <c:v>2012.0833333332132</c:v>
                </c:pt>
                <c:pt idx="1586">
                  <c:v>2012.1666666665465</c:v>
                </c:pt>
                <c:pt idx="1587">
                  <c:v>2012.2499999998797</c:v>
                </c:pt>
                <c:pt idx="1588">
                  <c:v>2012.333333333213</c:v>
                </c:pt>
                <c:pt idx="1589">
                  <c:v>2012.4166666665462</c:v>
                </c:pt>
                <c:pt idx="1590">
                  <c:v>2012.4999999998795</c:v>
                </c:pt>
                <c:pt idx="1591">
                  <c:v>2012.5833333332127</c:v>
                </c:pt>
                <c:pt idx="1592">
                  <c:v>2012.666666666546</c:v>
                </c:pt>
                <c:pt idx="1593">
                  <c:v>2012.7499999998793</c:v>
                </c:pt>
                <c:pt idx="1594">
                  <c:v>2012.8333333332125</c:v>
                </c:pt>
                <c:pt idx="1595">
                  <c:v>2012.9166666665458</c:v>
                </c:pt>
                <c:pt idx="1596">
                  <c:v>2012.999999999879</c:v>
                </c:pt>
                <c:pt idx="1597">
                  <c:v>2013.0833333332123</c:v>
                </c:pt>
                <c:pt idx="1598">
                  <c:v>2013.1666666665456</c:v>
                </c:pt>
                <c:pt idx="1599">
                  <c:v>2013.2499999998788</c:v>
                </c:pt>
                <c:pt idx="1600">
                  <c:v>2013.3333333332121</c:v>
                </c:pt>
                <c:pt idx="1601">
                  <c:v>2013.4166666665453</c:v>
                </c:pt>
                <c:pt idx="1602">
                  <c:v>2013.4999999998786</c:v>
                </c:pt>
                <c:pt idx="1603">
                  <c:v>2013.5833333332118</c:v>
                </c:pt>
                <c:pt idx="1604">
                  <c:v>2013.6666666665451</c:v>
                </c:pt>
                <c:pt idx="1605">
                  <c:v>2013.7499999998784</c:v>
                </c:pt>
                <c:pt idx="1606">
                  <c:v>2013.8333333332116</c:v>
                </c:pt>
                <c:pt idx="1607">
                  <c:v>2013.9166666665449</c:v>
                </c:pt>
                <c:pt idx="1608">
                  <c:v>2013.9999999998781</c:v>
                </c:pt>
                <c:pt idx="1609">
                  <c:v>2014.0833333332114</c:v>
                </c:pt>
                <c:pt idx="1610">
                  <c:v>2014.1666666665446</c:v>
                </c:pt>
                <c:pt idx="1611">
                  <c:v>2014.2499999998779</c:v>
                </c:pt>
                <c:pt idx="1612">
                  <c:v>2014.3333333332112</c:v>
                </c:pt>
                <c:pt idx="1613">
                  <c:v>2014.4166666665444</c:v>
                </c:pt>
                <c:pt idx="1614">
                  <c:v>2014.4999999998777</c:v>
                </c:pt>
                <c:pt idx="1615">
                  <c:v>2014.5833333332109</c:v>
                </c:pt>
                <c:pt idx="1616">
                  <c:v>2014.6666666665442</c:v>
                </c:pt>
                <c:pt idx="1617">
                  <c:v>2014.7499999998774</c:v>
                </c:pt>
                <c:pt idx="1618">
                  <c:v>2014.8333333332107</c:v>
                </c:pt>
                <c:pt idx="1619">
                  <c:v>2014.916666666544</c:v>
                </c:pt>
                <c:pt idx="1620">
                  <c:v>2014.9999999998772</c:v>
                </c:pt>
                <c:pt idx="1621">
                  <c:v>2015.0833333332105</c:v>
                </c:pt>
                <c:pt idx="1622">
                  <c:v>2015.1666666665437</c:v>
                </c:pt>
                <c:pt idx="1623">
                  <c:v>2015.249999999877</c:v>
                </c:pt>
                <c:pt idx="1624">
                  <c:v>2015.3333333332102</c:v>
                </c:pt>
                <c:pt idx="1625">
                  <c:v>2015.4166666665435</c:v>
                </c:pt>
                <c:pt idx="1626">
                  <c:v>2015.4999999998768</c:v>
                </c:pt>
                <c:pt idx="1627">
                  <c:v>2015.58333333321</c:v>
                </c:pt>
                <c:pt idx="1628">
                  <c:v>2015.6666666665433</c:v>
                </c:pt>
                <c:pt idx="1629">
                  <c:v>2015.7499999998765</c:v>
                </c:pt>
                <c:pt idx="1630">
                  <c:v>2015.8333333332098</c:v>
                </c:pt>
                <c:pt idx="1631">
                  <c:v>2015.9166666665431</c:v>
                </c:pt>
                <c:pt idx="1632">
                  <c:v>2015.9999999998763</c:v>
                </c:pt>
                <c:pt idx="1633">
                  <c:v>2016.0833333332096</c:v>
                </c:pt>
                <c:pt idx="1634">
                  <c:v>2016.1666666665428</c:v>
                </c:pt>
                <c:pt idx="1635">
                  <c:v>2016.2499999998761</c:v>
                </c:pt>
                <c:pt idx="1636">
                  <c:v>2016.3333333332093</c:v>
                </c:pt>
                <c:pt idx="1637">
                  <c:v>2016.4166666665426</c:v>
                </c:pt>
                <c:pt idx="1638">
                  <c:v>2016.4999999998759</c:v>
                </c:pt>
                <c:pt idx="1639">
                  <c:v>2016.5833333332091</c:v>
                </c:pt>
                <c:pt idx="1640">
                  <c:v>2016.6666666665424</c:v>
                </c:pt>
                <c:pt idx="1641">
                  <c:v>2016.7499999998756</c:v>
                </c:pt>
                <c:pt idx="1642">
                  <c:v>2016.8333333332089</c:v>
                </c:pt>
                <c:pt idx="1643">
                  <c:v>2016.9166666665421</c:v>
                </c:pt>
                <c:pt idx="1644">
                  <c:v>2016.9999999998754</c:v>
                </c:pt>
                <c:pt idx="1645">
                  <c:v>2017.0833333332087</c:v>
                </c:pt>
                <c:pt idx="1646">
                  <c:v>2017.1666666665419</c:v>
                </c:pt>
                <c:pt idx="1647">
                  <c:v>2017.2499999998752</c:v>
                </c:pt>
                <c:pt idx="1648">
                  <c:v>2017.3333333332084</c:v>
                </c:pt>
                <c:pt idx="1649">
                  <c:v>2017.4166666665417</c:v>
                </c:pt>
                <c:pt idx="1650">
                  <c:v>2017.4999999998749</c:v>
                </c:pt>
                <c:pt idx="1651">
                  <c:v>2017.5833333332082</c:v>
                </c:pt>
                <c:pt idx="1652">
                  <c:v>2017.6666666665415</c:v>
                </c:pt>
                <c:pt idx="1653">
                  <c:v>2017.7499999998747</c:v>
                </c:pt>
                <c:pt idx="1654">
                  <c:v>2017.833333333208</c:v>
                </c:pt>
                <c:pt idx="1655">
                  <c:v>2017.9166666665412</c:v>
                </c:pt>
                <c:pt idx="1656">
                  <c:v>2017.9999999998745</c:v>
                </c:pt>
                <c:pt idx="1657">
                  <c:v>2018.0833333332077</c:v>
                </c:pt>
                <c:pt idx="1658">
                  <c:v>2018.166666666541</c:v>
                </c:pt>
                <c:pt idx="1659">
                  <c:v>2018.2499999998743</c:v>
                </c:pt>
                <c:pt idx="1660">
                  <c:v>2018.3333333332075</c:v>
                </c:pt>
                <c:pt idx="1661">
                  <c:v>2018.4166666665408</c:v>
                </c:pt>
                <c:pt idx="1662">
                  <c:v>2018.499999999874</c:v>
                </c:pt>
                <c:pt idx="1663">
                  <c:v>2018.5833333332073</c:v>
                </c:pt>
                <c:pt idx="1664">
                  <c:v>2018.6666666665406</c:v>
                </c:pt>
                <c:pt idx="1665">
                  <c:v>2018.7499999998738</c:v>
                </c:pt>
                <c:pt idx="1666">
                  <c:v>2018.8333333332071</c:v>
                </c:pt>
                <c:pt idx="1667">
                  <c:v>2018.9166666665403</c:v>
                </c:pt>
                <c:pt idx="1668">
                  <c:v>2018.9999999998736</c:v>
                </c:pt>
                <c:pt idx="1669">
                  <c:v>2019.0833333332068</c:v>
                </c:pt>
                <c:pt idx="1670">
                  <c:v>2019.1666666665401</c:v>
                </c:pt>
                <c:pt idx="1671">
                  <c:v>2019.2499999998734</c:v>
                </c:pt>
                <c:pt idx="1672">
                  <c:v>2019.3333333332066</c:v>
                </c:pt>
                <c:pt idx="1673">
                  <c:v>2019.4166666665399</c:v>
                </c:pt>
                <c:pt idx="1674">
                  <c:v>2019.4999999998731</c:v>
                </c:pt>
                <c:pt idx="1675">
                  <c:v>2019.5833333332064</c:v>
                </c:pt>
                <c:pt idx="1676">
                  <c:v>2019.6666666665396</c:v>
                </c:pt>
                <c:pt idx="1677">
                  <c:v>2019.7499999998729</c:v>
                </c:pt>
                <c:pt idx="1678">
                  <c:v>2019.8333333332062</c:v>
                </c:pt>
                <c:pt idx="1679">
                  <c:v>2019.9166666665394</c:v>
                </c:pt>
              </c:numCache>
            </c:numRef>
          </c:xVal>
          <c:yVal>
            <c:numRef>
              <c:f>compactAll!$F$22:$F$1701</c:f>
              <c:numCache>
                <c:formatCode>General</c:formatCode>
                <c:ptCount val="1680"/>
                <c:pt idx="0">
                  <c:v>4.4498543787355498</c:v>
                </c:pt>
                <c:pt idx="1">
                  <c:v>0.2330363562192333</c:v>
                </c:pt>
                <c:pt idx="2">
                  <c:v>-1.1846370457350774</c:v>
                </c:pt>
                <c:pt idx="3">
                  <c:v>4.764188974459671E-2</c:v>
                </c:pt>
                <c:pt idx="4">
                  <c:v>-1.0995094569671382</c:v>
                </c:pt>
                <c:pt idx="5">
                  <c:v>-2.6009147890392326E-2</c:v>
                </c:pt>
                <c:pt idx="6">
                  <c:v>-0.11657311210837173</c:v>
                </c:pt>
                <c:pt idx="7">
                  <c:v>2.1375385117423318E-2</c:v>
                </c:pt>
                <c:pt idx="8">
                  <c:v>-1.0656195631166276</c:v>
                </c:pt>
                <c:pt idx="9">
                  <c:v>-5.410433785223101E-2</c:v>
                </c:pt>
                <c:pt idx="10">
                  <c:v>-0.98351520078947707</c:v>
                </c:pt>
                <c:pt idx="11">
                  <c:v>-0.22194014539145301</c:v>
                </c:pt>
                <c:pt idx="12">
                  <c:v>4.4498543787304428</c:v>
                </c:pt>
                <c:pt idx="13">
                  <c:v>0.23303635628880565</c:v>
                </c:pt>
                <c:pt idx="14">
                  <c:v>-1.1846370457544224</c:v>
                </c:pt>
                <c:pt idx="15">
                  <c:v>4.7641889752173316E-2</c:v>
                </c:pt>
                <c:pt idx="16">
                  <c:v>-1.0995094569721415</c:v>
                </c:pt>
                <c:pt idx="17">
                  <c:v>-2.6009147895661333E-2</c:v>
                </c:pt>
                <c:pt idx="18">
                  <c:v>-0.11657311210751553</c:v>
                </c:pt>
                <c:pt idx="19">
                  <c:v>2.1375385120966761E-2</c:v>
                </c:pt>
                <c:pt idx="20">
                  <c:v>-1.0656195631123109</c:v>
                </c:pt>
                <c:pt idx="21">
                  <c:v>-5.4104337872809882E-2</c:v>
                </c:pt>
                <c:pt idx="22">
                  <c:v>-0.98351520076066135</c:v>
                </c:pt>
                <c:pt idx="23">
                  <c:v>-0.22194014543876572</c:v>
                </c:pt>
                <c:pt idx="24">
                  <c:v>4.4498543787231917</c:v>
                </c:pt>
                <c:pt idx="25">
                  <c:v>0.2330363563406242</c:v>
                </c:pt>
                <c:pt idx="26">
                  <c:v>-1.1846370457857156</c:v>
                </c:pt>
                <c:pt idx="27">
                  <c:v>4.7641889758911038E-2</c:v>
                </c:pt>
                <c:pt idx="28">
                  <c:v>-1.0995094569732577</c:v>
                </c:pt>
                <c:pt idx="29">
                  <c:v>-2.6009147905730168E-2</c:v>
                </c:pt>
                <c:pt idx="30">
                  <c:v>-0.11657311210704546</c:v>
                </c:pt>
                <c:pt idx="31">
                  <c:v>2.1375385127752611E-2</c:v>
                </c:pt>
                <c:pt idx="32">
                  <c:v>-1.0656195631085668</c:v>
                </c:pt>
                <c:pt idx="33">
                  <c:v>-5.4104337884221421E-2</c:v>
                </c:pt>
                <c:pt idx="34">
                  <c:v>-0.9835152007352076</c:v>
                </c:pt>
                <c:pt idx="35">
                  <c:v>-0.22194014550453622</c:v>
                </c:pt>
                <c:pt idx="36">
                  <c:v>4.4498543787180855</c:v>
                </c:pt>
                <c:pt idx="37">
                  <c:v>0.23303635641019638</c:v>
                </c:pt>
                <c:pt idx="38">
                  <c:v>-1.1846370458050606</c:v>
                </c:pt>
                <c:pt idx="39">
                  <c:v>4.7641889777548352E-2</c:v>
                </c:pt>
                <c:pt idx="40">
                  <c:v>-1.0995094569741608</c:v>
                </c:pt>
                <c:pt idx="41">
                  <c:v>-2.6009147910999175E-2</c:v>
                </c:pt>
                <c:pt idx="42">
                  <c:v>-0.11657311210618948</c:v>
                </c:pt>
                <c:pt idx="43">
                  <c:v>2.1375385131296054E-2</c:v>
                </c:pt>
                <c:pt idx="44">
                  <c:v>-1.0656195630987908</c:v>
                </c:pt>
                <c:pt idx="45">
                  <c:v>-5.4104337893739807E-2</c:v>
                </c:pt>
                <c:pt idx="46">
                  <c:v>-0.98351520070639231</c:v>
                </c:pt>
                <c:pt idx="47">
                  <c:v>-0.22194014554853247</c:v>
                </c:pt>
                <c:pt idx="48">
                  <c:v>4.4498543787110805</c:v>
                </c:pt>
                <c:pt idx="49">
                  <c:v>0.23303635646201504</c:v>
                </c:pt>
                <c:pt idx="50">
                  <c:v>-1.1846370458363538</c:v>
                </c:pt>
                <c:pt idx="51">
                  <c:v>4.7641889784286073E-2</c:v>
                </c:pt>
                <c:pt idx="52">
                  <c:v>-1.0995094569791644</c:v>
                </c:pt>
                <c:pt idx="53">
                  <c:v>-2.6009147917752107E-2</c:v>
                </c:pt>
                <c:pt idx="54">
                  <c:v>-0.11657311210571941</c:v>
                </c:pt>
                <c:pt idx="55">
                  <c:v>2.1375385138081737E-2</c:v>
                </c:pt>
                <c:pt idx="56">
                  <c:v>-1.0656195630950465</c:v>
                </c:pt>
                <c:pt idx="57">
                  <c:v>-5.4104337916211609E-2</c:v>
                </c:pt>
                <c:pt idx="58">
                  <c:v>-0.98351520068503873</c:v>
                </c:pt>
                <c:pt idx="59">
                  <c:v>-0.22194014561430297</c:v>
                </c:pt>
                <c:pt idx="60">
                  <c:v>4.4498543787057283</c:v>
                </c:pt>
                <c:pt idx="61">
                  <c:v>0.23303635653383414</c:v>
                </c:pt>
                <c:pt idx="62">
                  <c:v>-1.1846370458556987</c:v>
                </c:pt>
                <c:pt idx="63">
                  <c:v>4.7641889802922943E-2</c:v>
                </c:pt>
                <c:pt idx="64">
                  <c:v>-1.0995094569802806</c:v>
                </c:pt>
                <c:pt idx="65">
                  <c:v>-2.6009147926337239E-2</c:v>
                </c:pt>
                <c:pt idx="66">
                  <c:v>-0.11657311210510968</c:v>
                </c:pt>
                <c:pt idx="67">
                  <c:v>2.1375385141625514E-2</c:v>
                </c:pt>
                <c:pt idx="68">
                  <c:v>-1.0656195630852707</c:v>
                </c:pt>
                <c:pt idx="69">
                  <c:v>-5.4104337925729773E-2</c:v>
                </c:pt>
                <c:pt idx="70">
                  <c:v>-0.98351520065212328</c:v>
                </c:pt>
                <c:pt idx="71">
                  <c:v>-0.22194014566161557</c:v>
                </c:pt>
                <c:pt idx="72">
                  <c:v>4.4498543786987232</c:v>
                </c:pt>
                <c:pt idx="73">
                  <c:v>0.23303635658340588</c:v>
                </c:pt>
                <c:pt idx="74">
                  <c:v>-1.1846370458815327</c:v>
                </c:pt>
                <c:pt idx="75">
                  <c:v>4.7641889809660887E-2</c:v>
                </c:pt>
                <c:pt idx="76">
                  <c:v>-1.0995094569852839</c:v>
                </c:pt>
                <c:pt idx="77">
                  <c:v>-2.6009147933089838E-2</c:v>
                </c:pt>
                <c:pt idx="78">
                  <c:v>-0.11657311210439336</c:v>
                </c:pt>
                <c:pt idx="79">
                  <c:v>2.1375385146164216E-2</c:v>
                </c:pt>
                <c:pt idx="80">
                  <c:v>-1.0656195630815266</c:v>
                </c:pt>
                <c:pt idx="81">
                  <c:v>-5.4104337948201797E-2</c:v>
                </c:pt>
                <c:pt idx="82">
                  <c:v>-0.98351520063076969</c:v>
                </c:pt>
                <c:pt idx="83">
                  <c:v>-0.22194014572406962</c:v>
                </c:pt>
                <c:pt idx="84">
                  <c:v>4.4498543786936171</c:v>
                </c:pt>
                <c:pt idx="85">
                  <c:v>0.23303635665522487</c:v>
                </c:pt>
                <c:pt idx="86">
                  <c:v>-1.1846370459063369</c:v>
                </c:pt>
                <c:pt idx="87">
                  <c:v>4.7641889817237715E-2</c:v>
                </c:pt>
                <c:pt idx="88">
                  <c:v>-1.0995094569864001</c:v>
                </c:pt>
                <c:pt idx="89">
                  <c:v>-2.6009147938359178E-2</c:v>
                </c:pt>
                <c:pt idx="90">
                  <c:v>-0.11657311210378318</c:v>
                </c:pt>
                <c:pt idx="91">
                  <c:v>2.137538515195464E-2</c:v>
                </c:pt>
                <c:pt idx="92">
                  <c:v>-1.0656195630772098</c:v>
                </c:pt>
                <c:pt idx="93">
                  <c:v>-5.4104337957719961E-2</c:v>
                </c:pt>
                <c:pt idx="94">
                  <c:v>-0.98351520059785413</c:v>
                </c:pt>
                <c:pt idx="95">
                  <c:v>-0.22194014577138255</c:v>
                </c:pt>
                <c:pt idx="96">
                  <c:v>4.4498543786863651</c:v>
                </c:pt>
                <c:pt idx="97">
                  <c:v>0.23303635670704359</c:v>
                </c:pt>
                <c:pt idx="98">
                  <c:v>-1.1846370459321707</c:v>
                </c:pt>
                <c:pt idx="99">
                  <c:v>4.7641889835035922E-2</c:v>
                </c:pt>
                <c:pt idx="100">
                  <c:v>-1.0995094569873034</c:v>
                </c:pt>
                <c:pt idx="101">
                  <c:v>-2.6009147948428124E-2</c:v>
                </c:pt>
                <c:pt idx="102">
                  <c:v>-0.11657311210331356</c:v>
                </c:pt>
                <c:pt idx="103">
                  <c:v>2.1375385156493343E-2</c:v>
                </c:pt>
                <c:pt idx="104">
                  <c:v>-1.0656195630680065</c:v>
                </c:pt>
                <c:pt idx="105">
                  <c:v>-5.4104337969131722E-2</c:v>
                </c:pt>
                <c:pt idx="106">
                  <c:v>-0.98351520057650044</c:v>
                </c:pt>
                <c:pt idx="107">
                  <c:v>-0.22194014583383659</c:v>
                </c:pt>
                <c:pt idx="108">
                  <c:v>4.449854378681259</c:v>
                </c:pt>
                <c:pt idx="109">
                  <c:v>0.23303635677661583</c:v>
                </c:pt>
                <c:pt idx="110">
                  <c:v>-1.1846370459515159</c:v>
                </c:pt>
                <c:pt idx="111">
                  <c:v>4.7641889842612306E-2</c:v>
                </c:pt>
                <c:pt idx="112">
                  <c:v>-1.0995094569925199</c:v>
                </c:pt>
                <c:pt idx="113">
                  <c:v>-2.6009147953697132E-2</c:v>
                </c:pt>
                <c:pt idx="114">
                  <c:v>-0.11657311210245691</c:v>
                </c:pt>
                <c:pt idx="115">
                  <c:v>2.1375385160037119E-2</c:v>
                </c:pt>
                <c:pt idx="116">
                  <c:v>-1.0656195630636898</c:v>
                </c:pt>
                <c:pt idx="117">
                  <c:v>-5.4104337989710372E-2</c:v>
                </c:pt>
                <c:pt idx="118">
                  <c:v>-0.98351520054768526</c:v>
                </c:pt>
                <c:pt idx="119">
                  <c:v>-0.22194014588114919</c:v>
                </c:pt>
                <c:pt idx="120">
                  <c:v>4.4498543786740079</c:v>
                </c:pt>
                <c:pt idx="121">
                  <c:v>0.23303635682843454</c:v>
                </c:pt>
                <c:pt idx="122">
                  <c:v>-1.1846370459828091</c:v>
                </c:pt>
                <c:pt idx="123">
                  <c:v>4.7641889849350472E-2</c:v>
                </c:pt>
                <c:pt idx="124">
                  <c:v>-1.0995094569934232</c:v>
                </c:pt>
                <c:pt idx="125">
                  <c:v>-2.6009147963765855E-2</c:v>
                </c:pt>
                <c:pt idx="126">
                  <c:v>-0.11657311210198729</c:v>
                </c:pt>
                <c:pt idx="127">
                  <c:v>2.1375385166822802E-2</c:v>
                </c:pt>
                <c:pt idx="128">
                  <c:v>-1.0656195630599457</c:v>
                </c:pt>
                <c:pt idx="129">
                  <c:v>-5.410433800112191E-2</c:v>
                </c:pt>
                <c:pt idx="130">
                  <c:v>-0.98351520052223118</c:v>
                </c:pt>
                <c:pt idx="131">
                  <c:v>-0.22194014594691946</c:v>
                </c:pt>
                <c:pt idx="132">
                  <c:v>4.4498543786689018</c:v>
                </c:pt>
                <c:pt idx="133">
                  <c:v>0.23303635689800672</c:v>
                </c:pt>
                <c:pt idx="134">
                  <c:v>-1.1846370460021538</c:v>
                </c:pt>
                <c:pt idx="135">
                  <c:v>4.7641889867987341E-2</c:v>
                </c:pt>
                <c:pt idx="136">
                  <c:v>-1.0995094569945394</c:v>
                </c:pt>
                <c:pt idx="137">
                  <c:v>-2.6009147969035085E-2</c:v>
                </c:pt>
                <c:pt idx="138">
                  <c:v>-0.11657311210113064</c:v>
                </c:pt>
                <c:pt idx="139">
                  <c:v>2.1375385170366357E-2</c:v>
                </c:pt>
                <c:pt idx="140">
                  <c:v>-1.0656195630501699</c:v>
                </c:pt>
                <c:pt idx="141">
                  <c:v>-5.4104338010640074E-2</c:v>
                </c:pt>
                <c:pt idx="142">
                  <c:v>-0.98351520049341579</c:v>
                </c:pt>
                <c:pt idx="143">
                  <c:v>-0.22194014599091605</c:v>
                </c:pt>
                <c:pt idx="144">
                  <c:v>4.4498543786618967</c:v>
                </c:pt>
                <c:pt idx="145">
                  <c:v>0.23303635694982539</c:v>
                </c:pt>
                <c:pt idx="146">
                  <c:v>-1.1846370460334472</c:v>
                </c:pt>
                <c:pt idx="147">
                  <c:v>4.7641889874725285E-2</c:v>
                </c:pt>
                <c:pt idx="148">
                  <c:v>-1.0995094569995425</c:v>
                </c:pt>
                <c:pt idx="149">
                  <c:v>-2.6009147975787794E-2</c:v>
                </c:pt>
                <c:pt idx="150">
                  <c:v>-0.11657311210066079</c:v>
                </c:pt>
                <c:pt idx="151">
                  <c:v>2.1375385177151984E-2</c:v>
                </c:pt>
                <c:pt idx="152">
                  <c:v>-1.0656195630464258</c:v>
                </c:pt>
                <c:pt idx="153">
                  <c:v>-5.4104338033112098E-2</c:v>
                </c:pt>
                <c:pt idx="154">
                  <c:v>-0.9835152004720622</c:v>
                </c:pt>
                <c:pt idx="155">
                  <c:v>-0.22194014605668644</c:v>
                </c:pt>
                <c:pt idx="156">
                  <c:v>4.4498543786565437</c:v>
                </c:pt>
                <c:pt idx="157">
                  <c:v>0.23303635702164455</c:v>
                </c:pt>
                <c:pt idx="158">
                  <c:v>-1.1846370460527922</c:v>
                </c:pt>
                <c:pt idx="159">
                  <c:v>4.7641889893362155E-2</c:v>
                </c:pt>
                <c:pt idx="160">
                  <c:v>-1.0995094570006587</c:v>
                </c:pt>
                <c:pt idx="161">
                  <c:v>-2.6009147985856851E-2</c:v>
                </c:pt>
                <c:pt idx="162">
                  <c:v>-0.11657311210005106</c:v>
                </c:pt>
                <c:pt idx="163">
                  <c:v>2.1375385180695705E-2</c:v>
                </c:pt>
                <c:pt idx="164">
                  <c:v>-1.0656195630366498</c:v>
                </c:pt>
                <c:pt idx="165">
                  <c:v>-5.4104338042630484E-2</c:v>
                </c:pt>
                <c:pt idx="166">
                  <c:v>-0.98351520043914653</c:v>
                </c:pt>
                <c:pt idx="167">
                  <c:v>-0.22194014610399915</c:v>
                </c:pt>
                <c:pt idx="168">
                  <c:v>4.4498543786495395</c:v>
                </c:pt>
                <c:pt idx="169">
                  <c:v>0.23303635707121628</c:v>
                </c:pt>
                <c:pt idx="170">
                  <c:v>-1.1846370460786262</c:v>
                </c:pt>
                <c:pt idx="171">
                  <c:v>4.7641889900099876E-2</c:v>
                </c:pt>
                <c:pt idx="172">
                  <c:v>-1.0995094570056623</c:v>
                </c:pt>
                <c:pt idx="173">
                  <c:v>-2.6009147991125858E-2</c:v>
                </c:pt>
                <c:pt idx="174">
                  <c:v>-0.1165731120993343</c:v>
                </c:pt>
                <c:pt idx="175">
                  <c:v>2.1375385185234574E-2</c:v>
                </c:pt>
                <c:pt idx="176">
                  <c:v>-1.0656195630329059</c:v>
                </c:pt>
                <c:pt idx="177">
                  <c:v>-5.4104338065102286E-2</c:v>
                </c:pt>
                <c:pt idx="178">
                  <c:v>-0.98351520041779295</c:v>
                </c:pt>
                <c:pt idx="179">
                  <c:v>-0.22194014616645308</c:v>
                </c:pt>
                <c:pt idx="180">
                  <c:v>4.4498543786444325</c:v>
                </c:pt>
                <c:pt idx="181">
                  <c:v>0.2330363571430355</c:v>
                </c:pt>
                <c:pt idx="182">
                  <c:v>-1.1846370461034301</c:v>
                </c:pt>
                <c:pt idx="183">
                  <c:v>4.7641889907676704E-2</c:v>
                </c:pt>
                <c:pt idx="184">
                  <c:v>-1.0995094570067785</c:v>
                </c:pt>
                <c:pt idx="185">
                  <c:v>-2.6009148001194582E-2</c:v>
                </c:pt>
                <c:pt idx="186">
                  <c:v>-0.11657311209872478</c:v>
                </c:pt>
                <c:pt idx="187">
                  <c:v>2.1375385191024998E-2</c:v>
                </c:pt>
                <c:pt idx="188">
                  <c:v>-1.065619563028589</c:v>
                </c:pt>
                <c:pt idx="189">
                  <c:v>-5.4104338074620451E-2</c:v>
                </c:pt>
                <c:pt idx="190">
                  <c:v>-0.9835152003848775</c:v>
                </c:pt>
                <c:pt idx="191">
                  <c:v>-0.2219401462137659</c:v>
                </c:pt>
                <c:pt idx="192">
                  <c:v>4.4498543786371814</c:v>
                </c:pt>
                <c:pt idx="193">
                  <c:v>0.2330363571948541</c:v>
                </c:pt>
                <c:pt idx="194">
                  <c:v>-1.1846370461292643</c:v>
                </c:pt>
                <c:pt idx="195">
                  <c:v>4.7641889925474912E-2</c:v>
                </c:pt>
                <c:pt idx="196">
                  <c:v>-1.0995094570076818</c:v>
                </c:pt>
                <c:pt idx="197">
                  <c:v>-2.60091480064637E-2</c:v>
                </c:pt>
                <c:pt idx="198">
                  <c:v>-0.11657311209825494</c:v>
                </c:pt>
                <c:pt idx="199">
                  <c:v>2.1375385195563701E-2</c:v>
                </c:pt>
                <c:pt idx="200">
                  <c:v>-1.0656195630193857</c:v>
                </c:pt>
                <c:pt idx="201">
                  <c:v>-5.4104338086032211E-2</c:v>
                </c:pt>
                <c:pt idx="202">
                  <c:v>-0.9835152003635238</c:v>
                </c:pt>
                <c:pt idx="203">
                  <c:v>-0.22194014627621994</c:v>
                </c:pt>
                <c:pt idx="204">
                  <c:v>4.4498543786320752</c:v>
                </c:pt>
                <c:pt idx="205">
                  <c:v>0.23303635726442623</c:v>
                </c:pt>
                <c:pt idx="206">
                  <c:v>-1.1846370461486091</c:v>
                </c:pt>
                <c:pt idx="207">
                  <c:v>4.764188993305174E-2</c:v>
                </c:pt>
                <c:pt idx="208">
                  <c:v>-1.099509457012898</c:v>
                </c:pt>
                <c:pt idx="209">
                  <c:v>-2.600914801321641E-2</c:v>
                </c:pt>
                <c:pt idx="210">
                  <c:v>-0.11657311209739873</c:v>
                </c:pt>
                <c:pt idx="211">
                  <c:v>2.1375385199107255E-2</c:v>
                </c:pt>
                <c:pt idx="212">
                  <c:v>-1.0656195630150691</c:v>
                </c:pt>
                <c:pt idx="213">
                  <c:v>-5.4104338106610861E-2</c:v>
                </c:pt>
                <c:pt idx="214">
                  <c:v>-0.98351520033470829</c:v>
                </c:pt>
                <c:pt idx="215">
                  <c:v>-0.22194014632353276</c:v>
                </c:pt>
                <c:pt idx="216">
                  <c:v>4.4498543786248241</c:v>
                </c:pt>
                <c:pt idx="217">
                  <c:v>0.23303635731624472</c:v>
                </c:pt>
                <c:pt idx="218">
                  <c:v>-1.1846370461799025</c:v>
                </c:pt>
                <c:pt idx="219">
                  <c:v>4.7641889939789461E-2</c:v>
                </c:pt>
                <c:pt idx="220">
                  <c:v>-1.0995094570138013</c:v>
                </c:pt>
                <c:pt idx="221">
                  <c:v>-2.6009148021801765E-2</c:v>
                </c:pt>
                <c:pt idx="222">
                  <c:v>-0.11657311209692867</c:v>
                </c:pt>
                <c:pt idx="223">
                  <c:v>2.1375385205892827E-2</c:v>
                </c:pt>
                <c:pt idx="224">
                  <c:v>-1.065619563011325</c:v>
                </c:pt>
                <c:pt idx="225">
                  <c:v>-5.4104338118022621E-2</c:v>
                </c:pt>
                <c:pt idx="226">
                  <c:v>-0.98351520030925466</c:v>
                </c:pt>
                <c:pt idx="227">
                  <c:v>-0.22194014638930293</c:v>
                </c:pt>
                <c:pt idx="228">
                  <c:v>4.4498543786197171</c:v>
                </c:pt>
                <c:pt idx="229">
                  <c:v>0.23303635738581696</c:v>
                </c:pt>
                <c:pt idx="230">
                  <c:v>-1.1846370461992475</c:v>
                </c:pt>
                <c:pt idx="231">
                  <c:v>4.7641889958426553E-2</c:v>
                </c:pt>
                <c:pt idx="232">
                  <c:v>-1.0995094570149175</c:v>
                </c:pt>
                <c:pt idx="233">
                  <c:v>-2.6009148028554585E-2</c:v>
                </c:pt>
                <c:pt idx="234">
                  <c:v>-0.11657311209607246</c:v>
                </c:pt>
                <c:pt idx="235">
                  <c:v>2.1375385209436548E-2</c:v>
                </c:pt>
                <c:pt idx="236">
                  <c:v>-1.065619563001549</c:v>
                </c:pt>
                <c:pt idx="237">
                  <c:v>-5.4104338127540563E-2</c:v>
                </c:pt>
                <c:pt idx="238">
                  <c:v>-0.98351520028043948</c:v>
                </c:pt>
                <c:pt idx="239">
                  <c:v>-0.2219401464332994</c:v>
                </c:pt>
                <c:pt idx="240">
                  <c:v>4.4498543786127129</c:v>
                </c:pt>
                <c:pt idx="241">
                  <c:v>0.23303635743763573</c:v>
                </c:pt>
                <c:pt idx="242">
                  <c:v>-1.1846370462305407</c:v>
                </c:pt>
                <c:pt idx="243">
                  <c:v>4.7641889965164275E-2</c:v>
                </c:pt>
                <c:pt idx="244">
                  <c:v>-1.0995094570199211</c:v>
                </c:pt>
                <c:pt idx="245">
                  <c:v>-2.6009148033823593E-2</c:v>
                </c:pt>
                <c:pt idx="246">
                  <c:v>-0.11657311209546273</c:v>
                </c:pt>
                <c:pt idx="247">
                  <c:v>2.1375385216222287E-2</c:v>
                </c:pt>
                <c:pt idx="248">
                  <c:v>-1.0656195629978051</c:v>
                </c:pt>
                <c:pt idx="249">
                  <c:v>-5.410433815001281E-2</c:v>
                </c:pt>
                <c:pt idx="250">
                  <c:v>-0.98351520025908568</c:v>
                </c:pt>
                <c:pt idx="251">
                  <c:v>-0.22194014649906979</c:v>
                </c:pt>
                <c:pt idx="252">
                  <c:v>4.4498543786073599</c:v>
                </c:pt>
                <c:pt idx="253">
                  <c:v>0.23303635750945489</c:v>
                </c:pt>
                <c:pt idx="254">
                  <c:v>-1.1846370462498854</c:v>
                </c:pt>
                <c:pt idx="255">
                  <c:v>4.7641889983801144E-2</c:v>
                </c:pt>
                <c:pt idx="256">
                  <c:v>-1.0995094570210373</c:v>
                </c:pt>
                <c:pt idx="257">
                  <c:v>-2.6009148043892538E-2</c:v>
                </c:pt>
                <c:pt idx="258">
                  <c:v>-0.11657311209499244</c:v>
                </c:pt>
                <c:pt idx="259">
                  <c:v>2.1375385219765786E-2</c:v>
                </c:pt>
                <c:pt idx="260">
                  <c:v>-1.065619562988029</c:v>
                </c:pt>
                <c:pt idx="261">
                  <c:v>-5.4104338159530974E-2</c:v>
                </c:pt>
                <c:pt idx="262">
                  <c:v>-0.98351520022617012</c:v>
                </c:pt>
                <c:pt idx="263">
                  <c:v>-0.22194014654638261</c:v>
                </c:pt>
                <c:pt idx="264">
                  <c:v>4.4498543786003548</c:v>
                </c:pt>
                <c:pt idx="265">
                  <c:v>0.23303635755902646</c:v>
                </c:pt>
                <c:pt idx="266">
                  <c:v>-1.1846370462757192</c:v>
                </c:pt>
                <c:pt idx="267">
                  <c:v>4.7641889990539088E-2</c:v>
                </c:pt>
                <c:pt idx="268">
                  <c:v>-1.0995094570260406</c:v>
                </c:pt>
                <c:pt idx="269">
                  <c:v>-2.6009148049161546E-2</c:v>
                </c:pt>
                <c:pt idx="270">
                  <c:v>-0.11657311209413623</c:v>
                </c:pt>
                <c:pt idx="271">
                  <c:v>2.1375385224304599E-2</c:v>
                </c:pt>
                <c:pt idx="272">
                  <c:v>-1.0656195629842851</c:v>
                </c:pt>
                <c:pt idx="273">
                  <c:v>-5.4104338182002554E-2</c:v>
                </c:pt>
                <c:pt idx="274">
                  <c:v>-0.98351520020481664</c:v>
                </c:pt>
                <c:pt idx="275">
                  <c:v>-0.22194014660883643</c:v>
                </c:pt>
                <c:pt idx="276">
                  <c:v>4.4498543785952487</c:v>
                </c:pt>
                <c:pt idx="277">
                  <c:v>0.23303635763084579</c:v>
                </c:pt>
                <c:pt idx="278">
                  <c:v>-1.1846370463005238</c:v>
                </c:pt>
                <c:pt idx="279">
                  <c:v>4.7641889998115916E-2</c:v>
                </c:pt>
                <c:pt idx="280">
                  <c:v>-1.0995094570271569</c:v>
                </c:pt>
                <c:pt idx="281">
                  <c:v>-2.600914805923038E-2</c:v>
                </c:pt>
                <c:pt idx="282">
                  <c:v>-0.11657311209366616</c:v>
                </c:pt>
                <c:pt idx="283">
                  <c:v>2.1375385230095134E-2</c:v>
                </c:pt>
                <c:pt idx="284">
                  <c:v>-1.0656195629799683</c:v>
                </c:pt>
                <c:pt idx="285">
                  <c:v>-5.4104338191521162E-2</c:v>
                </c:pt>
                <c:pt idx="286">
                  <c:v>-0.98351520017190097</c:v>
                </c:pt>
                <c:pt idx="287">
                  <c:v>-0.22194014665614936</c:v>
                </c:pt>
                <c:pt idx="288">
                  <c:v>4.4498543785879967</c:v>
                </c:pt>
                <c:pt idx="289">
                  <c:v>0.23303635768266451</c:v>
                </c:pt>
                <c:pt idx="290">
                  <c:v>-1.1846370463263574</c:v>
                </c:pt>
                <c:pt idx="291">
                  <c:v>4.7641890015913901E-2</c:v>
                </c:pt>
                <c:pt idx="292">
                  <c:v>-1.0995094570280599</c:v>
                </c:pt>
                <c:pt idx="293">
                  <c:v>-2.6009148064499388E-2</c:v>
                </c:pt>
                <c:pt idx="294">
                  <c:v>-0.11657311209280996</c:v>
                </c:pt>
                <c:pt idx="295">
                  <c:v>2.1375385234633892E-2</c:v>
                </c:pt>
                <c:pt idx="296">
                  <c:v>-1.065619562970765</c:v>
                </c:pt>
                <c:pt idx="297">
                  <c:v>-5.4104338202932922E-2</c:v>
                </c:pt>
                <c:pt idx="298">
                  <c:v>-0.98351520015054739</c:v>
                </c:pt>
                <c:pt idx="299">
                  <c:v>-0.2219401467186034</c:v>
                </c:pt>
                <c:pt idx="300">
                  <c:v>4.4498543785828915</c:v>
                </c:pt>
                <c:pt idx="301">
                  <c:v>0.23303635775223663</c:v>
                </c:pt>
                <c:pt idx="302">
                  <c:v>-1.1846370463457023</c:v>
                </c:pt>
                <c:pt idx="303">
                  <c:v>4.7641890023490729E-2</c:v>
                </c:pt>
                <c:pt idx="304">
                  <c:v>-1.0995094570332764</c:v>
                </c:pt>
                <c:pt idx="305">
                  <c:v>-2.6009148071252208E-2</c:v>
                </c:pt>
                <c:pt idx="306">
                  <c:v>-0.11657311209234034</c:v>
                </c:pt>
                <c:pt idx="307">
                  <c:v>2.1375385238177391E-2</c:v>
                </c:pt>
                <c:pt idx="308">
                  <c:v>-1.065619562966448</c:v>
                </c:pt>
                <c:pt idx="309">
                  <c:v>-5.410433822351135E-2</c:v>
                </c:pt>
                <c:pt idx="310">
                  <c:v>-0.98351520012173199</c:v>
                </c:pt>
                <c:pt idx="311">
                  <c:v>-0.22194014676591622</c:v>
                </c:pt>
                <c:pt idx="312">
                  <c:v>4.4498543785756395</c:v>
                </c:pt>
                <c:pt idx="313">
                  <c:v>0.23303635780405529</c:v>
                </c:pt>
                <c:pt idx="314">
                  <c:v>-1.184637046376996</c:v>
                </c:pt>
                <c:pt idx="315">
                  <c:v>4.7641890030228673E-2</c:v>
                </c:pt>
                <c:pt idx="316">
                  <c:v>-1.0995094570341797</c:v>
                </c:pt>
                <c:pt idx="317">
                  <c:v>-2.6009148079837563E-2</c:v>
                </c:pt>
                <c:pt idx="318">
                  <c:v>-0.11657311209172994</c:v>
                </c:pt>
                <c:pt idx="319">
                  <c:v>2.1375385244963241E-2</c:v>
                </c:pt>
                <c:pt idx="320">
                  <c:v>-1.0656195629627043</c:v>
                </c:pt>
                <c:pt idx="321">
                  <c:v>-5.4104338234922666E-2</c:v>
                </c:pt>
                <c:pt idx="322">
                  <c:v>-0.98351520009627813</c:v>
                </c:pt>
                <c:pt idx="323">
                  <c:v>-0.22194014683168639</c:v>
                </c:pt>
                <c:pt idx="324">
                  <c:v>4.4498543785705333</c:v>
                </c:pt>
                <c:pt idx="325">
                  <c:v>0.23303635787362742</c:v>
                </c:pt>
                <c:pt idx="326">
                  <c:v>-1.1846370463963409</c:v>
                </c:pt>
                <c:pt idx="327">
                  <c:v>4.7641890048865765E-2</c:v>
                </c:pt>
                <c:pt idx="328">
                  <c:v>-1.0995094570352957</c:v>
                </c:pt>
                <c:pt idx="329">
                  <c:v>-2.6009148086590161E-2</c:v>
                </c:pt>
                <c:pt idx="330">
                  <c:v>-0.11657311209101429</c:v>
                </c:pt>
                <c:pt idx="331">
                  <c:v>2.1375385248506795E-2</c:v>
                </c:pt>
                <c:pt idx="332">
                  <c:v>-1.0656195629529284</c:v>
                </c:pt>
                <c:pt idx="333">
                  <c:v>-5.4104338244441275E-2</c:v>
                </c:pt>
                <c:pt idx="334">
                  <c:v>-0.98351520006746274</c:v>
                </c:pt>
                <c:pt idx="335">
                  <c:v>-0.22194014687568309</c:v>
                </c:pt>
                <c:pt idx="336">
                  <c:v>4.4498543785635283</c:v>
                </c:pt>
                <c:pt idx="337">
                  <c:v>0.23303635792544625</c:v>
                </c:pt>
                <c:pt idx="338">
                  <c:v>-1.1846370464276341</c:v>
                </c:pt>
                <c:pt idx="339">
                  <c:v>4.7641890055603264E-2</c:v>
                </c:pt>
                <c:pt idx="340">
                  <c:v>-1.0995094570402992</c:v>
                </c:pt>
                <c:pt idx="341">
                  <c:v>-2.600914809185928E-2</c:v>
                </c:pt>
                <c:pt idx="342">
                  <c:v>-0.11657311209040411</c:v>
                </c:pt>
                <c:pt idx="343">
                  <c:v>2.1375385255292589E-2</c:v>
                </c:pt>
                <c:pt idx="344">
                  <c:v>-1.0656195629491843</c:v>
                </c:pt>
                <c:pt idx="345">
                  <c:v>-5.4104338266913299E-2</c:v>
                </c:pt>
                <c:pt idx="346">
                  <c:v>-0.98351520004610937</c:v>
                </c:pt>
                <c:pt idx="347">
                  <c:v>-0.22194014694145336</c:v>
                </c:pt>
                <c:pt idx="348">
                  <c:v>4.4498543785581752</c:v>
                </c:pt>
                <c:pt idx="349">
                  <c:v>0.23303635799726524</c:v>
                </c:pt>
                <c:pt idx="350">
                  <c:v>-1.1846370464469791</c:v>
                </c:pt>
                <c:pt idx="351">
                  <c:v>4.7641890074240356E-2</c:v>
                </c:pt>
                <c:pt idx="352">
                  <c:v>-1.0995094570414155</c:v>
                </c:pt>
                <c:pt idx="353">
                  <c:v>-2.6009148101928115E-2</c:v>
                </c:pt>
                <c:pt idx="354">
                  <c:v>-0.11657311208993426</c:v>
                </c:pt>
                <c:pt idx="355">
                  <c:v>2.137538525983107E-2</c:v>
                </c:pt>
                <c:pt idx="356">
                  <c:v>-1.0656195629394081</c:v>
                </c:pt>
                <c:pt idx="357">
                  <c:v>-5.4104338276431241E-2</c:v>
                </c:pt>
                <c:pt idx="358">
                  <c:v>-0.98351520001319381</c:v>
                </c:pt>
                <c:pt idx="359">
                  <c:v>-0.22194014698876618</c:v>
                </c:pt>
                <c:pt idx="360">
                  <c:v>4.4498543785511711</c:v>
                </c:pt>
                <c:pt idx="361">
                  <c:v>0.23303635804683698</c:v>
                </c:pt>
                <c:pt idx="362">
                  <c:v>-1.1846370464728129</c:v>
                </c:pt>
                <c:pt idx="363">
                  <c:v>4.7641890080978522E-2</c:v>
                </c:pt>
                <c:pt idx="364">
                  <c:v>-1.099509457046419</c:v>
                </c:pt>
                <c:pt idx="365">
                  <c:v>-2.6009148107197344E-2</c:v>
                </c:pt>
                <c:pt idx="366">
                  <c:v>-0.11657311208907806</c:v>
                </c:pt>
                <c:pt idx="367">
                  <c:v>2.1375385263374624E-2</c:v>
                </c:pt>
                <c:pt idx="368">
                  <c:v>-1.0656195629356642</c:v>
                </c:pt>
                <c:pt idx="369">
                  <c:v>-5.4104338298903265E-2</c:v>
                </c:pt>
                <c:pt idx="370">
                  <c:v>-0.98351519999184012</c:v>
                </c:pt>
                <c:pt idx="371">
                  <c:v>-0.22194014705122012</c:v>
                </c:pt>
                <c:pt idx="372">
                  <c:v>4.449854378546064</c:v>
                </c:pt>
                <c:pt idx="373">
                  <c:v>0.23303635811865608</c:v>
                </c:pt>
                <c:pt idx="374">
                  <c:v>-1.1846370464976173</c:v>
                </c:pt>
                <c:pt idx="375">
                  <c:v>4.7641890088555128E-2</c:v>
                </c:pt>
                <c:pt idx="376">
                  <c:v>-1.0995094570475352</c:v>
                </c:pt>
                <c:pt idx="377">
                  <c:v>-2.6009148117266179E-2</c:v>
                </c:pt>
                <c:pt idx="378">
                  <c:v>-0.11657311208860799</c:v>
                </c:pt>
                <c:pt idx="379">
                  <c:v>2.1375385270160308E-2</c:v>
                </c:pt>
                <c:pt idx="380">
                  <c:v>-1.0656195629313474</c:v>
                </c:pt>
                <c:pt idx="381">
                  <c:v>-5.4104338308421651E-2</c:v>
                </c:pt>
                <c:pt idx="382">
                  <c:v>-0.98351519995892445</c:v>
                </c:pt>
                <c:pt idx="383">
                  <c:v>-0.22194014709853271</c:v>
                </c:pt>
                <c:pt idx="384">
                  <c:v>4.4498543785388138</c:v>
                </c:pt>
                <c:pt idx="385">
                  <c:v>0.23303635817047491</c:v>
                </c:pt>
                <c:pt idx="386">
                  <c:v>-1.1846370465234513</c:v>
                </c:pt>
                <c:pt idx="387">
                  <c:v>4.7641890106353113E-2</c:v>
                </c:pt>
                <c:pt idx="388">
                  <c:v>-1.0995094570484385</c:v>
                </c:pt>
                <c:pt idx="389">
                  <c:v>-2.6009148122535297E-2</c:v>
                </c:pt>
                <c:pt idx="390">
                  <c:v>-0.11657311208775178</c:v>
                </c:pt>
                <c:pt idx="391">
                  <c:v>2.1375385273704084E-2</c:v>
                </c:pt>
                <c:pt idx="392">
                  <c:v>-1.0656195629221439</c:v>
                </c:pt>
                <c:pt idx="393">
                  <c:v>-5.4104338319833412E-2</c:v>
                </c:pt>
                <c:pt idx="394">
                  <c:v>-0.98351519993757097</c:v>
                </c:pt>
                <c:pt idx="395">
                  <c:v>-0.22194014716098698</c:v>
                </c:pt>
                <c:pt idx="396">
                  <c:v>4.4498543785337068</c:v>
                </c:pt>
                <c:pt idx="397">
                  <c:v>0.23303635824004704</c:v>
                </c:pt>
                <c:pt idx="398">
                  <c:v>-1.1846370465427958</c:v>
                </c:pt>
                <c:pt idx="399">
                  <c:v>4.7641890113929941E-2</c:v>
                </c:pt>
                <c:pt idx="400">
                  <c:v>-1.0995094570536548</c:v>
                </c:pt>
                <c:pt idx="401">
                  <c:v>-2.6009148129287896E-2</c:v>
                </c:pt>
                <c:pt idx="402">
                  <c:v>-0.11657311208728172</c:v>
                </c:pt>
                <c:pt idx="403">
                  <c:v>2.1375385280489823E-2</c:v>
                </c:pt>
                <c:pt idx="404">
                  <c:v>-1.0656195629178273</c:v>
                </c:pt>
                <c:pt idx="405">
                  <c:v>-5.4104338340411839E-2</c:v>
                </c:pt>
                <c:pt idx="406">
                  <c:v>-0.98351519990875547</c:v>
                </c:pt>
                <c:pt idx="407">
                  <c:v>-0.22194014720829969</c:v>
                </c:pt>
                <c:pt idx="408">
                  <c:v>4.4498543785264557</c:v>
                </c:pt>
                <c:pt idx="409">
                  <c:v>0.23303635829186564</c:v>
                </c:pt>
                <c:pt idx="410">
                  <c:v>-1.1846370465740894</c:v>
                </c:pt>
                <c:pt idx="411">
                  <c:v>4.7641890120667885E-2</c:v>
                </c:pt>
                <c:pt idx="412">
                  <c:v>-1.0995094570545578</c:v>
                </c:pt>
                <c:pt idx="413">
                  <c:v>-2.6009148137873361E-2</c:v>
                </c:pt>
                <c:pt idx="414">
                  <c:v>-0.11657311208667198</c:v>
                </c:pt>
                <c:pt idx="415">
                  <c:v>2.1375385284033321E-2</c:v>
                </c:pt>
                <c:pt idx="416">
                  <c:v>-1.0656195629140832</c:v>
                </c:pt>
                <c:pt idx="417">
                  <c:v>-5.4104338351823378E-2</c:v>
                </c:pt>
                <c:pt idx="418">
                  <c:v>-0.98351519988330161</c:v>
                </c:pt>
                <c:pt idx="419">
                  <c:v>-0.22194014727407008</c:v>
                </c:pt>
                <c:pt idx="420">
                  <c:v>4.4498543785213496</c:v>
                </c:pt>
                <c:pt idx="421">
                  <c:v>0.23303635836143793</c:v>
                </c:pt>
                <c:pt idx="422">
                  <c:v>-1.1846370465934339</c:v>
                </c:pt>
                <c:pt idx="423">
                  <c:v>4.7641890139304754E-2</c:v>
                </c:pt>
                <c:pt idx="424">
                  <c:v>-1.099509457055674</c:v>
                </c:pt>
                <c:pt idx="425">
                  <c:v>-2.600914814462596E-2</c:v>
                </c:pt>
                <c:pt idx="426">
                  <c:v>-0.11657311208595567</c:v>
                </c:pt>
                <c:pt idx="427">
                  <c:v>2.1375385288572191E-2</c:v>
                </c:pt>
                <c:pt idx="428">
                  <c:v>-1.065619562904307</c:v>
                </c:pt>
                <c:pt idx="429">
                  <c:v>-5.4104338361341764E-2</c:v>
                </c:pt>
                <c:pt idx="430">
                  <c:v>-0.98351519985448632</c:v>
                </c:pt>
                <c:pt idx="431">
                  <c:v>-0.22194014731806644</c:v>
                </c:pt>
                <c:pt idx="432">
                  <c:v>4.4498543785143436</c:v>
                </c:pt>
                <c:pt idx="433">
                  <c:v>0.23303635841325648</c:v>
                </c:pt>
                <c:pt idx="434">
                  <c:v>-1.1846370466247276</c:v>
                </c:pt>
                <c:pt idx="435">
                  <c:v>4.7641890146042476E-2</c:v>
                </c:pt>
                <c:pt idx="436">
                  <c:v>-1.0995094570606774</c:v>
                </c:pt>
                <c:pt idx="437">
                  <c:v>-2.6009148149894856E-2</c:v>
                </c:pt>
                <c:pt idx="438">
                  <c:v>-0.11657311208534549</c:v>
                </c:pt>
                <c:pt idx="439">
                  <c:v>2.1375385294362614E-2</c:v>
                </c:pt>
                <c:pt idx="440">
                  <c:v>-1.0656195629005634</c:v>
                </c:pt>
                <c:pt idx="441">
                  <c:v>-5.4104338383813344E-2</c:v>
                </c:pt>
                <c:pt idx="442">
                  <c:v>-0.98351519983313285</c:v>
                </c:pt>
                <c:pt idx="443">
                  <c:v>-0.22194014738383672</c:v>
                </c:pt>
                <c:pt idx="444">
                  <c:v>4.4498543785089915</c:v>
                </c:pt>
                <c:pt idx="445">
                  <c:v>0.23303635848507576</c:v>
                </c:pt>
                <c:pt idx="446">
                  <c:v>-1.1846370466440725</c:v>
                </c:pt>
                <c:pt idx="447">
                  <c:v>4.7641890164679568E-2</c:v>
                </c:pt>
                <c:pt idx="448">
                  <c:v>-1.0995094570617936</c:v>
                </c:pt>
                <c:pt idx="449">
                  <c:v>-2.6009148159963691E-2</c:v>
                </c:pt>
                <c:pt idx="450">
                  <c:v>-0.11657311208487564</c:v>
                </c:pt>
                <c:pt idx="451">
                  <c:v>2.1375385298901428E-2</c:v>
                </c:pt>
                <c:pt idx="452">
                  <c:v>-1.0656195628907872</c:v>
                </c:pt>
                <c:pt idx="453">
                  <c:v>-5.410433839333173E-2</c:v>
                </c:pt>
                <c:pt idx="454">
                  <c:v>-0.98351519980021718</c:v>
                </c:pt>
                <c:pt idx="455">
                  <c:v>-0.22194014743114954</c:v>
                </c:pt>
                <c:pt idx="456">
                  <c:v>4.4498543785019873</c:v>
                </c:pt>
                <c:pt idx="457">
                  <c:v>0.23303635853464749</c:v>
                </c:pt>
                <c:pt idx="458">
                  <c:v>-1.1846370466699063</c:v>
                </c:pt>
                <c:pt idx="459">
                  <c:v>4.7641890171417511E-2</c:v>
                </c:pt>
                <c:pt idx="460">
                  <c:v>-1.0995094570667971</c:v>
                </c:pt>
                <c:pt idx="461">
                  <c:v>-2.6009148165233142E-2</c:v>
                </c:pt>
                <c:pt idx="462">
                  <c:v>-0.11657311208401966</c:v>
                </c:pt>
                <c:pt idx="463">
                  <c:v>2.1375385302444871E-2</c:v>
                </c:pt>
                <c:pt idx="464">
                  <c:v>-1.0656195628864704</c:v>
                </c:pt>
                <c:pt idx="465">
                  <c:v>-5.4104338415803754E-2</c:v>
                </c:pt>
                <c:pt idx="466">
                  <c:v>-0.98351519977886348</c:v>
                </c:pt>
                <c:pt idx="467">
                  <c:v>-0.22194014749360358</c:v>
                </c:pt>
                <c:pt idx="468">
                  <c:v>4.4498543784968803</c:v>
                </c:pt>
                <c:pt idx="469">
                  <c:v>0.23303635860646649</c:v>
                </c:pt>
                <c:pt idx="470">
                  <c:v>-1.1846370466947105</c:v>
                </c:pt>
                <c:pt idx="471">
                  <c:v>4.7641890178994117E-2</c:v>
                </c:pt>
                <c:pt idx="472">
                  <c:v>-1.0995094570679134</c:v>
                </c:pt>
                <c:pt idx="473">
                  <c:v>-2.6009148175301977E-2</c:v>
                </c:pt>
                <c:pt idx="474">
                  <c:v>-0.11657311208354981</c:v>
                </c:pt>
                <c:pt idx="475">
                  <c:v>2.1375385309230555E-2</c:v>
                </c:pt>
                <c:pt idx="476">
                  <c:v>-1.0656195628827263</c:v>
                </c:pt>
                <c:pt idx="477">
                  <c:v>-5.410433842532214E-2</c:v>
                </c:pt>
                <c:pt idx="478">
                  <c:v>-0.98351519974594803</c:v>
                </c:pt>
                <c:pt idx="479">
                  <c:v>-0.22194014754091629</c:v>
                </c:pt>
                <c:pt idx="480">
                  <c:v>4.4498543784896292</c:v>
                </c:pt>
                <c:pt idx="481">
                  <c:v>0.2330363586582852</c:v>
                </c:pt>
                <c:pt idx="482">
                  <c:v>-1.1846370467205445</c:v>
                </c:pt>
                <c:pt idx="483">
                  <c:v>4.7641890196792103E-2</c:v>
                </c:pt>
                <c:pt idx="484">
                  <c:v>-1.0995094570688166</c:v>
                </c:pt>
                <c:pt idx="485">
                  <c:v>-2.6009148180570985E-2</c:v>
                </c:pt>
                <c:pt idx="486">
                  <c:v>-0.11657311208269316</c:v>
                </c:pt>
                <c:pt idx="487">
                  <c:v>2.1375385312774331E-2</c:v>
                </c:pt>
                <c:pt idx="488">
                  <c:v>-1.0656195628729506</c:v>
                </c:pt>
                <c:pt idx="489">
                  <c:v>-5.4104338436733679E-2</c:v>
                </c:pt>
                <c:pt idx="490">
                  <c:v>-0.98351519972459456</c:v>
                </c:pt>
                <c:pt idx="491">
                  <c:v>-0.22194014760337033</c:v>
                </c:pt>
                <c:pt idx="492">
                  <c:v>4.449854378484523</c:v>
                </c:pt>
                <c:pt idx="493">
                  <c:v>0.23303635872785733</c:v>
                </c:pt>
                <c:pt idx="494">
                  <c:v>-1.1846370467398895</c:v>
                </c:pt>
                <c:pt idx="495">
                  <c:v>4.7641890204369153E-2</c:v>
                </c:pt>
                <c:pt idx="496">
                  <c:v>-1.0995094570740331</c:v>
                </c:pt>
                <c:pt idx="497">
                  <c:v>-2.6009148187323805E-2</c:v>
                </c:pt>
                <c:pt idx="498">
                  <c:v>-0.11657311208222332</c:v>
                </c:pt>
                <c:pt idx="499">
                  <c:v>2.1375385319559903E-2</c:v>
                </c:pt>
                <c:pt idx="500">
                  <c:v>-1.0656195628692064</c:v>
                </c:pt>
                <c:pt idx="501">
                  <c:v>-5.4104338457312107E-2</c:v>
                </c:pt>
                <c:pt idx="502">
                  <c:v>-0.98351519969577916</c:v>
                </c:pt>
                <c:pt idx="503">
                  <c:v>-0.22194014765068304</c:v>
                </c:pt>
                <c:pt idx="504">
                  <c:v>4.4498543784772711</c:v>
                </c:pt>
                <c:pt idx="505">
                  <c:v>0.23303635877967599</c:v>
                </c:pt>
                <c:pt idx="506">
                  <c:v>-1.1846370467711829</c:v>
                </c:pt>
                <c:pt idx="507">
                  <c:v>4.7641890211106874E-2</c:v>
                </c:pt>
                <c:pt idx="508">
                  <c:v>-1.0995094570749362</c:v>
                </c:pt>
                <c:pt idx="509">
                  <c:v>-2.6009148195909049E-2</c:v>
                </c:pt>
                <c:pt idx="510">
                  <c:v>-0.11657311208161381</c:v>
                </c:pt>
                <c:pt idx="511">
                  <c:v>2.1375385323103568E-2</c:v>
                </c:pt>
                <c:pt idx="512">
                  <c:v>-1.0656195628594305</c:v>
                </c:pt>
                <c:pt idx="513">
                  <c:v>-5.4104338468723867E-2</c:v>
                </c:pt>
                <c:pt idx="514">
                  <c:v>-0.9835151996703253</c:v>
                </c:pt>
                <c:pt idx="515">
                  <c:v>-0.22194014771645343</c:v>
                </c:pt>
                <c:pt idx="516">
                  <c:v>4.4498543784721658</c:v>
                </c:pt>
                <c:pt idx="517">
                  <c:v>0.23303635884924817</c:v>
                </c:pt>
                <c:pt idx="518">
                  <c:v>-1.1846370467905276</c:v>
                </c:pt>
                <c:pt idx="519">
                  <c:v>4.7641890229743744E-2</c:v>
                </c:pt>
                <c:pt idx="520">
                  <c:v>-1.0995094570760524</c:v>
                </c:pt>
                <c:pt idx="521">
                  <c:v>-2.6009148202661758E-2</c:v>
                </c:pt>
                <c:pt idx="522">
                  <c:v>-0.11657311208089705</c:v>
                </c:pt>
                <c:pt idx="523">
                  <c:v>2.1375385327642271E-2</c:v>
                </c:pt>
                <c:pt idx="524">
                  <c:v>-1.0656195628556864</c:v>
                </c:pt>
                <c:pt idx="525">
                  <c:v>-5.4104338478242253E-2</c:v>
                </c:pt>
                <c:pt idx="526">
                  <c:v>-0.9835151996415098</c:v>
                </c:pt>
                <c:pt idx="527">
                  <c:v>-0.22194014776045001</c:v>
                </c:pt>
                <c:pt idx="528">
                  <c:v>4.4498543784651607</c:v>
                </c:pt>
                <c:pt idx="529">
                  <c:v>0.23303635890106672</c:v>
                </c:pt>
                <c:pt idx="530">
                  <c:v>-1.184637046821821</c:v>
                </c:pt>
                <c:pt idx="531">
                  <c:v>4.7641890236481688E-2</c:v>
                </c:pt>
                <c:pt idx="532">
                  <c:v>-1.0995094570810557</c:v>
                </c:pt>
                <c:pt idx="533">
                  <c:v>-2.6009148207930877E-2</c:v>
                </c:pt>
                <c:pt idx="534">
                  <c:v>-0.11657311208028731</c:v>
                </c:pt>
                <c:pt idx="535">
                  <c:v>2.137538533343275E-2</c:v>
                </c:pt>
                <c:pt idx="536">
                  <c:v>-1.0656195628513696</c:v>
                </c:pt>
                <c:pt idx="537">
                  <c:v>-5.4104338500714055E-2</c:v>
                </c:pt>
                <c:pt idx="538">
                  <c:v>-0.98351519962015621</c:v>
                </c:pt>
                <c:pt idx="539">
                  <c:v>-0.22194014782622018</c:v>
                </c:pt>
                <c:pt idx="540">
                  <c:v>4.4498543784598077</c:v>
                </c:pt>
                <c:pt idx="541">
                  <c:v>0.23303635897288599</c:v>
                </c:pt>
                <c:pt idx="542">
                  <c:v>-1.184637046841166</c:v>
                </c:pt>
                <c:pt idx="543">
                  <c:v>4.7641890255118557E-2</c:v>
                </c:pt>
                <c:pt idx="544">
                  <c:v>-1.099509457082172</c:v>
                </c:pt>
                <c:pt idx="545">
                  <c:v>-2.6009148217999711E-2</c:v>
                </c:pt>
                <c:pt idx="546">
                  <c:v>-0.11657311207981724</c:v>
                </c:pt>
                <c:pt idx="547">
                  <c:v>2.1375385337971675E-2</c:v>
                </c:pt>
                <c:pt idx="548">
                  <c:v>-1.0656195628421663</c:v>
                </c:pt>
                <c:pt idx="549">
                  <c:v>-5.4104338510232219E-2</c:v>
                </c:pt>
                <c:pt idx="550">
                  <c:v>-0.98351519958724076</c:v>
                </c:pt>
                <c:pt idx="551">
                  <c:v>-0.22194014787353289</c:v>
                </c:pt>
                <c:pt idx="552">
                  <c:v>4.4498543784528026</c:v>
                </c:pt>
                <c:pt idx="553">
                  <c:v>0.2330363590224579</c:v>
                </c:pt>
                <c:pt idx="554">
                  <c:v>-1.1846370468669998</c:v>
                </c:pt>
                <c:pt idx="555">
                  <c:v>4.7641890261856723E-2</c:v>
                </c:pt>
                <c:pt idx="556">
                  <c:v>-1.0995094570871753</c:v>
                </c:pt>
                <c:pt idx="557">
                  <c:v>-2.6009148223268719E-2</c:v>
                </c:pt>
                <c:pt idx="558">
                  <c:v>-0.11657311207896104</c:v>
                </c:pt>
                <c:pt idx="559">
                  <c:v>2.137538534151523E-2</c:v>
                </c:pt>
                <c:pt idx="560">
                  <c:v>-1.0656195628378495</c:v>
                </c:pt>
                <c:pt idx="561">
                  <c:v>-5.4104338532704244E-2</c:v>
                </c:pt>
                <c:pt idx="562">
                  <c:v>-0.98351519956588729</c:v>
                </c:pt>
                <c:pt idx="563">
                  <c:v>-0.22194014793598693</c:v>
                </c:pt>
                <c:pt idx="564">
                  <c:v>4.4498543784476965</c:v>
                </c:pt>
                <c:pt idx="565">
                  <c:v>0.23303635909427695</c:v>
                </c:pt>
                <c:pt idx="566">
                  <c:v>-1.1846370468918037</c:v>
                </c:pt>
                <c:pt idx="567">
                  <c:v>4.7641890269433107E-2</c:v>
                </c:pt>
                <c:pt idx="568">
                  <c:v>-1.0995094570882917</c:v>
                </c:pt>
                <c:pt idx="569">
                  <c:v>-2.6009148233337775E-2</c:v>
                </c:pt>
                <c:pt idx="570">
                  <c:v>-0.11657311207849119</c:v>
                </c:pt>
                <c:pt idx="571">
                  <c:v>2.1375385348300913E-2</c:v>
                </c:pt>
                <c:pt idx="572">
                  <c:v>-1.0656195628341056</c:v>
                </c:pt>
                <c:pt idx="573">
                  <c:v>-5.4104338544116004E-2</c:v>
                </c:pt>
                <c:pt idx="574">
                  <c:v>-0.98351519953297151</c:v>
                </c:pt>
                <c:pt idx="575">
                  <c:v>-0.22194014798329975</c:v>
                </c:pt>
                <c:pt idx="576">
                  <c:v>4.4498543784404454</c:v>
                </c:pt>
                <c:pt idx="577">
                  <c:v>0.2330363591460955</c:v>
                </c:pt>
                <c:pt idx="578">
                  <c:v>-1.1846370469176382</c:v>
                </c:pt>
                <c:pt idx="579">
                  <c:v>4.7641890287231314E-2</c:v>
                </c:pt>
                <c:pt idx="580">
                  <c:v>-1.099509457089195</c:v>
                </c:pt>
                <c:pt idx="581">
                  <c:v>-2.6009148238606783E-2</c:v>
                </c:pt>
                <c:pt idx="582">
                  <c:v>-0.11657311207763477</c:v>
                </c:pt>
                <c:pt idx="583">
                  <c:v>2.1375385351844522E-2</c:v>
                </c:pt>
                <c:pt idx="584">
                  <c:v>-1.0656195628243297</c:v>
                </c:pt>
                <c:pt idx="585">
                  <c:v>-5.4104338553633946E-2</c:v>
                </c:pt>
                <c:pt idx="586">
                  <c:v>-0.98351519951161792</c:v>
                </c:pt>
                <c:pt idx="587">
                  <c:v>-0.2219401480457539</c:v>
                </c:pt>
                <c:pt idx="588">
                  <c:v>4.4498543784353384</c:v>
                </c:pt>
                <c:pt idx="589">
                  <c:v>0.23303635921566757</c:v>
                </c:pt>
                <c:pt idx="590">
                  <c:v>-1.1846370469369827</c:v>
                </c:pt>
                <c:pt idx="591">
                  <c:v>4.7641890294808142E-2</c:v>
                </c:pt>
                <c:pt idx="592">
                  <c:v>-1.0995094570944113</c:v>
                </c:pt>
                <c:pt idx="593">
                  <c:v>-2.6009148245359492E-2</c:v>
                </c:pt>
                <c:pt idx="594">
                  <c:v>-0.11657311207716492</c:v>
                </c:pt>
                <c:pt idx="595">
                  <c:v>2.1375385358630206E-2</c:v>
                </c:pt>
                <c:pt idx="596">
                  <c:v>-1.0656195628205856</c:v>
                </c:pt>
                <c:pt idx="597">
                  <c:v>-5.4104338576106192E-2</c:v>
                </c:pt>
                <c:pt idx="598">
                  <c:v>-0.98351519948280264</c:v>
                </c:pt>
                <c:pt idx="599">
                  <c:v>-0.22194014809306661</c:v>
                </c:pt>
                <c:pt idx="600">
                  <c:v>4.4498543784280873</c:v>
                </c:pt>
                <c:pt idx="601">
                  <c:v>0.23303635926748628</c:v>
                </c:pt>
                <c:pt idx="602">
                  <c:v>-1.1846370469682761</c:v>
                </c:pt>
                <c:pt idx="603">
                  <c:v>4.7641890301546086E-2</c:v>
                </c:pt>
                <c:pt idx="604">
                  <c:v>-1.0995094570953143</c:v>
                </c:pt>
                <c:pt idx="605">
                  <c:v>-2.6009148253944736E-2</c:v>
                </c:pt>
                <c:pt idx="606">
                  <c:v>-0.11657311207655519</c:v>
                </c:pt>
                <c:pt idx="607">
                  <c:v>2.137538536217376E-2</c:v>
                </c:pt>
                <c:pt idx="608">
                  <c:v>-1.0656195628108096</c:v>
                </c:pt>
                <c:pt idx="609">
                  <c:v>-5.4104338585624356E-2</c:v>
                </c:pt>
                <c:pt idx="610">
                  <c:v>-0.98351519945734878</c:v>
                </c:pt>
                <c:pt idx="611">
                  <c:v>-0.22194014815883678</c:v>
                </c:pt>
                <c:pt idx="612">
                  <c:v>4.4498543784229811</c:v>
                </c:pt>
                <c:pt idx="613">
                  <c:v>0.23303635933705863</c:v>
                </c:pt>
                <c:pt idx="614">
                  <c:v>-1.1846370469876211</c:v>
                </c:pt>
                <c:pt idx="615">
                  <c:v>4.7641890320182956E-2</c:v>
                </c:pt>
                <c:pt idx="616">
                  <c:v>-1.0995094570964308</c:v>
                </c:pt>
                <c:pt idx="617">
                  <c:v>-2.6009148260697557E-2</c:v>
                </c:pt>
                <c:pt idx="618">
                  <c:v>-0.1165731120758382</c:v>
                </c:pt>
                <c:pt idx="619">
                  <c:v>2.1375385366712463E-2</c:v>
                </c:pt>
                <c:pt idx="620">
                  <c:v>-1.0656195628070655</c:v>
                </c:pt>
                <c:pt idx="621">
                  <c:v>-5.4104338608096159E-2</c:v>
                </c:pt>
                <c:pt idx="622">
                  <c:v>-0.98351519942853349</c:v>
                </c:pt>
                <c:pt idx="623">
                  <c:v>-0.22194014820283348</c:v>
                </c:pt>
                <c:pt idx="624">
                  <c:v>4.4498543784159761</c:v>
                </c:pt>
                <c:pt idx="625">
                  <c:v>0.23303635938887723</c:v>
                </c:pt>
                <c:pt idx="626">
                  <c:v>-1.184637047018914</c:v>
                </c:pt>
                <c:pt idx="627">
                  <c:v>4.7641890326920899E-2</c:v>
                </c:pt>
                <c:pt idx="628">
                  <c:v>-1.0995094571014343</c:v>
                </c:pt>
                <c:pt idx="629">
                  <c:v>-2.6009148265966564E-2</c:v>
                </c:pt>
                <c:pt idx="630">
                  <c:v>-0.11657311207522869</c:v>
                </c:pt>
                <c:pt idx="631">
                  <c:v>2.1375385372503108E-2</c:v>
                </c:pt>
                <c:pt idx="632">
                  <c:v>-1.0656195628027487</c:v>
                </c:pt>
                <c:pt idx="633">
                  <c:v>-5.4104338617614545E-2</c:v>
                </c:pt>
                <c:pt idx="634">
                  <c:v>-0.9835151994071798</c:v>
                </c:pt>
                <c:pt idx="635">
                  <c:v>-0.22194014826860353</c:v>
                </c:pt>
                <c:pt idx="636">
                  <c:v>4.449854378410623</c:v>
                </c:pt>
                <c:pt idx="637">
                  <c:v>0.23303635946069634</c:v>
                </c:pt>
                <c:pt idx="638">
                  <c:v>-1.1846370470382592</c:v>
                </c:pt>
                <c:pt idx="639">
                  <c:v>4.7641890345557769E-2</c:v>
                </c:pt>
                <c:pt idx="640">
                  <c:v>-1.0995094571025503</c:v>
                </c:pt>
                <c:pt idx="641">
                  <c:v>-2.6009148276035399E-2</c:v>
                </c:pt>
                <c:pt idx="642">
                  <c:v>-0.11657311207475862</c:v>
                </c:pt>
                <c:pt idx="643">
                  <c:v>2.1375385377041811E-2</c:v>
                </c:pt>
                <c:pt idx="644">
                  <c:v>-1.0656195627935454</c:v>
                </c:pt>
                <c:pt idx="645">
                  <c:v>-5.4104338629026305E-2</c:v>
                </c:pt>
                <c:pt idx="646">
                  <c:v>-0.98351519937426413</c:v>
                </c:pt>
                <c:pt idx="647">
                  <c:v>-0.22194014831591646</c:v>
                </c:pt>
                <c:pt idx="648">
                  <c:v>4.449854378403618</c:v>
                </c:pt>
                <c:pt idx="649">
                  <c:v>0.23303635951026808</c:v>
                </c:pt>
                <c:pt idx="650">
                  <c:v>-1.184637047064093</c:v>
                </c:pt>
                <c:pt idx="651">
                  <c:v>4.7641890352295713E-2</c:v>
                </c:pt>
                <c:pt idx="652">
                  <c:v>-1.0995094571075539</c:v>
                </c:pt>
                <c:pt idx="653">
                  <c:v>-2.6009148281304517E-2</c:v>
                </c:pt>
                <c:pt idx="654">
                  <c:v>-0.11657311207390242</c:v>
                </c:pt>
                <c:pt idx="655">
                  <c:v>2.1375385380585255E-2</c:v>
                </c:pt>
                <c:pt idx="656">
                  <c:v>-1.0656195627892289</c:v>
                </c:pt>
                <c:pt idx="657">
                  <c:v>-5.4104338649604955E-2</c:v>
                </c:pt>
                <c:pt idx="658">
                  <c:v>-0.98351519934544873</c:v>
                </c:pt>
                <c:pt idx="659">
                  <c:v>-0.22194014837837051</c:v>
                </c:pt>
                <c:pt idx="660">
                  <c:v>4.4498543783985127</c:v>
                </c:pt>
                <c:pt idx="661">
                  <c:v>0.23303635958208718</c:v>
                </c:pt>
                <c:pt idx="662">
                  <c:v>-1.1846370470888972</c:v>
                </c:pt>
                <c:pt idx="663">
                  <c:v>4.7641890359872319E-2</c:v>
                </c:pt>
                <c:pt idx="664">
                  <c:v>-1.0995094571086701</c:v>
                </c:pt>
                <c:pt idx="665">
                  <c:v>-2.6009148291373352E-2</c:v>
                </c:pt>
                <c:pt idx="666">
                  <c:v>-0.11657311207343279</c:v>
                </c:pt>
                <c:pt idx="667">
                  <c:v>2.137538538737116E-2</c:v>
                </c:pt>
                <c:pt idx="668">
                  <c:v>-1.0656195627854848</c:v>
                </c:pt>
                <c:pt idx="669">
                  <c:v>-5.4104338661016493E-2</c:v>
                </c:pt>
                <c:pt idx="670">
                  <c:v>-0.98351519931999509</c:v>
                </c:pt>
                <c:pt idx="671">
                  <c:v>-0.22194014842568321</c:v>
                </c:pt>
                <c:pt idx="672">
                  <c:v>4.4498543783912616</c:v>
                </c:pt>
                <c:pt idx="673">
                  <c:v>0.23303635963390601</c:v>
                </c:pt>
                <c:pt idx="674">
                  <c:v>-1.1846370471147312</c:v>
                </c:pt>
                <c:pt idx="675">
                  <c:v>4.7641890377670748E-2</c:v>
                </c:pt>
                <c:pt idx="676">
                  <c:v>-1.0995094571095732</c:v>
                </c:pt>
                <c:pt idx="677">
                  <c:v>-2.6009148296642581E-2</c:v>
                </c:pt>
                <c:pt idx="678">
                  <c:v>-0.11657311207257637</c:v>
                </c:pt>
                <c:pt idx="679">
                  <c:v>2.1375385390914603E-2</c:v>
                </c:pt>
                <c:pt idx="680">
                  <c:v>-1.0656195627757088</c:v>
                </c:pt>
                <c:pt idx="681">
                  <c:v>-5.4104338670534657E-2</c:v>
                </c:pt>
                <c:pt idx="682">
                  <c:v>-0.98351519929117948</c:v>
                </c:pt>
                <c:pt idx="683">
                  <c:v>-0.22194014848813726</c:v>
                </c:pt>
                <c:pt idx="684">
                  <c:v>4.4498543783861546</c:v>
                </c:pt>
                <c:pt idx="685">
                  <c:v>0.23303635970347802</c:v>
                </c:pt>
                <c:pt idx="686">
                  <c:v>-1.1846370471340761</c:v>
                </c:pt>
                <c:pt idx="687">
                  <c:v>4.7641890385247132E-2</c:v>
                </c:pt>
                <c:pt idx="688">
                  <c:v>-1.0995094571147896</c:v>
                </c:pt>
                <c:pt idx="689">
                  <c:v>-2.600914830339518E-2</c:v>
                </c:pt>
                <c:pt idx="690">
                  <c:v>-0.1165731120721063</c:v>
                </c:pt>
                <c:pt idx="691">
                  <c:v>2.1375385397700453E-2</c:v>
                </c:pt>
                <c:pt idx="692">
                  <c:v>-1.0656195627719649</c:v>
                </c:pt>
                <c:pt idx="693">
                  <c:v>-5.4104338693006682E-2</c:v>
                </c:pt>
                <c:pt idx="694">
                  <c:v>-0.98351519926982611</c:v>
                </c:pt>
                <c:pt idx="695">
                  <c:v>-0.22194014853545008</c:v>
                </c:pt>
                <c:pt idx="696">
                  <c:v>4.4498543783789035</c:v>
                </c:pt>
                <c:pt idx="697">
                  <c:v>0.23303635975529685</c:v>
                </c:pt>
                <c:pt idx="698">
                  <c:v>-1.1846370471653693</c:v>
                </c:pt>
                <c:pt idx="699">
                  <c:v>4.7641890391985076E-2</c:v>
                </c:pt>
                <c:pt idx="700">
                  <c:v>-1.0995094571156929</c:v>
                </c:pt>
                <c:pt idx="701">
                  <c:v>-2.6009148311980534E-2</c:v>
                </c:pt>
                <c:pt idx="702">
                  <c:v>-0.11657311207149657</c:v>
                </c:pt>
                <c:pt idx="703">
                  <c:v>2.1375385401243951E-2</c:v>
                </c:pt>
                <c:pt idx="704">
                  <c:v>-1.0656195627621887</c:v>
                </c:pt>
                <c:pt idx="705">
                  <c:v>-5.4104338702525068E-2</c:v>
                </c:pt>
                <c:pt idx="706">
                  <c:v>-0.98351519923691044</c:v>
                </c:pt>
                <c:pt idx="707">
                  <c:v>-0.22194014860122036</c:v>
                </c:pt>
                <c:pt idx="708">
                  <c:v>4.4498543783737965</c:v>
                </c:pt>
                <c:pt idx="709">
                  <c:v>0.23303635982486892</c:v>
                </c:pt>
                <c:pt idx="710">
                  <c:v>-1.1846370471847145</c:v>
                </c:pt>
                <c:pt idx="711">
                  <c:v>4.7641890410621945E-2</c:v>
                </c:pt>
                <c:pt idx="712">
                  <c:v>-1.0995094571168091</c:v>
                </c:pt>
                <c:pt idx="713">
                  <c:v>-2.6009148318733133E-2</c:v>
                </c:pt>
                <c:pt idx="714">
                  <c:v>-0.11657311207078025</c:v>
                </c:pt>
                <c:pt idx="715">
                  <c:v>2.1375385405782488E-2</c:v>
                </c:pt>
                <c:pt idx="716">
                  <c:v>-1.0656195627584448</c:v>
                </c:pt>
                <c:pt idx="717">
                  <c:v>-5.4104338724996648E-2</c:v>
                </c:pt>
                <c:pt idx="718">
                  <c:v>-0.98351519921555686</c:v>
                </c:pt>
                <c:pt idx="719">
                  <c:v>-0.22194014864521683</c:v>
                </c:pt>
                <c:pt idx="720">
                  <c:v>4.4498543783667923</c:v>
                </c:pt>
                <c:pt idx="721">
                  <c:v>0.23303635987668769</c:v>
                </c:pt>
                <c:pt idx="722">
                  <c:v>-1.1846370472160077</c:v>
                </c:pt>
                <c:pt idx="723">
                  <c:v>4.7641890417360111E-2</c:v>
                </c:pt>
                <c:pt idx="724">
                  <c:v>-1.0995094571218127</c:v>
                </c:pt>
                <c:pt idx="725">
                  <c:v>-2.6009148324002584E-2</c:v>
                </c:pt>
                <c:pt idx="726">
                  <c:v>-0.11657311207017007</c:v>
                </c:pt>
                <c:pt idx="727">
                  <c:v>2.1375385411573244E-2</c:v>
                </c:pt>
                <c:pt idx="728">
                  <c:v>-1.0656195627541281</c:v>
                </c:pt>
                <c:pt idx="729">
                  <c:v>-5.4104338734514812E-2</c:v>
                </c:pt>
                <c:pt idx="730">
                  <c:v>-0.98351519918264141</c:v>
                </c:pt>
                <c:pt idx="731">
                  <c:v>-0.22194014871098711</c:v>
                </c:pt>
                <c:pt idx="732">
                  <c:v>4.4498543783614393</c:v>
                </c:pt>
                <c:pt idx="733">
                  <c:v>0.23303635994850674</c:v>
                </c:pt>
                <c:pt idx="734">
                  <c:v>-1.1846370472353525</c:v>
                </c:pt>
                <c:pt idx="735">
                  <c:v>4.7641890435997203E-2</c:v>
                </c:pt>
                <c:pt idx="736">
                  <c:v>-1.0995094571229287</c:v>
                </c:pt>
                <c:pt idx="737">
                  <c:v>-2.6009148334071197E-2</c:v>
                </c:pt>
                <c:pt idx="738">
                  <c:v>-0.11657311206970045</c:v>
                </c:pt>
                <c:pt idx="739">
                  <c:v>2.1375385416111947E-2</c:v>
                </c:pt>
                <c:pt idx="740">
                  <c:v>-1.0656195627449248</c:v>
                </c:pt>
                <c:pt idx="741">
                  <c:v>-5.4104338745926572E-2</c:v>
                </c:pt>
                <c:pt idx="742">
                  <c:v>-0.9835151991612876</c:v>
                </c:pt>
                <c:pt idx="743">
                  <c:v>-0.22194014875829982</c:v>
                </c:pt>
                <c:pt idx="744">
                  <c:v>4.4498543783544342</c:v>
                </c:pt>
                <c:pt idx="745">
                  <c:v>0.23303635999807848</c:v>
                </c:pt>
                <c:pt idx="746">
                  <c:v>-1.1846370472611867</c:v>
                </c:pt>
                <c:pt idx="747">
                  <c:v>4.7641890442734702E-2</c:v>
                </c:pt>
                <c:pt idx="748">
                  <c:v>-1.099509457127932</c:v>
                </c:pt>
                <c:pt idx="749">
                  <c:v>-2.6009148339340205E-2</c:v>
                </c:pt>
                <c:pt idx="750">
                  <c:v>-0.1165731120688438</c:v>
                </c:pt>
                <c:pt idx="751">
                  <c:v>2.1375385419655502E-2</c:v>
                </c:pt>
                <c:pt idx="752">
                  <c:v>-1.065619562740608</c:v>
                </c:pt>
                <c:pt idx="753">
                  <c:v>-5.4104338766505444E-2</c:v>
                </c:pt>
                <c:pt idx="754">
                  <c:v>-0.98351519913247232</c:v>
                </c:pt>
                <c:pt idx="755">
                  <c:v>-0.22194014882075386</c:v>
                </c:pt>
                <c:pt idx="756">
                  <c:v>4.4498543783493281</c:v>
                </c:pt>
                <c:pt idx="757">
                  <c:v>0.2330363600698977</c:v>
                </c:pt>
                <c:pt idx="758">
                  <c:v>-1.1846370472859906</c:v>
                </c:pt>
                <c:pt idx="759">
                  <c:v>4.764189045031153E-2</c:v>
                </c:pt>
                <c:pt idx="760">
                  <c:v>-1.0995094571290482</c:v>
                </c:pt>
                <c:pt idx="761">
                  <c:v>-2.600914834940915E-2</c:v>
                </c:pt>
                <c:pt idx="762">
                  <c:v>-0.11657311206837417</c:v>
                </c:pt>
                <c:pt idx="763">
                  <c:v>2.1375385426441296E-2</c:v>
                </c:pt>
                <c:pt idx="764">
                  <c:v>-1.0656195627368639</c:v>
                </c:pt>
                <c:pt idx="765">
                  <c:v>-5.4104338777916983E-2</c:v>
                </c:pt>
                <c:pt idx="766">
                  <c:v>-0.98351519910701857</c:v>
                </c:pt>
                <c:pt idx="767">
                  <c:v>-0.22194014888652425</c:v>
                </c:pt>
                <c:pt idx="768">
                  <c:v>4.449854378342077</c:v>
                </c:pt>
                <c:pt idx="769">
                  <c:v>0.23303636012171636</c:v>
                </c:pt>
                <c:pt idx="770">
                  <c:v>-1.1846370473118248</c:v>
                </c:pt>
                <c:pt idx="771">
                  <c:v>4.764189046810996E-2</c:v>
                </c:pt>
                <c:pt idx="772">
                  <c:v>-1.0995094571299515</c:v>
                </c:pt>
                <c:pt idx="773">
                  <c:v>-2.6009148354678269E-2</c:v>
                </c:pt>
                <c:pt idx="774">
                  <c:v>-0.11657311206751775</c:v>
                </c:pt>
                <c:pt idx="775">
                  <c:v>2.1375385429984795E-2</c:v>
                </c:pt>
                <c:pt idx="776">
                  <c:v>-1.0656195627270879</c:v>
                </c:pt>
                <c:pt idx="777">
                  <c:v>-5.4104338787434925E-2</c:v>
                </c:pt>
                <c:pt idx="778">
                  <c:v>-0.98351519907820295</c:v>
                </c:pt>
                <c:pt idx="779">
                  <c:v>-0.22194014893052083</c:v>
                </c:pt>
                <c:pt idx="780">
                  <c:v>4.4498543783369708</c:v>
                </c:pt>
                <c:pt idx="781">
                  <c:v>0.23303636019128843</c:v>
                </c:pt>
                <c:pt idx="782">
                  <c:v>-1.1846370473311696</c:v>
                </c:pt>
                <c:pt idx="783">
                  <c:v>4.7641890475686566E-2</c:v>
                </c:pt>
                <c:pt idx="784">
                  <c:v>-1.0995094571351678</c:v>
                </c:pt>
                <c:pt idx="785">
                  <c:v>-2.60091483614312E-2</c:v>
                </c:pt>
                <c:pt idx="786">
                  <c:v>-0.11657311206704812</c:v>
                </c:pt>
                <c:pt idx="787">
                  <c:v>2.1375385436770533E-2</c:v>
                </c:pt>
                <c:pt idx="788">
                  <c:v>-1.0656195627233438</c:v>
                </c:pt>
                <c:pt idx="789">
                  <c:v>-5.4104338809906949E-2</c:v>
                </c:pt>
                <c:pt idx="790">
                  <c:v>-0.98351519905684959</c:v>
                </c:pt>
                <c:pt idx="791">
                  <c:v>-0.22194014899629111</c:v>
                </c:pt>
                <c:pt idx="792">
                  <c:v>4.4498543783297198</c:v>
                </c:pt>
                <c:pt idx="793">
                  <c:v>0.2330363602431072</c:v>
                </c:pt>
                <c:pt idx="794">
                  <c:v>-1.1846370473624632</c:v>
                </c:pt>
                <c:pt idx="795">
                  <c:v>4.7641890482424065E-2</c:v>
                </c:pt>
                <c:pt idx="796">
                  <c:v>-1.0995094571360711</c:v>
                </c:pt>
                <c:pt idx="797">
                  <c:v>-2.6009148370016333E-2</c:v>
                </c:pt>
                <c:pt idx="798">
                  <c:v>-0.11657311206643772</c:v>
                </c:pt>
                <c:pt idx="799">
                  <c:v>2.1375385440314032E-2</c:v>
                </c:pt>
                <c:pt idx="800">
                  <c:v>-1.0656195627135678</c:v>
                </c:pt>
                <c:pt idx="801">
                  <c:v>-5.4104338819425557E-2</c:v>
                </c:pt>
                <c:pt idx="802">
                  <c:v>-0.98351519902393392</c:v>
                </c:pt>
                <c:pt idx="803">
                  <c:v>-0.22194014904360371</c:v>
                </c:pt>
                <c:pt idx="804">
                  <c:v>4.4498543783246127</c:v>
                </c:pt>
                <c:pt idx="805">
                  <c:v>0.23303636031267921</c:v>
                </c:pt>
                <c:pt idx="806">
                  <c:v>-1.1846370473818078</c:v>
                </c:pt>
                <c:pt idx="807">
                  <c:v>4.7641890501061379E-2</c:v>
                </c:pt>
                <c:pt idx="808">
                  <c:v>-1.0995094571371873</c:v>
                </c:pt>
                <c:pt idx="809">
                  <c:v>-2.600914837676882E-2</c:v>
                </c:pt>
                <c:pt idx="810">
                  <c:v>-0.11657311206572163</c:v>
                </c:pt>
                <c:pt idx="811">
                  <c:v>2.1375385444852901E-2</c:v>
                </c:pt>
                <c:pt idx="812">
                  <c:v>-1.0656195627098239</c:v>
                </c:pt>
                <c:pt idx="813">
                  <c:v>-5.4104338841897137E-2</c:v>
                </c:pt>
                <c:pt idx="814">
                  <c:v>-0.98351519900258033</c:v>
                </c:pt>
                <c:pt idx="815">
                  <c:v>-0.22194014910605764</c:v>
                </c:pt>
                <c:pt idx="816">
                  <c:v>4.4498543783176085</c:v>
                </c:pt>
                <c:pt idx="817">
                  <c:v>0.23303636036449804</c:v>
                </c:pt>
                <c:pt idx="818">
                  <c:v>-1.1846370474131009</c:v>
                </c:pt>
                <c:pt idx="819">
                  <c:v>4.7641890507799323E-2</c:v>
                </c:pt>
                <c:pt idx="820">
                  <c:v>-1.0995094571421908</c:v>
                </c:pt>
                <c:pt idx="821">
                  <c:v>-2.600914838203805E-2</c:v>
                </c:pt>
                <c:pt idx="822">
                  <c:v>-0.11657311206511189</c:v>
                </c:pt>
                <c:pt idx="823">
                  <c:v>2.1375385450643603E-2</c:v>
                </c:pt>
                <c:pt idx="824">
                  <c:v>-1.065619562705507</c:v>
                </c:pt>
                <c:pt idx="825">
                  <c:v>-5.4104338851415523E-2</c:v>
                </c:pt>
                <c:pt idx="826">
                  <c:v>-0.98351519896966477</c:v>
                </c:pt>
                <c:pt idx="827">
                  <c:v>-0.22194014915337057</c:v>
                </c:pt>
                <c:pt idx="828">
                  <c:v>4.4498543783122546</c:v>
                </c:pt>
                <c:pt idx="829">
                  <c:v>0.23303636043631715</c:v>
                </c:pt>
                <c:pt idx="830">
                  <c:v>-1.1846370474324459</c:v>
                </c:pt>
                <c:pt idx="831">
                  <c:v>4.7641890526436192E-2</c:v>
                </c:pt>
                <c:pt idx="832">
                  <c:v>-1.0995094571433071</c:v>
                </c:pt>
                <c:pt idx="833">
                  <c:v>-2.6009148392106995E-2</c:v>
                </c:pt>
                <c:pt idx="834">
                  <c:v>-0.11657311206464227</c:v>
                </c:pt>
                <c:pt idx="835">
                  <c:v>2.1375385455182305E-2</c:v>
                </c:pt>
                <c:pt idx="836">
                  <c:v>-1.0656195626963036</c:v>
                </c:pt>
                <c:pt idx="837">
                  <c:v>-5.4104338862827062E-2</c:v>
                </c:pt>
                <c:pt idx="838">
                  <c:v>-0.9835151989483113</c:v>
                </c:pt>
                <c:pt idx="839">
                  <c:v>-0.22194014921582472</c:v>
                </c:pt>
                <c:pt idx="840">
                  <c:v>4.4498543783052504</c:v>
                </c:pt>
                <c:pt idx="841">
                  <c:v>0.23303636048588877</c:v>
                </c:pt>
                <c:pt idx="842">
                  <c:v>-1.1846370474582799</c:v>
                </c:pt>
                <c:pt idx="843">
                  <c:v>4.7641890533173914E-2</c:v>
                </c:pt>
                <c:pt idx="844">
                  <c:v>-1.0995094571483104</c:v>
                </c:pt>
                <c:pt idx="845">
                  <c:v>-2.6009148397376003E-2</c:v>
                </c:pt>
                <c:pt idx="846">
                  <c:v>-0.11657311206378562</c:v>
                </c:pt>
                <c:pt idx="847">
                  <c:v>2.1375385458725749E-2</c:v>
                </c:pt>
                <c:pt idx="848">
                  <c:v>-1.0656195626919871</c:v>
                </c:pt>
                <c:pt idx="849">
                  <c:v>-5.4104338883405489E-2</c:v>
                </c:pt>
                <c:pt idx="850">
                  <c:v>-0.98351519891949579</c:v>
                </c:pt>
                <c:pt idx="851">
                  <c:v>-0.22194014926313743</c:v>
                </c:pt>
                <c:pt idx="852">
                  <c:v>4.4498543783001443</c:v>
                </c:pt>
                <c:pt idx="853">
                  <c:v>0.23303636055770793</c:v>
                </c:pt>
                <c:pt idx="854">
                  <c:v>-1.1846370474830841</c:v>
                </c:pt>
                <c:pt idx="855">
                  <c:v>4.7641890540750742E-2</c:v>
                </c:pt>
                <c:pt idx="856">
                  <c:v>-1.0995094571494266</c:v>
                </c:pt>
                <c:pt idx="857">
                  <c:v>-2.6009148407444949E-2</c:v>
                </c:pt>
                <c:pt idx="858">
                  <c:v>-0.116573112063316</c:v>
                </c:pt>
                <c:pt idx="859">
                  <c:v>2.1375385465511376E-2</c:v>
                </c:pt>
                <c:pt idx="860">
                  <c:v>-1.065619562688243</c:v>
                </c:pt>
                <c:pt idx="861">
                  <c:v>-5.410433889481725E-2</c:v>
                </c:pt>
                <c:pt idx="862">
                  <c:v>-0.98351519889404204</c:v>
                </c:pt>
                <c:pt idx="863">
                  <c:v>-0.2219401493289076</c:v>
                </c:pt>
                <c:pt idx="864">
                  <c:v>4.4498543782928932</c:v>
                </c:pt>
                <c:pt idx="865">
                  <c:v>0.23303636060952659</c:v>
                </c:pt>
                <c:pt idx="866">
                  <c:v>-1.1846370475089183</c:v>
                </c:pt>
                <c:pt idx="867">
                  <c:v>4.7641890558548949E-2</c:v>
                </c:pt>
                <c:pt idx="868">
                  <c:v>-1.0995094571503299</c:v>
                </c:pt>
                <c:pt idx="869">
                  <c:v>-2.6009148412714178E-2</c:v>
                </c:pt>
                <c:pt idx="870">
                  <c:v>-0.11657311206245913</c:v>
                </c:pt>
                <c:pt idx="871">
                  <c:v>2.1375385469055042E-2</c:v>
                </c:pt>
                <c:pt idx="872">
                  <c:v>-1.065619562678467</c:v>
                </c:pt>
                <c:pt idx="873">
                  <c:v>-5.4104338904335636E-2</c:v>
                </c:pt>
                <c:pt idx="874">
                  <c:v>-0.98351519886522665</c:v>
                </c:pt>
                <c:pt idx="875">
                  <c:v>-0.22194014937290418</c:v>
                </c:pt>
                <c:pt idx="876">
                  <c:v>4.4498543782858881</c:v>
                </c:pt>
                <c:pt idx="877">
                  <c:v>0.23303636067909878</c:v>
                </c:pt>
                <c:pt idx="878">
                  <c:v>-1.1846370475282633</c:v>
                </c:pt>
                <c:pt idx="879">
                  <c:v>4.7641890566125555E-2</c:v>
                </c:pt>
                <c:pt idx="880">
                  <c:v>-1.0995094571555462</c:v>
                </c:pt>
                <c:pt idx="881">
                  <c:v>-2.6009148419466777E-2</c:v>
                </c:pt>
                <c:pt idx="882">
                  <c:v>-0.1165731120619895</c:v>
                </c:pt>
                <c:pt idx="883">
                  <c:v>2.1375385475840614E-2</c:v>
                </c:pt>
                <c:pt idx="884">
                  <c:v>-1.0656195626747231</c:v>
                </c:pt>
                <c:pt idx="885">
                  <c:v>-5.410433892680766E-2</c:v>
                </c:pt>
                <c:pt idx="886">
                  <c:v>-0.98351519884387317</c:v>
                </c:pt>
                <c:pt idx="887">
                  <c:v>-0.22194014943867446</c:v>
                </c:pt>
                <c:pt idx="888">
                  <c:v>4.4498543782805351</c:v>
                </c:pt>
                <c:pt idx="889">
                  <c:v>0.23303636073091749</c:v>
                </c:pt>
                <c:pt idx="890">
                  <c:v>-1.1846370475595565</c:v>
                </c:pt>
                <c:pt idx="891">
                  <c:v>4.7641890572863499E-2</c:v>
                </c:pt>
                <c:pt idx="892">
                  <c:v>-1.0995094571564497</c:v>
                </c:pt>
                <c:pt idx="893">
                  <c:v>-2.6009148428052131E-2</c:v>
                </c:pt>
                <c:pt idx="894">
                  <c:v>-0.1165731120613791</c:v>
                </c:pt>
                <c:pt idx="895">
                  <c:v>2.137538547938439E-2</c:v>
                </c:pt>
                <c:pt idx="896">
                  <c:v>-1.065619562664947</c:v>
                </c:pt>
                <c:pt idx="897">
                  <c:v>-5.4104338936325824E-2</c:v>
                </c:pt>
                <c:pt idx="898">
                  <c:v>-0.98351519881095761</c:v>
                </c:pt>
                <c:pt idx="899">
                  <c:v>-0.22194014948598717</c:v>
                </c:pt>
                <c:pt idx="900">
                  <c:v>4.44985437827353</c:v>
                </c:pt>
                <c:pt idx="901">
                  <c:v>0.23303636080048973</c:v>
                </c:pt>
                <c:pt idx="902">
                  <c:v>-1.1846370475789012</c:v>
                </c:pt>
                <c:pt idx="903">
                  <c:v>4.7641890591500591E-2</c:v>
                </c:pt>
                <c:pt idx="904">
                  <c:v>-1.0995094571575654</c:v>
                </c:pt>
                <c:pt idx="905">
                  <c:v>-2.600914843480473E-2</c:v>
                </c:pt>
                <c:pt idx="906">
                  <c:v>-0.11657311206066301</c:v>
                </c:pt>
                <c:pt idx="907">
                  <c:v>2.1375385483923204E-2</c:v>
                </c:pt>
                <c:pt idx="908">
                  <c:v>-1.0656195626612028</c:v>
                </c:pt>
                <c:pt idx="909">
                  <c:v>-5.4104338958797626E-2</c:v>
                </c:pt>
                <c:pt idx="910">
                  <c:v>-0.98351519878960381</c:v>
                </c:pt>
                <c:pt idx="911">
                  <c:v>-0.22194014954844121</c:v>
                </c:pt>
                <c:pt idx="912">
                  <c:v>4.4498543782684239</c:v>
                </c:pt>
                <c:pt idx="913">
                  <c:v>0.23303636085230833</c:v>
                </c:pt>
                <c:pt idx="914">
                  <c:v>-1.1846370476101948</c:v>
                </c:pt>
                <c:pt idx="915">
                  <c:v>4.7641890598238312E-2</c:v>
                </c:pt>
                <c:pt idx="916">
                  <c:v>-1.099509457162569</c:v>
                </c:pt>
                <c:pt idx="917">
                  <c:v>-2.6009148440073626E-2</c:v>
                </c:pt>
                <c:pt idx="918">
                  <c:v>-0.11657311206005327</c:v>
                </c:pt>
                <c:pt idx="919">
                  <c:v>2.1375385489713628E-2</c:v>
                </c:pt>
                <c:pt idx="920">
                  <c:v>-1.0656195626568863</c:v>
                </c:pt>
                <c:pt idx="921">
                  <c:v>-5.4104338968316013E-2</c:v>
                </c:pt>
                <c:pt idx="922">
                  <c:v>-0.98351519875668836</c:v>
                </c:pt>
                <c:pt idx="923">
                  <c:v>-0.22194014959575403</c:v>
                </c:pt>
                <c:pt idx="924">
                  <c:v>4.4498543782611728</c:v>
                </c:pt>
                <c:pt idx="925">
                  <c:v>0.23303636092412733</c:v>
                </c:pt>
                <c:pt idx="926">
                  <c:v>-1.1846370476295394</c:v>
                </c:pt>
                <c:pt idx="927">
                  <c:v>4.7641890616875182E-2</c:v>
                </c:pt>
                <c:pt idx="928">
                  <c:v>-1.0995094571636852</c:v>
                </c:pt>
                <c:pt idx="929">
                  <c:v>-2.6009148450142794E-2</c:v>
                </c:pt>
                <c:pt idx="930">
                  <c:v>-0.11657311205958365</c:v>
                </c:pt>
                <c:pt idx="931">
                  <c:v>2.1375385494252219E-2</c:v>
                </c:pt>
                <c:pt idx="932">
                  <c:v>-1.065619562647683</c:v>
                </c:pt>
                <c:pt idx="933">
                  <c:v>-5.4104338979727773E-2</c:v>
                </c:pt>
                <c:pt idx="934">
                  <c:v>-0.98351519873533466</c:v>
                </c:pt>
                <c:pt idx="935">
                  <c:v>-0.22194014965820807</c:v>
                </c:pt>
                <c:pt idx="936">
                  <c:v>4.4498543782560667</c:v>
                </c:pt>
                <c:pt idx="937">
                  <c:v>0.23303636097369929</c:v>
                </c:pt>
                <c:pt idx="938">
                  <c:v>-1.1846370476553738</c:v>
                </c:pt>
                <c:pt idx="939">
                  <c:v>4.7641890623613126E-2</c:v>
                </c:pt>
                <c:pt idx="940">
                  <c:v>-1.0995094571686888</c:v>
                </c:pt>
                <c:pt idx="941">
                  <c:v>-2.6009148455411912E-2</c:v>
                </c:pt>
                <c:pt idx="942">
                  <c:v>-0.11657311205872767</c:v>
                </c:pt>
                <c:pt idx="943">
                  <c:v>2.1375385497795996E-2</c:v>
                </c:pt>
                <c:pt idx="944">
                  <c:v>-1.0656195626433662</c:v>
                </c:pt>
                <c:pt idx="945">
                  <c:v>-5.4104339000306201E-2</c:v>
                </c:pt>
                <c:pt idx="946">
                  <c:v>-0.98351519870651938</c:v>
                </c:pt>
                <c:pt idx="947">
                  <c:v>-0.22194014970552078</c:v>
                </c:pt>
                <c:pt idx="948">
                  <c:v>4.4498543782488156</c:v>
                </c:pt>
                <c:pt idx="949">
                  <c:v>0.23303636104551828</c:v>
                </c:pt>
                <c:pt idx="950">
                  <c:v>-1.1846370476801777</c:v>
                </c:pt>
                <c:pt idx="951">
                  <c:v>4.7641890631189954E-2</c:v>
                </c:pt>
                <c:pt idx="952">
                  <c:v>-1.099509457169805</c:v>
                </c:pt>
                <c:pt idx="953">
                  <c:v>-2.6009148465480969E-2</c:v>
                </c:pt>
                <c:pt idx="954">
                  <c:v>-0.11657311205825716</c:v>
                </c:pt>
                <c:pt idx="955">
                  <c:v>2.1375385504581734E-2</c:v>
                </c:pt>
                <c:pt idx="956">
                  <c:v>-1.0656195626396221</c:v>
                </c:pt>
                <c:pt idx="957">
                  <c:v>-5.4104339011717739E-2</c:v>
                </c:pt>
                <c:pt idx="958">
                  <c:v>-0.98351519868106574</c:v>
                </c:pt>
                <c:pt idx="959">
                  <c:v>-0.22194014977129106</c:v>
                </c:pt>
                <c:pt idx="960">
                  <c:v>4.4498543782437086</c:v>
                </c:pt>
                <c:pt idx="961">
                  <c:v>0.23303636109733711</c:v>
                </c:pt>
                <c:pt idx="962">
                  <c:v>-1.1846370477060115</c:v>
                </c:pt>
                <c:pt idx="963">
                  <c:v>4.7641890648988161E-2</c:v>
                </c:pt>
                <c:pt idx="964">
                  <c:v>-1.0995094571707082</c:v>
                </c:pt>
                <c:pt idx="965">
                  <c:v>-2.6009148470749754E-2</c:v>
                </c:pt>
                <c:pt idx="966">
                  <c:v>-0.11657311205740095</c:v>
                </c:pt>
                <c:pt idx="967">
                  <c:v>2.1375385508125344E-2</c:v>
                </c:pt>
                <c:pt idx="968">
                  <c:v>-1.0656195626298464</c:v>
                </c:pt>
                <c:pt idx="969">
                  <c:v>-5.4104339021236125E-2</c:v>
                </c:pt>
                <c:pt idx="970">
                  <c:v>-0.98351519865225012</c:v>
                </c:pt>
                <c:pt idx="971">
                  <c:v>-0.22194014981528754</c:v>
                </c:pt>
                <c:pt idx="972">
                  <c:v>4.4498543782367044</c:v>
                </c:pt>
                <c:pt idx="973">
                  <c:v>0.23303636116690923</c:v>
                </c:pt>
                <c:pt idx="974">
                  <c:v>-1.1846370477253565</c:v>
                </c:pt>
                <c:pt idx="975">
                  <c:v>4.7641890656564545E-2</c:v>
                </c:pt>
                <c:pt idx="976">
                  <c:v>-1.0995094571759245</c:v>
                </c:pt>
                <c:pt idx="977">
                  <c:v>-2.6009148477502464E-2</c:v>
                </c:pt>
                <c:pt idx="978">
                  <c:v>-0.11657311205693088</c:v>
                </c:pt>
                <c:pt idx="979">
                  <c:v>2.1375385514910972E-2</c:v>
                </c:pt>
                <c:pt idx="980">
                  <c:v>-1.065619562626102</c:v>
                </c:pt>
                <c:pt idx="981">
                  <c:v>-5.410433904370815E-2</c:v>
                </c:pt>
                <c:pt idx="982">
                  <c:v>-0.98351519863089665</c:v>
                </c:pt>
                <c:pt idx="983">
                  <c:v>-0.22194014988105792</c:v>
                </c:pt>
                <c:pt idx="984">
                  <c:v>4.4498543782313513</c:v>
                </c:pt>
                <c:pt idx="985">
                  <c:v>0.23303636123872828</c:v>
                </c:pt>
                <c:pt idx="986">
                  <c:v>-1.1846370477566497</c:v>
                </c:pt>
                <c:pt idx="987">
                  <c:v>4.7641890663302711E-2</c:v>
                </c:pt>
                <c:pt idx="988">
                  <c:v>-1.0995094571768278</c:v>
                </c:pt>
                <c:pt idx="989">
                  <c:v>-2.6009148486087819E-2</c:v>
                </c:pt>
                <c:pt idx="990">
                  <c:v>-0.11657311205632159</c:v>
                </c:pt>
                <c:pt idx="991">
                  <c:v>2.1375385518454471E-2</c:v>
                </c:pt>
                <c:pt idx="992">
                  <c:v>-1.0656195626163261</c:v>
                </c:pt>
                <c:pt idx="993">
                  <c:v>-5.4104339053226536E-2</c:v>
                </c:pt>
                <c:pt idx="994">
                  <c:v>-0.98351519859798109</c:v>
                </c:pt>
                <c:pt idx="995">
                  <c:v>-0.22194014992837063</c:v>
                </c:pt>
                <c:pt idx="996">
                  <c:v>4.4498543782243463</c:v>
                </c:pt>
                <c:pt idx="997">
                  <c:v>0.23303636128830002</c:v>
                </c:pt>
                <c:pt idx="998">
                  <c:v>-1.1846370477759947</c:v>
                </c:pt>
                <c:pt idx="999">
                  <c:v>4.764189068193958E-2</c:v>
                </c:pt>
                <c:pt idx="1000">
                  <c:v>-1.099509457177944</c:v>
                </c:pt>
                <c:pt idx="1001">
                  <c:v>-2.6009148492840417E-2</c:v>
                </c:pt>
                <c:pt idx="1002">
                  <c:v>-0.11657311205560483</c:v>
                </c:pt>
                <c:pt idx="1003">
                  <c:v>2.137538552299334E-2</c:v>
                </c:pt>
                <c:pt idx="1004">
                  <c:v>-1.0656195626125822</c:v>
                </c:pt>
                <c:pt idx="1005">
                  <c:v>-5.4104339075698338E-2</c:v>
                </c:pt>
                <c:pt idx="1006">
                  <c:v>-0.9835151985766275</c:v>
                </c:pt>
                <c:pt idx="1007">
                  <c:v>-0.22194014999082456</c:v>
                </c:pt>
                <c:pt idx="1008">
                  <c:v>4.4498543782192401</c:v>
                </c:pt>
                <c:pt idx="1009">
                  <c:v>0.23303636136011913</c:v>
                </c:pt>
                <c:pt idx="1010">
                  <c:v>-1.1846370478072881</c:v>
                </c:pt>
                <c:pt idx="1011">
                  <c:v>4.7641890688677524E-2</c:v>
                </c:pt>
                <c:pt idx="1012">
                  <c:v>-1.0995094571829473</c:v>
                </c:pt>
                <c:pt idx="1013">
                  <c:v>-2.6009148498109536E-2</c:v>
                </c:pt>
                <c:pt idx="1014">
                  <c:v>-0.11657311205499465</c:v>
                </c:pt>
                <c:pt idx="1015">
                  <c:v>2.1375385528783875E-2</c:v>
                </c:pt>
                <c:pt idx="1016">
                  <c:v>-1.0656195626082652</c:v>
                </c:pt>
                <c:pt idx="1017">
                  <c:v>-5.4104339085216502E-2</c:v>
                </c:pt>
                <c:pt idx="1018">
                  <c:v>-0.98351519854371194</c:v>
                </c:pt>
                <c:pt idx="1019">
                  <c:v>-0.2219401500381375</c:v>
                </c:pt>
                <c:pt idx="1020">
                  <c:v>4.4498543782119881</c:v>
                </c:pt>
                <c:pt idx="1021">
                  <c:v>0.23303636141193795</c:v>
                </c:pt>
                <c:pt idx="1022">
                  <c:v>-1.1846370478266328</c:v>
                </c:pt>
                <c:pt idx="1023">
                  <c:v>4.7641890707314394E-2</c:v>
                </c:pt>
                <c:pt idx="1024">
                  <c:v>-1.0995094571840636</c:v>
                </c:pt>
                <c:pt idx="1025">
                  <c:v>-2.6009148508178481E-2</c:v>
                </c:pt>
                <c:pt idx="1026">
                  <c:v>-0.11657311205452503</c:v>
                </c:pt>
                <c:pt idx="1027">
                  <c:v>2.1375385533322577E-2</c:v>
                </c:pt>
                <c:pt idx="1028">
                  <c:v>-1.0656195625990619</c:v>
                </c:pt>
                <c:pt idx="1029">
                  <c:v>-5.410433909662804E-2</c:v>
                </c:pt>
                <c:pt idx="1030">
                  <c:v>-0.98351519852235803</c:v>
                </c:pt>
                <c:pt idx="1031">
                  <c:v>-0.22194015010059154</c:v>
                </c:pt>
                <c:pt idx="1032">
                  <c:v>4.4498543782068829</c:v>
                </c:pt>
                <c:pt idx="1033">
                  <c:v>0.23303636148150997</c:v>
                </c:pt>
                <c:pt idx="1034">
                  <c:v>-1.1846370478524668</c:v>
                </c:pt>
                <c:pt idx="1035">
                  <c:v>4.7641890714052115E-2</c:v>
                </c:pt>
                <c:pt idx="1036">
                  <c:v>-1.0995094571890669</c:v>
                </c:pt>
                <c:pt idx="1037">
                  <c:v>-2.60091485134476E-2</c:v>
                </c:pt>
                <c:pt idx="1038">
                  <c:v>-0.11657311205366905</c:v>
                </c:pt>
                <c:pt idx="1039">
                  <c:v>2.1375385536866076E-2</c:v>
                </c:pt>
                <c:pt idx="1040">
                  <c:v>-1.0656195625947453</c:v>
                </c:pt>
                <c:pt idx="1041">
                  <c:v>-5.410433911720669E-2</c:v>
                </c:pt>
                <c:pt idx="1042">
                  <c:v>-0.98351519849354263</c:v>
                </c:pt>
                <c:pt idx="1043">
                  <c:v>-0.22194015014790425</c:v>
                </c:pt>
                <c:pt idx="1044">
                  <c:v>4.4498543781996309</c:v>
                </c:pt>
                <c:pt idx="1045">
                  <c:v>0.2330363615333288</c:v>
                </c:pt>
                <c:pt idx="1046">
                  <c:v>-1.184637047877271</c:v>
                </c:pt>
                <c:pt idx="1047">
                  <c:v>4.7641890721628943E-2</c:v>
                </c:pt>
                <c:pt idx="1048">
                  <c:v>-1.0995094571901833</c:v>
                </c:pt>
                <c:pt idx="1049">
                  <c:v>-2.6009148523516545E-2</c:v>
                </c:pt>
                <c:pt idx="1050">
                  <c:v>-0.11657311205319898</c:v>
                </c:pt>
                <c:pt idx="1051">
                  <c:v>2.1375385543652037E-2</c:v>
                </c:pt>
                <c:pt idx="1052">
                  <c:v>-1.0656195625910014</c:v>
                </c:pt>
                <c:pt idx="1053">
                  <c:v>-5.4104339128618451E-2</c:v>
                </c:pt>
                <c:pt idx="1054">
                  <c:v>-0.98351519846808921</c:v>
                </c:pt>
                <c:pt idx="1055">
                  <c:v>-0.22194015021367453</c:v>
                </c:pt>
                <c:pt idx="1056">
                  <c:v>4.4498543781945248</c:v>
                </c:pt>
                <c:pt idx="1057">
                  <c:v>0.23303636160290092</c:v>
                </c:pt>
                <c:pt idx="1058">
                  <c:v>-1.184637047903105</c:v>
                </c:pt>
                <c:pt idx="1059">
                  <c:v>4.7641890739427151E-2</c:v>
                </c:pt>
                <c:pt idx="1060">
                  <c:v>-1.0995094571910864</c:v>
                </c:pt>
                <c:pt idx="1061">
                  <c:v>-2.6009148528785664E-2</c:v>
                </c:pt>
                <c:pt idx="1062">
                  <c:v>-0.11657311205234255</c:v>
                </c:pt>
                <c:pt idx="1063">
                  <c:v>2.1375385547195536E-2</c:v>
                </c:pt>
                <c:pt idx="1064">
                  <c:v>-1.0656195625812255</c:v>
                </c:pt>
                <c:pt idx="1065">
                  <c:v>-5.4104339138136615E-2</c:v>
                </c:pt>
                <c:pt idx="1066">
                  <c:v>-0.9835151984392736</c:v>
                </c:pt>
                <c:pt idx="1067">
                  <c:v>-0.22194015025767122</c:v>
                </c:pt>
                <c:pt idx="1068">
                  <c:v>4.4498543781875197</c:v>
                </c:pt>
                <c:pt idx="1069">
                  <c:v>0.23303636165471969</c:v>
                </c:pt>
                <c:pt idx="1070">
                  <c:v>-1.1846370479343982</c:v>
                </c:pt>
                <c:pt idx="1071">
                  <c:v>4.7641890747003979E-2</c:v>
                </c:pt>
                <c:pt idx="1072">
                  <c:v>-1.0995094571963029</c:v>
                </c:pt>
                <c:pt idx="1073">
                  <c:v>-2.6009148535538151E-2</c:v>
                </c:pt>
                <c:pt idx="1074">
                  <c:v>-0.11657311205187226</c:v>
                </c:pt>
                <c:pt idx="1075">
                  <c:v>2.1375385553981219E-2</c:v>
                </c:pt>
                <c:pt idx="1076">
                  <c:v>-1.0656195625774814</c:v>
                </c:pt>
                <c:pt idx="1077">
                  <c:v>-5.4104339160608639E-2</c:v>
                </c:pt>
                <c:pt idx="1078">
                  <c:v>-0.98351519841792012</c:v>
                </c:pt>
                <c:pt idx="1079">
                  <c:v>-0.22194015032344139</c:v>
                </c:pt>
                <c:pt idx="1080">
                  <c:v>4.4498543781821667</c:v>
                </c:pt>
                <c:pt idx="1081">
                  <c:v>0.2330363617265388</c:v>
                </c:pt>
                <c:pt idx="1082">
                  <c:v>-1.1846370479537431</c:v>
                </c:pt>
                <c:pt idx="1083">
                  <c:v>4.76418907537417E-2</c:v>
                </c:pt>
                <c:pt idx="1084">
                  <c:v>-1.0995094571972062</c:v>
                </c:pt>
                <c:pt idx="1085">
                  <c:v>-2.6009148544123728E-2</c:v>
                </c:pt>
                <c:pt idx="1086">
                  <c:v>-0.11657311205126253</c:v>
                </c:pt>
                <c:pt idx="1087">
                  <c:v>2.1375385557524662E-2</c:v>
                </c:pt>
                <c:pt idx="1088">
                  <c:v>-1.0656195625677054</c:v>
                </c:pt>
                <c:pt idx="1089">
                  <c:v>-5.4104339170126803E-2</c:v>
                </c:pt>
                <c:pt idx="1090">
                  <c:v>-0.98351519838500423</c:v>
                </c:pt>
                <c:pt idx="1091">
                  <c:v>-0.22194015037075421</c:v>
                </c:pt>
                <c:pt idx="1092">
                  <c:v>4.4498543781751625</c:v>
                </c:pt>
                <c:pt idx="1093">
                  <c:v>0.23303636177611042</c:v>
                </c:pt>
                <c:pt idx="1094">
                  <c:v>-1.1846370479795771</c:v>
                </c:pt>
                <c:pt idx="1095">
                  <c:v>4.764189077237857E-2</c:v>
                </c:pt>
                <c:pt idx="1096">
                  <c:v>-1.0995094571983224</c:v>
                </c:pt>
                <c:pt idx="1097">
                  <c:v>-2.6009148550876326E-2</c:v>
                </c:pt>
                <c:pt idx="1098">
                  <c:v>-0.11657311205054643</c:v>
                </c:pt>
                <c:pt idx="1099">
                  <c:v>2.1375385562063309E-2</c:v>
                </c:pt>
                <c:pt idx="1100">
                  <c:v>-1.0656195625639615</c:v>
                </c:pt>
                <c:pt idx="1101">
                  <c:v>-5.4104339192598827E-2</c:v>
                </c:pt>
                <c:pt idx="1102">
                  <c:v>-0.98351519836365098</c:v>
                </c:pt>
                <c:pt idx="1103">
                  <c:v>-0.22194015043320825</c:v>
                </c:pt>
                <c:pt idx="1104">
                  <c:v>4.4498543781700555</c:v>
                </c:pt>
                <c:pt idx="1105">
                  <c:v>0.23303636184792953</c:v>
                </c:pt>
                <c:pt idx="1106">
                  <c:v>-1.1846370480043815</c:v>
                </c:pt>
                <c:pt idx="1107">
                  <c:v>4.7641890779116514E-2</c:v>
                </c:pt>
                <c:pt idx="1108">
                  <c:v>-1.0995094572033257</c:v>
                </c:pt>
                <c:pt idx="1109">
                  <c:v>-2.6009148556145112E-2</c:v>
                </c:pt>
                <c:pt idx="1110">
                  <c:v>-0.1165731120499367</c:v>
                </c:pt>
                <c:pt idx="1111">
                  <c:v>2.13753855678539E-2</c:v>
                </c:pt>
                <c:pt idx="1112">
                  <c:v>-1.0656195625596445</c:v>
                </c:pt>
                <c:pt idx="1113">
                  <c:v>-5.4104339202117213E-2</c:v>
                </c:pt>
                <c:pt idx="1114">
                  <c:v>-0.98351519833073542</c:v>
                </c:pt>
                <c:pt idx="1115">
                  <c:v>-0.22194015048052074</c:v>
                </c:pt>
                <c:pt idx="1116">
                  <c:v>4.4498543781628053</c:v>
                </c:pt>
                <c:pt idx="1117">
                  <c:v>0.23303636189974841</c:v>
                </c:pt>
                <c:pt idx="1118">
                  <c:v>-1.1846370480302153</c:v>
                </c:pt>
                <c:pt idx="1119">
                  <c:v>4.7641890797753383E-2</c:v>
                </c:pt>
                <c:pt idx="1120">
                  <c:v>-1.0995094572044419</c:v>
                </c:pt>
                <c:pt idx="1121">
                  <c:v>-2.600914856621428E-2</c:v>
                </c:pt>
                <c:pt idx="1122">
                  <c:v>-0.11657311204946663</c:v>
                </c:pt>
                <c:pt idx="1123">
                  <c:v>2.1375385572392769E-2</c:v>
                </c:pt>
                <c:pt idx="1124">
                  <c:v>-1.0656195625504412</c:v>
                </c:pt>
                <c:pt idx="1125">
                  <c:v>-5.4104339213528307E-2</c:v>
                </c:pt>
                <c:pt idx="1126">
                  <c:v>-0.98351519830938172</c:v>
                </c:pt>
                <c:pt idx="1127">
                  <c:v>-0.22194015054297489</c:v>
                </c:pt>
                <c:pt idx="1128">
                  <c:v>4.4498543781576982</c:v>
                </c:pt>
                <c:pt idx="1129">
                  <c:v>0.23303636196932043</c:v>
                </c:pt>
                <c:pt idx="1130">
                  <c:v>-1.1846370480495603</c:v>
                </c:pt>
                <c:pt idx="1131">
                  <c:v>4.7641890804491327E-2</c:v>
                </c:pt>
                <c:pt idx="1132">
                  <c:v>-1.0995094572094453</c:v>
                </c:pt>
                <c:pt idx="1133">
                  <c:v>-2.6009148571483398E-2</c:v>
                </c:pt>
                <c:pt idx="1134">
                  <c:v>-0.11657311204861043</c:v>
                </c:pt>
                <c:pt idx="1135">
                  <c:v>2.1375385575936323E-2</c:v>
                </c:pt>
                <c:pt idx="1136">
                  <c:v>-1.0656195625461247</c:v>
                </c:pt>
                <c:pt idx="1137">
                  <c:v>-5.4104339234107179E-2</c:v>
                </c:pt>
                <c:pt idx="1138">
                  <c:v>-0.98351519828056633</c:v>
                </c:pt>
                <c:pt idx="1139">
                  <c:v>-0.22194015059028782</c:v>
                </c:pt>
                <c:pt idx="1140">
                  <c:v>4.4498543781504472</c:v>
                </c:pt>
                <c:pt idx="1141">
                  <c:v>0.23303636202113903</c:v>
                </c:pt>
                <c:pt idx="1142">
                  <c:v>-1.1846370480808537</c:v>
                </c:pt>
                <c:pt idx="1143">
                  <c:v>4.7641890812067933E-2</c:v>
                </c:pt>
                <c:pt idx="1144">
                  <c:v>-1.0995094572105615</c:v>
                </c:pt>
                <c:pt idx="1145">
                  <c:v>-2.6009148581552233E-2</c:v>
                </c:pt>
                <c:pt idx="1146">
                  <c:v>-0.11657311204814058</c:v>
                </c:pt>
                <c:pt idx="1147">
                  <c:v>2.1375385582722006E-2</c:v>
                </c:pt>
                <c:pt idx="1148">
                  <c:v>-1.0656195625423805</c:v>
                </c:pt>
                <c:pt idx="1149">
                  <c:v>-5.410433924551894E-2</c:v>
                </c:pt>
                <c:pt idx="1150">
                  <c:v>-0.98351519825511258</c:v>
                </c:pt>
                <c:pt idx="1151">
                  <c:v>-0.22194015065605832</c:v>
                </c:pt>
                <c:pt idx="1152">
                  <c:v>4.449854378145341</c:v>
                </c:pt>
                <c:pt idx="1153">
                  <c:v>0.23303636209071116</c:v>
                </c:pt>
                <c:pt idx="1154">
                  <c:v>-1.1846370481001984</c:v>
                </c:pt>
                <c:pt idx="1155">
                  <c:v>4.764189082986614E-2</c:v>
                </c:pt>
                <c:pt idx="1156">
                  <c:v>-1.0995094572114648</c:v>
                </c:pt>
                <c:pt idx="1157">
                  <c:v>-2.6009148586821351E-2</c:v>
                </c:pt>
                <c:pt idx="1158">
                  <c:v>-0.11657311204728438</c:v>
                </c:pt>
                <c:pt idx="1159">
                  <c:v>2.1375385586265561E-2</c:v>
                </c:pt>
                <c:pt idx="1160">
                  <c:v>-1.0656195625326044</c:v>
                </c:pt>
                <c:pt idx="1161">
                  <c:v>-5.4104339255037326E-2</c:v>
                </c:pt>
                <c:pt idx="1162">
                  <c:v>-0.98351519822629707</c:v>
                </c:pt>
                <c:pt idx="1163">
                  <c:v>-0.22194015070005457</c:v>
                </c:pt>
                <c:pt idx="1164">
                  <c:v>4.4498543781383351</c:v>
                </c:pt>
                <c:pt idx="1165">
                  <c:v>0.23303636214252998</c:v>
                </c:pt>
                <c:pt idx="1166">
                  <c:v>-1.1846370481314916</c:v>
                </c:pt>
                <c:pt idx="1167">
                  <c:v>4.7641890837442968E-2</c:v>
                </c:pt>
                <c:pt idx="1168">
                  <c:v>-1.099509457216681</c:v>
                </c:pt>
                <c:pt idx="1169">
                  <c:v>-2.6009148593573839E-2</c:v>
                </c:pt>
                <c:pt idx="1170">
                  <c:v>-0.11657311204681431</c:v>
                </c:pt>
                <c:pt idx="1171">
                  <c:v>2.1375385593051355E-2</c:v>
                </c:pt>
                <c:pt idx="1172">
                  <c:v>-1.0656195625288605</c:v>
                </c:pt>
                <c:pt idx="1173">
                  <c:v>-5.4104339277508906E-2</c:v>
                </c:pt>
                <c:pt idx="1174">
                  <c:v>-0.98351519820494349</c:v>
                </c:pt>
                <c:pt idx="1175">
                  <c:v>-0.22194015076582463</c:v>
                </c:pt>
                <c:pt idx="1176">
                  <c:v>4.4498543781329829</c:v>
                </c:pt>
                <c:pt idx="1177">
                  <c:v>0.23303636221434909</c:v>
                </c:pt>
                <c:pt idx="1178">
                  <c:v>-1.1846370481508366</c:v>
                </c:pt>
                <c:pt idx="1179">
                  <c:v>4.764189085608006E-2</c:v>
                </c:pt>
                <c:pt idx="1180">
                  <c:v>-1.0995094572175841</c:v>
                </c:pt>
                <c:pt idx="1181">
                  <c:v>-2.6009148602159304E-2</c:v>
                </c:pt>
                <c:pt idx="1182">
                  <c:v>-0.11657311204620435</c:v>
                </c:pt>
                <c:pt idx="1183">
                  <c:v>2.137538559659502E-2</c:v>
                </c:pt>
                <c:pt idx="1184">
                  <c:v>-1.0656195625190845</c:v>
                </c:pt>
                <c:pt idx="1185">
                  <c:v>-5.4104339287027292E-2</c:v>
                </c:pt>
                <c:pt idx="1186">
                  <c:v>-0.98351519817202804</c:v>
                </c:pt>
                <c:pt idx="1187">
                  <c:v>-0.22194015081313745</c:v>
                </c:pt>
                <c:pt idx="1188">
                  <c:v>4.4498543781259787</c:v>
                </c:pt>
                <c:pt idx="1189">
                  <c:v>0.23303636226392083</c:v>
                </c:pt>
                <c:pt idx="1190">
                  <c:v>-1.1846370481766706</c:v>
                </c:pt>
                <c:pt idx="1191">
                  <c:v>4.7641890862817782E-2</c:v>
                </c:pt>
                <c:pt idx="1192">
                  <c:v>-1.0995094572187005</c:v>
                </c:pt>
                <c:pt idx="1193">
                  <c:v>-2.6009148608912125E-2</c:v>
                </c:pt>
                <c:pt idx="1194">
                  <c:v>-0.11657311204548781</c:v>
                </c:pt>
                <c:pt idx="1195">
                  <c:v>2.1375385601133612E-2</c:v>
                </c:pt>
                <c:pt idx="1196">
                  <c:v>-1.0656195625153404</c:v>
                </c:pt>
                <c:pt idx="1197">
                  <c:v>-5.4104339309499316E-2</c:v>
                </c:pt>
                <c:pt idx="1198">
                  <c:v>-0.98351519815067445</c:v>
                </c:pt>
                <c:pt idx="1199">
                  <c:v>-0.22194015087559171</c:v>
                </c:pt>
                <c:pt idx="1200">
                  <c:v>4.4498543781208717</c:v>
                </c:pt>
                <c:pt idx="1201">
                  <c:v>0.23303636233573982</c:v>
                </c:pt>
                <c:pt idx="1202">
                  <c:v>-1.1846370482014748</c:v>
                </c:pt>
                <c:pt idx="1203">
                  <c:v>4.7641890870394388E-2</c:v>
                </c:pt>
                <c:pt idx="1204">
                  <c:v>-1.0995094572237039</c:v>
                </c:pt>
                <c:pt idx="1205">
                  <c:v>-2.6009148614181132E-2</c:v>
                </c:pt>
                <c:pt idx="1206">
                  <c:v>-0.11657311204487808</c:v>
                </c:pt>
                <c:pt idx="1207">
                  <c:v>2.1375385606924369E-2</c:v>
                </c:pt>
                <c:pt idx="1208">
                  <c:v>-1.0656195625110239</c:v>
                </c:pt>
                <c:pt idx="1209">
                  <c:v>-5.410433931901748E-2</c:v>
                </c:pt>
                <c:pt idx="1210">
                  <c:v>-0.98351519811775878</c:v>
                </c:pt>
                <c:pt idx="1211">
                  <c:v>-0.22194015092290442</c:v>
                </c:pt>
                <c:pt idx="1212">
                  <c:v>4.4498543781136206</c:v>
                </c:pt>
                <c:pt idx="1213">
                  <c:v>0.23303636238755876</c:v>
                </c:pt>
                <c:pt idx="1214">
                  <c:v>-1.1846370482273088</c:v>
                </c:pt>
                <c:pt idx="1215">
                  <c:v>4.7641890888192817E-2</c:v>
                </c:pt>
                <c:pt idx="1216">
                  <c:v>-1.0995094572248203</c:v>
                </c:pt>
                <c:pt idx="1217">
                  <c:v>-2.6009148624250078E-2</c:v>
                </c:pt>
                <c:pt idx="1218">
                  <c:v>-0.11657311204440823</c:v>
                </c:pt>
                <c:pt idx="1219">
                  <c:v>2.137538561146296E-2</c:v>
                </c:pt>
                <c:pt idx="1220">
                  <c:v>-1.0656195625018205</c:v>
                </c:pt>
                <c:pt idx="1221">
                  <c:v>-5.4104339330429019E-2</c:v>
                </c:pt>
                <c:pt idx="1222">
                  <c:v>-0.98351519809640542</c:v>
                </c:pt>
                <c:pt idx="1223">
                  <c:v>-0.22194015098535846</c:v>
                </c:pt>
                <c:pt idx="1224">
                  <c:v>4.4498543781085145</c:v>
                </c:pt>
                <c:pt idx="1225">
                  <c:v>0.23303636245713083</c:v>
                </c:pt>
                <c:pt idx="1226">
                  <c:v>-1.1846370482466537</c:v>
                </c:pt>
                <c:pt idx="1227">
                  <c:v>4.7641890895769423E-2</c:v>
                </c:pt>
                <c:pt idx="1228">
                  <c:v>-1.0995094572298236</c:v>
                </c:pt>
                <c:pt idx="1229">
                  <c:v>-2.6009148629519085E-2</c:v>
                </c:pt>
                <c:pt idx="1230">
                  <c:v>-0.11657311204355203</c:v>
                </c:pt>
                <c:pt idx="1231">
                  <c:v>2.1375385615006515E-2</c:v>
                </c:pt>
                <c:pt idx="1232">
                  <c:v>-1.0656195624975038</c:v>
                </c:pt>
                <c:pt idx="1233">
                  <c:v>-5.4104339351007891E-2</c:v>
                </c:pt>
                <c:pt idx="1234">
                  <c:v>-0.9835151980675898</c:v>
                </c:pt>
                <c:pt idx="1235">
                  <c:v>-0.22194015103267128</c:v>
                </c:pt>
                <c:pt idx="1236">
                  <c:v>4.4498543781012625</c:v>
                </c:pt>
                <c:pt idx="1237">
                  <c:v>0.23303636250894949</c:v>
                </c:pt>
                <c:pt idx="1238">
                  <c:v>-1.1846370482779469</c:v>
                </c:pt>
                <c:pt idx="1239">
                  <c:v>4.7641890902507145E-2</c:v>
                </c:pt>
                <c:pt idx="1240">
                  <c:v>-1.0995094572309398</c:v>
                </c:pt>
                <c:pt idx="1241">
                  <c:v>-2.6009148639588031E-2</c:v>
                </c:pt>
                <c:pt idx="1242">
                  <c:v>-0.11657311204308196</c:v>
                </c:pt>
                <c:pt idx="1243">
                  <c:v>2.1375385621792364E-2</c:v>
                </c:pt>
                <c:pt idx="1244">
                  <c:v>-1.0656195624937597</c:v>
                </c:pt>
                <c:pt idx="1245">
                  <c:v>-5.4104339362419429E-2</c:v>
                </c:pt>
                <c:pt idx="1246">
                  <c:v>-0.98351519804213605</c:v>
                </c:pt>
                <c:pt idx="1247">
                  <c:v>-0.22194015109844145</c:v>
                </c:pt>
                <c:pt idx="1248">
                  <c:v>4.4498543780961572</c:v>
                </c:pt>
                <c:pt idx="1249">
                  <c:v>0.23303636257852167</c:v>
                </c:pt>
                <c:pt idx="1250">
                  <c:v>-1.1846370482972919</c:v>
                </c:pt>
                <c:pt idx="1251">
                  <c:v>4.7641890921144237E-2</c:v>
                </c:pt>
                <c:pt idx="1252">
                  <c:v>-1.0995094572318429</c:v>
                </c:pt>
                <c:pt idx="1253">
                  <c:v>-2.600914864485715E-2</c:v>
                </c:pt>
                <c:pt idx="1254">
                  <c:v>-0.11657311204222576</c:v>
                </c:pt>
                <c:pt idx="1255">
                  <c:v>2.1375385625335752E-2</c:v>
                </c:pt>
                <c:pt idx="1256">
                  <c:v>-1.0656195624839835</c:v>
                </c:pt>
                <c:pt idx="1257">
                  <c:v>-5.4104339371937593E-2</c:v>
                </c:pt>
                <c:pt idx="1258">
                  <c:v>-0.98351519801332077</c:v>
                </c:pt>
                <c:pt idx="1259">
                  <c:v>-0.22194015114243815</c:v>
                </c:pt>
                <c:pt idx="1260">
                  <c:v>4.4498543780891522</c:v>
                </c:pt>
                <c:pt idx="1261">
                  <c:v>0.23303636263034028</c:v>
                </c:pt>
                <c:pt idx="1262">
                  <c:v>-1.1846370483285851</c:v>
                </c:pt>
                <c:pt idx="1263">
                  <c:v>4.764189092788218E-2</c:v>
                </c:pt>
                <c:pt idx="1264">
                  <c:v>-1.0995094572370596</c:v>
                </c:pt>
                <c:pt idx="1265">
                  <c:v>-2.6009148651609859E-2</c:v>
                </c:pt>
                <c:pt idx="1266">
                  <c:v>-0.11657311204175591</c:v>
                </c:pt>
                <c:pt idx="1267">
                  <c:v>2.1375385632121491E-2</c:v>
                </c:pt>
                <c:pt idx="1268">
                  <c:v>-1.0656195624802396</c:v>
                </c:pt>
                <c:pt idx="1269">
                  <c:v>-5.4104339394409395E-2</c:v>
                </c:pt>
                <c:pt idx="1270">
                  <c:v>-0.98351519799196718</c:v>
                </c:pt>
                <c:pt idx="1271">
                  <c:v>-0.2219401512082082</c:v>
                </c:pt>
                <c:pt idx="1272">
                  <c:v>4.4498543780837991</c:v>
                </c:pt>
                <c:pt idx="1273">
                  <c:v>0.23303636270215949</c:v>
                </c:pt>
                <c:pt idx="1274">
                  <c:v>-1.18463704834793</c:v>
                </c:pt>
                <c:pt idx="1275">
                  <c:v>4.7641890946519272E-2</c:v>
                </c:pt>
                <c:pt idx="1276">
                  <c:v>-1.0995094572379627</c:v>
                </c:pt>
                <c:pt idx="1277">
                  <c:v>-2.6009148660194992E-2</c:v>
                </c:pt>
                <c:pt idx="1278">
                  <c:v>-0.11657311204114573</c:v>
                </c:pt>
                <c:pt idx="1279">
                  <c:v>2.1375385635665101E-2</c:v>
                </c:pt>
                <c:pt idx="1280">
                  <c:v>-1.0656195624704634</c:v>
                </c:pt>
                <c:pt idx="1281">
                  <c:v>-5.4104339403928003E-2</c:v>
                </c:pt>
                <c:pt idx="1282">
                  <c:v>-0.9835151979590514</c:v>
                </c:pt>
                <c:pt idx="1283">
                  <c:v>-0.22194015125552102</c:v>
                </c:pt>
                <c:pt idx="1284">
                  <c:v>4.4498543780767941</c:v>
                </c:pt>
                <c:pt idx="1285">
                  <c:v>0.23303636275173123</c:v>
                </c:pt>
                <c:pt idx="1286">
                  <c:v>-1.184637048373764</c:v>
                </c:pt>
                <c:pt idx="1287">
                  <c:v>4.7641890953256771E-2</c:v>
                </c:pt>
                <c:pt idx="1288">
                  <c:v>-1.099509457242966</c:v>
                </c:pt>
                <c:pt idx="1289">
                  <c:v>-2.6009148666947701E-2</c:v>
                </c:pt>
                <c:pt idx="1290">
                  <c:v>-0.11657311204042919</c:v>
                </c:pt>
                <c:pt idx="1291">
                  <c:v>2.137538564020397E-2</c:v>
                </c:pt>
                <c:pt idx="1292">
                  <c:v>-1.0656195624667195</c:v>
                </c:pt>
                <c:pt idx="1293">
                  <c:v>-5.4104339426399806E-2</c:v>
                </c:pt>
                <c:pt idx="1294">
                  <c:v>-0.98351519793769782</c:v>
                </c:pt>
                <c:pt idx="1295">
                  <c:v>-0.22194015131797518</c:v>
                </c:pt>
                <c:pt idx="1296">
                  <c:v>4.4498543780716879</c:v>
                </c:pt>
                <c:pt idx="1297">
                  <c:v>0.23303636282355034</c:v>
                </c:pt>
                <c:pt idx="1298">
                  <c:v>-1.1846370483985682</c:v>
                </c:pt>
                <c:pt idx="1299">
                  <c:v>4.7641890960833599E-2</c:v>
                </c:pt>
                <c:pt idx="1300">
                  <c:v>-1.099509457244082</c:v>
                </c:pt>
                <c:pt idx="1301">
                  <c:v>-2.600914867221682E-2</c:v>
                </c:pt>
                <c:pt idx="1302">
                  <c:v>-0.1165731120398199</c:v>
                </c:pt>
                <c:pt idx="1303">
                  <c:v>2.1375385645994449E-2</c:v>
                </c:pt>
                <c:pt idx="1304">
                  <c:v>-1.0656195624624027</c:v>
                </c:pt>
                <c:pt idx="1305">
                  <c:v>-5.4104339435917748E-2</c:v>
                </c:pt>
                <c:pt idx="1306">
                  <c:v>-0.98351519790478226</c:v>
                </c:pt>
                <c:pt idx="1307">
                  <c:v>-0.22194015136528777</c:v>
                </c:pt>
                <c:pt idx="1308">
                  <c:v>4.4498543780644368</c:v>
                </c:pt>
                <c:pt idx="1309">
                  <c:v>0.23303636287536889</c:v>
                </c:pt>
                <c:pt idx="1310">
                  <c:v>-1.1846370484244024</c:v>
                </c:pt>
                <c:pt idx="1311">
                  <c:v>4.7641890978631807E-2</c:v>
                </c:pt>
                <c:pt idx="1312">
                  <c:v>-1.0995094572449853</c:v>
                </c:pt>
                <c:pt idx="1313">
                  <c:v>-2.6009148682285765E-2</c:v>
                </c:pt>
                <c:pt idx="1314">
                  <c:v>-0.11657311203935006</c:v>
                </c:pt>
                <c:pt idx="1315">
                  <c:v>2.1375385650533207E-2</c:v>
                </c:pt>
                <c:pt idx="1316">
                  <c:v>-1.0656195624531994</c:v>
                </c:pt>
                <c:pt idx="1317">
                  <c:v>-5.4104339447329508E-2</c:v>
                </c:pt>
                <c:pt idx="1318">
                  <c:v>-0.98351519788342867</c:v>
                </c:pt>
                <c:pt idx="1319">
                  <c:v>-0.22194015142774204</c:v>
                </c:pt>
                <c:pt idx="1320">
                  <c:v>4.4498543780593298</c:v>
                </c:pt>
                <c:pt idx="1321">
                  <c:v>0.23303636294494118</c:v>
                </c:pt>
                <c:pt idx="1322">
                  <c:v>-1.1846370484437472</c:v>
                </c:pt>
                <c:pt idx="1323">
                  <c:v>4.7641890986208413E-2</c:v>
                </c:pt>
                <c:pt idx="1324">
                  <c:v>-1.099509457250202</c:v>
                </c:pt>
                <c:pt idx="1325">
                  <c:v>-2.6009148687554773E-2</c:v>
                </c:pt>
                <c:pt idx="1326">
                  <c:v>-0.11657311203849341</c:v>
                </c:pt>
                <c:pt idx="1327">
                  <c:v>2.1375385654076928E-2</c:v>
                </c:pt>
                <c:pt idx="1328">
                  <c:v>-1.0656195624488827</c:v>
                </c:pt>
                <c:pt idx="1329">
                  <c:v>-5.410433946790838E-2</c:v>
                </c:pt>
                <c:pt idx="1330">
                  <c:v>-0.98351519785461339</c:v>
                </c:pt>
                <c:pt idx="1331">
                  <c:v>-0.22194015147505464</c:v>
                </c:pt>
                <c:pt idx="1332">
                  <c:v>4.4498543780520787</c:v>
                </c:pt>
                <c:pt idx="1333">
                  <c:v>0.23303636299675984</c:v>
                </c:pt>
                <c:pt idx="1334">
                  <c:v>-1.1846370484750404</c:v>
                </c:pt>
                <c:pt idx="1335">
                  <c:v>4.7641890992946356E-2</c:v>
                </c:pt>
                <c:pt idx="1336">
                  <c:v>-1.099509457251105</c:v>
                </c:pt>
                <c:pt idx="1337">
                  <c:v>-2.6009148697623719E-2</c:v>
                </c:pt>
                <c:pt idx="1338">
                  <c:v>-0.11657311203802334</c:v>
                </c:pt>
                <c:pt idx="1339">
                  <c:v>2.13753856608625E-2</c:v>
                </c:pt>
                <c:pt idx="1340">
                  <c:v>-1.0656195624451386</c:v>
                </c:pt>
                <c:pt idx="1341">
                  <c:v>-5.4104339479319918E-2</c:v>
                </c:pt>
                <c:pt idx="1342">
                  <c:v>-0.98351519782915964</c:v>
                </c:pt>
                <c:pt idx="1343">
                  <c:v>-0.2219401515408248</c:v>
                </c:pt>
                <c:pt idx="1344">
                  <c:v>4.4498543780469726</c:v>
                </c:pt>
                <c:pt idx="1345">
                  <c:v>0.23303636306633191</c:v>
                </c:pt>
                <c:pt idx="1346">
                  <c:v>-1.1846370484943853</c:v>
                </c:pt>
                <c:pt idx="1347">
                  <c:v>4.7641891011583448E-2</c:v>
                </c:pt>
                <c:pt idx="1348">
                  <c:v>-1.0995094572522213</c:v>
                </c:pt>
                <c:pt idx="1349">
                  <c:v>-2.6009148702892837E-2</c:v>
                </c:pt>
                <c:pt idx="1350">
                  <c:v>-0.11657311203716714</c:v>
                </c:pt>
                <c:pt idx="1351">
                  <c:v>2.1375385664405944E-2</c:v>
                </c:pt>
                <c:pt idx="1352">
                  <c:v>-1.0656195624353626</c:v>
                </c:pt>
                <c:pt idx="1353">
                  <c:v>-5.4104339488838082E-2</c:v>
                </c:pt>
                <c:pt idx="1354">
                  <c:v>-0.98351519780034424</c:v>
                </c:pt>
                <c:pt idx="1355">
                  <c:v>-0.22194015158482139</c:v>
                </c:pt>
                <c:pt idx="1356">
                  <c:v>4.4498543780399675</c:v>
                </c:pt>
                <c:pt idx="1357">
                  <c:v>0.23303636311815057</c:v>
                </c:pt>
                <c:pt idx="1358">
                  <c:v>-1.1846370485256785</c:v>
                </c:pt>
                <c:pt idx="1359">
                  <c:v>4.7641891018321392E-2</c:v>
                </c:pt>
                <c:pt idx="1360">
                  <c:v>-1.0995094572572248</c:v>
                </c:pt>
                <c:pt idx="1361">
                  <c:v>-2.6009148709645546E-2</c:v>
                </c:pt>
                <c:pt idx="1362">
                  <c:v>-0.11657311203669729</c:v>
                </c:pt>
                <c:pt idx="1363">
                  <c:v>2.1375385671191627E-2</c:v>
                </c:pt>
                <c:pt idx="1364">
                  <c:v>-1.0656195624316185</c:v>
                </c:pt>
                <c:pt idx="1365">
                  <c:v>-5.4104339511309885E-2</c:v>
                </c:pt>
                <c:pt idx="1366">
                  <c:v>-0.98351519777899044</c:v>
                </c:pt>
                <c:pt idx="1367">
                  <c:v>-0.22194015165059178</c:v>
                </c:pt>
                <c:pt idx="1368">
                  <c:v>4.4498543780346154</c:v>
                </c:pt>
                <c:pt idx="1369">
                  <c:v>0.23303636318996973</c:v>
                </c:pt>
                <c:pt idx="1370">
                  <c:v>-1.1846370485450235</c:v>
                </c:pt>
                <c:pt idx="1371">
                  <c:v>4.7641891036958262E-2</c:v>
                </c:pt>
                <c:pt idx="1372">
                  <c:v>-1.0995094572583408</c:v>
                </c:pt>
                <c:pt idx="1373">
                  <c:v>-2.6009148719714381E-2</c:v>
                </c:pt>
                <c:pt idx="1374">
                  <c:v>-0.11657311203608756</c:v>
                </c:pt>
                <c:pt idx="1375">
                  <c:v>2.1375385674735403E-2</c:v>
                </c:pt>
                <c:pt idx="1376">
                  <c:v>-1.0656195624218427</c:v>
                </c:pt>
                <c:pt idx="1377">
                  <c:v>-5.4104339520828493E-2</c:v>
                </c:pt>
                <c:pt idx="1378">
                  <c:v>-0.9835151977460751</c:v>
                </c:pt>
                <c:pt idx="1379">
                  <c:v>-0.22194015169790449</c:v>
                </c:pt>
                <c:pt idx="1380">
                  <c:v>4.4498543780276094</c:v>
                </c:pt>
                <c:pt idx="1381">
                  <c:v>0.23303636323954152</c:v>
                </c:pt>
                <c:pt idx="1382">
                  <c:v>-1.1846370485708575</c:v>
                </c:pt>
                <c:pt idx="1383">
                  <c:v>4.7641891043695983E-2</c:v>
                </c:pt>
                <c:pt idx="1384">
                  <c:v>-1.0995094572633444</c:v>
                </c:pt>
                <c:pt idx="1385">
                  <c:v>-2.60091487249835E-2</c:v>
                </c:pt>
                <c:pt idx="1386">
                  <c:v>-0.11657311203537124</c:v>
                </c:pt>
                <c:pt idx="1387">
                  <c:v>2.1375385679274161E-2</c:v>
                </c:pt>
                <c:pt idx="1388">
                  <c:v>-1.0656195624180986</c:v>
                </c:pt>
                <c:pt idx="1389">
                  <c:v>-5.4104339543300073E-2</c:v>
                </c:pt>
                <c:pt idx="1390">
                  <c:v>-0.98351519772472162</c:v>
                </c:pt>
                <c:pt idx="1391">
                  <c:v>-0.22194015176035853</c:v>
                </c:pt>
                <c:pt idx="1392">
                  <c:v>4.4498543780225042</c:v>
                </c:pt>
                <c:pt idx="1393">
                  <c:v>0.23303636331136079</c:v>
                </c:pt>
                <c:pt idx="1394">
                  <c:v>-1.1846370485956617</c:v>
                </c:pt>
                <c:pt idx="1395">
                  <c:v>4.7641891051272589E-2</c:v>
                </c:pt>
                <c:pt idx="1396">
                  <c:v>-1.0995094572644606</c:v>
                </c:pt>
                <c:pt idx="1397">
                  <c:v>-2.6009148735052445E-2</c:v>
                </c:pt>
                <c:pt idx="1398">
                  <c:v>-0.11657311203476128</c:v>
                </c:pt>
                <c:pt idx="1399">
                  <c:v>2.1375385685064641E-2</c:v>
                </c:pt>
                <c:pt idx="1400">
                  <c:v>-1.0656195624137819</c:v>
                </c:pt>
                <c:pt idx="1401">
                  <c:v>-5.4104339552818459E-2</c:v>
                </c:pt>
                <c:pt idx="1402">
                  <c:v>-0.98351519769180595</c:v>
                </c:pt>
                <c:pt idx="1403">
                  <c:v>-0.22194015180767135</c:v>
                </c:pt>
                <c:pt idx="1404">
                  <c:v>4.4498543780152531</c:v>
                </c:pt>
                <c:pt idx="1405">
                  <c:v>0.2330363633631794</c:v>
                </c:pt>
                <c:pt idx="1406">
                  <c:v>-1.1846370486214957</c:v>
                </c:pt>
                <c:pt idx="1407">
                  <c:v>4.7641891069071018E-2</c:v>
                </c:pt>
                <c:pt idx="1408">
                  <c:v>-1.0995094572653636</c:v>
                </c:pt>
                <c:pt idx="1409">
                  <c:v>-2.6009148740321564E-2</c:v>
                </c:pt>
                <c:pt idx="1410">
                  <c:v>-0.11657311203429099</c:v>
                </c:pt>
                <c:pt idx="1411">
                  <c:v>2.1375385689603288E-2</c:v>
                </c:pt>
                <c:pt idx="1412">
                  <c:v>-1.0656195624045788</c:v>
                </c:pt>
                <c:pt idx="1413">
                  <c:v>-5.4104339564229997E-2</c:v>
                </c:pt>
                <c:pt idx="1414">
                  <c:v>-0.98351519767045215</c:v>
                </c:pt>
                <c:pt idx="1415">
                  <c:v>-0.22194015187012539</c:v>
                </c:pt>
                <c:pt idx="1416">
                  <c:v>4.4498543780101469</c:v>
                </c:pt>
                <c:pt idx="1417">
                  <c:v>0.23303636343275141</c:v>
                </c:pt>
                <c:pt idx="1418">
                  <c:v>-1.1846370486408406</c:v>
                </c:pt>
                <c:pt idx="1419">
                  <c:v>4.7641891076647624E-2</c:v>
                </c:pt>
                <c:pt idx="1420">
                  <c:v>-1.0995094572705799</c:v>
                </c:pt>
                <c:pt idx="1421">
                  <c:v>-2.6009148747074162E-2</c:v>
                </c:pt>
                <c:pt idx="1422">
                  <c:v>-0.11657311203343523</c:v>
                </c:pt>
                <c:pt idx="1423">
                  <c:v>2.1375385693146953E-2</c:v>
                </c:pt>
                <c:pt idx="1424">
                  <c:v>-1.0656195624002618</c:v>
                </c:pt>
                <c:pt idx="1425">
                  <c:v>-5.4104339584808647E-2</c:v>
                </c:pt>
                <c:pt idx="1426">
                  <c:v>-0.98351519764163686</c:v>
                </c:pt>
                <c:pt idx="1427">
                  <c:v>-0.22194015191743821</c:v>
                </c:pt>
                <c:pt idx="1428">
                  <c:v>4.449854378002895</c:v>
                </c:pt>
                <c:pt idx="1429">
                  <c:v>0.23303636348457024</c:v>
                </c:pt>
                <c:pt idx="1430">
                  <c:v>-1.1846370486721338</c:v>
                </c:pt>
                <c:pt idx="1431">
                  <c:v>4.7641891083385346E-2</c:v>
                </c:pt>
                <c:pt idx="1432">
                  <c:v>-1.0995094572714834</c:v>
                </c:pt>
                <c:pt idx="1433">
                  <c:v>-2.6009148755659628E-2</c:v>
                </c:pt>
                <c:pt idx="1434">
                  <c:v>-0.11657311203296561</c:v>
                </c:pt>
                <c:pt idx="1435">
                  <c:v>2.1375385699932858E-2</c:v>
                </c:pt>
                <c:pt idx="1436">
                  <c:v>-1.0656195623965179</c:v>
                </c:pt>
                <c:pt idx="1437">
                  <c:v>-5.4104339596220408E-2</c:v>
                </c:pt>
                <c:pt idx="1438">
                  <c:v>-0.98351519761618311</c:v>
                </c:pt>
                <c:pt idx="1439">
                  <c:v>-0.22194015198320838</c:v>
                </c:pt>
                <c:pt idx="1440">
                  <c:v>4.4498543779977888</c:v>
                </c:pt>
                <c:pt idx="1441">
                  <c:v>0.23303636355414237</c:v>
                </c:pt>
                <c:pt idx="1442">
                  <c:v>-1.1846370486914788</c:v>
                </c:pt>
                <c:pt idx="1443">
                  <c:v>4.7641891102022882E-2</c:v>
                </c:pt>
                <c:pt idx="1444">
                  <c:v>-1.0995094572725996</c:v>
                </c:pt>
                <c:pt idx="1445">
                  <c:v>-2.6009148762412226E-2</c:v>
                </c:pt>
                <c:pt idx="1446">
                  <c:v>-0.11657311203210896</c:v>
                </c:pt>
                <c:pt idx="1447">
                  <c:v>2.1375385703476302E-2</c:v>
                </c:pt>
                <c:pt idx="1448">
                  <c:v>-1.0656195623867419</c:v>
                </c:pt>
                <c:pt idx="1449">
                  <c:v>-5.4104339605738794E-2</c:v>
                </c:pt>
                <c:pt idx="1450">
                  <c:v>-0.98351519758736772</c:v>
                </c:pt>
                <c:pt idx="1451">
                  <c:v>-0.22194015202720485</c:v>
                </c:pt>
                <c:pt idx="1452">
                  <c:v>4.4498543779907838</c:v>
                </c:pt>
                <c:pt idx="1453">
                  <c:v>0.23303636360596131</c:v>
                </c:pt>
                <c:pt idx="1454">
                  <c:v>-1.184637048722772</c:v>
                </c:pt>
                <c:pt idx="1455">
                  <c:v>4.7641891108760381E-2</c:v>
                </c:pt>
                <c:pt idx="1456">
                  <c:v>-1.0995094572776032</c:v>
                </c:pt>
                <c:pt idx="1457">
                  <c:v>-2.6009148767681456E-2</c:v>
                </c:pt>
                <c:pt idx="1458">
                  <c:v>-0.11657311203163867</c:v>
                </c:pt>
                <c:pt idx="1459">
                  <c:v>2.1375385710261985E-2</c:v>
                </c:pt>
                <c:pt idx="1460">
                  <c:v>-1.0656195623829978</c:v>
                </c:pt>
                <c:pt idx="1461">
                  <c:v>-5.4104339628210596E-2</c:v>
                </c:pt>
                <c:pt idx="1462">
                  <c:v>-0.98351519756601413</c:v>
                </c:pt>
                <c:pt idx="1463">
                  <c:v>-0.22194015209297535</c:v>
                </c:pt>
                <c:pt idx="1464">
                  <c:v>4.4498543779854316</c:v>
                </c:pt>
                <c:pt idx="1465">
                  <c:v>0.2330363636777803</c:v>
                </c:pt>
                <c:pt idx="1466">
                  <c:v>-1.1846370487421169</c:v>
                </c:pt>
                <c:pt idx="1467">
                  <c:v>4.7641891127397251E-2</c:v>
                </c:pt>
                <c:pt idx="1468">
                  <c:v>-1.0995094572787192</c:v>
                </c:pt>
                <c:pt idx="1469">
                  <c:v>-2.600914877775018E-2</c:v>
                </c:pt>
                <c:pt idx="1470">
                  <c:v>-0.11657311203102894</c:v>
                </c:pt>
                <c:pt idx="1471">
                  <c:v>2.1375385713805539E-2</c:v>
                </c:pt>
                <c:pt idx="1472">
                  <c:v>-1.0656195623732219</c:v>
                </c:pt>
                <c:pt idx="1473">
                  <c:v>-5.410433963772876E-2</c:v>
                </c:pt>
                <c:pt idx="1474">
                  <c:v>-0.98351519753309857</c:v>
                </c:pt>
                <c:pt idx="1475">
                  <c:v>-0.22194015214028795</c:v>
                </c:pt>
                <c:pt idx="1476">
                  <c:v>4.4498543779784256</c:v>
                </c:pt>
                <c:pt idx="1477">
                  <c:v>0.23303636372735181</c:v>
                </c:pt>
                <c:pt idx="1478">
                  <c:v>-1.184637048767951</c:v>
                </c:pt>
                <c:pt idx="1479">
                  <c:v>4.7641891134135195E-2</c:v>
                </c:pt>
                <c:pt idx="1480">
                  <c:v>-1.0995094572837227</c:v>
                </c:pt>
                <c:pt idx="1481">
                  <c:v>-2.6009148783019187E-2</c:v>
                </c:pt>
                <c:pt idx="1482">
                  <c:v>-0.11657311203017251</c:v>
                </c:pt>
                <c:pt idx="1483">
                  <c:v>2.1375385718344131E-2</c:v>
                </c:pt>
                <c:pt idx="1484">
                  <c:v>-1.0656195623694777</c:v>
                </c:pt>
                <c:pt idx="1485">
                  <c:v>-5.4104339660200562E-2</c:v>
                </c:pt>
                <c:pt idx="1486">
                  <c:v>-0.9835151975117451</c:v>
                </c:pt>
                <c:pt idx="1487">
                  <c:v>-0.22194015220274188</c:v>
                </c:pt>
                <c:pt idx="1488">
                  <c:v>4.4498543779733195</c:v>
                </c:pt>
                <c:pt idx="1489">
                  <c:v>0.23303636379917103</c:v>
                </c:pt>
                <c:pt idx="1490">
                  <c:v>-1.1846370487927551</c:v>
                </c:pt>
                <c:pt idx="1491">
                  <c:v>4.7641891141712023E-2</c:v>
                </c:pt>
                <c:pt idx="1492">
                  <c:v>-1.099509457284839</c:v>
                </c:pt>
                <c:pt idx="1493">
                  <c:v>-2.6009148793088244E-2</c:v>
                </c:pt>
                <c:pt idx="1494">
                  <c:v>-0.11657311202970266</c:v>
                </c:pt>
                <c:pt idx="1495">
                  <c:v>2.1375385724134777E-2</c:v>
                </c:pt>
                <c:pt idx="1496">
                  <c:v>-1.065619562365161</c:v>
                </c:pt>
                <c:pt idx="1497">
                  <c:v>-5.4104339669718948E-2</c:v>
                </c:pt>
                <c:pt idx="1498">
                  <c:v>-0.98351519747882943</c:v>
                </c:pt>
                <c:pt idx="1499">
                  <c:v>-0.2219401522500547</c:v>
                </c:pt>
                <c:pt idx="1500">
                  <c:v>4.4498543779660684</c:v>
                </c:pt>
                <c:pt idx="1501">
                  <c:v>0.23303636385098975</c:v>
                </c:pt>
                <c:pt idx="1502">
                  <c:v>-1.1846370488185891</c:v>
                </c:pt>
                <c:pt idx="1503">
                  <c:v>4.764189115951023E-2</c:v>
                </c:pt>
                <c:pt idx="1504">
                  <c:v>-1.0995094572857422</c:v>
                </c:pt>
                <c:pt idx="1505">
                  <c:v>-2.6009148798357362E-2</c:v>
                </c:pt>
                <c:pt idx="1506">
                  <c:v>-0.11657311202884646</c:v>
                </c:pt>
                <c:pt idx="1507">
                  <c:v>2.1375385728673479E-2</c:v>
                </c:pt>
                <c:pt idx="1508">
                  <c:v>-1.0656195623559577</c:v>
                </c:pt>
                <c:pt idx="1509">
                  <c:v>-5.4104339681130709E-2</c:v>
                </c:pt>
                <c:pt idx="1510">
                  <c:v>-0.98351519745747573</c:v>
                </c:pt>
                <c:pt idx="1511">
                  <c:v>-0.22194015231250885</c:v>
                </c:pt>
                <c:pt idx="1512">
                  <c:v>4.4498543779609623</c:v>
                </c:pt>
                <c:pt idx="1513">
                  <c:v>0.23303636392056193</c:v>
                </c:pt>
                <c:pt idx="1514">
                  <c:v>-1.1846370488379341</c:v>
                </c:pt>
                <c:pt idx="1515">
                  <c:v>4.7641891167086614E-2</c:v>
                </c:pt>
                <c:pt idx="1516">
                  <c:v>-1.0995094572909585</c:v>
                </c:pt>
                <c:pt idx="1517">
                  <c:v>-2.6009148805110072E-2</c:v>
                </c:pt>
                <c:pt idx="1518">
                  <c:v>-0.11657311202837639</c:v>
                </c:pt>
                <c:pt idx="1519">
                  <c:v>2.1375385732217089E-2</c:v>
                </c:pt>
                <c:pt idx="1520">
                  <c:v>-1.0656195623516411</c:v>
                </c:pt>
                <c:pt idx="1521">
                  <c:v>-5.4104339701709359E-2</c:v>
                </c:pt>
                <c:pt idx="1522">
                  <c:v>-0.98351519742866045</c:v>
                </c:pt>
                <c:pt idx="1523">
                  <c:v>-0.22194015235982145</c:v>
                </c:pt>
                <c:pt idx="1524">
                  <c:v>4.4498543779537103</c:v>
                </c:pt>
                <c:pt idx="1525">
                  <c:v>0.23303636397238059</c:v>
                </c:pt>
                <c:pt idx="1526">
                  <c:v>-1.1846370488692273</c:v>
                </c:pt>
                <c:pt idx="1527">
                  <c:v>4.764189117382478E-2</c:v>
                </c:pt>
                <c:pt idx="1528">
                  <c:v>-1.0995094572918616</c:v>
                </c:pt>
                <c:pt idx="1529">
                  <c:v>-2.6009148813695315E-2</c:v>
                </c:pt>
                <c:pt idx="1530">
                  <c:v>-0.11657311202776643</c:v>
                </c:pt>
                <c:pt idx="1531">
                  <c:v>2.1375385739002772E-2</c:v>
                </c:pt>
                <c:pt idx="1532">
                  <c:v>-1.065619562347897</c:v>
                </c:pt>
                <c:pt idx="1533">
                  <c:v>-5.4104339713120675E-2</c:v>
                </c:pt>
                <c:pt idx="1534">
                  <c:v>-0.9835151974032067</c:v>
                </c:pt>
                <c:pt idx="1535">
                  <c:v>-0.22194015242559173</c:v>
                </c:pt>
                <c:pt idx="1536">
                  <c:v>4.4498543779486042</c:v>
                </c:pt>
                <c:pt idx="1537">
                  <c:v>0.23303636404195277</c:v>
                </c:pt>
                <c:pt idx="1538">
                  <c:v>-1.184637048888572</c:v>
                </c:pt>
                <c:pt idx="1539">
                  <c:v>4.7641891192461872E-2</c:v>
                </c:pt>
                <c:pt idx="1540">
                  <c:v>-1.099509457292978</c:v>
                </c:pt>
                <c:pt idx="1541">
                  <c:v>-2.6009148820447803E-2</c:v>
                </c:pt>
                <c:pt idx="1542">
                  <c:v>-0.11657311202705034</c:v>
                </c:pt>
                <c:pt idx="1543">
                  <c:v>2.1375385742546549E-2</c:v>
                </c:pt>
                <c:pt idx="1544">
                  <c:v>-1.0656195623381208</c:v>
                </c:pt>
                <c:pt idx="1545">
                  <c:v>-5.4104339722639061E-2</c:v>
                </c:pt>
                <c:pt idx="1546">
                  <c:v>-0.98351519737439108</c:v>
                </c:pt>
                <c:pt idx="1547">
                  <c:v>-0.22194015246958843</c:v>
                </c:pt>
                <c:pt idx="1548">
                  <c:v>4.4498543779415991</c:v>
                </c:pt>
                <c:pt idx="1549">
                  <c:v>0.2330363640937716</c:v>
                </c:pt>
                <c:pt idx="1550">
                  <c:v>-1.1846370489198654</c:v>
                </c:pt>
                <c:pt idx="1551">
                  <c:v>4.7641891199199593E-2</c:v>
                </c:pt>
                <c:pt idx="1552">
                  <c:v>-1.0995094572979813</c:v>
                </c:pt>
                <c:pt idx="1553">
                  <c:v>-2.6009148825716921E-2</c:v>
                </c:pt>
                <c:pt idx="1554">
                  <c:v>-0.11657311202644016</c:v>
                </c:pt>
                <c:pt idx="1555">
                  <c:v>2.1375385749332232E-2</c:v>
                </c:pt>
                <c:pt idx="1556">
                  <c:v>-1.0656195623343772</c:v>
                </c:pt>
                <c:pt idx="1557">
                  <c:v>-5.4104339745111085E-2</c:v>
                </c:pt>
                <c:pt idx="1558">
                  <c:v>-0.9835151973530375</c:v>
                </c:pt>
                <c:pt idx="1559">
                  <c:v>-0.2219401525353587</c:v>
                </c:pt>
                <c:pt idx="1560">
                  <c:v>4.4498543779362469</c:v>
                </c:pt>
                <c:pt idx="1561">
                  <c:v>0.23303636416559059</c:v>
                </c:pt>
                <c:pt idx="1562">
                  <c:v>-1.1846370489392104</c:v>
                </c:pt>
                <c:pt idx="1563">
                  <c:v>4.7641891217836463E-2</c:v>
                </c:pt>
                <c:pt idx="1564">
                  <c:v>-1.0995094572990975</c:v>
                </c:pt>
                <c:pt idx="1565">
                  <c:v>-2.6009148835786089E-2</c:v>
                </c:pt>
                <c:pt idx="1566">
                  <c:v>-0.11657311202597054</c:v>
                </c:pt>
                <c:pt idx="1567">
                  <c:v>2.1375385752875731E-2</c:v>
                </c:pt>
                <c:pt idx="1568">
                  <c:v>-1.065619562324601</c:v>
                </c:pt>
                <c:pt idx="1569">
                  <c:v>-5.4104339754629471E-2</c:v>
                </c:pt>
                <c:pt idx="1570">
                  <c:v>-0.98351519732012194</c:v>
                </c:pt>
                <c:pt idx="1571">
                  <c:v>-0.22194015258267141</c:v>
                </c:pt>
                <c:pt idx="1572">
                  <c:v>4.4498543779292419</c:v>
                </c:pt>
                <c:pt idx="1573">
                  <c:v>0.23303636421516227</c:v>
                </c:pt>
                <c:pt idx="1574">
                  <c:v>-1.1846370489650444</c:v>
                </c:pt>
                <c:pt idx="1575">
                  <c:v>4.7641891224574184E-2</c:v>
                </c:pt>
                <c:pt idx="1576">
                  <c:v>-1.0995094573041007</c:v>
                </c:pt>
                <c:pt idx="1577">
                  <c:v>-2.6009148841055207E-2</c:v>
                </c:pt>
                <c:pt idx="1578">
                  <c:v>-0.11657311202511433</c:v>
                </c:pt>
                <c:pt idx="1579">
                  <c:v>2.1375385757414489E-2</c:v>
                </c:pt>
                <c:pt idx="1580">
                  <c:v>-1.0656195623208569</c:v>
                </c:pt>
                <c:pt idx="1581">
                  <c:v>-5.4104339777101051E-2</c:v>
                </c:pt>
                <c:pt idx="1582">
                  <c:v>-0.98351519729876835</c:v>
                </c:pt>
                <c:pt idx="1583">
                  <c:v>-0.22194015264512557</c:v>
                </c:pt>
                <c:pt idx="1584">
                  <c:v>4.4498543779241357</c:v>
                </c:pt>
                <c:pt idx="1585">
                  <c:v>0.23303636428698143</c:v>
                </c:pt>
                <c:pt idx="1586">
                  <c:v>-1.1846370489898486</c:v>
                </c:pt>
                <c:pt idx="1587">
                  <c:v>4.7641891232151234E-2</c:v>
                </c:pt>
                <c:pt idx="1588">
                  <c:v>-1.0995094573052171</c:v>
                </c:pt>
                <c:pt idx="1589">
                  <c:v>-2.6009148851124042E-2</c:v>
                </c:pt>
                <c:pt idx="1590">
                  <c:v>-0.11657311202464404</c:v>
                </c:pt>
                <c:pt idx="1591">
                  <c:v>2.1375385764200172E-2</c:v>
                </c:pt>
                <c:pt idx="1592">
                  <c:v>-1.0656195623165403</c:v>
                </c:pt>
                <c:pt idx="1593">
                  <c:v>-5.4104339786619438E-2</c:v>
                </c:pt>
                <c:pt idx="1594">
                  <c:v>-0.9835151972658529</c:v>
                </c:pt>
                <c:pt idx="1595">
                  <c:v>-0.22194015269243816</c:v>
                </c:pt>
                <c:pt idx="1596">
                  <c:v>4.4498543779168847</c:v>
                </c:pt>
                <c:pt idx="1597">
                  <c:v>0.23303636433880032</c:v>
                </c:pt>
                <c:pt idx="1598">
                  <c:v>-1.1846370490156823</c:v>
                </c:pt>
                <c:pt idx="1599">
                  <c:v>4.764189124994922E-2</c:v>
                </c:pt>
                <c:pt idx="1600">
                  <c:v>-1.0995094573061206</c:v>
                </c:pt>
                <c:pt idx="1601">
                  <c:v>-2.600914885639305E-2</c:v>
                </c:pt>
                <c:pt idx="1602">
                  <c:v>-0.11657311202378784</c:v>
                </c:pt>
                <c:pt idx="1603">
                  <c:v>2.1375385767743782E-2</c:v>
                </c:pt>
                <c:pt idx="1604">
                  <c:v>-1.065619562307337</c:v>
                </c:pt>
                <c:pt idx="1605">
                  <c:v>-5.4104339798031198E-2</c:v>
                </c:pt>
                <c:pt idx="1606">
                  <c:v>-0.98351519724449921</c:v>
                </c:pt>
                <c:pt idx="1607">
                  <c:v>-0.22194015275489221</c:v>
                </c:pt>
                <c:pt idx="1608">
                  <c:v>4.4498543779117776</c:v>
                </c:pt>
                <c:pt idx="1609">
                  <c:v>0.23303636440837222</c:v>
                </c:pt>
                <c:pt idx="1610">
                  <c:v>-1.1846370490350275</c:v>
                </c:pt>
                <c:pt idx="1611">
                  <c:v>4.7641891257526048E-2</c:v>
                </c:pt>
                <c:pt idx="1612">
                  <c:v>-1.0995094573113369</c:v>
                </c:pt>
                <c:pt idx="1613">
                  <c:v>-2.6009148863145759E-2</c:v>
                </c:pt>
                <c:pt idx="1614">
                  <c:v>-0.11657311202331821</c:v>
                </c:pt>
                <c:pt idx="1615">
                  <c:v>2.137538577452941E-2</c:v>
                </c:pt>
                <c:pt idx="1616">
                  <c:v>-1.0656195623030202</c:v>
                </c:pt>
                <c:pt idx="1617">
                  <c:v>-5.4104339818609848E-2</c:v>
                </c:pt>
                <c:pt idx="1618">
                  <c:v>-0.98351519721568392</c:v>
                </c:pt>
                <c:pt idx="1619">
                  <c:v>-0.22194015280220514</c:v>
                </c:pt>
                <c:pt idx="1620">
                  <c:v>4.4498543779045274</c:v>
                </c:pt>
                <c:pt idx="1621">
                  <c:v>0.23303636446019094</c:v>
                </c:pt>
                <c:pt idx="1622">
                  <c:v>-1.1846370490663207</c:v>
                </c:pt>
                <c:pt idx="1623">
                  <c:v>4.7641891264263991E-2</c:v>
                </c:pt>
                <c:pt idx="1624">
                  <c:v>-1.0995094573122401</c:v>
                </c:pt>
                <c:pt idx="1625">
                  <c:v>-2.6009148871731114E-2</c:v>
                </c:pt>
                <c:pt idx="1626">
                  <c:v>-0.11657311202270826</c:v>
                </c:pt>
                <c:pt idx="1627">
                  <c:v>2.1375385778073019E-2</c:v>
                </c:pt>
                <c:pt idx="1628">
                  <c:v>-1.0656195622992761</c:v>
                </c:pt>
                <c:pt idx="1629">
                  <c:v>-5.4104339830021386E-2</c:v>
                </c:pt>
                <c:pt idx="1630">
                  <c:v>-0.98351519719023006</c:v>
                </c:pt>
                <c:pt idx="1631">
                  <c:v>-0.2219401528679753</c:v>
                </c:pt>
                <c:pt idx="1632">
                  <c:v>4.4498543778994204</c:v>
                </c:pt>
                <c:pt idx="1633">
                  <c:v>0.23303636452976306</c:v>
                </c:pt>
                <c:pt idx="1634">
                  <c:v>-1.1846370490856657</c:v>
                </c:pt>
                <c:pt idx="1635">
                  <c:v>4.7641891282900861E-2</c:v>
                </c:pt>
                <c:pt idx="1636">
                  <c:v>-1.0995094573133564</c:v>
                </c:pt>
                <c:pt idx="1637">
                  <c:v>-2.6009148878483823E-2</c:v>
                </c:pt>
                <c:pt idx="1638">
                  <c:v>-0.11657311202199172</c:v>
                </c:pt>
                <c:pt idx="1639">
                  <c:v>2.1375385782611833E-2</c:v>
                </c:pt>
                <c:pt idx="1640">
                  <c:v>-1.0656195622895002</c:v>
                </c:pt>
                <c:pt idx="1641">
                  <c:v>-5.410433983953955E-2</c:v>
                </c:pt>
                <c:pt idx="1642">
                  <c:v>-0.98351519716141467</c:v>
                </c:pt>
                <c:pt idx="1643">
                  <c:v>-0.22194015291197189</c:v>
                </c:pt>
                <c:pt idx="1644">
                  <c:v>4.4498543778924153</c:v>
                </c:pt>
                <c:pt idx="1645">
                  <c:v>0.23303636458158178</c:v>
                </c:pt>
                <c:pt idx="1646">
                  <c:v>-1.1846370491169589</c:v>
                </c:pt>
                <c:pt idx="1647">
                  <c:v>4.7641891289638583E-2</c:v>
                </c:pt>
                <c:pt idx="1648">
                  <c:v>-1.0995094573183597</c:v>
                </c:pt>
                <c:pt idx="1649">
                  <c:v>-2.6009148883752831E-2</c:v>
                </c:pt>
                <c:pt idx="1650">
                  <c:v>-0.11657311202138199</c:v>
                </c:pt>
                <c:pt idx="1651">
                  <c:v>2.1375385788402368E-2</c:v>
                </c:pt>
                <c:pt idx="1652">
                  <c:v>-1.0656195622857561</c:v>
                </c:pt>
                <c:pt idx="1653">
                  <c:v>-5.4104339862011575E-2</c:v>
                </c:pt>
                <c:pt idx="1654">
                  <c:v>-0.9835151971400613</c:v>
                </c:pt>
                <c:pt idx="1655">
                  <c:v>-0.22194015297774217</c:v>
                </c:pt>
                <c:pt idx="1656">
                  <c:v>4.4498543778870623</c:v>
                </c:pt>
                <c:pt idx="1657">
                  <c:v>0.23303636465340094</c:v>
                </c:pt>
                <c:pt idx="1658">
                  <c:v>-1.1846370491363039</c:v>
                </c:pt>
                <c:pt idx="1659">
                  <c:v>4.7641891308275675E-2</c:v>
                </c:pt>
                <c:pt idx="1660">
                  <c:v>-1.0995094573194759</c:v>
                </c:pt>
                <c:pt idx="1661">
                  <c:v>-2.6009148893821776E-2</c:v>
                </c:pt>
                <c:pt idx="1662">
                  <c:v>-0.11657311202091214</c:v>
                </c:pt>
                <c:pt idx="1663">
                  <c:v>2.1375385792941126E-2</c:v>
                </c:pt>
                <c:pt idx="1664">
                  <c:v>-1.0656195622759799</c:v>
                </c:pt>
                <c:pt idx="1665">
                  <c:v>-5.4104339871529739E-2</c:v>
                </c:pt>
                <c:pt idx="1666">
                  <c:v>-0.98351519710714541</c:v>
                </c:pt>
                <c:pt idx="1667">
                  <c:v>-0.22194015302505488</c:v>
                </c:pt>
                <c:pt idx="1668">
                  <c:v>4.4498543778800581</c:v>
                </c:pt>
                <c:pt idx="1669">
                  <c:v>0.23303636470297273</c:v>
                </c:pt>
                <c:pt idx="1670">
                  <c:v>-1.1846370491621379</c:v>
                </c:pt>
                <c:pt idx="1671">
                  <c:v>4.7641891315013618E-2</c:v>
                </c:pt>
                <c:pt idx="1672">
                  <c:v>-1.0995094573244792</c:v>
                </c:pt>
                <c:pt idx="1673">
                  <c:v>-2.6009148899090784E-2</c:v>
                </c:pt>
                <c:pt idx="1674">
                  <c:v>-0.11657311202005549</c:v>
                </c:pt>
                <c:pt idx="1675">
                  <c:v>2.1375385796484681E-2</c:v>
                </c:pt>
                <c:pt idx="1676">
                  <c:v>-1.065619562272236</c:v>
                </c:pt>
                <c:pt idx="1677">
                  <c:v>-5.4104339894001541E-2</c:v>
                </c:pt>
                <c:pt idx="1678">
                  <c:v>-0.98351519708579183</c:v>
                </c:pt>
                <c:pt idx="1679">
                  <c:v>-0.22194015308750892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compactAll!$G$21</c:f>
              <c:strCache>
                <c:ptCount val="1"/>
                <c:pt idx="0">
                  <c:v>combined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compactAll!$B$22:$B$1701</c:f>
              <c:numCache>
                <c:formatCode>General</c:formatCode>
                <c:ptCount val="1680"/>
                <c:pt idx="0">
                  <c:v>1880</c:v>
                </c:pt>
                <c:pt idx="1">
                  <c:v>1880.0833333333333</c:v>
                </c:pt>
                <c:pt idx="2">
                  <c:v>1880.1666666666665</c:v>
                </c:pt>
                <c:pt idx="3">
                  <c:v>1880.2499999999998</c:v>
                </c:pt>
                <c:pt idx="4">
                  <c:v>1880.333333333333</c:v>
                </c:pt>
                <c:pt idx="5">
                  <c:v>1880.4166666666663</c:v>
                </c:pt>
                <c:pt idx="6">
                  <c:v>1880.4999999999995</c:v>
                </c:pt>
                <c:pt idx="7">
                  <c:v>1880.5833333333328</c:v>
                </c:pt>
                <c:pt idx="8">
                  <c:v>1880.6666666666661</c:v>
                </c:pt>
                <c:pt idx="9">
                  <c:v>1880.7499999999993</c:v>
                </c:pt>
                <c:pt idx="10">
                  <c:v>1880.8333333333326</c:v>
                </c:pt>
                <c:pt idx="11">
                  <c:v>1880.9166666666658</c:v>
                </c:pt>
                <c:pt idx="12">
                  <c:v>1880.9999999999991</c:v>
                </c:pt>
                <c:pt idx="13">
                  <c:v>1881.0833333333323</c:v>
                </c:pt>
                <c:pt idx="14">
                  <c:v>1881.1666666666656</c:v>
                </c:pt>
                <c:pt idx="15">
                  <c:v>1881.2499999999989</c:v>
                </c:pt>
                <c:pt idx="16">
                  <c:v>1881.3333333333321</c:v>
                </c:pt>
                <c:pt idx="17">
                  <c:v>1881.4166666666654</c:v>
                </c:pt>
                <c:pt idx="18">
                  <c:v>1881.4999999999986</c:v>
                </c:pt>
                <c:pt idx="19">
                  <c:v>1881.5833333333319</c:v>
                </c:pt>
                <c:pt idx="20">
                  <c:v>1881.6666666666652</c:v>
                </c:pt>
                <c:pt idx="21">
                  <c:v>1881.7499999999984</c:v>
                </c:pt>
                <c:pt idx="22">
                  <c:v>1881.8333333333317</c:v>
                </c:pt>
                <c:pt idx="23">
                  <c:v>1881.9166666666649</c:v>
                </c:pt>
                <c:pt idx="24">
                  <c:v>1881.9999999999982</c:v>
                </c:pt>
                <c:pt idx="25">
                  <c:v>1882.0833333333314</c:v>
                </c:pt>
                <c:pt idx="26">
                  <c:v>1882.1666666666647</c:v>
                </c:pt>
                <c:pt idx="27">
                  <c:v>1882.249999999998</c:v>
                </c:pt>
                <c:pt idx="28">
                  <c:v>1882.3333333333312</c:v>
                </c:pt>
                <c:pt idx="29">
                  <c:v>1882.4166666666645</c:v>
                </c:pt>
                <c:pt idx="30">
                  <c:v>1882.4999999999977</c:v>
                </c:pt>
                <c:pt idx="31">
                  <c:v>1882.583333333331</c:v>
                </c:pt>
                <c:pt idx="32">
                  <c:v>1882.6666666666642</c:v>
                </c:pt>
                <c:pt idx="33">
                  <c:v>1882.7499999999975</c:v>
                </c:pt>
                <c:pt idx="34">
                  <c:v>1882.8333333333308</c:v>
                </c:pt>
                <c:pt idx="35">
                  <c:v>1882.916666666664</c:v>
                </c:pt>
                <c:pt idx="36">
                  <c:v>1882.9999999999973</c:v>
                </c:pt>
                <c:pt idx="37">
                  <c:v>1883.0833333333305</c:v>
                </c:pt>
                <c:pt idx="38">
                  <c:v>1883.1666666666638</c:v>
                </c:pt>
                <c:pt idx="39">
                  <c:v>1883.249999999997</c:v>
                </c:pt>
                <c:pt idx="40">
                  <c:v>1883.3333333333303</c:v>
                </c:pt>
                <c:pt idx="41">
                  <c:v>1883.4166666666636</c:v>
                </c:pt>
                <c:pt idx="42">
                  <c:v>1883.4999999999968</c:v>
                </c:pt>
                <c:pt idx="43">
                  <c:v>1883.5833333333301</c:v>
                </c:pt>
                <c:pt idx="44">
                  <c:v>1883.6666666666633</c:v>
                </c:pt>
                <c:pt idx="45">
                  <c:v>1883.7499999999966</c:v>
                </c:pt>
                <c:pt idx="46">
                  <c:v>1883.8333333333298</c:v>
                </c:pt>
                <c:pt idx="47">
                  <c:v>1883.9166666666631</c:v>
                </c:pt>
                <c:pt idx="48">
                  <c:v>1883.9999999999964</c:v>
                </c:pt>
                <c:pt idx="49">
                  <c:v>1884.0833333333296</c:v>
                </c:pt>
                <c:pt idx="50">
                  <c:v>1884.1666666666629</c:v>
                </c:pt>
                <c:pt idx="51">
                  <c:v>1884.2499999999961</c:v>
                </c:pt>
                <c:pt idx="52">
                  <c:v>1884.3333333333294</c:v>
                </c:pt>
                <c:pt idx="53">
                  <c:v>1884.4166666666626</c:v>
                </c:pt>
                <c:pt idx="54">
                  <c:v>1884.4999999999959</c:v>
                </c:pt>
                <c:pt idx="55">
                  <c:v>1884.5833333333292</c:v>
                </c:pt>
                <c:pt idx="56">
                  <c:v>1884.6666666666624</c:v>
                </c:pt>
                <c:pt idx="57">
                  <c:v>1884.7499999999957</c:v>
                </c:pt>
                <c:pt idx="58">
                  <c:v>1884.8333333333289</c:v>
                </c:pt>
                <c:pt idx="59">
                  <c:v>1884.9166666666622</c:v>
                </c:pt>
                <c:pt idx="60">
                  <c:v>1884.9999999999955</c:v>
                </c:pt>
                <c:pt idx="61">
                  <c:v>1885.0833333333287</c:v>
                </c:pt>
                <c:pt idx="62">
                  <c:v>1885.166666666662</c:v>
                </c:pt>
                <c:pt idx="63">
                  <c:v>1885.2499999999952</c:v>
                </c:pt>
                <c:pt idx="64">
                  <c:v>1885.3333333333285</c:v>
                </c:pt>
                <c:pt idx="65">
                  <c:v>1885.4166666666617</c:v>
                </c:pt>
                <c:pt idx="66">
                  <c:v>1885.499999999995</c:v>
                </c:pt>
                <c:pt idx="67">
                  <c:v>1885.5833333333283</c:v>
                </c:pt>
                <c:pt idx="68">
                  <c:v>1885.6666666666615</c:v>
                </c:pt>
                <c:pt idx="69">
                  <c:v>1885.7499999999948</c:v>
                </c:pt>
                <c:pt idx="70">
                  <c:v>1885.833333333328</c:v>
                </c:pt>
                <c:pt idx="71">
                  <c:v>1885.9166666666613</c:v>
                </c:pt>
                <c:pt idx="72">
                  <c:v>1885.9999999999945</c:v>
                </c:pt>
                <c:pt idx="73">
                  <c:v>1886.0833333333278</c:v>
                </c:pt>
                <c:pt idx="74">
                  <c:v>1886.1666666666611</c:v>
                </c:pt>
                <c:pt idx="75">
                  <c:v>1886.2499999999943</c:v>
                </c:pt>
                <c:pt idx="76">
                  <c:v>1886.3333333333276</c:v>
                </c:pt>
                <c:pt idx="77">
                  <c:v>1886.4166666666608</c:v>
                </c:pt>
                <c:pt idx="78">
                  <c:v>1886.4999999999941</c:v>
                </c:pt>
                <c:pt idx="79">
                  <c:v>1886.5833333333273</c:v>
                </c:pt>
                <c:pt idx="80">
                  <c:v>1886.6666666666606</c:v>
                </c:pt>
                <c:pt idx="81">
                  <c:v>1886.7499999999939</c:v>
                </c:pt>
                <c:pt idx="82">
                  <c:v>1886.8333333333271</c:v>
                </c:pt>
                <c:pt idx="83">
                  <c:v>1886.9166666666604</c:v>
                </c:pt>
                <c:pt idx="84">
                  <c:v>1886.9999999999936</c:v>
                </c:pt>
                <c:pt idx="85">
                  <c:v>1887.0833333333269</c:v>
                </c:pt>
                <c:pt idx="86">
                  <c:v>1887.1666666666601</c:v>
                </c:pt>
                <c:pt idx="87">
                  <c:v>1887.2499999999934</c:v>
                </c:pt>
                <c:pt idx="88">
                  <c:v>1887.3333333333267</c:v>
                </c:pt>
                <c:pt idx="89">
                  <c:v>1887.4166666666599</c:v>
                </c:pt>
                <c:pt idx="90">
                  <c:v>1887.4999999999932</c:v>
                </c:pt>
                <c:pt idx="91">
                  <c:v>1887.5833333333264</c:v>
                </c:pt>
                <c:pt idx="92">
                  <c:v>1887.6666666666597</c:v>
                </c:pt>
                <c:pt idx="93">
                  <c:v>1887.749999999993</c:v>
                </c:pt>
                <c:pt idx="94">
                  <c:v>1887.8333333333262</c:v>
                </c:pt>
                <c:pt idx="95">
                  <c:v>1887.9166666666595</c:v>
                </c:pt>
                <c:pt idx="96">
                  <c:v>1887.9999999999927</c:v>
                </c:pt>
                <c:pt idx="97">
                  <c:v>1888.083333333326</c:v>
                </c:pt>
                <c:pt idx="98">
                  <c:v>1888.1666666666592</c:v>
                </c:pt>
                <c:pt idx="99">
                  <c:v>1888.2499999999925</c:v>
                </c:pt>
                <c:pt idx="100">
                  <c:v>1888.3333333333258</c:v>
                </c:pt>
                <c:pt idx="101">
                  <c:v>1888.416666666659</c:v>
                </c:pt>
                <c:pt idx="102">
                  <c:v>1888.4999999999923</c:v>
                </c:pt>
                <c:pt idx="103">
                  <c:v>1888.5833333333255</c:v>
                </c:pt>
                <c:pt idx="104">
                  <c:v>1888.6666666666588</c:v>
                </c:pt>
                <c:pt idx="105">
                  <c:v>1888.749999999992</c:v>
                </c:pt>
                <c:pt idx="106">
                  <c:v>1888.8333333333253</c:v>
                </c:pt>
                <c:pt idx="107">
                  <c:v>1888.9166666666586</c:v>
                </c:pt>
                <c:pt idx="108">
                  <c:v>1888.9999999999918</c:v>
                </c:pt>
                <c:pt idx="109">
                  <c:v>1889.0833333333251</c:v>
                </c:pt>
                <c:pt idx="110">
                  <c:v>1889.1666666666583</c:v>
                </c:pt>
                <c:pt idx="111">
                  <c:v>1889.2499999999916</c:v>
                </c:pt>
                <c:pt idx="112">
                  <c:v>1889.3333333333248</c:v>
                </c:pt>
                <c:pt idx="113">
                  <c:v>1889.4166666666581</c:v>
                </c:pt>
                <c:pt idx="114">
                  <c:v>1889.4999999999914</c:v>
                </c:pt>
                <c:pt idx="115">
                  <c:v>1889.5833333333246</c:v>
                </c:pt>
                <c:pt idx="116">
                  <c:v>1889.6666666666579</c:v>
                </c:pt>
                <c:pt idx="117">
                  <c:v>1889.7499999999911</c:v>
                </c:pt>
                <c:pt idx="118">
                  <c:v>1889.8333333333244</c:v>
                </c:pt>
                <c:pt idx="119">
                  <c:v>1889.9166666666576</c:v>
                </c:pt>
                <c:pt idx="120">
                  <c:v>1889.9999999999909</c:v>
                </c:pt>
                <c:pt idx="121">
                  <c:v>1890.0833333333242</c:v>
                </c:pt>
                <c:pt idx="122">
                  <c:v>1890.1666666666574</c:v>
                </c:pt>
                <c:pt idx="123">
                  <c:v>1890.2499999999907</c:v>
                </c:pt>
                <c:pt idx="124">
                  <c:v>1890.3333333333239</c:v>
                </c:pt>
                <c:pt idx="125">
                  <c:v>1890.4166666666572</c:v>
                </c:pt>
                <c:pt idx="126">
                  <c:v>1890.4999999999905</c:v>
                </c:pt>
                <c:pt idx="127">
                  <c:v>1890.5833333333237</c:v>
                </c:pt>
                <c:pt idx="128">
                  <c:v>1890.666666666657</c:v>
                </c:pt>
                <c:pt idx="129">
                  <c:v>1890.7499999999902</c:v>
                </c:pt>
                <c:pt idx="130">
                  <c:v>1890.8333333333235</c:v>
                </c:pt>
                <c:pt idx="131">
                  <c:v>1890.9166666666567</c:v>
                </c:pt>
                <c:pt idx="132">
                  <c:v>1890.99999999999</c:v>
                </c:pt>
                <c:pt idx="133">
                  <c:v>1891.0833333333233</c:v>
                </c:pt>
                <c:pt idx="134">
                  <c:v>1891.1666666666565</c:v>
                </c:pt>
                <c:pt idx="135">
                  <c:v>1891.2499999999898</c:v>
                </c:pt>
                <c:pt idx="136">
                  <c:v>1891.333333333323</c:v>
                </c:pt>
                <c:pt idx="137">
                  <c:v>1891.4166666666563</c:v>
                </c:pt>
                <c:pt idx="138">
                  <c:v>1891.4999999999895</c:v>
                </c:pt>
                <c:pt idx="139">
                  <c:v>1891.5833333333228</c:v>
                </c:pt>
                <c:pt idx="140">
                  <c:v>1891.6666666666561</c:v>
                </c:pt>
                <c:pt idx="141">
                  <c:v>1891.7499999999893</c:v>
                </c:pt>
                <c:pt idx="142">
                  <c:v>1891.8333333333226</c:v>
                </c:pt>
                <c:pt idx="143">
                  <c:v>1891.9166666666558</c:v>
                </c:pt>
                <c:pt idx="144">
                  <c:v>1891.9999999999891</c:v>
                </c:pt>
                <c:pt idx="145">
                  <c:v>1892.0833333333223</c:v>
                </c:pt>
                <c:pt idx="146">
                  <c:v>1892.1666666666556</c:v>
                </c:pt>
                <c:pt idx="147">
                  <c:v>1892.2499999999889</c:v>
                </c:pt>
                <c:pt idx="148">
                  <c:v>1892.3333333333221</c:v>
                </c:pt>
                <c:pt idx="149">
                  <c:v>1892.4166666666554</c:v>
                </c:pt>
                <c:pt idx="150">
                  <c:v>1892.4999999999886</c:v>
                </c:pt>
                <c:pt idx="151">
                  <c:v>1892.5833333333219</c:v>
                </c:pt>
                <c:pt idx="152">
                  <c:v>1892.6666666666551</c:v>
                </c:pt>
                <c:pt idx="153">
                  <c:v>1892.7499999999884</c:v>
                </c:pt>
                <c:pt idx="154">
                  <c:v>1892.8333333333217</c:v>
                </c:pt>
                <c:pt idx="155">
                  <c:v>1892.9166666666549</c:v>
                </c:pt>
                <c:pt idx="156">
                  <c:v>1892.9999999999882</c:v>
                </c:pt>
                <c:pt idx="157">
                  <c:v>1893.0833333333214</c:v>
                </c:pt>
                <c:pt idx="158">
                  <c:v>1893.1666666666547</c:v>
                </c:pt>
                <c:pt idx="159">
                  <c:v>1893.2499999999879</c:v>
                </c:pt>
                <c:pt idx="160">
                  <c:v>1893.3333333333212</c:v>
                </c:pt>
                <c:pt idx="161">
                  <c:v>1893.4166666666545</c:v>
                </c:pt>
                <c:pt idx="162">
                  <c:v>1893.4999999999877</c:v>
                </c:pt>
                <c:pt idx="163">
                  <c:v>1893.583333333321</c:v>
                </c:pt>
                <c:pt idx="164">
                  <c:v>1893.6666666666542</c:v>
                </c:pt>
                <c:pt idx="165">
                  <c:v>1893.7499999999875</c:v>
                </c:pt>
                <c:pt idx="166">
                  <c:v>1893.8333333333208</c:v>
                </c:pt>
                <c:pt idx="167">
                  <c:v>1893.916666666654</c:v>
                </c:pt>
                <c:pt idx="168">
                  <c:v>1893.9999999999873</c:v>
                </c:pt>
                <c:pt idx="169">
                  <c:v>1894.0833333333205</c:v>
                </c:pt>
                <c:pt idx="170">
                  <c:v>1894.1666666666538</c:v>
                </c:pt>
                <c:pt idx="171">
                  <c:v>1894.249999999987</c:v>
                </c:pt>
                <c:pt idx="172">
                  <c:v>1894.3333333333203</c:v>
                </c:pt>
                <c:pt idx="173">
                  <c:v>1894.4166666666536</c:v>
                </c:pt>
                <c:pt idx="174">
                  <c:v>1894.4999999999868</c:v>
                </c:pt>
                <c:pt idx="175">
                  <c:v>1894.5833333333201</c:v>
                </c:pt>
                <c:pt idx="176">
                  <c:v>1894.6666666666533</c:v>
                </c:pt>
                <c:pt idx="177">
                  <c:v>1894.7499999999866</c:v>
                </c:pt>
                <c:pt idx="178">
                  <c:v>1894.8333333333198</c:v>
                </c:pt>
                <c:pt idx="179">
                  <c:v>1894.9166666666531</c:v>
                </c:pt>
                <c:pt idx="180">
                  <c:v>1894.9999999999864</c:v>
                </c:pt>
                <c:pt idx="181">
                  <c:v>1895.0833333333196</c:v>
                </c:pt>
                <c:pt idx="182">
                  <c:v>1895.1666666666529</c:v>
                </c:pt>
                <c:pt idx="183">
                  <c:v>1895.2499999999861</c:v>
                </c:pt>
                <c:pt idx="184">
                  <c:v>1895.3333333333194</c:v>
                </c:pt>
                <c:pt idx="185">
                  <c:v>1895.4166666666526</c:v>
                </c:pt>
                <c:pt idx="186">
                  <c:v>1895.4999999999859</c:v>
                </c:pt>
                <c:pt idx="187">
                  <c:v>1895.5833333333192</c:v>
                </c:pt>
                <c:pt idx="188">
                  <c:v>1895.6666666666524</c:v>
                </c:pt>
                <c:pt idx="189">
                  <c:v>1895.7499999999857</c:v>
                </c:pt>
                <c:pt idx="190">
                  <c:v>1895.8333333333189</c:v>
                </c:pt>
                <c:pt idx="191">
                  <c:v>1895.9166666666522</c:v>
                </c:pt>
                <c:pt idx="192">
                  <c:v>1895.9999999999854</c:v>
                </c:pt>
                <c:pt idx="193">
                  <c:v>1896.0833333333187</c:v>
                </c:pt>
                <c:pt idx="194">
                  <c:v>1896.166666666652</c:v>
                </c:pt>
                <c:pt idx="195">
                  <c:v>1896.2499999999852</c:v>
                </c:pt>
                <c:pt idx="196">
                  <c:v>1896.3333333333185</c:v>
                </c:pt>
                <c:pt idx="197">
                  <c:v>1896.4166666666517</c:v>
                </c:pt>
                <c:pt idx="198">
                  <c:v>1896.499999999985</c:v>
                </c:pt>
                <c:pt idx="199">
                  <c:v>1896.5833333333183</c:v>
                </c:pt>
                <c:pt idx="200">
                  <c:v>1896.6666666666515</c:v>
                </c:pt>
                <c:pt idx="201">
                  <c:v>1896.7499999999848</c:v>
                </c:pt>
                <c:pt idx="202">
                  <c:v>1896.833333333318</c:v>
                </c:pt>
                <c:pt idx="203">
                  <c:v>1896.9166666666513</c:v>
                </c:pt>
                <c:pt idx="204">
                  <c:v>1896.9999999999845</c:v>
                </c:pt>
                <c:pt idx="205">
                  <c:v>1897.0833333333178</c:v>
                </c:pt>
                <c:pt idx="206">
                  <c:v>1897.1666666666511</c:v>
                </c:pt>
                <c:pt idx="207">
                  <c:v>1897.2499999999843</c:v>
                </c:pt>
                <c:pt idx="208">
                  <c:v>1897.3333333333176</c:v>
                </c:pt>
                <c:pt idx="209">
                  <c:v>1897.4166666666508</c:v>
                </c:pt>
                <c:pt idx="210">
                  <c:v>1897.4999999999841</c:v>
                </c:pt>
                <c:pt idx="211">
                  <c:v>1897.5833333333173</c:v>
                </c:pt>
                <c:pt idx="212">
                  <c:v>1897.6666666666506</c:v>
                </c:pt>
                <c:pt idx="213">
                  <c:v>1897.7499999999839</c:v>
                </c:pt>
                <c:pt idx="214">
                  <c:v>1897.8333333333171</c:v>
                </c:pt>
                <c:pt idx="215">
                  <c:v>1897.9166666666504</c:v>
                </c:pt>
                <c:pt idx="216">
                  <c:v>1897.9999999999836</c:v>
                </c:pt>
                <c:pt idx="217">
                  <c:v>1898.0833333333169</c:v>
                </c:pt>
                <c:pt idx="218">
                  <c:v>1898.1666666666501</c:v>
                </c:pt>
                <c:pt idx="219">
                  <c:v>1898.2499999999834</c:v>
                </c:pt>
                <c:pt idx="220">
                  <c:v>1898.3333333333167</c:v>
                </c:pt>
                <c:pt idx="221">
                  <c:v>1898.4166666666499</c:v>
                </c:pt>
                <c:pt idx="222">
                  <c:v>1898.4999999999832</c:v>
                </c:pt>
                <c:pt idx="223">
                  <c:v>1898.5833333333164</c:v>
                </c:pt>
                <c:pt idx="224">
                  <c:v>1898.6666666666497</c:v>
                </c:pt>
                <c:pt idx="225">
                  <c:v>1898.7499999999829</c:v>
                </c:pt>
                <c:pt idx="226">
                  <c:v>1898.8333333333162</c:v>
                </c:pt>
                <c:pt idx="227">
                  <c:v>1898.9166666666495</c:v>
                </c:pt>
                <c:pt idx="228">
                  <c:v>1898.9999999999827</c:v>
                </c:pt>
                <c:pt idx="229">
                  <c:v>1899.083333333316</c:v>
                </c:pt>
                <c:pt idx="230">
                  <c:v>1899.1666666666492</c:v>
                </c:pt>
                <c:pt idx="231">
                  <c:v>1899.2499999999825</c:v>
                </c:pt>
                <c:pt idx="232">
                  <c:v>1899.3333333333157</c:v>
                </c:pt>
                <c:pt idx="233">
                  <c:v>1899.416666666649</c:v>
                </c:pt>
                <c:pt idx="234">
                  <c:v>1899.4999999999823</c:v>
                </c:pt>
                <c:pt idx="235">
                  <c:v>1899.5833333333155</c:v>
                </c:pt>
                <c:pt idx="236">
                  <c:v>1899.6666666666488</c:v>
                </c:pt>
                <c:pt idx="237">
                  <c:v>1899.749999999982</c:v>
                </c:pt>
                <c:pt idx="238">
                  <c:v>1899.8333333333153</c:v>
                </c:pt>
                <c:pt idx="239">
                  <c:v>1899.9166666666486</c:v>
                </c:pt>
                <c:pt idx="240">
                  <c:v>1899.9999999999818</c:v>
                </c:pt>
                <c:pt idx="241">
                  <c:v>1900.0833333333151</c:v>
                </c:pt>
                <c:pt idx="242">
                  <c:v>1900.1666666666483</c:v>
                </c:pt>
                <c:pt idx="243">
                  <c:v>1900.2499999999816</c:v>
                </c:pt>
                <c:pt idx="244">
                  <c:v>1900.3333333333148</c:v>
                </c:pt>
                <c:pt idx="245">
                  <c:v>1900.4166666666481</c:v>
                </c:pt>
                <c:pt idx="246">
                  <c:v>1900.4999999999814</c:v>
                </c:pt>
                <c:pt idx="247">
                  <c:v>1900.5833333333146</c:v>
                </c:pt>
                <c:pt idx="248">
                  <c:v>1900.6666666666479</c:v>
                </c:pt>
                <c:pt idx="249">
                  <c:v>1900.7499999999811</c:v>
                </c:pt>
                <c:pt idx="250">
                  <c:v>1900.8333333333144</c:v>
                </c:pt>
                <c:pt idx="251">
                  <c:v>1900.9166666666476</c:v>
                </c:pt>
                <c:pt idx="252">
                  <c:v>1900.9999999999809</c:v>
                </c:pt>
                <c:pt idx="253">
                  <c:v>1901.0833333333142</c:v>
                </c:pt>
                <c:pt idx="254">
                  <c:v>1901.1666666666474</c:v>
                </c:pt>
                <c:pt idx="255">
                  <c:v>1901.2499999999807</c:v>
                </c:pt>
                <c:pt idx="256">
                  <c:v>1901.3333333333139</c:v>
                </c:pt>
                <c:pt idx="257">
                  <c:v>1901.4166666666472</c:v>
                </c:pt>
                <c:pt idx="258">
                  <c:v>1901.4999999999804</c:v>
                </c:pt>
                <c:pt idx="259">
                  <c:v>1901.5833333333137</c:v>
                </c:pt>
                <c:pt idx="260">
                  <c:v>1901.666666666647</c:v>
                </c:pt>
                <c:pt idx="261">
                  <c:v>1901.7499999999802</c:v>
                </c:pt>
                <c:pt idx="262">
                  <c:v>1901.8333333333135</c:v>
                </c:pt>
                <c:pt idx="263">
                  <c:v>1901.9166666666467</c:v>
                </c:pt>
                <c:pt idx="264">
                  <c:v>1901.99999999998</c:v>
                </c:pt>
                <c:pt idx="265">
                  <c:v>1902.0833333333132</c:v>
                </c:pt>
                <c:pt idx="266">
                  <c:v>1902.1666666666465</c:v>
                </c:pt>
                <c:pt idx="267">
                  <c:v>1902.2499999999798</c:v>
                </c:pt>
                <c:pt idx="268">
                  <c:v>1902.333333333313</c:v>
                </c:pt>
                <c:pt idx="269">
                  <c:v>1902.4166666666463</c:v>
                </c:pt>
                <c:pt idx="270">
                  <c:v>1902.4999999999795</c:v>
                </c:pt>
                <c:pt idx="271">
                  <c:v>1902.5833333333128</c:v>
                </c:pt>
                <c:pt idx="272">
                  <c:v>1902.6666666666461</c:v>
                </c:pt>
                <c:pt idx="273">
                  <c:v>1902.7499999999793</c:v>
                </c:pt>
                <c:pt idx="274">
                  <c:v>1902.8333333333126</c:v>
                </c:pt>
                <c:pt idx="275">
                  <c:v>1902.9166666666458</c:v>
                </c:pt>
                <c:pt idx="276">
                  <c:v>1902.9999999999791</c:v>
                </c:pt>
                <c:pt idx="277">
                  <c:v>1903.0833333333123</c:v>
                </c:pt>
                <c:pt idx="278">
                  <c:v>1903.1666666666456</c:v>
                </c:pt>
                <c:pt idx="279">
                  <c:v>1903.2499999999789</c:v>
                </c:pt>
                <c:pt idx="280">
                  <c:v>1903.3333333333121</c:v>
                </c:pt>
                <c:pt idx="281">
                  <c:v>1903.4166666666454</c:v>
                </c:pt>
                <c:pt idx="282">
                  <c:v>1903.4999999999786</c:v>
                </c:pt>
                <c:pt idx="283">
                  <c:v>1903.5833333333119</c:v>
                </c:pt>
                <c:pt idx="284">
                  <c:v>1903.6666666666451</c:v>
                </c:pt>
                <c:pt idx="285">
                  <c:v>1903.7499999999784</c:v>
                </c:pt>
                <c:pt idx="286">
                  <c:v>1903.8333333333117</c:v>
                </c:pt>
                <c:pt idx="287">
                  <c:v>1903.9166666666449</c:v>
                </c:pt>
                <c:pt idx="288">
                  <c:v>1903.9999999999782</c:v>
                </c:pt>
                <c:pt idx="289">
                  <c:v>1904.0833333333114</c:v>
                </c:pt>
                <c:pt idx="290">
                  <c:v>1904.1666666666447</c:v>
                </c:pt>
                <c:pt idx="291">
                  <c:v>1904.2499999999779</c:v>
                </c:pt>
                <c:pt idx="292">
                  <c:v>1904.3333333333112</c:v>
                </c:pt>
                <c:pt idx="293">
                  <c:v>1904.4166666666445</c:v>
                </c:pt>
                <c:pt idx="294">
                  <c:v>1904.4999999999777</c:v>
                </c:pt>
                <c:pt idx="295">
                  <c:v>1904.583333333311</c:v>
                </c:pt>
                <c:pt idx="296">
                  <c:v>1904.6666666666442</c:v>
                </c:pt>
                <c:pt idx="297">
                  <c:v>1904.7499999999775</c:v>
                </c:pt>
                <c:pt idx="298">
                  <c:v>1904.8333333333107</c:v>
                </c:pt>
                <c:pt idx="299">
                  <c:v>1904.916666666644</c:v>
                </c:pt>
                <c:pt idx="300">
                  <c:v>1904.9999999999773</c:v>
                </c:pt>
                <c:pt idx="301">
                  <c:v>1905.0833333333105</c:v>
                </c:pt>
                <c:pt idx="302">
                  <c:v>1905.1666666666438</c:v>
                </c:pt>
                <c:pt idx="303">
                  <c:v>1905.249999999977</c:v>
                </c:pt>
                <c:pt idx="304">
                  <c:v>1905.3333333333103</c:v>
                </c:pt>
                <c:pt idx="305">
                  <c:v>1905.4166666666436</c:v>
                </c:pt>
                <c:pt idx="306">
                  <c:v>1905.4999999999768</c:v>
                </c:pt>
                <c:pt idx="307">
                  <c:v>1905.5833333333101</c:v>
                </c:pt>
                <c:pt idx="308">
                  <c:v>1905.6666666666433</c:v>
                </c:pt>
                <c:pt idx="309">
                  <c:v>1905.7499999999766</c:v>
                </c:pt>
                <c:pt idx="310">
                  <c:v>1905.8333333333098</c:v>
                </c:pt>
                <c:pt idx="311">
                  <c:v>1905.9166666666431</c:v>
                </c:pt>
                <c:pt idx="312">
                  <c:v>1905.9999999999764</c:v>
                </c:pt>
                <c:pt idx="313">
                  <c:v>1906.0833333333096</c:v>
                </c:pt>
                <c:pt idx="314">
                  <c:v>1906.1666666666429</c:v>
                </c:pt>
                <c:pt idx="315">
                  <c:v>1906.2499999999761</c:v>
                </c:pt>
                <c:pt idx="316">
                  <c:v>1906.3333333333094</c:v>
                </c:pt>
                <c:pt idx="317">
                  <c:v>1906.4166666666426</c:v>
                </c:pt>
                <c:pt idx="318">
                  <c:v>1906.4999999999759</c:v>
                </c:pt>
                <c:pt idx="319">
                  <c:v>1906.5833333333092</c:v>
                </c:pt>
                <c:pt idx="320">
                  <c:v>1906.6666666666424</c:v>
                </c:pt>
                <c:pt idx="321">
                  <c:v>1906.7499999999757</c:v>
                </c:pt>
                <c:pt idx="322">
                  <c:v>1906.8333333333089</c:v>
                </c:pt>
                <c:pt idx="323">
                  <c:v>1906.9166666666422</c:v>
                </c:pt>
                <c:pt idx="324">
                  <c:v>1906.9999999999754</c:v>
                </c:pt>
                <c:pt idx="325">
                  <c:v>1907.0833333333087</c:v>
                </c:pt>
                <c:pt idx="326">
                  <c:v>1907.166666666642</c:v>
                </c:pt>
                <c:pt idx="327">
                  <c:v>1907.2499999999752</c:v>
                </c:pt>
                <c:pt idx="328">
                  <c:v>1907.3333333333085</c:v>
                </c:pt>
                <c:pt idx="329">
                  <c:v>1907.4166666666417</c:v>
                </c:pt>
                <c:pt idx="330">
                  <c:v>1907.499999999975</c:v>
                </c:pt>
                <c:pt idx="331">
                  <c:v>1907.5833333333082</c:v>
                </c:pt>
                <c:pt idx="332">
                  <c:v>1907.6666666666415</c:v>
                </c:pt>
                <c:pt idx="333">
                  <c:v>1907.7499999999748</c:v>
                </c:pt>
                <c:pt idx="334">
                  <c:v>1907.833333333308</c:v>
                </c:pt>
                <c:pt idx="335">
                  <c:v>1907.9166666666413</c:v>
                </c:pt>
                <c:pt idx="336">
                  <c:v>1907.9999999999745</c:v>
                </c:pt>
                <c:pt idx="337">
                  <c:v>1908.0833333333078</c:v>
                </c:pt>
                <c:pt idx="338">
                  <c:v>1908.166666666641</c:v>
                </c:pt>
                <c:pt idx="339">
                  <c:v>1908.2499999999743</c:v>
                </c:pt>
                <c:pt idx="340">
                  <c:v>1908.3333333333076</c:v>
                </c:pt>
                <c:pt idx="341">
                  <c:v>1908.4166666666408</c:v>
                </c:pt>
                <c:pt idx="342">
                  <c:v>1908.4999999999741</c:v>
                </c:pt>
                <c:pt idx="343">
                  <c:v>1908.5833333333073</c:v>
                </c:pt>
                <c:pt idx="344">
                  <c:v>1908.6666666666406</c:v>
                </c:pt>
                <c:pt idx="345">
                  <c:v>1908.7499999999739</c:v>
                </c:pt>
                <c:pt idx="346">
                  <c:v>1908.8333333333071</c:v>
                </c:pt>
                <c:pt idx="347">
                  <c:v>1908.9166666666404</c:v>
                </c:pt>
                <c:pt idx="348">
                  <c:v>1908.9999999999736</c:v>
                </c:pt>
                <c:pt idx="349">
                  <c:v>1909.0833333333069</c:v>
                </c:pt>
                <c:pt idx="350">
                  <c:v>1909.1666666666401</c:v>
                </c:pt>
                <c:pt idx="351">
                  <c:v>1909.2499999999734</c:v>
                </c:pt>
                <c:pt idx="352">
                  <c:v>1909.3333333333067</c:v>
                </c:pt>
                <c:pt idx="353">
                  <c:v>1909.4166666666399</c:v>
                </c:pt>
                <c:pt idx="354">
                  <c:v>1909.4999999999732</c:v>
                </c:pt>
                <c:pt idx="355">
                  <c:v>1909.5833333333064</c:v>
                </c:pt>
                <c:pt idx="356">
                  <c:v>1909.6666666666397</c:v>
                </c:pt>
                <c:pt idx="357">
                  <c:v>1909.7499999999729</c:v>
                </c:pt>
                <c:pt idx="358">
                  <c:v>1909.8333333333062</c:v>
                </c:pt>
                <c:pt idx="359">
                  <c:v>1909.9166666666395</c:v>
                </c:pt>
                <c:pt idx="360">
                  <c:v>1909.9999999999727</c:v>
                </c:pt>
                <c:pt idx="361">
                  <c:v>1910.083333333306</c:v>
                </c:pt>
                <c:pt idx="362">
                  <c:v>1910.1666666666392</c:v>
                </c:pt>
                <c:pt idx="363">
                  <c:v>1910.2499999999725</c:v>
                </c:pt>
                <c:pt idx="364">
                  <c:v>1910.3333333333057</c:v>
                </c:pt>
                <c:pt idx="365">
                  <c:v>1910.416666666639</c:v>
                </c:pt>
                <c:pt idx="366">
                  <c:v>1910.4999999999723</c:v>
                </c:pt>
                <c:pt idx="367">
                  <c:v>1910.5833333333055</c:v>
                </c:pt>
                <c:pt idx="368">
                  <c:v>1910.6666666666388</c:v>
                </c:pt>
                <c:pt idx="369">
                  <c:v>1910.749999999972</c:v>
                </c:pt>
                <c:pt idx="370">
                  <c:v>1910.8333333333053</c:v>
                </c:pt>
                <c:pt idx="371">
                  <c:v>1910.9166666666385</c:v>
                </c:pt>
                <c:pt idx="372">
                  <c:v>1910.9999999999718</c:v>
                </c:pt>
                <c:pt idx="373">
                  <c:v>1911.0833333333051</c:v>
                </c:pt>
                <c:pt idx="374">
                  <c:v>1911.1666666666383</c:v>
                </c:pt>
                <c:pt idx="375">
                  <c:v>1911.2499999999716</c:v>
                </c:pt>
                <c:pt idx="376">
                  <c:v>1911.3333333333048</c:v>
                </c:pt>
                <c:pt idx="377">
                  <c:v>1911.4166666666381</c:v>
                </c:pt>
                <c:pt idx="378">
                  <c:v>1911.4999999999714</c:v>
                </c:pt>
                <c:pt idx="379">
                  <c:v>1911.5833333333046</c:v>
                </c:pt>
                <c:pt idx="380">
                  <c:v>1911.6666666666379</c:v>
                </c:pt>
                <c:pt idx="381">
                  <c:v>1911.7499999999711</c:v>
                </c:pt>
                <c:pt idx="382">
                  <c:v>1911.8333333333044</c:v>
                </c:pt>
                <c:pt idx="383">
                  <c:v>1911.9166666666376</c:v>
                </c:pt>
                <c:pt idx="384">
                  <c:v>1911.9999999999709</c:v>
                </c:pt>
                <c:pt idx="385">
                  <c:v>1912.0833333333042</c:v>
                </c:pt>
                <c:pt idx="386">
                  <c:v>1912.1666666666374</c:v>
                </c:pt>
                <c:pt idx="387">
                  <c:v>1912.2499999999707</c:v>
                </c:pt>
                <c:pt idx="388">
                  <c:v>1912.3333333333039</c:v>
                </c:pt>
                <c:pt idx="389">
                  <c:v>1912.4166666666372</c:v>
                </c:pt>
                <c:pt idx="390">
                  <c:v>1912.4999999999704</c:v>
                </c:pt>
                <c:pt idx="391">
                  <c:v>1912.5833333333037</c:v>
                </c:pt>
                <c:pt idx="392">
                  <c:v>1912.666666666637</c:v>
                </c:pt>
                <c:pt idx="393">
                  <c:v>1912.7499999999702</c:v>
                </c:pt>
                <c:pt idx="394">
                  <c:v>1912.8333333333035</c:v>
                </c:pt>
                <c:pt idx="395">
                  <c:v>1912.9166666666367</c:v>
                </c:pt>
                <c:pt idx="396">
                  <c:v>1912.99999999997</c:v>
                </c:pt>
                <c:pt idx="397">
                  <c:v>1913.0833333333032</c:v>
                </c:pt>
                <c:pt idx="398">
                  <c:v>1913.1666666666365</c:v>
                </c:pt>
                <c:pt idx="399">
                  <c:v>1913.2499999999698</c:v>
                </c:pt>
                <c:pt idx="400">
                  <c:v>1913.333333333303</c:v>
                </c:pt>
                <c:pt idx="401">
                  <c:v>1913.4166666666363</c:v>
                </c:pt>
                <c:pt idx="402">
                  <c:v>1913.4999999999695</c:v>
                </c:pt>
                <c:pt idx="403">
                  <c:v>1913.5833333333028</c:v>
                </c:pt>
                <c:pt idx="404">
                  <c:v>1913.666666666636</c:v>
                </c:pt>
                <c:pt idx="405">
                  <c:v>1913.7499999999693</c:v>
                </c:pt>
                <c:pt idx="406">
                  <c:v>1913.8333333333026</c:v>
                </c:pt>
                <c:pt idx="407">
                  <c:v>1913.9166666666358</c:v>
                </c:pt>
                <c:pt idx="408">
                  <c:v>1913.9999999999691</c:v>
                </c:pt>
                <c:pt idx="409">
                  <c:v>1914.0833333333023</c:v>
                </c:pt>
                <c:pt idx="410">
                  <c:v>1914.1666666666356</c:v>
                </c:pt>
                <c:pt idx="411">
                  <c:v>1914.2499999999688</c:v>
                </c:pt>
                <c:pt idx="412">
                  <c:v>1914.3333333333021</c:v>
                </c:pt>
                <c:pt idx="413">
                  <c:v>1914.4166666666354</c:v>
                </c:pt>
                <c:pt idx="414">
                  <c:v>1914.4999999999686</c:v>
                </c:pt>
                <c:pt idx="415">
                  <c:v>1914.5833333333019</c:v>
                </c:pt>
                <c:pt idx="416">
                  <c:v>1914.6666666666351</c:v>
                </c:pt>
                <c:pt idx="417">
                  <c:v>1914.7499999999684</c:v>
                </c:pt>
                <c:pt idx="418">
                  <c:v>1914.8333333333017</c:v>
                </c:pt>
                <c:pt idx="419">
                  <c:v>1914.9166666666349</c:v>
                </c:pt>
                <c:pt idx="420">
                  <c:v>1914.9999999999682</c:v>
                </c:pt>
                <c:pt idx="421">
                  <c:v>1915.0833333333014</c:v>
                </c:pt>
                <c:pt idx="422">
                  <c:v>1915.1666666666347</c:v>
                </c:pt>
                <c:pt idx="423">
                  <c:v>1915.2499999999679</c:v>
                </c:pt>
                <c:pt idx="424">
                  <c:v>1915.3333333333012</c:v>
                </c:pt>
                <c:pt idx="425">
                  <c:v>1915.4166666666345</c:v>
                </c:pt>
                <c:pt idx="426">
                  <c:v>1915.4999999999677</c:v>
                </c:pt>
                <c:pt idx="427">
                  <c:v>1915.583333333301</c:v>
                </c:pt>
                <c:pt idx="428">
                  <c:v>1915.6666666666342</c:v>
                </c:pt>
                <c:pt idx="429">
                  <c:v>1915.7499999999675</c:v>
                </c:pt>
                <c:pt idx="430">
                  <c:v>1915.8333333333007</c:v>
                </c:pt>
                <c:pt idx="431">
                  <c:v>1915.916666666634</c:v>
                </c:pt>
                <c:pt idx="432">
                  <c:v>1915.9999999999673</c:v>
                </c:pt>
                <c:pt idx="433">
                  <c:v>1916.0833333333005</c:v>
                </c:pt>
                <c:pt idx="434">
                  <c:v>1916.1666666666338</c:v>
                </c:pt>
                <c:pt idx="435">
                  <c:v>1916.249999999967</c:v>
                </c:pt>
                <c:pt idx="436">
                  <c:v>1916.3333333333003</c:v>
                </c:pt>
                <c:pt idx="437">
                  <c:v>1916.4166666666335</c:v>
                </c:pt>
                <c:pt idx="438">
                  <c:v>1916.4999999999668</c:v>
                </c:pt>
                <c:pt idx="439">
                  <c:v>1916.5833333333001</c:v>
                </c:pt>
                <c:pt idx="440">
                  <c:v>1916.6666666666333</c:v>
                </c:pt>
                <c:pt idx="441">
                  <c:v>1916.7499999999666</c:v>
                </c:pt>
                <c:pt idx="442">
                  <c:v>1916.8333333332998</c:v>
                </c:pt>
                <c:pt idx="443">
                  <c:v>1916.9166666666331</c:v>
                </c:pt>
                <c:pt idx="444">
                  <c:v>1916.9999999999663</c:v>
                </c:pt>
                <c:pt idx="445">
                  <c:v>1917.0833333332996</c:v>
                </c:pt>
                <c:pt idx="446">
                  <c:v>1917.1666666666329</c:v>
                </c:pt>
                <c:pt idx="447">
                  <c:v>1917.2499999999661</c:v>
                </c:pt>
                <c:pt idx="448">
                  <c:v>1917.3333333332994</c:v>
                </c:pt>
                <c:pt idx="449">
                  <c:v>1917.4166666666326</c:v>
                </c:pt>
                <c:pt idx="450">
                  <c:v>1917.4999999999659</c:v>
                </c:pt>
                <c:pt idx="451">
                  <c:v>1917.5833333332992</c:v>
                </c:pt>
                <c:pt idx="452">
                  <c:v>1917.6666666666324</c:v>
                </c:pt>
                <c:pt idx="453">
                  <c:v>1917.7499999999657</c:v>
                </c:pt>
                <c:pt idx="454">
                  <c:v>1917.8333333332989</c:v>
                </c:pt>
                <c:pt idx="455">
                  <c:v>1917.9166666666322</c:v>
                </c:pt>
                <c:pt idx="456">
                  <c:v>1917.9999999999654</c:v>
                </c:pt>
                <c:pt idx="457">
                  <c:v>1918.0833333332987</c:v>
                </c:pt>
                <c:pt idx="458">
                  <c:v>1918.166666666632</c:v>
                </c:pt>
                <c:pt idx="459">
                  <c:v>1918.2499999999652</c:v>
                </c:pt>
                <c:pt idx="460">
                  <c:v>1918.3333333332985</c:v>
                </c:pt>
                <c:pt idx="461">
                  <c:v>1918.4166666666317</c:v>
                </c:pt>
                <c:pt idx="462">
                  <c:v>1918.499999999965</c:v>
                </c:pt>
                <c:pt idx="463">
                  <c:v>1918.5833333332982</c:v>
                </c:pt>
                <c:pt idx="464">
                  <c:v>1918.6666666666315</c:v>
                </c:pt>
                <c:pt idx="465">
                  <c:v>1918.7499999999648</c:v>
                </c:pt>
                <c:pt idx="466">
                  <c:v>1918.833333333298</c:v>
                </c:pt>
                <c:pt idx="467">
                  <c:v>1918.9166666666313</c:v>
                </c:pt>
                <c:pt idx="468">
                  <c:v>1918.9999999999645</c:v>
                </c:pt>
                <c:pt idx="469">
                  <c:v>1919.0833333332978</c:v>
                </c:pt>
                <c:pt idx="470">
                  <c:v>1919.166666666631</c:v>
                </c:pt>
                <c:pt idx="471">
                  <c:v>1919.2499999999643</c:v>
                </c:pt>
                <c:pt idx="472">
                  <c:v>1919.3333333332976</c:v>
                </c:pt>
                <c:pt idx="473">
                  <c:v>1919.4166666666308</c:v>
                </c:pt>
                <c:pt idx="474">
                  <c:v>1919.4999999999641</c:v>
                </c:pt>
                <c:pt idx="475">
                  <c:v>1919.5833333332973</c:v>
                </c:pt>
                <c:pt idx="476">
                  <c:v>1919.6666666666306</c:v>
                </c:pt>
                <c:pt idx="477">
                  <c:v>1919.7499999999638</c:v>
                </c:pt>
                <c:pt idx="478">
                  <c:v>1919.8333333332971</c:v>
                </c:pt>
                <c:pt idx="479">
                  <c:v>1919.9166666666304</c:v>
                </c:pt>
                <c:pt idx="480">
                  <c:v>1919.9999999999636</c:v>
                </c:pt>
                <c:pt idx="481">
                  <c:v>1920.0833333332969</c:v>
                </c:pt>
                <c:pt idx="482">
                  <c:v>1920.1666666666301</c:v>
                </c:pt>
                <c:pt idx="483">
                  <c:v>1920.2499999999634</c:v>
                </c:pt>
                <c:pt idx="484">
                  <c:v>1920.3333333332967</c:v>
                </c:pt>
                <c:pt idx="485">
                  <c:v>1920.4166666666299</c:v>
                </c:pt>
                <c:pt idx="486">
                  <c:v>1920.4999999999632</c:v>
                </c:pt>
                <c:pt idx="487">
                  <c:v>1920.5833333332964</c:v>
                </c:pt>
                <c:pt idx="488">
                  <c:v>1920.6666666666297</c:v>
                </c:pt>
                <c:pt idx="489">
                  <c:v>1920.7499999999629</c:v>
                </c:pt>
                <c:pt idx="490">
                  <c:v>1920.8333333332962</c:v>
                </c:pt>
                <c:pt idx="491">
                  <c:v>1920.9166666666295</c:v>
                </c:pt>
                <c:pt idx="492">
                  <c:v>1920.9999999999627</c:v>
                </c:pt>
                <c:pt idx="493">
                  <c:v>1921.083333333296</c:v>
                </c:pt>
                <c:pt idx="494">
                  <c:v>1921.1666666666292</c:v>
                </c:pt>
                <c:pt idx="495">
                  <c:v>1921.2499999999625</c:v>
                </c:pt>
                <c:pt idx="496">
                  <c:v>1921.3333333332957</c:v>
                </c:pt>
                <c:pt idx="497">
                  <c:v>1921.416666666629</c:v>
                </c:pt>
                <c:pt idx="498">
                  <c:v>1921.4999999999623</c:v>
                </c:pt>
                <c:pt idx="499">
                  <c:v>1921.5833333332955</c:v>
                </c:pt>
                <c:pt idx="500">
                  <c:v>1921.6666666666288</c:v>
                </c:pt>
                <c:pt idx="501">
                  <c:v>1921.749999999962</c:v>
                </c:pt>
                <c:pt idx="502">
                  <c:v>1921.8333333332953</c:v>
                </c:pt>
                <c:pt idx="503">
                  <c:v>1921.9166666666285</c:v>
                </c:pt>
                <c:pt idx="504">
                  <c:v>1921.9999999999618</c:v>
                </c:pt>
                <c:pt idx="505">
                  <c:v>1922.0833333332951</c:v>
                </c:pt>
                <c:pt idx="506">
                  <c:v>1922.1666666666283</c:v>
                </c:pt>
                <c:pt idx="507">
                  <c:v>1922.2499999999616</c:v>
                </c:pt>
                <c:pt idx="508">
                  <c:v>1922.3333333332948</c:v>
                </c:pt>
                <c:pt idx="509">
                  <c:v>1922.4166666666281</c:v>
                </c:pt>
                <c:pt idx="510">
                  <c:v>1922.4999999999613</c:v>
                </c:pt>
                <c:pt idx="511">
                  <c:v>1922.5833333332946</c:v>
                </c:pt>
                <c:pt idx="512">
                  <c:v>1922.6666666666279</c:v>
                </c:pt>
                <c:pt idx="513">
                  <c:v>1922.7499999999611</c:v>
                </c:pt>
                <c:pt idx="514">
                  <c:v>1922.8333333332944</c:v>
                </c:pt>
                <c:pt idx="515">
                  <c:v>1922.9166666666276</c:v>
                </c:pt>
                <c:pt idx="516">
                  <c:v>1922.9999999999609</c:v>
                </c:pt>
                <c:pt idx="517">
                  <c:v>1923.0833333332941</c:v>
                </c:pt>
                <c:pt idx="518">
                  <c:v>1923.1666666666274</c:v>
                </c:pt>
                <c:pt idx="519">
                  <c:v>1923.2499999999607</c:v>
                </c:pt>
                <c:pt idx="520">
                  <c:v>1923.3333333332939</c:v>
                </c:pt>
                <c:pt idx="521">
                  <c:v>1923.4166666666272</c:v>
                </c:pt>
                <c:pt idx="522">
                  <c:v>1923.4999999999604</c:v>
                </c:pt>
                <c:pt idx="523">
                  <c:v>1923.5833333332937</c:v>
                </c:pt>
                <c:pt idx="524">
                  <c:v>1923.666666666627</c:v>
                </c:pt>
                <c:pt idx="525">
                  <c:v>1923.7499999999602</c:v>
                </c:pt>
                <c:pt idx="526">
                  <c:v>1923.8333333332935</c:v>
                </c:pt>
                <c:pt idx="527">
                  <c:v>1923.9166666666267</c:v>
                </c:pt>
                <c:pt idx="528">
                  <c:v>1923.99999999996</c:v>
                </c:pt>
                <c:pt idx="529">
                  <c:v>1924.0833333332932</c:v>
                </c:pt>
                <c:pt idx="530">
                  <c:v>1924.1666666666265</c:v>
                </c:pt>
                <c:pt idx="531">
                  <c:v>1924.2499999999598</c:v>
                </c:pt>
                <c:pt idx="532">
                  <c:v>1924.333333333293</c:v>
                </c:pt>
                <c:pt idx="533">
                  <c:v>1924.4166666666263</c:v>
                </c:pt>
                <c:pt idx="534">
                  <c:v>1924.4999999999595</c:v>
                </c:pt>
                <c:pt idx="535">
                  <c:v>1924.5833333332928</c:v>
                </c:pt>
                <c:pt idx="536">
                  <c:v>1924.666666666626</c:v>
                </c:pt>
                <c:pt idx="537">
                  <c:v>1924.7499999999593</c:v>
                </c:pt>
                <c:pt idx="538">
                  <c:v>1924.8333333332926</c:v>
                </c:pt>
                <c:pt idx="539">
                  <c:v>1924.9166666666258</c:v>
                </c:pt>
                <c:pt idx="540">
                  <c:v>1924.9999999999591</c:v>
                </c:pt>
                <c:pt idx="541">
                  <c:v>1925.0833333332923</c:v>
                </c:pt>
                <c:pt idx="542">
                  <c:v>1925.1666666666256</c:v>
                </c:pt>
                <c:pt idx="543">
                  <c:v>1925.2499999999588</c:v>
                </c:pt>
                <c:pt idx="544">
                  <c:v>1925.3333333332921</c:v>
                </c:pt>
                <c:pt idx="545">
                  <c:v>1925.4166666666254</c:v>
                </c:pt>
                <c:pt idx="546">
                  <c:v>1925.4999999999586</c:v>
                </c:pt>
                <c:pt idx="547">
                  <c:v>1925.5833333332919</c:v>
                </c:pt>
                <c:pt idx="548">
                  <c:v>1925.6666666666251</c:v>
                </c:pt>
                <c:pt idx="549">
                  <c:v>1925.7499999999584</c:v>
                </c:pt>
                <c:pt idx="550">
                  <c:v>1925.8333333332916</c:v>
                </c:pt>
                <c:pt idx="551">
                  <c:v>1925.9166666666249</c:v>
                </c:pt>
                <c:pt idx="552">
                  <c:v>1925.9999999999582</c:v>
                </c:pt>
                <c:pt idx="553">
                  <c:v>1926.0833333332914</c:v>
                </c:pt>
                <c:pt idx="554">
                  <c:v>1926.1666666666247</c:v>
                </c:pt>
                <c:pt idx="555">
                  <c:v>1926.2499999999579</c:v>
                </c:pt>
                <c:pt idx="556">
                  <c:v>1926.3333333332912</c:v>
                </c:pt>
                <c:pt idx="557">
                  <c:v>1926.4166666666245</c:v>
                </c:pt>
                <c:pt idx="558">
                  <c:v>1926.4999999999577</c:v>
                </c:pt>
                <c:pt idx="559">
                  <c:v>1926.583333333291</c:v>
                </c:pt>
                <c:pt idx="560">
                  <c:v>1926.6666666666242</c:v>
                </c:pt>
                <c:pt idx="561">
                  <c:v>1926.7499999999575</c:v>
                </c:pt>
                <c:pt idx="562">
                  <c:v>1926.8333333332907</c:v>
                </c:pt>
                <c:pt idx="563">
                  <c:v>1926.916666666624</c:v>
                </c:pt>
                <c:pt idx="564">
                  <c:v>1926.9999999999573</c:v>
                </c:pt>
                <c:pt idx="565">
                  <c:v>1927.0833333332905</c:v>
                </c:pt>
                <c:pt idx="566">
                  <c:v>1927.1666666666238</c:v>
                </c:pt>
                <c:pt idx="567">
                  <c:v>1927.249999999957</c:v>
                </c:pt>
                <c:pt idx="568">
                  <c:v>1927.3333333332903</c:v>
                </c:pt>
                <c:pt idx="569">
                  <c:v>1927.4166666666235</c:v>
                </c:pt>
                <c:pt idx="570">
                  <c:v>1927.4999999999568</c:v>
                </c:pt>
                <c:pt idx="571">
                  <c:v>1927.5833333332901</c:v>
                </c:pt>
                <c:pt idx="572">
                  <c:v>1927.6666666666233</c:v>
                </c:pt>
                <c:pt idx="573">
                  <c:v>1927.7499999999566</c:v>
                </c:pt>
                <c:pt idx="574">
                  <c:v>1927.8333333332898</c:v>
                </c:pt>
                <c:pt idx="575">
                  <c:v>1927.9166666666231</c:v>
                </c:pt>
                <c:pt idx="576">
                  <c:v>1927.9999999999563</c:v>
                </c:pt>
                <c:pt idx="577">
                  <c:v>1928.0833333332896</c:v>
                </c:pt>
                <c:pt idx="578">
                  <c:v>1928.1666666666229</c:v>
                </c:pt>
                <c:pt idx="579">
                  <c:v>1928.2499999999561</c:v>
                </c:pt>
                <c:pt idx="580">
                  <c:v>1928.3333333332894</c:v>
                </c:pt>
                <c:pt idx="581">
                  <c:v>1928.4166666666226</c:v>
                </c:pt>
                <c:pt idx="582">
                  <c:v>1928.4999999999559</c:v>
                </c:pt>
                <c:pt idx="583">
                  <c:v>1928.5833333332891</c:v>
                </c:pt>
                <c:pt idx="584">
                  <c:v>1928.6666666666224</c:v>
                </c:pt>
                <c:pt idx="585">
                  <c:v>1928.7499999999557</c:v>
                </c:pt>
                <c:pt idx="586">
                  <c:v>1928.8333333332889</c:v>
                </c:pt>
                <c:pt idx="587">
                  <c:v>1928.9166666666222</c:v>
                </c:pt>
                <c:pt idx="588">
                  <c:v>1928.9999999999554</c:v>
                </c:pt>
                <c:pt idx="589">
                  <c:v>1929.0833333332887</c:v>
                </c:pt>
                <c:pt idx="590">
                  <c:v>1929.1666666666219</c:v>
                </c:pt>
                <c:pt idx="591">
                  <c:v>1929.2499999999552</c:v>
                </c:pt>
                <c:pt idx="592">
                  <c:v>1929.3333333332885</c:v>
                </c:pt>
                <c:pt idx="593">
                  <c:v>1929.4166666666217</c:v>
                </c:pt>
                <c:pt idx="594">
                  <c:v>1929.499999999955</c:v>
                </c:pt>
                <c:pt idx="595">
                  <c:v>1929.5833333332882</c:v>
                </c:pt>
                <c:pt idx="596">
                  <c:v>1929.6666666666215</c:v>
                </c:pt>
                <c:pt idx="597">
                  <c:v>1929.7499999999548</c:v>
                </c:pt>
                <c:pt idx="598">
                  <c:v>1929.833333333288</c:v>
                </c:pt>
                <c:pt idx="599">
                  <c:v>1929.9166666666213</c:v>
                </c:pt>
                <c:pt idx="600">
                  <c:v>1929.9999999999545</c:v>
                </c:pt>
                <c:pt idx="601">
                  <c:v>1930.0833333332878</c:v>
                </c:pt>
                <c:pt idx="602">
                  <c:v>1930.166666666621</c:v>
                </c:pt>
                <c:pt idx="603">
                  <c:v>1930.2499999999543</c:v>
                </c:pt>
                <c:pt idx="604">
                  <c:v>1930.3333333332876</c:v>
                </c:pt>
                <c:pt idx="605">
                  <c:v>1930.4166666666208</c:v>
                </c:pt>
                <c:pt idx="606">
                  <c:v>1930.4999999999541</c:v>
                </c:pt>
                <c:pt idx="607">
                  <c:v>1930.5833333332873</c:v>
                </c:pt>
                <c:pt idx="608">
                  <c:v>1930.6666666666206</c:v>
                </c:pt>
                <c:pt idx="609">
                  <c:v>1930.7499999999538</c:v>
                </c:pt>
                <c:pt idx="610">
                  <c:v>1930.8333333332871</c:v>
                </c:pt>
                <c:pt idx="611">
                  <c:v>1930.9166666666204</c:v>
                </c:pt>
                <c:pt idx="612">
                  <c:v>1930.9999999999536</c:v>
                </c:pt>
                <c:pt idx="613">
                  <c:v>1931.0833333332869</c:v>
                </c:pt>
                <c:pt idx="614">
                  <c:v>1931.1666666666201</c:v>
                </c:pt>
                <c:pt idx="615">
                  <c:v>1931.2499999999534</c:v>
                </c:pt>
                <c:pt idx="616">
                  <c:v>1931.3333333332866</c:v>
                </c:pt>
                <c:pt idx="617">
                  <c:v>1931.4166666666199</c:v>
                </c:pt>
                <c:pt idx="618">
                  <c:v>1931.4999999999532</c:v>
                </c:pt>
                <c:pt idx="619">
                  <c:v>1931.5833333332864</c:v>
                </c:pt>
                <c:pt idx="620">
                  <c:v>1931.6666666666197</c:v>
                </c:pt>
                <c:pt idx="621">
                  <c:v>1931.7499999999529</c:v>
                </c:pt>
                <c:pt idx="622">
                  <c:v>1931.8333333332862</c:v>
                </c:pt>
                <c:pt idx="623">
                  <c:v>1931.9166666666194</c:v>
                </c:pt>
                <c:pt idx="624">
                  <c:v>1931.9999999999527</c:v>
                </c:pt>
                <c:pt idx="625">
                  <c:v>1932.083333333286</c:v>
                </c:pt>
                <c:pt idx="626">
                  <c:v>1932.1666666666192</c:v>
                </c:pt>
                <c:pt idx="627">
                  <c:v>1932.2499999999525</c:v>
                </c:pt>
                <c:pt idx="628">
                  <c:v>1932.3333333332857</c:v>
                </c:pt>
                <c:pt idx="629">
                  <c:v>1932.416666666619</c:v>
                </c:pt>
                <c:pt idx="630">
                  <c:v>1932.4999999999523</c:v>
                </c:pt>
                <c:pt idx="631">
                  <c:v>1932.5833333332855</c:v>
                </c:pt>
                <c:pt idx="632">
                  <c:v>1932.6666666666188</c:v>
                </c:pt>
                <c:pt idx="633">
                  <c:v>1932.749999999952</c:v>
                </c:pt>
                <c:pt idx="634">
                  <c:v>1932.8333333332853</c:v>
                </c:pt>
                <c:pt idx="635">
                  <c:v>1932.9166666666185</c:v>
                </c:pt>
                <c:pt idx="636">
                  <c:v>1932.9999999999518</c:v>
                </c:pt>
                <c:pt idx="637">
                  <c:v>1933.0833333332851</c:v>
                </c:pt>
                <c:pt idx="638">
                  <c:v>1933.1666666666183</c:v>
                </c:pt>
                <c:pt idx="639">
                  <c:v>1933.2499999999516</c:v>
                </c:pt>
                <c:pt idx="640">
                  <c:v>1933.3333333332848</c:v>
                </c:pt>
                <c:pt idx="641">
                  <c:v>1933.4166666666181</c:v>
                </c:pt>
                <c:pt idx="642">
                  <c:v>1933.4999999999513</c:v>
                </c:pt>
                <c:pt idx="643">
                  <c:v>1933.5833333332846</c:v>
                </c:pt>
                <c:pt idx="644">
                  <c:v>1933.6666666666179</c:v>
                </c:pt>
                <c:pt idx="645">
                  <c:v>1933.7499999999511</c:v>
                </c:pt>
                <c:pt idx="646">
                  <c:v>1933.8333333332844</c:v>
                </c:pt>
                <c:pt idx="647">
                  <c:v>1933.9166666666176</c:v>
                </c:pt>
                <c:pt idx="648">
                  <c:v>1933.9999999999509</c:v>
                </c:pt>
                <c:pt idx="649">
                  <c:v>1934.0833333332841</c:v>
                </c:pt>
                <c:pt idx="650">
                  <c:v>1934.1666666666174</c:v>
                </c:pt>
                <c:pt idx="651">
                  <c:v>1934.2499999999507</c:v>
                </c:pt>
                <c:pt idx="652">
                  <c:v>1934.3333333332839</c:v>
                </c:pt>
                <c:pt idx="653">
                  <c:v>1934.4166666666172</c:v>
                </c:pt>
                <c:pt idx="654">
                  <c:v>1934.4999999999504</c:v>
                </c:pt>
                <c:pt idx="655">
                  <c:v>1934.5833333332837</c:v>
                </c:pt>
                <c:pt idx="656">
                  <c:v>1934.6666666666169</c:v>
                </c:pt>
                <c:pt idx="657">
                  <c:v>1934.7499999999502</c:v>
                </c:pt>
                <c:pt idx="658">
                  <c:v>1934.8333333332835</c:v>
                </c:pt>
                <c:pt idx="659">
                  <c:v>1934.9166666666167</c:v>
                </c:pt>
                <c:pt idx="660">
                  <c:v>1934.99999999995</c:v>
                </c:pt>
                <c:pt idx="661">
                  <c:v>1935.0833333332832</c:v>
                </c:pt>
                <c:pt idx="662">
                  <c:v>1935.1666666666165</c:v>
                </c:pt>
                <c:pt idx="663">
                  <c:v>1935.2499999999498</c:v>
                </c:pt>
                <c:pt idx="664">
                  <c:v>1935.333333333283</c:v>
                </c:pt>
                <c:pt idx="665">
                  <c:v>1935.4166666666163</c:v>
                </c:pt>
                <c:pt idx="666">
                  <c:v>1935.4999999999495</c:v>
                </c:pt>
                <c:pt idx="667">
                  <c:v>1935.5833333332828</c:v>
                </c:pt>
                <c:pt idx="668">
                  <c:v>1935.666666666616</c:v>
                </c:pt>
                <c:pt idx="669">
                  <c:v>1935.7499999999493</c:v>
                </c:pt>
                <c:pt idx="670">
                  <c:v>1935.8333333332826</c:v>
                </c:pt>
                <c:pt idx="671">
                  <c:v>1935.9166666666158</c:v>
                </c:pt>
                <c:pt idx="672">
                  <c:v>1935.9999999999491</c:v>
                </c:pt>
                <c:pt idx="673">
                  <c:v>1936.0833333332823</c:v>
                </c:pt>
                <c:pt idx="674">
                  <c:v>1936.1666666666156</c:v>
                </c:pt>
                <c:pt idx="675">
                  <c:v>1936.2499999999488</c:v>
                </c:pt>
                <c:pt idx="676">
                  <c:v>1936.3333333332821</c:v>
                </c:pt>
                <c:pt idx="677">
                  <c:v>1936.4166666666154</c:v>
                </c:pt>
                <c:pt idx="678">
                  <c:v>1936.4999999999486</c:v>
                </c:pt>
                <c:pt idx="679">
                  <c:v>1936.5833333332819</c:v>
                </c:pt>
                <c:pt idx="680">
                  <c:v>1936.6666666666151</c:v>
                </c:pt>
                <c:pt idx="681">
                  <c:v>1936.7499999999484</c:v>
                </c:pt>
                <c:pt idx="682">
                  <c:v>1936.8333333332816</c:v>
                </c:pt>
                <c:pt idx="683">
                  <c:v>1936.9166666666149</c:v>
                </c:pt>
                <c:pt idx="684">
                  <c:v>1936.9999999999482</c:v>
                </c:pt>
                <c:pt idx="685">
                  <c:v>1937.0833333332814</c:v>
                </c:pt>
                <c:pt idx="686">
                  <c:v>1937.1666666666147</c:v>
                </c:pt>
                <c:pt idx="687">
                  <c:v>1937.2499999999479</c:v>
                </c:pt>
                <c:pt idx="688">
                  <c:v>1937.3333333332812</c:v>
                </c:pt>
                <c:pt idx="689">
                  <c:v>1937.4166666666144</c:v>
                </c:pt>
                <c:pt idx="690">
                  <c:v>1937.4999999999477</c:v>
                </c:pt>
                <c:pt idx="691">
                  <c:v>1937.583333333281</c:v>
                </c:pt>
                <c:pt idx="692">
                  <c:v>1937.6666666666142</c:v>
                </c:pt>
                <c:pt idx="693">
                  <c:v>1937.7499999999475</c:v>
                </c:pt>
                <c:pt idx="694">
                  <c:v>1937.8333333332807</c:v>
                </c:pt>
                <c:pt idx="695">
                  <c:v>1937.916666666614</c:v>
                </c:pt>
                <c:pt idx="696">
                  <c:v>1937.9999999999472</c:v>
                </c:pt>
                <c:pt idx="697">
                  <c:v>1938.0833333332805</c:v>
                </c:pt>
                <c:pt idx="698">
                  <c:v>1938.1666666666138</c:v>
                </c:pt>
                <c:pt idx="699">
                  <c:v>1938.249999999947</c:v>
                </c:pt>
                <c:pt idx="700">
                  <c:v>1938.3333333332803</c:v>
                </c:pt>
                <c:pt idx="701">
                  <c:v>1938.4166666666135</c:v>
                </c:pt>
                <c:pt idx="702">
                  <c:v>1938.4999999999468</c:v>
                </c:pt>
                <c:pt idx="703">
                  <c:v>1938.5833333332801</c:v>
                </c:pt>
                <c:pt idx="704">
                  <c:v>1938.6666666666133</c:v>
                </c:pt>
                <c:pt idx="705">
                  <c:v>1938.7499999999466</c:v>
                </c:pt>
                <c:pt idx="706">
                  <c:v>1938.8333333332798</c:v>
                </c:pt>
                <c:pt idx="707">
                  <c:v>1938.9166666666131</c:v>
                </c:pt>
                <c:pt idx="708">
                  <c:v>1938.9999999999463</c:v>
                </c:pt>
                <c:pt idx="709">
                  <c:v>1939.0833333332796</c:v>
                </c:pt>
                <c:pt idx="710">
                  <c:v>1939.1666666666129</c:v>
                </c:pt>
                <c:pt idx="711">
                  <c:v>1939.2499999999461</c:v>
                </c:pt>
                <c:pt idx="712">
                  <c:v>1939.3333333332794</c:v>
                </c:pt>
                <c:pt idx="713">
                  <c:v>1939.4166666666126</c:v>
                </c:pt>
                <c:pt idx="714">
                  <c:v>1939.4999999999459</c:v>
                </c:pt>
                <c:pt idx="715">
                  <c:v>1939.5833333332791</c:v>
                </c:pt>
                <c:pt idx="716">
                  <c:v>1939.6666666666124</c:v>
                </c:pt>
                <c:pt idx="717">
                  <c:v>1939.7499999999457</c:v>
                </c:pt>
                <c:pt idx="718">
                  <c:v>1939.8333333332789</c:v>
                </c:pt>
                <c:pt idx="719">
                  <c:v>1939.9166666666122</c:v>
                </c:pt>
                <c:pt idx="720">
                  <c:v>1939.9999999999454</c:v>
                </c:pt>
                <c:pt idx="721">
                  <c:v>1940.0833333332787</c:v>
                </c:pt>
                <c:pt idx="722">
                  <c:v>1940.1666666666119</c:v>
                </c:pt>
                <c:pt idx="723">
                  <c:v>1940.2499999999452</c:v>
                </c:pt>
                <c:pt idx="724">
                  <c:v>1940.3333333332785</c:v>
                </c:pt>
                <c:pt idx="725">
                  <c:v>1940.4166666666117</c:v>
                </c:pt>
                <c:pt idx="726">
                  <c:v>1940.499999999945</c:v>
                </c:pt>
                <c:pt idx="727">
                  <c:v>1940.5833333332782</c:v>
                </c:pt>
                <c:pt idx="728">
                  <c:v>1940.6666666666115</c:v>
                </c:pt>
                <c:pt idx="729">
                  <c:v>1940.7499999999447</c:v>
                </c:pt>
                <c:pt idx="730">
                  <c:v>1940.833333333278</c:v>
                </c:pt>
                <c:pt idx="731">
                  <c:v>1940.9166666666113</c:v>
                </c:pt>
                <c:pt idx="732">
                  <c:v>1940.9999999999445</c:v>
                </c:pt>
                <c:pt idx="733">
                  <c:v>1941.0833333332778</c:v>
                </c:pt>
                <c:pt idx="734">
                  <c:v>1941.166666666611</c:v>
                </c:pt>
                <c:pt idx="735">
                  <c:v>1941.2499999999443</c:v>
                </c:pt>
                <c:pt idx="736">
                  <c:v>1941.3333333332776</c:v>
                </c:pt>
                <c:pt idx="737">
                  <c:v>1941.4166666666108</c:v>
                </c:pt>
                <c:pt idx="738">
                  <c:v>1941.4999999999441</c:v>
                </c:pt>
                <c:pt idx="739">
                  <c:v>1941.5833333332773</c:v>
                </c:pt>
                <c:pt idx="740">
                  <c:v>1941.6666666666106</c:v>
                </c:pt>
                <c:pt idx="741">
                  <c:v>1941.7499999999438</c:v>
                </c:pt>
                <c:pt idx="742">
                  <c:v>1941.8333333332771</c:v>
                </c:pt>
                <c:pt idx="743">
                  <c:v>1941.9166666666104</c:v>
                </c:pt>
                <c:pt idx="744">
                  <c:v>1941.9999999999436</c:v>
                </c:pt>
                <c:pt idx="745">
                  <c:v>1942.0833333332769</c:v>
                </c:pt>
                <c:pt idx="746">
                  <c:v>1942.1666666666101</c:v>
                </c:pt>
                <c:pt idx="747">
                  <c:v>1942.2499999999434</c:v>
                </c:pt>
                <c:pt idx="748">
                  <c:v>1942.3333333332766</c:v>
                </c:pt>
                <c:pt idx="749">
                  <c:v>1942.4166666666099</c:v>
                </c:pt>
                <c:pt idx="750">
                  <c:v>1942.4999999999432</c:v>
                </c:pt>
                <c:pt idx="751">
                  <c:v>1942.5833333332764</c:v>
                </c:pt>
                <c:pt idx="752">
                  <c:v>1942.6666666666097</c:v>
                </c:pt>
                <c:pt idx="753">
                  <c:v>1942.7499999999429</c:v>
                </c:pt>
                <c:pt idx="754">
                  <c:v>1942.8333333332762</c:v>
                </c:pt>
                <c:pt idx="755">
                  <c:v>1942.9166666666094</c:v>
                </c:pt>
                <c:pt idx="756">
                  <c:v>1942.9999999999427</c:v>
                </c:pt>
                <c:pt idx="757">
                  <c:v>1943.083333333276</c:v>
                </c:pt>
                <c:pt idx="758">
                  <c:v>1943.1666666666092</c:v>
                </c:pt>
                <c:pt idx="759">
                  <c:v>1943.2499999999425</c:v>
                </c:pt>
                <c:pt idx="760">
                  <c:v>1943.3333333332757</c:v>
                </c:pt>
                <c:pt idx="761">
                  <c:v>1943.416666666609</c:v>
                </c:pt>
                <c:pt idx="762">
                  <c:v>1943.4999999999422</c:v>
                </c:pt>
                <c:pt idx="763">
                  <c:v>1943.5833333332755</c:v>
                </c:pt>
                <c:pt idx="764">
                  <c:v>1943.6666666666088</c:v>
                </c:pt>
                <c:pt idx="765">
                  <c:v>1943.749999999942</c:v>
                </c:pt>
                <c:pt idx="766">
                  <c:v>1943.8333333332753</c:v>
                </c:pt>
                <c:pt idx="767">
                  <c:v>1943.9166666666085</c:v>
                </c:pt>
                <c:pt idx="768">
                  <c:v>1943.9999999999418</c:v>
                </c:pt>
                <c:pt idx="769">
                  <c:v>1944.083333333275</c:v>
                </c:pt>
                <c:pt idx="770">
                  <c:v>1944.1666666666083</c:v>
                </c:pt>
                <c:pt idx="771">
                  <c:v>1944.2499999999416</c:v>
                </c:pt>
                <c:pt idx="772">
                  <c:v>1944.3333333332748</c:v>
                </c:pt>
                <c:pt idx="773">
                  <c:v>1944.4166666666081</c:v>
                </c:pt>
                <c:pt idx="774">
                  <c:v>1944.4999999999413</c:v>
                </c:pt>
                <c:pt idx="775">
                  <c:v>1944.5833333332746</c:v>
                </c:pt>
                <c:pt idx="776">
                  <c:v>1944.6666666666079</c:v>
                </c:pt>
                <c:pt idx="777">
                  <c:v>1944.7499999999411</c:v>
                </c:pt>
                <c:pt idx="778">
                  <c:v>1944.8333333332744</c:v>
                </c:pt>
                <c:pt idx="779">
                  <c:v>1944.9166666666076</c:v>
                </c:pt>
                <c:pt idx="780">
                  <c:v>1944.9999999999409</c:v>
                </c:pt>
                <c:pt idx="781">
                  <c:v>1945.0833333332741</c:v>
                </c:pt>
                <c:pt idx="782">
                  <c:v>1945.1666666666074</c:v>
                </c:pt>
                <c:pt idx="783">
                  <c:v>1945.2499999999407</c:v>
                </c:pt>
                <c:pt idx="784">
                  <c:v>1945.3333333332739</c:v>
                </c:pt>
                <c:pt idx="785">
                  <c:v>1945.4166666666072</c:v>
                </c:pt>
                <c:pt idx="786">
                  <c:v>1945.4999999999404</c:v>
                </c:pt>
                <c:pt idx="787">
                  <c:v>1945.5833333332737</c:v>
                </c:pt>
                <c:pt idx="788">
                  <c:v>1945.6666666666069</c:v>
                </c:pt>
                <c:pt idx="789">
                  <c:v>1945.7499999999402</c:v>
                </c:pt>
                <c:pt idx="790">
                  <c:v>1945.8333333332735</c:v>
                </c:pt>
                <c:pt idx="791">
                  <c:v>1945.9166666666067</c:v>
                </c:pt>
                <c:pt idx="792">
                  <c:v>1945.99999999994</c:v>
                </c:pt>
                <c:pt idx="793">
                  <c:v>1946.0833333332732</c:v>
                </c:pt>
                <c:pt idx="794">
                  <c:v>1946.1666666666065</c:v>
                </c:pt>
                <c:pt idx="795">
                  <c:v>1946.2499999999397</c:v>
                </c:pt>
                <c:pt idx="796">
                  <c:v>1946.333333333273</c:v>
                </c:pt>
                <c:pt idx="797">
                  <c:v>1946.4166666666063</c:v>
                </c:pt>
                <c:pt idx="798">
                  <c:v>1946.4999999999395</c:v>
                </c:pt>
                <c:pt idx="799">
                  <c:v>1946.5833333332728</c:v>
                </c:pt>
                <c:pt idx="800">
                  <c:v>1946.666666666606</c:v>
                </c:pt>
                <c:pt idx="801">
                  <c:v>1946.7499999999393</c:v>
                </c:pt>
                <c:pt idx="802">
                  <c:v>1946.8333333332725</c:v>
                </c:pt>
                <c:pt idx="803">
                  <c:v>1946.9166666666058</c:v>
                </c:pt>
                <c:pt idx="804">
                  <c:v>1946.9999999999391</c:v>
                </c:pt>
                <c:pt idx="805">
                  <c:v>1947.0833333332723</c:v>
                </c:pt>
                <c:pt idx="806">
                  <c:v>1947.1666666666056</c:v>
                </c:pt>
                <c:pt idx="807">
                  <c:v>1947.2499999999388</c:v>
                </c:pt>
                <c:pt idx="808">
                  <c:v>1947.3333333332721</c:v>
                </c:pt>
                <c:pt idx="809">
                  <c:v>1947.4166666666054</c:v>
                </c:pt>
                <c:pt idx="810">
                  <c:v>1947.4999999999386</c:v>
                </c:pt>
                <c:pt idx="811">
                  <c:v>1947.5833333332719</c:v>
                </c:pt>
                <c:pt idx="812">
                  <c:v>1947.6666666666051</c:v>
                </c:pt>
                <c:pt idx="813">
                  <c:v>1947.7499999999384</c:v>
                </c:pt>
                <c:pt idx="814">
                  <c:v>1947.8333333332716</c:v>
                </c:pt>
                <c:pt idx="815">
                  <c:v>1947.9166666666049</c:v>
                </c:pt>
                <c:pt idx="816">
                  <c:v>1947.9999999999382</c:v>
                </c:pt>
                <c:pt idx="817">
                  <c:v>1948.0833333332714</c:v>
                </c:pt>
                <c:pt idx="818">
                  <c:v>1948.1666666666047</c:v>
                </c:pt>
                <c:pt idx="819">
                  <c:v>1948.2499999999379</c:v>
                </c:pt>
                <c:pt idx="820">
                  <c:v>1948.3333333332712</c:v>
                </c:pt>
                <c:pt idx="821">
                  <c:v>1948.4166666666044</c:v>
                </c:pt>
                <c:pt idx="822">
                  <c:v>1948.4999999999377</c:v>
                </c:pt>
                <c:pt idx="823">
                  <c:v>1948.583333333271</c:v>
                </c:pt>
                <c:pt idx="824">
                  <c:v>1948.6666666666042</c:v>
                </c:pt>
                <c:pt idx="825">
                  <c:v>1948.7499999999375</c:v>
                </c:pt>
                <c:pt idx="826">
                  <c:v>1948.8333333332707</c:v>
                </c:pt>
                <c:pt idx="827">
                  <c:v>1948.916666666604</c:v>
                </c:pt>
                <c:pt idx="828">
                  <c:v>1948.9999999999372</c:v>
                </c:pt>
                <c:pt idx="829">
                  <c:v>1949.0833333332705</c:v>
                </c:pt>
                <c:pt idx="830">
                  <c:v>1949.1666666666038</c:v>
                </c:pt>
                <c:pt idx="831">
                  <c:v>1949.249999999937</c:v>
                </c:pt>
                <c:pt idx="832">
                  <c:v>1949.3333333332703</c:v>
                </c:pt>
                <c:pt idx="833">
                  <c:v>1949.4166666666035</c:v>
                </c:pt>
                <c:pt idx="834">
                  <c:v>1949.4999999999368</c:v>
                </c:pt>
                <c:pt idx="835">
                  <c:v>1949.58333333327</c:v>
                </c:pt>
                <c:pt idx="836">
                  <c:v>1949.6666666666033</c:v>
                </c:pt>
                <c:pt idx="837">
                  <c:v>1949.7499999999366</c:v>
                </c:pt>
                <c:pt idx="838">
                  <c:v>1949.8333333332698</c:v>
                </c:pt>
                <c:pt idx="839">
                  <c:v>1949.9166666666031</c:v>
                </c:pt>
                <c:pt idx="840">
                  <c:v>1949.9999999999363</c:v>
                </c:pt>
                <c:pt idx="841">
                  <c:v>1950.0833333332696</c:v>
                </c:pt>
                <c:pt idx="842">
                  <c:v>1950.1666666666029</c:v>
                </c:pt>
                <c:pt idx="843">
                  <c:v>1950.2499999999361</c:v>
                </c:pt>
                <c:pt idx="844">
                  <c:v>1950.3333333332694</c:v>
                </c:pt>
                <c:pt idx="845">
                  <c:v>1950.4166666666026</c:v>
                </c:pt>
                <c:pt idx="846">
                  <c:v>1950.4999999999359</c:v>
                </c:pt>
                <c:pt idx="847">
                  <c:v>1950.5833333332691</c:v>
                </c:pt>
                <c:pt idx="848">
                  <c:v>1950.6666666666024</c:v>
                </c:pt>
                <c:pt idx="849">
                  <c:v>1950.7499999999357</c:v>
                </c:pt>
                <c:pt idx="850">
                  <c:v>1950.8333333332689</c:v>
                </c:pt>
                <c:pt idx="851">
                  <c:v>1950.9166666666022</c:v>
                </c:pt>
                <c:pt idx="852">
                  <c:v>1950.9999999999354</c:v>
                </c:pt>
                <c:pt idx="853">
                  <c:v>1951.0833333332687</c:v>
                </c:pt>
                <c:pt idx="854">
                  <c:v>1951.1666666666019</c:v>
                </c:pt>
                <c:pt idx="855">
                  <c:v>1951.2499999999352</c:v>
                </c:pt>
                <c:pt idx="856">
                  <c:v>1951.3333333332685</c:v>
                </c:pt>
                <c:pt idx="857">
                  <c:v>1951.4166666666017</c:v>
                </c:pt>
                <c:pt idx="858">
                  <c:v>1951.499999999935</c:v>
                </c:pt>
                <c:pt idx="859">
                  <c:v>1951.5833333332682</c:v>
                </c:pt>
                <c:pt idx="860">
                  <c:v>1951.6666666666015</c:v>
                </c:pt>
                <c:pt idx="861">
                  <c:v>1951.7499999999347</c:v>
                </c:pt>
                <c:pt idx="862">
                  <c:v>1951.833333333268</c:v>
                </c:pt>
                <c:pt idx="863">
                  <c:v>1951.9166666666013</c:v>
                </c:pt>
                <c:pt idx="864">
                  <c:v>1951.9999999999345</c:v>
                </c:pt>
                <c:pt idx="865">
                  <c:v>1952.0833333332678</c:v>
                </c:pt>
                <c:pt idx="866">
                  <c:v>1952.166666666601</c:v>
                </c:pt>
                <c:pt idx="867">
                  <c:v>1952.2499999999343</c:v>
                </c:pt>
                <c:pt idx="868">
                  <c:v>1952.3333333332675</c:v>
                </c:pt>
                <c:pt idx="869">
                  <c:v>1952.4166666666008</c:v>
                </c:pt>
                <c:pt idx="870">
                  <c:v>1952.4999999999341</c:v>
                </c:pt>
                <c:pt idx="871">
                  <c:v>1952.5833333332673</c:v>
                </c:pt>
                <c:pt idx="872">
                  <c:v>1952.6666666666006</c:v>
                </c:pt>
                <c:pt idx="873">
                  <c:v>1952.7499999999338</c:v>
                </c:pt>
                <c:pt idx="874">
                  <c:v>1952.8333333332671</c:v>
                </c:pt>
                <c:pt idx="875">
                  <c:v>1952.9166666666003</c:v>
                </c:pt>
                <c:pt idx="876">
                  <c:v>1952.9999999999336</c:v>
                </c:pt>
                <c:pt idx="877">
                  <c:v>1953.0833333332669</c:v>
                </c:pt>
                <c:pt idx="878">
                  <c:v>1953.1666666666001</c:v>
                </c:pt>
                <c:pt idx="879">
                  <c:v>1953.2499999999334</c:v>
                </c:pt>
                <c:pt idx="880">
                  <c:v>1953.3333333332666</c:v>
                </c:pt>
                <c:pt idx="881">
                  <c:v>1953.4166666665999</c:v>
                </c:pt>
                <c:pt idx="882">
                  <c:v>1953.4999999999332</c:v>
                </c:pt>
                <c:pt idx="883">
                  <c:v>1953.5833333332664</c:v>
                </c:pt>
                <c:pt idx="884">
                  <c:v>1953.6666666665997</c:v>
                </c:pt>
                <c:pt idx="885">
                  <c:v>1953.7499999999329</c:v>
                </c:pt>
                <c:pt idx="886">
                  <c:v>1953.8333333332662</c:v>
                </c:pt>
                <c:pt idx="887">
                  <c:v>1953.9166666665994</c:v>
                </c:pt>
                <c:pt idx="888">
                  <c:v>1953.9999999999327</c:v>
                </c:pt>
                <c:pt idx="889">
                  <c:v>1954.083333333266</c:v>
                </c:pt>
                <c:pt idx="890">
                  <c:v>1954.1666666665992</c:v>
                </c:pt>
                <c:pt idx="891">
                  <c:v>1954.2499999999325</c:v>
                </c:pt>
                <c:pt idx="892">
                  <c:v>1954.3333333332657</c:v>
                </c:pt>
                <c:pt idx="893">
                  <c:v>1954.416666666599</c:v>
                </c:pt>
                <c:pt idx="894">
                  <c:v>1954.4999999999322</c:v>
                </c:pt>
                <c:pt idx="895">
                  <c:v>1954.5833333332655</c:v>
                </c:pt>
                <c:pt idx="896">
                  <c:v>1954.6666666665988</c:v>
                </c:pt>
                <c:pt idx="897">
                  <c:v>1954.749999999932</c:v>
                </c:pt>
                <c:pt idx="898">
                  <c:v>1954.8333333332653</c:v>
                </c:pt>
                <c:pt idx="899">
                  <c:v>1954.9166666665985</c:v>
                </c:pt>
                <c:pt idx="900">
                  <c:v>1954.9999999999318</c:v>
                </c:pt>
                <c:pt idx="901">
                  <c:v>1955.083333333265</c:v>
                </c:pt>
                <c:pt idx="902">
                  <c:v>1955.1666666665983</c:v>
                </c:pt>
                <c:pt idx="903">
                  <c:v>1955.2499999999316</c:v>
                </c:pt>
                <c:pt idx="904">
                  <c:v>1955.3333333332648</c:v>
                </c:pt>
                <c:pt idx="905">
                  <c:v>1955.4166666665981</c:v>
                </c:pt>
                <c:pt idx="906">
                  <c:v>1955.4999999999313</c:v>
                </c:pt>
                <c:pt idx="907">
                  <c:v>1955.5833333332646</c:v>
                </c:pt>
                <c:pt idx="908">
                  <c:v>1955.6666666665978</c:v>
                </c:pt>
                <c:pt idx="909">
                  <c:v>1955.7499999999311</c:v>
                </c:pt>
                <c:pt idx="910">
                  <c:v>1955.8333333332644</c:v>
                </c:pt>
                <c:pt idx="911">
                  <c:v>1955.9166666665976</c:v>
                </c:pt>
                <c:pt idx="912">
                  <c:v>1955.9999999999309</c:v>
                </c:pt>
                <c:pt idx="913">
                  <c:v>1956.0833333332641</c:v>
                </c:pt>
                <c:pt idx="914">
                  <c:v>1956.1666666665974</c:v>
                </c:pt>
                <c:pt idx="915">
                  <c:v>1956.2499999999307</c:v>
                </c:pt>
                <c:pt idx="916">
                  <c:v>1956.3333333332639</c:v>
                </c:pt>
                <c:pt idx="917">
                  <c:v>1956.4166666665972</c:v>
                </c:pt>
                <c:pt idx="918">
                  <c:v>1956.4999999999304</c:v>
                </c:pt>
                <c:pt idx="919">
                  <c:v>1956.5833333332637</c:v>
                </c:pt>
                <c:pt idx="920">
                  <c:v>1956.6666666665969</c:v>
                </c:pt>
                <c:pt idx="921">
                  <c:v>1956.7499999999302</c:v>
                </c:pt>
                <c:pt idx="922">
                  <c:v>1956.8333333332635</c:v>
                </c:pt>
                <c:pt idx="923">
                  <c:v>1956.9166666665967</c:v>
                </c:pt>
                <c:pt idx="924">
                  <c:v>1956.99999999993</c:v>
                </c:pt>
                <c:pt idx="925">
                  <c:v>1957.0833333332632</c:v>
                </c:pt>
                <c:pt idx="926">
                  <c:v>1957.1666666665965</c:v>
                </c:pt>
                <c:pt idx="927">
                  <c:v>1957.2499999999297</c:v>
                </c:pt>
                <c:pt idx="928">
                  <c:v>1957.333333333263</c:v>
                </c:pt>
                <c:pt idx="929">
                  <c:v>1957.4166666665963</c:v>
                </c:pt>
                <c:pt idx="930">
                  <c:v>1957.4999999999295</c:v>
                </c:pt>
                <c:pt idx="931">
                  <c:v>1957.5833333332628</c:v>
                </c:pt>
                <c:pt idx="932">
                  <c:v>1957.666666666596</c:v>
                </c:pt>
                <c:pt idx="933">
                  <c:v>1957.7499999999293</c:v>
                </c:pt>
                <c:pt idx="934">
                  <c:v>1957.8333333332625</c:v>
                </c:pt>
                <c:pt idx="935">
                  <c:v>1957.9166666665958</c:v>
                </c:pt>
                <c:pt idx="936">
                  <c:v>1957.9999999999291</c:v>
                </c:pt>
                <c:pt idx="937">
                  <c:v>1958.0833333332623</c:v>
                </c:pt>
                <c:pt idx="938">
                  <c:v>1958.1666666665956</c:v>
                </c:pt>
                <c:pt idx="939">
                  <c:v>1958.2499999999288</c:v>
                </c:pt>
                <c:pt idx="940">
                  <c:v>1958.3333333332621</c:v>
                </c:pt>
                <c:pt idx="941">
                  <c:v>1958.4166666665953</c:v>
                </c:pt>
                <c:pt idx="942">
                  <c:v>1958.4999999999286</c:v>
                </c:pt>
                <c:pt idx="943">
                  <c:v>1958.5833333332619</c:v>
                </c:pt>
                <c:pt idx="944">
                  <c:v>1958.6666666665951</c:v>
                </c:pt>
                <c:pt idx="945">
                  <c:v>1958.7499999999284</c:v>
                </c:pt>
                <c:pt idx="946">
                  <c:v>1958.8333333332616</c:v>
                </c:pt>
                <c:pt idx="947">
                  <c:v>1958.9166666665949</c:v>
                </c:pt>
                <c:pt idx="948">
                  <c:v>1958.9999999999281</c:v>
                </c:pt>
                <c:pt idx="949">
                  <c:v>1959.0833333332614</c:v>
                </c:pt>
                <c:pt idx="950">
                  <c:v>1959.1666666665947</c:v>
                </c:pt>
                <c:pt idx="951">
                  <c:v>1959.2499999999279</c:v>
                </c:pt>
                <c:pt idx="952">
                  <c:v>1959.3333333332612</c:v>
                </c:pt>
                <c:pt idx="953">
                  <c:v>1959.4166666665944</c:v>
                </c:pt>
                <c:pt idx="954">
                  <c:v>1959.4999999999277</c:v>
                </c:pt>
                <c:pt idx="955">
                  <c:v>1959.583333333261</c:v>
                </c:pt>
                <c:pt idx="956">
                  <c:v>1959.6666666665942</c:v>
                </c:pt>
                <c:pt idx="957">
                  <c:v>1959.7499999999275</c:v>
                </c:pt>
                <c:pt idx="958">
                  <c:v>1959.8333333332607</c:v>
                </c:pt>
                <c:pt idx="959">
                  <c:v>1959.916666666594</c:v>
                </c:pt>
                <c:pt idx="960">
                  <c:v>1959.9999999999272</c:v>
                </c:pt>
                <c:pt idx="961">
                  <c:v>1960.0833333332605</c:v>
                </c:pt>
                <c:pt idx="962">
                  <c:v>1960.1666666665938</c:v>
                </c:pt>
                <c:pt idx="963">
                  <c:v>1960.249999999927</c:v>
                </c:pt>
                <c:pt idx="964">
                  <c:v>1960.3333333332603</c:v>
                </c:pt>
                <c:pt idx="965">
                  <c:v>1960.4166666665935</c:v>
                </c:pt>
                <c:pt idx="966">
                  <c:v>1960.4999999999268</c:v>
                </c:pt>
                <c:pt idx="967">
                  <c:v>1960.58333333326</c:v>
                </c:pt>
                <c:pt idx="968">
                  <c:v>1960.6666666665933</c:v>
                </c:pt>
                <c:pt idx="969">
                  <c:v>1960.7499999999266</c:v>
                </c:pt>
                <c:pt idx="970">
                  <c:v>1960.8333333332598</c:v>
                </c:pt>
                <c:pt idx="971">
                  <c:v>1960.9166666665931</c:v>
                </c:pt>
                <c:pt idx="972">
                  <c:v>1960.9999999999263</c:v>
                </c:pt>
                <c:pt idx="973">
                  <c:v>1961.0833333332596</c:v>
                </c:pt>
                <c:pt idx="974">
                  <c:v>1961.1666666665928</c:v>
                </c:pt>
                <c:pt idx="975">
                  <c:v>1961.2499999999261</c:v>
                </c:pt>
                <c:pt idx="976">
                  <c:v>1961.3333333332594</c:v>
                </c:pt>
                <c:pt idx="977">
                  <c:v>1961.4166666665926</c:v>
                </c:pt>
                <c:pt idx="978">
                  <c:v>1961.4999999999259</c:v>
                </c:pt>
                <c:pt idx="979">
                  <c:v>1961.5833333332591</c:v>
                </c:pt>
                <c:pt idx="980">
                  <c:v>1961.6666666665924</c:v>
                </c:pt>
                <c:pt idx="981">
                  <c:v>1961.7499999999256</c:v>
                </c:pt>
                <c:pt idx="982">
                  <c:v>1961.8333333332589</c:v>
                </c:pt>
                <c:pt idx="983">
                  <c:v>1961.9166666665922</c:v>
                </c:pt>
                <c:pt idx="984">
                  <c:v>1961.9999999999254</c:v>
                </c:pt>
                <c:pt idx="985">
                  <c:v>1962.0833333332587</c:v>
                </c:pt>
                <c:pt idx="986">
                  <c:v>1962.1666666665919</c:v>
                </c:pt>
                <c:pt idx="987">
                  <c:v>1962.2499999999252</c:v>
                </c:pt>
                <c:pt idx="988">
                  <c:v>1962.3333333332585</c:v>
                </c:pt>
                <c:pt idx="989">
                  <c:v>1962.4166666665917</c:v>
                </c:pt>
                <c:pt idx="990">
                  <c:v>1962.499999999925</c:v>
                </c:pt>
                <c:pt idx="991">
                  <c:v>1962.5833333332582</c:v>
                </c:pt>
                <c:pt idx="992">
                  <c:v>1962.6666666665915</c:v>
                </c:pt>
                <c:pt idx="993">
                  <c:v>1962.7499999999247</c:v>
                </c:pt>
                <c:pt idx="994">
                  <c:v>1962.833333333258</c:v>
                </c:pt>
                <c:pt idx="995">
                  <c:v>1962.9166666665913</c:v>
                </c:pt>
                <c:pt idx="996">
                  <c:v>1962.9999999999245</c:v>
                </c:pt>
                <c:pt idx="997">
                  <c:v>1963.0833333332578</c:v>
                </c:pt>
                <c:pt idx="998">
                  <c:v>1963.166666666591</c:v>
                </c:pt>
                <c:pt idx="999">
                  <c:v>1963.2499999999243</c:v>
                </c:pt>
                <c:pt idx="1000">
                  <c:v>1963.3333333332575</c:v>
                </c:pt>
                <c:pt idx="1001">
                  <c:v>1963.4166666665908</c:v>
                </c:pt>
                <c:pt idx="1002">
                  <c:v>1963.4999999999241</c:v>
                </c:pt>
                <c:pt idx="1003">
                  <c:v>1963.5833333332573</c:v>
                </c:pt>
                <c:pt idx="1004">
                  <c:v>1963.6666666665906</c:v>
                </c:pt>
                <c:pt idx="1005">
                  <c:v>1963.7499999999238</c:v>
                </c:pt>
                <c:pt idx="1006">
                  <c:v>1963.8333333332571</c:v>
                </c:pt>
                <c:pt idx="1007">
                  <c:v>1963.9166666665903</c:v>
                </c:pt>
                <c:pt idx="1008">
                  <c:v>1963.9999999999236</c:v>
                </c:pt>
                <c:pt idx="1009">
                  <c:v>1964.0833333332569</c:v>
                </c:pt>
                <c:pt idx="1010">
                  <c:v>1964.1666666665901</c:v>
                </c:pt>
                <c:pt idx="1011">
                  <c:v>1964.2499999999234</c:v>
                </c:pt>
                <c:pt idx="1012">
                  <c:v>1964.3333333332566</c:v>
                </c:pt>
                <c:pt idx="1013">
                  <c:v>1964.4166666665899</c:v>
                </c:pt>
                <c:pt idx="1014">
                  <c:v>1964.4999999999231</c:v>
                </c:pt>
                <c:pt idx="1015">
                  <c:v>1964.5833333332564</c:v>
                </c:pt>
                <c:pt idx="1016">
                  <c:v>1964.6666666665897</c:v>
                </c:pt>
                <c:pt idx="1017">
                  <c:v>1964.7499999999229</c:v>
                </c:pt>
                <c:pt idx="1018">
                  <c:v>1964.8333333332562</c:v>
                </c:pt>
                <c:pt idx="1019">
                  <c:v>1964.9166666665894</c:v>
                </c:pt>
                <c:pt idx="1020">
                  <c:v>1964.9999999999227</c:v>
                </c:pt>
                <c:pt idx="1021">
                  <c:v>1965.083333333256</c:v>
                </c:pt>
                <c:pt idx="1022">
                  <c:v>1965.1666666665892</c:v>
                </c:pt>
                <c:pt idx="1023">
                  <c:v>1965.2499999999225</c:v>
                </c:pt>
                <c:pt idx="1024">
                  <c:v>1965.3333333332557</c:v>
                </c:pt>
                <c:pt idx="1025">
                  <c:v>1965.416666666589</c:v>
                </c:pt>
                <c:pt idx="1026">
                  <c:v>1965.4999999999222</c:v>
                </c:pt>
                <c:pt idx="1027">
                  <c:v>1965.5833333332555</c:v>
                </c:pt>
                <c:pt idx="1028">
                  <c:v>1965.6666666665888</c:v>
                </c:pt>
                <c:pt idx="1029">
                  <c:v>1965.749999999922</c:v>
                </c:pt>
                <c:pt idx="1030">
                  <c:v>1965.8333333332553</c:v>
                </c:pt>
                <c:pt idx="1031">
                  <c:v>1965.9166666665885</c:v>
                </c:pt>
                <c:pt idx="1032">
                  <c:v>1965.9999999999218</c:v>
                </c:pt>
                <c:pt idx="1033">
                  <c:v>1966.083333333255</c:v>
                </c:pt>
                <c:pt idx="1034">
                  <c:v>1966.1666666665883</c:v>
                </c:pt>
                <c:pt idx="1035">
                  <c:v>1966.2499999999216</c:v>
                </c:pt>
                <c:pt idx="1036">
                  <c:v>1966.3333333332548</c:v>
                </c:pt>
                <c:pt idx="1037">
                  <c:v>1966.4166666665881</c:v>
                </c:pt>
                <c:pt idx="1038">
                  <c:v>1966.4999999999213</c:v>
                </c:pt>
                <c:pt idx="1039">
                  <c:v>1966.5833333332546</c:v>
                </c:pt>
                <c:pt idx="1040">
                  <c:v>1966.6666666665878</c:v>
                </c:pt>
                <c:pt idx="1041">
                  <c:v>1966.7499999999211</c:v>
                </c:pt>
                <c:pt idx="1042">
                  <c:v>1966.8333333332544</c:v>
                </c:pt>
                <c:pt idx="1043">
                  <c:v>1966.9166666665876</c:v>
                </c:pt>
                <c:pt idx="1044">
                  <c:v>1966.9999999999209</c:v>
                </c:pt>
                <c:pt idx="1045">
                  <c:v>1967.0833333332541</c:v>
                </c:pt>
                <c:pt idx="1046">
                  <c:v>1967.1666666665874</c:v>
                </c:pt>
                <c:pt idx="1047">
                  <c:v>1967.2499999999206</c:v>
                </c:pt>
                <c:pt idx="1048">
                  <c:v>1967.3333333332539</c:v>
                </c:pt>
                <c:pt idx="1049">
                  <c:v>1967.4166666665872</c:v>
                </c:pt>
                <c:pt idx="1050">
                  <c:v>1967.4999999999204</c:v>
                </c:pt>
                <c:pt idx="1051">
                  <c:v>1967.5833333332537</c:v>
                </c:pt>
                <c:pt idx="1052">
                  <c:v>1967.6666666665869</c:v>
                </c:pt>
                <c:pt idx="1053">
                  <c:v>1967.7499999999202</c:v>
                </c:pt>
                <c:pt idx="1054">
                  <c:v>1967.8333333332534</c:v>
                </c:pt>
                <c:pt idx="1055">
                  <c:v>1967.9166666665867</c:v>
                </c:pt>
                <c:pt idx="1056">
                  <c:v>1967.99999999992</c:v>
                </c:pt>
                <c:pt idx="1057">
                  <c:v>1968.0833333332532</c:v>
                </c:pt>
                <c:pt idx="1058">
                  <c:v>1968.1666666665865</c:v>
                </c:pt>
                <c:pt idx="1059">
                  <c:v>1968.2499999999197</c:v>
                </c:pt>
                <c:pt idx="1060">
                  <c:v>1968.333333333253</c:v>
                </c:pt>
                <c:pt idx="1061">
                  <c:v>1968.4166666665863</c:v>
                </c:pt>
                <c:pt idx="1062">
                  <c:v>1968.4999999999195</c:v>
                </c:pt>
                <c:pt idx="1063">
                  <c:v>1968.5833333332528</c:v>
                </c:pt>
                <c:pt idx="1064">
                  <c:v>1968.666666666586</c:v>
                </c:pt>
                <c:pt idx="1065">
                  <c:v>1968.7499999999193</c:v>
                </c:pt>
                <c:pt idx="1066">
                  <c:v>1968.8333333332525</c:v>
                </c:pt>
                <c:pt idx="1067">
                  <c:v>1968.9166666665858</c:v>
                </c:pt>
                <c:pt idx="1068">
                  <c:v>1968.9999999999191</c:v>
                </c:pt>
                <c:pt idx="1069">
                  <c:v>1969.0833333332523</c:v>
                </c:pt>
                <c:pt idx="1070">
                  <c:v>1969.1666666665856</c:v>
                </c:pt>
                <c:pt idx="1071">
                  <c:v>1969.2499999999188</c:v>
                </c:pt>
                <c:pt idx="1072">
                  <c:v>1969.3333333332521</c:v>
                </c:pt>
                <c:pt idx="1073">
                  <c:v>1969.4166666665853</c:v>
                </c:pt>
                <c:pt idx="1074">
                  <c:v>1969.4999999999186</c:v>
                </c:pt>
                <c:pt idx="1075">
                  <c:v>1969.5833333332519</c:v>
                </c:pt>
                <c:pt idx="1076">
                  <c:v>1969.6666666665851</c:v>
                </c:pt>
                <c:pt idx="1077">
                  <c:v>1969.7499999999184</c:v>
                </c:pt>
                <c:pt idx="1078">
                  <c:v>1969.8333333332516</c:v>
                </c:pt>
                <c:pt idx="1079">
                  <c:v>1969.9166666665849</c:v>
                </c:pt>
                <c:pt idx="1080">
                  <c:v>1969.9999999999181</c:v>
                </c:pt>
                <c:pt idx="1081">
                  <c:v>1970.0833333332514</c:v>
                </c:pt>
                <c:pt idx="1082">
                  <c:v>1970.1666666665847</c:v>
                </c:pt>
                <c:pt idx="1083">
                  <c:v>1970.2499999999179</c:v>
                </c:pt>
                <c:pt idx="1084">
                  <c:v>1970.3333333332512</c:v>
                </c:pt>
                <c:pt idx="1085">
                  <c:v>1970.4166666665844</c:v>
                </c:pt>
                <c:pt idx="1086">
                  <c:v>1970.4999999999177</c:v>
                </c:pt>
                <c:pt idx="1087">
                  <c:v>1970.5833333332509</c:v>
                </c:pt>
                <c:pt idx="1088">
                  <c:v>1970.6666666665842</c:v>
                </c:pt>
                <c:pt idx="1089">
                  <c:v>1970.7499999999175</c:v>
                </c:pt>
                <c:pt idx="1090">
                  <c:v>1970.8333333332507</c:v>
                </c:pt>
                <c:pt idx="1091">
                  <c:v>1970.916666666584</c:v>
                </c:pt>
                <c:pt idx="1092">
                  <c:v>1970.9999999999172</c:v>
                </c:pt>
                <c:pt idx="1093">
                  <c:v>1971.0833333332505</c:v>
                </c:pt>
                <c:pt idx="1094">
                  <c:v>1971.1666666665838</c:v>
                </c:pt>
                <c:pt idx="1095">
                  <c:v>1971.249999999917</c:v>
                </c:pt>
                <c:pt idx="1096">
                  <c:v>1971.3333333332503</c:v>
                </c:pt>
                <c:pt idx="1097">
                  <c:v>1971.4166666665835</c:v>
                </c:pt>
                <c:pt idx="1098">
                  <c:v>1971.4999999999168</c:v>
                </c:pt>
                <c:pt idx="1099">
                  <c:v>1971.58333333325</c:v>
                </c:pt>
                <c:pt idx="1100">
                  <c:v>1971.6666666665833</c:v>
                </c:pt>
                <c:pt idx="1101">
                  <c:v>1971.7499999999166</c:v>
                </c:pt>
                <c:pt idx="1102">
                  <c:v>1971.8333333332498</c:v>
                </c:pt>
                <c:pt idx="1103">
                  <c:v>1971.9166666665831</c:v>
                </c:pt>
                <c:pt idx="1104">
                  <c:v>1971.9999999999163</c:v>
                </c:pt>
                <c:pt idx="1105">
                  <c:v>1972.0833333332496</c:v>
                </c:pt>
                <c:pt idx="1106">
                  <c:v>1972.1666666665828</c:v>
                </c:pt>
                <c:pt idx="1107">
                  <c:v>1972.2499999999161</c:v>
                </c:pt>
                <c:pt idx="1108">
                  <c:v>1972.3333333332494</c:v>
                </c:pt>
                <c:pt idx="1109">
                  <c:v>1972.4166666665826</c:v>
                </c:pt>
                <c:pt idx="1110">
                  <c:v>1972.4999999999159</c:v>
                </c:pt>
                <c:pt idx="1111">
                  <c:v>1972.5833333332491</c:v>
                </c:pt>
                <c:pt idx="1112">
                  <c:v>1972.6666666665824</c:v>
                </c:pt>
                <c:pt idx="1113">
                  <c:v>1972.7499999999156</c:v>
                </c:pt>
                <c:pt idx="1114">
                  <c:v>1972.8333333332489</c:v>
                </c:pt>
                <c:pt idx="1115">
                  <c:v>1972.9166666665822</c:v>
                </c:pt>
                <c:pt idx="1116">
                  <c:v>1972.9999999999154</c:v>
                </c:pt>
                <c:pt idx="1117">
                  <c:v>1973.0833333332487</c:v>
                </c:pt>
                <c:pt idx="1118">
                  <c:v>1973.1666666665819</c:v>
                </c:pt>
                <c:pt idx="1119">
                  <c:v>1973.2499999999152</c:v>
                </c:pt>
                <c:pt idx="1120">
                  <c:v>1973.3333333332484</c:v>
                </c:pt>
                <c:pt idx="1121">
                  <c:v>1973.4166666665817</c:v>
                </c:pt>
                <c:pt idx="1122">
                  <c:v>1973.499999999915</c:v>
                </c:pt>
                <c:pt idx="1123">
                  <c:v>1973.5833333332482</c:v>
                </c:pt>
                <c:pt idx="1124">
                  <c:v>1973.6666666665815</c:v>
                </c:pt>
                <c:pt idx="1125">
                  <c:v>1973.7499999999147</c:v>
                </c:pt>
                <c:pt idx="1126">
                  <c:v>1973.833333333248</c:v>
                </c:pt>
                <c:pt idx="1127">
                  <c:v>1973.9166666665812</c:v>
                </c:pt>
                <c:pt idx="1128">
                  <c:v>1973.9999999999145</c:v>
                </c:pt>
                <c:pt idx="1129">
                  <c:v>1974.0833333332478</c:v>
                </c:pt>
                <c:pt idx="1130">
                  <c:v>1974.166666666581</c:v>
                </c:pt>
                <c:pt idx="1131">
                  <c:v>1974.2499999999143</c:v>
                </c:pt>
                <c:pt idx="1132">
                  <c:v>1974.3333333332475</c:v>
                </c:pt>
                <c:pt idx="1133">
                  <c:v>1974.4166666665808</c:v>
                </c:pt>
                <c:pt idx="1134">
                  <c:v>1974.4999999999141</c:v>
                </c:pt>
                <c:pt idx="1135">
                  <c:v>1974.5833333332473</c:v>
                </c:pt>
                <c:pt idx="1136">
                  <c:v>1974.6666666665806</c:v>
                </c:pt>
                <c:pt idx="1137">
                  <c:v>1974.7499999999138</c:v>
                </c:pt>
                <c:pt idx="1138">
                  <c:v>1974.8333333332471</c:v>
                </c:pt>
                <c:pt idx="1139">
                  <c:v>1974.9166666665803</c:v>
                </c:pt>
                <c:pt idx="1140">
                  <c:v>1974.9999999999136</c:v>
                </c:pt>
                <c:pt idx="1141">
                  <c:v>1975.0833333332469</c:v>
                </c:pt>
                <c:pt idx="1142">
                  <c:v>1975.1666666665801</c:v>
                </c:pt>
                <c:pt idx="1143">
                  <c:v>1975.2499999999134</c:v>
                </c:pt>
                <c:pt idx="1144">
                  <c:v>1975.3333333332466</c:v>
                </c:pt>
                <c:pt idx="1145">
                  <c:v>1975.4166666665799</c:v>
                </c:pt>
                <c:pt idx="1146">
                  <c:v>1975.4999999999131</c:v>
                </c:pt>
                <c:pt idx="1147">
                  <c:v>1975.5833333332464</c:v>
                </c:pt>
                <c:pt idx="1148">
                  <c:v>1975.6666666665797</c:v>
                </c:pt>
                <c:pt idx="1149">
                  <c:v>1975.7499999999129</c:v>
                </c:pt>
                <c:pt idx="1150">
                  <c:v>1975.8333333332462</c:v>
                </c:pt>
                <c:pt idx="1151">
                  <c:v>1975.9166666665794</c:v>
                </c:pt>
                <c:pt idx="1152">
                  <c:v>1975.9999999999127</c:v>
                </c:pt>
                <c:pt idx="1153">
                  <c:v>1976.0833333332459</c:v>
                </c:pt>
                <c:pt idx="1154">
                  <c:v>1976.1666666665792</c:v>
                </c:pt>
                <c:pt idx="1155">
                  <c:v>1976.2499999999125</c:v>
                </c:pt>
                <c:pt idx="1156">
                  <c:v>1976.3333333332457</c:v>
                </c:pt>
                <c:pt idx="1157">
                  <c:v>1976.416666666579</c:v>
                </c:pt>
                <c:pt idx="1158">
                  <c:v>1976.4999999999122</c:v>
                </c:pt>
                <c:pt idx="1159">
                  <c:v>1976.5833333332455</c:v>
                </c:pt>
                <c:pt idx="1160">
                  <c:v>1976.6666666665787</c:v>
                </c:pt>
                <c:pt idx="1161">
                  <c:v>1976.749999999912</c:v>
                </c:pt>
                <c:pt idx="1162">
                  <c:v>1976.8333333332453</c:v>
                </c:pt>
                <c:pt idx="1163">
                  <c:v>1976.9166666665785</c:v>
                </c:pt>
                <c:pt idx="1164">
                  <c:v>1976.9999999999118</c:v>
                </c:pt>
                <c:pt idx="1165">
                  <c:v>1977.083333333245</c:v>
                </c:pt>
                <c:pt idx="1166">
                  <c:v>1977.1666666665783</c:v>
                </c:pt>
                <c:pt idx="1167">
                  <c:v>1977.2499999999116</c:v>
                </c:pt>
                <c:pt idx="1168">
                  <c:v>1977.3333333332448</c:v>
                </c:pt>
                <c:pt idx="1169">
                  <c:v>1977.4166666665781</c:v>
                </c:pt>
                <c:pt idx="1170">
                  <c:v>1977.4999999999113</c:v>
                </c:pt>
                <c:pt idx="1171">
                  <c:v>1977.5833333332446</c:v>
                </c:pt>
                <c:pt idx="1172">
                  <c:v>1977.6666666665778</c:v>
                </c:pt>
                <c:pt idx="1173">
                  <c:v>1977.7499999999111</c:v>
                </c:pt>
                <c:pt idx="1174">
                  <c:v>1977.8333333332444</c:v>
                </c:pt>
                <c:pt idx="1175">
                  <c:v>1977.9166666665776</c:v>
                </c:pt>
                <c:pt idx="1176">
                  <c:v>1977.9999999999109</c:v>
                </c:pt>
                <c:pt idx="1177">
                  <c:v>1978.0833333332441</c:v>
                </c:pt>
                <c:pt idx="1178">
                  <c:v>1978.1666666665774</c:v>
                </c:pt>
                <c:pt idx="1179">
                  <c:v>1978.2499999999106</c:v>
                </c:pt>
                <c:pt idx="1180">
                  <c:v>1978.3333333332439</c:v>
                </c:pt>
                <c:pt idx="1181">
                  <c:v>1978.4166666665772</c:v>
                </c:pt>
                <c:pt idx="1182">
                  <c:v>1978.4999999999104</c:v>
                </c:pt>
                <c:pt idx="1183">
                  <c:v>1978.5833333332437</c:v>
                </c:pt>
                <c:pt idx="1184">
                  <c:v>1978.6666666665769</c:v>
                </c:pt>
                <c:pt idx="1185">
                  <c:v>1978.7499999999102</c:v>
                </c:pt>
                <c:pt idx="1186">
                  <c:v>1978.8333333332434</c:v>
                </c:pt>
                <c:pt idx="1187">
                  <c:v>1978.9166666665767</c:v>
                </c:pt>
                <c:pt idx="1188">
                  <c:v>1978.99999999991</c:v>
                </c:pt>
                <c:pt idx="1189">
                  <c:v>1979.0833333332432</c:v>
                </c:pt>
                <c:pt idx="1190">
                  <c:v>1979.1666666665765</c:v>
                </c:pt>
                <c:pt idx="1191">
                  <c:v>1979.2499999999097</c:v>
                </c:pt>
                <c:pt idx="1192">
                  <c:v>1979.333333333243</c:v>
                </c:pt>
                <c:pt idx="1193">
                  <c:v>1979.4166666665762</c:v>
                </c:pt>
                <c:pt idx="1194">
                  <c:v>1979.4999999999095</c:v>
                </c:pt>
                <c:pt idx="1195">
                  <c:v>1979.5833333332428</c:v>
                </c:pt>
                <c:pt idx="1196">
                  <c:v>1979.666666666576</c:v>
                </c:pt>
                <c:pt idx="1197">
                  <c:v>1979.7499999999093</c:v>
                </c:pt>
                <c:pt idx="1198">
                  <c:v>1979.8333333332425</c:v>
                </c:pt>
                <c:pt idx="1199">
                  <c:v>1979.9166666665758</c:v>
                </c:pt>
                <c:pt idx="1200">
                  <c:v>1979.9999999999091</c:v>
                </c:pt>
                <c:pt idx="1201">
                  <c:v>1980.0833333332423</c:v>
                </c:pt>
                <c:pt idx="1202">
                  <c:v>1980.1666666665756</c:v>
                </c:pt>
                <c:pt idx="1203">
                  <c:v>1980.2499999999088</c:v>
                </c:pt>
                <c:pt idx="1204">
                  <c:v>1980.3333333332421</c:v>
                </c:pt>
                <c:pt idx="1205">
                  <c:v>1980.4166666665753</c:v>
                </c:pt>
                <c:pt idx="1206">
                  <c:v>1980.4999999999086</c:v>
                </c:pt>
                <c:pt idx="1207">
                  <c:v>1980.5833333332419</c:v>
                </c:pt>
                <c:pt idx="1208">
                  <c:v>1980.6666666665751</c:v>
                </c:pt>
                <c:pt idx="1209">
                  <c:v>1980.7499999999084</c:v>
                </c:pt>
                <c:pt idx="1210">
                  <c:v>1980.8333333332416</c:v>
                </c:pt>
                <c:pt idx="1211">
                  <c:v>1980.9166666665749</c:v>
                </c:pt>
                <c:pt idx="1212">
                  <c:v>1980.9999999999081</c:v>
                </c:pt>
                <c:pt idx="1213">
                  <c:v>1981.0833333332414</c:v>
                </c:pt>
                <c:pt idx="1214">
                  <c:v>1981.1666666665747</c:v>
                </c:pt>
                <c:pt idx="1215">
                  <c:v>1981.2499999999079</c:v>
                </c:pt>
                <c:pt idx="1216">
                  <c:v>1981.3333333332412</c:v>
                </c:pt>
                <c:pt idx="1217">
                  <c:v>1981.4166666665744</c:v>
                </c:pt>
                <c:pt idx="1218">
                  <c:v>1981.4999999999077</c:v>
                </c:pt>
                <c:pt idx="1219">
                  <c:v>1981.5833333332409</c:v>
                </c:pt>
                <c:pt idx="1220">
                  <c:v>1981.6666666665742</c:v>
                </c:pt>
                <c:pt idx="1221">
                  <c:v>1981.7499999999075</c:v>
                </c:pt>
                <c:pt idx="1222">
                  <c:v>1981.8333333332407</c:v>
                </c:pt>
                <c:pt idx="1223">
                  <c:v>1981.916666666574</c:v>
                </c:pt>
                <c:pt idx="1224">
                  <c:v>1981.9999999999072</c:v>
                </c:pt>
                <c:pt idx="1225">
                  <c:v>1982.0833333332405</c:v>
                </c:pt>
                <c:pt idx="1226">
                  <c:v>1982.1666666665737</c:v>
                </c:pt>
                <c:pt idx="1227">
                  <c:v>1982.249999999907</c:v>
                </c:pt>
                <c:pt idx="1228">
                  <c:v>1982.3333333332403</c:v>
                </c:pt>
                <c:pt idx="1229">
                  <c:v>1982.4166666665735</c:v>
                </c:pt>
                <c:pt idx="1230">
                  <c:v>1982.4999999999068</c:v>
                </c:pt>
                <c:pt idx="1231">
                  <c:v>1982.58333333324</c:v>
                </c:pt>
                <c:pt idx="1232">
                  <c:v>1982.6666666665733</c:v>
                </c:pt>
                <c:pt idx="1233">
                  <c:v>1982.7499999999065</c:v>
                </c:pt>
                <c:pt idx="1234">
                  <c:v>1982.8333333332398</c:v>
                </c:pt>
                <c:pt idx="1235">
                  <c:v>1982.9166666665731</c:v>
                </c:pt>
                <c:pt idx="1236">
                  <c:v>1982.9999999999063</c:v>
                </c:pt>
                <c:pt idx="1237">
                  <c:v>1983.0833333332396</c:v>
                </c:pt>
                <c:pt idx="1238">
                  <c:v>1983.1666666665728</c:v>
                </c:pt>
                <c:pt idx="1239">
                  <c:v>1983.2499999999061</c:v>
                </c:pt>
                <c:pt idx="1240">
                  <c:v>1983.3333333332394</c:v>
                </c:pt>
                <c:pt idx="1241">
                  <c:v>1983.4166666665726</c:v>
                </c:pt>
                <c:pt idx="1242">
                  <c:v>1983.4999999999059</c:v>
                </c:pt>
                <c:pt idx="1243">
                  <c:v>1983.5833333332391</c:v>
                </c:pt>
                <c:pt idx="1244">
                  <c:v>1983.6666666665724</c:v>
                </c:pt>
                <c:pt idx="1245">
                  <c:v>1983.7499999999056</c:v>
                </c:pt>
                <c:pt idx="1246">
                  <c:v>1983.8333333332389</c:v>
                </c:pt>
                <c:pt idx="1247">
                  <c:v>1983.9166666665722</c:v>
                </c:pt>
                <c:pt idx="1248">
                  <c:v>1983.9999999999054</c:v>
                </c:pt>
                <c:pt idx="1249">
                  <c:v>1984.0833333332387</c:v>
                </c:pt>
                <c:pt idx="1250">
                  <c:v>1984.1666666665719</c:v>
                </c:pt>
                <c:pt idx="1251">
                  <c:v>1984.2499999999052</c:v>
                </c:pt>
                <c:pt idx="1252">
                  <c:v>1984.3333333332384</c:v>
                </c:pt>
                <c:pt idx="1253">
                  <c:v>1984.4166666665717</c:v>
                </c:pt>
                <c:pt idx="1254">
                  <c:v>1984.499999999905</c:v>
                </c:pt>
                <c:pt idx="1255">
                  <c:v>1984.5833333332382</c:v>
                </c:pt>
                <c:pt idx="1256">
                  <c:v>1984.6666666665715</c:v>
                </c:pt>
                <c:pt idx="1257">
                  <c:v>1984.7499999999047</c:v>
                </c:pt>
                <c:pt idx="1258">
                  <c:v>1984.833333333238</c:v>
                </c:pt>
                <c:pt idx="1259">
                  <c:v>1984.9166666665712</c:v>
                </c:pt>
                <c:pt idx="1260">
                  <c:v>1984.9999999999045</c:v>
                </c:pt>
                <c:pt idx="1261">
                  <c:v>1985.0833333332378</c:v>
                </c:pt>
                <c:pt idx="1262">
                  <c:v>1985.166666666571</c:v>
                </c:pt>
                <c:pt idx="1263">
                  <c:v>1985.2499999999043</c:v>
                </c:pt>
                <c:pt idx="1264">
                  <c:v>1985.3333333332375</c:v>
                </c:pt>
                <c:pt idx="1265">
                  <c:v>1985.4166666665708</c:v>
                </c:pt>
                <c:pt idx="1266">
                  <c:v>1985.499999999904</c:v>
                </c:pt>
                <c:pt idx="1267">
                  <c:v>1985.5833333332373</c:v>
                </c:pt>
                <c:pt idx="1268">
                  <c:v>1985.6666666665706</c:v>
                </c:pt>
                <c:pt idx="1269">
                  <c:v>1985.7499999999038</c:v>
                </c:pt>
                <c:pt idx="1270">
                  <c:v>1985.8333333332371</c:v>
                </c:pt>
                <c:pt idx="1271">
                  <c:v>1985.9166666665703</c:v>
                </c:pt>
                <c:pt idx="1272">
                  <c:v>1985.9999999999036</c:v>
                </c:pt>
                <c:pt idx="1273">
                  <c:v>1986.0833333332369</c:v>
                </c:pt>
                <c:pt idx="1274">
                  <c:v>1986.1666666665701</c:v>
                </c:pt>
                <c:pt idx="1275">
                  <c:v>1986.2499999999034</c:v>
                </c:pt>
                <c:pt idx="1276">
                  <c:v>1986.3333333332366</c:v>
                </c:pt>
                <c:pt idx="1277">
                  <c:v>1986.4166666665699</c:v>
                </c:pt>
                <c:pt idx="1278">
                  <c:v>1986.4999999999031</c:v>
                </c:pt>
                <c:pt idx="1279">
                  <c:v>1986.5833333332364</c:v>
                </c:pt>
                <c:pt idx="1280">
                  <c:v>1986.6666666665697</c:v>
                </c:pt>
                <c:pt idx="1281">
                  <c:v>1986.7499999999029</c:v>
                </c:pt>
                <c:pt idx="1282">
                  <c:v>1986.8333333332362</c:v>
                </c:pt>
                <c:pt idx="1283">
                  <c:v>1986.9166666665694</c:v>
                </c:pt>
                <c:pt idx="1284">
                  <c:v>1986.9999999999027</c:v>
                </c:pt>
                <c:pt idx="1285">
                  <c:v>1987.0833333332359</c:v>
                </c:pt>
                <c:pt idx="1286">
                  <c:v>1987.1666666665692</c:v>
                </c:pt>
                <c:pt idx="1287">
                  <c:v>1987.2499999999025</c:v>
                </c:pt>
                <c:pt idx="1288">
                  <c:v>1987.3333333332357</c:v>
                </c:pt>
                <c:pt idx="1289">
                  <c:v>1987.416666666569</c:v>
                </c:pt>
                <c:pt idx="1290">
                  <c:v>1987.4999999999022</c:v>
                </c:pt>
                <c:pt idx="1291">
                  <c:v>1987.5833333332355</c:v>
                </c:pt>
                <c:pt idx="1292">
                  <c:v>1987.6666666665687</c:v>
                </c:pt>
                <c:pt idx="1293">
                  <c:v>1987.749999999902</c:v>
                </c:pt>
                <c:pt idx="1294">
                  <c:v>1987.8333333332353</c:v>
                </c:pt>
                <c:pt idx="1295">
                  <c:v>1987.9166666665685</c:v>
                </c:pt>
                <c:pt idx="1296">
                  <c:v>1987.9999999999018</c:v>
                </c:pt>
                <c:pt idx="1297">
                  <c:v>1988.083333333235</c:v>
                </c:pt>
                <c:pt idx="1298">
                  <c:v>1988.1666666665683</c:v>
                </c:pt>
                <c:pt idx="1299">
                  <c:v>1988.2499999999015</c:v>
                </c:pt>
                <c:pt idx="1300">
                  <c:v>1988.3333333332348</c:v>
                </c:pt>
                <c:pt idx="1301">
                  <c:v>1988.4166666665681</c:v>
                </c:pt>
                <c:pt idx="1302">
                  <c:v>1988.4999999999013</c:v>
                </c:pt>
                <c:pt idx="1303">
                  <c:v>1988.5833333332346</c:v>
                </c:pt>
                <c:pt idx="1304">
                  <c:v>1988.6666666665678</c:v>
                </c:pt>
                <c:pt idx="1305">
                  <c:v>1988.7499999999011</c:v>
                </c:pt>
                <c:pt idx="1306">
                  <c:v>1988.8333333332343</c:v>
                </c:pt>
                <c:pt idx="1307">
                  <c:v>1988.9166666665676</c:v>
                </c:pt>
                <c:pt idx="1308">
                  <c:v>1988.9999999999009</c:v>
                </c:pt>
                <c:pt idx="1309">
                  <c:v>1989.0833333332341</c:v>
                </c:pt>
                <c:pt idx="1310">
                  <c:v>1989.1666666665674</c:v>
                </c:pt>
                <c:pt idx="1311">
                  <c:v>1989.2499999999006</c:v>
                </c:pt>
                <c:pt idx="1312">
                  <c:v>1989.3333333332339</c:v>
                </c:pt>
                <c:pt idx="1313">
                  <c:v>1989.4166666665672</c:v>
                </c:pt>
                <c:pt idx="1314">
                  <c:v>1989.4999999999004</c:v>
                </c:pt>
                <c:pt idx="1315">
                  <c:v>1989.5833333332337</c:v>
                </c:pt>
                <c:pt idx="1316">
                  <c:v>1989.6666666665669</c:v>
                </c:pt>
                <c:pt idx="1317">
                  <c:v>1989.7499999999002</c:v>
                </c:pt>
                <c:pt idx="1318">
                  <c:v>1989.8333333332334</c:v>
                </c:pt>
                <c:pt idx="1319">
                  <c:v>1989.9166666665667</c:v>
                </c:pt>
                <c:pt idx="1320">
                  <c:v>1989.9999999999</c:v>
                </c:pt>
                <c:pt idx="1321">
                  <c:v>1990.0833333332332</c:v>
                </c:pt>
                <c:pt idx="1322">
                  <c:v>1990.1666666665665</c:v>
                </c:pt>
                <c:pt idx="1323">
                  <c:v>1990.2499999998997</c:v>
                </c:pt>
                <c:pt idx="1324">
                  <c:v>1990.333333333233</c:v>
                </c:pt>
                <c:pt idx="1325">
                  <c:v>1990.4166666665662</c:v>
                </c:pt>
                <c:pt idx="1326">
                  <c:v>1990.4999999998995</c:v>
                </c:pt>
                <c:pt idx="1327">
                  <c:v>1990.5833333332328</c:v>
                </c:pt>
                <c:pt idx="1328">
                  <c:v>1990.666666666566</c:v>
                </c:pt>
                <c:pt idx="1329">
                  <c:v>1990.7499999998993</c:v>
                </c:pt>
                <c:pt idx="1330">
                  <c:v>1990.8333333332325</c:v>
                </c:pt>
                <c:pt idx="1331">
                  <c:v>1990.9166666665658</c:v>
                </c:pt>
                <c:pt idx="1332">
                  <c:v>1990.999999999899</c:v>
                </c:pt>
                <c:pt idx="1333">
                  <c:v>1991.0833333332323</c:v>
                </c:pt>
                <c:pt idx="1334">
                  <c:v>1991.1666666665656</c:v>
                </c:pt>
                <c:pt idx="1335">
                  <c:v>1991.2499999998988</c:v>
                </c:pt>
                <c:pt idx="1336">
                  <c:v>1991.3333333332321</c:v>
                </c:pt>
                <c:pt idx="1337">
                  <c:v>1991.4166666665653</c:v>
                </c:pt>
                <c:pt idx="1338">
                  <c:v>1991.4999999998986</c:v>
                </c:pt>
                <c:pt idx="1339">
                  <c:v>1991.5833333332318</c:v>
                </c:pt>
                <c:pt idx="1340">
                  <c:v>1991.6666666665651</c:v>
                </c:pt>
                <c:pt idx="1341">
                  <c:v>1991.7499999998984</c:v>
                </c:pt>
                <c:pt idx="1342">
                  <c:v>1991.8333333332316</c:v>
                </c:pt>
                <c:pt idx="1343">
                  <c:v>1991.9166666665649</c:v>
                </c:pt>
                <c:pt idx="1344">
                  <c:v>1991.9999999998981</c:v>
                </c:pt>
                <c:pt idx="1345">
                  <c:v>1992.0833333332314</c:v>
                </c:pt>
                <c:pt idx="1346">
                  <c:v>1992.1666666665647</c:v>
                </c:pt>
                <c:pt idx="1347">
                  <c:v>1992.2499999998979</c:v>
                </c:pt>
                <c:pt idx="1348">
                  <c:v>1992.3333333332312</c:v>
                </c:pt>
                <c:pt idx="1349">
                  <c:v>1992.4166666665644</c:v>
                </c:pt>
                <c:pt idx="1350">
                  <c:v>1992.4999999998977</c:v>
                </c:pt>
                <c:pt idx="1351">
                  <c:v>1992.5833333332309</c:v>
                </c:pt>
                <c:pt idx="1352">
                  <c:v>1992.6666666665642</c:v>
                </c:pt>
                <c:pt idx="1353">
                  <c:v>1992.7499999998975</c:v>
                </c:pt>
                <c:pt idx="1354">
                  <c:v>1992.8333333332307</c:v>
                </c:pt>
                <c:pt idx="1355">
                  <c:v>1992.916666666564</c:v>
                </c:pt>
                <c:pt idx="1356">
                  <c:v>1992.9999999998972</c:v>
                </c:pt>
                <c:pt idx="1357">
                  <c:v>1993.0833333332305</c:v>
                </c:pt>
                <c:pt idx="1358">
                  <c:v>1993.1666666665637</c:v>
                </c:pt>
                <c:pt idx="1359">
                  <c:v>1993.249999999897</c:v>
                </c:pt>
                <c:pt idx="1360">
                  <c:v>1993.3333333332303</c:v>
                </c:pt>
                <c:pt idx="1361">
                  <c:v>1993.4166666665635</c:v>
                </c:pt>
                <c:pt idx="1362">
                  <c:v>1993.4999999998968</c:v>
                </c:pt>
                <c:pt idx="1363">
                  <c:v>1993.58333333323</c:v>
                </c:pt>
                <c:pt idx="1364">
                  <c:v>1993.6666666665633</c:v>
                </c:pt>
                <c:pt idx="1365">
                  <c:v>1993.7499999998965</c:v>
                </c:pt>
                <c:pt idx="1366">
                  <c:v>1993.8333333332298</c:v>
                </c:pt>
                <c:pt idx="1367">
                  <c:v>1993.9166666665631</c:v>
                </c:pt>
                <c:pt idx="1368">
                  <c:v>1993.9999999998963</c:v>
                </c:pt>
                <c:pt idx="1369">
                  <c:v>1994.0833333332296</c:v>
                </c:pt>
                <c:pt idx="1370">
                  <c:v>1994.1666666665628</c:v>
                </c:pt>
                <c:pt idx="1371">
                  <c:v>1994.2499999998961</c:v>
                </c:pt>
                <c:pt idx="1372">
                  <c:v>1994.3333333332293</c:v>
                </c:pt>
                <c:pt idx="1373">
                  <c:v>1994.4166666665626</c:v>
                </c:pt>
                <c:pt idx="1374">
                  <c:v>1994.4999999998959</c:v>
                </c:pt>
                <c:pt idx="1375">
                  <c:v>1994.5833333332291</c:v>
                </c:pt>
                <c:pt idx="1376">
                  <c:v>1994.6666666665624</c:v>
                </c:pt>
                <c:pt idx="1377">
                  <c:v>1994.7499999998956</c:v>
                </c:pt>
                <c:pt idx="1378">
                  <c:v>1994.8333333332289</c:v>
                </c:pt>
                <c:pt idx="1379">
                  <c:v>1994.9166666665622</c:v>
                </c:pt>
                <c:pt idx="1380">
                  <c:v>1994.9999999998954</c:v>
                </c:pt>
                <c:pt idx="1381">
                  <c:v>1995.0833333332287</c:v>
                </c:pt>
                <c:pt idx="1382">
                  <c:v>1995.1666666665619</c:v>
                </c:pt>
                <c:pt idx="1383">
                  <c:v>1995.2499999998952</c:v>
                </c:pt>
                <c:pt idx="1384">
                  <c:v>1995.3333333332284</c:v>
                </c:pt>
                <c:pt idx="1385">
                  <c:v>1995.4166666665617</c:v>
                </c:pt>
                <c:pt idx="1386">
                  <c:v>1995.499999999895</c:v>
                </c:pt>
                <c:pt idx="1387">
                  <c:v>1995.5833333332282</c:v>
                </c:pt>
                <c:pt idx="1388">
                  <c:v>1995.6666666665615</c:v>
                </c:pt>
                <c:pt idx="1389">
                  <c:v>1995.7499999998947</c:v>
                </c:pt>
                <c:pt idx="1390">
                  <c:v>1995.833333333228</c:v>
                </c:pt>
                <c:pt idx="1391">
                  <c:v>1995.9166666665612</c:v>
                </c:pt>
                <c:pt idx="1392">
                  <c:v>1995.9999999998945</c:v>
                </c:pt>
                <c:pt idx="1393">
                  <c:v>1996.0833333332278</c:v>
                </c:pt>
                <c:pt idx="1394">
                  <c:v>1996.166666666561</c:v>
                </c:pt>
                <c:pt idx="1395">
                  <c:v>1996.2499999998943</c:v>
                </c:pt>
                <c:pt idx="1396">
                  <c:v>1996.3333333332275</c:v>
                </c:pt>
                <c:pt idx="1397">
                  <c:v>1996.4166666665608</c:v>
                </c:pt>
                <c:pt idx="1398">
                  <c:v>1996.499999999894</c:v>
                </c:pt>
                <c:pt idx="1399">
                  <c:v>1996.5833333332273</c:v>
                </c:pt>
                <c:pt idx="1400">
                  <c:v>1996.6666666665606</c:v>
                </c:pt>
                <c:pt idx="1401">
                  <c:v>1996.7499999998938</c:v>
                </c:pt>
                <c:pt idx="1402">
                  <c:v>1996.8333333332271</c:v>
                </c:pt>
                <c:pt idx="1403">
                  <c:v>1996.9166666665603</c:v>
                </c:pt>
                <c:pt idx="1404">
                  <c:v>1996.9999999998936</c:v>
                </c:pt>
                <c:pt idx="1405">
                  <c:v>1997.0833333332268</c:v>
                </c:pt>
                <c:pt idx="1406">
                  <c:v>1997.1666666665601</c:v>
                </c:pt>
                <c:pt idx="1407">
                  <c:v>1997.2499999998934</c:v>
                </c:pt>
                <c:pt idx="1408">
                  <c:v>1997.3333333332266</c:v>
                </c:pt>
                <c:pt idx="1409">
                  <c:v>1997.4166666665599</c:v>
                </c:pt>
                <c:pt idx="1410">
                  <c:v>1997.4999999998931</c:v>
                </c:pt>
                <c:pt idx="1411">
                  <c:v>1997.5833333332264</c:v>
                </c:pt>
                <c:pt idx="1412">
                  <c:v>1997.6666666665596</c:v>
                </c:pt>
                <c:pt idx="1413">
                  <c:v>1997.7499999998929</c:v>
                </c:pt>
                <c:pt idx="1414">
                  <c:v>1997.8333333332262</c:v>
                </c:pt>
                <c:pt idx="1415">
                  <c:v>1997.9166666665594</c:v>
                </c:pt>
                <c:pt idx="1416">
                  <c:v>1997.9999999998927</c:v>
                </c:pt>
                <c:pt idx="1417">
                  <c:v>1998.0833333332259</c:v>
                </c:pt>
                <c:pt idx="1418">
                  <c:v>1998.1666666665592</c:v>
                </c:pt>
                <c:pt idx="1419">
                  <c:v>1998.2499999998925</c:v>
                </c:pt>
                <c:pt idx="1420">
                  <c:v>1998.3333333332257</c:v>
                </c:pt>
                <c:pt idx="1421">
                  <c:v>1998.416666666559</c:v>
                </c:pt>
                <c:pt idx="1422">
                  <c:v>1998.4999999998922</c:v>
                </c:pt>
                <c:pt idx="1423">
                  <c:v>1998.5833333332255</c:v>
                </c:pt>
                <c:pt idx="1424">
                  <c:v>1998.6666666665587</c:v>
                </c:pt>
                <c:pt idx="1425">
                  <c:v>1998.749999999892</c:v>
                </c:pt>
                <c:pt idx="1426">
                  <c:v>1998.8333333332253</c:v>
                </c:pt>
                <c:pt idx="1427">
                  <c:v>1998.9166666665585</c:v>
                </c:pt>
                <c:pt idx="1428">
                  <c:v>1998.9999999998918</c:v>
                </c:pt>
                <c:pt idx="1429">
                  <c:v>1999.083333333225</c:v>
                </c:pt>
                <c:pt idx="1430">
                  <c:v>1999.1666666665583</c:v>
                </c:pt>
                <c:pt idx="1431">
                  <c:v>1999.2499999998915</c:v>
                </c:pt>
                <c:pt idx="1432">
                  <c:v>1999.3333333332248</c:v>
                </c:pt>
                <c:pt idx="1433">
                  <c:v>1999.4166666665581</c:v>
                </c:pt>
                <c:pt idx="1434">
                  <c:v>1999.4999999998913</c:v>
                </c:pt>
                <c:pt idx="1435">
                  <c:v>1999.5833333332246</c:v>
                </c:pt>
                <c:pt idx="1436">
                  <c:v>1999.6666666665578</c:v>
                </c:pt>
                <c:pt idx="1437">
                  <c:v>1999.7499999998911</c:v>
                </c:pt>
                <c:pt idx="1438">
                  <c:v>1999.8333333332243</c:v>
                </c:pt>
                <c:pt idx="1439">
                  <c:v>1999.9166666665576</c:v>
                </c:pt>
                <c:pt idx="1440">
                  <c:v>1999.9999999998909</c:v>
                </c:pt>
                <c:pt idx="1441">
                  <c:v>2000.0833333332241</c:v>
                </c:pt>
                <c:pt idx="1442">
                  <c:v>2000.1666666665574</c:v>
                </c:pt>
                <c:pt idx="1443">
                  <c:v>2000.2499999998906</c:v>
                </c:pt>
                <c:pt idx="1444">
                  <c:v>2000.3333333332239</c:v>
                </c:pt>
                <c:pt idx="1445">
                  <c:v>2000.4166666665571</c:v>
                </c:pt>
                <c:pt idx="1446">
                  <c:v>2000.4999999998904</c:v>
                </c:pt>
                <c:pt idx="1447">
                  <c:v>2000.5833333332237</c:v>
                </c:pt>
                <c:pt idx="1448">
                  <c:v>2000.6666666665569</c:v>
                </c:pt>
                <c:pt idx="1449">
                  <c:v>2000.7499999998902</c:v>
                </c:pt>
                <c:pt idx="1450">
                  <c:v>2000.8333333332234</c:v>
                </c:pt>
                <c:pt idx="1451">
                  <c:v>2000.9166666665567</c:v>
                </c:pt>
                <c:pt idx="1452">
                  <c:v>2000.99999999989</c:v>
                </c:pt>
                <c:pt idx="1453">
                  <c:v>2001.0833333332232</c:v>
                </c:pt>
                <c:pt idx="1454">
                  <c:v>2001.1666666665565</c:v>
                </c:pt>
                <c:pt idx="1455">
                  <c:v>2001.2499999998897</c:v>
                </c:pt>
                <c:pt idx="1456">
                  <c:v>2001.333333333223</c:v>
                </c:pt>
                <c:pt idx="1457">
                  <c:v>2001.4166666665562</c:v>
                </c:pt>
                <c:pt idx="1458">
                  <c:v>2001.4999999998895</c:v>
                </c:pt>
                <c:pt idx="1459">
                  <c:v>2001.5833333332228</c:v>
                </c:pt>
                <c:pt idx="1460">
                  <c:v>2001.666666666556</c:v>
                </c:pt>
                <c:pt idx="1461">
                  <c:v>2001.7499999998893</c:v>
                </c:pt>
                <c:pt idx="1462">
                  <c:v>2001.8333333332225</c:v>
                </c:pt>
                <c:pt idx="1463">
                  <c:v>2001.9166666665558</c:v>
                </c:pt>
                <c:pt idx="1464">
                  <c:v>2001.999999999889</c:v>
                </c:pt>
                <c:pt idx="1465">
                  <c:v>2002.0833333332223</c:v>
                </c:pt>
                <c:pt idx="1466">
                  <c:v>2002.1666666665556</c:v>
                </c:pt>
                <c:pt idx="1467">
                  <c:v>2002.2499999998888</c:v>
                </c:pt>
                <c:pt idx="1468">
                  <c:v>2002.3333333332221</c:v>
                </c:pt>
                <c:pt idx="1469">
                  <c:v>2002.4166666665553</c:v>
                </c:pt>
                <c:pt idx="1470">
                  <c:v>2002.4999999998886</c:v>
                </c:pt>
                <c:pt idx="1471">
                  <c:v>2002.5833333332218</c:v>
                </c:pt>
                <c:pt idx="1472">
                  <c:v>2002.6666666665551</c:v>
                </c:pt>
                <c:pt idx="1473">
                  <c:v>2002.7499999998884</c:v>
                </c:pt>
                <c:pt idx="1474">
                  <c:v>2002.8333333332216</c:v>
                </c:pt>
                <c:pt idx="1475">
                  <c:v>2002.9166666665549</c:v>
                </c:pt>
                <c:pt idx="1476">
                  <c:v>2002.9999999998881</c:v>
                </c:pt>
                <c:pt idx="1477">
                  <c:v>2003.0833333332214</c:v>
                </c:pt>
                <c:pt idx="1478">
                  <c:v>2003.1666666665546</c:v>
                </c:pt>
                <c:pt idx="1479">
                  <c:v>2003.2499999998879</c:v>
                </c:pt>
                <c:pt idx="1480">
                  <c:v>2003.3333333332212</c:v>
                </c:pt>
                <c:pt idx="1481">
                  <c:v>2003.4166666665544</c:v>
                </c:pt>
                <c:pt idx="1482">
                  <c:v>2003.4999999998877</c:v>
                </c:pt>
                <c:pt idx="1483">
                  <c:v>2003.5833333332209</c:v>
                </c:pt>
                <c:pt idx="1484">
                  <c:v>2003.6666666665542</c:v>
                </c:pt>
                <c:pt idx="1485">
                  <c:v>2003.7499999998875</c:v>
                </c:pt>
                <c:pt idx="1486">
                  <c:v>2003.8333333332207</c:v>
                </c:pt>
                <c:pt idx="1487">
                  <c:v>2003.916666666554</c:v>
                </c:pt>
                <c:pt idx="1488">
                  <c:v>2003.9999999998872</c:v>
                </c:pt>
                <c:pt idx="1489">
                  <c:v>2004.0833333332205</c:v>
                </c:pt>
                <c:pt idx="1490">
                  <c:v>2004.1666666665537</c:v>
                </c:pt>
                <c:pt idx="1491">
                  <c:v>2004.249999999887</c:v>
                </c:pt>
                <c:pt idx="1492">
                  <c:v>2004.3333333332203</c:v>
                </c:pt>
                <c:pt idx="1493">
                  <c:v>2004.4166666665535</c:v>
                </c:pt>
                <c:pt idx="1494">
                  <c:v>2004.4999999998868</c:v>
                </c:pt>
                <c:pt idx="1495">
                  <c:v>2004.58333333322</c:v>
                </c:pt>
                <c:pt idx="1496">
                  <c:v>2004.6666666665533</c:v>
                </c:pt>
                <c:pt idx="1497">
                  <c:v>2004.7499999998865</c:v>
                </c:pt>
                <c:pt idx="1498">
                  <c:v>2004.8333333332198</c:v>
                </c:pt>
                <c:pt idx="1499">
                  <c:v>2004.9166666665531</c:v>
                </c:pt>
                <c:pt idx="1500">
                  <c:v>2004.9999999998863</c:v>
                </c:pt>
                <c:pt idx="1501">
                  <c:v>2005.0833333332196</c:v>
                </c:pt>
                <c:pt idx="1502">
                  <c:v>2005.1666666665528</c:v>
                </c:pt>
                <c:pt idx="1503">
                  <c:v>2005.2499999998861</c:v>
                </c:pt>
                <c:pt idx="1504">
                  <c:v>2005.3333333332193</c:v>
                </c:pt>
                <c:pt idx="1505">
                  <c:v>2005.4166666665526</c:v>
                </c:pt>
                <c:pt idx="1506">
                  <c:v>2005.4999999998859</c:v>
                </c:pt>
                <c:pt idx="1507">
                  <c:v>2005.5833333332191</c:v>
                </c:pt>
                <c:pt idx="1508">
                  <c:v>2005.6666666665524</c:v>
                </c:pt>
                <c:pt idx="1509">
                  <c:v>2005.7499999998856</c:v>
                </c:pt>
                <c:pt idx="1510">
                  <c:v>2005.8333333332189</c:v>
                </c:pt>
                <c:pt idx="1511">
                  <c:v>2005.9166666665521</c:v>
                </c:pt>
                <c:pt idx="1512">
                  <c:v>2005.9999999998854</c:v>
                </c:pt>
                <c:pt idx="1513">
                  <c:v>2006.0833333332187</c:v>
                </c:pt>
                <c:pt idx="1514">
                  <c:v>2006.1666666665519</c:v>
                </c:pt>
                <c:pt idx="1515">
                  <c:v>2006.2499999998852</c:v>
                </c:pt>
                <c:pt idx="1516">
                  <c:v>2006.3333333332184</c:v>
                </c:pt>
                <c:pt idx="1517">
                  <c:v>2006.4166666665517</c:v>
                </c:pt>
                <c:pt idx="1518">
                  <c:v>2006.4999999998849</c:v>
                </c:pt>
                <c:pt idx="1519">
                  <c:v>2006.5833333332182</c:v>
                </c:pt>
                <c:pt idx="1520">
                  <c:v>2006.6666666665515</c:v>
                </c:pt>
                <c:pt idx="1521">
                  <c:v>2006.7499999998847</c:v>
                </c:pt>
                <c:pt idx="1522">
                  <c:v>2006.833333333218</c:v>
                </c:pt>
                <c:pt idx="1523">
                  <c:v>2006.9166666665512</c:v>
                </c:pt>
                <c:pt idx="1524">
                  <c:v>2006.9999999998845</c:v>
                </c:pt>
                <c:pt idx="1525">
                  <c:v>2007.0833333332178</c:v>
                </c:pt>
                <c:pt idx="1526">
                  <c:v>2007.166666666551</c:v>
                </c:pt>
                <c:pt idx="1527">
                  <c:v>2007.2499999998843</c:v>
                </c:pt>
                <c:pt idx="1528">
                  <c:v>2007.3333333332175</c:v>
                </c:pt>
                <c:pt idx="1529">
                  <c:v>2007.4166666665508</c:v>
                </c:pt>
                <c:pt idx="1530">
                  <c:v>2007.499999999884</c:v>
                </c:pt>
                <c:pt idx="1531">
                  <c:v>2007.5833333332173</c:v>
                </c:pt>
                <c:pt idx="1532">
                  <c:v>2007.6666666665506</c:v>
                </c:pt>
                <c:pt idx="1533">
                  <c:v>2007.7499999998838</c:v>
                </c:pt>
                <c:pt idx="1534">
                  <c:v>2007.8333333332171</c:v>
                </c:pt>
                <c:pt idx="1535">
                  <c:v>2007.9166666665503</c:v>
                </c:pt>
                <c:pt idx="1536">
                  <c:v>2007.9999999998836</c:v>
                </c:pt>
                <c:pt idx="1537">
                  <c:v>2008.0833333332168</c:v>
                </c:pt>
                <c:pt idx="1538">
                  <c:v>2008.1666666665501</c:v>
                </c:pt>
                <c:pt idx="1539">
                  <c:v>2008.2499999998834</c:v>
                </c:pt>
                <c:pt idx="1540">
                  <c:v>2008.3333333332166</c:v>
                </c:pt>
                <c:pt idx="1541">
                  <c:v>2008.4166666665499</c:v>
                </c:pt>
                <c:pt idx="1542">
                  <c:v>2008.4999999998831</c:v>
                </c:pt>
                <c:pt idx="1543">
                  <c:v>2008.5833333332164</c:v>
                </c:pt>
                <c:pt idx="1544">
                  <c:v>2008.6666666665496</c:v>
                </c:pt>
                <c:pt idx="1545">
                  <c:v>2008.7499999998829</c:v>
                </c:pt>
                <c:pt idx="1546">
                  <c:v>2008.8333333332162</c:v>
                </c:pt>
                <c:pt idx="1547">
                  <c:v>2008.9166666665494</c:v>
                </c:pt>
                <c:pt idx="1548">
                  <c:v>2008.9999999998827</c:v>
                </c:pt>
                <c:pt idx="1549">
                  <c:v>2009.0833333332159</c:v>
                </c:pt>
                <c:pt idx="1550">
                  <c:v>2009.1666666665492</c:v>
                </c:pt>
                <c:pt idx="1551">
                  <c:v>2009.2499999998824</c:v>
                </c:pt>
                <c:pt idx="1552">
                  <c:v>2009.3333333332157</c:v>
                </c:pt>
                <c:pt idx="1553">
                  <c:v>2009.416666666549</c:v>
                </c:pt>
                <c:pt idx="1554">
                  <c:v>2009.4999999998822</c:v>
                </c:pt>
                <c:pt idx="1555">
                  <c:v>2009.5833333332155</c:v>
                </c:pt>
                <c:pt idx="1556">
                  <c:v>2009.6666666665487</c:v>
                </c:pt>
                <c:pt idx="1557">
                  <c:v>2009.749999999882</c:v>
                </c:pt>
                <c:pt idx="1558">
                  <c:v>2009.8333333332153</c:v>
                </c:pt>
                <c:pt idx="1559">
                  <c:v>2009.9166666665485</c:v>
                </c:pt>
                <c:pt idx="1560">
                  <c:v>2009.9999999998818</c:v>
                </c:pt>
                <c:pt idx="1561">
                  <c:v>2010.083333333215</c:v>
                </c:pt>
                <c:pt idx="1562">
                  <c:v>2010.1666666665483</c:v>
                </c:pt>
                <c:pt idx="1563">
                  <c:v>2010.2499999998815</c:v>
                </c:pt>
                <c:pt idx="1564">
                  <c:v>2010.3333333332148</c:v>
                </c:pt>
                <c:pt idx="1565">
                  <c:v>2010.4166666665481</c:v>
                </c:pt>
                <c:pt idx="1566">
                  <c:v>2010.4999999998813</c:v>
                </c:pt>
                <c:pt idx="1567">
                  <c:v>2010.5833333332146</c:v>
                </c:pt>
                <c:pt idx="1568">
                  <c:v>2010.6666666665478</c:v>
                </c:pt>
                <c:pt idx="1569">
                  <c:v>2010.7499999998811</c:v>
                </c:pt>
                <c:pt idx="1570">
                  <c:v>2010.8333333332143</c:v>
                </c:pt>
                <c:pt idx="1571">
                  <c:v>2010.9166666665476</c:v>
                </c:pt>
                <c:pt idx="1572">
                  <c:v>2010.9999999998809</c:v>
                </c:pt>
                <c:pt idx="1573">
                  <c:v>2011.0833333332141</c:v>
                </c:pt>
                <c:pt idx="1574">
                  <c:v>2011.1666666665474</c:v>
                </c:pt>
                <c:pt idx="1575">
                  <c:v>2011.2499999998806</c:v>
                </c:pt>
                <c:pt idx="1576">
                  <c:v>2011.3333333332139</c:v>
                </c:pt>
                <c:pt idx="1577">
                  <c:v>2011.4166666665471</c:v>
                </c:pt>
                <c:pt idx="1578">
                  <c:v>2011.4999999998804</c:v>
                </c:pt>
                <c:pt idx="1579">
                  <c:v>2011.5833333332137</c:v>
                </c:pt>
                <c:pt idx="1580">
                  <c:v>2011.6666666665469</c:v>
                </c:pt>
                <c:pt idx="1581">
                  <c:v>2011.7499999998802</c:v>
                </c:pt>
                <c:pt idx="1582">
                  <c:v>2011.8333333332134</c:v>
                </c:pt>
                <c:pt idx="1583">
                  <c:v>2011.9166666665467</c:v>
                </c:pt>
                <c:pt idx="1584">
                  <c:v>2011.9999999998799</c:v>
                </c:pt>
                <c:pt idx="1585">
                  <c:v>2012.0833333332132</c:v>
                </c:pt>
                <c:pt idx="1586">
                  <c:v>2012.1666666665465</c:v>
                </c:pt>
                <c:pt idx="1587">
                  <c:v>2012.2499999998797</c:v>
                </c:pt>
                <c:pt idx="1588">
                  <c:v>2012.333333333213</c:v>
                </c:pt>
                <c:pt idx="1589">
                  <c:v>2012.4166666665462</c:v>
                </c:pt>
                <c:pt idx="1590">
                  <c:v>2012.4999999998795</c:v>
                </c:pt>
                <c:pt idx="1591">
                  <c:v>2012.5833333332127</c:v>
                </c:pt>
                <c:pt idx="1592">
                  <c:v>2012.666666666546</c:v>
                </c:pt>
                <c:pt idx="1593">
                  <c:v>2012.7499999998793</c:v>
                </c:pt>
                <c:pt idx="1594">
                  <c:v>2012.8333333332125</c:v>
                </c:pt>
                <c:pt idx="1595">
                  <c:v>2012.9166666665458</c:v>
                </c:pt>
                <c:pt idx="1596">
                  <c:v>2012.999999999879</c:v>
                </c:pt>
                <c:pt idx="1597">
                  <c:v>2013.0833333332123</c:v>
                </c:pt>
                <c:pt idx="1598">
                  <c:v>2013.1666666665456</c:v>
                </c:pt>
                <c:pt idx="1599">
                  <c:v>2013.2499999998788</c:v>
                </c:pt>
                <c:pt idx="1600">
                  <c:v>2013.3333333332121</c:v>
                </c:pt>
                <c:pt idx="1601">
                  <c:v>2013.4166666665453</c:v>
                </c:pt>
                <c:pt idx="1602">
                  <c:v>2013.4999999998786</c:v>
                </c:pt>
                <c:pt idx="1603">
                  <c:v>2013.5833333332118</c:v>
                </c:pt>
                <c:pt idx="1604">
                  <c:v>2013.6666666665451</c:v>
                </c:pt>
                <c:pt idx="1605">
                  <c:v>2013.7499999998784</c:v>
                </c:pt>
                <c:pt idx="1606">
                  <c:v>2013.8333333332116</c:v>
                </c:pt>
                <c:pt idx="1607">
                  <c:v>2013.9166666665449</c:v>
                </c:pt>
                <c:pt idx="1608">
                  <c:v>2013.9999999998781</c:v>
                </c:pt>
                <c:pt idx="1609">
                  <c:v>2014.0833333332114</c:v>
                </c:pt>
                <c:pt idx="1610">
                  <c:v>2014.1666666665446</c:v>
                </c:pt>
                <c:pt idx="1611">
                  <c:v>2014.2499999998779</c:v>
                </c:pt>
                <c:pt idx="1612">
                  <c:v>2014.3333333332112</c:v>
                </c:pt>
                <c:pt idx="1613">
                  <c:v>2014.4166666665444</c:v>
                </c:pt>
                <c:pt idx="1614">
                  <c:v>2014.4999999998777</c:v>
                </c:pt>
                <c:pt idx="1615">
                  <c:v>2014.5833333332109</c:v>
                </c:pt>
                <c:pt idx="1616">
                  <c:v>2014.6666666665442</c:v>
                </c:pt>
                <c:pt idx="1617">
                  <c:v>2014.7499999998774</c:v>
                </c:pt>
                <c:pt idx="1618">
                  <c:v>2014.8333333332107</c:v>
                </c:pt>
                <c:pt idx="1619">
                  <c:v>2014.916666666544</c:v>
                </c:pt>
                <c:pt idx="1620">
                  <c:v>2014.9999999998772</c:v>
                </c:pt>
                <c:pt idx="1621">
                  <c:v>2015.0833333332105</c:v>
                </c:pt>
                <c:pt idx="1622">
                  <c:v>2015.1666666665437</c:v>
                </c:pt>
                <c:pt idx="1623">
                  <c:v>2015.249999999877</c:v>
                </c:pt>
                <c:pt idx="1624">
                  <c:v>2015.3333333332102</c:v>
                </c:pt>
                <c:pt idx="1625">
                  <c:v>2015.4166666665435</c:v>
                </c:pt>
                <c:pt idx="1626">
                  <c:v>2015.4999999998768</c:v>
                </c:pt>
                <c:pt idx="1627">
                  <c:v>2015.58333333321</c:v>
                </c:pt>
                <c:pt idx="1628">
                  <c:v>2015.6666666665433</c:v>
                </c:pt>
                <c:pt idx="1629">
                  <c:v>2015.7499999998765</c:v>
                </c:pt>
                <c:pt idx="1630">
                  <c:v>2015.8333333332098</c:v>
                </c:pt>
                <c:pt idx="1631">
                  <c:v>2015.9166666665431</c:v>
                </c:pt>
                <c:pt idx="1632">
                  <c:v>2015.9999999998763</c:v>
                </c:pt>
                <c:pt idx="1633">
                  <c:v>2016.0833333332096</c:v>
                </c:pt>
                <c:pt idx="1634">
                  <c:v>2016.1666666665428</c:v>
                </c:pt>
                <c:pt idx="1635">
                  <c:v>2016.2499999998761</c:v>
                </c:pt>
                <c:pt idx="1636">
                  <c:v>2016.3333333332093</c:v>
                </c:pt>
                <c:pt idx="1637">
                  <c:v>2016.4166666665426</c:v>
                </c:pt>
                <c:pt idx="1638">
                  <c:v>2016.4999999998759</c:v>
                </c:pt>
                <c:pt idx="1639">
                  <c:v>2016.5833333332091</c:v>
                </c:pt>
                <c:pt idx="1640">
                  <c:v>2016.6666666665424</c:v>
                </c:pt>
                <c:pt idx="1641">
                  <c:v>2016.7499999998756</c:v>
                </c:pt>
                <c:pt idx="1642">
                  <c:v>2016.8333333332089</c:v>
                </c:pt>
                <c:pt idx="1643">
                  <c:v>2016.9166666665421</c:v>
                </c:pt>
                <c:pt idx="1644">
                  <c:v>2016.9999999998754</c:v>
                </c:pt>
                <c:pt idx="1645">
                  <c:v>2017.0833333332087</c:v>
                </c:pt>
                <c:pt idx="1646">
                  <c:v>2017.1666666665419</c:v>
                </c:pt>
                <c:pt idx="1647">
                  <c:v>2017.2499999998752</c:v>
                </c:pt>
                <c:pt idx="1648">
                  <c:v>2017.3333333332084</c:v>
                </c:pt>
                <c:pt idx="1649">
                  <c:v>2017.4166666665417</c:v>
                </c:pt>
                <c:pt idx="1650">
                  <c:v>2017.4999999998749</c:v>
                </c:pt>
                <c:pt idx="1651">
                  <c:v>2017.5833333332082</c:v>
                </c:pt>
                <c:pt idx="1652">
                  <c:v>2017.6666666665415</c:v>
                </c:pt>
                <c:pt idx="1653">
                  <c:v>2017.7499999998747</c:v>
                </c:pt>
                <c:pt idx="1654">
                  <c:v>2017.833333333208</c:v>
                </c:pt>
                <c:pt idx="1655">
                  <c:v>2017.9166666665412</c:v>
                </c:pt>
                <c:pt idx="1656">
                  <c:v>2017.9999999998745</c:v>
                </c:pt>
                <c:pt idx="1657">
                  <c:v>2018.0833333332077</c:v>
                </c:pt>
                <c:pt idx="1658">
                  <c:v>2018.166666666541</c:v>
                </c:pt>
                <c:pt idx="1659">
                  <c:v>2018.2499999998743</c:v>
                </c:pt>
                <c:pt idx="1660">
                  <c:v>2018.3333333332075</c:v>
                </c:pt>
                <c:pt idx="1661">
                  <c:v>2018.4166666665408</c:v>
                </c:pt>
                <c:pt idx="1662">
                  <c:v>2018.499999999874</c:v>
                </c:pt>
                <c:pt idx="1663">
                  <c:v>2018.5833333332073</c:v>
                </c:pt>
                <c:pt idx="1664">
                  <c:v>2018.6666666665406</c:v>
                </c:pt>
                <c:pt idx="1665">
                  <c:v>2018.7499999998738</c:v>
                </c:pt>
                <c:pt idx="1666">
                  <c:v>2018.8333333332071</c:v>
                </c:pt>
                <c:pt idx="1667">
                  <c:v>2018.9166666665403</c:v>
                </c:pt>
                <c:pt idx="1668">
                  <c:v>2018.9999999998736</c:v>
                </c:pt>
                <c:pt idx="1669">
                  <c:v>2019.0833333332068</c:v>
                </c:pt>
                <c:pt idx="1670">
                  <c:v>2019.1666666665401</c:v>
                </c:pt>
                <c:pt idx="1671">
                  <c:v>2019.2499999998734</c:v>
                </c:pt>
                <c:pt idx="1672">
                  <c:v>2019.3333333332066</c:v>
                </c:pt>
                <c:pt idx="1673">
                  <c:v>2019.4166666665399</c:v>
                </c:pt>
                <c:pt idx="1674">
                  <c:v>2019.4999999998731</c:v>
                </c:pt>
                <c:pt idx="1675">
                  <c:v>2019.5833333332064</c:v>
                </c:pt>
                <c:pt idx="1676">
                  <c:v>2019.6666666665396</c:v>
                </c:pt>
                <c:pt idx="1677">
                  <c:v>2019.7499999998729</c:v>
                </c:pt>
                <c:pt idx="1678">
                  <c:v>2019.8333333332062</c:v>
                </c:pt>
                <c:pt idx="1679">
                  <c:v>2019.9166666665394</c:v>
                </c:pt>
              </c:numCache>
            </c:numRef>
          </c:xVal>
          <c:yVal>
            <c:numRef>
              <c:f>compactAll!$G$22:$G$1701</c:f>
              <c:numCache>
                <c:formatCode>General</c:formatCode>
                <c:ptCount val="1680"/>
                <c:pt idx="0">
                  <c:v>0.94663155617702266</c:v>
                </c:pt>
                <c:pt idx="1">
                  <c:v>28.225640993633906</c:v>
                </c:pt>
                <c:pt idx="2">
                  <c:v>3.6456342131300401</c:v>
                </c:pt>
                <c:pt idx="3">
                  <c:v>16.307313168795858</c:v>
                </c:pt>
                <c:pt idx="4">
                  <c:v>-3.1886386330676837</c:v>
                </c:pt>
                <c:pt idx="5">
                  <c:v>5.4875130070072151</c:v>
                </c:pt>
                <c:pt idx="6">
                  <c:v>-12.585407715149332</c:v>
                </c:pt>
                <c:pt idx="7">
                  <c:v>-3.6266798523568653</c:v>
                </c:pt>
                <c:pt idx="8">
                  <c:v>-24.587281239868737</c:v>
                </c:pt>
                <c:pt idx="9">
                  <c:v>-6.6178168977284821</c:v>
                </c:pt>
                <c:pt idx="10">
                  <c:v>-42.399542595650466</c:v>
                </c:pt>
                <c:pt idx="11">
                  <c:v>486.16754105554406</c:v>
                </c:pt>
                <c:pt idx="12">
                  <c:v>4.9716026527935</c:v>
                </c:pt>
                <c:pt idx="13">
                  <c:v>-28.232483084157238</c:v>
                </c:pt>
                <c:pt idx="14">
                  <c:v>-9.7357788738055664</c:v>
                </c:pt>
                <c:pt idx="15">
                  <c:v>-16.3806725940189</c:v>
                </c:pt>
                <c:pt idx="16">
                  <c:v>-2.9219810222987874</c:v>
                </c:pt>
                <c:pt idx="17">
                  <c:v>-5.5588680682080396</c:v>
                </c:pt>
                <c:pt idx="18">
                  <c:v>8.3029320167231244</c:v>
                </c:pt>
                <c:pt idx="19">
                  <c:v>3.7975605411099145</c:v>
                </c:pt>
                <c:pt idx="20">
                  <c:v>18.221105904030733</c:v>
                </c:pt>
                <c:pt idx="21">
                  <c:v>6.9272866035674436</c:v>
                </c:pt>
                <c:pt idx="22">
                  <c:v>35.529654415303284</c:v>
                </c:pt>
                <c:pt idx="23">
                  <c:v>-462.69526555155591</c:v>
                </c:pt>
                <c:pt idx="24">
                  <c:v>0.94663155615882388</c:v>
                </c:pt>
                <c:pt idx="25">
                  <c:v>28.225640993757313</c:v>
                </c:pt>
                <c:pt idx="26">
                  <c:v>3.6456342130773769</c:v>
                </c:pt>
                <c:pt idx="27">
                  <c:v>16.307313168812282</c:v>
                </c:pt>
                <c:pt idx="28">
                  <c:v>-3.1886386330748246</c:v>
                </c:pt>
                <c:pt idx="29">
                  <c:v>5.4875130069914144</c:v>
                </c:pt>
                <c:pt idx="30">
                  <c:v>-12.585407715149069</c:v>
                </c:pt>
                <c:pt idx="31">
                  <c:v>-3.6266798523461166</c:v>
                </c:pt>
                <c:pt idx="32">
                  <c:v>-24.587281239860868</c:v>
                </c:pt>
                <c:pt idx="33">
                  <c:v>-6.6178168977606857</c:v>
                </c:pt>
                <c:pt idx="34">
                  <c:v>-42.399542595593893</c:v>
                </c:pt>
                <c:pt idx="35">
                  <c:v>486.16754105543146</c:v>
                </c:pt>
                <c:pt idx="36">
                  <c:v>4.9716026527781869</c:v>
                </c:pt>
                <c:pt idx="37">
                  <c:v>-28.232483084031927</c:v>
                </c:pt>
                <c:pt idx="38">
                  <c:v>-9.7357788738595872</c:v>
                </c:pt>
                <c:pt idx="39">
                  <c:v>-16.380672593990848</c:v>
                </c:pt>
                <c:pt idx="40">
                  <c:v>-2.9219810223022584</c:v>
                </c:pt>
                <c:pt idx="41">
                  <c:v>-5.5588680682214981</c:v>
                </c:pt>
                <c:pt idx="42">
                  <c:v>8.3029320167216429</c:v>
                </c:pt>
                <c:pt idx="43">
                  <c:v>3.7975605411245357</c:v>
                </c:pt>
                <c:pt idx="44">
                  <c:v>18.221105904040762</c:v>
                </c:pt>
                <c:pt idx="45">
                  <c:v>6.9272866035541441</c:v>
                </c:pt>
                <c:pt idx="46">
                  <c:v>35.529654415338356</c:v>
                </c:pt>
                <c:pt idx="47">
                  <c:v>-462.69526555166834</c:v>
                </c:pt>
                <c:pt idx="48">
                  <c:v>0.94663155616495942</c:v>
                </c:pt>
                <c:pt idx="49">
                  <c:v>28.225640993867493</c:v>
                </c:pt>
                <c:pt idx="50">
                  <c:v>3.6456342130310375</c:v>
                </c:pt>
                <c:pt idx="51">
                  <c:v>16.307313168833979</c:v>
                </c:pt>
                <c:pt idx="52">
                  <c:v>-3.1886386330796403</c:v>
                </c:pt>
                <c:pt idx="53">
                  <c:v>5.4875130069791682</c:v>
                </c:pt>
                <c:pt idx="54">
                  <c:v>-12.585407715148669</c:v>
                </c:pt>
                <c:pt idx="55">
                  <c:v>-3.6266798523386865</c:v>
                </c:pt>
                <c:pt idx="56">
                  <c:v>-24.587281239847165</c:v>
                </c:pt>
                <c:pt idx="57">
                  <c:v>-6.6178168977912968</c:v>
                </c:pt>
                <c:pt idx="58">
                  <c:v>-42.399542595551658</c:v>
                </c:pt>
                <c:pt idx="59">
                  <c:v>486.16754105532073</c:v>
                </c:pt>
                <c:pt idx="60">
                  <c:v>4.9716026527790458</c:v>
                </c:pt>
                <c:pt idx="61">
                  <c:v>-28.232483083917483</c:v>
                </c:pt>
                <c:pt idx="62">
                  <c:v>-9.7357788739021807</c:v>
                </c:pt>
                <c:pt idx="63">
                  <c:v>-16.380672593970861</c:v>
                </c:pt>
                <c:pt idx="64">
                  <c:v>-2.9219810223001783</c:v>
                </c:pt>
                <c:pt idx="65">
                  <c:v>-5.5588680682420248</c:v>
                </c:pt>
                <c:pt idx="66">
                  <c:v>8.302932016729665</c:v>
                </c:pt>
                <c:pt idx="67">
                  <c:v>3.797560541125081</c:v>
                </c:pt>
                <c:pt idx="68">
                  <c:v>18.221105904065794</c:v>
                </c:pt>
                <c:pt idx="69">
                  <c:v>6.927286603505471</c:v>
                </c:pt>
                <c:pt idx="70">
                  <c:v>35.529654415431345</c:v>
                </c:pt>
                <c:pt idx="71">
                  <c:v>-462.69526555177646</c:v>
                </c:pt>
                <c:pt idx="72">
                  <c:v>0.94663155610640271</c:v>
                </c:pt>
                <c:pt idx="73">
                  <c:v>28.225640994013737</c:v>
                </c:pt>
                <c:pt idx="74">
                  <c:v>3.6456342129685142</c:v>
                </c:pt>
                <c:pt idx="75">
                  <c:v>16.307313168871673</c:v>
                </c:pt>
                <c:pt idx="76">
                  <c:v>-3.1886386330967929</c:v>
                </c:pt>
                <c:pt idx="77">
                  <c:v>5.4875130069730726</c:v>
                </c:pt>
                <c:pt idx="78">
                  <c:v>-12.585407715158759</c:v>
                </c:pt>
                <c:pt idx="79">
                  <c:v>-3.626679852316983</c:v>
                </c:pt>
                <c:pt idx="80">
                  <c:v>-24.58728123984865</c:v>
                </c:pt>
                <c:pt idx="81">
                  <c:v>-6.6178168978020135</c:v>
                </c:pt>
                <c:pt idx="82">
                  <c:v>-42.399542595537071</c:v>
                </c:pt>
                <c:pt idx="83">
                  <c:v>486.16754105520516</c:v>
                </c:pt>
                <c:pt idx="84">
                  <c:v>4.9716026528145836</c:v>
                </c:pt>
                <c:pt idx="85">
                  <c:v>-28.232483083819226</c:v>
                </c:pt>
                <c:pt idx="86">
                  <c:v>-9.7357788739364768</c:v>
                </c:pt>
                <c:pt idx="87">
                  <c:v>-16.380672593972495</c:v>
                </c:pt>
                <c:pt idx="88">
                  <c:v>-2.9219810222974747</c:v>
                </c:pt>
                <c:pt idx="89">
                  <c:v>-5.5588680682657108</c:v>
                </c:pt>
                <c:pt idx="90">
                  <c:v>8.3029320167431919</c:v>
                </c:pt>
                <c:pt idx="91">
                  <c:v>3.7975605411251356</c:v>
                </c:pt>
                <c:pt idx="92">
                  <c:v>18.22110590409088</c:v>
                </c:pt>
                <c:pt idx="93">
                  <c:v>6.9272866034529885</c:v>
                </c:pt>
                <c:pt idx="94">
                  <c:v>35.529654415524455</c:v>
                </c:pt>
                <c:pt idx="95">
                  <c:v>-462.69526555188031</c:v>
                </c:pt>
                <c:pt idx="96">
                  <c:v>0.94663155604913829</c:v>
                </c:pt>
                <c:pt idx="97">
                  <c:v>28.225640994160155</c:v>
                </c:pt>
                <c:pt idx="98">
                  <c:v>3.6456342129065504</c:v>
                </c:pt>
                <c:pt idx="99">
                  <c:v>16.307313168909062</c:v>
                </c:pt>
                <c:pt idx="100">
                  <c:v>-3.1886386331059766</c:v>
                </c:pt>
                <c:pt idx="101">
                  <c:v>5.4875130069647513</c:v>
                </c:pt>
                <c:pt idx="102">
                  <c:v>-12.585407715161807</c:v>
                </c:pt>
                <c:pt idx="103">
                  <c:v>-3.6266798523036199</c:v>
                </c:pt>
                <c:pt idx="104">
                  <c:v>-24.587281239834507</c:v>
                </c:pt>
                <c:pt idx="105">
                  <c:v>-6.6178168978200302</c:v>
                </c:pt>
                <c:pt idx="106">
                  <c:v>-42.399542595476596</c:v>
                </c:pt>
                <c:pt idx="107">
                  <c:v>486.16754105509676</c:v>
                </c:pt>
                <c:pt idx="108">
                  <c:v>4.9716026527803692</c:v>
                </c:pt>
                <c:pt idx="109">
                  <c:v>-28.232483083687107</c:v>
                </c:pt>
                <c:pt idx="110">
                  <c:v>-9.7357788739926683</c:v>
                </c:pt>
                <c:pt idx="111">
                  <c:v>-16.380672593937437</c:v>
                </c:pt>
                <c:pt idx="112">
                  <c:v>-2.9219810223111686</c:v>
                </c:pt>
                <c:pt idx="113">
                  <c:v>-5.5588680682725711</c:v>
                </c:pt>
                <c:pt idx="114">
                  <c:v>8.3029320167302529</c:v>
                </c:pt>
                <c:pt idx="115">
                  <c:v>3.7975605411463489</c:v>
                </c:pt>
                <c:pt idx="116">
                  <c:v>18.221105904079536</c:v>
                </c:pt>
                <c:pt idx="117">
                  <c:v>6.9272866034529583</c:v>
                </c:pt>
                <c:pt idx="118">
                  <c:v>35.529654415505995</c:v>
                </c:pt>
                <c:pt idx="119">
                  <c:v>-462.69526555200002</c:v>
                </c:pt>
                <c:pt idx="120">
                  <c:v>0.946631556122842</c:v>
                </c:pt>
                <c:pt idx="121">
                  <c:v>28.225640994239541</c:v>
                </c:pt>
                <c:pt idx="122">
                  <c:v>3.6456342128847741</c:v>
                </c:pt>
                <c:pt idx="123">
                  <c:v>16.307313168895057</c:v>
                </c:pt>
                <c:pt idx="124">
                  <c:v>-3.1886386330915775</c:v>
                </c:pt>
                <c:pt idx="125">
                  <c:v>5.487513006929774</c:v>
                </c:pt>
                <c:pt idx="126">
                  <c:v>-12.585407715137057</c:v>
                </c:pt>
                <c:pt idx="127">
                  <c:v>-3.6266798523169301</c:v>
                </c:pt>
                <c:pt idx="128">
                  <c:v>-24.587281239800383</c:v>
                </c:pt>
                <c:pt idx="129">
                  <c:v>-6.6178168978975664</c:v>
                </c:pt>
                <c:pt idx="130">
                  <c:v>-42.399542595340684</c:v>
                </c:pt>
                <c:pt idx="131">
                  <c:v>486.16754105499479</c:v>
                </c:pt>
                <c:pt idx="132">
                  <c:v>4.9716026526716623</c:v>
                </c:pt>
                <c:pt idx="133">
                  <c:v>-28.232483083515394</c:v>
                </c:pt>
                <c:pt idx="134">
                  <c:v>-9.7357788740727305</c:v>
                </c:pt>
                <c:pt idx="135">
                  <c:v>-16.380672593883165</c:v>
                </c:pt>
                <c:pt idx="136">
                  <c:v>-2.9219810223378726</c:v>
                </c:pt>
                <c:pt idx="137">
                  <c:v>-5.5588680682631972</c:v>
                </c:pt>
                <c:pt idx="138">
                  <c:v>8.3029320167117877</c:v>
                </c:pt>
                <c:pt idx="139">
                  <c:v>3.7975605411817388</c:v>
                </c:pt>
                <c:pt idx="140">
                  <c:v>18.221105904064906</c:v>
                </c:pt>
                <c:pt idx="141">
                  <c:v>6.9272866034692324</c:v>
                </c:pt>
                <c:pt idx="142">
                  <c:v>35.529654415489503</c:v>
                </c:pt>
                <c:pt idx="143">
                  <c:v>-462.6952655521207</c:v>
                </c:pt>
                <c:pt idx="144">
                  <c:v>0.94663155620324346</c:v>
                </c:pt>
                <c:pt idx="145">
                  <c:v>28.225640994313736</c:v>
                </c:pt>
                <c:pt idx="146">
                  <c:v>3.6456342128667427</c:v>
                </c:pt>
                <c:pt idx="147">
                  <c:v>16.307313168898716</c:v>
                </c:pt>
                <c:pt idx="148">
                  <c:v>-3.188638633078404</c:v>
                </c:pt>
                <c:pt idx="149">
                  <c:v>5.4875130068932236</c:v>
                </c:pt>
                <c:pt idx="150">
                  <c:v>-12.585407715118532</c:v>
                </c:pt>
                <c:pt idx="151">
                  <c:v>-3.6266798523308874</c:v>
                </c:pt>
                <c:pt idx="152">
                  <c:v>-24.587281239758063</c:v>
                </c:pt>
                <c:pt idx="153">
                  <c:v>-6.6178168979726726</c:v>
                </c:pt>
                <c:pt idx="154">
                  <c:v>-42.399542595213937</c:v>
                </c:pt>
                <c:pt idx="155">
                  <c:v>486.1675410548969</c:v>
                </c:pt>
                <c:pt idx="156">
                  <c:v>4.971602652566621</c:v>
                </c:pt>
                <c:pt idx="157">
                  <c:v>-28.232483083348967</c:v>
                </c:pt>
                <c:pt idx="158">
                  <c:v>-9.7357788741569067</c:v>
                </c:pt>
                <c:pt idx="159">
                  <c:v>-16.380672593831058</c:v>
                </c:pt>
                <c:pt idx="160">
                  <c:v>-2.921981022360896</c:v>
                </c:pt>
                <c:pt idx="161">
                  <c:v>-5.5588680682592653</c:v>
                </c:pt>
                <c:pt idx="162">
                  <c:v>8.3029320166919955</c:v>
                </c:pt>
                <c:pt idx="163">
                  <c:v>3.7975605412162481</c:v>
                </c:pt>
                <c:pt idx="164">
                  <c:v>18.221105904048848</c:v>
                </c:pt>
                <c:pt idx="165">
                  <c:v>6.9272866034823615</c:v>
                </c:pt>
                <c:pt idx="166">
                  <c:v>35.529654415461124</c:v>
                </c:pt>
                <c:pt idx="167">
                  <c:v>-462.69526555224456</c:v>
                </c:pt>
                <c:pt idx="168">
                  <c:v>0.9466315562781551</c:v>
                </c:pt>
                <c:pt idx="169">
                  <c:v>28.225640994394059</c:v>
                </c:pt>
                <c:pt idx="170">
                  <c:v>3.6456342128491399</c:v>
                </c:pt>
                <c:pt idx="171">
                  <c:v>16.307313168895583</c:v>
                </c:pt>
                <c:pt idx="172">
                  <c:v>-3.1886386330588499</c:v>
                </c:pt>
                <c:pt idx="173">
                  <c:v>5.4875130068533515</c:v>
                </c:pt>
                <c:pt idx="174">
                  <c:v>-12.585407715087932</c:v>
                </c:pt>
                <c:pt idx="175">
                  <c:v>-3.6266798523454851</c:v>
                </c:pt>
                <c:pt idx="176">
                  <c:v>-24.587281239713075</c:v>
                </c:pt>
                <c:pt idx="177">
                  <c:v>-6.6178168980482326</c:v>
                </c:pt>
                <c:pt idx="178">
                  <c:v>-42.399542595075097</c:v>
                </c:pt>
                <c:pt idx="179">
                  <c:v>486.16754105479907</c:v>
                </c:pt>
                <c:pt idx="180">
                  <c:v>4.9716026524602066</c:v>
                </c:pt>
                <c:pt idx="181">
                  <c:v>-28.232483083185201</c:v>
                </c:pt>
                <c:pt idx="182">
                  <c:v>-9.7357788742347662</c:v>
                </c:pt>
                <c:pt idx="183">
                  <c:v>-16.380672593793403</c:v>
                </c:pt>
                <c:pt idx="184">
                  <c:v>-2.9219810223932701</c:v>
                </c:pt>
                <c:pt idx="185">
                  <c:v>-5.5588680682588434</c:v>
                </c:pt>
                <c:pt idx="186">
                  <c:v>8.302932016669498</c:v>
                </c:pt>
                <c:pt idx="187">
                  <c:v>3.7975605412525475</c:v>
                </c:pt>
                <c:pt idx="188">
                  <c:v>18.221105904030146</c:v>
                </c:pt>
                <c:pt idx="189">
                  <c:v>6.9272866034880307</c:v>
                </c:pt>
                <c:pt idx="190">
                  <c:v>35.529654415443098</c:v>
                </c:pt>
                <c:pt idx="191">
                  <c:v>-462.69526555236297</c:v>
                </c:pt>
                <c:pt idx="192">
                  <c:v>0.94663155633474805</c:v>
                </c:pt>
                <c:pt idx="193">
                  <c:v>28.225640994487655</c:v>
                </c:pt>
                <c:pt idx="194">
                  <c:v>3.6456342128100978</c:v>
                </c:pt>
                <c:pt idx="195">
                  <c:v>16.307313168909385</c:v>
                </c:pt>
                <c:pt idx="196">
                  <c:v>-3.188638633055251</c:v>
                </c:pt>
                <c:pt idx="197">
                  <c:v>5.4875130068415157</c:v>
                </c:pt>
                <c:pt idx="198">
                  <c:v>-12.585407715087101</c:v>
                </c:pt>
                <c:pt idx="199">
                  <c:v>-3.626679852337046</c:v>
                </c:pt>
                <c:pt idx="200">
                  <c:v>-24.587281239707561</c:v>
                </c:pt>
                <c:pt idx="201">
                  <c:v>-6.6178168980530767</c:v>
                </c:pt>
                <c:pt idx="202">
                  <c:v>-42.399542595066187</c:v>
                </c:pt>
                <c:pt idx="203">
                  <c:v>486.16754105468135</c:v>
                </c:pt>
                <c:pt idx="204">
                  <c:v>4.9716026525236359</c:v>
                </c:pt>
                <c:pt idx="205">
                  <c:v>-28.232483083096128</c:v>
                </c:pt>
                <c:pt idx="206">
                  <c:v>-9.7357788742485809</c:v>
                </c:pt>
                <c:pt idx="207">
                  <c:v>-16.380672593800679</c:v>
                </c:pt>
                <c:pt idx="208">
                  <c:v>-2.9219810223744371</c:v>
                </c:pt>
                <c:pt idx="209">
                  <c:v>-5.5588680682984473</c:v>
                </c:pt>
                <c:pt idx="210">
                  <c:v>8.3029320167059701</c:v>
                </c:pt>
                <c:pt idx="211">
                  <c:v>3.7975605412226017</c:v>
                </c:pt>
                <c:pt idx="212">
                  <c:v>18.221105904088617</c:v>
                </c:pt>
                <c:pt idx="213">
                  <c:v>6.9272866033804954</c:v>
                </c:pt>
                <c:pt idx="214">
                  <c:v>35.529654415647393</c:v>
                </c:pt>
                <c:pt idx="215">
                  <c:v>-462.69526555245142</c:v>
                </c:pt>
                <c:pt idx="216">
                  <c:v>0.94663155614121663</c:v>
                </c:pt>
                <c:pt idx="217">
                  <c:v>28.225640994702523</c:v>
                </c:pt>
                <c:pt idx="218">
                  <c:v>3.6456342127076611</c:v>
                </c:pt>
                <c:pt idx="219">
                  <c:v>16.30731316898089</c:v>
                </c:pt>
                <c:pt idx="220">
                  <c:v>-3.1886386331132899</c:v>
                </c:pt>
                <c:pt idx="221">
                  <c:v>5.4875130068633586</c:v>
                </c:pt>
                <c:pt idx="222">
                  <c:v>-12.585407715134524</c:v>
                </c:pt>
                <c:pt idx="223">
                  <c:v>-3.6266798522697385</c:v>
                </c:pt>
                <c:pt idx="224">
                  <c:v>-24.587281239758177</c:v>
                </c:pt>
                <c:pt idx="225">
                  <c:v>-6.6178168979945156</c:v>
                </c:pt>
                <c:pt idx="226">
                  <c:v>-42.399542595171731</c:v>
                </c:pt>
                <c:pt idx="227">
                  <c:v>486.16754105454402</c:v>
                </c:pt>
                <c:pt idx="228">
                  <c:v>4.9716026526969852</c:v>
                </c:pt>
                <c:pt idx="229">
                  <c:v>-28.232483083077025</c:v>
                </c:pt>
                <c:pt idx="230">
                  <c:v>-9.735778874233608</c:v>
                </c:pt>
                <c:pt idx="231">
                  <c:v>-16.380672593821942</c:v>
                </c:pt>
                <c:pt idx="232">
                  <c:v>-2.9219810223268432</c:v>
                </c:pt>
                <c:pt idx="233">
                  <c:v>-5.5588680683695229</c:v>
                </c:pt>
                <c:pt idx="234">
                  <c:v>8.3029320167476772</c:v>
                </c:pt>
                <c:pt idx="235">
                  <c:v>3.7975605411811966</c:v>
                </c:pt>
                <c:pt idx="236">
                  <c:v>18.221105904172155</c:v>
                </c:pt>
                <c:pt idx="237">
                  <c:v>6.9272866032789473</c:v>
                </c:pt>
                <c:pt idx="238">
                  <c:v>35.529654415855951</c:v>
                </c:pt>
                <c:pt idx="239">
                  <c:v>-462.6952655525389</c:v>
                </c:pt>
                <c:pt idx="240">
                  <c:v>0.94663155594531645</c:v>
                </c:pt>
                <c:pt idx="241">
                  <c:v>28.225640994908613</c:v>
                </c:pt>
                <c:pt idx="242">
                  <c:v>3.6456342125865087</c:v>
                </c:pt>
                <c:pt idx="243">
                  <c:v>16.307313169060322</c:v>
                </c:pt>
                <c:pt idx="244">
                  <c:v>-3.1886386331526699</c:v>
                </c:pt>
                <c:pt idx="245">
                  <c:v>5.4875130069067506</c:v>
                </c:pt>
                <c:pt idx="246">
                  <c:v>-12.585407715176899</c:v>
                </c:pt>
                <c:pt idx="247">
                  <c:v>-3.6266798522146662</c:v>
                </c:pt>
                <c:pt idx="248">
                  <c:v>-24.58728123981312</c:v>
                </c:pt>
                <c:pt idx="249">
                  <c:v>-6.617816897941311</c:v>
                </c:pt>
                <c:pt idx="250">
                  <c:v>-42.39954259527677</c:v>
                </c:pt>
                <c:pt idx="251">
                  <c:v>486.16754105441163</c:v>
                </c:pt>
                <c:pt idx="252">
                  <c:v>4.9716026528717423</c:v>
                </c:pt>
                <c:pt idx="253">
                  <c:v>-28.232483083048145</c:v>
                </c:pt>
                <c:pt idx="254">
                  <c:v>-9.7357788742260176</c:v>
                </c:pt>
                <c:pt idx="255">
                  <c:v>-16.380672593854776</c:v>
                </c:pt>
                <c:pt idx="256">
                  <c:v>-2.9219810222818605</c:v>
                </c:pt>
                <c:pt idx="257">
                  <c:v>-5.5588680684181</c:v>
                </c:pt>
                <c:pt idx="258">
                  <c:v>8.3029320167984881</c:v>
                </c:pt>
                <c:pt idx="259">
                  <c:v>3.7975605411348456</c:v>
                </c:pt>
                <c:pt idx="260">
                  <c:v>18.221105904239213</c:v>
                </c:pt>
                <c:pt idx="261">
                  <c:v>6.9272866031561779</c:v>
                </c:pt>
                <c:pt idx="262">
                  <c:v>35.529654416061533</c:v>
                </c:pt>
                <c:pt idx="263">
                  <c:v>-462.69526555262905</c:v>
                </c:pt>
                <c:pt idx="264">
                  <c:v>0.94663155575518054</c:v>
                </c:pt>
                <c:pt idx="265">
                  <c:v>28.225640995128398</c:v>
                </c:pt>
                <c:pt idx="266">
                  <c:v>3.6456342124818932</c:v>
                </c:pt>
                <c:pt idx="267">
                  <c:v>16.307313169129923</c:v>
                </c:pt>
                <c:pt idx="268">
                  <c:v>-3.1886386332106857</c:v>
                </c:pt>
                <c:pt idx="269">
                  <c:v>5.4875130069444662</c:v>
                </c:pt>
                <c:pt idx="270">
                  <c:v>-12.585407715216627</c:v>
                </c:pt>
                <c:pt idx="271">
                  <c:v>-3.6266798521533783</c:v>
                </c:pt>
                <c:pt idx="272">
                  <c:v>-24.587281239858502</c:v>
                </c:pt>
                <c:pt idx="273">
                  <c:v>-6.6178168978923271</c:v>
                </c:pt>
                <c:pt idx="274">
                  <c:v>-42.399542595385242</c:v>
                </c:pt>
                <c:pt idx="275">
                  <c:v>486.16754105427822</c:v>
                </c:pt>
                <c:pt idx="276">
                  <c:v>4.9716026530570767</c:v>
                </c:pt>
                <c:pt idx="277">
                  <c:v>-28.23248308301384</c:v>
                </c:pt>
                <c:pt idx="278">
                  <c:v>-9.7357788742050957</c:v>
                </c:pt>
                <c:pt idx="279">
                  <c:v>-16.380672593896609</c:v>
                </c:pt>
                <c:pt idx="280">
                  <c:v>-2.9219810222524725</c:v>
                </c:pt>
                <c:pt idx="281">
                  <c:v>-5.5588680684844896</c:v>
                </c:pt>
                <c:pt idx="282">
                  <c:v>8.3029320168417211</c:v>
                </c:pt>
                <c:pt idx="283">
                  <c:v>3.7975605411012778</c:v>
                </c:pt>
                <c:pt idx="284">
                  <c:v>18.221105904310804</c:v>
                </c:pt>
                <c:pt idx="285">
                  <c:v>6.9272866030427735</c:v>
                </c:pt>
                <c:pt idx="286">
                  <c:v>35.529654416270162</c:v>
                </c:pt>
                <c:pt idx="287">
                  <c:v>-462.69526555271761</c:v>
                </c:pt>
                <c:pt idx="288">
                  <c:v>0.94663155556629519</c:v>
                </c:pt>
                <c:pt idx="289">
                  <c:v>28.22564099533821</c:v>
                </c:pt>
                <c:pt idx="290">
                  <c:v>3.6456342123719958</c:v>
                </c:pt>
                <c:pt idx="291">
                  <c:v>16.307313169212929</c:v>
                </c:pt>
                <c:pt idx="292">
                  <c:v>-3.188638633261319</c:v>
                </c:pt>
                <c:pt idx="293">
                  <c:v>5.4875130069611791</c:v>
                </c:pt>
                <c:pt idx="294">
                  <c:v>-12.585407715264507</c:v>
                </c:pt>
                <c:pt idx="295">
                  <c:v>-3.6266798520856303</c:v>
                </c:pt>
                <c:pt idx="296">
                  <c:v>-24.587281239900356</c:v>
                </c:pt>
                <c:pt idx="297">
                  <c:v>-6.6178168978192105</c:v>
                </c:pt>
                <c:pt idx="298">
                  <c:v>-42.399542595496641</c:v>
                </c:pt>
                <c:pt idx="299">
                  <c:v>486.1675410541452</c:v>
                </c:pt>
                <c:pt idx="300">
                  <c:v>4.9716026532268316</c:v>
                </c:pt>
                <c:pt idx="301">
                  <c:v>-28.232483082994936</c:v>
                </c:pt>
                <c:pt idx="302">
                  <c:v>-9.7357788741908386</c:v>
                </c:pt>
                <c:pt idx="303">
                  <c:v>-16.380672593920821</c:v>
                </c:pt>
                <c:pt idx="304">
                  <c:v>-2.9219810222074933</c:v>
                </c:pt>
                <c:pt idx="305">
                  <c:v>-5.5588680685382128</c:v>
                </c:pt>
                <c:pt idx="306">
                  <c:v>8.3029320168857623</c:v>
                </c:pt>
                <c:pt idx="307">
                  <c:v>3.7975605410528006</c:v>
                </c:pt>
                <c:pt idx="308">
                  <c:v>18.221105904383698</c:v>
                </c:pt>
                <c:pt idx="309">
                  <c:v>6.9272866029348839</c:v>
                </c:pt>
                <c:pt idx="310">
                  <c:v>35.529654416478863</c:v>
                </c:pt>
                <c:pt idx="311">
                  <c:v>-462.69526555280544</c:v>
                </c:pt>
                <c:pt idx="312">
                  <c:v>0.94663155537215271</c:v>
                </c:pt>
                <c:pt idx="313">
                  <c:v>28.225640995542552</c:v>
                </c:pt>
                <c:pt idx="314">
                  <c:v>3.6456342122576926</c:v>
                </c:pt>
                <c:pt idx="315">
                  <c:v>16.307313169284868</c:v>
                </c:pt>
                <c:pt idx="316">
                  <c:v>-3.1886386333001324</c:v>
                </c:pt>
                <c:pt idx="317">
                  <c:v>5.4875130069951572</c:v>
                </c:pt>
                <c:pt idx="318">
                  <c:v>-12.585407715309026</c:v>
                </c:pt>
                <c:pt idx="319">
                  <c:v>-3.6266798520262733</c:v>
                </c:pt>
                <c:pt idx="320">
                  <c:v>-24.587281239959314</c:v>
                </c:pt>
                <c:pt idx="321">
                  <c:v>-6.6178168977645706</c:v>
                </c:pt>
                <c:pt idx="322">
                  <c:v>-42.399542595605624</c:v>
                </c:pt>
                <c:pt idx="323">
                  <c:v>486.16754105400889</c:v>
                </c:pt>
                <c:pt idx="324">
                  <c:v>4.9716026534067321</c:v>
                </c:pt>
                <c:pt idx="325">
                  <c:v>-28.232483082958343</c:v>
                </c:pt>
                <c:pt idx="326">
                  <c:v>-9.735778874178914</c:v>
                </c:pt>
                <c:pt idx="327">
                  <c:v>-16.380672593954607</c:v>
                </c:pt>
                <c:pt idx="328">
                  <c:v>-2.9219810221598599</c:v>
                </c:pt>
                <c:pt idx="329">
                  <c:v>-5.5588680686046414</c:v>
                </c:pt>
                <c:pt idx="330">
                  <c:v>8.3029320169368042</c:v>
                </c:pt>
                <c:pt idx="331">
                  <c:v>3.7975605410067343</c:v>
                </c:pt>
                <c:pt idx="332">
                  <c:v>18.221105904450194</c:v>
                </c:pt>
                <c:pt idx="333">
                  <c:v>6.927286602815558</c:v>
                </c:pt>
                <c:pt idx="334">
                  <c:v>35.529654416684458</c:v>
                </c:pt>
                <c:pt idx="335">
                  <c:v>-462.69526555289343</c:v>
                </c:pt>
                <c:pt idx="336">
                  <c:v>0.94663155518352848</c:v>
                </c:pt>
                <c:pt idx="337">
                  <c:v>28.225640995768249</c:v>
                </c:pt>
                <c:pt idx="338">
                  <c:v>3.6456342121458198</c:v>
                </c:pt>
                <c:pt idx="339">
                  <c:v>16.307313169358867</c:v>
                </c:pt>
                <c:pt idx="340">
                  <c:v>-3.1886386333583614</c:v>
                </c:pt>
                <c:pt idx="341">
                  <c:v>5.4875130070362053</c:v>
                </c:pt>
                <c:pt idx="342">
                  <c:v>-12.585407715347127</c:v>
                </c:pt>
                <c:pt idx="343">
                  <c:v>-3.6266798519585892</c:v>
                </c:pt>
                <c:pt idx="344">
                  <c:v>-24.587281240008455</c:v>
                </c:pt>
                <c:pt idx="345">
                  <c:v>-6.6178168976995586</c:v>
                </c:pt>
                <c:pt idx="346">
                  <c:v>-42.399542595711274</c:v>
                </c:pt>
                <c:pt idx="347">
                  <c:v>486.16754105387685</c:v>
                </c:pt>
                <c:pt idx="348">
                  <c:v>4.9716026535782909</c:v>
                </c:pt>
                <c:pt idx="349">
                  <c:v>-28.232483082933811</c:v>
                </c:pt>
                <c:pt idx="350">
                  <c:v>-9.7357788741623423</c:v>
                </c:pt>
                <c:pt idx="351">
                  <c:v>-16.380672593988322</c:v>
                </c:pt>
                <c:pt idx="352">
                  <c:v>-2.9219810221206863</c:v>
                </c:pt>
                <c:pt idx="353">
                  <c:v>-5.558868068664073</c:v>
                </c:pt>
                <c:pt idx="354">
                  <c:v>8.3029320169699545</c:v>
                </c:pt>
                <c:pt idx="355">
                  <c:v>3.797560540970033</c:v>
                </c:pt>
                <c:pt idx="356">
                  <c:v>18.221105904532092</c:v>
                </c:pt>
                <c:pt idx="357">
                  <c:v>6.9272866026998088</c:v>
                </c:pt>
                <c:pt idx="358">
                  <c:v>35.529654416892747</c:v>
                </c:pt>
                <c:pt idx="359">
                  <c:v>-462.69526555298341</c:v>
                </c:pt>
                <c:pt idx="360">
                  <c:v>0.94663155499231344</c:v>
                </c:pt>
                <c:pt idx="361">
                  <c:v>28.225640995970672</c:v>
                </c:pt>
                <c:pt idx="362">
                  <c:v>3.6456342120377796</c:v>
                </c:pt>
                <c:pt idx="363">
                  <c:v>16.307313169441993</c:v>
                </c:pt>
                <c:pt idx="364">
                  <c:v>-3.1886386334089662</c:v>
                </c:pt>
                <c:pt idx="365">
                  <c:v>5.4875130070739218</c:v>
                </c:pt>
                <c:pt idx="366">
                  <c:v>-12.585407715388506</c:v>
                </c:pt>
                <c:pt idx="367">
                  <c:v>-3.6266798519014869</c:v>
                </c:pt>
                <c:pt idx="368">
                  <c:v>-24.587281240044987</c:v>
                </c:pt>
                <c:pt idx="369">
                  <c:v>-6.6178168976477894</c:v>
                </c:pt>
                <c:pt idx="370">
                  <c:v>-42.39954259581426</c:v>
                </c:pt>
                <c:pt idx="371">
                  <c:v>486.16754105374156</c:v>
                </c:pt>
                <c:pt idx="372">
                  <c:v>4.9716026537341236</c:v>
                </c:pt>
                <c:pt idx="373">
                  <c:v>-28.232483082906537</c:v>
                </c:pt>
                <c:pt idx="374">
                  <c:v>-9.7357788741529951</c:v>
                </c:pt>
                <c:pt idx="375">
                  <c:v>-16.38067259402365</c:v>
                </c:pt>
                <c:pt idx="376">
                  <c:v>-2.9219810220965314</c:v>
                </c:pt>
                <c:pt idx="377">
                  <c:v>-5.5588680687289393</c:v>
                </c:pt>
                <c:pt idx="378">
                  <c:v>8.3029320170158005</c:v>
                </c:pt>
                <c:pt idx="379">
                  <c:v>3.7975605409312352</c:v>
                </c:pt>
                <c:pt idx="380">
                  <c:v>18.221105904584107</c:v>
                </c:pt>
                <c:pt idx="381">
                  <c:v>6.927286602583079</c:v>
                </c:pt>
                <c:pt idx="382">
                  <c:v>35.529654417071725</c:v>
                </c:pt>
                <c:pt idx="383">
                  <c:v>-462.69526555307169</c:v>
                </c:pt>
                <c:pt idx="384">
                  <c:v>0.9466315548198283</c:v>
                </c:pt>
                <c:pt idx="385">
                  <c:v>28.225640996168476</c:v>
                </c:pt>
                <c:pt idx="386">
                  <c:v>3.6456342119464056</c:v>
                </c:pt>
                <c:pt idx="387">
                  <c:v>16.307313169490239</c:v>
                </c:pt>
                <c:pt idx="388">
                  <c:v>-3.1886386334127446</c:v>
                </c:pt>
                <c:pt idx="389">
                  <c:v>5.4875130070649139</c:v>
                </c:pt>
                <c:pt idx="390">
                  <c:v>-12.585407715393776</c:v>
                </c:pt>
                <c:pt idx="391">
                  <c:v>-3.626679851889381</c:v>
                </c:pt>
                <c:pt idx="392">
                  <c:v>-24.587281240034685</c:v>
                </c:pt>
                <c:pt idx="393">
                  <c:v>-6.617816897699301</c:v>
                </c:pt>
                <c:pt idx="394">
                  <c:v>-42.399542595698911</c:v>
                </c:pt>
                <c:pt idx="395">
                  <c:v>486.16754105364294</c:v>
                </c:pt>
                <c:pt idx="396">
                  <c:v>4.9716026536247346</c:v>
                </c:pt>
                <c:pt idx="397">
                  <c:v>-28.232483082717504</c:v>
                </c:pt>
                <c:pt idx="398">
                  <c:v>-9.7357788742627349</c:v>
                </c:pt>
                <c:pt idx="399">
                  <c:v>-16.380672593943771</c:v>
                </c:pt>
                <c:pt idx="400">
                  <c:v>-2.9219810221454026</c:v>
                </c:pt>
                <c:pt idx="401">
                  <c:v>-5.5588680686805558</c:v>
                </c:pt>
                <c:pt idx="402">
                  <c:v>8.3029320169690326</c:v>
                </c:pt>
                <c:pt idx="403">
                  <c:v>3.797560541017067</c:v>
                </c:pt>
                <c:pt idx="404">
                  <c:v>18.221105904510882</c:v>
                </c:pt>
                <c:pt idx="405">
                  <c:v>6.9272866026937514</c:v>
                </c:pt>
                <c:pt idx="406">
                  <c:v>35.529654416864645</c:v>
                </c:pt>
                <c:pt idx="407">
                  <c:v>-462.69526555322545</c:v>
                </c:pt>
                <c:pt idx="408">
                  <c:v>0.94663155515943043</c:v>
                </c:pt>
                <c:pt idx="409">
                  <c:v>28.22564099610619</c:v>
                </c:pt>
                <c:pt idx="410">
                  <c:v>3.6456342120257825</c:v>
                </c:pt>
                <c:pt idx="411">
                  <c:v>16.307313169398743</c:v>
                </c:pt>
                <c:pt idx="412">
                  <c:v>-3.1886386333478596</c:v>
                </c:pt>
                <c:pt idx="413">
                  <c:v>5.4875130069568065</c:v>
                </c:pt>
                <c:pt idx="414">
                  <c:v>-12.585407715302351</c:v>
                </c:pt>
                <c:pt idx="415">
                  <c:v>-3.6266798519775683</c:v>
                </c:pt>
                <c:pt idx="416">
                  <c:v>-24.58728123990522</c:v>
                </c:pt>
                <c:pt idx="417">
                  <c:v>-6.6178168978955263</c:v>
                </c:pt>
                <c:pt idx="418">
                  <c:v>-42.399542595325883</c:v>
                </c:pt>
                <c:pt idx="419">
                  <c:v>486.167541053577</c:v>
                </c:pt>
                <c:pt idx="420">
                  <c:v>4.9716026532445152</c:v>
                </c:pt>
                <c:pt idx="421">
                  <c:v>-28.232483082413673</c:v>
                </c:pt>
                <c:pt idx="422">
                  <c:v>-9.7357788744303839</c:v>
                </c:pt>
                <c:pt idx="423">
                  <c:v>-16.380672593809159</c:v>
                </c:pt>
                <c:pt idx="424">
                  <c:v>-2.9219810222421105</c:v>
                </c:pt>
                <c:pt idx="425">
                  <c:v>-5.5588680686071479</c:v>
                </c:pt>
                <c:pt idx="426">
                  <c:v>8.3029320168867642</c:v>
                </c:pt>
                <c:pt idx="427">
                  <c:v>3.7975605411293576</c:v>
                </c:pt>
                <c:pt idx="428">
                  <c:v>18.221105904411989</c:v>
                </c:pt>
                <c:pt idx="429">
                  <c:v>6.9272866028445037</c:v>
                </c:pt>
                <c:pt idx="430">
                  <c:v>35.529654416608288</c:v>
                </c:pt>
                <c:pt idx="431">
                  <c:v>-462.69526555337859</c:v>
                </c:pt>
                <c:pt idx="432">
                  <c:v>0.94663155551826428</c:v>
                </c:pt>
                <c:pt idx="433">
                  <c:v>28.22564099604703</c:v>
                </c:pt>
                <c:pt idx="434">
                  <c:v>3.6456342120992051</c:v>
                </c:pt>
                <c:pt idx="435">
                  <c:v>16.307313169326687</c:v>
                </c:pt>
                <c:pt idx="436">
                  <c:v>-3.18863863326811</c:v>
                </c:pt>
                <c:pt idx="437">
                  <c:v>5.4875130068473039</c:v>
                </c:pt>
                <c:pt idx="438">
                  <c:v>-12.585407715228007</c:v>
                </c:pt>
                <c:pt idx="439">
                  <c:v>-3.6266798520713337</c:v>
                </c:pt>
                <c:pt idx="440">
                  <c:v>-24.587281239767862</c:v>
                </c:pt>
                <c:pt idx="441">
                  <c:v>-6.6178168981077805</c:v>
                </c:pt>
                <c:pt idx="442">
                  <c:v>-42.399542594957403</c:v>
                </c:pt>
                <c:pt idx="443">
                  <c:v>486.1675410535147</c:v>
                </c:pt>
                <c:pt idx="444">
                  <c:v>4.9716026528571184</c:v>
                </c:pt>
                <c:pt idx="445">
                  <c:v>-28.232483082110722</c:v>
                </c:pt>
                <c:pt idx="446">
                  <c:v>-9.7357788746089629</c:v>
                </c:pt>
                <c:pt idx="447">
                  <c:v>-16.38067259367558</c:v>
                </c:pt>
                <c:pt idx="448">
                  <c:v>-2.9219810223213876</c:v>
                </c:pt>
                <c:pt idx="449">
                  <c:v>-5.558868068519633</c:v>
                </c:pt>
                <c:pt idx="450">
                  <c:v>8.3029320167863041</c:v>
                </c:pt>
                <c:pt idx="451">
                  <c:v>3.7975605412278157</c:v>
                </c:pt>
                <c:pt idx="452">
                  <c:v>18.221105904304906</c:v>
                </c:pt>
                <c:pt idx="453">
                  <c:v>6.9272866029895095</c:v>
                </c:pt>
                <c:pt idx="454">
                  <c:v>35.529654416360756</c:v>
                </c:pt>
                <c:pt idx="455">
                  <c:v>-462.69526555353428</c:v>
                </c:pt>
                <c:pt idx="456">
                  <c:v>0.94663155586480308</c:v>
                </c:pt>
                <c:pt idx="457">
                  <c:v>28.225640995994837</c:v>
                </c:pt>
                <c:pt idx="458">
                  <c:v>3.6456342121653043</c:v>
                </c:pt>
                <c:pt idx="459">
                  <c:v>16.307313169238494</c:v>
                </c:pt>
                <c:pt idx="460">
                  <c:v>-3.188638633168785</c:v>
                </c:pt>
                <c:pt idx="461">
                  <c:v>5.4875130067578546</c:v>
                </c:pt>
                <c:pt idx="462">
                  <c:v>-12.585407715134547</c:v>
                </c:pt>
                <c:pt idx="463">
                  <c:v>-3.626679852176796</c:v>
                </c:pt>
                <c:pt idx="464">
                  <c:v>-24.587281239637914</c:v>
                </c:pt>
                <c:pt idx="465">
                  <c:v>-6.6178168983186714</c:v>
                </c:pt>
                <c:pt idx="466">
                  <c:v>-42.399542594581206</c:v>
                </c:pt>
                <c:pt idx="467">
                  <c:v>486.16754105345024</c:v>
                </c:pt>
                <c:pt idx="468">
                  <c:v>4.9716026524685617</c:v>
                </c:pt>
                <c:pt idx="469">
                  <c:v>-28.232483081786857</c:v>
                </c:pt>
                <c:pt idx="470">
                  <c:v>-9.7357788747772744</c:v>
                </c:pt>
                <c:pt idx="471">
                  <c:v>-16.380672593561549</c:v>
                </c:pt>
                <c:pt idx="472">
                  <c:v>-2.9219810224253084</c:v>
                </c:pt>
                <c:pt idx="473">
                  <c:v>-5.5588680684462854</c:v>
                </c:pt>
                <c:pt idx="474">
                  <c:v>8.302932016710141</c:v>
                </c:pt>
                <c:pt idx="475">
                  <c:v>3.7975605413495792</c:v>
                </c:pt>
                <c:pt idx="476">
                  <c:v>18.221105904195053</c:v>
                </c:pt>
                <c:pt idx="477">
                  <c:v>6.9272866031171212</c:v>
                </c:pt>
                <c:pt idx="478">
                  <c:v>35.529654416116287</c:v>
                </c:pt>
                <c:pt idx="479">
                  <c:v>-462.69526555368924</c:v>
                </c:pt>
                <c:pt idx="480">
                  <c:v>0.9466315561986498</c:v>
                </c:pt>
                <c:pt idx="481">
                  <c:v>28.225640995933848</c:v>
                </c:pt>
                <c:pt idx="482">
                  <c:v>3.6456342122452998</c:v>
                </c:pt>
                <c:pt idx="483">
                  <c:v>16.30731316917592</c:v>
                </c:pt>
                <c:pt idx="484">
                  <c:v>-3.18863863309869</c:v>
                </c:pt>
                <c:pt idx="485">
                  <c:v>5.4875130066553144</c:v>
                </c:pt>
                <c:pt idx="486">
                  <c:v>-12.585407715038997</c:v>
                </c:pt>
                <c:pt idx="487">
                  <c:v>-3.6266798522557107</c:v>
                </c:pt>
                <c:pt idx="488">
                  <c:v>-24.587281239505234</c:v>
                </c:pt>
                <c:pt idx="489">
                  <c:v>-6.6178168985035235</c:v>
                </c:pt>
                <c:pt idx="490">
                  <c:v>-42.399542594202956</c:v>
                </c:pt>
                <c:pt idx="491">
                  <c:v>486.16754105338759</c:v>
                </c:pt>
                <c:pt idx="492">
                  <c:v>4.9716026520767178</c:v>
                </c:pt>
                <c:pt idx="493">
                  <c:v>-28.23248308148726</c:v>
                </c:pt>
                <c:pt idx="494">
                  <c:v>-9.7357788749448932</c:v>
                </c:pt>
                <c:pt idx="495">
                  <c:v>-16.380672593426993</c:v>
                </c:pt>
                <c:pt idx="496">
                  <c:v>-2.9219810225045997</c:v>
                </c:pt>
                <c:pt idx="497">
                  <c:v>-5.5588680683741742</c:v>
                </c:pt>
                <c:pt idx="498">
                  <c:v>8.302932016624526</c:v>
                </c:pt>
                <c:pt idx="499">
                  <c:v>3.7975605414697369</c:v>
                </c:pt>
                <c:pt idx="500">
                  <c:v>18.221105904088692</c:v>
                </c:pt>
                <c:pt idx="501">
                  <c:v>6.927286603252222</c:v>
                </c:pt>
                <c:pt idx="502">
                  <c:v>35.529654415853088</c:v>
                </c:pt>
                <c:pt idx="503">
                  <c:v>-462.6952655538413</c:v>
                </c:pt>
                <c:pt idx="504">
                  <c:v>0.9466315565399146</c:v>
                </c:pt>
                <c:pt idx="505">
                  <c:v>28.225640995869941</c:v>
                </c:pt>
                <c:pt idx="506">
                  <c:v>3.6456342123063443</c:v>
                </c:pt>
                <c:pt idx="507">
                  <c:v>16.307313169084484</c:v>
                </c:pt>
                <c:pt idx="508">
                  <c:v>-3.1886386330117142</c:v>
                </c:pt>
                <c:pt idx="509">
                  <c:v>5.4875130065285118</c:v>
                </c:pt>
                <c:pt idx="510">
                  <c:v>-12.58540771496499</c:v>
                </c:pt>
                <c:pt idx="511">
                  <c:v>-3.6266798523504709</c:v>
                </c:pt>
                <c:pt idx="512">
                  <c:v>-24.587281239364238</c:v>
                </c:pt>
                <c:pt idx="513">
                  <c:v>-6.6178168987009283</c:v>
                </c:pt>
                <c:pt idx="514">
                  <c:v>-42.399542593826737</c:v>
                </c:pt>
                <c:pt idx="515">
                  <c:v>486.16754105332205</c:v>
                </c:pt>
                <c:pt idx="516">
                  <c:v>4.971602651691283</c:v>
                </c:pt>
                <c:pt idx="517">
                  <c:v>-28.232483081176824</c:v>
                </c:pt>
                <c:pt idx="518">
                  <c:v>-9.735778875126023</c:v>
                </c:pt>
                <c:pt idx="519">
                  <c:v>-16.38067259330187</c:v>
                </c:pt>
                <c:pt idx="520">
                  <c:v>-2.9219810225991671</c:v>
                </c:pt>
                <c:pt idx="521">
                  <c:v>-5.5588680683008276</c:v>
                </c:pt>
                <c:pt idx="522">
                  <c:v>8.302932016532683</c:v>
                </c:pt>
                <c:pt idx="523">
                  <c:v>3.7975605415657205</c:v>
                </c:pt>
                <c:pt idx="524">
                  <c:v>18.221105903981652</c:v>
                </c:pt>
                <c:pt idx="525">
                  <c:v>6.9272866034082741</c:v>
                </c:pt>
                <c:pt idx="526">
                  <c:v>35.529654415602337</c:v>
                </c:pt>
                <c:pt idx="527">
                  <c:v>-462.69526555399511</c:v>
                </c:pt>
                <c:pt idx="528">
                  <c:v>0.94663155688962686</c:v>
                </c:pt>
                <c:pt idx="529">
                  <c:v>28.225640995816441</c:v>
                </c:pt>
                <c:pt idx="530">
                  <c:v>3.6456342123785874</c:v>
                </c:pt>
                <c:pt idx="531">
                  <c:v>16.307313168996284</c:v>
                </c:pt>
                <c:pt idx="532">
                  <c:v>-3.1886386329436869</c:v>
                </c:pt>
                <c:pt idx="533">
                  <c:v>5.4875130064236819</c:v>
                </c:pt>
                <c:pt idx="534">
                  <c:v>-12.585407714873254</c:v>
                </c:pt>
                <c:pt idx="535">
                  <c:v>-3.6266798524536084</c:v>
                </c:pt>
                <c:pt idx="536">
                  <c:v>-24.58728123923667</c:v>
                </c:pt>
                <c:pt idx="537">
                  <c:v>-6.6178168989165371</c:v>
                </c:pt>
                <c:pt idx="538">
                  <c:v>-42.399542593478451</c:v>
                </c:pt>
                <c:pt idx="539">
                  <c:v>486.16754105325793</c:v>
                </c:pt>
                <c:pt idx="540">
                  <c:v>4.9716026513024225</c:v>
                </c:pt>
                <c:pt idx="541">
                  <c:v>-28.232483080859478</c:v>
                </c:pt>
                <c:pt idx="542">
                  <c:v>-9.7357788752969281</c:v>
                </c:pt>
                <c:pt idx="543">
                  <c:v>-16.380672593157758</c:v>
                </c:pt>
                <c:pt idx="544">
                  <c:v>-2.9219810227001441</c:v>
                </c:pt>
                <c:pt idx="545">
                  <c:v>-5.5588680682413969</c:v>
                </c:pt>
                <c:pt idx="546">
                  <c:v>8.3029320164616109</c:v>
                </c:pt>
                <c:pt idx="547">
                  <c:v>3.797560541680244</c:v>
                </c:pt>
                <c:pt idx="548">
                  <c:v>18.221105903891733</c:v>
                </c:pt>
                <c:pt idx="549">
                  <c:v>6.927286603535233</c:v>
                </c:pt>
                <c:pt idx="550">
                  <c:v>35.529654415348837</c:v>
                </c:pt>
                <c:pt idx="551">
                  <c:v>-462.69526555415337</c:v>
                </c:pt>
                <c:pt idx="552">
                  <c:v>0.94663155723845183</c:v>
                </c:pt>
                <c:pt idx="553">
                  <c:v>28.225640995752563</c:v>
                </c:pt>
                <c:pt idx="554">
                  <c:v>3.6456342124598429</c:v>
                </c:pt>
                <c:pt idx="555">
                  <c:v>16.307313168932893</c:v>
                </c:pt>
                <c:pt idx="556">
                  <c:v>-3.1886386328615783</c:v>
                </c:pt>
                <c:pt idx="557">
                  <c:v>5.4875130063202278</c:v>
                </c:pt>
                <c:pt idx="558">
                  <c:v>-12.585407714797199</c:v>
                </c:pt>
                <c:pt idx="559">
                  <c:v>-3.6266798525355801</c:v>
                </c:pt>
                <c:pt idx="560">
                  <c:v>-24.587281239095642</c:v>
                </c:pt>
                <c:pt idx="561">
                  <c:v>-6.6178168991221131</c:v>
                </c:pt>
                <c:pt idx="562">
                  <c:v>-42.399542593096072</c:v>
                </c:pt>
                <c:pt idx="563">
                  <c:v>486.16754105319484</c:v>
                </c:pt>
                <c:pt idx="564">
                  <c:v>4.9716026509102988</c:v>
                </c:pt>
                <c:pt idx="565">
                  <c:v>-28.232483080556243</c:v>
                </c:pt>
                <c:pt idx="566">
                  <c:v>-9.7357788754755141</c:v>
                </c:pt>
                <c:pt idx="567">
                  <c:v>-16.380672593035264</c:v>
                </c:pt>
                <c:pt idx="568">
                  <c:v>-2.9219810227823437</c:v>
                </c:pt>
                <c:pt idx="569">
                  <c:v>-5.5588680681492546</c:v>
                </c:pt>
                <c:pt idx="570">
                  <c:v>8.3029320163697378</c:v>
                </c:pt>
                <c:pt idx="571">
                  <c:v>3.7975605417869653</c:v>
                </c:pt>
                <c:pt idx="572">
                  <c:v>18.221105903790853</c:v>
                </c:pt>
                <c:pt idx="573">
                  <c:v>6.9272866036836316</c:v>
                </c:pt>
                <c:pt idx="574">
                  <c:v>35.529654415098612</c:v>
                </c:pt>
                <c:pt idx="575">
                  <c:v>-462.69526555430548</c:v>
                </c:pt>
                <c:pt idx="576">
                  <c:v>0.94663155757930539</c:v>
                </c:pt>
                <c:pt idx="577">
                  <c:v>28.225640995714297</c:v>
                </c:pt>
                <c:pt idx="578">
                  <c:v>3.6456342125312187</c:v>
                </c:pt>
                <c:pt idx="579">
                  <c:v>16.307313168844701</c:v>
                </c:pt>
                <c:pt idx="580">
                  <c:v>-3.188638632767776</c:v>
                </c:pt>
                <c:pt idx="581">
                  <c:v>5.4875130062307811</c:v>
                </c:pt>
                <c:pt idx="582">
                  <c:v>-12.585407714693513</c:v>
                </c:pt>
                <c:pt idx="583">
                  <c:v>-3.6266798526388024</c:v>
                </c:pt>
                <c:pt idx="584">
                  <c:v>-24.587281238957551</c:v>
                </c:pt>
                <c:pt idx="585">
                  <c:v>-6.6178168993139561</c:v>
                </c:pt>
                <c:pt idx="586">
                  <c:v>-42.399542592723456</c:v>
                </c:pt>
                <c:pt idx="587">
                  <c:v>486.1675410531314</c:v>
                </c:pt>
                <c:pt idx="588">
                  <c:v>4.9716026505283732</c:v>
                </c:pt>
                <c:pt idx="589">
                  <c:v>-28.232483080236413</c:v>
                </c:pt>
                <c:pt idx="590">
                  <c:v>-9.7357788756524695</c:v>
                </c:pt>
                <c:pt idx="591">
                  <c:v>-16.380672592910134</c:v>
                </c:pt>
                <c:pt idx="592">
                  <c:v>-2.921981022880237</c:v>
                </c:pt>
                <c:pt idx="593">
                  <c:v>-5.5588680680678531</c:v>
                </c:pt>
                <c:pt idx="594">
                  <c:v>8.302932016295431</c:v>
                </c:pt>
                <c:pt idx="595">
                  <c:v>3.7975605419089637</c:v>
                </c:pt>
                <c:pt idx="596">
                  <c:v>18.221105903672878</c:v>
                </c:pt>
                <c:pt idx="597">
                  <c:v>6.9272866038186756</c:v>
                </c:pt>
                <c:pt idx="598">
                  <c:v>35.529654414852736</c:v>
                </c:pt>
                <c:pt idx="599">
                  <c:v>-462.69526555445975</c:v>
                </c:pt>
                <c:pt idx="600">
                  <c:v>0.94663155792879827</c:v>
                </c:pt>
                <c:pt idx="601">
                  <c:v>28.225640995653521</c:v>
                </c:pt>
                <c:pt idx="602">
                  <c:v>3.645634212607022</c:v>
                </c:pt>
                <c:pt idx="603">
                  <c:v>16.307313168745242</c:v>
                </c:pt>
                <c:pt idx="604">
                  <c:v>-3.1886386326994143</c:v>
                </c:pt>
                <c:pt idx="605">
                  <c:v>5.4875130061273278</c:v>
                </c:pt>
                <c:pt idx="606">
                  <c:v>-12.585407714598812</c:v>
                </c:pt>
                <c:pt idx="607">
                  <c:v>-3.6266798527186199</c:v>
                </c:pt>
                <c:pt idx="608">
                  <c:v>-24.587281238840418</c:v>
                </c:pt>
                <c:pt idx="609">
                  <c:v>-6.6178168995234401</c:v>
                </c:pt>
                <c:pt idx="610">
                  <c:v>-42.399542592347274</c:v>
                </c:pt>
                <c:pt idx="611">
                  <c:v>486.16754105306342</c:v>
                </c:pt>
                <c:pt idx="612">
                  <c:v>4.9716026501349377</c:v>
                </c:pt>
                <c:pt idx="613">
                  <c:v>-28.232483079926002</c:v>
                </c:pt>
                <c:pt idx="614">
                  <c:v>-9.7357788758233745</c:v>
                </c:pt>
                <c:pt idx="615">
                  <c:v>-16.380672592783352</c:v>
                </c:pt>
                <c:pt idx="616">
                  <c:v>-2.9219810229863881</c:v>
                </c:pt>
                <c:pt idx="617">
                  <c:v>-5.5588680680131617</c:v>
                </c:pt>
                <c:pt idx="618">
                  <c:v>8.3029320162062064</c:v>
                </c:pt>
                <c:pt idx="619">
                  <c:v>3.7975605420284664</c:v>
                </c:pt>
                <c:pt idx="620">
                  <c:v>18.221105903577474</c:v>
                </c:pt>
                <c:pt idx="621">
                  <c:v>6.9272866039322762</c:v>
                </c:pt>
                <c:pt idx="622">
                  <c:v>35.529654414584805</c:v>
                </c:pt>
                <c:pt idx="623">
                  <c:v>-462.69526555461402</c:v>
                </c:pt>
                <c:pt idx="624">
                  <c:v>0.94663155826861889</c:v>
                </c:pt>
                <c:pt idx="625">
                  <c:v>28.225640995594333</c:v>
                </c:pt>
                <c:pt idx="626">
                  <c:v>3.645634212674469</c:v>
                </c:pt>
                <c:pt idx="627">
                  <c:v>16.307313168682292</c:v>
                </c:pt>
                <c:pt idx="628">
                  <c:v>-3.1886386326159135</c:v>
                </c:pt>
                <c:pt idx="629">
                  <c:v>5.4875130059944723</c:v>
                </c:pt>
                <c:pt idx="630">
                  <c:v>-12.585407714524548</c:v>
                </c:pt>
                <c:pt idx="631">
                  <c:v>-3.6266798528200161</c:v>
                </c:pt>
                <c:pt idx="632">
                  <c:v>-24.587281238704872</c:v>
                </c:pt>
                <c:pt idx="633">
                  <c:v>-6.6178168997216122</c:v>
                </c:pt>
                <c:pt idx="634">
                  <c:v>-42.399542591981437</c:v>
                </c:pt>
                <c:pt idx="635">
                  <c:v>486.16754105300089</c:v>
                </c:pt>
                <c:pt idx="636">
                  <c:v>4.971602649736826</c:v>
                </c:pt>
                <c:pt idx="637">
                  <c:v>-28.232483079620692</c:v>
                </c:pt>
                <c:pt idx="638">
                  <c:v>-9.7357788760116311</c:v>
                </c:pt>
                <c:pt idx="639">
                  <c:v>-16.380672592640977</c:v>
                </c:pt>
                <c:pt idx="640">
                  <c:v>-2.9219810230656722</c:v>
                </c:pt>
                <c:pt idx="641">
                  <c:v>-5.5588680679350766</c:v>
                </c:pt>
                <c:pt idx="642">
                  <c:v>8.3029320161141289</c:v>
                </c:pt>
                <c:pt idx="643">
                  <c:v>3.7975605421184615</c:v>
                </c:pt>
                <c:pt idx="644">
                  <c:v>18.22110590347042</c:v>
                </c:pt>
                <c:pt idx="645">
                  <c:v>6.9272866040783949</c:v>
                </c:pt>
                <c:pt idx="646">
                  <c:v>35.529654414337266</c:v>
                </c:pt>
                <c:pt idx="647">
                  <c:v>-462.69526555476904</c:v>
                </c:pt>
                <c:pt idx="648">
                  <c:v>0.94663155861515591</c:v>
                </c:pt>
                <c:pt idx="649">
                  <c:v>28.225640995529648</c:v>
                </c:pt>
                <c:pt idx="650">
                  <c:v>3.6456342127267054</c:v>
                </c:pt>
                <c:pt idx="651">
                  <c:v>16.307313168594121</c:v>
                </c:pt>
                <c:pt idx="652">
                  <c:v>-3.1886386325289147</c:v>
                </c:pt>
                <c:pt idx="653">
                  <c:v>5.4875130059050239</c:v>
                </c:pt>
                <c:pt idx="654">
                  <c:v>-12.585407714429605</c:v>
                </c:pt>
                <c:pt idx="655">
                  <c:v>-3.6266798529255286</c:v>
                </c:pt>
                <c:pt idx="656">
                  <c:v>-24.587281238571876</c:v>
                </c:pt>
                <c:pt idx="657">
                  <c:v>-6.6178168999377895</c:v>
                </c:pt>
                <c:pt idx="658">
                  <c:v>-42.399542591607165</c:v>
                </c:pt>
                <c:pt idx="659">
                  <c:v>486.1675410529383</c:v>
                </c:pt>
                <c:pt idx="660">
                  <c:v>4.9716026493661616</c:v>
                </c:pt>
                <c:pt idx="661">
                  <c:v>-28.232483079305624</c:v>
                </c:pt>
                <c:pt idx="662">
                  <c:v>-9.7357788761986708</c:v>
                </c:pt>
                <c:pt idx="663">
                  <c:v>-16.38067259252691</c:v>
                </c:pt>
                <c:pt idx="664">
                  <c:v>-2.9219810231726893</c:v>
                </c:pt>
                <c:pt idx="665">
                  <c:v>-5.5588680678335995</c:v>
                </c:pt>
                <c:pt idx="666">
                  <c:v>8.3029320160468991</c:v>
                </c:pt>
                <c:pt idx="667">
                  <c:v>3.7975605422327647</c:v>
                </c:pt>
                <c:pt idx="668">
                  <c:v>18.221105903350917</c:v>
                </c:pt>
                <c:pt idx="669">
                  <c:v>6.9272866042153147</c:v>
                </c:pt>
                <c:pt idx="670">
                  <c:v>35.529654414092469</c:v>
                </c:pt>
                <c:pt idx="671">
                  <c:v>-462.69526555492462</c:v>
                </c:pt>
                <c:pt idx="672">
                  <c:v>0.94663155896754958</c:v>
                </c:pt>
                <c:pt idx="673">
                  <c:v>28.225640995479246</c:v>
                </c:pt>
                <c:pt idx="674">
                  <c:v>3.6456342128097132</c:v>
                </c:pt>
                <c:pt idx="675">
                  <c:v>16.307313168503896</c:v>
                </c:pt>
                <c:pt idx="676">
                  <c:v>-3.1886386324581886</c:v>
                </c:pt>
                <c:pt idx="677">
                  <c:v>5.4875130058015706</c:v>
                </c:pt>
                <c:pt idx="678">
                  <c:v>-12.585407714334327</c:v>
                </c:pt>
                <c:pt idx="679">
                  <c:v>-3.6266798530136164</c:v>
                </c:pt>
                <c:pt idx="680">
                  <c:v>-24.587281238433775</c:v>
                </c:pt>
                <c:pt idx="681">
                  <c:v>-6.6178169001370515</c:v>
                </c:pt>
                <c:pt idx="682">
                  <c:v>-42.399542591237221</c:v>
                </c:pt>
                <c:pt idx="683">
                  <c:v>486.1675410528739</c:v>
                </c:pt>
                <c:pt idx="684">
                  <c:v>4.9716026489772869</c:v>
                </c:pt>
                <c:pt idx="685">
                  <c:v>-28.232483078986984</c:v>
                </c:pt>
                <c:pt idx="686">
                  <c:v>-9.7357788763608344</c:v>
                </c:pt>
                <c:pt idx="687">
                  <c:v>-16.380672592395303</c:v>
                </c:pt>
                <c:pt idx="688">
                  <c:v>-2.9219810232734957</c:v>
                </c:pt>
                <c:pt idx="689">
                  <c:v>-5.5588680677473805</c:v>
                </c:pt>
                <c:pt idx="690">
                  <c:v>8.3029320159550366</c:v>
                </c:pt>
                <c:pt idx="691">
                  <c:v>3.7975605423549545</c:v>
                </c:pt>
                <c:pt idx="692">
                  <c:v>18.221105903267755</c:v>
                </c:pt>
                <c:pt idx="693">
                  <c:v>6.9272866043550057</c:v>
                </c:pt>
                <c:pt idx="694">
                  <c:v>35.529654413838138</c:v>
                </c:pt>
                <c:pt idx="695">
                  <c:v>-462.69526555507667</c:v>
                </c:pt>
                <c:pt idx="696">
                  <c:v>0.94663155931692877</c:v>
                </c:pt>
                <c:pt idx="697">
                  <c:v>28.22564099541534</c:v>
                </c:pt>
                <c:pt idx="698">
                  <c:v>3.645634212892245</c:v>
                </c:pt>
                <c:pt idx="699">
                  <c:v>16.307313168419952</c:v>
                </c:pt>
                <c:pt idx="700">
                  <c:v>-3.1886386323968052</c:v>
                </c:pt>
                <c:pt idx="701">
                  <c:v>5.4875130057167736</c:v>
                </c:pt>
                <c:pt idx="702">
                  <c:v>-12.585407714263585</c:v>
                </c:pt>
                <c:pt idx="703">
                  <c:v>-3.6266798530998354</c:v>
                </c:pt>
                <c:pt idx="704">
                  <c:v>-24.587281238304335</c:v>
                </c:pt>
                <c:pt idx="705">
                  <c:v>-6.6178169003512677</c:v>
                </c:pt>
                <c:pt idx="706">
                  <c:v>-42.399542590836994</c:v>
                </c:pt>
                <c:pt idx="707">
                  <c:v>486.16754105280529</c:v>
                </c:pt>
                <c:pt idx="708">
                  <c:v>4.9716026485953897</c:v>
                </c:pt>
                <c:pt idx="709">
                  <c:v>-28.232483078701829</c:v>
                </c:pt>
                <c:pt idx="710">
                  <c:v>-9.7357788765290323</c:v>
                </c:pt>
                <c:pt idx="711">
                  <c:v>-16.380672592252917</c:v>
                </c:pt>
                <c:pt idx="712">
                  <c:v>-2.9219810233714045</c:v>
                </c:pt>
                <c:pt idx="713">
                  <c:v>-5.55886806769269</c:v>
                </c:pt>
                <c:pt idx="714">
                  <c:v>8.3029320158686684</c:v>
                </c:pt>
                <c:pt idx="715">
                  <c:v>3.7975605424594074</c:v>
                </c:pt>
                <c:pt idx="716">
                  <c:v>18.221105903153248</c:v>
                </c:pt>
                <c:pt idx="717">
                  <c:v>6.9272866044960182</c:v>
                </c:pt>
                <c:pt idx="718">
                  <c:v>35.529654413596951</c:v>
                </c:pt>
                <c:pt idx="719">
                  <c:v>-462.69526555523146</c:v>
                </c:pt>
                <c:pt idx="720">
                  <c:v>0.94663155965679202</c:v>
                </c:pt>
                <c:pt idx="721">
                  <c:v>28.225640995372157</c:v>
                </c:pt>
                <c:pt idx="722">
                  <c:v>3.6456342129532473</c:v>
                </c:pt>
                <c:pt idx="723">
                  <c:v>16.307313168349232</c:v>
                </c:pt>
                <c:pt idx="724">
                  <c:v>-3.188638632285012</c:v>
                </c:pt>
                <c:pt idx="725">
                  <c:v>5.4875130055886494</c:v>
                </c:pt>
                <c:pt idx="726">
                  <c:v>-12.585407714186047</c:v>
                </c:pt>
                <c:pt idx="727">
                  <c:v>-3.6266798531796529</c:v>
                </c:pt>
                <c:pt idx="728">
                  <c:v>-24.58728123818333</c:v>
                </c:pt>
                <c:pt idx="729">
                  <c:v>-6.6178169005541854</c:v>
                </c:pt>
                <c:pt idx="730">
                  <c:v>-42.399542590467114</c:v>
                </c:pt>
                <c:pt idx="731">
                  <c:v>486.1675410527464</c:v>
                </c:pt>
                <c:pt idx="732">
                  <c:v>4.9716026481925892</c:v>
                </c:pt>
                <c:pt idx="733">
                  <c:v>-28.232483078395724</c:v>
                </c:pt>
                <c:pt idx="734">
                  <c:v>-9.7357788767032041</c:v>
                </c:pt>
                <c:pt idx="735">
                  <c:v>-16.380672592127787</c:v>
                </c:pt>
                <c:pt idx="736">
                  <c:v>-2.9219810234456296</c:v>
                </c:pt>
                <c:pt idx="737">
                  <c:v>-5.5588680676006872</c:v>
                </c:pt>
                <c:pt idx="738">
                  <c:v>8.302932015765494</c:v>
                </c:pt>
                <c:pt idx="739">
                  <c:v>3.7975605425661363</c:v>
                </c:pt>
                <c:pt idx="740">
                  <c:v>18.221105903050866</c:v>
                </c:pt>
                <c:pt idx="741">
                  <c:v>6.9272866046393524</c:v>
                </c:pt>
                <c:pt idx="742">
                  <c:v>35.529654413349412</c:v>
                </c:pt>
                <c:pt idx="743">
                  <c:v>-462.69526555538681</c:v>
                </c:pt>
                <c:pt idx="744">
                  <c:v>0.94663156001030657</c:v>
                </c:pt>
                <c:pt idx="745">
                  <c:v>28.225640995283296</c:v>
                </c:pt>
                <c:pt idx="746">
                  <c:v>3.6456342130197656</c:v>
                </c:pt>
                <c:pt idx="747">
                  <c:v>16.307313168286086</c:v>
                </c:pt>
                <c:pt idx="748">
                  <c:v>-3.1886386322021343</c:v>
                </c:pt>
                <c:pt idx="749">
                  <c:v>5.4875130054945505</c:v>
                </c:pt>
                <c:pt idx="750">
                  <c:v>-12.585407714073634</c:v>
                </c:pt>
                <c:pt idx="751">
                  <c:v>-3.6266798533002427</c:v>
                </c:pt>
                <c:pt idx="752">
                  <c:v>-24.58728123806911</c:v>
                </c:pt>
                <c:pt idx="753">
                  <c:v>-6.6178169007289096</c:v>
                </c:pt>
                <c:pt idx="754">
                  <c:v>-42.399542590101305</c:v>
                </c:pt>
                <c:pt idx="755">
                  <c:v>486.16754105268205</c:v>
                </c:pt>
                <c:pt idx="756">
                  <c:v>4.9716026478201334</c:v>
                </c:pt>
                <c:pt idx="757">
                  <c:v>-28.232483078113226</c:v>
                </c:pt>
                <c:pt idx="758">
                  <c:v>-9.7357788768942672</c:v>
                </c:pt>
                <c:pt idx="759">
                  <c:v>-16.380672592018801</c:v>
                </c:pt>
                <c:pt idx="760">
                  <c:v>-2.9219810235278501</c:v>
                </c:pt>
                <c:pt idx="761">
                  <c:v>-5.5588680675366016</c:v>
                </c:pt>
                <c:pt idx="762">
                  <c:v>8.3029320156910646</c:v>
                </c:pt>
                <c:pt idx="763">
                  <c:v>3.7975605426635783</c:v>
                </c:pt>
                <c:pt idx="764">
                  <c:v>18.221105902926716</c:v>
                </c:pt>
                <c:pt idx="765">
                  <c:v>6.9272866047516022</c:v>
                </c:pt>
                <c:pt idx="766">
                  <c:v>35.529654413077665</c:v>
                </c:pt>
                <c:pt idx="767">
                  <c:v>-462.69526555555456</c:v>
                </c:pt>
                <c:pt idx="768">
                  <c:v>0.94663156035575025</c:v>
                </c:pt>
                <c:pt idx="769">
                  <c:v>28.225640995275725</c:v>
                </c:pt>
                <c:pt idx="770">
                  <c:v>3.6456342130762769</c:v>
                </c:pt>
                <c:pt idx="771">
                  <c:v>16.307313168225701</c:v>
                </c:pt>
                <c:pt idx="772">
                  <c:v>-3.1886386321806151</c:v>
                </c:pt>
                <c:pt idx="773">
                  <c:v>5.4875130054210235</c:v>
                </c:pt>
                <c:pt idx="774">
                  <c:v>-12.585407714048525</c:v>
                </c:pt>
                <c:pt idx="775">
                  <c:v>-3.6266798533022984</c:v>
                </c:pt>
                <c:pt idx="776">
                  <c:v>-24.587281238036752</c:v>
                </c:pt>
                <c:pt idx="777">
                  <c:v>-6.6178169007362113</c:v>
                </c:pt>
                <c:pt idx="778">
                  <c:v>-42.39954259013566</c:v>
                </c:pt>
                <c:pt idx="779">
                  <c:v>486.16754105255086</c:v>
                </c:pt>
                <c:pt idx="780">
                  <c:v>4.971602647999438</c:v>
                </c:pt>
                <c:pt idx="781">
                  <c:v>-28.232483078067663</c:v>
                </c:pt>
                <c:pt idx="782">
                  <c:v>-9.7357788768284657</c:v>
                </c:pt>
                <c:pt idx="783">
                  <c:v>-16.380672592066141</c:v>
                </c:pt>
                <c:pt idx="784">
                  <c:v>-2.9219810234503831</c:v>
                </c:pt>
                <c:pt idx="785">
                  <c:v>-5.5588680676705753</c:v>
                </c:pt>
                <c:pt idx="786">
                  <c:v>8.3029320157898958</c:v>
                </c:pt>
                <c:pt idx="787">
                  <c:v>3.7975605425618406</c:v>
                </c:pt>
                <c:pt idx="788">
                  <c:v>18.221105903140998</c:v>
                </c:pt>
                <c:pt idx="789">
                  <c:v>6.9272866044624237</c:v>
                </c:pt>
                <c:pt idx="790">
                  <c:v>35.529654413649304</c:v>
                </c:pt>
                <c:pt idx="791">
                  <c:v>-462.69526555558639</c:v>
                </c:pt>
                <c:pt idx="792">
                  <c:v>0.94663155961393564</c:v>
                </c:pt>
                <c:pt idx="793">
                  <c:v>28.225640995738789</c:v>
                </c:pt>
                <c:pt idx="794">
                  <c:v>3.6456342127834858</c:v>
                </c:pt>
                <c:pt idx="795">
                  <c:v>16.307313168476838</c:v>
                </c:pt>
                <c:pt idx="796">
                  <c:v>-3.1886386323381122</c:v>
                </c:pt>
                <c:pt idx="797">
                  <c:v>5.48751300560924</c:v>
                </c:pt>
                <c:pt idx="798">
                  <c:v>-12.585407714240624</c:v>
                </c:pt>
                <c:pt idx="799">
                  <c:v>-3.6266798530835738</c:v>
                </c:pt>
                <c:pt idx="800">
                  <c:v>-24.587281238256441</c:v>
                </c:pt>
                <c:pt idx="801">
                  <c:v>-6.6178169004213148</c:v>
                </c:pt>
                <c:pt idx="802">
                  <c:v>-42.399542590731059</c:v>
                </c:pt>
                <c:pt idx="803">
                  <c:v>486.16754105234907</c:v>
                </c:pt>
                <c:pt idx="804">
                  <c:v>4.971602648727977</c:v>
                </c:pt>
                <c:pt idx="805">
                  <c:v>-28.232483078344178</c:v>
                </c:pt>
                <c:pt idx="806">
                  <c:v>-9.7357788766482276</c:v>
                </c:pt>
                <c:pt idx="807">
                  <c:v>-16.380672592267231</c:v>
                </c:pt>
                <c:pt idx="808">
                  <c:v>-2.9219810232750829</c:v>
                </c:pt>
                <c:pt idx="809">
                  <c:v>-5.5588680678346982</c:v>
                </c:pt>
                <c:pt idx="810">
                  <c:v>8.3029320159805895</c:v>
                </c:pt>
                <c:pt idx="811">
                  <c:v>3.7975605423530441</c:v>
                </c:pt>
                <c:pt idx="812">
                  <c:v>18.221105903369224</c:v>
                </c:pt>
                <c:pt idx="813">
                  <c:v>6.9272866041093959</c:v>
                </c:pt>
                <c:pt idx="814">
                  <c:v>35.529654414349302</c:v>
                </c:pt>
                <c:pt idx="815">
                  <c:v>-462.69526555560674</c:v>
                </c:pt>
                <c:pt idx="816">
                  <c:v>0.94663155889084116</c:v>
                </c:pt>
                <c:pt idx="817">
                  <c:v>28.225640996239125</c:v>
                </c:pt>
                <c:pt idx="818">
                  <c:v>3.6456342124842362</c:v>
                </c:pt>
                <c:pt idx="819">
                  <c:v>16.307313168673474</c:v>
                </c:pt>
                <c:pt idx="820">
                  <c:v>-3.1886386325245235</c:v>
                </c:pt>
                <c:pt idx="821">
                  <c:v>5.4875130058008441</c:v>
                </c:pt>
                <c:pt idx="822">
                  <c:v>-12.585407714393508</c:v>
                </c:pt>
                <c:pt idx="823">
                  <c:v>-3.6266798528718907</c:v>
                </c:pt>
                <c:pt idx="824">
                  <c:v>-24.587281238504843</c:v>
                </c:pt>
                <c:pt idx="825">
                  <c:v>-6.6178169001290126</c:v>
                </c:pt>
                <c:pt idx="826">
                  <c:v>-42.39954259129761</c:v>
                </c:pt>
                <c:pt idx="827">
                  <c:v>486.16754105214403</c:v>
                </c:pt>
                <c:pt idx="828">
                  <c:v>4.9716026494690073</c:v>
                </c:pt>
                <c:pt idx="829">
                  <c:v>-28.23248307856781</c:v>
                </c:pt>
                <c:pt idx="830">
                  <c:v>-9.7357788764148481</c:v>
                </c:pt>
                <c:pt idx="831">
                  <c:v>-16.380672592468315</c:v>
                </c:pt>
                <c:pt idx="832">
                  <c:v>-2.9219810231222989</c:v>
                </c:pt>
                <c:pt idx="833">
                  <c:v>-5.558868068038028</c:v>
                </c:pt>
                <c:pt idx="834">
                  <c:v>8.3029320161679827</c:v>
                </c:pt>
                <c:pt idx="835">
                  <c:v>3.7975605421779859</c:v>
                </c:pt>
                <c:pt idx="836">
                  <c:v>18.221105903625563</c:v>
                </c:pt>
                <c:pt idx="837">
                  <c:v>6.9272866037539567</c:v>
                </c:pt>
                <c:pt idx="838">
                  <c:v>35.529654414996294</c:v>
                </c:pt>
                <c:pt idx="839">
                  <c:v>-462.69526555563107</c:v>
                </c:pt>
                <c:pt idx="840">
                  <c:v>0.94663155815490896</c:v>
                </c:pt>
                <c:pt idx="841">
                  <c:v>28.225640996723719</c:v>
                </c:pt>
                <c:pt idx="842">
                  <c:v>3.6456342121937779</c:v>
                </c:pt>
                <c:pt idx="843">
                  <c:v>16.307313168935725</c:v>
                </c:pt>
                <c:pt idx="844">
                  <c:v>-3.1886386327297052</c:v>
                </c:pt>
                <c:pt idx="845">
                  <c:v>5.4875130059255728</c:v>
                </c:pt>
                <c:pt idx="846">
                  <c:v>-12.585407714578981</c:v>
                </c:pt>
                <c:pt idx="847">
                  <c:v>-3.6266798526289388</c:v>
                </c:pt>
                <c:pt idx="848">
                  <c:v>-24.587281238713722</c:v>
                </c:pt>
                <c:pt idx="849">
                  <c:v>-6.6178168998035147</c:v>
                </c:pt>
                <c:pt idx="850">
                  <c:v>-42.399542591890231</c:v>
                </c:pt>
                <c:pt idx="851">
                  <c:v>486.16754105193814</c:v>
                </c:pt>
                <c:pt idx="852">
                  <c:v>4.9716026502034358</c:v>
                </c:pt>
                <c:pt idx="853">
                  <c:v>-28.232483078843071</c:v>
                </c:pt>
                <c:pt idx="854">
                  <c:v>-9.7357788762077089</c:v>
                </c:pt>
                <c:pt idx="855">
                  <c:v>-16.380672592646089</c:v>
                </c:pt>
                <c:pt idx="856">
                  <c:v>-2.9219810229315732</c:v>
                </c:pt>
                <c:pt idx="857">
                  <c:v>-5.5588680682957561</c:v>
                </c:pt>
                <c:pt idx="858">
                  <c:v>8.3029320163295548</c:v>
                </c:pt>
                <c:pt idx="859">
                  <c:v>3.7975605419748111</c:v>
                </c:pt>
                <c:pt idx="860">
                  <c:v>18.221105903871607</c:v>
                </c:pt>
                <c:pt idx="861">
                  <c:v>6.9272866033742844</c:v>
                </c:pt>
                <c:pt idx="862">
                  <c:v>35.529654415678728</c:v>
                </c:pt>
                <c:pt idx="863">
                  <c:v>-462.6952655556571</c:v>
                </c:pt>
                <c:pt idx="864">
                  <c:v>0.9466315574363291</c:v>
                </c:pt>
                <c:pt idx="865">
                  <c:v>28.225640997188091</c:v>
                </c:pt>
                <c:pt idx="866">
                  <c:v>3.6456342118938174</c:v>
                </c:pt>
                <c:pt idx="867">
                  <c:v>16.307313169181317</c:v>
                </c:pt>
                <c:pt idx="868">
                  <c:v>-3.1886386328663847</c:v>
                </c:pt>
                <c:pt idx="869">
                  <c:v>5.4875130060950896</c:v>
                </c:pt>
                <c:pt idx="870">
                  <c:v>-12.585407714777331</c:v>
                </c:pt>
                <c:pt idx="871">
                  <c:v>-3.6266798524304082</c:v>
                </c:pt>
                <c:pt idx="872">
                  <c:v>-24.587281238956646</c:v>
                </c:pt>
                <c:pt idx="873">
                  <c:v>-6.6178168994658337</c:v>
                </c:pt>
                <c:pt idx="874">
                  <c:v>-42.39954259248745</c:v>
                </c:pt>
                <c:pt idx="875">
                  <c:v>486.16754105173754</c:v>
                </c:pt>
                <c:pt idx="876">
                  <c:v>4.9716026509311853</c:v>
                </c:pt>
                <c:pt idx="877">
                  <c:v>-28.232483079091477</c:v>
                </c:pt>
                <c:pt idx="878">
                  <c:v>-9.7357788760285047</c:v>
                </c:pt>
                <c:pt idx="879">
                  <c:v>-16.380672592849017</c:v>
                </c:pt>
                <c:pt idx="880">
                  <c:v>-2.9219810227603733</c:v>
                </c:pt>
                <c:pt idx="881">
                  <c:v>-5.5588680684191623</c:v>
                </c:pt>
                <c:pt idx="882">
                  <c:v>8.3029320165172038</c:v>
                </c:pt>
                <c:pt idx="883">
                  <c:v>3.7975605417696396</c:v>
                </c:pt>
                <c:pt idx="884">
                  <c:v>18.221105904112097</c:v>
                </c:pt>
                <c:pt idx="885">
                  <c:v>6.9272866030053972</c:v>
                </c:pt>
                <c:pt idx="886">
                  <c:v>35.529654416338197</c:v>
                </c:pt>
                <c:pt idx="887">
                  <c:v>-462.6952655556783</c:v>
                </c:pt>
                <c:pt idx="888">
                  <c:v>0.94663155669583521</c:v>
                </c:pt>
                <c:pt idx="889">
                  <c:v>28.225640997669739</c:v>
                </c:pt>
                <c:pt idx="890">
                  <c:v>3.6456342115957181</c:v>
                </c:pt>
                <c:pt idx="891">
                  <c:v>16.307313169366431</c:v>
                </c:pt>
                <c:pt idx="892">
                  <c:v>-3.188638633070819</c:v>
                </c:pt>
                <c:pt idx="893">
                  <c:v>5.4875130062833781</c:v>
                </c:pt>
                <c:pt idx="894">
                  <c:v>-12.585407714907737</c:v>
                </c:pt>
                <c:pt idx="895">
                  <c:v>-3.6266798522188957</c:v>
                </c:pt>
                <c:pt idx="896">
                  <c:v>-24.587281239172814</c:v>
                </c:pt>
                <c:pt idx="897">
                  <c:v>-6.6178168991657733</c:v>
                </c:pt>
                <c:pt idx="898">
                  <c:v>-42.399542593059351</c:v>
                </c:pt>
                <c:pt idx="899">
                  <c:v>486.16754105153086</c:v>
                </c:pt>
                <c:pt idx="900">
                  <c:v>4.9716026516942993</c:v>
                </c:pt>
                <c:pt idx="901">
                  <c:v>-28.232483079326791</c:v>
                </c:pt>
                <c:pt idx="902">
                  <c:v>-9.7357788758083981</c:v>
                </c:pt>
                <c:pt idx="903">
                  <c:v>-16.380672593067743</c:v>
                </c:pt>
                <c:pt idx="904">
                  <c:v>-2.9219810226034886</c:v>
                </c:pt>
                <c:pt idx="905">
                  <c:v>-5.558868068639458</c:v>
                </c:pt>
                <c:pt idx="906">
                  <c:v>8.3029320166809804</c:v>
                </c:pt>
                <c:pt idx="907">
                  <c:v>3.7975605415774205</c:v>
                </c:pt>
                <c:pt idx="908">
                  <c:v>18.22110590435981</c:v>
                </c:pt>
                <c:pt idx="909">
                  <c:v>6.9272866026388833</c:v>
                </c:pt>
                <c:pt idx="910">
                  <c:v>35.529654416985188</c:v>
                </c:pt>
                <c:pt idx="911">
                  <c:v>-462.69526555569928</c:v>
                </c:pt>
                <c:pt idx="912">
                  <c:v>0.94663155595428083</c:v>
                </c:pt>
                <c:pt idx="913">
                  <c:v>28.225640998132775</c:v>
                </c:pt>
                <c:pt idx="914">
                  <c:v>3.6456342113118088</c:v>
                </c:pt>
                <c:pt idx="915">
                  <c:v>16.307313169628653</c:v>
                </c:pt>
                <c:pt idx="916">
                  <c:v>-3.1886386332654912</c:v>
                </c:pt>
                <c:pt idx="917">
                  <c:v>5.4875130064375979</c:v>
                </c:pt>
                <c:pt idx="918">
                  <c:v>-12.585407715099588</c:v>
                </c:pt>
                <c:pt idx="919">
                  <c:v>-3.626679851971863</c:v>
                </c:pt>
                <c:pt idx="920">
                  <c:v>-24.587281239392098</c:v>
                </c:pt>
                <c:pt idx="921">
                  <c:v>-6.6178168988402755</c:v>
                </c:pt>
                <c:pt idx="922">
                  <c:v>-42.399542593667768</c:v>
                </c:pt>
                <c:pt idx="923">
                  <c:v>486.16754105132952</c:v>
                </c:pt>
                <c:pt idx="924">
                  <c:v>4.9716026524424217</c:v>
                </c:pt>
                <c:pt idx="925">
                  <c:v>-28.232483079628711</c:v>
                </c:pt>
                <c:pt idx="926">
                  <c:v>-9.7357788756129047</c:v>
                </c:pt>
                <c:pt idx="927">
                  <c:v>-16.380672593218765</c:v>
                </c:pt>
                <c:pt idx="928">
                  <c:v>-2.9219810224056948</c:v>
                </c:pt>
                <c:pt idx="929">
                  <c:v>-5.5588680688784864</c:v>
                </c:pt>
                <c:pt idx="930">
                  <c:v>8.3029320168422949</c:v>
                </c:pt>
                <c:pt idx="931">
                  <c:v>3.7975605413842786</c:v>
                </c:pt>
                <c:pt idx="932">
                  <c:v>18.221105904611271</c:v>
                </c:pt>
                <c:pt idx="933">
                  <c:v>6.927286602298266</c:v>
                </c:pt>
                <c:pt idx="934">
                  <c:v>35.529654417655529</c:v>
                </c:pt>
                <c:pt idx="935">
                  <c:v>-462.69526555572116</c:v>
                </c:pt>
                <c:pt idx="936">
                  <c:v>0.94663155524940024</c:v>
                </c:pt>
                <c:pt idx="937">
                  <c:v>28.225640998653134</c:v>
                </c:pt>
                <c:pt idx="938">
                  <c:v>3.6456342110172364</c:v>
                </c:pt>
                <c:pt idx="939">
                  <c:v>16.307313169874856</c:v>
                </c:pt>
                <c:pt idx="940">
                  <c:v>-3.1886386334229977</c:v>
                </c:pt>
                <c:pt idx="941">
                  <c:v>5.4875130066071511</c:v>
                </c:pt>
                <c:pt idx="942">
                  <c:v>-12.585407715283875</c:v>
                </c:pt>
                <c:pt idx="943">
                  <c:v>-3.6266798517719843</c:v>
                </c:pt>
                <c:pt idx="944">
                  <c:v>-24.587281239635058</c:v>
                </c:pt>
                <c:pt idx="945">
                  <c:v>-6.6178168985236869</c:v>
                </c:pt>
                <c:pt idx="946">
                  <c:v>-42.399542594238369</c:v>
                </c:pt>
                <c:pt idx="947">
                  <c:v>486.16754105112614</c:v>
                </c:pt>
                <c:pt idx="948">
                  <c:v>4.9716026531709474</c:v>
                </c:pt>
                <c:pt idx="949">
                  <c:v>-28.232483079854607</c:v>
                </c:pt>
                <c:pt idx="950">
                  <c:v>-9.7357788753971395</c:v>
                </c:pt>
                <c:pt idx="951">
                  <c:v>-16.380672593430909</c:v>
                </c:pt>
                <c:pt idx="952">
                  <c:v>-2.921981022215737</c:v>
                </c:pt>
                <c:pt idx="953">
                  <c:v>-5.5588680690331316</c:v>
                </c:pt>
                <c:pt idx="954">
                  <c:v>8.302932017034875</c:v>
                </c:pt>
                <c:pt idx="955">
                  <c:v>3.7975605411790792</c:v>
                </c:pt>
                <c:pt idx="956">
                  <c:v>18.221105904860426</c:v>
                </c:pt>
                <c:pt idx="957">
                  <c:v>6.9272866019304304</c:v>
                </c:pt>
                <c:pt idx="958">
                  <c:v>35.529654418325606</c:v>
                </c:pt>
                <c:pt idx="959">
                  <c:v>-462.69526555574919</c:v>
                </c:pt>
                <c:pt idx="960">
                  <c:v>0.94663155449500813</c:v>
                </c:pt>
                <c:pt idx="961">
                  <c:v>28.22564099914813</c:v>
                </c:pt>
                <c:pt idx="962">
                  <c:v>3.6456342107308477</c:v>
                </c:pt>
                <c:pt idx="963">
                  <c:v>16.307313170071026</c:v>
                </c:pt>
                <c:pt idx="964">
                  <c:v>-3.1886386336233312</c:v>
                </c:pt>
                <c:pt idx="965">
                  <c:v>5.4875130068159272</c:v>
                </c:pt>
                <c:pt idx="966">
                  <c:v>-12.585407715439112</c:v>
                </c:pt>
                <c:pt idx="967">
                  <c:v>-3.62667985154371</c:v>
                </c:pt>
                <c:pt idx="968">
                  <c:v>-24.587281239880259</c:v>
                </c:pt>
                <c:pt idx="969">
                  <c:v>-6.6178168982019514</c:v>
                </c:pt>
                <c:pt idx="970">
                  <c:v>-42.399542594801993</c:v>
                </c:pt>
                <c:pt idx="971">
                  <c:v>486.16754105092173</c:v>
                </c:pt>
                <c:pt idx="972">
                  <c:v>4.9716026539053182</c:v>
                </c:pt>
                <c:pt idx="973">
                  <c:v>-28.232483080111635</c:v>
                </c:pt>
                <c:pt idx="974">
                  <c:v>-9.7357788751702508</c:v>
                </c:pt>
                <c:pt idx="975">
                  <c:v>-16.380672593613163</c:v>
                </c:pt>
                <c:pt idx="976">
                  <c:v>-2.9219810220672087</c:v>
                </c:pt>
                <c:pt idx="977">
                  <c:v>-5.5588680692518437</c:v>
                </c:pt>
                <c:pt idx="978">
                  <c:v>8.3029320172248173</c:v>
                </c:pt>
                <c:pt idx="979">
                  <c:v>3.7975605409895681</c:v>
                </c:pt>
                <c:pt idx="980">
                  <c:v>18.221105905123039</c:v>
                </c:pt>
                <c:pt idx="981">
                  <c:v>6.9272866015264993</c:v>
                </c:pt>
                <c:pt idx="982">
                  <c:v>35.529654418986645</c:v>
                </c:pt>
                <c:pt idx="983">
                  <c:v>-462.69526555577005</c:v>
                </c:pt>
                <c:pt idx="984">
                  <c:v>0.94663155377638564</c:v>
                </c:pt>
                <c:pt idx="985">
                  <c:v>28.225640999631207</c:v>
                </c:pt>
                <c:pt idx="986">
                  <c:v>3.6456342104308233</c:v>
                </c:pt>
                <c:pt idx="987">
                  <c:v>16.307313170320246</c:v>
                </c:pt>
                <c:pt idx="988">
                  <c:v>-3.1886386337808159</c:v>
                </c:pt>
                <c:pt idx="989">
                  <c:v>5.4875130069668305</c:v>
                </c:pt>
                <c:pt idx="990">
                  <c:v>-12.585407715631195</c:v>
                </c:pt>
                <c:pt idx="991">
                  <c:v>-3.6266798513150809</c:v>
                </c:pt>
                <c:pt idx="992">
                  <c:v>-24.587281240099948</c:v>
                </c:pt>
                <c:pt idx="993">
                  <c:v>-6.6178168978496661</c:v>
                </c:pt>
                <c:pt idx="994">
                  <c:v>-42.399542595410402</c:v>
                </c:pt>
                <c:pt idx="995">
                  <c:v>486.16754105071857</c:v>
                </c:pt>
                <c:pt idx="996">
                  <c:v>4.9716026546533829</c:v>
                </c:pt>
                <c:pt idx="997">
                  <c:v>-28.232483080369761</c:v>
                </c:pt>
                <c:pt idx="998">
                  <c:v>-9.7357788750042378</c:v>
                </c:pt>
                <c:pt idx="999">
                  <c:v>-16.380672593798717</c:v>
                </c:pt>
                <c:pt idx="1000">
                  <c:v>-2.9219810218711819</c:v>
                </c:pt>
                <c:pt idx="1001">
                  <c:v>-5.5588680694720161</c:v>
                </c:pt>
                <c:pt idx="1002">
                  <c:v>8.3029320173818029</c:v>
                </c:pt>
                <c:pt idx="1003">
                  <c:v>3.797560540799068</c:v>
                </c:pt>
                <c:pt idx="1004">
                  <c:v>18.221105905367509</c:v>
                </c:pt>
                <c:pt idx="1005">
                  <c:v>6.9272866011734724</c:v>
                </c:pt>
                <c:pt idx="1006">
                  <c:v>35.529654419662876</c:v>
                </c:pt>
                <c:pt idx="1007">
                  <c:v>-462.69526555579182</c:v>
                </c:pt>
                <c:pt idx="1008">
                  <c:v>0.94663155307195002</c:v>
                </c:pt>
                <c:pt idx="1009">
                  <c:v>28.225641000104716</c:v>
                </c:pt>
                <c:pt idx="1010">
                  <c:v>3.645634210117362</c:v>
                </c:pt>
                <c:pt idx="1011">
                  <c:v>16.307313170531916</c:v>
                </c:pt>
                <c:pt idx="1012">
                  <c:v>-3.1886386339570074</c:v>
                </c:pt>
                <c:pt idx="1013">
                  <c:v>5.487513007139702</c:v>
                </c:pt>
                <c:pt idx="1014">
                  <c:v>-12.585407715814329</c:v>
                </c:pt>
                <c:pt idx="1015">
                  <c:v>-3.6266798511165783</c:v>
                </c:pt>
                <c:pt idx="1016">
                  <c:v>-24.587281240335262</c:v>
                </c:pt>
                <c:pt idx="1017">
                  <c:v>-6.617816897542542</c:v>
                </c:pt>
                <c:pt idx="1018">
                  <c:v>-42.399542596000813</c:v>
                </c:pt>
                <c:pt idx="1019">
                  <c:v>486.1675410505153</c:v>
                </c:pt>
                <c:pt idx="1020">
                  <c:v>4.9716026553944417</c:v>
                </c:pt>
                <c:pt idx="1021">
                  <c:v>-28.232483080612123</c:v>
                </c:pt>
                <c:pt idx="1022">
                  <c:v>-9.735778874782838</c:v>
                </c:pt>
                <c:pt idx="1023">
                  <c:v>-16.380672593999815</c:v>
                </c:pt>
                <c:pt idx="1024">
                  <c:v>-2.9219810217474107</c:v>
                </c:pt>
                <c:pt idx="1025">
                  <c:v>-5.558868069654995</c:v>
                </c:pt>
                <c:pt idx="1026">
                  <c:v>8.3029320175692192</c:v>
                </c:pt>
                <c:pt idx="1027">
                  <c:v>3.7975605405790036</c:v>
                </c:pt>
                <c:pt idx="1028">
                  <c:v>18.221105905593127</c:v>
                </c:pt>
                <c:pt idx="1029">
                  <c:v>6.9272866008087393</c:v>
                </c:pt>
                <c:pt idx="1030">
                  <c:v>35.529654420332932</c:v>
                </c:pt>
                <c:pt idx="1031">
                  <c:v>-462.695265555812</c:v>
                </c:pt>
                <c:pt idx="1032">
                  <c:v>0.94663155231754459</c:v>
                </c:pt>
                <c:pt idx="1033">
                  <c:v>28.225641000597463</c:v>
                </c:pt>
                <c:pt idx="1034">
                  <c:v>3.6456342098531089</c:v>
                </c:pt>
                <c:pt idx="1035">
                  <c:v>16.307313170778617</c:v>
                </c:pt>
                <c:pt idx="1036">
                  <c:v>-3.1886386341579134</c:v>
                </c:pt>
                <c:pt idx="1037">
                  <c:v>5.4875130072626357</c:v>
                </c:pt>
                <c:pt idx="1038">
                  <c:v>-12.58540771596839</c:v>
                </c:pt>
                <c:pt idx="1039">
                  <c:v>-3.6266798508905729</c:v>
                </c:pt>
                <c:pt idx="1040">
                  <c:v>-24.587281240565947</c:v>
                </c:pt>
                <c:pt idx="1041">
                  <c:v>-6.6178168972318518</c:v>
                </c:pt>
                <c:pt idx="1042">
                  <c:v>-42.399542596576843</c:v>
                </c:pt>
                <c:pt idx="1043">
                  <c:v>486.16754105030725</c:v>
                </c:pt>
                <c:pt idx="1044">
                  <c:v>4.971602656110135</c:v>
                </c:pt>
                <c:pt idx="1045">
                  <c:v>-28.232483080869933</c:v>
                </c:pt>
                <c:pt idx="1046">
                  <c:v>-9.7357788745795766</c:v>
                </c:pt>
                <c:pt idx="1047">
                  <c:v>-16.38067259419492</c:v>
                </c:pt>
                <c:pt idx="1048">
                  <c:v>-2.9219810215640876</c:v>
                </c:pt>
                <c:pt idx="1049">
                  <c:v>-5.5588680698378878</c:v>
                </c:pt>
                <c:pt idx="1050">
                  <c:v>8.3029320177272794</c:v>
                </c:pt>
                <c:pt idx="1051">
                  <c:v>3.7975605404039454</c:v>
                </c:pt>
                <c:pt idx="1052">
                  <c:v>18.221105905851374</c:v>
                </c:pt>
                <c:pt idx="1053">
                  <c:v>6.9272866004422111</c:v>
                </c:pt>
                <c:pt idx="1054">
                  <c:v>35.529654420991434</c:v>
                </c:pt>
                <c:pt idx="1055">
                  <c:v>-462.69526555583712</c:v>
                </c:pt>
                <c:pt idx="1056">
                  <c:v>0.94663155159893542</c:v>
                </c:pt>
                <c:pt idx="1057">
                  <c:v>28.225641001059561</c:v>
                </c:pt>
                <c:pt idx="1058">
                  <c:v>3.6456342095531058</c:v>
                </c:pt>
                <c:pt idx="1059">
                  <c:v>16.307313171024859</c:v>
                </c:pt>
                <c:pt idx="1060">
                  <c:v>-3.1886386343068409</c:v>
                </c:pt>
                <c:pt idx="1061">
                  <c:v>5.4875130074321889</c:v>
                </c:pt>
                <c:pt idx="1062">
                  <c:v>-12.58540771614285</c:v>
                </c:pt>
                <c:pt idx="1063">
                  <c:v>-3.6266798506922124</c:v>
                </c:pt>
                <c:pt idx="1064">
                  <c:v>-24.587281240785636</c:v>
                </c:pt>
                <c:pt idx="1065">
                  <c:v>-6.617816896912105</c:v>
                </c:pt>
                <c:pt idx="1066">
                  <c:v>-42.399542597185224</c:v>
                </c:pt>
                <c:pt idx="1067">
                  <c:v>486.16754105010699</c:v>
                </c:pt>
                <c:pt idx="1068">
                  <c:v>4.9716026568875504</c:v>
                </c:pt>
                <c:pt idx="1069">
                  <c:v>-28.232483081126482</c:v>
                </c:pt>
                <c:pt idx="1070">
                  <c:v>-9.7357788744084139</c:v>
                </c:pt>
                <c:pt idx="1071">
                  <c:v>-16.380672594380624</c:v>
                </c:pt>
                <c:pt idx="1072">
                  <c:v>-2.9219810213721753</c:v>
                </c:pt>
                <c:pt idx="1073">
                  <c:v>-5.5588680700174287</c:v>
                </c:pt>
                <c:pt idx="1074">
                  <c:v>8.3029320178945749</c:v>
                </c:pt>
                <c:pt idx="1075">
                  <c:v>3.7975605402156849</c:v>
                </c:pt>
                <c:pt idx="1076">
                  <c:v>18.221105906087992</c:v>
                </c:pt>
                <c:pt idx="1077">
                  <c:v>6.9272866000871653</c:v>
                </c:pt>
                <c:pt idx="1078">
                  <c:v>35.529654421639655</c:v>
                </c:pt>
                <c:pt idx="1079">
                  <c:v>-462.69526555585901</c:v>
                </c:pt>
                <c:pt idx="1080">
                  <c:v>0.94663155084791129</c:v>
                </c:pt>
                <c:pt idx="1081">
                  <c:v>28.225641001535273</c:v>
                </c:pt>
                <c:pt idx="1082">
                  <c:v>3.6456342092396308</c:v>
                </c:pt>
                <c:pt idx="1083">
                  <c:v>16.307313171225463</c:v>
                </c:pt>
                <c:pt idx="1084">
                  <c:v>-3.1886386345050526</c:v>
                </c:pt>
                <c:pt idx="1085">
                  <c:v>5.4875130076204064</c:v>
                </c:pt>
                <c:pt idx="1086">
                  <c:v>-12.58540771629367</c:v>
                </c:pt>
                <c:pt idx="1087">
                  <c:v>-3.6266798504599453</c:v>
                </c:pt>
                <c:pt idx="1088">
                  <c:v>-24.587281241009656</c:v>
                </c:pt>
                <c:pt idx="1089">
                  <c:v>-6.6178168965972084</c:v>
                </c:pt>
                <c:pt idx="1090">
                  <c:v>-42.399542597751754</c:v>
                </c:pt>
                <c:pt idx="1091">
                  <c:v>486.16754104989928</c:v>
                </c:pt>
                <c:pt idx="1092">
                  <c:v>4.9716026576355734</c:v>
                </c:pt>
                <c:pt idx="1093">
                  <c:v>-28.232483081399199</c:v>
                </c:pt>
                <c:pt idx="1094">
                  <c:v>-9.7357788741842199</c:v>
                </c:pt>
                <c:pt idx="1095">
                  <c:v>-16.380672594599194</c:v>
                </c:pt>
                <c:pt idx="1096">
                  <c:v>-2.9219810212094375</c:v>
                </c:pt>
                <c:pt idx="1097">
                  <c:v>-5.5588680702377236</c:v>
                </c:pt>
                <c:pt idx="1098">
                  <c:v>8.3029320180822168</c:v>
                </c:pt>
                <c:pt idx="1099">
                  <c:v>3.7975605400198198</c:v>
                </c:pt>
                <c:pt idx="1100">
                  <c:v>18.221105906328482</c:v>
                </c:pt>
                <c:pt idx="1101">
                  <c:v>6.9272865997206372</c:v>
                </c:pt>
                <c:pt idx="1102">
                  <c:v>35.529654422309719</c:v>
                </c:pt>
                <c:pt idx="1103">
                  <c:v>-462.69526555588294</c:v>
                </c:pt>
                <c:pt idx="1104">
                  <c:v>0.94663155011692979</c:v>
                </c:pt>
                <c:pt idx="1105">
                  <c:v>28.225641002057294</c:v>
                </c:pt>
                <c:pt idx="1106">
                  <c:v>3.6456342089714813</c:v>
                </c:pt>
                <c:pt idx="1107">
                  <c:v>16.307313171487703</c:v>
                </c:pt>
                <c:pt idx="1108">
                  <c:v>-3.1886386346997324</c:v>
                </c:pt>
                <c:pt idx="1109">
                  <c:v>5.4875130077746253</c:v>
                </c:pt>
                <c:pt idx="1110">
                  <c:v>-12.585407716485514</c:v>
                </c:pt>
                <c:pt idx="1111">
                  <c:v>-3.6266798502111222</c:v>
                </c:pt>
                <c:pt idx="1112">
                  <c:v>-24.587281241263778</c:v>
                </c:pt>
                <c:pt idx="1113">
                  <c:v>-6.6178168962876693</c:v>
                </c:pt>
                <c:pt idx="1114">
                  <c:v>-42.399542598342443</c:v>
                </c:pt>
                <c:pt idx="1115">
                  <c:v>486.1675410496959</c:v>
                </c:pt>
                <c:pt idx="1116">
                  <c:v>4.9716026583512951</c:v>
                </c:pt>
                <c:pt idx="1117">
                  <c:v>-28.232483081654763</c:v>
                </c:pt>
                <c:pt idx="1118">
                  <c:v>-9.7357788739505615</c:v>
                </c:pt>
                <c:pt idx="1119">
                  <c:v>-16.380672594765752</c:v>
                </c:pt>
                <c:pt idx="1120">
                  <c:v>-2.9219810210237283</c:v>
                </c:pt>
                <c:pt idx="1121">
                  <c:v>-5.5588680704296829</c:v>
                </c:pt>
                <c:pt idx="1122">
                  <c:v>8.3029320182400266</c:v>
                </c:pt>
                <c:pt idx="1123">
                  <c:v>3.797560539812098</c:v>
                </c:pt>
                <c:pt idx="1124">
                  <c:v>18.221105906621222</c:v>
                </c:pt>
                <c:pt idx="1125">
                  <c:v>6.9272865993892436</c:v>
                </c:pt>
                <c:pt idx="1126">
                  <c:v>35.529654422974723</c:v>
                </c:pt>
                <c:pt idx="1127">
                  <c:v>-462.69526555590471</c:v>
                </c:pt>
                <c:pt idx="1128">
                  <c:v>0.94663154939788097</c:v>
                </c:pt>
                <c:pt idx="1129">
                  <c:v>28.22564100252594</c:v>
                </c:pt>
                <c:pt idx="1130">
                  <c:v>3.6456342086610212</c:v>
                </c:pt>
                <c:pt idx="1131">
                  <c:v>16.307313171718405</c:v>
                </c:pt>
                <c:pt idx="1132">
                  <c:v>-3.1886386348634681</c:v>
                </c:pt>
                <c:pt idx="1133">
                  <c:v>5.4875130079629129</c:v>
                </c:pt>
                <c:pt idx="1134">
                  <c:v>-12.585407716674469</c:v>
                </c:pt>
                <c:pt idx="1135">
                  <c:v>-3.6266798500317989</c:v>
                </c:pt>
                <c:pt idx="1136">
                  <c:v>-24.587281241481371</c:v>
                </c:pt>
                <c:pt idx="1137">
                  <c:v>-6.6178168959699297</c:v>
                </c:pt>
                <c:pt idx="1138">
                  <c:v>-42.399542598923603</c:v>
                </c:pt>
                <c:pt idx="1139">
                  <c:v>486.16754104949558</c:v>
                </c:pt>
                <c:pt idx="1140">
                  <c:v>4.9716026591155602</c:v>
                </c:pt>
                <c:pt idx="1141">
                  <c:v>-28.232483081911283</c:v>
                </c:pt>
                <c:pt idx="1142">
                  <c:v>-9.7357788737729027</c:v>
                </c:pt>
                <c:pt idx="1143">
                  <c:v>-16.380672594958767</c:v>
                </c:pt>
                <c:pt idx="1144">
                  <c:v>-2.9219810208275314</c:v>
                </c:pt>
                <c:pt idx="1145">
                  <c:v>-5.5588680706313989</c:v>
                </c:pt>
                <c:pt idx="1146">
                  <c:v>8.3029320184383693</c:v>
                </c:pt>
                <c:pt idx="1147">
                  <c:v>3.7975605396238521</c:v>
                </c:pt>
                <c:pt idx="1148">
                  <c:v>18.221105906829088</c:v>
                </c:pt>
                <c:pt idx="1149">
                  <c:v>6.9272865989747672</c:v>
                </c:pt>
                <c:pt idx="1150">
                  <c:v>35.529654423644786</c:v>
                </c:pt>
                <c:pt idx="1151">
                  <c:v>-462.69526555593285</c:v>
                </c:pt>
                <c:pt idx="1152">
                  <c:v>0.9466315486574306</c:v>
                </c:pt>
                <c:pt idx="1153">
                  <c:v>28.225641003018676</c:v>
                </c:pt>
                <c:pt idx="1154">
                  <c:v>3.6456342083617925</c:v>
                </c:pt>
                <c:pt idx="1155">
                  <c:v>16.307313171927404</c:v>
                </c:pt>
                <c:pt idx="1156">
                  <c:v>-3.1886386350637821</c:v>
                </c:pt>
                <c:pt idx="1157">
                  <c:v>5.4875130081735204</c:v>
                </c:pt>
                <c:pt idx="1158">
                  <c:v>-12.585407716828545</c:v>
                </c:pt>
                <c:pt idx="1159">
                  <c:v>-3.6266798498035322</c:v>
                </c:pt>
                <c:pt idx="1160">
                  <c:v>-24.587281241712091</c:v>
                </c:pt>
                <c:pt idx="1161">
                  <c:v>-6.6178168956108046</c:v>
                </c:pt>
                <c:pt idx="1162">
                  <c:v>-42.399542599513275</c:v>
                </c:pt>
                <c:pt idx="1163">
                  <c:v>486.16754104929026</c:v>
                </c:pt>
                <c:pt idx="1164">
                  <c:v>4.9716026598639278</c:v>
                </c:pt>
                <c:pt idx="1165">
                  <c:v>-28.232483082154754</c:v>
                </c:pt>
                <c:pt idx="1166">
                  <c:v>-9.7357788735657422</c:v>
                </c:pt>
                <c:pt idx="1167">
                  <c:v>-16.380672595161801</c:v>
                </c:pt>
                <c:pt idx="1168">
                  <c:v>-2.9219810207018115</c:v>
                </c:pt>
                <c:pt idx="1169">
                  <c:v>-5.5588680708331095</c:v>
                </c:pt>
                <c:pt idx="1170">
                  <c:v>8.3029320186278426</c:v>
                </c:pt>
                <c:pt idx="1171">
                  <c:v>3.7975605394173875</c:v>
                </c:pt>
                <c:pt idx="1172">
                  <c:v>18.221105907098092</c:v>
                </c:pt>
                <c:pt idx="1173">
                  <c:v>6.9272865986188412</c:v>
                </c:pt>
                <c:pt idx="1174">
                  <c:v>35.529654424312099</c:v>
                </c:pt>
                <c:pt idx="1175">
                  <c:v>-462.69526555595507</c:v>
                </c:pt>
                <c:pt idx="1176">
                  <c:v>0.94663154795726712</c:v>
                </c:pt>
                <c:pt idx="1177">
                  <c:v>28.225641003497387</c:v>
                </c:pt>
                <c:pt idx="1178">
                  <c:v>3.6456342080770447</c:v>
                </c:pt>
                <c:pt idx="1179">
                  <c:v>16.307313172189946</c:v>
                </c:pt>
                <c:pt idx="1180">
                  <c:v>-3.1886386352302534</c:v>
                </c:pt>
                <c:pt idx="1181">
                  <c:v>5.4875130083056876</c:v>
                </c:pt>
                <c:pt idx="1182">
                  <c:v>-12.585407717017098</c:v>
                </c:pt>
                <c:pt idx="1183">
                  <c:v>-3.6266798495579775</c:v>
                </c:pt>
                <c:pt idx="1184">
                  <c:v>-24.587281241944009</c:v>
                </c:pt>
                <c:pt idx="1185">
                  <c:v>-6.6178168953142684</c:v>
                </c:pt>
                <c:pt idx="1186">
                  <c:v>-42.399542600107843</c:v>
                </c:pt>
                <c:pt idx="1187">
                  <c:v>486.16754104908949</c:v>
                </c:pt>
                <c:pt idx="1188">
                  <c:v>4.9716026605541703</c:v>
                </c:pt>
                <c:pt idx="1189">
                  <c:v>-28.232483082395017</c:v>
                </c:pt>
                <c:pt idx="1190">
                  <c:v>-9.7357788733362884</c:v>
                </c:pt>
                <c:pt idx="1191">
                  <c:v>-16.380672595343857</c:v>
                </c:pt>
                <c:pt idx="1192">
                  <c:v>-2.9219810205182073</c:v>
                </c:pt>
                <c:pt idx="1193">
                  <c:v>-5.5588680710158807</c:v>
                </c:pt>
                <c:pt idx="1194">
                  <c:v>8.3029320187840892</c:v>
                </c:pt>
                <c:pt idx="1195">
                  <c:v>3.7975605392269087</c:v>
                </c:pt>
                <c:pt idx="1196">
                  <c:v>18.221105907349578</c:v>
                </c:pt>
                <c:pt idx="1197">
                  <c:v>6.9272865982565053</c:v>
                </c:pt>
                <c:pt idx="1198">
                  <c:v>35.529654424982233</c:v>
                </c:pt>
                <c:pt idx="1199">
                  <c:v>-462.69526555597184</c:v>
                </c:pt>
                <c:pt idx="1200">
                  <c:v>0.94663154721707699</c:v>
                </c:pt>
                <c:pt idx="1201">
                  <c:v>28.225641003956525</c:v>
                </c:pt>
                <c:pt idx="1202">
                  <c:v>3.6456342077778232</c:v>
                </c:pt>
                <c:pt idx="1203">
                  <c:v>16.307313172412023</c:v>
                </c:pt>
                <c:pt idx="1204">
                  <c:v>-3.1886386353974725</c:v>
                </c:pt>
                <c:pt idx="1205">
                  <c:v>5.4875130084505912</c:v>
                </c:pt>
                <c:pt idx="1206">
                  <c:v>-12.585407717206095</c:v>
                </c:pt>
                <c:pt idx="1207">
                  <c:v>-3.6266798493763859</c:v>
                </c:pt>
                <c:pt idx="1208">
                  <c:v>-24.587281242167073</c:v>
                </c:pt>
                <c:pt idx="1209">
                  <c:v>-6.6178168949887848</c:v>
                </c:pt>
                <c:pt idx="1210">
                  <c:v>-42.399542600692087</c:v>
                </c:pt>
                <c:pt idx="1211">
                  <c:v>486.16754104888116</c:v>
                </c:pt>
                <c:pt idx="1212">
                  <c:v>4.9716026613206665</c:v>
                </c:pt>
                <c:pt idx="1213">
                  <c:v>-28.232483082645523</c:v>
                </c:pt>
                <c:pt idx="1214">
                  <c:v>-9.7357788731586297</c:v>
                </c:pt>
                <c:pt idx="1215">
                  <c:v>-16.3806725955506</c:v>
                </c:pt>
                <c:pt idx="1216">
                  <c:v>-2.9219810203220389</c:v>
                </c:pt>
                <c:pt idx="1217">
                  <c:v>-5.5588680712175949</c:v>
                </c:pt>
                <c:pt idx="1218">
                  <c:v>8.3029320189750049</c:v>
                </c:pt>
                <c:pt idx="1219">
                  <c:v>3.7975605390237628</c:v>
                </c:pt>
                <c:pt idx="1220">
                  <c:v>18.221105907560666</c:v>
                </c:pt>
                <c:pt idx="1221">
                  <c:v>6.9272865978904505</c:v>
                </c:pt>
                <c:pt idx="1222">
                  <c:v>35.529654425645781</c:v>
                </c:pt>
                <c:pt idx="1223">
                  <c:v>-462.69526555599572</c:v>
                </c:pt>
                <c:pt idx="1224">
                  <c:v>0.9466315464509476</c:v>
                </c:pt>
                <c:pt idx="1225">
                  <c:v>28.225641004449248</c:v>
                </c:pt>
                <c:pt idx="1226">
                  <c:v>3.6456342075136052</c:v>
                </c:pt>
                <c:pt idx="1227">
                  <c:v>16.307313172624212</c:v>
                </c:pt>
                <c:pt idx="1228">
                  <c:v>-3.1886386355983753</c:v>
                </c:pt>
                <c:pt idx="1229">
                  <c:v>5.4875130086575403</c:v>
                </c:pt>
                <c:pt idx="1230">
                  <c:v>-12.585407717349144</c:v>
                </c:pt>
                <c:pt idx="1231">
                  <c:v>-3.6266798491503804</c:v>
                </c:pt>
                <c:pt idx="1232">
                  <c:v>-24.587281242394923</c:v>
                </c:pt>
                <c:pt idx="1233">
                  <c:v>-6.6178168946781231</c:v>
                </c:pt>
                <c:pt idx="1234">
                  <c:v>-42.399542601304603</c:v>
                </c:pt>
                <c:pt idx="1235">
                  <c:v>486.16754104867522</c:v>
                </c:pt>
                <c:pt idx="1236">
                  <c:v>4.97160266208388</c:v>
                </c:pt>
                <c:pt idx="1237">
                  <c:v>-28.232483082913053</c:v>
                </c:pt>
                <c:pt idx="1238">
                  <c:v>-9.7357788729696235</c:v>
                </c:pt>
                <c:pt idx="1239">
                  <c:v>-16.380672595747402</c:v>
                </c:pt>
                <c:pt idx="1240">
                  <c:v>-2.9219810201672987</c:v>
                </c:pt>
                <c:pt idx="1241">
                  <c:v>-5.5588680714566241</c:v>
                </c:pt>
                <c:pt idx="1242">
                  <c:v>8.3029320191405631</c:v>
                </c:pt>
                <c:pt idx="1243">
                  <c:v>3.7975605388317506</c:v>
                </c:pt>
                <c:pt idx="1244">
                  <c:v>18.221105907831166</c:v>
                </c:pt>
                <c:pt idx="1245">
                  <c:v>6.9272865975437892</c:v>
                </c:pt>
                <c:pt idx="1246">
                  <c:v>35.529654426293</c:v>
                </c:pt>
                <c:pt idx="1247">
                  <c:v>-462.69526555602232</c:v>
                </c:pt>
                <c:pt idx="1248">
                  <c:v>0.94663154575081343</c:v>
                </c:pt>
                <c:pt idx="1249">
                  <c:v>28.225641004931436</c:v>
                </c:pt>
                <c:pt idx="1250">
                  <c:v>3.6456342071993344</c:v>
                </c:pt>
                <c:pt idx="1251">
                  <c:v>16.307313172885923</c:v>
                </c:pt>
                <c:pt idx="1252">
                  <c:v>-3.1886386357827732</c:v>
                </c:pt>
                <c:pt idx="1253">
                  <c:v>5.487513008771046</c:v>
                </c:pt>
                <c:pt idx="1254">
                  <c:v>-12.585407717531126</c:v>
                </c:pt>
                <c:pt idx="1255">
                  <c:v>-3.626679848901373</c:v>
                </c:pt>
                <c:pt idx="1256">
                  <c:v>-24.587281242626869</c:v>
                </c:pt>
                <c:pt idx="1257">
                  <c:v>-6.6178168943705398</c:v>
                </c:pt>
                <c:pt idx="1258">
                  <c:v>-42.399542601858784</c:v>
                </c:pt>
                <c:pt idx="1259">
                  <c:v>486.1675410484778</c:v>
                </c:pt>
                <c:pt idx="1260">
                  <c:v>4.9716026627953012</c:v>
                </c:pt>
                <c:pt idx="1261">
                  <c:v>-28.232483083190733</c:v>
                </c:pt>
                <c:pt idx="1262">
                  <c:v>-9.735778872763472</c:v>
                </c:pt>
                <c:pt idx="1263">
                  <c:v>-16.380672595929465</c:v>
                </c:pt>
                <c:pt idx="1264">
                  <c:v>-2.9219810199776926</c:v>
                </c:pt>
                <c:pt idx="1265">
                  <c:v>-5.5588680716360113</c:v>
                </c:pt>
                <c:pt idx="1266">
                  <c:v>8.3029320192922995</c:v>
                </c:pt>
                <c:pt idx="1267">
                  <c:v>3.797560538639881</c:v>
                </c:pt>
                <c:pt idx="1268">
                  <c:v>18.221105908067788</c:v>
                </c:pt>
                <c:pt idx="1269">
                  <c:v>6.9272865971815394</c:v>
                </c:pt>
                <c:pt idx="1270">
                  <c:v>35.529654426958977</c:v>
                </c:pt>
                <c:pt idx="1271">
                  <c:v>-462.69526555604267</c:v>
                </c:pt>
                <c:pt idx="1272">
                  <c:v>0.94663154501618862</c:v>
                </c:pt>
                <c:pt idx="1273">
                  <c:v>28.225641005426404</c:v>
                </c:pt>
                <c:pt idx="1274">
                  <c:v>3.64563420690012</c:v>
                </c:pt>
                <c:pt idx="1275">
                  <c:v>16.307313173082118</c:v>
                </c:pt>
                <c:pt idx="1276">
                  <c:v>-3.188638635949987</c:v>
                </c:pt>
                <c:pt idx="1277">
                  <c:v>5.4875130089779987</c:v>
                </c:pt>
                <c:pt idx="1278">
                  <c:v>-12.585407717717974</c:v>
                </c:pt>
                <c:pt idx="1279">
                  <c:v>-3.6266798487032186</c:v>
                </c:pt>
                <c:pt idx="1280">
                  <c:v>-24.58728124286765</c:v>
                </c:pt>
                <c:pt idx="1281">
                  <c:v>-6.6178168940355633</c:v>
                </c:pt>
                <c:pt idx="1282">
                  <c:v>-42.399542602443063</c:v>
                </c:pt>
                <c:pt idx="1283">
                  <c:v>486.16754104826873</c:v>
                </c:pt>
                <c:pt idx="1284">
                  <c:v>4.9716026635618116</c:v>
                </c:pt>
                <c:pt idx="1285">
                  <c:v>-28.23248308343419</c:v>
                </c:pt>
                <c:pt idx="1286">
                  <c:v>-9.7357788725269625</c:v>
                </c:pt>
                <c:pt idx="1287">
                  <c:v>-16.380672596132499</c:v>
                </c:pt>
                <c:pt idx="1288">
                  <c:v>-2.9219810198227321</c:v>
                </c:pt>
                <c:pt idx="1289">
                  <c:v>-5.5588680718282495</c:v>
                </c:pt>
                <c:pt idx="1290">
                  <c:v>8.3029320194834302</c:v>
                </c:pt>
                <c:pt idx="1291">
                  <c:v>3.7975605384345021</c:v>
                </c:pt>
                <c:pt idx="1292">
                  <c:v>18.221105908318034</c:v>
                </c:pt>
                <c:pt idx="1293">
                  <c:v>6.9272865968044242</c:v>
                </c:pt>
                <c:pt idx="1294">
                  <c:v>35.529654427653604</c:v>
                </c:pt>
                <c:pt idx="1295">
                  <c:v>-462.69526555606654</c:v>
                </c:pt>
                <c:pt idx="1296">
                  <c:v>0.9466315442735258</c:v>
                </c:pt>
                <c:pt idx="1297">
                  <c:v>28.225641005928619</c:v>
                </c:pt>
                <c:pt idx="1298">
                  <c:v>3.6456342066199836</c:v>
                </c:pt>
                <c:pt idx="1299">
                  <c:v>16.307313173318214</c:v>
                </c:pt>
                <c:pt idx="1300">
                  <c:v>-3.1886386361509125</c:v>
                </c:pt>
                <c:pt idx="1301">
                  <c:v>5.48751300914165</c:v>
                </c:pt>
                <c:pt idx="1302">
                  <c:v>-12.585407717878386</c:v>
                </c:pt>
                <c:pt idx="1303">
                  <c:v>-3.6266798484913578</c:v>
                </c:pt>
                <c:pt idx="1304">
                  <c:v>-24.587281243103796</c:v>
                </c:pt>
                <c:pt idx="1305">
                  <c:v>-6.6178168936969772</c:v>
                </c:pt>
                <c:pt idx="1306">
                  <c:v>-42.399542603044225</c:v>
                </c:pt>
                <c:pt idx="1307">
                  <c:v>486.16754104806398</c:v>
                </c:pt>
                <c:pt idx="1308">
                  <c:v>4.9716026642889588</c:v>
                </c:pt>
                <c:pt idx="1309">
                  <c:v>-28.232483083688493</c:v>
                </c:pt>
                <c:pt idx="1310">
                  <c:v>-9.7357788723379848</c:v>
                </c:pt>
                <c:pt idx="1311">
                  <c:v>-16.380672596279922</c:v>
                </c:pt>
                <c:pt idx="1312">
                  <c:v>-2.9219810196349547</c:v>
                </c:pt>
                <c:pt idx="1313">
                  <c:v>-5.5588680720484209</c:v>
                </c:pt>
                <c:pt idx="1314">
                  <c:v>8.3029320196796306</c:v>
                </c:pt>
                <c:pt idx="1315">
                  <c:v>3.7975605382429376</c:v>
                </c:pt>
                <c:pt idx="1316">
                  <c:v>18.221105908601011</c:v>
                </c:pt>
                <c:pt idx="1317">
                  <c:v>6.9272865964221264</c:v>
                </c:pt>
                <c:pt idx="1318">
                  <c:v>35.529654428276338</c:v>
                </c:pt>
                <c:pt idx="1319">
                  <c:v>-462.69526555608957</c:v>
                </c:pt>
                <c:pt idx="1320">
                  <c:v>0.9466315435792314</c:v>
                </c:pt>
                <c:pt idx="1321">
                  <c:v>28.225641006362022</c:v>
                </c:pt>
                <c:pt idx="1322">
                  <c:v>3.6456342063049263</c:v>
                </c:pt>
                <c:pt idx="1323">
                  <c:v>16.307313173575874</c:v>
                </c:pt>
                <c:pt idx="1324">
                  <c:v>-3.1886386363082537</c:v>
                </c:pt>
                <c:pt idx="1325">
                  <c:v>5.4875130093017717</c:v>
                </c:pt>
                <c:pt idx="1326">
                  <c:v>-12.585407718066898</c:v>
                </c:pt>
                <c:pt idx="1327">
                  <c:v>-3.6266798482482208</c:v>
                </c:pt>
                <c:pt idx="1328">
                  <c:v>-24.587281243328494</c:v>
                </c:pt>
                <c:pt idx="1329">
                  <c:v>-6.6178168933893851</c:v>
                </c:pt>
                <c:pt idx="1330">
                  <c:v>-42.399542603633627</c:v>
                </c:pt>
                <c:pt idx="1331">
                  <c:v>486.16754104786702</c:v>
                </c:pt>
                <c:pt idx="1332">
                  <c:v>4.9716026650255127</c:v>
                </c:pt>
                <c:pt idx="1333">
                  <c:v>-28.232483083947454</c:v>
                </c:pt>
                <c:pt idx="1334">
                  <c:v>-9.7357788721252874</c:v>
                </c:pt>
                <c:pt idx="1335">
                  <c:v>-16.380672596507726</c:v>
                </c:pt>
                <c:pt idx="1336">
                  <c:v>-2.9219810194743703</c:v>
                </c:pt>
                <c:pt idx="1337">
                  <c:v>-5.5588680722221415</c:v>
                </c:pt>
                <c:pt idx="1338">
                  <c:v>8.3029320198360939</c:v>
                </c:pt>
                <c:pt idx="1339">
                  <c:v>3.7975605380393151</c:v>
                </c:pt>
                <c:pt idx="1340">
                  <c:v>18.221105908825141</c:v>
                </c:pt>
                <c:pt idx="1341">
                  <c:v>6.9272865960670806</c:v>
                </c:pt>
                <c:pt idx="1342">
                  <c:v>35.529654428963767</c:v>
                </c:pt>
                <c:pt idx="1343">
                  <c:v>-462.69526555611247</c:v>
                </c:pt>
                <c:pt idx="1344">
                  <c:v>0.94663154283292616</c:v>
                </c:pt>
                <c:pt idx="1345">
                  <c:v>28.225641006864251</c:v>
                </c:pt>
                <c:pt idx="1346">
                  <c:v>3.6456342060008233</c:v>
                </c:pt>
                <c:pt idx="1347">
                  <c:v>16.307313173788504</c:v>
                </c:pt>
                <c:pt idx="1348">
                  <c:v>-3.1886386364690331</c:v>
                </c:pt>
                <c:pt idx="1349">
                  <c:v>5.4875130094994224</c:v>
                </c:pt>
                <c:pt idx="1350">
                  <c:v>-12.585407718214435</c:v>
                </c:pt>
                <c:pt idx="1351">
                  <c:v>-3.6266798480502302</c:v>
                </c:pt>
                <c:pt idx="1352">
                  <c:v>-24.587281243553324</c:v>
                </c:pt>
                <c:pt idx="1353">
                  <c:v>-6.6178168930623187</c:v>
                </c:pt>
                <c:pt idx="1354">
                  <c:v>-42.399542604229474</c:v>
                </c:pt>
                <c:pt idx="1355">
                  <c:v>486.16754104766073</c:v>
                </c:pt>
                <c:pt idx="1356">
                  <c:v>4.9716026657669037</c:v>
                </c:pt>
                <c:pt idx="1357">
                  <c:v>-28.232483084181606</c:v>
                </c:pt>
                <c:pt idx="1358">
                  <c:v>-9.7357788719389671</c:v>
                </c:pt>
                <c:pt idx="1359">
                  <c:v>-16.380672596710617</c:v>
                </c:pt>
                <c:pt idx="1360">
                  <c:v>-2.9219810193137721</c:v>
                </c:pt>
                <c:pt idx="1361">
                  <c:v>-5.5588680724109798</c:v>
                </c:pt>
                <c:pt idx="1362">
                  <c:v>8.3029320200253522</c:v>
                </c:pt>
                <c:pt idx="1363">
                  <c:v>3.7975605378816155</c:v>
                </c:pt>
                <c:pt idx="1364">
                  <c:v>18.221105909060366</c:v>
                </c:pt>
                <c:pt idx="1365">
                  <c:v>6.9272865956807141</c:v>
                </c:pt>
                <c:pt idx="1366">
                  <c:v>35.529654429654272</c:v>
                </c:pt>
                <c:pt idx="1367">
                  <c:v>-462.69526555613373</c:v>
                </c:pt>
                <c:pt idx="1368">
                  <c:v>0.9466315421016418</c:v>
                </c:pt>
                <c:pt idx="1369">
                  <c:v>28.225641007368697</c:v>
                </c:pt>
                <c:pt idx="1370">
                  <c:v>3.6456342057517732</c:v>
                </c:pt>
                <c:pt idx="1371">
                  <c:v>16.307313174018756</c:v>
                </c:pt>
                <c:pt idx="1372">
                  <c:v>-3.1886386366769219</c:v>
                </c:pt>
                <c:pt idx="1373">
                  <c:v>5.4875130096208142</c:v>
                </c:pt>
                <c:pt idx="1374">
                  <c:v>-12.585407718416532</c:v>
                </c:pt>
                <c:pt idx="1375">
                  <c:v>-3.6266798478347244</c:v>
                </c:pt>
                <c:pt idx="1376">
                  <c:v>-24.587281243754902</c:v>
                </c:pt>
                <c:pt idx="1377">
                  <c:v>-6.6178168927499517</c:v>
                </c:pt>
                <c:pt idx="1378">
                  <c:v>-42.399542604826273</c:v>
                </c:pt>
                <c:pt idx="1379">
                  <c:v>486.16754104744956</c:v>
                </c:pt>
                <c:pt idx="1380">
                  <c:v>4.9716026665080904</c:v>
                </c:pt>
                <c:pt idx="1381">
                  <c:v>-28.232483084447445</c:v>
                </c:pt>
                <c:pt idx="1382">
                  <c:v>-9.7357788717198535</c:v>
                </c:pt>
                <c:pt idx="1383">
                  <c:v>-16.380672596861821</c:v>
                </c:pt>
                <c:pt idx="1384">
                  <c:v>-2.9219810191277076</c:v>
                </c:pt>
                <c:pt idx="1385">
                  <c:v>-5.5588680726216717</c:v>
                </c:pt>
                <c:pt idx="1386">
                  <c:v>8.3029320201649064</c:v>
                </c:pt>
                <c:pt idx="1387">
                  <c:v>3.7975605376542738</c:v>
                </c:pt>
                <c:pt idx="1388">
                  <c:v>18.221105909314481</c:v>
                </c:pt>
                <c:pt idx="1389">
                  <c:v>6.9272865953433334</c:v>
                </c:pt>
                <c:pt idx="1390">
                  <c:v>35.529654430276992</c:v>
                </c:pt>
                <c:pt idx="1391">
                  <c:v>-462.69526555615687</c:v>
                </c:pt>
                <c:pt idx="1392">
                  <c:v>0.9466315413608406</c:v>
                </c:pt>
                <c:pt idx="1393">
                  <c:v>28.225641007802114</c:v>
                </c:pt>
                <c:pt idx="1394">
                  <c:v>3.6456342054312425</c:v>
                </c:pt>
                <c:pt idx="1395">
                  <c:v>16.307313174269854</c:v>
                </c:pt>
                <c:pt idx="1396">
                  <c:v>-3.1886386368247415</c:v>
                </c:pt>
                <c:pt idx="1397">
                  <c:v>5.4875130097809919</c:v>
                </c:pt>
                <c:pt idx="1398">
                  <c:v>-12.585407718568099</c:v>
                </c:pt>
                <c:pt idx="1399">
                  <c:v>-3.6266798476194393</c:v>
                </c:pt>
                <c:pt idx="1400">
                  <c:v>-24.587281244008313</c:v>
                </c:pt>
                <c:pt idx="1401">
                  <c:v>-6.6178168924361636</c:v>
                </c:pt>
                <c:pt idx="1402">
                  <c:v>-42.399542605373284</c:v>
                </c:pt>
                <c:pt idx="1403">
                  <c:v>486.1675410472505</c:v>
                </c:pt>
                <c:pt idx="1404">
                  <c:v>4.9716026672574785</c:v>
                </c:pt>
                <c:pt idx="1405">
                  <c:v>-28.232483084685544</c:v>
                </c:pt>
                <c:pt idx="1406">
                  <c:v>-9.7357788715202318</c:v>
                </c:pt>
                <c:pt idx="1407">
                  <c:v>-16.380672597095739</c:v>
                </c:pt>
                <c:pt idx="1408">
                  <c:v>-2.9219810189339972</c:v>
                </c:pt>
                <c:pt idx="1409">
                  <c:v>-5.5588680727953932</c:v>
                </c:pt>
                <c:pt idx="1410">
                  <c:v>8.3029320203560175</c:v>
                </c:pt>
                <c:pt idx="1411">
                  <c:v>3.7975605374816523</c:v>
                </c:pt>
                <c:pt idx="1412">
                  <c:v>18.221105909572948</c:v>
                </c:pt>
                <c:pt idx="1413">
                  <c:v>6.9272865949827924</c:v>
                </c:pt>
                <c:pt idx="1414">
                  <c:v>35.529654430948199</c:v>
                </c:pt>
                <c:pt idx="1415">
                  <c:v>-462.69526555617648</c:v>
                </c:pt>
                <c:pt idx="1416">
                  <c:v>0.94663154063182997</c:v>
                </c:pt>
                <c:pt idx="1417">
                  <c:v>28.225641008319236</c:v>
                </c:pt>
                <c:pt idx="1418">
                  <c:v>3.6456342051437471</c:v>
                </c:pt>
                <c:pt idx="1419">
                  <c:v>16.307313174482498</c:v>
                </c:pt>
                <c:pt idx="1420">
                  <c:v>-3.1886386369954636</c:v>
                </c:pt>
                <c:pt idx="1421">
                  <c:v>5.487513010004216</c:v>
                </c:pt>
                <c:pt idx="1422">
                  <c:v>-12.585407718735052</c:v>
                </c:pt>
                <c:pt idx="1423">
                  <c:v>-3.6266798473595334</c:v>
                </c:pt>
                <c:pt idx="1424">
                  <c:v>-24.587281244233143</c:v>
                </c:pt>
                <c:pt idx="1425">
                  <c:v>-6.6178168921349663</c:v>
                </c:pt>
                <c:pt idx="1426">
                  <c:v>-42.399542605978567</c:v>
                </c:pt>
                <c:pt idx="1427">
                  <c:v>486.1675410470462</c:v>
                </c:pt>
                <c:pt idx="1428">
                  <c:v>4.9716026679986225</c:v>
                </c:pt>
                <c:pt idx="1429">
                  <c:v>-28.232483084998211</c:v>
                </c:pt>
                <c:pt idx="1430">
                  <c:v>-9.7357788713181783</c:v>
                </c:pt>
                <c:pt idx="1431">
                  <c:v>-16.380672597257984</c:v>
                </c:pt>
                <c:pt idx="1432">
                  <c:v>-2.9219810187479114</c:v>
                </c:pt>
                <c:pt idx="1433">
                  <c:v>-5.558868073009557</c:v>
                </c:pt>
                <c:pt idx="1434">
                  <c:v>8.3029320205103989</c:v>
                </c:pt>
                <c:pt idx="1435">
                  <c:v>3.7975605372601602</c:v>
                </c:pt>
                <c:pt idx="1436">
                  <c:v>18.221105909788729</c:v>
                </c:pt>
                <c:pt idx="1437">
                  <c:v>6.9272865946390585</c:v>
                </c:pt>
                <c:pt idx="1438">
                  <c:v>35.529654431635457</c:v>
                </c:pt>
                <c:pt idx="1439">
                  <c:v>-462.69526555620439</c:v>
                </c:pt>
                <c:pt idx="1440">
                  <c:v>0.94663153991457083</c:v>
                </c:pt>
                <c:pt idx="1441">
                  <c:v>28.225641008813888</c:v>
                </c:pt>
                <c:pt idx="1442">
                  <c:v>3.645634204857358</c:v>
                </c:pt>
                <c:pt idx="1443">
                  <c:v>16.307313174678214</c:v>
                </c:pt>
                <c:pt idx="1444">
                  <c:v>-3.1886386372364335</c:v>
                </c:pt>
                <c:pt idx="1445">
                  <c:v>5.4875130101458902</c:v>
                </c:pt>
                <c:pt idx="1446">
                  <c:v>-12.585407718952416</c:v>
                </c:pt>
                <c:pt idx="1447">
                  <c:v>-3.626679847178127</c:v>
                </c:pt>
                <c:pt idx="1448">
                  <c:v>-24.587281244462375</c:v>
                </c:pt>
                <c:pt idx="1449">
                  <c:v>-6.6178168917818807</c:v>
                </c:pt>
                <c:pt idx="1450">
                  <c:v>-42.399542606567827</c:v>
                </c:pt>
                <c:pt idx="1451">
                  <c:v>486.16754104684634</c:v>
                </c:pt>
                <c:pt idx="1452">
                  <c:v>4.9716026687723289</c:v>
                </c:pt>
                <c:pt idx="1453">
                  <c:v>-28.232483085222952</c:v>
                </c:pt>
                <c:pt idx="1454">
                  <c:v>-9.735778871123161</c:v>
                </c:pt>
                <c:pt idx="1455">
                  <c:v>-16.380672597481627</c:v>
                </c:pt>
                <c:pt idx="1456">
                  <c:v>-2.9219810185830712</c:v>
                </c:pt>
                <c:pt idx="1457">
                  <c:v>-5.5588680732174307</c:v>
                </c:pt>
                <c:pt idx="1458">
                  <c:v>8.3029320207436221</c:v>
                </c:pt>
                <c:pt idx="1459">
                  <c:v>3.7975605371015648</c:v>
                </c:pt>
                <c:pt idx="1460">
                  <c:v>18.221105910048578</c:v>
                </c:pt>
                <c:pt idx="1461">
                  <c:v>6.92728659425903</c:v>
                </c:pt>
                <c:pt idx="1462">
                  <c:v>35.529654432267101</c:v>
                </c:pt>
                <c:pt idx="1463">
                  <c:v>-462.69526555623128</c:v>
                </c:pt>
                <c:pt idx="1464">
                  <c:v>0.9466315391773179</c:v>
                </c:pt>
                <c:pt idx="1465">
                  <c:v>28.225641009279567</c:v>
                </c:pt>
                <c:pt idx="1466">
                  <c:v>3.6456342045519832</c:v>
                </c:pt>
                <c:pt idx="1467">
                  <c:v>16.30731317498973</c:v>
                </c:pt>
                <c:pt idx="1468">
                  <c:v>-3.188638637384253</c:v>
                </c:pt>
                <c:pt idx="1469">
                  <c:v>5.4875130102687564</c:v>
                </c:pt>
                <c:pt idx="1470">
                  <c:v>-12.585407719106234</c:v>
                </c:pt>
                <c:pt idx="1471">
                  <c:v>-3.6266798469459376</c:v>
                </c:pt>
                <c:pt idx="1472">
                  <c:v>-24.58728124473496</c:v>
                </c:pt>
                <c:pt idx="1473">
                  <c:v>-6.6178168914644822</c:v>
                </c:pt>
                <c:pt idx="1474">
                  <c:v>-42.39954260710941</c:v>
                </c:pt>
                <c:pt idx="1475">
                  <c:v>486.16754104663511</c:v>
                </c:pt>
                <c:pt idx="1476">
                  <c:v>4.9716026694625697</c:v>
                </c:pt>
                <c:pt idx="1477">
                  <c:v>-28.232483085459435</c:v>
                </c:pt>
                <c:pt idx="1478">
                  <c:v>-9.7357788708590398</c:v>
                </c:pt>
                <c:pt idx="1479">
                  <c:v>-16.380672597677716</c:v>
                </c:pt>
                <c:pt idx="1480">
                  <c:v>-2.9219810184466133</c:v>
                </c:pt>
                <c:pt idx="1481">
                  <c:v>-5.5588680734468268</c:v>
                </c:pt>
                <c:pt idx="1482">
                  <c:v>8.3029320208911432</c:v>
                </c:pt>
                <c:pt idx="1483">
                  <c:v>3.7975605368928536</c:v>
                </c:pt>
                <c:pt idx="1484">
                  <c:v>18.221105910328056</c:v>
                </c:pt>
                <c:pt idx="1485">
                  <c:v>6.9272865938500541</c:v>
                </c:pt>
                <c:pt idx="1486">
                  <c:v>35.52965443294331</c:v>
                </c:pt>
                <c:pt idx="1487">
                  <c:v>-462.69526555624702</c:v>
                </c:pt>
                <c:pt idx="1488">
                  <c:v>0.94663153846023373</c:v>
                </c:pt>
                <c:pt idx="1489">
                  <c:v>28.225641009740343</c:v>
                </c:pt>
                <c:pt idx="1490">
                  <c:v>3.6456342042438727</c:v>
                </c:pt>
                <c:pt idx="1491">
                  <c:v>16.307313175174389</c:v>
                </c:pt>
                <c:pt idx="1492">
                  <c:v>-3.1886386375549698</c:v>
                </c:pt>
                <c:pt idx="1493">
                  <c:v>5.4875130105223242</c:v>
                </c:pt>
                <c:pt idx="1494">
                  <c:v>-12.585407719273192</c:v>
                </c:pt>
                <c:pt idx="1495">
                  <c:v>-3.6266798467645027</c:v>
                </c:pt>
                <c:pt idx="1496">
                  <c:v>-24.587281244950862</c:v>
                </c:pt>
                <c:pt idx="1497">
                  <c:v>-6.6178168911521151</c:v>
                </c:pt>
                <c:pt idx="1498">
                  <c:v>-42.399542607754292</c:v>
                </c:pt>
                <c:pt idx="1499">
                  <c:v>486.16754104643525</c:v>
                </c:pt>
                <c:pt idx="1500">
                  <c:v>4.9716026702037288</c:v>
                </c:pt>
                <c:pt idx="1501">
                  <c:v>-28.232483085747131</c:v>
                </c:pt>
                <c:pt idx="1502">
                  <c:v>-9.7357788706864898</c:v>
                </c:pt>
                <c:pt idx="1503">
                  <c:v>-16.380672597828902</c:v>
                </c:pt>
                <c:pt idx="1504">
                  <c:v>-2.921981018236564</c:v>
                </c:pt>
                <c:pt idx="1505">
                  <c:v>-5.5588680736391627</c:v>
                </c:pt>
                <c:pt idx="1506">
                  <c:v>8.3029320210545983</c:v>
                </c:pt>
                <c:pt idx="1507">
                  <c:v>3.7975605366740752</c:v>
                </c:pt>
                <c:pt idx="1508">
                  <c:v>18.22110591054928</c:v>
                </c:pt>
                <c:pt idx="1509">
                  <c:v>6.9272865935173806</c:v>
                </c:pt>
                <c:pt idx="1510">
                  <c:v>35.529654433636139</c:v>
                </c:pt>
                <c:pt idx="1511">
                  <c:v>-462.69526555627203</c:v>
                </c:pt>
                <c:pt idx="1512">
                  <c:v>0.94663153771394271</c:v>
                </c:pt>
                <c:pt idx="1513">
                  <c:v>28.225641010255856</c:v>
                </c:pt>
                <c:pt idx="1514">
                  <c:v>3.6456342039724499</c:v>
                </c:pt>
                <c:pt idx="1515">
                  <c:v>16.307313175371011</c:v>
                </c:pt>
                <c:pt idx="1516">
                  <c:v>-3.1886386377605458</c:v>
                </c:pt>
                <c:pt idx="1517">
                  <c:v>5.4875130106673131</c:v>
                </c:pt>
                <c:pt idx="1518">
                  <c:v>-12.585407719420722</c:v>
                </c:pt>
                <c:pt idx="1519">
                  <c:v>-3.6266798465251244</c:v>
                </c:pt>
                <c:pt idx="1520">
                  <c:v>-24.58728124513938</c:v>
                </c:pt>
                <c:pt idx="1521">
                  <c:v>-6.617816890821274</c:v>
                </c:pt>
                <c:pt idx="1522">
                  <c:v>-42.399542608335466</c:v>
                </c:pt>
                <c:pt idx="1523">
                  <c:v>486.16754104623089</c:v>
                </c:pt>
                <c:pt idx="1524">
                  <c:v>4.9716026710407535</c:v>
                </c:pt>
                <c:pt idx="1525">
                  <c:v>-28.232483085981265</c:v>
                </c:pt>
                <c:pt idx="1526">
                  <c:v>-9.735778870428426</c:v>
                </c:pt>
                <c:pt idx="1527">
                  <c:v>-16.380672598077389</c:v>
                </c:pt>
                <c:pt idx="1528">
                  <c:v>-2.9219810181081867</c:v>
                </c:pt>
                <c:pt idx="1529">
                  <c:v>-5.5588680737940006</c:v>
                </c:pt>
                <c:pt idx="1530">
                  <c:v>8.3029320212546232</c:v>
                </c:pt>
                <c:pt idx="1531">
                  <c:v>3.7975605365014897</c:v>
                </c:pt>
                <c:pt idx="1532">
                  <c:v>18.221105910827063</c:v>
                </c:pt>
                <c:pt idx="1533">
                  <c:v>6.9272865931373389</c:v>
                </c:pt>
                <c:pt idx="1534">
                  <c:v>35.529654434359664</c:v>
                </c:pt>
                <c:pt idx="1535">
                  <c:v>-462.69526555629852</c:v>
                </c:pt>
                <c:pt idx="1536">
                  <c:v>0.94663153691119106</c:v>
                </c:pt>
                <c:pt idx="1537">
                  <c:v>28.225641010700361</c:v>
                </c:pt>
                <c:pt idx="1538">
                  <c:v>3.6456342037085854</c:v>
                </c:pt>
                <c:pt idx="1539">
                  <c:v>16.307313175624245</c:v>
                </c:pt>
                <c:pt idx="1540">
                  <c:v>-3.1886386378322324</c:v>
                </c:pt>
                <c:pt idx="1541">
                  <c:v>5.4875130107265955</c:v>
                </c:pt>
                <c:pt idx="1542">
                  <c:v>-12.585407719511229</c:v>
                </c:pt>
                <c:pt idx="1543">
                  <c:v>-3.6266798464387597</c:v>
                </c:pt>
                <c:pt idx="1544">
                  <c:v>-24.587281245180407</c:v>
                </c:pt>
                <c:pt idx="1545">
                  <c:v>-6.6178168908295847</c:v>
                </c:pt>
                <c:pt idx="1546">
                  <c:v>-42.399542608181953</c:v>
                </c:pt>
                <c:pt idx="1547">
                  <c:v>486.16754104614699</c:v>
                </c:pt>
                <c:pt idx="1548">
                  <c:v>4.971602670674792</c:v>
                </c:pt>
                <c:pt idx="1549">
                  <c:v>-28.23248308569179</c:v>
                </c:pt>
                <c:pt idx="1550">
                  <c:v>-9.7357788706542774</c:v>
                </c:pt>
                <c:pt idx="1551">
                  <c:v>-16.380672597828465</c:v>
                </c:pt>
                <c:pt idx="1552">
                  <c:v>-2.9219810182645007</c:v>
                </c:pt>
                <c:pt idx="1553">
                  <c:v>-5.5588680736172611</c:v>
                </c:pt>
                <c:pt idx="1554">
                  <c:v>8.3029320210599593</c:v>
                </c:pt>
                <c:pt idx="1555">
                  <c:v>3.7975605367448559</c:v>
                </c:pt>
                <c:pt idx="1556">
                  <c:v>18.221105910450291</c:v>
                </c:pt>
                <c:pt idx="1557">
                  <c:v>6.927286593639236</c:v>
                </c:pt>
                <c:pt idx="1558">
                  <c:v>35.529654433345613</c:v>
                </c:pt>
                <c:pt idx="1559">
                  <c:v>-462.69526555655744</c:v>
                </c:pt>
                <c:pt idx="1560">
                  <c:v>0.94663153833670233</c:v>
                </c:pt>
                <c:pt idx="1561">
                  <c:v>28.225641010107772</c:v>
                </c:pt>
                <c:pt idx="1562">
                  <c:v>3.645634204165658</c:v>
                </c:pt>
                <c:pt idx="1563">
                  <c:v>16.307313175200271</c:v>
                </c:pt>
                <c:pt idx="1564">
                  <c:v>-3.1886386375371671</c:v>
                </c:pt>
                <c:pt idx="1565">
                  <c:v>5.4875130103780005</c:v>
                </c:pt>
                <c:pt idx="1566">
                  <c:v>-12.58540771912207</c:v>
                </c:pt>
                <c:pt idx="1567">
                  <c:v>-3.6266798468565682</c:v>
                </c:pt>
                <c:pt idx="1568">
                  <c:v>-24.587281244666322</c:v>
                </c:pt>
                <c:pt idx="1569">
                  <c:v>-6.6178168915851776</c:v>
                </c:pt>
                <c:pt idx="1570">
                  <c:v>-42.399542606865033</c:v>
                </c:pt>
                <c:pt idx="1571">
                  <c:v>486.16754104622106</c:v>
                </c:pt>
                <c:pt idx="1572">
                  <c:v>4.9716026691419586</c:v>
                </c:pt>
                <c:pt idx="1573">
                  <c:v>-28.232483084804958</c:v>
                </c:pt>
                <c:pt idx="1574">
                  <c:v>-9.7357788712157003</c:v>
                </c:pt>
                <c:pt idx="1575">
                  <c:v>-16.38067259742736</c:v>
                </c:pt>
                <c:pt idx="1576">
                  <c:v>-2.9219810185735602</c:v>
                </c:pt>
                <c:pt idx="1577">
                  <c:v>-5.5588680732409141</c:v>
                </c:pt>
                <c:pt idx="1578">
                  <c:v>8.3029320207108519</c:v>
                </c:pt>
                <c:pt idx="1579">
                  <c:v>3.7975605371598942</c:v>
                </c:pt>
                <c:pt idx="1580">
                  <c:v>18.221105910039089</c:v>
                </c:pt>
                <c:pt idx="1581">
                  <c:v>6.9272865942448441</c:v>
                </c:pt>
                <c:pt idx="1582">
                  <c:v>35.529654432150551</c:v>
                </c:pt>
                <c:pt idx="1583">
                  <c:v>-462.69526555684655</c:v>
                </c:pt>
                <c:pt idx="1584">
                  <c:v>0.94663153975559577</c:v>
                </c:pt>
                <c:pt idx="1585">
                  <c:v>28.225641009552767</c:v>
                </c:pt>
                <c:pt idx="1586">
                  <c:v>3.6456342045511652</c:v>
                </c:pt>
                <c:pt idx="1587">
                  <c:v>16.307313174798157</c:v>
                </c:pt>
                <c:pt idx="1588">
                  <c:v>-3.1886386371657931</c:v>
                </c:pt>
                <c:pt idx="1589">
                  <c:v>5.4875130099735046</c:v>
                </c:pt>
                <c:pt idx="1590">
                  <c:v>-12.585407718825861</c:v>
                </c:pt>
                <c:pt idx="1591">
                  <c:v>-3.6266798472639383</c:v>
                </c:pt>
                <c:pt idx="1592">
                  <c:v>-24.587281244172125</c:v>
                </c:pt>
                <c:pt idx="1593">
                  <c:v>-6.6178168923295999</c:v>
                </c:pt>
                <c:pt idx="1594">
                  <c:v>-42.39954260550423</c:v>
                </c:pt>
                <c:pt idx="1595">
                  <c:v>486.16754104629109</c:v>
                </c:pt>
                <c:pt idx="1596">
                  <c:v>4.9716026676325589</c:v>
                </c:pt>
                <c:pt idx="1597">
                  <c:v>-28.2324830839067</c:v>
                </c:pt>
                <c:pt idx="1598">
                  <c:v>-9.7357788718213225</c:v>
                </c:pt>
                <c:pt idx="1599">
                  <c:v>-16.380672596939359</c:v>
                </c:pt>
                <c:pt idx="1600">
                  <c:v>-2.9219810189440922</c:v>
                </c:pt>
                <c:pt idx="1601">
                  <c:v>-5.5588680729918396</c:v>
                </c:pt>
                <c:pt idx="1602">
                  <c:v>8.3029320203234871</c:v>
                </c:pt>
                <c:pt idx="1603">
                  <c:v>3.7975605376061203</c:v>
                </c:pt>
                <c:pt idx="1604">
                  <c:v>18.221105909565647</c:v>
                </c:pt>
                <c:pt idx="1605">
                  <c:v>6.9272865949124727</c:v>
                </c:pt>
                <c:pt idx="1606">
                  <c:v>35.529654431002314</c:v>
                </c:pt>
                <c:pt idx="1607">
                  <c:v>-462.69526555712514</c:v>
                </c:pt>
                <c:pt idx="1608">
                  <c:v>0.94663154117205384</c:v>
                </c:pt>
                <c:pt idx="1609">
                  <c:v>28.225641008928729</c:v>
                </c:pt>
                <c:pt idx="1610">
                  <c:v>3.6456342050011634</c:v>
                </c:pt>
                <c:pt idx="1611">
                  <c:v>16.307313174413089</c:v>
                </c:pt>
                <c:pt idx="1612">
                  <c:v>-3.1886386368758011</c:v>
                </c:pt>
                <c:pt idx="1613">
                  <c:v>5.4875130095723224</c:v>
                </c:pt>
                <c:pt idx="1614">
                  <c:v>-12.585407718447112</c:v>
                </c:pt>
                <c:pt idx="1615">
                  <c:v>-3.6266798476655104</c:v>
                </c:pt>
                <c:pt idx="1616">
                  <c:v>-24.587281243718984</c:v>
                </c:pt>
                <c:pt idx="1617">
                  <c:v>-6.6178168930304242</c:v>
                </c:pt>
                <c:pt idx="1618">
                  <c:v>-42.399542604220485</c:v>
                </c:pt>
                <c:pt idx="1619">
                  <c:v>486.16754104637221</c:v>
                </c:pt>
                <c:pt idx="1620">
                  <c:v>4.9716026661181569</c:v>
                </c:pt>
                <c:pt idx="1621">
                  <c:v>-28.232483083071727</c:v>
                </c:pt>
                <c:pt idx="1622">
                  <c:v>-9.735778872329174</c:v>
                </c:pt>
                <c:pt idx="1623">
                  <c:v>-16.380672596501391</c:v>
                </c:pt>
                <c:pt idx="1624">
                  <c:v>-2.9219810193360329</c:v>
                </c:pt>
                <c:pt idx="1625">
                  <c:v>-5.5588680726154962</c:v>
                </c:pt>
                <c:pt idx="1626">
                  <c:v>8.3029320200306547</c:v>
                </c:pt>
                <c:pt idx="1627">
                  <c:v>3.7975605379930299</c:v>
                </c:pt>
                <c:pt idx="1628">
                  <c:v>18.221105909078005</c:v>
                </c:pt>
                <c:pt idx="1629">
                  <c:v>6.9272865955689129</c:v>
                </c:pt>
                <c:pt idx="1630">
                  <c:v>35.529654429820319</c:v>
                </c:pt>
                <c:pt idx="1631">
                  <c:v>-462.69526555741447</c:v>
                </c:pt>
                <c:pt idx="1632">
                  <c:v>0.94663154255120929</c:v>
                </c:pt>
                <c:pt idx="1633">
                  <c:v>28.225641008354781</c:v>
                </c:pt>
                <c:pt idx="1634">
                  <c:v>3.6456342054582578</c:v>
                </c:pt>
                <c:pt idx="1635">
                  <c:v>16.307313174021118</c:v>
                </c:pt>
                <c:pt idx="1636">
                  <c:v>-3.1886386364863224</c:v>
                </c:pt>
                <c:pt idx="1637">
                  <c:v>5.487513009223731</c:v>
                </c:pt>
                <c:pt idx="1638">
                  <c:v>-12.585407718132103</c:v>
                </c:pt>
                <c:pt idx="1639">
                  <c:v>-3.6266798481021425</c:v>
                </c:pt>
                <c:pt idx="1640">
                  <c:v>-24.587281243193196</c:v>
                </c:pt>
                <c:pt idx="1641">
                  <c:v>-6.6178168937270945</c:v>
                </c:pt>
                <c:pt idx="1642">
                  <c:v>-42.399542602870447</c:v>
                </c:pt>
                <c:pt idx="1643">
                  <c:v>486.16754104644235</c:v>
                </c:pt>
                <c:pt idx="1644">
                  <c:v>4.9716026645671656</c:v>
                </c:pt>
                <c:pt idx="1645">
                  <c:v>-28.232483082194317</c:v>
                </c:pt>
                <c:pt idx="1646">
                  <c:v>-9.7357788729432215</c:v>
                </c:pt>
                <c:pt idx="1647">
                  <c:v>-16.3806725960828</c:v>
                </c:pt>
                <c:pt idx="1648">
                  <c:v>-2.9219810196326508</c:v>
                </c:pt>
                <c:pt idx="1649">
                  <c:v>-5.5588680721981225</c:v>
                </c:pt>
                <c:pt idx="1650">
                  <c:v>8.302932019657689</c:v>
                </c:pt>
                <c:pt idx="1651">
                  <c:v>3.7975605384441873</c:v>
                </c:pt>
                <c:pt idx="1652">
                  <c:v>18.221105908669077</c:v>
                </c:pt>
                <c:pt idx="1653">
                  <c:v>6.9272865961772361</c:v>
                </c:pt>
                <c:pt idx="1654">
                  <c:v>35.529654428657182</c:v>
                </c:pt>
                <c:pt idx="1655">
                  <c:v>-462.69526555770364</c:v>
                </c:pt>
                <c:pt idx="1656">
                  <c:v>0.94663154400454452</c:v>
                </c:pt>
                <c:pt idx="1657">
                  <c:v>28.225641007734851</c:v>
                </c:pt>
                <c:pt idx="1658">
                  <c:v>3.6456342058722577</c:v>
                </c:pt>
                <c:pt idx="1659">
                  <c:v>16.307313173598033</c:v>
                </c:pt>
                <c:pt idx="1660">
                  <c:v>-3.1886386361264165</c:v>
                </c:pt>
                <c:pt idx="1661">
                  <c:v>5.4875130088567037</c:v>
                </c:pt>
                <c:pt idx="1662">
                  <c:v>-12.585407717766348</c:v>
                </c:pt>
                <c:pt idx="1663">
                  <c:v>-3.6266798484435321</c:v>
                </c:pt>
                <c:pt idx="1664">
                  <c:v>-24.58728124275174</c:v>
                </c:pt>
                <c:pt idx="1665">
                  <c:v>-6.6178168944904749</c:v>
                </c:pt>
                <c:pt idx="1666">
                  <c:v>-42.399542601524026</c:v>
                </c:pt>
                <c:pt idx="1667">
                  <c:v>486.1675410465192</c:v>
                </c:pt>
                <c:pt idx="1668">
                  <c:v>4.9716026631047328</c:v>
                </c:pt>
                <c:pt idx="1669">
                  <c:v>-28.232483081305883</c:v>
                </c:pt>
                <c:pt idx="1670">
                  <c:v>-9.735778873491622</c:v>
                </c:pt>
                <c:pt idx="1671">
                  <c:v>-16.380672595598764</c:v>
                </c:pt>
                <c:pt idx="1672">
                  <c:v>-2.9219810200362941</c:v>
                </c:pt>
                <c:pt idx="1673">
                  <c:v>-5.5588680719153594</c:v>
                </c:pt>
                <c:pt idx="1674">
                  <c:v>8.3029320193650875</c:v>
                </c:pt>
                <c:pt idx="1675">
                  <c:v>3.7975605388890612</c:v>
                </c:pt>
                <c:pt idx="1676">
                  <c:v>18.221105908181631</c:v>
                </c:pt>
                <c:pt idx="1677">
                  <c:v>6.927286596815188</c:v>
                </c:pt>
                <c:pt idx="1678">
                  <c:v>35.529654427508348</c:v>
                </c:pt>
                <c:pt idx="1679">
                  <c:v>-462.69526555798217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7008472"/>
        <c:axId val="400324520"/>
      </c:scatterChart>
      <c:valAx>
        <c:axId val="947008472"/>
        <c:scaling>
          <c:orientation val="minMax"/>
          <c:max val="1990"/>
          <c:min val="19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00324520"/>
        <c:crosses val="autoZero"/>
        <c:crossBetween val="midCat"/>
      </c:valAx>
      <c:valAx>
        <c:axId val="400324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47008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644381949320503"/>
          <c:y val="0.18352678050075202"/>
          <c:w val="0.29300993127286845"/>
          <c:h val="6.29250287534283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400" baseline="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3</xdr:row>
      <xdr:rowOff>114300</xdr:rowOff>
    </xdr:from>
    <xdr:to>
      <xdr:col>25</xdr:col>
      <xdr:colOff>514350</xdr:colOff>
      <xdr:row>18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158751</xdr:colOff>
      <xdr:row>34</xdr:row>
      <xdr:rowOff>22226</xdr:rowOff>
    </xdr:from>
    <xdr:to>
      <xdr:col>39</xdr:col>
      <xdr:colOff>99220</xdr:colOff>
      <xdr:row>66</xdr:row>
      <xdr:rowOff>33338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419100</xdr:colOff>
      <xdr:row>69</xdr:row>
      <xdr:rowOff>99219</xdr:rowOff>
    </xdr:from>
    <xdr:to>
      <xdr:col>32</xdr:col>
      <xdr:colOff>304800</xdr:colOff>
      <xdr:row>96</xdr:row>
      <xdr:rowOff>155575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407460</xdr:colOff>
      <xdr:row>29</xdr:row>
      <xdr:rowOff>177890</xdr:rowOff>
    </xdr:from>
    <xdr:to>
      <xdr:col>35</xdr:col>
      <xdr:colOff>347929</xdr:colOff>
      <xdr:row>61</xdr:row>
      <xdr:rowOff>189001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419100</xdr:colOff>
      <xdr:row>69</xdr:row>
      <xdr:rowOff>99218</xdr:rowOff>
    </xdr:from>
    <xdr:to>
      <xdr:col>26</xdr:col>
      <xdr:colOff>304800</xdr:colOff>
      <xdr:row>105</xdr:row>
      <xdr:rowOff>19843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0.14348</cdr:x>
      <cdr:y>0.28652</cdr:y>
    </cdr:from>
    <cdr:to>
      <cdr:x>0.31028</cdr:x>
      <cdr:y>0.28933</cdr:y>
    </cdr:to>
    <cdr:cxnSp macro="">
      <cdr:nvCxnSpPr>
        <cdr:cNvPr id="3" name="Straight Arrow Connector 2"/>
        <cdr:cNvCxnSpPr/>
      </cdr:nvCxnSpPr>
      <cdr:spPr>
        <a:xfrm xmlns:a="http://schemas.openxmlformats.org/drawingml/2006/main" flipV="1">
          <a:off x="2577307" y="2024064"/>
          <a:ext cx="2996406" cy="19843"/>
        </a:xfrm>
        <a:prstGeom xmlns:a="http://schemas.openxmlformats.org/drawingml/2006/main" prst="straightConnector1">
          <a:avLst/>
        </a:prstGeom>
        <a:ln xmlns:a="http://schemas.openxmlformats.org/drawingml/2006/main" w="63500">
          <a:solidFill>
            <a:schemeClr val="tx1"/>
          </a:solidFill>
          <a:headEnd type="stealth" w="lg" len="lg"/>
          <a:tailEnd type="stealth" w="lg" len="lg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ukitepa\AppData\Local\Microsoft\Windows\Temporary%20Internet%20Files\Content.Outlook\MJUZP8CK\excel_enso_search2_mathieu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gin"/>
      <sheetName val="Sheet1 (2)"/>
      <sheetName val="All"/>
      <sheetName val="FFT"/>
      <sheetName val="AllMath"/>
      <sheetName val="Sheet2"/>
      <sheetName val="Sheet3"/>
      <sheetName val="Sheet4"/>
      <sheetName val="FitXY"/>
      <sheetName val="RadialFit"/>
    </sheetNames>
    <sheetDataSet>
      <sheetData sheetId="0"/>
      <sheetData sheetId="1"/>
      <sheetData sheetId="2"/>
      <sheetData sheetId="3">
        <row r="2">
          <cell r="F2">
            <v>108281.065230291</v>
          </cell>
        </row>
        <row r="3">
          <cell r="F3">
            <v>22775.906993373301</v>
          </cell>
        </row>
        <row r="4">
          <cell r="F4">
            <v>87368.8580215736</v>
          </cell>
        </row>
        <row r="5">
          <cell r="F5">
            <v>9355.3085373908398</v>
          </cell>
        </row>
        <row r="6">
          <cell r="F6">
            <v>170495.34188914299</v>
          </cell>
        </row>
        <row r="7">
          <cell r="F7">
            <v>2422.2647738912301</v>
          </cell>
        </row>
        <row r="8">
          <cell r="F8">
            <v>33268.720854651001</v>
          </cell>
        </row>
        <row r="9">
          <cell r="F9">
            <v>116691.02758922199</v>
          </cell>
        </row>
        <row r="10">
          <cell r="F10">
            <v>14084.3365782985</v>
          </cell>
        </row>
        <row r="11">
          <cell r="F11">
            <v>101364.59324218699</v>
          </cell>
        </row>
        <row r="12">
          <cell r="F12">
            <v>36411.754998080003</v>
          </cell>
        </row>
        <row r="13">
          <cell r="F13">
            <v>2776.9858247798902</v>
          </cell>
        </row>
        <row r="14">
          <cell r="F14">
            <v>138698.75356887199</v>
          </cell>
        </row>
        <row r="15">
          <cell r="F15">
            <v>59100.556314404297</v>
          </cell>
        </row>
        <row r="16">
          <cell r="F16">
            <v>28945.2588708283</v>
          </cell>
        </row>
        <row r="17">
          <cell r="F17">
            <v>45950.826299550303</v>
          </cell>
        </row>
        <row r="18">
          <cell r="F18">
            <v>29391.698199697301</v>
          </cell>
        </row>
        <row r="19">
          <cell r="F19">
            <v>22957.262144267799</v>
          </cell>
        </row>
        <row r="20">
          <cell r="F20">
            <v>35080.9115421815</v>
          </cell>
        </row>
        <row r="21">
          <cell r="F21">
            <v>55558.8958478981</v>
          </cell>
        </row>
        <row r="22">
          <cell r="F22">
            <v>169484.71391408</v>
          </cell>
        </row>
        <row r="23">
          <cell r="F23">
            <v>20898.1379225118</v>
          </cell>
        </row>
        <row r="24">
          <cell r="F24">
            <v>46762.7083461238</v>
          </cell>
        </row>
        <row r="25">
          <cell r="F25">
            <v>64651.609790987699</v>
          </cell>
        </row>
        <row r="26">
          <cell r="F26">
            <v>65630.4025401166</v>
          </cell>
        </row>
        <row r="27">
          <cell r="F27">
            <v>48962.3161877682</v>
          </cell>
        </row>
        <row r="28">
          <cell r="F28">
            <v>27157.396730063301</v>
          </cell>
        </row>
        <row r="29">
          <cell r="F29">
            <v>91602.269279756496</v>
          </cell>
        </row>
        <row r="30">
          <cell r="F30">
            <v>31939.9918499003</v>
          </cell>
        </row>
        <row r="31">
          <cell r="F31">
            <v>26005.512812749999</v>
          </cell>
        </row>
        <row r="32">
          <cell r="F32">
            <v>62738.138054197298</v>
          </cell>
        </row>
        <row r="33">
          <cell r="F33">
            <v>101213.03843212601</v>
          </cell>
        </row>
        <row r="34">
          <cell r="F34">
            <v>207513.56977564699</v>
          </cell>
        </row>
        <row r="35">
          <cell r="F35">
            <v>70180.987219346905</v>
          </cell>
        </row>
        <row r="36">
          <cell r="F36">
            <v>82048.176427111699</v>
          </cell>
        </row>
        <row r="37">
          <cell r="F37">
            <v>4304.1580568981899</v>
          </cell>
        </row>
        <row r="38">
          <cell r="F38">
            <v>25978.7413611833</v>
          </cell>
        </row>
        <row r="39">
          <cell r="F39">
            <v>66816.912244577601</v>
          </cell>
        </row>
        <row r="40">
          <cell r="F40">
            <v>369.76714391811498</v>
          </cell>
        </row>
        <row r="41">
          <cell r="F41">
            <v>40617.330286528799</v>
          </cell>
        </row>
        <row r="42">
          <cell r="F42">
            <v>216340.27146097299</v>
          </cell>
        </row>
        <row r="43">
          <cell r="F43">
            <v>8153.4995229542901</v>
          </cell>
        </row>
        <row r="44">
          <cell r="F44">
            <v>125212.241699295</v>
          </cell>
        </row>
        <row r="45">
          <cell r="F45">
            <v>63412.499443413697</v>
          </cell>
        </row>
        <row r="46">
          <cell r="F46">
            <v>34653.249617716101</v>
          </cell>
        </row>
        <row r="47">
          <cell r="F47">
            <v>5096.7711700744803</v>
          </cell>
        </row>
        <row r="48">
          <cell r="F48">
            <v>13065.039661917401</v>
          </cell>
        </row>
        <row r="49">
          <cell r="F49">
            <v>168207.381287414</v>
          </cell>
        </row>
        <row r="50">
          <cell r="F50">
            <v>179223.30026961301</v>
          </cell>
        </row>
        <row r="51">
          <cell r="F51">
            <v>71997.012644327595</v>
          </cell>
        </row>
        <row r="52">
          <cell r="F52">
            <v>205150.926186789</v>
          </cell>
        </row>
        <row r="53">
          <cell r="F53">
            <v>34140.062536753503</v>
          </cell>
        </row>
        <row r="54">
          <cell r="F54">
            <v>15507.908971442999</v>
          </cell>
        </row>
        <row r="55">
          <cell r="F55">
            <v>57477.839654085699</v>
          </cell>
        </row>
        <row r="56">
          <cell r="F56">
            <v>9014.3857248621898</v>
          </cell>
        </row>
        <row r="57">
          <cell r="F57">
            <v>209880.11905387699</v>
          </cell>
        </row>
        <row r="58">
          <cell r="F58">
            <v>75586.155204845199</v>
          </cell>
        </row>
        <row r="59">
          <cell r="F59">
            <v>219665.807310253</v>
          </cell>
        </row>
        <row r="60">
          <cell r="F60">
            <v>71979.4062116766</v>
          </cell>
        </row>
        <row r="61">
          <cell r="F61">
            <v>61489.845488208499</v>
          </cell>
        </row>
        <row r="62">
          <cell r="F62">
            <v>56281.721193165897</v>
          </cell>
        </row>
        <row r="63">
          <cell r="F63">
            <v>84668.305468090693</v>
          </cell>
        </row>
        <row r="64">
          <cell r="F64">
            <v>9727.58592628724</v>
          </cell>
        </row>
        <row r="65">
          <cell r="F65">
            <v>87420.113068192397</v>
          </cell>
        </row>
        <row r="66">
          <cell r="F66">
            <v>25018.8323910691</v>
          </cell>
        </row>
        <row r="67">
          <cell r="F67">
            <v>33304.093051915501</v>
          </cell>
        </row>
        <row r="68">
          <cell r="F68">
            <v>1645.04665839114</v>
          </cell>
        </row>
        <row r="69">
          <cell r="F69">
            <v>508.95924091610499</v>
          </cell>
        </row>
        <row r="70">
          <cell r="F70">
            <v>6853.76649272124</v>
          </cell>
        </row>
        <row r="71">
          <cell r="F71">
            <v>23448.5454717672</v>
          </cell>
        </row>
        <row r="72">
          <cell r="F72">
            <v>580.94820626558203</v>
          </cell>
        </row>
        <row r="73">
          <cell r="F73">
            <v>4326.0576005413895</v>
          </cell>
        </row>
        <row r="74">
          <cell r="F74">
            <v>4184.7501179412202</v>
          </cell>
        </row>
        <row r="75">
          <cell r="F75">
            <v>26422.261269786901</v>
          </cell>
        </row>
        <row r="76">
          <cell r="F76">
            <v>9614.7089230221609</v>
          </cell>
        </row>
        <row r="77">
          <cell r="F77">
            <v>6419.5716069728396</v>
          </cell>
        </row>
        <row r="78">
          <cell r="F78">
            <v>2138.4024456727202</v>
          </cell>
        </row>
        <row r="79">
          <cell r="F79">
            <v>30568.8558781436</v>
          </cell>
        </row>
        <row r="80">
          <cell r="F80">
            <v>3093.2769216924498</v>
          </cell>
        </row>
        <row r="81">
          <cell r="F81">
            <v>16157.572955108501</v>
          </cell>
        </row>
        <row r="82">
          <cell r="F82">
            <v>12261.055591086901</v>
          </cell>
        </row>
        <row r="83">
          <cell r="F83">
            <v>53514.565038128603</v>
          </cell>
        </row>
        <row r="84">
          <cell r="F84">
            <v>14935.5623683989</v>
          </cell>
        </row>
        <row r="85">
          <cell r="F85">
            <v>23276.730632119001</v>
          </cell>
        </row>
        <row r="86">
          <cell r="F86">
            <v>57127.466753241999</v>
          </cell>
        </row>
        <row r="87">
          <cell r="F87">
            <v>2096.72681208617</v>
          </cell>
        </row>
        <row r="88">
          <cell r="F88">
            <v>8366.7078952390402</v>
          </cell>
        </row>
        <row r="89">
          <cell r="F89">
            <v>1454.9008740541001</v>
          </cell>
        </row>
        <row r="90">
          <cell r="F90">
            <v>34966.768162354798</v>
          </cell>
        </row>
        <row r="91">
          <cell r="F91">
            <v>11682.8729590944</v>
          </cell>
        </row>
        <row r="92">
          <cell r="F92">
            <v>35547.3777393532</v>
          </cell>
        </row>
        <row r="93">
          <cell r="F93">
            <v>1171.76799880097</v>
          </cell>
        </row>
        <row r="94">
          <cell r="F94">
            <v>17450.346852966199</v>
          </cell>
        </row>
        <row r="95">
          <cell r="F95">
            <v>1478.97588843069</v>
          </cell>
        </row>
        <row r="96">
          <cell r="F96">
            <v>24895.409356108801</v>
          </cell>
        </row>
        <row r="97">
          <cell r="F97">
            <v>55770.3057166945</v>
          </cell>
        </row>
        <row r="98">
          <cell r="F98">
            <v>8977.64006397103</v>
          </cell>
        </row>
        <row r="99">
          <cell r="F99">
            <v>2696.4709688185699</v>
          </cell>
        </row>
        <row r="100">
          <cell r="F100">
            <v>48383.084265965299</v>
          </cell>
        </row>
        <row r="101">
          <cell r="F101">
            <v>2938.84262631913</v>
          </cell>
        </row>
        <row r="102">
          <cell r="F102">
            <v>16279.967743887501</v>
          </cell>
        </row>
        <row r="103">
          <cell r="F103">
            <v>12132.698947253501</v>
          </cell>
        </row>
        <row r="104">
          <cell r="F104">
            <v>321.736039038081</v>
          </cell>
        </row>
        <row r="105">
          <cell r="F105">
            <v>648.74221830836996</v>
          </cell>
        </row>
        <row r="106">
          <cell r="F106">
            <v>12567.6868974195</v>
          </cell>
        </row>
        <row r="107">
          <cell r="F107">
            <v>11635.3919232553</v>
          </cell>
        </row>
        <row r="108">
          <cell r="F108">
            <v>13860.7505419388</v>
          </cell>
        </row>
        <row r="109">
          <cell r="F109">
            <v>2264.9753535507898</v>
          </cell>
        </row>
        <row r="110">
          <cell r="F110">
            <v>36887.474512281296</v>
          </cell>
        </row>
        <row r="111">
          <cell r="F111">
            <v>30396.1280210605</v>
          </cell>
        </row>
        <row r="112">
          <cell r="F112">
            <v>12557.9440840808</v>
          </cell>
        </row>
        <row r="113">
          <cell r="F113">
            <v>800.92515119626205</v>
          </cell>
        </row>
        <row r="114">
          <cell r="F114">
            <v>50812.169645581998</v>
          </cell>
        </row>
        <row r="115">
          <cell r="F115">
            <v>11649.1903805235</v>
          </cell>
        </row>
        <row r="116">
          <cell r="F116">
            <v>2296.8869529101898</v>
          </cell>
        </row>
        <row r="117">
          <cell r="F117">
            <v>2888.12813667006</v>
          </cell>
        </row>
        <row r="118">
          <cell r="F118">
            <v>6033.54358500134</v>
          </cell>
        </row>
        <row r="119">
          <cell r="F119">
            <v>70.441070084092104</v>
          </cell>
        </row>
        <row r="120">
          <cell r="F120">
            <v>1791.1403057648299</v>
          </cell>
        </row>
        <row r="121">
          <cell r="F121">
            <v>16667.140141155902</v>
          </cell>
        </row>
        <row r="122">
          <cell r="F122">
            <v>1217.8748602885801</v>
          </cell>
        </row>
        <row r="123">
          <cell r="F123">
            <v>2096.60031768709</v>
          </cell>
        </row>
        <row r="124">
          <cell r="F124">
            <v>2035.4079843080899</v>
          </cell>
        </row>
        <row r="125">
          <cell r="F125">
            <v>4997.4559503361497</v>
          </cell>
        </row>
        <row r="126">
          <cell r="F126">
            <v>3221.3216015200001</v>
          </cell>
        </row>
        <row r="127">
          <cell r="F127">
            <v>4687.36216915149</v>
          </cell>
        </row>
        <row r="128">
          <cell r="F128">
            <v>6087.52923284598</v>
          </cell>
        </row>
        <row r="129">
          <cell r="F129">
            <v>13337.434813084599</v>
          </cell>
        </row>
        <row r="130">
          <cell r="F130">
            <v>4285.7222658622104</v>
          </cell>
        </row>
        <row r="131">
          <cell r="F131">
            <v>809.39918845635304</v>
          </cell>
        </row>
        <row r="132">
          <cell r="F132">
            <v>5409.7066257596498</v>
          </cell>
        </row>
        <row r="133">
          <cell r="F133">
            <v>11600.642277312099</v>
          </cell>
        </row>
        <row r="134">
          <cell r="F134">
            <v>8807.1139414294794</v>
          </cell>
        </row>
        <row r="135">
          <cell r="F135">
            <v>16866.680339609298</v>
          </cell>
        </row>
        <row r="136">
          <cell r="F136">
            <v>2288.50059406226</v>
          </cell>
        </row>
        <row r="137">
          <cell r="F137">
            <v>19111.556244720599</v>
          </cell>
        </row>
        <row r="138">
          <cell r="F138">
            <v>10114.9508967683</v>
          </cell>
        </row>
        <row r="139">
          <cell r="F139">
            <v>5352.4038091656403</v>
          </cell>
        </row>
        <row r="140">
          <cell r="F140">
            <v>2853.9150500887499</v>
          </cell>
        </row>
        <row r="141">
          <cell r="F141">
            <v>6182.1846722034998</v>
          </cell>
        </row>
        <row r="142">
          <cell r="F142">
            <v>15137.6751253396</v>
          </cell>
        </row>
        <row r="143">
          <cell r="F143">
            <v>5418.0973241812799</v>
          </cell>
        </row>
        <row r="144">
          <cell r="F144">
            <v>38619.660591060201</v>
          </cell>
        </row>
        <row r="145">
          <cell r="F145">
            <v>765.26118942010601</v>
          </cell>
        </row>
        <row r="146">
          <cell r="F146">
            <v>11774.827956937301</v>
          </cell>
        </row>
        <row r="147">
          <cell r="F147">
            <v>200.88493578868099</v>
          </cell>
        </row>
        <row r="148">
          <cell r="F148">
            <v>16165.048539912301</v>
          </cell>
        </row>
        <row r="149">
          <cell r="F149">
            <v>45.084666233849902</v>
          </cell>
        </row>
        <row r="150">
          <cell r="F150">
            <v>13287.118342190501</v>
          </cell>
        </row>
        <row r="151">
          <cell r="F151">
            <v>4866.8117370866203</v>
          </cell>
        </row>
        <row r="152">
          <cell r="F152">
            <v>2314.8493291017398</v>
          </cell>
        </row>
        <row r="153">
          <cell r="F153">
            <v>319.77644632114999</v>
          </cell>
        </row>
        <row r="154">
          <cell r="F154">
            <v>5493.8631619440603</v>
          </cell>
        </row>
        <row r="155">
          <cell r="F155">
            <v>6250.6227330335196</v>
          </cell>
        </row>
        <row r="156">
          <cell r="F156">
            <v>1527.1040786089</v>
          </cell>
        </row>
        <row r="157">
          <cell r="F157">
            <v>7086.9035053911202</v>
          </cell>
        </row>
        <row r="158">
          <cell r="F158">
            <v>6085.9741669851301</v>
          </cell>
        </row>
        <row r="159">
          <cell r="F159">
            <v>12263.8367017615</v>
          </cell>
        </row>
        <row r="160">
          <cell r="F160">
            <v>9675.5807648827194</v>
          </cell>
        </row>
        <row r="161">
          <cell r="F161">
            <v>2534.6465599609401</v>
          </cell>
        </row>
        <row r="162">
          <cell r="F162">
            <v>1317.72203902351</v>
          </cell>
        </row>
        <row r="163">
          <cell r="F163">
            <v>12582.112870593101</v>
          </cell>
        </row>
        <row r="164">
          <cell r="F164">
            <v>717.97613760217303</v>
          </cell>
        </row>
        <row r="165">
          <cell r="F165">
            <v>10991.5840791272</v>
          </cell>
        </row>
        <row r="166">
          <cell r="F166">
            <v>493.36882750624</v>
          </cell>
        </row>
        <row r="167">
          <cell r="F167">
            <v>536.53583950280802</v>
          </cell>
        </row>
        <row r="168">
          <cell r="F168">
            <v>2609.49792625909</v>
          </cell>
        </row>
        <row r="169">
          <cell r="F169">
            <v>9635.6835318821195</v>
          </cell>
        </row>
        <row r="170">
          <cell r="F170">
            <v>2429.30799058308</v>
          </cell>
        </row>
        <row r="171">
          <cell r="F171">
            <v>8330.9744397373306</v>
          </cell>
        </row>
        <row r="172">
          <cell r="F172">
            <v>15796.698875422</v>
          </cell>
        </row>
        <row r="173">
          <cell r="F173">
            <v>4151.6918277983104</v>
          </cell>
        </row>
        <row r="174">
          <cell r="F174">
            <v>2353.3100593529298</v>
          </cell>
        </row>
        <row r="175">
          <cell r="F175">
            <v>4192.3772720013803</v>
          </cell>
        </row>
        <row r="176">
          <cell r="F176">
            <v>10698.596849316</v>
          </cell>
        </row>
        <row r="177">
          <cell r="F177">
            <v>18224.606449911102</v>
          </cell>
        </row>
        <row r="178">
          <cell r="F178">
            <v>23.396041626626999</v>
          </cell>
        </row>
        <row r="179">
          <cell r="F179">
            <v>7543.3048327939596</v>
          </cell>
        </row>
        <row r="180">
          <cell r="F180">
            <v>667.81835287675904</v>
          </cell>
        </row>
        <row r="181">
          <cell r="F181">
            <v>2057.2979796958002</v>
          </cell>
        </row>
        <row r="182">
          <cell r="F182">
            <v>4450.6195208050704</v>
          </cell>
        </row>
        <row r="183">
          <cell r="F183">
            <v>1595.3907098060799</v>
          </cell>
        </row>
        <row r="184">
          <cell r="F184">
            <v>582.75440061140898</v>
          </cell>
        </row>
        <row r="185">
          <cell r="F185">
            <v>5011.5735228078402</v>
          </cell>
        </row>
        <row r="186">
          <cell r="F186">
            <v>4936.5183393143698</v>
          </cell>
        </row>
        <row r="187">
          <cell r="F187">
            <v>1596.0778067557601</v>
          </cell>
        </row>
        <row r="188">
          <cell r="F188">
            <v>11.729522114834101</v>
          </cell>
        </row>
        <row r="189">
          <cell r="F189">
            <v>2500.4954872692101</v>
          </cell>
        </row>
        <row r="190">
          <cell r="F190">
            <v>2198.7469973782399</v>
          </cell>
        </row>
        <row r="191">
          <cell r="F191">
            <v>11938.099893021799</v>
          </cell>
        </row>
        <row r="192">
          <cell r="F192">
            <v>9685.5487149925393</v>
          </cell>
        </row>
        <row r="193">
          <cell r="F193">
            <v>14218.4815867093</v>
          </cell>
        </row>
        <row r="194">
          <cell r="F194">
            <v>903.46558179870999</v>
          </cell>
        </row>
        <row r="195">
          <cell r="F195">
            <v>8042.6246090430104</v>
          </cell>
        </row>
        <row r="196">
          <cell r="F196">
            <v>13570.0104643387</v>
          </cell>
        </row>
        <row r="197">
          <cell r="F197">
            <v>1406.6753831004601</v>
          </cell>
        </row>
        <row r="198">
          <cell r="F198">
            <v>2414.62541230033</v>
          </cell>
        </row>
        <row r="199">
          <cell r="F199">
            <v>6.8050854713350004</v>
          </cell>
        </row>
        <row r="200">
          <cell r="F200">
            <v>5275.4329028390403</v>
          </cell>
        </row>
        <row r="201">
          <cell r="F201">
            <v>207.28028020308301</v>
          </cell>
        </row>
        <row r="202">
          <cell r="F202">
            <v>113.79892343709299</v>
          </cell>
        </row>
        <row r="203">
          <cell r="F203">
            <v>4623.7876255436304</v>
          </cell>
        </row>
        <row r="204">
          <cell r="F204">
            <v>4163.7595999936102</v>
          </cell>
        </row>
        <row r="205">
          <cell r="F205">
            <v>12960.8922517026</v>
          </cell>
        </row>
        <row r="206">
          <cell r="F206">
            <v>734.503243906953</v>
          </cell>
        </row>
        <row r="207">
          <cell r="F207">
            <v>2728.6413946411699</v>
          </cell>
        </row>
        <row r="208">
          <cell r="F208">
            <v>2075.8476722504101</v>
          </cell>
        </row>
        <row r="209">
          <cell r="F209">
            <v>366.358010092477</v>
          </cell>
        </row>
        <row r="210">
          <cell r="F210">
            <v>784.87021873609399</v>
          </cell>
        </row>
        <row r="211">
          <cell r="F211">
            <v>1726.2620843821901</v>
          </cell>
        </row>
        <row r="212">
          <cell r="F212">
            <v>2819.9101945480602</v>
          </cell>
        </row>
        <row r="213">
          <cell r="F213">
            <v>3280.23298765032</v>
          </cell>
        </row>
        <row r="214">
          <cell r="F214">
            <v>1550.09251119179</v>
          </cell>
        </row>
        <row r="215">
          <cell r="F215">
            <v>144.6437238378</v>
          </cell>
        </row>
        <row r="216">
          <cell r="F216">
            <v>1355.2080834603701</v>
          </cell>
        </row>
        <row r="217">
          <cell r="F217">
            <v>3784.8773812941799</v>
          </cell>
        </row>
        <row r="218">
          <cell r="F218">
            <v>2350.3545201705501</v>
          </cell>
        </row>
        <row r="219">
          <cell r="F219">
            <v>9052.6797329893307</v>
          </cell>
        </row>
        <row r="220">
          <cell r="F220">
            <v>5777.6401004620702</v>
          </cell>
        </row>
        <row r="221">
          <cell r="F221">
            <v>3058.0438596505001</v>
          </cell>
        </row>
        <row r="222">
          <cell r="F222">
            <v>2471.80785681003</v>
          </cell>
        </row>
        <row r="223">
          <cell r="F223">
            <v>4857.1696137132603</v>
          </cell>
        </row>
        <row r="224">
          <cell r="F224">
            <v>288.38790928945002</v>
          </cell>
        </row>
        <row r="225">
          <cell r="F225">
            <v>3674.58094680877</v>
          </cell>
        </row>
        <row r="226">
          <cell r="F226">
            <v>9890.4231610706502</v>
          </cell>
        </row>
        <row r="227">
          <cell r="F227">
            <v>2166.4640831612201</v>
          </cell>
        </row>
        <row r="228">
          <cell r="F228">
            <v>8117.2877691616204</v>
          </cell>
        </row>
        <row r="229">
          <cell r="F229">
            <v>5794.0505279073404</v>
          </cell>
        </row>
        <row r="230">
          <cell r="F230">
            <v>4738.7548021934099</v>
          </cell>
        </row>
        <row r="231">
          <cell r="F231">
            <v>2782.9127569617199</v>
          </cell>
        </row>
        <row r="232">
          <cell r="F232">
            <v>812.99890907304405</v>
          </cell>
        </row>
        <row r="233">
          <cell r="F233">
            <v>716.41713059962501</v>
          </cell>
        </row>
        <row r="234">
          <cell r="F234">
            <v>2786.36475888824</v>
          </cell>
        </row>
        <row r="235">
          <cell r="F235">
            <v>1424.13525490755</v>
          </cell>
        </row>
        <row r="236">
          <cell r="F236">
            <v>6812.3148230634397</v>
          </cell>
        </row>
        <row r="237">
          <cell r="F237">
            <v>1345.79158254505</v>
          </cell>
        </row>
        <row r="238">
          <cell r="F238">
            <v>2669.3148416866002</v>
          </cell>
        </row>
        <row r="239">
          <cell r="F239">
            <v>13.9634258753717</v>
          </cell>
        </row>
        <row r="240">
          <cell r="F240">
            <v>2170.4654900229698</v>
          </cell>
        </row>
        <row r="241">
          <cell r="F241">
            <v>1128.33461587848</v>
          </cell>
        </row>
        <row r="242">
          <cell r="F242">
            <v>321.03123461897701</v>
          </cell>
        </row>
        <row r="243">
          <cell r="F243">
            <v>4256.6651050723103</v>
          </cell>
        </row>
        <row r="244">
          <cell r="F244">
            <v>5270.0121135599702</v>
          </cell>
        </row>
        <row r="245">
          <cell r="F245">
            <v>451.92171749149901</v>
          </cell>
        </row>
        <row r="246">
          <cell r="F246">
            <v>2895.83325703742</v>
          </cell>
        </row>
        <row r="247">
          <cell r="F247">
            <v>1950.1742909146001</v>
          </cell>
        </row>
        <row r="248">
          <cell r="F248">
            <v>1325.4275273687299</v>
          </cell>
        </row>
        <row r="249">
          <cell r="F249">
            <v>3223.9765952845501</v>
          </cell>
        </row>
        <row r="250">
          <cell r="F250">
            <v>1789.21648719466</v>
          </cell>
        </row>
        <row r="251">
          <cell r="F251">
            <v>1140.4592260652601</v>
          </cell>
        </row>
        <row r="252">
          <cell r="F252">
            <v>623.74125372018796</v>
          </cell>
        </row>
        <row r="253">
          <cell r="F253">
            <v>5173.1414479855603</v>
          </cell>
        </row>
        <row r="254">
          <cell r="F254">
            <v>10.5422144663337</v>
          </cell>
        </row>
        <row r="255">
          <cell r="F255">
            <v>151.09372705531399</v>
          </cell>
        </row>
        <row r="256">
          <cell r="F256">
            <v>5767.4403927986996</v>
          </cell>
        </row>
        <row r="257">
          <cell r="F257">
            <v>1098.63418201487</v>
          </cell>
        </row>
        <row r="258">
          <cell r="F258">
            <v>2592.3884867957299</v>
          </cell>
        </row>
        <row r="259">
          <cell r="F259">
            <v>1136.9635339086799</v>
          </cell>
        </row>
        <row r="260">
          <cell r="F260">
            <v>5597.1672075299402</v>
          </cell>
        </row>
        <row r="261">
          <cell r="F261">
            <v>714.80147118224897</v>
          </cell>
        </row>
        <row r="262">
          <cell r="F262">
            <v>2193.4136920061201</v>
          </cell>
        </row>
        <row r="263">
          <cell r="F263">
            <v>8.8513650503964492</v>
          </cell>
        </row>
        <row r="264">
          <cell r="F264">
            <v>1312.68877635423</v>
          </cell>
        </row>
        <row r="265">
          <cell r="F265">
            <v>221.347578065985</v>
          </cell>
        </row>
        <row r="266">
          <cell r="F266">
            <v>271.10617729600102</v>
          </cell>
        </row>
        <row r="267">
          <cell r="F267">
            <v>461.46742539425702</v>
          </cell>
        </row>
        <row r="268">
          <cell r="F268">
            <v>3572.15154000352</v>
          </cell>
        </row>
        <row r="269">
          <cell r="F269">
            <v>93.3207129200119</v>
          </cell>
        </row>
        <row r="270">
          <cell r="F270">
            <v>6.2579608817928296</v>
          </cell>
        </row>
        <row r="271">
          <cell r="F271">
            <v>1572.77225283183</v>
          </cell>
        </row>
        <row r="272">
          <cell r="F272">
            <v>441.52165533026698</v>
          </cell>
        </row>
        <row r="273">
          <cell r="F273">
            <v>2173.2535354296201</v>
          </cell>
        </row>
        <row r="274">
          <cell r="F274">
            <v>20.054086518553699</v>
          </cell>
        </row>
        <row r="275">
          <cell r="F275">
            <v>2658.2388800778599</v>
          </cell>
        </row>
        <row r="276">
          <cell r="F276">
            <v>3257.2323249034298</v>
          </cell>
        </row>
        <row r="277">
          <cell r="F277">
            <v>4884.6313833562099</v>
          </cell>
        </row>
        <row r="278">
          <cell r="F278">
            <v>2064.6893015129299</v>
          </cell>
        </row>
        <row r="279">
          <cell r="F279">
            <v>1940.35176377264</v>
          </cell>
        </row>
        <row r="280">
          <cell r="F280">
            <v>174.71804136621199</v>
          </cell>
        </row>
        <row r="281">
          <cell r="F281">
            <v>2156.7462163119098</v>
          </cell>
        </row>
        <row r="282">
          <cell r="F282">
            <v>309.14454180159902</v>
          </cell>
        </row>
        <row r="283">
          <cell r="F283">
            <v>970.25523024932704</v>
          </cell>
        </row>
        <row r="284">
          <cell r="F284">
            <v>75.249141597426004</v>
          </cell>
        </row>
        <row r="285">
          <cell r="F285">
            <v>3663.29211101086</v>
          </cell>
        </row>
        <row r="286">
          <cell r="F286">
            <v>2459.2349216471398</v>
          </cell>
        </row>
        <row r="287">
          <cell r="F287">
            <v>1250.0475458199101</v>
          </cell>
        </row>
        <row r="288">
          <cell r="F288">
            <v>2596.90207465608</v>
          </cell>
        </row>
        <row r="289">
          <cell r="F289">
            <v>252.18098312794501</v>
          </cell>
        </row>
        <row r="290">
          <cell r="F290">
            <v>913.08168093586801</v>
          </cell>
        </row>
        <row r="291">
          <cell r="F291">
            <v>1197.109971248</v>
          </cell>
        </row>
        <row r="292">
          <cell r="F292">
            <v>746.46377248681301</v>
          </cell>
        </row>
        <row r="293">
          <cell r="F293">
            <v>1528.7305678262101</v>
          </cell>
        </row>
        <row r="294">
          <cell r="F294">
            <v>234.40021284432299</v>
          </cell>
        </row>
        <row r="295">
          <cell r="F295">
            <v>882.66478901511903</v>
          </cell>
        </row>
        <row r="296">
          <cell r="F296">
            <v>1453.4185959448801</v>
          </cell>
        </row>
        <row r="297">
          <cell r="F297">
            <v>2965.39572651247</v>
          </cell>
        </row>
        <row r="298">
          <cell r="F298">
            <v>388.73286807596298</v>
          </cell>
        </row>
        <row r="299">
          <cell r="F299">
            <v>134.054917988879</v>
          </cell>
        </row>
        <row r="300">
          <cell r="F300">
            <v>539.25564265018102</v>
          </cell>
        </row>
        <row r="301">
          <cell r="F301">
            <v>2154.9005950706</v>
          </cell>
        </row>
        <row r="302">
          <cell r="F302">
            <v>652.143767183161</v>
          </cell>
        </row>
        <row r="303">
          <cell r="F303">
            <v>1818.47396875251</v>
          </cell>
        </row>
        <row r="304">
          <cell r="F304">
            <v>323.77550443895001</v>
          </cell>
        </row>
        <row r="305">
          <cell r="F305">
            <v>285.09242218695499</v>
          </cell>
        </row>
        <row r="306">
          <cell r="F306">
            <v>433.63516480188798</v>
          </cell>
        </row>
        <row r="307">
          <cell r="F307">
            <v>3683.7344888008201</v>
          </cell>
        </row>
        <row r="308">
          <cell r="F308">
            <v>63.212468953221602</v>
          </cell>
        </row>
        <row r="309">
          <cell r="F309">
            <v>262.15899482868099</v>
          </cell>
        </row>
        <row r="310">
          <cell r="F310">
            <v>54.565371675240698</v>
          </cell>
        </row>
        <row r="311">
          <cell r="F311">
            <v>555.76996347693898</v>
          </cell>
        </row>
        <row r="312">
          <cell r="F312">
            <v>322.80362306184998</v>
          </cell>
        </row>
        <row r="313">
          <cell r="F313">
            <v>345.65569422086702</v>
          </cell>
        </row>
        <row r="314">
          <cell r="F314">
            <v>1243.06587207435</v>
          </cell>
        </row>
        <row r="315">
          <cell r="F315">
            <v>1167.5291325036601</v>
          </cell>
        </row>
        <row r="316">
          <cell r="F316">
            <v>1810.42923083401</v>
          </cell>
        </row>
        <row r="317">
          <cell r="F317">
            <v>947.69681489157699</v>
          </cell>
        </row>
        <row r="318">
          <cell r="F318">
            <v>306.23565049991799</v>
          </cell>
        </row>
        <row r="319">
          <cell r="F319">
            <v>37.201034691394099</v>
          </cell>
        </row>
        <row r="320">
          <cell r="F320">
            <v>323.67279767284299</v>
          </cell>
        </row>
        <row r="321">
          <cell r="F321">
            <v>483.27584104422402</v>
          </cell>
        </row>
        <row r="322">
          <cell r="F322">
            <v>155.479338502785</v>
          </cell>
        </row>
        <row r="323">
          <cell r="F323">
            <v>21.200142345780101</v>
          </cell>
        </row>
        <row r="324">
          <cell r="F324">
            <v>510.45413686606099</v>
          </cell>
        </row>
        <row r="325">
          <cell r="F325">
            <v>209.35357818423199</v>
          </cell>
        </row>
        <row r="326">
          <cell r="F326">
            <v>177.17001998233499</v>
          </cell>
        </row>
        <row r="327">
          <cell r="F327">
            <v>328.239898837986</v>
          </cell>
        </row>
        <row r="328">
          <cell r="F328">
            <v>713.38809652971599</v>
          </cell>
        </row>
        <row r="329">
          <cell r="F329">
            <v>837.74562314683203</v>
          </cell>
        </row>
        <row r="330">
          <cell r="F330">
            <v>2549.2827539577402</v>
          </cell>
        </row>
        <row r="331">
          <cell r="F331">
            <v>1434.9751246992901</v>
          </cell>
        </row>
        <row r="332">
          <cell r="F332">
            <v>736.53860396419395</v>
          </cell>
        </row>
        <row r="333">
          <cell r="F333">
            <v>575.21651236529306</v>
          </cell>
        </row>
        <row r="334">
          <cell r="F334">
            <v>374.909360528425</v>
          </cell>
        </row>
        <row r="335">
          <cell r="F335">
            <v>379.48414019440901</v>
          </cell>
        </row>
        <row r="336">
          <cell r="F336">
            <v>164.00881922608701</v>
          </cell>
        </row>
        <row r="337">
          <cell r="F337">
            <v>134.25382819809201</v>
          </cell>
        </row>
        <row r="338">
          <cell r="F338">
            <v>117.536773853203</v>
          </cell>
        </row>
        <row r="339">
          <cell r="F339">
            <v>346.87657779440298</v>
          </cell>
        </row>
        <row r="340">
          <cell r="F340">
            <v>207.03363818666401</v>
          </cell>
        </row>
        <row r="341">
          <cell r="F341">
            <v>458.53993893327203</v>
          </cell>
        </row>
        <row r="342">
          <cell r="F342">
            <v>16.705792445372001</v>
          </cell>
        </row>
        <row r="343">
          <cell r="F343">
            <v>385.29422354167099</v>
          </cell>
        </row>
        <row r="344">
          <cell r="F344">
            <v>995.89538060504901</v>
          </cell>
        </row>
        <row r="345">
          <cell r="F345">
            <v>670.596706640815</v>
          </cell>
        </row>
        <row r="346">
          <cell r="F346">
            <v>192.60538096489</v>
          </cell>
        </row>
        <row r="347">
          <cell r="F347">
            <v>404.36382832224899</v>
          </cell>
        </row>
        <row r="348">
          <cell r="F348">
            <v>164.74013640599699</v>
          </cell>
        </row>
        <row r="349">
          <cell r="F349">
            <v>644.50990978869595</v>
          </cell>
        </row>
        <row r="350">
          <cell r="F350">
            <v>283.14626210456299</v>
          </cell>
        </row>
        <row r="351">
          <cell r="F351">
            <v>401.42052818491601</v>
          </cell>
        </row>
        <row r="352">
          <cell r="F352">
            <v>427.43055385768099</v>
          </cell>
        </row>
        <row r="353">
          <cell r="F353">
            <v>212.62517340068499</v>
          </cell>
        </row>
        <row r="354">
          <cell r="F354">
            <v>858.75963425713303</v>
          </cell>
        </row>
        <row r="355">
          <cell r="F355">
            <v>375.96983476592499</v>
          </cell>
        </row>
        <row r="356">
          <cell r="F356">
            <v>121.267236322678</v>
          </cell>
        </row>
        <row r="357">
          <cell r="F357">
            <v>60.749390781286699</v>
          </cell>
        </row>
        <row r="358">
          <cell r="F358">
            <v>171.898937647304</v>
          </cell>
        </row>
        <row r="359">
          <cell r="F359">
            <v>802.83340575455202</v>
          </cell>
        </row>
        <row r="360">
          <cell r="F360">
            <v>1357.1067646712199</v>
          </cell>
        </row>
        <row r="361">
          <cell r="F361">
            <v>49.5677583984465</v>
          </cell>
        </row>
        <row r="362">
          <cell r="F362">
            <v>41.935082923183799</v>
          </cell>
        </row>
        <row r="363">
          <cell r="F363">
            <v>786.07303520275605</v>
          </cell>
        </row>
        <row r="364">
          <cell r="F364">
            <v>159.34001752806401</v>
          </cell>
        </row>
        <row r="365">
          <cell r="F365">
            <v>311.51324266494902</v>
          </cell>
        </row>
        <row r="366">
          <cell r="F366">
            <v>856.45216863755502</v>
          </cell>
        </row>
        <row r="367">
          <cell r="F367">
            <v>76.904750471381405</v>
          </cell>
        </row>
        <row r="368">
          <cell r="F368">
            <v>4.51333729032409</v>
          </cell>
        </row>
        <row r="369">
          <cell r="F369">
            <v>552.11896787063404</v>
          </cell>
        </row>
        <row r="370">
          <cell r="F370">
            <v>74.366582704674002</v>
          </cell>
        </row>
        <row r="371">
          <cell r="F371">
            <v>408.00795645837798</v>
          </cell>
        </row>
        <row r="372">
          <cell r="F372">
            <v>284.99720602654497</v>
          </cell>
        </row>
        <row r="373">
          <cell r="F373">
            <v>2349.7583446915</v>
          </cell>
        </row>
        <row r="374">
          <cell r="F374">
            <v>194.17843723978501</v>
          </cell>
        </row>
        <row r="375">
          <cell r="F375">
            <v>319.55205195131401</v>
          </cell>
        </row>
        <row r="376">
          <cell r="F376">
            <v>734.32002078050095</v>
          </cell>
        </row>
        <row r="377">
          <cell r="F377">
            <v>464.26920151740399</v>
          </cell>
        </row>
        <row r="378">
          <cell r="F378">
            <v>152.16516107587501</v>
          </cell>
        </row>
        <row r="379">
          <cell r="F379">
            <v>344.140853847095</v>
          </cell>
        </row>
        <row r="380">
          <cell r="F380">
            <v>399.69519179822203</v>
          </cell>
        </row>
        <row r="381">
          <cell r="F381">
            <v>1946.8481026469599</v>
          </cell>
        </row>
        <row r="382">
          <cell r="F382">
            <v>464.44810658291499</v>
          </cell>
        </row>
        <row r="383">
          <cell r="F383">
            <v>1157.2433783055801</v>
          </cell>
        </row>
        <row r="384">
          <cell r="F384">
            <v>428.061665254979</v>
          </cell>
        </row>
        <row r="385">
          <cell r="F385">
            <v>699.37914168222198</v>
          </cell>
        </row>
        <row r="386">
          <cell r="F386">
            <v>837.199808738716</v>
          </cell>
        </row>
        <row r="387">
          <cell r="F387">
            <v>386.18092079075598</v>
          </cell>
        </row>
        <row r="388">
          <cell r="F388">
            <v>231.787300321706</v>
          </cell>
        </row>
        <row r="389">
          <cell r="F389">
            <v>221.91800928429899</v>
          </cell>
        </row>
        <row r="390">
          <cell r="F390">
            <v>1699.6534322636501</v>
          </cell>
        </row>
        <row r="391">
          <cell r="F391">
            <v>236.243145737828</v>
          </cell>
        </row>
        <row r="392">
          <cell r="F392">
            <v>27.485857566004402</v>
          </cell>
        </row>
        <row r="393">
          <cell r="F393">
            <v>737.43914178976604</v>
          </cell>
        </row>
        <row r="394">
          <cell r="F394">
            <v>260.472659371161</v>
          </cell>
        </row>
        <row r="395">
          <cell r="F395">
            <v>183.85983482308799</v>
          </cell>
        </row>
        <row r="396">
          <cell r="F396">
            <v>206.89239650779001</v>
          </cell>
        </row>
        <row r="397">
          <cell r="F397">
            <v>218.09707242902999</v>
          </cell>
        </row>
        <row r="398">
          <cell r="F398">
            <v>250.75342962206</v>
          </cell>
        </row>
        <row r="399">
          <cell r="F399">
            <v>393.33388255177903</v>
          </cell>
        </row>
        <row r="400">
          <cell r="F400">
            <v>160.55129330913601</v>
          </cell>
        </row>
        <row r="401">
          <cell r="F401">
            <v>180.182736961138</v>
          </cell>
        </row>
        <row r="402">
          <cell r="F402">
            <v>298.12685392597399</v>
          </cell>
        </row>
        <row r="403">
          <cell r="F403">
            <v>407.68280636671398</v>
          </cell>
        </row>
        <row r="404">
          <cell r="F404">
            <v>138.97080792033199</v>
          </cell>
        </row>
        <row r="405">
          <cell r="F405">
            <v>251.60691700326299</v>
          </cell>
        </row>
        <row r="406">
          <cell r="F406">
            <v>501.86131298063799</v>
          </cell>
        </row>
        <row r="407">
          <cell r="F407">
            <v>66.9829201711336</v>
          </cell>
        </row>
        <row r="408">
          <cell r="F408">
            <v>30.34410990029</v>
          </cell>
        </row>
        <row r="409">
          <cell r="F409">
            <v>128.56898168689801</v>
          </cell>
        </row>
        <row r="410">
          <cell r="F410">
            <v>28.647206841931499</v>
          </cell>
        </row>
        <row r="411">
          <cell r="F411">
            <v>227.316125152024</v>
          </cell>
        </row>
        <row r="412">
          <cell r="F412">
            <v>87.677500984566393</v>
          </cell>
        </row>
        <row r="413">
          <cell r="F413">
            <v>0.32421091478471697</v>
          </cell>
        </row>
        <row r="414">
          <cell r="F414">
            <v>65.887547765806701</v>
          </cell>
        </row>
        <row r="415">
          <cell r="F415">
            <v>225.79365968515799</v>
          </cell>
        </row>
        <row r="416">
          <cell r="F416">
            <v>415.28066264291903</v>
          </cell>
        </row>
        <row r="417">
          <cell r="F417">
            <v>127.567607286007</v>
          </cell>
        </row>
        <row r="418">
          <cell r="F418">
            <v>288.71597124912199</v>
          </cell>
        </row>
        <row r="419">
          <cell r="F419">
            <v>473.86498909491303</v>
          </cell>
        </row>
        <row r="420">
          <cell r="F420">
            <v>154.283017850655</v>
          </cell>
        </row>
        <row r="421">
          <cell r="F421">
            <v>76.122032586702005</v>
          </cell>
        </row>
        <row r="422">
          <cell r="F422">
            <v>291.57971629055999</v>
          </cell>
        </row>
        <row r="423">
          <cell r="F423">
            <v>5.28981437426933</v>
          </cell>
        </row>
        <row r="424">
          <cell r="F424">
            <v>7.3594018096739102</v>
          </cell>
        </row>
        <row r="425">
          <cell r="F425">
            <v>114.683777557887</v>
          </cell>
        </row>
        <row r="426">
          <cell r="F426">
            <v>88.987768437888505</v>
          </cell>
        </row>
        <row r="427">
          <cell r="F427">
            <v>144.73081321381301</v>
          </cell>
        </row>
        <row r="428">
          <cell r="F428">
            <v>211.693730013216</v>
          </cell>
        </row>
        <row r="429">
          <cell r="F429">
            <v>109.315588167035</v>
          </cell>
        </row>
        <row r="430">
          <cell r="F430">
            <v>298.06564384624397</v>
          </cell>
        </row>
        <row r="431">
          <cell r="F431">
            <v>6.2594780321215904</v>
          </cell>
        </row>
        <row r="432">
          <cell r="F432">
            <v>74.498811888636396</v>
          </cell>
        </row>
        <row r="433">
          <cell r="F433">
            <v>87.449984676375195</v>
          </cell>
        </row>
        <row r="434">
          <cell r="F434">
            <v>112.29465911603501</v>
          </cell>
        </row>
        <row r="435">
          <cell r="F435">
            <v>92.894038616359794</v>
          </cell>
        </row>
        <row r="436">
          <cell r="F436">
            <v>92.132027278713196</v>
          </cell>
        </row>
        <row r="437">
          <cell r="F437">
            <v>110.759464152706</v>
          </cell>
        </row>
        <row r="438">
          <cell r="F438">
            <v>416.67475691042603</v>
          </cell>
        </row>
        <row r="439">
          <cell r="F439">
            <v>300.54227038168102</v>
          </cell>
        </row>
        <row r="440">
          <cell r="F440">
            <v>98.742991519504102</v>
          </cell>
        </row>
        <row r="441">
          <cell r="F441">
            <v>16.767301625252401</v>
          </cell>
        </row>
        <row r="442">
          <cell r="F442">
            <v>228.14526285822399</v>
          </cell>
        </row>
        <row r="443">
          <cell r="F443">
            <v>49.201363379084803</v>
          </cell>
        </row>
        <row r="444">
          <cell r="F444">
            <v>50.298028648415603</v>
          </cell>
        </row>
        <row r="445">
          <cell r="F445">
            <v>149.13324441319099</v>
          </cell>
        </row>
        <row r="446">
          <cell r="F446">
            <v>155.63878322967</v>
          </cell>
        </row>
        <row r="447">
          <cell r="F447">
            <v>37.141779622637301</v>
          </cell>
        </row>
        <row r="448">
          <cell r="F448">
            <v>22.465242132939299</v>
          </cell>
        </row>
        <row r="449">
          <cell r="F449">
            <v>42.3066953282189</v>
          </cell>
        </row>
        <row r="450">
          <cell r="F450">
            <v>51.143255678181198</v>
          </cell>
        </row>
        <row r="451">
          <cell r="F451">
            <v>554.89690314351299</v>
          </cell>
        </row>
        <row r="452">
          <cell r="F452">
            <v>168.008627825807</v>
          </cell>
        </row>
        <row r="453">
          <cell r="F453">
            <v>48.121818642875098</v>
          </cell>
        </row>
        <row r="454">
          <cell r="F454">
            <v>860.61644829324496</v>
          </cell>
        </row>
        <row r="455">
          <cell r="F455">
            <v>247.65381486923599</v>
          </cell>
        </row>
        <row r="456">
          <cell r="F456">
            <v>71.660045184901094</v>
          </cell>
        </row>
        <row r="457">
          <cell r="F457">
            <v>90.133646371447696</v>
          </cell>
        </row>
        <row r="458">
          <cell r="F458">
            <v>1.6571660652879401</v>
          </cell>
        </row>
        <row r="459">
          <cell r="F459">
            <v>328.66454368428703</v>
          </cell>
        </row>
        <row r="460">
          <cell r="F460">
            <v>23.327076510431599</v>
          </cell>
        </row>
        <row r="461">
          <cell r="F461">
            <v>349.58314567565299</v>
          </cell>
        </row>
        <row r="462">
          <cell r="F462">
            <v>18.6929834718295</v>
          </cell>
        </row>
        <row r="463">
          <cell r="F463">
            <v>134.974442377038</v>
          </cell>
        </row>
        <row r="464">
          <cell r="F464">
            <v>57.525895794145498</v>
          </cell>
        </row>
        <row r="465">
          <cell r="F465">
            <v>62.394198451307098</v>
          </cell>
        </row>
        <row r="466">
          <cell r="F466">
            <v>32.387184813786099</v>
          </cell>
        </row>
        <row r="467">
          <cell r="F467">
            <v>1.75475279008138</v>
          </cell>
        </row>
        <row r="468">
          <cell r="F468">
            <v>61.692594916651302</v>
          </cell>
        </row>
        <row r="469">
          <cell r="F469">
            <v>164.722480613095</v>
          </cell>
        </row>
        <row r="470">
          <cell r="F470">
            <v>36.287689923996901</v>
          </cell>
        </row>
        <row r="471">
          <cell r="F471">
            <v>80.3720631483543</v>
          </cell>
        </row>
        <row r="472">
          <cell r="F472">
            <v>24.807594069494598</v>
          </cell>
        </row>
        <row r="473">
          <cell r="F473">
            <v>68.650776839099905</v>
          </cell>
        </row>
        <row r="474">
          <cell r="F474">
            <v>146.634008865737</v>
          </cell>
        </row>
        <row r="475">
          <cell r="F475">
            <v>172.44622852108401</v>
          </cell>
        </row>
        <row r="476">
          <cell r="F476">
            <v>13.540970781866699</v>
          </cell>
        </row>
        <row r="477">
          <cell r="F477">
            <v>173.936955959789</v>
          </cell>
        </row>
        <row r="478">
          <cell r="F478">
            <v>20.3981704070194</v>
          </cell>
        </row>
        <row r="479">
          <cell r="F479">
            <v>99.4611958981436</v>
          </cell>
        </row>
        <row r="480">
          <cell r="F480">
            <v>54.512786855447402</v>
          </cell>
        </row>
        <row r="481">
          <cell r="F481">
            <v>22.441177515570299</v>
          </cell>
        </row>
        <row r="482">
          <cell r="F482">
            <v>26.925749740817</v>
          </cell>
        </row>
        <row r="483">
          <cell r="F483">
            <v>57.0811530540606</v>
          </cell>
        </row>
        <row r="484">
          <cell r="F484">
            <v>6.7372429060033303</v>
          </cell>
        </row>
        <row r="485">
          <cell r="F485">
            <v>34.2394779421736</v>
          </cell>
        </row>
        <row r="486">
          <cell r="F486">
            <v>4.0444877267599999</v>
          </cell>
        </row>
        <row r="487">
          <cell r="F487">
            <v>172.210427317653</v>
          </cell>
        </row>
        <row r="488">
          <cell r="F488">
            <v>5.9760158688352503</v>
          </cell>
        </row>
        <row r="489">
          <cell r="F489">
            <v>19.820364206158001</v>
          </cell>
        </row>
        <row r="490">
          <cell r="F490">
            <v>63.730876647596602</v>
          </cell>
        </row>
        <row r="491">
          <cell r="F491">
            <v>76.349415586971105</v>
          </cell>
        </row>
        <row r="492">
          <cell r="F492">
            <v>67.544625444137694</v>
          </cell>
        </row>
        <row r="493">
          <cell r="F493">
            <v>0.76775972554995198</v>
          </cell>
        </row>
        <row r="494">
          <cell r="F494">
            <v>48.022203039940202</v>
          </cell>
        </row>
        <row r="495">
          <cell r="F495">
            <v>3.01799635862676</v>
          </cell>
        </row>
        <row r="496">
          <cell r="F496">
            <v>47.365334158998898</v>
          </cell>
        </row>
        <row r="497">
          <cell r="F497">
            <v>24.0991499350582</v>
          </cell>
        </row>
        <row r="498">
          <cell r="F498">
            <v>24.905695376415</v>
          </cell>
        </row>
        <row r="499">
          <cell r="F499">
            <v>8.4687763451504008</v>
          </cell>
        </row>
        <row r="500">
          <cell r="F500">
            <v>6.7472027709768598</v>
          </cell>
        </row>
        <row r="501">
          <cell r="F501">
            <v>95.895407868315999</v>
          </cell>
        </row>
        <row r="502">
          <cell r="F502">
            <v>26.139805569474099</v>
          </cell>
        </row>
        <row r="503">
          <cell r="F503">
            <v>4.7886363308759998</v>
          </cell>
        </row>
        <row r="504">
          <cell r="F504">
            <v>32.297636641562903</v>
          </cell>
        </row>
        <row r="505">
          <cell r="F505">
            <v>58.5824513816032</v>
          </cell>
        </row>
        <row r="506">
          <cell r="F506">
            <v>5.1304233395586296</v>
          </cell>
        </row>
        <row r="507">
          <cell r="F507">
            <v>122.588267488423</v>
          </cell>
        </row>
        <row r="508">
          <cell r="F508">
            <v>81.710638668074594</v>
          </cell>
        </row>
        <row r="509">
          <cell r="F509">
            <v>1.84533693333176</v>
          </cell>
        </row>
        <row r="510">
          <cell r="F510">
            <v>29.884405729819999</v>
          </cell>
        </row>
        <row r="511">
          <cell r="F511">
            <v>26.346057159200299</v>
          </cell>
        </row>
        <row r="512">
          <cell r="F512">
            <v>2.0530639346113801</v>
          </cell>
        </row>
        <row r="513">
          <cell r="F513">
            <v>6.7677201665947095E-2</v>
          </cell>
        </row>
        <row r="514">
          <cell r="F514">
            <v>33.6476434422149</v>
          </cell>
        </row>
        <row r="515">
          <cell r="F515">
            <v>136.00363671237</v>
          </cell>
        </row>
        <row r="516">
          <cell r="F516">
            <v>11.9520707211379</v>
          </cell>
        </row>
        <row r="517">
          <cell r="F517">
            <v>38.035443159781899</v>
          </cell>
        </row>
        <row r="518">
          <cell r="F518">
            <v>8.1568435461387896</v>
          </cell>
        </row>
        <row r="519">
          <cell r="F519">
            <v>19.7759450074957</v>
          </cell>
        </row>
        <row r="520">
          <cell r="F520">
            <v>11.009287883985801</v>
          </cell>
        </row>
        <row r="521">
          <cell r="F521">
            <v>44.1557251219471</v>
          </cell>
        </row>
        <row r="522">
          <cell r="F522">
            <v>28.047927505648399</v>
          </cell>
        </row>
        <row r="523">
          <cell r="F523">
            <v>16.944117888660099</v>
          </cell>
        </row>
        <row r="524">
          <cell r="F524">
            <v>54.860153773042903</v>
          </cell>
        </row>
        <row r="525">
          <cell r="F525">
            <v>19.891731138072</v>
          </cell>
        </row>
        <row r="526">
          <cell r="F526">
            <v>16.375849708689699</v>
          </cell>
        </row>
        <row r="527">
          <cell r="F527">
            <v>19.296443033868801</v>
          </cell>
        </row>
        <row r="528">
          <cell r="F528">
            <v>146.89097642633001</v>
          </cell>
        </row>
        <row r="529">
          <cell r="F529">
            <v>48.196997929377098</v>
          </cell>
        </row>
        <row r="530">
          <cell r="F530">
            <v>32.039954027220503</v>
          </cell>
        </row>
        <row r="531">
          <cell r="F531">
            <v>54.796895054623</v>
          </cell>
        </row>
        <row r="532">
          <cell r="F532">
            <v>3.7985008124423301</v>
          </cell>
        </row>
        <row r="533">
          <cell r="F533">
            <v>2.2366823687487698</v>
          </cell>
        </row>
        <row r="534">
          <cell r="F534">
            <v>78.598511522448803</v>
          </cell>
        </row>
        <row r="535">
          <cell r="F535">
            <v>31.247895119630599</v>
          </cell>
        </row>
        <row r="536">
          <cell r="F536">
            <v>38.054611369160497</v>
          </cell>
        </row>
        <row r="537">
          <cell r="F537">
            <v>6.4617485110270403</v>
          </cell>
        </row>
        <row r="538">
          <cell r="F538">
            <v>38.000995335147401</v>
          </cell>
        </row>
        <row r="539">
          <cell r="F539">
            <v>3.9497319264753301</v>
          </cell>
        </row>
        <row r="540">
          <cell r="F540">
            <v>18.2978177752228</v>
          </cell>
        </row>
        <row r="541">
          <cell r="F541">
            <v>7.2123161598297898</v>
          </cell>
        </row>
        <row r="542">
          <cell r="F542">
            <v>10.4088009188226</v>
          </cell>
        </row>
        <row r="543">
          <cell r="F543">
            <v>239.62178930132899</v>
          </cell>
        </row>
        <row r="544">
          <cell r="F544">
            <v>6.9358475463585902</v>
          </cell>
        </row>
        <row r="545">
          <cell r="F545">
            <v>56.664009417610103</v>
          </cell>
        </row>
        <row r="546">
          <cell r="F546">
            <v>164.177587978107</v>
          </cell>
        </row>
        <row r="547">
          <cell r="F547">
            <v>29.946530256860601</v>
          </cell>
        </row>
        <row r="548">
          <cell r="F548">
            <v>43.878726224719202</v>
          </cell>
        </row>
        <row r="549">
          <cell r="F549">
            <v>2.3139309947229898</v>
          </cell>
        </row>
        <row r="550">
          <cell r="F550">
            <v>105.10406416573601</v>
          </cell>
        </row>
        <row r="551">
          <cell r="F551">
            <v>70.804157666481402</v>
          </cell>
        </row>
        <row r="552">
          <cell r="F552">
            <v>22.036903032005</v>
          </cell>
        </row>
        <row r="553">
          <cell r="F553">
            <v>30.329011284129301</v>
          </cell>
        </row>
        <row r="554">
          <cell r="F554">
            <v>7.6597121089831504</v>
          </cell>
        </row>
        <row r="555">
          <cell r="F555">
            <v>36.585266819317702</v>
          </cell>
        </row>
        <row r="556">
          <cell r="F556">
            <v>93.901488295253699</v>
          </cell>
        </row>
        <row r="557">
          <cell r="F557">
            <v>14.9831185011037</v>
          </cell>
        </row>
        <row r="558">
          <cell r="F558">
            <v>20.458060282612902</v>
          </cell>
        </row>
        <row r="559">
          <cell r="F559">
            <v>24.5564163488649</v>
          </cell>
        </row>
        <row r="560">
          <cell r="F560">
            <v>20.5337255557695</v>
          </cell>
        </row>
        <row r="561">
          <cell r="F561">
            <v>1.1412200018240399</v>
          </cell>
        </row>
        <row r="562">
          <cell r="F562">
            <v>8.2866734870494092</v>
          </cell>
        </row>
        <row r="563">
          <cell r="F563">
            <v>5.9425454520173</v>
          </cell>
        </row>
        <row r="564">
          <cell r="F564">
            <v>51.373119878154498</v>
          </cell>
        </row>
        <row r="565">
          <cell r="F565">
            <v>29.673162246141299</v>
          </cell>
        </row>
        <row r="566">
          <cell r="F566">
            <v>2.5063511483402801</v>
          </cell>
        </row>
        <row r="567">
          <cell r="F567">
            <v>15.3055600287011</v>
          </cell>
        </row>
        <row r="568">
          <cell r="F568">
            <v>6.4408749237107399</v>
          </cell>
        </row>
        <row r="569">
          <cell r="F569">
            <v>17.7827911547433</v>
          </cell>
        </row>
        <row r="570">
          <cell r="F570">
            <v>5.3410646472521996</v>
          </cell>
        </row>
        <row r="571">
          <cell r="F571">
            <v>37.916828137677101</v>
          </cell>
        </row>
        <row r="572">
          <cell r="F572">
            <v>4.7630675011597798</v>
          </cell>
        </row>
        <row r="573">
          <cell r="F573">
            <v>20.112134470016901</v>
          </cell>
        </row>
        <row r="574">
          <cell r="F574">
            <v>11.172966337592699</v>
          </cell>
        </row>
        <row r="575">
          <cell r="F575">
            <v>4.7499330901145802</v>
          </cell>
        </row>
        <row r="576">
          <cell r="F576">
            <v>83.614645458949894</v>
          </cell>
        </row>
        <row r="577">
          <cell r="F577">
            <v>9.9266670413931308</v>
          </cell>
        </row>
        <row r="578">
          <cell r="F578">
            <v>63.001511747521199</v>
          </cell>
        </row>
        <row r="579">
          <cell r="F579">
            <v>17.930032452409701</v>
          </cell>
        </row>
        <row r="580">
          <cell r="F580">
            <v>34.8319894223484</v>
          </cell>
        </row>
        <row r="581">
          <cell r="F581">
            <v>0.626478620196525</v>
          </cell>
        </row>
        <row r="582">
          <cell r="F582">
            <v>24.957461257249602</v>
          </cell>
        </row>
        <row r="583">
          <cell r="F583">
            <v>27.059553801698399</v>
          </cell>
        </row>
        <row r="584">
          <cell r="F584">
            <v>60.535817530955804</v>
          </cell>
        </row>
        <row r="585">
          <cell r="F585">
            <v>2.37059836538061</v>
          </cell>
        </row>
        <row r="586">
          <cell r="F586">
            <v>7.1482496506279096</v>
          </cell>
        </row>
        <row r="587">
          <cell r="F587">
            <v>51.532719540650497</v>
          </cell>
        </row>
        <row r="588">
          <cell r="F588">
            <v>43.187832898855497</v>
          </cell>
        </row>
        <row r="589">
          <cell r="F589">
            <v>12.9946534873615</v>
          </cell>
        </row>
        <row r="590">
          <cell r="F590">
            <v>0.22444387944903799</v>
          </cell>
        </row>
        <row r="591">
          <cell r="F591">
            <v>10.634329072104499</v>
          </cell>
        </row>
        <row r="592">
          <cell r="F592">
            <v>9.5962967457977708</v>
          </cell>
        </row>
        <row r="593">
          <cell r="F593">
            <v>5.7086169618792697</v>
          </cell>
        </row>
        <row r="594">
          <cell r="F594">
            <v>27.894893932786701</v>
          </cell>
        </row>
        <row r="595">
          <cell r="F595">
            <v>18.239436732898199</v>
          </cell>
        </row>
        <row r="596">
          <cell r="F596">
            <v>12.4897959919155</v>
          </cell>
        </row>
        <row r="597">
          <cell r="F597">
            <v>0.289285040197856</v>
          </cell>
        </row>
        <row r="598">
          <cell r="F598">
            <v>8.2326487745361305</v>
          </cell>
        </row>
        <row r="599">
          <cell r="F599">
            <v>10.137550843002799</v>
          </cell>
        </row>
        <row r="600">
          <cell r="F600">
            <v>19.233054132510201</v>
          </cell>
        </row>
        <row r="601">
          <cell r="F601">
            <v>16.407692176165899</v>
          </cell>
        </row>
        <row r="602">
          <cell r="F602">
            <v>15.524811633872501</v>
          </cell>
        </row>
        <row r="603">
          <cell r="F603">
            <v>27.0335321724321</v>
          </cell>
        </row>
        <row r="604">
          <cell r="F604">
            <v>10.3426632694805</v>
          </cell>
        </row>
        <row r="605">
          <cell r="F605">
            <v>49.037049062074701</v>
          </cell>
        </row>
        <row r="606">
          <cell r="F606">
            <v>4.1940381600994598</v>
          </cell>
        </row>
        <row r="607">
          <cell r="F607">
            <v>5.0665288931461401</v>
          </cell>
        </row>
        <row r="608">
          <cell r="F608">
            <v>7.5724848589914702</v>
          </cell>
        </row>
        <row r="609">
          <cell r="F609">
            <v>16.1408438667005</v>
          </cell>
        </row>
        <row r="610">
          <cell r="F610">
            <v>24.3780357700915</v>
          </cell>
        </row>
        <row r="611">
          <cell r="F611">
            <v>15.531474433373701</v>
          </cell>
        </row>
        <row r="612">
          <cell r="F612">
            <v>78.735410013930704</v>
          </cell>
        </row>
        <row r="613">
          <cell r="F613">
            <v>8.6095056186327596</v>
          </cell>
        </row>
        <row r="614">
          <cell r="F614">
            <v>9.5923661453277305</v>
          </cell>
        </row>
        <row r="615">
          <cell r="F615">
            <v>21.361247363970801</v>
          </cell>
        </row>
        <row r="616">
          <cell r="F616">
            <v>28.065372478305701</v>
          </cell>
        </row>
        <row r="617">
          <cell r="F617">
            <v>13.157451974713901</v>
          </cell>
        </row>
        <row r="618">
          <cell r="F618">
            <v>3.4675345825651802</v>
          </cell>
        </row>
        <row r="619">
          <cell r="F619">
            <v>8.2780914196063602</v>
          </cell>
        </row>
        <row r="620">
          <cell r="F620">
            <v>7.5068367167106</v>
          </cell>
        </row>
        <row r="621">
          <cell r="F621">
            <v>34.033737001794002</v>
          </cell>
        </row>
        <row r="622">
          <cell r="F622">
            <v>5.9686334632272002</v>
          </cell>
        </row>
        <row r="623">
          <cell r="F623">
            <v>5.9656168551900501</v>
          </cell>
        </row>
        <row r="624">
          <cell r="F624">
            <v>14.9014051696991</v>
          </cell>
        </row>
        <row r="625">
          <cell r="F625">
            <v>13.1369071609843</v>
          </cell>
        </row>
        <row r="626">
          <cell r="F626">
            <v>6.3446625972629596</v>
          </cell>
        </row>
        <row r="627">
          <cell r="F627">
            <v>5.1676409035457</v>
          </cell>
        </row>
        <row r="628">
          <cell r="F628">
            <v>9.1988823212983899</v>
          </cell>
        </row>
        <row r="629">
          <cell r="F629">
            <v>11.487287884931</v>
          </cell>
        </row>
        <row r="630">
          <cell r="F630">
            <v>1.87831406135167</v>
          </cell>
        </row>
        <row r="631">
          <cell r="F631">
            <v>6.2251201178614499</v>
          </cell>
        </row>
        <row r="632">
          <cell r="F632">
            <v>14.197765279928401</v>
          </cell>
        </row>
        <row r="633">
          <cell r="F633">
            <v>2.64676503112549</v>
          </cell>
        </row>
        <row r="634">
          <cell r="F634">
            <v>43.209735525942499</v>
          </cell>
        </row>
        <row r="635">
          <cell r="F635">
            <v>34.935392805128998</v>
          </cell>
        </row>
        <row r="636">
          <cell r="F636">
            <v>2.59443542329026</v>
          </cell>
        </row>
        <row r="637">
          <cell r="F637">
            <v>9.2189759979041206</v>
          </cell>
        </row>
        <row r="638">
          <cell r="F638">
            <v>17.349566858124099</v>
          </cell>
        </row>
        <row r="639">
          <cell r="F639">
            <v>15.1567657407076</v>
          </cell>
        </row>
        <row r="640">
          <cell r="F640">
            <v>7.2692287385037897</v>
          </cell>
        </row>
        <row r="641">
          <cell r="F641">
            <v>4.7039882087764804</v>
          </cell>
        </row>
        <row r="642">
          <cell r="F642">
            <v>7.2614657177183499</v>
          </cell>
        </row>
        <row r="643">
          <cell r="F643">
            <v>31.4580796814965</v>
          </cell>
        </row>
        <row r="644">
          <cell r="F644">
            <v>19.837735149177199</v>
          </cell>
        </row>
        <row r="645">
          <cell r="F645">
            <v>7.5736882219217003</v>
          </cell>
        </row>
        <row r="646">
          <cell r="F646">
            <v>9.9667417038820201</v>
          </cell>
        </row>
        <row r="647">
          <cell r="F647">
            <v>25.644586261925198</v>
          </cell>
        </row>
        <row r="648">
          <cell r="F648">
            <v>23.526905637331001</v>
          </cell>
        </row>
        <row r="649">
          <cell r="F649">
            <v>11.8886122114936</v>
          </cell>
        </row>
        <row r="650">
          <cell r="F650">
            <v>5.9825913531167698</v>
          </cell>
        </row>
        <row r="651">
          <cell r="F651">
            <v>9.4288317522288096</v>
          </cell>
        </row>
        <row r="652">
          <cell r="F652">
            <v>12.837460411439199</v>
          </cell>
        </row>
        <row r="653">
          <cell r="F653">
            <v>22.116958656371299</v>
          </cell>
        </row>
        <row r="654">
          <cell r="F654">
            <v>1.1631496700670401</v>
          </cell>
        </row>
        <row r="655">
          <cell r="F655">
            <v>11.4987570990685</v>
          </cell>
        </row>
        <row r="656">
          <cell r="F656">
            <v>40.007195322219403</v>
          </cell>
        </row>
        <row r="657">
          <cell r="F657">
            <v>17.624219793070001</v>
          </cell>
        </row>
        <row r="658">
          <cell r="F658">
            <v>11.628262043022399</v>
          </cell>
        </row>
        <row r="659">
          <cell r="F659">
            <v>5.6879937354186501</v>
          </cell>
        </row>
        <row r="660">
          <cell r="F660">
            <v>27.828553838304298</v>
          </cell>
        </row>
        <row r="661">
          <cell r="F661">
            <v>17.071921285599402</v>
          </cell>
        </row>
        <row r="662">
          <cell r="F662">
            <v>20.731764599423599</v>
          </cell>
        </row>
        <row r="663">
          <cell r="F663">
            <v>14.265303317690901</v>
          </cell>
        </row>
        <row r="664">
          <cell r="F664">
            <v>3.8791267563245801</v>
          </cell>
        </row>
        <row r="665">
          <cell r="F665">
            <v>12.8393552982164</v>
          </cell>
        </row>
        <row r="666">
          <cell r="F666">
            <v>61.027285052210402</v>
          </cell>
        </row>
        <row r="667">
          <cell r="F667">
            <v>3.25934147614656</v>
          </cell>
        </row>
        <row r="668">
          <cell r="F668">
            <v>2.2911154838111498</v>
          </cell>
        </row>
        <row r="669">
          <cell r="F669">
            <v>14.063648970448501</v>
          </cell>
        </row>
        <row r="670">
          <cell r="F670">
            <v>3.1727325242087301</v>
          </cell>
        </row>
        <row r="671">
          <cell r="F671">
            <v>15.8527199368963</v>
          </cell>
        </row>
        <row r="672">
          <cell r="F672">
            <v>25.1586240886976</v>
          </cell>
        </row>
        <row r="673">
          <cell r="F673">
            <v>0.91937103903196105</v>
          </cell>
        </row>
        <row r="674">
          <cell r="F674">
            <v>2.2470701754514701</v>
          </cell>
        </row>
        <row r="675">
          <cell r="F675">
            <v>21.180874264425501</v>
          </cell>
        </row>
        <row r="676">
          <cell r="F676">
            <v>20.824709892319699</v>
          </cell>
        </row>
        <row r="677">
          <cell r="F677">
            <v>14.0692541081453</v>
          </cell>
        </row>
        <row r="678">
          <cell r="F678">
            <v>4.2389262029120003</v>
          </cell>
        </row>
        <row r="679">
          <cell r="F679">
            <v>8.4545118820100793</v>
          </cell>
        </row>
        <row r="680">
          <cell r="F680">
            <v>6.2578591337826701</v>
          </cell>
        </row>
        <row r="681">
          <cell r="F681">
            <v>14.2905536123637</v>
          </cell>
        </row>
        <row r="682">
          <cell r="F682">
            <v>7.89252381006742</v>
          </cell>
        </row>
        <row r="683">
          <cell r="F683">
            <v>1.80642094861247</v>
          </cell>
        </row>
        <row r="684">
          <cell r="F684">
            <v>24.251397845955399</v>
          </cell>
        </row>
        <row r="685">
          <cell r="F685">
            <v>36.3204372390149</v>
          </cell>
        </row>
        <row r="686">
          <cell r="F686">
            <v>1.1658019887803299</v>
          </cell>
        </row>
        <row r="687">
          <cell r="F687">
            <v>1.98527534107022</v>
          </cell>
        </row>
        <row r="688">
          <cell r="F688">
            <v>2.1864553352276501</v>
          </cell>
        </row>
        <row r="689">
          <cell r="F689">
            <v>11.493677474800201</v>
          </cell>
        </row>
        <row r="690">
          <cell r="F690">
            <v>14.804757471602301</v>
          </cell>
        </row>
        <row r="691">
          <cell r="F691">
            <v>12.629575083092201</v>
          </cell>
        </row>
        <row r="692">
          <cell r="F692">
            <v>1.1457058925738</v>
          </cell>
        </row>
        <row r="693">
          <cell r="F693">
            <v>11.213029063129399</v>
          </cell>
        </row>
        <row r="694">
          <cell r="F694">
            <v>33.587547229959597</v>
          </cell>
        </row>
        <row r="695">
          <cell r="F695">
            <v>3.4360642564990198</v>
          </cell>
        </row>
        <row r="696">
          <cell r="F696">
            <v>1.49695087749973</v>
          </cell>
        </row>
        <row r="697">
          <cell r="F697">
            <v>5.0587787354753502</v>
          </cell>
        </row>
        <row r="698">
          <cell r="F698">
            <v>7.0225069475057902</v>
          </cell>
        </row>
        <row r="699">
          <cell r="F699">
            <v>14.282096691622799</v>
          </cell>
        </row>
        <row r="700">
          <cell r="F700">
            <v>9.0282610589919798</v>
          </cell>
        </row>
        <row r="701">
          <cell r="F701">
            <v>6.0182422627678802</v>
          </cell>
        </row>
        <row r="702">
          <cell r="F702">
            <v>5.8629369476495601</v>
          </cell>
        </row>
        <row r="703">
          <cell r="F703">
            <v>26.4574417248723</v>
          </cell>
        </row>
        <row r="704">
          <cell r="F704">
            <v>27.542045256329398</v>
          </cell>
        </row>
        <row r="705">
          <cell r="F705">
            <v>1.0641551880956499</v>
          </cell>
        </row>
        <row r="706">
          <cell r="F706">
            <v>7.98435999856191</v>
          </cell>
        </row>
        <row r="707">
          <cell r="F707">
            <v>12.1781624958852</v>
          </cell>
        </row>
        <row r="708">
          <cell r="F708">
            <v>21.268837575727101</v>
          </cell>
        </row>
        <row r="709">
          <cell r="F709">
            <v>6.9412155420768302</v>
          </cell>
        </row>
        <row r="710">
          <cell r="F710">
            <v>6.5825654539470904</v>
          </cell>
        </row>
        <row r="711">
          <cell r="F711">
            <v>3.4643362758782499</v>
          </cell>
        </row>
        <row r="712">
          <cell r="F712">
            <v>35.5698421980142</v>
          </cell>
        </row>
        <row r="713">
          <cell r="F713">
            <v>19.221803223081999</v>
          </cell>
        </row>
        <row r="714">
          <cell r="F714">
            <v>2.7768347381182998</v>
          </cell>
        </row>
        <row r="715">
          <cell r="F715">
            <v>1.47595125329543</v>
          </cell>
        </row>
        <row r="716">
          <cell r="F716">
            <v>27.628864225208599</v>
          </cell>
        </row>
        <row r="717">
          <cell r="F717">
            <v>14.0934202747067</v>
          </cell>
        </row>
        <row r="718">
          <cell r="F718">
            <v>30.540506695726702</v>
          </cell>
        </row>
        <row r="719">
          <cell r="F719">
            <v>12.999343864978201</v>
          </cell>
        </row>
        <row r="720">
          <cell r="F720">
            <v>10.424158814998</v>
          </cell>
        </row>
        <row r="721">
          <cell r="F721">
            <v>30.017921913838201</v>
          </cell>
        </row>
        <row r="722">
          <cell r="F722">
            <v>15.710017872356399</v>
          </cell>
        </row>
        <row r="723">
          <cell r="F723">
            <v>5.0371164905234904</v>
          </cell>
        </row>
        <row r="724">
          <cell r="F724">
            <v>1.5759114552408799</v>
          </cell>
        </row>
        <row r="725">
          <cell r="F725">
            <v>14.775084205115</v>
          </cell>
        </row>
        <row r="726">
          <cell r="F726">
            <v>25.056039535626599</v>
          </cell>
        </row>
        <row r="727">
          <cell r="F727">
            <v>3.3827530721311501</v>
          </cell>
        </row>
        <row r="728">
          <cell r="F728">
            <v>2.9064890525262101</v>
          </cell>
        </row>
        <row r="729">
          <cell r="F729">
            <v>11.1662898309929</v>
          </cell>
        </row>
        <row r="730">
          <cell r="F730">
            <v>6.8403028847981702</v>
          </cell>
        </row>
        <row r="731">
          <cell r="F731">
            <v>28.4495812432273</v>
          </cell>
        </row>
        <row r="732">
          <cell r="F732">
            <v>5.3871620915829901</v>
          </cell>
        </row>
        <row r="733">
          <cell r="F733">
            <v>5.7476155278141698</v>
          </cell>
        </row>
        <row r="734">
          <cell r="F734">
            <v>11.474003979227399</v>
          </cell>
        </row>
        <row r="735">
          <cell r="F735">
            <v>32.969213515181401</v>
          </cell>
        </row>
        <row r="736">
          <cell r="F736">
            <v>9.3118780868062707</v>
          </cell>
        </row>
        <row r="737">
          <cell r="F737">
            <v>0.48329706038046299</v>
          </cell>
        </row>
        <row r="738">
          <cell r="F738">
            <v>18.190911465017098</v>
          </cell>
        </row>
        <row r="739">
          <cell r="F739">
            <v>8.34454491105455</v>
          </cell>
        </row>
        <row r="740">
          <cell r="F740">
            <v>12.667409756499399</v>
          </cell>
        </row>
        <row r="741">
          <cell r="F741">
            <v>38.094552297272301</v>
          </cell>
        </row>
        <row r="742">
          <cell r="F742">
            <v>4.6853215792353504</v>
          </cell>
        </row>
        <row r="743">
          <cell r="F743">
            <v>14.3365808205712</v>
          </cell>
        </row>
        <row r="744">
          <cell r="F744">
            <v>20.377852888434699</v>
          </cell>
        </row>
        <row r="745">
          <cell r="F745">
            <v>3.1783954786260402</v>
          </cell>
        </row>
        <row r="746">
          <cell r="F746">
            <v>5.6315398142358797</v>
          </cell>
        </row>
        <row r="747">
          <cell r="F747">
            <v>3.5943728477137</v>
          </cell>
        </row>
        <row r="748">
          <cell r="F748">
            <v>34.625159308944099</v>
          </cell>
        </row>
        <row r="749">
          <cell r="F749">
            <v>0.210938569780943</v>
          </cell>
        </row>
        <row r="750">
          <cell r="F750">
            <v>18.138976208405602</v>
          </cell>
        </row>
        <row r="751">
          <cell r="F751">
            <v>5.2706344055146399</v>
          </cell>
        </row>
        <row r="752">
          <cell r="F752">
            <v>2.7053856515566399</v>
          </cell>
        </row>
        <row r="753">
          <cell r="F753">
            <v>7.0463660650193196</v>
          </cell>
        </row>
        <row r="754">
          <cell r="F754">
            <v>37.5350807243939</v>
          </cell>
        </row>
        <row r="755">
          <cell r="F755">
            <v>4.6341990559975104</v>
          </cell>
        </row>
        <row r="756">
          <cell r="F756">
            <v>8.7471096533972901</v>
          </cell>
        </row>
        <row r="757">
          <cell r="F757">
            <v>5.9741698288808101</v>
          </cell>
        </row>
        <row r="758">
          <cell r="F758">
            <v>14.698890105337901</v>
          </cell>
        </row>
        <row r="759">
          <cell r="F759">
            <v>10.0089269096738</v>
          </cell>
        </row>
        <row r="760">
          <cell r="F760">
            <v>24.571509867143099</v>
          </cell>
        </row>
        <row r="761">
          <cell r="F761">
            <v>4.3327371835930304</v>
          </cell>
        </row>
        <row r="762">
          <cell r="F762">
            <v>3.4364178886574002</v>
          </cell>
        </row>
        <row r="763">
          <cell r="F763">
            <v>45.365547598225902</v>
          </cell>
        </row>
        <row r="764">
          <cell r="F764">
            <v>40.5452492974335</v>
          </cell>
        </row>
        <row r="765">
          <cell r="F765">
            <v>2.131495144709</v>
          </cell>
        </row>
        <row r="766">
          <cell r="F766">
            <v>12.489882513018999</v>
          </cell>
        </row>
        <row r="767">
          <cell r="F767">
            <v>14.219181102856099</v>
          </cell>
        </row>
        <row r="768">
          <cell r="F768">
            <v>29.9216002498856</v>
          </cell>
        </row>
        <row r="769">
          <cell r="F769">
            <v>2.4077774082527599</v>
          </cell>
        </row>
        <row r="770">
          <cell r="F770">
            <v>16.467370021844399</v>
          </cell>
        </row>
        <row r="771">
          <cell r="F771">
            <v>7.7508214279925003</v>
          </cell>
        </row>
        <row r="772">
          <cell r="F772">
            <v>46.2409563389431</v>
          </cell>
        </row>
        <row r="773">
          <cell r="F773">
            <v>41.612954741494903</v>
          </cell>
        </row>
        <row r="774">
          <cell r="F774">
            <v>20.201639329733801</v>
          </cell>
        </row>
        <row r="775">
          <cell r="F775">
            <v>30.546223412272699</v>
          </cell>
        </row>
        <row r="776">
          <cell r="F776">
            <v>34.056943991316402</v>
          </cell>
        </row>
        <row r="777">
          <cell r="F777">
            <v>7.0559018154990802</v>
          </cell>
        </row>
        <row r="778">
          <cell r="F778">
            <v>19.119206999709601</v>
          </cell>
        </row>
        <row r="779">
          <cell r="F779">
            <v>14.667308373392901</v>
          </cell>
        </row>
        <row r="780">
          <cell r="F780">
            <v>15.847836503352999</v>
          </cell>
        </row>
        <row r="781">
          <cell r="F781">
            <v>15.4122698337997</v>
          </cell>
        </row>
        <row r="782">
          <cell r="F782">
            <v>8.5731443688017794</v>
          </cell>
        </row>
        <row r="783">
          <cell r="F783">
            <v>27.966923714812999</v>
          </cell>
        </row>
        <row r="784">
          <cell r="F784">
            <v>7.0664702298642204E-2</v>
          </cell>
        </row>
        <row r="785">
          <cell r="F785">
            <v>56.4927060959307</v>
          </cell>
        </row>
        <row r="786">
          <cell r="F786">
            <v>29.425828783347999</v>
          </cell>
        </row>
        <row r="787">
          <cell r="F787">
            <v>3.2048354547565201</v>
          </cell>
        </row>
        <row r="788">
          <cell r="F788">
            <v>2.6315068354105802</v>
          </cell>
        </row>
        <row r="789">
          <cell r="F789">
            <v>22.1652437984866</v>
          </cell>
        </row>
        <row r="790">
          <cell r="F790">
            <v>6.5129201023076204</v>
          </cell>
        </row>
        <row r="791">
          <cell r="F791">
            <v>32.895518478727197</v>
          </cell>
        </row>
        <row r="792">
          <cell r="F792">
            <v>17.846308600576201</v>
          </cell>
        </row>
        <row r="793">
          <cell r="F793">
            <v>8.6697365307759409</v>
          </cell>
        </row>
        <row r="794">
          <cell r="F794">
            <v>26.2963624091987</v>
          </cell>
        </row>
        <row r="795">
          <cell r="F795">
            <v>48.834389518929598</v>
          </cell>
        </row>
        <row r="796">
          <cell r="F796">
            <v>7.7171061158657599</v>
          </cell>
        </row>
        <row r="797">
          <cell r="F797">
            <v>18.667322423551301</v>
          </cell>
        </row>
        <row r="798">
          <cell r="F798">
            <v>2.6303187010353999</v>
          </cell>
        </row>
        <row r="799">
          <cell r="F799">
            <v>25.2855902919977</v>
          </cell>
        </row>
        <row r="800">
          <cell r="F800">
            <v>25.7016666696797</v>
          </cell>
        </row>
        <row r="801">
          <cell r="F801">
            <v>45.8710009231444</v>
          </cell>
        </row>
        <row r="802">
          <cell r="F802">
            <v>3.2364818193503999</v>
          </cell>
        </row>
        <row r="803">
          <cell r="F803">
            <v>1.1661729638185701</v>
          </cell>
        </row>
        <row r="804">
          <cell r="F804">
            <v>56.4615582679657</v>
          </cell>
        </row>
        <row r="805">
          <cell r="F805">
            <v>23.5350857142504</v>
          </cell>
        </row>
        <row r="806">
          <cell r="F806">
            <v>9.9502450815371297</v>
          </cell>
        </row>
        <row r="807">
          <cell r="F807">
            <v>17.239145464507398</v>
          </cell>
        </row>
        <row r="808">
          <cell r="F808">
            <v>39.251639205468599</v>
          </cell>
        </row>
        <row r="809">
          <cell r="F809">
            <v>19.1049989239661</v>
          </cell>
        </row>
        <row r="810">
          <cell r="F810">
            <v>89.986009160442293</v>
          </cell>
        </row>
        <row r="811">
          <cell r="F811">
            <v>29.042652917656898</v>
          </cell>
        </row>
        <row r="812">
          <cell r="F812">
            <v>3.4303811039790002</v>
          </cell>
        </row>
        <row r="813">
          <cell r="F813">
            <v>27.1459779709119</v>
          </cell>
        </row>
        <row r="814">
          <cell r="F814">
            <v>92.840797783898395</v>
          </cell>
        </row>
        <row r="815">
          <cell r="F815">
            <v>40.116889173371298</v>
          </cell>
        </row>
        <row r="816">
          <cell r="F816">
            <v>0.66164588539820302</v>
          </cell>
        </row>
        <row r="817">
          <cell r="F817">
            <v>39.327203951103698</v>
          </cell>
        </row>
        <row r="818">
          <cell r="F818">
            <v>69.946216785000104</v>
          </cell>
        </row>
        <row r="819">
          <cell r="F819">
            <v>1.3600155567234999</v>
          </cell>
        </row>
        <row r="820">
          <cell r="F820">
            <v>6.4649544155588003</v>
          </cell>
        </row>
        <row r="821">
          <cell r="F821">
            <v>7.7293373469890199</v>
          </cell>
        </row>
        <row r="822">
          <cell r="F822">
            <v>9.9702576459268499</v>
          </cell>
        </row>
        <row r="823">
          <cell r="F823">
            <v>28.999930884064099</v>
          </cell>
        </row>
        <row r="824">
          <cell r="F824">
            <v>51.278504382701001</v>
          </cell>
        </row>
        <row r="825">
          <cell r="F825">
            <v>13.410265333376699</v>
          </cell>
        </row>
        <row r="826">
          <cell r="F826">
            <v>46.447769296966001</v>
          </cell>
        </row>
        <row r="827">
          <cell r="F827">
            <v>33.9155749080224</v>
          </cell>
        </row>
        <row r="828">
          <cell r="F828">
            <v>17.1681706253129</v>
          </cell>
        </row>
        <row r="829">
          <cell r="F829">
            <v>23.501022146551701</v>
          </cell>
        </row>
        <row r="830">
          <cell r="F830">
            <v>13.917140545711</v>
          </cell>
        </row>
        <row r="831">
          <cell r="F831">
            <v>0.84533425914418003</v>
          </cell>
        </row>
        <row r="832">
          <cell r="F832">
            <v>38.226949018815297</v>
          </cell>
        </row>
        <row r="833">
          <cell r="F833">
            <v>51.767781470873203</v>
          </cell>
        </row>
        <row r="834">
          <cell r="F834">
            <v>6.4465394596418299</v>
          </cell>
        </row>
        <row r="835">
          <cell r="F835">
            <v>76.420985939232693</v>
          </cell>
        </row>
        <row r="836">
          <cell r="F836">
            <v>67.607006410608506</v>
          </cell>
        </row>
        <row r="837">
          <cell r="F837">
            <v>44.551403438403803</v>
          </cell>
        </row>
        <row r="838">
          <cell r="F838">
            <v>1.9031222583068099</v>
          </cell>
        </row>
        <row r="839">
          <cell r="F839">
            <v>47.964651153768401</v>
          </cell>
        </row>
        <row r="840">
          <cell r="F840">
            <v>4.10325156689309</v>
          </cell>
        </row>
        <row r="841">
          <cell r="F841">
            <v>34.323239064069199</v>
          </cell>
        </row>
        <row r="842">
          <cell r="F842">
            <v>0.425291157656776</v>
          </cell>
        </row>
        <row r="843">
          <cell r="F843">
            <v>40.7875332925869</v>
          </cell>
        </row>
        <row r="844">
          <cell r="F844">
            <v>10.411412282147801</v>
          </cell>
        </row>
        <row r="845">
          <cell r="F845">
            <v>61.926291809879203</v>
          </cell>
        </row>
        <row r="846">
          <cell r="F846">
            <v>8.5705391584774908</v>
          </cell>
        </row>
        <row r="847">
          <cell r="F847">
            <v>1.8964329776198201</v>
          </cell>
        </row>
        <row r="848">
          <cell r="F848">
            <v>27.833373105006999</v>
          </cell>
        </row>
        <row r="849">
          <cell r="F849">
            <v>0.51969057420823705</v>
          </cell>
        </row>
        <row r="850">
          <cell r="F850">
            <v>0.27742995180526298</v>
          </cell>
        </row>
        <row r="851">
          <cell r="F851">
            <v>7.7105624992055404</v>
          </cell>
        </row>
        <row r="852">
          <cell r="F852">
            <v>81.027143669405007</v>
          </cell>
        </row>
        <row r="853">
          <cell r="F853">
            <v>33.759707539675098</v>
          </cell>
        </row>
        <row r="854">
          <cell r="F854">
            <v>17.658052252335899</v>
          </cell>
        </row>
        <row r="855">
          <cell r="F855">
            <v>4.3582074616030804</v>
          </cell>
        </row>
        <row r="856">
          <cell r="F856">
            <v>81.805607007142996</v>
          </cell>
        </row>
        <row r="857">
          <cell r="F857">
            <v>83.493072787470794</v>
          </cell>
        </row>
        <row r="858">
          <cell r="F858">
            <v>55.4434022865901</v>
          </cell>
        </row>
        <row r="859">
          <cell r="F859">
            <v>149.50043456011699</v>
          </cell>
        </row>
        <row r="860">
          <cell r="F860">
            <v>92.495386099178901</v>
          </cell>
        </row>
        <row r="861">
          <cell r="F861">
            <v>44.748882679001497</v>
          </cell>
        </row>
        <row r="862">
          <cell r="F862">
            <v>18.900819912441001</v>
          </cell>
        </row>
        <row r="863">
          <cell r="F863">
            <v>15.8880991933346</v>
          </cell>
        </row>
        <row r="864">
          <cell r="F864">
            <v>30.027750003642701</v>
          </cell>
        </row>
        <row r="865">
          <cell r="F865">
            <v>14.201440440219701</v>
          </cell>
        </row>
        <row r="866">
          <cell r="F866">
            <v>23.978881549619601</v>
          </cell>
        </row>
        <row r="867">
          <cell r="F867">
            <v>45.192199550820803</v>
          </cell>
        </row>
        <row r="868">
          <cell r="F868">
            <v>45.816330558662401</v>
          </cell>
        </row>
        <row r="869">
          <cell r="F869">
            <v>49.0412569611386</v>
          </cell>
        </row>
        <row r="870">
          <cell r="F870">
            <v>25.935954492795702</v>
          </cell>
        </row>
        <row r="871">
          <cell r="F871">
            <v>33.242328185781297</v>
          </cell>
        </row>
        <row r="872">
          <cell r="F872">
            <v>13.3517743674033</v>
          </cell>
        </row>
        <row r="873">
          <cell r="F873">
            <v>7.4605065401564197</v>
          </cell>
        </row>
        <row r="874">
          <cell r="F874">
            <v>46.402452890061397</v>
          </cell>
        </row>
        <row r="875">
          <cell r="F875">
            <v>57.513020061716702</v>
          </cell>
        </row>
        <row r="876">
          <cell r="F876">
            <v>13.0665974174663</v>
          </cell>
        </row>
        <row r="877">
          <cell r="F877">
            <v>197.00755819043599</v>
          </cell>
        </row>
        <row r="878">
          <cell r="F878">
            <v>7.3613433563729203</v>
          </cell>
        </row>
        <row r="879">
          <cell r="F879">
            <v>7.4040051761862298</v>
          </cell>
        </row>
        <row r="880">
          <cell r="F880">
            <v>37.978213948161503</v>
          </cell>
        </row>
        <row r="881">
          <cell r="F881">
            <v>0.895420256610583</v>
          </cell>
        </row>
        <row r="882">
          <cell r="F882">
            <v>66.6842717382345</v>
          </cell>
        </row>
        <row r="883">
          <cell r="F883">
            <v>6.8811787552153501</v>
          </cell>
        </row>
        <row r="884">
          <cell r="F884">
            <v>38.050049410776502</v>
          </cell>
        </row>
        <row r="885">
          <cell r="F885">
            <v>40.073146190115203</v>
          </cell>
        </row>
        <row r="886">
          <cell r="F886">
            <v>8.8432040704907706</v>
          </cell>
        </row>
        <row r="887">
          <cell r="F887">
            <v>10.6057562699689</v>
          </cell>
        </row>
        <row r="888">
          <cell r="F888">
            <v>12.290480020563599</v>
          </cell>
        </row>
        <row r="889">
          <cell r="F889">
            <v>8.0341291619891706</v>
          </cell>
        </row>
        <row r="890">
          <cell r="F890">
            <v>4.44070770571805</v>
          </cell>
        </row>
        <row r="891">
          <cell r="F891">
            <v>55.1082815041879</v>
          </cell>
        </row>
        <row r="892">
          <cell r="F892">
            <v>7.2682830199838602</v>
          </cell>
        </row>
        <row r="893">
          <cell r="F893">
            <v>0.58527006342092003</v>
          </cell>
        </row>
        <row r="894">
          <cell r="F894">
            <v>9.60597503956091</v>
          </cell>
        </row>
        <row r="895">
          <cell r="F895">
            <v>40.3241667269386</v>
          </cell>
        </row>
        <row r="896">
          <cell r="F896">
            <v>31.763135948603701</v>
          </cell>
        </row>
        <row r="897">
          <cell r="F897">
            <v>22.949222977555198</v>
          </cell>
        </row>
        <row r="898">
          <cell r="F898">
            <v>35.971353300645198</v>
          </cell>
        </row>
        <row r="899">
          <cell r="F899">
            <v>115.27557774272501</v>
          </cell>
        </row>
        <row r="900">
          <cell r="F900">
            <v>3.1651310236894301</v>
          </cell>
        </row>
        <row r="901">
          <cell r="F901">
            <v>29.989436476958598</v>
          </cell>
        </row>
        <row r="902">
          <cell r="F902">
            <v>103.443653643365</v>
          </cell>
        </row>
        <row r="903">
          <cell r="F903">
            <v>46.964423801660999</v>
          </cell>
        </row>
        <row r="904">
          <cell r="F904">
            <v>41.991784625739903</v>
          </cell>
        </row>
        <row r="905">
          <cell r="F905">
            <v>93.465355481760298</v>
          </cell>
        </row>
        <row r="906">
          <cell r="F906">
            <v>89.983966354677193</v>
          </cell>
        </row>
        <row r="907">
          <cell r="F907">
            <v>17.431445212712401</v>
          </cell>
        </row>
        <row r="908">
          <cell r="F908">
            <v>28.617741903712801</v>
          </cell>
        </row>
        <row r="909">
          <cell r="F909">
            <v>32.165047591207397</v>
          </cell>
        </row>
        <row r="910">
          <cell r="F910">
            <v>50.260841760346302</v>
          </cell>
        </row>
        <row r="911">
          <cell r="F911">
            <v>9.3758547626203192</v>
          </cell>
        </row>
        <row r="912">
          <cell r="F912">
            <v>22.810616580599198</v>
          </cell>
        </row>
        <row r="913">
          <cell r="F913">
            <v>88.124035767500999</v>
          </cell>
        </row>
        <row r="914">
          <cell r="F914">
            <v>16.498548332467301</v>
          </cell>
        </row>
        <row r="915">
          <cell r="F915">
            <v>4.63751646933025</v>
          </cell>
        </row>
        <row r="916">
          <cell r="F916">
            <v>4.6598333835582402</v>
          </cell>
        </row>
        <row r="917">
          <cell r="F917">
            <v>156.975315151198</v>
          </cell>
        </row>
        <row r="918">
          <cell r="F918">
            <v>9.8859578859962305</v>
          </cell>
        </row>
        <row r="919">
          <cell r="F919">
            <v>4.1720327776681199</v>
          </cell>
        </row>
        <row r="920">
          <cell r="F920">
            <v>230.68377741172301</v>
          </cell>
        </row>
        <row r="921">
          <cell r="F921">
            <v>61.992101268288003</v>
          </cell>
        </row>
        <row r="922">
          <cell r="F922">
            <v>42.8693830895768</v>
          </cell>
        </row>
        <row r="923">
          <cell r="F923">
            <v>22.200791686967001</v>
          </cell>
        </row>
        <row r="924">
          <cell r="F924">
            <v>58.896325922233302</v>
          </cell>
        </row>
        <row r="925">
          <cell r="F925">
            <v>10.758389268860499</v>
          </cell>
        </row>
        <row r="926">
          <cell r="F926">
            <v>28.393130516671899</v>
          </cell>
        </row>
        <row r="927">
          <cell r="F927">
            <v>97.266439438881093</v>
          </cell>
        </row>
        <row r="928">
          <cell r="F928">
            <v>8.0169062968605793</v>
          </cell>
        </row>
        <row r="929">
          <cell r="F929">
            <v>20.418520529088202</v>
          </cell>
        </row>
        <row r="930">
          <cell r="F930">
            <v>141.84890706829799</v>
          </cell>
        </row>
        <row r="931">
          <cell r="F931">
            <v>21.477774069951099</v>
          </cell>
        </row>
        <row r="932">
          <cell r="F932">
            <v>45.033863975068101</v>
          </cell>
        </row>
        <row r="933">
          <cell r="F933">
            <v>68.679482028169005</v>
          </cell>
        </row>
        <row r="934">
          <cell r="F934">
            <v>47.9798596858924</v>
          </cell>
        </row>
        <row r="935">
          <cell r="F935">
            <v>34.572904501957197</v>
          </cell>
        </row>
        <row r="936">
          <cell r="F936">
            <v>27.121473371925699</v>
          </cell>
        </row>
        <row r="937">
          <cell r="F937">
            <v>53.436070338732897</v>
          </cell>
        </row>
        <row r="938">
          <cell r="F938">
            <v>92.592115219690299</v>
          </cell>
        </row>
        <row r="939">
          <cell r="F939">
            <v>4.2465020448622299</v>
          </cell>
        </row>
        <row r="940">
          <cell r="F940">
            <v>38.302821564848898</v>
          </cell>
        </row>
        <row r="941">
          <cell r="F941">
            <v>36.224055049939899</v>
          </cell>
        </row>
        <row r="942">
          <cell r="F942">
            <v>82.013279166786702</v>
          </cell>
        </row>
        <row r="943">
          <cell r="F943">
            <v>57.568551931704498</v>
          </cell>
        </row>
        <row r="944">
          <cell r="F944">
            <v>41.383980865904803</v>
          </cell>
        </row>
        <row r="945">
          <cell r="F945">
            <v>42.5834200569928</v>
          </cell>
        </row>
        <row r="946">
          <cell r="F946">
            <v>12.9503874328698</v>
          </cell>
        </row>
        <row r="947">
          <cell r="F947">
            <v>29.790580279255298</v>
          </cell>
        </row>
        <row r="948">
          <cell r="F948">
            <v>23.254941170197402</v>
          </cell>
        </row>
        <row r="949">
          <cell r="F949">
            <v>49.570359748281703</v>
          </cell>
        </row>
        <row r="950">
          <cell r="F950">
            <v>14.5886913639632</v>
          </cell>
        </row>
        <row r="951">
          <cell r="F951">
            <v>42.772884226602699</v>
          </cell>
        </row>
        <row r="952">
          <cell r="F952">
            <v>19.977669184863998</v>
          </cell>
        </row>
        <row r="953">
          <cell r="F953">
            <v>64.282046176332599</v>
          </cell>
        </row>
        <row r="954">
          <cell r="F954">
            <v>65.081369062339505</v>
          </cell>
        </row>
        <row r="955">
          <cell r="F955">
            <v>50.059410037478798</v>
          </cell>
        </row>
        <row r="956">
          <cell r="F956">
            <v>103.507895003591</v>
          </cell>
        </row>
        <row r="957">
          <cell r="F957">
            <v>51.285469471907199</v>
          </cell>
        </row>
        <row r="958">
          <cell r="F958">
            <v>6.1161525144238897</v>
          </cell>
        </row>
        <row r="959">
          <cell r="F959">
            <v>13.4228382348147</v>
          </cell>
        </row>
        <row r="960">
          <cell r="F960">
            <v>33.147800309684598</v>
          </cell>
        </row>
        <row r="961">
          <cell r="F961">
            <v>119.625185025956</v>
          </cell>
        </row>
        <row r="962">
          <cell r="F962">
            <v>216.17775882304699</v>
          </cell>
        </row>
        <row r="963">
          <cell r="F963">
            <v>4.8710010325067197</v>
          </cell>
        </row>
        <row r="964">
          <cell r="F964">
            <v>68.897186729585798</v>
          </cell>
        </row>
        <row r="965">
          <cell r="F965">
            <v>172.32545880035701</v>
          </cell>
        </row>
        <row r="966">
          <cell r="F966">
            <v>4.9778919747672496</v>
          </cell>
        </row>
        <row r="967">
          <cell r="F967">
            <v>24.674738718411</v>
          </cell>
        </row>
        <row r="968">
          <cell r="F968">
            <v>2.8447202569678902</v>
          </cell>
        </row>
        <row r="969">
          <cell r="F969">
            <v>123.141810736583</v>
          </cell>
        </row>
        <row r="970">
          <cell r="F970">
            <v>166.21836081364299</v>
          </cell>
        </row>
        <row r="971">
          <cell r="F971">
            <v>12.188801983864201</v>
          </cell>
        </row>
        <row r="972">
          <cell r="F972">
            <v>3.0400947790869299</v>
          </cell>
        </row>
        <row r="973">
          <cell r="F973">
            <v>35.1976327739333</v>
          </cell>
        </row>
        <row r="974">
          <cell r="F974">
            <v>74.547323676438893</v>
          </cell>
        </row>
        <row r="975">
          <cell r="F975">
            <v>70.4488017753132</v>
          </cell>
        </row>
        <row r="976">
          <cell r="F976">
            <v>75.916781409532405</v>
          </cell>
        </row>
        <row r="977">
          <cell r="F977">
            <v>74.173387153169699</v>
          </cell>
        </row>
        <row r="978">
          <cell r="F978">
            <v>62.568525629420499</v>
          </cell>
        </row>
        <row r="979">
          <cell r="F979">
            <v>71.978418378064504</v>
          </cell>
        </row>
        <row r="980">
          <cell r="F980">
            <v>18.168374462600099</v>
          </cell>
        </row>
        <row r="981">
          <cell r="F981">
            <v>65.065338088945495</v>
          </cell>
        </row>
        <row r="982">
          <cell r="F982">
            <v>66.370760765696005</v>
          </cell>
        </row>
        <row r="983">
          <cell r="F983">
            <v>7.8519824275890704</v>
          </cell>
        </row>
        <row r="984">
          <cell r="F984">
            <v>283.26842308990001</v>
          </cell>
        </row>
        <row r="985">
          <cell r="F985">
            <v>0.19949094128872799</v>
          </cell>
        </row>
        <row r="986">
          <cell r="F986">
            <v>25.2184448948152</v>
          </cell>
        </row>
        <row r="987">
          <cell r="F987">
            <v>98.1087588570674</v>
          </cell>
        </row>
        <row r="988">
          <cell r="F988">
            <v>2.5512430714743202</v>
          </cell>
        </row>
        <row r="989">
          <cell r="F989">
            <v>66.391840416114306</v>
          </cell>
        </row>
        <row r="990">
          <cell r="F990">
            <v>14.191697639567201</v>
          </cell>
        </row>
        <row r="991">
          <cell r="F991">
            <v>78.900241297850499</v>
          </cell>
        </row>
        <row r="992">
          <cell r="F992">
            <v>33.1222579064356</v>
          </cell>
        </row>
        <row r="993">
          <cell r="F993">
            <v>29.625167009019599</v>
          </cell>
        </row>
        <row r="994">
          <cell r="F994">
            <v>65.198890993243197</v>
          </cell>
        </row>
        <row r="995">
          <cell r="F995">
            <v>42.623946181696503</v>
          </cell>
        </row>
        <row r="996">
          <cell r="F996">
            <v>67.860277472872397</v>
          </cell>
        </row>
        <row r="997">
          <cell r="F997">
            <v>52.051217382554697</v>
          </cell>
        </row>
        <row r="998">
          <cell r="F998">
            <v>29.3043343795702</v>
          </cell>
        </row>
        <row r="999">
          <cell r="F999">
            <v>18.9729988803211</v>
          </cell>
        </row>
        <row r="1000">
          <cell r="F1000">
            <v>17.8793946059183</v>
          </cell>
        </row>
        <row r="1001">
          <cell r="F1001">
            <v>55.810552560985997</v>
          </cell>
        </row>
        <row r="1002">
          <cell r="F1002">
            <v>78.924905992533297</v>
          </cell>
        </row>
        <row r="1003">
          <cell r="F1003">
            <v>6.2088825527253304</v>
          </cell>
        </row>
        <row r="1004">
          <cell r="F1004">
            <v>50.412029850714099</v>
          </cell>
        </row>
        <row r="1005">
          <cell r="F1005">
            <v>49.172832267932698</v>
          </cell>
        </row>
        <row r="1006">
          <cell r="F1006">
            <v>8.4895426523006794</v>
          </cell>
        </row>
        <row r="1007">
          <cell r="F1007">
            <v>4.1634105412002302</v>
          </cell>
        </row>
        <row r="1008">
          <cell r="F1008">
            <v>38.099649086402401</v>
          </cell>
        </row>
        <row r="1009">
          <cell r="F1009">
            <v>18.9156243662405</v>
          </cell>
        </row>
        <row r="1010">
          <cell r="F1010">
            <v>16.221573729889201</v>
          </cell>
        </row>
        <row r="1011">
          <cell r="F1011">
            <v>1.95179682264556</v>
          </cell>
        </row>
        <row r="1012">
          <cell r="F1012">
            <v>15.849492274182101</v>
          </cell>
        </row>
        <row r="1013">
          <cell r="F1013">
            <v>21.536061997737399</v>
          </cell>
        </row>
        <row r="1014">
          <cell r="F1014">
            <v>74.398951373906897</v>
          </cell>
        </row>
        <row r="1015">
          <cell r="F1015">
            <v>19.4251903660465</v>
          </cell>
        </row>
        <row r="1016">
          <cell r="F1016">
            <v>49.646181303002102</v>
          </cell>
        </row>
        <row r="1017">
          <cell r="F1017">
            <v>64.7190535917604</v>
          </cell>
        </row>
        <row r="1018">
          <cell r="F1018">
            <v>46.975745692223697</v>
          </cell>
        </row>
        <row r="1019">
          <cell r="F1019">
            <v>33.2794880433988</v>
          </cell>
        </row>
        <row r="1020">
          <cell r="F1020">
            <v>23.903228465815101</v>
          </cell>
        </row>
        <row r="1021">
          <cell r="F1021">
            <v>0.14646379814702501</v>
          </cell>
        </row>
        <row r="1022">
          <cell r="F1022">
            <v>198.43372808848</v>
          </cell>
        </row>
        <row r="1023">
          <cell r="F1023">
            <v>17.707917962446</v>
          </cell>
        </row>
        <row r="1024">
          <cell r="F1024">
            <v>59.776106140728501</v>
          </cell>
        </row>
        <row r="1025">
          <cell r="F1025">
            <v>148.959235702108</v>
          </cell>
        </row>
        <row r="1026">
          <cell r="F1026">
            <v>59.776106140727201</v>
          </cell>
        </row>
        <row r="1027">
          <cell r="F1027">
            <v>17.7079179624448</v>
          </cell>
        </row>
        <row r="1028">
          <cell r="F1028">
            <v>198.43372808847101</v>
          </cell>
        </row>
        <row r="1029">
          <cell r="F1029">
            <v>0.14646379814708799</v>
          </cell>
        </row>
        <row r="1030">
          <cell r="F1030">
            <v>23.903228465817801</v>
          </cell>
        </row>
        <row r="1031">
          <cell r="F1031">
            <v>33.279488043400001</v>
          </cell>
        </row>
        <row r="1032">
          <cell r="F1032">
            <v>46.975745692220997</v>
          </cell>
        </row>
        <row r="1033">
          <cell r="F1033">
            <v>64.719053591763299</v>
          </cell>
        </row>
        <row r="1034">
          <cell r="F1034">
            <v>49.646181303002201</v>
          </cell>
        </row>
        <row r="1035">
          <cell r="F1035">
            <v>19.4251903660472</v>
          </cell>
        </row>
        <row r="1036">
          <cell r="F1036">
            <v>74.398951373905902</v>
          </cell>
        </row>
        <row r="1037">
          <cell r="F1037">
            <v>21.5360619977378</v>
          </cell>
        </row>
        <row r="1038">
          <cell r="F1038">
            <v>15.849492274181699</v>
          </cell>
        </row>
        <row r="1039">
          <cell r="F1039">
            <v>1.95179682264504</v>
          </cell>
        </row>
        <row r="1040">
          <cell r="F1040">
            <v>16.2215737298908</v>
          </cell>
        </row>
        <row r="1041">
          <cell r="F1041">
            <v>18.9156243662386</v>
          </cell>
        </row>
        <row r="1042">
          <cell r="F1042">
            <v>38.099649086403303</v>
          </cell>
        </row>
        <row r="1043">
          <cell r="F1043">
            <v>4.1634105411997702</v>
          </cell>
        </row>
        <row r="1044">
          <cell r="F1044">
            <v>8.4895426523011306</v>
          </cell>
        </row>
        <row r="1045">
          <cell r="F1045">
            <v>49.172832267931</v>
          </cell>
        </row>
        <row r="1046">
          <cell r="F1046">
            <v>50.412029850707498</v>
          </cell>
        </row>
        <row r="1047">
          <cell r="F1047">
            <v>6.20888255272562</v>
          </cell>
        </row>
        <row r="1048">
          <cell r="F1048">
            <v>78.924905992529503</v>
          </cell>
        </row>
        <row r="1049">
          <cell r="F1049">
            <v>55.810552560988498</v>
          </cell>
        </row>
        <row r="1050">
          <cell r="F1050">
            <v>17.879394605920702</v>
          </cell>
        </row>
        <row r="1051">
          <cell r="F1051">
            <v>18.9729988803231</v>
          </cell>
        </row>
        <row r="1052">
          <cell r="F1052">
            <v>29.3043343795702</v>
          </cell>
        </row>
        <row r="1053">
          <cell r="F1053">
            <v>52.051217382552302</v>
          </cell>
        </row>
        <row r="1054">
          <cell r="F1054">
            <v>67.860277472875296</v>
          </cell>
        </row>
        <row r="1055">
          <cell r="F1055">
            <v>42.6239461816944</v>
          </cell>
        </row>
        <row r="1056">
          <cell r="F1056">
            <v>65.198890993241406</v>
          </cell>
        </row>
        <row r="1057">
          <cell r="F1057">
            <v>29.625167009020299</v>
          </cell>
        </row>
        <row r="1058">
          <cell r="F1058">
            <v>33.122257906435301</v>
          </cell>
        </row>
        <row r="1059">
          <cell r="F1059">
            <v>78.900241297853</v>
          </cell>
        </row>
        <row r="1060">
          <cell r="F1060">
            <v>14.191697639565399</v>
          </cell>
        </row>
        <row r="1061">
          <cell r="F1061">
            <v>66.391840416114903</v>
          </cell>
        </row>
        <row r="1062">
          <cell r="F1062">
            <v>2.5512430714744299</v>
          </cell>
        </row>
        <row r="1063">
          <cell r="F1063">
            <v>98.108758857062398</v>
          </cell>
        </row>
        <row r="1064">
          <cell r="F1064">
            <v>25.2184448948151</v>
          </cell>
        </row>
        <row r="1065">
          <cell r="F1065">
            <v>0.199490941288861</v>
          </cell>
        </row>
        <row r="1066">
          <cell r="F1066">
            <v>283.26842308989097</v>
          </cell>
        </row>
        <row r="1067">
          <cell r="F1067">
            <v>7.8519824275894301</v>
          </cell>
        </row>
        <row r="1068">
          <cell r="F1068">
            <v>66.3707607656997</v>
          </cell>
        </row>
        <row r="1069">
          <cell r="F1069">
            <v>65.065338088949005</v>
          </cell>
        </row>
        <row r="1070">
          <cell r="F1070">
            <v>18.1683744626012</v>
          </cell>
        </row>
        <row r="1071">
          <cell r="F1071">
            <v>71.978418378065896</v>
          </cell>
        </row>
        <row r="1072">
          <cell r="F1072">
            <v>62.568525629420698</v>
          </cell>
        </row>
        <row r="1073">
          <cell r="F1073">
            <v>74.173387153169898</v>
          </cell>
        </row>
        <row r="1074">
          <cell r="F1074">
            <v>75.916781409525001</v>
          </cell>
        </row>
        <row r="1075">
          <cell r="F1075">
            <v>70.4488017753104</v>
          </cell>
        </row>
        <row r="1076">
          <cell r="F1076">
            <v>74.547323676441195</v>
          </cell>
        </row>
        <row r="1077">
          <cell r="F1077">
            <v>35.197632773935901</v>
          </cell>
        </row>
        <row r="1078">
          <cell r="F1078">
            <v>3.04009477908737</v>
          </cell>
        </row>
        <row r="1079">
          <cell r="F1079">
            <v>12.188801983864201</v>
          </cell>
        </row>
        <row r="1080">
          <cell r="F1080">
            <v>166.218360813646</v>
          </cell>
        </row>
        <row r="1081">
          <cell r="F1081">
            <v>123.141810736585</v>
          </cell>
        </row>
        <row r="1082">
          <cell r="F1082">
            <v>2.8447202569684098</v>
          </cell>
        </row>
        <row r="1083">
          <cell r="F1083">
            <v>24.674738718408499</v>
          </cell>
        </row>
        <row r="1084">
          <cell r="F1084">
            <v>4.9778919747675499</v>
          </cell>
        </row>
        <row r="1085">
          <cell r="F1085">
            <v>172.325458800349</v>
          </cell>
        </row>
        <row r="1086">
          <cell r="F1086">
            <v>68.897186729582501</v>
          </cell>
        </row>
        <row r="1087">
          <cell r="F1087">
            <v>4.87100103250717</v>
          </cell>
        </row>
        <row r="1088">
          <cell r="F1088">
            <v>216.177758823045</v>
          </cell>
        </row>
        <row r="1089">
          <cell r="F1089">
            <v>119.625185025961</v>
          </cell>
        </row>
        <row r="1090">
          <cell r="F1090">
            <v>33.147800309682502</v>
          </cell>
        </row>
        <row r="1091">
          <cell r="F1091">
            <v>13.422838234815501</v>
          </cell>
        </row>
        <row r="1092">
          <cell r="F1092">
            <v>6.1161525144239901</v>
          </cell>
        </row>
        <row r="1093">
          <cell r="F1093">
            <v>51.285469471908002</v>
          </cell>
        </row>
        <row r="1094">
          <cell r="F1094">
            <v>103.50789500359301</v>
          </cell>
        </row>
        <row r="1095">
          <cell r="F1095">
            <v>50.059410037476901</v>
          </cell>
        </row>
        <row r="1096">
          <cell r="F1096">
            <v>65.081369062339306</v>
          </cell>
        </row>
        <row r="1097">
          <cell r="F1097">
            <v>64.282046176331406</v>
          </cell>
        </row>
        <row r="1098">
          <cell r="F1098">
            <v>19.977669184863402</v>
          </cell>
        </row>
        <row r="1099">
          <cell r="F1099">
            <v>42.772884226602201</v>
          </cell>
        </row>
        <row r="1100">
          <cell r="F1100">
            <v>14.588691363963299</v>
          </cell>
        </row>
        <row r="1101">
          <cell r="F1101">
            <v>49.570359748280801</v>
          </cell>
        </row>
        <row r="1102">
          <cell r="F1102">
            <v>23.254941170196901</v>
          </cell>
        </row>
        <row r="1103">
          <cell r="F1103">
            <v>29.7905802792536</v>
          </cell>
        </row>
        <row r="1104">
          <cell r="F1104">
            <v>12.950387432870601</v>
          </cell>
        </row>
        <row r="1105">
          <cell r="F1105">
            <v>42.583420056993504</v>
          </cell>
        </row>
        <row r="1106">
          <cell r="F1106">
            <v>41.383980865905997</v>
          </cell>
        </row>
        <row r="1107">
          <cell r="F1107">
            <v>57.5685519317027</v>
          </cell>
        </row>
        <row r="1108">
          <cell r="F1108">
            <v>82.0132791667872</v>
          </cell>
        </row>
        <row r="1109">
          <cell r="F1109">
            <v>36.224055049937498</v>
          </cell>
        </row>
        <row r="1110">
          <cell r="F1110">
            <v>38.302821564851499</v>
          </cell>
        </row>
        <row r="1111">
          <cell r="F1111">
            <v>4.2465020448623996</v>
          </cell>
        </row>
        <row r="1112">
          <cell r="F1112">
            <v>92.592115219689703</v>
          </cell>
        </row>
        <row r="1113">
          <cell r="F1113">
            <v>53.436070338732598</v>
          </cell>
        </row>
        <row r="1114">
          <cell r="F1114">
            <v>27.121473371925401</v>
          </cell>
        </row>
        <row r="1115">
          <cell r="F1115">
            <v>34.572904501958703</v>
          </cell>
        </row>
        <row r="1116">
          <cell r="F1116">
            <v>47.979859685890098</v>
          </cell>
        </row>
        <row r="1117">
          <cell r="F1117">
            <v>68.679482028169502</v>
          </cell>
        </row>
        <row r="1118">
          <cell r="F1118">
            <v>45.033863975067803</v>
          </cell>
        </row>
        <row r="1119">
          <cell r="F1119">
            <v>21.4777740699503</v>
          </cell>
        </row>
        <row r="1120">
          <cell r="F1120">
            <v>141.84890706830299</v>
          </cell>
        </row>
        <row r="1121">
          <cell r="F1121">
            <v>20.418520529086202</v>
          </cell>
        </row>
        <row r="1122">
          <cell r="F1122">
            <v>8.0169062968602294</v>
          </cell>
        </row>
        <row r="1123">
          <cell r="F1123">
            <v>97.266439438881207</v>
          </cell>
        </row>
        <row r="1124">
          <cell r="F1124">
            <v>28.393130516673899</v>
          </cell>
        </row>
        <row r="1125">
          <cell r="F1125">
            <v>10.7583892688607</v>
          </cell>
        </row>
        <row r="1126">
          <cell r="F1126">
            <v>58.896325922235199</v>
          </cell>
        </row>
        <row r="1127">
          <cell r="F1127">
            <v>22.200791686967701</v>
          </cell>
        </row>
        <row r="1128">
          <cell r="F1128">
            <v>42.869383089576502</v>
          </cell>
        </row>
        <row r="1129">
          <cell r="F1129">
            <v>61.992101268287698</v>
          </cell>
        </row>
        <row r="1130">
          <cell r="F1130">
            <v>230.68377741172799</v>
          </cell>
        </row>
        <row r="1131">
          <cell r="F1131">
            <v>4.1720327776683996</v>
          </cell>
        </row>
        <row r="1132">
          <cell r="F1132">
            <v>9.8859578859972892</v>
          </cell>
        </row>
        <row r="1133">
          <cell r="F1133">
            <v>156.975315151198</v>
          </cell>
        </row>
        <row r="1134">
          <cell r="F1134">
            <v>4.6598333835583796</v>
          </cell>
        </row>
        <row r="1135">
          <cell r="F1135">
            <v>4.6375164693310902</v>
          </cell>
        </row>
        <row r="1136">
          <cell r="F1136">
            <v>16.498548332466399</v>
          </cell>
        </row>
        <row r="1137">
          <cell r="F1137">
            <v>88.124035767500601</v>
          </cell>
        </row>
        <row r="1138">
          <cell r="F1138">
            <v>22.810616580599401</v>
          </cell>
        </row>
        <row r="1139">
          <cell r="F1139">
            <v>9.3758547626197899</v>
          </cell>
        </row>
        <row r="1140">
          <cell r="F1140">
            <v>50.260841760346402</v>
          </cell>
        </row>
        <row r="1141">
          <cell r="F1141">
            <v>32.165047591207198</v>
          </cell>
        </row>
        <row r="1142">
          <cell r="F1142">
            <v>28.617741903711799</v>
          </cell>
        </row>
        <row r="1143">
          <cell r="F1143">
            <v>17.431445212712099</v>
          </cell>
        </row>
        <row r="1144">
          <cell r="F1144">
            <v>89.983966354675303</v>
          </cell>
        </row>
        <row r="1145">
          <cell r="F1145">
            <v>93.465355481760199</v>
          </cell>
        </row>
        <row r="1146">
          <cell r="F1146">
            <v>41.991784625739001</v>
          </cell>
        </row>
        <row r="1147">
          <cell r="F1147">
            <v>46.964423801660502</v>
          </cell>
        </row>
        <row r="1148">
          <cell r="F1148">
            <v>103.443653643365</v>
          </cell>
        </row>
        <row r="1149">
          <cell r="F1149">
            <v>29.9894364769583</v>
          </cell>
        </row>
        <row r="1150">
          <cell r="F1150">
            <v>3.16513102368951</v>
          </cell>
        </row>
        <row r="1151">
          <cell r="F1151">
            <v>115.275577742724</v>
          </cell>
        </row>
        <row r="1152">
          <cell r="F1152">
            <v>35.971353300645099</v>
          </cell>
        </row>
        <row r="1153">
          <cell r="F1153">
            <v>22.949222977554498</v>
          </cell>
        </row>
        <row r="1154">
          <cell r="F1154">
            <v>31.7631359486045</v>
          </cell>
        </row>
        <row r="1155">
          <cell r="F1155">
            <v>40.324166726938998</v>
          </cell>
        </row>
        <row r="1156">
          <cell r="F1156">
            <v>9.6059750395609207</v>
          </cell>
        </row>
        <row r="1157">
          <cell r="F1157">
            <v>0.58527006342091603</v>
          </cell>
        </row>
        <row r="1158">
          <cell r="F1158">
            <v>7.2682830199835697</v>
          </cell>
        </row>
        <row r="1159">
          <cell r="F1159">
            <v>55.108281504188497</v>
          </cell>
        </row>
        <row r="1160">
          <cell r="F1160">
            <v>4.4407077057182001</v>
          </cell>
        </row>
        <row r="1161">
          <cell r="F1161">
            <v>8.0341291619897994</v>
          </cell>
        </row>
        <row r="1162">
          <cell r="F1162">
            <v>12.2904800205635</v>
          </cell>
        </row>
        <row r="1163">
          <cell r="F1163">
            <v>10.605756269968699</v>
          </cell>
        </row>
        <row r="1164">
          <cell r="F1164">
            <v>8.8432040704908097</v>
          </cell>
        </row>
        <row r="1165">
          <cell r="F1165">
            <v>40.0731461901157</v>
          </cell>
        </row>
        <row r="1166">
          <cell r="F1166">
            <v>38.050049410775898</v>
          </cell>
        </row>
        <row r="1167">
          <cell r="F1167">
            <v>6.8811787552160002</v>
          </cell>
        </row>
        <row r="1168">
          <cell r="F1168">
            <v>66.684271738234401</v>
          </cell>
        </row>
        <row r="1169">
          <cell r="F1169">
            <v>0.89542025661065305</v>
          </cell>
        </row>
        <row r="1170">
          <cell r="F1170">
            <v>37.978213948160601</v>
          </cell>
        </row>
        <row r="1171">
          <cell r="F1171">
            <v>7.4040051761859296</v>
          </cell>
        </row>
        <row r="1172">
          <cell r="F1172">
            <v>7.3613433563730899</v>
          </cell>
        </row>
        <row r="1173">
          <cell r="F1173">
            <v>197.007558190438</v>
          </cell>
        </row>
        <row r="1174">
          <cell r="F1174">
            <v>13.0665974174665</v>
          </cell>
        </row>
        <row r="1175">
          <cell r="F1175">
            <v>57.513020061718102</v>
          </cell>
        </row>
        <row r="1176">
          <cell r="F1176">
            <v>46.4024528900609</v>
          </cell>
        </row>
        <row r="1177">
          <cell r="F1177">
            <v>7.4605065401565698</v>
          </cell>
        </row>
        <row r="1178">
          <cell r="F1178">
            <v>13.351774367403699</v>
          </cell>
        </row>
        <row r="1179">
          <cell r="F1179">
            <v>33.242328185782199</v>
          </cell>
        </row>
        <row r="1180">
          <cell r="F1180">
            <v>25.9359544927954</v>
          </cell>
        </row>
        <row r="1181">
          <cell r="F1181">
            <v>49.041256961137996</v>
          </cell>
        </row>
        <row r="1182">
          <cell r="F1182">
            <v>45.816330558661903</v>
          </cell>
        </row>
        <row r="1183">
          <cell r="F1183">
            <v>45.192199550821599</v>
          </cell>
        </row>
        <row r="1184">
          <cell r="F1184">
            <v>23.978881549618102</v>
          </cell>
        </row>
        <row r="1185">
          <cell r="F1185">
            <v>14.201440440219899</v>
          </cell>
        </row>
        <row r="1186">
          <cell r="F1186">
            <v>30.027750003642701</v>
          </cell>
        </row>
        <row r="1187">
          <cell r="F1187">
            <v>15.888099193335201</v>
          </cell>
        </row>
        <row r="1188">
          <cell r="F1188">
            <v>18.9008199124412</v>
          </cell>
        </row>
        <row r="1189">
          <cell r="F1189">
            <v>44.748882679003003</v>
          </cell>
        </row>
        <row r="1190">
          <cell r="F1190">
            <v>92.495386099178106</v>
          </cell>
        </row>
        <row r="1191">
          <cell r="F1191">
            <v>149.50043456011801</v>
          </cell>
        </row>
        <row r="1192">
          <cell r="F1192">
            <v>55.443402286589901</v>
          </cell>
        </row>
        <row r="1193">
          <cell r="F1193">
            <v>83.493072787468407</v>
          </cell>
        </row>
        <row r="1194">
          <cell r="F1194">
            <v>81.805607007141703</v>
          </cell>
        </row>
        <row r="1195">
          <cell r="F1195">
            <v>4.3582074616034099</v>
          </cell>
        </row>
        <row r="1196">
          <cell r="F1196">
            <v>17.658052252335501</v>
          </cell>
        </row>
        <row r="1197">
          <cell r="F1197">
            <v>33.759707539673499</v>
          </cell>
        </row>
        <row r="1198">
          <cell r="F1198">
            <v>81.027143669403998</v>
          </cell>
        </row>
        <row r="1199">
          <cell r="F1199">
            <v>7.7105624992050199</v>
          </cell>
        </row>
        <row r="1200">
          <cell r="F1200">
            <v>0.27742995180532598</v>
          </cell>
        </row>
        <row r="1201">
          <cell r="F1201">
            <v>0.51969057420827502</v>
          </cell>
        </row>
        <row r="1202">
          <cell r="F1202">
            <v>27.833373105006999</v>
          </cell>
        </row>
        <row r="1203">
          <cell r="F1203">
            <v>1.89643297762</v>
          </cell>
        </row>
        <row r="1204">
          <cell r="F1204">
            <v>8.5705391584775494</v>
          </cell>
        </row>
        <row r="1205">
          <cell r="F1205">
            <v>61.926291809881</v>
          </cell>
        </row>
        <row r="1206">
          <cell r="F1206">
            <v>10.4114122821475</v>
          </cell>
        </row>
        <row r="1207">
          <cell r="F1207">
            <v>40.787533292586502</v>
          </cell>
        </row>
        <row r="1208">
          <cell r="F1208">
            <v>0.42529115765679798</v>
          </cell>
        </row>
        <row r="1209">
          <cell r="F1209">
            <v>34.323239064070101</v>
          </cell>
        </row>
        <row r="1210">
          <cell r="F1210">
            <v>4.1032515668934399</v>
          </cell>
        </row>
        <row r="1211">
          <cell r="F1211">
            <v>47.9646511537685</v>
          </cell>
        </row>
        <row r="1212">
          <cell r="F1212">
            <v>1.90312225830666</v>
          </cell>
        </row>
        <row r="1213">
          <cell r="F1213">
            <v>44.551403438403398</v>
          </cell>
        </row>
        <row r="1214">
          <cell r="F1214">
            <v>67.607006410608705</v>
          </cell>
        </row>
        <row r="1215">
          <cell r="F1215">
            <v>76.420985939234995</v>
          </cell>
        </row>
        <row r="1216">
          <cell r="F1216">
            <v>6.4465394596420502</v>
          </cell>
        </row>
        <row r="1217">
          <cell r="F1217">
            <v>51.767781470873203</v>
          </cell>
        </row>
        <row r="1218">
          <cell r="F1218">
            <v>38.226949018815397</v>
          </cell>
        </row>
        <row r="1219">
          <cell r="F1219">
            <v>0.84533425914453098</v>
          </cell>
        </row>
        <row r="1220">
          <cell r="F1220">
            <v>13.9171405457119</v>
          </cell>
        </row>
        <row r="1221">
          <cell r="F1221">
            <v>23.501022146552199</v>
          </cell>
        </row>
        <row r="1222">
          <cell r="F1222">
            <v>17.1681706253135</v>
          </cell>
        </row>
        <row r="1223">
          <cell r="F1223">
            <v>33.915574908023601</v>
          </cell>
        </row>
        <row r="1224">
          <cell r="F1224">
            <v>46.447769296965703</v>
          </cell>
        </row>
        <row r="1225">
          <cell r="F1225">
            <v>13.4102653333766</v>
          </cell>
        </row>
        <row r="1226">
          <cell r="F1226">
            <v>51.278504382700902</v>
          </cell>
        </row>
        <row r="1227">
          <cell r="F1227">
            <v>28.999930884065101</v>
          </cell>
        </row>
        <row r="1228">
          <cell r="F1228">
            <v>9.9702576459268695</v>
          </cell>
        </row>
        <row r="1229">
          <cell r="F1229">
            <v>7.7293373469880899</v>
          </cell>
        </row>
        <row r="1230">
          <cell r="F1230">
            <v>6.4649544155582204</v>
          </cell>
        </row>
        <row r="1231">
          <cell r="F1231">
            <v>1.36001555672365</v>
          </cell>
        </row>
        <row r="1232">
          <cell r="F1232">
            <v>69.946216784998995</v>
          </cell>
        </row>
        <row r="1233">
          <cell r="F1233">
            <v>39.3272039511047</v>
          </cell>
        </row>
        <row r="1234">
          <cell r="F1234">
            <v>0.66164588539823699</v>
          </cell>
        </row>
        <row r="1235">
          <cell r="F1235">
            <v>40.116889173372101</v>
          </cell>
        </row>
        <row r="1236">
          <cell r="F1236">
            <v>92.840797783898296</v>
          </cell>
        </row>
        <row r="1237">
          <cell r="F1237">
            <v>27.1459779709127</v>
          </cell>
        </row>
        <row r="1238">
          <cell r="F1238">
            <v>3.4303811039790899</v>
          </cell>
        </row>
        <row r="1239">
          <cell r="F1239">
            <v>29.042652917656898</v>
          </cell>
        </row>
        <row r="1240">
          <cell r="F1240">
            <v>89.986009160445903</v>
          </cell>
        </row>
        <row r="1241">
          <cell r="F1241">
            <v>19.1049989239669</v>
          </cell>
        </row>
        <row r="1242">
          <cell r="F1242">
            <v>39.251639205469203</v>
          </cell>
        </row>
        <row r="1243">
          <cell r="F1243">
            <v>17.239145464506901</v>
          </cell>
        </row>
        <row r="1244">
          <cell r="F1244">
            <v>9.9502450815370196</v>
          </cell>
        </row>
        <row r="1245">
          <cell r="F1245">
            <v>23.535085714250201</v>
          </cell>
        </row>
        <row r="1246">
          <cell r="F1246">
            <v>56.461558267966801</v>
          </cell>
        </row>
        <row r="1247">
          <cell r="F1247">
            <v>1.1661729638185101</v>
          </cell>
        </row>
        <row r="1248">
          <cell r="F1248">
            <v>3.2364818193507201</v>
          </cell>
        </row>
        <row r="1249">
          <cell r="F1249">
            <v>45.871000923142603</v>
          </cell>
        </row>
        <row r="1250">
          <cell r="F1250">
            <v>25.701666669680101</v>
          </cell>
        </row>
        <row r="1251">
          <cell r="F1251">
            <v>25.285590291998599</v>
          </cell>
        </row>
        <row r="1252">
          <cell r="F1252">
            <v>2.6303187010351099</v>
          </cell>
        </row>
        <row r="1253">
          <cell r="F1253">
            <v>18.6673224235515</v>
          </cell>
        </row>
        <row r="1254">
          <cell r="F1254">
            <v>7.7171061158659304</v>
          </cell>
        </row>
        <row r="1255">
          <cell r="F1255">
            <v>48.834389518930301</v>
          </cell>
        </row>
        <row r="1256">
          <cell r="F1256">
            <v>26.2963624091981</v>
          </cell>
        </row>
        <row r="1257">
          <cell r="F1257">
            <v>8.6697365307755394</v>
          </cell>
        </row>
        <row r="1258">
          <cell r="F1258">
            <v>17.846308600577</v>
          </cell>
        </row>
        <row r="1259">
          <cell r="F1259">
            <v>32.895518478726402</v>
          </cell>
        </row>
        <row r="1260">
          <cell r="F1260">
            <v>6.5129201023077403</v>
          </cell>
        </row>
        <row r="1261">
          <cell r="F1261">
            <v>22.1652437984859</v>
          </cell>
        </row>
        <row r="1262">
          <cell r="F1262">
            <v>2.6315068354105602</v>
          </cell>
        </row>
        <row r="1263">
          <cell r="F1263">
            <v>3.2048354547566702</v>
          </cell>
        </row>
        <row r="1264">
          <cell r="F1264">
            <v>29.425828783347701</v>
          </cell>
        </row>
        <row r="1265">
          <cell r="F1265">
            <v>56.492706095930799</v>
          </cell>
        </row>
        <row r="1266">
          <cell r="F1266">
            <v>7.0664702298656706E-2</v>
          </cell>
        </row>
        <row r="1267">
          <cell r="F1267">
            <v>27.966923714814701</v>
          </cell>
        </row>
        <row r="1268">
          <cell r="F1268">
            <v>8.5731443688021596</v>
          </cell>
        </row>
        <row r="1269">
          <cell r="F1269">
            <v>15.4122698337999</v>
          </cell>
        </row>
        <row r="1270">
          <cell r="F1270">
            <v>15.847836503353101</v>
          </cell>
        </row>
        <row r="1271">
          <cell r="F1271">
            <v>14.6673083733934</v>
          </cell>
        </row>
        <row r="1272">
          <cell r="F1272">
            <v>19.119206999709402</v>
          </cell>
        </row>
        <row r="1273">
          <cell r="F1273">
            <v>7.0559018154990598</v>
          </cell>
        </row>
        <row r="1274">
          <cell r="F1274">
            <v>34.0569439913168</v>
          </cell>
        </row>
        <row r="1275">
          <cell r="F1275">
            <v>30.5462234122725</v>
          </cell>
        </row>
        <row r="1276">
          <cell r="F1276">
            <v>20.201639329733201</v>
          </cell>
        </row>
        <row r="1277">
          <cell r="F1277">
            <v>41.612954741494399</v>
          </cell>
        </row>
        <row r="1278">
          <cell r="F1278">
            <v>46.240956338943398</v>
          </cell>
        </row>
        <row r="1279">
          <cell r="F1279">
            <v>7.7508214279921503</v>
          </cell>
        </row>
        <row r="1280">
          <cell r="F1280">
            <v>16.467370021845401</v>
          </cell>
        </row>
        <row r="1281">
          <cell r="F1281">
            <v>2.40777740825262</v>
          </cell>
        </row>
        <row r="1282">
          <cell r="F1282">
            <v>29.921600249885898</v>
          </cell>
        </row>
        <row r="1283">
          <cell r="F1283">
            <v>14.219181102856201</v>
          </cell>
        </row>
        <row r="1284">
          <cell r="F1284">
            <v>12.4898825130189</v>
          </cell>
        </row>
        <row r="1285">
          <cell r="F1285">
            <v>2.1314951447089099</v>
          </cell>
        </row>
        <row r="1286">
          <cell r="F1286">
            <v>40.545249297434097</v>
          </cell>
        </row>
        <row r="1287">
          <cell r="F1287">
            <v>45.3655475982262</v>
          </cell>
        </row>
        <row r="1288">
          <cell r="F1288">
            <v>3.43641788865729</v>
          </cell>
        </row>
        <row r="1289">
          <cell r="F1289">
            <v>4.3327371835930499</v>
          </cell>
        </row>
        <row r="1290">
          <cell r="F1290">
            <v>24.571509867142399</v>
          </cell>
        </row>
        <row r="1291">
          <cell r="F1291">
            <v>10.008926909673599</v>
          </cell>
        </row>
        <row r="1292">
          <cell r="F1292">
            <v>14.6988901053377</v>
          </cell>
        </row>
        <row r="1293">
          <cell r="F1293">
            <v>5.9741698288808101</v>
          </cell>
        </row>
        <row r="1294">
          <cell r="F1294">
            <v>8.7471096533977803</v>
          </cell>
        </row>
        <row r="1295">
          <cell r="F1295">
            <v>4.6341990559979402</v>
          </cell>
        </row>
        <row r="1296">
          <cell r="F1296">
            <v>37.535080724394</v>
          </cell>
        </row>
        <row r="1297">
          <cell r="F1297">
            <v>7.04636606501942</v>
          </cell>
        </row>
        <row r="1298">
          <cell r="F1298">
            <v>2.7053856515566999</v>
          </cell>
        </row>
        <row r="1299">
          <cell r="F1299">
            <v>5.2706344055149597</v>
          </cell>
        </row>
        <row r="1300">
          <cell r="F1300">
            <v>18.138976208405499</v>
          </cell>
        </row>
        <row r="1301">
          <cell r="F1301">
            <v>0.21093856978095499</v>
          </cell>
        </row>
        <row r="1302">
          <cell r="F1302">
            <v>34.625159308943203</v>
          </cell>
        </row>
        <row r="1303">
          <cell r="F1303">
            <v>3.5943728477136401</v>
          </cell>
        </row>
        <row r="1304">
          <cell r="F1304">
            <v>5.6315398142359703</v>
          </cell>
        </row>
        <row r="1305">
          <cell r="F1305">
            <v>3.1783954786261202</v>
          </cell>
        </row>
        <row r="1306">
          <cell r="F1306">
            <v>20.377852888435001</v>
          </cell>
        </row>
        <row r="1307">
          <cell r="F1307">
            <v>14.3365808205712</v>
          </cell>
        </row>
        <row r="1308">
          <cell r="F1308">
            <v>4.68532157923537</v>
          </cell>
        </row>
        <row r="1309">
          <cell r="F1309">
            <v>38.094552297271797</v>
          </cell>
        </row>
        <row r="1310">
          <cell r="F1310">
            <v>12.6674097564999</v>
          </cell>
        </row>
        <row r="1311">
          <cell r="F1311">
            <v>8.3445449110541308</v>
          </cell>
        </row>
        <row r="1312">
          <cell r="F1312">
            <v>18.190911465016299</v>
          </cell>
        </row>
        <row r="1313">
          <cell r="F1313">
            <v>0.48329706038062797</v>
          </cell>
        </row>
        <row r="1314">
          <cell r="F1314">
            <v>9.3118780868070097</v>
          </cell>
        </row>
        <row r="1315">
          <cell r="F1315">
            <v>32.969213515181202</v>
          </cell>
        </row>
        <row r="1316">
          <cell r="F1316">
            <v>11.4740039792269</v>
          </cell>
        </row>
        <row r="1317">
          <cell r="F1317">
            <v>5.7476155278140597</v>
          </cell>
        </row>
        <row r="1318">
          <cell r="F1318">
            <v>5.3871620915830301</v>
          </cell>
        </row>
        <row r="1319">
          <cell r="F1319">
            <v>28.449581243228302</v>
          </cell>
        </row>
        <row r="1320">
          <cell r="F1320">
            <v>6.8403028847980201</v>
          </cell>
        </row>
        <row r="1321">
          <cell r="F1321">
            <v>11.1662898309923</v>
          </cell>
        </row>
        <row r="1322">
          <cell r="F1322">
            <v>2.9064890525262799</v>
          </cell>
        </row>
        <row r="1323">
          <cell r="F1323">
            <v>3.38275307213129</v>
          </cell>
        </row>
        <row r="1324">
          <cell r="F1324">
            <v>25.0560395356265</v>
          </cell>
        </row>
        <row r="1325">
          <cell r="F1325">
            <v>14.7750842051143</v>
          </cell>
        </row>
        <row r="1326">
          <cell r="F1326">
            <v>1.57591145524075</v>
          </cell>
        </row>
        <row r="1327">
          <cell r="F1327">
            <v>5.0371164905238999</v>
          </cell>
        </row>
        <row r="1328">
          <cell r="F1328">
            <v>15.710017872356699</v>
          </cell>
        </row>
        <row r="1329">
          <cell r="F1329">
            <v>30.017921913837601</v>
          </cell>
        </row>
        <row r="1330">
          <cell r="F1330">
            <v>10.424158814997799</v>
          </cell>
        </row>
        <row r="1331">
          <cell r="F1331">
            <v>12.999343864977501</v>
          </cell>
        </row>
        <row r="1332">
          <cell r="F1332">
            <v>30.540506695727</v>
          </cell>
        </row>
        <row r="1333">
          <cell r="F1333">
            <v>14.0934202747064</v>
          </cell>
        </row>
        <row r="1334">
          <cell r="F1334">
            <v>27.6288642252084</v>
          </cell>
        </row>
        <row r="1335">
          <cell r="F1335">
            <v>1.4759512532952099</v>
          </cell>
        </row>
        <row r="1336">
          <cell r="F1336">
            <v>2.77683473811839</v>
          </cell>
        </row>
        <row r="1337">
          <cell r="F1337">
            <v>19.221803223082102</v>
          </cell>
        </row>
        <row r="1338">
          <cell r="F1338">
            <v>35.569842198014399</v>
          </cell>
        </row>
        <row r="1339">
          <cell r="F1339">
            <v>3.4643362758783001</v>
          </cell>
        </row>
        <row r="1340">
          <cell r="F1340">
            <v>6.5825654539468497</v>
          </cell>
        </row>
        <row r="1341">
          <cell r="F1341">
            <v>6.9412155420767601</v>
          </cell>
        </row>
        <row r="1342">
          <cell r="F1342">
            <v>21.268837575727101</v>
          </cell>
        </row>
        <row r="1343">
          <cell r="F1343">
            <v>12.1781624958838</v>
          </cell>
        </row>
        <row r="1344">
          <cell r="F1344">
            <v>7.9843599985617804</v>
          </cell>
        </row>
        <row r="1345">
          <cell r="F1345">
            <v>1.06415518809553</v>
          </cell>
        </row>
        <row r="1346">
          <cell r="F1346">
            <v>27.5420452563285</v>
          </cell>
        </row>
        <row r="1347">
          <cell r="F1347">
            <v>26.457441724873402</v>
          </cell>
        </row>
        <row r="1348">
          <cell r="F1348">
            <v>5.8629369476494499</v>
          </cell>
        </row>
        <row r="1349">
          <cell r="F1349">
            <v>6.0182422627677301</v>
          </cell>
        </row>
        <row r="1350">
          <cell r="F1350">
            <v>9.0282610589922108</v>
          </cell>
        </row>
        <row r="1351">
          <cell r="F1351">
            <v>14.2820966916233</v>
          </cell>
        </row>
        <row r="1352">
          <cell r="F1352">
            <v>7.0225069475054003</v>
          </cell>
        </row>
        <row r="1353">
          <cell r="F1353">
            <v>5.0587787354753999</v>
          </cell>
        </row>
        <row r="1354">
          <cell r="F1354">
            <v>1.4969508774997999</v>
          </cell>
        </row>
        <row r="1355">
          <cell r="F1355">
            <v>3.4360642564989399</v>
          </cell>
        </row>
        <row r="1356">
          <cell r="F1356">
            <v>33.587547229960101</v>
          </cell>
        </row>
        <row r="1357">
          <cell r="F1357">
            <v>11.2130290631289</v>
          </cell>
        </row>
        <row r="1358">
          <cell r="F1358">
            <v>1.1457058925738</v>
          </cell>
        </row>
        <row r="1359">
          <cell r="F1359">
            <v>12.6295750830917</v>
          </cell>
        </row>
        <row r="1360">
          <cell r="F1360">
            <v>14.8047574716025</v>
          </cell>
        </row>
        <row r="1361">
          <cell r="F1361">
            <v>11.493677474800201</v>
          </cell>
        </row>
        <row r="1362">
          <cell r="F1362">
            <v>2.18645533522748</v>
          </cell>
        </row>
        <row r="1363">
          <cell r="F1363">
            <v>1.98527534106996</v>
          </cell>
        </row>
        <row r="1364">
          <cell r="F1364">
            <v>1.16580198878052</v>
          </cell>
        </row>
        <row r="1365">
          <cell r="F1365">
            <v>36.3204372390149</v>
          </cell>
        </row>
        <row r="1366">
          <cell r="F1366">
            <v>24.251397845955299</v>
          </cell>
        </row>
        <row r="1367">
          <cell r="F1367">
            <v>1.8064209486123199</v>
          </cell>
        </row>
        <row r="1368">
          <cell r="F1368">
            <v>7.89252381006715</v>
          </cell>
        </row>
        <row r="1369">
          <cell r="F1369">
            <v>14.2905536123631</v>
          </cell>
        </row>
        <row r="1370">
          <cell r="F1370">
            <v>6.2578591337827403</v>
          </cell>
        </row>
        <row r="1371">
          <cell r="F1371">
            <v>8.45451188201055</v>
          </cell>
        </row>
        <row r="1372">
          <cell r="F1372">
            <v>4.2389262029122596</v>
          </cell>
        </row>
        <row r="1373">
          <cell r="F1373">
            <v>14.0692541081446</v>
          </cell>
        </row>
        <row r="1374">
          <cell r="F1374">
            <v>20.824709892320499</v>
          </cell>
        </row>
        <row r="1375">
          <cell r="F1375">
            <v>21.1808742644251</v>
          </cell>
        </row>
        <row r="1376">
          <cell r="F1376">
            <v>2.2470701754516602</v>
          </cell>
        </row>
        <row r="1377">
          <cell r="F1377">
            <v>0.91937103903171402</v>
          </cell>
        </row>
        <row r="1378">
          <cell r="F1378">
            <v>25.158624088697401</v>
          </cell>
        </row>
        <row r="1379">
          <cell r="F1379">
            <v>15.852719936897</v>
          </cell>
        </row>
        <row r="1380">
          <cell r="F1380">
            <v>3.1727325242086999</v>
          </cell>
        </row>
        <row r="1381">
          <cell r="F1381">
            <v>14.063648970449</v>
          </cell>
        </row>
        <row r="1382">
          <cell r="F1382">
            <v>2.2911154838112799</v>
          </cell>
        </row>
        <row r="1383">
          <cell r="F1383">
            <v>3.2593414761464099</v>
          </cell>
        </row>
        <row r="1384">
          <cell r="F1384">
            <v>61.027285052210999</v>
          </cell>
        </row>
        <row r="1385">
          <cell r="F1385">
            <v>12.839355298216301</v>
          </cell>
        </row>
        <row r="1386">
          <cell r="F1386">
            <v>3.87912675632424</v>
          </cell>
        </row>
        <row r="1387">
          <cell r="F1387">
            <v>14.2653033176916</v>
          </cell>
        </row>
        <row r="1388">
          <cell r="F1388">
            <v>20.731764599424402</v>
          </cell>
        </row>
        <row r="1389">
          <cell r="F1389">
            <v>17.071921285599</v>
          </cell>
        </row>
        <row r="1390">
          <cell r="F1390">
            <v>27.8285538383053</v>
          </cell>
        </row>
        <row r="1391">
          <cell r="F1391">
            <v>5.6879937354189698</v>
          </cell>
        </row>
        <row r="1392">
          <cell r="F1392">
            <v>11.628262043023099</v>
          </cell>
        </row>
        <row r="1393">
          <cell r="F1393">
            <v>17.624219793069901</v>
          </cell>
        </row>
        <row r="1394">
          <cell r="F1394">
            <v>40.007195322218699</v>
          </cell>
        </row>
        <row r="1395">
          <cell r="F1395">
            <v>11.498757099069101</v>
          </cell>
        </row>
        <row r="1396">
          <cell r="F1396">
            <v>1.16314967006679</v>
          </cell>
        </row>
        <row r="1397">
          <cell r="F1397">
            <v>22.116958656371299</v>
          </cell>
        </row>
        <row r="1398">
          <cell r="F1398">
            <v>12.837460411438601</v>
          </cell>
        </row>
        <row r="1399">
          <cell r="F1399">
            <v>9.4288317522291702</v>
          </cell>
        </row>
        <row r="1400">
          <cell r="F1400">
            <v>5.98259135311684</v>
          </cell>
        </row>
        <row r="1401">
          <cell r="F1401">
            <v>11.888612211492701</v>
          </cell>
        </row>
        <row r="1402">
          <cell r="F1402">
            <v>23.526905637331001</v>
          </cell>
        </row>
        <row r="1403">
          <cell r="F1403">
            <v>25.644586261925902</v>
          </cell>
        </row>
        <row r="1404">
          <cell r="F1404">
            <v>9.9667417038822101</v>
          </cell>
        </row>
        <row r="1405">
          <cell r="F1405">
            <v>7.5736882219211097</v>
          </cell>
        </row>
        <row r="1406">
          <cell r="F1406">
            <v>19.837735149177</v>
          </cell>
        </row>
        <row r="1407">
          <cell r="F1407">
            <v>31.458079681496699</v>
          </cell>
        </row>
        <row r="1408">
          <cell r="F1408">
            <v>7.2614657177182096</v>
          </cell>
        </row>
        <row r="1409">
          <cell r="F1409">
            <v>4.7039882087762797</v>
          </cell>
        </row>
        <row r="1410">
          <cell r="F1410">
            <v>7.2692287385033003</v>
          </cell>
        </row>
        <row r="1411">
          <cell r="F1411">
            <v>15.156765740708501</v>
          </cell>
        </row>
        <row r="1412">
          <cell r="F1412">
            <v>17.349566858124199</v>
          </cell>
        </row>
        <row r="1413">
          <cell r="F1413">
            <v>9.2189759979040193</v>
          </cell>
        </row>
        <row r="1414">
          <cell r="F1414">
            <v>2.5944354232901898</v>
          </cell>
        </row>
        <row r="1415">
          <cell r="F1415">
            <v>34.935392805128899</v>
          </cell>
        </row>
        <row r="1416">
          <cell r="F1416">
            <v>43.209735525942399</v>
          </cell>
        </row>
        <row r="1417">
          <cell r="F1417">
            <v>2.6467650311258599</v>
          </cell>
        </row>
        <row r="1418">
          <cell r="F1418">
            <v>14.1977652799279</v>
          </cell>
        </row>
        <row r="1419">
          <cell r="F1419">
            <v>6.2251201178616702</v>
          </cell>
        </row>
        <row r="1420">
          <cell r="F1420">
            <v>1.8783140613519</v>
          </cell>
        </row>
        <row r="1421">
          <cell r="F1421">
            <v>11.487287884931</v>
          </cell>
        </row>
        <row r="1422">
          <cell r="F1422">
            <v>9.1988823212987594</v>
          </cell>
        </row>
        <row r="1423">
          <cell r="F1423">
            <v>5.1676409035459203</v>
          </cell>
        </row>
        <row r="1424">
          <cell r="F1424">
            <v>6.3446625972637998</v>
          </cell>
        </row>
        <row r="1425">
          <cell r="F1425">
            <v>13.136907160984499</v>
          </cell>
        </row>
        <row r="1426">
          <cell r="F1426">
            <v>14.901405169699499</v>
          </cell>
        </row>
        <row r="1427">
          <cell r="F1427">
            <v>5.9656168551891398</v>
          </cell>
        </row>
        <row r="1428">
          <cell r="F1428">
            <v>5.9686334632261797</v>
          </cell>
        </row>
        <row r="1429">
          <cell r="F1429">
            <v>34.033737001795203</v>
          </cell>
        </row>
        <row r="1430">
          <cell r="F1430">
            <v>7.50683671671068</v>
          </cell>
        </row>
        <row r="1431">
          <cell r="F1431">
            <v>8.2780914196068807</v>
          </cell>
        </row>
        <row r="1432">
          <cell r="F1432">
            <v>3.4675345825654502</v>
          </cell>
        </row>
        <row r="1433">
          <cell r="F1433">
            <v>13.1574519747137</v>
          </cell>
        </row>
        <row r="1434">
          <cell r="F1434">
            <v>28.065372478305498</v>
          </cell>
        </row>
        <row r="1435">
          <cell r="F1435">
            <v>21.3612473639717</v>
          </cell>
        </row>
        <row r="1436">
          <cell r="F1436">
            <v>9.5923661453269204</v>
          </cell>
        </row>
        <row r="1437">
          <cell r="F1437">
            <v>8.6095056186323795</v>
          </cell>
        </row>
        <row r="1438">
          <cell r="F1438">
            <v>78.735410013927805</v>
          </cell>
        </row>
        <row r="1439">
          <cell r="F1439">
            <v>15.5314744333739</v>
          </cell>
        </row>
        <row r="1440">
          <cell r="F1440">
            <v>24.378035770091</v>
          </cell>
        </row>
        <row r="1441">
          <cell r="F1441">
            <v>16.140843866698798</v>
          </cell>
        </row>
        <row r="1442">
          <cell r="F1442">
            <v>7.5724848589923299</v>
          </cell>
        </row>
        <row r="1443">
          <cell r="F1443">
            <v>5.0665288931463497</v>
          </cell>
        </row>
        <row r="1444">
          <cell r="F1444">
            <v>4.1940381600995096</v>
          </cell>
        </row>
        <row r="1445">
          <cell r="F1445">
            <v>49.037049062075297</v>
          </cell>
        </row>
        <row r="1446">
          <cell r="F1446">
            <v>10.3426632694802</v>
          </cell>
        </row>
        <row r="1447">
          <cell r="F1447">
            <v>27.033532172431201</v>
          </cell>
        </row>
        <row r="1448">
          <cell r="F1448">
            <v>15.524811633872099</v>
          </cell>
        </row>
        <row r="1449">
          <cell r="F1449">
            <v>16.407692176165899</v>
          </cell>
        </row>
        <row r="1450">
          <cell r="F1450">
            <v>19.2330541325097</v>
          </cell>
        </row>
        <row r="1451">
          <cell r="F1451">
            <v>10.137550843002799</v>
          </cell>
        </row>
        <row r="1452">
          <cell r="F1452">
            <v>8.2326487745351606</v>
          </cell>
        </row>
        <row r="1453">
          <cell r="F1453">
            <v>0.28928504019785201</v>
          </cell>
        </row>
        <row r="1454">
          <cell r="F1454">
            <v>12.489795991916701</v>
          </cell>
        </row>
        <row r="1455">
          <cell r="F1455">
            <v>18.2394367329</v>
          </cell>
        </row>
        <row r="1456">
          <cell r="F1456">
            <v>27.894893932787301</v>
          </cell>
        </row>
        <row r="1457">
          <cell r="F1457">
            <v>5.7086169618795903</v>
          </cell>
        </row>
        <row r="1458">
          <cell r="F1458">
            <v>9.5962967457978898</v>
          </cell>
        </row>
        <row r="1459">
          <cell r="F1459">
            <v>10.634329072104601</v>
          </cell>
        </row>
        <row r="1460">
          <cell r="F1460">
            <v>0.22444387944906799</v>
          </cell>
        </row>
        <row r="1461">
          <cell r="F1461">
            <v>12.9946534873605</v>
          </cell>
        </row>
        <row r="1462">
          <cell r="F1462">
            <v>43.187832898854602</v>
          </cell>
        </row>
        <row r="1463">
          <cell r="F1463">
            <v>51.532719540651897</v>
          </cell>
        </row>
        <row r="1464">
          <cell r="F1464">
            <v>7.1482496506279398</v>
          </cell>
        </row>
        <row r="1465">
          <cell r="F1465">
            <v>2.3705983653807601</v>
          </cell>
        </row>
        <row r="1466">
          <cell r="F1466">
            <v>60.535817530955597</v>
          </cell>
        </row>
        <row r="1467">
          <cell r="F1467">
            <v>27.0595538016976</v>
          </cell>
        </row>
        <row r="1468">
          <cell r="F1468">
            <v>24.9574612572492</v>
          </cell>
        </row>
        <row r="1469">
          <cell r="F1469">
            <v>0.62647862019656797</v>
          </cell>
        </row>
        <row r="1470">
          <cell r="F1470">
            <v>34.831989422348499</v>
          </cell>
        </row>
        <row r="1471">
          <cell r="F1471">
            <v>17.930032452407801</v>
          </cell>
        </row>
        <row r="1472">
          <cell r="F1472">
            <v>63.001511747523402</v>
          </cell>
        </row>
        <row r="1473">
          <cell r="F1473">
            <v>9.9266670413912603</v>
          </cell>
        </row>
        <row r="1474">
          <cell r="F1474">
            <v>83.6146454589516</v>
          </cell>
        </row>
        <row r="1475">
          <cell r="F1475">
            <v>4.7499330901154204</v>
          </cell>
        </row>
        <row r="1476">
          <cell r="F1476">
            <v>11.1729663375923</v>
          </cell>
        </row>
        <row r="1477">
          <cell r="F1477">
            <v>20.112134470018201</v>
          </cell>
        </row>
        <row r="1478">
          <cell r="F1478">
            <v>4.7630675011602799</v>
          </cell>
        </row>
        <row r="1479">
          <cell r="F1479">
            <v>37.916828137680803</v>
          </cell>
        </row>
        <row r="1480">
          <cell r="F1480">
            <v>5.3410646472530301</v>
          </cell>
        </row>
        <row r="1481">
          <cell r="F1481">
            <v>17.782791154743599</v>
          </cell>
        </row>
        <row r="1482">
          <cell r="F1482">
            <v>6.4408749237103597</v>
          </cell>
        </row>
        <row r="1483">
          <cell r="F1483">
            <v>15.3055600286991</v>
          </cell>
        </row>
        <row r="1484">
          <cell r="F1484">
            <v>2.5063511483404701</v>
          </cell>
        </row>
        <row r="1485">
          <cell r="F1485">
            <v>29.673162246141398</v>
          </cell>
        </row>
        <row r="1486">
          <cell r="F1486">
            <v>51.373119878154597</v>
          </cell>
        </row>
        <row r="1487">
          <cell r="F1487">
            <v>5.94254545201811</v>
          </cell>
        </row>
        <row r="1488">
          <cell r="F1488">
            <v>8.2866734870474303</v>
          </cell>
        </row>
        <row r="1489">
          <cell r="F1489">
            <v>1.1412200018235601</v>
          </cell>
        </row>
        <row r="1490">
          <cell r="F1490">
            <v>20.533725555769799</v>
          </cell>
        </row>
        <row r="1491">
          <cell r="F1491">
            <v>24.556416348864602</v>
          </cell>
        </row>
        <row r="1492">
          <cell r="F1492">
            <v>20.4580602826139</v>
          </cell>
        </row>
        <row r="1493">
          <cell r="F1493">
            <v>14.983118501105499</v>
          </cell>
        </row>
        <row r="1494">
          <cell r="F1494">
            <v>93.901488295259597</v>
          </cell>
        </row>
        <row r="1495">
          <cell r="F1495">
            <v>36.585266819317297</v>
          </cell>
        </row>
        <row r="1496">
          <cell r="F1496">
            <v>7.65971210898139</v>
          </cell>
        </row>
        <row r="1497">
          <cell r="F1497">
            <v>30.3290112841295</v>
          </cell>
        </row>
        <row r="1498">
          <cell r="F1498">
            <v>22.0369030320051</v>
          </cell>
        </row>
        <row r="1499">
          <cell r="F1499">
            <v>70.804157666480904</v>
          </cell>
        </row>
        <row r="1500">
          <cell r="F1500">
            <v>105.10406416573301</v>
          </cell>
        </row>
        <row r="1501">
          <cell r="F1501">
            <v>2.3139309947229099</v>
          </cell>
        </row>
        <row r="1502">
          <cell r="F1502">
            <v>43.878726224721497</v>
          </cell>
        </row>
        <row r="1503">
          <cell r="F1503">
            <v>29.946530256858502</v>
          </cell>
        </row>
        <row r="1504">
          <cell r="F1504">
            <v>164.17758797810501</v>
          </cell>
        </row>
        <row r="1505">
          <cell r="F1505">
            <v>56.664009417610004</v>
          </cell>
        </row>
        <row r="1506">
          <cell r="F1506">
            <v>6.9358475463589704</v>
          </cell>
        </row>
        <row r="1507">
          <cell r="F1507">
            <v>239.62178930133399</v>
          </cell>
        </row>
        <row r="1508">
          <cell r="F1508">
            <v>10.408800918821701</v>
          </cell>
        </row>
        <row r="1509">
          <cell r="F1509">
            <v>7.2123161598305501</v>
          </cell>
        </row>
        <row r="1510">
          <cell r="F1510">
            <v>18.2978177752235</v>
          </cell>
        </row>
        <row r="1511">
          <cell r="F1511">
            <v>3.9497319264761699</v>
          </cell>
        </row>
        <row r="1512">
          <cell r="F1512">
            <v>38.000995335146001</v>
          </cell>
        </row>
        <row r="1513">
          <cell r="F1513">
            <v>6.4617485110279897</v>
          </cell>
        </row>
        <row r="1514">
          <cell r="F1514">
            <v>38.054611369160497</v>
          </cell>
        </row>
        <row r="1515">
          <cell r="F1515">
            <v>31.2478951196297</v>
          </cell>
        </row>
        <row r="1516">
          <cell r="F1516">
            <v>78.598511522449201</v>
          </cell>
        </row>
        <row r="1517">
          <cell r="F1517">
            <v>2.2366823687489799</v>
          </cell>
        </row>
        <row r="1518">
          <cell r="F1518">
            <v>3.7985008124421298</v>
          </cell>
        </row>
        <row r="1519">
          <cell r="F1519">
            <v>54.7968950546203</v>
          </cell>
        </row>
        <row r="1520">
          <cell r="F1520">
            <v>32.039954027221498</v>
          </cell>
        </row>
        <row r="1521">
          <cell r="F1521">
            <v>48.196997929374902</v>
          </cell>
        </row>
        <row r="1522">
          <cell r="F1522">
            <v>146.89097642632899</v>
          </cell>
        </row>
        <row r="1523">
          <cell r="F1523">
            <v>19.296443033868101</v>
          </cell>
        </row>
        <row r="1524">
          <cell r="F1524">
            <v>16.375849708690801</v>
          </cell>
        </row>
        <row r="1525">
          <cell r="F1525">
            <v>19.891731138071801</v>
          </cell>
        </row>
        <row r="1526">
          <cell r="F1526">
            <v>54.860153773044303</v>
          </cell>
        </row>
        <row r="1527">
          <cell r="F1527">
            <v>16.944117888659001</v>
          </cell>
        </row>
        <row r="1528">
          <cell r="F1528">
            <v>28.047927505649</v>
          </cell>
        </row>
        <row r="1529">
          <cell r="F1529">
            <v>44.1557251219457</v>
          </cell>
        </row>
        <row r="1530">
          <cell r="F1530">
            <v>11.0092878839856</v>
          </cell>
        </row>
        <row r="1531">
          <cell r="F1531">
            <v>19.775945007495999</v>
          </cell>
        </row>
        <row r="1532">
          <cell r="F1532">
            <v>8.1568435461408999</v>
          </cell>
        </row>
        <row r="1533">
          <cell r="F1533">
            <v>38.035443159780201</v>
          </cell>
        </row>
        <row r="1534">
          <cell r="F1534">
            <v>11.952070721136201</v>
          </cell>
        </row>
        <row r="1535">
          <cell r="F1535">
            <v>136.00363671236801</v>
          </cell>
        </row>
        <row r="1536">
          <cell r="F1536">
            <v>33.647643442215099</v>
          </cell>
        </row>
        <row r="1537">
          <cell r="F1537">
            <v>6.7677201665947095E-2</v>
          </cell>
        </row>
        <row r="1538">
          <cell r="F1538">
            <v>2.0530639346114601</v>
          </cell>
        </row>
        <row r="1539">
          <cell r="F1539">
            <v>26.346057159202299</v>
          </cell>
        </row>
        <row r="1540">
          <cell r="F1540">
            <v>29.8844057298172</v>
          </cell>
        </row>
        <row r="1541">
          <cell r="F1541">
            <v>1.8453369333319101</v>
          </cell>
        </row>
        <row r="1542">
          <cell r="F1542">
            <v>81.710638668078403</v>
          </cell>
        </row>
        <row r="1543">
          <cell r="F1543">
            <v>122.588267488426</v>
          </cell>
        </row>
        <row r="1544">
          <cell r="F1544">
            <v>5.1304233395586403</v>
          </cell>
        </row>
        <row r="1545">
          <cell r="F1545">
            <v>58.5824513816031</v>
          </cell>
        </row>
        <row r="1546">
          <cell r="F1546">
            <v>32.297636641561901</v>
          </cell>
        </row>
        <row r="1547">
          <cell r="F1547">
            <v>4.7886363308748603</v>
          </cell>
        </row>
        <row r="1548">
          <cell r="F1548">
            <v>26.139805569476</v>
          </cell>
        </row>
        <row r="1549">
          <cell r="F1549">
            <v>95.895407868316099</v>
          </cell>
        </row>
        <row r="1550">
          <cell r="F1550">
            <v>6.7472027709773696</v>
          </cell>
        </row>
        <row r="1551">
          <cell r="F1551">
            <v>8.4687763451508893</v>
          </cell>
        </row>
        <row r="1552">
          <cell r="F1552">
            <v>24.9056953764164</v>
          </cell>
        </row>
        <row r="1553">
          <cell r="F1553">
            <v>24.099149935060399</v>
          </cell>
        </row>
        <row r="1554">
          <cell r="F1554">
            <v>47.365334159</v>
          </cell>
        </row>
        <row r="1555">
          <cell r="F1555">
            <v>3.0179963586274399</v>
          </cell>
        </row>
        <row r="1556">
          <cell r="F1556">
            <v>48.022203039939903</v>
          </cell>
        </row>
        <row r="1557">
          <cell r="F1557">
            <v>0.76775972554952998</v>
          </cell>
        </row>
        <row r="1558">
          <cell r="F1558">
            <v>67.544625444135605</v>
          </cell>
        </row>
        <row r="1559">
          <cell r="F1559">
            <v>76.349415586970906</v>
          </cell>
        </row>
        <row r="1560">
          <cell r="F1560">
            <v>63.730876647597903</v>
          </cell>
        </row>
        <row r="1561">
          <cell r="F1561">
            <v>19.820364206159802</v>
          </cell>
        </row>
        <row r="1562">
          <cell r="F1562">
            <v>5.9760158688344003</v>
          </cell>
        </row>
        <row r="1563">
          <cell r="F1563">
            <v>172.21042731765999</v>
          </cell>
        </row>
        <row r="1564">
          <cell r="F1564">
            <v>4.0444877267603196</v>
          </cell>
        </row>
        <row r="1565">
          <cell r="F1565">
            <v>34.239477942176798</v>
          </cell>
        </row>
        <row r="1566">
          <cell r="F1566">
            <v>6.7372429060037504</v>
          </cell>
        </row>
        <row r="1567">
          <cell r="F1567">
            <v>57.081153054062298</v>
          </cell>
        </row>
        <row r="1568">
          <cell r="F1568">
            <v>26.925749740819299</v>
          </cell>
        </row>
        <row r="1569">
          <cell r="F1569">
            <v>22.441177515569699</v>
          </cell>
        </row>
        <row r="1570">
          <cell r="F1570">
            <v>54.512786855445803</v>
          </cell>
        </row>
        <row r="1571">
          <cell r="F1571">
            <v>99.461195898146798</v>
          </cell>
        </row>
        <row r="1572">
          <cell r="F1572">
            <v>20.3981704070193</v>
          </cell>
        </row>
        <row r="1573">
          <cell r="F1573">
            <v>173.936955959789</v>
          </cell>
        </row>
        <row r="1574">
          <cell r="F1574">
            <v>13.5409707818672</v>
          </cell>
        </row>
        <row r="1575">
          <cell r="F1575">
            <v>172.44622852108299</v>
          </cell>
        </row>
        <row r="1576">
          <cell r="F1576">
            <v>146.63400886573601</v>
          </cell>
        </row>
        <row r="1577">
          <cell r="F1577">
            <v>68.650776839098</v>
          </cell>
        </row>
        <row r="1578">
          <cell r="F1578">
            <v>24.807594069496801</v>
          </cell>
        </row>
        <row r="1579">
          <cell r="F1579">
            <v>80.372063148352694</v>
          </cell>
        </row>
        <row r="1580">
          <cell r="F1580">
            <v>36.287689923995401</v>
          </cell>
        </row>
        <row r="1581">
          <cell r="F1581">
            <v>164.72248061308801</v>
          </cell>
        </row>
        <row r="1582">
          <cell r="F1582">
            <v>61.692594916650101</v>
          </cell>
        </row>
        <row r="1583">
          <cell r="F1583">
            <v>1.75475279008136</v>
          </cell>
        </row>
        <row r="1584">
          <cell r="F1584">
            <v>32.387184813787002</v>
          </cell>
        </row>
        <row r="1585">
          <cell r="F1585">
            <v>62.394198451311802</v>
          </cell>
        </row>
        <row r="1586">
          <cell r="F1586">
            <v>57.525895794147402</v>
          </cell>
        </row>
        <row r="1587">
          <cell r="F1587">
            <v>134.974442377038</v>
          </cell>
        </row>
        <row r="1588">
          <cell r="F1588">
            <v>18.6929834718335</v>
          </cell>
        </row>
        <row r="1589">
          <cell r="F1589">
            <v>349.583145675666</v>
          </cell>
        </row>
        <row r="1590">
          <cell r="F1590">
            <v>23.327076510431599</v>
          </cell>
        </row>
        <row r="1591">
          <cell r="F1591">
            <v>328.66454368428703</v>
          </cell>
        </row>
        <row r="1592">
          <cell r="F1592">
            <v>1.6571660652881799</v>
          </cell>
        </row>
        <row r="1593">
          <cell r="F1593">
            <v>90.133646371455001</v>
          </cell>
        </row>
        <row r="1594">
          <cell r="F1594">
            <v>71.660045184903694</v>
          </cell>
        </row>
        <row r="1595">
          <cell r="F1595">
            <v>247.65381486924201</v>
          </cell>
        </row>
        <row r="1596">
          <cell r="F1596">
            <v>860.61644829325496</v>
          </cell>
        </row>
        <row r="1597">
          <cell r="F1597">
            <v>48.121818642872903</v>
          </cell>
        </row>
        <row r="1598">
          <cell r="F1598">
            <v>168.00862782581501</v>
          </cell>
        </row>
        <row r="1599">
          <cell r="F1599">
            <v>554.89690314350503</v>
          </cell>
        </row>
        <row r="1600">
          <cell r="F1600">
            <v>51.1432556781809</v>
          </cell>
        </row>
        <row r="1601">
          <cell r="F1601">
            <v>42.306695328214502</v>
          </cell>
        </row>
        <row r="1602">
          <cell r="F1602">
            <v>22.465242132940102</v>
          </cell>
        </row>
        <row r="1603">
          <cell r="F1603">
            <v>37.141779622637003</v>
          </cell>
        </row>
        <row r="1604">
          <cell r="F1604">
            <v>155.63878322966801</v>
          </cell>
        </row>
        <row r="1605">
          <cell r="F1605">
            <v>149.13324441319199</v>
          </cell>
        </row>
        <row r="1606">
          <cell r="F1606">
            <v>50.298028648414501</v>
          </cell>
        </row>
        <row r="1607">
          <cell r="F1607">
            <v>49.201363379087397</v>
          </cell>
        </row>
        <row r="1608">
          <cell r="F1608">
            <v>228.145262858226</v>
          </cell>
        </row>
        <row r="1609">
          <cell r="F1609">
            <v>16.767301625252902</v>
          </cell>
        </row>
        <row r="1610">
          <cell r="F1610">
            <v>98.742991519504201</v>
          </cell>
        </row>
        <row r="1611">
          <cell r="F1611">
            <v>300.54227038168602</v>
          </cell>
        </row>
        <row r="1612">
          <cell r="F1612">
            <v>416.67475691043302</v>
          </cell>
        </row>
        <row r="1613">
          <cell r="F1613">
            <v>110.759464152709</v>
          </cell>
        </row>
        <row r="1614">
          <cell r="F1614">
            <v>92.132027278714105</v>
          </cell>
        </row>
        <row r="1615">
          <cell r="F1615">
            <v>92.894038616357406</v>
          </cell>
        </row>
        <row r="1616">
          <cell r="F1616">
            <v>112.294659116036</v>
          </cell>
        </row>
        <row r="1617">
          <cell r="F1617">
            <v>87.449984676375195</v>
          </cell>
        </row>
        <row r="1618">
          <cell r="F1618">
            <v>74.498811888636894</v>
          </cell>
        </row>
        <row r="1619">
          <cell r="F1619">
            <v>6.2594780321205601</v>
          </cell>
        </row>
        <row r="1620">
          <cell r="F1620">
            <v>298.06564384623999</v>
          </cell>
        </row>
        <row r="1621">
          <cell r="F1621">
            <v>109.315588167039</v>
          </cell>
        </row>
        <row r="1622">
          <cell r="F1622">
            <v>211.69373001321699</v>
          </cell>
        </row>
        <row r="1623">
          <cell r="F1623">
            <v>144.73081321381699</v>
          </cell>
        </row>
        <row r="1624">
          <cell r="F1624">
            <v>88.987768437890196</v>
          </cell>
        </row>
        <row r="1625">
          <cell r="F1625">
            <v>114.68377755789</v>
          </cell>
        </row>
        <row r="1626">
          <cell r="F1626">
            <v>7.3594018096748401</v>
          </cell>
        </row>
        <row r="1627">
          <cell r="F1627">
            <v>5.2898143742694197</v>
          </cell>
        </row>
        <row r="1628">
          <cell r="F1628">
            <v>291.579716290563</v>
          </cell>
        </row>
        <row r="1629">
          <cell r="F1629">
            <v>76.122032586703398</v>
          </cell>
        </row>
        <row r="1630">
          <cell r="F1630">
            <v>154.28301785065599</v>
          </cell>
        </row>
        <row r="1631">
          <cell r="F1631">
            <v>473.86498909491399</v>
          </cell>
        </row>
        <row r="1632">
          <cell r="F1632">
            <v>288.71597124912</v>
          </cell>
        </row>
        <row r="1633">
          <cell r="F1633">
            <v>127.567607286014</v>
          </cell>
        </row>
        <row r="1634">
          <cell r="F1634">
            <v>415.28066264292198</v>
          </cell>
        </row>
        <row r="1635">
          <cell r="F1635">
            <v>225.793659685156</v>
          </cell>
        </row>
        <row r="1636">
          <cell r="F1636">
            <v>65.887547765804499</v>
          </cell>
        </row>
        <row r="1637">
          <cell r="F1637">
            <v>0.32421091478460701</v>
          </cell>
        </row>
        <row r="1638">
          <cell r="F1638">
            <v>87.677500984569093</v>
          </cell>
        </row>
        <row r="1639">
          <cell r="F1639">
            <v>227.316125152024</v>
          </cell>
        </row>
        <row r="1640">
          <cell r="F1640">
            <v>28.6472068419314</v>
          </cell>
        </row>
        <row r="1641">
          <cell r="F1641">
            <v>128.568981686895</v>
          </cell>
        </row>
        <row r="1642">
          <cell r="F1642">
            <v>30.344109900290899</v>
          </cell>
        </row>
        <row r="1643">
          <cell r="F1643">
            <v>66.982920171133003</v>
          </cell>
        </row>
        <row r="1644">
          <cell r="F1644">
            <v>501.86131298064601</v>
          </cell>
        </row>
        <row r="1645">
          <cell r="F1645">
            <v>251.60691700326299</v>
          </cell>
        </row>
        <row r="1646">
          <cell r="F1646">
            <v>138.97080792033401</v>
          </cell>
        </row>
        <row r="1647">
          <cell r="F1647">
            <v>407.68280636672</v>
          </cell>
        </row>
        <row r="1648">
          <cell r="F1648">
            <v>298.12685392597803</v>
          </cell>
        </row>
        <row r="1649">
          <cell r="F1649">
            <v>180.182736961139</v>
          </cell>
        </row>
        <row r="1650">
          <cell r="F1650">
            <v>160.55129330914201</v>
          </cell>
        </row>
        <row r="1651">
          <cell r="F1651">
            <v>393.33388255177999</v>
          </cell>
        </row>
        <row r="1652">
          <cell r="F1652">
            <v>250.75342962206699</v>
          </cell>
        </row>
        <row r="1653">
          <cell r="F1653">
            <v>218.09707242903201</v>
          </cell>
        </row>
        <row r="1654">
          <cell r="F1654">
            <v>206.89239650778899</v>
          </cell>
        </row>
        <row r="1655">
          <cell r="F1655">
            <v>183.85983482309001</v>
          </cell>
        </row>
        <row r="1656">
          <cell r="F1656">
            <v>260.47265937115702</v>
          </cell>
        </row>
        <row r="1657">
          <cell r="F1657">
            <v>737.439141789779</v>
          </cell>
        </row>
        <row r="1658">
          <cell r="F1658">
            <v>27.485857566003801</v>
          </cell>
        </row>
        <row r="1659">
          <cell r="F1659">
            <v>236.24314573782999</v>
          </cell>
        </row>
        <row r="1660">
          <cell r="F1660">
            <v>1699.6534322636501</v>
          </cell>
        </row>
        <row r="1661">
          <cell r="F1661">
            <v>221.91800928430499</v>
          </cell>
        </row>
        <row r="1662">
          <cell r="F1662">
            <v>231.78730032170699</v>
          </cell>
        </row>
        <row r="1663">
          <cell r="F1663">
            <v>386.18092079075097</v>
          </cell>
        </row>
        <row r="1664">
          <cell r="F1664">
            <v>837.19980873871395</v>
          </cell>
        </row>
        <row r="1665">
          <cell r="F1665">
            <v>699.37914168222903</v>
          </cell>
        </row>
        <row r="1666">
          <cell r="F1666">
            <v>428.06166525497798</v>
          </cell>
        </row>
        <row r="1667">
          <cell r="F1667">
            <v>1157.2433783055901</v>
          </cell>
        </row>
        <row r="1668">
          <cell r="F1668">
            <v>464.44810658292101</v>
          </cell>
        </row>
        <row r="1669">
          <cell r="F1669">
            <v>1946.8481026469501</v>
          </cell>
        </row>
        <row r="1670">
          <cell r="F1670">
            <v>399.69519179822402</v>
          </cell>
        </row>
        <row r="1671">
          <cell r="F1671">
            <v>344.14085384709603</v>
          </cell>
        </row>
        <row r="1672">
          <cell r="F1672">
            <v>152.16516107587699</v>
          </cell>
        </row>
        <row r="1673">
          <cell r="F1673">
            <v>464.269201517417</v>
          </cell>
        </row>
        <row r="1674">
          <cell r="F1674">
            <v>734.32002078050505</v>
          </cell>
        </row>
        <row r="1675">
          <cell r="F1675">
            <v>319.55205195131299</v>
          </cell>
        </row>
        <row r="1676">
          <cell r="F1676">
            <v>194.17843723978299</v>
          </cell>
        </row>
        <row r="1677">
          <cell r="F1677">
            <v>2349.7583446915</v>
          </cell>
        </row>
        <row r="1678">
          <cell r="F1678">
            <v>284.99720602654799</v>
          </cell>
        </row>
        <row r="1679">
          <cell r="F1679">
            <v>408.007956458379</v>
          </cell>
        </row>
        <row r="1680">
          <cell r="F1680">
            <v>74.366582704676802</v>
          </cell>
        </row>
        <row r="1681">
          <cell r="F1681">
            <v>552.11896787063097</v>
          </cell>
        </row>
        <row r="1682">
          <cell r="F1682">
            <v>4.5133372903235403</v>
          </cell>
        </row>
        <row r="1683">
          <cell r="F1683">
            <v>76.904750471384006</v>
          </cell>
        </row>
        <row r="1684">
          <cell r="F1684">
            <v>856.45216863754899</v>
          </cell>
        </row>
        <row r="1685">
          <cell r="F1685">
            <v>311.51324266494498</v>
          </cell>
        </row>
        <row r="1686">
          <cell r="F1686">
            <v>159.34001752806799</v>
          </cell>
        </row>
        <row r="1687">
          <cell r="F1687">
            <v>786.07303520275104</v>
          </cell>
        </row>
        <row r="1688">
          <cell r="F1688">
            <v>41.9350829231837</v>
          </cell>
        </row>
        <row r="1689">
          <cell r="F1689">
            <v>49.567758398445697</v>
          </cell>
        </row>
        <row r="1690">
          <cell r="F1690">
            <v>1357.1067646712099</v>
          </cell>
        </row>
        <row r="1691">
          <cell r="F1691">
            <v>802.83340575455202</v>
          </cell>
        </row>
        <row r="1692">
          <cell r="F1692">
            <v>171.89893764730499</v>
          </cell>
        </row>
        <row r="1693">
          <cell r="F1693">
            <v>60.749390781286202</v>
          </cell>
        </row>
        <row r="1694">
          <cell r="F1694">
            <v>121.267236322678</v>
          </cell>
        </row>
        <row r="1695">
          <cell r="F1695">
            <v>375.96983476592698</v>
          </cell>
        </row>
        <row r="1696">
          <cell r="F1696">
            <v>858.75963425713496</v>
          </cell>
        </row>
        <row r="1697">
          <cell r="F1697">
            <v>212.625173400694</v>
          </cell>
        </row>
        <row r="1698">
          <cell r="F1698">
            <v>427.43055385767099</v>
          </cell>
        </row>
        <row r="1699">
          <cell r="F1699">
            <v>401.42052818491601</v>
          </cell>
        </row>
        <row r="1700">
          <cell r="F1700">
            <v>283.14626210455998</v>
          </cell>
        </row>
        <row r="1701">
          <cell r="F1701">
            <v>644.50990978868799</v>
          </cell>
        </row>
        <row r="1702">
          <cell r="F1702">
            <v>164.74013640599799</v>
          </cell>
        </row>
        <row r="1703">
          <cell r="F1703">
            <v>404.36382832225399</v>
          </cell>
        </row>
        <row r="1704">
          <cell r="F1704">
            <v>192.60538096489299</v>
          </cell>
        </row>
        <row r="1705">
          <cell r="F1705">
            <v>670.59670664080295</v>
          </cell>
        </row>
        <row r="1706">
          <cell r="F1706">
            <v>995.89538060506197</v>
          </cell>
        </row>
        <row r="1707">
          <cell r="F1707">
            <v>385.294223541674</v>
          </cell>
        </row>
        <row r="1708">
          <cell r="F1708">
            <v>16.705792445372801</v>
          </cell>
        </row>
        <row r="1709">
          <cell r="F1709">
            <v>458.539938933271</v>
          </cell>
        </row>
        <row r="1710">
          <cell r="F1710">
            <v>207.03363818665699</v>
          </cell>
        </row>
        <row r="1711">
          <cell r="F1711">
            <v>346.87657779440701</v>
          </cell>
        </row>
        <row r="1712">
          <cell r="F1712">
            <v>117.53677385320501</v>
          </cell>
        </row>
        <row r="1713">
          <cell r="F1713">
            <v>134.25382819809499</v>
          </cell>
        </row>
        <row r="1714">
          <cell r="F1714">
            <v>164.00881922608801</v>
          </cell>
        </row>
        <row r="1715">
          <cell r="F1715">
            <v>379.484140194406</v>
          </cell>
        </row>
        <row r="1716">
          <cell r="F1716">
            <v>374.90936052842602</v>
          </cell>
        </row>
        <row r="1717">
          <cell r="F1717">
            <v>575.21651236529101</v>
          </cell>
        </row>
        <row r="1718">
          <cell r="F1718">
            <v>736.53860396420203</v>
          </cell>
        </row>
        <row r="1719">
          <cell r="F1719">
            <v>1434.9751246993001</v>
          </cell>
        </row>
        <row r="1720">
          <cell r="F1720">
            <v>2549.2827539577502</v>
          </cell>
        </row>
        <row r="1721">
          <cell r="F1721">
            <v>837.74562314683703</v>
          </cell>
        </row>
        <row r="1722">
          <cell r="F1722">
            <v>713.388096529721</v>
          </cell>
        </row>
        <row r="1723">
          <cell r="F1723">
            <v>328.23989883799698</v>
          </cell>
        </row>
        <row r="1724">
          <cell r="F1724">
            <v>177.170019982334</v>
          </cell>
        </row>
        <row r="1725">
          <cell r="F1725">
            <v>209.35357818423699</v>
          </cell>
        </row>
        <row r="1726">
          <cell r="F1726">
            <v>510.454136866064</v>
          </cell>
        </row>
        <row r="1727">
          <cell r="F1727">
            <v>21.200142345781501</v>
          </cell>
        </row>
        <row r="1728">
          <cell r="F1728">
            <v>155.47933850279</v>
          </cell>
        </row>
        <row r="1729">
          <cell r="F1729">
            <v>483.275841044233</v>
          </cell>
        </row>
        <row r="1730">
          <cell r="F1730">
            <v>323.67279767284202</v>
          </cell>
        </row>
        <row r="1731">
          <cell r="F1731">
            <v>37.201034691391897</v>
          </cell>
        </row>
        <row r="1732">
          <cell r="F1732">
            <v>306.23565049992499</v>
          </cell>
        </row>
        <row r="1733">
          <cell r="F1733">
            <v>947.69681489158302</v>
          </cell>
        </row>
        <row r="1734">
          <cell r="F1734">
            <v>1810.42923083403</v>
          </cell>
        </row>
        <row r="1735">
          <cell r="F1735">
            <v>1167.5291325036401</v>
          </cell>
        </row>
        <row r="1736">
          <cell r="F1736">
            <v>1243.06587207436</v>
          </cell>
        </row>
        <row r="1737">
          <cell r="F1737">
            <v>345.655694220859</v>
          </cell>
        </row>
        <row r="1738">
          <cell r="F1738">
            <v>322.80362306185299</v>
          </cell>
        </row>
        <row r="1739">
          <cell r="F1739">
            <v>555.76996347694296</v>
          </cell>
        </row>
        <row r="1740">
          <cell r="F1740">
            <v>54.565371675239597</v>
          </cell>
        </row>
        <row r="1741">
          <cell r="F1741">
            <v>262.15899482868099</v>
          </cell>
        </row>
        <row r="1742">
          <cell r="F1742">
            <v>63.212468953225702</v>
          </cell>
        </row>
        <row r="1743">
          <cell r="F1743">
            <v>3683.7344888008301</v>
          </cell>
        </row>
        <row r="1744">
          <cell r="F1744">
            <v>433.63516480187701</v>
          </cell>
        </row>
        <row r="1745">
          <cell r="F1745">
            <v>285.09242218696897</v>
          </cell>
        </row>
        <row r="1746">
          <cell r="F1746">
            <v>323.77550443895302</v>
          </cell>
        </row>
        <row r="1747">
          <cell r="F1747">
            <v>1818.4739687525</v>
          </cell>
        </row>
        <row r="1748">
          <cell r="F1748">
            <v>652.14376718316203</v>
          </cell>
        </row>
        <row r="1749">
          <cell r="F1749">
            <v>2154.9005950706101</v>
          </cell>
        </row>
        <row r="1750">
          <cell r="F1750">
            <v>539.25564265018704</v>
          </cell>
        </row>
        <row r="1751">
          <cell r="F1751">
            <v>134.05491798887701</v>
          </cell>
        </row>
        <row r="1752">
          <cell r="F1752">
            <v>388.73286807595599</v>
          </cell>
        </row>
        <row r="1753">
          <cell r="F1753">
            <v>2965.39572651247</v>
          </cell>
        </row>
        <row r="1754">
          <cell r="F1754">
            <v>1453.4185959448901</v>
          </cell>
        </row>
        <row r="1755">
          <cell r="F1755">
            <v>882.66478901513301</v>
          </cell>
        </row>
        <row r="1756">
          <cell r="F1756">
            <v>234.40021284432399</v>
          </cell>
        </row>
        <row r="1757">
          <cell r="F1757">
            <v>1528.7305678262101</v>
          </cell>
        </row>
        <row r="1758">
          <cell r="F1758">
            <v>746.46377248682904</v>
          </cell>
        </row>
        <row r="1759">
          <cell r="F1759">
            <v>1197.10997124802</v>
          </cell>
        </row>
        <row r="1760">
          <cell r="F1760">
            <v>913.08168093587301</v>
          </cell>
        </row>
        <row r="1761">
          <cell r="F1761">
            <v>252.180983127936</v>
          </cell>
        </row>
        <row r="1762">
          <cell r="F1762">
            <v>2596.9020746561</v>
          </cell>
        </row>
        <row r="1763">
          <cell r="F1763">
            <v>1250.04754581989</v>
          </cell>
        </row>
        <row r="1764">
          <cell r="F1764">
            <v>2459.2349216471298</v>
          </cell>
        </row>
        <row r="1765">
          <cell r="F1765">
            <v>3663.2921110109</v>
          </cell>
        </row>
        <row r="1766">
          <cell r="F1766">
            <v>75.2491415974266</v>
          </cell>
        </row>
        <row r="1767">
          <cell r="F1767">
            <v>970.25523024933898</v>
          </cell>
        </row>
        <row r="1768">
          <cell r="F1768">
            <v>309.14454180159998</v>
          </cell>
        </row>
        <row r="1769">
          <cell r="F1769">
            <v>2156.7462163119199</v>
          </cell>
        </row>
        <row r="1770">
          <cell r="F1770">
            <v>174.71804136621199</v>
          </cell>
        </row>
        <row r="1771">
          <cell r="F1771">
            <v>1940.35176377265</v>
          </cell>
        </row>
        <row r="1772">
          <cell r="F1772">
            <v>2064.6893015129499</v>
          </cell>
        </row>
        <row r="1773">
          <cell r="F1773">
            <v>4884.6313833562199</v>
          </cell>
        </row>
        <row r="1774">
          <cell r="F1774">
            <v>3257.2323249034298</v>
          </cell>
        </row>
        <row r="1775">
          <cell r="F1775">
            <v>2658.2388800778599</v>
          </cell>
        </row>
        <row r="1776">
          <cell r="F1776">
            <v>20.054086518553099</v>
          </cell>
        </row>
        <row r="1777">
          <cell r="F1777">
            <v>2173.2535354296301</v>
          </cell>
        </row>
        <row r="1778">
          <cell r="F1778">
            <v>441.52165533027102</v>
          </cell>
        </row>
        <row r="1779">
          <cell r="F1779">
            <v>1572.77225283182</v>
          </cell>
        </row>
        <row r="1780">
          <cell r="F1780">
            <v>6.2579608817936503</v>
          </cell>
        </row>
        <row r="1781">
          <cell r="F1781">
            <v>93.320712920011999</v>
          </cell>
        </row>
        <row r="1782">
          <cell r="F1782">
            <v>3572.15154000353</v>
          </cell>
        </row>
        <row r="1783">
          <cell r="F1783">
            <v>461.467425394266</v>
          </cell>
        </row>
        <row r="1784">
          <cell r="F1784">
            <v>271.106177296005</v>
          </cell>
        </row>
        <row r="1785">
          <cell r="F1785">
            <v>221.34757806598199</v>
          </cell>
        </row>
        <row r="1786">
          <cell r="F1786">
            <v>1312.68877635424</v>
          </cell>
        </row>
        <row r="1787">
          <cell r="F1787">
            <v>8.8513650503956391</v>
          </cell>
        </row>
        <row r="1788">
          <cell r="F1788">
            <v>2193.4136920061501</v>
          </cell>
        </row>
        <row r="1789">
          <cell r="F1789">
            <v>714.80147118225102</v>
          </cell>
        </row>
        <row r="1790">
          <cell r="F1790">
            <v>5597.1672075299502</v>
          </cell>
        </row>
        <row r="1791">
          <cell r="F1791">
            <v>1136.9635339086799</v>
          </cell>
        </row>
        <row r="1792">
          <cell r="F1792">
            <v>2592.3884867957299</v>
          </cell>
        </row>
        <row r="1793">
          <cell r="F1793">
            <v>1098.63418201487</v>
          </cell>
        </row>
        <row r="1794">
          <cell r="F1794">
            <v>5767.4403927987096</v>
          </cell>
        </row>
        <row r="1795">
          <cell r="F1795">
            <v>151.09372705531899</v>
          </cell>
        </row>
        <row r="1796">
          <cell r="F1796">
            <v>10.5422144663347</v>
          </cell>
        </row>
        <row r="1797">
          <cell r="F1797">
            <v>5173.1414479855803</v>
          </cell>
        </row>
        <row r="1798">
          <cell r="F1798">
            <v>623.74125372019103</v>
          </cell>
        </row>
        <row r="1799">
          <cell r="F1799">
            <v>1140.45922606525</v>
          </cell>
        </row>
        <row r="1800">
          <cell r="F1800">
            <v>1789.21648719464</v>
          </cell>
        </row>
        <row r="1801">
          <cell r="F1801">
            <v>3223.9765952845801</v>
          </cell>
        </row>
        <row r="1802">
          <cell r="F1802">
            <v>1325.4275273687099</v>
          </cell>
        </row>
        <row r="1803">
          <cell r="F1803">
            <v>1950.1742909146201</v>
          </cell>
        </row>
        <row r="1804">
          <cell r="F1804">
            <v>2895.83325703743</v>
          </cell>
        </row>
        <row r="1805">
          <cell r="F1805">
            <v>451.92171749149799</v>
          </cell>
        </row>
        <row r="1806">
          <cell r="F1806">
            <v>5270.0121135599402</v>
          </cell>
        </row>
        <row r="1807">
          <cell r="F1807">
            <v>4256.6651050723003</v>
          </cell>
        </row>
        <row r="1808">
          <cell r="F1808">
            <v>321.03123461897798</v>
          </cell>
        </row>
        <row r="1809">
          <cell r="F1809">
            <v>1128.33461587847</v>
          </cell>
        </row>
        <row r="1810">
          <cell r="F1810">
            <v>2170.4654900229698</v>
          </cell>
        </row>
        <row r="1811">
          <cell r="F1811">
            <v>13.963425875371</v>
          </cell>
        </row>
        <row r="1812">
          <cell r="F1812">
            <v>2669.3148416866202</v>
          </cell>
        </row>
        <row r="1813">
          <cell r="F1813">
            <v>1345.79158254506</v>
          </cell>
        </row>
        <row r="1814">
          <cell r="F1814">
            <v>6812.3148230634297</v>
          </cell>
        </row>
        <row r="1815">
          <cell r="F1815">
            <v>1424.13525490756</v>
          </cell>
        </row>
        <row r="1816">
          <cell r="F1816">
            <v>2786.36475888821</v>
          </cell>
        </row>
        <row r="1817">
          <cell r="F1817">
            <v>716.41713059962501</v>
          </cell>
        </row>
        <row r="1818">
          <cell r="F1818">
            <v>812.99890907304302</v>
          </cell>
        </row>
        <row r="1819">
          <cell r="F1819">
            <v>2782.9127569617299</v>
          </cell>
        </row>
        <row r="1820">
          <cell r="F1820">
            <v>4738.7548021934099</v>
          </cell>
        </row>
        <row r="1821">
          <cell r="F1821">
            <v>5794.0505279073404</v>
          </cell>
        </row>
        <row r="1822">
          <cell r="F1822">
            <v>8117.2877691616504</v>
          </cell>
        </row>
        <row r="1823">
          <cell r="F1823">
            <v>2166.4640831612101</v>
          </cell>
        </row>
        <row r="1824">
          <cell r="F1824">
            <v>9890.4231610705992</v>
          </cell>
        </row>
        <row r="1825">
          <cell r="F1825">
            <v>3674.58094680875</v>
          </cell>
        </row>
        <row r="1826">
          <cell r="F1826">
            <v>288.38790928944297</v>
          </cell>
        </row>
        <row r="1827">
          <cell r="F1827">
            <v>4857.1696137132603</v>
          </cell>
        </row>
        <row r="1828">
          <cell r="F1828">
            <v>2471.80785681001</v>
          </cell>
        </row>
        <row r="1829">
          <cell r="F1829">
            <v>3058.0438596505301</v>
          </cell>
        </row>
        <row r="1830">
          <cell r="F1830">
            <v>5777.6401004620902</v>
          </cell>
        </row>
        <row r="1831">
          <cell r="F1831">
            <v>9052.6797329893798</v>
          </cell>
        </row>
        <row r="1832">
          <cell r="F1832">
            <v>2350.3545201705601</v>
          </cell>
        </row>
        <row r="1833">
          <cell r="F1833">
            <v>3784.8773812941699</v>
          </cell>
        </row>
        <row r="1834">
          <cell r="F1834">
            <v>1355.20808346034</v>
          </cell>
        </row>
        <row r="1835">
          <cell r="F1835">
            <v>144.64372383779701</v>
          </cell>
        </row>
        <row r="1836">
          <cell r="F1836">
            <v>1550.09251119176</v>
          </cell>
        </row>
        <row r="1837">
          <cell r="F1837">
            <v>3280.2329876502999</v>
          </cell>
        </row>
        <row r="1838">
          <cell r="F1838">
            <v>2819.9101945480502</v>
          </cell>
        </row>
        <row r="1839">
          <cell r="F1839">
            <v>1726.2620843822001</v>
          </cell>
        </row>
        <row r="1840">
          <cell r="F1840">
            <v>784.87021873609001</v>
          </cell>
        </row>
        <row r="1841">
          <cell r="F1841">
            <v>366.35801009247899</v>
          </cell>
        </row>
        <row r="1842">
          <cell r="F1842">
            <v>2075.8476722504302</v>
          </cell>
        </row>
        <row r="1843">
          <cell r="F1843">
            <v>2728.6413946411599</v>
          </cell>
        </row>
        <row r="1844">
          <cell r="F1844">
            <v>734.50324390696005</v>
          </cell>
        </row>
        <row r="1845">
          <cell r="F1845">
            <v>12960.8922517026</v>
          </cell>
        </row>
        <row r="1846">
          <cell r="F1846">
            <v>4163.7595999935902</v>
          </cell>
        </row>
        <row r="1847">
          <cell r="F1847">
            <v>4623.7876255436004</v>
          </cell>
        </row>
        <row r="1848">
          <cell r="F1848">
            <v>113.79892343709599</v>
          </cell>
        </row>
        <row r="1849">
          <cell r="F1849">
            <v>207.28028020309401</v>
          </cell>
        </row>
        <row r="1850">
          <cell r="F1850">
            <v>5275.4329028390603</v>
          </cell>
        </row>
        <row r="1851">
          <cell r="F1851">
            <v>6.80508547133602</v>
          </cell>
        </row>
        <row r="1852">
          <cell r="F1852">
            <v>2414.62541230033</v>
          </cell>
        </row>
        <row r="1853">
          <cell r="F1853">
            <v>1406.6753831004901</v>
          </cell>
        </row>
        <row r="1854">
          <cell r="F1854">
            <v>13570.0104643387</v>
          </cell>
        </row>
        <row r="1855">
          <cell r="F1855">
            <v>8042.6246090429604</v>
          </cell>
        </row>
        <row r="1856">
          <cell r="F1856">
            <v>903.46558179870897</v>
          </cell>
        </row>
        <row r="1857">
          <cell r="F1857">
            <v>14218.4815867093</v>
          </cell>
        </row>
        <row r="1858">
          <cell r="F1858">
            <v>9685.5487149925502</v>
          </cell>
        </row>
        <row r="1859">
          <cell r="F1859">
            <v>11938.099893021799</v>
          </cell>
        </row>
        <row r="1860">
          <cell r="F1860">
            <v>2198.7469973782599</v>
          </cell>
        </row>
        <row r="1861">
          <cell r="F1861">
            <v>2500.4954872691901</v>
          </cell>
        </row>
        <row r="1862">
          <cell r="F1862">
            <v>11.7295221148342</v>
          </cell>
        </row>
        <row r="1863">
          <cell r="F1863">
            <v>1596.0778067557401</v>
          </cell>
        </row>
        <row r="1864">
          <cell r="F1864">
            <v>4936.5183393143798</v>
          </cell>
        </row>
        <row r="1865">
          <cell r="F1865">
            <v>5011.5735228078202</v>
          </cell>
        </row>
        <row r="1866">
          <cell r="F1866">
            <v>582.75440061141001</v>
          </cell>
        </row>
        <row r="1867">
          <cell r="F1867">
            <v>1595.3907098060799</v>
          </cell>
        </row>
        <row r="1868">
          <cell r="F1868">
            <v>4450.6195208050403</v>
          </cell>
        </row>
        <row r="1869">
          <cell r="F1869">
            <v>2057.2979796957902</v>
          </cell>
        </row>
        <row r="1870">
          <cell r="F1870">
            <v>667.81835287676904</v>
          </cell>
        </row>
        <row r="1871">
          <cell r="F1871">
            <v>7543.3048327939696</v>
          </cell>
        </row>
        <row r="1872">
          <cell r="F1872">
            <v>23.396041626627301</v>
          </cell>
        </row>
        <row r="1873">
          <cell r="F1873">
            <v>18224.606449911</v>
          </cell>
        </row>
        <row r="1874">
          <cell r="F1874">
            <v>10698.596849316</v>
          </cell>
        </row>
        <row r="1875">
          <cell r="F1875">
            <v>4192.3772720013803</v>
          </cell>
        </row>
        <row r="1876">
          <cell r="F1876">
            <v>2353.3100593529002</v>
          </cell>
        </row>
        <row r="1877">
          <cell r="F1877">
            <v>4151.6918277982904</v>
          </cell>
        </row>
        <row r="1878">
          <cell r="F1878">
            <v>15796.6988754221</v>
          </cell>
        </row>
        <row r="1879">
          <cell r="F1879">
            <v>8330.9744397373597</v>
          </cell>
        </row>
        <row r="1880">
          <cell r="F1880">
            <v>2429.30799058308</v>
          </cell>
        </row>
        <row r="1881">
          <cell r="F1881">
            <v>9635.6835318821195</v>
          </cell>
        </row>
        <row r="1882">
          <cell r="F1882">
            <v>2609.49792625911</v>
          </cell>
        </row>
        <row r="1883">
          <cell r="F1883">
            <v>536.53583950279597</v>
          </cell>
        </row>
        <row r="1884">
          <cell r="F1884">
            <v>493.36882750623198</v>
          </cell>
        </row>
        <row r="1885">
          <cell r="F1885">
            <v>10991.5840791272</v>
          </cell>
        </row>
        <row r="1886">
          <cell r="F1886">
            <v>717.97613760219201</v>
          </cell>
        </row>
        <row r="1887">
          <cell r="F1887">
            <v>12582.112870593</v>
          </cell>
        </row>
        <row r="1888">
          <cell r="F1888">
            <v>1317.72203902353</v>
          </cell>
        </row>
        <row r="1889">
          <cell r="F1889">
            <v>2534.6465599609201</v>
          </cell>
        </row>
        <row r="1890">
          <cell r="F1890">
            <v>9675.5807648827395</v>
          </cell>
        </row>
        <row r="1891">
          <cell r="F1891">
            <v>12263.8367017615</v>
          </cell>
        </row>
        <row r="1892">
          <cell r="F1892">
            <v>6085.9741669851601</v>
          </cell>
        </row>
        <row r="1893">
          <cell r="F1893">
            <v>7086.9035053911202</v>
          </cell>
        </row>
        <row r="1894">
          <cell r="F1894">
            <v>1527.1040786088899</v>
          </cell>
        </row>
        <row r="1895">
          <cell r="F1895">
            <v>6250.6227330335196</v>
          </cell>
        </row>
        <row r="1896">
          <cell r="F1896">
            <v>5493.8631619440703</v>
          </cell>
        </row>
        <row r="1897">
          <cell r="F1897">
            <v>319.77644632114698</v>
          </cell>
        </row>
        <row r="1898">
          <cell r="F1898">
            <v>2314.8493291017298</v>
          </cell>
        </row>
        <row r="1899">
          <cell r="F1899">
            <v>4866.8117370866003</v>
          </cell>
        </row>
        <row r="1900">
          <cell r="F1900">
            <v>13287.118342190601</v>
          </cell>
        </row>
        <row r="1901">
          <cell r="F1901">
            <v>45.084666233849397</v>
          </cell>
        </row>
        <row r="1902">
          <cell r="F1902">
            <v>16165.048539912301</v>
          </cell>
        </row>
        <row r="1903">
          <cell r="F1903">
            <v>200.884935788696</v>
          </cell>
        </row>
        <row r="1904">
          <cell r="F1904">
            <v>11774.827956937301</v>
          </cell>
        </row>
        <row r="1905">
          <cell r="F1905">
            <v>765.26118942011203</v>
          </cell>
        </row>
        <row r="1906">
          <cell r="F1906">
            <v>38619.660591060099</v>
          </cell>
        </row>
        <row r="1907">
          <cell r="F1907">
            <v>5418.0973241812699</v>
          </cell>
        </row>
        <row r="1908">
          <cell r="F1908">
            <v>15137.6751253396</v>
          </cell>
        </row>
        <row r="1909">
          <cell r="F1909">
            <v>6182.1846722035098</v>
          </cell>
        </row>
        <row r="1910">
          <cell r="F1910">
            <v>2853.9150500887599</v>
          </cell>
        </row>
        <row r="1911">
          <cell r="F1911">
            <v>5352.4038091656203</v>
          </cell>
        </row>
        <row r="1912">
          <cell r="F1912">
            <v>10114.9508967683</v>
          </cell>
        </row>
        <row r="1913">
          <cell r="F1913">
            <v>19111.556244720799</v>
          </cell>
        </row>
        <row r="1914">
          <cell r="F1914">
            <v>2288.50059406229</v>
          </cell>
        </row>
        <row r="1915">
          <cell r="F1915">
            <v>16866.6803396094</v>
          </cell>
        </row>
        <row r="1916">
          <cell r="F1916">
            <v>8807.1139414294903</v>
          </cell>
        </row>
        <row r="1917">
          <cell r="F1917">
            <v>11600.642277312099</v>
          </cell>
        </row>
        <row r="1918">
          <cell r="F1918">
            <v>5409.7066257596298</v>
          </cell>
        </row>
        <row r="1919">
          <cell r="F1919">
            <v>809.39918845636805</v>
          </cell>
        </row>
        <row r="1920">
          <cell r="F1920">
            <v>4285.7222658622304</v>
          </cell>
        </row>
        <row r="1921">
          <cell r="F1921">
            <v>13337.434813084599</v>
          </cell>
        </row>
        <row r="1922">
          <cell r="F1922">
            <v>6087.529232846</v>
          </cell>
        </row>
        <row r="1923">
          <cell r="F1923">
            <v>4687.36216915143</v>
          </cell>
        </row>
        <row r="1924">
          <cell r="F1924">
            <v>3221.3216015200101</v>
          </cell>
        </row>
        <row r="1925">
          <cell r="F1925">
            <v>4997.4559503361497</v>
          </cell>
        </row>
        <row r="1926">
          <cell r="F1926">
            <v>2035.4079843080899</v>
          </cell>
        </row>
        <row r="1927">
          <cell r="F1927">
            <v>2096.60031768712</v>
          </cell>
        </row>
        <row r="1928">
          <cell r="F1928">
            <v>1217.8748602885701</v>
          </cell>
        </row>
        <row r="1929">
          <cell r="F1929">
            <v>16667.140141156098</v>
          </cell>
        </row>
        <row r="1930">
          <cell r="F1930">
            <v>1791.1403057648099</v>
          </cell>
        </row>
        <row r="1931">
          <cell r="F1931">
            <v>70.441070084086604</v>
          </cell>
        </row>
        <row r="1932">
          <cell r="F1932">
            <v>6033.5435850013801</v>
          </cell>
        </row>
        <row r="1933">
          <cell r="F1933">
            <v>2888.12813667005</v>
          </cell>
        </row>
        <row r="1934">
          <cell r="F1934">
            <v>2296.8869529101798</v>
          </cell>
        </row>
        <row r="1935">
          <cell r="F1935">
            <v>11649.1903805235</v>
          </cell>
        </row>
        <row r="1936">
          <cell r="F1936">
            <v>50812.169645581896</v>
          </cell>
        </row>
        <row r="1937">
          <cell r="F1937">
            <v>800.92515119626</v>
          </cell>
        </row>
        <row r="1938">
          <cell r="F1938">
            <v>12557.9440840807</v>
          </cell>
        </row>
        <row r="1939">
          <cell r="F1939">
            <v>30396.128021060402</v>
          </cell>
        </row>
        <row r="1940">
          <cell r="F1940">
            <v>36887.4745122811</v>
          </cell>
        </row>
        <row r="1941">
          <cell r="F1941">
            <v>2264.9753535507598</v>
          </cell>
        </row>
        <row r="1942">
          <cell r="F1942">
            <v>13860.7505419387</v>
          </cell>
        </row>
        <row r="1943">
          <cell r="F1943">
            <v>11635.3919232553</v>
          </cell>
        </row>
        <row r="1944">
          <cell r="F1944">
            <v>12567.6868974195</v>
          </cell>
        </row>
        <row r="1945">
          <cell r="F1945">
            <v>648.74221830838098</v>
          </cell>
        </row>
        <row r="1946">
          <cell r="F1946">
            <v>321.73603903808402</v>
          </cell>
        </row>
        <row r="1947">
          <cell r="F1947">
            <v>12132.698947253501</v>
          </cell>
        </row>
        <row r="1948">
          <cell r="F1948">
            <v>16279.9677438873</v>
          </cell>
        </row>
        <row r="1949">
          <cell r="F1949">
            <v>2938.84262631913</v>
          </cell>
        </row>
        <row r="1950">
          <cell r="F1950">
            <v>48383.084265965401</v>
          </cell>
        </row>
        <row r="1951">
          <cell r="F1951">
            <v>2696.4709688185599</v>
          </cell>
        </row>
        <row r="1952">
          <cell r="F1952">
            <v>8977.64006397103</v>
          </cell>
        </row>
        <row r="1953">
          <cell r="F1953">
            <v>55770.305716694202</v>
          </cell>
        </row>
        <row r="1954">
          <cell r="F1954">
            <v>24895.409356109001</v>
          </cell>
        </row>
        <row r="1955">
          <cell r="F1955">
            <v>1478.97588843068</v>
          </cell>
        </row>
        <row r="1956">
          <cell r="F1956">
            <v>17450.3468529661</v>
          </cell>
        </row>
        <row r="1957">
          <cell r="F1957">
            <v>1171.767998801</v>
          </cell>
        </row>
        <row r="1958">
          <cell r="F1958">
            <v>35547.3777393532</v>
          </cell>
        </row>
        <row r="1959">
          <cell r="F1959">
            <v>11682.8729590943</v>
          </cell>
        </row>
        <row r="1960">
          <cell r="F1960">
            <v>34966.768162354703</v>
          </cell>
        </row>
        <row r="1961">
          <cell r="F1961">
            <v>1454.9008740540801</v>
          </cell>
        </row>
        <row r="1962">
          <cell r="F1962">
            <v>8366.7078952390493</v>
          </cell>
        </row>
        <row r="1963">
          <cell r="F1963">
            <v>2096.7268120861499</v>
          </cell>
        </row>
        <row r="1964">
          <cell r="F1964">
            <v>57127.466753242399</v>
          </cell>
        </row>
        <row r="1965">
          <cell r="F1965">
            <v>23276.730632118899</v>
          </cell>
        </row>
        <row r="1966">
          <cell r="F1966">
            <v>14935.5623683987</v>
          </cell>
        </row>
        <row r="1967">
          <cell r="F1967">
            <v>53514.565038128603</v>
          </cell>
        </row>
        <row r="1968">
          <cell r="F1968">
            <v>12261.055591086901</v>
          </cell>
        </row>
        <row r="1969">
          <cell r="F1969">
            <v>16157.572955108701</v>
          </cell>
        </row>
        <row r="1970">
          <cell r="F1970">
            <v>3093.2769216924698</v>
          </cell>
        </row>
        <row r="1971">
          <cell r="F1971">
            <v>30568.855878143801</v>
          </cell>
        </row>
        <row r="1972">
          <cell r="F1972">
            <v>2138.4024456727102</v>
          </cell>
        </row>
        <row r="1973">
          <cell r="F1973">
            <v>6419.5716069727896</v>
          </cell>
        </row>
        <row r="1974">
          <cell r="F1974">
            <v>9614.70892302221</v>
          </cell>
        </row>
        <row r="1975">
          <cell r="F1975">
            <v>26422.261269786799</v>
          </cell>
        </row>
        <row r="1976">
          <cell r="F1976">
            <v>4184.7501179411902</v>
          </cell>
        </row>
        <row r="1977">
          <cell r="F1977">
            <v>4326.0576005413895</v>
          </cell>
        </row>
        <row r="1978">
          <cell r="F1978">
            <v>580.94820626558703</v>
          </cell>
        </row>
        <row r="1979">
          <cell r="F1979">
            <v>23448.545471767298</v>
          </cell>
        </row>
        <row r="1980">
          <cell r="F1980">
            <v>6853.76649272125</v>
          </cell>
        </row>
        <row r="1981">
          <cell r="F1981">
            <v>508.95924091611101</v>
          </cell>
        </row>
        <row r="1982">
          <cell r="F1982">
            <v>1645.04665839117</v>
          </cell>
        </row>
        <row r="1983">
          <cell r="F1983">
            <v>33304.093051915697</v>
          </cell>
        </row>
        <row r="1984">
          <cell r="F1984">
            <v>25018.832391069202</v>
          </cell>
        </row>
        <row r="1985">
          <cell r="F1985">
            <v>87420.113068192397</v>
          </cell>
        </row>
        <row r="1986">
          <cell r="F1986">
            <v>9727.58592628718</v>
          </cell>
        </row>
        <row r="1987">
          <cell r="F1987">
            <v>84668.305468090693</v>
          </cell>
        </row>
        <row r="1988">
          <cell r="F1988">
            <v>56281.721193165999</v>
          </cell>
        </row>
        <row r="1989">
          <cell r="F1989">
            <v>61489.845488208601</v>
          </cell>
        </row>
        <row r="1990">
          <cell r="F1990">
            <v>71979.406211676906</v>
          </cell>
        </row>
        <row r="1991">
          <cell r="F1991">
            <v>219665.807310253</v>
          </cell>
        </row>
        <row r="1992">
          <cell r="F1992">
            <v>75586.155204845607</v>
          </cell>
        </row>
        <row r="1993">
          <cell r="F1993">
            <v>209880.11905387699</v>
          </cell>
        </row>
        <row r="1994">
          <cell r="F1994">
            <v>9014.3857248622207</v>
          </cell>
        </row>
        <row r="1995">
          <cell r="F1995">
            <v>57477.839654085699</v>
          </cell>
        </row>
        <row r="1996">
          <cell r="F1996">
            <v>15507.908971442999</v>
          </cell>
        </row>
        <row r="1997">
          <cell r="F1997">
            <v>34140.0625367537</v>
          </cell>
        </row>
        <row r="1998">
          <cell r="F1998">
            <v>205150.926186789</v>
          </cell>
        </row>
        <row r="1999">
          <cell r="F1999">
            <v>71997.012644328002</v>
          </cell>
        </row>
        <row r="2000">
          <cell r="F2000">
            <v>179223.30026961199</v>
          </cell>
        </row>
        <row r="2001">
          <cell r="F2001">
            <v>168207.38128741499</v>
          </cell>
        </row>
        <row r="2002">
          <cell r="F2002">
            <v>13065.039661917401</v>
          </cell>
        </row>
        <row r="2003">
          <cell r="F2003">
            <v>5096.7711700745404</v>
          </cell>
        </row>
        <row r="2004">
          <cell r="F2004">
            <v>34653.249617715999</v>
          </cell>
        </row>
        <row r="2005">
          <cell r="F2005">
            <v>63412.499443414003</v>
          </cell>
        </row>
        <row r="2006">
          <cell r="F2006">
            <v>125212.241699295</v>
          </cell>
        </row>
        <row r="2007">
          <cell r="F2007">
            <v>8153.4995229542101</v>
          </cell>
        </row>
        <row r="2008">
          <cell r="F2008">
            <v>216340.271460972</v>
          </cell>
        </row>
        <row r="2009">
          <cell r="F2009">
            <v>40617.330286528602</v>
          </cell>
        </row>
        <row r="2010">
          <cell r="F2010">
            <v>369.76714391809497</v>
          </cell>
        </row>
        <row r="2011">
          <cell r="F2011">
            <v>66816.912244577004</v>
          </cell>
        </row>
        <row r="2012">
          <cell r="F2012">
            <v>25978.741361183202</v>
          </cell>
        </row>
        <row r="2013">
          <cell r="F2013">
            <v>4304.1580568982299</v>
          </cell>
        </row>
        <row r="2014">
          <cell r="F2014">
            <v>82048.176427111597</v>
          </cell>
        </row>
        <row r="2015">
          <cell r="F2015">
            <v>70180.987219346804</v>
          </cell>
        </row>
        <row r="2016">
          <cell r="F2016">
            <v>207513.569775646</v>
          </cell>
        </row>
        <row r="2017">
          <cell r="F2017">
            <v>101213.03843212601</v>
          </cell>
        </row>
        <row r="2018">
          <cell r="F2018">
            <v>62738.138054197101</v>
          </cell>
        </row>
        <row r="2019">
          <cell r="F2019">
            <v>26005.512812749901</v>
          </cell>
        </row>
        <row r="2020">
          <cell r="F2020">
            <v>31939.991849900402</v>
          </cell>
        </row>
        <row r="2021">
          <cell r="F2021">
            <v>91602.269279756496</v>
          </cell>
        </row>
        <row r="2022">
          <cell r="F2022">
            <v>27157.396730063301</v>
          </cell>
        </row>
        <row r="2023">
          <cell r="F2023">
            <v>48962.3161877682</v>
          </cell>
        </row>
        <row r="2024">
          <cell r="F2024">
            <v>65630.402540116294</v>
          </cell>
        </row>
        <row r="2025">
          <cell r="F2025">
            <v>64651.609790987997</v>
          </cell>
        </row>
        <row r="2026">
          <cell r="F2026">
            <v>46762.708346123698</v>
          </cell>
        </row>
        <row r="2027">
          <cell r="F2027">
            <v>20898.137922511902</v>
          </cell>
        </row>
        <row r="2028">
          <cell r="F2028">
            <v>169484.71391408</v>
          </cell>
        </row>
        <row r="2029">
          <cell r="F2029">
            <v>55558.895847897998</v>
          </cell>
        </row>
        <row r="2030">
          <cell r="F2030">
            <v>35080.911542181697</v>
          </cell>
        </row>
        <row r="2031">
          <cell r="F2031">
            <v>22957.262144267599</v>
          </cell>
        </row>
        <row r="2032">
          <cell r="F2032">
            <v>29391.698199697399</v>
          </cell>
        </row>
        <row r="2033">
          <cell r="F2033">
            <v>45950.826299550303</v>
          </cell>
        </row>
        <row r="2034">
          <cell r="F2034">
            <v>28945.258870828398</v>
          </cell>
        </row>
        <row r="2035">
          <cell r="F2035">
            <v>59100.556314403999</v>
          </cell>
        </row>
        <row r="2036">
          <cell r="F2036">
            <v>138698.753568871</v>
          </cell>
        </row>
        <row r="2037">
          <cell r="F2037">
            <v>2776.9858247798802</v>
          </cell>
        </row>
        <row r="2038">
          <cell r="F2038">
            <v>36411.754998079799</v>
          </cell>
        </row>
        <row r="2039">
          <cell r="F2039">
            <v>101364.593242188</v>
          </cell>
        </row>
        <row r="2040">
          <cell r="F2040">
            <v>14084.3365782987</v>
          </cell>
        </row>
        <row r="2041">
          <cell r="F2041">
            <v>116691.027589223</v>
          </cell>
        </row>
        <row r="2042">
          <cell r="F2042">
            <v>33268.720854651103</v>
          </cell>
        </row>
        <row r="2043">
          <cell r="F2043">
            <v>2422.2647738912301</v>
          </cell>
        </row>
        <row r="2044">
          <cell r="F2044">
            <v>170495.34188914299</v>
          </cell>
        </row>
        <row r="2045">
          <cell r="F2045">
            <v>9355.3085373907998</v>
          </cell>
        </row>
        <row r="2046">
          <cell r="F2046">
            <v>87368.858021573804</v>
          </cell>
        </row>
        <row r="2047">
          <cell r="F2047">
            <v>22775.906993373101</v>
          </cell>
        </row>
        <row r="2048">
          <cell r="F2048">
            <v>108281.065230291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716"/>
  <sheetViews>
    <sheetView workbookViewId="0"/>
  </sheetViews>
  <sheetFormatPr defaultRowHeight="15" x14ac:dyDescent="0.25"/>
  <sheetData>
    <row r="1" spans="1:1" x14ac:dyDescent="0.25">
      <c r="A1">
        <v>-1</v>
      </c>
    </row>
    <row r="2" spans="1:1" x14ac:dyDescent="0.25">
      <c r="A2">
        <v>-0.73</v>
      </c>
    </row>
    <row r="3" spans="1:1" x14ac:dyDescent="0.25">
      <c r="A3">
        <v>-0.62</v>
      </c>
    </row>
    <row r="4" spans="1:1" x14ac:dyDescent="0.25">
      <c r="A4">
        <v>-0.56999999999999995</v>
      </c>
    </row>
    <row r="5" spans="1:1" x14ac:dyDescent="0.25">
      <c r="A5">
        <v>-0.71</v>
      </c>
    </row>
    <row r="6" spans="1:1" x14ac:dyDescent="0.25">
      <c r="A6">
        <v>-0.61</v>
      </c>
    </row>
    <row r="7" spans="1:1" x14ac:dyDescent="0.25">
      <c r="A7">
        <v>-0.53</v>
      </c>
    </row>
    <row r="8" spans="1:1" x14ac:dyDescent="0.25">
      <c r="A8">
        <v>-0.24</v>
      </c>
    </row>
    <row r="9" spans="1:1" x14ac:dyDescent="0.25">
      <c r="A9">
        <v>-0.03</v>
      </c>
    </row>
    <row r="10" spans="1:1" x14ac:dyDescent="0.25">
      <c r="A10">
        <v>0.17</v>
      </c>
    </row>
    <row r="11" spans="1:1" x14ac:dyDescent="0.25">
      <c r="A11">
        <v>0.24</v>
      </c>
    </row>
    <row r="12" spans="1:1" x14ac:dyDescent="0.25">
      <c r="A12">
        <v>0.18</v>
      </c>
    </row>
    <row r="13" spans="1:1" x14ac:dyDescent="0.25">
      <c r="A13">
        <v>0.28999999999999998</v>
      </c>
    </row>
    <row r="14" spans="1:1" x14ac:dyDescent="0.25">
      <c r="A14">
        <v>0.23</v>
      </c>
    </row>
    <row r="15" spans="1:1" x14ac:dyDescent="0.25">
      <c r="A15">
        <v>0.32</v>
      </c>
    </row>
    <row r="16" spans="1:1" x14ac:dyDescent="0.25">
      <c r="A16">
        <v>0.41</v>
      </c>
    </row>
    <row r="17" spans="1:1" x14ac:dyDescent="0.25">
      <c r="A17">
        <v>0.16</v>
      </c>
    </row>
    <row r="18" spans="1:1" x14ac:dyDescent="0.25">
      <c r="A18">
        <v>0.23</v>
      </c>
    </row>
    <row r="19" spans="1:1" x14ac:dyDescent="0.25">
      <c r="A19">
        <v>-0.26</v>
      </c>
    </row>
    <row r="20" spans="1:1" x14ac:dyDescent="0.25">
      <c r="A20">
        <v>-0.17</v>
      </c>
    </row>
    <row r="21" spans="1:1" x14ac:dyDescent="0.25">
      <c r="A21">
        <v>-0.33</v>
      </c>
    </row>
    <row r="22" spans="1:1" x14ac:dyDescent="0.25">
      <c r="A22">
        <v>-0.43</v>
      </c>
    </row>
    <row r="23" spans="1:1" x14ac:dyDescent="0.25">
      <c r="A23">
        <v>-0.59</v>
      </c>
    </row>
    <row r="24" spans="1:1" x14ac:dyDescent="0.25">
      <c r="A24">
        <v>-0.37</v>
      </c>
    </row>
    <row r="25" spans="1:1" x14ac:dyDescent="0.25">
      <c r="A25">
        <v>-0.45</v>
      </c>
    </row>
    <row r="26" spans="1:1" x14ac:dyDescent="0.25">
      <c r="A26">
        <v>-0.55000000000000004</v>
      </c>
    </row>
    <row r="27" spans="1:1" x14ac:dyDescent="0.25">
      <c r="A27">
        <v>-0.53</v>
      </c>
    </row>
    <row r="28" spans="1:1" x14ac:dyDescent="0.25">
      <c r="A28">
        <v>0.1</v>
      </c>
    </row>
    <row r="29" spans="1:1" x14ac:dyDescent="0.25">
      <c r="A29">
        <v>0.01</v>
      </c>
    </row>
    <row r="30" spans="1:1" x14ac:dyDescent="0.25">
      <c r="A30">
        <v>-0.4</v>
      </c>
    </row>
    <row r="31" spans="1:1" x14ac:dyDescent="0.25">
      <c r="A31">
        <v>-0.56999999999999995</v>
      </c>
    </row>
    <row r="32" spans="1:1" x14ac:dyDescent="0.25">
      <c r="A32">
        <v>-0.33</v>
      </c>
    </row>
    <row r="33" spans="1:1" x14ac:dyDescent="0.25">
      <c r="A33">
        <v>-0.51</v>
      </c>
    </row>
    <row r="34" spans="1:1" x14ac:dyDescent="0.25">
      <c r="A34">
        <v>-0.65</v>
      </c>
    </row>
    <row r="35" spans="1:1" x14ac:dyDescent="0.25">
      <c r="A35">
        <v>-0.92</v>
      </c>
    </row>
    <row r="36" spans="1:1" x14ac:dyDescent="0.25">
      <c r="A36">
        <v>-0.75</v>
      </c>
    </row>
    <row r="37" spans="1:1" x14ac:dyDescent="0.25">
      <c r="A37">
        <v>-0.46</v>
      </c>
    </row>
    <row r="38" spans="1:1" x14ac:dyDescent="0.25">
      <c r="A38">
        <v>-0.49</v>
      </c>
    </row>
    <row r="39" spans="1:1" x14ac:dyDescent="0.25">
      <c r="A39">
        <v>-0.4</v>
      </c>
    </row>
    <row r="40" spans="1:1" x14ac:dyDescent="0.25">
      <c r="A40">
        <v>-0.23</v>
      </c>
    </row>
    <row r="41" spans="1:1" x14ac:dyDescent="0.25">
      <c r="A41">
        <v>-0.38</v>
      </c>
    </row>
    <row r="42" spans="1:1" x14ac:dyDescent="0.25">
      <c r="A42">
        <v>-0.21</v>
      </c>
    </row>
    <row r="43" spans="1:1" x14ac:dyDescent="0.25">
      <c r="A43">
        <v>-0.01</v>
      </c>
    </row>
    <row r="44" spans="1:1" x14ac:dyDescent="0.25">
      <c r="A44">
        <v>-0.03</v>
      </c>
    </row>
    <row r="45" spans="1:1" x14ac:dyDescent="0.25">
      <c r="A45">
        <v>-0.17</v>
      </c>
    </row>
    <row r="46" spans="1:1" x14ac:dyDescent="0.25">
      <c r="A46">
        <v>-0.42</v>
      </c>
    </row>
    <row r="47" spans="1:1" x14ac:dyDescent="0.25">
      <c r="A47">
        <v>-0.22</v>
      </c>
    </row>
    <row r="48" spans="1:1" x14ac:dyDescent="0.25">
      <c r="A48">
        <v>-0.14000000000000001</v>
      </c>
    </row>
    <row r="49" spans="1:1" x14ac:dyDescent="0.25">
      <c r="A49">
        <v>-0.11</v>
      </c>
    </row>
    <row r="50" spans="1:1" x14ac:dyDescent="0.25">
      <c r="A50">
        <v>-0.01</v>
      </c>
    </row>
    <row r="51" spans="1:1" x14ac:dyDescent="0.25">
      <c r="A51">
        <v>0</v>
      </c>
    </row>
    <row r="52" spans="1:1" x14ac:dyDescent="0.25">
      <c r="A52">
        <v>0.26</v>
      </c>
    </row>
    <row r="53" spans="1:1" x14ac:dyDescent="0.25">
      <c r="A53">
        <v>0.4</v>
      </c>
    </row>
    <row r="54" spans="1:1" x14ac:dyDescent="0.25">
      <c r="A54">
        <v>-0.13</v>
      </c>
    </row>
    <row r="55" spans="1:1" x14ac:dyDescent="0.25">
      <c r="A55">
        <v>0.28000000000000003</v>
      </c>
    </row>
    <row r="56" spans="1:1" x14ac:dyDescent="0.25">
      <c r="A56">
        <v>0.2</v>
      </c>
    </row>
    <row r="57" spans="1:1" x14ac:dyDescent="0.25">
      <c r="A57">
        <v>0.18</v>
      </c>
    </row>
    <row r="58" spans="1:1" x14ac:dyDescent="0.25">
      <c r="A58">
        <v>0.28999999999999998</v>
      </c>
    </row>
    <row r="59" spans="1:1" x14ac:dyDescent="0.25">
      <c r="A59">
        <v>0.3</v>
      </c>
    </row>
    <row r="60" spans="1:1" x14ac:dyDescent="0.25">
      <c r="A60">
        <v>0.35</v>
      </c>
    </row>
    <row r="61" spans="1:1" x14ac:dyDescent="0.25">
      <c r="A61">
        <v>0.12</v>
      </c>
    </row>
    <row r="62" spans="1:1" x14ac:dyDescent="0.25">
      <c r="A62">
        <v>0.27</v>
      </c>
    </row>
    <row r="63" spans="1:1" x14ac:dyDescent="0.25">
      <c r="A63">
        <v>0.12</v>
      </c>
    </row>
    <row r="64" spans="1:1" x14ac:dyDescent="0.25">
      <c r="A64">
        <v>-0.02</v>
      </c>
    </row>
    <row r="65" spans="1:1" x14ac:dyDescent="0.25">
      <c r="A65">
        <v>0.44</v>
      </c>
    </row>
    <row r="66" spans="1:1" x14ac:dyDescent="0.25">
      <c r="A66">
        <v>0.17</v>
      </c>
    </row>
    <row r="67" spans="1:1" x14ac:dyDescent="0.25">
      <c r="A67">
        <v>0.08</v>
      </c>
    </row>
    <row r="68" spans="1:1" x14ac:dyDescent="0.25">
      <c r="A68">
        <v>0.34</v>
      </c>
    </row>
    <row r="69" spans="1:1" x14ac:dyDescent="0.25">
      <c r="A69">
        <v>0.52</v>
      </c>
    </row>
    <row r="70" spans="1:1" x14ac:dyDescent="0.25">
      <c r="A70">
        <v>0.72</v>
      </c>
    </row>
    <row r="71" spans="1:1" x14ac:dyDescent="0.25">
      <c r="A71">
        <v>0.81</v>
      </c>
    </row>
    <row r="72" spans="1:1" x14ac:dyDescent="0.25">
      <c r="A72">
        <v>1.02</v>
      </c>
    </row>
    <row r="73" spans="1:1" x14ac:dyDescent="0.25">
      <c r="A73">
        <v>0.17</v>
      </c>
    </row>
    <row r="74" spans="1:1" x14ac:dyDescent="0.25">
      <c r="A74">
        <v>-0.1</v>
      </c>
    </row>
    <row r="75" spans="1:1" x14ac:dyDescent="0.25">
      <c r="A75">
        <v>-0.11</v>
      </c>
    </row>
    <row r="76" spans="1:1" x14ac:dyDescent="0.25">
      <c r="A76">
        <v>-0.37</v>
      </c>
    </row>
    <row r="77" spans="1:1" x14ac:dyDescent="0.25">
      <c r="A77">
        <v>-0.85</v>
      </c>
    </row>
    <row r="78" spans="1:1" x14ac:dyDescent="0.25">
      <c r="A78">
        <v>-0.9</v>
      </c>
    </row>
    <row r="79" spans="1:1" x14ac:dyDescent="0.25">
      <c r="A79">
        <v>-0.97</v>
      </c>
    </row>
    <row r="80" spans="1:1" x14ac:dyDescent="0.25">
      <c r="A80">
        <v>-1.03</v>
      </c>
    </row>
    <row r="81" spans="1:1" x14ac:dyDescent="0.25">
      <c r="A81">
        <v>-1.21</v>
      </c>
    </row>
    <row r="82" spans="1:1" x14ac:dyDescent="0.25">
      <c r="A82">
        <v>-1.1399999999999999</v>
      </c>
    </row>
    <row r="83" spans="1:1" x14ac:dyDescent="0.25">
      <c r="A83">
        <v>-1.34</v>
      </c>
    </row>
    <row r="84" spans="1:1" x14ac:dyDescent="0.25">
      <c r="A84">
        <v>-1.44</v>
      </c>
    </row>
    <row r="85" spans="1:1" x14ac:dyDescent="0.25">
      <c r="A85">
        <v>-0.68</v>
      </c>
    </row>
    <row r="86" spans="1:1" x14ac:dyDescent="0.25">
      <c r="A86">
        <v>-1.02</v>
      </c>
    </row>
    <row r="87" spans="1:1" x14ac:dyDescent="0.25">
      <c r="A87">
        <v>-1.17</v>
      </c>
    </row>
    <row r="88" spans="1:1" x14ac:dyDescent="0.25">
      <c r="A88">
        <v>-1.18</v>
      </c>
    </row>
    <row r="89" spans="1:1" x14ac:dyDescent="0.25">
      <c r="A89">
        <v>-1.1399999999999999</v>
      </c>
    </row>
    <row r="90" spans="1:1" x14ac:dyDescent="0.25">
      <c r="A90">
        <v>-0.56000000000000005</v>
      </c>
    </row>
    <row r="91" spans="1:1" x14ac:dyDescent="0.25">
      <c r="A91">
        <v>-0.55000000000000004</v>
      </c>
    </row>
    <row r="92" spans="1:1" x14ac:dyDescent="0.25">
      <c r="A92">
        <v>-0.62</v>
      </c>
    </row>
    <row r="93" spans="1:1" x14ac:dyDescent="0.25">
      <c r="A93">
        <v>-0.34</v>
      </c>
    </row>
    <row r="94" spans="1:1" x14ac:dyDescent="0.25">
      <c r="A94">
        <v>-0.12</v>
      </c>
    </row>
    <row r="95" spans="1:1" x14ac:dyDescent="0.25">
      <c r="A95">
        <v>0.04</v>
      </c>
    </row>
    <row r="96" spans="1:1" x14ac:dyDescent="0.25">
      <c r="A96">
        <v>0.15</v>
      </c>
    </row>
    <row r="97" spans="1:1" x14ac:dyDescent="0.25">
      <c r="A97">
        <v>0.15</v>
      </c>
    </row>
    <row r="98" spans="1:1" x14ac:dyDescent="0.25">
      <c r="A98">
        <v>0.66</v>
      </c>
    </row>
    <row r="99" spans="1:1" x14ac:dyDescent="0.25">
      <c r="A99">
        <v>0.4</v>
      </c>
    </row>
    <row r="100" spans="1:1" x14ac:dyDescent="0.25">
      <c r="A100">
        <v>0.3</v>
      </c>
    </row>
    <row r="101" spans="1:1" x14ac:dyDescent="0.25">
      <c r="A101">
        <v>0.47</v>
      </c>
    </row>
    <row r="102" spans="1:1" x14ac:dyDescent="0.25">
      <c r="A102">
        <v>0.4</v>
      </c>
    </row>
    <row r="103" spans="1:1" x14ac:dyDescent="0.25">
      <c r="A103">
        <v>0.56000000000000005</v>
      </c>
    </row>
    <row r="104" spans="1:1" x14ac:dyDescent="0.25">
      <c r="A104">
        <v>0.93</v>
      </c>
    </row>
    <row r="105" spans="1:1" x14ac:dyDescent="0.25">
      <c r="A105">
        <v>0.57999999999999996</v>
      </c>
    </row>
    <row r="106" spans="1:1" x14ac:dyDescent="0.25">
      <c r="A106">
        <v>1.42</v>
      </c>
    </row>
    <row r="107" spans="1:1" x14ac:dyDescent="0.25">
      <c r="A107">
        <v>2.21</v>
      </c>
    </row>
    <row r="108" spans="1:1" x14ac:dyDescent="0.25">
      <c r="A108">
        <v>1.67</v>
      </c>
    </row>
    <row r="109" spans="1:1" x14ac:dyDescent="0.25">
      <c r="A109">
        <v>1.98</v>
      </c>
    </row>
    <row r="110" spans="1:1" x14ac:dyDescent="0.25">
      <c r="A110">
        <v>1.47</v>
      </c>
    </row>
    <row r="111" spans="1:1" x14ac:dyDescent="0.25">
      <c r="A111">
        <v>0.83</v>
      </c>
    </row>
    <row r="112" spans="1:1" x14ac:dyDescent="0.25">
      <c r="A112">
        <v>0.46</v>
      </c>
    </row>
    <row r="113" spans="1:1" x14ac:dyDescent="0.25">
      <c r="A113">
        <v>0.32</v>
      </c>
    </row>
    <row r="114" spans="1:1" x14ac:dyDescent="0.25">
      <c r="A114">
        <v>0.09</v>
      </c>
    </row>
    <row r="115" spans="1:1" x14ac:dyDescent="0.25">
      <c r="A115">
        <v>-0.76</v>
      </c>
    </row>
    <row r="116" spans="1:1" x14ac:dyDescent="0.25">
      <c r="A116">
        <v>-0.99</v>
      </c>
    </row>
    <row r="117" spans="1:1" x14ac:dyDescent="0.25">
      <c r="A117">
        <v>-0.92</v>
      </c>
    </row>
    <row r="118" spans="1:1" x14ac:dyDescent="0.25">
      <c r="A118">
        <v>-1.31</v>
      </c>
    </row>
    <row r="119" spans="1:1" x14ac:dyDescent="0.25">
      <c r="A119">
        <v>-1.08</v>
      </c>
    </row>
    <row r="120" spans="1:1" x14ac:dyDescent="0.25">
      <c r="A120">
        <v>-1.25</v>
      </c>
    </row>
    <row r="121" spans="1:1" x14ac:dyDescent="0.25">
      <c r="A121">
        <v>-2.4900000000000002</v>
      </c>
    </row>
    <row r="122" spans="1:1" x14ac:dyDescent="0.25">
      <c r="A122">
        <v>-2.11</v>
      </c>
    </row>
    <row r="123" spans="1:1" x14ac:dyDescent="0.25">
      <c r="A123">
        <v>-1.1499999999999999</v>
      </c>
    </row>
    <row r="124" spans="1:1" x14ac:dyDescent="0.25">
      <c r="A124">
        <v>-1.1399999999999999</v>
      </c>
    </row>
    <row r="125" spans="1:1" x14ac:dyDescent="0.25">
      <c r="A125">
        <v>-1</v>
      </c>
    </row>
    <row r="126" spans="1:1" x14ac:dyDescent="0.25">
      <c r="A126">
        <v>-0.86</v>
      </c>
    </row>
    <row r="127" spans="1:1" x14ac:dyDescent="0.25">
      <c r="A127">
        <v>-0.92</v>
      </c>
    </row>
    <row r="128" spans="1:1" x14ac:dyDescent="0.25">
      <c r="A128">
        <v>-1.38</v>
      </c>
    </row>
    <row r="129" spans="1:1" x14ac:dyDescent="0.25">
      <c r="A129">
        <v>-1.29</v>
      </c>
    </row>
    <row r="130" spans="1:1" x14ac:dyDescent="0.25">
      <c r="A130">
        <v>-1.26</v>
      </c>
    </row>
    <row r="131" spans="1:1" x14ac:dyDescent="0.25">
      <c r="A131">
        <v>-1.07</v>
      </c>
    </row>
    <row r="132" spans="1:1" x14ac:dyDescent="0.25">
      <c r="A132">
        <v>-0.68</v>
      </c>
    </row>
    <row r="133" spans="1:1" x14ac:dyDescent="0.25">
      <c r="A133">
        <v>-0.45</v>
      </c>
    </row>
    <row r="134" spans="1:1" x14ac:dyDescent="0.25">
      <c r="A134">
        <v>-0.25</v>
      </c>
    </row>
    <row r="135" spans="1:1" x14ac:dyDescent="0.25">
      <c r="A135">
        <v>-7.0000000000000007E-2</v>
      </c>
    </row>
    <row r="136" spans="1:1" x14ac:dyDescent="0.25">
      <c r="A136">
        <v>0.15</v>
      </c>
    </row>
    <row r="137" spans="1:1" x14ac:dyDescent="0.25">
      <c r="A137">
        <v>0.13</v>
      </c>
    </row>
    <row r="138" spans="1:1" x14ac:dyDescent="0.25">
      <c r="A138">
        <v>0.28999999999999998</v>
      </c>
    </row>
    <row r="139" spans="1:1" x14ac:dyDescent="0.25">
      <c r="A139">
        <v>0.11</v>
      </c>
    </row>
    <row r="140" spans="1:1" x14ac:dyDescent="0.25">
      <c r="A140">
        <v>0.05</v>
      </c>
    </row>
    <row r="141" spans="1:1" x14ac:dyDescent="0.25">
      <c r="A141">
        <v>-0.08</v>
      </c>
    </row>
    <row r="142" spans="1:1" x14ac:dyDescent="0.25">
      <c r="A142">
        <v>-0.03</v>
      </c>
    </row>
    <row r="143" spans="1:1" x14ac:dyDescent="0.25">
      <c r="A143">
        <v>0.06</v>
      </c>
    </row>
    <row r="144" spans="1:1" x14ac:dyDescent="0.25">
      <c r="A144">
        <v>0.01</v>
      </c>
    </row>
    <row r="145" spans="1:1" x14ac:dyDescent="0.25">
      <c r="A145">
        <v>-0.5</v>
      </c>
    </row>
    <row r="146" spans="1:1" x14ac:dyDescent="0.25">
      <c r="A146">
        <v>-0.34</v>
      </c>
    </row>
    <row r="147" spans="1:1" x14ac:dyDescent="0.25">
      <c r="A147">
        <v>-0.57999999999999996</v>
      </c>
    </row>
    <row r="148" spans="1:1" x14ac:dyDescent="0.25">
      <c r="A148">
        <v>-0.65</v>
      </c>
    </row>
    <row r="149" spans="1:1" x14ac:dyDescent="0.25">
      <c r="A149">
        <v>-0.72</v>
      </c>
    </row>
    <row r="150" spans="1:1" x14ac:dyDescent="0.25">
      <c r="A150">
        <v>-0.56999999999999995</v>
      </c>
    </row>
    <row r="151" spans="1:1" x14ac:dyDescent="0.25">
      <c r="A151">
        <v>-0.62</v>
      </c>
    </row>
    <row r="152" spans="1:1" x14ac:dyDescent="0.25">
      <c r="A152">
        <v>-0.63</v>
      </c>
    </row>
    <row r="153" spans="1:1" x14ac:dyDescent="0.25">
      <c r="A153">
        <v>-1.07</v>
      </c>
    </row>
    <row r="154" spans="1:1" x14ac:dyDescent="0.25">
      <c r="A154">
        <v>-1.54</v>
      </c>
    </row>
    <row r="155" spans="1:1" x14ac:dyDescent="0.25">
      <c r="A155">
        <v>-1.62</v>
      </c>
    </row>
    <row r="156" spans="1:1" x14ac:dyDescent="0.25">
      <c r="A156">
        <v>-1.18</v>
      </c>
    </row>
    <row r="157" spans="1:1" x14ac:dyDescent="0.25">
      <c r="A157">
        <v>-1.23</v>
      </c>
    </row>
    <row r="158" spans="1:1" x14ac:dyDescent="0.25">
      <c r="A158">
        <v>-1.1599999999999999</v>
      </c>
    </row>
    <row r="159" spans="1:1" x14ac:dyDescent="0.25">
      <c r="A159">
        <v>-1.24</v>
      </c>
    </row>
    <row r="160" spans="1:1" x14ac:dyDescent="0.25">
      <c r="A160">
        <v>-1.3</v>
      </c>
    </row>
    <row r="161" spans="1:1" x14ac:dyDescent="0.25">
      <c r="A161">
        <v>-1.32</v>
      </c>
    </row>
    <row r="162" spans="1:1" x14ac:dyDescent="0.25">
      <c r="A162">
        <v>-1.19</v>
      </c>
    </row>
    <row r="163" spans="1:1" x14ac:dyDescent="0.25">
      <c r="A163">
        <v>-1.32</v>
      </c>
    </row>
    <row r="164" spans="1:1" x14ac:dyDescent="0.25">
      <c r="A164">
        <v>-1.29</v>
      </c>
    </row>
    <row r="165" spans="1:1" x14ac:dyDescent="0.25">
      <c r="A165">
        <v>-1.28</v>
      </c>
    </row>
    <row r="166" spans="1:1" x14ac:dyDescent="0.25">
      <c r="A166">
        <v>-1.36</v>
      </c>
    </row>
    <row r="167" spans="1:1" x14ac:dyDescent="0.25">
      <c r="A167">
        <v>-1.3</v>
      </c>
    </row>
    <row r="168" spans="1:1" x14ac:dyDescent="0.25">
      <c r="A168">
        <v>-1</v>
      </c>
    </row>
    <row r="169" spans="1:1" x14ac:dyDescent="0.25">
      <c r="A169">
        <v>-1.0900000000000001</v>
      </c>
    </row>
    <row r="170" spans="1:1" x14ac:dyDescent="0.25">
      <c r="A170">
        <v>-1.1299999999999999</v>
      </c>
    </row>
    <row r="171" spans="1:1" x14ac:dyDescent="0.25">
      <c r="A171">
        <v>-1.06</v>
      </c>
    </row>
    <row r="172" spans="1:1" x14ac:dyDescent="0.25">
      <c r="A172">
        <v>-0.92</v>
      </c>
    </row>
    <row r="173" spans="1:1" x14ac:dyDescent="0.25">
      <c r="A173">
        <v>-1</v>
      </c>
    </row>
    <row r="174" spans="1:1" x14ac:dyDescent="0.25">
      <c r="A174">
        <v>-0.84</v>
      </c>
    </row>
    <row r="175" spans="1:1" x14ac:dyDescent="0.25">
      <c r="A175">
        <v>-0.88</v>
      </c>
    </row>
    <row r="176" spans="1:1" x14ac:dyDescent="0.25">
      <c r="A176">
        <v>-0.8</v>
      </c>
    </row>
    <row r="177" spans="1:1" x14ac:dyDescent="0.25">
      <c r="A177">
        <v>-1.1000000000000001</v>
      </c>
    </row>
    <row r="178" spans="1:1" x14ac:dyDescent="0.25">
      <c r="A178">
        <v>-0.82</v>
      </c>
    </row>
    <row r="179" spans="1:1" x14ac:dyDescent="0.25">
      <c r="A179">
        <v>-0.92</v>
      </c>
    </row>
    <row r="180" spans="1:1" x14ac:dyDescent="0.25">
      <c r="A180">
        <v>-0.48</v>
      </c>
    </row>
    <row r="181" spans="1:1" x14ac:dyDescent="0.25">
      <c r="A181">
        <v>-0.73</v>
      </c>
    </row>
    <row r="182" spans="1:1" x14ac:dyDescent="0.25">
      <c r="A182">
        <v>-0.49</v>
      </c>
    </row>
    <row r="183" spans="1:1" x14ac:dyDescent="0.25">
      <c r="A183">
        <v>-0.4</v>
      </c>
    </row>
    <row r="184" spans="1:1" x14ac:dyDescent="0.25">
      <c r="A184">
        <v>-0.17</v>
      </c>
    </row>
    <row r="185" spans="1:1" x14ac:dyDescent="0.25">
      <c r="A185">
        <v>-0.03</v>
      </c>
    </row>
    <row r="186" spans="1:1" x14ac:dyDescent="0.25">
      <c r="A186">
        <v>-0.21</v>
      </c>
    </row>
    <row r="187" spans="1:1" x14ac:dyDescent="0.25">
      <c r="A187">
        <v>-0.26</v>
      </c>
    </row>
    <row r="188" spans="1:1" x14ac:dyDescent="0.25">
      <c r="A188">
        <v>0.36</v>
      </c>
    </row>
    <row r="189" spans="1:1" x14ac:dyDescent="0.25">
      <c r="A189">
        <v>0.42</v>
      </c>
    </row>
    <row r="190" spans="1:1" x14ac:dyDescent="0.25">
      <c r="A190">
        <v>0.32</v>
      </c>
    </row>
    <row r="191" spans="1:1" x14ac:dyDescent="0.25">
      <c r="A191">
        <v>0.44</v>
      </c>
    </row>
    <row r="192" spans="1:1" x14ac:dyDescent="0.25">
      <c r="A192">
        <v>0.48</v>
      </c>
    </row>
    <row r="193" spans="1:1" x14ac:dyDescent="0.25">
      <c r="A193">
        <v>0.16</v>
      </c>
    </row>
    <row r="194" spans="1:1" x14ac:dyDescent="0.25">
      <c r="A194">
        <v>0.09</v>
      </c>
    </row>
    <row r="195" spans="1:1" x14ac:dyDescent="0.25">
      <c r="A195">
        <v>0.15</v>
      </c>
    </row>
    <row r="196" spans="1:1" x14ac:dyDescent="0.25">
      <c r="A196">
        <v>-0.01</v>
      </c>
    </row>
    <row r="197" spans="1:1" x14ac:dyDescent="0.25">
      <c r="A197">
        <v>-0.04</v>
      </c>
    </row>
    <row r="198" spans="1:1" x14ac:dyDescent="0.25">
      <c r="A198">
        <v>-0.21</v>
      </c>
    </row>
    <row r="199" spans="1:1" x14ac:dyDescent="0.25">
      <c r="A199">
        <v>0.43</v>
      </c>
    </row>
    <row r="200" spans="1:1" x14ac:dyDescent="0.25">
      <c r="A200">
        <v>1.05</v>
      </c>
    </row>
    <row r="201" spans="1:1" x14ac:dyDescent="0.25">
      <c r="A201">
        <v>1.04</v>
      </c>
    </row>
    <row r="202" spans="1:1" x14ac:dyDescent="0.25">
      <c r="A202">
        <v>1.1000000000000001</v>
      </c>
    </row>
    <row r="203" spans="1:1" x14ac:dyDescent="0.25">
      <c r="A203">
        <v>1.51</v>
      </c>
    </row>
    <row r="204" spans="1:1" x14ac:dyDescent="0.25">
      <c r="A204">
        <v>1.55</v>
      </c>
    </row>
    <row r="205" spans="1:1" x14ac:dyDescent="0.25">
      <c r="A205">
        <v>1.49</v>
      </c>
    </row>
    <row r="206" spans="1:1" x14ac:dyDescent="0.25">
      <c r="A206">
        <v>1.1399999999999999</v>
      </c>
    </row>
    <row r="207" spans="1:1" x14ac:dyDescent="0.25">
      <c r="A207">
        <v>0.54</v>
      </c>
    </row>
    <row r="208" spans="1:1" x14ac:dyDescent="0.25">
      <c r="A208">
        <v>-0.22</v>
      </c>
    </row>
    <row r="209" spans="1:1" x14ac:dyDescent="0.25">
      <c r="A209">
        <v>-0.17</v>
      </c>
    </row>
    <row r="210" spans="1:1" x14ac:dyDescent="0.25">
      <c r="A210">
        <v>-0.02</v>
      </c>
    </row>
    <row r="211" spans="1:1" x14ac:dyDescent="0.25">
      <c r="A211">
        <v>7.0000000000000007E-2</v>
      </c>
    </row>
    <row r="212" spans="1:1" x14ac:dyDescent="0.25">
      <c r="A212">
        <v>-0.15</v>
      </c>
    </row>
    <row r="213" spans="1:1" x14ac:dyDescent="0.25">
      <c r="A213">
        <v>-0.24</v>
      </c>
    </row>
    <row r="214" spans="1:1" x14ac:dyDescent="0.25">
      <c r="A214">
        <v>-0.56999999999999995</v>
      </c>
    </row>
    <row r="215" spans="1:1" x14ac:dyDescent="0.25">
      <c r="A215">
        <v>-0.61</v>
      </c>
    </row>
    <row r="216" spans="1:1" x14ac:dyDescent="0.25">
      <c r="A216">
        <v>-0.4</v>
      </c>
    </row>
    <row r="217" spans="1:1" x14ac:dyDescent="0.25">
      <c r="A217">
        <v>-0.51</v>
      </c>
    </row>
    <row r="218" spans="1:1" x14ac:dyDescent="0.25">
      <c r="A218">
        <v>-0.56999999999999995</v>
      </c>
    </row>
    <row r="219" spans="1:1" x14ac:dyDescent="0.25">
      <c r="A219">
        <v>-0.79</v>
      </c>
    </row>
    <row r="220" spans="1:1" x14ac:dyDescent="0.25">
      <c r="A220">
        <v>-0.61</v>
      </c>
    </row>
    <row r="221" spans="1:1" x14ac:dyDescent="0.25">
      <c r="A221">
        <v>-0.59</v>
      </c>
    </row>
    <row r="222" spans="1:1" x14ac:dyDescent="0.25">
      <c r="A222">
        <v>-0.28000000000000003</v>
      </c>
    </row>
    <row r="223" spans="1:1" x14ac:dyDescent="0.25">
      <c r="A223">
        <v>-0.63</v>
      </c>
    </row>
    <row r="224" spans="1:1" x14ac:dyDescent="0.25">
      <c r="A224">
        <v>-0.76</v>
      </c>
    </row>
    <row r="225" spans="1:1" x14ac:dyDescent="0.25">
      <c r="A225">
        <v>-0.19</v>
      </c>
    </row>
    <row r="226" spans="1:1" x14ac:dyDescent="0.25">
      <c r="A226">
        <v>-0.33</v>
      </c>
    </row>
    <row r="227" spans="1:1" x14ac:dyDescent="0.25">
      <c r="A227">
        <v>-0.66</v>
      </c>
    </row>
    <row r="228" spans="1:1" x14ac:dyDescent="0.25">
      <c r="A228">
        <v>-0.78</v>
      </c>
    </row>
    <row r="229" spans="1:1" x14ac:dyDescent="0.25">
      <c r="A229">
        <v>-0.75</v>
      </c>
    </row>
    <row r="230" spans="1:1" x14ac:dyDescent="0.25">
      <c r="A230">
        <v>-0.71</v>
      </c>
    </row>
    <row r="231" spans="1:1" x14ac:dyDescent="0.25">
      <c r="A231">
        <v>-0.56000000000000005</v>
      </c>
    </row>
    <row r="232" spans="1:1" x14ac:dyDescent="0.25">
      <c r="A232">
        <v>-0.34</v>
      </c>
    </row>
    <row r="233" spans="1:1" x14ac:dyDescent="0.25">
      <c r="A233">
        <v>0.04</v>
      </c>
    </row>
    <row r="234" spans="1:1" x14ac:dyDescent="0.25">
      <c r="A234">
        <v>0.09</v>
      </c>
    </row>
    <row r="235" spans="1:1" x14ac:dyDescent="0.25">
      <c r="A235">
        <v>-0.02</v>
      </c>
    </row>
    <row r="236" spans="1:1" x14ac:dyDescent="0.25">
      <c r="A236">
        <v>0.63</v>
      </c>
    </row>
    <row r="237" spans="1:1" x14ac:dyDescent="0.25">
      <c r="A237">
        <v>0.43</v>
      </c>
    </row>
    <row r="238" spans="1:1" x14ac:dyDescent="0.25">
      <c r="A238">
        <v>0.92</v>
      </c>
    </row>
    <row r="239" spans="1:1" x14ac:dyDescent="0.25">
      <c r="A239">
        <v>1.29</v>
      </c>
    </row>
    <row r="240" spans="1:1" x14ac:dyDescent="0.25">
      <c r="A240">
        <v>1.51</v>
      </c>
    </row>
    <row r="241" spans="1:1" x14ac:dyDescent="0.25">
      <c r="A241">
        <v>1.41</v>
      </c>
    </row>
    <row r="242" spans="1:1" x14ac:dyDescent="0.25">
      <c r="A242">
        <v>1.29</v>
      </c>
    </row>
    <row r="243" spans="1:1" x14ac:dyDescent="0.25">
      <c r="A243">
        <v>0.99</v>
      </c>
    </row>
    <row r="244" spans="1:1" x14ac:dyDescent="0.25">
      <c r="A244">
        <v>0.66</v>
      </c>
    </row>
    <row r="245" spans="1:1" x14ac:dyDescent="0.25">
      <c r="A245">
        <v>0.54</v>
      </c>
    </row>
    <row r="246" spans="1:1" x14ac:dyDescent="0.25">
      <c r="A246">
        <v>0.76</v>
      </c>
    </row>
    <row r="247" spans="1:1" x14ac:dyDescent="0.25">
      <c r="A247">
        <v>0.75</v>
      </c>
    </row>
    <row r="248" spans="1:1" x14ac:dyDescent="0.25">
      <c r="A248">
        <v>0.78</v>
      </c>
    </row>
    <row r="249" spans="1:1" x14ac:dyDescent="0.25">
      <c r="A249">
        <v>0.56000000000000005</v>
      </c>
    </row>
    <row r="250" spans="1:1" x14ac:dyDescent="0.25">
      <c r="A250">
        <v>0.42</v>
      </c>
    </row>
    <row r="251" spans="1:1" x14ac:dyDescent="0.25">
      <c r="A251">
        <v>0.14000000000000001</v>
      </c>
    </row>
    <row r="252" spans="1:1" x14ac:dyDescent="0.25">
      <c r="A252">
        <v>0.6</v>
      </c>
    </row>
    <row r="253" spans="1:1" x14ac:dyDescent="0.25">
      <c r="A253">
        <v>0.82</v>
      </c>
    </row>
    <row r="254" spans="1:1" x14ac:dyDescent="0.25">
      <c r="A254">
        <v>0.28999999999999998</v>
      </c>
    </row>
    <row r="255" spans="1:1" x14ac:dyDescent="0.25">
      <c r="A255">
        <v>0.05</v>
      </c>
    </row>
    <row r="256" spans="1:1" x14ac:dyDescent="0.25">
      <c r="A256">
        <v>-0.13</v>
      </c>
    </row>
    <row r="257" spans="1:1" x14ac:dyDescent="0.25">
      <c r="A257">
        <v>-0.19</v>
      </c>
    </row>
    <row r="258" spans="1:1" x14ac:dyDescent="0.25">
      <c r="A258">
        <v>-0.26</v>
      </c>
    </row>
    <row r="259" spans="1:1" x14ac:dyDescent="0.25">
      <c r="A259">
        <v>-0.3</v>
      </c>
    </row>
    <row r="260" spans="1:1" x14ac:dyDescent="0.25">
      <c r="A260">
        <v>-0.38</v>
      </c>
    </row>
    <row r="261" spans="1:1" x14ac:dyDescent="0.25">
      <c r="A261">
        <v>-0.3</v>
      </c>
    </row>
    <row r="262" spans="1:1" x14ac:dyDescent="0.25">
      <c r="A262">
        <v>-0.31</v>
      </c>
    </row>
    <row r="263" spans="1:1" x14ac:dyDescent="0.25">
      <c r="A263">
        <v>-0.39</v>
      </c>
    </row>
    <row r="264" spans="1:1" x14ac:dyDescent="0.25">
      <c r="A264">
        <v>-0.35</v>
      </c>
    </row>
    <row r="265" spans="1:1" x14ac:dyDescent="0.25">
      <c r="A265">
        <v>-0.5</v>
      </c>
    </row>
    <row r="266" spans="1:1" x14ac:dyDescent="0.25">
      <c r="A266">
        <v>-0.26</v>
      </c>
    </row>
    <row r="267" spans="1:1" x14ac:dyDescent="0.25">
      <c r="A267">
        <v>-0.27</v>
      </c>
    </row>
    <row r="268" spans="1:1" x14ac:dyDescent="0.25">
      <c r="A268">
        <v>0.2</v>
      </c>
    </row>
    <row r="269" spans="1:1" x14ac:dyDescent="0.25">
      <c r="A269">
        <v>0.47</v>
      </c>
    </row>
    <row r="270" spans="1:1" x14ac:dyDescent="0.25">
      <c r="A270">
        <v>0.77</v>
      </c>
    </row>
    <row r="271" spans="1:1" x14ac:dyDescent="0.25">
      <c r="A271">
        <v>1.44</v>
      </c>
    </row>
    <row r="272" spans="1:1" x14ac:dyDescent="0.25">
      <c r="A272">
        <v>1.21</v>
      </c>
    </row>
    <row r="273" spans="1:1" x14ac:dyDescent="0.25">
      <c r="A273">
        <v>1.44</v>
      </c>
    </row>
    <row r="274" spans="1:1" x14ac:dyDescent="0.25">
      <c r="A274">
        <v>1.4</v>
      </c>
    </row>
    <row r="275" spans="1:1" x14ac:dyDescent="0.25">
      <c r="A275">
        <v>1.54</v>
      </c>
    </row>
    <row r="276" spans="1:1" x14ac:dyDescent="0.25">
      <c r="A276">
        <v>1.39</v>
      </c>
    </row>
    <row r="277" spans="1:1" x14ac:dyDescent="0.25">
      <c r="A277">
        <v>1.33</v>
      </c>
    </row>
    <row r="278" spans="1:1" x14ac:dyDescent="0.25">
      <c r="A278">
        <v>0.93</v>
      </c>
    </row>
    <row r="279" spans="1:1" x14ac:dyDescent="0.25">
      <c r="A279">
        <v>0.79</v>
      </c>
    </row>
    <row r="280" spans="1:1" x14ac:dyDescent="0.25">
      <c r="A280">
        <v>0.36</v>
      </c>
    </row>
    <row r="281" spans="1:1" x14ac:dyDescent="0.25">
      <c r="A281">
        <v>-0.1</v>
      </c>
    </row>
    <row r="282" spans="1:1" x14ac:dyDescent="0.25">
      <c r="A282">
        <v>0.28999999999999998</v>
      </c>
    </row>
    <row r="283" spans="1:1" x14ac:dyDescent="0.25">
      <c r="A283">
        <v>-0.49</v>
      </c>
    </row>
    <row r="284" spans="1:1" x14ac:dyDescent="0.25">
      <c r="A284">
        <v>-0.32</v>
      </c>
    </row>
    <row r="285" spans="1:1" x14ac:dyDescent="0.25">
      <c r="A285">
        <v>-0.6</v>
      </c>
    </row>
    <row r="286" spans="1:1" x14ac:dyDescent="0.25">
      <c r="A286">
        <v>-0.42</v>
      </c>
    </row>
    <row r="287" spans="1:1" x14ac:dyDescent="0.25">
      <c r="A287">
        <v>-0.76</v>
      </c>
    </row>
    <row r="288" spans="1:1" x14ac:dyDescent="0.25">
      <c r="A288">
        <v>-1.02</v>
      </c>
    </row>
    <row r="289" spans="1:1" x14ac:dyDescent="0.25">
      <c r="A289">
        <v>-0.73</v>
      </c>
    </row>
    <row r="290" spans="1:1" x14ac:dyDescent="0.25">
      <c r="A290">
        <v>-0.79</v>
      </c>
    </row>
    <row r="291" spans="1:1" x14ac:dyDescent="0.25">
      <c r="A291">
        <v>-0.85</v>
      </c>
    </row>
    <row r="292" spans="1:1" x14ac:dyDescent="0.25">
      <c r="A292">
        <v>-0.72</v>
      </c>
    </row>
    <row r="293" spans="1:1" x14ac:dyDescent="0.25">
      <c r="A293">
        <v>-0.4</v>
      </c>
    </row>
    <row r="294" spans="1:1" x14ac:dyDescent="0.25">
      <c r="A294">
        <v>0.14000000000000001</v>
      </c>
    </row>
    <row r="295" spans="1:1" x14ac:dyDescent="0.25">
      <c r="A295">
        <v>0.75</v>
      </c>
    </row>
    <row r="296" spans="1:1" x14ac:dyDescent="0.25">
      <c r="A296">
        <v>0.54</v>
      </c>
    </row>
    <row r="297" spans="1:1" x14ac:dyDescent="0.25">
      <c r="A297">
        <v>0.01</v>
      </c>
    </row>
    <row r="298" spans="1:1" x14ac:dyDescent="0.25">
      <c r="A298">
        <v>0.91</v>
      </c>
    </row>
    <row r="299" spans="1:1" x14ac:dyDescent="0.25">
      <c r="A299">
        <v>0.15</v>
      </c>
    </row>
    <row r="300" spans="1:1" x14ac:dyDescent="0.25">
      <c r="A300">
        <v>0.86</v>
      </c>
    </row>
    <row r="301" spans="1:1" x14ac:dyDescent="0.25">
      <c r="A301">
        <v>0.68</v>
      </c>
    </row>
    <row r="302" spans="1:1" x14ac:dyDescent="0.25">
      <c r="A302">
        <v>0.72</v>
      </c>
    </row>
    <row r="303" spans="1:1" x14ac:dyDescent="0.25">
      <c r="A303">
        <v>0.92</v>
      </c>
    </row>
    <row r="304" spans="1:1" x14ac:dyDescent="0.25">
      <c r="A304">
        <v>0.28999999999999998</v>
      </c>
    </row>
    <row r="305" spans="1:1" x14ac:dyDescent="0.25">
      <c r="A305">
        <v>1.08</v>
      </c>
    </row>
    <row r="306" spans="1:1" x14ac:dyDescent="0.25">
      <c r="A306">
        <v>0.59</v>
      </c>
    </row>
    <row r="307" spans="1:1" x14ac:dyDescent="0.25">
      <c r="A307">
        <v>0.82</v>
      </c>
    </row>
    <row r="308" spans="1:1" x14ac:dyDescent="0.25">
      <c r="A308">
        <v>1.04</v>
      </c>
    </row>
    <row r="309" spans="1:1" x14ac:dyDescent="0.25">
      <c r="A309">
        <v>1.42</v>
      </c>
    </row>
    <row r="310" spans="1:1" x14ac:dyDescent="0.25">
      <c r="A310">
        <v>1.1200000000000001</v>
      </c>
    </row>
    <row r="311" spans="1:1" x14ac:dyDescent="0.25">
      <c r="A311">
        <v>0.83</v>
      </c>
    </row>
    <row r="312" spans="1:1" x14ac:dyDescent="0.25">
      <c r="A312">
        <v>1.17</v>
      </c>
    </row>
    <row r="313" spans="1:1" x14ac:dyDescent="0.25">
      <c r="A313">
        <v>0.89</v>
      </c>
    </row>
    <row r="314" spans="1:1" x14ac:dyDescent="0.25">
      <c r="A314">
        <v>0.67</v>
      </c>
    </row>
    <row r="315" spans="1:1" x14ac:dyDescent="0.25">
      <c r="A315">
        <v>0.8</v>
      </c>
    </row>
    <row r="316" spans="1:1" x14ac:dyDescent="0.25">
      <c r="A316">
        <v>0.45</v>
      </c>
    </row>
    <row r="317" spans="1:1" x14ac:dyDescent="0.25">
      <c r="A317">
        <v>0.02</v>
      </c>
    </row>
    <row r="318" spans="1:1" x14ac:dyDescent="0.25">
      <c r="A318">
        <v>0.15</v>
      </c>
    </row>
    <row r="319" spans="1:1" x14ac:dyDescent="0.25">
      <c r="A319">
        <v>-0.49</v>
      </c>
    </row>
    <row r="320" spans="1:1" x14ac:dyDescent="0.25">
      <c r="A320">
        <v>-0.37</v>
      </c>
    </row>
    <row r="321" spans="1:1" x14ac:dyDescent="0.25">
      <c r="A321">
        <v>-0.81</v>
      </c>
    </row>
    <row r="322" spans="1:1" x14ac:dyDescent="0.25">
      <c r="A322">
        <v>-0.87</v>
      </c>
    </row>
    <row r="323" spans="1:1" x14ac:dyDescent="0.25">
      <c r="A323">
        <v>-0.33</v>
      </c>
    </row>
    <row r="324" spans="1:1" x14ac:dyDescent="0.25">
      <c r="A324">
        <v>-0.51</v>
      </c>
    </row>
    <row r="325" spans="1:1" x14ac:dyDescent="0.25">
      <c r="A325">
        <v>-0.56999999999999995</v>
      </c>
    </row>
    <row r="326" spans="1:1" x14ac:dyDescent="0.25">
      <c r="A326">
        <v>-0.41</v>
      </c>
    </row>
    <row r="327" spans="1:1" x14ac:dyDescent="0.25">
      <c r="A327">
        <v>-0.43</v>
      </c>
    </row>
    <row r="328" spans="1:1" x14ac:dyDescent="0.25">
      <c r="A328">
        <v>-0.56000000000000005</v>
      </c>
    </row>
    <row r="329" spans="1:1" x14ac:dyDescent="0.25">
      <c r="A329">
        <v>-0.47</v>
      </c>
    </row>
    <row r="330" spans="1:1" x14ac:dyDescent="0.25">
      <c r="A330">
        <v>-0.41</v>
      </c>
    </row>
    <row r="331" spans="1:1" x14ac:dyDescent="0.25">
      <c r="A331">
        <v>-0.55000000000000004</v>
      </c>
    </row>
    <row r="332" spans="1:1" x14ac:dyDescent="0.25">
      <c r="A332">
        <v>-0.65</v>
      </c>
    </row>
    <row r="333" spans="1:1" x14ac:dyDescent="0.25">
      <c r="A333">
        <v>0.13</v>
      </c>
    </row>
    <row r="334" spans="1:1" x14ac:dyDescent="0.25">
      <c r="A334">
        <v>-0.25</v>
      </c>
    </row>
    <row r="335" spans="1:1" x14ac:dyDescent="0.25">
      <c r="A335">
        <v>-0.25</v>
      </c>
    </row>
    <row r="336" spans="1:1" x14ac:dyDescent="0.25">
      <c r="A336">
        <v>-0.09</v>
      </c>
    </row>
    <row r="337" spans="1:1" x14ac:dyDescent="0.25">
      <c r="A337">
        <v>-0.27</v>
      </c>
    </row>
    <row r="338" spans="1:1" x14ac:dyDescent="0.25">
      <c r="A338">
        <v>7.0000000000000007E-2</v>
      </c>
    </row>
    <row r="339" spans="1:1" x14ac:dyDescent="0.25">
      <c r="A339">
        <v>-0.63</v>
      </c>
    </row>
    <row r="340" spans="1:1" x14ac:dyDescent="0.25">
      <c r="A340">
        <v>-0.55000000000000004</v>
      </c>
    </row>
    <row r="341" spans="1:1" x14ac:dyDescent="0.25">
      <c r="A341">
        <v>-0.45</v>
      </c>
    </row>
    <row r="342" spans="1:1" x14ac:dyDescent="0.25">
      <c r="A342">
        <v>-0.22</v>
      </c>
    </row>
    <row r="343" spans="1:1" x14ac:dyDescent="0.25">
      <c r="A343">
        <v>-0.63</v>
      </c>
    </row>
    <row r="344" spans="1:1" x14ac:dyDescent="0.25">
      <c r="A344">
        <v>-0.4</v>
      </c>
    </row>
    <row r="345" spans="1:1" x14ac:dyDescent="0.25">
      <c r="A345">
        <v>-0.52</v>
      </c>
    </row>
    <row r="346" spans="1:1" x14ac:dyDescent="0.25">
      <c r="A346">
        <v>-0.5</v>
      </c>
    </row>
    <row r="347" spans="1:1" x14ac:dyDescent="0.25">
      <c r="A347">
        <v>-0.88</v>
      </c>
    </row>
    <row r="348" spans="1:1" x14ac:dyDescent="0.25">
      <c r="A348">
        <v>-1.1499999999999999</v>
      </c>
    </row>
    <row r="349" spans="1:1" x14ac:dyDescent="0.25">
      <c r="A349">
        <v>-0.28999999999999998</v>
      </c>
    </row>
    <row r="350" spans="1:1" x14ac:dyDescent="0.25">
      <c r="A350">
        <v>-0.88</v>
      </c>
    </row>
    <row r="351" spans="1:1" x14ac:dyDescent="0.25">
      <c r="A351">
        <v>-0.54</v>
      </c>
    </row>
    <row r="352" spans="1:1" x14ac:dyDescent="0.25">
      <c r="A352">
        <v>-0.68</v>
      </c>
    </row>
    <row r="353" spans="1:1" x14ac:dyDescent="0.25">
      <c r="A353">
        <v>-0.36</v>
      </c>
    </row>
    <row r="354" spans="1:1" x14ac:dyDescent="0.25">
      <c r="A354">
        <v>-1.1000000000000001</v>
      </c>
    </row>
    <row r="355" spans="1:1" x14ac:dyDescent="0.25">
      <c r="A355">
        <v>-1</v>
      </c>
    </row>
    <row r="356" spans="1:1" x14ac:dyDescent="0.25">
      <c r="A356">
        <v>-0.97</v>
      </c>
    </row>
    <row r="357" spans="1:1" x14ac:dyDescent="0.25">
      <c r="A357">
        <v>-0.85</v>
      </c>
    </row>
    <row r="358" spans="1:1" x14ac:dyDescent="0.25">
      <c r="A358">
        <v>-1.24</v>
      </c>
    </row>
    <row r="359" spans="1:1" x14ac:dyDescent="0.25">
      <c r="A359">
        <v>-1.5</v>
      </c>
    </row>
    <row r="360" spans="1:1" x14ac:dyDescent="0.25">
      <c r="A360">
        <v>-1.08</v>
      </c>
    </row>
    <row r="361" spans="1:1" x14ac:dyDescent="0.25">
      <c r="A361">
        <v>-0.93</v>
      </c>
    </row>
    <row r="362" spans="1:1" x14ac:dyDescent="0.25">
      <c r="A362">
        <v>-0.64</v>
      </c>
    </row>
    <row r="363" spans="1:1" x14ac:dyDescent="0.25">
      <c r="A363">
        <v>-0.79</v>
      </c>
    </row>
    <row r="364" spans="1:1" x14ac:dyDescent="0.25">
      <c r="A364">
        <v>-1.17</v>
      </c>
    </row>
    <row r="365" spans="1:1" x14ac:dyDescent="0.25">
      <c r="A365">
        <v>-1.41</v>
      </c>
    </row>
    <row r="366" spans="1:1" x14ac:dyDescent="0.25">
      <c r="A366">
        <v>-1.04</v>
      </c>
    </row>
    <row r="367" spans="1:1" x14ac:dyDescent="0.25">
      <c r="A367">
        <v>-0.88</v>
      </c>
    </row>
    <row r="368" spans="1:1" x14ac:dyDescent="0.25">
      <c r="A368">
        <v>-0.9</v>
      </c>
    </row>
    <row r="369" spans="1:1" x14ac:dyDescent="0.25">
      <c r="A369">
        <v>-1.29</v>
      </c>
    </row>
    <row r="370" spans="1:1" x14ac:dyDescent="0.25">
      <c r="A370">
        <v>-0.94</v>
      </c>
    </row>
    <row r="371" spans="1:1" x14ac:dyDescent="0.25">
      <c r="A371">
        <v>-0.53</v>
      </c>
    </row>
    <row r="372" spans="1:1" x14ac:dyDescent="0.25">
      <c r="A372">
        <v>-0.64</v>
      </c>
    </row>
    <row r="373" spans="1:1" x14ac:dyDescent="0.25">
      <c r="A373">
        <v>-0.56999999999999995</v>
      </c>
    </row>
    <row r="374" spans="1:1" x14ac:dyDescent="0.25">
      <c r="A374">
        <v>-0.57999999999999996</v>
      </c>
    </row>
    <row r="375" spans="1:1" x14ac:dyDescent="0.25">
      <c r="A375">
        <v>-0.82</v>
      </c>
    </row>
    <row r="376" spans="1:1" x14ac:dyDescent="0.25">
      <c r="A376">
        <v>-1.1100000000000001</v>
      </c>
    </row>
    <row r="377" spans="1:1" x14ac:dyDescent="0.25">
      <c r="A377">
        <v>-1.05</v>
      </c>
    </row>
    <row r="378" spans="1:1" x14ac:dyDescent="0.25">
      <c r="A378">
        <v>-0.64</v>
      </c>
    </row>
    <row r="379" spans="1:1" x14ac:dyDescent="0.25">
      <c r="A379">
        <v>-0.22</v>
      </c>
    </row>
    <row r="380" spans="1:1" x14ac:dyDescent="0.25">
      <c r="A380">
        <v>-0.28000000000000003</v>
      </c>
    </row>
    <row r="381" spans="1:1" x14ac:dyDescent="0.25">
      <c r="A381">
        <v>0.22</v>
      </c>
    </row>
    <row r="382" spans="1:1" x14ac:dyDescent="0.25">
      <c r="A382">
        <v>0.2</v>
      </c>
    </row>
    <row r="383" spans="1:1" x14ac:dyDescent="0.25">
      <c r="A383">
        <v>0.84</v>
      </c>
    </row>
    <row r="384" spans="1:1" x14ac:dyDescent="0.25">
      <c r="A384">
        <v>0.96</v>
      </c>
    </row>
    <row r="385" spans="1:1" x14ac:dyDescent="0.25">
      <c r="A385">
        <v>1.55</v>
      </c>
    </row>
    <row r="386" spans="1:1" x14ac:dyDescent="0.25">
      <c r="A386">
        <v>0.83</v>
      </c>
    </row>
    <row r="387" spans="1:1" x14ac:dyDescent="0.25">
      <c r="A387">
        <v>0.69</v>
      </c>
    </row>
    <row r="388" spans="1:1" x14ac:dyDescent="0.25">
      <c r="A388">
        <v>0.57999999999999996</v>
      </c>
    </row>
    <row r="389" spans="1:1" x14ac:dyDescent="0.25">
      <c r="A389">
        <v>0</v>
      </c>
    </row>
    <row r="390" spans="1:1" x14ac:dyDescent="0.25">
      <c r="A390">
        <v>-0.24</v>
      </c>
    </row>
    <row r="391" spans="1:1" x14ac:dyDescent="0.25">
      <c r="A391">
        <v>-0.1</v>
      </c>
    </row>
    <row r="392" spans="1:1" x14ac:dyDescent="0.25">
      <c r="A392">
        <v>-0.4</v>
      </c>
    </row>
    <row r="393" spans="1:1" x14ac:dyDescent="0.25">
      <c r="A393">
        <v>0.09</v>
      </c>
    </row>
    <row r="394" spans="1:1" x14ac:dyDescent="0.25">
      <c r="A394">
        <v>-0.13</v>
      </c>
    </row>
    <row r="395" spans="1:1" x14ac:dyDescent="0.25">
      <c r="A395">
        <v>0.16</v>
      </c>
    </row>
    <row r="396" spans="1:1" x14ac:dyDescent="0.25">
      <c r="A396">
        <v>-0.49</v>
      </c>
    </row>
    <row r="397" spans="1:1" x14ac:dyDescent="0.25">
      <c r="A397">
        <v>-0.2</v>
      </c>
    </row>
    <row r="398" spans="1:1" x14ac:dyDescent="0.25">
      <c r="A398">
        <v>0.18</v>
      </c>
    </row>
    <row r="399" spans="1:1" x14ac:dyDescent="0.25">
      <c r="A399">
        <v>0.16</v>
      </c>
    </row>
    <row r="400" spans="1:1" x14ac:dyDescent="0.25">
      <c r="A400">
        <v>-0.77</v>
      </c>
    </row>
    <row r="401" spans="1:1" x14ac:dyDescent="0.25">
      <c r="A401">
        <v>-0.28000000000000003</v>
      </c>
    </row>
    <row r="402" spans="1:1" x14ac:dyDescent="0.25">
      <c r="A402">
        <v>-0.16</v>
      </c>
    </row>
    <row r="403" spans="1:1" x14ac:dyDescent="0.25">
      <c r="A403">
        <v>-0.15</v>
      </c>
    </row>
    <row r="404" spans="1:1" x14ac:dyDescent="0.25">
      <c r="A404">
        <v>-0.09</v>
      </c>
    </row>
    <row r="405" spans="1:1" x14ac:dyDescent="0.25">
      <c r="A405">
        <v>0.05</v>
      </c>
    </row>
    <row r="406" spans="1:1" x14ac:dyDescent="0.25">
      <c r="A406">
        <v>0.03</v>
      </c>
    </row>
    <row r="407" spans="1:1" x14ac:dyDescent="0.25">
      <c r="A407">
        <v>0.8</v>
      </c>
    </row>
    <row r="408" spans="1:1" x14ac:dyDescent="0.25">
      <c r="A408">
        <v>0.85</v>
      </c>
    </row>
    <row r="409" spans="1:1" x14ac:dyDescent="0.25">
      <c r="A409">
        <v>0.7</v>
      </c>
    </row>
    <row r="410" spans="1:1" x14ac:dyDescent="0.25">
      <c r="A410">
        <v>0.8</v>
      </c>
    </row>
    <row r="411" spans="1:1" x14ac:dyDescent="0.25">
      <c r="A411">
        <v>0.32</v>
      </c>
    </row>
    <row r="412" spans="1:1" x14ac:dyDescent="0.25">
      <c r="A412">
        <v>0.69</v>
      </c>
    </row>
    <row r="413" spans="1:1" x14ac:dyDescent="0.25">
      <c r="A413">
        <v>0.01</v>
      </c>
    </row>
    <row r="414" spans="1:1" x14ac:dyDescent="0.25">
      <c r="A414">
        <v>0.08</v>
      </c>
    </row>
    <row r="415" spans="1:1" x14ac:dyDescent="0.25">
      <c r="A415">
        <v>0.53</v>
      </c>
    </row>
    <row r="416" spans="1:1" x14ac:dyDescent="0.25">
      <c r="A416">
        <v>0.92</v>
      </c>
    </row>
    <row r="417" spans="1:1" x14ac:dyDescent="0.25">
      <c r="A417">
        <v>0.68</v>
      </c>
    </row>
    <row r="418" spans="1:1" x14ac:dyDescent="0.25">
      <c r="A418">
        <v>0.26</v>
      </c>
    </row>
    <row r="419" spans="1:1" x14ac:dyDescent="0.25">
      <c r="A419">
        <v>0.3</v>
      </c>
    </row>
    <row r="420" spans="1:1" x14ac:dyDescent="0.25">
      <c r="A420">
        <v>0.68</v>
      </c>
    </row>
    <row r="421" spans="1:1" x14ac:dyDescent="0.25">
      <c r="A421">
        <v>0.88</v>
      </c>
    </row>
    <row r="422" spans="1:1" x14ac:dyDescent="0.25">
      <c r="A422">
        <v>0.65</v>
      </c>
    </row>
    <row r="423" spans="1:1" x14ac:dyDescent="0.25">
      <c r="A423">
        <v>0.49</v>
      </c>
    </row>
    <row r="424" spans="1:1" x14ac:dyDescent="0.25">
      <c r="A424">
        <v>0.47</v>
      </c>
    </row>
    <row r="425" spans="1:1" x14ac:dyDescent="0.25">
      <c r="A425">
        <v>0.52</v>
      </c>
    </row>
    <row r="426" spans="1:1" x14ac:dyDescent="0.25">
      <c r="A426">
        <v>1.1000000000000001</v>
      </c>
    </row>
    <row r="427" spans="1:1" x14ac:dyDescent="0.25">
      <c r="A427">
        <v>7.0000000000000007E-2</v>
      </c>
    </row>
    <row r="428" spans="1:1" x14ac:dyDescent="0.25">
      <c r="A428">
        <v>0.05</v>
      </c>
    </row>
    <row r="429" spans="1:1" x14ac:dyDescent="0.25">
      <c r="A429">
        <v>0.17</v>
      </c>
    </row>
    <row r="430" spans="1:1" x14ac:dyDescent="0.25">
      <c r="A430">
        <v>0.24</v>
      </c>
    </row>
    <row r="431" spans="1:1" x14ac:dyDescent="0.25">
      <c r="A431">
        <v>-0.15</v>
      </c>
    </row>
    <row r="432" spans="1:1" x14ac:dyDescent="0.25">
      <c r="A432">
        <v>-0.23</v>
      </c>
    </row>
    <row r="433" spans="1:1" x14ac:dyDescent="0.25">
      <c r="A433">
        <v>-0.12</v>
      </c>
    </row>
    <row r="434" spans="1:1" x14ac:dyDescent="0.25">
      <c r="A434">
        <v>-0.61</v>
      </c>
    </row>
    <row r="435" spans="1:1" x14ac:dyDescent="0.25">
      <c r="A435">
        <v>-0.54</v>
      </c>
    </row>
    <row r="436" spans="1:1" x14ac:dyDescent="0.25">
      <c r="A436">
        <v>-0.63</v>
      </c>
    </row>
    <row r="437" spans="1:1" x14ac:dyDescent="0.25">
      <c r="A437">
        <v>-0.23</v>
      </c>
    </row>
    <row r="438" spans="1:1" x14ac:dyDescent="0.25">
      <c r="A438">
        <v>-0.36</v>
      </c>
    </row>
    <row r="439" spans="1:1" x14ac:dyDescent="0.25">
      <c r="A439">
        <v>-1.1100000000000001</v>
      </c>
    </row>
    <row r="440" spans="1:1" x14ac:dyDescent="0.25">
      <c r="A440">
        <v>-1.48</v>
      </c>
    </row>
    <row r="441" spans="1:1" x14ac:dyDescent="0.25">
      <c r="A441">
        <v>-1.36</v>
      </c>
    </row>
    <row r="442" spans="1:1" x14ac:dyDescent="0.25">
      <c r="A442">
        <v>-1.36</v>
      </c>
    </row>
    <row r="443" spans="1:1" x14ac:dyDescent="0.25">
      <c r="A443">
        <v>-1.72</v>
      </c>
    </row>
    <row r="444" spans="1:1" x14ac:dyDescent="0.25">
      <c r="A444">
        <v>-1.64</v>
      </c>
    </row>
    <row r="445" spans="1:1" x14ac:dyDescent="0.25">
      <c r="A445">
        <v>-1.56</v>
      </c>
    </row>
    <row r="446" spans="1:1" x14ac:dyDescent="0.25">
      <c r="A446">
        <v>-1.2</v>
      </c>
    </row>
    <row r="447" spans="1:1" x14ac:dyDescent="0.25">
      <c r="A447">
        <v>-0.64</v>
      </c>
    </row>
    <row r="448" spans="1:1" x14ac:dyDescent="0.25">
      <c r="A448">
        <v>-0.28999999999999998</v>
      </c>
    </row>
    <row r="449" spans="1:1" x14ac:dyDescent="0.25">
      <c r="A449">
        <v>-0.3</v>
      </c>
    </row>
    <row r="450" spans="1:1" x14ac:dyDescent="0.25">
      <c r="A450">
        <v>-0.04</v>
      </c>
    </row>
    <row r="451" spans="1:1" x14ac:dyDescent="0.25">
      <c r="A451">
        <v>-0.05</v>
      </c>
    </row>
    <row r="452" spans="1:1" x14ac:dyDescent="0.25">
      <c r="A452">
        <v>0.15</v>
      </c>
    </row>
    <row r="453" spans="1:1" x14ac:dyDescent="0.25">
      <c r="A453">
        <v>-0.03</v>
      </c>
    </row>
    <row r="454" spans="1:1" x14ac:dyDescent="0.25">
      <c r="A454">
        <v>0.04</v>
      </c>
    </row>
    <row r="455" spans="1:1" x14ac:dyDescent="0.25">
      <c r="A455">
        <v>-0.43</v>
      </c>
    </row>
    <row r="456" spans="1:1" x14ac:dyDescent="0.25">
      <c r="A456">
        <v>-0.72</v>
      </c>
    </row>
    <row r="457" spans="1:1" x14ac:dyDescent="0.25">
      <c r="A457">
        <v>-0.84</v>
      </c>
    </row>
    <row r="458" spans="1:1" x14ac:dyDescent="0.25">
      <c r="A458">
        <v>-0.82</v>
      </c>
    </row>
    <row r="459" spans="1:1" x14ac:dyDescent="0.25">
      <c r="A459">
        <v>-0.96</v>
      </c>
    </row>
    <row r="460" spans="1:1" x14ac:dyDescent="0.25">
      <c r="A460">
        <v>-0.56000000000000005</v>
      </c>
    </row>
    <row r="461" spans="1:1" x14ac:dyDescent="0.25">
      <c r="A461">
        <v>-0.17</v>
      </c>
    </row>
    <row r="462" spans="1:1" x14ac:dyDescent="0.25">
      <c r="A462">
        <v>0.37</v>
      </c>
    </row>
    <row r="463" spans="1:1" x14ac:dyDescent="0.25">
      <c r="A463">
        <v>-7.0000000000000007E-2</v>
      </c>
    </row>
    <row r="464" spans="1:1" x14ac:dyDescent="0.25">
      <c r="A464">
        <v>0.12</v>
      </c>
    </row>
    <row r="465" spans="1:1" x14ac:dyDescent="0.25">
      <c r="A465">
        <v>0.41</v>
      </c>
    </row>
    <row r="466" spans="1:1" x14ac:dyDescent="0.25">
      <c r="A466">
        <v>0.93</v>
      </c>
    </row>
    <row r="467" spans="1:1" x14ac:dyDescent="0.25">
      <c r="A467">
        <v>1.23</v>
      </c>
    </row>
    <row r="468" spans="1:1" x14ac:dyDescent="0.25">
      <c r="A468">
        <v>1.3</v>
      </c>
    </row>
    <row r="469" spans="1:1" x14ac:dyDescent="0.25">
      <c r="A469">
        <v>1.6</v>
      </c>
    </row>
    <row r="470" spans="1:1" x14ac:dyDescent="0.25">
      <c r="A470">
        <v>1.24</v>
      </c>
    </row>
    <row r="471" spans="1:1" x14ac:dyDescent="0.25">
      <c r="A471">
        <v>0.9</v>
      </c>
    </row>
    <row r="472" spans="1:1" x14ac:dyDescent="0.25">
      <c r="A472">
        <v>0.69</v>
      </c>
    </row>
    <row r="473" spans="1:1" x14ac:dyDescent="0.25">
      <c r="A473">
        <v>0.63</v>
      </c>
    </row>
    <row r="474" spans="1:1" x14ac:dyDescent="0.25">
      <c r="A474">
        <v>0.61</v>
      </c>
    </row>
    <row r="475" spans="1:1" x14ac:dyDescent="0.25">
      <c r="A475">
        <v>0.4</v>
      </c>
    </row>
    <row r="476" spans="1:1" x14ac:dyDescent="0.25">
      <c r="A476">
        <v>0.62</v>
      </c>
    </row>
    <row r="477" spans="1:1" x14ac:dyDescent="0.25">
      <c r="A477">
        <v>0.5</v>
      </c>
    </row>
    <row r="478" spans="1:1" x14ac:dyDescent="0.25">
      <c r="A478">
        <v>0.13</v>
      </c>
    </row>
    <row r="479" spans="1:1" x14ac:dyDescent="0.25">
      <c r="A479">
        <v>-0.37</v>
      </c>
    </row>
    <row r="480" spans="1:1" x14ac:dyDescent="0.25">
      <c r="A480">
        <v>0.34</v>
      </c>
    </row>
    <row r="481" spans="1:1" x14ac:dyDescent="0.25">
      <c r="A481">
        <v>0.64</v>
      </c>
    </row>
    <row r="482" spans="1:1" x14ac:dyDescent="0.25">
      <c r="A482">
        <v>0.6</v>
      </c>
    </row>
    <row r="483" spans="1:1" x14ac:dyDescent="0.25">
      <c r="A483">
        <v>0.53</v>
      </c>
    </row>
    <row r="484" spans="1:1" x14ac:dyDescent="0.25">
      <c r="A484">
        <v>-0.16</v>
      </c>
    </row>
    <row r="485" spans="1:1" x14ac:dyDescent="0.25">
      <c r="A485">
        <v>-0.21</v>
      </c>
    </row>
    <row r="486" spans="1:1" x14ac:dyDescent="0.25">
      <c r="A486">
        <v>0.28999999999999998</v>
      </c>
    </row>
    <row r="487" spans="1:1" x14ac:dyDescent="0.25">
      <c r="A487">
        <v>0.15</v>
      </c>
    </row>
    <row r="488" spans="1:1" x14ac:dyDescent="0.25">
      <c r="A488">
        <v>0.13</v>
      </c>
    </row>
    <row r="489" spans="1:1" x14ac:dyDescent="0.25">
      <c r="A489">
        <v>0.27</v>
      </c>
    </row>
    <row r="490" spans="1:1" x14ac:dyDescent="0.25">
      <c r="A490">
        <v>0.48</v>
      </c>
    </row>
    <row r="491" spans="1:1" x14ac:dyDescent="0.25">
      <c r="A491">
        <v>-0.08</v>
      </c>
    </row>
    <row r="492" spans="1:1" x14ac:dyDescent="0.25">
      <c r="A492">
        <v>-0.01</v>
      </c>
    </row>
    <row r="493" spans="1:1" x14ac:dyDescent="0.25">
      <c r="A493">
        <v>0.43</v>
      </c>
    </row>
    <row r="494" spans="1:1" x14ac:dyDescent="0.25">
      <c r="A494">
        <v>-0.52</v>
      </c>
    </row>
    <row r="495" spans="1:1" x14ac:dyDescent="0.25">
      <c r="A495">
        <v>-1.42</v>
      </c>
    </row>
    <row r="496" spans="1:1" x14ac:dyDescent="0.25">
      <c r="A496">
        <v>-0.55000000000000004</v>
      </c>
    </row>
    <row r="497" spans="1:1" x14ac:dyDescent="0.25">
      <c r="A497">
        <v>-0.92</v>
      </c>
    </row>
    <row r="498" spans="1:1" x14ac:dyDescent="0.25">
      <c r="A498">
        <v>-0.21</v>
      </c>
    </row>
    <row r="499" spans="1:1" x14ac:dyDescent="0.25">
      <c r="A499">
        <v>-0.27</v>
      </c>
    </row>
    <row r="500" spans="1:1" x14ac:dyDescent="0.25">
      <c r="A500">
        <v>-0.28999999999999998</v>
      </c>
    </row>
    <row r="501" spans="1:1" x14ac:dyDescent="0.25">
      <c r="A501">
        <v>-0.17</v>
      </c>
    </row>
    <row r="502" spans="1:1" x14ac:dyDescent="0.25">
      <c r="A502">
        <v>0.04</v>
      </c>
    </row>
    <row r="503" spans="1:1" x14ac:dyDescent="0.25">
      <c r="A503">
        <v>-1.03</v>
      </c>
    </row>
    <row r="504" spans="1:1" x14ac:dyDescent="0.25">
      <c r="A504">
        <v>-0.5</v>
      </c>
    </row>
    <row r="505" spans="1:1" x14ac:dyDescent="0.25">
      <c r="A505">
        <v>-0.54</v>
      </c>
    </row>
    <row r="506" spans="1:1" x14ac:dyDescent="0.25">
      <c r="A506">
        <v>-7.0000000000000007E-2</v>
      </c>
    </row>
    <row r="507" spans="1:1" x14ac:dyDescent="0.25">
      <c r="A507">
        <v>0.08</v>
      </c>
    </row>
    <row r="508" spans="1:1" x14ac:dyDescent="0.25">
      <c r="A508">
        <v>-0.54</v>
      </c>
    </row>
    <row r="509" spans="1:1" x14ac:dyDescent="0.25">
      <c r="A509">
        <v>0.22</v>
      </c>
    </row>
    <row r="510" spans="1:1" x14ac:dyDescent="0.25">
      <c r="A510">
        <v>-0.44</v>
      </c>
    </row>
    <row r="511" spans="1:1" x14ac:dyDescent="0.25">
      <c r="A511">
        <v>-0.44</v>
      </c>
    </row>
    <row r="512" spans="1:1" x14ac:dyDescent="0.25">
      <c r="A512">
        <v>-0.78</v>
      </c>
    </row>
    <row r="513" spans="1:1" x14ac:dyDescent="0.25">
      <c r="A513">
        <v>-0.38</v>
      </c>
    </row>
    <row r="514" spans="1:1" x14ac:dyDescent="0.25">
      <c r="A514">
        <v>-0.26</v>
      </c>
    </row>
    <row r="515" spans="1:1" x14ac:dyDescent="0.25">
      <c r="A515">
        <v>-0.31</v>
      </c>
    </row>
    <row r="516" spans="1:1" x14ac:dyDescent="0.25">
      <c r="A516">
        <v>-0.53</v>
      </c>
    </row>
    <row r="517" spans="1:1" x14ac:dyDescent="0.25">
      <c r="A517">
        <v>-0.41</v>
      </c>
    </row>
    <row r="518" spans="1:1" x14ac:dyDescent="0.25">
      <c r="A518">
        <v>-0.76</v>
      </c>
    </row>
    <row r="519" spans="1:1" x14ac:dyDescent="0.25">
      <c r="A519">
        <v>-0.85</v>
      </c>
    </row>
    <row r="520" spans="1:1" x14ac:dyDescent="0.25">
      <c r="A520">
        <v>-0.55000000000000004</v>
      </c>
    </row>
    <row r="521" spans="1:1" x14ac:dyDescent="0.25">
      <c r="A521">
        <v>-0.25</v>
      </c>
    </row>
    <row r="522" spans="1:1" x14ac:dyDescent="0.25">
      <c r="A522">
        <v>-0.15</v>
      </c>
    </row>
    <row r="523" spans="1:1" x14ac:dyDescent="0.25">
      <c r="A523">
        <v>-0.2</v>
      </c>
    </row>
    <row r="524" spans="1:1" x14ac:dyDescent="0.25">
      <c r="A524">
        <v>0.2</v>
      </c>
    </row>
    <row r="525" spans="1:1" x14ac:dyDescent="0.25">
      <c r="A525">
        <v>0.64</v>
      </c>
    </row>
    <row r="526" spans="1:1" x14ac:dyDescent="0.25">
      <c r="A526">
        <v>0.79</v>
      </c>
    </row>
    <row r="527" spans="1:1" x14ac:dyDescent="0.25">
      <c r="A527">
        <v>0.87</v>
      </c>
    </row>
    <row r="528" spans="1:1" x14ac:dyDescent="0.25">
      <c r="A528">
        <v>1.02</v>
      </c>
    </row>
    <row r="529" spans="1:1" x14ac:dyDescent="0.25">
      <c r="A529">
        <v>0.46</v>
      </c>
    </row>
    <row r="530" spans="1:1" x14ac:dyDescent="0.25">
      <c r="A530">
        <v>0.63</v>
      </c>
    </row>
    <row r="531" spans="1:1" x14ac:dyDescent="0.25">
      <c r="A531">
        <v>0.39</v>
      </c>
    </row>
    <row r="532" spans="1:1" x14ac:dyDescent="0.25">
      <c r="A532">
        <v>-0.02</v>
      </c>
    </row>
    <row r="533" spans="1:1" x14ac:dyDescent="0.25">
      <c r="A533">
        <v>-0.85</v>
      </c>
    </row>
    <row r="534" spans="1:1" x14ac:dyDescent="0.25">
      <c r="A534">
        <v>-0.67</v>
      </c>
    </row>
    <row r="535" spans="1:1" x14ac:dyDescent="0.25">
      <c r="A535">
        <v>-0.98</v>
      </c>
    </row>
    <row r="536" spans="1:1" x14ac:dyDescent="0.25">
      <c r="A536">
        <v>-0.78</v>
      </c>
    </row>
    <row r="537" spans="1:1" x14ac:dyDescent="0.25">
      <c r="A537">
        <v>-0.86</v>
      </c>
    </row>
    <row r="538" spans="1:1" x14ac:dyDescent="0.25">
      <c r="A538">
        <v>-0.46</v>
      </c>
    </row>
    <row r="539" spans="1:1" x14ac:dyDescent="0.25">
      <c r="A539">
        <v>-1.0900000000000001</v>
      </c>
    </row>
    <row r="540" spans="1:1" x14ac:dyDescent="0.25">
      <c r="A540">
        <v>-0.66</v>
      </c>
    </row>
    <row r="541" spans="1:1" x14ac:dyDescent="0.25">
      <c r="A541">
        <v>-1.03</v>
      </c>
    </row>
    <row r="542" spans="1:1" x14ac:dyDescent="0.25">
      <c r="A542">
        <v>-0.47</v>
      </c>
    </row>
    <row r="543" spans="1:1" x14ac:dyDescent="0.25">
      <c r="A543">
        <v>-0.53</v>
      </c>
    </row>
    <row r="544" spans="1:1" x14ac:dyDescent="0.25">
      <c r="A544">
        <v>-0.52</v>
      </c>
    </row>
    <row r="545" spans="1:1" x14ac:dyDescent="0.25">
      <c r="A545">
        <v>-0.4</v>
      </c>
    </row>
    <row r="546" spans="1:1" x14ac:dyDescent="0.25">
      <c r="A546">
        <v>-0.18</v>
      </c>
    </row>
    <row r="547" spans="1:1" x14ac:dyDescent="0.25">
      <c r="A547">
        <v>0.5</v>
      </c>
    </row>
    <row r="548" spans="1:1" x14ac:dyDescent="0.25">
      <c r="A548">
        <v>0.68</v>
      </c>
    </row>
    <row r="549" spans="1:1" x14ac:dyDescent="0.25">
      <c r="A549">
        <v>0.77</v>
      </c>
    </row>
    <row r="550" spans="1:1" x14ac:dyDescent="0.25">
      <c r="A550">
        <v>0.85</v>
      </c>
    </row>
    <row r="551" spans="1:1" x14ac:dyDescent="0.25">
      <c r="A551">
        <v>1</v>
      </c>
    </row>
    <row r="552" spans="1:1" x14ac:dyDescent="0.25">
      <c r="A552">
        <v>1.6</v>
      </c>
    </row>
    <row r="553" spans="1:1" x14ac:dyDescent="0.25">
      <c r="A553">
        <v>1.52</v>
      </c>
    </row>
    <row r="554" spans="1:1" x14ac:dyDescent="0.25">
      <c r="A554">
        <v>1.29</v>
      </c>
    </row>
    <row r="555" spans="1:1" x14ac:dyDescent="0.25">
      <c r="A555">
        <v>1.19</v>
      </c>
    </row>
    <row r="556" spans="1:1" x14ac:dyDescent="0.25">
      <c r="A556">
        <v>1.01</v>
      </c>
    </row>
    <row r="557" spans="1:1" x14ac:dyDescent="0.25">
      <c r="A557">
        <v>0.83</v>
      </c>
    </row>
    <row r="558" spans="1:1" x14ac:dyDescent="0.25">
      <c r="A558">
        <v>0.61</v>
      </c>
    </row>
    <row r="559" spans="1:1" x14ac:dyDescent="0.25">
      <c r="A559">
        <v>0.63</v>
      </c>
    </row>
    <row r="560" spans="1:1" x14ac:dyDescent="0.25">
      <c r="A560">
        <v>0.15</v>
      </c>
    </row>
    <row r="561" spans="1:1" x14ac:dyDescent="0.25">
      <c r="A561">
        <v>-7.0000000000000007E-2</v>
      </c>
    </row>
    <row r="562" spans="1:1" x14ac:dyDescent="0.25">
      <c r="A562">
        <v>-0.39</v>
      </c>
    </row>
    <row r="563" spans="1:1" x14ac:dyDescent="0.25">
      <c r="A563">
        <v>-0.27</v>
      </c>
    </row>
    <row r="564" spans="1:1" x14ac:dyDescent="0.25">
      <c r="A564">
        <v>-0.23</v>
      </c>
    </row>
    <row r="565" spans="1:1" x14ac:dyDescent="0.25">
      <c r="A565">
        <v>0.1</v>
      </c>
    </row>
    <row r="566" spans="1:1" x14ac:dyDescent="0.25">
      <c r="A566">
        <v>0.23</v>
      </c>
    </row>
    <row r="567" spans="1:1" x14ac:dyDescent="0.25">
      <c r="A567">
        <v>-0.18</v>
      </c>
    </row>
    <row r="568" spans="1:1" x14ac:dyDescent="0.25">
      <c r="A568">
        <v>-0.27</v>
      </c>
    </row>
    <row r="569" spans="1:1" x14ac:dyDescent="0.25">
      <c r="A569">
        <v>-0.59</v>
      </c>
    </row>
    <row r="570" spans="1:1" x14ac:dyDescent="0.25">
      <c r="A570">
        <v>-0.15</v>
      </c>
    </row>
    <row r="571" spans="1:1" x14ac:dyDescent="0.25">
      <c r="A571">
        <v>-0.31</v>
      </c>
    </row>
    <row r="572" spans="1:1" x14ac:dyDescent="0.25">
      <c r="A572">
        <v>-0.09</v>
      </c>
    </row>
    <row r="573" spans="1:1" x14ac:dyDescent="0.25">
      <c r="A573">
        <v>-0.16</v>
      </c>
    </row>
    <row r="574" spans="1:1" x14ac:dyDescent="0.25">
      <c r="A574">
        <v>0.27</v>
      </c>
    </row>
    <row r="575" spans="1:1" x14ac:dyDescent="0.25">
      <c r="A575">
        <v>-0.04</v>
      </c>
    </row>
    <row r="576" spans="1:1" x14ac:dyDescent="0.25">
      <c r="A576">
        <v>0.25</v>
      </c>
    </row>
    <row r="577" spans="1:1" x14ac:dyDescent="0.25">
      <c r="A577">
        <v>0.47</v>
      </c>
    </row>
    <row r="578" spans="1:1" x14ac:dyDescent="0.25">
      <c r="A578">
        <v>0.21</v>
      </c>
    </row>
    <row r="579" spans="1:1" x14ac:dyDescent="0.25">
      <c r="A579">
        <v>-0.24</v>
      </c>
    </row>
    <row r="580" spans="1:1" x14ac:dyDescent="0.25">
      <c r="A580">
        <v>-0.22</v>
      </c>
    </row>
    <row r="581" spans="1:1" x14ac:dyDescent="0.25">
      <c r="A581">
        <v>-0.04</v>
      </c>
    </row>
    <row r="582" spans="1:1" x14ac:dyDescent="0.25">
      <c r="A582">
        <v>-0.26</v>
      </c>
    </row>
    <row r="583" spans="1:1" x14ac:dyDescent="0.25">
      <c r="A583">
        <v>0.02</v>
      </c>
    </row>
    <row r="584" spans="1:1" x14ac:dyDescent="0.25">
      <c r="A584">
        <v>-0.28000000000000003</v>
      </c>
    </row>
    <row r="585" spans="1:1" x14ac:dyDescent="0.25">
      <c r="A585">
        <v>-0.13</v>
      </c>
    </row>
    <row r="586" spans="1:1" x14ac:dyDescent="0.25">
      <c r="A586">
        <v>-0.12</v>
      </c>
    </row>
    <row r="587" spans="1:1" x14ac:dyDescent="0.25">
      <c r="A587">
        <v>-0.17</v>
      </c>
    </row>
    <row r="588" spans="1:1" x14ac:dyDescent="0.25">
      <c r="A588">
        <v>-0.03</v>
      </c>
    </row>
    <row r="589" spans="1:1" x14ac:dyDescent="0.25">
      <c r="A589">
        <v>-0.15</v>
      </c>
    </row>
    <row r="590" spans="1:1" x14ac:dyDescent="0.25">
      <c r="A590">
        <v>-0.08</v>
      </c>
    </row>
    <row r="591" spans="1:1" x14ac:dyDescent="0.25">
      <c r="A591">
        <v>-0.15</v>
      </c>
    </row>
    <row r="592" spans="1:1" x14ac:dyDescent="0.25">
      <c r="A592">
        <v>-0.15</v>
      </c>
    </row>
    <row r="593" spans="1:1" x14ac:dyDescent="0.25">
      <c r="A593">
        <v>-0.17</v>
      </c>
    </row>
    <row r="594" spans="1:1" x14ac:dyDescent="0.25">
      <c r="A594">
        <v>0.13</v>
      </c>
    </row>
    <row r="595" spans="1:1" x14ac:dyDescent="0.25">
      <c r="A595">
        <v>-0.02</v>
      </c>
    </row>
    <row r="596" spans="1:1" x14ac:dyDescent="0.25">
      <c r="A596">
        <v>0.1</v>
      </c>
    </row>
    <row r="597" spans="1:1" x14ac:dyDescent="0.25">
      <c r="A597">
        <v>0.3</v>
      </c>
    </row>
    <row r="598" spans="1:1" x14ac:dyDescent="0.25">
      <c r="A598">
        <v>0.4</v>
      </c>
    </row>
    <row r="599" spans="1:1" x14ac:dyDescent="0.25">
      <c r="A599">
        <v>0.18</v>
      </c>
    </row>
    <row r="600" spans="1:1" x14ac:dyDescent="0.25">
      <c r="A600">
        <v>0.63</v>
      </c>
    </row>
    <row r="601" spans="1:1" x14ac:dyDescent="0.25">
      <c r="A601">
        <v>0.35</v>
      </c>
    </row>
    <row r="602" spans="1:1" x14ac:dyDescent="0.25">
      <c r="A602">
        <v>0.39</v>
      </c>
    </row>
    <row r="603" spans="1:1" x14ac:dyDescent="0.25">
      <c r="A603">
        <v>0.28999999999999998</v>
      </c>
    </row>
    <row r="604" spans="1:1" x14ac:dyDescent="0.25">
      <c r="A604">
        <v>0.41</v>
      </c>
    </row>
    <row r="605" spans="1:1" x14ac:dyDescent="0.25">
      <c r="A605">
        <v>-0.04</v>
      </c>
    </row>
    <row r="606" spans="1:1" x14ac:dyDescent="0.25">
      <c r="A606">
        <v>0.27</v>
      </c>
    </row>
    <row r="607" spans="1:1" x14ac:dyDescent="0.25">
      <c r="A607">
        <v>0.64</v>
      </c>
    </row>
    <row r="608" spans="1:1" x14ac:dyDescent="0.25">
      <c r="A608">
        <v>0.68</v>
      </c>
    </row>
    <row r="609" spans="1:1" x14ac:dyDescent="0.25">
      <c r="A609">
        <v>1.28</v>
      </c>
    </row>
    <row r="610" spans="1:1" x14ac:dyDescent="0.25">
      <c r="A610">
        <v>1.1399999999999999</v>
      </c>
    </row>
    <row r="611" spans="1:1" x14ac:dyDescent="0.25">
      <c r="A611">
        <v>1.79</v>
      </c>
    </row>
    <row r="612" spans="1:1" x14ac:dyDescent="0.25">
      <c r="A612">
        <v>1.41</v>
      </c>
    </row>
    <row r="613" spans="1:1" x14ac:dyDescent="0.25">
      <c r="A613">
        <v>1.49</v>
      </c>
    </row>
    <row r="614" spans="1:1" x14ac:dyDescent="0.25">
      <c r="A614">
        <v>1.33</v>
      </c>
    </row>
    <row r="615" spans="1:1" x14ac:dyDescent="0.25">
      <c r="A615">
        <v>1.18</v>
      </c>
    </row>
    <row r="616" spans="1:1" x14ac:dyDescent="0.25">
      <c r="A616">
        <v>0.96</v>
      </c>
    </row>
    <row r="617" spans="1:1" x14ac:dyDescent="0.25">
      <c r="A617">
        <v>0.63</v>
      </c>
    </row>
    <row r="618" spans="1:1" x14ac:dyDescent="0.25">
      <c r="A618">
        <v>0.48</v>
      </c>
    </row>
    <row r="619" spans="1:1" x14ac:dyDescent="0.25">
      <c r="A619">
        <v>0.4</v>
      </c>
    </row>
    <row r="620" spans="1:1" x14ac:dyDescent="0.25">
      <c r="A620">
        <v>0.15</v>
      </c>
    </row>
    <row r="621" spans="1:1" x14ac:dyDescent="0.25">
      <c r="A621">
        <v>-0.42</v>
      </c>
    </row>
    <row r="622" spans="1:1" x14ac:dyDescent="0.25">
      <c r="A622">
        <v>-0.22</v>
      </c>
    </row>
    <row r="623" spans="1:1" x14ac:dyDescent="0.25">
      <c r="A623">
        <v>-0.27</v>
      </c>
    </row>
    <row r="624" spans="1:1" x14ac:dyDescent="0.25">
      <c r="A624">
        <v>-0.28000000000000003</v>
      </c>
    </row>
    <row r="625" spans="1:1" x14ac:dyDescent="0.25">
      <c r="A625">
        <v>-0.42</v>
      </c>
    </row>
    <row r="626" spans="1:1" x14ac:dyDescent="0.25">
      <c r="A626">
        <v>-0.19</v>
      </c>
    </row>
    <row r="627" spans="1:1" x14ac:dyDescent="0.25">
      <c r="A627">
        <v>0.25</v>
      </c>
    </row>
    <row r="628" spans="1:1" x14ac:dyDescent="0.25">
      <c r="A628">
        <v>0.25</v>
      </c>
    </row>
    <row r="629" spans="1:1" x14ac:dyDescent="0.25">
      <c r="A629">
        <v>0.28000000000000003</v>
      </c>
    </row>
    <row r="630" spans="1:1" x14ac:dyDescent="0.25">
      <c r="A630">
        <v>0.19</v>
      </c>
    </row>
    <row r="631" spans="1:1" x14ac:dyDescent="0.25">
      <c r="A631">
        <v>-0.11</v>
      </c>
    </row>
    <row r="632" spans="1:1" x14ac:dyDescent="0.25">
      <c r="A632">
        <v>0.09</v>
      </c>
    </row>
    <row r="633" spans="1:1" x14ac:dyDescent="0.25">
      <c r="A633">
        <v>0.02</v>
      </c>
    </row>
    <row r="634" spans="1:1" x14ac:dyDescent="0.25">
      <c r="A634">
        <v>0.02</v>
      </c>
    </row>
    <row r="635" spans="1:1" x14ac:dyDescent="0.25">
      <c r="A635">
        <v>-0.04</v>
      </c>
    </row>
    <row r="636" spans="1:1" x14ac:dyDescent="0.25">
      <c r="A636">
        <v>-0.41</v>
      </c>
    </row>
    <row r="637" spans="1:1" x14ac:dyDescent="0.25">
      <c r="A637">
        <v>-0.21</v>
      </c>
    </row>
    <row r="638" spans="1:1" x14ac:dyDescent="0.25">
      <c r="A638">
        <v>-0.08</v>
      </c>
    </row>
    <row r="639" spans="1:1" x14ac:dyDescent="0.25">
      <c r="A639">
        <v>-0.2</v>
      </c>
    </row>
    <row r="640" spans="1:1" x14ac:dyDescent="0.25">
      <c r="A640">
        <v>0.01</v>
      </c>
    </row>
    <row r="641" spans="1:1" x14ac:dyDescent="0.25">
      <c r="A641">
        <v>-0.4</v>
      </c>
    </row>
    <row r="642" spans="1:1" x14ac:dyDescent="0.25">
      <c r="A642">
        <v>-0.86</v>
      </c>
    </row>
    <row r="643" spans="1:1" x14ac:dyDescent="0.25">
      <c r="A643">
        <v>-0.66</v>
      </c>
    </row>
    <row r="644" spans="1:1" x14ac:dyDescent="0.25">
      <c r="A644">
        <v>-0.94</v>
      </c>
    </row>
    <row r="645" spans="1:1" x14ac:dyDescent="0.25">
      <c r="A645">
        <v>-0.77</v>
      </c>
    </row>
    <row r="646" spans="1:1" x14ac:dyDescent="0.25">
      <c r="A646">
        <v>-1.1000000000000001</v>
      </c>
    </row>
    <row r="647" spans="1:1" x14ac:dyDescent="0.25">
      <c r="A647">
        <v>-1.06</v>
      </c>
    </row>
    <row r="648" spans="1:1" x14ac:dyDescent="0.25">
      <c r="A648">
        <v>-1.21</v>
      </c>
    </row>
    <row r="649" spans="1:1" x14ac:dyDescent="0.25">
      <c r="A649">
        <v>-0.93</v>
      </c>
    </row>
    <row r="650" spans="1:1" x14ac:dyDescent="0.25">
      <c r="A650">
        <v>-0.87</v>
      </c>
    </row>
    <row r="651" spans="1:1" x14ac:dyDescent="0.25">
      <c r="A651">
        <v>-0.95</v>
      </c>
    </row>
    <row r="652" spans="1:1" x14ac:dyDescent="0.25">
      <c r="A652">
        <v>-0.42</v>
      </c>
    </row>
    <row r="653" spans="1:1" x14ac:dyDescent="0.25">
      <c r="A653">
        <v>-0.49</v>
      </c>
    </row>
    <row r="654" spans="1:1" x14ac:dyDescent="0.25">
      <c r="A654">
        <v>-0.33</v>
      </c>
    </row>
    <row r="655" spans="1:1" x14ac:dyDescent="0.25">
      <c r="A655">
        <v>-0.43</v>
      </c>
    </row>
    <row r="656" spans="1:1" x14ac:dyDescent="0.25">
      <c r="A656">
        <v>-0.33</v>
      </c>
    </row>
    <row r="657" spans="1:1" x14ac:dyDescent="0.25">
      <c r="A657">
        <v>-0.52</v>
      </c>
    </row>
    <row r="658" spans="1:1" x14ac:dyDescent="0.25">
      <c r="A658">
        <v>-0.26</v>
      </c>
    </row>
    <row r="659" spans="1:1" x14ac:dyDescent="0.25">
      <c r="A659">
        <v>-0.11</v>
      </c>
    </row>
    <row r="660" spans="1:1" x14ac:dyDescent="0.25">
      <c r="A660">
        <v>-0.24</v>
      </c>
    </row>
    <row r="661" spans="1:1" x14ac:dyDescent="0.25">
      <c r="A661">
        <v>-0.32</v>
      </c>
    </row>
    <row r="662" spans="1:1" x14ac:dyDescent="0.25">
      <c r="A662">
        <v>-0.19</v>
      </c>
    </row>
    <row r="663" spans="1:1" x14ac:dyDescent="0.25">
      <c r="A663">
        <v>-0.28000000000000003</v>
      </c>
    </row>
    <row r="664" spans="1:1" x14ac:dyDescent="0.25">
      <c r="A664">
        <v>-0.32</v>
      </c>
    </row>
    <row r="665" spans="1:1" x14ac:dyDescent="0.25">
      <c r="A665">
        <v>-0.54</v>
      </c>
    </row>
    <row r="666" spans="1:1" x14ac:dyDescent="0.25">
      <c r="A666">
        <v>-0.4</v>
      </c>
    </row>
    <row r="667" spans="1:1" x14ac:dyDescent="0.25">
      <c r="A667">
        <v>-0.65</v>
      </c>
    </row>
    <row r="668" spans="1:1" x14ac:dyDescent="0.25">
      <c r="A668">
        <v>0.06</v>
      </c>
    </row>
    <row r="669" spans="1:1" x14ac:dyDescent="0.25">
      <c r="A669">
        <v>0.08</v>
      </c>
    </row>
    <row r="670" spans="1:1" x14ac:dyDescent="0.25">
      <c r="A670">
        <v>0.28000000000000003</v>
      </c>
    </row>
    <row r="671" spans="1:1" x14ac:dyDescent="0.25">
      <c r="A671">
        <v>0.28000000000000003</v>
      </c>
    </row>
    <row r="672" spans="1:1" x14ac:dyDescent="0.25">
      <c r="A672">
        <v>-0.04</v>
      </c>
    </row>
    <row r="673" spans="1:1" x14ac:dyDescent="0.25">
      <c r="A673">
        <v>0.74</v>
      </c>
    </row>
    <row r="674" spans="1:1" x14ac:dyDescent="0.25">
      <c r="A674">
        <v>0.49</v>
      </c>
    </row>
    <row r="675" spans="1:1" x14ac:dyDescent="0.25">
      <c r="A675">
        <v>0</v>
      </c>
    </row>
    <row r="676" spans="1:1" x14ac:dyDescent="0.25">
      <c r="A676">
        <v>0.28999999999999998</v>
      </c>
    </row>
    <row r="677" spans="1:1" x14ac:dyDescent="0.25">
      <c r="A677">
        <v>-7.0000000000000007E-2</v>
      </c>
    </row>
    <row r="678" spans="1:1" x14ac:dyDescent="0.25">
      <c r="A678">
        <v>-0.35</v>
      </c>
    </row>
    <row r="679" spans="1:1" x14ac:dyDescent="0.25">
      <c r="A679">
        <v>-0.34</v>
      </c>
    </row>
    <row r="680" spans="1:1" x14ac:dyDescent="0.25">
      <c r="A680">
        <v>-0.32</v>
      </c>
    </row>
    <row r="681" spans="1:1" x14ac:dyDescent="0.25">
      <c r="A681">
        <v>-0.1</v>
      </c>
    </row>
    <row r="682" spans="1:1" x14ac:dyDescent="0.25">
      <c r="A682">
        <v>0.38</v>
      </c>
    </row>
    <row r="683" spans="1:1" x14ac:dyDescent="0.25">
      <c r="A683">
        <v>-0.03</v>
      </c>
    </row>
    <row r="684" spans="1:1" x14ac:dyDescent="0.25">
      <c r="A684">
        <v>0.63</v>
      </c>
    </row>
    <row r="685" spans="1:1" x14ac:dyDescent="0.25">
      <c r="A685">
        <v>-0.3</v>
      </c>
    </row>
    <row r="686" spans="1:1" x14ac:dyDescent="0.25">
      <c r="A686">
        <v>0.3</v>
      </c>
    </row>
    <row r="687" spans="1:1" x14ac:dyDescent="0.25">
      <c r="A687">
        <v>0.25</v>
      </c>
    </row>
    <row r="688" spans="1:1" x14ac:dyDescent="0.25">
      <c r="A688">
        <v>0.21</v>
      </c>
    </row>
    <row r="689" spans="1:1" x14ac:dyDescent="0.25">
      <c r="A689">
        <v>-0.43</v>
      </c>
    </row>
    <row r="690" spans="1:1" x14ac:dyDescent="0.25">
      <c r="A690">
        <v>-0.3</v>
      </c>
    </row>
    <row r="691" spans="1:1" x14ac:dyDescent="0.25">
      <c r="A691">
        <v>0.09</v>
      </c>
    </row>
    <row r="692" spans="1:1" x14ac:dyDescent="0.25">
      <c r="A692">
        <v>-0.2</v>
      </c>
    </row>
    <row r="693" spans="1:1" x14ac:dyDescent="0.25">
      <c r="A693">
        <v>0.17</v>
      </c>
    </row>
    <row r="694" spans="1:1" x14ac:dyDescent="0.25">
      <c r="A694">
        <v>-0.1</v>
      </c>
    </row>
    <row r="695" spans="1:1" x14ac:dyDescent="0.25">
      <c r="A695">
        <v>0.21</v>
      </c>
    </row>
    <row r="696" spans="1:1" x14ac:dyDescent="0.25">
      <c r="A696">
        <v>0.22</v>
      </c>
    </row>
    <row r="697" spans="1:1" x14ac:dyDescent="0.25">
      <c r="A697">
        <v>-0.21</v>
      </c>
    </row>
    <row r="698" spans="1:1" x14ac:dyDescent="0.25">
      <c r="A698">
        <v>0.23</v>
      </c>
    </row>
    <row r="699" spans="1:1" x14ac:dyDescent="0.25">
      <c r="A699">
        <v>-0.06</v>
      </c>
    </row>
    <row r="700" spans="1:1" x14ac:dyDescent="0.25">
      <c r="A700">
        <v>0.09</v>
      </c>
    </row>
    <row r="701" spans="1:1" x14ac:dyDescent="0.25">
      <c r="A701">
        <v>-0.33</v>
      </c>
    </row>
    <row r="702" spans="1:1" x14ac:dyDescent="0.25">
      <c r="A702">
        <v>-0.88</v>
      </c>
    </row>
    <row r="703" spans="1:1" x14ac:dyDescent="0.25">
      <c r="A703">
        <v>-0.98</v>
      </c>
    </row>
    <row r="704" spans="1:1" x14ac:dyDescent="0.25">
      <c r="A704">
        <v>-0.81</v>
      </c>
    </row>
    <row r="705" spans="1:1" x14ac:dyDescent="0.25">
      <c r="A705">
        <v>-0.28000000000000003</v>
      </c>
    </row>
    <row r="706" spans="1:1" x14ac:dyDescent="0.25">
      <c r="A706">
        <v>-0.75</v>
      </c>
    </row>
    <row r="707" spans="1:1" x14ac:dyDescent="0.25">
      <c r="A707">
        <v>-0.72</v>
      </c>
    </row>
    <row r="708" spans="1:1" x14ac:dyDescent="0.25">
      <c r="A708">
        <v>-0.79</v>
      </c>
    </row>
    <row r="709" spans="1:1" x14ac:dyDescent="0.25">
      <c r="A709">
        <v>-0.67</v>
      </c>
    </row>
    <row r="710" spans="1:1" x14ac:dyDescent="0.25">
      <c r="A710">
        <v>-0.95</v>
      </c>
    </row>
    <row r="711" spans="1:1" x14ac:dyDescent="0.25">
      <c r="A711">
        <v>-0.85</v>
      </c>
    </row>
    <row r="712" spans="1:1" x14ac:dyDescent="0.25">
      <c r="A712">
        <v>-0.27</v>
      </c>
    </row>
    <row r="713" spans="1:1" x14ac:dyDescent="0.25">
      <c r="A713">
        <v>-0.25</v>
      </c>
    </row>
    <row r="714" spans="1:1" x14ac:dyDescent="0.25">
      <c r="A714">
        <v>0.05</v>
      </c>
    </row>
    <row r="715" spans="1:1" x14ac:dyDescent="0.25">
      <c r="A715">
        <v>0.25</v>
      </c>
    </row>
    <row r="716" spans="1:1" x14ac:dyDescent="0.25">
      <c r="A716">
        <v>0.06</v>
      </c>
    </row>
    <row r="717" spans="1:1" x14ac:dyDescent="0.25">
      <c r="A717">
        <v>0.43</v>
      </c>
    </row>
    <row r="718" spans="1:1" x14ac:dyDescent="0.25">
      <c r="A718">
        <v>-0.47</v>
      </c>
    </row>
    <row r="719" spans="1:1" x14ac:dyDescent="0.25">
      <c r="A719">
        <v>0.32</v>
      </c>
    </row>
    <row r="720" spans="1:1" x14ac:dyDescent="0.25">
      <c r="A720">
        <v>0.05</v>
      </c>
    </row>
    <row r="721" spans="1:1" x14ac:dyDescent="0.25">
      <c r="A721">
        <v>1.18</v>
      </c>
    </row>
    <row r="722" spans="1:1" x14ac:dyDescent="0.25">
      <c r="A722">
        <v>1.38</v>
      </c>
    </row>
    <row r="723" spans="1:1" x14ac:dyDescent="0.25">
      <c r="A723">
        <v>1.19</v>
      </c>
    </row>
    <row r="724" spans="1:1" x14ac:dyDescent="0.25">
      <c r="A724">
        <v>0.8</v>
      </c>
    </row>
    <row r="725" spans="1:1" x14ac:dyDescent="0.25">
      <c r="A725">
        <v>0.34</v>
      </c>
    </row>
    <row r="726" spans="1:1" x14ac:dyDescent="0.25">
      <c r="A726">
        <v>0.55000000000000004</v>
      </c>
    </row>
    <row r="727" spans="1:1" x14ac:dyDescent="0.25">
      <c r="A727">
        <v>0.21</v>
      </c>
    </row>
    <row r="728" spans="1:1" x14ac:dyDescent="0.25">
      <c r="A728">
        <v>0.75</v>
      </c>
    </row>
    <row r="729" spans="1:1" x14ac:dyDescent="0.25">
      <c r="A729">
        <v>0.05</v>
      </c>
    </row>
    <row r="730" spans="1:1" x14ac:dyDescent="0.25">
      <c r="A730">
        <v>0.32</v>
      </c>
    </row>
    <row r="731" spans="1:1" x14ac:dyDescent="0.25">
      <c r="A731">
        <v>0.7</v>
      </c>
    </row>
    <row r="732" spans="1:1" x14ac:dyDescent="0.25">
      <c r="A732">
        <v>1.39</v>
      </c>
    </row>
    <row r="733" spans="1:1" x14ac:dyDescent="0.25">
      <c r="A733">
        <v>1.38</v>
      </c>
    </row>
    <row r="734" spans="1:1" x14ac:dyDescent="0.25">
      <c r="A734">
        <v>1.34</v>
      </c>
    </row>
    <row r="735" spans="1:1" x14ac:dyDescent="0.25">
      <c r="A735">
        <v>1.41</v>
      </c>
    </row>
    <row r="736" spans="1:1" x14ac:dyDescent="0.25">
      <c r="A736">
        <v>1.36</v>
      </c>
    </row>
    <row r="737" spans="1:1" x14ac:dyDescent="0.25">
      <c r="A737">
        <v>1.32</v>
      </c>
    </row>
    <row r="738" spans="1:1" x14ac:dyDescent="0.25">
      <c r="A738">
        <v>0.88</v>
      </c>
    </row>
    <row r="739" spans="1:1" x14ac:dyDescent="0.25">
      <c r="A739">
        <v>0.73</v>
      </c>
    </row>
    <row r="740" spans="1:1" x14ac:dyDescent="0.25">
      <c r="A740">
        <v>0.79</v>
      </c>
    </row>
    <row r="741" spans="1:1" x14ac:dyDescent="0.25">
      <c r="A741">
        <v>0.68</v>
      </c>
    </row>
    <row r="742" spans="1:1" x14ac:dyDescent="0.25">
      <c r="A742">
        <v>0.99</v>
      </c>
    </row>
    <row r="743" spans="1:1" x14ac:dyDescent="0.25">
      <c r="A743">
        <v>1.17</v>
      </c>
    </row>
    <row r="744" spans="1:1" x14ac:dyDescent="0.25">
      <c r="A744">
        <v>1.27</v>
      </c>
    </row>
    <row r="745" spans="1:1" x14ac:dyDescent="0.25">
      <c r="A745">
        <v>0.61</v>
      </c>
    </row>
    <row r="746" spans="1:1" x14ac:dyDescent="0.25">
      <c r="A746">
        <v>0.53</v>
      </c>
    </row>
    <row r="747" spans="1:1" x14ac:dyDescent="0.25">
      <c r="A747">
        <v>0.25</v>
      </c>
    </row>
    <row r="748" spans="1:1" x14ac:dyDescent="0.25">
      <c r="A748">
        <v>0.56999999999999995</v>
      </c>
    </row>
    <row r="749" spans="1:1" x14ac:dyDescent="0.25">
      <c r="A749">
        <v>-0.1</v>
      </c>
    </row>
    <row r="750" spans="1:1" x14ac:dyDescent="0.25">
      <c r="A750">
        <v>-0.52</v>
      </c>
    </row>
    <row r="751" spans="1:1" x14ac:dyDescent="0.25">
      <c r="A751">
        <v>-0.55000000000000004</v>
      </c>
    </row>
    <row r="752" spans="1:1" x14ac:dyDescent="0.25">
      <c r="A752">
        <v>-0.96</v>
      </c>
    </row>
    <row r="753" spans="1:1" x14ac:dyDescent="0.25">
      <c r="A753">
        <v>-1.17</v>
      </c>
    </row>
    <row r="754" spans="1:1" x14ac:dyDescent="0.25">
      <c r="A754">
        <v>-1.32</v>
      </c>
    </row>
    <row r="755" spans="1:1" x14ac:dyDescent="0.25">
      <c r="A755">
        <v>-1.5</v>
      </c>
    </row>
    <row r="756" spans="1:1" x14ac:dyDescent="0.25">
      <c r="A756">
        <v>-1.24</v>
      </c>
    </row>
    <row r="757" spans="1:1" x14ac:dyDescent="0.25">
      <c r="A757">
        <v>-1.2</v>
      </c>
    </row>
    <row r="758" spans="1:1" x14ac:dyDescent="0.25">
      <c r="A758">
        <v>-1.18</v>
      </c>
    </row>
    <row r="759" spans="1:1" x14ac:dyDescent="0.25">
      <c r="A759">
        <v>-1.1000000000000001</v>
      </c>
    </row>
    <row r="760" spans="1:1" x14ac:dyDescent="0.25">
      <c r="A760">
        <v>-0.6</v>
      </c>
    </row>
    <row r="761" spans="1:1" x14ac:dyDescent="0.25">
      <c r="A761">
        <v>-0.36</v>
      </c>
    </row>
    <row r="762" spans="1:1" x14ac:dyDescent="0.25">
      <c r="A762">
        <v>-0.11</v>
      </c>
    </row>
    <row r="763" spans="1:1" x14ac:dyDescent="0.25">
      <c r="A763">
        <v>-0.09</v>
      </c>
    </row>
    <row r="764" spans="1:1" x14ac:dyDescent="0.25">
      <c r="A764">
        <v>0.05</v>
      </c>
    </row>
    <row r="765" spans="1:1" x14ac:dyDescent="0.25">
      <c r="A765">
        <v>-0.24</v>
      </c>
    </row>
    <row r="766" spans="1:1" x14ac:dyDescent="0.25">
      <c r="A766">
        <v>-0.44</v>
      </c>
    </row>
    <row r="767" spans="1:1" x14ac:dyDescent="0.25">
      <c r="A767">
        <v>-0.5</v>
      </c>
    </row>
    <row r="768" spans="1:1" x14ac:dyDescent="0.25">
      <c r="A768">
        <v>-0.42</v>
      </c>
    </row>
    <row r="769" spans="1:1" x14ac:dyDescent="0.25">
      <c r="A769">
        <v>-0.42</v>
      </c>
    </row>
    <row r="770" spans="1:1" x14ac:dyDescent="0.25">
      <c r="A770">
        <v>0.16</v>
      </c>
    </row>
    <row r="771" spans="1:1" x14ac:dyDescent="0.25">
      <c r="A771">
        <v>-0.21</v>
      </c>
    </row>
    <row r="772" spans="1:1" x14ac:dyDescent="0.25">
      <c r="A772">
        <v>0.11</v>
      </c>
    </row>
    <row r="773" spans="1:1" x14ac:dyDescent="0.25">
      <c r="A773">
        <v>0.14000000000000001</v>
      </c>
    </row>
    <row r="774" spans="1:1" x14ac:dyDescent="0.25">
      <c r="A774">
        <v>0.04</v>
      </c>
    </row>
    <row r="775" spans="1:1" x14ac:dyDescent="0.25">
      <c r="A775">
        <v>0.08</v>
      </c>
    </row>
    <row r="776" spans="1:1" x14ac:dyDescent="0.25">
      <c r="A776">
        <v>0</v>
      </c>
    </row>
    <row r="777" spans="1:1" x14ac:dyDescent="0.25">
      <c r="A777">
        <v>-0.31</v>
      </c>
    </row>
    <row r="778" spans="1:1" x14ac:dyDescent="0.25">
      <c r="A778">
        <v>-0.22</v>
      </c>
    </row>
    <row r="779" spans="1:1" x14ac:dyDescent="0.25">
      <c r="A779">
        <v>-0.35</v>
      </c>
    </row>
    <row r="780" spans="1:1" x14ac:dyDescent="0.25">
      <c r="A780">
        <v>-0.26</v>
      </c>
    </row>
    <row r="781" spans="1:1" x14ac:dyDescent="0.25">
      <c r="A781">
        <v>-0.36</v>
      </c>
    </row>
    <row r="782" spans="1:1" x14ac:dyDescent="0.25">
      <c r="A782">
        <v>-0.47</v>
      </c>
    </row>
    <row r="783" spans="1:1" x14ac:dyDescent="0.25">
      <c r="A783">
        <v>-0.79</v>
      </c>
    </row>
    <row r="784" spans="1:1" x14ac:dyDescent="0.25">
      <c r="A784">
        <v>-0.76</v>
      </c>
    </row>
    <row r="785" spans="1:1" x14ac:dyDescent="0.25">
      <c r="A785">
        <v>-0.46</v>
      </c>
    </row>
    <row r="786" spans="1:1" x14ac:dyDescent="0.25">
      <c r="A786">
        <v>-0.59</v>
      </c>
    </row>
    <row r="787" spans="1:1" x14ac:dyDescent="0.25">
      <c r="A787">
        <v>-0.61</v>
      </c>
    </row>
    <row r="788" spans="1:1" x14ac:dyDescent="0.25">
      <c r="A788">
        <v>-0.84</v>
      </c>
    </row>
    <row r="789" spans="1:1" x14ac:dyDescent="0.25">
      <c r="A789">
        <v>-0.82</v>
      </c>
    </row>
    <row r="790" spans="1:1" x14ac:dyDescent="0.25">
      <c r="A790">
        <v>-0.86</v>
      </c>
    </row>
    <row r="791" spans="1:1" x14ac:dyDescent="0.25">
      <c r="A791">
        <v>-0.42</v>
      </c>
    </row>
    <row r="792" spans="1:1" x14ac:dyDescent="0.25">
      <c r="A792">
        <v>-0.54</v>
      </c>
    </row>
    <row r="793" spans="1:1" x14ac:dyDescent="0.25">
      <c r="A793">
        <v>-0.44</v>
      </c>
    </row>
    <row r="794" spans="1:1" x14ac:dyDescent="0.25">
      <c r="A794">
        <v>-0.24</v>
      </c>
    </row>
    <row r="795" spans="1:1" x14ac:dyDescent="0.25">
      <c r="A795">
        <v>-0.36</v>
      </c>
    </row>
    <row r="796" spans="1:1" x14ac:dyDescent="0.25">
      <c r="A796">
        <v>-0.48</v>
      </c>
    </row>
    <row r="797" spans="1:1" x14ac:dyDescent="0.25">
      <c r="A797">
        <v>-0.39</v>
      </c>
    </row>
    <row r="798" spans="1:1" x14ac:dyDescent="0.25">
      <c r="A798">
        <v>0.15</v>
      </c>
    </row>
    <row r="799" spans="1:1" x14ac:dyDescent="0.25">
      <c r="A799">
        <v>0.03</v>
      </c>
    </row>
    <row r="800" spans="1:1" x14ac:dyDescent="0.25">
      <c r="A800">
        <v>-0.52</v>
      </c>
    </row>
    <row r="801" spans="1:1" x14ac:dyDescent="0.25">
      <c r="A801">
        <v>-0.19</v>
      </c>
    </row>
    <row r="802" spans="1:1" x14ac:dyDescent="0.25">
      <c r="A802">
        <v>-0.01</v>
      </c>
    </row>
    <row r="803" spans="1:1" x14ac:dyDescent="0.25">
      <c r="A803">
        <v>-0.18</v>
      </c>
    </row>
    <row r="804" spans="1:1" x14ac:dyDescent="0.25">
      <c r="A804">
        <v>0.03</v>
      </c>
    </row>
    <row r="805" spans="1:1" x14ac:dyDescent="0.25">
      <c r="A805">
        <v>0.39</v>
      </c>
    </row>
    <row r="806" spans="1:1" x14ac:dyDescent="0.25">
      <c r="A806">
        <v>-0.13</v>
      </c>
    </row>
    <row r="807" spans="1:1" x14ac:dyDescent="0.25">
      <c r="A807">
        <v>0.28000000000000003</v>
      </c>
    </row>
    <row r="808" spans="1:1" x14ac:dyDescent="0.25">
      <c r="A808">
        <v>-7.0000000000000007E-2</v>
      </c>
    </row>
    <row r="809" spans="1:1" x14ac:dyDescent="0.25">
      <c r="A809">
        <v>-0.55000000000000004</v>
      </c>
    </row>
    <row r="810" spans="1:1" x14ac:dyDescent="0.25">
      <c r="A810">
        <v>7.0000000000000007E-2</v>
      </c>
    </row>
    <row r="811" spans="1:1" x14ac:dyDescent="0.25">
      <c r="A811">
        <v>-0.39</v>
      </c>
    </row>
    <row r="812" spans="1:1" x14ac:dyDescent="0.25">
      <c r="A812">
        <v>-0.37</v>
      </c>
    </row>
    <row r="813" spans="1:1" x14ac:dyDescent="0.25">
      <c r="A813">
        <v>-1.05</v>
      </c>
    </row>
    <row r="814" spans="1:1" x14ac:dyDescent="0.25">
      <c r="A814">
        <v>-0.82</v>
      </c>
    </row>
    <row r="815" spans="1:1" x14ac:dyDescent="0.25">
      <c r="A815">
        <v>-0.73</v>
      </c>
    </row>
    <row r="816" spans="1:1" x14ac:dyDescent="0.25">
      <c r="A816">
        <v>0.18</v>
      </c>
    </row>
    <row r="817" spans="1:1" x14ac:dyDescent="0.25">
      <c r="A817">
        <v>0.05</v>
      </c>
    </row>
    <row r="818" spans="1:1" x14ac:dyDescent="0.25">
      <c r="A818">
        <v>0.37</v>
      </c>
    </row>
    <row r="819" spans="1:1" x14ac:dyDescent="0.25">
      <c r="A819">
        <v>0.63</v>
      </c>
    </row>
    <row r="820" spans="1:1" x14ac:dyDescent="0.25">
      <c r="A820">
        <v>0.25</v>
      </c>
    </row>
    <row r="821" spans="1:1" x14ac:dyDescent="0.25">
      <c r="A821">
        <v>0.31</v>
      </c>
    </row>
    <row r="822" spans="1:1" x14ac:dyDescent="0.25">
      <c r="A822">
        <v>0.06</v>
      </c>
    </row>
    <row r="823" spans="1:1" x14ac:dyDescent="0.25">
      <c r="A823">
        <v>-0.06</v>
      </c>
    </row>
    <row r="824" spans="1:1" x14ac:dyDescent="0.25">
      <c r="A824">
        <v>-0.02</v>
      </c>
    </row>
    <row r="825" spans="1:1" x14ac:dyDescent="0.25">
      <c r="A825">
        <v>-0.02</v>
      </c>
    </row>
    <row r="826" spans="1:1" x14ac:dyDescent="0.25">
      <c r="A826">
        <v>-0.68</v>
      </c>
    </row>
    <row r="827" spans="1:1" x14ac:dyDescent="0.25">
      <c r="A827">
        <v>-0.3</v>
      </c>
    </row>
    <row r="828" spans="1:1" x14ac:dyDescent="0.25">
      <c r="A828">
        <v>0.38</v>
      </c>
    </row>
    <row r="829" spans="1:1" x14ac:dyDescent="0.25">
      <c r="A829">
        <v>-0.46</v>
      </c>
    </row>
    <row r="830" spans="1:1" x14ac:dyDescent="0.25">
      <c r="A830">
        <v>0.26</v>
      </c>
    </row>
    <row r="831" spans="1:1" x14ac:dyDescent="0.25">
      <c r="A831">
        <v>-0.55000000000000004</v>
      </c>
    </row>
    <row r="832" spans="1:1" x14ac:dyDescent="0.25">
      <c r="A832">
        <v>0.19</v>
      </c>
    </row>
    <row r="833" spans="1:1" x14ac:dyDescent="0.25">
      <c r="A833">
        <v>-7.0000000000000007E-2</v>
      </c>
    </row>
    <row r="834" spans="1:1" x14ac:dyDescent="0.25">
      <c r="A834">
        <v>-0.72</v>
      </c>
    </row>
    <row r="835" spans="1:1" x14ac:dyDescent="0.25">
      <c r="A835">
        <v>-0.39</v>
      </c>
    </row>
    <row r="836" spans="1:1" x14ac:dyDescent="0.25">
      <c r="A836">
        <v>-0.32</v>
      </c>
    </row>
    <row r="837" spans="1:1" x14ac:dyDescent="0.25">
      <c r="A837">
        <v>-0.65</v>
      </c>
    </row>
    <row r="838" spans="1:1" x14ac:dyDescent="0.25">
      <c r="A838">
        <v>-0.72</v>
      </c>
    </row>
    <row r="839" spans="1:1" x14ac:dyDescent="0.25">
      <c r="A839">
        <v>-1.33</v>
      </c>
    </row>
    <row r="840" spans="1:1" x14ac:dyDescent="0.25">
      <c r="A840">
        <v>-1.2</v>
      </c>
    </row>
    <row r="841" spans="1:1" x14ac:dyDescent="0.25">
      <c r="A841">
        <v>-1.05</v>
      </c>
    </row>
    <row r="842" spans="1:1" x14ac:dyDescent="0.25">
      <c r="A842">
        <v>-1.5</v>
      </c>
    </row>
    <row r="843" spans="1:1" x14ac:dyDescent="0.25">
      <c r="A843">
        <v>-1.07</v>
      </c>
    </row>
    <row r="844" spans="1:1" x14ac:dyDescent="0.25">
      <c r="A844">
        <v>-0.91</v>
      </c>
    </row>
    <row r="845" spans="1:1" x14ac:dyDescent="0.25">
      <c r="A845">
        <v>-1.3</v>
      </c>
    </row>
    <row r="846" spans="1:1" x14ac:dyDescent="0.25">
      <c r="A846">
        <v>-0.86</v>
      </c>
    </row>
    <row r="847" spans="1:1" x14ac:dyDescent="0.25">
      <c r="A847">
        <v>-1.08</v>
      </c>
    </row>
    <row r="848" spans="1:1" x14ac:dyDescent="0.25">
      <c r="A848">
        <v>-0.63</v>
      </c>
    </row>
    <row r="849" spans="1:1" x14ac:dyDescent="0.25">
      <c r="A849">
        <v>-1.1000000000000001</v>
      </c>
    </row>
    <row r="850" spans="1:1" x14ac:dyDescent="0.25">
      <c r="A850">
        <v>-0.83</v>
      </c>
    </row>
    <row r="851" spans="1:1" x14ac:dyDescent="0.25">
      <c r="A851">
        <v>-1.38</v>
      </c>
    </row>
    <row r="852" spans="1:1" x14ac:dyDescent="0.25">
      <c r="A852">
        <v>-1.04</v>
      </c>
    </row>
    <row r="853" spans="1:1" x14ac:dyDescent="0.25">
      <c r="A853">
        <v>-1.1299999999999999</v>
      </c>
    </row>
    <row r="854" spans="1:1" x14ac:dyDescent="0.25">
      <c r="A854">
        <v>-0.74</v>
      </c>
    </row>
    <row r="855" spans="1:1" x14ac:dyDescent="0.25">
      <c r="A855">
        <v>-0.77</v>
      </c>
    </row>
    <row r="856" spans="1:1" x14ac:dyDescent="0.25">
      <c r="A856">
        <v>-0.17</v>
      </c>
    </row>
    <row r="857" spans="1:1" x14ac:dyDescent="0.25">
      <c r="A857">
        <v>-0.1</v>
      </c>
    </row>
    <row r="858" spans="1:1" x14ac:dyDescent="0.25">
      <c r="A858">
        <v>-0.09</v>
      </c>
    </row>
    <row r="859" spans="1:1" x14ac:dyDescent="0.25">
      <c r="A859">
        <v>0.66</v>
      </c>
    </row>
    <row r="860" spans="1:1" x14ac:dyDescent="0.25">
      <c r="A860">
        <v>0.9</v>
      </c>
    </row>
    <row r="861" spans="1:1" x14ac:dyDescent="0.25">
      <c r="A861">
        <v>0.67</v>
      </c>
    </row>
    <row r="862" spans="1:1" x14ac:dyDescent="0.25">
      <c r="A862">
        <v>0.79</v>
      </c>
    </row>
    <row r="863" spans="1:1" x14ac:dyDescent="0.25">
      <c r="A863">
        <v>0.78</v>
      </c>
    </row>
    <row r="864" spans="1:1" x14ac:dyDescent="0.25">
      <c r="A864">
        <v>0.71</v>
      </c>
    </row>
    <row r="865" spans="1:1" x14ac:dyDescent="0.25">
      <c r="A865">
        <v>0.39</v>
      </c>
    </row>
    <row r="866" spans="1:1" x14ac:dyDescent="0.25">
      <c r="A866">
        <v>0.24</v>
      </c>
    </row>
    <row r="867" spans="1:1" x14ac:dyDescent="0.25">
      <c r="A867">
        <v>0.04</v>
      </c>
    </row>
    <row r="868" spans="1:1" x14ac:dyDescent="0.25">
      <c r="A868">
        <v>0.41</v>
      </c>
    </row>
    <row r="869" spans="1:1" x14ac:dyDescent="0.25">
      <c r="A869">
        <v>-0.38</v>
      </c>
    </row>
    <row r="870" spans="1:1" x14ac:dyDescent="0.25">
      <c r="A870">
        <v>-0.66</v>
      </c>
    </row>
    <row r="871" spans="1:1" x14ac:dyDescent="0.25">
      <c r="A871">
        <v>-0.59</v>
      </c>
    </row>
    <row r="872" spans="1:1" x14ac:dyDescent="0.25">
      <c r="A872">
        <v>-0.42</v>
      </c>
    </row>
    <row r="873" spans="1:1" x14ac:dyDescent="0.25">
      <c r="A873">
        <v>-0.35</v>
      </c>
    </row>
    <row r="874" spans="1:1" x14ac:dyDescent="0.25">
      <c r="A874">
        <v>-0.04</v>
      </c>
    </row>
    <row r="875" spans="1:1" x14ac:dyDescent="0.25">
      <c r="A875">
        <v>-0.32</v>
      </c>
    </row>
    <row r="876" spans="1:1" x14ac:dyDescent="0.25">
      <c r="A876">
        <v>-0.55000000000000004</v>
      </c>
    </row>
    <row r="877" spans="1:1" x14ac:dyDescent="0.25">
      <c r="A877">
        <v>0.36</v>
      </c>
    </row>
    <row r="878" spans="1:1" x14ac:dyDescent="0.25">
      <c r="A878">
        <v>0.24</v>
      </c>
    </row>
    <row r="879" spans="1:1" x14ac:dyDescent="0.25">
      <c r="A879">
        <v>0.22</v>
      </c>
    </row>
    <row r="880" spans="1:1" x14ac:dyDescent="0.25">
      <c r="A880">
        <v>0.77</v>
      </c>
    </row>
    <row r="881" spans="1:1" x14ac:dyDescent="0.25">
      <c r="A881">
        <v>0.35</v>
      </c>
    </row>
    <row r="882" spans="1:1" x14ac:dyDescent="0.25">
      <c r="A882">
        <v>0.41</v>
      </c>
    </row>
    <row r="883" spans="1:1" x14ac:dyDescent="0.25">
      <c r="A883">
        <v>0.2</v>
      </c>
    </row>
    <row r="884" spans="1:1" x14ac:dyDescent="0.25">
      <c r="A884">
        <v>0.04</v>
      </c>
    </row>
    <row r="885" spans="1:1" x14ac:dyDescent="0.25">
      <c r="A885">
        <v>0.67</v>
      </c>
    </row>
    <row r="886" spans="1:1" x14ac:dyDescent="0.25">
      <c r="A886">
        <v>0.11</v>
      </c>
    </row>
    <row r="887" spans="1:1" x14ac:dyDescent="0.25">
      <c r="A887">
        <v>0.31</v>
      </c>
    </row>
    <row r="888" spans="1:1" x14ac:dyDescent="0.25">
      <c r="A888">
        <v>0.15</v>
      </c>
    </row>
    <row r="889" spans="1:1" x14ac:dyDescent="0.25">
      <c r="A889">
        <v>0.39</v>
      </c>
    </row>
    <row r="890" spans="1:1" x14ac:dyDescent="0.25">
      <c r="A890">
        <v>0.21</v>
      </c>
    </row>
    <row r="891" spans="1:1" x14ac:dyDescent="0.25">
      <c r="A891">
        <v>0.01</v>
      </c>
    </row>
    <row r="892" spans="1:1" x14ac:dyDescent="0.25">
      <c r="A892">
        <v>-0.32</v>
      </c>
    </row>
    <row r="893" spans="1:1" x14ac:dyDescent="0.25">
      <c r="A893">
        <v>-0.53</v>
      </c>
    </row>
    <row r="894" spans="1:1" x14ac:dyDescent="0.25">
      <c r="A894">
        <v>-0.8</v>
      </c>
    </row>
    <row r="895" spans="1:1" x14ac:dyDescent="0.25">
      <c r="A895">
        <v>-1.02</v>
      </c>
    </row>
    <row r="896" spans="1:1" x14ac:dyDescent="0.25">
      <c r="A896">
        <v>-1.08</v>
      </c>
    </row>
    <row r="897" spans="1:1" x14ac:dyDescent="0.25">
      <c r="A897">
        <v>-1.03</v>
      </c>
    </row>
    <row r="898" spans="1:1" x14ac:dyDescent="0.25">
      <c r="A898">
        <v>-0.91</v>
      </c>
    </row>
    <row r="899" spans="1:1" x14ac:dyDescent="0.25">
      <c r="A899">
        <v>-1.17</v>
      </c>
    </row>
    <row r="900" spans="1:1" x14ac:dyDescent="0.25">
      <c r="A900">
        <v>-0.79</v>
      </c>
    </row>
    <row r="901" spans="1:1" x14ac:dyDescent="0.25">
      <c r="A901">
        <v>-0.66</v>
      </c>
    </row>
    <row r="902" spans="1:1" x14ac:dyDescent="0.25">
      <c r="A902">
        <v>-0.79</v>
      </c>
    </row>
    <row r="903" spans="1:1" x14ac:dyDescent="0.25">
      <c r="A903">
        <v>-0.8</v>
      </c>
    </row>
    <row r="904" spans="1:1" x14ac:dyDescent="0.25">
      <c r="A904">
        <v>-0.95</v>
      </c>
    </row>
    <row r="905" spans="1:1" x14ac:dyDescent="0.25">
      <c r="A905">
        <v>-1.23</v>
      </c>
    </row>
    <row r="906" spans="1:1" x14ac:dyDescent="0.25">
      <c r="A906">
        <v>-1.2</v>
      </c>
    </row>
    <row r="907" spans="1:1" x14ac:dyDescent="0.25">
      <c r="A907">
        <v>-1.32</v>
      </c>
    </row>
    <row r="908" spans="1:1" x14ac:dyDescent="0.25">
      <c r="A908">
        <v>-0.91</v>
      </c>
    </row>
    <row r="909" spans="1:1" x14ac:dyDescent="0.25">
      <c r="A909">
        <v>-1.33</v>
      </c>
    </row>
    <row r="910" spans="1:1" x14ac:dyDescent="0.25">
      <c r="A910">
        <v>-1.59</v>
      </c>
    </row>
    <row r="911" spans="1:1" x14ac:dyDescent="0.25">
      <c r="A911">
        <v>-1.91</v>
      </c>
    </row>
    <row r="912" spans="1:1" x14ac:dyDescent="0.25">
      <c r="A912">
        <v>-1.52</v>
      </c>
    </row>
    <row r="913" spans="1:1" x14ac:dyDescent="0.25">
      <c r="A913">
        <v>-1.23</v>
      </c>
    </row>
    <row r="914" spans="1:1" x14ac:dyDescent="0.25">
      <c r="A914">
        <v>-0.98</v>
      </c>
    </row>
    <row r="915" spans="1:1" x14ac:dyDescent="0.25">
      <c r="A915">
        <v>-0.93</v>
      </c>
    </row>
    <row r="916" spans="1:1" x14ac:dyDescent="0.25">
      <c r="A916">
        <v>-0.78</v>
      </c>
    </row>
    <row r="917" spans="1:1" x14ac:dyDescent="0.25">
      <c r="A917">
        <v>-0.59</v>
      </c>
    </row>
    <row r="918" spans="1:1" x14ac:dyDescent="0.25">
      <c r="A918">
        <v>-0.83</v>
      </c>
    </row>
    <row r="919" spans="1:1" x14ac:dyDescent="0.25">
      <c r="A919">
        <v>-0.94</v>
      </c>
    </row>
    <row r="920" spans="1:1" x14ac:dyDescent="0.25">
      <c r="A920">
        <v>-0.81</v>
      </c>
    </row>
    <row r="921" spans="1:1" x14ac:dyDescent="0.25">
      <c r="A921">
        <v>-0.91</v>
      </c>
    </row>
    <row r="922" spans="1:1" x14ac:dyDescent="0.25">
      <c r="A922">
        <v>-0.69</v>
      </c>
    </row>
    <row r="923" spans="1:1" x14ac:dyDescent="0.25">
      <c r="A923">
        <v>-1.01</v>
      </c>
    </row>
    <row r="924" spans="1:1" x14ac:dyDescent="0.25">
      <c r="A924">
        <v>-0.57999999999999996</v>
      </c>
    </row>
    <row r="925" spans="1:1" x14ac:dyDescent="0.25">
      <c r="A925">
        <v>-0.56000000000000005</v>
      </c>
    </row>
    <row r="926" spans="1:1" x14ac:dyDescent="0.25">
      <c r="A926">
        <v>-0.24</v>
      </c>
    </row>
    <row r="927" spans="1:1" x14ac:dyDescent="0.25">
      <c r="A927">
        <v>0.08</v>
      </c>
    </row>
    <row r="928" spans="1:1" x14ac:dyDescent="0.25">
      <c r="A928">
        <v>0.42</v>
      </c>
    </row>
    <row r="929" spans="1:1" x14ac:dyDescent="0.25">
      <c r="A929">
        <v>0.45</v>
      </c>
    </row>
    <row r="930" spans="1:1" x14ac:dyDescent="0.25">
      <c r="A930">
        <v>0.53</v>
      </c>
    </row>
    <row r="931" spans="1:1" x14ac:dyDescent="0.25">
      <c r="A931">
        <v>0.69</v>
      </c>
    </row>
    <row r="932" spans="1:1" x14ac:dyDescent="0.25">
      <c r="A932">
        <v>0.79</v>
      </c>
    </row>
    <row r="933" spans="1:1" x14ac:dyDescent="0.25">
      <c r="A933">
        <v>0.53</v>
      </c>
    </row>
    <row r="934" spans="1:1" x14ac:dyDescent="0.25">
      <c r="A934">
        <v>0.74</v>
      </c>
    </row>
    <row r="935" spans="1:1" x14ac:dyDescent="0.25">
      <c r="A935">
        <v>1.0900000000000001</v>
      </c>
    </row>
    <row r="936" spans="1:1" x14ac:dyDescent="0.25">
      <c r="A936">
        <v>1.18</v>
      </c>
    </row>
    <row r="937" spans="1:1" x14ac:dyDescent="0.25">
      <c r="A937">
        <v>1.54</v>
      </c>
    </row>
    <row r="938" spans="1:1" x14ac:dyDescent="0.25">
      <c r="A938">
        <v>1.4</v>
      </c>
    </row>
    <row r="939" spans="1:1" x14ac:dyDescent="0.25">
      <c r="A939">
        <v>0.99</v>
      </c>
    </row>
    <row r="940" spans="1:1" x14ac:dyDescent="0.25">
      <c r="A940">
        <v>0.31</v>
      </c>
    </row>
    <row r="941" spans="1:1" x14ac:dyDescent="0.25">
      <c r="A941">
        <v>0.32</v>
      </c>
    </row>
    <row r="942" spans="1:1" x14ac:dyDescent="0.25">
      <c r="A942">
        <v>0.3</v>
      </c>
    </row>
    <row r="943" spans="1:1" x14ac:dyDescent="0.25">
      <c r="A943">
        <v>0.04</v>
      </c>
    </row>
    <row r="944" spans="1:1" x14ac:dyDescent="0.25">
      <c r="A944">
        <v>0.24</v>
      </c>
    </row>
    <row r="945" spans="1:1" x14ac:dyDescent="0.25">
      <c r="A945">
        <v>-0.31</v>
      </c>
    </row>
    <row r="946" spans="1:1" x14ac:dyDescent="0.25">
      <c r="A946">
        <v>-0.03</v>
      </c>
    </row>
    <row r="947" spans="1:1" x14ac:dyDescent="0.25">
      <c r="A947">
        <v>0.05</v>
      </c>
    </row>
    <row r="948" spans="1:1" x14ac:dyDescent="0.25">
      <c r="A948">
        <v>0.3</v>
      </c>
    </row>
    <row r="949" spans="1:1" x14ac:dyDescent="0.25">
      <c r="A949">
        <v>0.43</v>
      </c>
    </row>
    <row r="950" spans="1:1" x14ac:dyDescent="0.25">
      <c r="A950">
        <v>0.5</v>
      </c>
    </row>
    <row r="951" spans="1:1" x14ac:dyDescent="0.25">
      <c r="A951">
        <v>0.26</v>
      </c>
    </row>
    <row r="952" spans="1:1" x14ac:dyDescent="0.25">
      <c r="A952">
        <v>0.27</v>
      </c>
    </row>
    <row r="953" spans="1:1" x14ac:dyDescent="0.25">
      <c r="A953">
        <v>-0.01</v>
      </c>
    </row>
    <row r="954" spans="1:1" x14ac:dyDescent="0.25">
      <c r="A954">
        <v>-0.33</v>
      </c>
    </row>
    <row r="955" spans="1:1" x14ac:dyDescent="0.25">
      <c r="A955">
        <v>-0.28000000000000003</v>
      </c>
    </row>
    <row r="956" spans="1:1" x14ac:dyDescent="0.25">
      <c r="A956">
        <v>-0.41</v>
      </c>
    </row>
    <row r="957" spans="1:1" x14ac:dyDescent="0.25">
      <c r="A957">
        <v>-0.53</v>
      </c>
    </row>
    <row r="958" spans="1:1" x14ac:dyDescent="0.25">
      <c r="A958">
        <v>0.11</v>
      </c>
    </row>
    <row r="959" spans="1:1" x14ac:dyDescent="0.25">
      <c r="A959">
        <v>-0.17</v>
      </c>
    </row>
    <row r="960" spans="1:1" x14ac:dyDescent="0.25">
      <c r="A960">
        <v>-0.05</v>
      </c>
    </row>
    <row r="961" spans="1:1" x14ac:dyDescent="0.25">
      <c r="A961">
        <v>0.02</v>
      </c>
    </row>
    <row r="962" spans="1:1" x14ac:dyDescent="0.25">
      <c r="A962">
        <v>-0.24</v>
      </c>
    </row>
    <row r="963" spans="1:1" x14ac:dyDescent="0.25">
      <c r="A963">
        <v>-0.08</v>
      </c>
    </row>
    <row r="964" spans="1:1" x14ac:dyDescent="0.25">
      <c r="A964">
        <v>0.01</v>
      </c>
    </row>
    <row r="965" spans="1:1" x14ac:dyDescent="0.25">
      <c r="A965">
        <v>0.05</v>
      </c>
    </row>
    <row r="966" spans="1:1" x14ac:dyDescent="0.25">
      <c r="A966">
        <v>-0.2</v>
      </c>
    </row>
    <row r="967" spans="1:1" x14ac:dyDescent="0.25">
      <c r="A967">
        <v>-0.25</v>
      </c>
    </row>
    <row r="968" spans="1:1" x14ac:dyDescent="0.25">
      <c r="A968">
        <v>0</v>
      </c>
    </row>
    <row r="969" spans="1:1" x14ac:dyDescent="0.25">
      <c r="A969">
        <v>0.03</v>
      </c>
    </row>
    <row r="970" spans="1:1" x14ac:dyDescent="0.25">
      <c r="A970">
        <v>-7.0000000000000007E-2</v>
      </c>
    </row>
    <row r="971" spans="1:1" x14ac:dyDescent="0.25">
      <c r="A971">
        <v>-0.38</v>
      </c>
    </row>
    <row r="972" spans="1:1" x14ac:dyDescent="0.25">
      <c r="A972">
        <v>0.02</v>
      </c>
    </row>
    <row r="973" spans="1:1" x14ac:dyDescent="0.25">
      <c r="A973">
        <v>-0.15</v>
      </c>
    </row>
    <row r="974" spans="1:1" x14ac:dyDescent="0.25">
      <c r="A974">
        <v>0.04</v>
      </c>
    </row>
    <row r="975" spans="1:1" x14ac:dyDescent="0.25">
      <c r="A975">
        <v>-0.1</v>
      </c>
    </row>
    <row r="976" spans="1:1" x14ac:dyDescent="0.25">
      <c r="A976">
        <v>0.13</v>
      </c>
    </row>
    <row r="977" spans="1:1" x14ac:dyDescent="0.25">
      <c r="A977">
        <v>-0.01</v>
      </c>
    </row>
    <row r="978" spans="1:1" x14ac:dyDescent="0.25">
      <c r="A978">
        <v>0.1</v>
      </c>
    </row>
    <row r="979" spans="1:1" x14ac:dyDescent="0.25">
      <c r="A979">
        <v>-0.32</v>
      </c>
    </row>
    <row r="980" spans="1:1" x14ac:dyDescent="0.25">
      <c r="A980">
        <v>-0.25</v>
      </c>
    </row>
    <row r="981" spans="1:1" x14ac:dyDescent="0.25">
      <c r="A981">
        <v>-0.52</v>
      </c>
    </row>
    <row r="982" spans="1:1" x14ac:dyDescent="0.25">
      <c r="A982">
        <v>-0.71</v>
      </c>
    </row>
    <row r="983" spans="1:1" x14ac:dyDescent="0.25">
      <c r="A983">
        <v>-0.19</v>
      </c>
    </row>
    <row r="984" spans="1:1" x14ac:dyDescent="0.25">
      <c r="A984">
        <v>-0.28999999999999998</v>
      </c>
    </row>
    <row r="985" spans="1:1" x14ac:dyDescent="0.25">
      <c r="A985">
        <v>-0.25</v>
      </c>
    </row>
    <row r="986" spans="1:1" x14ac:dyDescent="0.25">
      <c r="A986">
        <v>-0.16</v>
      </c>
    </row>
    <row r="987" spans="1:1" x14ac:dyDescent="0.25">
      <c r="A987">
        <v>-0.41</v>
      </c>
    </row>
    <row r="988" spans="1:1" x14ac:dyDescent="0.25">
      <c r="A988">
        <v>-0.32</v>
      </c>
    </row>
    <row r="989" spans="1:1" x14ac:dyDescent="0.25">
      <c r="A989">
        <v>-0.42</v>
      </c>
    </row>
    <row r="990" spans="1:1" x14ac:dyDescent="0.25">
      <c r="A990">
        <v>-0.22</v>
      </c>
    </row>
    <row r="991" spans="1:1" x14ac:dyDescent="0.25">
      <c r="A991">
        <v>-0.3</v>
      </c>
    </row>
    <row r="992" spans="1:1" x14ac:dyDescent="0.25">
      <c r="A992">
        <v>-0.13</v>
      </c>
    </row>
    <row r="993" spans="1:1" x14ac:dyDescent="0.25">
      <c r="A993">
        <v>-0.56000000000000005</v>
      </c>
    </row>
    <row r="994" spans="1:1" x14ac:dyDescent="0.25">
      <c r="A994">
        <v>-0.33</v>
      </c>
    </row>
    <row r="995" spans="1:1" x14ac:dyDescent="0.25">
      <c r="A995">
        <v>-0.43</v>
      </c>
    </row>
    <row r="996" spans="1:1" x14ac:dyDescent="0.25">
      <c r="A996">
        <v>-0.49</v>
      </c>
    </row>
    <row r="997" spans="1:1" x14ac:dyDescent="0.25">
      <c r="A997">
        <v>-0.32</v>
      </c>
    </row>
    <row r="998" spans="1:1" x14ac:dyDescent="0.25">
      <c r="A998">
        <v>-0.26</v>
      </c>
    </row>
    <row r="999" spans="1:1" x14ac:dyDescent="0.25">
      <c r="A999">
        <v>-0.06</v>
      </c>
    </row>
    <row r="1000" spans="1:1" x14ac:dyDescent="0.25">
      <c r="A1000">
        <v>-0.06</v>
      </c>
    </row>
    <row r="1001" spans="1:1" x14ac:dyDescent="0.25">
      <c r="A1001">
        <v>0</v>
      </c>
    </row>
    <row r="1002" spans="1:1" x14ac:dyDescent="0.25">
      <c r="A1002">
        <v>0.12</v>
      </c>
    </row>
    <row r="1003" spans="1:1" x14ac:dyDescent="0.25">
      <c r="A1003">
        <v>0.72</v>
      </c>
    </row>
    <row r="1004" spans="1:1" x14ac:dyDescent="0.25">
      <c r="A1004">
        <v>0.9</v>
      </c>
    </row>
    <row r="1005" spans="1:1" x14ac:dyDescent="0.25">
      <c r="A1005">
        <v>0.65</v>
      </c>
    </row>
    <row r="1006" spans="1:1" x14ac:dyDescent="0.25">
      <c r="A1006">
        <v>0.84</v>
      </c>
    </row>
    <row r="1007" spans="1:1" x14ac:dyDescent="0.25">
      <c r="A1007">
        <v>0.75</v>
      </c>
    </row>
    <row r="1008" spans="1:1" x14ac:dyDescent="0.25">
      <c r="A1008">
        <v>1.05</v>
      </c>
    </row>
    <row r="1009" spans="1:1" x14ac:dyDescent="0.25">
      <c r="A1009">
        <v>0.76</v>
      </c>
    </row>
    <row r="1010" spans="1:1" x14ac:dyDescent="0.25">
      <c r="A1010">
        <v>0.55000000000000004</v>
      </c>
    </row>
    <row r="1011" spans="1:1" x14ac:dyDescent="0.25">
      <c r="A1011">
        <v>-0.16</v>
      </c>
    </row>
    <row r="1012" spans="1:1" x14ac:dyDescent="0.25">
      <c r="A1012">
        <v>-0.53</v>
      </c>
    </row>
    <row r="1013" spans="1:1" x14ac:dyDescent="0.25">
      <c r="A1013">
        <v>-0.74</v>
      </c>
    </row>
    <row r="1014" spans="1:1" x14ac:dyDescent="0.25">
      <c r="A1014">
        <v>-0.88</v>
      </c>
    </row>
    <row r="1015" spans="1:1" x14ac:dyDescent="0.25">
      <c r="A1015">
        <v>-0.65</v>
      </c>
    </row>
    <row r="1016" spans="1:1" x14ac:dyDescent="0.25">
      <c r="A1016">
        <v>-0.76</v>
      </c>
    </row>
    <row r="1017" spans="1:1" x14ac:dyDescent="0.25">
      <c r="A1017">
        <v>-0.93</v>
      </c>
    </row>
    <row r="1018" spans="1:1" x14ac:dyDescent="0.25">
      <c r="A1018">
        <v>-1</v>
      </c>
    </row>
    <row r="1019" spans="1:1" x14ac:dyDescent="0.25">
      <c r="A1019">
        <v>-1.1000000000000001</v>
      </c>
    </row>
    <row r="1020" spans="1:1" x14ac:dyDescent="0.25">
      <c r="A1020">
        <v>-1.07</v>
      </c>
    </row>
    <row r="1021" spans="1:1" x14ac:dyDescent="0.25">
      <c r="A1021">
        <v>-0.56999999999999995</v>
      </c>
    </row>
    <row r="1022" spans="1:1" x14ac:dyDescent="0.25">
      <c r="A1022">
        <v>-0.36</v>
      </c>
    </row>
    <row r="1023" spans="1:1" x14ac:dyDescent="0.25">
      <c r="A1023">
        <v>-0.34</v>
      </c>
    </row>
    <row r="1024" spans="1:1" x14ac:dyDescent="0.25">
      <c r="A1024">
        <v>-0.09</v>
      </c>
    </row>
    <row r="1025" spans="1:1" x14ac:dyDescent="0.25">
      <c r="A1025">
        <v>0.19</v>
      </c>
    </row>
    <row r="1026" spans="1:1" x14ac:dyDescent="0.25">
      <c r="A1026">
        <v>0.45</v>
      </c>
    </row>
    <row r="1027" spans="1:1" x14ac:dyDescent="0.25">
      <c r="A1027">
        <v>0.81</v>
      </c>
    </row>
    <row r="1028" spans="1:1" x14ac:dyDescent="0.25">
      <c r="A1028">
        <v>1.25</v>
      </c>
    </row>
    <row r="1029" spans="1:1" x14ac:dyDescent="0.25">
      <c r="A1029">
        <v>1.26</v>
      </c>
    </row>
    <row r="1030" spans="1:1" x14ac:dyDescent="0.25">
      <c r="A1030">
        <v>1.61</v>
      </c>
    </row>
    <row r="1031" spans="1:1" x14ac:dyDescent="0.25">
      <c r="A1031">
        <v>1.54</v>
      </c>
    </row>
    <row r="1032" spans="1:1" x14ac:dyDescent="0.25">
      <c r="A1032">
        <v>1.45</v>
      </c>
    </row>
    <row r="1033" spans="1:1" x14ac:dyDescent="0.25">
      <c r="A1033">
        <v>1.1299999999999999</v>
      </c>
    </row>
    <row r="1034" spans="1:1" x14ac:dyDescent="0.25">
      <c r="A1034">
        <v>0.83</v>
      </c>
    </row>
    <row r="1035" spans="1:1" x14ac:dyDescent="0.25">
      <c r="A1035">
        <v>0.83</v>
      </c>
    </row>
    <row r="1036" spans="1:1" x14ac:dyDescent="0.25">
      <c r="A1036">
        <v>0.54</v>
      </c>
    </row>
    <row r="1037" spans="1:1" x14ac:dyDescent="0.25">
      <c r="A1037">
        <v>-0.06</v>
      </c>
    </row>
    <row r="1038" spans="1:1" x14ac:dyDescent="0.25">
      <c r="A1038">
        <v>0.14000000000000001</v>
      </c>
    </row>
    <row r="1039" spans="1:1" x14ac:dyDescent="0.25">
      <c r="A1039">
        <v>0.23</v>
      </c>
    </row>
    <row r="1040" spans="1:1" x14ac:dyDescent="0.25">
      <c r="A1040">
        <v>-0.1</v>
      </c>
    </row>
    <row r="1041" spans="1:1" x14ac:dyDescent="0.25">
      <c r="A1041">
        <v>-0.05</v>
      </c>
    </row>
    <row r="1042" spans="1:1" x14ac:dyDescent="0.25">
      <c r="A1042">
        <v>-0.05</v>
      </c>
    </row>
    <row r="1043" spans="1:1" x14ac:dyDescent="0.25">
      <c r="A1043">
        <v>-0.37</v>
      </c>
    </row>
    <row r="1044" spans="1:1" x14ac:dyDescent="0.25">
      <c r="A1044">
        <v>-0.26</v>
      </c>
    </row>
    <row r="1045" spans="1:1" x14ac:dyDescent="0.25">
      <c r="A1045">
        <v>-0.55000000000000004</v>
      </c>
    </row>
    <row r="1046" spans="1:1" x14ac:dyDescent="0.25">
      <c r="A1046">
        <v>-0.56000000000000005</v>
      </c>
    </row>
    <row r="1047" spans="1:1" x14ac:dyDescent="0.25">
      <c r="A1047">
        <v>-0.47</v>
      </c>
    </row>
    <row r="1048" spans="1:1" x14ac:dyDescent="0.25">
      <c r="A1048">
        <v>-0.53</v>
      </c>
    </row>
    <row r="1049" spans="1:1" x14ac:dyDescent="0.25">
      <c r="A1049">
        <v>-0.24</v>
      </c>
    </row>
    <row r="1050" spans="1:1" x14ac:dyDescent="0.25">
      <c r="A1050">
        <v>-0.12</v>
      </c>
    </row>
    <row r="1051" spans="1:1" x14ac:dyDescent="0.25">
      <c r="A1051">
        <v>-0.1</v>
      </c>
    </row>
    <row r="1052" spans="1:1" x14ac:dyDescent="0.25">
      <c r="A1052">
        <v>-0.31</v>
      </c>
    </row>
    <row r="1053" spans="1:1" x14ac:dyDescent="0.25">
      <c r="A1053">
        <v>-0.59</v>
      </c>
    </row>
    <row r="1054" spans="1:1" x14ac:dyDescent="0.25">
      <c r="A1054">
        <v>-0.38</v>
      </c>
    </row>
    <row r="1055" spans="1:1" x14ac:dyDescent="0.25">
      <c r="A1055">
        <v>-0.34</v>
      </c>
    </row>
    <row r="1056" spans="1:1" x14ac:dyDescent="0.25">
      <c r="A1056">
        <v>-0.35</v>
      </c>
    </row>
    <row r="1057" spans="1:1" x14ac:dyDescent="0.25">
      <c r="A1057">
        <v>-0.6</v>
      </c>
    </row>
    <row r="1058" spans="1:1" x14ac:dyDescent="0.25">
      <c r="A1058">
        <v>-0.74</v>
      </c>
    </row>
    <row r="1059" spans="1:1" x14ac:dyDescent="0.25">
      <c r="A1059">
        <v>-0.76</v>
      </c>
    </row>
    <row r="1060" spans="1:1" x14ac:dyDescent="0.25">
      <c r="A1060">
        <v>-0.47</v>
      </c>
    </row>
    <row r="1061" spans="1:1" x14ac:dyDescent="0.25">
      <c r="A1061">
        <v>-0.44</v>
      </c>
    </row>
    <row r="1062" spans="1:1" x14ac:dyDescent="0.25">
      <c r="A1062">
        <v>0.19</v>
      </c>
    </row>
    <row r="1063" spans="1:1" x14ac:dyDescent="0.25">
      <c r="A1063">
        <v>0.31</v>
      </c>
    </row>
    <row r="1064" spans="1:1" x14ac:dyDescent="0.25">
      <c r="A1064">
        <v>0.33</v>
      </c>
    </row>
    <row r="1065" spans="1:1" x14ac:dyDescent="0.25">
      <c r="A1065">
        <v>0.05</v>
      </c>
    </row>
    <row r="1066" spans="1:1" x14ac:dyDescent="0.25">
      <c r="A1066">
        <v>0.32</v>
      </c>
    </row>
    <row r="1067" spans="1:1" x14ac:dyDescent="0.25">
      <c r="A1067">
        <v>0.76</v>
      </c>
    </row>
    <row r="1068" spans="1:1" x14ac:dyDescent="0.25">
      <c r="A1068">
        <v>0.76</v>
      </c>
    </row>
    <row r="1069" spans="1:1" x14ac:dyDescent="0.25">
      <c r="A1069">
        <v>0.9</v>
      </c>
    </row>
    <row r="1070" spans="1:1" x14ac:dyDescent="0.25">
      <c r="A1070">
        <v>1.02</v>
      </c>
    </row>
    <row r="1071" spans="1:1" x14ac:dyDescent="0.25">
      <c r="A1071">
        <v>0.61</v>
      </c>
    </row>
    <row r="1072" spans="1:1" x14ac:dyDescent="0.25">
      <c r="A1072">
        <v>0.33</v>
      </c>
    </row>
    <row r="1073" spans="1:1" x14ac:dyDescent="0.25">
      <c r="A1073">
        <v>0.39</v>
      </c>
    </row>
    <row r="1074" spans="1:1" x14ac:dyDescent="0.25">
      <c r="A1074">
        <v>0.26</v>
      </c>
    </row>
    <row r="1075" spans="1:1" x14ac:dyDescent="0.25">
      <c r="A1075">
        <v>0.1</v>
      </c>
    </row>
    <row r="1076" spans="1:1" x14ac:dyDescent="0.25">
      <c r="A1076">
        <v>0.52</v>
      </c>
    </row>
    <row r="1077" spans="1:1" x14ac:dyDescent="0.25">
      <c r="A1077">
        <v>0.47</v>
      </c>
    </row>
    <row r="1078" spans="1:1" x14ac:dyDescent="0.25">
      <c r="A1078">
        <v>0.66</v>
      </c>
    </row>
    <row r="1079" spans="1:1" x14ac:dyDescent="0.25">
      <c r="A1079">
        <v>0.75</v>
      </c>
    </row>
    <row r="1080" spans="1:1" x14ac:dyDescent="0.25">
      <c r="A1080">
        <v>0.68</v>
      </c>
    </row>
    <row r="1081" spans="1:1" x14ac:dyDescent="0.25">
      <c r="A1081">
        <v>0.55000000000000004</v>
      </c>
    </row>
    <row r="1082" spans="1:1" x14ac:dyDescent="0.25">
      <c r="A1082">
        <v>0.36</v>
      </c>
    </row>
    <row r="1083" spans="1:1" x14ac:dyDescent="0.25">
      <c r="A1083">
        <v>0.26</v>
      </c>
    </row>
    <row r="1084" spans="1:1" x14ac:dyDescent="0.25">
      <c r="A1084">
        <v>0.18</v>
      </c>
    </row>
    <row r="1085" spans="1:1" x14ac:dyDescent="0.25">
      <c r="A1085">
        <v>0.01</v>
      </c>
    </row>
    <row r="1086" spans="1:1" x14ac:dyDescent="0.25">
      <c r="A1086">
        <v>-0.3</v>
      </c>
    </row>
    <row r="1087" spans="1:1" x14ac:dyDescent="0.25">
      <c r="A1087">
        <v>-0.98</v>
      </c>
    </row>
    <row r="1088" spans="1:1" x14ac:dyDescent="0.25">
      <c r="A1088">
        <v>-0.95</v>
      </c>
    </row>
    <row r="1089" spans="1:1" x14ac:dyDescent="0.25">
      <c r="A1089">
        <v>-0.78</v>
      </c>
    </row>
    <row r="1090" spans="1:1" x14ac:dyDescent="0.25">
      <c r="A1090">
        <v>-0.65</v>
      </c>
    </row>
    <row r="1091" spans="1:1" x14ac:dyDescent="0.25">
      <c r="A1091">
        <v>-0.85</v>
      </c>
    </row>
    <row r="1092" spans="1:1" x14ac:dyDescent="0.25">
      <c r="A1092">
        <v>-1.1100000000000001</v>
      </c>
    </row>
    <row r="1093" spans="1:1" x14ac:dyDescent="0.25">
      <c r="A1093">
        <v>-1.47</v>
      </c>
    </row>
    <row r="1094" spans="1:1" x14ac:dyDescent="0.25">
      <c r="A1094">
        <v>-1.28</v>
      </c>
    </row>
    <row r="1095" spans="1:1" x14ac:dyDescent="0.25">
      <c r="A1095">
        <v>-1.29</v>
      </c>
    </row>
    <row r="1096" spans="1:1" x14ac:dyDescent="0.25">
      <c r="A1096">
        <v>-0.97</v>
      </c>
    </row>
    <row r="1097" spans="1:1" x14ac:dyDescent="0.25">
      <c r="A1097">
        <v>-0.82</v>
      </c>
    </row>
    <row r="1098" spans="1:1" x14ac:dyDescent="0.25">
      <c r="A1098">
        <v>-0.78</v>
      </c>
    </row>
    <row r="1099" spans="1:1" x14ac:dyDescent="0.25">
      <c r="A1099">
        <v>-0.64</v>
      </c>
    </row>
    <row r="1100" spans="1:1" x14ac:dyDescent="0.25">
      <c r="A1100">
        <v>-0.65</v>
      </c>
    </row>
    <row r="1101" spans="1:1" x14ac:dyDescent="0.25">
      <c r="A1101">
        <v>-0.75</v>
      </c>
    </row>
    <row r="1102" spans="1:1" x14ac:dyDescent="0.25">
      <c r="A1102">
        <v>-0.78</v>
      </c>
    </row>
    <row r="1103" spans="1:1" x14ac:dyDescent="0.25">
      <c r="A1103">
        <v>-0.85</v>
      </c>
    </row>
    <row r="1104" spans="1:1" x14ac:dyDescent="0.25">
      <c r="A1104">
        <v>-0.89</v>
      </c>
    </row>
    <row r="1105" spans="1:1" x14ac:dyDescent="0.25">
      <c r="A1105">
        <v>-0.57999999999999996</v>
      </c>
    </row>
    <row r="1106" spans="1:1" x14ac:dyDescent="0.25">
      <c r="A1106">
        <v>-0.22</v>
      </c>
    </row>
    <row r="1107" spans="1:1" x14ac:dyDescent="0.25">
      <c r="A1107">
        <v>-0.25</v>
      </c>
    </row>
    <row r="1108" spans="1:1" x14ac:dyDescent="0.25">
      <c r="A1108">
        <v>0.21</v>
      </c>
    </row>
    <row r="1109" spans="1:1" x14ac:dyDescent="0.25">
      <c r="A1109">
        <v>0.33</v>
      </c>
    </row>
    <row r="1110" spans="1:1" x14ac:dyDescent="0.25">
      <c r="A1110">
        <v>0.66</v>
      </c>
    </row>
    <row r="1111" spans="1:1" x14ac:dyDescent="0.25">
      <c r="A1111">
        <v>0.83</v>
      </c>
    </row>
    <row r="1112" spans="1:1" x14ac:dyDescent="0.25">
      <c r="A1112">
        <v>1.3</v>
      </c>
    </row>
    <row r="1113" spans="1:1" x14ac:dyDescent="0.25">
      <c r="A1113">
        <v>1.19</v>
      </c>
    </row>
    <row r="1114" spans="1:1" x14ac:dyDescent="0.25">
      <c r="A1114">
        <v>1.77</v>
      </c>
    </row>
    <row r="1115" spans="1:1" x14ac:dyDescent="0.25">
      <c r="A1115">
        <v>1.87</v>
      </c>
    </row>
    <row r="1116" spans="1:1" x14ac:dyDescent="0.25">
      <c r="A1116">
        <v>2.19</v>
      </c>
    </row>
    <row r="1117" spans="1:1" x14ac:dyDescent="0.25">
      <c r="A1117">
        <v>1.6</v>
      </c>
    </row>
    <row r="1118" spans="1:1" x14ac:dyDescent="0.25">
      <c r="A1118">
        <v>1.08</v>
      </c>
    </row>
    <row r="1119" spans="1:1" x14ac:dyDescent="0.25">
      <c r="A1119">
        <v>0.57999999999999996</v>
      </c>
    </row>
    <row r="1120" spans="1:1" x14ac:dyDescent="0.25">
      <c r="A1120">
        <v>-7.0000000000000007E-2</v>
      </c>
    </row>
    <row r="1121" spans="1:1" x14ac:dyDescent="0.25">
      <c r="A1121">
        <v>-0.56000000000000005</v>
      </c>
    </row>
    <row r="1122" spans="1:1" x14ac:dyDescent="0.25">
      <c r="A1122">
        <v>-0.86</v>
      </c>
    </row>
    <row r="1123" spans="1:1" x14ac:dyDescent="0.25">
      <c r="A1123">
        <v>-1.1399999999999999</v>
      </c>
    </row>
    <row r="1124" spans="1:1" x14ac:dyDescent="0.25">
      <c r="A1124">
        <v>-1.21</v>
      </c>
    </row>
    <row r="1125" spans="1:1" x14ac:dyDescent="0.25">
      <c r="A1125">
        <v>-1.4</v>
      </c>
    </row>
    <row r="1126" spans="1:1" x14ac:dyDescent="0.25">
      <c r="A1126">
        <v>-1.58</v>
      </c>
    </row>
    <row r="1127" spans="1:1" x14ac:dyDescent="0.25">
      <c r="A1127">
        <v>-2.0699999999999998</v>
      </c>
    </row>
    <row r="1128" spans="1:1" x14ac:dyDescent="0.25">
      <c r="A1128">
        <v>-2.1800000000000002</v>
      </c>
    </row>
    <row r="1129" spans="1:1" x14ac:dyDescent="0.25">
      <c r="A1129">
        <v>-2.02</v>
      </c>
    </row>
    <row r="1130" spans="1:1" x14ac:dyDescent="0.25">
      <c r="A1130">
        <v>-1.5</v>
      </c>
    </row>
    <row r="1131" spans="1:1" x14ac:dyDescent="0.25">
      <c r="A1131">
        <v>-1.44</v>
      </c>
    </row>
    <row r="1132" spans="1:1" x14ac:dyDescent="0.25">
      <c r="A1132">
        <v>-1</v>
      </c>
    </row>
    <row r="1133" spans="1:1" x14ac:dyDescent="0.25">
      <c r="A1133">
        <v>-0.79</v>
      </c>
    </row>
    <row r="1134" spans="1:1" x14ac:dyDescent="0.25">
      <c r="A1134">
        <v>-0.7</v>
      </c>
    </row>
    <row r="1135" spans="1:1" x14ac:dyDescent="0.25">
      <c r="A1135">
        <v>-0.65</v>
      </c>
    </row>
    <row r="1136" spans="1:1" x14ac:dyDescent="0.25">
      <c r="A1136">
        <v>-0.32</v>
      </c>
    </row>
    <row r="1137" spans="1:1" x14ac:dyDescent="0.25">
      <c r="A1137">
        <v>-0.35</v>
      </c>
    </row>
    <row r="1138" spans="1:1" x14ac:dyDescent="0.25">
      <c r="A1138">
        <v>-0.75</v>
      </c>
    </row>
    <row r="1139" spans="1:1" x14ac:dyDescent="0.25">
      <c r="A1139">
        <v>-0.96</v>
      </c>
    </row>
    <row r="1140" spans="1:1" x14ac:dyDescent="0.25">
      <c r="A1140">
        <v>-0.86</v>
      </c>
    </row>
    <row r="1141" spans="1:1" x14ac:dyDescent="0.25">
      <c r="A1141">
        <v>-0.37</v>
      </c>
    </row>
    <row r="1142" spans="1:1" x14ac:dyDescent="0.25">
      <c r="A1142">
        <v>-0.33</v>
      </c>
    </row>
    <row r="1143" spans="1:1" x14ac:dyDescent="0.25">
      <c r="A1143">
        <v>-0.59</v>
      </c>
    </row>
    <row r="1144" spans="1:1" x14ac:dyDescent="0.25">
      <c r="A1144">
        <v>-0.59</v>
      </c>
    </row>
    <row r="1145" spans="1:1" x14ac:dyDescent="0.25">
      <c r="A1145">
        <v>-1</v>
      </c>
    </row>
    <row r="1146" spans="1:1" x14ac:dyDescent="0.25">
      <c r="A1146">
        <v>-1.25</v>
      </c>
    </row>
    <row r="1147" spans="1:1" x14ac:dyDescent="0.25">
      <c r="A1147">
        <v>-1.24</v>
      </c>
    </row>
    <row r="1148" spans="1:1" x14ac:dyDescent="0.25">
      <c r="A1148">
        <v>-1.1599999999999999</v>
      </c>
    </row>
    <row r="1149" spans="1:1" x14ac:dyDescent="0.25">
      <c r="A1149">
        <v>-1.44</v>
      </c>
    </row>
    <row r="1150" spans="1:1" x14ac:dyDescent="0.25">
      <c r="A1150">
        <v>-1.47</v>
      </c>
    </row>
    <row r="1151" spans="1:1" x14ac:dyDescent="0.25">
      <c r="A1151">
        <v>-1.46</v>
      </c>
    </row>
    <row r="1152" spans="1:1" x14ac:dyDescent="0.25">
      <c r="A1152">
        <v>-1.64</v>
      </c>
    </row>
    <row r="1153" spans="1:1" x14ac:dyDescent="0.25">
      <c r="A1153">
        <v>-1.8</v>
      </c>
    </row>
    <row r="1154" spans="1:1" x14ac:dyDescent="0.25">
      <c r="A1154">
        <v>-1.05</v>
      </c>
    </row>
    <row r="1155" spans="1:1" x14ac:dyDescent="0.25">
      <c r="A1155">
        <v>-0.68</v>
      </c>
    </row>
    <row r="1156" spans="1:1" x14ac:dyDescent="0.25">
      <c r="A1156">
        <v>-0.42</v>
      </c>
    </row>
    <row r="1157" spans="1:1" x14ac:dyDescent="0.25">
      <c r="A1157">
        <v>-0.49</v>
      </c>
    </row>
    <row r="1158" spans="1:1" x14ac:dyDescent="0.25">
      <c r="A1158">
        <v>0</v>
      </c>
    </row>
    <row r="1159" spans="1:1" x14ac:dyDescent="0.25">
      <c r="A1159">
        <v>0.15</v>
      </c>
    </row>
    <row r="1160" spans="1:1" x14ac:dyDescent="0.25">
      <c r="A1160">
        <v>0.31</v>
      </c>
    </row>
    <row r="1161" spans="1:1" x14ac:dyDescent="0.25">
      <c r="A1161">
        <v>0.56999999999999995</v>
      </c>
    </row>
    <row r="1162" spans="1:1" x14ac:dyDescent="0.25">
      <c r="A1162">
        <v>0.86</v>
      </c>
    </row>
    <row r="1163" spans="1:1" x14ac:dyDescent="0.25">
      <c r="A1163">
        <v>0.88</v>
      </c>
    </row>
    <row r="1164" spans="1:1" x14ac:dyDescent="0.25">
      <c r="A1164">
        <v>0.64</v>
      </c>
    </row>
    <row r="1165" spans="1:1" x14ac:dyDescent="0.25">
      <c r="A1165">
        <v>0.84</v>
      </c>
    </row>
    <row r="1166" spans="1:1" x14ac:dyDescent="0.25">
      <c r="A1166">
        <v>0.55000000000000004</v>
      </c>
    </row>
    <row r="1167" spans="1:1" x14ac:dyDescent="0.25">
      <c r="A1167">
        <v>0.4</v>
      </c>
    </row>
    <row r="1168" spans="1:1" x14ac:dyDescent="0.25">
      <c r="A1168">
        <v>-0.25</v>
      </c>
    </row>
    <row r="1169" spans="1:1" x14ac:dyDescent="0.25">
      <c r="A1169">
        <v>-0.03</v>
      </c>
    </row>
    <row r="1170" spans="1:1" x14ac:dyDescent="0.25">
      <c r="A1170">
        <v>0.36</v>
      </c>
    </row>
    <row r="1171" spans="1:1" x14ac:dyDescent="0.25">
      <c r="A1171">
        <v>0.45</v>
      </c>
    </row>
    <row r="1172" spans="1:1" x14ac:dyDescent="0.25">
      <c r="A1172">
        <v>0.25</v>
      </c>
    </row>
    <row r="1173" spans="1:1" x14ac:dyDescent="0.25">
      <c r="A1173">
        <v>0.44</v>
      </c>
    </row>
    <row r="1174" spans="1:1" x14ac:dyDescent="0.25">
      <c r="A1174">
        <v>0.89</v>
      </c>
    </row>
    <row r="1175" spans="1:1" x14ac:dyDescent="0.25">
      <c r="A1175">
        <v>1.03</v>
      </c>
    </row>
    <row r="1176" spans="1:1" x14ac:dyDescent="0.25">
      <c r="A1176">
        <v>1.0900000000000001</v>
      </c>
    </row>
    <row r="1177" spans="1:1" x14ac:dyDescent="0.25">
      <c r="A1177">
        <v>0.72</v>
      </c>
    </row>
    <row r="1178" spans="1:1" x14ac:dyDescent="0.25">
      <c r="A1178">
        <v>0.51</v>
      </c>
    </row>
    <row r="1179" spans="1:1" x14ac:dyDescent="0.25">
      <c r="A1179">
        <v>0.06</v>
      </c>
    </row>
    <row r="1180" spans="1:1" x14ac:dyDescent="0.25">
      <c r="A1180">
        <v>-0.37</v>
      </c>
    </row>
    <row r="1181" spans="1:1" x14ac:dyDescent="0.25">
      <c r="A1181">
        <v>-0.49</v>
      </c>
    </row>
    <row r="1182" spans="1:1" x14ac:dyDescent="0.25">
      <c r="A1182">
        <v>-0.45</v>
      </c>
    </row>
    <row r="1183" spans="1:1" x14ac:dyDescent="0.25">
      <c r="A1183">
        <v>-0.48</v>
      </c>
    </row>
    <row r="1184" spans="1:1" x14ac:dyDescent="0.25">
      <c r="A1184">
        <v>-0.62</v>
      </c>
    </row>
    <row r="1185" spans="1:1" x14ac:dyDescent="0.25">
      <c r="A1185">
        <v>-0.6</v>
      </c>
    </row>
    <row r="1186" spans="1:1" x14ac:dyDescent="0.25">
      <c r="A1186">
        <v>-0.34</v>
      </c>
    </row>
    <row r="1187" spans="1:1" x14ac:dyDescent="0.25">
      <c r="A1187">
        <v>-0.15</v>
      </c>
    </row>
    <row r="1188" spans="1:1" x14ac:dyDescent="0.25">
      <c r="A1188">
        <v>7.0000000000000007E-2</v>
      </c>
    </row>
    <row r="1189" spans="1:1" x14ac:dyDescent="0.25">
      <c r="A1189">
        <v>0.05</v>
      </c>
    </row>
    <row r="1190" spans="1:1" x14ac:dyDescent="0.25">
      <c r="A1190">
        <v>0.09</v>
      </c>
    </row>
    <row r="1191" spans="1:1" x14ac:dyDescent="0.25">
      <c r="A1191">
        <v>0.13</v>
      </c>
    </row>
    <row r="1192" spans="1:1" x14ac:dyDescent="0.25">
      <c r="A1192">
        <v>0.17</v>
      </c>
    </row>
    <row r="1193" spans="1:1" x14ac:dyDescent="0.25">
      <c r="A1193">
        <v>-0.09</v>
      </c>
    </row>
    <row r="1194" spans="1:1" x14ac:dyDescent="0.25">
      <c r="A1194">
        <v>0.04</v>
      </c>
    </row>
    <row r="1195" spans="1:1" x14ac:dyDescent="0.25">
      <c r="A1195">
        <v>-0.2</v>
      </c>
    </row>
    <row r="1196" spans="1:1" x14ac:dyDescent="0.25">
      <c r="A1196">
        <v>0.21</v>
      </c>
    </row>
    <row r="1197" spans="1:1" x14ac:dyDescent="0.25">
      <c r="A1197">
        <v>0.48</v>
      </c>
    </row>
    <row r="1198" spans="1:1" x14ac:dyDescent="0.25">
      <c r="A1198">
        <v>0.32</v>
      </c>
    </row>
    <row r="1199" spans="1:1" x14ac:dyDescent="0.25">
      <c r="A1199">
        <v>0.35</v>
      </c>
    </row>
    <row r="1200" spans="1:1" x14ac:dyDescent="0.25">
      <c r="A1200">
        <v>0.69</v>
      </c>
    </row>
    <row r="1201" spans="1:1" x14ac:dyDescent="0.25">
      <c r="A1201">
        <v>0.55000000000000004</v>
      </c>
    </row>
    <row r="1202" spans="1:1" x14ac:dyDescent="0.25">
      <c r="A1202">
        <v>0.33</v>
      </c>
    </row>
    <row r="1203" spans="1:1" x14ac:dyDescent="0.25">
      <c r="A1203">
        <v>0.09</v>
      </c>
    </row>
    <row r="1204" spans="1:1" x14ac:dyDescent="0.25">
      <c r="A1204">
        <v>0.2</v>
      </c>
    </row>
    <row r="1205" spans="1:1" x14ac:dyDescent="0.25">
      <c r="A1205">
        <v>0.13</v>
      </c>
    </row>
    <row r="1206" spans="1:1" x14ac:dyDescent="0.25">
      <c r="A1206">
        <v>0.37</v>
      </c>
    </row>
    <row r="1207" spans="1:1" x14ac:dyDescent="0.25">
      <c r="A1207">
        <v>0.02</v>
      </c>
    </row>
    <row r="1208" spans="1:1" x14ac:dyDescent="0.25">
      <c r="A1208">
        <v>-0.23</v>
      </c>
    </row>
    <row r="1209" spans="1:1" x14ac:dyDescent="0.25">
      <c r="A1209">
        <v>-0.12</v>
      </c>
    </row>
    <row r="1210" spans="1:1" x14ac:dyDescent="0.25">
      <c r="A1210">
        <v>-0.11</v>
      </c>
    </row>
    <row r="1211" spans="1:1" x14ac:dyDescent="0.25">
      <c r="A1211">
        <v>0.1</v>
      </c>
    </row>
    <row r="1212" spans="1:1" x14ac:dyDescent="0.25">
      <c r="A1212">
        <v>0.36</v>
      </c>
    </row>
    <row r="1213" spans="1:1" x14ac:dyDescent="0.25">
      <c r="A1213">
        <v>-0.45</v>
      </c>
    </row>
    <row r="1214" spans="1:1" x14ac:dyDescent="0.25">
      <c r="A1214">
        <v>-0.45</v>
      </c>
    </row>
    <row r="1215" spans="1:1" x14ac:dyDescent="0.25">
      <c r="A1215">
        <v>-0.02</v>
      </c>
    </row>
    <row r="1216" spans="1:1" x14ac:dyDescent="0.25">
      <c r="A1216">
        <v>-0.17</v>
      </c>
    </row>
    <row r="1217" spans="1:1" x14ac:dyDescent="0.25">
      <c r="A1217">
        <v>-0.11</v>
      </c>
    </row>
    <row r="1218" spans="1:1" x14ac:dyDescent="0.25">
      <c r="A1218">
        <v>-0.15</v>
      </c>
    </row>
    <row r="1219" spans="1:1" x14ac:dyDescent="0.25">
      <c r="A1219">
        <v>-0.43</v>
      </c>
    </row>
    <row r="1220" spans="1:1" x14ac:dyDescent="0.25">
      <c r="A1220">
        <v>-0.18</v>
      </c>
    </row>
    <row r="1221" spans="1:1" x14ac:dyDescent="0.25">
      <c r="A1221">
        <v>-7.0000000000000007E-2</v>
      </c>
    </row>
    <row r="1222" spans="1:1" x14ac:dyDescent="0.25">
      <c r="A1222">
        <v>-0.03</v>
      </c>
    </row>
    <row r="1223" spans="1:1" x14ac:dyDescent="0.25">
      <c r="A1223">
        <v>-0.27</v>
      </c>
    </row>
    <row r="1224" spans="1:1" x14ac:dyDescent="0.25">
      <c r="A1224">
        <v>7.0000000000000007E-2</v>
      </c>
    </row>
    <row r="1225" spans="1:1" x14ac:dyDescent="0.25">
      <c r="A1225">
        <v>-0.04</v>
      </c>
    </row>
    <row r="1226" spans="1:1" x14ac:dyDescent="0.25">
      <c r="A1226">
        <v>-0.13</v>
      </c>
    </row>
    <row r="1227" spans="1:1" x14ac:dyDescent="0.25">
      <c r="A1227">
        <v>-0.02</v>
      </c>
    </row>
    <row r="1228" spans="1:1" x14ac:dyDescent="0.25">
      <c r="A1228">
        <v>0.24</v>
      </c>
    </row>
    <row r="1229" spans="1:1" x14ac:dyDescent="0.25">
      <c r="A1229">
        <v>0.65</v>
      </c>
    </row>
    <row r="1230" spans="1:1" x14ac:dyDescent="0.25">
      <c r="A1230">
        <v>0.92</v>
      </c>
    </row>
    <row r="1231" spans="1:1" x14ac:dyDescent="0.25">
      <c r="A1231">
        <v>0.64</v>
      </c>
    </row>
    <row r="1232" spans="1:1" x14ac:dyDescent="0.25">
      <c r="A1232">
        <v>0.93</v>
      </c>
    </row>
    <row r="1233" spans="1:1" x14ac:dyDescent="0.25">
      <c r="A1233">
        <v>1.39</v>
      </c>
    </row>
    <row r="1234" spans="1:1" x14ac:dyDescent="0.25">
      <c r="A1234">
        <v>2</v>
      </c>
    </row>
    <row r="1235" spans="1:1" x14ac:dyDescent="0.25">
      <c r="A1235">
        <v>2.0699999999999998</v>
      </c>
    </row>
    <row r="1236" spans="1:1" x14ac:dyDescent="0.25">
      <c r="A1236">
        <v>2.33</v>
      </c>
    </row>
    <row r="1237" spans="1:1" x14ac:dyDescent="0.25">
      <c r="A1237">
        <v>2.4300000000000002</v>
      </c>
    </row>
    <row r="1238" spans="1:1" x14ac:dyDescent="0.25">
      <c r="A1238">
        <v>2.2200000000000002</v>
      </c>
    </row>
    <row r="1239" spans="1:1" x14ac:dyDescent="0.25">
      <c r="A1239">
        <v>1.69</v>
      </c>
    </row>
    <row r="1240" spans="1:1" x14ac:dyDescent="0.25">
      <c r="A1240">
        <v>1.1200000000000001</v>
      </c>
    </row>
    <row r="1241" spans="1:1" x14ac:dyDescent="0.25">
      <c r="A1241">
        <v>1.1200000000000001</v>
      </c>
    </row>
    <row r="1242" spans="1:1" x14ac:dyDescent="0.25">
      <c r="A1242">
        <v>0.62</v>
      </c>
    </row>
    <row r="1243" spans="1:1" x14ac:dyDescent="0.25">
      <c r="A1243">
        <v>-0.11</v>
      </c>
    </row>
    <row r="1244" spans="1:1" x14ac:dyDescent="0.25">
      <c r="A1244">
        <v>-0.13</v>
      </c>
    </row>
    <row r="1245" spans="1:1" x14ac:dyDescent="0.25">
      <c r="A1245">
        <v>-0.5</v>
      </c>
    </row>
    <row r="1246" spans="1:1" x14ac:dyDescent="0.25">
      <c r="A1246">
        <v>-1.03</v>
      </c>
    </row>
    <row r="1247" spans="1:1" x14ac:dyDescent="0.25">
      <c r="A1247">
        <v>-1.1299999999999999</v>
      </c>
    </row>
    <row r="1248" spans="1:1" x14ac:dyDescent="0.25">
      <c r="A1248">
        <v>-0.95</v>
      </c>
    </row>
    <row r="1249" spans="1:1" x14ac:dyDescent="0.25">
      <c r="A1249">
        <v>-0.8</v>
      </c>
    </row>
    <row r="1250" spans="1:1" x14ac:dyDescent="0.25">
      <c r="A1250">
        <v>-0.53</v>
      </c>
    </row>
    <row r="1251" spans="1:1" x14ac:dyDescent="0.25">
      <c r="A1251">
        <v>-0.48</v>
      </c>
    </row>
    <row r="1252" spans="1:1" x14ac:dyDescent="0.25">
      <c r="A1252">
        <v>-0.6</v>
      </c>
    </row>
    <row r="1253" spans="1:1" x14ac:dyDescent="0.25">
      <c r="A1253">
        <v>-0.64</v>
      </c>
    </row>
    <row r="1254" spans="1:1" x14ac:dyDescent="0.25">
      <c r="A1254">
        <v>-0.9</v>
      </c>
    </row>
    <row r="1255" spans="1:1" x14ac:dyDescent="0.25">
      <c r="A1255">
        <v>-0.4</v>
      </c>
    </row>
    <row r="1256" spans="1:1" x14ac:dyDescent="0.25">
      <c r="A1256">
        <v>-0.4</v>
      </c>
    </row>
    <row r="1257" spans="1:1" x14ac:dyDescent="0.25">
      <c r="A1257">
        <v>-0.35</v>
      </c>
    </row>
    <row r="1258" spans="1:1" x14ac:dyDescent="0.25">
      <c r="A1258">
        <v>-0.83</v>
      </c>
    </row>
    <row r="1259" spans="1:1" x14ac:dyDescent="0.25">
      <c r="A1259">
        <v>-1.18</v>
      </c>
    </row>
    <row r="1260" spans="1:1" x14ac:dyDescent="0.25">
      <c r="A1260">
        <v>-1.53</v>
      </c>
    </row>
    <row r="1261" spans="1:1" x14ac:dyDescent="0.25">
      <c r="A1261">
        <v>-0.89</v>
      </c>
    </row>
    <row r="1262" spans="1:1" x14ac:dyDescent="0.25">
      <c r="A1262">
        <v>-0.91</v>
      </c>
    </row>
    <row r="1263" spans="1:1" x14ac:dyDescent="0.25">
      <c r="A1263">
        <v>-0.96</v>
      </c>
    </row>
    <row r="1264" spans="1:1" x14ac:dyDescent="0.25">
      <c r="A1264">
        <v>-0.98</v>
      </c>
    </row>
    <row r="1265" spans="1:1" x14ac:dyDescent="0.25">
      <c r="A1265">
        <v>-0.9</v>
      </c>
    </row>
    <row r="1266" spans="1:1" x14ac:dyDescent="0.25">
      <c r="A1266">
        <v>-0.76</v>
      </c>
    </row>
    <row r="1267" spans="1:1" x14ac:dyDescent="0.25">
      <c r="A1267">
        <v>-0.61</v>
      </c>
    </row>
    <row r="1268" spans="1:1" x14ac:dyDescent="0.25">
      <c r="A1268">
        <v>-0.49</v>
      </c>
    </row>
    <row r="1269" spans="1:1" x14ac:dyDescent="0.25">
      <c r="A1269">
        <v>-0.56999999999999995</v>
      </c>
    </row>
    <row r="1270" spans="1:1" x14ac:dyDescent="0.25">
      <c r="A1270">
        <v>-0.64</v>
      </c>
    </row>
    <row r="1271" spans="1:1" x14ac:dyDescent="0.25">
      <c r="A1271">
        <v>-0.43</v>
      </c>
    </row>
    <row r="1272" spans="1:1" x14ac:dyDescent="0.25">
      <c r="A1272">
        <v>-0.4</v>
      </c>
    </row>
    <row r="1273" spans="1:1" x14ac:dyDescent="0.25">
      <c r="A1273">
        <v>-0.79</v>
      </c>
    </row>
    <row r="1274" spans="1:1" x14ac:dyDescent="0.25">
      <c r="A1274">
        <v>-0.64</v>
      </c>
    </row>
    <row r="1275" spans="1:1" x14ac:dyDescent="0.25">
      <c r="A1275">
        <v>-0.51</v>
      </c>
    </row>
    <row r="1276" spans="1:1" x14ac:dyDescent="0.25">
      <c r="A1276">
        <v>-0.41</v>
      </c>
    </row>
    <row r="1277" spans="1:1" x14ac:dyDescent="0.25">
      <c r="A1277">
        <v>-0.47</v>
      </c>
    </row>
    <row r="1278" spans="1:1" x14ac:dyDescent="0.25">
      <c r="A1278">
        <v>-0.08</v>
      </c>
    </row>
    <row r="1279" spans="1:1" x14ac:dyDescent="0.25">
      <c r="A1279">
        <v>0.16</v>
      </c>
    </row>
    <row r="1280" spans="1:1" x14ac:dyDescent="0.25">
      <c r="A1280">
        <v>0.24</v>
      </c>
    </row>
    <row r="1281" spans="1:1" x14ac:dyDescent="0.25">
      <c r="A1281">
        <v>0.59</v>
      </c>
    </row>
    <row r="1282" spans="1:1" x14ac:dyDescent="0.25">
      <c r="A1282">
        <v>0.9</v>
      </c>
    </row>
    <row r="1283" spans="1:1" x14ac:dyDescent="0.25">
      <c r="A1283">
        <v>1.04</v>
      </c>
    </row>
    <row r="1284" spans="1:1" x14ac:dyDescent="0.25">
      <c r="A1284">
        <v>0.98</v>
      </c>
    </row>
    <row r="1285" spans="1:1" x14ac:dyDescent="0.25">
      <c r="A1285">
        <v>1.19</v>
      </c>
    </row>
    <row r="1286" spans="1:1" x14ac:dyDescent="0.25">
      <c r="A1286">
        <v>1.17</v>
      </c>
    </row>
    <row r="1287" spans="1:1" x14ac:dyDescent="0.25">
      <c r="A1287">
        <v>1.24</v>
      </c>
    </row>
    <row r="1288" spans="1:1" x14ac:dyDescent="0.25">
      <c r="A1288">
        <v>0.89</v>
      </c>
    </row>
    <row r="1289" spans="1:1" x14ac:dyDescent="0.25">
      <c r="A1289">
        <v>0.91</v>
      </c>
    </row>
    <row r="1290" spans="1:1" x14ac:dyDescent="0.25">
      <c r="A1290">
        <v>1.24</v>
      </c>
    </row>
    <row r="1291" spans="1:1" x14ac:dyDescent="0.25">
      <c r="A1291">
        <v>1.34</v>
      </c>
    </row>
    <row r="1292" spans="1:1" x14ac:dyDescent="0.25">
      <c r="A1292">
        <v>1.48</v>
      </c>
    </row>
    <row r="1293" spans="1:1" x14ac:dyDescent="0.25">
      <c r="A1293">
        <v>1.53</v>
      </c>
    </row>
    <row r="1294" spans="1:1" x14ac:dyDescent="0.25">
      <c r="A1294">
        <v>1.36</v>
      </c>
    </row>
    <row r="1295" spans="1:1" x14ac:dyDescent="0.25">
      <c r="A1295">
        <v>1.29</v>
      </c>
    </row>
    <row r="1296" spans="1:1" x14ac:dyDescent="0.25">
      <c r="A1296">
        <v>1.05</v>
      </c>
    </row>
    <row r="1297" spans="1:1" x14ac:dyDescent="0.25">
      <c r="A1297">
        <v>0.69</v>
      </c>
    </row>
    <row r="1298" spans="1:1" x14ac:dyDescent="0.25">
      <c r="A1298">
        <v>0.35</v>
      </c>
    </row>
    <row r="1299" spans="1:1" x14ac:dyDescent="0.25">
      <c r="A1299">
        <v>0.28999999999999998</v>
      </c>
    </row>
    <row r="1300" spans="1:1" x14ac:dyDescent="0.25">
      <c r="A1300">
        <v>-0.49</v>
      </c>
    </row>
    <row r="1301" spans="1:1" x14ac:dyDescent="0.25">
      <c r="A1301">
        <v>-1.05</v>
      </c>
    </row>
    <row r="1302" spans="1:1" x14ac:dyDescent="0.25">
      <c r="A1302">
        <v>-1.46</v>
      </c>
    </row>
    <row r="1303" spans="1:1" x14ac:dyDescent="0.25">
      <c r="A1303">
        <v>-1.54</v>
      </c>
    </row>
    <row r="1304" spans="1:1" x14ac:dyDescent="0.25">
      <c r="A1304">
        <v>-1.44</v>
      </c>
    </row>
    <row r="1305" spans="1:1" x14ac:dyDescent="0.25">
      <c r="A1305">
        <v>-1.33</v>
      </c>
    </row>
    <row r="1306" spans="1:1" x14ac:dyDescent="0.25">
      <c r="A1306">
        <v>-2.09</v>
      </c>
    </row>
    <row r="1307" spans="1:1" x14ac:dyDescent="0.25">
      <c r="A1307">
        <v>-2.1800000000000002</v>
      </c>
    </row>
    <row r="1308" spans="1:1" x14ac:dyDescent="0.25">
      <c r="A1308">
        <v>-1.98</v>
      </c>
    </row>
    <row r="1309" spans="1:1" x14ac:dyDescent="0.25">
      <c r="A1309">
        <v>-1.95</v>
      </c>
    </row>
    <row r="1310" spans="1:1" x14ac:dyDescent="0.25">
      <c r="A1310">
        <v>-1.37</v>
      </c>
    </row>
    <row r="1311" spans="1:1" x14ac:dyDescent="0.25">
      <c r="A1311">
        <v>-1.33</v>
      </c>
    </row>
    <row r="1312" spans="1:1" x14ac:dyDescent="0.25">
      <c r="A1312">
        <v>-1.1100000000000001</v>
      </c>
    </row>
    <row r="1313" spans="1:1" x14ac:dyDescent="0.25">
      <c r="A1313">
        <v>-0.8</v>
      </c>
    </row>
    <row r="1314" spans="1:1" x14ac:dyDescent="0.25">
      <c r="A1314">
        <v>-0.64</v>
      </c>
    </row>
    <row r="1315" spans="1:1" x14ac:dyDescent="0.25">
      <c r="A1315">
        <v>-0.47</v>
      </c>
    </row>
    <row r="1316" spans="1:1" x14ac:dyDescent="0.25">
      <c r="A1316">
        <v>-0.57999999999999996</v>
      </c>
    </row>
    <row r="1317" spans="1:1" x14ac:dyDescent="0.25">
      <c r="A1317">
        <v>-0.38</v>
      </c>
    </row>
    <row r="1318" spans="1:1" x14ac:dyDescent="0.25">
      <c r="A1318">
        <v>-0.4</v>
      </c>
    </row>
    <row r="1319" spans="1:1" x14ac:dyDescent="0.25">
      <c r="A1319">
        <v>-0.3</v>
      </c>
    </row>
    <row r="1320" spans="1:1" x14ac:dyDescent="0.25">
      <c r="A1320">
        <v>-0.13</v>
      </c>
    </row>
    <row r="1321" spans="1:1" x14ac:dyDescent="0.25">
      <c r="A1321">
        <v>0.02</v>
      </c>
    </row>
    <row r="1322" spans="1:1" x14ac:dyDescent="0.25">
      <c r="A1322">
        <v>0.36</v>
      </c>
    </row>
    <row r="1323" spans="1:1" x14ac:dyDescent="0.25">
      <c r="A1323">
        <v>0.2</v>
      </c>
    </row>
    <row r="1324" spans="1:1" x14ac:dyDescent="0.25">
      <c r="A1324">
        <v>0.26</v>
      </c>
    </row>
    <row r="1325" spans="1:1" x14ac:dyDescent="0.25">
      <c r="A1325">
        <v>0.32</v>
      </c>
    </row>
    <row r="1326" spans="1:1" x14ac:dyDescent="0.25">
      <c r="A1326">
        <v>0</v>
      </c>
    </row>
    <row r="1327" spans="1:1" x14ac:dyDescent="0.25">
      <c r="A1327">
        <v>0.15</v>
      </c>
    </row>
    <row r="1328" spans="1:1" x14ac:dyDescent="0.25">
      <c r="A1328">
        <v>0.17</v>
      </c>
    </row>
    <row r="1329" spans="1:1" x14ac:dyDescent="0.25">
      <c r="A1329">
        <v>0.12</v>
      </c>
    </row>
    <row r="1330" spans="1:1" x14ac:dyDescent="0.25">
      <c r="A1330">
        <v>0.13</v>
      </c>
    </row>
    <row r="1331" spans="1:1" x14ac:dyDescent="0.25">
      <c r="A1331">
        <v>0.08</v>
      </c>
    </row>
    <row r="1332" spans="1:1" x14ac:dyDescent="0.25">
      <c r="A1332">
        <v>0.32</v>
      </c>
    </row>
    <row r="1333" spans="1:1" x14ac:dyDescent="0.25">
      <c r="A1333">
        <v>0.51</v>
      </c>
    </row>
    <row r="1334" spans="1:1" x14ac:dyDescent="0.25">
      <c r="A1334">
        <v>0.32</v>
      </c>
    </row>
    <row r="1335" spans="1:1" x14ac:dyDescent="0.25">
      <c r="A1335">
        <v>0.1</v>
      </c>
    </row>
    <row r="1336" spans="1:1" x14ac:dyDescent="0.25">
      <c r="A1336">
        <v>0.21</v>
      </c>
    </row>
    <row r="1337" spans="1:1" x14ac:dyDescent="0.25">
      <c r="A1337">
        <v>0.44</v>
      </c>
    </row>
    <row r="1338" spans="1:1" x14ac:dyDescent="0.25">
      <c r="A1338">
        <v>0.65</v>
      </c>
    </row>
    <row r="1339" spans="1:1" x14ac:dyDescent="0.25">
      <c r="A1339">
        <v>0.62</v>
      </c>
    </row>
    <row r="1340" spans="1:1" x14ac:dyDescent="0.25">
      <c r="A1340">
        <v>0.43</v>
      </c>
    </row>
    <row r="1341" spans="1:1" x14ac:dyDescent="0.25">
      <c r="A1341">
        <v>0.22</v>
      </c>
    </row>
    <row r="1342" spans="1:1" x14ac:dyDescent="0.25">
      <c r="A1342">
        <v>0.91</v>
      </c>
    </row>
    <row r="1343" spans="1:1" x14ac:dyDescent="0.25">
      <c r="A1343">
        <v>1.1399999999999999</v>
      </c>
    </row>
    <row r="1344" spans="1:1" x14ac:dyDescent="0.25">
      <c r="A1344">
        <v>1.62</v>
      </c>
    </row>
    <row r="1345" spans="1:1" x14ac:dyDescent="0.25">
      <c r="A1345">
        <v>1.61</v>
      </c>
    </row>
    <row r="1346" spans="1:1" x14ac:dyDescent="0.25">
      <c r="A1346">
        <v>1.62</v>
      </c>
    </row>
    <row r="1347" spans="1:1" x14ac:dyDescent="0.25">
      <c r="A1347">
        <v>1.5</v>
      </c>
    </row>
    <row r="1348" spans="1:1" x14ac:dyDescent="0.25">
      <c r="A1348">
        <v>1.41</v>
      </c>
    </row>
    <row r="1349" spans="1:1" x14ac:dyDescent="0.25">
      <c r="A1349">
        <v>1.27</v>
      </c>
    </row>
    <row r="1350" spans="1:1" x14ac:dyDescent="0.25">
      <c r="A1350">
        <v>0.53</v>
      </c>
    </row>
    <row r="1351" spans="1:1" x14ac:dyDescent="0.25">
      <c r="A1351">
        <v>0.27</v>
      </c>
    </row>
    <row r="1352" spans="1:1" x14ac:dyDescent="0.25">
      <c r="A1352">
        <v>-0.15</v>
      </c>
    </row>
    <row r="1353" spans="1:1" x14ac:dyDescent="0.25">
      <c r="A1353">
        <v>-0.14000000000000001</v>
      </c>
    </row>
    <row r="1354" spans="1:1" x14ac:dyDescent="0.25">
      <c r="A1354">
        <v>-0.35</v>
      </c>
    </row>
    <row r="1355" spans="1:1" x14ac:dyDescent="0.25">
      <c r="A1355">
        <v>-0.14000000000000001</v>
      </c>
    </row>
    <row r="1356" spans="1:1" x14ac:dyDescent="0.25">
      <c r="A1356">
        <v>0.04</v>
      </c>
    </row>
    <row r="1357" spans="1:1" x14ac:dyDescent="0.25">
      <c r="A1357">
        <v>0.28000000000000003</v>
      </c>
    </row>
    <row r="1358" spans="1:1" x14ac:dyDescent="0.25">
      <c r="A1358">
        <v>0.42</v>
      </c>
    </row>
    <row r="1359" spans="1:1" x14ac:dyDescent="0.25">
      <c r="A1359">
        <v>0.47</v>
      </c>
    </row>
    <row r="1360" spans="1:1" x14ac:dyDescent="0.25">
      <c r="A1360">
        <v>0.92</v>
      </c>
    </row>
    <row r="1361" spans="1:1" x14ac:dyDescent="0.25">
      <c r="A1361">
        <v>0.93</v>
      </c>
    </row>
    <row r="1362" spans="1:1" x14ac:dyDescent="0.25">
      <c r="A1362">
        <v>0.64</v>
      </c>
    </row>
    <row r="1363" spans="1:1" x14ac:dyDescent="0.25">
      <c r="A1363">
        <v>0.33</v>
      </c>
    </row>
    <row r="1364" spans="1:1" x14ac:dyDescent="0.25">
      <c r="A1364">
        <v>0.16</v>
      </c>
    </row>
    <row r="1365" spans="1:1" x14ac:dyDescent="0.25">
      <c r="A1365">
        <v>0.26</v>
      </c>
    </row>
    <row r="1366" spans="1:1" x14ac:dyDescent="0.25">
      <c r="A1366">
        <v>0.36</v>
      </c>
    </row>
    <row r="1367" spans="1:1" x14ac:dyDescent="0.25">
      <c r="A1367">
        <v>0.28000000000000003</v>
      </c>
    </row>
    <row r="1368" spans="1:1" x14ac:dyDescent="0.25">
      <c r="A1368">
        <v>0.19</v>
      </c>
    </row>
    <row r="1369" spans="1:1" x14ac:dyDescent="0.25">
      <c r="A1369">
        <v>0.03</v>
      </c>
    </row>
    <row r="1370" spans="1:1" x14ac:dyDescent="0.25">
      <c r="A1370">
        <v>-0.16</v>
      </c>
    </row>
    <row r="1371" spans="1:1" x14ac:dyDescent="0.25">
      <c r="A1371">
        <v>-0.06</v>
      </c>
    </row>
    <row r="1372" spans="1:1" x14ac:dyDescent="0.25">
      <c r="A1372">
        <v>0.03</v>
      </c>
    </row>
    <row r="1373" spans="1:1" x14ac:dyDescent="0.25">
      <c r="A1373">
        <v>0.14000000000000001</v>
      </c>
    </row>
    <row r="1374" spans="1:1" x14ac:dyDescent="0.25">
      <c r="A1374">
        <v>0.27</v>
      </c>
    </row>
    <row r="1375" spans="1:1" x14ac:dyDescent="0.25">
      <c r="A1375">
        <v>0.16</v>
      </c>
    </row>
    <row r="1376" spans="1:1" x14ac:dyDescent="0.25">
      <c r="A1376">
        <v>0.52</v>
      </c>
    </row>
    <row r="1377" spans="1:1" x14ac:dyDescent="0.25">
      <c r="A1377">
        <v>0.4</v>
      </c>
    </row>
    <row r="1378" spans="1:1" x14ac:dyDescent="0.25">
      <c r="A1378">
        <v>0.9</v>
      </c>
    </row>
    <row r="1379" spans="1:1" x14ac:dyDescent="0.25">
      <c r="A1379">
        <v>1.1399999999999999</v>
      </c>
    </row>
    <row r="1380" spans="1:1" x14ac:dyDescent="0.25">
      <c r="A1380">
        <v>1.21</v>
      </c>
    </row>
    <row r="1381" spans="1:1" x14ac:dyDescent="0.25">
      <c r="A1381">
        <v>1.1000000000000001</v>
      </c>
    </row>
    <row r="1382" spans="1:1" x14ac:dyDescent="0.25">
      <c r="A1382">
        <v>0.87</v>
      </c>
    </row>
    <row r="1383" spans="1:1" x14ac:dyDescent="0.25">
      <c r="A1383">
        <v>0.49</v>
      </c>
    </row>
    <row r="1384" spans="1:1" x14ac:dyDescent="0.25">
      <c r="A1384">
        <v>0.27</v>
      </c>
    </row>
    <row r="1385" spans="1:1" x14ac:dyDescent="0.25">
      <c r="A1385">
        <v>0.03</v>
      </c>
    </row>
    <row r="1386" spans="1:1" x14ac:dyDescent="0.25">
      <c r="A1386">
        <v>0.08</v>
      </c>
    </row>
    <row r="1387" spans="1:1" x14ac:dyDescent="0.25">
      <c r="A1387">
        <v>0.03</v>
      </c>
    </row>
    <row r="1388" spans="1:1" x14ac:dyDescent="0.25">
      <c r="A1388">
        <v>-0.38</v>
      </c>
    </row>
    <row r="1389" spans="1:1" x14ac:dyDescent="0.25">
      <c r="A1389">
        <v>-0.56999999999999995</v>
      </c>
    </row>
    <row r="1390" spans="1:1" x14ac:dyDescent="0.25">
      <c r="A1390">
        <v>-0.72</v>
      </c>
    </row>
    <row r="1391" spans="1:1" x14ac:dyDescent="0.25">
      <c r="A1391">
        <v>-0.78</v>
      </c>
    </row>
    <row r="1392" spans="1:1" x14ac:dyDescent="0.25">
      <c r="A1392">
        <v>-0.72</v>
      </c>
    </row>
    <row r="1393" spans="1:1" x14ac:dyDescent="0.25">
      <c r="A1393">
        <v>-0.65</v>
      </c>
    </row>
    <row r="1394" spans="1:1" x14ac:dyDescent="0.25">
      <c r="A1394">
        <v>-0.66</v>
      </c>
    </row>
    <row r="1395" spans="1:1" x14ac:dyDescent="0.25">
      <c r="A1395">
        <v>-0.48</v>
      </c>
    </row>
    <row r="1396" spans="1:1" x14ac:dyDescent="0.25">
      <c r="A1396">
        <v>-0.34</v>
      </c>
    </row>
    <row r="1397" spans="1:1" x14ac:dyDescent="0.25">
      <c r="A1397">
        <v>-0.4</v>
      </c>
    </row>
    <row r="1398" spans="1:1" x14ac:dyDescent="0.25">
      <c r="A1398">
        <v>-0.12</v>
      </c>
    </row>
    <row r="1399" spans="1:1" x14ac:dyDescent="0.25">
      <c r="A1399">
        <v>-0.14000000000000001</v>
      </c>
    </row>
    <row r="1400" spans="1:1" x14ac:dyDescent="0.25">
      <c r="A1400">
        <v>-0.3</v>
      </c>
    </row>
    <row r="1401" spans="1:1" x14ac:dyDescent="0.25">
      <c r="A1401">
        <v>-0.34</v>
      </c>
    </row>
    <row r="1402" spans="1:1" x14ac:dyDescent="0.25">
      <c r="A1402">
        <v>-0.28000000000000003</v>
      </c>
    </row>
    <row r="1403" spans="1:1" x14ac:dyDescent="0.25">
      <c r="A1403">
        <v>-0.3</v>
      </c>
    </row>
    <row r="1404" spans="1:1" x14ac:dyDescent="0.25">
      <c r="A1404">
        <v>-0.43</v>
      </c>
    </row>
    <row r="1405" spans="1:1" x14ac:dyDescent="0.25">
      <c r="A1405">
        <v>-0.43</v>
      </c>
    </row>
    <row r="1406" spans="1:1" x14ac:dyDescent="0.25">
      <c r="A1406">
        <v>-0.24</v>
      </c>
    </row>
    <row r="1407" spans="1:1" x14ac:dyDescent="0.25">
      <c r="A1407">
        <v>-0.06</v>
      </c>
    </row>
    <row r="1408" spans="1:1" x14ac:dyDescent="0.25">
      <c r="A1408">
        <v>0.34</v>
      </c>
    </row>
    <row r="1409" spans="1:1" x14ac:dyDescent="0.25">
      <c r="A1409">
        <v>0.87</v>
      </c>
    </row>
    <row r="1410" spans="1:1" x14ac:dyDescent="0.25">
      <c r="A1410">
        <v>1.1499999999999999</v>
      </c>
    </row>
    <row r="1411" spans="1:1" x14ac:dyDescent="0.25">
      <c r="A1411">
        <v>1.6</v>
      </c>
    </row>
    <row r="1412" spans="1:1" x14ac:dyDescent="0.25">
      <c r="A1412">
        <v>1.94</v>
      </c>
    </row>
    <row r="1413" spans="1:1" x14ac:dyDescent="0.25">
      <c r="A1413">
        <v>2.1</v>
      </c>
    </row>
    <row r="1414" spans="1:1" x14ac:dyDescent="0.25">
      <c r="A1414">
        <v>2.29</v>
      </c>
    </row>
    <row r="1415" spans="1:1" x14ac:dyDescent="0.25">
      <c r="A1415">
        <v>2.42</v>
      </c>
    </row>
    <row r="1416" spans="1:1" x14ac:dyDescent="0.25">
      <c r="A1416">
        <v>2.2999999999999998</v>
      </c>
    </row>
    <row r="1417" spans="1:1" x14ac:dyDescent="0.25">
      <c r="A1417">
        <v>2.42</v>
      </c>
    </row>
    <row r="1418" spans="1:1" x14ac:dyDescent="0.25">
      <c r="A1418">
        <v>2.08</v>
      </c>
    </row>
    <row r="1419" spans="1:1" x14ac:dyDescent="0.25">
      <c r="A1419">
        <v>1.49</v>
      </c>
    </row>
    <row r="1420" spans="1:1" x14ac:dyDescent="0.25">
      <c r="A1420">
        <v>0.9</v>
      </c>
    </row>
    <row r="1421" spans="1:1" x14ac:dyDescent="0.25">
      <c r="A1421">
        <v>0.68</v>
      </c>
    </row>
    <row r="1422" spans="1:1" x14ac:dyDescent="0.25">
      <c r="A1422">
        <v>-0.39</v>
      </c>
    </row>
    <row r="1423" spans="1:1" x14ac:dyDescent="0.25">
      <c r="A1423">
        <v>-0.73</v>
      </c>
    </row>
    <row r="1424" spans="1:1" x14ac:dyDescent="0.25">
      <c r="A1424">
        <v>-0.83</v>
      </c>
    </row>
    <row r="1425" spans="1:1" x14ac:dyDescent="0.25">
      <c r="A1425">
        <v>-0.82</v>
      </c>
    </row>
    <row r="1426" spans="1:1" x14ac:dyDescent="0.25">
      <c r="A1426">
        <v>-1.19</v>
      </c>
    </row>
    <row r="1427" spans="1:1" x14ac:dyDescent="0.25">
      <c r="A1427">
        <v>-1.23</v>
      </c>
    </row>
    <row r="1428" spans="1:1" x14ac:dyDescent="0.25">
      <c r="A1428">
        <v>-1.51</v>
      </c>
    </row>
    <row r="1429" spans="1:1" x14ac:dyDescent="0.25">
      <c r="A1429">
        <v>-1.53</v>
      </c>
    </row>
    <row r="1430" spans="1:1" x14ac:dyDescent="0.25">
      <c r="A1430">
        <v>-1.41</v>
      </c>
    </row>
    <row r="1431" spans="1:1" x14ac:dyDescent="0.25">
      <c r="A1431">
        <v>-0.92</v>
      </c>
    </row>
    <row r="1432" spans="1:1" x14ac:dyDescent="0.25">
      <c r="A1432">
        <v>-0.81</v>
      </c>
    </row>
    <row r="1433" spans="1:1" x14ac:dyDescent="0.25">
      <c r="A1433">
        <v>-0.87</v>
      </c>
    </row>
    <row r="1434" spans="1:1" x14ac:dyDescent="0.25">
      <c r="A1434">
        <v>-0.95</v>
      </c>
    </row>
    <row r="1435" spans="1:1" x14ac:dyDescent="0.25">
      <c r="A1435">
        <v>-0.84</v>
      </c>
    </row>
    <row r="1436" spans="1:1" x14ac:dyDescent="0.25">
      <c r="A1436">
        <v>-0.98</v>
      </c>
    </row>
    <row r="1437" spans="1:1" x14ac:dyDescent="0.25">
      <c r="A1437">
        <v>-0.84</v>
      </c>
    </row>
    <row r="1438" spans="1:1" x14ac:dyDescent="0.25">
      <c r="A1438">
        <v>-1.03</v>
      </c>
    </row>
    <row r="1439" spans="1:1" x14ac:dyDescent="0.25">
      <c r="A1439">
        <v>-1.41</v>
      </c>
    </row>
    <row r="1440" spans="1:1" x14ac:dyDescent="0.25">
      <c r="A1440">
        <v>-1.54</v>
      </c>
    </row>
    <row r="1441" spans="1:1" x14ac:dyDescent="0.25">
      <c r="A1441">
        <v>-1.79</v>
      </c>
    </row>
    <row r="1442" spans="1:1" x14ac:dyDescent="0.25">
      <c r="A1442">
        <v>-1.53</v>
      </c>
    </row>
    <row r="1443" spans="1:1" x14ac:dyDescent="0.25">
      <c r="A1443">
        <v>-1.26</v>
      </c>
    </row>
    <row r="1444" spans="1:1" x14ac:dyDescent="0.25">
      <c r="A1444">
        <v>-0.8</v>
      </c>
    </row>
    <row r="1445" spans="1:1" x14ac:dyDescent="0.25">
      <c r="A1445">
        <v>-0.8</v>
      </c>
    </row>
    <row r="1446" spans="1:1" x14ac:dyDescent="0.25">
      <c r="A1446">
        <v>-0.75</v>
      </c>
    </row>
    <row r="1447" spans="1:1" x14ac:dyDescent="0.25">
      <c r="A1447">
        <v>-0.56999999999999995</v>
      </c>
    </row>
    <row r="1448" spans="1:1" x14ac:dyDescent="0.25">
      <c r="A1448">
        <v>-0.36</v>
      </c>
    </row>
    <row r="1449" spans="1:1" x14ac:dyDescent="0.25">
      <c r="A1449">
        <v>-0.39</v>
      </c>
    </row>
    <row r="1450" spans="1:1" x14ac:dyDescent="0.25">
      <c r="A1450">
        <v>-0.55000000000000004</v>
      </c>
    </row>
    <row r="1451" spans="1:1" x14ac:dyDescent="0.25">
      <c r="A1451">
        <v>-0.75</v>
      </c>
    </row>
    <row r="1452" spans="1:1" x14ac:dyDescent="0.25">
      <c r="A1452">
        <v>-0.92</v>
      </c>
    </row>
    <row r="1453" spans="1:1" x14ac:dyDescent="0.25">
      <c r="A1453">
        <v>-0.88</v>
      </c>
    </row>
    <row r="1454" spans="1:1" x14ac:dyDescent="0.25">
      <c r="A1454">
        <v>-0.63</v>
      </c>
    </row>
    <row r="1455" spans="1:1" x14ac:dyDescent="0.25">
      <c r="A1455">
        <v>-0.48</v>
      </c>
    </row>
    <row r="1456" spans="1:1" x14ac:dyDescent="0.25">
      <c r="A1456">
        <v>-0.3</v>
      </c>
    </row>
    <row r="1457" spans="1:1" x14ac:dyDescent="0.25">
      <c r="A1457">
        <v>-0.3</v>
      </c>
    </row>
    <row r="1458" spans="1:1" x14ac:dyDescent="0.25">
      <c r="A1458">
        <v>-0.11</v>
      </c>
    </row>
    <row r="1459" spans="1:1" x14ac:dyDescent="0.25">
      <c r="A1459">
        <v>0.01</v>
      </c>
    </row>
    <row r="1460" spans="1:1" x14ac:dyDescent="0.25">
      <c r="A1460">
        <v>-7.0000000000000007E-2</v>
      </c>
    </row>
    <row r="1461" spans="1:1" x14ac:dyDescent="0.25">
      <c r="A1461">
        <v>-0.28000000000000003</v>
      </c>
    </row>
    <row r="1462" spans="1:1" x14ac:dyDescent="0.25">
      <c r="A1462">
        <v>-0.26</v>
      </c>
    </row>
    <row r="1463" spans="1:1" x14ac:dyDescent="0.25">
      <c r="A1463">
        <v>-0.28000000000000003</v>
      </c>
    </row>
    <row r="1464" spans="1:1" x14ac:dyDescent="0.25">
      <c r="A1464">
        <v>-0.46</v>
      </c>
    </row>
    <row r="1465" spans="1:1" x14ac:dyDescent="0.25">
      <c r="A1465">
        <v>-0.14000000000000001</v>
      </c>
    </row>
    <row r="1466" spans="1:1" x14ac:dyDescent="0.25">
      <c r="A1466">
        <v>0</v>
      </c>
    </row>
    <row r="1467" spans="1:1" x14ac:dyDescent="0.25">
      <c r="A1467">
        <v>0.11</v>
      </c>
    </row>
    <row r="1468" spans="1:1" x14ac:dyDescent="0.25">
      <c r="A1468">
        <v>0.14000000000000001</v>
      </c>
    </row>
    <row r="1469" spans="1:1" x14ac:dyDescent="0.25">
      <c r="A1469">
        <v>0.21</v>
      </c>
    </row>
    <row r="1470" spans="1:1" x14ac:dyDescent="0.25">
      <c r="A1470">
        <v>0.68</v>
      </c>
    </row>
    <row r="1471" spans="1:1" x14ac:dyDescent="0.25">
      <c r="A1471">
        <v>0.56999999999999995</v>
      </c>
    </row>
    <row r="1472" spans="1:1" x14ac:dyDescent="0.25">
      <c r="A1472">
        <v>0.7</v>
      </c>
    </row>
    <row r="1473" spans="1:1" x14ac:dyDescent="0.25">
      <c r="A1473">
        <v>0.82</v>
      </c>
    </row>
    <row r="1474" spans="1:1" x14ac:dyDescent="0.25">
      <c r="A1474">
        <v>1.1599999999999999</v>
      </c>
    </row>
    <row r="1475" spans="1:1" x14ac:dyDescent="0.25">
      <c r="A1475">
        <v>1.41</v>
      </c>
    </row>
    <row r="1476" spans="1:1" x14ac:dyDescent="0.25">
      <c r="A1476">
        <v>1.41</v>
      </c>
    </row>
    <row r="1477" spans="1:1" x14ac:dyDescent="0.25">
      <c r="A1477">
        <v>0.98</v>
      </c>
    </row>
    <row r="1478" spans="1:1" x14ac:dyDescent="0.25">
      <c r="A1478">
        <v>0.64</v>
      </c>
    </row>
    <row r="1479" spans="1:1" x14ac:dyDescent="0.25">
      <c r="A1479">
        <v>0.48</v>
      </c>
    </row>
    <row r="1480" spans="1:1" x14ac:dyDescent="0.25">
      <c r="A1480">
        <v>-0.03</v>
      </c>
    </row>
    <row r="1481" spans="1:1" x14ac:dyDescent="0.25">
      <c r="A1481">
        <v>-0.52</v>
      </c>
    </row>
    <row r="1482" spans="1:1" x14ac:dyDescent="0.25">
      <c r="A1482">
        <v>-0.19</v>
      </c>
    </row>
    <row r="1483" spans="1:1" x14ac:dyDescent="0.25">
      <c r="A1483">
        <v>0.14000000000000001</v>
      </c>
    </row>
    <row r="1484" spans="1:1" x14ac:dyDescent="0.25">
      <c r="A1484">
        <v>0.05</v>
      </c>
    </row>
    <row r="1485" spans="1:1" x14ac:dyDescent="0.25">
      <c r="A1485">
        <v>0.15</v>
      </c>
    </row>
    <row r="1486" spans="1:1" x14ac:dyDescent="0.25">
      <c r="A1486">
        <v>0.46</v>
      </c>
    </row>
    <row r="1487" spans="1:1" x14ac:dyDescent="0.25">
      <c r="A1487">
        <v>0.39</v>
      </c>
    </row>
    <row r="1488" spans="1:1" x14ac:dyDescent="0.25">
      <c r="A1488">
        <v>0.32</v>
      </c>
    </row>
    <row r="1489" spans="1:1" x14ac:dyDescent="0.25">
      <c r="A1489">
        <v>0.26</v>
      </c>
    </row>
    <row r="1490" spans="1:1" x14ac:dyDescent="0.25">
      <c r="A1490">
        <v>0.17</v>
      </c>
    </row>
    <row r="1491" spans="1:1" x14ac:dyDescent="0.25">
      <c r="A1491">
        <v>-0.1</v>
      </c>
    </row>
    <row r="1492" spans="1:1" x14ac:dyDescent="0.25">
      <c r="A1492">
        <v>0.06</v>
      </c>
    </row>
    <row r="1493" spans="1:1" x14ac:dyDescent="0.25">
      <c r="A1493">
        <v>0.1</v>
      </c>
    </row>
    <row r="1494" spans="1:1" x14ac:dyDescent="0.25">
      <c r="A1494">
        <v>0.14000000000000001</v>
      </c>
    </row>
    <row r="1495" spans="1:1" x14ac:dyDescent="0.25">
      <c r="A1495">
        <v>0.41</v>
      </c>
    </row>
    <row r="1496" spans="1:1" x14ac:dyDescent="0.25">
      <c r="A1496">
        <v>0.66</v>
      </c>
    </row>
    <row r="1497" spans="1:1" x14ac:dyDescent="0.25">
      <c r="A1497">
        <v>0.67</v>
      </c>
    </row>
    <row r="1498" spans="1:1" x14ac:dyDescent="0.25">
      <c r="A1498">
        <v>0.73</v>
      </c>
    </row>
    <row r="1499" spans="1:1" x14ac:dyDescent="0.25">
      <c r="A1499">
        <v>0.62</v>
      </c>
    </row>
    <row r="1500" spans="1:1" x14ac:dyDescent="0.25">
      <c r="A1500">
        <v>0.71</v>
      </c>
    </row>
    <row r="1501" spans="1:1" x14ac:dyDescent="0.25">
      <c r="A1501">
        <v>0.56000000000000005</v>
      </c>
    </row>
    <row r="1502" spans="1:1" x14ac:dyDescent="0.25">
      <c r="A1502">
        <v>0.26</v>
      </c>
    </row>
    <row r="1503" spans="1:1" x14ac:dyDescent="0.25">
      <c r="A1503">
        <v>0.28000000000000003</v>
      </c>
    </row>
    <row r="1504" spans="1:1" x14ac:dyDescent="0.25">
      <c r="A1504">
        <v>0.28000000000000003</v>
      </c>
    </row>
    <row r="1505" spans="1:1" x14ac:dyDescent="0.25">
      <c r="A1505">
        <v>0.3</v>
      </c>
    </row>
    <row r="1506" spans="1:1" x14ac:dyDescent="0.25">
      <c r="A1506">
        <v>0.22</v>
      </c>
    </row>
    <row r="1507" spans="1:1" x14ac:dyDescent="0.25">
      <c r="A1507">
        <v>-0.01</v>
      </c>
    </row>
    <row r="1508" spans="1:1" x14ac:dyDescent="0.25">
      <c r="A1508">
        <v>-0.04</v>
      </c>
    </row>
    <row r="1509" spans="1:1" x14ac:dyDescent="0.25">
      <c r="A1509">
        <v>-0.08</v>
      </c>
    </row>
    <row r="1510" spans="1:1" x14ac:dyDescent="0.25">
      <c r="A1510">
        <v>-0.15</v>
      </c>
    </row>
    <row r="1511" spans="1:1" x14ac:dyDescent="0.25">
      <c r="A1511">
        <v>-0.44</v>
      </c>
    </row>
    <row r="1512" spans="1:1" x14ac:dyDescent="0.25">
      <c r="A1512">
        <v>-0.75</v>
      </c>
    </row>
    <row r="1513" spans="1:1" x14ac:dyDescent="0.25">
      <c r="A1513">
        <v>-0.98</v>
      </c>
    </row>
    <row r="1514" spans="1:1" x14ac:dyDescent="0.25">
      <c r="A1514">
        <v>-0.71</v>
      </c>
    </row>
    <row r="1515" spans="1:1" x14ac:dyDescent="0.25">
      <c r="A1515">
        <v>-0.73</v>
      </c>
    </row>
    <row r="1516" spans="1:1" x14ac:dyDescent="0.25">
      <c r="A1516">
        <v>-0.3</v>
      </c>
    </row>
    <row r="1517" spans="1:1" x14ac:dyDescent="0.25">
      <c r="A1517">
        <v>-0.11</v>
      </c>
    </row>
    <row r="1518" spans="1:1" x14ac:dyDescent="0.25">
      <c r="A1518">
        <v>0.09</v>
      </c>
    </row>
    <row r="1519" spans="1:1" x14ac:dyDescent="0.25">
      <c r="A1519">
        <v>0.03</v>
      </c>
    </row>
    <row r="1520" spans="1:1" x14ac:dyDescent="0.25">
      <c r="A1520">
        <v>0.37</v>
      </c>
    </row>
    <row r="1521" spans="1:1" x14ac:dyDescent="0.25">
      <c r="A1521">
        <v>0.63</v>
      </c>
    </row>
    <row r="1522" spans="1:1" x14ac:dyDescent="0.25">
      <c r="A1522">
        <v>0.76</v>
      </c>
    </row>
    <row r="1523" spans="1:1" x14ac:dyDescent="0.25">
      <c r="A1523">
        <v>0.98</v>
      </c>
    </row>
    <row r="1524" spans="1:1" x14ac:dyDescent="0.25">
      <c r="A1524">
        <v>1.1000000000000001</v>
      </c>
    </row>
    <row r="1525" spans="1:1" x14ac:dyDescent="0.25">
      <c r="A1525">
        <v>0.59</v>
      </c>
    </row>
    <row r="1526" spans="1:1" x14ac:dyDescent="0.25">
      <c r="A1526">
        <v>0.12</v>
      </c>
    </row>
    <row r="1527" spans="1:1" x14ac:dyDescent="0.25">
      <c r="A1527">
        <v>-0.15</v>
      </c>
    </row>
    <row r="1528" spans="1:1" x14ac:dyDescent="0.25">
      <c r="A1528">
        <v>-0.16</v>
      </c>
    </row>
    <row r="1529" spans="1:1" x14ac:dyDescent="0.25">
      <c r="A1529">
        <v>-0.39</v>
      </c>
    </row>
    <row r="1530" spans="1:1" x14ac:dyDescent="0.25">
      <c r="A1530">
        <v>-0.16</v>
      </c>
    </row>
    <row r="1531" spans="1:1" x14ac:dyDescent="0.25">
      <c r="A1531">
        <v>-0.37</v>
      </c>
    </row>
    <row r="1532" spans="1:1" x14ac:dyDescent="0.25">
      <c r="A1532">
        <v>-0.56999999999999995</v>
      </c>
    </row>
    <row r="1533" spans="1:1" x14ac:dyDescent="0.25">
      <c r="A1533">
        <v>-1.04</v>
      </c>
    </row>
    <row r="1534" spans="1:1" x14ac:dyDescent="0.25">
      <c r="A1534">
        <v>-1.4</v>
      </c>
    </row>
    <row r="1535" spans="1:1" x14ac:dyDescent="0.25">
      <c r="A1535">
        <v>-1.58</v>
      </c>
    </row>
    <row r="1536" spans="1:1" x14ac:dyDescent="0.25">
      <c r="A1536">
        <v>-1.61</v>
      </c>
    </row>
    <row r="1537" spans="1:1" x14ac:dyDescent="0.25">
      <c r="A1537">
        <v>-1.79</v>
      </c>
    </row>
    <row r="1538" spans="1:1" x14ac:dyDescent="0.25">
      <c r="A1538">
        <v>-1.7</v>
      </c>
    </row>
    <row r="1539" spans="1:1" x14ac:dyDescent="0.25">
      <c r="A1539">
        <v>-1.17</v>
      </c>
    </row>
    <row r="1540" spans="1:1" x14ac:dyDescent="0.25">
      <c r="A1540">
        <v>-0.89</v>
      </c>
    </row>
    <row r="1541" spans="1:1" x14ac:dyDescent="0.25">
      <c r="A1541">
        <v>-0.64</v>
      </c>
    </row>
    <row r="1542" spans="1:1" x14ac:dyDescent="0.25">
      <c r="A1542">
        <v>-0.44</v>
      </c>
    </row>
    <row r="1543" spans="1:1" x14ac:dyDescent="0.25">
      <c r="A1543">
        <v>-0.04</v>
      </c>
    </row>
    <row r="1544" spans="1:1" x14ac:dyDescent="0.25">
      <c r="A1544">
        <v>-0.04</v>
      </c>
    </row>
    <row r="1545" spans="1:1" x14ac:dyDescent="0.25">
      <c r="A1545">
        <v>-0.28000000000000003</v>
      </c>
    </row>
    <row r="1546" spans="1:1" x14ac:dyDescent="0.25">
      <c r="A1546">
        <v>-0.3</v>
      </c>
    </row>
    <row r="1547" spans="1:1" x14ac:dyDescent="0.25">
      <c r="A1547">
        <v>-0.37</v>
      </c>
    </row>
    <row r="1548" spans="1:1" x14ac:dyDescent="0.25">
      <c r="A1548">
        <v>-0.9</v>
      </c>
    </row>
    <row r="1549" spans="1:1" x14ac:dyDescent="0.25">
      <c r="A1549">
        <v>-1</v>
      </c>
    </row>
    <row r="1550" spans="1:1" x14ac:dyDescent="0.25">
      <c r="A1550">
        <v>-0.71</v>
      </c>
    </row>
    <row r="1551" spans="1:1" x14ac:dyDescent="0.25">
      <c r="A1551">
        <v>-0.72</v>
      </c>
    </row>
    <row r="1552" spans="1:1" x14ac:dyDescent="0.25">
      <c r="A1552">
        <v>-0.25</v>
      </c>
    </row>
    <row r="1553" spans="1:1" x14ac:dyDescent="0.25">
      <c r="A1553">
        <v>0.17</v>
      </c>
    </row>
    <row r="1554" spans="1:1" x14ac:dyDescent="0.25">
      <c r="A1554">
        <v>0.49</v>
      </c>
    </row>
    <row r="1555" spans="1:1" x14ac:dyDescent="0.25">
      <c r="A1555">
        <v>0.69</v>
      </c>
    </row>
    <row r="1556" spans="1:1" x14ac:dyDescent="0.25">
      <c r="A1556">
        <v>0.62</v>
      </c>
    </row>
    <row r="1557" spans="1:1" x14ac:dyDescent="0.25">
      <c r="A1557">
        <v>0.68</v>
      </c>
    </row>
    <row r="1558" spans="1:1" x14ac:dyDescent="0.25">
      <c r="A1558">
        <v>0.96</v>
      </c>
    </row>
    <row r="1559" spans="1:1" x14ac:dyDescent="0.25">
      <c r="A1559">
        <v>1.49</v>
      </c>
    </row>
    <row r="1560" spans="1:1" x14ac:dyDescent="0.25">
      <c r="A1560">
        <v>1.81</v>
      </c>
    </row>
    <row r="1561" spans="1:1" x14ac:dyDescent="0.25">
      <c r="A1561">
        <v>1.43</v>
      </c>
    </row>
    <row r="1562" spans="1:1" x14ac:dyDescent="0.25">
      <c r="A1562">
        <v>1.18</v>
      </c>
    </row>
    <row r="1563" spans="1:1" x14ac:dyDescent="0.25">
      <c r="A1563">
        <v>1.07</v>
      </c>
    </row>
    <row r="1564" spans="1:1" x14ac:dyDescent="0.25">
      <c r="A1564">
        <v>0.56000000000000005</v>
      </c>
    </row>
    <row r="1565" spans="1:1" x14ac:dyDescent="0.25">
      <c r="A1565">
        <v>-0.15</v>
      </c>
    </row>
    <row r="1566" spans="1:1" x14ac:dyDescent="0.25">
      <c r="A1566">
        <v>-0.62</v>
      </c>
    </row>
    <row r="1567" spans="1:1" x14ac:dyDescent="0.25">
      <c r="A1567">
        <v>-0.89</v>
      </c>
    </row>
    <row r="1568" spans="1:1" x14ac:dyDescent="0.25">
      <c r="A1568">
        <v>-1.33</v>
      </c>
    </row>
    <row r="1569" spans="1:1" x14ac:dyDescent="0.25">
      <c r="A1569">
        <v>-1.56</v>
      </c>
    </row>
    <row r="1570" spans="1:1" x14ac:dyDescent="0.25">
      <c r="A1570">
        <v>-1.65</v>
      </c>
    </row>
    <row r="1571" spans="1:1" x14ac:dyDescent="0.25">
      <c r="A1571">
        <v>-1.57</v>
      </c>
    </row>
    <row r="1572" spans="1:1" x14ac:dyDescent="0.25">
      <c r="A1572">
        <v>-1.63</v>
      </c>
    </row>
    <row r="1573" spans="1:1" x14ac:dyDescent="0.25">
      <c r="A1573">
        <v>-1.7</v>
      </c>
    </row>
    <row r="1574" spans="1:1" x14ac:dyDescent="0.25">
      <c r="A1574">
        <v>-1.26</v>
      </c>
    </row>
    <row r="1575" spans="1:1" x14ac:dyDescent="0.25">
      <c r="A1575">
        <v>-0.98</v>
      </c>
    </row>
    <row r="1576" spans="1:1" x14ac:dyDescent="0.25">
      <c r="A1576">
        <v>-0.74</v>
      </c>
    </row>
    <row r="1577" spans="1:1" x14ac:dyDescent="0.25">
      <c r="A1577">
        <v>-0.53</v>
      </c>
    </row>
    <row r="1578" spans="1:1" x14ac:dyDescent="0.25">
      <c r="A1578">
        <v>-0.25</v>
      </c>
    </row>
    <row r="1579" spans="1:1" x14ac:dyDescent="0.25">
      <c r="A1579">
        <v>-0.23</v>
      </c>
    </row>
    <row r="1580" spans="1:1" x14ac:dyDescent="0.25">
      <c r="A1580">
        <v>-0.66</v>
      </c>
    </row>
    <row r="1581" spans="1:1" x14ac:dyDescent="0.25">
      <c r="A1581">
        <v>-0.76</v>
      </c>
    </row>
    <row r="1582" spans="1:1" x14ac:dyDescent="0.25">
      <c r="A1582">
        <v>-0.93</v>
      </c>
    </row>
    <row r="1583" spans="1:1" x14ac:dyDescent="0.25">
      <c r="A1583">
        <v>-1.0900000000000001</v>
      </c>
    </row>
    <row r="1584" spans="1:1" x14ac:dyDescent="0.25">
      <c r="A1584">
        <v>-1.05</v>
      </c>
    </row>
    <row r="1585" spans="1:1" x14ac:dyDescent="0.25">
      <c r="A1585">
        <v>-0.93</v>
      </c>
    </row>
    <row r="1586" spans="1:1" x14ac:dyDescent="0.25">
      <c r="A1586">
        <v>-0.61</v>
      </c>
    </row>
    <row r="1587" spans="1:1" x14ac:dyDescent="0.25">
      <c r="A1587">
        <v>-0.48</v>
      </c>
    </row>
    <row r="1588" spans="1:1" x14ac:dyDescent="0.25">
      <c r="A1588">
        <v>-0.28999999999999998</v>
      </c>
    </row>
    <row r="1589" spans="1:1" x14ac:dyDescent="0.25">
      <c r="A1589">
        <v>-0.18</v>
      </c>
    </row>
    <row r="1590" spans="1:1" x14ac:dyDescent="0.25">
      <c r="A1590">
        <v>0.14000000000000001</v>
      </c>
    </row>
    <row r="1591" spans="1:1" x14ac:dyDescent="0.25">
      <c r="A1591">
        <v>0.44</v>
      </c>
    </row>
    <row r="1592" spans="1:1" x14ac:dyDescent="0.25">
      <c r="A1592">
        <v>0.66</v>
      </c>
    </row>
    <row r="1593" spans="1:1" x14ac:dyDescent="0.25">
      <c r="A1593">
        <v>0.44</v>
      </c>
    </row>
    <row r="1594" spans="1:1" x14ac:dyDescent="0.25">
      <c r="A1594">
        <v>0.23</v>
      </c>
    </row>
    <row r="1595" spans="1:1" x14ac:dyDescent="0.25">
      <c r="A1595">
        <v>0.33</v>
      </c>
    </row>
    <row r="1596" spans="1:1" x14ac:dyDescent="0.25">
      <c r="A1596">
        <v>-0.13</v>
      </c>
    </row>
    <row r="1597" spans="1:1" x14ac:dyDescent="0.25">
      <c r="A1597">
        <v>-0.42</v>
      </c>
    </row>
    <row r="1598" spans="1:1" x14ac:dyDescent="0.25">
      <c r="A1598">
        <v>-0.4</v>
      </c>
    </row>
    <row r="1599" spans="1:1" x14ac:dyDescent="0.25">
      <c r="A1599">
        <v>-0.14000000000000001</v>
      </c>
    </row>
    <row r="1600" spans="1:1" x14ac:dyDescent="0.25">
      <c r="A1600">
        <v>-0.08</v>
      </c>
    </row>
    <row r="1601" spans="1:1" x14ac:dyDescent="0.25">
      <c r="A1601">
        <v>-0.28000000000000003</v>
      </c>
    </row>
    <row r="1602" spans="1:1" x14ac:dyDescent="0.25">
      <c r="A1602">
        <v>-0.33</v>
      </c>
    </row>
    <row r="1603" spans="1:1" x14ac:dyDescent="0.25">
      <c r="A1603">
        <v>-0.28000000000000003</v>
      </c>
    </row>
    <row r="1604" spans="1:1" x14ac:dyDescent="0.25">
      <c r="A1604">
        <v>-0.28999999999999998</v>
      </c>
    </row>
    <row r="1605" spans="1:1" x14ac:dyDescent="0.25">
      <c r="A1605">
        <v>-0.09</v>
      </c>
    </row>
    <row r="1606" spans="1:1" x14ac:dyDescent="0.25">
      <c r="A1606">
        <v>-0.24</v>
      </c>
    </row>
    <row r="1607" spans="1:1" x14ac:dyDescent="0.25">
      <c r="A1607">
        <v>-0.02</v>
      </c>
    </row>
    <row r="1608" spans="1:1" x14ac:dyDescent="0.25">
      <c r="A1608">
        <v>-0.09</v>
      </c>
    </row>
    <row r="1609" spans="1:1" x14ac:dyDescent="0.25">
      <c r="A1609">
        <v>-0.42</v>
      </c>
    </row>
    <row r="1610" spans="1:1" x14ac:dyDescent="0.25">
      <c r="A1610">
        <v>-0.45</v>
      </c>
    </row>
    <row r="1611" spans="1:1" x14ac:dyDescent="0.25">
      <c r="A1611">
        <v>-7.0000000000000007E-2</v>
      </c>
    </row>
    <row r="1612" spans="1:1" x14ac:dyDescent="0.25">
      <c r="A1612">
        <v>0.28000000000000003</v>
      </c>
    </row>
    <row r="1613" spans="1:1" x14ac:dyDescent="0.25">
      <c r="A1613">
        <v>0.45</v>
      </c>
    </row>
    <row r="1614" spans="1:1" x14ac:dyDescent="0.25">
      <c r="A1614">
        <v>0.48</v>
      </c>
    </row>
    <row r="1615" spans="1:1" x14ac:dyDescent="0.25">
      <c r="A1615">
        <v>0.13</v>
      </c>
    </row>
    <row r="1616" spans="1:1" x14ac:dyDescent="0.25">
      <c r="A1616">
        <v>0.14000000000000001</v>
      </c>
    </row>
    <row r="1617" spans="1:1" x14ac:dyDescent="0.25">
      <c r="A1617">
        <v>0.37</v>
      </c>
    </row>
    <row r="1618" spans="1:1" x14ac:dyDescent="0.25">
      <c r="A1618">
        <v>0.48</v>
      </c>
    </row>
    <row r="1619" spans="1:1" x14ac:dyDescent="0.25">
      <c r="A1619">
        <v>0.89</v>
      </c>
    </row>
    <row r="1620" spans="1:1" x14ac:dyDescent="0.25">
      <c r="A1620">
        <v>0.77</v>
      </c>
    </row>
    <row r="1621" spans="1:1" x14ac:dyDescent="0.25">
      <c r="A1621">
        <v>0.59</v>
      </c>
    </row>
    <row r="1622" spans="1:1" x14ac:dyDescent="0.25">
      <c r="A1622">
        <v>0.56999999999999995</v>
      </c>
    </row>
    <row r="1623" spans="1:1" x14ac:dyDescent="0.25">
      <c r="A1623">
        <v>0.48</v>
      </c>
    </row>
    <row r="1624" spans="1:1" x14ac:dyDescent="0.25">
      <c r="A1624">
        <v>0.9</v>
      </c>
    </row>
    <row r="1625" spans="1:1" x14ac:dyDescent="0.25">
      <c r="A1625">
        <v>1.04</v>
      </c>
    </row>
    <row r="1626" spans="1:1" x14ac:dyDescent="0.25">
      <c r="A1626">
        <v>1.28</v>
      </c>
    </row>
    <row r="1627" spans="1:1" x14ac:dyDescent="0.25">
      <c r="A1627">
        <v>1.56</v>
      </c>
    </row>
    <row r="1628" spans="1:1" x14ac:dyDescent="0.25">
      <c r="A1628">
        <v>1.87</v>
      </c>
    </row>
    <row r="1629" spans="1:1" x14ac:dyDescent="0.25">
      <c r="A1629">
        <v>2.0099999999999998</v>
      </c>
    </row>
    <row r="1630" spans="1:1" x14ac:dyDescent="0.25">
      <c r="A1630">
        <v>2.21</v>
      </c>
    </row>
    <row r="1631" spans="1:1" x14ac:dyDescent="0.25">
      <c r="A1631">
        <v>2.57</v>
      </c>
    </row>
    <row r="1632" spans="1:1" x14ac:dyDescent="0.25">
      <c r="A1632">
        <v>2.56</v>
      </c>
    </row>
    <row r="1633" spans="1:1" x14ac:dyDescent="0.25">
      <c r="A1633">
        <v>2.56</v>
      </c>
    </row>
    <row r="1634" spans="1:1" x14ac:dyDescent="0.25">
      <c r="A1634">
        <v>2.11</v>
      </c>
    </row>
    <row r="1635" spans="1:1" x14ac:dyDescent="0.25">
      <c r="A1635">
        <v>1.6</v>
      </c>
    </row>
    <row r="1636" spans="1:1" x14ac:dyDescent="0.25">
      <c r="A1636">
        <v>1.05</v>
      </c>
    </row>
    <row r="1637" spans="1:1" x14ac:dyDescent="0.25">
      <c r="A1637">
        <v>0.45</v>
      </c>
    </row>
    <row r="1638" spans="1:1" x14ac:dyDescent="0.25">
      <c r="A1638">
        <v>0.06</v>
      </c>
    </row>
    <row r="1639" spans="1:1" x14ac:dyDescent="0.25">
      <c r="A1639">
        <v>-0.25</v>
      </c>
    </row>
    <row r="1640" spans="1:1" x14ac:dyDescent="0.25">
      <c r="A1640">
        <v>-0.48</v>
      </c>
    </row>
    <row r="1641" spans="1:1" x14ac:dyDescent="0.25">
      <c r="A1641">
        <v>-0.46</v>
      </c>
    </row>
    <row r="1645" spans="1:1" x14ac:dyDescent="0.25">
      <c r="A1645">
        <v>0</v>
      </c>
    </row>
    <row r="1646" spans="1:1" x14ac:dyDescent="0.25">
      <c r="A1646">
        <v>0</v>
      </c>
    </row>
    <row r="1647" spans="1:1" x14ac:dyDescent="0.25">
      <c r="A1647">
        <v>0</v>
      </c>
    </row>
    <row r="1648" spans="1:1" x14ac:dyDescent="0.25">
      <c r="A1648">
        <v>0</v>
      </c>
    </row>
    <row r="1649" spans="1:1" x14ac:dyDescent="0.25">
      <c r="A1649">
        <v>0</v>
      </c>
    </row>
    <row r="1650" spans="1:1" x14ac:dyDescent="0.25">
      <c r="A1650">
        <v>0</v>
      </c>
    </row>
    <row r="1651" spans="1:1" x14ac:dyDescent="0.25">
      <c r="A1651">
        <v>0</v>
      </c>
    </row>
    <row r="1652" spans="1:1" x14ac:dyDescent="0.25">
      <c r="A1652">
        <v>0</v>
      </c>
    </row>
    <row r="1653" spans="1:1" x14ac:dyDescent="0.25">
      <c r="A1653">
        <v>0</v>
      </c>
    </row>
    <row r="1654" spans="1:1" x14ac:dyDescent="0.25">
      <c r="A1654">
        <v>0</v>
      </c>
    </row>
    <row r="1655" spans="1:1" x14ac:dyDescent="0.25">
      <c r="A1655">
        <v>0</v>
      </c>
    </row>
    <row r="1656" spans="1:1" x14ac:dyDescent="0.25">
      <c r="A1656">
        <v>0</v>
      </c>
    </row>
    <row r="1657" spans="1:1" x14ac:dyDescent="0.25">
      <c r="A1657">
        <v>0</v>
      </c>
    </row>
    <row r="1658" spans="1:1" x14ac:dyDescent="0.25">
      <c r="A1658">
        <v>0</v>
      </c>
    </row>
    <row r="1659" spans="1:1" x14ac:dyDescent="0.25">
      <c r="A1659">
        <v>0</v>
      </c>
    </row>
    <row r="1660" spans="1:1" x14ac:dyDescent="0.25">
      <c r="A1660">
        <v>0</v>
      </c>
    </row>
    <row r="1661" spans="1:1" x14ac:dyDescent="0.25">
      <c r="A1661">
        <v>0</v>
      </c>
    </row>
    <row r="1662" spans="1:1" x14ac:dyDescent="0.25">
      <c r="A1662">
        <v>0</v>
      </c>
    </row>
    <row r="1663" spans="1:1" x14ac:dyDescent="0.25">
      <c r="A1663">
        <v>0</v>
      </c>
    </row>
    <row r="1664" spans="1:1" x14ac:dyDescent="0.25">
      <c r="A1664">
        <v>0</v>
      </c>
    </row>
    <row r="1665" spans="1:1" x14ac:dyDescent="0.25">
      <c r="A1665">
        <v>0</v>
      </c>
    </row>
    <row r="1666" spans="1:1" x14ac:dyDescent="0.25">
      <c r="A1666">
        <v>0</v>
      </c>
    </row>
    <row r="1667" spans="1:1" x14ac:dyDescent="0.25">
      <c r="A1667">
        <v>0</v>
      </c>
    </row>
    <row r="1668" spans="1:1" x14ac:dyDescent="0.25">
      <c r="A1668">
        <v>0</v>
      </c>
    </row>
    <row r="1669" spans="1:1" x14ac:dyDescent="0.25">
      <c r="A1669">
        <v>170</v>
      </c>
    </row>
    <row r="1670" spans="1:1" x14ac:dyDescent="0.25">
      <c r="A1670">
        <v>0</v>
      </c>
    </row>
    <row r="1671" spans="1:1" x14ac:dyDescent="0.25">
      <c r="A1671">
        <v>0</v>
      </c>
    </row>
    <row r="1672" spans="1:1" x14ac:dyDescent="0.25">
      <c r="A1672">
        <v>0</v>
      </c>
    </row>
    <row r="1673" spans="1:1" x14ac:dyDescent="0.25">
      <c r="A1673">
        <v>0</v>
      </c>
    </row>
    <row r="1674" spans="1:1" x14ac:dyDescent="0.25">
      <c r="A1674">
        <v>0</v>
      </c>
    </row>
    <row r="1675" spans="1:1" x14ac:dyDescent="0.25">
      <c r="A1675">
        <v>0</v>
      </c>
    </row>
    <row r="1676" spans="1:1" x14ac:dyDescent="0.25">
      <c r="A1676">
        <v>0</v>
      </c>
    </row>
    <row r="1677" spans="1:1" x14ac:dyDescent="0.25">
      <c r="A1677">
        <v>0</v>
      </c>
    </row>
    <row r="1678" spans="1:1" x14ac:dyDescent="0.25">
      <c r="A1678">
        <v>0</v>
      </c>
    </row>
    <row r="1679" spans="1:1" x14ac:dyDescent="0.25">
      <c r="A1679">
        <v>0</v>
      </c>
    </row>
    <row r="1680" spans="1:1" x14ac:dyDescent="0.25">
      <c r="A1680">
        <v>0</v>
      </c>
    </row>
    <row r="1681" spans="1:1" x14ac:dyDescent="0.25">
      <c r="A1681">
        <v>0</v>
      </c>
    </row>
    <row r="1682" spans="1:1" x14ac:dyDescent="0.25">
      <c r="A1682">
        <v>0</v>
      </c>
    </row>
    <row r="1683" spans="1:1" x14ac:dyDescent="0.25">
      <c r="A1683">
        <v>0</v>
      </c>
    </row>
    <row r="1684" spans="1:1" x14ac:dyDescent="0.25">
      <c r="A1684">
        <v>0</v>
      </c>
    </row>
    <row r="1685" spans="1:1" x14ac:dyDescent="0.25">
      <c r="A1685">
        <v>0</v>
      </c>
    </row>
    <row r="1686" spans="1:1" x14ac:dyDescent="0.25">
      <c r="A1686">
        <v>0</v>
      </c>
    </row>
    <row r="1687" spans="1:1" x14ac:dyDescent="0.25">
      <c r="A1687">
        <v>0</v>
      </c>
    </row>
    <row r="1688" spans="1:1" x14ac:dyDescent="0.25">
      <c r="A1688">
        <v>0</v>
      </c>
    </row>
    <row r="1689" spans="1:1" x14ac:dyDescent="0.25">
      <c r="A1689">
        <v>0</v>
      </c>
    </row>
    <row r="1690" spans="1:1" x14ac:dyDescent="0.25">
      <c r="A1690">
        <v>0</v>
      </c>
    </row>
    <row r="1691" spans="1:1" x14ac:dyDescent="0.25">
      <c r="A1691">
        <v>0</v>
      </c>
    </row>
    <row r="1692" spans="1:1" x14ac:dyDescent="0.25">
      <c r="A1692">
        <v>0</v>
      </c>
    </row>
    <row r="1693" spans="1:1" x14ac:dyDescent="0.25">
      <c r="A1693">
        <v>0</v>
      </c>
    </row>
    <row r="1694" spans="1:1" x14ac:dyDescent="0.25">
      <c r="A1694">
        <v>1951</v>
      </c>
    </row>
    <row r="1695" spans="1:1" x14ac:dyDescent="0.25">
      <c r="A1695">
        <v>0</v>
      </c>
    </row>
    <row r="1696" spans="1:1" x14ac:dyDescent="0.25">
      <c r="A1696">
        <v>0</v>
      </c>
    </row>
    <row r="1697" spans="1:1" x14ac:dyDescent="0.25">
      <c r="A1697">
        <v>0</v>
      </c>
    </row>
    <row r="1698" spans="1:1" x14ac:dyDescent="0.25">
      <c r="A1698">
        <v>0</v>
      </c>
    </row>
    <row r="1699" spans="1:1" x14ac:dyDescent="0.25">
      <c r="A1699">
        <v>0</v>
      </c>
    </row>
    <row r="1700" spans="1:1" x14ac:dyDescent="0.25">
      <c r="A1700">
        <v>0</v>
      </c>
    </row>
    <row r="1701" spans="1:1" x14ac:dyDescent="0.25">
      <c r="A1701">
        <v>0</v>
      </c>
    </row>
    <row r="1702" spans="1:1" x14ac:dyDescent="0.25">
      <c r="A1702">
        <v>0</v>
      </c>
    </row>
    <row r="1703" spans="1:1" x14ac:dyDescent="0.25">
      <c r="A1703">
        <v>0</v>
      </c>
    </row>
    <row r="1704" spans="1:1" x14ac:dyDescent="0.25">
      <c r="A1704">
        <v>0</v>
      </c>
    </row>
    <row r="1705" spans="1:1" x14ac:dyDescent="0.25">
      <c r="A1705">
        <v>0</v>
      </c>
    </row>
    <row r="1706" spans="1:1" x14ac:dyDescent="0.25">
      <c r="A1706">
        <v>0</v>
      </c>
    </row>
    <row r="1707" spans="1:1" x14ac:dyDescent="0.25">
      <c r="A1707">
        <v>0</v>
      </c>
    </row>
    <row r="1708" spans="1:1" x14ac:dyDescent="0.25">
      <c r="A1708">
        <v>0</v>
      </c>
    </row>
    <row r="1709" spans="1:1" x14ac:dyDescent="0.25">
      <c r="A1709">
        <v>0</v>
      </c>
    </row>
    <row r="1710" spans="1:1" x14ac:dyDescent="0.25">
      <c r="A1710">
        <v>0</v>
      </c>
    </row>
    <row r="1711" spans="1:1" x14ac:dyDescent="0.25">
      <c r="A1711">
        <v>0</v>
      </c>
    </row>
    <row r="1712" spans="1:1" x14ac:dyDescent="0.25">
      <c r="A1712">
        <v>0</v>
      </c>
    </row>
    <row r="1713" spans="1:1" x14ac:dyDescent="0.25">
      <c r="A1713">
        <v>0</v>
      </c>
    </row>
    <row r="1714" spans="1:1" x14ac:dyDescent="0.25">
      <c r="A1714">
        <v>0</v>
      </c>
    </row>
    <row r="1715" spans="1:1" x14ac:dyDescent="0.25">
      <c r="A1715">
        <v>0</v>
      </c>
    </row>
    <row r="1716" spans="1:1" x14ac:dyDescent="0.25">
      <c r="A1716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8:P1652"/>
  <sheetViews>
    <sheetView workbookViewId="0">
      <selection activeCell="E21" sqref="E21"/>
    </sheetView>
  </sheetViews>
  <sheetFormatPr defaultRowHeight="15" x14ac:dyDescent="0.25"/>
  <sheetData>
    <row r="8" spans="2:4" x14ac:dyDescent="0.25">
      <c r="B8">
        <f>+CORREL(B21:B1652,C21:C1652)</f>
        <v>-0.25227146079978918</v>
      </c>
    </row>
    <row r="10" spans="2:4" x14ac:dyDescent="0.25">
      <c r="C10">
        <v>0</v>
      </c>
      <c r="D10" t="e">
        <f>+#REF!</f>
        <v>#REF!</v>
      </c>
    </row>
    <row r="11" spans="2:4" x14ac:dyDescent="0.25">
      <c r="C11">
        <f>-C10</f>
        <v>0</v>
      </c>
    </row>
    <row r="12" spans="2:4" x14ac:dyDescent="0.25">
      <c r="C12">
        <f>1-(C11-C10)</f>
        <v>1</v>
      </c>
    </row>
    <row r="16" spans="2:4" x14ac:dyDescent="0.25">
      <c r="C16">
        <f>+CORREL(M21:M1652,N21:N1652)</f>
        <v>-0.51427994753394413</v>
      </c>
    </row>
    <row r="20" spans="1:16" x14ac:dyDescent="0.25">
      <c r="A20" s="1" t="s">
        <v>2</v>
      </c>
      <c r="B20" t="s">
        <v>0</v>
      </c>
      <c r="C20" t="s">
        <v>1</v>
      </c>
      <c r="D20" t="s">
        <v>4</v>
      </c>
      <c r="E20" t="s">
        <v>5</v>
      </c>
      <c r="G20" t="s">
        <v>10</v>
      </c>
      <c r="K20" t="s">
        <v>14</v>
      </c>
      <c r="P20">
        <f>+CORREL(G22:G1625,P22:P1625)</f>
        <v>-0.57130835492023713</v>
      </c>
    </row>
    <row r="21" spans="1:16" x14ac:dyDescent="0.25">
      <c r="A21">
        <f>+$C$10*B21+$C$11*C21+$C$12*nino34!A1</f>
        <v>-1</v>
      </c>
      <c r="B21">
        <v>0.2</v>
      </c>
      <c r="C21">
        <v>-1.9</v>
      </c>
      <c r="D21">
        <f>+$E$10*((2-$E$12)*U17-$E$12*U19)/2+$E$11*(U16-2*U17+U18)</f>
        <v>0</v>
      </c>
      <c r="E21">
        <v>0</v>
      </c>
      <c r="G21">
        <v>-4.5995989681751697</v>
      </c>
      <c r="K21">
        <v>1880</v>
      </c>
    </row>
    <row r="22" spans="1:16" x14ac:dyDescent="0.25">
      <c r="A22">
        <f>+$C$10*(B22)+$C$11*(C22)+$C$12*(nino34!A2)</f>
        <v>-0.73</v>
      </c>
      <c r="B22">
        <v>1.8</v>
      </c>
      <c r="C22">
        <v>0.4</v>
      </c>
      <c r="D22">
        <f>+A23-A21</f>
        <v>0.38</v>
      </c>
      <c r="E22">
        <f>+A23+A21-2*A22</f>
        <v>-0.16000000000000014</v>
      </c>
      <c r="G22">
        <v>-4.1598181089368902</v>
      </c>
      <c r="H22">
        <f>+G23-G21</f>
        <v>1.5972028219954297</v>
      </c>
      <c r="I22">
        <f>+G23+G21-2*G22</f>
        <v>0.71764110351887034</v>
      </c>
      <c r="K22">
        <f>+K21+1/12</f>
        <v>1880.0833333333333</v>
      </c>
      <c r="M22">
        <f>+AVERAGE(B21:B23)</f>
        <v>1.2333333333333334</v>
      </c>
      <c r="N22">
        <f>+AVERAGE(C21:C23)</f>
        <v>-0.73333333333333339</v>
      </c>
      <c r="P22">
        <f>+AVERAGE(B20:B22)-AVERAGE(C20:C22)</f>
        <v>1.75</v>
      </c>
    </row>
    <row r="23" spans="1:16" x14ac:dyDescent="0.25">
      <c r="A23">
        <f>+$C$10*(B23)+$C$11*(C23)+$C$12*(nino34!A3)</f>
        <v>-0.62</v>
      </c>
      <c r="B23">
        <v>1.7</v>
      </c>
      <c r="C23">
        <v>-0.7</v>
      </c>
      <c r="D23">
        <f t="shared" ref="D23:D86" si="0">+A24-A22</f>
        <v>0.16000000000000003</v>
      </c>
      <c r="E23">
        <f t="shared" ref="E23:E86" si="1">+A24+A22-2*A23</f>
        <v>-5.9999999999999831E-2</v>
      </c>
      <c r="G23">
        <v>-3.0023961461797399</v>
      </c>
      <c r="H23">
        <f t="shared" ref="H23:H86" si="2">+G24-G22</f>
        <v>1.70686044001835</v>
      </c>
      <c r="I23">
        <f t="shared" ref="I23:I86" si="3">+G24+G22-2*G23</f>
        <v>-0.60798348549595094</v>
      </c>
      <c r="K23">
        <f t="shared" ref="K23:K86" si="4">+K22+1/12</f>
        <v>1880.1666666666665</v>
      </c>
      <c r="M23">
        <f>+AVERAGE(B21:B25)</f>
        <v>1.1800000000000002</v>
      </c>
      <c r="N23">
        <f>+AVERAGE(C21:C25)</f>
        <v>-0.44000000000000006</v>
      </c>
      <c r="P23">
        <f t="shared" ref="P23" si="5">+AVERAGE(B21:B23)-AVERAGE(C21:C23)</f>
        <v>1.9666666666666668</v>
      </c>
    </row>
    <row r="24" spans="1:16" x14ac:dyDescent="0.25">
      <c r="A24">
        <f>+$C$10*(B24)+$C$11*(C24)+$C$12*(nino34!A4)</f>
        <v>-0.56999999999999995</v>
      </c>
      <c r="B24">
        <v>1.2</v>
      </c>
      <c r="C24">
        <v>0.6</v>
      </c>
      <c r="D24">
        <f t="shared" si="0"/>
        <v>-8.9999999999999969E-2</v>
      </c>
      <c r="E24">
        <f t="shared" si="1"/>
        <v>-0.19000000000000017</v>
      </c>
      <c r="G24">
        <v>-2.4529576689185402</v>
      </c>
      <c r="H24">
        <f t="shared" si="2"/>
        <v>1.0729340677977</v>
      </c>
      <c r="I24">
        <f t="shared" si="3"/>
        <v>-2.5942886724699576E-2</v>
      </c>
      <c r="K24">
        <f t="shared" si="4"/>
        <v>1880.2499999999998</v>
      </c>
      <c r="M24">
        <f>+AVERAGE(B21:B27)</f>
        <v>1.1857142857142857</v>
      </c>
      <c r="N24">
        <f>+AVERAGE(C21:C27)</f>
        <v>-0.1142857142857143</v>
      </c>
      <c r="P24">
        <f>+AVERAGE(B21:B25)-AVERAGE(C21:C25)</f>
        <v>1.62</v>
      </c>
    </row>
    <row r="25" spans="1:16" x14ac:dyDescent="0.25">
      <c r="A25">
        <f>+$C$10*(B25)+$C$11*(C25)+$C$12*(nino34!A5)</f>
        <v>-0.71</v>
      </c>
      <c r="B25">
        <v>1</v>
      </c>
      <c r="C25">
        <v>-0.6</v>
      </c>
      <c r="D25">
        <f t="shared" si="0"/>
        <v>-4.0000000000000036E-2</v>
      </c>
      <c r="E25">
        <f t="shared" si="1"/>
        <v>0.24</v>
      </c>
      <c r="G25">
        <v>-1.92946207838204</v>
      </c>
      <c r="H25">
        <f t="shared" si="2"/>
        <v>0.74318780104573023</v>
      </c>
      <c r="I25">
        <f t="shared" si="3"/>
        <v>-0.30380338002727036</v>
      </c>
      <c r="K25">
        <f t="shared" si="4"/>
        <v>1880.333333333333</v>
      </c>
      <c r="M25">
        <f t="shared" ref="M25:N25" si="6">+AVERAGE(B22:B28)</f>
        <v>1.5</v>
      </c>
      <c r="N25">
        <f t="shared" si="6"/>
        <v>0.21428571428571427</v>
      </c>
      <c r="P25">
        <f t="shared" ref="P25:P88" si="7">+AVERAGE(B22:B26)-AVERAGE(C22:C26)</f>
        <v>1.3800000000000001</v>
      </c>
    </row>
    <row r="26" spans="1:16" x14ac:dyDescent="0.25">
      <c r="A26">
        <f>+$C$10*(B26)+$C$11*(C26)+$C$12*(nino34!A6)</f>
        <v>-0.61</v>
      </c>
      <c r="B26">
        <v>1</v>
      </c>
      <c r="C26">
        <v>0.1</v>
      </c>
      <c r="D26">
        <f t="shared" si="0"/>
        <v>0.17999999999999994</v>
      </c>
      <c r="E26">
        <f t="shared" si="1"/>
        <v>-2.0000000000000018E-2</v>
      </c>
      <c r="G26">
        <v>-1.7097698678728099</v>
      </c>
      <c r="H26">
        <f t="shared" si="2"/>
        <v>0.70101091759863987</v>
      </c>
      <c r="I26">
        <f t="shared" si="3"/>
        <v>0.26162649658017978</v>
      </c>
      <c r="K26">
        <f t="shared" si="4"/>
        <v>1880.4166666666663</v>
      </c>
      <c r="M26">
        <f t="shared" ref="M26:N26" si="8">+AVERAGE(B23:B29)</f>
        <v>1.5142857142857145</v>
      </c>
      <c r="N26">
        <f t="shared" si="8"/>
        <v>0.24285714285714288</v>
      </c>
      <c r="P26">
        <f t="shared" si="7"/>
        <v>1.1200000000000001</v>
      </c>
    </row>
    <row r="27" spans="1:16" x14ac:dyDescent="0.25">
      <c r="A27">
        <f>+$C$10*(B27)+$C$11*(C27)+$C$12*(nino34!A7)</f>
        <v>-0.53</v>
      </c>
      <c r="B27">
        <v>1.4</v>
      </c>
      <c r="C27">
        <v>1.3</v>
      </c>
      <c r="D27">
        <f t="shared" si="0"/>
        <v>0.37</v>
      </c>
      <c r="E27">
        <f t="shared" si="1"/>
        <v>0.21000000000000008</v>
      </c>
      <c r="G27">
        <v>-1.2284511607834001</v>
      </c>
      <c r="H27">
        <f t="shared" si="2"/>
        <v>0.99519195952775297</v>
      </c>
      <c r="I27">
        <f t="shared" si="3"/>
        <v>3.2554545348933317E-2</v>
      </c>
      <c r="K27">
        <f t="shared" si="4"/>
        <v>1880.4999999999995</v>
      </c>
      <c r="M27">
        <f t="shared" ref="M27:N27" si="9">+AVERAGE(B24:B30)</f>
        <v>1.5</v>
      </c>
      <c r="N27">
        <f t="shared" si="9"/>
        <v>0.48571428571428577</v>
      </c>
      <c r="P27">
        <f t="shared" si="7"/>
        <v>1.0399999999999998</v>
      </c>
    </row>
    <row r="28" spans="1:16" x14ac:dyDescent="0.25">
      <c r="A28">
        <f>+$C$10*(B28)+$C$11*(C28)+$C$12*(nino34!A8)</f>
        <v>-0.24</v>
      </c>
      <c r="B28">
        <v>2.4</v>
      </c>
      <c r="C28">
        <v>0.4</v>
      </c>
      <c r="D28">
        <f t="shared" si="0"/>
        <v>0.5</v>
      </c>
      <c r="E28">
        <f t="shared" si="1"/>
        <v>-8.0000000000000071E-2</v>
      </c>
      <c r="G28">
        <v>-0.71457790834505697</v>
      </c>
      <c r="H28">
        <f t="shared" si="2"/>
        <v>1.2287993115077569</v>
      </c>
      <c r="I28">
        <f t="shared" si="3"/>
        <v>0.20105280663107061</v>
      </c>
      <c r="K28">
        <f t="shared" si="4"/>
        <v>1880.5833333333328</v>
      </c>
      <c r="M28">
        <f t="shared" ref="M28:N28" si="10">+AVERAGE(B25:B31)</f>
        <v>1.5999999999999999</v>
      </c>
      <c r="N28">
        <f t="shared" si="10"/>
        <v>0.55714285714285716</v>
      </c>
      <c r="P28">
        <f t="shared" si="7"/>
        <v>1.1799999999999997</v>
      </c>
    </row>
    <row r="29" spans="1:16" x14ac:dyDescent="0.25">
      <c r="A29">
        <f>+$C$10*(B29)+$C$11*(C29)+$C$12*(nino34!A9)</f>
        <v>-0.03</v>
      </c>
      <c r="B29">
        <v>1.9</v>
      </c>
      <c r="C29">
        <v>0.6</v>
      </c>
      <c r="D29">
        <f t="shared" si="0"/>
        <v>0.41000000000000003</v>
      </c>
      <c r="E29">
        <f t="shared" si="1"/>
        <v>-9.9999999999999811E-3</v>
      </c>
      <c r="G29">
        <v>3.4815072435677598E-4</v>
      </c>
      <c r="H29">
        <f t="shared" si="2"/>
        <v>1.040673709957423</v>
      </c>
      <c r="I29">
        <f t="shared" si="3"/>
        <v>-0.38917840818140453</v>
      </c>
      <c r="K29">
        <f t="shared" si="4"/>
        <v>1880.6666666666661</v>
      </c>
      <c r="M29">
        <f t="shared" ref="M29:N29" si="11">+AVERAGE(B26:B32)</f>
        <v>1.5</v>
      </c>
      <c r="N29">
        <f t="shared" si="11"/>
        <v>0.77142857142857146</v>
      </c>
      <c r="P29">
        <f t="shared" si="7"/>
        <v>0.97999999999999965</v>
      </c>
    </row>
    <row r="30" spans="1:16" x14ac:dyDescent="0.25">
      <c r="A30">
        <f>+$C$10*(B30)+$C$11*(C30)+$C$12*(nino34!A10)</f>
        <v>0.17</v>
      </c>
      <c r="B30">
        <v>1.6</v>
      </c>
      <c r="C30">
        <v>1</v>
      </c>
      <c r="D30">
        <f t="shared" si="0"/>
        <v>0.27</v>
      </c>
      <c r="E30">
        <f t="shared" si="1"/>
        <v>-0.13000000000000003</v>
      </c>
      <c r="G30">
        <v>0.32609580161236601</v>
      </c>
      <c r="H30">
        <f t="shared" si="2"/>
        <v>0.80037142144347018</v>
      </c>
      <c r="I30">
        <f t="shared" si="3"/>
        <v>0.14887611966745173</v>
      </c>
      <c r="K30">
        <f t="shared" si="4"/>
        <v>1880.7499999999993</v>
      </c>
      <c r="M30">
        <f t="shared" ref="M30:N30" si="12">+AVERAGE(B27:B33)</f>
        <v>1.2142857142857142</v>
      </c>
      <c r="N30">
        <f t="shared" si="12"/>
        <v>0.85714285714285732</v>
      </c>
      <c r="P30">
        <f t="shared" si="7"/>
        <v>0.95999999999999974</v>
      </c>
    </row>
    <row r="31" spans="1:16" x14ac:dyDescent="0.25">
      <c r="A31">
        <f>+$C$10*(B31)+$C$11*(C31)+$C$12*(nino34!A11)</f>
        <v>0.24</v>
      </c>
      <c r="B31">
        <v>1.9</v>
      </c>
      <c r="C31">
        <v>1.1000000000000001</v>
      </c>
      <c r="D31">
        <f t="shared" si="0"/>
        <v>9.9999999999999811E-3</v>
      </c>
      <c r="E31">
        <f t="shared" si="1"/>
        <v>-0.13</v>
      </c>
      <c r="G31">
        <v>0.80071957216782697</v>
      </c>
      <c r="H31">
        <f t="shared" si="2"/>
        <v>1.173580718280294</v>
      </c>
      <c r="I31">
        <f t="shared" si="3"/>
        <v>0.22433317716937218</v>
      </c>
      <c r="K31">
        <f t="shared" si="4"/>
        <v>1880.8333333333326</v>
      </c>
      <c r="M31">
        <f t="shared" ref="M31:N31" si="13">+AVERAGE(B28:B34)</f>
        <v>0.94285714285714306</v>
      </c>
      <c r="N31">
        <f t="shared" si="13"/>
        <v>0.8</v>
      </c>
      <c r="P31">
        <f t="shared" si="7"/>
        <v>0.82000000000000028</v>
      </c>
    </row>
    <row r="32" spans="1:16" x14ac:dyDescent="0.25">
      <c r="A32">
        <f>+$C$10*(B32)+$C$11*(C32)+$C$12*(nino34!A12)</f>
        <v>0.18</v>
      </c>
      <c r="B32">
        <v>0.3</v>
      </c>
      <c r="C32">
        <v>0.9</v>
      </c>
      <c r="D32">
        <f t="shared" si="0"/>
        <v>4.9999999999999989E-2</v>
      </c>
      <c r="E32">
        <f t="shared" si="1"/>
        <v>0.17000000000000004</v>
      </c>
      <c r="G32">
        <v>1.49967651989266</v>
      </c>
      <c r="H32">
        <f t="shared" si="2"/>
        <v>1.3057736887127733</v>
      </c>
      <c r="I32">
        <f t="shared" si="3"/>
        <v>-9.2140206736893049E-2</v>
      </c>
      <c r="K32">
        <f t="shared" si="4"/>
        <v>1880.9166666666658</v>
      </c>
      <c r="M32">
        <f t="shared" ref="M32:N32" si="14">+AVERAGE(B29:B35)</f>
        <v>0.87142857142857133</v>
      </c>
      <c r="N32">
        <f t="shared" si="14"/>
        <v>1</v>
      </c>
      <c r="P32">
        <f t="shared" si="7"/>
        <v>8.0000000000000071E-2</v>
      </c>
    </row>
    <row r="33" spans="1:16" x14ac:dyDescent="0.25">
      <c r="A33">
        <f>+$C$10*(B33)+$C$11*(C33)+$C$12*(nino34!A13)</f>
        <v>0.28999999999999998</v>
      </c>
      <c r="B33">
        <v>-1</v>
      </c>
      <c r="C33">
        <v>0.7</v>
      </c>
      <c r="D33">
        <f t="shared" si="0"/>
        <v>5.0000000000000017E-2</v>
      </c>
      <c r="E33">
        <f t="shared" si="1"/>
        <v>-0.16999999999999993</v>
      </c>
      <c r="G33">
        <v>2.1064932608806002</v>
      </c>
      <c r="H33">
        <f t="shared" si="2"/>
        <v>0.27850018593342996</v>
      </c>
      <c r="I33">
        <f t="shared" si="3"/>
        <v>-0.93513329604245055</v>
      </c>
      <c r="K33">
        <f t="shared" si="4"/>
        <v>1880.9999999999991</v>
      </c>
      <c r="M33">
        <f t="shared" ref="M33:N33" si="15">+AVERAGE(B30:B36)</f>
        <v>0.87142857142857133</v>
      </c>
      <c r="N33">
        <f t="shared" si="15"/>
        <v>1.1857142857142857</v>
      </c>
      <c r="P33">
        <f t="shared" si="7"/>
        <v>-0.46000000000000019</v>
      </c>
    </row>
    <row r="34" spans="1:16" x14ac:dyDescent="0.25">
      <c r="A34">
        <f>+$C$10*(B34)+$C$11*(C34)+$C$12*(nino34!A14)</f>
        <v>0.23</v>
      </c>
      <c r="B34">
        <v>-0.5</v>
      </c>
      <c r="C34">
        <v>0.9</v>
      </c>
      <c r="D34">
        <f t="shared" si="0"/>
        <v>3.0000000000000027E-2</v>
      </c>
      <c r="E34">
        <f t="shared" si="1"/>
        <v>0.14999999999999997</v>
      </c>
      <c r="G34">
        <v>1.77817670582609</v>
      </c>
      <c r="H34">
        <f t="shared" si="2"/>
        <v>-1.0820191289053902</v>
      </c>
      <c r="I34">
        <f t="shared" si="3"/>
        <v>-0.42538601879636984</v>
      </c>
      <c r="K34">
        <f t="shared" si="4"/>
        <v>1881.0833333333323</v>
      </c>
      <c r="M34">
        <f t="shared" ref="M34:N34" si="16">+AVERAGE(B31:B37)</f>
        <v>0.5714285714285714</v>
      </c>
      <c r="N34">
        <f t="shared" si="16"/>
        <v>1.0428571428571429</v>
      </c>
      <c r="P34">
        <f t="shared" si="7"/>
        <v>-0.56000000000000016</v>
      </c>
    </row>
    <row r="35" spans="1:16" x14ac:dyDescent="0.25">
      <c r="A35">
        <f>+$C$10*(B35)+$C$11*(C35)+$C$12*(nino34!A15)</f>
        <v>0.32</v>
      </c>
      <c r="B35">
        <v>1.9</v>
      </c>
      <c r="C35">
        <v>1.8</v>
      </c>
      <c r="D35">
        <f t="shared" si="0"/>
        <v>0.17999999999999997</v>
      </c>
      <c r="E35">
        <f t="shared" si="1"/>
        <v>0</v>
      </c>
      <c r="G35">
        <v>1.02447413197521</v>
      </c>
      <c r="H35">
        <f t="shared" si="2"/>
        <v>-1.339189176988276</v>
      </c>
      <c r="I35">
        <f t="shared" si="3"/>
        <v>0.16821597071348382</v>
      </c>
      <c r="K35">
        <f t="shared" si="4"/>
        <v>1881.1666666666656</v>
      </c>
      <c r="M35">
        <f t="shared" ref="M35:N35" si="17">+AVERAGE(B32:B38)</f>
        <v>0.21428571428571422</v>
      </c>
      <c r="N35">
        <f t="shared" si="17"/>
        <v>0.91428571428571426</v>
      </c>
      <c r="P35">
        <f t="shared" si="7"/>
        <v>-0.71999999999999986</v>
      </c>
    </row>
    <row r="36" spans="1:16" x14ac:dyDescent="0.25">
      <c r="A36">
        <f>+$C$10*(B36)+$C$11*(C36)+$C$12*(nino34!A16)</f>
        <v>0.41</v>
      </c>
      <c r="B36">
        <v>1.9</v>
      </c>
      <c r="C36">
        <v>1.9</v>
      </c>
      <c r="D36">
        <f t="shared" si="0"/>
        <v>-0.16</v>
      </c>
      <c r="E36">
        <f t="shared" si="1"/>
        <v>-0.33999999999999997</v>
      </c>
      <c r="G36">
        <v>0.438987528837814</v>
      </c>
      <c r="H36">
        <f t="shared" si="2"/>
        <v>-0.30854836962348398</v>
      </c>
      <c r="I36">
        <f t="shared" si="3"/>
        <v>0.86242483665130809</v>
      </c>
      <c r="K36">
        <f t="shared" si="4"/>
        <v>1881.2499999999989</v>
      </c>
      <c r="M36">
        <f t="shared" ref="M36:N36" si="18">+AVERAGE(B33:B39)</f>
        <v>0.24285714285714283</v>
      </c>
      <c r="N36">
        <f t="shared" si="18"/>
        <v>1.0000000000000002</v>
      </c>
      <c r="P36">
        <f t="shared" si="7"/>
        <v>-0.70000000000000007</v>
      </c>
    </row>
    <row r="37" spans="1:16" x14ac:dyDescent="0.25">
      <c r="A37">
        <f>+$C$10*(B37)+$C$11*(C37)+$C$12*(nino34!A17)</f>
        <v>0.16</v>
      </c>
      <c r="B37">
        <v>-0.5</v>
      </c>
      <c r="C37">
        <v>0</v>
      </c>
      <c r="D37">
        <f t="shared" si="0"/>
        <v>-0.17999999999999997</v>
      </c>
      <c r="E37">
        <f t="shared" si="1"/>
        <v>0.32</v>
      </c>
      <c r="G37">
        <v>0.715925762351726</v>
      </c>
      <c r="H37">
        <f t="shared" si="2"/>
        <v>0.56188899147175597</v>
      </c>
      <c r="I37">
        <f t="shared" si="3"/>
        <v>8.0125244439319676E-3</v>
      </c>
      <c r="K37">
        <f t="shared" si="4"/>
        <v>1881.3333333333321</v>
      </c>
      <c r="M37">
        <f t="shared" ref="M37:N37" si="19">+AVERAGE(B34:B40)</f>
        <v>0.31428571428571422</v>
      </c>
      <c r="N37">
        <f t="shared" si="19"/>
        <v>1.1142857142857143</v>
      </c>
      <c r="P37">
        <f t="shared" si="7"/>
        <v>-0.52</v>
      </c>
    </row>
    <row r="38" spans="1:16" x14ac:dyDescent="0.25">
      <c r="A38">
        <f>+$C$10*(B38)+$C$11*(C38)+$C$12*(nino34!A18)</f>
        <v>0.23</v>
      </c>
      <c r="B38">
        <v>-0.6</v>
      </c>
      <c r="C38">
        <v>0.2</v>
      </c>
      <c r="D38">
        <f t="shared" si="0"/>
        <v>-0.42000000000000004</v>
      </c>
      <c r="E38">
        <f t="shared" si="1"/>
        <v>-0.56000000000000005</v>
      </c>
      <c r="G38">
        <v>1.00087652030957</v>
      </c>
      <c r="H38">
        <f t="shared" si="2"/>
        <v>0.63489437101355406</v>
      </c>
      <c r="I38">
        <f t="shared" si="3"/>
        <v>6.4992855097866009E-2</v>
      </c>
      <c r="K38">
        <f t="shared" si="4"/>
        <v>1881.4166666666654</v>
      </c>
      <c r="M38">
        <f t="shared" ref="M38:N38" si="20">+AVERAGE(B35:B41)</f>
        <v>0.22857142857142851</v>
      </c>
      <c r="N38">
        <f t="shared" si="20"/>
        <v>1.157142857142857</v>
      </c>
      <c r="P38">
        <f t="shared" si="7"/>
        <v>-0.44000000000000017</v>
      </c>
    </row>
    <row r="39" spans="1:16" x14ac:dyDescent="0.25">
      <c r="A39">
        <f>+$C$10*(B39)+$C$11*(C39)+$C$12*(nino34!A19)</f>
        <v>-0.26</v>
      </c>
      <c r="B39">
        <v>0.5</v>
      </c>
      <c r="C39">
        <v>1.5</v>
      </c>
      <c r="D39">
        <f t="shared" si="0"/>
        <v>-0.4</v>
      </c>
      <c r="E39">
        <f t="shared" si="1"/>
        <v>0.58000000000000007</v>
      </c>
      <c r="G39">
        <v>1.3508201333652801</v>
      </c>
      <c r="H39">
        <f t="shared" si="2"/>
        <v>0.71987589359088999</v>
      </c>
      <c r="I39">
        <f t="shared" si="3"/>
        <v>1.9988667479470035E-2</v>
      </c>
      <c r="K39">
        <f t="shared" si="4"/>
        <v>1881.4999999999986</v>
      </c>
      <c r="M39">
        <f t="shared" ref="M39:N39" si="21">+AVERAGE(B36:B42)</f>
        <v>-0.32857142857142863</v>
      </c>
      <c r="N39">
        <f t="shared" si="21"/>
        <v>1.2</v>
      </c>
      <c r="P39">
        <f t="shared" si="7"/>
        <v>-0.8600000000000001</v>
      </c>
    </row>
    <row r="40" spans="1:16" x14ac:dyDescent="0.25">
      <c r="A40">
        <f>+$C$10*(B40)+$C$11*(C40)+$C$12*(nino34!A20)</f>
        <v>-0.17</v>
      </c>
      <c r="B40">
        <v>-0.5</v>
      </c>
      <c r="C40">
        <v>1.5</v>
      </c>
      <c r="D40">
        <f t="shared" si="0"/>
        <v>-7.0000000000000007E-2</v>
      </c>
      <c r="E40">
        <f t="shared" si="1"/>
        <v>-0.25000000000000006</v>
      </c>
      <c r="G40">
        <v>1.72075241390046</v>
      </c>
      <c r="H40">
        <f t="shared" si="2"/>
        <v>0.73185201171899972</v>
      </c>
      <c r="I40">
        <f t="shared" si="3"/>
        <v>-8.0125493513603097E-3</v>
      </c>
      <c r="K40">
        <f t="shared" si="4"/>
        <v>1881.5833333333319</v>
      </c>
      <c r="M40">
        <f t="shared" ref="M40:N40" si="22">+AVERAGE(B37:B43)</f>
        <v>-0.61428571428571421</v>
      </c>
      <c r="N40">
        <f t="shared" si="22"/>
        <v>0.79999999999999993</v>
      </c>
      <c r="P40">
        <f t="shared" si="7"/>
        <v>-1.3200000000000003</v>
      </c>
    </row>
    <row r="41" spans="1:16" x14ac:dyDescent="0.25">
      <c r="A41">
        <f>+$C$10*(B41)+$C$11*(C41)+$C$12*(nino34!A21)</f>
        <v>-0.33</v>
      </c>
      <c r="B41">
        <v>-1.1000000000000001</v>
      </c>
      <c r="C41">
        <v>1.2</v>
      </c>
      <c r="D41">
        <f t="shared" si="0"/>
        <v>-0.26</v>
      </c>
      <c r="E41">
        <f t="shared" si="1"/>
        <v>6.0000000000000053E-2</v>
      </c>
      <c r="G41">
        <v>2.0826721450842798</v>
      </c>
      <c r="H41">
        <f t="shared" si="2"/>
        <v>-0.77290659765757697</v>
      </c>
      <c r="I41">
        <f t="shared" si="3"/>
        <v>-1.4967460600252167</v>
      </c>
      <c r="K41">
        <f t="shared" si="4"/>
        <v>1881.6666666666652</v>
      </c>
      <c r="M41">
        <f t="shared" ref="M41:N41" si="23">+AVERAGE(B38:B44)</f>
        <v>-0.48571428571428577</v>
      </c>
      <c r="N41">
        <f t="shared" si="23"/>
        <v>0.68571428571428572</v>
      </c>
      <c r="P41">
        <f t="shared" si="7"/>
        <v>-2.04</v>
      </c>
    </row>
    <row r="42" spans="1:16" x14ac:dyDescent="0.25">
      <c r="A42">
        <f>+$C$10*(B42)+$C$11*(C42)+$C$12*(nino34!A22)</f>
        <v>-0.43</v>
      </c>
      <c r="B42">
        <v>-2</v>
      </c>
      <c r="C42">
        <v>2.1</v>
      </c>
      <c r="D42">
        <f t="shared" si="0"/>
        <v>-0.25999999999999995</v>
      </c>
      <c r="E42">
        <f t="shared" si="1"/>
        <v>-5.9999999999999942E-2</v>
      </c>
      <c r="G42">
        <v>0.947845816242883</v>
      </c>
      <c r="H42">
        <f t="shared" si="2"/>
        <v>-2.398363574826925</v>
      </c>
      <c r="I42">
        <f t="shared" si="3"/>
        <v>-0.12871091714413119</v>
      </c>
      <c r="K42">
        <f t="shared" si="4"/>
        <v>1881.7499999999984</v>
      </c>
      <c r="M42">
        <f t="shared" ref="M42:N42" si="24">+AVERAGE(B39:B45)</f>
        <v>-0.6</v>
      </c>
      <c r="N42">
        <f t="shared" si="24"/>
        <v>0.68571428571428583</v>
      </c>
      <c r="P42">
        <f t="shared" si="7"/>
        <v>-1.7200000000000002</v>
      </c>
    </row>
    <row r="43" spans="1:16" x14ac:dyDescent="0.25">
      <c r="A43">
        <f>+$C$10*(B43)+$C$11*(C43)+$C$12*(nino34!A23)</f>
        <v>-0.59</v>
      </c>
      <c r="B43">
        <v>-0.1</v>
      </c>
      <c r="C43">
        <v>-0.9</v>
      </c>
      <c r="D43">
        <f t="shared" si="0"/>
        <v>0.06</v>
      </c>
      <c r="E43">
        <f t="shared" si="1"/>
        <v>0.37999999999999989</v>
      </c>
      <c r="G43">
        <v>-0.31569142974264502</v>
      </c>
      <c r="H43">
        <f t="shared" si="2"/>
        <v>-2.0780813855147429</v>
      </c>
      <c r="I43">
        <f t="shared" si="3"/>
        <v>0.44899310645631307</v>
      </c>
      <c r="K43">
        <f t="shared" si="4"/>
        <v>1881.8333333333317</v>
      </c>
      <c r="M43">
        <f t="shared" ref="M43:N43" si="25">+AVERAGE(B40:B46)</f>
        <v>-0.74285714285714288</v>
      </c>
      <c r="N43">
        <f t="shared" si="25"/>
        <v>0.45714285714285724</v>
      </c>
      <c r="P43">
        <f t="shared" si="7"/>
        <v>-1.2800000000000002</v>
      </c>
    </row>
    <row r="44" spans="1:16" x14ac:dyDescent="0.25">
      <c r="A44">
        <f>+$C$10*(B44)+$C$11*(C44)+$C$12*(nino34!A24)</f>
        <v>-0.37</v>
      </c>
      <c r="B44">
        <v>0.4</v>
      </c>
      <c r="C44">
        <v>-0.8</v>
      </c>
      <c r="D44">
        <f t="shared" si="0"/>
        <v>0.13999999999999996</v>
      </c>
      <c r="E44">
        <f t="shared" si="1"/>
        <v>-0.30000000000000004</v>
      </c>
      <c r="G44">
        <v>-1.13023556927186</v>
      </c>
      <c r="H44">
        <f t="shared" si="2"/>
        <v>-0.36555103824811003</v>
      </c>
      <c r="I44">
        <f t="shared" si="3"/>
        <v>1.2635372408103198</v>
      </c>
      <c r="K44">
        <f t="shared" si="4"/>
        <v>1881.9166666666649</v>
      </c>
      <c r="M44">
        <f t="shared" ref="M44:N44" si="26">+AVERAGE(B41:B47)</f>
        <v>-0.5714285714285714</v>
      </c>
      <c r="N44">
        <f t="shared" si="26"/>
        <v>0.25714285714285712</v>
      </c>
      <c r="P44">
        <f t="shared" si="7"/>
        <v>-1.2000000000000002</v>
      </c>
    </row>
    <row r="45" spans="1:16" x14ac:dyDescent="0.25">
      <c r="A45">
        <f>+$C$10*(B45)+$C$11*(C45)+$C$12*(nino34!A25)</f>
        <v>-0.45</v>
      </c>
      <c r="B45">
        <v>-1.4</v>
      </c>
      <c r="C45">
        <v>0.2</v>
      </c>
      <c r="D45">
        <f t="shared" si="0"/>
        <v>-0.18000000000000005</v>
      </c>
      <c r="E45">
        <f t="shared" si="1"/>
        <v>-2.0000000000000018E-2</v>
      </c>
      <c r="G45">
        <v>-0.68124246799075505</v>
      </c>
      <c r="H45">
        <f t="shared" si="2"/>
        <v>0.89798618695727694</v>
      </c>
      <c r="I45">
        <f t="shared" si="3"/>
        <v>-1.5604932901425173E-8</v>
      </c>
      <c r="K45">
        <f t="shared" si="4"/>
        <v>1881.9999999999982</v>
      </c>
      <c r="M45">
        <f t="shared" ref="M45:N45" si="27">+AVERAGE(B42:B48)</f>
        <v>-0.52857142857142858</v>
      </c>
      <c r="N45">
        <f t="shared" si="27"/>
        <v>-4.2857142857142851E-2</v>
      </c>
      <c r="P45">
        <f t="shared" si="7"/>
        <v>-0.82</v>
      </c>
    </row>
    <row r="46" spans="1:16" x14ac:dyDescent="0.25">
      <c r="A46">
        <f>+$C$10*(B46)+$C$11*(C46)+$C$12*(nino34!A26)</f>
        <v>-0.55000000000000004</v>
      </c>
      <c r="B46">
        <v>-0.5</v>
      </c>
      <c r="C46">
        <v>-0.1</v>
      </c>
      <c r="D46">
        <f t="shared" si="0"/>
        <v>-8.0000000000000016E-2</v>
      </c>
      <c r="E46">
        <f t="shared" si="1"/>
        <v>0.12000000000000011</v>
      </c>
      <c r="G46">
        <v>-0.232249382314583</v>
      </c>
      <c r="H46">
        <f t="shared" si="2"/>
        <v>2.4403487002935043E-2</v>
      </c>
      <c r="I46">
        <f t="shared" si="3"/>
        <v>-0.873582684349409</v>
      </c>
      <c r="K46">
        <f t="shared" si="4"/>
        <v>1882.0833333333314</v>
      </c>
      <c r="M46">
        <f t="shared" ref="M46:N46" si="28">+AVERAGE(B43:B49)</f>
        <v>-0.31428571428571433</v>
      </c>
      <c r="N46">
        <f t="shared" si="28"/>
        <v>-0.55714285714285716</v>
      </c>
      <c r="P46">
        <f t="shared" si="7"/>
        <v>0.12000000000000005</v>
      </c>
    </row>
    <row r="47" spans="1:16" x14ac:dyDescent="0.25">
      <c r="A47">
        <f>+$C$10*(B47)+$C$11*(C47)+$C$12*(nino34!A27)</f>
        <v>-0.53</v>
      </c>
      <c r="B47">
        <v>0.7</v>
      </c>
      <c r="C47">
        <v>0.1</v>
      </c>
      <c r="D47">
        <f t="shared" si="0"/>
        <v>0.65</v>
      </c>
      <c r="E47">
        <f t="shared" si="1"/>
        <v>0.61</v>
      </c>
      <c r="G47">
        <v>-0.65683898098782001</v>
      </c>
      <c r="H47">
        <f t="shared" si="2"/>
        <v>-0.414514730030909</v>
      </c>
      <c r="I47">
        <f t="shared" si="3"/>
        <v>0.43466446731556496</v>
      </c>
      <c r="K47">
        <f t="shared" si="4"/>
        <v>1882.1666666666647</v>
      </c>
      <c r="M47">
        <f t="shared" ref="M47:N47" si="29">+AVERAGE(B44:B50)</f>
        <v>-0.55714285714285716</v>
      </c>
      <c r="N47">
        <f t="shared" si="29"/>
        <v>-0.42857142857142855</v>
      </c>
      <c r="P47">
        <f t="shared" si="7"/>
        <v>-2.0000000000000018E-2</v>
      </c>
    </row>
    <row r="48" spans="1:16" x14ac:dyDescent="0.25">
      <c r="A48">
        <f>+$C$10*(B48)+$C$11*(C48)+$C$12*(nino34!A28)</f>
        <v>0.1</v>
      </c>
      <c r="B48">
        <v>-0.8</v>
      </c>
      <c r="C48">
        <v>-0.9</v>
      </c>
      <c r="D48">
        <f t="shared" si="0"/>
        <v>0.54</v>
      </c>
      <c r="E48">
        <f t="shared" si="1"/>
        <v>-0.72</v>
      </c>
      <c r="G48">
        <v>-0.64676411234549203</v>
      </c>
      <c r="H48">
        <f t="shared" si="2"/>
        <v>2.014973393340902E-2</v>
      </c>
      <c r="I48">
        <f t="shared" si="3"/>
        <v>-3.3512470576368969E-9</v>
      </c>
      <c r="K48">
        <f t="shared" si="4"/>
        <v>1882.249999999998</v>
      </c>
      <c r="M48">
        <f t="shared" ref="M48:N48" si="30">+AVERAGE(B45:B51)</f>
        <v>-1.0428571428571429</v>
      </c>
      <c r="N48">
        <f t="shared" si="30"/>
        <v>-0.27142857142857146</v>
      </c>
      <c r="P48">
        <f t="shared" si="7"/>
        <v>-5.9999999999999942E-2</v>
      </c>
    </row>
    <row r="49" spans="1:16" x14ac:dyDescent="0.25">
      <c r="A49">
        <f>+$C$10*(B49)+$C$11*(C49)+$C$12*(nino34!A29)</f>
        <v>0.01</v>
      </c>
      <c r="B49">
        <v>-0.5</v>
      </c>
      <c r="C49">
        <v>-1.5</v>
      </c>
      <c r="D49">
        <f t="shared" si="0"/>
        <v>-0.5</v>
      </c>
      <c r="E49">
        <f t="shared" si="1"/>
        <v>-0.32000000000000006</v>
      </c>
      <c r="G49">
        <v>-0.63668924705441099</v>
      </c>
      <c r="H49">
        <f t="shared" si="2"/>
        <v>0.92192519134571604</v>
      </c>
      <c r="I49">
        <f t="shared" si="3"/>
        <v>0.90177546076355397</v>
      </c>
      <c r="K49">
        <f t="shared" si="4"/>
        <v>1882.3333333333312</v>
      </c>
      <c r="M49">
        <f t="shared" ref="M49:N49" si="31">+AVERAGE(B46:B52)</f>
        <v>-1.3714285714285717</v>
      </c>
      <c r="N49">
        <f t="shared" si="31"/>
        <v>-0.21428571428571427</v>
      </c>
      <c r="P49">
        <f t="shared" si="7"/>
        <v>-0.10000000000000009</v>
      </c>
    </row>
    <row r="50" spans="1:16" x14ac:dyDescent="0.25">
      <c r="A50">
        <f>+$C$10*(B50)+$C$11*(C50)+$C$12*(nino34!A30)</f>
        <v>-0.4</v>
      </c>
      <c r="B50">
        <v>-1.8</v>
      </c>
      <c r="C50">
        <v>0</v>
      </c>
      <c r="D50">
        <f t="shared" si="0"/>
        <v>-0.57999999999999996</v>
      </c>
      <c r="E50">
        <f t="shared" si="1"/>
        <v>0.2400000000000001</v>
      </c>
      <c r="G50">
        <v>0.27516107900022402</v>
      </c>
      <c r="H50">
        <f t="shared" si="2"/>
        <v>1.4917111841694681</v>
      </c>
      <c r="I50">
        <f t="shared" si="3"/>
        <v>-0.331989467939802</v>
      </c>
      <c r="K50">
        <f t="shared" si="4"/>
        <v>1882.4166666666645</v>
      </c>
      <c r="M50">
        <f t="shared" ref="M50:N50" si="32">+AVERAGE(B47:B53)</f>
        <v>-1.6714285714285715</v>
      </c>
      <c r="N50">
        <f t="shared" si="32"/>
        <v>-0.21428571428571427</v>
      </c>
      <c r="P50">
        <f t="shared" si="7"/>
        <v>-0.68000000000000016</v>
      </c>
    </row>
    <row r="51" spans="1:16" x14ac:dyDescent="0.25">
      <c r="A51">
        <f>+$C$10*(B51)+$C$11*(C51)+$C$12*(nino34!A31)</f>
        <v>-0.56999999999999995</v>
      </c>
      <c r="B51">
        <v>-3</v>
      </c>
      <c r="C51">
        <v>0.3</v>
      </c>
      <c r="D51">
        <f t="shared" si="0"/>
        <v>7.0000000000000007E-2</v>
      </c>
      <c r="E51">
        <f t="shared" si="1"/>
        <v>0.40999999999999992</v>
      </c>
      <c r="G51">
        <v>0.85502193711505703</v>
      </c>
      <c r="H51">
        <f t="shared" si="2"/>
        <v>1.1597216927977758</v>
      </c>
      <c r="I51">
        <f t="shared" si="3"/>
        <v>-2.343188998388257E-8</v>
      </c>
      <c r="K51">
        <f t="shared" si="4"/>
        <v>1882.4999999999977</v>
      </c>
      <c r="M51">
        <f t="shared" ref="M51:N51" si="33">+AVERAGE(B48:B54)</f>
        <v>-1.9285714285714286</v>
      </c>
      <c r="N51">
        <f t="shared" si="33"/>
        <v>-0.39999999999999997</v>
      </c>
      <c r="P51">
        <f t="shared" si="7"/>
        <v>-1.6600000000000001</v>
      </c>
    </row>
    <row r="52" spans="1:16" x14ac:dyDescent="0.25">
      <c r="A52">
        <f>+$C$10*(B52)+$C$11*(C52)+$C$12*(nino34!A32)</f>
        <v>-0.33</v>
      </c>
      <c r="B52">
        <v>-3.7</v>
      </c>
      <c r="C52">
        <v>0.6</v>
      </c>
      <c r="D52">
        <f t="shared" si="0"/>
        <v>5.9999999999999942E-2</v>
      </c>
      <c r="E52">
        <f t="shared" si="1"/>
        <v>-0.42000000000000004</v>
      </c>
      <c r="G52">
        <v>1.4348827717979999</v>
      </c>
      <c r="H52">
        <f t="shared" si="2"/>
        <v>-0.30461197922166705</v>
      </c>
      <c r="I52">
        <f t="shared" si="3"/>
        <v>-1.4643336485875529</v>
      </c>
      <c r="K52">
        <f t="shared" si="4"/>
        <v>1882.583333333331</v>
      </c>
      <c r="M52">
        <f t="shared" ref="M52:N52" si="34">+AVERAGE(B49:B55)</f>
        <v>-1.6857142857142855</v>
      </c>
      <c r="N52">
        <f t="shared" si="34"/>
        <v>-0.15714285714285711</v>
      </c>
      <c r="P52">
        <f t="shared" si="7"/>
        <v>-2.1799999999999997</v>
      </c>
    </row>
    <row r="53" spans="1:16" x14ac:dyDescent="0.25">
      <c r="A53">
        <f>+$C$10*(B53)+$C$11*(C53)+$C$12*(nino34!A33)</f>
        <v>-0.51</v>
      </c>
      <c r="B53">
        <v>-2.6</v>
      </c>
      <c r="C53">
        <v>-0.1</v>
      </c>
      <c r="D53">
        <f t="shared" si="0"/>
        <v>-0.32</v>
      </c>
      <c r="E53">
        <f t="shared" si="1"/>
        <v>4.0000000000000036E-2</v>
      </c>
      <c r="G53">
        <v>0.55040995789338998</v>
      </c>
      <c r="H53">
        <f t="shared" si="2"/>
        <v>-2.0580890434699928</v>
      </c>
      <c r="I53">
        <f t="shared" si="3"/>
        <v>-0.28914341566077306</v>
      </c>
      <c r="K53">
        <f t="shared" si="4"/>
        <v>1882.6666666666642</v>
      </c>
      <c r="M53">
        <f t="shared" ref="M53:N53" si="35">+AVERAGE(B50:B56)</f>
        <v>-1.5857142857142856</v>
      </c>
      <c r="N53">
        <f t="shared" si="35"/>
        <v>-0.15714285714285717</v>
      </c>
      <c r="P53">
        <f t="shared" si="7"/>
        <v>-2.36</v>
      </c>
    </row>
    <row r="54" spans="1:16" x14ac:dyDescent="0.25">
      <c r="A54">
        <f>+$C$10*(B54)+$C$11*(C54)+$C$12*(nino34!A34)</f>
        <v>-0.65</v>
      </c>
      <c r="B54">
        <v>-1.1000000000000001</v>
      </c>
      <c r="C54">
        <v>-1.2</v>
      </c>
      <c r="D54">
        <f t="shared" si="0"/>
        <v>-0.41000000000000003</v>
      </c>
      <c r="E54">
        <f t="shared" si="1"/>
        <v>-0.13000000000000012</v>
      </c>
      <c r="G54">
        <v>-0.62320627167199305</v>
      </c>
      <c r="H54">
        <f t="shared" si="2"/>
        <v>-2.77721814857644</v>
      </c>
      <c r="I54">
        <f t="shared" si="3"/>
        <v>-0.42998568944567372</v>
      </c>
      <c r="K54">
        <f t="shared" si="4"/>
        <v>1882.7499999999975</v>
      </c>
      <c r="M54">
        <f t="shared" ref="M54:N54" si="36">+AVERAGE(B51:B57)</f>
        <v>-1.0000000000000002</v>
      </c>
      <c r="N54">
        <f t="shared" si="36"/>
        <v>0</v>
      </c>
      <c r="P54">
        <f t="shared" si="7"/>
        <v>-1.98</v>
      </c>
    </row>
    <row r="55" spans="1:16" x14ac:dyDescent="0.25">
      <c r="A55">
        <f>+$C$10*(B55)+$C$11*(C55)+$C$12*(nino34!A35)</f>
        <v>-0.92</v>
      </c>
      <c r="B55">
        <v>0.9</v>
      </c>
      <c r="C55">
        <v>0.8</v>
      </c>
      <c r="D55">
        <f t="shared" si="0"/>
        <v>-9.9999999999999978E-2</v>
      </c>
      <c r="E55">
        <f t="shared" si="1"/>
        <v>0.44000000000000017</v>
      </c>
      <c r="G55">
        <v>-2.2268081906830499</v>
      </c>
      <c r="H55">
        <f t="shared" si="2"/>
        <v>-2.2200559360999867</v>
      </c>
      <c r="I55">
        <f t="shared" si="3"/>
        <v>0.98714790192212698</v>
      </c>
      <c r="K55">
        <f t="shared" si="4"/>
        <v>1882.8333333333308</v>
      </c>
      <c r="M55">
        <f t="shared" ref="M55:N55" si="37">+AVERAGE(B52:B58)</f>
        <v>-0.81428571428571428</v>
      </c>
      <c r="N55">
        <f t="shared" si="37"/>
        <v>-1.4285714285714259E-2</v>
      </c>
      <c r="P55">
        <f t="shared" si="7"/>
        <v>-0.98</v>
      </c>
    </row>
    <row r="56" spans="1:16" x14ac:dyDescent="0.25">
      <c r="A56">
        <f>+$C$10*(B56)+$C$11*(C56)+$C$12*(nino34!A36)</f>
        <v>-0.75</v>
      </c>
      <c r="B56">
        <v>0.2</v>
      </c>
      <c r="C56">
        <v>-1.5</v>
      </c>
      <c r="D56">
        <f t="shared" si="0"/>
        <v>0.46</v>
      </c>
      <c r="E56">
        <f t="shared" si="1"/>
        <v>0.11999999999999988</v>
      </c>
      <c r="G56">
        <v>-2.8432622077719798</v>
      </c>
      <c r="H56">
        <f t="shared" si="2"/>
        <v>0.4923892914352499</v>
      </c>
      <c r="I56">
        <f t="shared" si="3"/>
        <v>1.7252973256131097</v>
      </c>
      <c r="K56">
        <f t="shared" si="4"/>
        <v>1882.916666666664</v>
      </c>
      <c r="M56">
        <f t="shared" ref="M56:N56" si="38">+AVERAGE(B53:B59)</f>
        <v>-0.74285714285714288</v>
      </c>
      <c r="N56">
        <f t="shared" si="38"/>
        <v>0.15714285714285717</v>
      </c>
      <c r="P56">
        <f t="shared" si="7"/>
        <v>0.11999999999999994</v>
      </c>
    </row>
    <row r="57" spans="1:16" x14ac:dyDescent="0.25">
      <c r="A57">
        <f>+$C$10*(B57)+$C$11*(C57)+$C$12*(nino34!A37)</f>
        <v>-0.46</v>
      </c>
      <c r="B57">
        <v>2.2999999999999998</v>
      </c>
      <c r="C57">
        <v>1.1000000000000001</v>
      </c>
      <c r="D57">
        <f t="shared" si="0"/>
        <v>0.26</v>
      </c>
      <c r="E57">
        <f t="shared" si="1"/>
        <v>-0.31999999999999995</v>
      </c>
      <c r="G57" s="7">
        <v>-1.7344188992478</v>
      </c>
      <c r="H57">
        <f t="shared" si="2"/>
        <v>2.6476723015278396</v>
      </c>
      <c r="I57">
        <f t="shared" si="3"/>
        <v>0.42998568447948005</v>
      </c>
      <c r="K57">
        <f t="shared" si="4"/>
        <v>1882.9999999999973</v>
      </c>
      <c r="M57">
        <f t="shared" ref="M57:N57" si="39">+AVERAGE(B54:B60)</f>
        <v>-0.25714285714285723</v>
      </c>
      <c r="N57">
        <f t="shared" si="39"/>
        <v>2.8571428571428598E-2</v>
      </c>
      <c r="P57">
        <f t="shared" si="7"/>
        <v>0.23999999999999994</v>
      </c>
    </row>
    <row r="58" spans="1:16" x14ac:dyDescent="0.25">
      <c r="A58">
        <f>+$C$10*(B58)+$C$11*(C58)+$C$12*(nino34!A38)</f>
        <v>-0.49</v>
      </c>
      <c r="B58">
        <v>-1.7</v>
      </c>
      <c r="C58">
        <v>0.2</v>
      </c>
      <c r="D58">
        <f t="shared" si="0"/>
        <v>0.06</v>
      </c>
      <c r="E58">
        <f t="shared" si="1"/>
        <v>0.11999999999999988</v>
      </c>
      <c r="G58">
        <v>-0.19558990624413999</v>
      </c>
      <c r="H58">
        <f t="shared" si="2"/>
        <v>1.9280868170009631</v>
      </c>
      <c r="I58">
        <f t="shared" si="3"/>
        <v>-1.149571169006357</v>
      </c>
      <c r="K58">
        <f t="shared" si="4"/>
        <v>1883.0833333333305</v>
      </c>
      <c r="M58">
        <f t="shared" ref="M58:N58" si="40">+AVERAGE(B55:B61)</f>
        <v>9.9999999999999964E-2</v>
      </c>
      <c r="N58">
        <f t="shared" si="40"/>
        <v>0.14285714285714293</v>
      </c>
      <c r="P58">
        <f t="shared" si="7"/>
        <v>-0.78000000000000014</v>
      </c>
    </row>
    <row r="59" spans="1:16" x14ac:dyDescent="0.25">
      <c r="A59">
        <f>+$C$10*(B59)+$C$11*(C59)+$C$12*(nino34!A39)</f>
        <v>-0.4</v>
      </c>
      <c r="B59">
        <v>-3.2</v>
      </c>
      <c r="C59">
        <v>1.8</v>
      </c>
      <c r="D59">
        <f t="shared" si="0"/>
        <v>0.26</v>
      </c>
      <c r="E59">
        <f t="shared" si="1"/>
        <v>8.0000000000000071E-2</v>
      </c>
      <c r="G59">
        <v>0.193667917753163</v>
      </c>
      <c r="H59">
        <f t="shared" si="2"/>
        <v>-0.76031331169265304</v>
      </c>
      <c r="I59">
        <f t="shared" si="3"/>
        <v>-1.5388289596872591</v>
      </c>
      <c r="K59">
        <f t="shared" si="4"/>
        <v>1883.1666666666638</v>
      </c>
      <c r="M59">
        <f t="shared" ref="M59:N59" si="41">+AVERAGE(B56:B62)</f>
        <v>2.8571428571428518E-2</v>
      </c>
      <c r="N59">
        <f t="shared" si="41"/>
        <v>4.2857142857142864E-2</v>
      </c>
      <c r="P59">
        <f t="shared" si="7"/>
        <v>-0.44000000000000006</v>
      </c>
    </row>
    <row r="60" spans="1:16" x14ac:dyDescent="0.25">
      <c r="A60">
        <f>+$C$10*(B60)+$C$11*(C60)+$C$12*(nino34!A40)</f>
        <v>-0.23</v>
      </c>
      <c r="B60">
        <v>0.8</v>
      </c>
      <c r="C60">
        <v>-1</v>
      </c>
      <c r="D60">
        <f t="shared" si="0"/>
        <v>2.0000000000000018E-2</v>
      </c>
      <c r="E60">
        <f t="shared" si="1"/>
        <v>-0.32</v>
      </c>
      <c r="G60">
        <v>-0.955903217936793</v>
      </c>
      <c r="H60">
        <f t="shared" si="2"/>
        <v>-1.5581678887582131</v>
      </c>
      <c r="I60">
        <f t="shared" si="3"/>
        <v>0.74097438262169901</v>
      </c>
      <c r="K60">
        <f t="shared" si="4"/>
        <v>1883.249999999997</v>
      </c>
      <c r="M60">
        <f t="shared" ref="M60:N60" si="42">+AVERAGE(B57:B63)</f>
        <v>-0.22857142857142865</v>
      </c>
      <c r="N60">
        <f t="shared" si="42"/>
        <v>0.28571428571428575</v>
      </c>
      <c r="P60">
        <f t="shared" si="7"/>
        <v>-0.42000000000000015</v>
      </c>
    </row>
    <row r="61" spans="1:16" x14ac:dyDescent="0.25">
      <c r="A61">
        <f>+$C$10*(B61)+$C$11*(C61)+$C$12*(nino34!A41)</f>
        <v>-0.38</v>
      </c>
      <c r="B61">
        <v>1.4</v>
      </c>
      <c r="C61">
        <v>-0.4</v>
      </c>
      <c r="D61">
        <f t="shared" si="0"/>
        <v>2.0000000000000018E-2</v>
      </c>
      <c r="E61">
        <f t="shared" si="1"/>
        <v>0.32</v>
      </c>
      <c r="G61">
        <v>-1.36449997100505</v>
      </c>
      <c r="H61">
        <f t="shared" si="2"/>
        <v>0.332377677120685</v>
      </c>
      <c r="I61">
        <f t="shared" si="3"/>
        <v>1.1495711832571991</v>
      </c>
      <c r="K61">
        <f t="shared" si="4"/>
        <v>1883.3333333333303</v>
      </c>
      <c r="M61">
        <f t="shared" ref="M61:N61" si="43">+AVERAGE(B58:B64)</f>
        <v>-0.6714285714285716</v>
      </c>
      <c r="N61">
        <f t="shared" si="43"/>
        <v>0</v>
      </c>
      <c r="P61">
        <f t="shared" si="7"/>
        <v>-0.60000000000000009</v>
      </c>
    </row>
    <row r="62" spans="1:16" x14ac:dyDescent="0.25">
      <c r="A62">
        <f>+$C$10*(B62)+$C$11*(C62)+$C$12*(nino34!A42)</f>
        <v>-0.21</v>
      </c>
      <c r="B62">
        <v>0.4</v>
      </c>
      <c r="C62">
        <v>0.1</v>
      </c>
      <c r="D62">
        <f t="shared" si="0"/>
        <v>0.37</v>
      </c>
      <c r="E62">
        <f t="shared" si="1"/>
        <v>2.9999999999999971E-2</v>
      </c>
      <c r="G62">
        <v>-0.623525540816108</v>
      </c>
      <c r="H62">
        <f t="shared" si="2"/>
        <v>1.812916103011105</v>
      </c>
      <c r="I62">
        <f t="shared" si="3"/>
        <v>0.33096724263322097</v>
      </c>
      <c r="K62">
        <f t="shared" si="4"/>
        <v>1883.4166666666636</v>
      </c>
      <c r="M62">
        <f t="shared" ref="M62:N62" si="44">+AVERAGE(B59:B65)</f>
        <v>-0.64285714285714302</v>
      </c>
      <c r="N62">
        <f t="shared" si="44"/>
        <v>-2.8571428571428581E-2</v>
      </c>
      <c r="P62">
        <f t="shared" si="7"/>
        <v>-0.58000000000000007</v>
      </c>
    </row>
    <row r="63" spans="1:16" x14ac:dyDescent="0.25">
      <c r="A63">
        <f>+$C$10*(B63)+$C$11*(C63)+$C$12*(nino34!A43)</f>
        <v>-0.01</v>
      </c>
      <c r="B63">
        <v>-1.6</v>
      </c>
      <c r="C63">
        <v>0.2</v>
      </c>
      <c r="D63">
        <f t="shared" si="0"/>
        <v>0.18</v>
      </c>
      <c r="E63">
        <f t="shared" si="1"/>
        <v>-0.22</v>
      </c>
      <c r="G63">
        <v>0.44841613200605501</v>
      </c>
      <c r="H63">
        <f t="shared" si="2"/>
        <v>0.88624385305430198</v>
      </c>
      <c r="I63">
        <f t="shared" si="3"/>
        <v>-1.2576394925900241</v>
      </c>
      <c r="K63">
        <f t="shared" si="4"/>
        <v>1883.4999999999968</v>
      </c>
      <c r="M63">
        <f t="shared" ref="M63:N63" si="45">+AVERAGE(B60:B66)</f>
        <v>-0.17142857142857143</v>
      </c>
      <c r="N63">
        <f t="shared" si="45"/>
        <v>-0.34285714285714286</v>
      </c>
      <c r="P63">
        <f t="shared" si="7"/>
        <v>0.44</v>
      </c>
    </row>
    <row r="64" spans="1:16" x14ac:dyDescent="0.25">
      <c r="A64">
        <f>+$C$10*(B64)+$C$11*(C64)+$C$12*(nino34!A44)</f>
        <v>-0.03</v>
      </c>
      <c r="B64">
        <v>-0.8</v>
      </c>
      <c r="C64">
        <v>-0.9</v>
      </c>
      <c r="D64">
        <f t="shared" si="0"/>
        <v>-0.16</v>
      </c>
      <c r="E64">
        <f t="shared" si="1"/>
        <v>-0.12000000000000002</v>
      </c>
      <c r="G64">
        <v>0.26271831223819397</v>
      </c>
      <c r="H64">
        <f t="shared" si="2"/>
        <v>-0.167690500736008</v>
      </c>
      <c r="I64">
        <f t="shared" si="3"/>
        <v>0.20370513879971408</v>
      </c>
      <c r="K64">
        <f t="shared" si="4"/>
        <v>1883.5833333333301</v>
      </c>
      <c r="M64">
        <f t="shared" ref="M64:N64" si="46">+AVERAGE(B61:B67)</f>
        <v>-0.44285714285714295</v>
      </c>
      <c r="N64">
        <f t="shared" si="46"/>
        <v>-0.41428571428571426</v>
      </c>
      <c r="P64">
        <f t="shared" si="7"/>
        <v>-0.22000000000000008</v>
      </c>
    </row>
    <row r="65" spans="1:16" x14ac:dyDescent="0.25">
      <c r="A65">
        <f>+$C$10*(B65)+$C$11*(C65)+$C$12*(nino34!A45)</f>
        <v>-0.17</v>
      </c>
      <c r="B65">
        <v>-1.5</v>
      </c>
      <c r="C65">
        <v>0</v>
      </c>
      <c r="D65">
        <f t="shared" si="0"/>
        <v>-0.39</v>
      </c>
      <c r="E65">
        <f t="shared" si="1"/>
        <v>-0.10999999999999993</v>
      </c>
      <c r="G65">
        <v>0.28072563127004702</v>
      </c>
      <c r="H65">
        <f t="shared" si="2"/>
        <v>-0.29495260776895127</v>
      </c>
      <c r="I65">
        <f t="shared" si="3"/>
        <v>-0.33096724583265735</v>
      </c>
      <c r="K65">
        <f t="shared" si="4"/>
        <v>1883.6666666666633</v>
      </c>
      <c r="M65">
        <f t="shared" ref="M65:N65" si="47">+AVERAGE(B62:B68)</f>
        <v>-1.1714285714285713</v>
      </c>
      <c r="N65">
        <f t="shared" si="47"/>
        <v>-0.41428571428571426</v>
      </c>
      <c r="P65">
        <f t="shared" si="7"/>
        <v>-0.47999999999999993</v>
      </c>
    </row>
    <row r="66" spans="1:16" x14ac:dyDescent="0.25">
      <c r="A66">
        <f>+$C$10*(B66)+$C$11*(C66)+$C$12*(nino34!A46)</f>
        <v>-0.42</v>
      </c>
      <c r="B66">
        <v>0.1</v>
      </c>
      <c r="C66">
        <v>-0.4</v>
      </c>
      <c r="D66">
        <f t="shared" si="0"/>
        <v>-4.9999999999999989E-2</v>
      </c>
      <c r="E66">
        <f t="shared" si="1"/>
        <v>0.44999999999999996</v>
      </c>
      <c r="G66">
        <v>-3.2234295530757302E-2</v>
      </c>
      <c r="H66">
        <f t="shared" si="2"/>
        <v>0.46778249342245304</v>
      </c>
      <c r="I66">
        <f t="shared" si="3"/>
        <v>1.0937023470240617</v>
      </c>
      <c r="K66">
        <f t="shared" si="4"/>
        <v>1883.7499999999966</v>
      </c>
      <c r="M66">
        <f t="shared" ref="M66:N66" si="48">+AVERAGE(B63:B69)</f>
        <v>-1.4571428571428573</v>
      </c>
      <c r="N66">
        <f t="shared" si="48"/>
        <v>-0.27142857142857141</v>
      </c>
      <c r="P66">
        <f t="shared" si="7"/>
        <v>-0.46000000000000008</v>
      </c>
    </row>
    <row r="67" spans="1:16" x14ac:dyDescent="0.25">
      <c r="A67">
        <f>+$C$10*(B67)+$C$11*(C67)+$C$12*(nino34!A47)</f>
        <v>-0.22</v>
      </c>
      <c r="B67">
        <v>-1.1000000000000001</v>
      </c>
      <c r="C67">
        <v>-1.5</v>
      </c>
      <c r="D67">
        <f t="shared" si="0"/>
        <v>0.27999999999999997</v>
      </c>
      <c r="E67">
        <f t="shared" si="1"/>
        <v>-0.12000000000000005</v>
      </c>
      <c r="G67">
        <v>0.74850812469250005</v>
      </c>
      <c r="H67">
        <f t="shared" si="2"/>
        <v>1.3577796444462473</v>
      </c>
      <c r="I67">
        <f t="shared" si="3"/>
        <v>-0.20370519600026737</v>
      </c>
      <c r="K67">
        <f t="shared" si="4"/>
        <v>1883.8333333333298</v>
      </c>
      <c r="M67">
        <f t="shared" ref="M67:N67" si="49">+AVERAGE(B64:B70)</f>
        <v>-1.2714285714285716</v>
      </c>
      <c r="N67">
        <f t="shared" si="49"/>
        <v>-0.12857142857142853</v>
      </c>
      <c r="P67">
        <f t="shared" si="7"/>
        <v>-0.76</v>
      </c>
    </row>
    <row r="68" spans="1:16" x14ac:dyDescent="0.25">
      <c r="A68">
        <f>+$C$10*(B68)+$C$11*(C68)+$C$12*(nino34!A48)</f>
        <v>-0.14000000000000001</v>
      </c>
      <c r="B68">
        <v>-3.7</v>
      </c>
      <c r="C68">
        <v>-0.4</v>
      </c>
      <c r="D68">
        <f t="shared" si="0"/>
        <v>0.11</v>
      </c>
      <c r="E68">
        <f t="shared" si="1"/>
        <v>-4.9999999999999989E-2</v>
      </c>
      <c r="G68">
        <v>1.32554534891549</v>
      </c>
      <c r="H68">
        <f t="shared" si="2"/>
        <v>0.76709292189300005</v>
      </c>
      <c r="I68">
        <f t="shared" si="3"/>
        <v>-0.3869815265529799</v>
      </c>
      <c r="K68">
        <f t="shared" si="4"/>
        <v>1883.9166666666631</v>
      </c>
      <c r="M68">
        <f t="shared" ref="M68:N68" si="50">+AVERAGE(B65:B71)</f>
        <v>-0.94285714285714306</v>
      </c>
      <c r="N68">
        <f t="shared" si="50"/>
        <v>1.4285714285714318E-2</v>
      </c>
      <c r="P68">
        <f t="shared" si="7"/>
        <v>-1.32</v>
      </c>
    </row>
    <row r="69" spans="1:16" x14ac:dyDescent="0.25">
      <c r="A69">
        <f>+$C$10*(B69)+$C$11*(C69)+$C$12*(nino34!A49)</f>
        <v>-0.11</v>
      </c>
      <c r="B69">
        <v>-1.6</v>
      </c>
      <c r="C69">
        <v>1.1000000000000001</v>
      </c>
      <c r="D69">
        <f t="shared" si="0"/>
        <v>0.13</v>
      </c>
      <c r="E69">
        <f t="shared" si="1"/>
        <v>6.9999999999999979E-2</v>
      </c>
      <c r="G69">
        <v>1.5156010465855001</v>
      </c>
      <c r="H69">
        <f t="shared" si="2"/>
        <v>-0.19692584939050994</v>
      </c>
      <c r="I69">
        <f t="shared" si="3"/>
        <v>-0.57703724473052986</v>
      </c>
      <c r="K69">
        <f t="shared" si="4"/>
        <v>1883.9999999999964</v>
      </c>
      <c r="M69">
        <f t="shared" ref="M69:N69" si="51">+AVERAGE(B66:B72)</f>
        <v>-0.74285714285714288</v>
      </c>
      <c r="N69">
        <f t="shared" si="51"/>
        <v>0.24285714285714291</v>
      </c>
      <c r="P69">
        <f t="shared" si="7"/>
        <v>-1.32</v>
      </c>
    </row>
    <row r="70" spans="1:16" x14ac:dyDescent="0.25">
      <c r="A70">
        <f>+$C$10*(B70)+$C$11*(C70)+$C$12*(nino34!A50)</f>
        <v>-0.01</v>
      </c>
      <c r="B70">
        <v>-0.3</v>
      </c>
      <c r="C70">
        <v>1.2</v>
      </c>
      <c r="D70">
        <f t="shared" si="0"/>
        <v>0.11</v>
      </c>
      <c r="E70">
        <f t="shared" si="1"/>
        <v>-0.09</v>
      </c>
      <c r="G70">
        <v>1.1286194995249801</v>
      </c>
      <c r="H70">
        <f t="shared" si="2"/>
        <v>-0.71364194793290614</v>
      </c>
      <c r="I70">
        <f t="shared" si="3"/>
        <v>6.0321146188133667E-2</v>
      </c>
      <c r="K70">
        <f t="shared" si="4"/>
        <v>1884.0833333333296</v>
      </c>
      <c r="M70">
        <f t="shared" ref="M70:N70" si="52">+AVERAGE(B67:B73)</f>
        <v>-0.68571428571428572</v>
      </c>
      <c r="N70">
        <f t="shared" si="52"/>
        <v>0.34285714285714286</v>
      </c>
      <c r="P70">
        <f t="shared" si="7"/>
        <v>-1.1400000000000001</v>
      </c>
    </row>
    <row r="71" spans="1:16" x14ac:dyDescent="0.25">
      <c r="A71">
        <f>+$C$10*(B71)+$C$11*(C71)+$C$12*(nino34!A51)</f>
        <v>0</v>
      </c>
      <c r="B71">
        <v>1.5</v>
      </c>
      <c r="C71">
        <v>0.1</v>
      </c>
      <c r="D71">
        <f t="shared" si="0"/>
        <v>0.27</v>
      </c>
      <c r="E71">
        <f t="shared" si="1"/>
        <v>0.25</v>
      </c>
      <c r="G71">
        <v>0.80195909865259396</v>
      </c>
      <c r="H71">
        <f t="shared" si="2"/>
        <v>-0.26633923721235109</v>
      </c>
      <c r="I71">
        <f t="shared" si="3"/>
        <v>0.38698156453242127</v>
      </c>
      <c r="K71">
        <f t="shared" si="4"/>
        <v>1884.1666666666629</v>
      </c>
      <c r="M71">
        <f t="shared" ref="M71:N71" si="53">+AVERAGE(B68:B74)</f>
        <v>-0.37142857142857144</v>
      </c>
      <c r="N71">
        <f t="shared" si="53"/>
        <v>0.5714285714285714</v>
      </c>
      <c r="P71">
        <f t="shared" si="7"/>
        <v>-1.56</v>
      </c>
    </row>
    <row r="72" spans="1:16" x14ac:dyDescent="0.25">
      <c r="A72">
        <f>+$C$10*(B72)+$C$11*(C72)+$C$12*(nino34!A52)</f>
        <v>0.26</v>
      </c>
      <c r="B72">
        <v>-0.1</v>
      </c>
      <c r="C72">
        <v>1.6</v>
      </c>
      <c r="D72">
        <f t="shared" si="0"/>
        <v>0.4</v>
      </c>
      <c r="E72">
        <f t="shared" si="1"/>
        <v>-0.12</v>
      </c>
      <c r="G72">
        <v>0.862280262312629</v>
      </c>
      <c r="H72">
        <f t="shared" si="2"/>
        <v>4.9730086788905004E-2</v>
      </c>
      <c r="I72">
        <f t="shared" si="3"/>
        <v>-7.0912240531165072E-2</v>
      </c>
      <c r="K72">
        <f t="shared" si="4"/>
        <v>1884.2499999999961</v>
      </c>
      <c r="M72">
        <f t="shared" ref="M72:N72" si="54">+AVERAGE(B69:B75)</f>
        <v>0.12857142857142859</v>
      </c>
      <c r="N72">
        <f t="shared" si="54"/>
        <v>0.68571428571428572</v>
      </c>
      <c r="P72">
        <f t="shared" si="7"/>
        <v>-0.86</v>
      </c>
    </row>
    <row r="73" spans="1:16" x14ac:dyDescent="0.25">
      <c r="A73">
        <f>+$C$10*(B73)+$C$11*(C73)+$C$12*(nino34!A53)</f>
        <v>0.4</v>
      </c>
      <c r="B73">
        <v>0.5</v>
      </c>
      <c r="C73">
        <v>0.3</v>
      </c>
      <c r="D73">
        <f t="shared" si="0"/>
        <v>-0.39</v>
      </c>
      <c r="E73">
        <f t="shared" si="1"/>
        <v>-0.67</v>
      </c>
      <c r="G73">
        <v>0.85168918544149896</v>
      </c>
      <c r="H73">
        <f t="shared" si="2"/>
        <v>-8.150332973468799E-2</v>
      </c>
      <c r="I73">
        <f t="shared" si="3"/>
        <v>-6.0321175992427811E-2</v>
      </c>
      <c r="K73">
        <f t="shared" si="4"/>
        <v>1884.3333333333294</v>
      </c>
      <c r="M73">
        <f t="shared" ref="M73:N73" si="55">+AVERAGE(B70:B76)</f>
        <v>0.19999999999999998</v>
      </c>
      <c r="N73">
        <f t="shared" si="55"/>
        <v>0.52857142857142858</v>
      </c>
      <c r="P73">
        <f t="shared" si="7"/>
        <v>-0.12</v>
      </c>
    </row>
    <row r="74" spans="1:16" x14ac:dyDescent="0.25">
      <c r="A74">
        <f>+$C$10*(B74)+$C$11*(C74)+$C$12*(nino34!A54)</f>
        <v>-0.13</v>
      </c>
      <c r="B74">
        <v>1.1000000000000001</v>
      </c>
      <c r="C74">
        <v>0.1</v>
      </c>
      <c r="D74">
        <f t="shared" si="0"/>
        <v>-0.12</v>
      </c>
      <c r="E74">
        <f t="shared" si="1"/>
        <v>0.94000000000000006</v>
      </c>
      <c r="G74">
        <v>0.78077693257794101</v>
      </c>
      <c r="H74">
        <f t="shared" si="2"/>
        <v>0.16157640551449104</v>
      </c>
      <c r="I74">
        <f t="shared" si="3"/>
        <v>0.30340091124160695</v>
      </c>
      <c r="K74">
        <f t="shared" si="4"/>
        <v>1884.4166666666626</v>
      </c>
      <c r="M74">
        <f t="shared" ref="M74:N74" si="56">+AVERAGE(B71:B77)</f>
        <v>0.11428571428571424</v>
      </c>
      <c r="N74">
        <f t="shared" si="56"/>
        <v>0.37142857142857144</v>
      </c>
      <c r="P74">
        <f t="shared" si="7"/>
        <v>5.9999999999999942E-2</v>
      </c>
    </row>
    <row r="75" spans="1:16" x14ac:dyDescent="0.25">
      <c r="A75">
        <f>+$C$10*(B75)+$C$11*(C75)+$C$12*(nino34!A55)</f>
        <v>0.28000000000000003</v>
      </c>
      <c r="B75">
        <v>-0.2</v>
      </c>
      <c r="C75">
        <v>0.4</v>
      </c>
      <c r="D75">
        <f t="shared" si="0"/>
        <v>0.33</v>
      </c>
      <c r="E75">
        <f t="shared" si="1"/>
        <v>-0.49000000000000005</v>
      </c>
      <c r="G75">
        <v>1.01326559095599</v>
      </c>
      <c r="H75">
        <f t="shared" si="2"/>
        <v>0.53588958865033898</v>
      </c>
      <c r="I75">
        <f t="shared" si="3"/>
        <v>7.0912271894241208E-2</v>
      </c>
      <c r="K75">
        <f t="shared" si="4"/>
        <v>1884.4999999999959</v>
      </c>
      <c r="M75">
        <f t="shared" ref="M75:N75" si="57">+AVERAGE(B72:B78)</f>
        <v>0</v>
      </c>
      <c r="N75">
        <f t="shared" si="57"/>
        <v>0.39999999999999997</v>
      </c>
      <c r="P75">
        <f t="shared" si="7"/>
        <v>-0.44</v>
      </c>
    </row>
    <row r="76" spans="1:16" x14ac:dyDescent="0.25">
      <c r="A76">
        <f>+$C$10*(B76)+$C$11*(C76)+$C$12*(nino34!A56)</f>
        <v>0.2</v>
      </c>
      <c r="B76">
        <v>-1.1000000000000001</v>
      </c>
      <c r="C76">
        <v>0</v>
      </c>
      <c r="D76">
        <f t="shared" si="0"/>
        <v>-0.10000000000000003</v>
      </c>
      <c r="E76">
        <f t="shared" si="1"/>
        <v>0.06</v>
      </c>
      <c r="G76">
        <v>1.31666652122828</v>
      </c>
      <c r="H76">
        <f t="shared" si="2"/>
        <v>0.97576486770170989</v>
      </c>
      <c r="I76">
        <f t="shared" si="3"/>
        <v>0.36896300715712993</v>
      </c>
      <c r="K76">
        <f t="shared" si="4"/>
        <v>1884.5833333333292</v>
      </c>
      <c r="M76">
        <f t="shared" ref="M76:N76" si="58">+AVERAGE(B73:B79)</f>
        <v>0</v>
      </c>
      <c r="N76">
        <f t="shared" si="58"/>
        <v>0.21428571428571427</v>
      </c>
      <c r="P76">
        <f t="shared" si="7"/>
        <v>-0.3</v>
      </c>
    </row>
    <row r="77" spans="1:16" x14ac:dyDescent="0.25">
      <c r="A77">
        <f>+$C$10*(B77)+$C$11*(C77)+$C$12*(nino34!A57)</f>
        <v>0.18</v>
      </c>
      <c r="B77">
        <v>-0.9</v>
      </c>
      <c r="C77">
        <v>0.1</v>
      </c>
      <c r="D77">
        <f t="shared" si="0"/>
        <v>8.9999999999999969E-2</v>
      </c>
      <c r="E77">
        <f t="shared" si="1"/>
        <v>0.13</v>
      </c>
      <c r="G77">
        <v>1.9890304586576999</v>
      </c>
      <c r="H77">
        <f t="shared" si="2"/>
        <v>1.0413269590110701</v>
      </c>
      <c r="I77">
        <f t="shared" si="3"/>
        <v>-0.30340091584776996</v>
      </c>
      <c r="K77">
        <f t="shared" si="4"/>
        <v>1884.6666666666624</v>
      </c>
      <c r="M77">
        <f t="shared" ref="M77:N77" si="59">+AVERAGE(B74:B80)</f>
        <v>-0.44285714285714289</v>
      </c>
      <c r="N77">
        <f t="shared" si="59"/>
        <v>0.18571428571428572</v>
      </c>
      <c r="P77">
        <f t="shared" si="7"/>
        <v>-0.26</v>
      </c>
    </row>
    <row r="78" spans="1:16" x14ac:dyDescent="0.25">
      <c r="A78">
        <f>+$C$10*(B78)+$C$11*(C78)+$C$12*(nino34!A58)</f>
        <v>0.28999999999999998</v>
      </c>
      <c r="B78">
        <v>0.7</v>
      </c>
      <c r="C78">
        <v>0.3</v>
      </c>
      <c r="D78">
        <f t="shared" si="0"/>
        <v>0.12</v>
      </c>
      <c r="E78">
        <f t="shared" si="1"/>
        <v>-9.9999999999999978E-2</v>
      </c>
      <c r="G78">
        <v>2.3579934802393501</v>
      </c>
      <c r="H78">
        <f t="shared" si="2"/>
        <v>1.6202335704167701</v>
      </c>
      <c r="I78">
        <f t="shared" si="3"/>
        <v>0.88230752725347017</v>
      </c>
      <c r="K78">
        <f t="shared" si="4"/>
        <v>1884.7499999999957</v>
      </c>
      <c r="M78">
        <f t="shared" ref="M78:N78" si="60">+AVERAGE(B75:B81)</f>
        <v>-0.94285714285714284</v>
      </c>
      <c r="N78">
        <f t="shared" si="60"/>
        <v>0.32857142857142863</v>
      </c>
      <c r="P78">
        <f t="shared" si="7"/>
        <v>-0.54</v>
      </c>
    </row>
    <row r="79" spans="1:16" x14ac:dyDescent="0.25">
      <c r="A79">
        <f>+$C$10*(B79)+$C$11*(C79)+$C$12*(nino34!A59)</f>
        <v>0.3</v>
      </c>
      <c r="B79">
        <v>-0.1</v>
      </c>
      <c r="C79">
        <v>0.3</v>
      </c>
      <c r="D79">
        <f t="shared" si="0"/>
        <v>0.06</v>
      </c>
      <c r="E79">
        <f t="shared" si="1"/>
        <v>3.9999999999999925E-2</v>
      </c>
      <c r="G79">
        <v>3.60926402907447</v>
      </c>
      <c r="H79">
        <f t="shared" si="2"/>
        <v>2.1335780675652103</v>
      </c>
      <c r="I79">
        <f t="shared" si="3"/>
        <v>-0.36896303010502951</v>
      </c>
      <c r="K79">
        <f t="shared" si="4"/>
        <v>1884.8333333333289</v>
      </c>
      <c r="M79">
        <f t="shared" ref="M79:N79" si="61">+AVERAGE(B76:B82)</f>
        <v>-0.90000000000000013</v>
      </c>
      <c r="N79">
        <f t="shared" si="61"/>
        <v>0.27142857142857141</v>
      </c>
      <c r="P79">
        <f t="shared" si="7"/>
        <v>-0.96</v>
      </c>
    </row>
    <row r="80" spans="1:16" x14ac:dyDescent="0.25">
      <c r="A80">
        <f>+$C$10*(B80)+$C$11*(C80)+$C$12*(nino34!A60)</f>
        <v>0.35</v>
      </c>
      <c r="B80">
        <v>-2.6</v>
      </c>
      <c r="C80">
        <v>0.1</v>
      </c>
      <c r="D80">
        <f t="shared" si="0"/>
        <v>-0.18</v>
      </c>
      <c r="E80">
        <f t="shared" si="1"/>
        <v>-0.27999999999999997</v>
      </c>
      <c r="G80">
        <v>4.4915715478045604</v>
      </c>
      <c r="H80">
        <f t="shared" si="2"/>
        <v>6.2071171117609847E-2</v>
      </c>
      <c r="I80">
        <f t="shared" si="3"/>
        <v>-1.7025438663425714</v>
      </c>
      <c r="K80">
        <f t="shared" si="4"/>
        <v>1884.9166666666622</v>
      </c>
      <c r="M80">
        <f t="shared" ref="M80:N80" si="62">+AVERAGE(B77:B83)</f>
        <v>-0.48571428571428588</v>
      </c>
      <c r="N80">
        <f t="shared" si="62"/>
        <v>0.41428571428571426</v>
      </c>
      <c r="P80">
        <f t="shared" si="7"/>
        <v>-1.44</v>
      </c>
    </row>
    <row r="81" spans="1:16" x14ac:dyDescent="0.25">
      <c r="A81">
        <f>+$C$10*(B81)+$C$11*(C81)+$C$12*(nino34!A61)</f>
        <v>0.12</v>
      </c>
      <c r="B81">
        <v>-2.4</v>
      </c>
      <c r="C81">
        <v>1.1000000000000001</v>
      </c>
      <c r="D81">
        <f t="shared" si="0"/>
        <v>-7.999999999999996E-2</v>
      </c>
      <c r="E81">
        <f t="shared" si="1"/>
        <v>0.38</v>
      </c>
      <c r="G81">
        <v>3.6713352001920798</v>
      </c>
      <c r="H81">
        <f t="shared" si="2"/>
        <v>-2.8636895155737503</v>
      </c>
      <c r="I81">
        <f t="shared" si="3"/>
        <v>-1.2232168203487888</v>
      </c>
      <c r="K81">
        <f t="shared" si="4"/>
        <v>1884.9999999999955</v>
      </c>
      <c r="M81">
        <f t="shared" ref="M81:N81" si="63">+AVERAGE(B78:B84)</f>
        <v>-0.21428571428571441</v>
      </c>
      <c r="N81">
        <f t="shared" si="63"/>
        <v>0.55714285714285716</v>
      </c>
      <c r="P81">
        <f t="shared" si="7"/>
        <v>-1.2200000000000002</v>
      </c>
    </row>
    <row r="82" spans="1:16" x14ac:dyDescent="0.25">
      <c r="A82">
        <f>+$C$10*(B82)+$C$11*(C82)+$C$12*(nino34!A62)</f>
        <v>0.27</v>
      </c>
      <c r="B82">
        <v>0.1</v>
      </c>
      <c r="C82">
        <v>0</v>
      </c>
      <c r="D82">
        <f t="shared" si="0"/>
        <v>0</v>
      </c>
      <c r="E82">
        <f t="shared" si="1"/>
        <v>-0.30000000000000004</v>
      </c>
      <c r="G82">
        <v>1.6278820322308101</v>
      </c>
      <c r="H82">
        <f t="shared" si="2"/>
        <v>-4.0869063073396745</v>
      </c>
      <c r="I82">
        <f t="shared" si="3"/>
        <v>2.8582864519677287E-8</v>
      </c>
      <c r="K82">
        <f t="shared" si="4"/>
        <v>1885.0833333333287</v>
      </c>
      <c r="M82">
        <f t="shared" ref="M82:N82" si="64">+AVERAGE(B79:B85)</f>
        <v>-0.10000000000000002</v>
      </c>
      <c r="N82">
        <f t="shared" si="64"/>
        <v>0.77142857142857146</v>
      </c>
      <c r="P82">
        <f t="shared" si="7"/>
        <v>-1.1400000000000001</v>
      </c>
    </row>
    <row r="83" spans="1:16" x14ac:dyDescent="0.25">
      <c r="A83">
        <f>+$C$10*(B83)+$C$11*(C83)+$C$12*(nino34!A63)</f>
        <v>0.12</v>
      </c>
      <c r="B83">
        <v>1.8</v>
      </c>
      <c r="C83">
        <v>1</v>
      </c>
      <c r="D83">
        <f t="shared" si="0"/>
        <v>-0.29000000000000004</v>
      </c>
      <c r="E83">
        <f t="shared" si="1"/>
        <v>1.0000000000000009E-2</v>
      </c>
      <c r="G83">
        <v>-0.41557110714759499</v>
      </c>
      <c r="H83">
        <f t="shared" si="2"/>
        <v>-2.1434414856331352</v>
      </c>
      <c r="I83">
        <f t="shared" si="3"/>
        <v>1.9434647931236748</v>
      </c>
      <c r="K83">
        <f t="shared" si="4"/>
        <v>1885.166666666662</v>
      </c>
      <c r="M83">
        <f t="shared" ref="M83:N83" si="65">+AVERAGE(B80:B86)</f>
        <v>-0.20000000000000009</v>
      </c>
      <c r="N83">
        <f t="shared" si="65"/>
        <v>0.8857142857142859</v>
      </c>
      <c r="P83">
        <f t="shared" si="7"/>
        <v>-1.08</v>
      </c>
    </row>
    <row r="84" spans="1:16" x14ac:dyDescent="0.25">
      <c r="A84">
        <f>+$C$10*(B84)+$C$11*(C84)+$C$12*(nino34!A64)</f>
        <v>-0.02</v>
      </c>
      <c r="B84">
        <v>1</v>
      </c>
      <c r="C84">
        <v>1.1000000000000001</v>
      </c>
      <c r="D84">
        <f t="shared" si="0"/>
        <v>0.32</v>
      </c>
      <c r="E84">
        <f t="shared" si="1"/>
        <v>0.60000000000000009</v>
      </c>
      <c r="G84">
        <v>-0.51555945340232501</v>
      </c>
      <c r="H84">
        <f t="shared" si="2"/>
        <v>0.14093262024261299</v>
      </c>
      <c r="I84">
        <f t="shared" si="3"/>
        <v>0.34090931275207303</v>
      </c>
      <c r="K84">
        <f t="shared" si="4"/>
        <v>1885.2499999999952</v>
      </c>
      <c r="M84">
        <f t="shared" ref="M84:N84" si="66">+AVERAGE(B81:B87)</f>
        <v>0.24285714285714285</v>
      </c>
      <c r="N84">
        <f t="shared" si="66"/>
        <v>1.0571428571428572</v>
      </c>
      <c r="P84">
        <f t="shared" si="7"/>
        <v>-0.6</v>
      </c>
    </row>
    <row r="85" spans="1:16" x14ac:dyDescent="0.25">
      <c r="A85">
        <f>+$C$10*(B85)+$C$11*(C85)+$C$12*(nino34!A65)</f>
        <v>0.44</v>
      </c>
      <c r="B85">
        <v>1.5</v>
      </c>
      <c r="C85">
        <v>1.8</v>
      </c>
      <c r="D85">
        <f t="shared" si="0"/>
        <v>0.19</v>
      </c>
      <c r="E85">
        <f t="shared" si="1"/>
        <v>-0.73</v>
      </c>
      <c r="G85">
        <v>-0.27463848690498199</v>
      </c>
      <c r="H85">
        <f t="shared" si="2"/>
        <v>1.043111341673524</v>
      </c>
      <c r="I85">
        <f t="shared" si="3"/>
        <v>0.56126940867883801</v>
      </c>
      <c r="K85">
        <f t="shared" si="4"/>
        <v>1885.3333333333285</v>
      </c>
      <c r="M85">
        <f t="shared" ref="M85:N85" si="67">+AVERAGE(B82:B88)</f>
        <v>0.42857142857142866</v>
      </c>
      <c r="N85">
        <f t="shared" si="67"/>
        <v>0.98571428571428565</v>
      </c>
      <c r="P85">
        <f t="shared" si="7"/>
        <v>-0.27999999999999992</v>
      </c>
    </row>
    <row r="86" spans="1:16" x14ac:dyDescent="0.25">
      <c r="A86">
        <f>+$C$10*(B86)+$C$11*(C86)+$C$12*(nino34!A66)</f>
        <v>0.17</v>
      </c>
      <c r="B86">
        <v>-0.8</v>
      </c>
      <c r="C86">
        <v>1.1000000000000001</v>
      </c>
      <c r="D86">
        <f t="shared" si="0"/>
        <v>-0.36</v>
      </c>
      <c r="E86">
        <f t="shared" si="1"/>
        <v>0.18</v>
      </c>
      <c r="G86">
        <v>0.52755188827119903</v>
      </c>
      <c r="H86">
        <f t="shared" si="2"/>
        <v>1.363459832576742</v>
      </c>
      <c r="I86">
        <f t="shared" si="3"/>
        <v>-0.24092091777562019</v>
      </c>
      <c r="K86">
        <f t="shared" si="4"/>
        <v>1885.4166666666617</v>
      </c>
      <c r="M86">
        <f t="shared" ref="M86:N86" si="68">+AVERAGE(B83:B89)</f>
        <v>0.5</v>
      </c>
      <c r="N86">
        <f t="shared" si="68"/>
        <v>1.157142857142857</v>
      </c>
      <c r="P86">
        <f t="shared" si="7"/>
        <v>-0.45999999999999996</v>
      </c>
    </row>
    <row r="87" spans="1:16" x14ac:dyDescent="0.25">
      <c r="A87">
        <f>+$C$10*(B87)+$C$11*(C87)+$C$12*(nino34!A67)</f>
        <v>0.08</v>
      </c>
      <c r="B87">
        <v>0.5</v>
      </c>
      <c r="C87">
        <v>1.3</v>
      </c>
      <c r="D87">
        <f t="shared" ref="D87:D150" si="69">+A88-A86</f>
        <v>0.17</v>
      </c>
      <c r="E87">
        <f t="shared" ref="E87:E150" si="70">+A88+A86-2*A87</f>
        <v>0.35</v>
      </c>
      <c r="G87">
        <v>1.0888213456717599</v>
      </c>
      <c r="H87">
        <f t="shared" ref="H87:H150" si="71">+G88-G86</f>
        <v>1.2497388676271508</v>
      </c>
      <c r="I87">
        <f t="shared" ref="I87:I150" si="72">+G88+G86-2*G87</f>
        <v>0.12719995282602925</v>
      </c>
      <c r="K87">
        <f t="shared" ref="K87:K150" si="73">+K86+1/12</f>
        <v>1885.499999999995</v>
      </c>
      <c r="M87">
        <f t="shared" ref="M87:N87" si="74">+AVERAGE(B84:B90)</f>
        <v>7.1428571428571466E-2</v>
      </c>
      <c r="N87">
        <f t="shared" si="74"/>
        <v>1.3</v>
      </c>
      <c r="P87">
        <f t="shared" si="7"/>
        <v>-0.96</v>
      </c>
    </row>
    <row r="88" spans="1:16" x14ac:dyDescent="0.25">
      <c r="A88">
        <f>+$C$10*(B88)+$C$11*(C88)+$C$12*(nino34!A68)</f>
        <v>0.34</v>
      </c>
      <c r="B88">
        <v>-1.1000000000000001</v>
      </c>
      <c r="C88">
        <v>0.6</v>
      </c>
      <c r="D88">
        <f t="shared" si="69"/>
        <v>0.44</v>
      </c>
      <c r="E88">
        <f t="shared" si="70"/>
        <v>-8.0000000000000071E-2</v>
      </c>
      <c r="G88">
        <v>1.7772907558983499</v>
      </c>
      <c r="H88">
        <f t="shared" si="71"/>
        <v>1.87034328571947</v>
      </c>
      <c r="I88">
        <f t="shared" si="72"/>
        <v>0.49340446526628945</v>
      </c>
      <c r="K88">
        <f t="shared" si="73"/>
        <v>1885.5833333333283</v>
      </c>
      <c r="M88">
        <f t="shared" ref="M88:N88" si="75">+AVERAGE(B85:B91)</f>
        <v>-0.10000000000000002</v>
      </c>
      <c r="N88">
        <f t="shared" si="75"/>
        <v>1.4857142857142858</v>
      </c>
      <c r="P88">
        <f t="shared" si="7"/>
        <v>-1.06</v>
      </c>
    </row>
    <row r="89" spans="1:16" x14ac:dyDescent="0.25">
      <c r="A89">
        <f>+$C$10*(B89)+$C$11*(C89)+$C$12*(nino34!A69)</f>
        <v>0.52</v>
      </c>
      <c r="B89">
        <v>0.6</v>
      </c>
      <c r="C89">
        <v>1.2</v>
      </c>
      <c r="D89">
        <f t="shared" si="69"/>
        <v>0.37999999999999995</v>
      </c>
      <c r="E89">
        <f t="shared" si="70"/>
        <v>2.0000000000000018E-2</v>
      </c>
      <c r="G89">
        <v>2.9591646313912299</v>
      </c>
      <c r="H89">
        <f t="shared" si="71"/>
        <v>2.3637477306690702</v>
      </c>
      <c r="I89">
        <f t="shared" si="72"/>
        <v>-2.0316689663957277E-8</v>
      </c>
      <c r="K89">
        <f t="shared" si="73"/>
        <v>1885.6666666666615</v>
      </c>
      <c r="M89">
        <f t="shared" ref="M89:N89" si="76">+AVERAGE(B86:B92)</f>
        <v>-0.22857142857142859</v>
      </c>
      <c r="N89">
        <f t="shared" si="76"/>
        <v>1.1857142857142855</v>
      </c>
      <c r="P89">
        <f t="shared" ref="P89:P152" si="77">+AVERAGE(B86:B90)-AVERAGE(C86:C90)</f>
        <v>-1.6400000000000001</v>
      </c>
    </row>
    <row r="90" spans="1:16" x14ac:dyDescent="0.25">
      <c r="A90">
        <f>+$C$10*(B90)+$C$11*(C90)+$C$12*(nino34!A70)</f>
        <v>0.72</v>
      </c>
      <c r="B90">
        <v>-1.2</v>
      </c>
      <c r="C90">
        <v>2</v>
      </c>
      <c r="D90">
        <f t="shared" si="69"/>
        <v>0.29000000000000004</v>
      </c>
      <c r="E90">
        <f t="shared" si="70"/>
        <v>-0.10999999999999988</v>
      </c>
      <c r="G90">
        <v>4.1410384865674201</v>
      </c>
      <c r="H90">
        <f t="shared" si="71"/>
        <v>0.90173233843022027</v>
      </c>
      <c r="I90">
        <f t="shared" si="72"/>
        <v>-1.4620153719221598</v>
      </c>
      <c r="K90">
        <f t="shared" si="73"/>
        <v>1885.7499999999948</v>
      </c>
      <c r="M90">
        <f t="shared" ref="M90:N90" si="78">+AVERAGE(B87:B93)</f>
        <v>7.1428571428571411E-2</v>
      </c>
      <c r="N90">
        <f t="shared" si="78"/>
        <v>1.2714285714285716</v>
      </c>
      <c r="P90">
        <f t="shared" si="77"/>
        <v>-1.78</v>
      </c>
    </row>
    <row r="91" spans="1:16" x14ac:dyDescent="0.25">
      <c r="A91">
        <f>+$C$10*(B91)+$C$11*(C91)+$C$12*(nino34!A71)</f>
        <v>0.81</v>
      </c>
      <c r="B91">
        <v>-0.2</v>
      </c>
      <c r="C91">
        <v>2.4</v>
      </c>
      <c r="D91">
        <f t="shared" si="69"/>
        <v>0.30000000000000004</v>
      </c>
      <c r="E91">
        <f t="shared" si="70"/>
        <v>0.11999999999999988</v>
      </c>
      <c r="G91">
        <v>3.8608969698214501</v>
      </c>
      <c r="H91">
        <f t="shared" si="71"/>
        <v>-1.70879668806454</v>
      </c>
      <c r="I91">
        <f t="shared" si="72"/>
        <v>-1.1485136545726</v>
      </c>
      <c r="K91">
        <f t="shared" si="73"/>
        <v>1885.833333333328</v>
      </c>
      <c r="M91">
        <f t="shared" ref="M91:N91" si="79">+AVERAGE(B88:B94)</f>
        <v>-8.5714285714285743E-2</v>
      </c>
      <c r="N91">
        <f t="shared" si="79"/>
        <v>1</v>
      </c>
      <c r="P91">
        <f t="shared" si="77"/>
        <v>-1.44</v>
      </c>
    </row>
    <row r="92" spans="1:16" x14ac:dyDescent="0.25">
      <c r="A92">
        <f>+$C$10*(B92)+$C$11*(C92)+$C$12*(nino34!A72)</f>
        <v>1.02</v>
      </c>
      <c r="B92">
        <v>0.6</v>
      </c>
      <c r="C92">
        <v>-0.3</v>
      </c>
      <c r="D92">
        <f t="shared" si="69"/>
        <v>-0.64</v>
      </c>
      <c r="E92">
        <f t="shared" si="70"/>
        <v>-1.06</v>
      </c>
      <c r="G92">
        <v>2.4322417985028801</v>
      </c>
      <c r="H92">
        <f t="shared" si="71"/>
        <v>-3.478205709616446</v>
      </c>
      <c r="I92">
        <f t="shared" si="72"/>
        <v>-0.62089536697930647</v>
      </c>
      <c r="K92">
        <f t="shared" si="73"/>
        <v>1885.9166666666613</v>
      </c>
      <c r="M92">
        <f t="shared" ref="M92:N92" si="80">+AVERAGE(B89:B95)</f>
        <v>0.27142857142857141</v>
      </c>
      <c r="N92">
        <f t="shared" si="80"/>
        <v>1.0571428571428572</v>
      </c>
      <c r="P92">
        <f t="shared" si="77"/>
        <v>-1.18</v>
      </c>
    </row>
    <row r="93" spans="1:16" x14ac:dyDescent="0.25">
      <c r="A93">
        <f>+$C$10*(B93)+$C$11*(C93)+$C$12*(nino34!A73)</f>
        <v>0.17</v>
      </c>
      <c r="B93">
        <v>1.3</v>
      </c>
      <c r="C93">
        <v>1.7</v>
      </c>
      <c r="D93">
        <f t="shared" si="69"/>
        <v>-1.1200000000000001</v>
      </c>
      <c r="E93">
        <f t="shared" si="70"/>
        <v>0.58000000000000007</v>
      </c>
      <c r="G93">
        <v>0.38269126020500399</v>
      </c>
      <c r="H93">
        <f t="shared" si="71"/>
        <v>-3.1613987518702702</v>
      </c>
      <c r="I93">
        <f t="shared" si="72"/>
        <v>0.93770232472548209</v>
      </c>
      <c r="K93">
        <f t="shared" si="73"/>
        <v>1885.9999999999945</v>
      </c>
      <c r="M93">
        <f t="shared" ref="M93:N93" si="81">+AVERAGE(B90:B96)</f>
        <v>0.21428571428571427</v>
      </c>
      <c r="N93">
        <f t="shared" si="81"/>
        <v>0.87142857142857166</v>
      </c>
      <c r="P93">
        <f t="shared" si="77"/>
        <v>-1.0600000000000003</v>
      </c>
    </row>
    <row r="94" spans="1:16" x14ac:dyDescent="0.25">
      <c r="A94">
        <f>+$C$10*(B94)+$C$11*(C94)+$C$12*(nino34!A74)</f>
        <v>-0.1</v>
      </c>
      <c r="B94">
        <v>-0.6</v>
      </c>
      <c r="C94">
        <v>-0.6</v>
      </c>
      <c r="D94">
        <f t="shared" si="69"/>
        <v>-0.28000000000000003</v>
      </c>
      <c r="E94">
        <f t="shared" si="70"/>
        <v>0.26</v>
      </c>
      <c r="G94">
        <v>-0.72915695336738995</v>
      </c>
      <c r="H94">
        <f t="shared" si="71"/>
        <v>-2.3480437679414741</v>
      </c>
      <c r="I94">
        <f t="shared" si="72"/>
        <v>-0.12434734079668597</v>
      </c>
      <c r="K94">
        <f t="shared" si="73"/>
        <v>1886.0833333333278</v>
      </c>
      <c r="M94">
        <f t="shared" ref="M94:N94" si="82">+AVERAGE(B91:B97)</f>
        <v>0.44285714285714289</v>
      </c>
      <c r="N94">
        <f t="shared" si="82"/>
        <v>0.49999999999999994</v>
      </c>
      <c r="P94">
        <f t="shared" si="77"/>
        <v>-0.33999999999999986</v>
      </c>
    </row>
    <row r="95" spans="1:16" x14ac:dyDescent="0.25">
      <c r="A95">
        <f>+$C$10*(B95)+$C$11*(C95)+$C$12*(nino34!A75)</f>
        <v>-0.11</v>
      </c>
      <c r="B95">
        <v>1.4</v>
      </c>
      <c r="C95">
        <v>1</v>
      </c>
      <c r="D95">
        <f t="shared" si="69"/>
        <v>-0.27</v>
      </c>
      <c r="E95">
        <f t="shared" si="70"/>
        <v>-0.24999999999999997</v>
      </c>
      <c r="G95">
        <v>-1.96535250773647</v>
      </c>
      <c r="H95">
        <f t="shared" si="71"/>
        <v>-2.0883427618133998</v>
      </c>
      <c r="I95">
        <f t="shared" si="72"/>
        <v>0.38404834692475998</v>
      </c>
      <c r="K95">
        <f t="shared" si="73"/>
        <v>1886.1666666666611</v>
      </c>
      <c r="M95">
        <f t="shared" ref="M95:N95" si="83">+AVERAGE(B92:B98)</f>
        <v>0.51428571428571423</v>
      </c>
      <c r="N95">
        <f t="shared" si="83"/>
        <v>0.15714285714285708</v>
      </c>
      <c r="P95">
        <f t="shared" si="77"/>
        <v>0.24</v>
      </c>
    </row>
    <row r="96" spans="1:16" x14ac:dyDescent="0.25">
      <c r="A96">
        <f>+$C$10*(B96)+$C$11*(C96)+$C$12*(nino34!A76)</f>
        <v>-0.37</v>
      </c>
      <c r="B96">
        <v>0.2</v>
      </c>
      <c r="C96">
        <v>-0.1</v>
      </c>
      <c r="D96">
        <f t="shared" si="69"/>
        <v>-0.74</v>
      </c>
      <c r="E96">
        <f t="shared" si="70"/>
        <v>-0.21999999999999997</v>
      </c>
      <c r="G96">
        <v>-2.8174997151807899</v>
      </c>
      <c r="H96">
        <f t="shared" si="71"/>
        <v>-1.4230282297861598</v>
      </c>
      <c r="I96">
        <f t="shared" si="72"/>
        <v>0.28126618510247958</v>
      </c>
      <c r="K96">
        <f t="shared" si="73"/>
        <v>1886.2499999999943</v>
      </c>
      <c r="M96">
        <f t="shared" ref="M96:N96" si="84">+AVERAGE(B93:B99)</f>
        <v>0.42857142857142855</v>
      </c>
      <c r="N96">
        <f t="shared" si="84"/>
        <v>4.285714285714283E-2</v>
      </c>
      <c r="P96">
        <f t="shared" si="77"/>
        <v>0.26000000000000006</v>
      </c>
    </row>
    <row r="97" spans="1:16" x14ac:dyDescent="0.25">
      <c r="A97">
        <f>+$C$10*(B97)+$C$11*(C97)+$C$12*(nino34!A77)</f>
        <v>-0.85</v>
      </c>
      <c r="B97">
        <v>0.4</v>
      </c>
      <c r="C97">
        <v>-0.6</v>
      </c>
      <c r="D97">
        <f t="shared" si="69"/>
        <v>-0.53</v>
      </c>
      <c r="E97">
        <f t="shared" si="70"/>
        <v>0.42999999999999994</v>
      </c>
      <c r="G97">
        <v>-3.3883807375226298</v>
      </c>
      <c r="H97">
        <f t="shared" si="71"/>
        <v>-1.06613947405517</v>
      </c>
      <c r="I97">
        <f t="shared" si="72"/>
        <v>7.5622570628509855E-2</v>
      </c>
      <c r="K97">
        <f t="shared" si="73"/>
        <v>1886.3333333333276</v>
      </c>
      <c r="M97">
        <f t="shared" ref="M97:N97" si="85">+AVERAGE(B94:B100)</f>
        <v>0.31428571428571433</v>
      </c>
      <c r="N97">
        <f t="shared" si="85"/>
        <v>-0.41428571428571426</v>
      </c>
      <c r="P97">
        <f t="shared" si="77"/>
        <v>0.39999999999999997</v>
      </c>
    </row>
    <row r="98" spans="1:16" x14ac:dyDescent="0.25">
      <c r="A98">
        <f>+$C$10*(B98)+$C$11*(C98)+$C$12*(nino34!A78)</f>
        <v>-0.9</v>
      </c>
      <c r="B98">
        <v>0.3</v>
      </c>
      <c r="C98">
        <v>0</v>
      </c>
      <c r="D98">
        <f t="shared" si="69"/>
        <v>-0.12</v>
      </c>
      <c r="E98">
        <f t="shared" si="70"/>
        <v>-1.9999999999999796E-2</v>
      </c>
      <c r="G98">
        <v>-3.8836391892359599</v>
      </c>
      <c r="H98">
        <f t="shared" si="71"/>
        <v>-0.97307089867376062</v>
      </c>
      <c r="I98">
        <f t="shared" si="72"/>
        <v>1.7446004752899924E-2</v>
      </c>
      <c r="K98">
        <f t="shared" si="73"/>
        <v>1886.4166666666608</v>
      </c>
      <c r="M98">
        <f t="shared" ref="M98:N98" si="86">+AVERAGE(B95:B101)</f>
        <v>0.55714285714285716</v>
      </c>
      <c r="N98">
        <f t="shared" si="86"/>
        <v>-0.5</v>
      </c>
      <c r="P98">
        <f t="shared" si="77"/>
        <v>0.62</v>
      </c>
    </row>
    <row r="99" spans="1:16" x14ac:dyDescent="0.25">
      <c r="A99">
        <f>+$C$10*(B99)+$C$11*(C99)+$C$12*(nino34!A79)</f>
        <v>-0.97</v>
      </c>
      <c r="B99">
        <v>0</v>
      </c>
      <c r="C99">
        <v>-1.1000000000000001</v>
      </c>
      <c r="D99">
        <f t="shared" si="69"/>
        <v>-0.13</v>
      </c>
      <c r="E99">
        <f t="shared" si="70"/>
        <v>9.9999999999997868E-3</v>
      </c>
      <c r="G99">
        <v>-4.3614516361963904</v>
      </c>
      <c r="H99">
        <f t="shared" si="71"/>
        <v>-0.83977797373225016</v>
      </c>
      <c r="I99">
        <f t="shared" si="72"/>
        <v>0.11584692018861098</v>
      </c>
      <c r="K99">
        <f t="shared" si="73"/>
        <v>1886.4999999999941</v>
      </c>
      <c r="M99">
        <f t="shared" ref="M99:N99" si="87">+AVERAGE(B96:B102)</f>
        <v>0.52857142857142858</v>
      </c>
      <c r="N99">
        <f t="shared" si="87"/>
        <v>-0.77142857142857146</v>
      </c>
      <c r="P99">
        <f t="shared" si="77"/>
        <v>0.94</v>
      </c>
    </row>
    <row r="100" spans="1:16" x14ac:dyDescent="0.25">
      <c r="A100">
        <f>+$C$10*(B100)+$C$11*(C100)+$C$12*(nino34!A80)</f>
        <v>-1.03</v>
      </c>
      <c r="B100">
        <v>0.5</v>
      </c>
      <c r="C100">
        <v>-1.5</v>
      </c>
      <c r="D100">
        <f t="shared" si="69"/>
        <v>-0.24</v>
      </c>
      <c r="E100">
        <f t="shared" si="70"/>
        <v>-0.11999999999999966</v>
      </c>
      <c r="G100">
        <v>-4.72341716296821</v>
      </c>
      <c r="H100">
        <f t="shared" si="71"/>
        <v>-0.56926612022898926</v>
      </c>
      <c r="I100">
        <f t="shared" si="72"/>
        <v>0.15466493331465081</v>
      </c>
      <c r="K100">
        <f t="shared" si="73"/>
        <v>1886.5833333333273</v>
      </c>
      <c r="M100">
        <f t="shared" ref="M100:N100" si="88">+AVERAGE(B97:B103)</f>
        <v>0.6</v>
      </c>
      <c r="N100">
        <f t="shared" si="88"/>
        <v>-0.84285714285714286</v>
      </c>
      <c r="P100">
        <f t="shared" si="77"/>
        <v>1.34</v>
      </c>
    </row>
    <row r="101" spans="1:16" x14ac:dyDescent="0.25">
      <c r="A101">
        <f>+$C$10*(B101)+$C$11*(C101)+$C$12*(nino34!A81)</f>
        <v>-1.21</v>
      </c>
      <c r="B101">
        <v>1.1000000000000001</v>
      </c>
      <c r="C101">
        <v>-1.2</v>
      </c>
      <c r="D101">
        <f t="shared" si="69"/>
        <v>-0.10999999999999988</v>
      </c>
      <c r="E101">
        <f t="shared" si="70"/>
        <v>0.25</v>
      </c>
      <c r="G101">
        <v>-4.9307177564253797</v>
      </c>
      <c r="H101">
        <f t="shared" si="71"/>
        <v>-0.19520017853691041</v>
      </c>
      <c r="I101">
        <f t="shared" si="72"/>
        <v>0.21940100837742982</v>
      </c>
      <c r="K101">
        <f t="shared" si="73"/>
        <v>1886.6666666666606</v>
      </c>
      <c r="M101">
        <f t="shared" ref="M101:N101" si="89">+AVERAGE(B98:B104)</f>
        <v>0.5</v>
      </c>
      <c r="N101">
        <f t="shared" si="89"/>
        <v>-1.1714285714285713</v>
      </c>
      <c r="P101">
        <f t="shared" si="77"/>
        <v>1.56</v>
      </c>
    </row>
    <row r="102" spans="1:16" x14ac:dyDescent="0.25">
      <c r="A102">
        <f>+$C$10*(B102)+$C$11*(C102)+$C$12*(nino34!A82)</f>
        <v>-1.1399999999999999</v>
      </c>
      <c r="B102">
        <v>1.2</v>
      </c>
      <c r="C102">
        <v>-0.9</v>
      </c>
      <c r="D102">
        <f t="shared" si="69"/>
        <v>-0.13000000000000012</v>
      </c>
      <c r="E102">
        <f t="shared" si="70"/>
        <v>-0.27</v>
      </c>
      <c r="G102">
        <v>-4.9186173415051204</v>
      </c>
      <c r="H102">
        <f t="shared" si="71"/>
        <v>-0.31560357881976042</v>
      </c>
      <c r="I102">
        <f t="shared" si="72"/>
        <v>-0.33980440866027806</v>
      </c>
      <c r="K102">
        <f t="shared" si="73"/>
        <v>1886.7499999999939</v>
      </c>
      <c r="M102">
        <f t="shared" ref="M102:N102" si="90">+AVERAGE(B99:B105)</f>
        <v>0.72857142857142854</v>
      </c>
      <c r="N102">
        <f t="shared" si="90"/>
        <v>-1.2571428571428569</v>
      </c>
      <c r="P102">
        <f t="shared" si="77"/>
        <v>1.76</v>
      </c>
    </row>
    <row r="103" spans="1:16" x14ac:dyDescent="0.25">
      <c r="A103">
        <f>+$C$10*(B103)+$C$11*(C103)+$C$12*(nino34!A83)</f>
        <v>-1.34</v>
      </c>
      <c r="B103">
        <v>0.7</v>
      </c>
      <c r="C103">
        <v>-0.6</v>
      </c>
      <c r="D103">
        <f t="shared" si="69"/>
        <v>-0.30000000000000004</v>
      </c>
      <c r="E103">
        <f t="shared" si="70"/>
        <v>0.10000000000000009</v>
      </c>
      <c r="G103">
        <v>-5.2463213352451401</v>
      </c>
      <c r="H103">
        <f t="shared" si="71"/>
        <v>-0.66750836191733942</v>
      </c>
      <c r="I103">
        <f t="shared" si="72"/>
        <v>-1.2100374437299166E-2</v>
      </c>
      <c r="K103">
        <f t="shared" si="73"/>
        <v>1886.8333333333271</v>
      </c>
      <c r="M103">
        <f t="shared" ref="M103:N103" si="91">+AVERAGE(B100:B106)</f>
        <v>0.7857142857142857</v>
      </c>
      <c r="N103">
        <f t="shared" si="91"/>
        <v>-1.3285714285714285</v>
      </c>
      <c r="P103">
        <f t="shared" si="77"/>
        <v>2.06</v>
      </c>
    </row>
    <row r="104" spans="1:16" x14ac:dyDescent="0.25">
      <c r="A104">
        <f>+$C$10*(B104)+$C$11*(C104)+$C$12*(nino34!A84)</f>
        <v>-1.44</v>
      </c>
      <c r="B104">
        <v>-0.3</v>
      </c>
      <c r="C104">
        <v>-2.9</v>
      </c>
      <c r="D104">
        <f t="shared" si="69"/>
        <v>0.66</v>
      </c>
      <c r="E104">
        <f t="shared" si="70"/>
        <v>0.85999999999999988</v>
      </c>
      <c r="G104">
        <v>-5.5861257034224598</v>
      </c>
      <c r="H104">
        <f t="shared" si="71"/>
        <v>-0.51891315154470963</v>
      </c>
      <c r="I104">
        <f t="shared" si="72"/>
        <v>0.16069558480993074</v>
      </c>
      <c r="K104">
        <f t="shared" si="73"/>
        <v>1886.9166666666604</v>
      </c>
      <c r="M104">
        <f t="shared" ref="M104:N104" si="92">+AVERAGE(B101:B107)</f>
        <v>0.9</v>
      </c>
      <c r="N104">
        <f t="shared" si="92"/>
        <v>-1.157142857142857</v>
      </c>
      <c r="P104">
        <f t="shared" si="77"/>
        <v>2.1599999999999997</v>
      </c>
    </row>
    <row r="105" spans="1:16" x14ac:dyDescent="0.25">
      <c r="A105">
        <f>+$C$10*(B105)+$C$11*(C105)+$C$12*(nino34!A85)</f>
        <v>-0.68</v>
      </c>
      <c r="B105">
        <v>1.9</v>
      </c>
      <c r="C105">
        <v>-0.6</v>
      </c>
      <c r="D105">
        <f t="shared" si="69"/>
        <v>0.41999999999999993</v>
      </c>
      <c r="E105">
        <f t="shared" si="70"/>
        <v>-1.0999999999999999</v>
      </c>
      <c r="G105">
        <v>-5.7652344867898497</v>
      </c>
      <c r="H105">
        <f t="shared" si="71"/>
        <v>0.59559779158688997</v>
      </c>
      <c r="I105">
        <f t="shared" si="72"/>
        <v>0.95381535832166975</v>
      </c>
      <c r="K105">
        <f t="shared" si="73"/>
        <v>1886.9999999999936</v>
      </c>
      <c r="M105">
        <f t="shared" ref="M105:N105" si="93">+AVERAGE(B102:B108)</f>
        <v>0.77142857142857146</v>
      </c>
      <c r="N105">
        <f t="shared" si="93"/>
        <v>-1.0999999999999999</v>
      </c>
      <c r="P105">
        <f t="shared" si="77"/>
        <v>2.0999999999999996</v>
      </c>
    </row>
    <row r="106" spans="1:16" x14ac:dyDescent="0.25">
      <c r="A106">
        <f>+$C$10*(B106)+$C$11*(C106)+$C$12*(nino34!A86)</f>
        <v>-1.02</v>
      </c>
      <c r="B106">
        <v>0.4</v>
      </c>
      <c r="C106">
        <v>-1.6</v>
      </c>
      <c r="D106">
        <f t="shared" si="69"/>
        <v>-0.48999999999999988</v>
      </c>
      <c r="E106">
        <f t="shared" si="70"/>
        <v>0.18999999999999995</v>
      </c>
      <c r="G106">
        <v>-4.9905279118355699</v>
      </c>
      <c r="H106">
        <f t="shared" si="71"/>
        <v>2.2287239833567098</v>
      </c>
      <c r="I106">
        <f t="shared" si="72"/>
        <v>0.67931083344815058</v>
      </c>
      <c r="K106">
        <f t="shared" si="73"/>
        <v>1887.0833333333269</v>
      </c>
      <c r="M106">
        <f t="shared" ref="M106:N106" si="94">+AVERAGE(B103:B109)</f>
        <v>0.51428571428571435</v>
      </c>
      <c r="N106">
        <f t="shared" si="94"/>
        <v>-0.98571428571428554</v>
      </c>
      <c r="P106">
        <f t="shared" si="77"/>
        <v>1.9999999999999998</v>
      </c>
    </row>
    <row r="107" spans="1:16" x14ac:dyDescent="0.25">
      <c r="A107">
        <f>+$C$10*(B107)+$C$11*(C107)+$C$12*(nino34!A87)</f>
        <v>-1.17</v>
      </c>
      <c r="B107">
        <v>1.3</v>
      </c>
      <c r="C107">
        <v>-0.3</v>
      </c>
      <c r="D107">
        <f t="shared" si="69"/>
        <v>-0.15999999999999992</v>
      </c>
      <c r="E107">
        <f t="shared" si="70"/>
        <v>0.13999999999999968</v>
      </c>
      <c r="G107">
        <v>-3.5365105034331399</v>
      </c>
      <c r="H107">
        <f t="shared" si="71"/>
        <v>2.8868510637327898</v>
      </c>
      <c r="I107">
        <f t="shared" si="72"/>
        <v>-2.1183753072070211E-2</v>
      </c>
      <c r="K107">
        <f t="shared" si="73"/>
        <v>1887.1666666666601</v>
      </c>
      <c r="M107">
        <f t="shared" ref="M107:N107" si="95">+AVERAGE(B104:B110)</f>
        <v>0.5</v>
      </c>
      <c r="N107">
        <f t="shared" si="95"/>
        <v>-0.87142857142857122</v>
      </c>
      <c r="P107">
        <f t="shared" si="77"/>
        <v>1.9399999999999997</v>
      </c>
    </row>
    <row r="108" spans="1:16" x14ac:dyDescent="0.25">
      <c r="A108">
        <f>+$C$10*(B108)+$C$11*(C108)+$C$12*(nino34!A88)</f>
        <v>-1.18</v>
      </c>
      <c r="B108">
        <v>0.2</v>
      </c>
      <c r="C108">
        <v>-0.8</v>
      </c>
      <c r="D108">
        <f t="shared" si="69"/>
        <v>3.0000000000000027E-2</v>
      </c>
      <c r="E108">
        <f t="shared" si="70"/>
        <v>5.0000000000000266E-2</v>
      </c>
      <c r="G108">
        <v>-2.1036768481027801</v>
      </c>
      <c r="H108">
        <f t="shared" si="71"/>
        <v>2.2516563561391099</v>
      </c>
      <c r="I108">
        <f t="shared" si="72"/>
        <v>-0.6140109545216097</v>
      </c>
      <c r="K108">
        <f t="shared" si="73"/>
        <v>1887.2499999999934</v>
      </c>
      <c r="M108">
        <f t="shared" ref="M108:N108" si="96">+AVERAGE(B105:B111)</f>
        <v>0.72857142857142854</v>
      </c>
      <c r="N108">
        <f t="shared" si="96"/>
        <v>-0.3428571428571428</v>
      </c>
      <c r="P108">
        <f t="shared" si="77"/>
        <v>1.3199999999999998</v>
      </c>
    </row>
    <row r="109" spans="1:16" x14ac:dyDescent="0.25">
      <c r="A109">
        <f>+$C$10*(B109)+$C$11*(C109)+$C$12*(nino34!A89)</f>
        <v>-1.1399999999999999</v>
      </c>
      <c r="B109">
        <v>-0.6</v>
      </c>
      <c r="C109">
        <v>-0.1</v>
      </c>
      <c r="D109">
        <f t="shared" si="69"/>
        <v>0.61999999999999988</v>
      </c>
      <c r="E109">
        <f t="shared" si="70"/>
        <v>0.53999999999999981</v>
      </c>
      <c r="G109">
        <v>-1.28485414729403</v>
      </c>
      <c r="H109">
        <f t="shared" si="71"/>
        <v>0.95833456040724019</v>
      </c>
      <c r="I109">
        <f t="shared" si="72"/>
        <v>-0.67931084121025975</v>
      </c>
      <c r="K109">
        <f t="shared" si="73"/>
        <v>1887.3333333333267</v>
      </c>
      <c r="M109">
        <f t="shared" ref="M109:N109" si="97">+AVERAGE(B106:B112)</f>
        <v>0.51428571428571435</v>
      </c>
      <c r="N109">
        <f t="shared" si="97"/>
        <v>-0.25714285714285717</v>
      </c>
      <c r="P109">
        <f t="shared" si="77"/>
        <v>0.90000000000000013</v>
      </c>
    </row>
    <row r="110" spans="1:16" x14ac:dyDescent="0.25">
      <c r="A110">
        <f>+$C$10*(B110)+$C$11*(C110)+$C$12*(nino34!A90)</f>
        <v>-0.56000000000000005</v>
      </c>
      <c r="B110">
        <v>0.6</v>
      </c>
      <c r="C110">
        <v>0.2</v>
      </c>
      <c r="D110">
        <f t="shared" si="69"/>
        <v>0.58999999999999986</v>
      </c>
      <c r="E110">
        <f t="shared" si="70"/>
        <v>-0.56999999999999984</v>
      </c>
      <c r="G110">
        <v>-1.1453422876955399</v>
      </c>
      <c r="H110">
        <f t="shared" si="71"/>
        <v>0.35434218872621703</v>
      </c>
      <c r="I110">
        <f t="shared" si="72"/>
        <v>7.5318469529236598E-2</v>
      </c>
      <c r="K110">
        <f t="shared" si="73"/>
        <v>1887.4166666666599</v>
      </c>
      <c r="M110">
        <f t="shared" ref="M110:N110" si="98">+AVERAGE(B107:B113)</f>
        <v>0.61428571428571421</v>
      </c>
      <c r="N110">
        <f t="shared" si="98"/>
        <v>0</v>
      </c>
      <c r="P110">
        <f t="shared" si="77"/>
        <v>0.6</v>
      </c>
    </row>
    <row r="111" spans="1:16" x14ac:dyDescent="0.25">
      <c r="A111">
        <f>+$C$10*(B111)+$C$11*(C111)+$C$12*(nino34!A91)</f>
        <v>-0.55000000000000004</v>
      </c>
      <c r="B111">
        <v>1.3</v>
      </c>
      <c r="C111">
        <v>0.8</v>
      </c>
      <c r="D111">
        <f t="shared" si="69"/>
        <v>-5.9999999999999942E-2</v>
      </c>
      <c r="E111">
        <f t="shared" si="70"/>
        <v>-8.0000000000000071E-2</v>
      </c>
      <c r="G111">
        <v>-0.93051195856781299</v>
      </c>
      <c r="H111">
        <f t="shared" si="71"/>
        <v>0.42966066945857695</v>
      </c>
      <c r="I111">
        <f t="shared" si="72"/>
        <v>1.1203123095882006E-8</v>
      </c>
      <c r="K111">
        <f t="shared" si="73"/>
        <v>1887.4999999999932</v>
      </c>
      <c r="M111">
        <f t="shared" ref="M111:N111" si="99">+AVERAGE(B108:B114)</f>
        <v>0.6</v>
      </c>
      <c r="N111">
        <f t="shared" si="99"/>
        <v>0.10000000000000002</v>
      </c>
      <c r="P111">
        <f t="shared" si="77"/>
        <v>0.36</v>
      </c>
    </row>
    <row r="112" spans="1:16" x14ac:dyDescent="0.25">
      <c r="A112">
        <f>+$C$10*(B112)+$C$11*(C112)+$C$12*(nino34!A92)</f>
        <v>-0.62</v>
      </c>
      <c r="B112">
        <v>0.4</v>
      </c>
      <c r="C112">
        <v>0</v>
      </c>
      <c r="D112">
        <f t="shared" si="69"/>
        <v>0.21000000000000002</v>
      </c>
      <c r="E112">
        <f t="shared" si="70"/>
        <v>0.34999999999999987</v>
      </c>
      <c r="G112">
        <v>-0.71568161823696297</v>
      </c>
      <c r="H112">
        <f t="shared" si="71"/>
        <v>0.42966064892774702</v>
      </c>
      <c r="I112">
        <f t="shared" si="72"/>
        <v>-3.1733953020918193E-8</v>
      </c>
      <c r="K112">
        <f t="shared" si="73"/>
        <v>1887.5833333333264</v>
      </c>
      <c r="M112">
        <f t="shared" ref="M112:N112" si="100">+AVERAGE(B109:B115)</f>
        <v>0.52857142857142858</v>
      </c>
      <c r="N112">
        <f t="shared" si="100"/>
        <v>0.31428571428571433</v>
      </c>
      <c r="P112">
        <f t="shared" si="77"/>
        <v>0.34</v>
      </c>
    </row>
    <row r="113" spans="1:16" x14ac:dyDescent="0.25">
      <c r="A113">
        <f>+$C$10*(B113)+$C$11*(C113)+$C$12*(nino34!A93)</f>
        <v>-0.34</v>
      </c>
      <c r="B113">
        <v>1.1000000000000001</v>
      </c>
      <c r="C113">
        <v>0.2</v>
      </c>
      <c r="D113">
        <f t="shared" si="69"/>
        <v>0.5</v>
      </c>
      <c r="E113">
        <f t="shared" si="70"/>
        <v>-5.9999999999999942E-2</v>
      </c>
      <c r="G113">
        <v>-0.50085130964006597</v>
      </c>
      <c r="H113">
        <f t="shared" si="71"/>
        <v>0.24736047956821394</v>
      </c>
      <c r="I113">
        <f t="shared" si="72"/>
        <v>-0.18230013762557995</v>
      </c>
      <c r="K113">
        <f t="shared" si="73"/>
        <v>1887.6666666666597</v>
      </c>
      <c r="M113">
        <f t="shared" ref="M113:N113" si="101">+AVERAGE(B110:B116)</f>
        <v>0.84285714285714286</v>
      </c>
      <c r="N113">
        <f t="shared" si="101"/>
        <v>0.42857142857142855</v>
      </c>
      <c r="P113">
        <f t="shared" si="77"/>
        <v>0.59999999999999987</v>
      </c>
    </row>
    <row r="114" spans="1:16" x14ac:dyDescent="0.25">
      <c r="A114">
        <f>+$C$10*(B114)+$C$11*(C114)+$C$12*(nino34!A94)</f>
        <v>-0.12</v>
      </c>
      <c r="B114">
        <v>1.2</v>
      </c>
      <c r="C114">
        <v>0.4</v>
      </c>
      <c r="D114">
        <f t="shared" si="69"/>
        <v>0.38</v>
      </c>
      <c r="E114">
        <f t="shared" si="70"/>
        <v>-6.0000000000000053E-2</v>
      </c>
      <c r="G114">
        <v>-0.46832113866874903</v>
      </c>
      <c r="H114">
        <f t="shared" si="71"/>
        <v>0.57640725253445768</v>
      </c>
      <c r="I114">
        <f t="shared" si="72"/>
        <v>0.5113469105918238</v>
      </c>
      <c r="K114">
        <f t="shared" si="73"/>
        <v>1887.749999999993</v>
      </c>
      <c r="M114">
        <f t="shared" ref="M114:N114" si="102">+AVERAGE(B111:B117)</f>
        <v>0.52857142857142869</v>
      </c>
      <c r="N114">
        <f t="shared" si="102"/>
        <v>0.29999999999999993</v>
      </c>
      <c r="P114">
        <f t="shared" si="77"/>
        <v>0.32000000000000006</v>
      </c>
    </row>
    <row r="115" spans="1:16" x14ac:dyDescent="0.25">
      <c r="A115">
        <f>+$C$10*(B115)+$C$11*(C115)+$C$12*(nino34!A95)</f>
        <v>0.04</v>
      </c>
      <c r="B115">
        <v>-0.3</v>
      </c>
      <c r="C115">
        <v>0.7</v>
      </c>
      <c r="D115">
        <f t="shared" si="69"/>
        <v>0.27</v>
      </c>
      <c r="E115">
        <f t="shared" si="70"/>
        <v>-0.05</v>
      </c>
      <c r="G115">
        <v>7.5555942894391701E-2</v>
      </c>
      <c r="H115">
        <f t="shared" si="71"/>
        <v>1.3674742654085832</v>
      </c>
      <c r="I115">
        <f t="shared" si="72"/>
        <v>0.2797201022823016</v>
      </c>
      <c r="K115">
        <f t="shared" si="73"/>
        <v>1887.8333333333262</v>
      </c>
      <c r="M115">
        <f t="shared" ref="M115:N115" si="103">+AVERAGE(B112:B118)</f>
        <v>0.34285714285714286</v>
      </c>
      <c r="N115">
        <f t="shared" si="103"/>
        <v>0.25714285714285717</v>
      </c>
      <c r="P115">
        <f t="shared" si="77"/>
        <v>0.4</v>
      </c>
    </row>
    <row r="116" spans="1:16" x14ac:dyDescent="0.25">
      <c r="A116">
        <f>+$C$10*(B116)+$C$11*(C116)+$C$12*(nino34!A96)</f>
        <v>0.15</v>
      </c>
      <c r="B116">
        <v>1.6</v>
      </c>
      <c r="C116">
        <v>0.7</v>
      </c>
      <c r="D116">
        <f t="shared" si="69"/>
        <v>0.10999999999999999</v>
      </c>
      <c r="E116">
        <f t="shared" si="70"/>
        <v>-0.10999999999999999</v>
      </c>
      <c r="G116">
        <v>0.89915312673983405</v>
      </c>
      <c r="H116">
        <f t="shared" si="71"/>
        <v>1.8692559442905083</v>
      </c>
      <c r="I116">
        <f t="shared" si="72"/>
        <v>0.22206157659962367</v>
      </c>
      <c r="K116">
        <f t="shared" si="73"/>
        <v>1887.9166666666595</v>
      </c>
      <c r="M116">
        <f t="shared" ref="M116:N116" si="104">+AVERAGE(B113:B119)</f>
        <v>0.28571428571428564</v>
      </c>
      <c r="N116">
        <f t="shared" si="104"/>
        <v>0.58571428571428563</v>
      </c>
      <c r="P116">
        <f t="shared" si="77"/>
        <v>0.1399999999999999</v>
      </c>
    </row>
    <row r="117" spans="1:16" x14ac:dyDescent="0.25">
      <c r="A117">
        <f>+$C$10*(B117)+$C$11*(C117)+$C$12*(nino34!A97)</f>
        <v>0.15</v>
      </c>
      <c r="B117">
        <v>-1.6</v>
      </c>
      <c r="C117">
        <v>-0.7</v>
      </c>
      <c r="D117">
        <f t="shared" si="69"/>
        <v>0.51</v>
      </c>
      <c r="E117">
        <f t="shared" si="70"/>
        <v>0.51</v>
      </c>
      <c r="G117">
        <v>1.9448118871849001</v>
      </c>
      <c r="H117">
        <f t="shared" si="71"/>
        <v>1.9130265776305559</v>
      </c>
      <c r="I117">
        <f t="shared" si="72"/>
        <v>-0.17829094325957628</v>
      </c>
      <c r="K117">
        <f t="shared" si="73"/>
        <v>1887.9999999999927</v>
      </c>
      <c r="M117">
        <f t="shared" ref="M117:N117" si="105">+AVERAGE(B114:B120)</f>
        <v>-0.12857142857142859</v>
      </c>
      <c r="N117">
        <f t="shared" si="105"/>
        <v>0.70000000000000007</v>
      </c>
      <c r="P117">
        <f t="shared" si="77"/>
        <v>-0.14000000000000001</v>
      </c>
    </row>
    <row r="118" spans="1:16" x14ac:dyDescent="0.25">
      <c r="A118">
        <f>+$C$10*(B118)+$C$11*(C118)+$C$12*(nino34!A98)</f>
        <v>0.66</v>
      </c>
      <c r="B118">
        <v>0</v>
      </c>
      <c r="C118">
        <v>0.5</v>
      </c>
      <c r="D118">
        <f t="shared" si="69"/>
        <v>0.25</v>
      </c>
      <c r="E118">
        <f t="shared" si="70"/>
        <v>-0.77</v>
      </c>
      <c r="G118">
        <v>2.81217970437039</v>
      </c>
      <c r="H118">
        <f t="shared" si="71"/>
        <v>1.4550155050996498</v>
      </c>
      <c r="I118">
        <f t="shared" si="72"/>
        <v>-0.27972012927132983</v>
      </c>
      <c r="K118">
        <f t="shared" si="73"/>
        <v>1888.083333333326</v>
      </c>
      <c r="M118">
        <f t="shared" ref="M118:N118" si="106">+AVERAGE(B115:B121)</f>
        <v>-0.42857142857142855</v>
      </c>
      <c r="N118">
        <f t="shared" si="106"/>
        <v>0.68571428571428572</v>
      </c>
      <c r="P118">
        <f t="shared" si="77"/>
        <v>-0.76</v>
      </c>
    </row>
    <row r="119" spans="1:16" x14ac:dyDescent="0.25">
      <c r="A119">
        <f>+$C$10*(B119)+$C$11*(C119)+$C$12*(nino34!A99)</f>
        <v>0.4</v>
      </c>
      <c r="B119">
        <v>0</v>
      </c>
      <c r="C119">
        <v>2.2999999999999998</v>
      </c>
      <c r="D119">
        <f t="shared" si="69"/>
        <v>-0.36000000000000004</v>
      </c>
      <c r="E119">
        <f t="shared" si="70"/>
        <v>0.15999999999999992</v>
      </c>
      <c r="G119">
        <v>3.3998273922845499</v>
      </c>
      <c r="H119">
        <f t="shared" si="71"/>
        <v>1.11652295540553</v>
      </c>
      <c r="I119">
        <f t="shared" si="72"/>
        <v>-5.8772420422789295E-2</v>
      </c>
      <c r="K119">
        <f t="shared" si="73"/>
        <v>1888.1666666666592</v>
      </c>
      <c r="M119">
        <f t="shared" ref="M119:N119" si="107">+AVERAGE(B116:B122)</f>
        <v>-0.5714285714285714</v>
      </c>
      <c r="N119">
        <f t="shared" si="107"/>
        <v>0.7</v>
      </c>
      <c r="P119">
        <f t="shared" si="77"/>
        <v>-1.1200000000000001</v>
      </c>
    </row>
    <row r="120" spans="1:16" x14ac:dyDescent="0.25">
      <c r="A120">
        <f>+$C$10*(B120)+$C$11*(C120)+$C$12*(nino34!A100)</f>
        <v>0.3</v>
      </c>
      <c r="B120">
        <v>-1.8</v>
      </c>
      <c r="C120">
        <v>1</v>
      </c>
      <c r="D120">
        <f t="shared" si="69"/>
        <v>6.9999999999999951E-2</v>
      </c>
      <c r="E120">
        <f t="shared" si="70"/>
        <v>0.27</v>
      </c>
      <c r="G120">
        <v>3.92870265977592</v>
      </c>
      <c r="H120">
        <f t="shared" si="71"/>
        <v>0.80818740726784011</v>
      </c>
      <c r="I120">
        <f t="shared" si="72"/>
        <v>-0.24956312771490019</v>
      </c>
      <c r="K120">
        <f t="shared" si="73"/>
        <v>1888.2499999999925</v>
      </c>
      <c r="M120">
        <f t="shared" ref="M120:N120" si="108">+AVERAGE(B117:B123)</f>
        <v>-1.0285714285714287</v>
      </c>
      <c r="N120">
        <f t="shared" si="108"/>
        <v>0.72857142857142854</v>
      </c>
      <c r="P120">
        <f t="shared" si="77"/>
        <v>-1.54</v>
      </c>
    </row>
    <row r="121" spans="1:16" x14ac:dyDescent="0.25">
      <c r="A121">
        <f>+$C$10*(B121)+$C$11*(C121)+$C$12*(nino34!A101)</f>
        <v>0.47</v>
      </c>
      <c r="B121">
        <v>-0.9</v>
      </c>
      <c r="C121">
        <v>0.3</v>
      </c>
      <c r="D121">
        <f t="shared" si="69"/>
        <v>0.10000000000000003</v>
      </c>
      <c r="E121">
        <f t="shared" si="70"/>
        <v>-0.24</v>
      </c>
      <c r="G121">
        <v>4.20801479955239</v>
      </c>
      <c r="H121">
        <f t="shared" si="71"/>
        <v>0.55862433716621984</v>
      </c>
      <c r="I121">
        <f t="shared" si="72"/>
        <v>5.7613279480506208E-8</v>
      </c>
      <c r="K121">
        <f t="shared" si="73"/>
        <v>1888.3333333333258</v>
      </c>
      <c r="M121">
        <f t="shared" ref="M121:N121" si="109">+AVERAGE(B118:B124)</f>
        <v>-0.9</v>
      </c>
      <c r="N121">
        <f t="shared" si="109"/>
        <v>0.94285714285714284</v>
      </c>
      <c r="P121">
        <f t="shared" si="77"/>
        <v>-1.7799999999999998</v>
      </c>
    </row>
    <row r="122" spans="1:16" x14ac:dyDescent="0.25">
      <c r="A122">
        <f>+$C$10*(B122)+$C$11*(C122)+$C$12*(nino34!A102)</f>
        <v>0.4</v>
      </c>
      <c r="B122">
        <v>-1.3</v>
      </c>
      <c r="C122">
        <v>0.8</v>
      </c>
      <c r="D122">
        <f t="shared" si="69"/>
        <v>9.000000000000008E-2</v>
      </c>
      <c r="E122">
        <f t="shared" si="70"/>
        <v>0.22999999999999998</v>
      </c>
      <c r="G122">
        <v>4.4873269969421399</v>
      </c>
      <c r="H122">
        <f t="shared" si="71"/>
        <v>0.50468218500533979</v>
      </c>
      <c r="I122">
        <f t="shared" si="72"/>
        <v>-5.3942209774159977E-2</v>
      </c>
      <c r="K122">
        <f t="shared" si="73"/>
        <v>1888.416666666659</v>
      </c>
      <c r="M122">
        <f t="shared" ref="M122:N122" si="110">+AVERAGE(B119:B125)</f>
        <v>-1.0428571428571429</v>
      </c>
      <c r="N122">
        <f t="shared" si="110"/>
        <v>0.97142857142857142</v>
      </c>
      <c r="P122">
        <f t="shared" si="77"/>
        <v>-2.1799999999999997</v>
      </c>
    </row>
    <row r="123" spans="1:16" x14ac:dyDescent="0.25">
      <c r="A123">
        <f>+$C$10*(B123)+$C$11*(C123)+$C$12*(nino34!A103)</f>
        <v>0.56000000000000005</v>
      </c>
      <c r="B123">
        <v>-1.6</v>
      </c>
      <c r="C123">
        <v>0.9</v>
      </c>
      <c r="D123">
        <f t="shared" si="69"/>
        <v>0.53</v>
      </c>
      <c r="E123">
        <f t="shared" si="70"/>
        <v>0.20999999999999996</v>
      </c>
      <c r="G123">
        <v>4.7126969845577298</v>
      </c>
      <c r="H123">
        <f t="shared" si="71"/>
        <v>0.54963779089754983</v>
      </c>
      <c r="I123">
        <f t="shared" si="72"/>
        <v>9.8897815666370903E-2</v>
      </c>
      <c r="K123">
        <f t="shared" si="73"/>
        <v>1888.4999999999923</v>
      </c>
      <c r="M123">
        <f t="shared" ref="M123:N123" si="111">+AVERAGE(B120:B126)</f>
        <v>-1.1857142857142857</v>
      </c>
      <c r="N123">
        <f t="shared" si="111"/>
        <v>0.84285714285714286</v>
      </c>
      <c r="P123">
        <f t="shared" si="77"/>
        <v>-2.02</v>
      </c>
    </row>
    <row r="124" spans="1:16" x14ac:dyDescent="0.25">
      <c r="A124">
        <f>+$C$10*(B124)+$C$11*(C124)+$C$12*(nino34!A104)</f>
        <v>0.93</v>
      </c>
      <c r="B124">
        <v>-0.7</v>
      </c>
      <c r="C124">
        <v>0.8</v>
      </c>
      <c r="D124">
        <f t="shared" si="69"/>
        <v>1.9999999999999907E-2</v>
      </c>
      <c r="E124">
        <f t="shared" si="70"/>
        <v>-0.72</v>
      </c>
      <c r="G124">
        <v>5.0369647878396897</v>
      </c>
      <c r="H124">
        <f t="shared" si="71"/>
        <v>1.1783557609005504</v>
      </c>
      <c r="I124">
        <f t="shared" si="72"/>
        <v>0.52982015433662966</v>
      </c>
      <c r="K124">
        <f t="shared" si="73"/>
        <v>1888.5833333333255</v>
      </c>
      <c r="M124">
        <f t="shared" ref="M124:N124" si="112">+AVERAGE(B121:B127)</f>
        <v>-1.0857142857142856</v>
      </c>
      <c r="N124">
        <f t="shared" si="112"/>
        <v>0.87142857142857155</v>
      </c>
      <c r="P124">
        <f t="shared" si="77"/>
        <v>-1.8</v>
      </c>
    </row>
    <row r="125" spans="1:16" x14ac:dyDescent="0.25">
      <c r="A125">
        <f>+$C$10*(B125)+$C$11*(C125)+$C$12*(nino34!A105)</f>
        <v>0.57999999999999996</v>
      </c>
      <c r="B125">
        <v>-1</v>
      </c>
      <c r="C125">
        <v>0.7</v>
      </c>
      <c r="D125">
        <f t="shared" si="69"/>
        <v>0.48999999999999988</v>
      </c>
      <c r="E125">
        <f t="shared" si="70"/>
        <v>1.1900000000000002</v>
      </c>
      <c r="G125">
        <v>5.8910527454582802</v>
      </c>
      <c r="H125">
        <f t="shared" si="71"/>
        <v>1.5662989137889101</v>
      </c>
      <c r="I125">
        <f t="shared" si="72"/>
        <v>-0.14187700144827176</v>
      </c>
      <c r="K125">
        <f t="shared" si="73"/>
        <v>1888.6666666666588</v>
      </c>
      <c r="M125">
        <f t="shared" ref="M125:N125" si="113">+AVERAGE(B122:B128)</f>
        <v>-0.84285714285714308</v>
      </c>
      <c r="N125">
        <f t="shared" si="113"/>
        <v>1.0428571428571429</v>
      </c>
      <c r="P125">
        <f t="shared" si="77"/>
        <v>-2.04</v>
      </c>
    </row>
    <row r="126" spans="1:16" x14ac:dyDescent="0.25">
      <c r="A126">
        <f>+$C$10*(B126)+$C$11*(C126)+$C$12*(nino34!A106)</f>
        <v>1.42</v>
      </c>
      <c r="B126">
        <v>-1</v>
      </c>
      <c r="C126">
        <v>1.4</v>
      </c>
      <c r="D126">
        <f t="shared" si="69"/>
        <v>1.63</v>
      </c>
      <c r="E126">
        <f t="shared" si="70"/>
        <v>-4.9999999999999822E-2</v>
      </c>
      <c r="G126">
        <v>6.6032637016285998</v>
      </c>
      <c r="H126">
        <f t="shared" si="71"/>
        <v>1.4638657877100396</v>
      </c>
      <c r="I126">
        <f t="shared" si="72"/>
        <v>3.9443875369400416E-2</v>
      </c>
      <c r="K126">
        <f t="shared" si="73"/>
        <v>1888.749999999992</v>
      </c>
      <c r="M126">
        <f t="shared" ref="M126:N126" si="114">+AVERAGE(B123:B129)</f>
        <v>-1.0428571428571429</v>
      </c>
      <c r="N126">
        <f t="shared" si="114"/>
        <v>1.3285714285714287</v>
      </c>
      <c r="P126">
        <f t="shared" si="77"/>
        <v>-2.08</v>
      </c>
    </row>
    <row r="127" spans="1:16" x14ac:dyDescent="0.25">
      <c r="A127">
        <f>+$C$10*(B127)+$C$11*(C127)+$C$12*(nino34!A107)</f>
        <v>2.21</v>
      </c>
      <c r="B127">
        <v>-1.1000000000000001</v>
      </c>
      <c r="C127">
        <v>1.2</v>
      </c>
      <c r="D127">
        <f t="shared" si="69"/>
        <v>0.25</v>
      </c>
      <c r="E127">
        <f t="shared" si="70"/>
        <v>-1.33</v>
      </c>
      <c r="G127">
        <v>7.3549185331683198</v>
      </c>
      <c r="H127">
        <f t="shared" si="71"/>
        <v>0.59775830818372011</v>
      </c>
      <c r="I127">
        <f t="shared" si="72"/>
        <v>-0.90555135489572081</v>
      </c>
      <c r="K127">
        <f t="shared" si="73"/>
        <v>1888.8333333333253</v>
      </c>
      <c r="M127">
        <f t="shared" ref="M127:N127" si="115">+AVERAGE(B124:B130)</f>
        <v>-0.6</v>
      </c>
      <c r="N127">
        <f t="shared" si="115"/>
        <v>1.4857142857142855</v>
      </c>
      <c r="P127">
        <f t="shared" si="77"/>
        <v>-1.7199999999999998</v>
      </c>
    </row>
    <row r="128" spans="1:16" x14ac:dyDescent="0.25">
      <c r="A128">
        <f>+$C$10*(B128)+$C$11*(C128)+$C$12*(nino34!A108)</f>
        <v>1.67</v>
      </c>
      <c r="B128">
        <v>0.8</v>
      </c>
      <c r="C128">
        <v>1.5</v>
      </c>
      <c r="D128">
        <f t="shared" si="69"/>
        <v>-0.22999999999999998</v>
      </c>
      <c r="E128">
        <f t="shared" si="70"/>
        <v>0.84999999999999964</v>
      </c>
      <c r="G128">
        <v>7.2010220098123199</v>
      </c>
      <c r="H128">
        <f t="shared" si="71"/>
        <v>0.52753719001598043</v>
      </c>
      <c r="I128">
        <f t="shared" si="72"/>
        <v>0.83533023672798024</v>
      </c>
      <c r="K128">
        <f t="shared" si="73"/>
        <v>1888.9166666666586</v>
      </c>
      <c r="M128">
        <f t="shared" ref="M128:N128" si="116">+AVERAGE(B125:B131)</f>
        <v>-0.87142857142857133</v>
      </c>
      <c r="N128">
        <f t="shared" si="116"/>
        <v>1.7714285714285711</v>
      </c>
      <c r="P128">
        <f t="shared" si="77"/>
        <v>-2.52</v>
      </c>
    </row>
    <row r="129" spans="1:16" x14ac:dyDescent="0.25">
      <c r="A129">
        <f>+$C$10*(B129)+$C$11*(C129)+$C$12*(nino34!A109)</f>
        <v>1.98</v>
      </c>
      <c r="B129">
        <v>-2.7</v>
      </c>
      <c r="C129">
        <v>2.8</v>
      </c>
      <c r="D129">
        <f t="shared" si="69"/>
        <v>-0.19999999999999996</v>
      </c>
      <c r="E129">
        <f t="shared" si="70"/>
        <v>-0.82000000000000028</v>
      </c>
      <c r="G129">
        <v>7.8824557231843002</v>
      </c>
      <c r="H129">
        <f t="shared" si="71"/>
        <v>-7.1531486100940178E-2</v>
      </c>
      <c r="I129">
        <f t="shared" si="72"/>
        <v>-1.4343989128449017</v>
      </c>
      <c r="K129">
        <f t="shared" si="73"/>
        <v>1888.9999999999918</v>
      </c>
      <c r="M129">
        <f t="shared" ref="M129:N129" si="117">+AVERAGE(B126:B132)</f>
        <v>-0.6428571428571429</v>
      </c>
      <c r="N129">
        <f t="shared" si="117"/>
        <v>1.7714285714285711</v>
      </c>
      <c r="P129">
        <f t="shared" si="77"/>
        <v>-2.2799999999999998</v>
      </c>
    </row>
    <row r="130" spans="1:16" x14ac:dyDescent="0.25">
      <c r="A130">
        <f>+$C$10*(B130)+$C$11*(C130)+$C$12*(nino34!A110)</f>
        <v>1.47</v>
      </c>
      <c r="B130">
        <v>1.5</v>
      </c>
      <c r="C130">
        <v>2</v>
      </c>
      <c r="D130">
        <f t="shared" si="69"/>
        <v>-1.1499999999999999</v>
      </c>
      <c r="E130">
        <f t="shared" si="70"/>
        <v>-0.12999999999999989</v>
      </c>
      <c r="G130">
        <v>7.1294905237113797</v>
      </c>
      <c r="H130">
        <f t="shared" si="71"/>
        <v>-2.2752589227760103</v>
      </c>
      <c r="I130">
        <f t="shared" si="72"/>
        <v>-0.76932852383017014</v>
      </c>
      <c r="K130">
        <f t="shared" si="73"/>
        <v>1889.0833333333251</v>
      </c>
      <c r="M130">
        <f t="shared" ref="M130:N130" si="118">+AVERAGE(B127:B133)</f>
        <v>-0.48571428571428565</v>
      </c>
      <c r="N130">
        <f t="shared" si="118"/>
        <v>1.5999999999999999</v>
      </c>
      <c r="P130">
        <f t="shared" si="77"/>
        <v>-2.88</v>
      </c>
    </row>
    <row r="131" spans="1:16" x14ac:dyDescent="0.25">
      <c r="A131">
        <f>+$C$10*(B131)+$C$11*(C131)+$C$12*(nino34!A111)</f>
        <v>0.83</v>
      </c>
      <c r="B131">
        <v>-2.6</v>
      </c>
      <c r="C131">
        <v>2.8</v>
      </c>
      <c r="D131">
        <f t="shared" si="69"/>
        <v>-1.01</v>
      </c>
      <c r="E131">
        <f t="shared" si="70"/>
        <v>0.27</v>
      </c>
      <c r="G131">
        <v>5.6071968004082899</v>
      </c>
      <c r="H131">
        <f t="shared" si="71"/>
        <v>-4.3387383494370599</v>
      </c>
      <c r="I131">
        <f t="shared" si="72"/>
        <v>-1.2941509028308804</v>
      </c>
      <c r="K131">
        <f t="shared" si="73"/>
        <v>1889.1666666666583</v>
      </c>
      <c r="M131">
        <f t="shared" ref="M131:N131" si="119">+AVERAGE(B128:B134)</f>
        <v>-0.12857142857142856</v>
      </c>
      <c r="N131">
        <f t="shared" si="119"/>
        <v>1.2571428571428569</v>
      </c>
      <c r="P131">
        <f t="shared" si="77"/>
        <v>-2.4399999999999995</v>
      </c>
    </row>
    <row r="132" spans="1:16" x14ac:dyDescent="0.25">
      <c r="A132">
        <f>+$C$10*(B132)+$C$11*(C132)+$C$12*(nino34!A112)</f>
        <v>0.46</v>
      </c>
      <c r="B132">
        <v>0.6</v>
      </c>
      <c r="C132">
        <v>0.7</v>
      </c>
      <c r="D132">
        <f t="shared" si="69"/>
        <v>-0.51</v>
      </c>
      <c r="E132">
        <f t="shared" si="70"/>
        <v>0.22999999999999987</v>
      </c>
      <c r="G132">
        <v>2.7907521742743202</v>
      </c>
      <c r="H132">
        <f t="shared" si="71"/>
        <v>-5.5969731868752337</v>
      </c>
      <c r="I132">
        <f t="shared" si="72"/>
        <v>3.5916065392705754E-2</v>
      </c>
      <c r="K132">
        <f t="shared" si="73"/>
        <v>1889.2499999999916</v>
      </c>
      <c r="M132">
        <f t="shared" ref="M132:N132" si="120">+AVERAGE(B129:B135)</f>
        <v>-0.21428571428571433</v>
      </c>
      <c r="N132">
        <f t="shared" si="120"/>
        <v>1.0428571428571425</v>
      </c>
      <c r="P132">
        <f t="shared" si="77"/>
        <v>-2.3199999999999998</v>
      </c>
    </row>
    <row r="133" spans="1:16" x14ac:dyDescent="0.25">
      <c r="A133">
        <f>+$C$10*(B133)+$C$11*(C133)+$C$12*(nino34!A113)</f>
        <v>0.32</v>
      </c>
      <c r="B133">
        <v>0.1</v>
      </c>
      <c r="C133">
        <v>0.2</v>
      </c>
      <c r="D133">
        <f t="shared" si="69"/>
        <v>-0.37</v>
      </c>
      <c r="E133">
        <f t="shared" si="70"/>
        <v>-8.9999999999999969E-2</v>
      </c>
      <c r="G133">
        <v>1.0223613533056199E-2</v>
      </c>
      <c r="H133">
        <f t="shared" si="71"/>
        <v>-4.5233943410091504</v>
      </c>
      <c r="I133">
        <f t="shared" si="72"/>
        <v>1.0376627804733778</v>
      </c>
      <c r="K133">
        <f t="shared" si="73"/>
        <v>1889.3333333333248</v>
      </c>
      <c r="M133">
        <f t="shared" ref="M133:N133" si="121">+AVERAGE(B130:B136)</f>
        <v>0.22857142857142851</v>
      </c>
      <c r="N133">
        <f t="shared" si="121"/>
        <v>0.70000000000000007</v>
      </c>
      <c r="P133">
        <f t="shared" si="77"/>
        <v>-0.70000000000000007</v>
      </c>
    </row>
    <row r="134" spans="1:16" x14ac:dyDescent="0.25">
      <c r="A134">
        <f>+$C$10*(B134)+$C$11*(C134)+$C$12*(nino34!A114)</f>
        <v>0.09</v>
      </c>
      <c r="B134">
        <v>1.4</v>
      </c>
      <c r="C134">
        <v>-1.2</v>
      </c>
      <c r="D134">
        <f t="shared" si="69"/>
        <v>-1.08</v>
      </c>
      <c r="E134">
        <f t="shared" si="70"/>
        <v>-0.62</v>
      </c>
      <c r="G134">
        <v>-1.73264216673483</v>
      </c>
      <c r="H134">
        <f t="shared" si="71"/>
        <v>-3.0269110443133962</v>
      </c>
      <c r="I134">
        <f t="shared" si="72"/>
        <v>0.45882051622237618</v>
      </c>
      <c r="K134">
        <f t="shared" si="73"/>
        <v>1889.4166666666581</v>
      </c>
      <c r="M134">
        <f t="shared" ref="M134:N134" si="122">+AVERAGE(B131:B137)</f>
        <v>0.1142857142857143</v>
      </c>
      <c r="N134">
        <f t="shared" si="122"/>
        <v>0.27142857142857141</v>
      </c>
      <c r="P134">
        <f t="shared" si="77"/>
        <v>-0.56000000000000005</v>
      </c>
    </row>
    <row r="135" spans="1:16" x14ac:dyDescent="0.25">
      <c r="A135">
        <f>+$C$10*(B135)+$C$11*(C135)+$C$12*(nino34!A115)</f>
        <v>-0.76</v>
      </c>
      <c r="B135">
        <v>0.2</v>
      </c>
      <c r="C135">
        <v>0</v>
      </c>
      <c r="D135">
        <f t="shared" si="69"/>
        <v>-1.08</v>
      </c>
      <c r="E135">
        <f t="shared" si="70"/>
        <v>0.62</v>
      </c>
      <c r="G135">
        <v>-3.01668743078034</v>
      </c>
      <c r="H135">
        <f t="shared" si="71"/>
        <v>-2.2432503543233402</v>
      </c>
      <c r="I135">
        <f t="shared" si="72"/>
        <v>0.32484017376768026</v>
      </c>
      <c r="K135">
        <f t="shared" si="73"/>
        <v>1889.4999999999914</v>
      </c>
      <c r="M135">
        <f t="shared" ref="M135:N135" si="123">+AVERAGE(B132:B138)</f>
        <v>0.48571428571428565</v>
      </c>
      <c r="N135">
        <f t="shared" si="123"/>
        <v>-0.18571428571428572</v>
      </c>
      <c r="P135">
        <f t="shared" si="77"/>
        <v>0.51999999999999991</v>
      </c>
    </row>
    <row r="136" spans="1:16" x14ac:dyDescent="0.25">
      <c r="A136">
        <f>+$C$10*(B136)+$C$11*(C136)+$C$12*(nino34!A116)</f>
        <v>-0.99</v>
      </c>
      <c r="B136">
        <v>0.4</v>
      </c>
      <c r="C136">
        <v>0.4</v>
      </c>
      <c r="D136">
        <f t="shared" si="69"/>
        <v>-0.16000000000000003</v>
      </c>
      <c r="E136">
        <f t="shared" si="70"/>
        <v>0.29999999999999982</v>
      </c>
      <c r="G136">
        <v>-3.9758925210581699</v>
      </c>
      <c r="H136">
        <f t="shared" si="71"/>
        <v>-1.9193656886857497</v>
      </c>
      <c r="I136">
        <f t="shared" si="72"/>
        <v>-9.5550813009026569E-4</v>
      </c>
      <c r="K136">
        <f t="shared" si="73"/>
        <v>1889.5833333333246</v>
      </c>
      <c r="M136">
        <f t="shared" ref="M136:N136" si="124">+AVERAGE(B133:B139)</f>
        <v>0.42857142857142855</v>
      </c>
      <c r="N136">
        <f t="shared" si="124"/>
        <v>-0.70000000000000007</v>
      </c>
      <c r="P136">
        <f t="shared" si="77"/>
        <v>0.87999999999999989</v>
      </c>
    </row>
    <row r="137" spans="1:16" x14ac:dyDescent="0.25">
      <c r="A137">
        <f>+$C$10*(B137)+$C$11*(C137)+$C$12*(nino34!A117)</f>
        <v>-0.92</v>
      </c>
      <c r="B137">
        <v>0.7</v>
      </c>
      <c r="C137">
        <v>-1</v>
      </c>
      <c r="D137">
        <f t="shared" si="69"/>
        <v>-0.32000000000000006</v>
      </c>
      <c r="E137">
        <f t="shared" si="70"/>
        <v>-0.45999999999999974</v>
      </c>
      <c r="G137">
        <v>-4.9360531194660897</v>
      </c>
      <c r="H137">
        <f t="shared" si="71"/>
        <v>-2.3148256380675702</v>
      </c>
      <c r="I137">
        <f t="shared" si="72"/>
        <v>-0.39450444125172979</v>
      </c>
      <c r="K137">
        <f t="shared" si="73"/>
        <v>1889.6666666666579</v>
      </c>
      <c r="M137">
        <f t="shared" ref="M137:N137" si="125">+AVERAGE(B134:B140)</f>
        <v>0.58571428571428574</v>
      </c>
      <c r="N137">
        <f t="shared" si="125"/>
        <v>-1.1428571428571428</v>
      </c>
      <c r="P137">
        <f t="shared" si="77"/>
        <v>0.98</v>
      </c>
    </row>
    <row r="138" spans="1:16" x14ac:dyDescent="0.25">
      <c r="A138">
        <f>+$C$10*(B138)+$C$11*(C138)+$C$12*(nino34!A118)</f>
        <v>-1.31</v>
      </c>
      <c r="B138">
        <v>0</v>
      </c>
      <c r="C138">
        <v>-0.4</v>
      </c>
      <c r="D138">
        <f t="shared" si="69"/>
        <v>-0.16000000000000003</v>
      </c>
      <c r="E138">
        <f t="shared" si="70"/>
        <v>0.62000000000000011</v>
      </c>
      <c r="G138">
        <v>-6.2907181591257402</v>
      </c>
      <c r="H138">
        <f t="shared" si="71"/>
        <v>-1.8962255392443099</v>
      </c>
      <c r="I138">
        <f t="shared" si="72"/>
        <v>0.81310454007499189</v>
      </c>
      <c r="K138">
        <f t="shared" si="73"/>
        <v>1889.7499999999911</v>
      </c>
      <c r="M138">
        <f t="shared" ref="M138:N138" si="126">+AVERAGE(B135:B141)</f>
        <v>0.67142857142857149</v>
      </c>
      <c r="N138">
        <f t="shared" si="126"/>
        <v>-1.2714285714285716</v>
      </c>
      <c r="P138">
        <f t="shared" si="77"/>
        <v>1.08</v>
      </c>
    </row>
    <row r="139" spans="1:16" x14ac:dyDescent="0.25">
      <c r="A139">
        <f>+$C$10*(B139)+$C$11*(C139)+$C$12*(nino34!A119)</f>
        <v>-1.08</v>
      </c>
      <c r="B139">
        <v>0.2</v>
      </c>
      <c r="C139">
        <v>-2.9</v>
      </c>
      <c r="D139">
        <f t="shared" si="69"/>
        <v>6.0000000000000053E-2</v>
      </c>
      <c r="E139">
        <f t="shared" si="70"/>
        <v>-0.39999999999999991</v>
      </c>
      <c r="G139">
        <v>-6.8322786587103996</v>
      </c>
      <c r="H139">
        <f t="shared" si="71"/>
        <v>-1.0268244392680197</v>
      </c>
      <c r="I139">
        <f t="shared" si="72"/>
        <v>5.6296559901300114E-2</v>
      </c>
      <c r="K139">
        <f t="shared" si="73"/>
        <v>1889.8333333333244</v>
      </c>
      <c r="M139">
        <f t="shared" ref="M139:N139" si="127">+AVERAGE(B136:B142)</f>
        <v>0.94285714285714284</v>
      </c>
      <c r="N139">
        <f t="shared" si="127"/>
        <v>-1.2857142857142858</v>
      </c>
      <c r="P139">
        <f t="shared" si="77"/>
        <v>1.8599999999999999</v>
      </c>
    </row>
    <row r="140" spans="1:16" x14ac:dyDescent="0.25">
      <c r="A140">
        <f>+$C$10*(B140)+$C$11*(C140)+$C$12*(nino34!A120)</f>
        <v>-1.25</v>
      </c>
      <c r="B140">
        <v>1.2</v>
      </c>
      <c r="C140">
        <v>-2.9</v>
      </c>
      <c r="D140">
        <f t="shared" si="69"/>
        <v>-1.4100000000000001</v>
      </c>
      <c r="E140">
        <f t="shared" si="70"/>
        <v>-1.0700000000000003</v>
      </c>
      <c r="G140">
        <v>-7.3175425983937599</v>
      </c>
      <c r="H140">
        <f t="shared" si="71"/>
        <v>-0.57602338158427013</v>
      </c>
      <c r="I140">
        <f t="shared" si="72"/>
        <v>0.39450449778245122</v>
      </c>
      <c r="K140">
        <f t="shared" si="73"/>
        <v>1889.9166666666576</v>
      </c>
      <c r="M140">
        <f t="shared" ref="M140:N140" si="128">+AVERAGE(B137:B143)</f>
        <v>1.1428571428571428</v>
      </c>
      <c r="N140">
        <f t="shared" si="128"/>
        <v>-1.4285714285714284</v>
      </c>
      <c r="P140">
        <f t="shared" si="77"/>
        <v>2.6799999999999997</v>
      </c>
    </row>
    <row r="141" spans="1:16" x14ac:dyDescent="0.25">
      <c r="A141">
        <f>+$C$10*(B141)+$C$11*(C141)+$C$12*(nino34!A121)</f>
        <v>-2.4900000000000002</v>
      </c>
      <c r="B141">
        <v>2</v>
      </c>
      <c r="C141">
        <v>-2.1</v>
      </c>
      <c r="D141">
        <f t="shared" si="69"/>
        <v>-0.85999999999999988</v>
      </c>
      <c r="E141">
        <f t="shared" si="70"/>
        <v>1.6200000000000006</v>
      </c>
      <c r="G141">
        <v>-7.4083020402946698</v>
      </c>
      <c r="H141">
        <f t="shared" si="71"/>
        <v>0.29441634116760973</v>
      </c>
      <c r="I141">
        <f t="shared" si="72"/>
        <v>0.47593522496942953</v>
      </c>
      <c r="K141">
        <f t="shared" si="73"/>
        <v>1889.9999999999909</v>
      </c>
      <c r="M141">
        <f t="shared" ref="M141:N141" si="129">+AVERAGE(B138:B144)</f>
        <v>1.0714285714285714</v>
      </c>
      <c r="N141">
        <f t="shared" si="129"/>
        <v>-1.4</v>
      </c>
      <c r="P141">
        <f t="shared" si="77"/>
        <v>2.78</v>
      </c>
    </row>
    <row r="142" spans="1:16" x14ac:dyDescent="0.25">
      <c r="A142">
        <f>+$C$10*(B142)+$C$11*(C142)+$C$12*(nino34!A122)</f>
        <v>-2.11</v>
      </c>
      <c r="B142">
        <v>2.1</v>
      </c>
      <c r="C142">
        <v>-0.1</v>
      </c>
      <c r="D142">
        <f t="shared" si="69"/>
        <v>1.3400000000000003</v>
      </c>
      <c r="E142">
        <f t="shared" si="70"/>
        <v>0.57999999999999963</v>
      </c>
      <c r="G142">
        <v>-7.0231262572261501</v>
      </c>
      <c r="H142">
        <f t="shared" si="71"/>
        <v>1.5607554839137201</v>
      </c>
      <c r="I142">
        <f t="shared" si="72"/>
        <v>0.79040391777668084</v>
      </c>
      <c r="K142">
        <f t="shared" si="73"/>
        <v>1890.0833333333242</v>
      </c>
      <c r="M142">
        <f t="shared" ref="M142:N142" si="130">+AVERAGE(B139:B145)</f>
        <v>1.1285714285714286</v>
      </c>
      <c r="N142">
        <f t="shared" si="130"/>
        <v>-1.3571428571428572</v>
      </c>
      <c r="P142">
        <f t="shared" si="77"/>
        <v>3.1799999999999997</v>
      </c>
    </row>
    <row r="143" spans="1:16" x14ac:dyDescent="0.25">
      <c r="A143">
        <f>+$C$10*(B143)+$C$11*(C143)+$C$12*(nino34!A123)</f>
        <v>-1.1499999999999999</v>
      </c>
      <c r="B143">
        <v>1.8</v>
      </c>
      <c r="C143">
        <v>-0.6</v>
      </c>
      <c r="D143">
        <f t="shared" si="69"/>
        <v>0.97</v>
      </c>
      <c r="E143">
        <f t="shared" si="70"/>
        <v>-0.95000000000000018</v>
      </c>
      <c r="G143">
        <v>-5.8475465563809497</v>
      </c>
      <c r="H143">
        <f t="shared" si="71"/>
        <v>2.8450306641653098</v>
      </c>
      <c r="I143">
        <f t="shared" si="72"/>
        <v>0.49387126247490798</v>
      </c>
      <c r="K143">
        <f t="shared" si="73"/>
        <v>1890.1666666666574</v>
      </c>
      <c r="M143">
        <f t="shared" ref="M143:N143" si="131">+AVERAGE(B140:B146)</f>
        <v>1.0571428571428574</v>
      </c>
      <c r="N143">
        <f t="shared" si="131"/>
        <v>-1.0857142857142856</v>
      </c>
      <c r="P143">
        <f t="shared" si="77"/>
        <v>2.76</v>
      </c>
    </row>
    <row r="144" spans="1:16" x14ac:dyDescent="0.25">
      <c r="A144">
        <f>+$C$10*(B144)+$C$11*(C144)+$C$12*(nino34!A124)</f>
        <v>-1.1399999999999999</v>
      </c>
      <c r="B144">
        <v>0.2</v>
      </c>
      <c r="C144">
        <v>-0.8</v>
      </c>
      <c r="D144">
        <f t="shared" si="69"/>
        <v>0.14999999999999991</v>
      </c>
      <c r="E144">
        <f t="shared" si="70"/>
        <v>0.12999999999999989</v>
      </c>
      <c r="G144">
        <v>-4.1780955930608403</v>
      </c>
      <c r="H144">
        <f t="shared" si="71"/>
        <v>2.9791278154793694</v>
      </c>
      <c r="I144">
        <f t="shared" si="72"/>
        <v>-0.35977411116084923</v>
      </c>
      <c r="K144">
        <f t="shared" si="73"/>
        <v>1890.2499999999907</v>
      </c>
      <c r="M144">
        <f t="shared" ref="M144:N144" si="132">+AVERAGE(B141:B147)</f>
        <v>0.77142857142857146</v>
      </c>
      <c r="N144">
        <f t="shared" si="132"/>
        <v>-0.70000000000000018</v>
      </c>
      <c r="P144">
        <f t="shared" si="77"/>
        <v>2.04</v>
      </c>
    </row>
    <row r="145" spans="1:16" x14ac:dyDescent="0.25">
      <c r="A145">
        <f>+$C$10*(B145)+$C$11*(C145)+$C$12*(nino34!A125)</f>
        <v>-1</v>
      </c>
      <c r="B145">
        <v>0.4</v>
      </c>
      <c r="C145">
        <v>-0.1</v>
      </c>
      <c r="D145">
        <f t="shared" si="69"/>
        <v>0.27999999999999992</v>
      </c>
      <c r="E145">
        <f t="shared" si="70"/>
        <v>0</v>
      </c>
      <c r="G145">
        <v>-2.8684187409015802</v>
      </c>
      <c r="H145">
        <f t="shared" si="71"/>
        <v>2.1762152843947304</v>
      </c>
      <c r="I145">
        <f t="shared" si="72"/>
        <v>-0.44313841992378933</v>
      </c>
      <c r="K145">
        <f t="shared" si="73"/>
        <v>1890.3333333333239</v>
      </c>
      <c r="M145">
        <f t="shared" ref="M145:N145" si="133">+AVERAGE(B142:B148)</f>
        <v>0.32857142857142874</v>
      </c>
      <c r="N145">
        <f t="shared" si="133"/>
        <v>-0.45714285714285718</v>
      </c>
      <c r="P145">
        <f t="shared" si="77"/>
        <v>1.3600000000000003</v>
      </c>
    </row>
    <row r="146" spans="1:16" x14ac:dyDescent="0.25">
      <c r="A146">
        <f>+$C$10*(B146)+$C$11*(C146)+$C$12*(nino34!A126)</f>
        <v>-0.86</v>
      </c>
      <c r="B146">
        <v>-0.3</v>
      </c>
      <c r="C146">
        <v>-1</v>
      </c>
      <c r="D146">
        <f t="shared" si="69"/>
        <v>7.999999999999996E-2</v>
      </c>
      <c r="E146">
        <f t="shared" si="70"/>
        <v>-0.19999999999999996</v>
      </c>
      <c r="G146">
        <v>-2.0018803086661099</v>
      </c>
      <c r="H146">
        <f t="shared" si="71"/>
        <v>1.2392055661281403</v>
      </c>
      <c r="I146">
        <f t="shared" si="72"/>
        <v>-0.49387129834280064</v>
      </c>
      <c r="K146">
        <f t="shared" si="73"/>
        <v>1890.4166666666572</v>
      </c>
      <c r="M146">
        <f t="shared" ref="M146:N146" si="134">+AVERAGE(B143:B149)</f>
        <v>4.2857142857142851E-2</v>
      </c>
      <c r="N146">
        <f t="shared" si="134"/>
        <v>-0.62857142857142867</v>
      </c>
      <c r="P146">
        <f t="shared" si="77"/>
        <v>0.8</v>
      </c>
    </row>
    <row r="147" spans="1:16" x14ac:dyDescent="0.25">
      <c r="A147">
        <f>+$C$10*(B147)+$C$11*(C147)+$C$12*(nino34!A127)</f>
        <v>-0.92</v>
      </c>
      <c r="B147">
        <v>-0.8</v>
      </c>
      <c r="C147">
        <v>-0.2</v>
      </c>
      <c r="D147">
        <f t="shared" si="69"/>
        <v>-0.51999999999999991</v>
      </c>
      <c r="E147">
        <f t="shared" si="70"/>
        <v>-0.39999999999999969</v>
      </c>
      <c r="G147">
        <v>-1.62921317477344</v>
      </c>
      <c r="H147">
        <f t="shared" si="71"/>
        <v>-3.5024202989510034E-2</v>
      </c>
      <c r="I147">
        <f t="shared" si="72"/>
        <v>-0.78035847077485032</v>
      </c>
      <c r="K147">
        <f t="shared" si="73"/>
        <v>1890.4999999999905</v>
      </c>
      <c r="M147">
        <f t="shared" ref="M147:N147" si="135">+AVERAGE(B144:B150)</f>
        <v>-0.27142857142857141</v>
      </c>
      <c r="N147">
        <f t="shared" si="135"/>
        <v>-0.67142857142857149</v>
      </c>
      <c r="P147">
        <f t="shared" si="77"/>
        <v>0.18</v>
      </c>
    </row>
    <row r="148" spans="1:16" x14ac:dyDescent="0.25">
      <c r="A148">
        <f>+$C$10*(B148)+$C$11*(C148)+$C$12*(nino34!A128)</f>
        <v>-1.38</v>
      </c>
      <c r="B148">
        <v>-1.1000000000000001</v>
      </c>
      <c r="C148">
        <v>-0.4</v>
      </c>
      <c r="D148">
        <f t="shared" si="69"/>
        <v>-0.37</v>
      </c>
      <c r="E148">
        <f t="shared" si="70"/>
        <v>0.54999999999999982</v>
      </c>
      <c r="G148">
        <v>-2.0369045116556199</v>
      </c>
      <c r="H148">
        <f t="shared" si="71"/>
        <v>-1.1105922432242201</v>
      </c>
      <c r="I148">
        <f t="shared" si="72"/>
        <v>-0.29520956945986043</v>
      </c>
      <c r="K148">
        <f t="shared" si="73"/>
        <v>1890.5833333333237</v>
      </c>
      <c r="M148">
        <f t="shared" ref="M148:N148" si="136">+AVERAGE(B145:B151)</f>
        <v>-0.22857142857142859</v>
      </c>
      <c r="N148">
        <f t="shared" si="136"/>
        <v>-0.48571428571428571</v>
      </c>
      <c r="P148">
        <f t="shared" si="77"/>
        <v>0.26</v>
      </c>
    </row>
    <row r="149" spans="1:16" x14ac:dyDescent="0.25">
      <c r="A149">
        <f>+$C$10*(B149)+$C$11*(C149)+$C$12*(nino34!A129)</f>
        <v>-1.29</v>
      </c>
      <c r="B149">
        <v>0.1</v>
      </c>
      <c r="C149">
        <v>-1.3</v>
      </c>
      <c r="D149">
        <f t="shared" si="69"/>
        <v>0.11999999999999988</v>
      </c>
      <c r="E149">
        <f t="shared" si="70"/>
        <v>-5.9999999999999609E-2</v>
      </c>
      <c r="G149">
        <v>-2.7398054179976601</v>
      </c>
      <c r="H149">
        <f t="shared" si="71"/>
        <v>-1.3730093345958503</v>
      </c>
      <c r="I149">
        <f t="shared" si="72"/>
        <v>3.2792478088230048E-2</v>
      </c>
      <c r="K149">
        <f t="shared" si="73"/>
        <v>1890.666666666657</v>
      </c>
      <c r="M149">
        <f t="shared" ref="M149:N149" si="137">+AVERAGE(B146:B152)</f>
        <v>-0.2857142857142857</v>
      </c>
      <c r="N149">
        <f t="shared" si="137"/>
        <v>-0.44285714285714289</v>
      </c>
      <c r="P149">
        <f t="shared" si="77"/>
        <v>0.26</v>
      </c>
    </row>
    <row r="150" spans="1:16" x14ac:dyDescent="0.25">
      <c r="A150">
        <f>+$C$10*(B150)+$C$11*(C150)+$C$12*(nino34!A130)</f>
        <v>-1.26</v>
      </c>
      <c r="B150">
        <v>-0.4</v>
      </c>
      <c r="C150">
        <v>-0.9</v>
      </c>
      <c r="D150">
        <f t="shared" si="69"/>
        <v>0.21999999999999997</v>
      </c>
      <c r="E150">
        <f t="shared" si="70"/>
        <v>0.1599999999999997</v>
      </c>
      <c r="G150">
        <v>-3.4099138462514702</v>
      </c>
      <c r="H150">
        <f t="shared" si="71"/>
        <v>-0.63731592553468985</v>
      </c>
      <c r="I150">
        <f t="shared" si="72"/>
        <v>0.70290093097293038</v>
      </c>
      <c r="K150">
        <f t="shared" si="73"/>
        <v>1890.7499999999902</v>
      </c>
      <c r="M150">
        <f t="shared" ref="M150:N150" si="138">+AVERAGE(B147:B153)</f>
        <v>8.571428571428566E-2</v>
      </c>
      <c r="N150">
        <f t="shared" si="138"/>
        <v>-0.42857142857142855</v>
      </c>
      <c r="P150">
        <f t="shared" si="77"/>
        <v>0.12000000000000005</v>
      </c>
    </row>
    <row r="151" spans="1:16" x14ac:dyDescent="0.25">
      <c r="A151">
        <f>+$C$10*(B151)+$C$11*(C151)+$C$12*(nino34!A131)</f>
        <v>-1.07</v>
      </c>
      <c r="B151">
        <v>0.5</v>
      </c>
      <c r="C151">
        <v>0.5</v>
      </c>
      <c r="D151">
        <f t="shared" ref="D151:D214" si="139">+A152-A150</f>
        <v>0.57999999999999996</v>
      </c>
      <c r="E151">
        <f t="shared" ref="E151:E214" si="140">+A152+A150-2*A151</f>
        <v>0.20000000000000018</v>
      </c>
      <c r="G151">
        <v>-3.3771213435323499</v>
      </c>
      <c r="H151">
        <f t="shared" ref="H151:H214" si="141">+G152-G150</f>
        <v>0.92841827022632017</v>
      </c>
      <c r="I151">
        <f t="shared" ref="I151:I214" si="142">+G152+G150-2*G151</f>
        <v>0.86283326478807965</v>
      </c>
      <c r="K151">
        <f t="shared" ref="K151:K214" si="143">+K150+1/12</f>
        <v>1890.8333333333235</v>
      </c>
      <c r="M151">
        <f t="shared" ref="M151:N151" si="144">+AVERAGE(B148:B154)</f>
        <v>0.11428571428571428</v>
      </c>
      <c r="N151">
        <f t="shared" si="144"/>
        <v>-0.34285714285714292</v>
      </c>
      <c r="P151">
        <f t="shared" si="77"/>
        <v>0.2</v>
      </c>
    </row>
    <row r="152" spans="1:16" x14ac:dyDescent="0.25">
      <c r="A152">
        <f>+$C$10*(B152)+$C$11*(C152)+$C$12*(nino34!A132)</f>
        <v>-0.68</v>
      </c>
      <c r="B152">
        <v>0</v>
      </c>
      <c r="C152">
        <v>0.2</v>
      </c>
      <c r="D152">
        <f t="shared" si="139"/>
        <v>0.62000000000000011</v>
      </c>
      <c r="E152">
        <f t="shared" si="140"/>
        <v>-0.15999999999999992</v>
      </c>
      <c r="G152">
        <v>-2.48149557602515</v>
      </c>
      <c r="H152">
        <f t="shared" si="141"/>
        <v>2.3703810164332699</v>
      </c>
      <c r="I152">
        <f t="shared" si="142"/>
        <v>0.57912948141887011</v>
      </c>
      <c r="K152">
        <f t="shared" si="143"/>
        <v>1890.9166666666567</v>
      </c>
      <c r="M152">
        <f t="shared" ref="M152:N152" si="145">+AVERAGE(B149:B155)</f>
        <v>0.22857142857142856</v>
      </c>
      <c r="N152">
        <f t="shared" si="145"/>
        <v>-2.857142857142863E-2</v>
      </c>
      <c r="P152">
        <f t="shared" si="77"/>
        <v>0.98000000000000009</v>
      </c>
    </row>
    <row r="153" spans="1:16" x14ac:dyDescent="0.25">
      <c r="A153">
        <f>+$C$10*(B153)+$C$11*(C153)+$C$12*(nino34!A133)</f>
        <v>-0.45</v>
      </c>
      <c r="B153">
        <v>2.2999999999999998</v>
      </c>
      <c r="C153">
        <v>-0.9</v>
      </c>
      <c r="D153">
        <f t="shared" si="139"/>
        <v>0.43000000000000005</v>
      </c>
      <c r="E153">
        <f t="shared" si="140"/>
        <v>-3.0000000000000027E-2</v>
      </c>
      <c r="G153">
        <v>-1.00674032709908</v>
      </c>
      <c r="H153">
        <f t="shared" si="141"/>
        <v>2.9495105028901221</v>
      </c>
      <c r="I153">
        <f t="shared" si="142"/>
        <v>5.0379820315527013E-9</v>
      </c>
      <c r="K153">
        <f t="shared" si="143"/>
        <v>1890.99999999999</v>
      </c>
      <c r="M153">
        <f t="shared" ref="M153:N153" si="146">+AVERAGE(B150:B156)</f>
        <v>0.38571428571428568</v>
      </c>
      <c r="N153">
        <f t="shared" si="146"/>
        <v>0.24285714285714288</v>
      </c>
      <c r="P153">
        <f t="shared" ref="P153:P216" si="147">+AVERAGE(B150:B154)-AVERAGE(C150:C154)</f>
        <v>0.5</v>
      </c>
    </row>
    <row r="154" spans="1:16" x14ac:dyDescent="0.25">
      <c r="A154">
        <f>+$C$10*(B154)+$C$11*(C154)+$C$12*(nino34!A134)</f>
        <v>-0.25</v>
      </c>
      <c r="B154">
        <v>-0.6</v>
      </c>
      <c r="C154">
        <v>0.4</v>
      </c>
      <c r="D154">
        <f t="shared" si="139"/>
        <v>0.38</v>
      </c>
      <c r="E154">
        <f t="shared" si="140"/>
        <v>-2.0000000000000018E-2</v>
      </c>
      <c r="G154">
        <v>0.46801492686497198</v>
      </c>
      <c r="H154">
        <f t="shared" si="141"/>
        <v>2.2280859440906902</v>
      </c>
      <c r="I154">
        <f t="shared" si="142"/>
        <v>-0.72142456383741405</v>
      </c>
      <c r="K154">
        <f t="shared" si="143"/>
        <v>1891.0833333333233</v>
      </c>
      <c r="M154">
        <f t="shared" ref="M154:N154" si="148">+AVERAGE(B151:B157)</f>
        <v>0.62857142857142845</v>
      </c>
      <c r="N154">
        <f t="shared" si="148"/>
        <v>0.55714285714285716</v>
      </c>
      <c r="P154">
        <f t="shared" si="147"/>
        <v>-2.0000000000000073E-2</v>
      </c>
    </row>
    <row r="155" spans="1:16" x14ac:dyDescent="0.25">
      <c r="A155">
        <f>+$C$10*(B155)+$C$11*(C155)+$C$12*(nino34!A135)</f>
        <v>-7.0000000000000007E-2</v>
      </c>
      <c r="B155">
        <v>-0.3</v>
      </c>
      <c r="C155">
        <v>1.8</v>
      </c>
      <c r="D155">
        <f t="shared" si="139"/>
        <v>0.4</v>
      </c>
      <c r="E155">
        <f t="shared" si="140"/>
        <v>4.0000000000000008E-2</v>
      </c>
      <c r="G155">
        <v>1.2213456169916099</v>
      </c>
      <c r="H155">
        <f t="shared" si="141"/>
        <v>0.89473937747755805</v>
      </c>
      <c r="I155">
        <f t="shared" si="142"/>
        <v>-0.61192200277571773</v>
      </c>
      <c r="K155">
        <f t="shared" si="143"/>
        <v>1891.1666666666565</v>
      </c>
      <c r="M155">
        <f t="shared" ref="M155:N155" si="149">+AVERAGE(B152:B158)</f>
        <v>0.62857142857142845</v>
      </c>
      <c r="N155">
        <f t="shared" si="149"/>
        <v>0.6</v>
      </c>
      <c r="P155">
        <f t="shared" si="147"/>
        <v>9.9999999999999867E-2</v>
      </c>
    </row>
    <row r="156" spans="1:16" x14ac:dyDescent="0.25">
      <c r="A156">
        <f>+$C$10*(B156)+$C$11*(C156)+$C$12*(nino34!A136)</f>
        <v>0.15</v>
      </c>
      <c r="B156">
        <v>1.2</v>
      </c>
      <c r="C156">
        <v>0.6</v>
      </c>
      <c r="D156">
        <f t="shared" si="139"/>
        <v>0.2</v>
      </c>
      <c r="E156">
        <f t="shared" si="140"/>
        <v>-0.24</v>
      </c>
      <c r="G156">
        <v>1.3627543043425301</v>
      </c>
      <c r="H156">
        <f t="shared" si="141"/>
        <v>0.39360171003984012</v>
      </c>
      <c r="I156">
        <f t="shared" si="142"/>
        <v>0.11078433533799981</v>
      </c>
      <c r="K156">
        <f t="shared" si="143"/>
        <v>1891.2499999999898</v>
      </c>
      <c r="M156">
        <f t="shared" ref="M156:N156" si="150">+AVERAGE(B153:B159)</f>
        <v>0.67142857142857137</v>
      </c>
      <c r="N156">
        <f t="shared" si="150"/>
        <v>0.77142857142857146</v>
      </c>
      <c r="P156">
        <f t="shared" si="147"/>
        <v>0.1399999999999999</v>
      </c>
    </row>
    <row r="157" spans="1:16" x14ac:dyDescent="0.25">
      <c r="A157">
        <f>+$C$10*(B157)+$C$11*(C157)+$C$12*(nino34!A137)</f>
        <v>0.13</v>
      </c>
      <c r="B157">
        <v>1.3</v>
      </c>
      <c r="C157">
        <v>1.3</v>
      </c>
      <c r="D157">
        <f t="shared" si="139"/>
        <v>0.13999999999999999</v>
      </c>
      <c r="E157">
        <f t="shared" si="140"/>
        <v>0.17999999999999994</v>
      </c>
      <c r="G157">
        <v>1.6149473270314501</v>
      </c>
      <c r="H157">
        <f t="shared" si="141"/>
        <v>0.36297735524282992</v>
      </c>
      <c r="I157">
        <f t="shared" si="142"/>
        <v>-0.14140869013501023</v>
      </c>
      <c r="K157">
        <f t="shared" si="143"/>
        <v>1891.333333333323</v>
      </c>
      <c r="M157">
        <f t="shared" ref="M157:N157" si="151">+AVERAGE(B154:B160)</f>
        <v>0.44285714285714278</v>
      </c>
      <c r="N157">
        <f t="shared" si="151"/>
        <v>1.2</v>
      </c>
      <c r="P157">
        <f t="shared" si="147"/>
        <v>-0.56000000000000005</v>
      </c>
    </row>
    <row r="158" spans="1:16" x14ac:dyDescent="0.25">
      <c r="A158">
        <f>+$C$10*(B158)+$C$11*(C158)+$C$12*(nino34!A138)</f>
        <v>0.28999999999999998</v>
      </c>
      <c r="B158">
        <v>0.5</v>
      </c>
      <c r="C158">
        <v>0.8</v>
      </c>
      <c r="D158">
        <f t="shared" si="139"/>
        <v>-2.0000000000000004E-2</v>
      </c>
      <c r="E158">
        <f t="shared" si="140"/>
        <v>-0.33999999999999997</v>
      </c>
      <c r="G158">
        <v>1.72573165958536</v>
      </c>
      <c r="H158">
        <f t="shared" si="141"/>
        <v>8.2099593101270019E-2</v>
      </c>
      <c r="I158">
        <f t="shared" si="142"/>
        <v>-0.13946907200654968</v>
      </c>
      <c r="K158">
        <f t="shared" si="143"/>
        <v>1891.4166666666563</v>
      </c>
      <c r="M158">
        <f t="shared" ref="M158:N158" si="152">+AVERAGE(B155:B161)</f>
        <v>0.55714285714285716</v>
      </c>
      <c r="N158">
        <f t="shared" si="152"/>
        <v>1.4000000000000001</v>
      </c>
      <c r="P158">
        <f t="shared" si="147"/>
        <v>-0.58000000000000018</v>
      </c>
    </row>
    <row r="159" spans="1:16" x14ac:dyDescent="0.25">
      <c r="A159">
        <f>+$C$10*(B159)+$C$11*(C159)+$C$12*(nino34!A139)</f>
        <v>0.11</v>
      </c>
      <c r="B159">
        <v>0.3</v>
      </c>
      <c r="C159">
        <v>1.4</v>
      </c>
      <c r="D159">
        <f t="shared" si="139"/>
        <v>-0.24</v>
      </c>
      <c r="E159">
        <f t="shared" si="140"/>
        <v>0.11999999999999997</v>
      </c>
      <c r="G159">
        <v>1.6970469201327201</v>
      </c>
      <c r="H159">
        <f t="shared" si="141"/>
        <v>-0.22537330864412009</v>
      </c>
      <c r="I159">
        <f t="shared" si="142"/>
        <v>-0.16800382973883998</v>
      </c>
      <c r="K159">
        <f t="shared" si="143"/>
        <v>1891.4999999999895</v>
      </c>
      <c r="M159">
        <f t="shared" ref="M159:N159" si="153">+AVERAGE(B156:B162)</f>
        <v>0.7142857142857143</v>
      </c>
      <c r="N159">
        <f t="shared" si="153"/>
        <v>1.2571428571428569</v>
      </c>
      <c r="P159">
        <f t="shared" si="147"/>
        <v>-0.43999999999999972</v>
      </c>
    </row>
    <row r="160" spans="1:16" x14ac:dyDescent="0.25">
      <c r="A160">
        <f>+$C$10*(B160)+$C$11*(C160)+$C$12*(nino34!A140)</f>
        <v>0.05</v>
      </c>
      <c r="B160">
        <v>0.7</v>
      </c>
      <c r="C160">
        <v>2.1</v>
      </c>
      <c r="D160">
        <f t="shared" si="139"/>
        <v>-0.19</v>
      </c>
      <c r="E160">
        <f t="shared" si="140"/>
        <v>-7.0000000000000007E-2</v>
      </c>
      <c r="G160">
        <v>1.5003583509412399</v>
      </c>
      <c r="H160">
        <f t="shared" si="141"/>
        <v>-0.39337714710902016</v>
      </c>
      <c r="I160">
        <f t="shared" si="142"/>
        <v>-8.7260598746752294E-9</v>
      </c>
      <c r="K160">
        <f t="shared" si="143"/>
        <v>1891.5833333333228</v>
      </c>
      <c r="M160">
        <f t="shared" ref="M160:N160" si="154">+AVERAGE(B157:B163)</f>
        <v>0.6</v>
      </c>
      <c r="N160">
        <f t="shared" si="154"/>
        <v>1.3714285714285714</v>
      </c>
      <c r="P160">
        <f t="shared" si="147"/>
        <v>-0.88</v>
      </c>
    </row>
    <row r="161" spans="1:16" x14ac:dyDescent="0.25">
      <c r="A161">
        <f>+$C$10*(B161)+$C$11*(C161)+$C$12*(nino34!A141)</f>
        <v>-0.08</v>
      </c>
      <c r="B161">
        <v>0.2</v>
      </c>
      <c r="C161">
        <v>1.8</v>
      </c>
      <c r="D161">
        <f t="shared" si="139"/>
        <v>-0.08</v>
      </c>
      <c r="E161">
        <f t="shared" si="140"/>
        <v>0.18</v>
      </c>
      <c r="G161">
        <v>1.3036697730236999</v>
      </c>
      <c r="H161">
        <f t="shared" si="141"/>
        <v>-0.26790767285507</v>
      </c>
      <c r="I161">
        <f t="shared" si="142"/>
        <v>0.12546948298001004</v>
      </c>
      <c r="K161">
        <f t="shared" si="143"/>
        <v>1891.6666666666561</v>
      </c>
      <c r="M161">
        <f t="shared" ref="M161:N161" si="155">+AVERAGE(B158:B164)</f>
        <v>0.47142857142857142</v>
      </c>
      <c r="N161">
        <f t="shared" si="155"/>
        <v>1.4142857142857144</v>
      </c>
      <c r="P161">
        <f t="shared" si="147"/>
        <v>-0.88000000000000012</v>
      </c>
    </row>
    <row r="162" spans="1:16" x14ac:dyDescent="0.25">
      <c r="A162">
        <f>+$C$10*(B162)+$C$11*(C162)+$C$12*(nino34!A142)</f>
        <v>-0.03</v>
      </c>
      <c r="B162">
        <v>0.8</v>
      </c>
      <c r="C162">
        <v>0.8</v>
      </c>
      <c r="D162">
        <f t="shared" si="139"/>
        <v>0.14000000000000001</v>
      </c>
      <c r="E162">
        <f t="shared" si="140"/>
        <v>3.9999999999999994E-2</v>
      </c>
      <c r="G162">
        <v>1.2324506780861699</v>
      </c>
      <c r="H162">
        <f t="shared" si="141"/>
        <v>-8.521866387490995E-2</v>
      </c>
      <c r="I162">
        <f t="shared" si="142"/>
        <v>5.7219526000150012E-2</v>
      </c>
      <c r="K162">
        <f t="shared" si="143"/>
        <v>1891.7499999999893</v>
      </c>
      <c r="M162">
        <f t="shared" ref="M162:N162" si="156">+AVERAGE(B159:B165)</f>
        <v>0.48571428571428571</v>
      </c>
      <c r="N162">
        <f t="shared" si="156"/>
        <v>1.342857142857143</v>
      </c>
      <c r="P162">
        <f t="shared" si="147"/>
        <v>-1.02</v>
      </c>
    </row>
    <row r="163" spans="1:16" x14ac:dyDescent="0.25">
      <c r="A163">
        <f>+$C$10*(B163)+$C$11*(C163)+$C$12*(nino34!A143)</f>
        <v>0.06</v>
      </c>
      <c r="B163">
        <v>0.4</v>
      </c>
      <c r="C163">
        <v>1.4</v>
      </c>
      <c r="D163">
        <f t="shared" si="139"/>
        <v>0.04</v>
      </c>
      <c r="E163">
        <f t="shared" si="140"/>
        <v>-0.13999999999999999</v>
      </c>
      <c r="G163">
        <v>1.21845110914879</v>
      </c>
      <c r="H163">
        <f t="shared" si="141"/>
        <v>-2.799917608523983E-2</v>
      </c>
      <c r="I163">
        <f t="shared" si="142"/>
        <v>-3.8210480113320955E-8</v>
      </c>
      <c r="K163">
        <f t="shared" si="143"/>
        <v>1891.8333333333226</v>
      </c>
      <c r="M163">
        <f t="shared" ref="M163:N163" si="157">+AVERAGE(B160:B166)</f>
        <v>0.34285714285714292</v>
      </c>
      <c r="N163">
        <f t="shared" si="157"/>
        <v>1.3857142857142857</v>
      </c>
      <c r="P163">
        <f t="shared" si="147"/>
        <v>-1.0399999999999998</v>
      </c>
    </row>
    <row r="164" spans="1:16" x14ac:dyDescent="0.25">
      <c r="A164">
        <f>+$C$10*(B164)+$C$11*(C164)+$C$12*(nino34!A144)</f>
        <v>0.01</v>
      </c>
      <c r="B164">
        <v>0.4</v>
      </c>
      <c r="C164">
        <v>1.6</v>
      </c>
      <c r="D164">
        <f t="shared" si="139"/>
        <v>-0.56000000000000005</v>
      </c>
      <c r="E164">
        <f t="shared" si="140"/>
        <v>-0.46</v>
      </c>
      <c r="G164">
        <v>1.2044515020009301</v>
      </c>
      <c r="H164">
        <f t="shared" si="141"/>
        <v>-0.55330372957526697</v>
      </c>
      <c r="I164">
        <f t="shared" si="142"/>
        <v>-0.52530451527954725</v>
      </c>
      <c r="K164">
        <f t="shared" si="143"/>
        <v>1891.9166666666558</v>
      </c>
      <c r="M164">
        <f t="shared" ref="M164:N164" si="158">+AVERAGE(B161:B167)</f>
        <v>0.31428571428571433</v>
      </c>
      <c r="N164">
        <f t="shared" si="158"/>
        <v>0.87142857142857133</v>
      </c>
      <c r="P164">
        <f t="shared" si="147"/>
        <v>-0.7</v>
      </c>
    </row>
    <row r="165" spans="1:16" x14ac:dyDescent="0.25">
      <c r="A165">
        <f>+$C$10*(B165)+$C$11*(C165)+$C$12*(nino34!A145)</f>
        <v>-0.5</v>
      </c>
      <c r="B165">
        <v>0.6</v>
      </c>
      <c r="C165">
        <v>0.3</v>
      </c>
      <c r="D165">
        <f t="shared" si="139"/>
        <v>-0.35000000000000003</v>
      </c>
      <c r="E165">
        <f t="shared" si="140"/>
        <v>0.66999999999999993</v>
      </c>
      <c r="G165">
        <v>0.66514737957352299</v>
      </c>
      <c r="H165">
        <f t="shared" si="141"/>
        <v>-1.582368252722097</v>
      </c>
      <c r="I165">
        <f t="shared" si="142"/>
        <v>-0.50376000786728281</v>
      </c>
      <c r="K165">
        <f t="shared" si="143"/>
        <v>1891.9999999999891</v>
      </c>
      <c r="M165">
        <f t="shared" ref="M165:N165" si="159">+AVERAGE(B162:B168)</f>
        <v>0.45714285714285718</v>
      </c>
      <c r="N165">
        <f t="shared" si="159"/>
        <v>0.6714285714285716</v>
      </c>
      <c r="P165">
        <f t="shared" si="147"/>
        <v>-0.8600000000000001</v>
      </c>
    </row>
    <row r="166" spans="1:16" x14ac:dyDescent="0.25">
      <c r="A166">
        <f>+$C$10*(B166)+$C$11*(C166)+$C$12*(nino34!A146)</f>
        <v>-0.34</v>
      </c>
      <c r="B166">
        <v>-0.7</v>
      </c>
      <c r="C166">
        <v>1.7</v>
      </c>
      <c r="D166">
        <f t="shared" si="139"/>
        <v>-7.999999999999996E-2</v>
      </c>
      <c r="E166">
        <f t="shared" si="140"/>
        <v>-0.4</v>
      </c>
      <c r="G166">
        <v>-0.37791675072116698</v>
      </c>
      <c r="H166">
        <f t="shared" si="141"/>
        <v>-2.4597207105475429</v>
      </c>
      <c r="I166">
        <f t="shared" si="142"/>
        <v>-0.37359244995816299</v>
      </c>
      <c r="K166">
        <f t="shared" si="143"/>
        <v>1892.0833333333223</v>
      </c>
      <c r="M166">
        <f t="shared" ref="M166:N166" si="160">+AVERAGE(B163:B169)</f>
        <v>0.65714285714285714</v>
      </c>
      <c r="N166">
        <f t="shared" si="160"/>
        <v>0.67142857142857149</v>
      </c>
      <c r="P166">
        <f t="shared" si="147"/>
        <v>-0.45999999999999996</v>
      </c>
    </row>
    <row r="167" spans="1:16" x14ac:dyDescent="0.25">
      <c r="A167">
        <f>+$C$10*(B167)+$C$11*(C167)+$C$12*(nino34!A147)</f>
        <v>-0.57999999999999996</v>
      </c>
      <c r="B167">
        <v>0.5</v>
      </c>
      <c r="C167">
        <v>-1.5</v>
      </c>
      <c r="D167">
        <f t="shared" si="139"/>
        <v>-0.31</v>
      </c>
      <c r="E167">
        <f t="shared" si="140"/>
        <v>0.16999999999999993</v>
      </c>
      <c r="G167">
        <v>-1.7945733309740199</v>
      </c>
      <c r="H167">
        <f t="shared" si="141"/>
        <v>-2.3697771075813132</v>
      </c>
      <c r="I167">
        <f t="shared" si="142"/>
        <v>0.46353605292439282</v>
      </c>
      <c r="K167">
        <f t="shared" si="143"/>
        <v>1892.1666666666556</v>
      </c>
      <c r="M167">
        <f t="shared" ref="M167:N167" si="161">+AVERAGE(B164:B170)</f>
        <v>0.84285714285714286</v>
      </c>
      <c r="N167">
        <f t="shared" si="161"/>
        <v>0.41428571428571426</v>
      </c>
      <c r="P167">
        <f t="shared" si="147"/>
        <v>-9.9999999999999978E-2</v>
      </c>
    </row>
    <row r="168" spans="1:16" x14ac:dyDescent="0.25">
      <c r="A168">
        <f>+$C$10*(B168)+$C$11*(C168)+$C$12*(nino34!A148)</f>
        <v>-0.65</v>
      </c>
      <c r="B168">
        <v>1.2</v>
      </c>
      <c r="C168">
        <v>0.4</v>
      </c>
      <c r="D168">
        <f t="shared" si="139"/>
        <v>-0.14000000000000001</v>
      </c>
      <c r="E168">
        <f t="shared" si="140"/>
        <v>0</v>
      </c>
      <c r="G168">
        <v>-2.7476938583024801</v>
      </c>
      <c r="H168">
        <f t="shared" si="141"/>
        <v>-1.9494105405718702</v>
      </c>
      <c r="I168">
        <f t="shared" si="142"/>
        <v>-4.3169485914949846E-2</v>
      </c>
      <c r="K168">
        <f t="shared" si="143"/>
        <v>1892.2499999999889</v>
      </c>
      <c r="M168">
        <f t="shared" ref="M168:N168" si="162">+AVERAGE(B165:B171)</f>
        <v>0.98571428571428577</v>
      </c>
      <c r="N168">
        <f t="shared" si="162"/>
        <v>0.21428571428571433</v>
      </c>
      <c r="P168">
        <f t="shared" si="147"/>
        <v>0.42</v>
      </c>
    </row>
    <row r="169" spans="1:16" x14ac:dyDescent="0.25">
      <c r="A169">
        <f>+$C$10*(B169)+$C$11*(C169)+$C$12*(nino34!A149)</f>
        <v>-0.72</v>
      </c>
      <c r="B169">
        <v>2.2000000000000002</v>
      </c>
      <c r="C169">
        <v>0.8</v>
      </c>
      <c r="D169">
        <f t="shared" si="139"/>
        <v>8.0000000000000071E-2</v>
      </c>
      <c r="E169">
        <f t="shared" si="140"/>
        <v>0.21999999999999997</v>
      </c>
      <c r="G169">
        <v>-3.7439838715458902</v>
      </c>
      <c r="H169">
        <f t="shared" si="141"/>
        <v>-1.6189875737588202</v>
      </c>
      <c r="I169">
        <f t="shared" si="142"/>
        <v>0.37359245272800035</v>
      </c>
      <c r="K169">
        <f t="shared" si="143"/>
        <v>1892.3333333333221</v>
      </c>
      <c r="M169">
        <f t="shared" ref="M169:N169" si="163">+AVERAGE(B166:B172)</f>
        <v>0.94285714285714295</v>
      </c>
      <c r="N169">
        <f t="shared" si="163"/>
        <v>0.11428571428571428</v>
      </c>
      <c r="P169">
        <f t="shared" si="147"/>
        <v>0.78000000000000014</v>
      </c>
    </row>
    <row r="170" spans="1:16" x14ac:dyDescent="0.25">
      <c r="A170">
        <f>+$C$10*(B170)+$C$11*(C170)+$C$12*(nino34!A150)</f>
        <v>-0.56999999999999995</v>
      </c>
      <c r="B170">
        <v>1.7</v>
      </c>
      <c r="C170">
        <v>-0.4</v>
      </c>
      <c r="D170">
        <f t="shared" si="139"/>
        <v>9.9999999999999978E-2</v>
      </c>
      <c r="E170">
        <f t="shared" si="140"/>
        <v>-0.19999999999999996</v>
      </c>
      <c r="G170">
        <v>-4.3666814320613003</v>
      </c>
      <c r="H170">
        <f t="shared" si="141"/>
        <v>-1.1081019729613</v>
      </c>
      <c r="I170">
        <f t="shared" si="142"/>
        <v>0.13729314806952075</v>
      </c>
      <c r="K170">
        <f t="shared" si="143"/>
        <v>1892.4166666666554</v>
      </c>
      <c r="M170">
        <f t="shared" ref="M170:N170" si="164">+AVERAGE(B167:B173)</f>
        <v>0.94285714285714284</v>
      </c>
      <c r="N170">
        <f t="shared" si="164"/>
        <v>-0.22857142857142859</v>
      </c>
      <c r="P170">
        <f t="shared" si="147"/>
        <v>1.5</v>
      </c>
    </row>
    <row r="171" spans="1:16" x14ac:dyDescent="0.25">
      <c r="A171">
        <f>+$C$10*(B171)+$C$11*(C171)+$C$12*(nino34!A151)</f>
        <v>-0.62</v>
      </c>
      <c r="B171">
        <v>1.4</v>
      </c>
      <c r="C171">
        <v>0.2</v>
      </c>
      <c r="D171">
        <f t="shared" si="139"/>
        <v>-6.0000000000000053E-2</v>
      </c>
      <c r="E171">
        <f t="shared" si="140"/>
        <v>4.0000000000000036E-2</v>
      </c>
      <c r="G171">
        <v>-4.8520858445071902</v>
      </c>
      <c r="H171">
        <f t="shared" si="141"/>
        <v>-0.42387931854198957</v>
      </c>
      <c r="I171">
        <f t="shared" si="142"/>
        <v>0.54692950634979098</v>
      </c>
      <c r="K171">
        <f t="shared" si="143"/>
        <v>1892.4999999999886</v>
      </c>
      <c r="M171">
        <f t="shared" ref="M171:N171" si="165">+AVERAGE(B168:B174)</f>
        <v>0.87142857142857133</v>
      </c>
      <c r="N171">
        <f t="shared" si="165"/>
        <v>-0.21428571428571422</v>
      </c>
      <c r="P171">
        <f t="shared" si="147"/>
        <v>1.2399999999999998</v>
      </c>
    </row>
    <row r="172" spans="1:16" x14ac:dyDescent="0.25">
      <c r="A172">
        <f>+$C$10*(B172)+$C$11*(C172)+$C$12*(nino34!A152)</f>
        <v>-0.63</v>
      </c>
      <c r="B172">
        <v>0.3</v>
      </c>
      <c r="C172">
        <v>-0.4</v>
      </c>
      <c r="D172">
        <f t="shared" si="139"/>
        <v>-0.45000000000000007</v>
      </c>
      <c r="E172">
        <f t="shared" si="140"/>
        <v>-0.42999999999999994</v>
      </c>
      <c r="G172">
        <v>-4.7905607506032899</v>
      </c>
      <c r="H172">
        <f t="shared" si="141"/>
        <v>0.23947299215085049</v>
      </c>
      <c r="I172">
        <f t="shared" si="142"/>
        <v>0.11642280434305086</v>
      </c>
      <c r="K172">
        <f t="shared" si="143"/>
        <v>1892.5833333333219</v>
      </c>
      <c r="M172">
        <f t="shared" ref="M172:N172" si="166">+AVERAGE(B169:B175)</f>
        <v>0.44285714285714295</v>
      </c>
      <c r="N172">
        <f t="shared" si="166"/>
        <v>-0.37142857142857139</v>
      </c>
      <c r="P172">
        <f t="shared" si="147"/>
        <v>1.08</v>
      </c>
    </row>
    <row r="173" spans="1:16" x14ac:dyDescent="0.25">
      <c r="A173">
        <f>+$C$10*(B173)+$C$11*(C173)+$C$12*(nino34!A153)</f>
        <v>-1.07</v>
      </c>
      <c r="B173">
        <v>-0.7</v>
      </c>
      <c r="C173">
        <v>-0.7</v>
      </c>
      <c r="D173">
        <f t="shared" si="139"/>
        <v>-0.91</v>
      </c>
      <c r="E173">
        <f t="shared" si="140"/>
        <v>-2.9999999999999805E-2</v>
      </c>
      <c r="G173">
        <v>-4.6126128523563397</v>
      </c>
      <c r="H173">
        <f t="shared" si="141"/>
        <v>1.3869721227699472E-2</v>
      </c>
      <c r="I173">
        <f t="shared" si="142"/>
        <v>-0.34202607526620099</v>
      </c>
      <c r="K173">
        <f t="shared" si="143"/>
        <v>1892.6666666666551</v>
      </c>
      <c r="M173">
        <f t="shared" ref="M173:N173" si="167">+AVERAGE(B170:B176)</f>
        <v>0.17142857142857132</v>
      </c>
      <c r="N173">
        <f t="shared" si="167"/>
        <v>-0.50000000000000011</v>
      </c>
      <c r="P173">
        <f t="shared" si="147"/>
        <v>1.0799999999999998</v>
      </c>
    </row>
    <row r="174" spans="1:16" x14ac:dyDescent="0.25">
      <c r="A174">
        <f>+$C$10*(B174)+$C$11*(C174)+$C$12*(nino34!A154)</f>
        <v>-1.54</v>
      </c>
      <c r="B174">
        <v>0</v>
      </c>
      <c r="C174">
        <v>-1.4</v>
      </c>
      <c r="D174">
        <f t="shared" si="139"/>
        <v>-0.55000000000000004</v>
      </c>
      <c r="E174">
        <f t="shared" si="140"/>
        <v>0.38999999999999968</v>
      </c>
      <c r="G174">
        <v>-4.7766910293755904</v>
      </c>
      <c r="H174">
        <f t="shared" si="141"/>
        <v>-0.32815636557020067</v>
      </c>
      <c r="I174">
        <f t="shared" si="142"/>
        <v>-1.1531698262956525E-8</v>
      </c>
      <c r="K174">
        <f t="shared" si="143"/>
        <v>1892.7499999999884</v>
      </c>
      <c r="M174">
        <f t="shared" ref="M174:N174" si="168">+AVERAGE(B171:B177)</f>
        <v>0.1142857142857143</v>
      </c>
      <c r="N174">
        <f t="shared" si="168"/>
        <v>-0.51428571428571435</v>
      </c>
      <c r="P174">
        <f t="shared" si="147"/>
        <v>0.43999999999999995</v>
      </c>
    </row>
    <row r="175" spans="1:16" x14ac:dyDescent="0.25">
      <c r="A175">
        <f>+$C$10*(B175)+$C$11*(C175)+$C$12*(nino34!A155)</f>
        <v>-1.62</v>
      </c>
      <c r="B175">
        <v>-1.8</v>
      </c>
      <c r="C175">
        <v>-0.7</v>
      </c>
      <c r="D175">
        <f t="shared" si="139"/>
        <v>0.3600000000000001</v>
      </c>
      <c r="E175">
        <f t="shared" si="140"/>
        <v>0.52000000000000046</v>
      </c>
      <c r="G175">
        <v>-4.9407692179265403</v>
      </c>
      <c r="H175">
        <f t="shared" si="141"/>
        <v>-0.51113526710075963</v>
      </c>
      <c r="I175">
        <f t="shared" si="142"/>
        <v>-0.18297888999886069</v>
      </c>
      <c r="K175">
        <f t="shared" si="143"/>
        <v>1892.8333333333217</v>
      </c>
      <c r="M175">
        <f t="shared" ref="M175:N175" si="169">+AVERAGE(B172:B178)</f>
        <v>1.4285714285714266E-2</v>
      </c>
      <c r="N175">
        <f t="shared" si="169"/>
        <v>-0.65714285714285725</v>
      </c>
      <c r="P175">
        <f t="shared" si="147"/>
        <v>0.28000000000000003</v>
      </c>
    </row>
    <row r="176" spans="1:16" x14ac:dyDescent="0.25">
      <c r="A176">
        <f>+$C$10*(B176)+$C$11*(C176)+$C$12*(nino34!A156)</f>
        <v>-1.18</v>
      </c>
      <c r="B176">
        <v>0.3</v>
      </c>
      <c r="C176">
        <v>-0.1</v>
      </c>
      <c r="D176">
        <f t="shared" si="139"/>
        <v>0.39000000000000012</v>
      </c>
      <c r="E176">
        <f t="shared" si="140"/>
        <v>-0.49000000000000021</v>
      </c>
      <c r="G176">
        <v>-5.2878262964763501</v>
      </c>
      <c r="H176">
        <f t="shared" si="141"/>
        <v>-0.41361316721868935</v>
      </c>
      <c r="I176">
        <f t="shared" si="142"/>
        <v>0.28050098988093097</v>
      </c>
      <c r="K176">
        <f t="shared" si="143"/>
        <v>1892.9166666666549</v>
      </c>
      <c r="M176">
        <f t="shared" ref="M176:N176" si="170">+AVERAGE(B173:B179)</f>
        <v>0.25714285714285712</v>
      </c>
      <c r="N176">
        <f t="shared" si="170"/>
        <v>-0.4</v>
      </c>
      <c r="P176">
        <f t="shared" si="147"/>
        <v>0.49999999999999989</v>
      </c>
    </row>
    <row r="177" spans="1:16" x14ac:dyDescent="0.25">
      <c r="A177">
        <f>+$C$10*(B177)+$C$11*(C177)+$C$12*(nino34!A157)</f>
        <v>-1.23</v>
      </c>
      <c r="B177">
        <v>1.3</v>
      </c>
      <c r="C177">
        <v>-0.5</v>
      </c>
      <c r="D177">
        <f t="shared" si="139"/>
        <v>2.0000000000000018E-2</v>
      </c>
      <c r="E177">
        <f t="shared" si="140"/>
        <v>0.12000000000000011</v>
      </c>
      <c r="G177">
        <v>-5.3543823851452297</v>
      </c>
      <c r="H177">
        <f t="shared" si="141"/>
        <v>-0.13311219234820015</v>
      </c>
      <c r="I177">
        <f t="shared" si="142"/>
        <v>-1.501044089025072E-8</v>
      </c>
      <c r="K177">
        <f t="shared" si="143"/>
        <v>1892.9999999999882</v>
      </c>
      <c r="M177">
        <f t="shared" ref="M177:N177" si="171">+AVERAGE(B174:B180)</f>
        <v>0.51428571428571435</v>
      </c>
      <c r="N177">
        <f t="shared" si="171"/>
        <v>-0.34285714285714286</v>
      </c>
      <c r="P177">
        <f t="shared" si="147"/>
        <v>0.79999999999999993</v>
      </c>
    </row>
    <row r="178" spans="1:16" x14ac:dyDescent="0.25">
      <c r="A178">
        <f>+$C$10*(B178)+$C$11*(C178)+$C$12*(nino34!A158)</f>
        <v>-1.1599999999999999</v>
      </c>
      <c r="B178">
        <v>0.7</v>
      </c>
      <c r="C178">
        <v>-0.8</v>
      </c>
      <c r="D178">
        <f t="shared" si="139"/>
        <v>-1.0000000000000009E-2</v>
      </c>
      <c r="E178">
        <f t="shared" si="140"/>
        <v>-0.14999999999999991</v>
      </c>
      <c r="G178">
        <v>-5.4209384888245502</v>
      </c>
      <c r="H178">
        <f t="shared" si="141"/>
        <v>-0.14897608754072067</v>
      </c>
      <c r="I178">
        <f t="shared" si="142"/>
        <v>-1.5863880182079626E-2</v>
      </c>
      <c r="K178">
        <f t="shared" si="143"/>
        <v>1893.0833333333214</v>
      </c>
      <c r="M178">
        <f t="shared" ref="M178:N178" si="172">+AVERAGE(B175:B181)</f>
        <v>0.82857142857142863</v>
      </c>
      <c r="N178">
        <f t="shared" si="172"/>
        <v>-0.11428571428571425</v>
      </c>
      <c r="P178">
        <f t="shared" si="147"/>
        <v>0.6399999999999999</v>
      </c>
    </row>
    <row r="179" spans="1:16" x14ac:dyDescent="0.25">
      <c r="A179">
        <f>+$C$10*(B179)+$C$11*(C179)+$C$12*(nino34!A159)</f>
        <v>-1.24</v>
      </c>
      <c r="B179">
        <v>2</v>
      </c>
      <c r="C179">
        <v>1.4</v>
      </c>
      <c r="D179">
        <f t="shared" si="139"/>
        <v>-0.14000000000000012</v>
      </c>
      <c r="E179">
        <f t="shared" si="140"/>
        <v>2.0000000000000018E-2</v>
      </c>
      <c r="G179">
        <v>-5.5033584726859504</v>
      </c>
      <c r="H179">
        <f t="shared" si="141"/>
        <v>-0.16483996815001944</v>
      </c>
      <c r="I179">
        <f t="shared" si="142"/>
        <v>-4.2721914894627844E-10</v>
      </c>
      <c r="K179">
        <f t="shared" si="143"/>
        <v>1893.1666666666547</v>
      </c>
      <c r="M179">
        <f t="shared" ref="M179:N179" si="173">+AVERAGE(B176:B182)</f>
        <v>1.3142857142857145</v>
      </c>
      <c r="N179">
        <f t="shared" si="173"/>
        <v>-8.5714285714285715E-2</v>
      </c>
      <c r="P179">
        <f t="shared" si="147"/>
        <v>1.1400000000000001</v>
      </c>
    </row>
    <row r="180" spans="1:16" x14ac:dyDescent="0.25">
      <c r="A180">
        <f>+$C$10*(B180)+$C$11*(C180)+$C$12*(nino34!A160)</f>
        <v>-1.3</v>
      </c>
      <c r="B180">
        <v>1.1000000000000001</v>
      </c>
      <c r="C180">
        <v>-0.3</v>
      </c>
      <c r="D180">
        <f t="shared" si="139"/>
        <v>-8.0000000000000071E-2</v>
      </c>
      <c r="E180">
        <f t="shared" si="140"/>
        <v>4.0000000000000036E-2</v>
      </c>
      <c r="G180">
        <v>-5.5857784569745697</v>
      </c>
      <c r="H180">
        <f t="shared" si="141"/>
        <v>-0.13557309478142976</v>
      </c>
      <c r="I180">
        <f t="shared" si="142"/>
        <v>2.9266873795808834E-2</v>
      </c>
      <c r="K180">
        <f t="shared" si="143"/>
        <v>1893.2499999999879</v>
      </c>
      <c r="M180">
        <f t="shared" ref="M180:N180" si="174">+AVERAGE(B177:B183)</f>
        <v>1.5714285714285714</v>
      </c>
      <c r="N180">
        <f t="shared" si="174"/>
        <v>-0.15714285714285717</v>
      </c>
      <c r="P180">
        <f t="shared" si="147"/>
        <v>1.46</v>
      </c>
    </row>
    <row r="181" spans="1:16" x14ac:dyDescent="0.25">
      <c r="A181">
        <f>+$C$10*(B181)+$C$11*(C181)+$C$12*(nino34!A161)</f>
        <v>-1.32</v>
      </c>
      <c r="B181">
        <v>2.2000000000000002</v>
      </c>
      <c r="C181">
        <v>0.2</v>
      </c>
      <c r="D181">
        <f t="shared" si="139"/>
        <v>0.1100000000000001</v>
      </c>
      <c r="E181">
        <f t="shared" si="140"/>
        <v>0.14999999999999991</v>
      </c>
      <c r="G181">
        <v>-5.6389315674673801</v>
      </c>
      <c r="H181">
        <f t="shared" si="141"/>
        <v>1.4363691829359482E-2</v>
      </c>
      <c r="I181">
        <f t="shared" si="142"/>
        <v>0.12066991281498041</v>
      </c>
      <c r="K181">
        <f t="shared" si="143"/>
        <v>1893.3333333333212</v>
      </c>
      <c r="M181">
        <f t="shared" ref="M181:N181" si="175">+AVERAGE(B178:B184)</f>
        <v>1.6142857142857141</v>
      </c>
      <c r="N181">
        <f t="shared" si="175"/>
        <v>-2.8571428571428581E-2</v>
      </c>
      <c r="P181">
        <f t="shared" si="147"/>
        <v>1.52</v>
      </c>
    </row>
    <row r="182" spans="1:16" x14ac:dyDescent="0.25">
      <c r="A182">
        <f>+$C$10*(B182)+$C$11*(C182)+$C$12*(nino34!A162)</f>
        <v>-1.19</v>
      </c>
      <c r="B182">
        <v>1.6</v>
      </c>
      <c r="C182">
        <v>-0.5</v>
      </c>
      <c r="D182">
        <f t="shared" si="139"/>
        <v>0</v>
      </c>
      <c r="E182">
        <f t="shared" si="140"/>
        <v>-0.26000000000000023</v>
      </c>
      <c r="G182">
        <v>-5.5714147651452102</v>
      </c>
      <c r="H182">
        <f t="shared" si="141"/>
        <v>0.37037131056652051</v>
      </c>
      <c r="I182">
        <f t="shared" si="142"/>
        <v>0.23533770592218062</v>
      </c>
      <c r="K182">
        <f t="shared" si="143"/>
        <v>1893.4166666666545</v>
      </c>
      <c r="M182">
        <f t="shared" ref="M182:N182" si="176">+AVERAGE(B179:B185)</f>
        <v>1.7571428571428569</v>
      </c>
      <c r="N182">
        <f t="shared" si="176"/>
        <v>4.2857142857142837E-2</v>
      </c>
      <c r="P182">
        <f t="shared" si="147"/>
        <v>1.76</v>
      </c>
    </row>
    <row r="183" spans="1:16" x14ac:dyDescent="0.25">
      <c r="A183">
        <f>+$C$10*(B183)+$C$11*(C183)+$C$12*(nino34!A163)</f>
        <v>-1.32</v>
      </c>
      <c r="B183">
        <v>2.1</v>
      </c>
      <c r="C183">
        <v>-0.6</v>
      </c>
      <c r="D183">
        <f t="shared" si="139"/>
        <v>-0.10000000000000009</v>
      </c>
      <c r="E183">
        <f t="shared" si="140"/>
        <v>0.16000000000000014</v>
      </c>
      <c r="G183">
        <v>-5.2685602569008596</v>
      </c>
      <c r="H183">
        <f t="shared" si="141"/>
        <v>0.80695159385447024</v>
      </c>
      <c r="I183">
        <f t="shared" si="142"/>
        <v>0.20124257736577</v>
      </c>
      <c r="K183">
        <f t="shared" si="143"/>
        <v>1893.4999999999877</v>
      </c>
      <c r="M183">
        <f t="shared" ref="M183:N183" si="177">+AVERAGE(B180:B186)</f>
        <v>1.4714285714285713</v>
      </c>
      <c r="N183">
        <f t="shared" si="177"/>
        <v>-0.29999999999999993</v>
      </c>
      <c r="P183">
        <f t="shared" si="147"/>
        <v>1.88</v>
      </c>
    </row>
    <row r="184" spans="1:16" x14ac:dyDescent="0.25">
      <c r="A184">
        <f>+$C$10*(B184)+$C$11*(C184)+$C$12*(nino34!A164)</f>
        <v>-1.29</v>
      </c>
      <c r="B184">
        <v>1.6</v>
      </c>
      <c r="C184">
        <v>0.4</v>
      </c>
      <c r="D184">
        <f t="shared" si="139"/>
        <v>4.0000000000000036E-2</v>
      </c>
      <c r="E184">
        <f t="shared" si="140"/>
        <v>-2.0000000000000018E-2</v>
      </c>
      <c r="G184">
        <v>-4.7644631712907399</v>
      </c>
      <c r="H184">
        <f t="shared" si="141"/>
        <v>0.92760329041428946</v>
      </c>
      <c r="I184">
        <f t="shared" si="142"/>
        <v>-8.0590880805949894E-2</v>
      </c>
      <c r="K184">
        <f t="shared" si="143"/>
        <v>1893.583333333321</v>
      </c>
      <c r="M184">
        <f t="shared" ref="M184:N184" si="178">+AVERAGE(B181:B187)</f>
        <v>1.4857142857142855</v>
      </c>
      <c r="N184">
        <f t="shared" si="178"/>
        <v>-0.27142857142857141</v>
      </c>
      <c r="P184">
        <f t="shared" si="147"/>
        <v>1.9999999999999998</v>
      </c>
    </row>
    <row r="185" spans="1:16" x14ac:dyDescent="0.25">
      <c r="A185">
        <f>+$C$10*(B185)+$C$11*(C185)+$C$12*(nino34!A165)</f>
        <v>-1.28</v>
      </c>
      <c r="B185">
        <v>1.7</v>
      </c>
      <c r="C185">
        <v>-0.3</v>
      </c>
      <c r="D185">
        <f t="shared" si="139"/>
        <v>-7.0000000000000062E-2</v>
      </c>
      <c r="E185">
        <f t="shared" si="140"/>
        <v>-9.0000000000000302E-2</v>
      </c>
      <c r="G185">
        <v>-4.3409569664865701</v>
      </c>
      <c r="H185">
        <f t="shared" si="141"/>
        <v>0.68654298743877984</v>
      </c>
      <c r="I185">
        <f t="shared" si="142"/>
        <v>-0.16046942216956062</v>
      </c>
      <c r="K185">
        <f t="shared" si="143"/>
        <v>1893.6666666666542</v>
      </c>
      <c r="M185">
        <f t="shared" ref="M185:N185" si="179">+AVERAGE(B182:B188)</f>
        <v>1.1142857142857143</v>
      </c>
      <c r="N185">
        <f t="shared" si="179"/>
        <v>-0.22857142857142859</v>
      </c>
      <c r="P185">
        <f t="shared" si="147"/>
        <v>1.8000000000000003</v>
      </c>
    </row>
    <row r="186" spans="1:16" x14ac:dyDescent="0.25">
      <c r="A186">
        <f>+$C$10*(B186)+$C$11*(C186)+$C$12*(nino34!A166)</f>
        <v>-1.36</v>
      </c>
      <c r="B186">
        <v>0</v>
      </c>
      <c r="C186">
        <v>-1</v>
      </c>
      <c r="D186">
        <f t="shared" si="139"/>
        <v>-2.0000000000000018E-2</v>
      </c>
      <c r="E186">
        <f t="shared" si="140"/>
        <v>0.14000000000000012</v>
      </c>
      <c r="G186">
        <v>-4.0779201838519601</v>
      </c>
      <c r="H186">
        <f t="shared" si="141"/>
        <v>0.22069579205932044</v>
      </c>
      <c r="I186">
        <f t="shared" si="142"/>
        <v>-0.30537777320989967</v>
      </c>
      <c r="K186">
        <f t="shared" si="143"/>
        <v>1893.7499999999875</v>
      </c>
      <c r="M186">
        <f t="shared" ref="M186:N186" si="180">+AVERAGE(B183:B189)</f>
        <v>1.0714285714285714</v>
      </c>
      <c r="N186">
        <f t="shared" si="180"/>
        <v>-0.54285714285714293</v>
      </c>
      <c r="P186">
        <f t="shared" si="147"/>
        <v>1.6400000000000001</v>
      </c>
    </row>
    <row r="187" spans="1:16" x14ac:dyDescent="0.25">
      <c r="A187">
        <f>+$C$10*(B187)+$C$11*(C187)+$C$12*(nino34!A167)</f>
        <v>-1.3</v>
      </c>
      <c r="B187">
        <v>1.2</v>
      </c>
      <c r="C187">
        <v>-0.1</v>
      </c>
      <c r="D187">
        <f t="shared" si="139"/>
        <v>0.3600000000000001</v>
      </c>
      <c r="E187">
        <f t="shared" si="140"/>
        <v>0.23999999999999977</v>
      </c>
      <c r="G187">
        <v>-4.1202611744272497</v>
      </c>
      <c r="H187">
        <f t="shared" si="141"/>
        <v>-0.40711319369512022</v>
      </c>
      <c r="I187">
        <f t="shared" si="142"/>
        <v>-0.32243121254454188</v>
      </c>
      <c r="K187">
        <f t="shared" si="143"/>
        <v>1893.8333333333208</v>
      </c>
      <c r="M187">
        <f t="shared" ref="M187:N187" si="181">+AVERAGE(B184:B190)</f>
        <v>1.0142857142857142</v>
      </c>
      <c r="N187">
        <f t="shared" si="181"/>
        <v>-0.5</v>
      </c>
      <c r="P187">
        <f t="shared" si="147"/>
        <v>0.91999999999999993</v>
      </c>
    </row>
    <row r="188" spans="1:16" x14ac:dyDescent="0.25">
      <c r="A188">
        <f>+$C$10*(B188)+$C$11*(C188)+$C$12*(nino34!A168)</f>
        <v>-1</v>
      </c>
      <c r="B188">
        <v>-0.4</v>
      </c>
      <c r="C188">
        <v>0.5</v>
      </c>
      <c r="D188">
        <f t="shared" si="139"/>
        <v>0.20999999999999996</v>
      </c>
      <c r="E188">
        <f t="shared" si="140"/>
        <v>-0.39000000000000012</v>
      </c>
      <c r="G188">
        <v>-4.4850333775470803</v>
      </c>
      <c r="H188">
        <f t="shared" si="141"/>
        <v>-0.80441270338932025</v>
      </c>
      <c r="I188">
        <f t="shared" si="142"/>
        <v>-7.4868297149658147E-2</v>
      </c>
      <c r="K188">
        <f t="shared" si="143"/>
        <v>1893.916666666654</v>
      </c>
      <c r="M188">
        <f t="shared" ref="M188:N188" si="182">+AVERAGE(B185:B191)</f>
        <v>0.98571428571428577</v>
      </c>
      <c r="N188">
        <f t="shared" si="182"/>
        <v>-0.54285714285714293</v>
      </c>
      <c r="P188">
        <f t="shared" si="147"/>
        <v>1.48</v>
      </c>
    </row>
    <row r="189" spans="1:16" x14ac:dyDescent="0.25">
      <c r="A189">
        <f>+$C$10*(B189)+$C$11*(C189)+$C$12*(nino34!A169)</f>
        <v>-1.0900000000000001</v>
      </c>
      <c r="B189">
        <v>1.3</v>
      </c>
      <c r="C189">
        <v>-2.7</v>
      </c>
      <c r="D189">
        <f t="shared" si="139"/>
        <v>-0.12999999999999989</v>
      </c>
      <c r="E189">
        <f t="shared" si="140"/>
        <v>5.0000000000000266E-2</v>
      </c>
      <c r="G189">
        <v>-4.92467387781657</v>
      </c>
      <c r="H189">
        <f t="shared" si="141"/>
        <v>-0.33656609268507953</v>
      </c>
      <c r="I189">
        <f t="shared" si="142"/>
        <v>0.54271490785389886</v>
      </c>
      <c r="K189">
        <f t="shared" si="143"/>
        <v>1893.9999999999873</v>
      </c>
      <c r="M189">
        <f t="shared" ref="M189:N189" si="183">+AVERAGE(B186:B192)</f>
        <v>0.8999999999999998</v>
      </c>
      <c r="N189">
        <f t="shared" si="183"/>
        <v>-0.5</v>
      </c>
      <c r="P189">
        <f t="shared" si="147"/>
        <v>1.48</v>
      </c>
    </row>
    <row r="190" spans="1:16" x14ac:dyDescent="0.25">
      <c r="A190">
        <f>+$C$10*(B190)+$C$11*(C190)+$C$12*(nino34!A170)</f>
        <v>-1.1299999999999999</v>
      </c>
      <c r="B190">
        <v>1.7</v>
      </c>
      <c r="C190">
        <v>-0.3</v>
      </c>
      <c r="D190">
        <f t="shared" si="139"/>
        <v>3.0000000000000027E-2</v>
      </c>
      <c r="E190">
        <f t="shared" si="140"/>
        <v>0.10999999999999943</v>
      </c>
      <c r="G190">
        <v>-4.8215994702321598</v>
      </c>
      <c r="H190">
        <f t="shared" si="141"/>
        <v>0.70826735567688015</v>
      </c>
      <c r="I190">
        <f t="shared" si="142"/>
        <v>0.50211854050806082</v>
      </c>
      <c r="K190">
        <f t="shared" si="143"/>
        <v>1894.0833333333205</v>
      </c>
      <c r="M190">
        <f t="shared" ref="M190:N190" si="184">+AVERAGE(B187:B193)</f>
        <v>0.87142857142857122</v>
      </c>
      <c r="N190">
        <f t="shared" si="184"/>
        <v>-0.24285714285714285</v>
      </c>
      <c r="P190">
        <f t="shared" si="147"/>
        <v>1.5399999999999998</v>
      </c>
    </row>
    <row r="191" spans="1:16" x14ac:dyDescent="0.25">
      <c r="A191">
        <f>+$C$10*(B191)+$C$11*(C191)+$C$12*(nino34!A171)</f>
        <v>-1.06</v>
      </c>
      <c r="B191">
        <v>1.4</v>
      </c>
      <c r="C191">
        <v>0.1</v>
      </c>
      <c r="D191">
        <f t="shared" si="139"/>
        <v>0.20999999999999985</v>
      </c>
      <c r="E191">
        <f t="shared" si="140"/>
        <v>7.0000000000000284E-2</v>
      </c>
      <c r="G191">
        <v>-4.2164065221396898</v>
      </c>
      <c r="H191">
        <f t="shared" si="141"/>
        <v>2.0497594672659698</v>
      </c>
      <c r="I191">
        <f t="shared" si="142"/>
        <v>0.83937357108102972</v>
      </c>
      <c r="K191">
        <f t="shared" si="143"/>
        <v>1894.1666666666538</v>
      </c>
      <c r="M191">
        <f t="shared" ref="M191:N191" si="185">+AVERAGE(B188:B194)</f>
        <v>0.77142857142857135</v>
      </c>
      <c r="N191">
        <f t="shared" si="185"/>
        <v>-0.1714285714285714</v>
      </c>
      <c r="P191">
        <f t="shared" si="147"/>
        <v>1.5</v>
      </c>
    </row>
    <row r="192" spans="1:16" x14ac:dyDescent="0.25">
      <c r="A192">
        <f>+$C$10*(B192)+$C$11*(C192)+$C$12*(nino34!A172)</f>
        <v>-0.92</v>
      </c>
      <c r="B192">
        <v>1.1000000000000001</v>
      </c>
      <c r="C192">
        <v>0</v>
      </c>
      <c r="D192">
        <f t="shared" si="139"/>
        <v>6.0000000000000053E-2</v>
      </c>
      <c r="E192">
        <f t="shared" si="140"/>
        <v>-0.21999999999999997</v>
      </c>
      <c r="G192">
        <v>-2.77184000296619</v>
      </c>
      <c r="H192">
        <f t="shared" si="141"/>
        <v>2.42128645910819</v>
      </c>
      <c r="I192">
        <f t="shared" si="142"/>
        <v>-0.46784657923880957</v>
      </c>
      <c r="K192">
        <f t="shared" si="143"/>
        <v>1894.249999999987</v>
      </c>
      <c r="M192">
        <f t="shared" ref="M192:N192" si="186">+AVERAGE(B189:B195)</f>
        <v>1.0571428571428572</v>
      </c>
      <c r="N192">
        <f t="shared" si="186"/>
        <v>-9.9999999999999964E-2</v>
      </c>
      <c r="P192">
        <f t="shared" si="147"/>
        <v>1.48</v>
      </c>
    </row>
    <row r="193" spans="1:16" x14ac:dyDescent="0.25">
      <c r="A193">
        <f>+$C$10*(B193)+$C$11*(C193)+$C$12*(nino34!A173)</f>
        <v>-1</v>
      </c>
      <c r="B193">
        <v>-0.2</v>
      </c>
      <c r="C193">
        <v>0.8</v>
      </c>
      <c r="D193">
        <f t="shared" si="139"/>
        <v>8.0000000000000071E-2</v>
      </c>
      <c r="E193">
        <f t="shared" si="140"/>
        <v>0.24</v>
      </c>
      <c r="G193">
        <v>-1.7951200630315001</v>
      </c>
      <c r="H193">
        <f t="shared" si="141"/>
        <v>1.8160935522185651</v>
      </c>
      <c r="I193">
        <f t="shared" si="142"/>
        <v>-0.13734632765081489</v>
      </c>
      <c r="K193">
        <f t="shared" si="143"/>
        <v>1894.3333333333203</v>
      </c>
      <c r="M193">
        <f t="shared" ref="M193:N193" si="187">+AVERAGE(B190:B196)</f>
        <v>0.54285714285714282</v>
      </c>
      <c r="N193">
        <f t="shared" si="187"/>
        <v>0.25714285714285717</v>
      </c>
      <c r="P193">
        <f t="shared" si="147"/>
        <v>0.69999999999999973</v>
      </c>
    </row>
    <row r="194" spans="1:16" x14ac:dyDescent="0.25">
      <c r="A194">
        <f>+$C$10*(B194)+$C$11*(C194)+$C$12*(nino34!A174)</f>
        <v>-0.84</v>
      </c>
      <c r="B194">
        <v>0.5</v>
      </c>
      <c r="C194">
        <v>0.4</v>
      </c>
      <c r="D194">
        <f t="shared" si="139"/>
        <v>0.12</v>
      </c>
      <c r="E194">
        <f t="shared" si="140"/>
        <v>-0.19999999999999996</v>
      </c>
      <c r="G194">
        <v>-0.95574645074762499</v>
      </c>
      <c r="H194">
        <f t="shared" si="141"/>
        <v>0.59425472572735005</v>
      </c>
      <c r="I194">
        <f t="shared" si="142"/>
        <v>-1.0844924988404001</v>
      </c>
      <c r="K194">
        <f t="shared" si="143"/>
        <v>1894.4166666666536</v>
      </c>
      <c r="M194">
        <f t="shared" ref="M194:N194" si="188">+AVERAGE(B191:B197)</f>
        <v>0.28571428571428575</v>
      </c>
      <c r="N194">
        <f t="shared" si="188"/>
        <v>0.31428571428571422</v>
      </c>
      <c r="P194">
        <f t="shared" si="147"/>
        <v>0.42000000000000015</v>
      </c>
    </row>
    <row r="195" spans="1:16" x14ac:dyDescent="0.25">
      <c r="A195">
        <f>+$C$10*(B195)+$C$11*(C195)+$C$12*(nino34!A175)</f>
        <v>-0.88</v>
      </c>
      <c r="B195">
        <v>1.6</v>
      </c>
      <c r="C195">
        <v>1</v>
      </c>
      <c r="D195">
        <f t="shared" si="139"/>
        <v>3.9999999999999925E-2</v>
      </c>
      <c r="E195">
        <f t="shared" si="140"/>
        <v>0.11999999999999988</v>
      </c>
      <c r="G195">
        <v>-1.20086533730415</v>
      </c>
      <c r="H195">
        <f t="shared" si="141"/>
        <v>-0.49023779307485493</v>
      </c>
      <c r="I195">
        <f t="shared" si="142"/>
        <v>-1.9961805097779006E-8</v>
      </c>
      <c r="K195">
        <f t="shared" si="143"/>
        <v>1894.4999999999868</v>
      </c>
      <c r="M195">
        <f t="shared" ref="M195:N195" si="189">+AVERAGE(B192:B198)</f>
        <v>0.17142857142857146</v>
      </c>
      <c r="N195">
        <f t="shared" si="189"/>
        <v>0.32857142857142863</v>
      </c>
      <c r="P195">
        <f t="shared" si="147"/>
        <v>-0.26</v>
      </c>
    </row>
    <row r="196" spans="1:16" x14ac:dyDescent="0.25">
      <c r="A196">
        <f>+$C$10*(B196)+$C$11*(C196)+$C$12*(nino34!A176)</f>
        <v>-0.8</v>
      </c>
      <c r="B196">
        <v>-2.2999999999999998</v>
      </c>
      <c r="C196">
        <v>-0.2</v>
      </c>
      <c r="D196">
        <f t="shared" si="139"/>
        <v>-0.22000000000000008</v>
      </c>
      <c r="E196">
        <f t="shared" si="140"/>
        <v>-0.37999999999999989</v>
      </c>
      <c r="G196">
        <v>-1.4459842438224799</v>
      </c>
      <c r="H196">
        <f t="shared" si="141"/>
        <v>-0.49023784494365996</v>
      </c>
      <c r="I196">
        <f t="shared" si="142"/>
        <v>-3.1907000153097442E-8</v>
      </c>
      <c r="K196">
        <f t="shared" si="143"/>
        <v>1894.5833333333201</v>
      </c>
      <c r="M196">
        <f t="shared" ref="M196:N196" si="190">+AVERAGE(B193:B199)</f>
        <v>-0.12857142857142853</v>
      </c>
      <c r="N196">
        <f t="shared" si="190"/>
        <v>0.37142857142857144</v>
      </c>
      <c r="P196">
        <f t="shared" si="147"/>
        <v>-0.52</v>
      </c>
    </row>
    <row r="197" spans="1:16" x14ac:dyDescent="0.25">
      <c r="A197">
        <f>+$C$10*(B197)+$C$11*(C197)+$C$12*(nino34!A177)</f>
        <v>-1.1000000000000001</v>
      </c>
      <c r="B197">
        <v>-0.1</v>
      </c>
      <c r="C197">
        <v>0.1</v>
      </c>
      <c r="D197">
        <f t="shared" si="139"/>
        <v>-1.9999999999999907E-2</v>
      </c>
      <c r="E197">
        <f t="shared" si="140"/>
        <v>0.58000000000000007</v>
      </c>
      <c r="G197">
        <v>-1.69110318224781</v>
      </c>
      <c r="H197">
        <f t="shared" si="141"/>
        <v>-0.55200347860180998</v>
      </c>
      <c r="I197">
        <f t="shared" si="142"/>
        <v>-6.176560175115009E-2</v>
      </c>
      <c r="K197">
        <f t="shared" si="143"/>
        <v>1894.6666666666533</v>
      </c>
      <c r="M197">
        <f t="shared" ref="M197:N197" si="191">+AVERAGE(B194:B200)</f>
        <v>-1.4285714285714251E-2</v>
      </c>
      <c r="N197">
        <f t="shared" si="191"/>
        <v>0.31428571428571433</v>
      </c>
      <c r="P197">
        <f t="shared" si="147"/>
        <v>-0.23999999999999994</v>
      </c>
    </row>
    <row r="198" spans="1:16" x14ac:dyDescent="0.25">
      <c r="A198">
        <f>+$C$10*(B198)+$C$11*(C198)+$C$12*(nino34!A178)</f>
        <v>-0.82</v>
      </c>
      <c r="B198">
        <v>0.6</v>
      </c>
      <c r="C198">
        <v>0.2</v>
      </c>
      <c r="D198">
        <f t="shared" si="139"/>
        <v>0.18000000000000005</v>
      </c>
      <c r="E198">
        <f t="shared" si="140"/>
        <v>-0.38000000000000012</v>
      </c>
      <c r="G198">
        <v>-1.9979877224242899</v>
      </c>
      <c r="H198">
        <f t="shared" si="141"/>
        <v>-0.61376907654904023</v>
      </c>
      <c r="I198">
        <f t="shared" si="142"/>
        <v>3.8039198457795464E-9</v>
      </c>
      <c r="K198">
        <f t="shared" si="143"/>
        <v>1894.7499999999866</v>
      </c>
      <c r="M198">
        <f t="shared" ref="M198:N198" si="192">+AVERAGE(B195:B201)</f>
        <v>-5.7142857142857106E-2</v>
      </c>
      <c r="N198">
        <f t="shared" si="192"/>
        <v>0.1571428571428572</v>
      </c>
      <c r="P198">
        <f t="shared" si="147"/>
        <v>-0.52</v>
      </c>
    </row>
    <row r="199" spans="1:16" x14ac:dyDescent="0.25">
      <c r="A199">
        <f>+$C$10*(B199)+$C$11*(C199)+$C$12*(nino34!A179)</f>
        <v>-0.92</v>
      </c>
      <c r="B199">
        <v>-1</v>
      </c>
      <c r="C199">
        <v>0.3</v>
      </c>
      <c r="D199">
        <f t="shared" si="139"/>
        <v>0.33999999999999997</v>
      </c>
      <c r="E199">
        <f t="shared" si="140"/>
        <v>0.54000000000000026</v>
      </c>
      <c r="G199">
        <v>-2.3048722587968502</v>
      </c>
      <c r="H199">
        <f t="shared" si="141"/>
        <v>-0.6137690927359003</v>
      </c>
      <c r="I199">
        <f t="shared" si="142"/>
        <v>-1.9990779698275674E-8</v>
      </c>
      <c r="K199">
        <f t="shared" si="143"/>
        <v>1894.8333333333198</v>
      </c>
      <c r="M199">
        <f t="shared" ref="M199:N199" si="193">+AVERAGE(B196:B202)</f>
        <v>-1.4285714285714266E-2</v>
      </c>
      <c r="N199">
        <f t="shared" si="193"/>
        <v>0.1142857142857143</v>
      </c>
      <c r="P199">
        <f t="shared" si="147"/>
        <v>-0.6</v>
      </c>
    </row>
    <row r="200" spans="1:16" x14ac:dyDescent="0.25">
      <c r="A200">
        <f>+$C$10*(B200)+$C$11*(C200)+$C$12*(nino34!A180)</f>
        <v>-0.48</v>
      </c>
      <c r="B200">
        <v>0.6</v>
      </c>
      <c r="C200">
        <v>0.4</v>
      </c>
      <c r="D200">
        <f t="shared" si="139"/>
        <v>0.19000000000000006</v>
      </c>
      <c r="E200">
        <f t="shared" si="140"/>
        <v>-0.69</v>
      </c>
      <c r="G200">
        <v>-2.6117568151601902</v>
      </c>
      <c r="H200">
        <f t="shared" si="141"/>
        <v>-0.29394036024553971</v>
      </c>
      <c r="I200">
        <f t="shared" si="142"/>
        <v>0.31982875248114073</v>
      </c>
      <c r="K200">
        <f t="shared" si="143"/>
        <v>1894.9166666666531</v>
      </c>
      <c r="M200">
        <f t="shared" ref="M200:N200" si="194">+AVERAGE(B197:B203)</f>
        <v>0.4142857142857142</v>
      </c>
      <c r="N200">
        <f t="shared" si="194"/>
        <v>0.2857142857142857</v>
      </c>
      <c r="P200">
        <f t="shared" si="147"/>
        <v>0</v>
      </c>
    </row>
    <row r="201" spans="1:16" x14ac:dyDescent="0.25">
      <c r="A201">
        <f>+$C$10*(B201)+$C$11*(C201)+$C$12*(nino34!A181)</f>
        <v>-0.73</v>
      </c>
      <c r="B201">
        <v>0.2</v>
      </c>
      <c r="C201">
        <v>-0.7</v>
      </c>
      <c r="D201">
        <f t="shared" si="139"/>
        <v>-1.0000000000000009E-2</v>
      </c>
      <c r="E201">
        <f t="shared" si="140"/>
        <v>0.49</v>
      </c>
      <c r="G201">
        <v>-2.5988126190423899</v>
      </c>
      <c r="H201">
        <f t="shared" si="141"/>
        <v>0.14452394447460026</v>
      </c>
      <c r="I201">
        <f t="shared" si="142"/>
        <v>0.11863555223899969</v>
      </c>
      <c r="K201">
        <f t="shared" si="143"/>
        <v>1894.9999999999864</v>
      </c>
      <c r="M201">
        <f t="shared" ref="M201:N201" si="195">+AVERAGE(B198:B204)</f>
        <v>0.68571428571428572</v>
      </c>
      <c r="N201">
        <f t="shared" si="195"/>
        <v>0.35714285714285715</v>
      </c>
      <c r="P201">
        <f t="shared" si="147"/>
        <v>0.27999999999999997</v>
      </c>
    </row>
    <row r="202" spans="1:16" x14ac:dyDescent="0.25">
      <c r="A202">
        <f>+$C$10*(B202)+$C$11*(C202)+$C$12*(nino34!A182)</f>
        <v>-0.49</v>
      </c>
      <c r="B202">
        <v>1.9</v>
      </c>
      <c r="C202">
        <v>0.7</v>
      </c>
      <c r="D202">
        <f t="shared" si="139"/>
        <v>0.32999999999999996</v>
      </c>
      <c r="E202">
        <f t="shared" si="140"/>
        <v>-0.14999999999999991</v>
      </c>
      <c r="G202">
        <v>-2.4672328706855899</v>
      </c>
      <c r="H202">
        <f t="shared" si="141"/>
        <v>0.60096998568869986</v>
      </c>
      <c r="I202">
        <f t="shared" si="142"/>
        <v>0.33781048897509969</v>
      </c>
      <c r="K202">
        <f t="shared" si="143"/>
        <v>1895.0833333333196</v>
      </c>
      <c r="M202">
        <f t="shared" ref="M202:N202" si="196">+AVERAGE(B199:B205)</f>
        <v>0.84285714285714286</v>
      </c>
      <c r="N202">
        <f t="shared" si="196"/>
        <v>0.51428571428571423</v>
      </c>
      <c r="P202">
        <f t="shared" si="147"/>
        <v>0.14000000000000001</v>
      </c>
    </row>
    <row r="203" spans="1:16" x14ac:dyDescent="0.25">
      <c r="A203">
        <f>+$C$10*(B203)+$C$11*(C203)+$C$12*(nino34!A183)</f>
        <v>-0.4</v>
      </c>
      <c r="B203">
        <v>0.7</v>
      </c>
      <c r="C203">
        <v>1</v>
      </c>
      <c r="D203">
        <f t="shared" si="139"/>
        <v>0.31999999999999995</v>
      </c>
      <c r="E203">
        <f t="shared" si="140"/>
        <v>0.14000000000000001</v>
      </c>
      <c r="G203">
        <v>-1.9978426333536901</v>
      </c>
      <c r="H203">
        <f t="shared" si="141"/>
        <v>1.17681507501406</v>
      </c>
      <c r="I203">
        <f t="shared" si="142"/>
        <v>0.23803460035026047</v>
      </c>
      <c r="K203">
        <f t="shared" si="143"/>
        <v>1895.1666666666529</v>
      </c>
      <c r="M203">
        <f t="shared" ref="M203:N203" si="197">+AVERAGE(B200:B206)</f>
        <v>0.88571428571428579</v>
      </c>
      <c r="N203">
        <f t="shared" si="197"/>
        <v>0.54285714285714282</v>
      </c>
      <c r="P203">
        <f t="shared" si="147"/>
        <v>0.64</v>
      </c>
    </row>
    <row r="204" spans="1:16" x14ac:dyDescent="0.25">
      <c r="A204">
        <f>+$C$10*(B204)+$C$11*(C204)+$C$12*(nino34!A184)</f>
        <v>-0.17</v>
      </c>
      <c r="B204">
        <v>1.8</v>
      </c>
      <c r="C204">
        <v>0.6</v>
      </c>
      <c r="D204">
        <f t="shared" si="139"/>
        <v>0.37</v>
      </c>
      <c r="E204">
        <f t="shared" si="140"/>
        <v>-9.0000000000000024E-2</v>
      </c>
      <c r="G204">
        <v>-1.2904177956715299</v>
      </c>
      <c r="H204">
        <f t="shared" si="141"/>
        <v>1.793402634263543</v>
      </c>
      <c r="I204">
        <f t="shared" si="142"/>
        <v>0.37855295889922269</v>
      </c>
      <c r="K204">
        <f t="shared" si="143"/>
        <v>1895.2499999999861</v>
      </c>
      <c r="M204">
        <f t="shared" ref="M204:N204" si="198">+AVERAGE(B201:B207)</f>
        <v>0.62857142857142845</v>
      </c>
      <c r="N204">
        <f t="shared" si="198"/>
        <v>0.50000000000000011</v>
      </c>
      <c r="P204">
        <f t="shared" si="147"/>
        <v>0.67999999999999994</v>
      </c>
    </row>
    <row r="205" spans="1:16" x14ac:dyDescent="0.25">
      <c r="A205">
        <f>+$C$10*(B205)+$C$11*(C205)+$C$12*(nino34!A185)</f>
        <v>-0.03</v>
      </c>
      <c r="B205">
        <v>1.7</v>
      </c>
      <c r="C205">
        <v>1.3</v>
      </c>
      <c r="D205">
        <f t="shared" si="139"/>
        <v>-3.999999999999998E-2</v>
      </c>
      <c r="E205">
        <f t="shared" si="140"/>
        <v>-0.32</v>
      </c>
      <c r="G205">
        <v>-0.20443999909014701</v>
      </c>
      <c r="H205">
        <f t="shared" si="141"/>
        <v>2.1739618907528788</v>
      </c>
      <c r="I205">
        <f t="shared" si="142"/>
        <v>2.0062975901131153E-3</v>
      </c>
      <c r="K205">
        <f t="shared" si="143"/>
        <v>1895.3333333333194</v>
      </c>
      <c r="M205">
        <f t="shared" ref="M205:N205" si="199">+AVERAGE(B202:B208)</f>
        <v>0.35714285714285704</v>
      </c>
      <c r="N205">
        <f t="shared" si="199"/>
        <v>0.59999999999999987</v>
      </c>
      <c r="P205">
        <f t="shared" si="147"/>
        <v>0.2599999999999999</v>
      </c>
    </row>
    <row r="206" spans="1:16" x14ac:dyDescent="0.25">
      <c r="A206">
        <f>+$C$10*(B206)+$C$11*(C206)+$C$12*(nino34!A186)</f>
        <v>-0.21</v>
      </c>
      <c r="B206">
        <v>-0.7</v>
      </c>
      <c r="C206">
        <v>0.5</v>
      </c>
      <c r="D206">
        <f t="shared" si="139"/>
        <v>-0.23</v>
      </c>
      <c r="E206">
        <f t="shared" si="140"/>
        <v>0.12999999999999995</v>
      </c>
      <c r="G206">
        <v>0.88354409508134901</v>
      </c>
      <c r="H206">
        <f t="shared" si="141"/>
        <v>1.9287344409011871</v>
      </c>
      <c r="I206">
        <f t="shared" si="142"/>
        <v>-0.24723374744180515</v>
      </c>
      <c r="K206">
        <f t="shared" si="143"/>
        <v>1895.4166666666526</v>
      </c>
      <c r="M206">
        <f t="shared" ref="M206:N206" si="200">+AVERAGE(B203:B209)</f>
        <v>-5.7142857142857162E-2</v>
      </c>
      <c r="N206">
        <f t="shared" si="200"/>
        <v>0.47142857142857147</v>
      </c>
      <c r="P206">
        <f t="shared" si="147"/>
        <v>-0.2400000000000001</v>
      </c>
    </row>
    <row r="207" spans="1:16" x14ac:dyDescent="0.25">
      <c r="A207">
        <f>+$C$10*(B207)+$C$11*(C207)+$C$12*(nino34!A187)</f>
        <v>-0.26</v>
      </c>
      <c r="B207">
        <v>-1.2</v>
      </c>
      <c r="C207">
        <v>0.1</v>
      </c>
      <c r="D207">
        <f t="shared" si="139"/>
        <v>0.56999999999999995</v>
      </c>
      <c r="E207">
        <f t="shared" si="140"/>
        <v>0.67</v>
      </c>
      <c r="G207">
        <v>1.72429444181104</v>
      </c>
      <c r="H207">
        <f t="shared" si="141"/>
        <v>1.2975941478495407</v>
      </c>
      <c r="I207">
        <f t="shared" si="142"/>
        <v>-0.38390654560984094</v>
      </c>
      <c r="K207">
        <f t="shared" si="143"/>
        <v>1895.4999999999859</v>
      </c>
      <c r="M207">
        <f t="shared" ref="M207:N207" si="201">+AVERAGE(B204:B210)</f>
        <v>-0.3</v>
      </c>
      <c r="N207">
        <f t="shared" si="201"/>
        <v>0.35714285714285715</v>
      </c>
      <c r="P207">
        <f t="shared" si="147"/>
        <v>-0.52</v>
      </c>
    </row>
    <row r="208" spans="1:16" x14ac:dyDescent="0.25">
      <c r="A208">
        <f>+$C$10*(B208)+$C$11*(C208)+$C$12*(nino34!A188)</f>
        <v>0.36</v>
      </c>
      <c r="B208">
        <v>-1.7</v>
      </c>
      <c r="C208">
        <v>0</v>
      </c>
      <c r="D208">
        <f t="shared" si="139"/>
        <v>0.67999999999999994</v>
      </c>
      <c r="E208">
        <f t="shared" si="140"/>
        <v>-0.56000000000000005</v>
      </c>
      <c r="G208">
        <v>2.1811382429308899</v>
      </c>
      <c r="H208">
        <f t="shared" si="141"/>
        <v>0.57387082073619999</v>
      </c>
      <c r="I208">
        <f t="shared" si="142"/>
        <v>-0.33981678150350003</v>
      </c>
      <c r="K208">
        <f t="shared" si="143"/>
        <v>1895.5833333333192</v>
      </c>
      <c r="M208">
        <f t="shared" ref="M208:N208" si="202">+AVERAGE(B205:B211)</f>
        <v>-0.41428571428571426</v>
      </c>
      <c r="N208">
        <f t="shared" si="202"/>
        <v>0.5714285714285714</v>
      </c>
      <c r="P208">
        <f t="shared" si="147"/>
        <v>-0.91999999999999993</v>
      </c>
    </row>
    <row r="209" spans="1:16" x14ac:dyDescent="0.25">
      <c r="A209">
        <f>+$C$10*(B209)+$C$11*(C209)+$C$12*(nino34!A189)</f>
        <v>0.42</v>
      </c>
      <c r="B209">
        <v>-1</v>
      </c>
      <c r="C209">
        <v>-0.2</v>
      </c>
      <c r="D209">
        <f t="shared" si="139"/>
        <v>-3.999999999999998E-2</v>
      </c>
      <c r="E209">
        <f t="shared" si="140"/>
        <v>-0.16000000000000003</v>
      </c>
      <c r="G209">
        <v>2.29816526254724</v>
      </c>
      <c r="H209">
        <f t="shared" si="141"/>
        <v>0.24740542342552008</v>
      </c>
      <c r="I209">
        <f t="shared" si="142"/>
        <v>1.3351384192819893E-2</v>
      </c>
      <c r="K209">
        <f t="shared" si="143"/>
        <v>1895.6666666666524</v>
      </c>
      <c r="M209">
        <f t="shared" ref="M209:N209" si="203">+AVERAGE(B206:B212)</f>
        <v>-0.84285714285714275</v>
      </c>
      <c r="N209">
        <f t="shared" si="203"/>
        <v>0.44285714285714289</v>
      </c>
      <c r="P209">
        <f t="shared" si="147"/>
        <v>-1.2399999999999998</v>
      </c>
    </row>
    <row r="210" spans="1:16" x14ac:dyDescent="0.25">
      <c r="A210">
        <f>+$C$10*(B210)+$C$11*(C210)+$C$12*(nino34!A190)</f>
        <v>0.32</v>
      </c>
      <c r="B210">
        <v>-1</v>
      </c>
      <c r="C210">
        <v>0.2</v>
      </c>
      <c r="D210">
        <f t="shared" si="139"/>
        <v>2.0000000000000018E-2</v>
      </c>
      <c r="E210">
        <f t="shared" si="140"/>
        <v>0.21999999999999997</v>
      </c>
      <c r="G210">
        <v>2.4285436663564099</v>
      </c>
      <c r="H210">
        <f t="shared" si="141"/>
        <v>0.14747478648597001</v>
      </c>
      <c r="I210">
        <f t="shared" si="142"/>
        <v>-0.11328202113236951</v>
      </c>
      <c r="K210">
        <f t="shared" si="143"/>
        <v>1895.7499999999857</v>
      </c>
      <c r="M210">
        <f t="shared" ref="M210:N210" si="204">+AVERAGE(B207:B213)</f>
        <v>-0.6</v>
      </c>
      <c r="N210">
        <f t="shared" si="204"/>
        <v>0.37142857142857144</v>
      </c>
      <c r="P210">
        <f t="shared" si="147"/>
        <v>-1.2200000000000002</v>
      </c>
    </row>
    <row r="211" spans="1:16" x14ac:dyDescent="0.25">
      <c r="A211">
        <f>+$C$10*(B211)+$C$11*(C211)+$C$12*(nino34!A191)</f>
        <v>0.44</v>
      </c>
      <c r="B211">
        <v>1</v>
      </c>
      <c r="C211">
        <v>2.1</v>
      </c>
      <c r="D211">
        <f t="shared" si="139"/>
        <v>0.15999999999999998</v>
      </c>
      <c r="E211">
        <f t="shared" si="140"/>
        <v>-7.999999999999996E-2</v>
      </c>
      <c r="G211">
        <v>2.44564004903321</v>
      </c>
      <c r="H211">
        <f t="shared" si="141"/>
        <v>-0.80725966686200001</v>
      </c>
      <c r="I211">
        <f t="shared" si="142"/>
        <v>-0.84145243221559962</v>
      </c>
      <c r="K211">
        <f t="shared" si="143"/>
        <v>1895.8333333333189</v>
      </c>
      <c r="M211">
        <f t="shared" ref="M211:N211" si="205">+AVERAGE(B208:B214)</f>
        <v>-0.21428571428571427</v>
      </c>
      <c r="N211">
        <f t="shared" si="205"/>
        <v>0.32857142857142857</v>
      </c>
      <c r="P211">
        <f t="shared" si="147"/>
        <v>-1.3</v>
      </c>
    </row>
    <row r="212" spans="1:16" x14ac:dyDescent="0.25">
      <c r="A212">
        <f>+$C$10*(B212)+$C$11*(C212)+$C$12*(nino34!A192)</f>
        <v>0.48</v>
      </c>
      <c r="B212">
        <v>-1.3</v>
      </c>
      <c r="C212">
        <v>0.4</v>
      </c>
      <c r="D212">
        <f t="shared" si="139"/>
        <v>-0.28000000000000003</v>
      </c>
      <c r="E212">
        <f t="shared" si="140"/>
        <v>-0.36</v>
      </c>
      <c r="G212">
        <v>1.6212839994944099</v>
      </c>
      <c r="H212">
        <f t="shared" si="141"/>
        <v>-1.665808537660761</v>
      </c>
      <c r="I212">
        <f t="shared" si="142"/>
        <v>-1.70964385831609E-2</v>
      </c>
      <c r="K212">
        <f t="shared" si="143"/>
        <v>1895.9166666666522</v>
      </c>
      <c r="M212">
        <f t="shared" ref="M212:N212" si="206">+AVERAGE(B209:B215)</f>
        <v>2.8571428571428598E-2</v>
      </c>
      <c r="N212">
        <f t="shared" si="206"/>
        <v>0.38571428571428568</v>
      </c>
      <c r="P212">
        <f t="shared" si="147"/>
        <v>-0.76</v>
      </c>
    </row>
    <row r="213" spans="1:16" x14ac:dyDescent="0.25">
      <c r="A213">
        <f>+$C$10*(B213)+$C$11*(C213)+$C$12*(nino34!A193)</f>
        <v>0.16</v>
      </c>
      <c r="B213">
        <v>1</v>
      </c>
      <c r="C213">
        <v>0</v>
      </c>
      <c r="D213">
        <f t="shared" si="139"/>
        <v>-0.39</v>
      </c>
      <c r="E213">
        <f t="shared" si="140"/>
        <v>0.24999999999999994</v>
      </c>
      <c r="G213">
        <v>0.77983151137244899</v>
      </c>
      <c r="H213">
        <f t="shared" si="141"/>
        <v>-1.35579895149526</v>
      </c>
      <c r="I213">
        <f t="shared" si="142"/>
        <v>0.32710602474866191</v>
      </c>
      <c r="K213">
        <f t="shared" si="143"/>
        <v>1895.9999999999854</v>
      </c>
      <c r="M213">
        <f t="shared" ref="M213:N213" si="207">+AVERAGE(B210:B216)</f>
        <v>0.11428571428571428</v>
      </c>
      <c r="N213">
        <f t="shared" si="207"/>
        <v>0.38571428571428568</v>
      </c>
      <c r="P213">
        <f t="shared" si="147"/>
        <v>-0.26</v>
      </c>
    </row>
    <row r="214" spans="1:16" x14ac:dyDescent="0.25">
      <c r="A214">
        <f>+$C$10*(B214)+$C$11*(C214)+$C$12*(nino34!A194)</f>
        <v>0.09</v>
      </c>
      <c r="B214">
        <v>1.5</v>
      </c>
      <c r="C214">
        <v>-0.2</v>
      </c>
      <c r="D214">
        <f t="shared" si="139"/>
        <v>-1.0000000000000009E-2</v>
      </c>
      <c r="E214">
        <f t="shared" si="140"/>
        <v>0.13</v>
      </c>
      <c r="G214">
        <v>0.26548504799915001</v>
      </c>
      <c r="H214">
        <f t="shared" si="141"/>
        <v>-0.18507194798855697</v>
      </c>
      <c r="I214">
        <f t="shared" si="142"/>
        <v>0.84362097875804098</v>
      </c>
      <c r="K214">
        <f t="shared" si="143"/>
        <v>1896.0833333333187</v>
      </c>
      <c r="M214">
        <f t="shared" ref="M214:N214" si="208">+AVERAGE(B211:B217)</f>
        <v>7.1428571428571466E-2</v>
      </c>
      <c r="N214">
        <f t="shared" si="208"/>
        <v>0.75714285714285701</v>
      </c>
      <c r="P214">
        <f t="shared" si="147"/>
        <v>-9.9999999999999867E-2</v>
      </c>
    </row>
    <row r="215" spans="1:16" x14ac:dyDescent="0.25">
      <c r="A215">
        <f>+$C$10*(B215)+$C$11*(C215)+$C$12*(nino34!A195)</f>
        <v>0.15</v>
      </c>
      <c r="B215">
        <v>0</v>
      </c>
      <c r="C215">
        <v>0.4</v>
      </c>
      <c r="D215">
        <f t="shared" ref="D215:D278" si="209">+A216-A214</f>
        <v>-9.9999999999999992E-2</v>
      </c>
      <c r="E215">
        <f t="shared" ref="E215:E278" si="210">+A216+A214-2*A215</f>
        <v>-0.21999999999999997</v>
      </c>
      <c r="G215">
        <v>0.59475956338389202</v>
      </c>
      <c r="H215">
        <f t="shared" ref="H215:H278" si="211">+G216-G214</f>
        <v>1.8080115422071001</v>
      </c>
      <c r="I215">
        <f t="shared" ref="I215:I278" si="212">+G216+G214-2*G215</f>
        <v>1.149462511437616</v>
      </c>
      <c r="K215">
        <f t="shared" ref="K215:K278" si="213">+K214+1/12</f>
        <v>1896.166666666652</v>
      </c>
      <c r="M215">
        <f t="shared" ref="M215:N215" si="214">+AVERAGE(B212:B218)</f>
        <v>-0.37142857142857144</v>
      </c>
      <c r="N215">
        <f t="shared" si="214"/>
        <v>0.59999999999999987</v>
      </c>
      <c r="P215">
        <f t="shared" si="147"/>
        <v>7.999999999999996E-2</v>
      </c>
    </row>
    <row r="216" spans="1:16" x14ac:dyDescent="0.25">
      <c r="A216">
        <f>+$C$10*(B216)+$C$11*(C216)+$C$12*(nino34!A196)</f>
        <v>-0.01</v>
      </c>
      <c r="B216">
        <v>-0.4</v>
      </c>
      <c r="C216">
        <v>-0.2</v>
      </c>
      <c r="D216">
        <f t="shared" si="209"/>
        <v>-0.19</v>
      </c>
      <c r="E216">
        <f t="shared" si="210"/>
        <v>0.12999999999999998</v>
      </c>
      <c r="G216">
        <v>2.0734965902062501</v>
      </c>
      <c r="H216">
        <f t="shared" si="211"/>
        <v>2.7169805709299082</v>
      </c>
      <c r="I216">
        <f t="shared" si="212"/>
        <v>-0.24049348271480842</v>
      </c>
      <c r="K216">
        <f t="shared" si="213"/>
        <v>1896.2499999999852</v>
      </c>
      <c r="M216">
        <f t="shared" ref="M216:N216" si="215">+AVERAGE(B213:B219)</f>
        <v>-0.41428571428571431</v>
      </c>
      <c r="N216">
        <f t="shared" si="215"/>
        <v>0.6428571428571429</v>
      </c>
      <c r="P216">
        <f t="shared" si="147"/>
        <v>-0.39999999999999991</v>
      </c>
    </row>
    <row r="217" spans="1:16" x14ac:dyDescent="0.25">
      <c r="A217">
        <f>+$C$10*(B217)+$C$11*(C217)+$C$12*(nino34!A197)</f>
        <v>-0.04</v>
      </c>
      <c r="B217">
        <v>-1.3</v>
      </c>
      <c r="C217">
        <v>2.8</v>
      </c>
      <c r="D217">
        <f t="shared" si="209"/>
        <v>-0.19999999999999998</v>
      </c>
      <c r="E217">
        <f t="shared" si="210"/>
        <v>-0.14000000000000001</v>
      </c>
      <c r="G217">
        <v>3.3117401343138</v>
      </c>
      <c r="H217">
        <f t="shared" si="211"/>
        <v>2.6698288341129399</v>
      </c>
      <c r="I217">
        <f t="shared" si="212"/>
        <v>0.19334174589784059</v>
      </c>
      <c r="K217">
        <f t="shared" si="213"/>
        <v>1896.3333333333185</v>
      </c>
      <c r="M217">
        <f t="shared" ref="M217:N217" si="216">+AVERAGE(B214:B220)</f>
        <v>-0.61428571428571421</v>
      </c>
      <c r="N217">
        <f t="shared" si="216"/>
        <v>0.95714285714285718</v>
      </c>
      <c r="P217">
        <f t="shared" ref="P217:P280" si="217">+AVERAGE(B214:B218)-AVERAGE(C214:C218)</f>
        <v>-1.22</v>
      </c>
    </row>
    <row r="218" spans="1:16" x14ac:dyDescent="0.25">
      <c r="A218">
        <f>+$C$10*(B218)+$C$11*(C218)+$C$12*(nino34!A198)</f>
        <v>-0.21</v>
      </c>
      <c r="B218">
        <v>-2.1</v>
      </c>
      <c r="C218">
        <v>1</v>
      </c>
      <c r="D218">
        <f t="shared" si="209"/>
        <v>0.47</v>
      </c>
      <c r="E218">
        <f t="shared" si="210"/>
        <v>0.81</v>
      </c>
      <c r="G218">
        <v>4.74332542431919</v>
      </c>
      <c r="H218">
        <f t="shared" si="211"/>
        <v>1.8783752151523596</v>
      </c>
      <c r="I218">
        <f t="shared" si="212"/>
        <v>-0.9847953648584209</v>
      </c>
      <c r="K218">
        <f t="shared" si="213"/>
        <v>1896.4166666666517</v>
      </c>
      <c r="M218">
        <f t="shared" ref="M218:N218" si="218">+AVERAGE(B215:B221)</f>
        <v>-0.91428571428571437</v>
      </c>
      <c r="N218">
        <f t="shared" si="218"/>
        <v>1.2285714285714284</v>
      </c>
      <c r="P218">
        <f t="shared" si="217"/>
        <v>-2.02</v>
      </c>
    </row>
    <row r="219" spans="1:16" x14ac:dyDescent="0.25">
      <c r="A219">
        <f>+$C$10*(B219)+$C$11*(C219)+$C$12*(nino34!A199)</f>
        <v>0.43</v>
      </c>
      <c r="B219">
        <v>-1.6</v>
      </c>
      <c r="C219">
        <v>0.7</v>
      </c>
      <c r="D219">
        <f t="shared" si="209"/>
        <v>1.26</v>
      </c>
      <c r="E219">
        <f t="shared" si="210"/>
        <v>-1.9999999999999907E-2</v>
      </c>
      <c r="G219">
        <v>5.1901153494661596</v>
      </c>
      <c r="H219">
        <f t="shared" si="211"/>
        <v>0.92244701340387003</v>
      </c>
      <c r="I219">
        <f t="shared" si="212"/>
        <v>2.8867163109930871E-2</v>
      </c>
      <c r="K219">
        <f t="shared" si="213"/>
        <v>1896.499999999985</v>
      </c>
      <c r="M219">
        <f t="shared" ref="M219:N219" si="219">+AVERAGE(B216:B222)</f>
        <v>-0.91428571428571437</v>
      </c>
      <c r="N219">
        <f t="shared" si="219"/>
        <v>1.5</v>
      </c>
      <c r="P219">
        <f t="shared" si="217"/>
        <v>-2.46</v>
      </c>
    </row>
    <row r="220" spans="1:16" x14ac:dyDescent="0.25">
      <c r="A220">
        <f>+$C$10*(B220)+$C$11*(C220)+$C$12*(nino34!A200)</f>
        <v>1.05</v>
      </c>
      <c r="B220">
        <v>-0.4</v>
      </c>
      <c r="C220">
        <v>2.2000000000000002</v>
      </c>
      <c r="D220">
        <f t="shared" si="209"/>
        <v>0.6100000000000001</v>
      </c>
      <c r="E220">
        <f t="shared" si="210"/>
        <v>-0.63000000000000012</v>
      </c>
      <c r="G220">
        <v>5.6657724377230601</v>
      </c>
      <c r="H220">
        <f t="shared" si="211"/>
        <v>0.67966939234619073</v>
      </c>
      <c r="I220">
        <f t="shared" si="212"/>
        <v>-0.27164478416760929</v>
      </c>
      <c r="K220">
        <f t="shared" si="213"/>
        <v>1896.5833333333183</v>
      </c>
      <c r="M220">
        <f t="shared" ref="M220:N220" si="220">+AVERAGE(B217:B223)</f>
        <v>-0.81428571428571428</v>
      </c>
      <c r="N220">
        <f t="shared" si="220"/>
        <v>1.7285714285714284</v>
      </c>
      <c r="P220">
        <f t="shared" si="217"/>
        <v>-2.88</v>
      </c>
    </row>
    <row r="221" spans="1:16" x14ac:dyDescent="0.25">
      <c r="A221">
        <f>+$C$10*(B221)+$C$11*(C221)+$C$12*(nino34!A201)</f>
        <v>1.04</v>
      </c>
      <c r="B221">
        <v>-0.6</v>
      </c>
      <c r="C221">
        <v>1.7</v>
      </c>
      <c r="D221">
        <f t="shared" si="209"/>
        <v>5.0000000000000044E-2</v>
      </c>
      <c r="E221">
        <f t="shared" si="210"/>
        <v>7.0000000000000284E-2</v>
      </c>
      <c r="G221">
        <v>5.8697847418123503</v>
      </c>
      <c r="H221">
        <f t="shared" si="211"/>
        <v>0.31949200943159983</v>
      </c>
      <c r="I221">
        <f t="shared" si="212"/>
        <v>-8.8532598746981606E-2</v>
      </c>
      <c r="K221">
        <f t="shared" si="213"/>
        <v>1896.6666666666515</v>
      </c>
      <c r="M221">
        <f t="shared" ref="M221:N221" si="221">+AVERAGE(B218:B224)</f>
        <v>-0.6</v>
      </c>
      <c r="N221">
        <f t="shared" si="221"/>
        <v>1.6571428571428573</v>
      </c>
      <c r="P221">
        <f t="shared" si="217"/>
        <v>-2.52</v>
      </c>
    </row>
    <row r="222" spans="1:16" x14ac:dyDescent="0.25">
      <c r="A222">
        <f>+$C$10*(B222)+$C$11*(C222)+$C$12*(nino34!A202)</f>
        <v>1.1000000000000001</v>
      </c>
      <c r="B222">
        <v>0</v>
      </c>
      <c r="C222">
        <v>2.2999999999999998</v>
      </c>
      <c r="D222">
        <f t="shared" si="209"/>
        <v>0.47</v>
      </c>
      <c r="E222">
        <f t="shared" si="210"/>
        <v>0.34999999999999964</v>
      </c>
      <c r="G222">
        <v>5.9852644471546599</v>
      </c>
      <c r="H222">
        <f t="shared" si="211"/>
        <v>0.56003812446510981</v>
      </c>
      <c r="I222">
        <f t="shared" si="212"/>
        <v>0.32907871378049158</v>
      </c>
      <c r="K222">
        <f t="shared" si="213"/>
        <v>1896.7499999999848</v>
      </c>
      <c r="M222">
        <f t="shared" ref="M222:N222" si="222">+AVERAGE(B219:B225)</f>
        <v>-0.47142857142857142</v>
      </c>
      <c r="N222">
        <f t="shared" si="222"/>
        <v>1.7142857142857146</v>
      </c>
      <c r="P222">
        <f t="shared" si="217"/>
        <v>-2.12</v>
      </c>
    </row>
    <row r="223" spans="1:16" x14ac:dyDescent="0.25">
      <c r="A223">
        <f>+$C$10*(B223)+$C$11*(C223)+$C$12*(nino34!A203)</f>
        <v>1.51</v>
      </c>
      <c r="B223">
        <v>0.3</v>
      </c>
      <c r="C223">
        <v>1.4</v>
      </c>
      <c r="D223">
        <f t="shared" si="209"/>
        <v>0.44999999999999996</v>
      </c>
      <c r="E223">
        <f t="shared" si="210"/>
        <v>-0.36999999999999966</v>
      </c>
      <c r="G223">
        <v>6.4298228662774601</v>
      </c>
      <c r="H223">
        <f t="shared" si="211"/>
        <v>0.96525131977582035</v>
      </c>
      <c r="I223">
        <f t="shared" si="212"/>
        <v>7.6134481530219844E-2</v>
      </c>
      <c r="K223">
        <f t="shared" si="213"/>
        <v>1896.833333333318</v>
      </c>
      <c r="M223">
        <f t="shared" ref="M223:N223" si="223">+AVERAGE(B220:B226)</f>
        <v>-0.35714285714285715</v>
      </c>
      <c r="N223">
        <f t="shared" si="223"/>
        <v>1.7428571428571427</v>
      </c>
      <c r="P223">
        <f t="shared" si="217"/>
        <v>-2.0799999999999996</v>
      </c>
    </row>
    <row r="224" spans="1:16" x14ac:dyDescent="0.25">
      <c r="A224">
        <f>+$C$10*(B224)+$C$11*(C224)+$C$12*(nino34!A204)</f>
        <v>1.55</v>
      </c>
      <c r="B224">
        <v>0.2</v>
      </c>
      <c r="C224">
        <v>2.2999999999999998</v>
      </c>
      <c r="D224">
        <f t="shared" si="209"/>
        <v>-2.0000000000000018E-2</v>
      </c>
      <c r="E224">
        <f t="shared" si="210"/>
        <v>-0.10000000000000009</v>
      </c>
      <c r="G224">
        <v>6.9505157669304802</v>
      </c>
      <c r="H224">
        <f t="shared" si="211"/>
        <v>0.41531367801515007</v>
      </c>
      <c r="I224">
        <f t="shared" si="212"/>
        <v>-0.62607212329089101</v>
      </c>
      <c r="K224">
        <f t="shared" si="213"/>
        <v>1896.9166666666513</v>
      </c>
      <c r="M224">
        <f t="shared" ref="M224:N224" si="224">+AVERAGE(B221:B227)</f>
        <v>-0.42857142857142849</v>
      </c>
      <c r="N224">
        <f t="shared" si="224"/>
        <v>1.7714285714285716</v>
      </c>
      <c r="P224">
        <f t="shared" si="217"/>
        <v>-2.0799999999999996</v>
      </c>
    </row>
    <row r="225" spans="1:16" x14ac:dyDescent="0.25">
      <c r="A225">
        <f>+$C$10*(B225)+$C$11*(C225)+$C$12*(nino34!A205)</f>
        <v>1.49</v>
      </c>
      <c r="B225">
        <v>-1.2</v>
      </c>
      <c r="C225">
        <v>1.4</v>
      </c>
      <c r="D225">
        <f t="shared" si="209"/>
        <v>-0.41000000000000014</v>
      </c>
      <c r="E225">
        <f t="shared" si="210"/>
        <v>-0.29000000000000004</v>
      </c>
      <c r="G225">
        <v>6.8451365442926102</v>
      </c>
      <c r="H225">
        <f t="shared" si="211"/>
        <v>-0.70545015922172993</v>
      </c>
      <c r="I225">
        <f t="shared" si="212"/>
        <v>-0.49469171394598987</v>
      </c>
      <c r="K225">
        <f t="shared" si="213"/>
        <v>1896.9999999999845</v>
      </c>
      <c r="M225">
        <f t="shared" ref="M225:N225" si="225">+AVERAGE(B222:B228)</f>
        <v>-0.45714285714285718</v>
      </c>
      <c r="N225">
        <f t="shared" si="225"/>
        <v>1.7285714285714289</v>
      </c>
      <c r="P225">
        <f t="shared" si="217"/>
        <v>-1.9600000000000002</v>
      </c>
    </row>
    <row r="226" spans="1:16" x14ac:dyDescent="0.25">
      <c r="A226">
        <f>+$C$10*(B226)+$C$11*(C226)+$C$12*(nino34!A206)</f>
        <v>1.1399999999999999</v>
      </c>
      <c r="B226">
        <v>-0.8</v>
      </c>
      <c r="C226">
        <v>0.9</v>
      </c>
      <c r="D226">
        <f t="shared" si="209"/>
        <v>-0.95</v>
      </c>
      <c r="E226">
        <f t="shared" si="210"/>
        <v>-0.24999999999999956</v>
      </c>
      <c r="G226">
        <v>6.2450656077087503</v>
      </c>
      <c r="H226">
        <f t="shared" si="211"/>
        <v>-2.2573124380471699</v>
      </c>
      <c r="I226">
        <f t="shared" si="212"/>
        <v>-1.0571705648794509</v>
      </c>
      <c r="K226">
        <f t="shared" si="213"/>
        <v>1897.0833333333178</v>
      </c>
      <c r="M226">
        <f t="shared" ref="M226:N226" si="226">+AVERAGE(B223:B229)</f>
        <v>-0.52857142857142858</v>
      </c>
      <c r="N226">
        <f t="shared" si="226"/>
        <v>1.6571428571428573</v>
      </c>
      <c r="P226">
        <f t="shared" si="217"/>
        <v>-2.16</v>
      </c>
    </row>
    <row r="227" spans="1:16" x14ac:dyDescent="0.25">
      <c r="A227">
        <f>+$C$10*(B227)+$C$11*(C227)+$C$12*(nino34!A207)</f>
        <v>0.54</v>
      </c>
      <c r="B227">
        <v>-0.9</v>
      </c>
      <c r="C227">
        <v>2.4</v>
      </c>
      <c r="D227">
        <f t="shared" si="209"/>
        <v>-1.3599999999999999</v>
      </c>
      <c r="E227">
        <f t="shared" si="210"/>
        <v>-0.16000000000000014</v>
      </c>
      <c r="G227">
        <v>4.5878241062454403</v>
      </c>
      <c r="H227">
        <f t="shared" si="211"/>
        <v>-2.8052148746859902</v>
      </c>
      <c r="I227">
        <f t="shared" si="212"/>
        <v>0.50926812824062928</v>
      </c>
      <c r="K227">
        <f t="shared" si="213"/>
        <v>1897.1666666666511</v>
      </c>
      <c r="M227">
        <f t="shared" ref="M227:N227" si="227">+AVERAGE(B224:B230)</f>
        <v>-0.5714285714285714</v>
      </c>
      <c r="N227">
        <f t="shared" si="227"/>
        <v>1.5000000000000002</v>
      </c>
      <c r="P227">
        <f t="shared" si="217"/>
        <v>-2.38</v>
      </c>
    </row>
    <row r="228" spans="1:16" x14ac:dyDescent="0.25">
      <c r="A228">
        <f>+$C$10*(B228)+$C$11*(C228)+$C$12*(nino34!A208)</f>
        <v>-0.22</v>
      </c>
      <c r="B228">
        <v>-0.8</v>
      </c>
      <c r="C228">
        <v>1.4</v>
      </c>
      <c r="D228">
        <f t="shared" si="209"/>
        <v>-0.71000000000000008</v>
      </c>
      <c r="E228">
        <f t="shared" si="210"/>
        <v>0.81</v>
      </c>
      <c r="G228">
        <v>3.4398507330227601</v>
      </c>
      <c r="H228">
        <f t="shared" si="211"/>
        <v>-2.8922202184796806</v>
      </c>
      <c r="I228">
        <f t="shared" si="212"/>
        <v>-0.59627347203432013</v>
      </c>
      <c r="K228">
        <f t="shared" si="213"/>
        <v>1897.2499999999843</v>
      </c>
      <c r="M228">
        <f t="shared" ref="M228:N228" si="228">+AVERAGE(B225:B231)</f>
        <v>-0.51428571428571435</v>
      </c>
      <c r="N228">
        <f t="shared" si="228"/>
        <v>1.3</v>
      </c>
      <c r="P228">
        <f t="shared" si="217"/>
        <v>-2.42</v>
      </c>
    </row>
    <row r="229" spans="1:16" x14ac:dyDescent="0.25">
      <c r="A229">
        <f>+$C$10*(B229)+$C$11*(C229)+$C$12*(nino34!A209)</f>
        <v>-0.17</v>
      </c>
      <c r="B229">
        <v>-0.5</v>
      </c>
      <c r="C229">
        <v>1.8</v>
      </c>
      <c r="D229">
        <f t="shared" si="209"/>
        <v>0.2</v>
      </c>
      <c r="E229">
        <f t="shared" si="210"/>
        <v>0.10000000000000003</v>
      </c>
      <c r="G229">
        <v>1.69560388776576</v>
      </c>
      <c r="H229">
        <f t="shared" si="211"/>
        <v>-2.487460392042848</v>
      </c>
      <c r="I229">
        <f t="shared" si="212"/>
        <v>1.0010332984711519</v>
      </c>
      <c r="K229">
        <f t="shared" si="213"/>
        <v>1897.3333333333176</v>
      </c>
      <c r="M229">
        <f t="shared" ref="M229:N229" si="229">+AVERAGE(B226:B232)</f>
        <v>-0.27142857142857141</v>
      </c>
      <c r="N229">
        <f t="shared" si="229"/>
        <v>1.157142857142857</v>
      </c>
      <c r="P229">
        <f t="shared" si="217"/>
        <v>-1.96</v>
      </c>
    </row>
    <row r="230" spans="1:16" x14ac:dyDescent="0.25">
      <c r="A230">
        <f>+$C$10*(B230)+$C$11*(C230)+$C$12*(nino34!A210)</f>
        <v>-0.02</v>
      </c>
      <c r="B230">
        <v>0</v>
      </c>
      <c r="C230">
        <v>0.3</v>
      </c>
      <c r="D230">
        <f t="shared" si="209"/>
        <v>0.24000000000000002</v>
      </c>
      <c r="E230">
        <f t="shared" si="210"/>
        <v>-6.0000000000000005E-2</v>
      </c>
      <c r="G230">
        <v>0.95239034097991204</v>
      </c>
      <c r="H230">
        <f t="shared" si="211"/>
        <v>-1.6400023672605402</v>
      </c>
      <c r="I230">
        <f t="shared" si="212"/>
        <v>-0.15357527368884427</v>
      </c>
      <c r="K230">
        <f t="shared" si="213"/>
        <v>1897.4166666666508</v>
      </c>
      <c r="M230">
        <f t="shared" ref="M230:N230" si="230">+AVERAGE(B227:B233)</f>
        <v>-0.17142857142857146</v>
      </c>
      <c r="N230">
        <f t="shared" si="230"/>
        <v>1</v>
      </c>
      <c r="P230">
        <f t="shared" si="217"/>
        <v>-1.68</v>
      </c>
    </row>
    <row r="231" spans="1:16" x14ac:dyDescent="0.25">
      <c r="A231">
        <f>+$C$10*(B231)+$C$11*(C231)+$C$12*(nino34!A211)</f>
        <v>7.0000000000000007E-2</v>
      </c>
      <c r="B231">
        <v>0.6</v>
      </c>
      <c r="C231">
        <v>0.9</v>
      </c>
      <c r="D231">
        <f t="shared" si="209"/>
        <v>-0.13</v>
      </c>
      <c r="E231">
        <f t="shared" si="210"/>
        <v>-0.31</v>
      </c>
      <c r="G231">
        <v>5.5601520505219798E-2</v>
      </c>
      <c r="H231">
        <f t="shared" si="211"/>
        <v>-1.1992931215962241</v>
      </c>
      <c r="I231">
        <f t="shared" si="212"/>
        <v>0.59428451935316051</v>
      </c>
      <c r="K231">
        <f t="shared" si="213"/>
        <v>1897.4999999999841</v>
      </c>
      <c r="M231">
        <f t="shared" ref="M231:N231" si="231">+AVERAGE(B228:B234)</f>
        <v>0</v>
      </c>
      <c r="N231">
        <f t="shared" si="231"/>
        <v>0.67142857142857149</v>
      </c>
      <c r="P231">
        <f t="shared" si="217"/>
        <v>-1.0000000000000002</v>
      </c>
    </row>
    <row r="232" spans="1:16" x14ac:dyDescent="0.25">
      <c r="A232">
        <f>+$C$10*(B232)+$C$11*(C232)+$C$12*(nino34!A212)</f>
        <v>-0.15</v>
      </c>
      <c r="B232">
        <v>0.5</v>
      </c>
      <c r="C232">
        <v>0.4</v>
      </c>
      <c r="D232">
        <f t="shared" si="209"/>
        <v>-0.31</v>
      </c>
      <c r="E232">
        <f t="shared" si="210"/>
        <v>0.13</v>
      </c>
      <c r="G232">
        <v>-0.24690278061631199</v>
      </c>
      <c r="H232">
        <f t="shared" si="211"/>
        <v>-0.4967490314905818</v>
      </c>
      <c r="I232">
        <f t="shared" si="212"/>
        <v>0.10825957075248183</v>
      </c>
      <c r="K232">
        <f t="shared" si="213"/>
        <v>1897.5833333333173</v>
      </c>
      <c r="M232">
        <f t="shared" ref="M232:N232" si="232">+AVERAGE(B229:B235)</f>
        <v>-4.2857142857142864E-2</v>
      </c>
      <c r="N232">
        <f t="shared" si="232"/>
        <v>0.52857142857142858</v>
      </c>
      <c r="P232">
        <f t="shared" si="217"/>
        <v>-0.53999999999999992</v>
      </c>
    </row>
    <row r="233" spans="1:16" x14ac:dyDescent="0.25">
      <c r="A233">
        <f>+$C$10*(B233)+$C$11*(C233)+$C$12*(nino34!A213)</f>
        <v>-0.24</v>
      </c>
      <c r="B233">
        <v>-0.1</v>
      </c>
      <c r="C233">
        <v>-0.2</v>
      </c>
      <c r="D233">
        <f t="shared" si="209"/>
        <v>-0.41999999999999993</v>
      </c>
      <c r="E233">
        <f t="shared" si="210"/>
        <v>-0.24</v>
      </c>
      <c r="G233">
        <v>-0.44114751098536198</v>
      </c>
      <c r="H233">
        <f t="shared" si="211"/>
        <v>-0.44433210141270596</v>
      </c>
      <c r="I233">
        <f t="shared" si="212"/>
        <v>-5.5842640674605981E-2</v>
      </c>
      <c r="K233">
        <f t="shared" si="213"/>
        <v>1897.6666666666506</v>
      </c>
      <c r="M233">
        <f t="shared" ref="M233:N233" si="233">+AVERAGE(B230:B236)</f>
        <v>5.7142857142857141E-2</v>
      </c>
      <c r="N233">
        <f t="shared" si="233"/>
        <v>4.2857142857142892E-2</v>
      </c>
      <c r="P233">
        <f t="shared" si="217"/>
        <v>-4.0000000000000036E-2</v>
      </c>
    </row>
    <row r="234" spans="1:16" x14ac:dyDescent="0.25">
      <c r="A234">
        <f>+$C$10*(B234)+$C$11*(C234)+$C$12*(nino34!A214)</f>
        <v>-0.56999999999999995</v>
      </c>
      <c r="B234">
        <v>0.3</v>
      </c>
      <c r="C234">
        <v>0.1</v>
      </c>
      <c r="D234">
        <f t="shared" si="209"/>
        <v>-0.37</v>
      </c>
      <c r="E234">
        <f t="shared" si="210"/>
        <v>0.28999999999999992</v>
      </c>
      <c r="G234">
        <v>-0.69123488202901795</v>
      </c>
      <c r="H234">
        <f t="shared" si="211"/>
        <v>-0.77433121737428801</v>
      </c>
      <c r="I234">
        <f t="shared" si="212"/>
        <v>-0.27415647528697606</v>
      </c>
      <c r="K234">
        <f t="shared" si="213"/>
        <v>1897.7499999999839</v>
      </c>
      <c r="M234">
        <f t="shared" ref="M234:N234" si="234">+AVERAGE(B231:B237)</f>
        <v>0.22857142857142856</v>
      </c>
      <c r="N234">
        <f t="shared" si="234"/>
        <v>-1.4285714285714287E-2</v>
      </c>
      <c r="P234">
        <f t="shared" si="217"/>
        <v>-0.28000000000000003</v>
      </c>
    </row>
    <row r="235" spans="1:16" x14ac:dyDescent="0.25">
      <c r="A235">
        <f>+$C$10*(B235)+$C$11*(C235)+$C$12*(nino34!A215)</f>
        <v>-0.61</v>
      </c>
      <c r="B235">
        <v>-1.1000000000000001</v>
      </c>
      <c r="C235">
        <v>0.4</v>
      </c>
      <c r="D235">
        <f t="shared" si="209"/>
        <v>0.16999999999999993</v>
      </c>
      <c r="E235">
        <f t="shared" si="210"/>
        <v>0.25</v>
      </c>
      <c r="G235">
        <v>-1.21547872835965</v>
      </c>
      <c r="H235">
        <f t="shared" si="211"/>
        <v>-1.1006100102194021</v>
      </c>
      <c r="I235">
        <f t="shared" si="212"/>
        <v>-5.2122317558137787E-2</v>
      </c>
      <c r="K235">
        <f t="shared" si="213"/>
        <v>1897.8333333333171</v>
      </c>
      <c r="M235">
        <f t="shared" ref="M235:N235" si="235">+AVERAGE(B232:B238)</f>
        <v>0.11428571428571425</v>
      </c>
      <c r="N235">
        <f t="shared" si="235"/>
        <v>-0.31428571428571433</v>
      </c>
      <c r="P235">
        <f t="shared" si="217"/>
        <v>0.13999999999999996</v>
      </c>
    </row>
    <row r="236" spans="1:16" x14ac:dyDescent="0.25">
      <c r="A236">
        <f>+$C$10*(B236)+$C$11*(C236)+$C$12*(nino34!A216)</f>
        <v>-0.4</v>
      </c>
      <c r="B236">
        <v>0.2</v>
      </c>
      <c r="C236">
        <v>-1.6</v>
      </c>
      <c r="D236">
        <f t="shared" si="209"/>
        <v>9.9999999999999978E-2</v>
      </c>
      <c r="E236">
        <f t="shared" si="210"/>
        <v>-0.32000000000000006</v>
      </c>
      <c r="G236">
        <v>-1.79184489224842</v>
      </c>
      <c r="H236">
        <f t="shared" si="211"/>
        <v>-0.90264496323821986</v>
      </c>
      <c r="I236">
        <f t="shared" si="212"/>
        <v>0.25008736453932023</v>
      </c>
      <c r="K236">
        <f t="shared" si="213"/>
        <v>1897.9166666666504</v>
      </c>
      <c r="M236">
        <f t="shared" ref="M236:N236" si="236">+AVERAGE(B233:B239)</f>
        <v>2.8571428571428536E-2</v>
      </c>
      <c r="N236">
        <f t="shared" si="236"/>
        <v>-0.8571428571428571</v>
      </c>
      <c r="P236">
        <f t="shared" si="217"/>
        <v>0.38</v>
      </c>
    </row>
    <row r="237" spans="1:16" x14ac:dyDescent="0.25">
      <c r="A237">
        <f>+$C$10*(B237)+$C$11*(C237)+$C$12*(nino34!A217)</f>
        <v>-0.51</v>
      </c>
      <c r="B237">
        <v>1.2</v>
      </c>
      <c r="C237">
        <v>-0.1</v>
      </c>
      <c r="D237">
        <f t="shared" si="209"/>
        <v>-0.16999999999999993</v>
      </c>
      <c r="E237">
        <f t="shared" si="210"/>
        <v>5.0000000000000044E-2</v>
      </c>
      <c r="G237">
        <v>-2.1181236915978698</v>
      </c>
      <c r="H237">
        <f t="shared" si="211"/>
        <v>-0.62048008605953986</v>
      </c>
      <c r="I237">
        <f t="shared" si="212"/>
        <v>3.207751263935954E-2</v>
      </c>
      <c r="K237">
        <f t="shared" si="213"/>
        <v>1897.9999999999836</v>
      </c>
      <c r="M237">
        <f t="shared" ref="M237:N237" si="237">+AVERAGE(B234:B240)</f>
        <v>0.18571428571428569</v>
      </c>
      <c r="N237">
        <f t="shared" si="237"/>
        <v>-0.85714285714285732</v>
      </c>
      <c r="P237">
        <f t="shared" si="217"/>
        <v>0.56000000000000005</v>
      </c>
    </row>
    <row r="238" spans="1:16" x14ac:dyDescent="0.25">
      <c r="A238">
        <f>+$C$10*(B238)+$C$11*(C238)+$C$12*(nino34!A218)</f>
        <v>-0.56999999999999995</v>
      </c>
      <c r="B238">
        <v>-0.2</v>
      </c>
      <c r="C238">
        <v>-1.2</v>
      </c>
      <c r="D238">
        <f t="shared" si="209"/>
        <v>-0.28000000000000003</v>
      </c>
      <c r="E238">
        <f t="shared" si="210"/>
        <v>-0.16000000000000014</v>
      </c>
      <c r="G238">
        <v>-2.4123249783079599</v>
      </c>
      <c r="H238">
        <f t="shared" si="211"/>
        <v>-0.58840258761868025</v>
      </c>
      <c r="I238">
        <f t="shared" si="212"/>
        <v>-1.4198500153383975E-8</v>
      </c>
      <c r="K238">
        <f t="shared" si="213"/>
        <v>1898.0833333333169</v>
      </c>
      <c r="M238">
        <f t="shared" ref="M238:N238" si="238">+AVERAGE(B235:B241)</f>
        <v>0.19999999999999998</v>
      </c>
      <c r="N238">
        <f t="shared" si="238"/>
        <v>-0.78571428571428581</v>
      </c>
      <c r="P238">
        <f t="shared" si="217"/>
        <v>1.1800000000000002</v>
      </c>
    </row>
    <row r="239" spans="1:16" x14ac:dyDescent="0.25">
      <c r="A239">
        <f>+$C$10*(B239)+$C$11*(C239)+$C$12*(nino34!A219)</f>
        <v>-0.79</v>
      </c>
      <c r="B239">
        <v>-0.1</v>
      </c>
      <c r="C239">
        <v>-3.4</v>
      </c>
      <c r="D239">
        <f t="shared" si="209"/>
        <v>-4.0000000000000036E-2</v>
      </c>
      <c r="E239">
        <f t="shared" si="210"/>
        <v>0.40000000000000013</v>
      </c>
      <c r="G239">
        <v>-2.7065262792165501</v>
      </c>
      <c r="H239">
        <f t="shared" si="211"/>
        <v>0.12865674203571009</v>
      </c>
      <c r="I239">
        <f t="shared" si="212"/>
        <v>0.71705934385289094</v>
      </c>
      <c r="K239">
        <f t="shared" si="213"/>
        <v>1898.1666666666501</v>
      </c>
      <c r="M239">
        <f t="shared" ref="M239:N239" si="239">+AVERAGE(B236:B242)</f>
        <v>0.27142857142857135</v>
      </c>
      <c r="N239">
        <f t="shared" si="239"/>
        <v>-0.87142857142857166</v>
      </c>
      <c r="P239">
        <f t="shared" si="217"/>
        <v>1.7200000000000002</v>
      </c>
    </row>
    <row r="240" spans="1:16" x14ac:dyDescent="0.25">
      <c r="A240">
        <f>+$C$10*(B240)+$C$11*(C240)+$C$12*(nino34!A220)</f>
        <v>-0.61</v>
      </c>
      <c r="B240">
        <v>1</v>
      </c>
      <c r="C240">
        <v>-0.2</v>
      </c>
      <c r="D240">
        <f t="shared" si="209"/>
        <v>0.20000000000000007</v>
      </c>
      <c r="E240">
        <f t="shared" si="210"/>
        <v>-0.15999999999999992</v>
      </c>
      <c r="G240">
        <v>-2.2836682362722498</v>
      </c>
      <c r="H240">
        <f t="shared" si="211"/>
        <v>1.13991739613469</v>
      </c>
      <c r="I240">
        <f t="shared" si="212"/>
        <v>0.29420131024608942</v>
      </c>
      <c r="K240">
        <f t="shared" si="213"/>
        <v>1898.2499999999834</v>
      </c>
      <c r="M240">
        <f t="shared" ref="M240:N240" si="240">+AVERAGE(B237:B243)</f>
        <v>0.4142857142857142</v>
      </c>
      <c r="N240">
        <f t="shared" si="240"/>
        <v>-0.6000000000000002</v>
      </c>
      <c r="P240">
        <f t="shared" si="217"/>
        <v>1.32</v>
      </c>
    </row>
    <row r="241" spans="1:16" x14ac:dyDescent="0.25">
      <c r="A241">
        <f>+$C$10*(B241)+$C$11*(C241)+$C$12*(nino34!A221)</f>
        <v>-0.59</v>
      </c>
      <c r="B241">
        <v>0.4</v>
      </c>
      <c r="C241">
        <v>0.6</v>
      </c>
      <c r="D241">
        <f t="shared" si="209"/>
        <v>0.32999999999999996</v>
      </c>
      <c r="E241">
        <f t="shared" si="210"/>
        <v>0.28999999999999992</v>
      </c>
      <c r="G241">
        <v>-1.5666088830818601</v>
      </c>
      <c r="H241">
        <f t="shared" si="211"/>
        <v>0.79539383885270976</v>
      </c>
      <c r="I241">
        <f t="shared" si="212"/>
        <v>-0.63872486752806967</v>
      </c>
      <c r="K241">
        <f t="shared" si="213"/>
        <v>1898.3333333333167</v>
      </c>
      <c r="M241">
        <f t="shared" ref="M241:N241" si="241">+AVERAGE(B238:B244)</f>
        <v>0.38571428571428573</v>
      </c>
      <c r="N241">
        <f t="shared" si="241"/>
        <v>-0.6</v>
      </c>
      <c r="P241">
        <f t="shared" si="217"/>
        <v>0.98000000000000009</v>
      </c>
    </row>
    <row r="242" spans="1:16" x14ac:dyDescent="0.25">
      <c r="A242">
        <f>+$C$10*(B242)+$C$11*(C242)+$C$12*(nino34!A222)</f>
        <v>-0.28000000000000003</v>
      </c>
      <c r="B242">
        <v>-0.6</v>
      </c>
      <c r="C242">
        <v>-0.2</v>
      </c>
      <c r="D242">
        <f t="shared" si="209"/>
        <v>-4.0000000000000036E-2</v>
      </c>
      <c r="E242">
        <f t="shared" si="210"/>
        <v>-0.65999999999999992</v>
      </c>
      <c r="G242">
        <v>-1.48827439741954</v>
      </c>
      <c r="H242">
        <f t="shared" si="211"/>
        <v>-0.79410332819553986</v>
      </c>
      <c r="I242">
        <f t="shared" si="212"/>
        <v>-0.95077229952017994</v>
      </c>
      <c r="K242">
        <f t="shared" si="213"/>
        <v>1898.4166666666499</v>
      </c>
      <c r="M242">
        <f t="shared" ref="M242:N242" si="242">+AVERAGE(B239:B245)</f>
        <v>0.47142857142857142</v>
      </c>
      <c r="N242">
        <f t="shared" si="242"/>
        <v>-0.6</v>
      </c>
      <c r="P242">
        <f t="shared" si="217"/>
        <v>0.96000000000000008</v>
      </c>
    </row>
    <row r="243" spans="1:16" x14ac:dyDescent="0.25">
      <c r="A243">
        <f>+$C$10*(B243)+$C$11*(C243)+$C$12*(nino34!A223)</f>
        <v>-0.63</v>
      </c>
      <c r="B243">
        <v>1.2</v>
      </c>
      <c r="C243">
        <v>0.3</v>
      </c>
      <c r="D243">
        <f t="shared" si="209"/>
        <v>-0.48</v>
      </c>
      <c r="E243">
        <f t="shared" si="210"/>
        <v>0.21999999999999997</v>
      </c>
      <c r="G243">
        <v>-2.3607122112773999</v>
      </c>
      <c r="H243">
        <f t="shared" si="211"/>
        <v>-1.7448756529040299</v>
      </c>
      <c r="I243">
        <f t="shared" si="212"/>
        <v>-2.5188310104340417E-8</v>
      </c>
      <c r="K243">
        <f t="shared" si="213"/>
        <v>1898.4999999999832</v>
      </c>
      <c r="M243">
        <f t="shared" ref="M243:N243" si="243">+AVERAGE(B240:B246)</f>
        <v>0.42857142857142855</v>
      </c>
      <c r="N243">
        <f t="shared" si="243"/>
        <v>-0.25714285714285717</v>
      </c>
      <c r="P243">
        <f t="shared" si="217"/>
        <v>0.52</v>
      </c>
    </row>
    <row r="244" spans="1:16" x14ac:dyDescent="0.25">
      <c r="A244">
        <f>+$C$10*(B244)+$C$11*(C244)+$C$12*(nino34!A224)</f>
        <v>-0.76</v>
      </c>
      <c r="B244">
        <v>1</v>
      </c>
      <c r="C244">
        <v>-0.1</v>
      </c>
      <c r="D244">
        <f t="shared" si="209"/>
        <v>0.44</v>
      </c>
      <c r="E244">
        <f t="shared" si="210"/>
        <v>0.7</v>
      </c>
      <c r="G244">
        <v>-3.2331500503235699</v>
      </c>
      <c r="H244">
        <f t="shared" si="211"/>
        <v>-0.8109585146579299</v>
      </c>
      <c r="I244">
        <f t="shared" si="212"/>
        <v>0.93391716343441011</v>
      </c>
      <c r="K244">
        <f t="shared" si="213"/>
        <v>1898.5833333333164</v>
      </c>
      <c r="M244">
        <f t="shared" ref="M244:N244" si="244">+AVERAGE(B241:B247)</f>
        <v>5.7142857142857127E-2</v>
      </c>
      <c r="N244">
        <f t="shared" si="244"/>
        <v>-0.48571428571428577</v>
      </c>
      <c r="P244">
        <f t="shared" si="217"/>
        <v>0.6</v>
      </c>
    </row>
    <row r="245" spans="1:16" x14ac:dyDescent="0.25">
      <c r="A245">
        <f>+$C$10*(B245)+$C$11*(C245)+$C$12*(nino34!A225)</f>
        <v>-0.19</v>
      </c>
      <c r="B245">
        <v>0.4</v>
      </c>
      <c r="C245">
        <v>-1.2</v>
      </c>
      <c r="D245">
        <f t="shared" si="209"/>
        <v>0.43</v>
      </c>
      <c r="E245">
        <f t="shared" si="210"/>
        <v>-0.71000000000000008</v>
      </c>
      <c r="G245">
        <v>-3.1716707259353298</v>
      </c>
      <c r="H245">
        <f t="shared" si="211"/>
        <v>0.35667158611438987</v>
      </c>
      <c r="I245">
        <f t="shared" si="212"/>
        <v>0.2337129373379101</v>
      </c>
      <c r="K245">
        <f t="shared" si="213"/>
        <v>1898.6666666666497</v>
      </c>
      <c r="M245">
        <f t="shared" ref="M245:N245" si="245">+AVERAGE(B242:B248)</f>
        <v>-7.1428571428571425E-2</v>
      </c>
      <c r="N245">
        <f t="shared" si="245"/>
        <v>-0.72857142857142854</v>
      </c>
      <c r="P245">
        <f t="shared" si="217"/>
        <v>0.76</v>
      </c>
    </row>
    <row r="246" spans="1:16" x14ac:dyDescent="0.25">
      <c r="A246">
        <f>+$C$10*(B246)+$C$11*(C246)+$C$12*(nino34!A226)</f>
        <v>-0.33</v>
      </c>
      <c r="B246">
        <v>-0.4</v>
      </c>
      <c r="C246">
        <v>-1</v>
      </c>
      <c r="D246">
        <f t="shared" si="209"/>
        <v>-0.47000000000000003</v>
      </c>
      <c r="E246">
        <f t="shared" si="210"/>
        <v>-0.19000000000000006</v>
      </c>
      <c r="G246">
        <v>-2.8764784642091801</v>
      </c>
      <c r="H246">
        <f t="shared" si="211"/>
        <v>0.53245003624725973</v>
      </c>
      <c r="I246">
        <f t="shared" si="212"/>
        <v>-5.7934487205040242E-2</v>
      </c>
      <c r="K246">
        <f t="shared" si="213"/>
        <v>1898.7499999999829</v>
      </c>
      <c r="M246">
        <f t="shared" ref="M246:N246" si="246">+AVERAGE(B243:B249)</f>
        <v>0.27142857142857146</v>
      </c>
      <c r="N246">
        <f t="shared" si="246"/>
        <v>-0.8</v>
      </c>
      <c r="P246">
        <f t="shared" si="217"/>
        <v>0.88</v>
      </c>
    </row>
    <row r="247" spans="1:16" x14ac:dyDescent="0.25">
      <c r="A247">
        <f>+$C$10*(B247)+$C$11*(C247)+$C$12*(nino34!A227)</f>
        <v>-0.66</v>
      </c>
      <c r="B247">
        <v>-1.6</v>
      </c>
      <c r="C247">
        <v>-1.8</v>
      </c>
      <c r="D247">
        <f t="shared" si="209"/>
        <v>-0.45</v>
      </c>
      <c r="E247">
        <f t="shared" si="210"/>
        <v>0.20999999999999996</v>
      </c>
      <c r="G247">
        <v>-2.6392206896880701</v>
      </c>
      <c r="H247">
        <f t="shared" si="211"/>
        <v>8.2185692857250192E-2</v>
      </c>
      <c r="I247">
        <f t="shared" si="212"/>
        <v>-0.39232985618497018</v>
      </c>
      <c r="K247">
        <f t="shared" si="213"/>
        <v>1898.8333333333162</v>
      </c>
      <c r="M247">
        <f t="shared" ref="M247:N247" si="247">+AVERAGE(B244:B250)</f>
        <v>0.44285714285714278</v>
      </c>
      <c r="N247">
        <f t="shared" si="247"/>
        <v>-0.71428571428571419</v>
      </c>
      <c r="P247">
        <f t="shared" si="217"/>
        <v>0.81999999999999984</v>
      </c>
    </row>
    <row r="248" spans="1:16" x14ac:dyDescent="0.25">
      <c r="A248">
        <f>+$C$10*(B248)+$C$11*(C248)+$C$12*(nino34!A228)</f>
        <v>-0.78</v>
      </c>
      <c r="B248">
        <v>-0.5</v>
      </c>
      <c r="C248">
        <v>-1.1000000000000001</v>
      </c>
      <c r="D248">
        <f t="shared" si="209"/>
        <v>-8.9999999999999969E-2</v>
      </c>
      <c r="E248">
        <f t="shared" si="210"/>
        <v>0.14999999999999991</v>
      </c>
      <c r="G248">
        <v>-2.7942927713519299</v>
      </c>
      <c r="H248">
        <f t="shared" si="211"/>
        <v>-0.54234881724198969</v>
      </c>
      <c r="I248">
        <f t="shared" si="212"/>
        <v>-0.23220465391427059</v>
      </c>
      <c r="K248">
        <f t="shared" si="213"/>
        <v>1898.9166666666495</v>
      </c>
      <c r="M248">
        <f t="shared" ref="M248:N248" si="248">+AVERAGE(B245:B251)</f>
        <v>0.44285714285714278</v>
      </c>
      <c r="N248">
        <f t="shared" si="248"/>
        <v>-0.87142857142857133</v>
      </c>
      <c r="P248">
        <f t="shared" si="217"/>
        <v>1.0999999999999999</v>
      </c>
    </row>
    <row r="249" spans="1:16" x14ac:dyDescent="0.25">
      <c r="A249">
        <f>+$C$10*(B249)+$C$11*(C249)+$C$12*(nino34!A229)</f>
        <v>-0.75</v>
      </c>
      <c r="B249">
        <v>1.8</v>
      </c>
      <c r="C249">
        <v>-0.7</v>
      </c>
      <c r="D249">
        <f t="shared" si="209"/>
        <v>7.0000000000000062E-2</v>
      </c>
      <c r="E249">
        <f t="shared" si="210"/>
        <v>1.0000000000000009E-2</v>
      </c>
      <c r="G249">
        <v>-3.1815695069300598</v>
      </c>
      <c r="H249">
        <f t="shared" si="211"/>
        <v>-0.48441430296752008</v>
      </c>
      <c r="I249">
        <f t="shared" si="212"/>
        <v>0.29013916818874019</v>
      </c>
      <c r="K249">
        <f t="shared" si="213"/>
        <v>1898.9999999999827</v>
      </c>
      <c r="M249">
        <f t="shared" ref="M249:N249" si="249">+AVERAGE(B246:B252)</f>
        <v>0.41428571428571431</v>
      </c>
      <c r="N249">
        <f t="shared" si="249"/>
        <v>-0.71428571428571419</v>
      </c>
      <c r="P249">
        <f t="shared" si="217"/>
        <v>1.08</v>
      </c>
    </row>
    <row r="250" spans="1:16" x14ac:dyDescent="0.25">
      <c r="A250">
        <f>+$C$10*(B250)+$C$11*(C250)+$C$12*(nino34!A230)</f>
        <v>-0.71</v>
      </c>
      <c r="B250">
        <v>2.4</v>
      </c>
      <c r="C250">
        <v>0.9</v>
      </c>
      <c r="D250">
        <f t="shared" si="209"/>
        <v>0.18999999999999995</v>
      </c>
      <c r="E250">
        <f t="shared" si="210"/>
        <v>0.10999999999999988</v>
      </c>
      <c r="G250">
        <v>-3.27870707431945</v>
      </c>
      <c r="H250">
        <f t="shared" si="211"/>
        <v>1.0858159405260199</v>
      </c>
      <c r="I250">
        <f t="shared" si="212"/>
        <v>1.2800910753048003</v>
      </c>
      <c r="K250">
        <f t="shared" si="213"/>
        <v>1899.083333333316</v>
      </c>
      <c r="M250">
        <f t="shared" ref="M250:N250" si="250">+AVERAGE(B247:B253)</f>
        <v>0.42857142857142855</v>
      </c>
      <c r="N250">
        <f t="shared" si="250"/>
        <v>-0.5</v>
      </c>
      <c r="P250">
        <f t="shared" si="217"/>
        <v>1.4</v>
      </c>
    </row>
    <row r="251" spans="1:16" x14ac:dyDescent="0.25">
      <c r="A251">
        <f>+$C$10*(B251)+$C$11*(C251)+$C$12*(nino34!A231)</f>
        <v>-0.56000000000000005</v>
      </c>
      <c r="B251">
        <v>1</v>
      </c>
      <c r="C251">
        <v>-1.2</v>
      </c>
      <c r="D251">
        <f t="shared" si="209"/>
        <v>0.36999999999999994</v>
      </c>
      <c r="E251">
        <f t="shared" si="210"/>
        <v>7.0000000000000062E-2</v>
      </c>
      <c r="G251">
        <v>-2.0957535664040399</v>
      </c>
      <c r="H251">
        <f t="shared" si="211"/>
        <v>2.9987977224388729</v>
      </c>
      <c r="I251">
        <f t="shared" si="212"/>
        <v>0.63289070660805269</v>
      </c>
      <c r="K251">
        <f t="shared" si="213"/>
        <v>1899.1666666666492</v>
      </c>
      <c r="M251">
        <f t="shared" ref="M251:N251" si="251">+AVERAGE(B248:B254)</f>
        <v>0.57142857142857151</v>
      </c>
      <c r="N251">
        <f t="shared" si="251"/>
        <v>-0.14285714285714288</v>
      </c>
      <c r="P251">
        <f t="shared" si="217"/>
        <v>1.4200000000000002</v>
      </c>
    </row>
    <row r="252" spans="1:16" x14ac:dyDescent="0.25">
      <c r="A252">
        <f>+$C$10*(B252)+$C$11*(C252)+$C$12*(nino34!A232)</f>
        <v>-0.34</v>
      </c>
      <c r="B252">
        <v>0.2</v>
      </c>
      <c r="C252">
        <v>-0.1</v>
      </c>
      <c r="D252">
        <f t="shared" si="209"/>
        <v>0.60000000000000009</v>
      </c>
      <c r="E252">
        <f t="shared" si="210"/>
        <v>0.16000000000000003</v>
      </c>
      <c r="G252">
        <v>-0.27990935188057697</v>
      </c>
      <c r="H252">
        <f t="shared" si="211"/>
        <v>3.6701307294456398</v>
      </c>
      <c r="I252">
        <f t="shared" si="212"/>
        <v>3.8442300398713991E-2</v>
      </c>
      <c r="K252">
        <f t="shared" si="213"/>
        <v>1899.2499999999825</v>
      </c>
      <c r="M252">
        <f t="shared" ref="M252:N252" si="252">+AVERAGE(B249:B255)</f>
        <v>0.6000000000000002</v>
      </c>
      <c r="N252">
        <f t="shared" si="252"/>
        <v>0.1142857142857143</v>
      </c>
      <c r="P252">
        <f t="shared" si="217"/>
        <v>1.1399999999999999</v>
      </c>
    </row>
    <row r="253" spans="1:16" x14ac:dyDescent="0.25">
      <c r="A253">
        <f>+$C$10*(B253)+$C$11*(C253)+$C$12*(nino34!A233)</f>
        <v>0.04</v>
      </c>
      <c r="B253">
        <v>-0.3</v>
      </c>
      <c r="C253">
        <v>0.5</v>
      </c>
      <c r="D253">
        <f t="shared" si="209"/>
        <v>0.43000000000000005</v>
      </c>
      <c r="E253">
        <f t="shared" si="210"/>
        <v>-0.33</v>
      </c>
      <c r="G253">
        <v>1.5743771630415999</v>
      </c>
      <c r="H253">
        <f t="shared" si="211"/>
        <v>2.5263498860554172</v>
      </c>
      <c r="I253">
        <f t="shared" si="212"/>
        <v>-1.1822231437889368</v>
      </c>
      <c r="K253">
        <f t="shared" si="213"/>
        <v>1899.3333333333157</v>
      </c>
      <c r="M253">
        <f t="shared" ref="M253:N253" si="253">+AVERAGE(B250:B256)</f>
        <v>0.12857142857142861</v>
      </c>
      <c r="N253">
        <f t="shared" si="253"/>
        <v>0.24285714285714285</v>
      </c>
      <c r="P253">
        <f t="shared" si="217"/>
        <v>0.38</v>
      </c>
    </row>
    <row r="254" spans="1:16" x14ac:dyDescent="0.25">
      <c r="A254">
        <f>+$C$10*(B254)+$C$11*(C254)+$C$12*(nino34!A234)</f>
        <v>0.09</v>
      </c>
      <c r="B254">
        <v>-0.6</v>
      </c>
      <c r="C254">
        <v>0.7</v>
      </c>
      <c r="D254">
        <f t="shared" si="209"/>
        <v>-0.06</v>
      </c>
      <c r="E254">
        <f t="shared" si="210"/>
        <v>-0.16</v>
      </c>
      <c r="G254">
        <v>2.2464405341748401</v>
      </c>
      <c r="H254">
        <f t="shared" si="211"/>
        <v>1.3275114727423203</v>
      </c>
      <c r="I254">
        <f t="shared" si="212"/>
        <v>-1.6615269524160148E-2</v>
      </c>
      <c r="K254">
        <f t="shared" si="213"/>
        <v>1899.416666666649</v>
      </c>
      <c r="M254">
        <f t="shared" ref="M254:N254" si="254">+AVERAGE(B251:B257)</f>
        <v>-0.17142857142857143</v>
      </c>
      <c r="N254">
        <f t="shared" si="254"/>
        <v>0.19999999999999998</v>
      </c>
      <c r="P254">
        <f t="shared" si="217"/>
        <v>-0.11999999999999997</v>
      </c>
    </row>
    <row r="255" spans="1:16" x14ac:dyDescent="0.25">
      <c r="A255">
        <f>+$C$10*(B255)+$C$11*(C255)+$C$12*(nino34!A235)</f>
        <v>-0.02</v>
      </c>
      <c r="B255">
        <v>-0.3</v>
      </c>
      <c r="C255">
        <v>0.7</v>
      </c>
      <c r="D255">
        <f t="shared" si="209"/>
        <v>0.54</v>
      </c>
      <c r="E255">
        <f t="shared" si="210"/>
        <v>0.76</v>
      </c>
      <c r="G255">
        <v>2.9018886357839202</v>
      </c>
      <c r="H255">
        <f t="shared" si="211"/>
        <v>1.0402491899886499</v>
      </c>
      <c r="I255">
        <f t="shared" si="212"/>
        <v>-0.27064701322951024</v>
      </c>
      <c r="K255">
        <f t="shared" si="213"/>
        <v>1899.4999999999823</v>
      </c>
      <c r="M255">
        <f t="shared" ref="M255:N255" si="255">+AVERAGE(B252:B258)</f>
        <v>-1.4285714285714299E-2</v>
      </c>
      <c r="N255">
        <f t="shared" si="255"/>
        <v>0.54285714285714282</v>
      </c>
      <c r="P255">
        <f t="shared" si="217"/>
        <v>-0.9</v>
      </c>
    </row>
    <row r="256" spans="1:16" x14ac:dyDescent="0.25">
      <c r="A256">
        <f>+$C$10*(B256)+$C$11*(C256)+$C$12*(nino34!A236)</f>
        <v>0.63</v>
      </c>
      <c r="B256">
        <v>-1.5</v>
      </c>
      <c r="C256">
        <v>0.2</v>
      </c>
      <c r="D256">
        <f t="shared" si="209"/>
        <v>0.45</v>
      </c>
      <c r="E256">
        <f t="shared" si="210"/>
        <v>-0.85000000000000009</v>
      </c>
      <c r="G256">
        <v>3.28668972416349</v>
      </c>
      <c r="H256">
        <f t="shared" si="211"/>
        <v>0.39111809593739988</v>
      </c>
      <c r="I256">
        <f t="shared" si="212"/>
        <v>-0.37848408082173979</v>
      </c>
      <c r="K256">
        <f t="shared" si="213"/>
        <v>1899.5833333333155</v>
      </c>
      <c r="M256">
        <f t="shared" ref="M256:N256" si="256">+AVERAGE(B253:B259)</f>
        <v>0.41428571428571426</v>
      </c>
      <c r="N256">
        <f t="shared" si="256"/>
        <v>0.7142857142857143</v>
      </c>
      <c r="P256">
        <f t="shared" si="217"/>
        <v>-1.02</v>
      </c>
    </row>
    <row r="257" spans="1:16" x14ac:dyDescent="0.25">
      <c r="A257">
        <f>+$C$10*(B257)+$C$11*(C257)+$C$12*(nino34!A237)</f>
        <v>0.43</v>
      </c>
      <c r="B257">
        <v>0.3</v>
      </c>
      <c r="C257">
        <v>0.6</v>
      </c>
      <c r="D257">
        <f t="shared" si="209"/>
        <v>0.29000000000000004</v>
      </c>
      <c r="E257">
        <f t="shared" si="210"/>
        <v>0.69000000000000006</v>
      </c>
      <c r="G257">
        <v>3.2930067317213201</v>
      </c>
      <c r="H257">
        <f t="shared" si="211"/>
        <v>-0.37143669745036023</v>
      </c>
      <c r="I257">
        <f t="shared" si="212"/>
        <v>-0.38407071256601988</v>
      </c>
      <c r="K257">
        <f t="shared" si="213"/>
        <v>1899.6666666666488</v>
      </c>
      <c r="M257">
        <f t="shared" ref="M257:N257" si="257">+AVERAGE(B254:B260)</f>
        <v>0.45714285714285718</v>
      </c>
      <c r="N257">
        <f t="shared" si="257"/>
        <v>0.75714285714285712</v>
      </c>
      <c r="P257">
        <f t="shared" si="217"/>
        <v>-0.67999999999999994</v>
      </c>
    </row>
    <row r="258" spans="1:16" x14ac:dyDescent="0.25">
      <c r="A258">
        <f>+$C$10*(B258)+$C$11*(C258)+$C$12*(nino34!A238)</f>
        <v>0.92</v>
      </c>
      <c r="B258">
        <v>2.1</v>
      </c>
      <c r="C258">
        <v>1.2</v>
      </c>
      <c r="D258">
        <f t="shared" si="209"/>
        <v>0.8600000000000001</v>
      </c>
      <c r="E258">
        <f t="shared" si="210"/>
        <v>-0.12000000000000011</v>
      </c>
      <c r="G258">
        <v>2.9152530267131298</v>
      </c>
      <c r="H258">
        <f t="shared" si="211"/>
        <v>0.17112216014046</v>
      </c>
      <c r="I258">
        <f t="shared" si="212"/>
        <v>0.92662957015684011</v>
      </c>
      <c r="K258">
        <f t="shared" si="213"/>
        <v>1899.749999999982</v>
      </c>
      <c r="M258">
        <f t="shared" ref="M258:N258" si="258">+AVERAGE(B255:B261)</f>
        <v>0.52857142857142858</v>
      </c>
      <c r="N258">
        <f t="shared" si="258"/>
        <v>0.87142857142857155</v>
      </c>
      <c r="P258">
        <f t="shared" si="217"/>
        <v>0</v>
      </c>
    </row>
    <row r="259" spans="1:16" x14ac:dyDescent="0.25">
      <c r="A259">
        <f>+$C$10*(B259)+$C$11*(C259)+$C$12*(nino34!A239)</f>
        <v>1.29</v>
      </c>
      <c r="B259">
        <v>3.2</v>
      </c>
      <c r="C259">
        <v>1.1000000000000001</v>
      </c>
      <c r="D259">
        <f t="shared" si="209"/>
        <v>0.59</v>
      </c>
      <c r="E259">
        <f t="shared" si="210"/>
        <v>-0.14999999999999991</v>
      </c>
      <c r="G259">
        <v>3.4641288918617801</v>
      </c>
      <c r="H259">
        <f t="shared" si="211"/>
        <v>1.4755054637561904</v>
      </c>
      <c r="I259">
        <f t="shared" si="212"/>
        <v>0.37775373345888941</v>
      </c>
      <c r="K259">
        <f t="shared" si="213"/>
        <v>1899.8333333333153</v>
      </c>
      <c r="M259">
        <f t="shared" ref="M259:N259" si="259">+AVERAGE(B256:B262)</f>
        <v>0.58571428571428574</v>
      </c>
      <c r="N259">
        <f t="shared" si="259"/>
        <v>1.0142857142857145</v>
      </c>
      <c r="P259">
        <f t="shared" si="217"/>
        <v>4.0000000000000036E-2</v>
      </c>
    </row>
    <row r="260" spans="1:16" x14ac:dyDescent="0.25">
      <c r="A260">
        <f>+$C$10*(B260)+$C$11*(C260)+$C$12*(nino34!A240)</f>
        <v>1.51</v>
      </c>
      <c r="B260">
        <v>0</v>
      </c>
      <c r="C260">
        <v>0.8</v>
      </c>
      <c r="D260">
        <f t="shared" si="209"/>
        <v>0.11999999999999988</v>
      </c>
      <c r="E260">
        <f t="shared" si="210"/>
        <v>-0.31999999999999984</v>
      </c>
      <c r="G260">
        <v>4.3907584904693202</v>
      </c>
      <c r="H260">
        <f t="shared" si="211"/>
        <v>1.9838779743607602</v>
      </c>
      <c r="I260">
        <f t="shared" si="212"/>
        <v>0.13061877714567949</v>
      </c>
      <c r="K260">
        <f t="shared" si="213"/>
        <v>1899.9166666666486</v>
      </c>
      <c r="M260">
        <f t="shared" ref="M260:N260" si="260">+AVERAGE(B257:B263)</f>
        <v>0.44285714285714278</v>
      </c>
      <c r="N260">
        <f t="shared" si="260"/>
        <v>1.342857142857143</v>
      </c>
      <c r="P260">
        <f t="shared" si="217"/>
        <v>6.0000000000000053E-2</v>
      </c>
    </row>
    <row r="261" spans="1:16" x14ac:dyDescent="0.25">
      <c r="A261">
        <f>+$C$10*(B261)+$C$11*(C261)+$C$12*(nino34!A241)</f>
        <v>1.41</v>
      </c>
      <c r="B261">
        <v>-0.1</v>
      </c>
      <c r="C261">
        <v>1.5</v>
      </c>
      <c r="D261">
        <f t="shared" si="209"/>
        <v>-0.21999999999999997</v>
      </c>
      <c r="E261">
        <f t="shared" si="210"/>
        <v>-2.0000000000000018E-2</v>
      </c>
      <c r="G261">
        <v>5.4480068662225403</v>
      </c>
      <c r="H261">
        <f t="shared" si="211"/>
        <v>0.90324787831916975</v>
      </c>
      <c r="I261">
        <f t="shared" si="212"/>
        <v>-1.2112488731872695</v>
      </c>
      <c r="K261">
        <f t="shared" si="213"/>
        <v>1899.9999999999818</v>
      </c>
      <c r="M261">
        <f t="shared" ref="M261:N261" si="261">+AVERAGE(B258:B264)</f>
        <v>0.27142857142857152</v>
      </c>
      <c r="N261">
        <f t="shared" si="261"/>
        <v>1.4571428571428573</v>
      </c>
      <c r="P261">
        <f t="shared" si="217"/>
        <v>-0.19999999999999996</v>
      </c>
    </row>
    <row r="262" spans="1:16" x14ac:dyDescent="0.25">
      <c r="A262">
        <f>+$C$10*(B262)+$C$11*(C262)+$C$12*(nino34!A242)</f>
        <v>1.29</v>
      </c>
      <c r="B262">
        <v>0.1</v>
      </c>
      <c r="C262">
        <v>1.7</v>
      </c>
      <c r="D262">
        <f t="shared" si="209"/>
        <v>-0.41999999999999993</v>
      </c>
      <c r="E262">
        <f t="shared" si="210"/>
        <v>-0.18000000000000016</v>
      </c>
      <c r="G262">
        <v>5.29400636878849</v>
      </c>
      <c r="H262">
        <f t="shared" si="211"/>
        <v>-0.32617267226622015</v>
      </c>
      <c r="I262">
        <f t="shared" si="212"/>
        <v>-1.8171677398120423E-2</v>
      </c>
      <c r="K262">
        <f t="shared" si="213"/>
        <v>1900.0833333333151</v>
      </c>
      <c r="M262">
        <f t="shared" ref="M262:N262" si="262">+AVERAGE(B259:B265)</f>
        <v>-7.1428571428571411E-2</v>
      </c>
      <c r="N262">
        <f t="shared" si="262"/>
        <v>1.3714285714285714</v>
      </c>
      <c r="P262">
        <f t="shared" si="217"/>
        <v>-1.38</v>
      </c>
    </row>
    <row r="263" spans="1:16" x14ac:dyDescent="0.25">
      <c r="A263">
        <f>+$C$10*(B263)+$C$11*(C263)+$C$12*(nino34!A243)</f>
        <v>0.99</v>
      </c>
      <c r="B263">
        <v>-2.5</v>
      </c>
      <c r="C263">
        <v>2.5</v>
      </c>
      <c r="D263">
        <f t="shared" si="209"/>
        <v>-0.63</v>
      </c>
      <c r="E263">
        <f t="shared" si="210"/>
        <v>-2.9999999999999805E-2</v>
      </c>
      <c r="G263">
        <v>5.1218341939563201</v>
      </c>
      <c r="H263">
        <f t="shared" si="211"/>
        <v>-0.95537058285806964</v>
      </c>
      <c r="I263">
        <f t="shared" si="212"/>
        <v>-0.61102623319372995</v>
      </c>
      <c r="K263">
        <f t="shared" si="213"/>
        <v>1900.1666666666483</v>
      </c>
      <c r="M263">
        <f t="shared" ref="M263:N263" si="263">+AVERAGE(B260:B266)</f>
        <v>-0.15714285714285708</v>
      </c>
      <c r="N263">
        <f t="shared" si="263"/>
        <v>1.1714285714285713</v>
      </c>
      <c r="P263">
        <f t="shared" si="217"/>
        <v>-2.2599999999999998</v>
      </c>
    </row>
    <row r="264" spans="1:16" x14ac:dyDescent="0.25">
      <c r="A264">
        <f>+$C$10*(B264)+$C$11*(C264)+$C$12*(nino34!A244)</f>
        <v>0.66</v>
      </c>
      <c r="B264">
        <v>-0.9</v>
      </c>
      <c r="C264">
        <v>1.4</v>
      </c>
      <c r="D264">
        <f t="shared" si="209"/>
        <v>-0.44999999999999996</v>
      </c>
      <c r="E264">
        <f t="shared" si="210"/>
        <v>0.20999999999999996</v>
      </c>
      <c r="G264">
        <v>4.3386357859304203</v>
      </c>
      <c r="H264">
        <f t="shared" si="211"/>
        <v>-2.2589757475412</v>
      </c>
      <c r="I264">
        <f t="shared" si="212"/>
        <v>-0.69257893148940042</v>
      </c>
      <c r="K264">
        <f t="shared" si="213"/>
        <v>1900.2499999999816</v>
      </c>
      <c r="M264">
        <f t="shared" ref="M264:N264" si="264">+AVERAGE(B261:B267)</f>
        <v>-4.2857142857142802E-2</v>
      </c>
      <c r="N264">
        <f t="shared" si="264"/>
        <v>0.95714285714285707</v>
      </c>
      <c r="P264">
        <f t="shared" si="217"/>
        <v>-2.2799999999999998</v>
      </c>
    </row>
    <row r="265" spans="1:16" x14ac:dyDescent="0.25">
      <c r="A265">
        <f>+$C$10*(B265)+$C$11*(C265)+$C$12*(nino34!A245)</f>
        <v>0.54</v>
      </c>
      <c r="B265">
        <v>-0.3</v>
      </c>
      <c r="C265">
        <v>0.6</v>
      </c>
      <c r="D265">
        <f t="shared" si="209"/>
        <v>9.9999999999999978E-2</v>
      </c>
      <c r="E265">
        <f t="shared" si="210"/>
        <v>0.33999999999999986</v>
      </c>
      <c r="G265">
        <v>2.8628584464151201</v>
      </c>
      <c r="H265">
        <f t="shared" si="211"/>
        <v>-3.1684981416504603</v>
      </c>
      <c r="I265">
        <f t="shared" si="212"/>
        <v>-0.21694346261985942</v>
      </c>
      <c r="K265">
        <f t="shared" si="213"/>
        <v>1900.3333333333148</v>
      </c>
      <c r="M265">
        <f t="shared" ref="M265:N265" si="265">+AVERAGE(B262:B268)</f>
        <v>-8.5714285714285646E-2</v>
      </c>
      <c r="N265">
        <f t="shared" si="265"/>
        <v>0.54285714285714282</v>
      </c>
      <c r="P265">
        <f t="shared" si="217"/>
        <v>-1.38</v>
      </c>
    </row>
    <row r="266" spans="1:16" x14ac:dyDescent="0.25">
      <c r="A266">
        <f>+$C$10*(B266)+$C$11*(C266)+$C$12*(nino34!A246)</f>
        <v>0.76</v>
      </c>
      <c r="B266">
        <v>2.6</v>
      </c>
      <c r="C266">
        <v>-0.3</v>
      </c>
      <c r="D266">
        <f t="shared" si="209"/>
        <v>0.20999999999999996</v>
      </c>
      <c r="E266">
        <f t="shared" si="210"/>
        <v>-0.22999999999999998</v>
      </c>
      <c r="G266">
        <v>1.17013764427996</v>
      </c>
      <c r="H266">
        <f t="shared" si="211"/>
        <v>-2.6699190084876441</v>
      </c>
      <c r="I266">
        <f t="shared" si="212"/>
        <v>0.71552259578267607</v>
      </c>
      <c r="K266">
        <f t="shared" si="213"/>
        <v>1900.4166666666481</v>
      </c>
      <c r="M266">
        <f t="shared" ref="M266:N266" si="266">+AVERAGE(B263:B269)</f>
        <v>-0.55714285714285716</v>
      </c>
      <c r="N266">
        <f t="shared" si="266"/>
        <v>0.22857142857142859</v>
      </c>
      <c r="P266">
        <f t="shared" si="217"/>
        <v>-0.7599999999999999</v>
      </c>
    </row>
    <row r="267" spans="1:16" x14ac:dyDescent="0.25">
      <c r="A267">
        <f>+$C$10*(B267)+$C$11*(C267)+$C$12*(nino34!A247)</f>
        <v>0.75</v>
      </c>
      <c r="B267">
        <v>0.8</v>
      </c>
      <c r="C267">
        <v>-0.7</v>
      </c>
      <c r="D267">
        <f t="shared" si="209"/>
        <v>2.0000000000000018E-2</v>
      </c>
      <c r="E267">
        <f t="shared" si="210"/>
        <v>4.0000000000000036E-2</v>
      </c>
      <c r="G267">
        <v>0.192939437927476</v>
      </c>
      <c r="H267">
        <f t="shared" si="211"/>
        <v>-1.1033372328580038E-2</v>
      </c>
      <c r="I267">
        <f t="shared" si="212"/>
        <v>1.9433630403763882</v>
      </c>
      <c r="K267">
        <f t="shared" si="213"/>
        <v>1900.4999999999814</v>
      </c>
      <c r="M267">
        <f t="shared" ref="M267:N267" si="267">+AVERAGE(B264:B270)</f>
        <v>-0.6428571428571429</v>
      </c>
      <c r="N267">
        <f t="shared" si="267"/>
        <v>-0.12857142857142856</v>
      </c>
      <c r="P267">
        <f t="shared" si="217"/>
        <v>0.44000000000000006</v>
      </c>
    </row>
    <row r="268" spans="1:16" x14ac:dyDescent="0.25">
      <c r="A268">
        <f>+$C$10*(B268)+$C$11*(C268)+$C$12*(nino34!A248)</f>
        <v>0.78</v>
      </c>
      <c r="B268">
        <v>-0.4</v>
      </c>
      <c r="C268">
        <v>-1.4</v>
      </c>
      <c r="D268">
        <f t="shared" si="209"/>
        <v>-0.18999999999999995</v>
      </c>
      <c r="E268">
        <f t="shared" si="210"/>
        <v>-0.25</v>
      </c>
      <c r="G268">
        <v>1.15910427195138</v>
      </c>
      <c r="H268">
        <f t="shared" si="211"/>
        <v>2.167444778847154</v>
      </c>
      <c r="I268">
        <f t="shared" si="212"/>
        <v>0.23511511079934611</v>
      </c>
      <c r="K268">
        <f t="shared" si="213"/>
        <v>1900.5833333333146</v>
      </c>
      <c r="M268">
        <f t="shared" ref="M268:N268" si="268">+AVERAGE(B265:B271)</f>
        <v>-0.62857142857142845</v>
      </c>
      <c r="N268">
        <f t="shared" si="268"/>
        <v>-0.27142857142857141</v>
      </c>
      <c r="P268">
        <f t="shared" si="217"/>
        <v>0.36000000000000004</v>
      </c>
    </row>
    <row r="269" spans="1:16" x14ac:dyDescent="0.25">
      <c r="A269">
        <f>+$C$10*(B269)+$C$11*(C269)+$C$12*(nino34!A249)</f>
        <v>0.56000000000000005</v>
      </c>
      <c r="B269">
        <v>-3.2</v>
      </c>
      <c r="C269">
        <v>-0.5</v>
      </c>
      <c r="D269">
        <f t="shared" si="209"/>
        <v>-0.36000000000000004</v>
      </c>
      <c r="E269">
        <f t="shared" si="210"/>
        <v>7.9999999999999849E-2</v>
      </c>
      <c r="G269">
        <v>2.3603842167746301</v>
      </c>
      <c r="H269">
        <f t="shared" si="211"/>
        <v>1.57708629426711</v>
      </c>
      <c r="I269">
        <f t="shared" si="212"/>
        <v>-0.82547359537938991</v>
      </c>
      <c r="K269">
        <f t="shared" si="213"/>
        <v>1900.6666666666479</v>
      </c>
      <c r="M269">
        <f t="shared" ref="M269:N269" si="269">+AVERAGE(B266:B272)</f>
        <v>-0.59999999999999987</v>
      </c>
      <c r="N269">
        <f t="shared" si="269"/>
        <v>-0.19999999999999998</v>
      </c>
      <c r="P269">
        <f t="shared" si="217"/>
        <v>-7.999999999999996E-2</v>
      </c>
    </row>
    <row r="270" spans="1:16" x14ac:dyDescent="0.25">
      <c r="A270">
        <f>+$C$10*(B270)+$C$11*(C270)+$C$12*(nino34!A250)</f>
        <v>0.42</v>
      </c>
      <c r="B270">
        <v>-3.1</v>
      </c>
      <c r="C270">
        <v>0</v>
      </c>
      <c r="D270">
        <f t="shared" si="209"/>
        <v>-0.42000000000000004</v>
      </c>
      <c r="E270">
        <f t="shared" si="210"/>
        <v>-0.1399999999999999</v>
      </c>
      <c r="G270">
        <v>2.73619056621849</v>
      </c>
      <c r="H270">
        <f t="shared" si="211"/>
        <v>-0.26967539042246003</v>
      </c>
      <c r="I270">
        <f t="shared" si="212"/>
        <v>-1.0212880893101799</v>
      </c>
      <c r="K270">
        <f t="shared" si="213"/>
        <v>1900.7499999999811</v>
      </c>
      <c r="M270">
        <f t="shared" ref="M270:N270" si="270">+AVERAGE(B267:B273)</f>
        <v>-0.97142857142857142</v>
      </c>
      <c r="N270">
        <f t="shared" si="270"/>
        <v>-0.11428571428571423</v>
      </c>
      <c r="P270">
        <f t="shared" si="217"/>
        <v>-0.90000000000000013</v>
      </c>
    </row>
    <row r="271" spans="1:16" x14ac:dyDescent="0.25">
      <c r="A271">
        <f>+$C$10*(B271)+$C$11*(C271)+$C$12*(nino34!A251)</f>
        <v>0.14000000000000001</v>
      </c>
      <c r="B271">
        <v>-0.8</v>
      </c>
      <c r="C271">
        <v>0.4</v>
      </c>
      <c r="D271">
        <f t="shared" si="209"/>
        <v>0.18</v>
      </c>
      <c r="E271">
        <f t="shared" si="210"/>
        <v>0.74</v>
      </c>
      <c r="G271">
        <v>2.09070882635217</v>
      </c>
      <c r="H271">
        <f t="shared" si="211"/>
        <v>-1.55202024302095</v>
      </c>
      <c r="I271">
        <f t="shared" si="212"/>
        <v>-0.26105676328830985</v>
      </c>
      <c r="K271">
        <f t="shared" si="213"/>
        <v>1900.8333333333144</v>
      </c>
      <c r="M271">
        <f t="shared" ref="M271:N271" si="271">+AVERAGE(B268:B274)</f>
        <v>-0.97142857142857142</v>
      </c>
      <c r="N271">
        <f t="shared" si="271"/>
        <v>4.2857142857142871E-2</v>
      </c>
      <c r="P271">
        <f t="shared" si="217"/>
        <v>-1.44</v>
      </c>
    </row>
    <row r="272" spans="1:16" x14ac:dyDescent="0.25">
      <c r="A272">
        <f>+$C$10*(B272)+$C$11*(C272)+$C$12*(nino34!A252)</f>
        <v>0.6</v>
      </c>
      <c r="B272">
        <v>-0.1</v>
      </c>
      <c r="C272">
        <v>1.1000000000000001</v>
      </c>
      <c r="D272">
        <f t="shared" si="209"/>
        <v>0.67999999999999994</v>
      </c>
      <c r="E272">
        <f t="shared" si="210"/>
        <v>-0.24</v>
      </c>
      <c r="G272">
        <v>1.18417032319754</v>
      </c>
      <c r="H272">
        <f t="shared" si="211"/>
        <v>-1.5572051830472871</v>
      </c>
      <c r="I272">
        <f t="shared" si="212"/>
        <v>0.25587182326197278</v>
      </c>
      <c r="K272">
        <f t="shared" si="213"/>
        <v>1900.9166666666476</v>
      </c>
      <c r="M272">
        <f t="shared" ref="M272:N272" si="272">+AVERAGE(B269:B275)</f>
        <v>-0.68571428571428583</v>
      </c>
      <c r="N272">
        <f t="shared" si="272"/>
        <v>0.24285714285714288</v>
      </c>
      <c r="P272">
        <f t="shared" si="217"/>
        <v>-1.7</v>
      </c>
    </row>
    <row r="273" spans="1:16" x14ac:dyDescent="0.25">
      <c r="A273">
        <f>+$C$10*(B273)+$C$11*(C273)+$C$12*(nino34!A253)</f>
        <v>0.82</v>
      </c>
      <c r="B273">
        <v>0</v>
      </c>
      <c r="C273">
        <v>0.3</v>
      </c>
      <c r="D273">
        <f t="shared" si="209"/>
        <v>-0.31</v>
      </c>
      <c r="E273">
        <f t="shared" si="210"/>
        <v>-0.75</v>
      </c>
      <c r="G273">
        <v>0.53350364330488298</v>
      </c>
      <c r="H273">
        <f t="shared" si="211"/>
        <v>-1.473914061708363</v>
      </c>
      <c r="I273">
        <f t="shared" si="212"/>
        <v>-0.17258070192304897</v>
      </c>
      <c r="K273">
        <f t="shared" si="213"/>
        <v>1900.9999999999809</v>
      </c>
      <c r="M273">
        <f t="shared" ref="M273:N273" si="273">+AVERAGE(B270:B276)</f>
        <v>-0.1</v>
      </c>
      <c r="N273">
        <f t="shared" si="273"/>
        <v>0.37142857142857144</v>
      </c>
      <c r="P273">
        <f t="shared" si="217"/>
        <v>-1.08</v>
      </c>
    </row>
    <row r="274" spans="1:16" x14ac:dyDescent="0.25">
      <c r="A274">
        <f>+$C$10*(B274)+$C$11*(C274)+$C$12*(nino34!A254)</f>
        <v>0.28999999999999998</v>
      </c>
      <c r="B274">
        <v>0.8</v>
      </c>
      <c r="C274">
        <v>0.4</v>
      </c>
      <c r="D274">
        <f t="shared" si="209"/>
        <v>-0.76999999999999991</v>
      </c>
      <c r="E274">
        <f t="shared" si="210"/>
        <v>0.29000000000000004</v>
      </c>
      <c r="G274">
        <v>-0.28974373851082302</v>
      </c>
      <c r="H274">
        <f t="shared" si="211"/>
        <v>-1.3854379959031911</v>
      </c>
      <c r="I274">
        <f t="shared" si="212"/>
        <v>0.26105676772822106</v>
      </c>
      <c r="K274">
        <f t="shared" si="213"/>
        <v>1901.0833333333142</v>
      </c>
      <c r="M274">
        <f t="shared" ref="M274:N274" si="274">+AVERAGE(B271:B277)</f>
        <v>0.42857142857142855</v>
      </c>
      <c r="N274">
        <f t="shared" si="274"/>
        <v>0.45714285714285718</v>
      </c>
      <c r="P274">
        <f t="shared" si="217"/>
        <v>-0.14000000000000007</v>
      </c>
    </row>
    <row r="275" spans="1:16" x14ac:dyDescent="0.25">
      <c r="A275">
        <f>+$C$10*(B275)+$C$11*(C275)+$C$12*(nino34!A255)</f>
        <v>0.05</v>
      </c>
      <c r="B275">
        <v>1.6</v>
      </c>
      <c r="C275">
        <v>0</v>
      </c>
      <c r="D275">
        <f t="shared" si="209"/>
        <v>-0.42</v>
      </c>
      <c r="E275">
        <f t="shared" si="210"/>
        <v>5.999999999999997E-2</v>
      </c>
      <c r="G275">
        <v>-0.85193435259830796</v>
      </c>
      <c r="H275">
        <f t="shared" si="211"/>
        <v>-0.78989461050001708</v>
      </c>
      <c r="I275">
        <f t="shared" si="212"/>
        <v>0.3344866176749528</v>
      </c>
      <c r="K275">
        <f t="shared" si="213"/>
        <v>1901.1666666666474</v>
      </c>
      <c r="M275">
        <f t="shared" ref="M275:N275" si="275">+AVERAGE(B272:B278)</f>
        <v>0.84285714285714286</v>
      </c>
      <c r="N275">
        <f t="shared" si="275"/>
        <v>0.38571428571428573</v>
      </c>
      <c r="P275">
        <f t="shared" si="217"/>
        <v>0.19999999999999996</v>
      </c>
    </row>
    <row r="276" spans="1:16" x14ac:dyDescent="0.25">
      <c r="A276">
        <f>+$C$10*(B276)+$C$11*(C276)+$C$12*(nino34!A256)</f>
        <v>-0.13</v>
      </c>
      <c r="B276">
        <v>0.9</v>
      </c>
      <c r="C276">
        <v>0.4</v>
      </c>
      <c r="D276">
        <f t="shared" si="209"/>
        <v>-0.24</v>
      </c>
      <c r="E276">
        <f t="shared" si="210"/>
        <v>0.12</v>
      </c>
      <c r="G276">
        <v>-1.0796383490108401</v>
      </c>
      <c r="H276">
        <f t="shared" si="211"/>
        <v>-1.0948041385984522</v>
      </c>
      <c r="I276">
        <f t="shared" si="212"/>
        <v>-0.63939614577338766</v>
      </c>
      <c r="K276">
        <f t="shared" si="213"/>
        <v>1901.2499999999807</v>
      </c>
      <c r="M276">
        <f t="shared" ref="M276:N276" si="276">+AVERAGE(B273:B279)</f>
        <v>1.2142857142857142</v>
      </c>
      <c r="N276">
        <f t="shared" si="276"/>
        <v>0.2857142857142857</v>
      </c>
      <c r="P276">
        <f t="shared" si="217"/>
        <v>0.44</v>
      </c>
    </row>
    <row r="277" spans="1:16" x14ac:dyDescent="0.25">
      <c r="A277">
        <f>+$C$10*(B277)+$C$11*(C277)+$C$12*(nino34!A257)</f>
        <v>-0.19</v>
      </c>
      <c r="B277">
        <v>0.6</v>
      </c>
      <c r="C277">
        <v>0.6</v>
      </c>
      <c r="D277">
        <f t="shared" si="209"/>
        <v>-0.13</v>
      </c>
      <c r="E277">
        <f t="shared" si="210"/>
        <v>-1.0000000000000009E-2</v>
      </c>
      <c r="G277">
        <v>-1.94673849119676</v>
      </c>
      <c r="H277">
        <f t="shared" si="211"/>
        <v>-1.7342002694409697</v>
      </c>
      <c r="I277">
        <f t="shared" si="212"/>
        <v>1.4930869873808206E-8</v>
      </c>
      <c r="K277">
        <f t="shared" si="213"/>
        <v>1901.3333333333139</v>
      </c>
      <c r="M277">
        <f t="shared" ref="M277:N277" si="277">+AVERAGE(B274:B280)</f>
        <v>1.4857142857142858</v>
      </c>
      <c r="N277">
        <f t="shared" si="277"/>
        <v>0.31428571428571422</v>
      </c>
      <c r="P277">
        <f t="shared" si="217"/>
        <v>0.94</v>
      </c>
    </row>
    <row r="278" spans="1:16" x14ac:dyDescent="0.25">
      <c r="A278">
        <f>+$C$10*(B278)+$C$11*(C278)+$C$12*(nino34!A258)</f>
        <v>-0.26</v>
      </c>
      <c r="B278">
        <v>2.1</v>
      </c>
      <c r="C278">
        <v>-0.1</v>
      </c>
      <c r="D278">
        <f t="shared" si="209"/>
        <v>-0.10999999999999999</v>
      </c>
      <c r="E278">
        <f t="shared" si="210"/>
        <v>3.0000000000000027E-2</v>
      </c>
      <c r="G278">
        <v>-2.8138386184518098</v>
      </c>
      <c r="H278">
        <f t="shared" si="211"/>
        <v>-1.4474207608378502</v>
      </c>
      <c r="I278">
        <f t="shared" si="212"/>
        <v>0.28677949367224986</v>
      </c>
      <c r="K278">
        <f t="shared" si="213"/>
        <v>1901.4166666666472</v>
      </c>
      <c r="M278">
        <f t="shared" ref="M278:N278" si="278">+AVERAGE(B275:B281)</f>
        <v>1.1285714285714286</v>
      </c>
      <c r="N278">
        <f t="shared" si="278"/>
        <v>0.38571428571428573</v>
      </c>
      <c r="P278">
        <f t="shared" si="217"/>
        <v>1.28</v>
      </c>
    </row>
    <row r="279" spans="1:16" x14ac:dyDescent="0.25">
      <c r="A279">
        <f>+$C$10*(B279)+$C$11*(C279)+$C$12*(nino34!A259)</f>
        <v>-0.3</v>
      </c>
      <c r="B279">
        <v>2.5</v>
      </c>
      <c r="C279">
        <v>0.4</v>
      </c>
      <c r="D279">
        <f t="shared" ref="D279:D342" si="279">+A280-A278</f>
        <v>-0.12</v>
      </c>
      <c r="E279">
        <f t="shared" ref="E279:E342" si="280">+A280+A278-2*A279</f>
        <v>-4.0000000000000036E-2</v>
      </c>
      <c r="G279">
        <v>-3.3941592520346102</v>
      </c>
      <c r="H279">
        <f t="shared" ref="H279:H342" si="281">+G280-G278</f>
        <v>1.3581142117287299</v>
      </c>
      <c r="I279">
        <f t="shared" ref="I279:I342" si="282">+G280+G278-2*G279</f>
        <v>2.5187554788943309</v>
      </c>
      <c r="K279">
        <f t="shared" ref="K279:K342" si="283">+K278+1/12</f>
        <v>1901.4999999999804</v>
      </c>
      <c r="M279">
        <f t="shared" ref="M279:N279" si="284">+AVERAGE(B276:B282)</f>
        <v>0.34285714285714286</v>
      </c>
      <c r="N279">
        <f t="shared" si="284"/>
        <v>0.37142857142857144</v>
      </c>
      <c r="P279">
        <f t="shared" si="217"/>
        <v>1.2400000000000002</v>
      </c>
    </row>
    <row r="280" spans="1:16" x14ac:dyDescent="0.25">
      <c r="A280">
        <f>+$C$10*(B280)+$C$11*(C280)+$C$12*(nino34!A260)</f>
        <v>-0.38</v>
      </c>
      <c r="B280">
        <v>1.9</v>
      </c>
      <c r="C280">
        <v>0.5</v>
      </c>
      <c r="D280">
        <f t="shared" si="279"/>
        <v>0</v>
      </c>
      <c r="E280">
        <f t="shared" si="280"/>
        <v>0.16000000000000003</v>
      </c>
      <c r="G280">
        <v>-1.4557244067230799</v>
      </c>
      <c r="H280">
        <f t="shared" si="281"/>
        <v>3.9209106004857133</v>
      </c>
      <c r="I280">
        <f t="shared" si="282"/>
        <v>4.4040909862652633E-2</v>
      </c>
      <c r="K280">
        <f t="shared" si="283"/>
        <v>1901.5833333333137</v>
      </c>
      <c r="M280">
        <f t="shared" ref="M280:N280" si="285">+AVERAGE(B277:B283)</f>
        <v>0.14285714285714279</v>
      </c>
      <c r="N280">
        <f t="shared" si="285"/>
        <v>0.48571428571428565</v>
      </c>
      <c r="P280">
        <f t="shared" si="217"/>
        <v>0.61999999999999988</v>
      </c>
    </row>
    <row r="281" spans="1:16" x14ac:dyDescent="0.25">
      <c r="A281">
        <f>+$C$10*(B281)+$C$11*(C281)+$C$12*(nino34!A261)</f>
        <v>-0.3</v>
      </c>
      <c r="B281">
        <v>-1.7</v>
      </c>
      <c r="C281">
        <v>0.9</v>
      </c>
      <c r="D281">
        <f t="shared" si="279"/>
        <v>7.0000000000000007E-2</v>
      </c>
      <c r="E281">
        <f t="shared" si="280"/>
        <v>-8.9999999999999969E-2</v>
      </c>
      <c r="G281">
        <v>0.52675134845110305</v>
      </c>
      <c r="H281">
        <f t="shared" si="281"/>
        <v>3.6781719661062198</v>
      </c>
      <c r="I281">
        <f t="shared" si="282"/>
        <v>-0.28677954424214591</v>
      </c>
      <c r="K281">
        <f t="shared" si="283"/>
        <v>1901.666666666647</v>
      </c>
      <c r="M281">
        <f t="shared" ref="M281:N281" si="286">+AVERAGE(B278:B284)</f>
        <v>0</v>
      </c>
      <c r="N281">
        <f t="shared" si="286"/>
        <v>0.41428571428571426</v>
      </c>
      <c r="P281">
        <f t="shared" ref="P281:P344" si="287">+AVERAGE(B278:B282)-AVERAGE(C278:C282)</f>
        <v>-0.14000000000000001</v>
      </c>
    </row>
    <row r="282" spans="1:16" x14ac:dyDescent="0.25">
      <c r="A282">
        <f>+$C$10*(B282)+$C$11*(C282)+$C$12*(nino34!A262)</f>
        <v>-0.31</v>
      </c>
      <c r="B282">
        <v>-3.9</v>
      </c>
      <c r="C282">
        <v>-0.1</v>
      </c>
      <c r="D282">
        <f t="shared" si="279"/>
        <v>-9.0000000000000024E-2</v>
      </c>
      <c r="E282">
        <f t="shared" si="280"/>
        <v>-6.9999999999999951E-2</v>
      </c>
      <c r="G282">
        <v>2.2224475593831401</v>
      </c>
      <c r="H282">
        <f t="shared" si="281"/>
        <v>1.262679726353817</v>
      </c>
      <c r="I282">
        <f t="shared" si="282"/>
        <v>-2.1287126955102571</v>
      </c>
      <c r="K282">
        <f t="shared" si="283"/>
        <v>1901.7499999999802</v>
      </c>
      <c r="M282">
        <f t="shared" ref="M282:N282" si="288">+AVERAGE(B279:B285)</f>
        <v>0.12857142857142861</v>
      </c>
      <c r="N282">
        <f t="shared" si="288"/>
        <v>0.37142857142857144</v>
      </c>
      <c r="P282">
        <f t="shared" si="287"/>
        <v>-0.91999999999999993</v>
      </c>
    </row>
    <row r="283" spans="1:16" x14ac:dyDescent="0.25">
      <c r="A283">
        <f>+$C$10*(B283)+$C$11*(C283)+$C$12*(nino34!A263)</f>
        <v>-0.39</v>
      </c>
      <c r="B283">
        <v>-0.5</v>
      </c>
      <c r="C283">
        <v>1.2</v>
      </c>
      <c r="D283">
        <f t="shared" si="279"/>
        <v>-3.999999999999998E-2</v>
      </c>
      <c r="E283">
        <f t="shared" si="280"/>
        <v>0.12000000000000011</v>
      </c>
      <c r="G283">
        <v>1.78943107480492</v>
      </c>
      <c r="H283">
        <f t="shared" si="281"/>
        <v>-0.91007387899826009</v>
      </c>
      <c r="I283">
        <f t="shared" si="282"/>
        <v>-4.4040909841819964E-2</v>
      </c>
      <c r="K283">
        <f t="shared" si="283"/>
        <v>1901.8333333333135</v>
      </c>
      <c r="M283">
        <f t="shared" ref="M283:N283" si="289">+AVERAGE(B280:B286)</f>
        <v>-8.5714285714285784E-2</v>
      </c>
      <c r="N283">
        <f t="shared" si="289"/>
        <v>0.55714285714285716</v>
      </c>
      <c r="P283">
        <f t="shared" si="287"/>
        <v>-1.4400000000000002</v>
      </c>
    </row>
    <row r="284" spans="1:16" x14ac:dyDescent="0.25">
      <c r="A284">
        <f>+$C$10*(B284)+$C$11*(C284)+$C$12*(nino34!A264)</f>
        <v>-0.35</v>
      </c>
      <c r="B284">
        <v>-0.4</v>
      </c>
      <c r="C284">
        <v>0.1</v>
      </c>
      <c r="D284">
        <f t="shared" si="279"/>
        <v>-0.10999999999999999</v>
      </c>
      <c r="E284">
        <f t="shared" si="280"/>
        <v>-0.19000000000000006</v>
      </c>
      <c r="G284">
        <v>1.31237368038488</v>
      </c>
      <c r="H284">
        <f t="shared" si="281"/>
        <v>-1.8333919963301648</v>
      </c>
      <c r="I284">
        <f t="shared" si="282"/>
        <v>-0.87927720749008476</v>
      </c>
      <c r="K284">
        <f t="shared" si="283"/>
        <v>1901.9166666666467</v>
      </c>
      <c r="M284">
        <f t="shared" ref="M284:N284" si="290">+AVERAGE(B281:B287)</f>
        <v>1.4285714285714299E-2</v>
      </c>
      <c r="N284">
        <f t="shared" si="290"/>
        <v>0.58571428571428574</v>
      </c>
      <c r="P284">
        <f t="shared" si="287"/>
        <v>-1.04</v>
      </c>
    </row>
    <row r="285" spans="1:16" x14ac:dyDescent="0.25">
      <c r="A285">
        <f>+$C$10*(B285)+$C$11*(C285)+$C$12*(nino34!A265)</f>
        <v>-0.5</v>
      </c>
      <c r="B285">
        <v>3</v>
      </c>
      <c r="C285">
        <v>-0.4</v>
      </c>
      <c r="D285">
        <f t="shared" si="279"/>
        <v>8.9999999999999969E-2</v>
      </c>
      <c r="E285">
        <f t="shared" si="280"/>
        <v>0.39</v>
      </c>
      <c r="G285">
        <v>-4.3960921525244799E-2</v>
      </c>
      <c r="H285">
        <f t="shared" si="281"/>
        <v>-1.455961043831602</v>
      </c>
      <c r="I285">
        <f t="shared" si="282"/>
        <v>1.2567081599886476</v>
      </c>
      <c r="K285">
        <f t="shared" si="283"/>
        <v>1901.99999999998</v>
      </c>
      <c r="M285">
        <f t="shared" ref="M285:N285" si="291">+AVERAGE(B282:B288)</f>
        <v>0.49999999999999989</v>
      </c>
      <c r="N285">
        <f t="shared" si="291"/>
        <v>0.58571428571428574</v>
      </c>
      <c r="P285">
        <f t="shared" si="287"/>
        <v>-0.66000000000000014</v>
      </c>
    </row>
    <row r="286" spans="1:16" x14ac:dyDescent="0.25">
      <c r="A286">
        <f>+$C$10*(B286)+$C$11*(C286)+$C$12*(nino34!A266)</f>
        <v>-0.26</v>
      </c>
      <c r="B286">
        <v>1</v>
      </c>
      <c r="C286">
        <v>1.7</v>
      </c>
      <c r="D286">
        <f t="shared" si="279"/>
        <v>0.22999999999999998</v>
      </c>
      <c r="E286">
        <f t="shared" si="280"/>
        <v>-0.25</v>
      </c>
      <c r="G286">
        <v>-0.14358736344672199</v>
      </c>
      <c r="H286">
        <f t="shared" si="281"/>
        <v>-0.1992528458205472</v>
      </c>
      <c r="I286">
        <f t="shared" si="282"/>
        <v>3.8022407167215277E-8</v>
      </c>
      <c r="K286">
        <f t="shared" si="283"/>
        <v>1902.0833333333132</v>
      </c>
      <c r="M286">
        <f t="shared" ref="M286:N286" si="292">+AVERAGE(B283:B289)</f>
        <v>1.4857142857142858</v>
      </c>
      <c r="N286">
        <f t="shared" si="292"/>
        <v>0.87142857142857133</v>
      </c>
      <c r="P286">
        <f t="shared" si="287"/>
        <v>0.4800000000000002</v>
      </c>
    </row>
    <row r="287" spans="1:16" x14ac:dyDescent="0.25">
      <c r="A287">
        <f>+$C$10*(B287)+$C$11*(C287)+$C$12*(nino34!A267)</f>
        <v>-0.27</v>
      </c>
      <c r="B287">
        <v>2.6</v>
      </c>
      <c r="C287">
        <v>0.7</v>
      </c>
      <c r="D287">
        <f t="shared" si="279"/>
        <v>0.46</v>
      </c>
      <c r="E287">
        <f t="shared" si="280"/>
        <v>0.48000000000000004</v>
      </c>
      <c r="G287">
        <v>-0.243213767345792</v>
      </c>
      <c r="H287">
        <f t="shared" si="281"/>
        <v>0.75252905750750099</v>
      </c>
      <c r="I287">
        <f t="shared" si="282"/>
        <v>0.95178186530564113</v>
      </c>
      <c r="K287">
        <f t="shared" si="283"/>
        <v>1902.1666666666465</v>
      </c>
      <c r="M287">
        <f t="shared" ref="M287:N287" si="293">+AVERAGE(B284:B290)</f>
        <v>1.7</v>
      </c>
      <c r="N287">
        <f t="shared" si="293"/>
        <v>0.81428571428571417</v>
      </c>
      <c r="P287">
        <f t="shared" si="287"/>
        <v>0.9800000000000002</v>
      </c>
    </row>
    <row r="288" spans="1:16" x14ac:dyDescent="0.25">
      <c r="A288">
        <f>+$C$10*(B288)+$C$11*(C288)+$C$12*(nino34!A268)</f>
        <v>0.2</v>
      </c>
      <c r="B288">
        <v>1.7</v>
      </c>
      <c r="C288">
        <v>0.9</v>
      </c>
      <c r="D288">
        <f t="shared" si="279"/>
        <v>0.74</v>
      </c>
      <c r="E288">
        <f t="shared" si="280"/>
        <v>-0.20000000000000007</v>
      </c>
      <c r="G288">
        <v>0.60894169406077903</v>
      </c>
      <c r="H288">
        <f t="shared" si="281"/>
        <v>1.5414637750142219</v>
      </c>
      <c r="I288">
        <f t="shared" si="282"/>
        <v>-0.16284714779891996</v>
      </c>
      <c r="K288">
        <f t="shared" si="283"/>
        <v>1902.2499999999798</v>
      </c>
      <c r="M288">
        <f t="shared" ref="M288:N288" si="294">+AVERAGE(B285:B291)</f>
        <v>1.9285714285714284</v>
      </c>
      <c r="N288">
        <f t="shared" si="294"/>
        <v>0.97142857142857142</v>
      </c>
      <c r="P288">
        <f t="shared" si="287"/>
        <v>1.2999999999999998</v>
      </c>
    </row>
    <row r="289" spans="1:16" x14ac:dyDescent="0.25">
      <c r="A289">
        <f>+$C$10*(B289)+$C$11*(C289)+$C$12*(nino34!A269)</f>
        <v>0.47</v>
      </c>
      <c r="B289">
        <v>3</v>
      </c>
      <c r="C289">
        <v>1.9</v>
      </c>
      <c r="D289">
        <f t="shared" si="279"/>
        <v>0.57000000000000006</v>
      </c>
      <c r="E289">
        <f t="shared" si="280"/>
        <v>3.0000000000000027E-2</v>
      </c>
      <c r="G289">
        <v>1.29825000766843</v>
      </c>
      <c r="H289">
        <f t="shared" si="281"/>
        <v>1.719541223732681</v>
      </c>
      <c r="I289">
        <f t="shared" si="282"/>
        <v>0.34092459651737927</v>
      </c>
      <c r="K289">
        <f t="shared" si="283"/>
        <v>1902.333333333313</v>
      </c>
      <c r="M289">
        <f t="shared" ref="M289:N289" si="295">+AVERAGE(B286:B292)</f>
        <v>1.4000000000000001</v>
      </c>
      <c r="N289">
        <f t="shared" si="295"/>
        <v>1.1428571428571428</v>
      </c>
      <c r="P289">
        <f t="shared" si="287"/>
        <v>0.66000000000000036</v>
      </c>
    </row>
    <row r="290" spans="1:16" x14ac:dyDescent="0.25">
      <c r="A290">
        <f>+$C$10*(B290)+$C$11*(C290)+$C$12*(nino34!A270)</f>
        <v>0.77</v>
      </c>
      <c r="B290">
        <v>1</v>
      </c>
      <c r="C290">
        <v>0.8</v>
      </c>
      <c r="D290">
        <f t="shared" si="279"/>
        <v>0.97</v>
      </c>
      <c r="E290">
        <f t="shared" si="280"/>
        <v>0.36999999999999988</v>
      </c>
      <c r="G290">
        <v>2.3284829177934601</v>
      </c>
      <c r="H290">
        <f t="shared" si="281"/>
        <v>2.7192554183129598</v>
      </c>
      <c r="I290">
        <f t="shared" si="282"/>
        <v>0.65878959806289927</v>
      </c>
      <c r="K290">
        <f t="shared" si="283"/>
        <v>1902.4166666666463</v>
      </c>
      <c r="M290">
        <f t="shared" ref="M290:N290" si="296">+AVERAGE(B287:B293)</f>
        <v>1.0571428571428572</v>
      </c>
      <c r="N290">
        <f t="shared" si="296"/>
        <v>1.1142857142857143</v>
      </c>
      <c r="P290">
        <f t="shared" si="287"/>
        <v>0.79999999999999982</v>
      </c>
    </row>
    <row r="291" spans="1:16" x14ac:dyDescent="0.25">
      <c r="A291">
        <f>+$C$10*(B291)+$C$11*(C291)+$C$12*(nino34!A271)</f>
        <v>1.44</v>
      </c>
      <c r="B291">
        <v>1.2</v>
      </c>
      <c r="C291">
        <v>1.2</v>
      </c>
      <c r="D291">
        <f t="shared" si="279"/>
        <v>0.43999999999999995</v>
      </c>
      <c r="E291">
        <f t="shared" si="280"/>
        <v>-0.89999999999999991</v>
      </c>
      <c r="G291">
        <v>4.0175054259813896</v>
      </c>
      <c r="H291">
        <f t="shared" si="281"/>
        <v>2.7612414121064504</v>
      </c>
      <c r="I291">
        <f t="shared" si="282"/>
        <v>-0.61680360426940872</v>
      </c>
      <c r="K291">
        <f t="shared" si="283"/>
        <v>1902.4999999999795</v>
      </c>
      <c r="M291">
        <f t="shared" ref="M291:N291" si="297">+AVERAGE(B288:B294)</f>
        <v>0.71428571428571441</v>
      </c>
      <c r="N291">
        <f t="shared" si="297"/>
        <v>1.2428571428571427</v>
      </c>
      <c r="P291">
        <f t="shared" si="287"/>
        <v>0.12000000000000011</v>
      </c>
    </row>
    <row r="292" spans="1:16" x14ac:dyDescent="0.25">
      <c r="A292">
        <f>+$C$10*(B292)+$C$11*(C292)+$C$12*(nino34!A272)</f>
        <v>1.21</v>
      </c>
      <c r="B292">
        <v>-0.7</v>
      </c>
      <c r="C292">
        <v>0.8</v>
      </c>
      <c r="D292">
        <f t="shared" si="279"/>
        <v>0</v>
      </c>
      <c r="E292">
        <f t="shared" si="280"/>
        <v>0.45999999999999996</v>
      </c>
      <c r="G292">
        <v>5.0897243298999104</v>
      </c>
      <c r="H292">
        <f t="shared" si="281"/>
        <v>1.7039748043118204</v>
      </c>
      <c r="I292">
        <f t="shared" si="282"/>
        <v>-0.44046300352522039</v>
      </c>
      <c r="K292">
        <f t="shared" si="283"/>
        <v>1902.5833333333128</v>
      </c>
      <c r="M292">
        <f t="shared" ref="M292:N292" si="298">+AVERAGE(B289:B295)</f>
        <v>0.65714285714285725</v>
      </c>
      <c r="N292">
        <f t="shared" si="298"/>
        <v>1.4285714285714286</v>
      </c>
      <c r="P292">
        <f t="shared" si="287"/>
        <v>-0.62</v>
      </c>
    </row>
    <row r="293" spans="1:16" x14ac:dyDescent="0.25">
      <c r="A293">
        <f>+$C$10*(B293)+$C$11*(C293)+$C$12*(nino34!A273)</f>
        <v>1.44</v>
      </c>
      <c r="B293">
        <v>-1.4</v>
      </c>
      <c r="C293">
        <v>1.5</v>
      </c>
      <c r="D293">
        <f t="shared" si="279"/>
        <v>0.18999999999999995</v>
      </c>
      <c r="E293">
        <f t="shared" si="280"/>
        <v>-0.27</v>
      </c>
      <c r="G293">
        <v>5.72148023029321</v>
      </c>
      <c r="H293">
        <f t="shared" si="281"/>
        <v>0.4648047257594099</v>
      </c>
      <c r="I293">
        <f t="shared" si="282"/>
        <v>-0.7987070750271883</v>
      </c>
      <c r="K293">
        <f t="shared" si="283"/>
        <v>1902.6666666666461</v>
      </c>
      <c r="M293">
        <f t="shared" ref="M293:N293" si="299">+AVERAGE(B290:B296)</f>
        <v>0.28571428571428575</v>
      </c>
      <c r="N293">
        <f t="shared" si="299"/>
        <v>1.3142857142857145</v>
      </c>
      <c r="P293">
        <f t="shared" si="287"/>
        <v>-1.1200000000000001</v>
      </c>
    </row>
    <row r="294" spans="1:16" x14ac:dyDescent="0.25">
      <c r="A294">
        <f>+$C$10*(B294)+$C$11*(C294)+$C$12*(nino34!A274)</f>
        <v>1.4</v>
      </c>
      <c r="B294">
        <v>0.2</v>
      </c>
      <c r="C294">
        <v>1.6</v>
      </c>
      <c r="D294">
        <f t="shared" si="279"/>
        <v>0.10000000000000009</v>
      </c>
      <c r="E294">
        <f t="shared" si="280"/>
        <v>0.18000000000000016</v>
      </c>
      <c r="G294">
        <v>5.5545290556593203</v>
      </c>
      <c r="H294">
        <f t="shared" si="281"/>
        <v>-0.33390237440540993</v>
      </c>
      <c r="I294">
        <f t="shared" si="282"/>
        <v>-2.5137630643712328E-8</v>
      </c>
      <c r="K294">
        <f t="shared" si="283"/>
        <v>1902.7499999999793</v>
      </c>
      <c r="M294">
        <f t="shared" ref="M294:N294" si="300">+AVERAGE(B291:B297)</f>
        <v>0.1142857142857143</v>
      </c>
      <c r="N294">
        <f t="shared" si="300"/>
        <v>1.4714285714285715</v>
      </c>
      <c r="P294">
        <f t="shared" si="287"/>
        <v>-1.3399999999999999</v>
      </c>
    </row>
    <row r="295" spans="1:16" x14ac:dyDescent="0.25">
      <c r="A295">
        <f>+$C$10*(B295)+$C$11*(C295)+$C$12*(nino34!A275)</f>
        <v>1.54</v>
      </c>
      <c r="B295">
        <v>1.3</v>
      </c>
      <c r="C295">
        <v>2.2000000000000002</v>
      </c>
      <c r="D295">
        <f t="shared" si="279"/>
        <v>-1.0000000000000009E-2</v>
      </c>
      <c r="E295">
        <f t="shared" si="280"/>
        <v>-0.29000000000000004</v>
      </c>
      <c r="G295">
        <v>5.3875778558878</v>
      </c>
      <c r="H295">
        <f t="shared" si="281"/>
        <v>-0.3888290313648799</v>
      </c>
      <c r="I295">
        <f t="shared" si="282"/>
        <v>-5.4926631821839322E-2</v>
      </c>
      <c r="K295">
        <f t="shared" si="283"/>
        <v>1902.8333333333126</v>
      </c>
      <c r="M295">
        <f t="shared" ref="M295:N295" si="301">+AVERAGE(B292:B298)</f>
        <v>-9.999999999999995E-2</v>
      </c>
      <c r="N295">
        <f t="shared" si="301"/>
        <v>1.6142857142857143</v>
      </c>
      <c r="P295">
        <f t="shared" si="287"/>
        <v>-1.48</v>
      </c>
    </row>
    <row r="296" spans="1:16" x14ac:dyDescent="0.25">
      <c r="A296">
        <f>+$C$10*(B296)+$C$11*(C296)+$C$12*(nino34!A276)</f>
        <v>1.39</v>
      </c>
      <c r="B296">
        <v>0.4</v>
      </c>
      <c r="C296">
        <v>1.1000000000000001</v>
      </c>
      <c r="D296">
        <f t="shared" si="279"/>
        <v>-0.20999999999999996</v>
      </c>
      <c r="E296">
        <f t="shared" si="280"/>
        <v>9.0000000000000302E-2</v>
      </c>
      <c r="G296">
        <v>5.1657000242944404</v>
      </c>
      <c r="H296">
        <f t="shared" si="281"/>
        <v>-0.37634285606748996</v>
      </c>
      <c r="I296">
        <f t="shared" si="282"/>
        <v>6.7412807119229257E-2</v>
      </c>
      <c r="K296">
        <f t="shared" si="283"/>
        <v>1902.9166666666458</v>
      </c>
      <c r="M296">
        <f t="shared" ref="M296:N296" si="302">+AVERAGE(B293:B299)</f>
        <v>0.19999999999999998</v>
      </c>
      <c r="N296">
        <f t="shared" si="302"/>
        <v>1.2857142857142858</v>
      </c>
      <c r="P296">
        <f t="shared" si="287"/>
        <v>-1.6</v>
      </c>
    </row>
    <row r="297" spans="1:16" x14ac:dyDescent="0.25">
      <c r="A297">
        <f>+$C$10*(B297)+$C$11*(C297)+$C$12*(nino34!A277)</f>
        <v>1.33</v>
      </c>
      <c r="B297">
        <v>-0.2</v>
      </c>
      <c r="C297">
        <v>1.9</v>
      </c>
      <c r="D297">
        <f t="shared" si="279"/>
        <v>-0.45999999999999985</v>
      </c>
      <c r="E297">
        <f t="shared" si="280"/>
        <v>-0.3400000000000003</v>
      </c>
      <c r="G297">
        <v>5.0112349998203101</v>
      </c>
      <c r="H297">
        <f t="shared" si="281"/>
        <v>-2.9193427022337306</v>
      </c>
      <c r="I297">
        <f t="shared" si="282"/>
        <v>-2.6104126532854703</v>
      </c>
      <c r="K297">
        <f t="shared" si="283"/>
        <v>1902.9999999999791</v>
      </c>
      <c r="M297">
        <f t="shared" ref="M297:N297" si="303">+AVERAGE(B294:B300)</f>
        <v>0.65714285714285714</v>
      </c>
      <c r="N297">
        <f t="shared" si="303"/>
        <v>1.0142857142857142</v>
      </c>
      <c r="P297">
        <f t="shared" si="287"/>
        <v>-1.52</v>
      </c>
    </row>
    <row r="298" spans="1:16" x14ac:dyDescent="0.25">
      <c r="A298">
        <f>+$C$10*(B298)+$C$11*(C298)+$C$12*(nino34!A278)</f>
        <v>0.93</v>
      </c>
      <c r="B298">
        <v>-0.3</v>
      </c>
      <c r="C298">
        <v>2.2000000000000002</v>
      </c>
      <c r="D298">
        <f t="shared" si="279"/>
        <v>-0.54</v>
      </c>
      <c r="E298">
        <f t="shared" si="280"/>
        <v>0.26</v>
      </c>
      <c r="G298">
        <v>2.2463573220607098</v>
      </c>
      <c r="H298">
        <f t="shared" si="281"/>
        <v>-5.4401570159777979</v>
      </c>
      <c r="I298">
        <f t="shared" si="282"/>
        <v>8.9598339541402616E-2</v>
      </c>
      <c r="K298">
        <f t="shared" si="283"/>
        <v>1903.0833333333123</v>
      </c>
      <c r="M298">
        <f t="shared" ref="M298:N298" si="304">+AVERAGE(B295:B301)</f>
        <v>0.81428571428571428</v>
      </c>
      <c r="N298">
        <f t="shared" si="304"/>
        <v>0.79999999999999993</v>
      </c>
      <c r="P298">
        <f t="shared" si="287"/>
        <v>-0.66000000000000014</v>
      </c>
    </row>
    <row r="299" spans="1:16" x14ac:dyDescent="0.25">
      <c r="A299">
        <f>+$C$10*(B299)+$C$11*(C299)+$C$12*(nino34!A279)</f>
        <v>0.79</v>
      </c>
      <c r="B299">
        <v>1.4</v>
      </c>
      <c r="C299">
        <v>-1.5</v>
      </c>
      <c r="D299">
        <f t="shared" si="279"/>
        <v>-0.57000000000000006</v>
      </c>
      <c r="E299">
        <f t="shared" si="280"/>
        <v>-0.29000000000000004</v>
      </c>
      <c r="G299">
        <v>-0.42892201615748798</v>
      </c>
      <c r="H299">
        <f t="shared" si="281"/>
        <v>-5.3505586749983003</v>
      </c>
      <c r="I299">
        <f t="shared" si="282"/>
        <v>1.4380957535919947E-9</v>
      </c>
      <c r="K299">
        <f t="shared" si="283"/>
        <v>1903.1666666666456</v>
      </c>
      <c r="M299">
        <f t="shared" ref="M299:N299" si="305">+AVERAGE(B296:B302)</f>
        <v>0.67142857142857137</v>
      </c>
      <c r="N299">
        <f t="shared" si="305"/>
        <v>0.55714285714285716</v>
      </c>
      <c r="P299">
        <f t="shared" si="287"/>
        <v>-4.0000000000000147E-2</v>
      </c>
    </row>
    <row r="300" spans="1:16" x14ac:dyDescent="0.25">
      <c r="A300">
        <f>+$C$10*(B300)+$C$11*(C300)+$C$12*(nino34!A280)</f>
        <v>0.36</v>
      </c>
      <c r="B300">
        <v>1.8</v>
      </c>
      <c r="C300">
        <v>-0.4</v>
      </c>
      <c r="D300">
        <f t="shared" si="279"/>
        <v>-0.89</v>
      </c>
      <c r="E300">
        <f t="shared" si="280"/>
        <v>-2.9999999999999916E-2</v>
      </c>
      <c r="G300">
        <v>-3.10420135293759</v>
      </c>
      <c r="H300">
        <f t="shared" si="281"/>
        <v>-2.719207827688582</v>
      </c>
      <c r="I300">
        <f t="shared" si="282"/>
        <v>2.6313508458716224</v>
      </c>
      <c r="K300">
        <f t="shared" si="283"/>
        <v>1903.2499999999789</v>
      </c>
      <c r="M300">
        <f t="shared" ref="M300:N300" si="306">+AVERAGE(B297:B303)</f>
        <v>0.54285714285714282</v>
      </c>
      <c r="N300">
        <f t="shared" si="306"/>
        <v>0.22857142857142856</v>
      </c>
      <c r="P300">
        <f t="shared" si="287"/>
        <v>0.34000000000000008</v>
      </c>
    </row>
    <row r="301" spans="1:16" x14ac:dyDescent="0.25">
      <c r="A301">
        <f>+$C$10*(B301)+$C$11*(C301)+$C$12*(nino34!A281)</f>
        <v>-0.1</v>
      </c>
      <c r="B301">
        <v>1.3</v>
      </c>
      <c r="C301">
        <v>0.1</v>
      </c>
      <c r="D301">
        <f t="shared" si="279"/>
        <v>-7.0000000000000007E-2</v>
      </c>
      <c r="E301">
        <f t="shared" si="280"/>
        <v>0.84999999999999987</v>
      </c>
      <c r="G301">
        <v>-3.1481298438460699</v>
      </c>
      <c r="H301">
        <f t="shared" si="281"/>
        <v>-2.2990343578949801E-2</v>
      </c>
      <c r="I301">
        <f t="shared" si="282"/>
        <v>6.4866638238009422E-2</v>
      </c>
      <c r="K301">
        <f t="shared" si="283"/>
        <v>1903.3333333333121</v>
      </c>
      <c r="M301">
        <f t="shared" ref="M301:N301" si="307">+AVERAGE(B298:B304)</f>
        <v>0.58571428571428563</v>
      </c>
      <c r="N301">
        <f t="shared" si="307"/>
        <v>-1.4285714285714259E-2</v>
      </c>
      <c r="P301">
        <f t="shared" si="287"/>
        <v>0.72</v>
      </c>
    </row>
    <row r="302" spans="1:16" x14ac:dyDescent="0.25">
      <c r="A302">
        <f>+$C$10*(B302)+$C$11*(C302)+$C$12*(nino34!A282)</f>
        <v>0.28999999999999998</v>
      </c>
      <c r="B302">
        <v>0.3</v>
      </c>
      <c r="C302">
        <v>0.5</v>
      </c>
      <c r="D302">
        <f t="shared" si="279"/>
        <v>-0.39</v>
      </c>
      <c r="E302">
        <f t="shared" si="280"/>
        <v>-1.17</v>
      </c>
      <c r="G302">
        <v>-3.1271916965165398</v>
      </c>
      <c r="H302">
        <f t="shared" si="281"/>
        <v>-9.4052992292350091E-2</v>
      </c>
      <c r="I302">
        <f t="shared" si="282"/>
        <v>-0.13592928695141016</v>
      </c>
      <c r="K302">
        <f t="shared" si="283"/>
        <v>1903.4166666666454</v>
      </c>
      <c r="M302">
        <f t="shared" ref="M302:N302" si="308">+AVERAGE(B299:B305)</f>
        <v>0.72857142857142854</v>
      </c>
      <c r="N302">
        <f t="shared" si="308"/>
        <v>-0.42857142857142855</v>
      </c>
      <c r="P302">
        <f t="shared" si="287"/>
        <v>1.3599999999999999</v>
      </c>
    </row>
    <row r="303" spans="1:16" x14ac:dyDescent="0.25">
      <c r="A303">
        <f>+$C$10*(B303)+$C$11*(C303)+$C$12*(nino34!A283)</f>
        <v>-0.49</v>
      </c>
      <c r="B303">
        <v>-0.5</v>
      </c>
      <c r="C303">
        <v>-1.2</v>
      </c>
      <c r="D303">
        <f t="shared" si="279"/>
        <v>-0.61</v>
      </c>
      <c r="E303">
        <f t="shared" si="280"/>
        <v>0.95</v>
      </c>
      <c r="G303">
        <v>-3.24218283613842</v>
      </c>
      <c r="H303">
        <f t="shared" si="281"/>
        <v>-0.38341777919976039</v>
      </c>
      <c r="I303">
        <f t="shared" si="282"/>
        <v>-0.15343549995600014</v>
      </c>
      <c r="K303">
        <f t="shared" si="283"/>
        <v>1903.4999999999786</v>
      </c>
      <c r="M303">
        <f t="shared" ref="M303:N303" si="309">+AVERAGE(B300:B306)</f>
        <v>0.54285714285714293</v>
      </c>
      <c r="N303">
        <f t="shared" si="309"/>
        <v>-0.3</v>
      </c>
      <c r="P303">
        <f t="shared" si="287"/>
        <v>0.76</v>
      </c>
    </row>
    <row r="304" spans="1:16" x14ac:dyDescent="0.25">
      <c r="A304">
        <f>+$C$10*(B304)+$C$11*(C304)+$C$12*(nino34!A284)</f>
        <v>-0.32</v>
      </c>
      <c r="B304">
        <v>0.1</v>
      </c>
      <c r="C304">
        <v>0.2</v>
      </c>
      <c r="D304">
        <f t="shared" si="279"/>
        <v>-0.10999999999999999</v>
      </c>
      <c r="E304">
        <f t="shared" si="280"/>
        <v>-0.44999999999999984</v>
      </c>
      <c r="G304">
        <v>-3.5106094757163002</v>
      </c>
      <c r="H304">
        <f t="shared" si="281"/>
        <v>-0.5368532564122499</v>
      </c>
      <c r="I304">
        <f t="shared" si="282"/>
        <v>2.2743511074452272E-8</v>
      </c>
      <c r="K304">
        <f t="shared" si="283"/>
        <v>1903.5833333333119</v>
      </c>
      <c r="M304">
        <f t="shared" ref="M304:N304" si="310">+AVERAGE(B301:B307)</f>
        <v>0.24285714285714285</v>
      </c>
      <c r="N304">
        <f t="shared" si="310"/>
        <v>-0.2857142857142857</v>
      </c>
      <c r="P304">
        <f t="shared" si="287"/>
        <v>0.6</v>
      </c>
    </row>
    <row r="305" spans="1:16" x14ac:dyDescent="0.25">
      <c r="A305">
        <f>+$C$10*(B305)+$C$11*(C305)+$C$12*(nino34!A285)</f>
        <v>-0.6</v>
      </c>
      <c r="B305">
        <v>0.7</v>
      </c>
      <c r="C305">
        <v>-0.7</v>
      </c>
      <c r="D305">
        <f t="shared" si="279"/>
        <v>-9.9999999999999978E-2</v>
      </c>
      <c r="E305">
        <f t="shared" si="280"/>
        <v>0.45999999999999996</v>
      </c>
      <c r="G305">
        <v>-3.7790360925506699</v>
      </c>
      <c r="H305">
        <f t="shared" si="281"/>
        <v>-0.40092391414942963</v>
      </c>
      <c r="I305">
        <f t="shared" si="282"/>
        <v>0.13592931951930964</v>
      </c>
      <c r="K305">
        <f t="shared" si="283"/>
        <v>1903.6666666666451</v>
      </c>
      <c r="M305">
        <f t="shared" ref="M305:N305" si="311">+AVERAGE(B302:B308)</f>
        <v>0.19999999999999998</v>
      </c>
      <c r="N305">
        <f t="shared" si="311"/>
        <v>-0.5714285714285714</v>
      </c>
      <c r="P305">
        <f t="shared" si="287"/>
        <v>0.5</v>
      </c>
    </row>
    <row r="306" spans="1:16" x14ac:dyDescent="0.25">
      <c r="A306">
        <f>+$C$10*(B306)+$C$11*(C306)+$C$12*(nino34!A286)</f>
        <v>-0.42</v>
      </c>
      <c r="B306">
        <v>0.1</v>
      </c>
      <c r="C306">
        <v>-0.6</v>
      </c>
      <c r="D306">
        <f t="shared" si="279"/>
        <v>-0.16000000000000003</v>
      </c>
      <c r="E306">
        <f t="shared" si="280"/>
        <v>-0.51999999999999991</v>
      </c>
      <c r="G306">
        <v>-3.9115333898657298</v>
      </c>
      <c r="H306">
        <f t="shared" si="281"/>
        <v>-0.7300761044989299</v>
      </c>
      <c r="I306">
        <f t="shared" si="282"/>
        <v>-0.46508150986880903</v>
      </c>
      <c r="K306">
        <f t="shared" si="283"/>
        <v>1903.7499999999784</v>
      </c>
      <c r="M306">
        <f t="shared" ref="M306:N306" si="312">+AVERAGE(B303:B309)</f>
        <v>0.5</v>
      </c>
      <c r="N306">
        <f t="shared" si="312"/>
        <v>-0.68571428571428572</v>
      </c>
      <c r="P306">
        <f t="shared" si="287"/>
        <v>0.53999999999999992</v>
      </c>
    </row>
    <row r="307" spans="1:16" x14ac:dyDescent="0.25">
      <c r="A307">
        <f>+$C$10*(B307)+$C$11*(C307)+$C$12*(nino34!A287)</f>
        <v>-0.76</v>
      </c>
      <c r="B307">
        <v>-0.3</v>
      </c>
      <c r="C307">
        <v>-0.3</v>
      </c>
      <c r="D307">
        <f t="shared" si="279"/>
        <v>-0.60000000000000009</v>
      </c>
      <c r="E307">
        <f t="shared" si="280"/>
        <v>8.0000000000000071E-2</v>
      </c>
      <c r="G307">
        <v>-4.5091121970495998</v>
      </c>
      <c r="H307">
        <f t="shared" si="281"/>
        <v>-1.1951575915210602</v>
      </c>
      <c r="I307">
        <f t="shared" si="282"/>
        <v>2.2846679215149379E-8</v>
      </c>
      <c r="K307">
        <f t="shared" si="283"/>
        <v>1903.8333333333117</v>
      </c>
      <c r="M307">
        <f t="shared" ref="M307:N307" si="313">+AVERAGE(B304:B310)</f>
        <v>0.88571428571428579</v>
      </c>
      <c r="N307">
        <f t="shared" si="313"/>
        <v>-0.6428571428571429</v>
      </c>
      <c r="P307">
        <f t="shared" si="287"/>
        <v>0.97999999999999987</v>
      </c>
    </row>
    <row r="308" spans="1:16" x14ac:dyDescent="0.25">
      <c r="A308">
        <f>+$C$10*(B308)+$C$11*(C308)+$C$12*(nino34!A288)</f>
        <v>-1.02</v>
      </c>
      <c r="B308">
        <v>1</v>
      </c>
      <c r="C308">
        <v>-1.9</v>
      </c>
      <c r="D308">
        <f t="shared" si="279"/>
        <v>3.0000000000000027E-2</v>
      </c>
      <c r="E308">
        <f t="shared" si="280"/>
        <v>0.55000000000000004</v>
      </c>
      <c r="G308">
        <v>-5.10669098138679</v>
      </c>
      <c r="H308">
        <f t="shared" si="281"/>
        <v>-0.83327904035754052</v>
      </c>
      <c r="I308">
        <f t="shared" si="282"/>
        <v>0.36187852831683998</v>
      </c>
      <c r="K308">
        <f t="shared" si="283"/>
        <v>1903.9166666666449</v>
      </c>
      <c r="M308">
        <f t="shared" ref="M308:N308" si="314">+AVERAGE(B305:B311)</f>
        <v>1.0428571428571429</v>
      </c>
      <c r="N308">
        <f t="shared" si="314"/>
        <v>-0.7142857142857143</v>
      </c>
      <c r="P308">
        <f t="shared" si="287"/>
        <v>1.54</v>
      </c>
    </row>
    <row r="309" spans="1:16" x14ac:dyDescent="0.25">
      <c r="A309">
        <f>+$C$10*(B309)+$C$11*(C309)+$C$12*(nino34!A289)</f>
        <v>-0.73</v>
      </c>
      <c r="B309">
        <v>2.4</v>
      </c>
      <c r="C309">
        <v>-0.3</v>
      </c>
      <c r="D309">
        <f t="shared" si="279"/>
        <v>0.22999999999999998</v>
      </c>
      <c r="E309">
        <f t="shared" si="280"/>
        <v>-0.35000000000000009</v>
      </c>
      <c r="G309">
        <v>-5.3423912374071403</v>
      </c>
      <c r="H309">
        <f t="shared" si="281"/>
        <v>0.12617831087171005</v>
      </c>
      <c r="I309">
        <f t="shared" si="282"/>
        <v>0.5975788229124106</v>
      </c>
      <c r="K309">
        <f t="shared" si="283"/>
        <v>1903.9999999999782</v>
      </c>
      <c r="M309">
        <f t="shared" ref="M309:N309" si="315">+AVERAGE(B306:B312)</f>
        <v>1.2142857142857142</v>
      </c>
      <c r="N309">
        <f t="shared" si="315"/>
        <v>-0.87142857142857133</v>
      </c>
      <c r="P309">
        <f t="shared" si="287"/>
        <v>1.88</v>
      </c>
    </row>
    <row r="310" spans="1:16" x14ac:dyDescent="0.25">
      <c r="A310">
        <f>+$C$10*(B310)+$C$11*(C310)+$C$12*(nino34!A290)</f>
        <v>-0.79</v>
      </c>
      <c r="B310">
        <v>2.2000000000000002</v>
      </c>
      <c r="C310">
        <v>-0.9</v>
      </c>
      <c r="D310">
        <f t="shared" si="279"/>
        <v>-0.12</v>
      </c>
      <c r="E310">
        <f t="shared" si="280"/>
        <v>0</v>
      </c>
      <c r="G310">
        <v>-4.98051267051508</v>
      </c>
      <c r="H310">
        <f t="shared" si="281"/>
        <v>1.2440396088276406</v>
      </c>
      <c r="I310">
        <f t="shared" si="282"/>
        <v>0.52028247504352088</v>
      </c>
      <c r="K310">
        <f t="shared" si="283"/>
        <v>1904.0833333333114</v>
      </c>
      <c r="M310">
        <f t="shared" ref="M310:N310" si="316">+AVERAGE(B307:B313)</f>
        <v>1.3571428571428572</v>
      </c>
      <c r="N310">
        <f t="shared" si="316"/>
        <v>-0.79999999999999982</v>
      </c>
      <c r="P310">
        <f t="shared" si="287"/>
        <v>2.04</v>
      </c>
    </row>
    <row r="311" spans="1:16" x14ac:dyDescent="0.25">
      <c r="A311">
        <f>+$C$10*(B311)+$C$11*(C311)+$C$12*(nino34!A291)</f>
        <v>-0.85</v>
      </c>
      <c r="B311">
        <v>1.2</v>
      </c>
      <c r="C311">
        <v>-0.3</v>
      </c>
      <c r="D311">
        <f t="shared" si="279"/>
        <v>7.0000000000000062E-2</v>
      </c>
      <c r="E311">
        <f t="shared" si="280"/>
        <v>0.18999999999999995</v>
      </c>
      <c r="G311">
        <v>-4.0983516285794996</v>
      </c>
      <c r="H311">
        <f t="shared" si="281"/>
        <v>1.8369394533776799</v>
      </c>
      <c r="I311">
        <f t="shared" si="282"/>
        <v>7.261736950651887E-2</v>
      </c>
      <c r="K311">
        <f t="shared" si="283"/>
        <v>1904.1666666666447</v>
      </c>
      <c r="M311">
        <f t="shared" ref="M311:N311" si="317">+AVERAGE(B308:B314)</f>
        <v>1.3714285714285714</v>
      </c>
      <c r="N311">
        <f t="shared" si="317"/>
        <v>-0.6142857142857141</v>
      </c>
      <c r="P311">
        <f t="shared" si="287"/>
        <v>2.7799999999999994</v>
      </c>
    </row>
    <row r="312" spans="1:16" x14ac:dyDescent="0.25">
      <c r="A312">
        <f>+$C$10*(B312)+$C$11*(C312)+$C$12*(nino34!A292)</f>
        <v>-0.72</v>
      </c>
      <c r="B312">
        <v>1.9</v>
      </c>
      <c r="C312">
        <v>-1.8</v>
      </c>
      <c r="D312">
        <f t="shared" si="279"/>
        <v>0.44999999999999996</v>
      </c>
      <c r="E312">
        <f t="shared" si="280"/>
        <v>0.18999999999999995</v>
      </c>
      <c r="G312">
        <v>-3.1435732171374</v>
      </c>
      <c r="H312">
        <f t="shared" si="281"/>
        <v>3.1172429085589366</v>
      </c>
      <c r="I312">
        <f t="shared" si="282"/>
        <v>1.2076860856747373</v>
      </c>
      <c r="K312">
        <f t="shared" si="283"/>
        <v>1904.2499999999779</v>
      </c>
      <c r="M312">
        <f t="shared" ref="M312:N312" si="318">+AVERAGE(B309:B315)</f>
        <v>1.0714285714285714</v>
      </c>
      <c r="N312">
        <f t="shared" si="318"/>
        <v>-0.27142857142857141</v>
      </c>
      <c r="P312">
        <f t="shared" si="287"/>
        <v>2.4399999999999995</v>
      </c>
    </row>
    <row r="313" spans="1:16" x14ac:dyDescent="0.25">
      <c r="A313">
        <f>+$C$10*(B313)+$C$11*(C313)+$C$12*(nino34!A293)</f>
        <v>-0.4</v>
      </c>
      <c r="B313">
        <v>1.1000000000000001</v>
      </c>
      <c r="C313">
        <v>-0.1</v>
      </c>
      <c r="D313">
        <f t="shared" si="279"/>
        <v>0.86</v>
      </c>
      <c r="E313">
        <f t="shared" si="280"/>
        <v>0.22000000000000008</v>
      </c>
      <c r="G313">
        <v>-0.98110872002056304</v>
      </c>
      <c r="H313">
        <f t="shared" si="281"/>
        <v>3.8046465353094061</v>
      </c>
      <c r="I313">
        <f t="shared" si="282"/>
        <v>-0.52028245892426783</v>
      </c>
      <c r="K313">
        <f t="shared" si="283"/>
        <v>1904.3333333333112</v>
      </c>
      <c r="M313">
        <f t="shared" ref="M313:N313" si="319">+AVERAGE(B310:B316)</f>
        <v>0.79999999999999993</v>
      </c>
      <c r="N313">
        <f t="shared" si="319"/>
        <v>-0.14285714285714285</v>
      </c>
      <c r="P313">
        <f t="shared" si="287"/>
        <v>1.6600000000000001</v>
      </c>
    </row>
    <row r="314" spans="1:16" x14ac:dyDescent="0.25">
      <c r="A314">
        <f>+$C$10*(B314)+$C$11*(C314)+$C$12*(nino34!A294)</f>
        <v>0.14000000000000001</v>
      </c>
      <c r="B314">
        <v>-0.2</v>
      </c>
      <c r="C314">
        <v>1</v>
      </c>
      <c r="D314">
        <f t="shared" si="279"/>
        <v>1.1499999999999999</v>
      </c>
      <c r="E314">
        <f t="shared" si="280"/>
        <v>6.9999999999999951E-2</v>
      </c>
      <c r="G314">
        <v>0.66107331817200599</v>
      </c>
      <c r="H314">
        <f t="shared" si="281"/>
        <v>2.8157060958229829</v>
      </c>
      <c r="I314">
        <f t="shared" si="282"/>
        <v>-0.46865798056215491</v>
      </c>
      <c r="K314">
        <f t="shared" si="283"/>
        <v>1904.4166666666445</v>
      </c>
      <c r="M314">
        <f t="shared" ref="M314:N314" si="320">+AVERAGE(B311:B317)</f>
        <v>0.52857142857142836</v>
      </c>
      <c r="N314">
        <f t="shared" si="320"/>
        <v>-2.7755575615628914E-17</v>
      </c>
      <c r="P314">
        <f t="shared" si="287"/>
        <v>0.71999999999999986</v>
      </c>
    </row>
    <row r="315" spans="1:16" x14ac:dyDescent="0.25">
      <c r="A315">
        <f>+$C$10*(B315)+$C$11*(C315)+$C$12*(nino34!A295)</f>
        <v>0.75</v>
      </c>
      <c r="B315">
        <v>-1.1000000000000001</v>
      </c>
      <c r="C315">
        <v>0.5</v>
      </c>
      <c r="D315">
        <f t="shared" si="279"/>
        <v>0.4</v>
      </c>
      <c r="E315">
        <f t="shared" si="280"/>
        <v>-0.82</v>
      </c>
      <c r="G315">
        <v>1.8345973758024201</v>
      </c>
      <c r="H315">
        <f t="shared" si="281"/>
        <v>1.0748951675555038</v>
      </c>
      <c r="I315">
        <f t="shared" si="282"/>
        <v>-1.2721529477053242</v>
      </c>
      <c r="K315">
        <f t="shared" si="283"/>
        <v>1904.4999999999777</v>
      </c>
      <c r="M315">
        <f t="shared" ref="M315:N315" si="321">+AVERAGE(B312:B318)</f>
        <v>0.2428571428571428</v>
      </c>
      <c r="N315">
        <f t="shared" si="321"/>
        <v>-5.7142857142857162E-2</v>
      </c>
      <c r="P315">
        <f t="shared" si="287"/>
        <v>0.39999999999999997</v>
      </c>
    </row>
    <row r="316" spans="1:16" x14ac:dyDescent="0.25">
      <c r="A316">
        <f>+$C$10*(B316)+$C$11*(C316)+$C$12*(nino34!A296)</f>
        <v>0.54</v>
      </c>
      <c r="B316">
        <v>0.5</v>
      </c>
      <c r="C316">
        <v>0.6</v>
      </c>
      <c r="D316">
        <f t="shared" si="279"/>
        <v>-0.74</v>
      </c>
      <c r="E316">
        <f t="shared" si="280"/>
        <v>-0.32000000000000006</v>
      </c>
      <c r="G316">
        <v>1.7359684857275099</v>
      </c>
      <c r="H316">
        <f t="shared" si="281"/>
        <v>-0.19725780838181017</v>
      </c>
      <c r="I316">
        <f t="shared" si="282"/>
        <v>-2.8231990079063962E-8</v>
      </c>
      <c r="K316">
        <f t="shared" si="283"/>
        <v>1904.583333333311</v>
      </c>
      <c r="M316">
        <f t="shared" ref="M316:N316" si="322">+AVERAGE(B313:B319)</f>
        <v>-0.22857142857142856</v>
      </c>
      <c r="N316">
        <f t="shared" si="322"/>
        <v>0.39999999999999997</v>
      </c>
      <c r="P316">
        <f t="shared" si="287"/>
        <v>-0.30000000000000004</v>
      </c>
    </row>
    <row r="317" spans="1:16" x14ac:dyDescent="0.25">
      <c r="A317">
        <f>+$C$10*(B317)+$C$11*(C317)+$C$12*(nino34!A297)</f>
        <v>0.01</v>
      </c>
      <c r="B317">
        <v>0.3</v>
      </c>
      <c r="C317">
        <v>0.1</v>
      </c>
      <c r="D317">
        <f t="shared" si="279"/>
        <v>0.37</v>
      </c>
      <c r="E317">
        <f t="shared" si="280"/>
        <v>1.4300000000000002</v>
      </c>
      <c r="G317">
        <v>1.6373395674206099</v>
      </c>
      <c r="H317">
        <f t="shared" si="281"/>
        <v>-2.3379533236290051E-2</v>
      </c>
      <c r="I317">
        <f t="shared" si="282"/>
        <v>0.17387830337750998</v>
      </c>
      <c r="K317">
        <f t="shared" si="283"/>
        <v>1904.6666666666442</v>
      </c>
      <c r="M317">
        <f t="shared" ref="M317:N317" si="323">+AVERAGE(B314:B320)</f>
        <v>-0.27142857142857146</v>
      </c>
      <c r="N317">
        <f t="shared" si="323"/>
        <v>0.50000000000000011</v>
      </c>
      <c r="P317">
        <f t="shared" si="287"/>
        <v>-0.56000000000000005</v>
      </c>
    </row>
    <row r="318" spans="1:16" x14ac:dyDescent="0.25">
      <c r="A318">
        <f>+$C$10*(B318)+$C$11*(C318)+$C$12*(nino34!A298)</f>
        <v>0.91</v>
      </c>
      <c r="B318">
        <v>-0.8</v>
      </c>
      <c r="C318">
        <v>-0.7</v>
      </c>
      <c r="D318">
        <f t="shared" si="279"/>
        <v>0.13999999999999999</v>
      </c>
      <c r="E318">
        <f t="shared" si="280"/>
        <v>-1.6600000000000001</v>
      </c>
      <c r="G318">
        <v>1.7125889524912199</v>
      </c>
      <c r="H318">
        <f t="shared" si="281"/>
        <v>0.96525670236582028</v>
      </c>
      <c r="I318">
        <f t="shared" si="282"/>
        <v>0.8147579322246008</v>
      </c>
      <c r="K318">
        <f t="shared" si="283"/>
        <v>1904.7499999999775</v>
      </c>
      <c r="M318">
        <f t="shared" ref="M318:N318" si="324">+AVERAGE(B315:B321)</f>
        <v>-0.31428571428571433</v>
      </c>
      <c r="N318">
        <f t="shared" si="324"/>
        <v>0.5714285714285714</v>
      </c>
      <c r="P318">
        <f t="shared" si="287"/>
        <v>-0.88</v>
      </c>
    </row>
    <row r="319" spans="1:16" x14ac:dyDescent="0.25">
      <c r="A319">
        <f>+$C$10*(B319)+$C$11*(C319)+$C$12*(nino34!A299)</f>
        <v>0.15</v>
      </c>
      <c r="B319">
        <v>-1.4</v>
      </c>
      <c r="C319">
        <v>1.4</v>
      </c>
      <c r="D319">
        <f t="shared" si="279"/>
        <v>-5.0000000000000044E-2</v>
      </c>
      <c r="E319">
        <f t="shared" si="280"/>
        <v>1.47</v>
      </c>
      <c r="G319">
        <v>2.6025962697864302</v>
      </c>
      <c r="H319">
        <f t="shared" si="281"/>
        <v>1.7800146504285199</v>
      </c>
      <c r="I319">
        <f t="shared" si="282"/>
        <v>1.5838099720610899E-8</v>
      </c>
      <c r="K319">
        <f t="shared" si="283"/>
        <v>1904.8333333333107</v>
      </c>
      <c r="M319">
        <f t="shared" ref="M319:N319" si="325">+AVERAGE(B316:B322)</f>
        <v>-0.5</v>
      </c>
      <c r="N319">
        <f t="shared" si="325"/>
        <v>0.7142857142857143</v>
      </c>
      <c r="P319">
        <f t="shared" si="287"/>
        <v>-0.52</v>
      </c>
    </row>
    <row r="320" spans="1:16" x14ac:dyDescent="0.25">
      <c r="A320">
        <f>+$C$10*(B320)+$C$11*(C320)+$C$12*(nino34!A300)</f>
        <v>0.86</v>
      </c>
      <c r="B320">
        <v>0.8</v>
      </c>
      <c r="C320">
        <v>0.6</v>
      </c>
      <c r="D320">
        <f t="shared" si="279"/>
        <v>0.53</v>
      </c>
      <c r="E320">
        <f t="shared" si="280"/>
        <v>-0.8899999999999999</v>
      </c>
      <c r="G320">
        <v>3.4926036029197398</v>
      </c>
      <c r="H320">
        <f t="shared" si="281"/>
        <v>2.2426481218518997</v>
      </c>
      <c r="I320">
        <f t="shared" si="282"/>
        <v>0.46263345558528002</v>
      </c>
      <c r="K320">
        <f t="shared" si="283"/>
        <v>1904.916666666644</v>
      </c>
      <c r="M320">
        <f t="shared" ref="M320:N320" si="326">+AVERAGE(B317:B323)</f>
        <v>-0.91428571428571437</v>
      </c>
      <c r="N320">
        <f t="shared" si="326"/>
        <v>1.1000000000000001</v>
      </c>
      <c r="P320">
        <f t="shared" si="287"/>
        <v>-0.89999999999999991</v>
      </c>
    </row>
    <row r="321" spans="1:16" x14ac:dyDescent="0.25">
      <c r="A321">
        <f>+$C$10*(B321)+$C$11*(C321)+$C$12*(nino34!A301)</f>
        <v>0.68</v>
      </c>
      <c r="B321">
        <v>-0.5</v>
      </c>
      <c r="C321">
        <v>1.5</v>
      </c>
      <c r="D321">
        <f t="shared" si="279"/>
        <v>-0.14000000000000001</v>
      </c>
      <c r="E321">
        <f t="shared" si="280"/>
        <v>0.21999999999999997</v>
      </c>
      <c r="G321">
        <v>4.8452443916383299</v>
      </c>
      <c r="H321">
        <f t="shared" si="281"/>
        <v>2.6266384998094798</v>
      </c>
      <c r="I321">
        <f t="shared" si="282"/>
        <v>-7.8643077627699398E-2</v>
      </c>
      <c r="K321">
        <f t="shared" si="283"/>
        <v>1904.9999999999773</v>
      </c>
      <c r="M321">
        <f t="shared" ref="M321:N321" si="327">+AVERAGE(B318:B324)</f>
        <v>-1.5</v>
      </c>
      <c r="N321">
        <f t="shared" si="327"/>
        <v>1.2714285714285716</v>
      </c>
      <c r="P321">
        <f t="shared" si="287"/>
        <v>-1.72</v>
      </c>
    </row>
    <row r="322" spans="1:16" x14ac:dyDescent="0.25">
      <c r="A322">
        <f>+$C$10*(B322)+$C$11*(C322)+$C$12*(nino34!A302)</f>
        <v>0.72</v>
      </c>
      <c r="B322">
        <v>-2.4</v>
      </c>
      <c r="C322">
        <v>1.5</v>
      </c>
      <c r="D322">
        <f t="shared" si="279"/>
        <v>0.24</v>
      </c>
      <c r="E322">
        <f t="shared" si="280"/>
        <v>0.16000000000000014</v>
      </c>
      <c r="G322">
        <v>6.1192421027292196</v>
      </c>
      <c r="H322">
        <f t="shared" si="281"/>
        <v>2.8313935679237598</v>
      </c>
      <c r="I322">
        <f t="shared" si="282"/>
        <v>0.2833981457419803</v>
      </c>
      <c r="K322">
        <f t="shared" si="283"/>
        <v>1905.0833333333105</v>
      </c>
      <c r="M322">
        <f t="shared" ref="M322:N322" si="328">+AVERAGE(B319:B325)</f>
        <v>-2.0142857142857142</v>
      </c>
      <c r="N322">
        <f t="shared" si="328"/>
        <v>1.4000000000000001</v>
      </c>
      <c r="P322">
        <f t="shared" si="287"/>
        <v>-2.8400000000000003</v>
      </c>
    </row>
    <row r="323" spans="1:16" x14ac:dyDescent="0.25">
      <c r="A323">
        <f>+$C$10*(B323)+$C$11*(C323)+$C$12*(nino34!A303)</f>
        <v>0.92</v>
      </c>
      <c r="B323">
        <v>-2.4</v>
      </c>
      <c r="C323">
        <v>3.3</v>
      </c>
      <c r="D323">
        <f t="shared" si="279"/>
        <v>-0.43</v>
      </c>
      <c r="E323">
        <f t="shared" si="280"/>
        <v>-0.83000000000000007</v>
      </c>
      <c r="G323">
        <v>7.6766379595620897</v>
      </c>
      <c r="H323">
        <f t="shared" si="281"/>
        <v>2.5124420592519501</v>
      </c>
      <c r="I323">
        <f t="shared" si="282"/>
        <v>-0.60234965441378918</v>
      </c>
      <c r="K323">
        <f t="shared" si="283"/>
        <v>1905.1666666666438</v>
      </c>
      <c r="M323">
        <f t="shared" ref="M323:N323" si="329">+AVERAGE(B320:B326)</f>
        <v>-2.3142857142857145</v>
      </c>
      <c r="N323">
        <f t="shared" si="329"/>
        <v>1.2571428571428573</v>
      </c>
      <c r="P323">
        <f t="shared" si="287"/>
        <v>-3.3000000000000003</v>
      </c>
    </row>
    <row r="324" spans="1:16" x14ac:dyDescent="0.25">
      <c r="A324">
        <f>+$C$10*(B324)+$C$11*(C324)+$C$12*(nino34!A304)</f>
        <v>0.28999999999999998</v>
      </c>
      <c r="B324">
        <v>-3.8</v>
      </c>
      <c r="C324">
        <v>1.3</v>
      </c>
      <c r="D324">
        <f t="shared" si="279"/>
        <v>0.16000000000000003</v>
      </c>
      <c r="E324">
        <f t="shared" si="280"/>
        <v>1.42</v>
      </c>
      <c r="G324">
        <v>8.6316841619811697</v>
      </c>
      <c r="H324">
        <f t="shared" si="281"/>
        <v>0.90133358101098082</v>
      </c>
      <c r="I324">
        <f t="shared" si="282"/>
        <v>-1.0087588238271792</v>
      </c>
      <c r="K324">
        <f t="shared" si="283"/>
        <v>1905.249999999977</v>
      </c>
      <c r="M324">
        <f t="shared" ref="M324:N324" si="330">+AVERAGE(B321:B327)</f>
        <v>-2.7571428571428571</v>
      </c>
      <c r="N324">
        <f t="shared" si="330"/>
        <v>1.3</v>
      </c>
      <c r="P324">
        <f t="shared" si="287"/>
        <v>-4.26</v>
      </c>
    </row>
    <row r="325" spans="1:16" x14ac:dyDescent="0.25">
      <c r="A325">
        <f>+$C$10*(B325)+$C$11*(C325)+$C$12*(nino34!A305)</f>
        <v>1.08</v>
      </c>
      <c r="B325">
        <v>-4.4000000000000004</v>
      </c>
      <c r="C325">
        <v>0.2</v>
      </c>
      <c r="D325">
        <f t="shared" si="279"/>
        <v>0.3</v>
      </c>
      <c r="E325">
        <f t="shared" si="280"/>
        <v>-1.2800000000000002</v>
      </c>
      <c r="G325">
        <v>8.5779715405730705</v>
      </c>
      <c r="H325">
        <f t="shared" si="281"/>
        <v>-0.70411326640991945</v>
      </c>
      <c r="I325">
        <f t="shared" si="282"/>
        <v>-0.59668802359372108</v>
      </c>
      <c r="K325">
        <f t="shared" si="283"/>
        <v>1905.3333333333103</v>
      </c>
      <c r="M325">
        <f t="shared" ref="M325:N325" si="331">+AVERAGE(B322:B328)</f>
        <v>-2.7571428571428571</v>
      </c>
      <c r="N325">
        <f t="shared" si="331"/>
        <v>1.2285714285714289</v>
      </c>
      <c r="P325">
        <f t="shared" si="287"/>
        <v>-4.6399999999999997</v>
      </c>
    </row>
    <row r="326" spans="1:16" x14ac:dyDescent="0.25">
      <c r="A326">
        <f>+$C$10*(B326)+$C$11*(C326)+$C$12*(nino34!A306)</f>
        <v>0.59</v>
      </c>
      <c r="B326">
        <v>-3.5</v>
      </c>
      <c r="C326">
        <v>0.4</v>
      </c>
      <c r="D326">
        <f t="shared" si="279"/>
        <v>-0.26000000000000012</v>
      </c>
      <c r="E326">
        <f t="shared" si="280"/>
        <v>0.72</v>
      </c>
      <c r="G326">
        <v>7.9275708955712503</v>
      </c>
      <c r="H326">
        <f t="shared" si="281"/>
        <v>-1.9092092560613203</v>
      </c>
      <c r="I326">
        <f t="shared" si="282"/>
        <v>-0.60840796605767977</v>
      </c>
      <c r="K326">
        <f t="shared" si="283"/>
        <v>1905.4166666666436</v>
      </c>
      <c r="M326">
        <f t="shared" ref="M326:N326" si="332">+AVERAGE(B323:B329)</f>
        <v>-2.5857142857142854</v>
      </c>
      <c r="N326">
        <f t="shared" si="332"/>
        <v>1.0000000000000002</v>
      </c>
      <c r="P326">
        <f t="shared" si="287"/>
        <v>-4.5</v>
      </c>
    </row>
    <row r="327" spans="1:16" x14ac:dyDescent="0.25">
      <c r="A327">
        <f>+$C$10*(B327)+$C$11*(C327)+$C$12*(nino34!A307)</f>
        <v>0.82</v>
      </c>
      <c r="B327">
        <v>-2.2999999999999998</v>
      </c>
      <c r="C327">
        <v>0.9</v>
      </c>
      <c r="D327">
        <f t="shared" si="279"/>
        <v>0.45000000000000007</v>
      </c>
      <c r="E327">
        <f t="shared" si="280"/>
        <v>-1.0000000000000009E-2</v>
      </c>
      <c r="G327">
        <v>6.6687622845117502</v>
      </c>
      <c r="H327">
        <f t="shared" si="281"/>
        <v>-2.18833945267804</v>
      </c>
      <c r="I327">
        <f t="shared" si="282"/>
        <v>0.3292777694409601</v>
      </c>
      <c r="K327">
        <f t="shared" si="283"/>
        <v>1905.4999999999768</v>
      </c>
      <c r="M327">
        <f t="shared" ref="M327:N327" si="333">+AVERAGE(B324:B330)</f>
        <v>-2.4571428571428569</v>
      </c>
      <c r="N327">
        <f t="shared" si="333"/>
        <v>0.48571428571428571</v>
      </c>
      <c r="P327">
        <f t="shared" si="287"/>
        <v>-3.66</v>
      </c>
    </row>
    <row r="328" spans="1:16" x14ac:dyDescent="0.25">
      <c r="A328">
        <f>+$C$10*(B328)+$C$11*(C328)+$C$12*(nino34!A308)</f>
        <v>1.04</v>
      </c>
      <c r="B328">
        <v>-0.5</v>
      </c>
      <c r="C328">
        <v>1</v>
      </c>
      <c r="D328">
        <f t="shared" si="279"/>
        <v>0.6</v>
      </c>
      <c r="E328">
        <f t="shared" si="280"/>
        <v>0.1599999999999997</v>
      </c>
      <c r="G328">
        <v>5.7392314428932103</v>
      </c>
      <c r="H328">
        <f t="shared" si="281"/>
        <v>-1.5457718215571505</v>
      </c>
      <c r="I328">
        <f t="shared" si="282"/>
        <v>0.31328986167993023</v>
      </c>
      <c r="K328">
        <f t="shared" si="283"/>
        <v>1905.5833333333101</v>
      </c>
      <c r="M328">
        <f t="shared" ref="M328:N328" si="334">+AVERAGE(B325:B331)</f>
        <v>-2.0428571428571427</v>
      </c>
      <c r="N328">
        <f t="shared" si="334"/>
        <v>0.6</v>
      </c>
      <c r="P328">
        <f t="shared" si="287"/>
        <v>-2.86</v>
      </c>
    </row>
    <row r="329" spans="1:16" x14ac:dyDescent="0.25">
      <c r="A329">
        <f>+$C$10*(B329)+$C$11*(C329)+$C$12*(nino34!A309)</f>
        <v>1.42</v>
      </c>
      <c r="B329">
        <v>-1.2</v>
      </c>
      <c r="C329">
        <v>-0.1</v>
      </c>
      <c r="D329">
        <f t="shared" si="279"/>
        <v>8.0000000000000071E-2</v>
      </c>
      <c r="E329">
        <f t="shared" si="280"/>
        <v>-0.67999999999999972</v>
      </c>
      <c r="G329">
        <v>5.1229904629545997</v>
      </c>
      <c r="H329">
        <f t="shared" si="281"/>
        <v>-0.49739836520909986</v>
      </c>
      <c r="I329">
        <f t="shared" si="282"/>
        <v>0.73508359466812045</v>
      </c>
      <c r="K329">
        <f t="shared" si="283"/>
        <v>1905.6666666666433</v>
      </c>
      <c r="M329">
        <f t="shared" ref="M329:N329" si="335">+AVERAGE(B326:B332)</f>
        <v>-1.6428571428571428</v>
      </c>
      <c r="N329">
        <f t="shared" si="335"/>
        <v>0.75714285714285712</v>
      </c>
      <c r="P329">
        <f t="shared" si="287"/>
        <v>-2.1800000000000002</v>
      </c>
    </row>
    <row r="330" spans="1:16" x14ac:dyDescent="0.25">
      <c r="A330">
        <f>+$C$10*(B330)+$C$11*(C330)+$C$12*(nino34!A310)</f>
        <v>1.1200000000000001</v>
      </c>
      <c r="B330">
        <v>-1.5</v>
      </c>
      <c r="C330">
        <v>-0.3</v>
      </c>
      <c r="D330">
        <f t="shared" si="279"/>
        <v>-0.59</v>
      </c>
      <c r="E330">
        <f t="shared" si="280"/>
        <v>9.9999999999997868E-3</v>
      </c>
      <c r="G330">
        <v>5.2418330776841104</v>
      </c>
      <c r="H330">
        <f t="shared" si="281"/>
        <v>0.24551823915960025</v>
      </c>
      <c r="I330">
        <f t="shared" si="282"/>
        <v>7.8330097005778754E-3</v>
      </c>
      <c r="K330">
        <f t="shared" si="283"/>
        <v>1905.7499999999766</v>
      </c>
      <c r="M330">
        <f t="shared" ref="M330:N330" si="336">+AVERAGE(B327:B333)</f>
        <v>-1.2428571428571427</v>
      </c>
      <c r="N330">
        <f t="shared" si="336"/>
        <v>0.74285714285714277</v>
      </c>
      <c r="P330">
        <f t="shared" si="287"/>
        <v>-2</v>
      </c>
    </row>
    <row r="331" spans="1:16" x14ac:dyDescent="0.25">
      <c r="A331">
        <f>+$C$10*(B331)+$C$11*(C331)+$C$12*(nino34!A311)</f>
        <v>0.83</v>
      </c>
      <c r="B331">
        <v>-0.9</v>
      </c>
      <c r="C331">
        <v>2.1</v>
      </c>
      <c r="D331">
        <f t="shared" si="279"/>
        <v>4.9999999999999822E-2</v>
      </c>
      <c r="E331">
        <f t="shared" si="280"/>
        <v>0.63000000000000012</v>
      </c>
      <c r="G331">
        <v>5.3685087021141999</v>
      </c>
      <c r="H331">
        <f t="shared" si="281"/>
        <v>-0.46531696914858056</v>
      </c>
      <c r="I331">
        <f t="shared" si="282"/>
        <v>-0.71866821800875869</v>
      </c>
      <c r="K331">
        <f t="shared" si="283"/>
        <v>1905.8333333333098</v>
      </c>
      <c r="M331">
        <f t="shared" ref="M331:N331" si="337">+AVERAGE(B328:B334)</f>
        <v>-1.0714285714285716</v>
      </c>
      <c r="N331">
        <f t="shared" si="337"/>
        <v>0.72857142857142854</v>
      </c>
      <c r="P331">
        <f t="shared" si="287"/>
        <v>-1.9400000000000002</v>
      </c>
    </row>
    <row r="332" spans="1:16" x14ac:dyDescent="0.25">
      <c r="A332">
        <f>+$C$10*(B332)+$C$11*(C332)+$C$12*(nino34!A312)</f>
        <v>1.17</v>
      </c>
      <c r="B332">
        <v>-1.6</v>
      </c>
      <c r="C332">
        <v>1.3</v>
      </c>
      <c r="D332">
        <f t="shared" si="279"/>
        <v>6.0000000000000053E-2</v>
      </c>
      <c r="E332">
        <f t="shared" si="280"/>
        <v>-0.61999999999999988</v>
      </c>
      <c r="G332">
        <v>4.7765161085355299</v>
      </c>
      <c r="H332">
        <f t="shared" si="281"/>
        <v>-1.3129828830769004</v>
      </c>
      <c r="I332">
        <f t="shared" si="282"/>
        <v>-0.12899769591956023</v>
      </c>
      <c r="K332">
        <f t="shared" si="283"/>
        <v>1905.9166666666431</v>
      </c>
      <c r="M332">
        <f t="shared" ref="M332:N332" si="338">+AVERAGE(B329:B335)</f>
        <v>-0.97142857142857142</v>
      </c>
      <c r="N332">
        <f t="shared" si="338"/>
        <v>0.75714285714285712</v>
      </c>
      <c r="P332">
        <f t="shared" si="287"/>
        <v>-1.84</v>
      </c>
    </row>
    <row r="333" spans="1:16" x14ac:dyDescent="0.25">
      <c r="A333">
        <f>+$C$10*(B333)+$C$11*(C333)+$C$12*(nino34!A313)</f>
        <v>0.89</v>
      </c>
      <c r="B333">
        <v>-0.7</v>
      </c>
      <c r="C333">
        <v>0.3</v>
      </c>
      <c r="D333">
        <f t="shared" si="279"/>
        <v>-0.49999999999999989</v>
      </c>
      <c r="E333">
        <f t="shared" si="280"/>
        <v>5.9999999999999831E-2</v>
      </c>
      <c r="G333">
        <v>4.0555258190372996</v>
      </c>
      <c r="H333">
        <f t="shared" si="281"/>
        <v>-2.0203260231408398</v>
      </c>
      <c r="I333">
        <f t="shared" si="282"/>
        <v>-0.57834544414437872</v>
      </c>
      <c r="K333">
        <f t="shared" si="283"/>
        <v>1905.9999999999764</v>
      </c>
      <c r="M333">
        <f t="shared" ref="M333:N333" si="339">+AVERAGE(B330:B336)</f>
        <v>-0.87142857142857155</v>
      </c>
      <c r="N333">
        <f t="shared" si="339"/>
        <v>0.8571428571428571</v>
      </c>
      <c r="P333">
        <f t="shared" si="287"/>
        <v>-2</v>
      </c>
    </row>
    <row r="334" spans="1:16" x14ac:dyDescent="0.25">
      <c r="A334">
        <f>+$C$10*(B334)+$C$11*(C334)+$C$12*(nino34!A314)</f>
        <v>0.67</v>
      </c>
      <c r="B334">
        <v>-1.1000000000000001</v>
      </c>
      <c r="C334">
        <v>0.8</v>
      </c>
      <c r="D334">
        <f t="shared" si="279"/>
        <v>-8.9999999999999969E-2</v>
      </c>
      <c r="E334">
        <f t="shared" si="280"/>
        <v>0.34999999999999987</v>
      </c>
      <c r="G334">
        <v>2.7561900853946901</v>
      </c>
      <c r="H334">
        <f t="shared" si="281"/>
        <v>-2.1801536375505695</v>
      </c>
      <c r="I334">
        <f t="shared" si="282"/>
        <v>0.41851782973464946</v>
      </c>
      <c r="K334">
        <f t="shared" si="283"/>
        <v>1906.0833333333096</v>
      </c>
      <c r="M334">
        <f t="shared" ref="M334:N334" si="340">+AVERAGE(B331:B337)</f>
        <v>-0.77142857142857146</v>
      </c>
      <c r="N334">
        <f t="shared" si="340"/>
        <v>0.9285714285714286</v>
      </c>
      <c r="P334">
        <f t="shared" si="287"/>
        <v>-1.9600000000000002</v>
      </c>
    </row>
    <row r="335" spans="1:16" x14ac:dyDescent="0.25">
      <c r="A335">
        <f>+$C$10*(B335)+$C$11*(C335)+$C$12*(nino34!A315)</f>
        <v>0.8</v>
      </c>
      <c r="B335">
        <v>0.2</v>
      </c>
      <c r="C335">
        <v>1.2</v>
      </c>
      <c r="D335">
        <f t="shared" si="279"/>
        <v>-0.22000000000000003</v>
      </c>
      <c r="E335">
        <f t="shared" si="280"/>
        <v>-0.48</v>
      </c>
      <c r="G335">
        <v>1.8753721814867299</v>
      </c>
      <c r="H335">
        <f t="shared" si="281"/>
        <v>-2.2247162395594642</v>
      </c>
      <c r="I335">
        <f t="shared" si="282"/>
        <v>-0.46308043174354374</v>
      </c>
      <c r="K335">
        <f t="shared" si="283"/>
        <v>1906.1666666666429</v>
      </c>
      <c r="M335">
        <f t="shared" ref="M335:N335" si="341">+AVERAGE(B332:B338)</f>
        <v>-0.75714285714285712</v>
      </c>
      <c r="N335">
        <f t="shared" si="341"/>
        <v>0.6</v>
      </c>
      <c r="P335">
        <f t="shared" si="287"/>
        <v>-1.58</v>
      </c>
    </row>
    <row r="336" spans="1:16" x14ac:dyDescent="0.25">
      <c r="A336">
        <f>+$C$10*(B336)+$C$11*(C336)+$C$12*(nino34!A316)</f>
        <v>0.45</v>
      </c>
      <c r="B336">
        <v>-0.5</v>
      </c>
      <c r="C336">
        <v>0.6</v>
      </c>
      <c r="D336">
        <f t="shared" si="279"/>
        <v>-0.78</v>
      </c>
      <c r="E336">
        <f t="shared" si="280"/>
        <v>-7.999999999999996E-2</v>
      </c>
      <c r="G336">
        <v>0.53147384583522606</v>
      </c>
      <c r="H336">
        <f t="shared" si="281"/>
        <v>-2.562600039090186</v>
      </c>
      <c r="I336">
        <f t="shared" si="282"/>
        <v>0.12519663221282173</v>
      </c>
      <c r="K336">
        <f t="shared" si="283"/>
        <v>1906.2499999999761</v>
      </c>
      <c r="M336">
        <f t="shared" ref="M336:N336" si="342">+AVERAGE(B333:B339)</f>
        <v>-0.52857142857142858</v>
      </c>
      <c r="N336">
        <f t="shared" si="342"/>
        <v>0.29999999999999993</v>
      </c>
      <c r="P336">
        <f t="shared" si="287"/>
        <v>-1.2000000000000002</v>
      </c>
    </row>
    <row r="337" spans="1:16" x14ac:dyDescent="0.25">
      <c r="A337">
        <f>+$C$10*(B337)+$C$11*(C337)+$C$12*(nino34!A317)</f>
        <v>0.02</v>
      </c>
      <c r="B337">
        <v>-0.8</v>
      </c>
      <c r="C337">
        <v>0.2</v>
      </c>
      <c r="D337">
        <f t="shared" si="279"/>
        <v>-0.30000000000000004</v>
      </c>
      <c r="E337">
        <f t="shared" si="280"/>
        <v>0.55999999999999994</v>
      </c>
      <c r="G337">
        <v>-0.68722785760345595</v>
      </c>
      <c r="H337">
        <f t="shared" si="281"/>
        <v>-2.681529265232776</v>
      </c>
      <c r="I337">
        <f t="shared" si="282"/>
        <v>-0.24412585835541223</v>
      </c>
      <c r="K337">
        <f t="shared" si="283"/>
        <v>1906.3333333333094</v>
      </c>
      <c r="M337">
        <f t="shared" ref="M337:N337" si="343">+AVERAGE(B334:B340)</f>
        <v>-0.12857142857142856</v>
      </c>
      <c r="N337">
        <f t="shared" si="343"/>
        <v>0.24285714285714285</v>
      </c>
      <c r="P337">
        <f t="shared" si="287"/>
        <v>-1.1200000000000001</v>
      </c>
    </row>
    <row r="338" spans="1:16" x14ac:dyDescent="0.25">
      <c r="A338">
        <f>+$C$10*(B338)+$C$11*(C338)+$C$12*(nino34!A318)</f>
        <v>0.15</v>
      </c>
      <c r="B338">
        <v>-0.8</v>
      </c>
      <c r="C338">
        <v>-0.2</v>
      </c>
      <c r="D338">
        <f t="shared" si="279"/>
        <v>-0.51</v>
      </c>
      <c r="E338">
        <f t="shared" si="280"/>
        <v>-0.77</v>
      </c>
      <c r="G338">
        <v>-2.1500554193975501</v>
      </c>
      <c r="H338">
        <f t="shared" si="281"/>
        <v>-3.090009020643814</v>
      </c>
      <c r="I338">
        <f t="shared" si="282"/>
        <v>-0.16435389705562553</v>
      </c>
      <c r="K338">
        <f t="shared" si="283"/>
        <v>1906.4166666666426</v>
      </c>
      <c r="M338">
        <f t="shared" ref="M338:N338" si="344">+AVERAGE(B335:B341)</f>
        <v>0.25714285714285717</v>
      </c>
      <c r="N338">
        <f t="shared" si="344"/>
        <v>-7.1428571428571438E-2</v>
      </c>
      <c r="P338">
        <f t="shared" si="287"/>
        <v>-0.57999999999999996</v>
      </c>
    </row>
    <row r="339" spans="1:16" x14ac:dyDescent="0.25">
      <c r="A339">
        <f>+$C$10*(B339)+$C$11*(C339)+$C$12*(nino34!A319)</f>
        <v>-0.49</v>
      </c>
      <c r="B339">
        <v>0</v>
      </c>
      <c r="C339">
        <v>-0.8</v>
      </c>
      <c r="D339">
        <f t="shared" si="279"/>
        <v>-0.52</v>
      </c>
      <c r="E339">
        <f t="shared" si="280"/>
        <v>0.76</v>
      </c>
      <c r="G339">
        <v>-3.7772368782472698</v>
      </c>
      <c r="H339">
        <f t="shared" si="281"/>
        <v>-2.8012141152657803</v>
      </c>
      <c r="I339">
        <f t="shared" si="282"/>
        <v>0.45314880243365963</v>
      </c>
      <c r="K339">
        <f t="shared" si="283"/>
        <v>1906.4999999999759</v>
      </c>
      <c r="M339">
        <f t="shared" ref="M339:N339" si="345">+AVERAGE(B336:B342)</f>
        <v>0.3</v>
      </c>
      <c r="N339">
        <f t="shared" si="345"/>
        <v>-0.35714285714285715</v>
      </c>
      <c r="P339">
        <f t="shared" si="287"/>
        <v>5.9999999999999984E-2</v>
      </c>
    </row>
    <row r="340" spans="1:16" x14ac:dyDescent="0.25">
      <c r="A340">
        <f>+$C$10*(B340)+$C$11*(C340)+$C$12*(nino34!A320)</f>
        <v>-0.37</v>
      </c>
      <c r="B340">
        <v>2.1</v>
      </c>
      <c r="C340">
        <v>-0.1</v>
      </c>
      <c r="D340">
        <f t="shared" si="279"/>
        <v>-0.32000000000000006</v>
      </c>
      <c r="E340">
        <f t="shared" si="280"/>
        <v>-0.56000000000000005</v>
      </c>
      <c r="G340">
        <v>-4.9512695346633304</v>
      </c>
      <c r="H340">
        <f t="shared" si="281"/>
        <v>-1.8656963656457197</v>
      </c>
      <c r="I340">
        <f t="shared" si="282"/>
        <v>0.48236894718640144</v>
      </c>
      <c r="K340">
        <f t="shared" si="283"/>
        <v>1906.5833333333092</v>
      </c>
      <c r="M340">
        <f t="shared" ref="M340:N340" si="346">+AVERAGE(B337:B343)</f>
        <v>0.5714285714285714</v>
      </c>
      <c r="N340">
        <f t="shared" si="346"/>
        <v>-0.65714285714285714</v>
      </c>
      <c r="P340">
        <f t="shared" si="287"/>
        <v>0.88</v>
      </c>
    </row>
    <row r="341" spans="1:16" x14ac:dyDescent="0.25">
      <c r="A341">
        <f>+$C$10*(B341)+$C$11*(C341)+$C$12*(nino34!A321)</f>
        <v>-0.81</v>
      </c>
      <c r="B341">
        <v>1.6</v>
      </c>
      <c r="C341">
        <v>-1.4</v>
      </c>
      <c r="D341">
        <f t="shared" si="279"/>
        <v>-0.5</v>
      </c>
      <c r="E341">
        <f t="shared" si="280"/>
        <v>0.38000000000000012</v>
      </c>
      <c r="G341">
        <v>-5.6429332438929896</v>
      </c>
      <c r="H341">
        <f t="shared" si="281"/>
        <v>-0.12608570892174953</v>
      </c>
      <c r="I341">
        <f t="shared" si="282"/>
        <v>1.2572417095375688</v>
      </c>
      <c r="K341">
        <f t="shared" si="283"/>
        <v>1906.6666666666424</v>
      </c>
      <c r="M341">
        <f t="shared" ref="M341:N341" si="347">+AVERAGE(B338:B344)</f>
        <v>0.68571428571428583</v>
      </c>
      <c r="N341">
        <f t="shared" si="347"/>
        <v>-0.75714285714285712</v>
      </c>
      <c r="P341">
        <f t="shared" si="287"/>
        <v>1.3399999999999999</v>
      </c>
    </row>
    <row r="342" spans="1:16" x14ac:dyDescent="0.25">
      <c r="A342">
        <f>+$C$10*(B342)+$C$11*(C342)+$C$12*(nino34!A322)</f>
        <v>-0.87</v>
      </c>
      <c r="B342">
        <v>0.5</v>
      </c>
      <c r="C342">
        <v>-0.8</v>
      </c>
      <c r="D342">
        <f t="shared" si="279"/>
        <v>0.48000000000000004</v>
      </c>
      <c r="E342">
        <f t="shared" si="280"/>
        <v>0.59999999999999987</v>
      </c>
      <c r="G342">
        <v>-5.0773552435850799</v>
      </c>
      <c r="H342">
        <f t="shared" si="281"/>
        <v>1.3520377595682298</v>
      </c>
      <c r="I342">
        <f t="shared" si="282"/>
        <v>0.22088175895241058</v>
      </c>
      <c r="K342">
        <f t="shared" si="283"/>
        <v>1906.7499999999757</v>
      </c>
      <c r="M342">
        <f t="shared" ref="M342:N342" si="348">+AVERAGE(B339:B345)</f>
        <v>0.7857142857142857</v>
      </c>
      <c r="N342">
        <f t="shared" si="348"/>
        <v>-0.9</v>
      </c>
      <c r="P342">
        <f t="shared" si="287"/>
        <v>2.04</v>
      </c>
    </row>
    <row r="343" spans="1:16" x14ac:dyDescent="0.25">
      <c r="A343">
        <f>+$C$10*(B343)+$C$11*(C343)+$C$12*(nino34!A323)</f>
        <v>-0.33</v>
      </c>
      <c r="B343">
        <v>1.4</v>
      </c>
      <c r="C343">
        <v>-1.5</v>
      </c>
      <c r="D343">
        <f t="shared" ref="D343:D406" si="349">+A344-A342</f>
        <v>0.36</v>
      </c>
      <c r="E343">
        <f t="shared" ref="E343:E406" si="350">+A344+A342-2*A343</f>
        <v>-0.71999999999999986</v>
      </c>
      <c r="G343">
        <v>-4.2908954843247598</v>
      </c>
      <c r="H343">
        <f t="shared" ref="H343:H406" si="351">+G344-G342</f>
        <v>1.7487159102050898</v>
      </c>
      <c r="I343">
        <f t="shared" ref="I343:I406" si="352">+G344+G342-2*G343</f>
        <v>0.17579639168444849</v>
      </c>
      <c r="K343">
        <f t="shared" ref="K343:K406" si="353">+K342+1/12</f>
        <v>1906.8333333333089</v>
      </c>
      <c r="M343">
        <f t="shared" ref="M343:N343" si="354">+AVERAGE(B340:B346)</f>
        <v>0.68571428571428572</v>
      </c>
      <c r="N343">
        <f t="shared" si="354"/>
        <v>-0.81428571428571428</v>
      </c>
      <c r="P343">
        <f t="shared" si="287"/>
        <v>1.98</v>
      </c>
    </row>
    <row r="344" spans="1:16" x14ac:dyDescent="0.25">
      <c r="A344">
        <f>+$C$10*(B344)+$C$11*(C344)+$C$12*(nino34!A324)</f>
        <v>-0.51</v>
      </c>
      <c r="B344">
        <v>0</v>
      </c>
      <c r="C344">
        <v>-0.5</v>
      </c>
      <c r="D344">
        <f t="shared" si="349"/>
        <v>-0.23999999999999994</v>
      </c>
      <c r="E344">
        <f t="shared" si="350"/>
        <v>0.12000000000000011</v>
      </c>
      <c r="G344">
        <v>-3.3286393333799902</v>
      </c>
      <c r="H344">
        <f t="shared" si="351"/>
        <v>1.6171052283099696</v>
      </c>
      <c r="I344">
        <f t="shared" si="352"/>
        <v>-0.30740707357956953</v>
      </c>
      <c r="K344">
        <f t="shared" si="353"/>
        <v>1906.9166666666422</v>
      </c>
      <c r="M344">
        <f t="shared" ref="M344:N344" si="355">+AVERAGE(B341:B347)</f>
        <v>0.41428571428571431</v>
      </c>
      <c r="N344">
        <f t="shared" si="355"/>
        <v>-0.71428571428571441</v>
      </c>
      <c r="P344">
        <f t="shared" si="287"/>
        <v>1.76</v>
      </c>
    </row>
    <row r="345" spans="1:16" x14ac:dyDescent="0.25">
      <c r="A345">
        <f>+$C$10*(B345)+$C$11*(C345)+$C$12*(nino34!A325)</f>
        <v>-0.56999999999999995</v>
      </c>
      <c r="B345">
        <v>-0.1</v>
      </c>
      <c r="C345">
        <v>-1.2</v>
      </c>
      <c r="D345">
        <f t="shared" si="349"/>
        <v>0.10000000000000003</v>
      </c>
      <c r="E345">
        <f t="shared" si="350"/>
        <v>0.21999999999999997</v>
      </c>
      <c r="G345">
        <v>-2.6737902560147901</v>
      </c>
      <c r="H345">
        <f t="shared" si="351"/>
        <v>1.1471266493624501</v>
      </c>
      <c r="I345">
        <f t="shared" si="352"/>
        <v>-0.16257150536794995</v>
      </c>
      <c r="K345">
        <f t="shared" si="353"/>
        <v>1906.9999999999754</v>
      </c>
      <c r="M345">
        <f t="shared" ref="M345:N345" si="356">+AVERAGE(B342:B348)</f>
        <v>0.11428571428571425</v>
      </c>
      <c r="N345">
        <f t="shared" si="356"/>
        <v>-0.45714285714285718</v>
      </c>
      <c r="P345">
        <f t="shared" ref="P345:P408" si="357">+AVERAGE(B342:B346)-AVERAGE(C342:C346)</f>
        <v>1.06</v>
      </c>
    </row>
    <row r="346" spans="1:16" x14ac:dyDescent="0.25">
      <c r="A346">
        <f>+$C$10*(B346)+$C$11*(C346)+$C$12*(nino34!A326)</f>
        <v>-0.41</v>
      </c>
      <c r="B346">
        <v>-0.7</v>
      </c>
      <c r="C346">
        <v>-0.2</v>
      </c>
      <c r="D346">
        <f t="shared" si="349"/>
        <v>0.13999999999999996</v>
      </c>
      <c r="E346">
        <f t="shared" si="350"/>
        <v>-0.18000000000000005</v>
      </c>
      <c r="G346">
        <v>-2.1815126840175401</v>
      </c>
      <c r="H346">
        <f t="shared" si="351"/>
        <v>1.22570631916182</v>
      </c>
      <c r="I346">
        <f t="shared" si="352"/>
        <v>0.2411511751673201</v>
      </c>
      <c r="K346">
        <f t="shared" si="353"/>
        <v>1907.0833333333087</v>
      </c>
      <c r="M346">
        <f t="shared" ref="M346:N346" si="358">+AVERAGE(B343:B349)</f>
        <v>2.8571428571428546E-2</v>
      </c>
      <c r="N346">
        <f t="shared" si="358"/>
        <v>-0.27142857142857146</v>
      </c>
      <c r="P346">
        <f t="shared" si="357"/>
        <v>0.72</v>
      </c>
    </row>
    <row r="347" spans="1:16" x14ac:dyDescent="0.25">
      <c r="A347">
        <f>+$C$10*(B347)+$C$11*(C347)+$C$12*(nino34!A327)</f>
        <v>-0.43</v>
      </c>
      <c r="B347">
        <v>0.2</v>
      </c>
      <c r="C347">
        <v>0.6</v>
      </c>
      <c r="D347">
        <f t="shared" si="349"/>
        <v>-0.15000000000000008</v>
      </c>
      <c r="E347">
        <f t="shared" si="350"/>
        <v>-0.10999999999999999</v>
      </c>
      <c r="G347">
        <v>-1.4480839368529701</v>
      </c>
      <c r="H347">
        <f t="shared" si="351"/>
        <v>1.1467792690369401</v>
      </c>
      <c r="I347">
        <f t="shared" si="352"/>
        <v>-0.32007822529220009</v>
      </c>
      <c r="K347">
        <f t="shared" si="353"/>
        <v>1907.166666666642</v>
      </c>
      <c r="M347">
        <f t="shared" ref="M347:N347" si="359">+AVERAGE(B344:B350)</f>
        <v>-0.21428571428571427</v>
      </c>
      <c r="N347">
        <f t="shared" si="359"/>
        <v>-0.15714285714285708</v>
      </c>
      <c r="P347">
        <f t="shared" si="357"/>
        <v>-4.0000000000000008E-2</v>
      </c>
    </row>
    <row r="348" spans="1:16" x14ac:dyDescent="0.25">
      <c r="A348">
        <f>+$C$10*(B348)+$C$11*(C348)+$C$12*(nino34!A328)</f>
        <v>-0.56000000000000005</v>
      </c>
      <c r="B348">
        <v>-0.5</v>
      </c>
      <c r="C348">
        <v>0.4</v>
      </c>
      <c r="D348">
        <f t="shared" si="349"/>
        <v>-3.999999999999998E-2</v>
      </c>
      <c r="E348">
        <f t="shared" si="350"/>
        <v>0.2200000000000002</v>
      </c>
      <c r="G348">
        <v>-1.0347334149806</v>
      </c>
      <c r="H348">
        <f t="shared" si="351"/>
        <v>0.9236246212477961</v>
      </c>
      <c r="I348">
        <f t="shared" si="352"/>
        <v>9.6923577503055913E-2</v>
      </c>
      <c r="K348">
        <f t="shared" si="353"/>
        <v>1907.2499999999752</v>
      </c>
      <c r="M348">
        <f t="shared" ref="M348:N348" si="360">+AVERAGE(B345:B351)</f>
        <v>-0.2857142857142857</v>
      </c>
      <c r="N348">
        <f t="shared" si="360"/>
        <v>-0.14285714285714285</v>
      </c>
      <c r="P348">
        <f t="shared" si="357"/>
        <v>-0.26</v>
      </c>
    </row>
    <row r="349" spans="1:16" x14ac:dyDescent="0.25">
      <c r="A349">
        <f>+$C$10*(B349)+$C$11*(C349)+$C$12*(nino34!A329)</f>
        <v>-0.47</v>
      </c>
      <c r="B349">
        <v>-0.1</v>
      </c>
      <c r="C349">
        <v>0.5</v>
      </c>
      <c r="D349">
        <f t="shared" si="349"/>
        <v>0.15000000000000008</v>
      </c>
      <c r="E349">
        <f t="shared" si="350"/>
        <v>-3.0000000000000027E-2</v>
      </c>
      <c r="G349">
        <v>-0.524459315605174</v>
      </c>
      <c r="H349">
        <f t="shared" si="351"/>
        <v>0.66550790191598908</v>
      </c>
      <c r="I349">
        <f t="shared" si="352"/>
        <v>-0.35504029683486293</v>
      </c>
      <c r="K349">
        <f t="shared" si="353"/>
        <v>1907.3333333333085</v>
      </c>
      <c r="M349">
        <f t="shared" ref="M349:N349" si="361">+AVERAGE(B346:B352)</f>
        <v>-0.45714285714285718</v>
      </c>
      <c r="N349">
        <f t="shared" si="361"/>
        <v>5.7142857142857155E-2</v>
      </c>
      <c r="P349">
        <f t="shared" si="357"/>
        <v>-0.4</v>
      </c>
    </row>
    <row r="350" spans="1:16" x14ac:dyDescent="0.25">
      <c r="A350">
        <f>+$C$10*(B350)+$C$11*(C350)+$C$12*(nino34!A330)</f>
        <v>-0.41</v>
      </c>
      <c r="B350">
        <v>-0.3</v>
      </c>
      <c r="C350">
        <v>-0.7</v>
      </c>
      <c r="D350">
        <f t="shared" si="349"/>
        <v>-8.0000000000000071E-2</v>
      </c>
      <c r="E350">
        <f t="shared" si="350"/>
        <v>-0.20000000000000007</v>
      </c>
      <c r="G350">
        <v>-0.36922551306461099</v>
      </c>
      <c r="H350">
        <f t="shared" si="351"/>
        <v>0.310467590498477</v>
      </c>
      <c r="I350">
        <f t="shared" si="352"/>
        <v>-1.4582648977246038E-8</v>
      </c>
      <c r="K350">
        <f t="shared" si="353"/>
        <v>1907.4166666666417</v>
      </c>
      <c r="M350">
        <f t="shared" ref="M350:N350" si="362">+AVERAGE(B347:B353)</f>
        <v>-0.32857142857142857</v>
      </c>
      <c r="N350">
        <f t="shared" si="362"/>
        <v>0.1142857142857143</v>
      </c>
      <c r="P350">
        <f t="shared" si="357"/>
        <v>-0.32</v>
      </c>
    </row>
    <row r="351" spans="1:16" x14ac:dyDescent="0.25">
      <c r="A351">
        <f>+$C$10*(B351)+$C$11*(C351)+$C$12*(nino34!A331)</f>
        <v>-0.55000000000000004</v>
      </c>
      <c r="B351">
        <v>-0.5</v>
      </c>
      <c r="C351">
        <v>-0.4</v>
      </c>
      <c r="D351">
        <f t="shared" si="349"/>
        <v>-0.24000000000000005</v>
      </c>
      <c r="E351">
        <f t="shared" si="350"/>
        <v>4.0000000000000036E-2</v>
      </c>
      <c r="G351">
        <v>-0.21399172510669701</v>
      </c>
      <c r="H351">
        <f t="shared" si="351"/>
        <v>0.221948614753398</v>
      </c>
      <c r="I351">
        <f t="shared" si="352"/>
        <v>-8.8518961162429965E-2</v>
      </c>
      <c r="K351">
        <f t="shared" si="353"/>
        <v>1907.499999999975</v>
      </c>
      <c r="M351">
        <f t="shared" ref="M351:N351" si="363">+AVERAGE(B348:B354)</f>
        <v>-0.45714285714285718</v>
      </c>
      <c r="N351">
        <f t="shared" si="363"/>
        <v>2.8571428571428581E-2</v>
      </c>
      <c r="P351">
        <f t="shared" si="357"/>
        <v>-0.54</v>
      </c>
    </row>
    <row r="352" spans="1:16" x14ac:dyDescent="0.25">
      <c r="A352">
        <f>+$C$10*(B352)+$C$11*(C352)+$C$12*(nino34!A332)</f>
        <v>-0.65</v>
      </c>
      <c r="B352">
        <v>-1.3</v>
      </c>
      <c r="C352">
        <v>0.2</v>
      </c>
      <c r="D352">
        <f t="shared" si="349"/>
        <v>0.68</v>
      </c>
      <c r="E352">
        <f t="shared" si="350"/>
        <v>0.88</v>
      </c>
      <c r="G352">
        <v>-0.14727689831121299</v>
      </c>
      <c r="H352">
        <f t="shared" si="351"/>
        <v>0.13342964219282621</v>
      </c>
      <c r="I352">
        <f t="shared" si="352"/>
        <v>-1.1398141819274343E-8</v>
      </c>
      <c r="K352">
        <f t="shared" si="353"/>
        <v>1907.5833333333082</v>
      </c>
      <c r="M352">
        <f t="shared" ref="M352:N352" si="364">+AVERAGE(B349:B355)</f>
        <v>-0.5</v>
      </c>
      <c r="N352">
        <f t="shared" si="364"/>
        <v>-2.8571428571428564E-2</v>
      </c>
      <c r="P352">
        <f t="shared" si="357"/>
        <v>-0.36000000000000004</v>
      </c>
    </row>
    <row r="353" spans="1:16" x14ac:dyDescent="0.25">
      <c r="A353">
        <f>+$C$10*(B353)+$C$11*(C353)+$C$12*(nino34!A333)</f>
        <v>0.13</v>
      </c>
      <c r="B353">
        <v>0.2</v>
      </c>
      <c r="C353">
        <v>0.2</v>
      </c>
      <c r="D353">
        <f t="shared" si="349"/>
        <v>0.4</v>
      </c>
      <c r="E353">
        <f t="shared" si="350"/>
        <v>-1.1600000000000001</v>
      </c>
      <c r="G353">
        <v>-8.0562082913870806E-2</v>
      </c>
      <c r="H353">
        <f t="shared" si="351"/>
        <v>0.13342963115649428</v>
      </c>
      <c r="I353">
        <f t="shared" si="352"/>
        <v>3.6180991536127749E-10</v>
      </c>
      <c r="K353">
        <f t="shared" si="353"/>
        <v>1907.6666666666415</v>
      </c>
      <c r="M353">
        <f t="shared" ref="M353:N353" si="365">+AVERAGE(B350:B356)</f>
        <v>-0.54285714285714293</v>
      </c>
      <c r="N353">
        <f t="shared" si="365"/>
        <v>-0.3</v>
      </c>
      <c r="P353">
        <f t="shared" si="357"/>
        <v>-0.38</v>
      </c>
    </row>
    <row r="354" spans="1:16" x14ac:dyDescent="0.25">
      <c r="A354">
        <f>+$C$10*(B354)+$C$11*(C354)+$C$12*(nino34!A334)</f>
        <v>-0.25</v>
      </c>
      <c r="B354">
        <v>-0.7</v>
      </c>
      <c r="C354">
        <v>0</v>
      </c>
      <c r="D354">
        <f t="shared" si="349"/>
        <v>-0.38</v>
      </c>
      <c r="E354">
        <f t="shared" si="350"/>
        <v>0.38</v>
      </c>
      <c r="G354">
        <v>-1.38472671547187E-2</v>
      </c>
      <c r="H354">
        <f t="shared" si="351"/>
        <v>0.16671755541153249</v>
      </c>
      <c r="I354">
        <f t="shared" si="352"/>
        <v>3.3287923893228294E-2</v>
      </c>
      <c r="K354">
        <f t="shared" si="353"/>
        <v>1907.7499999999748</v>
      </c>
      <c r="M354">
        <f t="shared" ref="M354:N354" si="366">+AVERAGE(B351:B357)</f>
        <v>-0.54285714285714282</v>
      </c>
      <c r="N354">
        <f t="shared" si="366"/>
        <v>1.4285714285714299E-2</v>
      </c>
      <c r="P354">
        <f t="shared" si="357"/>
        <v>-0.61999999999999988</v>
      </c>
    </row>
    <row r="355" spans="1:16" x14ac:dyDescent="0.25">
      <c r="A355">
        <f>+$C$10*(B355)+$C$11*(C355)+$C$12*(nino34!A335)</f>
        <v>-0.25</v>
      </c>
      <c r="B355">
        <v>-0.8</v>
      </c>
      <c r="C355">
        <v>0</v>
      </c>
      <c r="D355">
        <f t="shared" si="349"/>
        <v>0.16</v>
      </c>
      <c r="E355">
        <f t="shared" si="350"/>
        <v>0.16000000000000003</v>
      </c>
      <c r="G355">
        <v>8.61554724976617E-2</v>
      </c>
      <c r="H355">
        <f t="shared" si="351"/>
        <v>-0.56274337882973524</v>
      </c>
      <c r="I355">
        <f t="shared" si="352"/>
        <v>-0.76274885813449611</v>
      </c>
      <c r="K355">
        <f t="shared" si="353"/>
        <v>1907.833333333308</v>
      </c>
      <c r="M355">
        <f t="shared" ref="M355:N355" si="367">+AVERAGE(B352:B358)</f>
        <v>-0.35714285714285715</v>
      </c>
      <c r="N355">
        <f t="shared" si="367"/>
        <v>-4.2857142857142851E-2</v>
      </c>
      <c r="P355">
        <f t="shared" si="357"/>
        <v>-0.4</v>
      </c>
    </row>
    <row r="356" spans="1:16" x14ac:dyDescent="0.25">
      <c r="A356">
        <f>+$C$10*(B356)+$C$11*(C356)+$C$12*(nino34!A336)</f>
        <v>-0.09</v>
      </c>
      <c r="B356">
        <v>-0.4</v>
      </c>
      <c r="C356">
        <v>-1.4</v>
      </c>
      <c r="D356">
        <f t="shared" si="349"/>
        <v>-2.0000000000000018E-2</v>
      </c>
      <c r="E356">
        <f t="shared" si="350"/>
        <v>-0.34</v>
      </c>
      <c r="G356">
        <v>-0.57659064598445398</v>
      </c>
      <c r="H356">
        <f t="shared" si="351"/>
        <v>-0.81735969859131763</v>
      </c>
      <c r="I356">
        <f t="shared" si="352"/>
        <v>0.50813253837291361</v>
      </c>
      <c r="K356">
        <f t="shared" si="353"/>
        <v>1907.9166666666413</v>
      </c>
      <c r="M356">
        <f t="shared" ref="M356:N356" si="368">+AVERAGE(B353:B359)</f>
        <v>-0.31428571428571433</v>
      </c>
      <c r="N356">
        <f t="shared" si="368"/>
        <v>-8.5714285714285715E-2</v>
      </c>
      <c r="P356">
        <f t="shared" si="357"/>
        <v>-0.46</v>
      </c>
    </row>
    <row r="357" spans="1:16" x14ac:dyDescent="0.25">
      <c r="A357">
        <f>+$C$10*(B357)+$C$11*(C357)+$C$12*(nino34!A337)</f>
        <v>-0.27</v>
      </c>
      <c r="B357">
        <v>-0.3</v>
      </c>
      <c r="C357">
        <v>1.5</v>
      </c>
      <c r="D357">
        <f t="shared" si="349"/>
        <v>0.16</v>
      </c>
      <c r="E357">
        <f t="shared" si="350"/>
        <v>0.52</v>
      </c>
      <c r="G357">
        <v>-0.73120422609365598</v>
      </c>
      <c r="H357">
        <f t="shared" si="351"/>
        <v>-1.2313772229327862</v>
      </c>
      <c r="I357">
        <f t="shared" si="352"/>
        <v>-0.92215006271438194</v>
      </c>
      <c r="K357">
        <f t="shared" si="353"/>
        <v>1907.9999999999745</v>
      </c>
      <c r="M357">
        <f t="shared" ref="M357:N357" si="369">+AVERAGE(B354:B360)</f>
        <v>-0.3571428571428571</v>
      </c>
      <c r="N357">
        <f t="shared" si="369"/>
        <v>-0.3</v>
      </c>
      <c r="P357">
        <f t="shared" si="357"/>
        <v>-0.13999999999999993</v>
      </c>
    </row>
    <row r="358" spans="1:16" x14ac:dyDescent="0.25">
      <c r="A358">
        <f>+$C$10*(B358)+$C$11*(C358)+$C$12*(nino34!A338)</f>
        <v>7.0000000000000007E-2</v>
      </c>
      <c r="B358">
        <v>0.8</v>
      </c>
      <c r="C358">
        <v>-0.8</v>
      </c>
      <c r="D358">
        <f t="shared" si="349"/>
        <v>-0.36</v>
      </c>
      <c r="E358">
        <f t="shared" si="350"/>
        <v>-1.04</v>
      </c>
      <c r="G358">
        <v>-1.80796786891724</v>
      </c>
      <c r="H358">
        <f t="shared" si="351"/>
        <v>-1.243372836961584</v>
      </c>
      <c r="I358">
        <f t="shared" si="352"/>
        <v>0.91015444868558415</v>
      </c>
      <c r="K358">
        <f t="shared" si="353"/>
        <v>1908.0833333333078</v>
      </c>
      <c r="M358">
        <f t="shared" ref="M358:N358" si="370">+AVERAGE(B355:B361)</f>
        <v>-0.18571428571428575</v>
      </c>
      <c r="N358">
        <f t="shared" si="370"/>
        <v>-0.25714285714285717</v>
      </c>
      <c r="P358">
        <f t="shared" si="357"/>
        <v>-0.18000000000000005</v>
      </c>
    </row>
    <row r="359" spans="1:16" x14ac:dyDescent="0.25">
      <c r="A359">
        <f>+$C$10*(B359)+$C$11*(C359)+$C$12*(nino34!A339)</f>
        <v>-0.63</v>
      </c>
      <c r="B359">
        <v>-1</v>
      </c>
      <c r="C359">
        <v>-0.1</v>
      </c>
      <c r="D359">
        <f t="shared" si="349"/>
        <v>-0.62000000000000011</v>
      </c>
      <c r="E359">
        <f t="shared" si="350"/>
        <v>0.78</v>
      </c>
      <c r="G359">
        <v>-1.9745770630552399</v>
      </c>
      <c r="H359">
        <f t="shared" si="351"/>
        <v>-0.84135095042323016</v>
      </c>
      <c r="I359">
        <f t="shared" si="352"/>
        <v>-0.50813256214723035</v>
      </c>
      <c r="K359">
        <f t="shared" si="353"/>
        <v>1908.166666666641</v>
      </c>
      <c r="M359">
        <f t="shared" ref="M359:N359" si="371">+AVERAGE(B356:B362)</f>
        <v>-8.5714285714285701E-2</v>
      </c>
      <c r="N359">
        <f t="shared" si="371"/>
        <v>-0.17142857142857146</v>
      </c>
      <c r="P359">
        <f t="shared" si="357"/>
        <v>0.22000000000000006</v>
      </c>
    </row>
    <row r="360" spans="1:16" x14ac:dyDescent="0.25">
      <c r="A360">
        <f>+$C$10*(B360)+$C$11*(C360)+$C$12*(nino34!A340)</f>
        <v>-0.55000000000000004</v>
      </c>
      <c r="B360">
        <v>-0.1</v>
      </c>
      <c r="C360">
        <v>-1.3</v>
      </c>
      <c r="D360">
        <f t="shared" si="349"/>
        <v>0.18</v>
      </c>
      <c r="E360">
        <f t="shared" si="350"/>
        <v>2.0000000000000018E-2</v>
      </c>
      <c r="G360">
        <v>-2.6493188193404702</v>
      </c>
      <c r="H360">
        <f t="shared" si="351"/>
        <v>-0.52733622628140009</v>
      </c>
      <c r="I360">
        <f t="shared" si="352"/>
        <v>0.8221472862890602</v>
      </c>
      <c r="K360">
        <f t="shared" si="353"/>
        <v>1908.2499999999743</v>
      </c>
      <c r="M360">
        <f t="shared" ref="M360:N360" si="372">+AVERAGE(B357:B363)</f>
        <v>0.27142857142857146</v>
      </c>
      <c r="N360">
        <f t="shared" si="372"/>
        <v>5.7142857142857127E-2</v>
      </c>
      <c r="P360">
        <f t="shared" si="357"/>
        <v>6.0000000000000019E-2</v>
      </c>
    </row>
    <row r="361" spans="1:16" x14ac:dyDescent="0.25">
      <c r="A361">
        <f>+$C$10*(B361)+$C$11*(C361)+$C$12*(nino34!A341)</f>
        <v>-0.45</v>
      </c>
      <c r="B361">
        <v>0.5</v>
      </c>
      <c r="C361">
        <v>0.3</v>
      </c>
      <c r="D361">
        <f t="shared" si="349"/>
        <v>0.33000000000000007</v>
      </c>
      <c r="E361">
        <f t="shared" si="350"/>
        <v>0.13</v>
      </c>
      <c r="G361">
        <v>-2.50191328933664</v>
      </c>
      <c r="H361">
        <f t="shared" si="351"/>
        <v>0.25636643612840038</v>
      </c>
      <c r="I361">
        <f t="shared" si="352"/>
        <v>-3.844462387925951E-2</v>
      </c>
      <c r="K361">
        <f t="shared" si="353"/>
        <v>1908.3333333333076</v>
      </c>
      <c r="M361">
        <f t="shared" ref="M361:N361" si="373">+AVERAGE(B358:B364)</f>
        <v>0.34285714285714292</v>
      </c>
      <c r="N361">
        <f t="shared" si="373"/>
        <v>-0.18571428571428575</v>
      </c>
      <c r="P361">
        <f t="shared" si="357"/>
        <v>0.28000000000000008</v>
      </c>
    </row>
    <row r="362" spans="1:16" x14ac:dyDescent="0.25">
      <c r="A362">
        <f>+$C$10*(B362)+$C$11*(C362)+$C$12*(nino34!A342)</f>
        <v>-0.22</v>
      </c>
      <c r="B362">
        <v>-0.1</v>
      </c>
      <c r="C362">
        <v>0.6</v>
      </c>
      <c r="D362">
        <f t="shared" si="349"/>
        <v>-0.18</v>
      </c>
      <c r="E362">
        <f t="shared" si="350"/>
        <v>-0.64000000000000012</v>
      </c>
      <c r="G362">
        <v>-2.3929523832120698</v>
      </c>
      <c r="H362">
        <f t="shared" si="351"/>
        <v>-0.39978526290791994</v>
      </c>
      <c r="I362">
        <f t="shared" si="352"/>
        <v>-0.61770707515706036</v>
      </c>
      <c r="K362">
        <f t="shared" si="353"/>
        <v>1908.4166666666408</v>
      </c>
      <c r="M362">
        <f t="shared" ref="M362:N362" si="374">+AVERAGE(B359:B365)</f>
        <v>0.6428571428571429</v>
      </c>
      <c r="N362">
        <f t="shared" si="374"/>
        <v>-0.10000000000000002</v>
      </c>
      <c r="P362">
        <f t="shared" si="357"/>
        <v>0.33999999999999997</v>
      </c>
    </row>
    <row r="363" spans="1:16" x14ac:dyDescent="0.25">
      <c r="A363">
        <f>+$C$10*(B363)+$C$11*(C363)+$C$12*(nino34!A343)</f>
        <v>-0.63</v>
      </c>
      <c r="B363">
        <v>2.1</v>
      </c>
      <c r="C363">
        <v>0.2</v>
      </c>
      <c r="D363">
        <f t="shared" si="349"/>
        <v>-0.18000000000000002</v>
      </c>
      <c r="E363">
        <f t="shared" si="350"/>
        <v>0.64</v>
      </c>
      <c r="G363">
        <v>-2.90169855224456</v>
      </c>
      <c r="H363">
        <f t="shared" si="351"/>
        <v>-1.07491567162015</v>
      </c>
      <c r="I363">
        <f t="shared" si="352"/>
        <v>-5.7423333555169265E-2</v>
      </c>
      <c r="K363">
        <f t="shared" si="353"/>
        <v>1908.4999999999741</v>
      </c>
      <c r="M363">
        <f t="shared" ref="M363:N363" si="375">+AVERAGE(B360:B366)</f>
        <v>0.88571428571428579</v>
      </c>
      <c r="N363">
        <f t="shared" si="375"/>
        <v>-0.14285714285714285</v>
      </c>
      <c r="P363">
        <f t="shared" si="357"/>
        <v>0.60000000000000009</v>
      </c>
    </row>
    <row r="364" spans="1:16" x14ac:dyDescent="0.25">
      <c r="A364">
        <f>+$C$10*(B364)+$C$11*(C364)+$C$12*(nino34!A344)</f>
        <v>-0.4</v>
      </c>
      <c r="B364">
        <v>0.2</v>
      </c>
      <c r="C364">
        <v>-0.2</v>
      </c>
      <c r="D364">
        <f t="shared" si="349"/>
        <v>0.10999999999999999</v>
      </c>
      <c r="E364">
        <f t="shared" si="350"/>
        <v>-0.34999999999999987</v>
      </c>
      <c r="G364">
        <v>-3.4678680548322198</v>
      </c>
      <c r="H364">
        <f t="shared" si="351"/>
        <v>-1.2412999227399499</v>
      </c>
      <c r="I364">
        <f t="shared" si="352"/>
        <v>-0.10896091756463022</v>
      </c>
      <c r="K364">
        <f t="shared" si="353"/>
        <v>1908.5833333333073</v>
      </c>
      <c r="M364">
        <f t="shared" ref="M364:N364" si="376">+AVERAGE(B361:B367)</f>
        <v>0.88571428571428579</v>
      </c>
      <c r="N364">
        <f t="shared" si="376"/>
        <v>0</v>
      </c>
      <c r="P364">
        <f t="shared" si="357"/>
        <v>0.97999999999999987</v>
      </c>
    </row>
    <row r="365" spans="1:16" x14ac:dyDescent="0.25">
      <c r="A365">
        <f>+$C$10*(B365)+$C$11*(C365)+$C$12*(nino34!A345)</f>
        <v>-0.52</v>
      </c>
      <c r="B365">
        <v>2.9</v>
      </c>
      <c r="C365">
        <v>-0.2</v>
      </c>
      <c r="D365">
        <f t="shared" si="349"/>
        <v>-9.9999999999999978E-2</v>
      </c>
      <c r="E365">
        <f t="shared" si="350"/>
        <v>0.14000000000000001</v>
      </c>
      <c r="G365">
        <v>-4.1429984749845099</v>
      </c>
      <c r="H365">
        <f t="shared" si="351"/>
        <v>-0.34688794643415033</v>
      </c>
      <c r="I365">
        <f t="shared" si="352"/>
        <v>1.0033728938704298</v>
      </c>
      <c r="K365">
        <f t="shared" si="353"/>
        <v>1908.6666666666406</v>
      </c>
      <c r="M365">
        <f t="shared" ref="M365:N365" si="377">+AVERAGE(B362:B368)</f>
        <v>0.6</v>
      </c>
      <c r="N365">
        <f t="shared" si="377"/>
        <v>-9.9999999999999992E-2</v>
      </c>
      <c r="P365">
        <f t="shared" si="357"/>
        <v>1.1599999999999999</v>
      </c>
    </row>
    <row r="366" spans="1:16" x14ac:dyDescent="0.25">
      <c r="A366">
        <f>+$C$10*(B366)+$C$11*(C366)+$C$12*(nino34!A346)</f>
        <v>-0.5</v>
      </c>
      <c r="B366">
        <v>0.7</v>
      </c>
      <c r="C366">
        <v>-0.4</v>
      </c>
      <c r="D366">
        <f t="shared" si="349"/>
        <v>-0.36</v>
      </c>
      <c r="E366">
        <f t="shared" si="350"/>
        <v>-0.39999999999999991</v>
      </c>
      <c r="G366">
        <v>-3.8147560012663702</v>
      </c>
      <c r="H366">
        <f t="shared" si="351"/>
        <v>0.71390832273616978</v>
      </c>
      <c r="I366">
        <f t="shared" si="352"/>
        <v>5.7423375299890722E-2</v>
      </c>
      <c r="K366">
        <f t="shared" si="353"/>
        <v>1908.7499999999739</v>
      </c>
      <c r="M366">
        <f t="shared" ref="M366:N366" si="378">+AVERAGE(B363:B369)</f>
        <v>0.45714285714285724</v>
      </c>
      <c r="N366">
        <f t="shared" si="378"/>
        <v>-0.27142857142857146</v>
      </c>
      <c r="P366">
        <f t="shared" si="357"/>
        <v>1.34</v>
      </c>
    </row>
    <row r="367" spans="1:16" x14ac:dyDescent="0.25">
      <c r="A367">
        <f>+$C$10*(B367)+$C$11*(C367)+$C$12*(nino34!A347)</f>
        <v>-0.88</v>
      </c>
      <c r="B367">
        <v>-0.1</v>
      </c>
      <c r="C367">
        <v>-0.3</v>
      </c>
      <c r="D367">
        <f t="shared" si="349"/>
        <v>-0.64999999999999991</v>
      </c>
      <c r="E367">
        <f t="shared" si="350"/>
        <v>0.1100000000000001</v>
      </c>
      <c r="G367">
        <v>-3.4290901522483401</v>
      </c>
      <c r="H367">
        <f t="shared" si="351"/>
        <v>0.90211557721068036</v>
      </c>
      <c r="I367">
        <f t="shared" si="352"/>
        <v>0.13078387917462031</v>
      </c>
      <c r="K367">
        <f t="shared" si="353"/>
        <v>1908.8333333333071</v>
      </c>
      <c r="M367">
        <f t="shared" ref="M367:N367" si="379">+AVERAGE(B364:B370)</f>
        <v>0.22857142857142851</v>
      </c>
      <c r="N367">
        <f t="shared" si="379"/>
        <v>-0.12857142857142859</v>
      </c>
      <c r="P367">
        <f t="shared" si="357"/>
        <v>0.74</v>
      </c>
    </row>
    <row r="368" spans="1:16" x14ac:dyDescent="0.25">
      <c r="A368">
        <f>+$C$10*(B368)+$C$11*(C368)+$C$12*(nino34!A348)</f>
        <v>-1.1499999999999999</v>
      </c>
      <c r="B368">
        <v>-1.5</v>
      </c>
      <c r="C368">
        <v>-0.4</v>
      </c>
      <c r="D368">
        <f t="shared" si="349"/>
        <v>0.59000000000000008</v>
      </c>
      <c r="E368">
        <f t="shared" si="350"/>
        <v>1.1299999999999999</v>
      </c>
      <c r="G368">
        <v>-2.9126404240556898</v>
      </c>
      <c r="H368">
        <f t="shared" si="351"/>
        <v>0.64723366587613018</v>
      </c>
      <c r="I368">
        <f t="shared" si="352"/>
        <v>-0.38566579050917049</v>
      </c>
      <c r="K368">
        <f t="shared" si="353"/>
        <v>1908.9166666666404</v>
      </c>
      <c r="M368">
        <f t="shared" ref="M368:N368" si="380">+AVERAGE(B365:B371)</f>
        <v>-7.1428571428571494E-2</v>
      </c>
      <c r="N368">
        <f t="shared" si="380"/>
        <v>-0.32857142857142868</v>
      </c>
      <c r="P368">
        <f t="shared" si="357"/>
        <v>0.55999999999999994</v>
      </c>
    </row>
    <row r="369" spans="1:16" x14ac:dyDescent="0.25">
      <c r="A369">
        <f>+$C$10*(B369)+$C$11*(C369)+$C$12*(nino34!A349)</f>
        <v>-0.28999999999999998</v>
      </c>
      <c r="B369">
        <v>-1.1000000000000001</v>
      </c>
      <c r="C369">
        <v>-0.6</v>
      </c>
      <c r="D369">
        <f t="shared" si="349"/>
        <v>0.26999999999999991</v>
      </c>
      <c r="E369">
        <f t="shared" si="350"/>
        <v>-1.4499999999999997</v>
      </c>
      <c r="G369">
        <v>-2.7818564863722099</v>
      </c>
      <c r="H369">
        <f t="shared" si="351"/>
        <v>0.52807176258260968</v>
      </c>
      <c r="I369">
        <f t="shared" si="352"/>
        <v>0.26650388721564955</v>
      </c>
      <c r="K369">
        <f t="shared" si="353"/>
        <v>1908.9999999999736</v>
      </c>
      <c r="M369">
        <f t="shared" ref="M369:N369" si="381">+AVERAGE(B366:B372)</f>
        <v>-0.68571428571428572</v>
      </c>
      <c r="N369">
        <f t="shared" si="381"/>
        <v>-0.25714285714285723</v>
      </c>
      <c r="P369">
        <f t="shared" si="357"/>
        <v>-0.19999999999999996</v>
      </c>
    </row>
    <row r="370" spans="1:16" x14ac:dyDescent="0.25">
      <c r="A370">
        <f>+$C$10*(B370)+$C$11*(C370)+$C$12*(nino34!A350)</f>
        <v>-0.88</v>
      </c>
      <c r="B370">
        <v>0.5</v>
      </c>
      <c r="C370">
        <v>1.2</v>
      </c>
      <c r="D370">
        <f t="shared" si="349"/>
        <v>-0.25000000000000006</v>
      </c>
      <c r="E370">
        <f t="shared" si="350"/>
        <v>0.92999999999999994</v>
      </c>
      <c r="G370">
        <v>-2.3845686614730801</v>
      </c>
      <c r="H370">
        <f t="shared" si="351"/>
        <v>0.66379174950685016</v>
      </c>
      <c r="I370">
        <f t="shared" si="352"/>
        <v>-0.13078390029140952</v>
      </c>
      <c r="K370">
        <f t="shared" si="353"/>
        <v>1909.0833333333069</v>
      </c>
      <c r="M370">
        <f t="shared" ref="M370:N370" si="382">+AVERAGE(B367:B373)</f>
        <v>-0.79999999999999993</v>
      </c>
      <c r="N370">
        <f t="shared" si="382"/>
        <v>-0.25714285714285712</v>
      </c>
      <c r="P370">
        <f t="shared" si="357"/>
        <v>-0.48</v>
      </c>
    </row>
    <row r="371" spans="1:16" x14ac:dyDescent="0.25">
      <c r="A371">
        <f>+$C$10*(B371)+$C$11*(C371)+$C$12*(nino34!A351)</f>
        <v>-0.54</v>
      </c>
      <c r="B371">
        <v>-1.9</v>
      </c>
      <c r="C371">
        <v>-1.6</v>
      </c>
      <c r="D371">
        <f t="shared" si="349"/>
        <v>0.19999999999999996</v>
      </c>
      <c r="E371">
        <f t="shared" si="350"/>
        <v>-0.48</v>
      </c>
      <c r="G371">
        <v>-2.1180647368653598</v>
      </c>
      <c r="H371">
        <f t="shared" si="351"/>
        <v>0.21863793806992993</v>
      </c>
      <c r="I371">
        <f t="shared" si="352"/>
        <v>-0.31436991114551116</v>
      </c>
      <c r="K371">
        <f t="shared" si="353"/>
        <v>1909.1666666666401</v>
      </c>
      <c r="M371">
        <f t="shared" ref="M371:N371" si="383">+AVERAGE(B368:B374)</f>
        <v>-0.52857142857142858</v>
      </c>
      <c r="N371">
        <f t="shared" si="383"/>
        <v>-0.31428571428571433</v>
      </c>
      <c r="P371">
        <f t="shared" si="357"/>
        <v>-0.8600000000000001</v>
      </c>
    </row>
    <row r="372" spans="1:16" x14ac:dyDescent="0.25">
      <c r="A372">
        <f>+$C$10*(B372)+$C$11*(C372)+$C$12*(nino34!A352)</f>
        <v>-0.68</v>
      </c>
      <c r="B372">
        <v>-1.4</v>
      </c>
      <c r="C372">
        <v>0.3</v>
      </c>
      <c r="D372">
        <f t="shared" si="349"/>
        <v>0.18000000000000005</v>
      </c>
      <c r="E372">
        <f t="shared" si="350"/>
        <v>0.46000000000000008</v>
      </c>
      <c r="G372">
        <v>-2.1659307234031502</v>
      </c>
      <c r="H372">
        <f t="shared" si="351"/>
        <v>-0.69230718506513034</v>
      </c>
      <c r="I372">
        <f t="shared" si="352"/>
        <v>-0.5965752119895491</v>
      </c>
      <c r="K372">
        <f t="shared" si="353"/>
        <v>1909.2499999999734</v>
      </c>
      <c r="M372">
        <f t="shared" ref="M372:N372" si="384">+AVERAGE(B369:B375)</f>
        <v>-0.18571428571428575</v>
      </c>
      <c r="N372">
        <f t="shared" si="384"/>
        <v>-0.35714285714285715</v>
      </c>
      <c r="P372">
        <f t="shared" si="357"/>
        <v>-0.58000000000000007</v>
      </c>
    </row>
    <row r="373" spans="1:16" x14ac:dyDescent="0.25">
      <c r="A373">
        <f>+$C$10*(B373)+$C$11*(C373)+$C$12*(nino34!A353)</f>
        <v>-0.36</v>
      </c>
      <c r="B373">
        <v>-0.1</v>
      </c>
      <c r="C373">
        <v>-0.4</v>
      </c>
      <c r="D373">
        <f t="shared" si="349"/>
        <v>-0.42000000000000004</v>
      </c>
      <c r="E373">
        <f t="shared" si="350"/>
        <v>-1.0600000000000003</v>
      </c>
      <c r="G373">
        <v>-2.8103719219304901</v>
      </c>
      <c r="H373">
        <f t="shared" si="351"/>
        <v>-1.2888824354454598</v>
      </c>
      <c r="I373">
        <f t="shared" si="352"/>
        <v>-3.839078033252008E-8</v>
      </c>
      <c r="K373">
        <f t="shared" si="353"/>
        <v>1909.3333333333067</v>
      </c>
      <c r="M373">
        <f t="shared" ref="M373:N373" si="385">+AVERAGE(B370:B376)</f>
        <v>5.7142857142857162E-2</v>
      </c>
      <c r="N373">
        <f t="shared" si="385"/>
        <v>-0.37142857142857144</v>
      </c>
      <c r="P373">
        <f t="shared" si="357"/>
        <v>2.0000000000000073E-2</v>
      </c>
    </row>
    <row r="374" spans="1:16" x14ac:dyDescent="0.25">
      <c r="A374">
        <f>+$C$10*(B374)+$C$11*(C374)+$C$12*(nino34!A354)</f>
        <v>-1.1000000000000001</v>
      </c>
      <c r="B374">
        <v>1.8</v>
      </c>
      <c r="C374">
        <v>-0.7</v>
      </c>
      <c r="D374">
        <f t="shared" si="349"/>
        <v>-0.64</v>
      </c>
      <c r="E374">
        <f t="shared" si="350"/>
        <v>0.8400000000000003</v>
      </c>
      <c r="G374">
        <v>-3.45481315884861</v>
      </c>
      <c r="H374">
        <f t="shared" si="351"/>
        <v>-0.97451256335613978</v>
      </c>
      <c r="I374">
        <f t="shared" si="352"/>
        <v>0.31436991048010032</v>
      </c>
      <c r="K374">
        <f t="shared" si="353"/>
        <v>1909.4166666666399</v>
      </c>
      <c r="M374">
        <f t="shared" ref="M374:N374" si="386">+AVERAGE(B371:B377)</f>
        <v>-9.9999999999999978E-2</v>
      </c>
      <c r="N374">
        <f t="shared" si="386"/>
        <v>-0.64285714285714302</v>
      </c>
      <c r="P374">
        <f t="shared" si="357"/>
        <v>0.48000000000000015</v>
      </c>
    </row>
    <row r="375" spans="1:16" x14ac:dyDescent="0.25">
      <c r="A375">
        <f>+$C$10*(B375)+$C$11*(C375)+$C$12*(nino34!A355)</f>
        <v>-1</v>
      </c>
      <c r="B375">
        <v>0.9</v>
      </c>
      <c r="C375">
        <v>-0.7</v>
      </c>
      <c r="D375">
        <f t="shared" si="349"/>
        <v>0.13000000000000012</v>
      </c>
      <c r="E375">
        <f t="shared" si="350"/>
        <v>-7.0000000000000284E-2</v>
      </c>
      <c r="G375">
        <v>-3.7848844852866299</v>
      </c>
      <c r="H375">
        <f t="shared" si="351"/>
        <v>-0.47301676322550001</v>
      </c>
      <c r="I375">
        <f t="shared" si="352"/>
        <v>0.18712588965053989</v>
      </c>
      <c r="K375">
        <f t="shared" si="353"/>
        <v>1909.4999999999732</v>
      </c>
      <c r="M375">
        <f t="shared" ref="M375:N375" si="387">+AVERAGE(B372:B378)</f>
        <v>8.5714285714285743E-2</v>
      </c>
      <c r="N375">
        <f t="shared" si="387"/>
        <v>-0.55714285714285716</v>
      </c>
      <c r="P375">
        <f t="shared" si="357"/>
        <v>0.8</v>
      </c>
    </row>
    <row r="376" spans="1:16" x14ac:dyDescent="0.25">
      <c r="A376">
        <f>+$C$10*(B376)+$C$11*(C376)+$C$12*(nino34!A356)</f>
        <v>-0.97</v>
      </c>
      <c r="B376">
        <v>0.6</v>
      </c>
      <c r="C376">
        <v>-0.7</v>
      </c>
      <c r="D376">
        <f t="shared" si="349"/>
        <v>0.15000000000000002</v>
      </c>
      <c r="E376">
        <f t="shared" si="350"/>
        <v>8.9999999999999858E-2</v>
      </c>
      <c r="G376">
        <v>-3.92782992207411</v>
      </c>
      <c r="H376">
        <f t="shared" si="351"/>
        <v>-0.45079587307680979</v>
      </c>
      <c r="I376">
        <f t="shared" si="352"/>
        <v>-0.16490499950184923</v>
      </c>
      <c r="K376">
        <f t="shared" si="353"/>
        <v>1909.5833333333064</v>
      </c>
      <c r="M376">
        <f t="shared" ref="M376:N376" si="388">+AVERAGE(B373:B379)</f>
        <v>0.35714285714285715</v>
      </c>
      <c r="N376">
        <f t="shared" si="388"/>
        <v>-0.65714285714285725</v>
      </c>
      <c r="P376">
        <f t="shared" si="357"/>
        <v>1.1600000000000001</v>
      </c>
    </row>
    <row r="377" spans="1:16" x14ac:dyDescent="0.25">
      <c r="A377">
        <f>+$C$10*(B377)+$C$11*(C377)+$C$12*(nino34!A357)</f>
        <v>-0.85</v>
      </c>
      <c r="B377">
        <v>-0.6</v>
      </c>
      <c r="C377">
        <v>-0.7</v>
      </c>
      <c r="D377">
        <f t="shared" si="349"/>
        <v>-0.27</v>
      </c>
      <c r="E377">
        <f t="shared" si="350"/>
        <v>-0.51</v>
      </c>
      <c r="G377">
        <v>-4.2356803583634397</v>
      </c>
      <c r="H377">
        <f t="shared" si="351"/>
        <v>-0.82728627135333044</v>
      </c>
      <c r="I377">
        <f t="shared" si="352"/>
        <v>-0.21158539877467142</v>
      </c>
      <c r="K377">
        <f t="shared" si="353"/>
        <v>1909.6666666666397</v>
      </c>
      <c r="M377">
        <f t="shared" ref="M377:N377" si="389">+AVERAGE(B374:B380)</f>
        <v>0.4</v>
      </c>
      <c r="N377">
        <f t="shared" si="389"/>
        <v>-0.68571428571428572</v>
      </c>
      <c r="P377">
        <f t="shared" si="357"/>
        <v>1.1800000000000002</v>
      </c>
    </row>
    <row r="378" spans="1:16" x14ac:dyDescent="0.25">
      <c r="A378">
        <f>+$C$10*(B378)+$C$11*(C378)+$C$12*(nino34!A358)</f>
        <v>-1.24</v>
      </c>
      <c r="B378">
        <v>-0.6</v>
      </c>
      <c r="C378">
        <v>-1</v>
      </c>
      <c r="D378">
        <f t="shared" si="349"/>
        <v>-0.65</v>
      </c>
      <c r="E378">
        <f t="shared" si="350"/>
        <v>0.12999999999999989</v>
      </c>
      <c r="G378">
        <v>-4.7551161934274404</v>
      </c>
      <c r="H378">
        <f t="shared" si="351"/>
        <v>-0.89592625019426997</v>
      </c>
      <c r="I378">
        <f t="shared" si="352"/>
        <v>0.14294541993373144</v>
      </c>
      <c r="K378">
        <f t="shared" si="353"/>
        <v>1909.7499999999729</v>
      </c>
      <c r="M378">
        <f t="shared" ref="M378:N378" si="390">+AVERAGE(B375:B381)</f>
        <v>2.8571428571428564E-2</v>
      </c>
      <c r="N378">
        <f t="shared" si="390"/>
        <v>-0.84285714285714275</v>
      </c>
      <c r="P378">
        <f t="shared" si="357"/>
        <v>0.86</v>
      </c>
    </row>
    <row r="379" spans="1:16" x14ac:dyDescent="0.25">
      <c r="A379">
        <f>+$C$10*(B379)+$C$11*(C379)+$C$12*(nino34!A359)</f>
        <v>-1.5</v>
      </c>
      <c r="B379">
        <v>0.5</v>
      </c>
      <c r="C379">
        <v>-0.4</v>
      </c>
      <c r="D379">
        <f t="shared" si="349"/>
        <v>0.15999999999999992</v>
      </c>
      <c r="E379">
        <f t="shared" si="350"/>
        <v>0.67999999999999972</v>
      </c>
      <c r="G379">
        <v>-5.1316066085577097</v>
      </c>
      <c r="H379">
        <f t="shared" si="351"/>
        <v>-0.58807581892619964</v>
      </c>
      <c r="I379">
        <f t="shared" si="352"/>
        <v>0.16490501133433888</v>
      </c>
      <c r="K379">
        <f t="shared" si="353"/>
        <v>1909.8333333333062</v>
      </c>
      <c r="M379">
        <f t="shared" ref="M379:N379" si="391">+AVERAGE(B376:B382)</f>
        <v>0.14285714285714285</v>
      </c>
      <c r="N379">
        <f t="shared" si="391"/>
        <v>-0.94285714285714284</v>
      </c>
      <c r="P379">
        <f t="shared" si="357"/>
        <v>0.7</v>
      </c>
    </row>
    <row r="380" spans="1:16" x14ac:dyDescent="0.25">
      <c r="A380">
        <f>+$C$10*(B380)+$C$11*(C380)+$C$12*(nino34!A360)</f>
        <v>-1.08</v>
      </c>
      <c r="B380">
        <v>0.2</v>
      </c>
      <c r="C380">
        <v>-0.6</v>
      </c>
      <c r="D380">
        <f t="shared" si="349"/>
        <v>0.56999999999999995</v>
      </c>
      <c r="E380">
        <f t="shared" si="350"/>
        <v>-0.27</v>
      </c>
      <c r="G380">
        <v>-5.3431920123536401</v>
      </c>
      <c r="H380">
        <f t="shared" si="351"/>
        <v>-0.77585690904960014</v>
      </c>
      <c r="I380">
        <f t="shared" si="352"/>
        <v>-0.35268610145773849</v>
      </c>
      <c r="K380">
        <f t="shared" si="353"/>
        <v>1909.9166666666395</v>
      </c>
      <c r="M380">
        <f t="shared" ref="M380:N380" si="392">+AVERAGE(B377:B383)</f>
        <v>0.27142857142857141</v>
      </c>
      <c r="N380">
        <f t="shared" si="392"/>
        <v>-0.9285714285714286</v>
      </c>
      <c r="P380">
        <f t="shared" si="357"/>
        <v>0.64</v>
      </c>
    </row>
    <row r="381" spans="1:16" x14ac:dyDescent="0.25">
      <c r="A381">
        <f>+$C$10*(B381)+$C$11*(C381)+$C$12*(nino34!A361)</f>
        <v>-0.93</v>
      </c>
      <c r="B381">
        <v>-0.8</v>
      </c>
      <c r="C381">
        <v>-1.8</v>
      </c>
      <c r="D381">
        <f t="shared" si="349"/>
        <v>0.44000000000000006</v>
      </c>
      <c r="E381">
        <f t="shared" si="350"/>
        <v>0.1399999999999999</v>
      </c>
      <c r="G381">
        <v>-5.9074635176073098</v>
      </c>
      <c r="H381">
        <f t="shared" si="351"/>
        <v>-1.1285429943403003</v>
      </c>
      <c r="I381">
        <f t="shared" si="352"/>
        <v>1.6167039262882099E-8</v>
      </c>
      <c r="K381">
        <f t="shared" si="353"/>
        <v>1909.9999999999727</v>
      </c>
      <c r="M381">
        <f t="shared" ref="M381:N381" si="393">+AVERAGE(B378:B384)</f>
        <v>0.25714285714285717</v>
      </c>
      <c r="N381">
        <f t="shared" si="393"/>
        <v>-0.99999999999999989</v>
      </c>
      <c r="P381">
        <f t="shared" si="357"/>
        <v>1.2399999999999998</v>
      </c>
    </row>
    <row r="382" spans="1:16" x14ac:dyDescent="0.25">
      <c r="A382">
        <f>+$C$10*(B382)+$C$11*(C382)+$C$12*(nino34!A362)</f>
        <v>-0.64</v>
      </c>
      <c r="B382">
        <v>1.7</v>
      </c>
      <c r="C382">
        <v>-1.4</v>
      </c>
      <c r="D382">
        <f t="shared" si="349"/>
        <v>0.14000000000000001</v>
      </c>
      <c r="E382">
        <f t="shared" si="350"/>
        <v>-0.44000000000000017</v>
      </c>
      <c r="G382">
        <v>-6.4717350066939403</v>
      </c>
      <c r="H382">
        <f t="shared" si="351"/>
        <v>-0.40515277662919047</v>
      </c>
      <c r="I382">
        <f t="shared" si="352"/>
        <v>0.72339020154407052</v>
      </c>
      <c r="K382">
        <f t="shared" si="353"/>
        <v>1910.083333333306</v>
      </c>
      <c r="M382">
        <f t="shared" ref="M382:N382" si="394">+AVERAGE(B379:B385)</f>
        <v>0.39999999999999991</v>
      </c>
      <c r="N382">
        <f t="shared" si="394"/>
        <v>-0.8285714285714284</v>
      </c>
      <c r="P382">
        <f t="shared" si="357"/>
        <v>1.5799999999999996</v>
      </c>
    </row>
    <row r="383" spans="1:16" x14ac:dyDescent="0.25">
      <c r="A383">
        <f>+$C$10*(B383)+$C$11*(C383)+$C$12*(nino34!A363)</f>
        <v>-0.79</v>
      </c>
      <c r="B383">
        <v>1.5</v>
      </c>
      <c r="C383">
        <v>-0.6</v>
      </c>
      <c r="D383">
        <f t="shared" si="349"/>
        <v>-0.52999999999999992</v>
      </c>
      <c r="E383">
        <f t="shared" si="350"/>
        <v>-0.22999999999999998</v>
      </c>
      <c r="G383">
        <v>-6.3126162942365003</v>
      </c>
      <c r="H383">
        <f t="shared" si="351"/>
        <v>0.88250892944363013</v>
      </c>
      <c r="I383">
        <f t="shared" si="352"/>
        <v>0.56427150452875097</v>
      </c>
      <c r="K383">
        <f t="shared" si="353"/>
        <v>1910.1666666666392</v>
      </c>
      <c r="M383">
        <f t="shared" ref="M383:N383" si="395">+AVERAGE(B380:B386)</f>
        <v>0.52857142857142858</v>
      </c>
      <c r="N383">
        <f t="shared" si="395"/>
        <v>-0.94285714285714284</v>
      </c>
      <c r="P383">
        <f t="shared" si="357"/>
        <v>1.4999999999999998</v>
      </c>
    </row>
    <row r="384" spans="1:16" x14ac:dyDescent="0.25">
      <c r="A384">
        <f>+$C$10*(B384)+$C$11*(C384)+$C$12*(nino34!A364)</f>
        <v>-1.17</v>
      </c>
      <c r="B384">
        <v>-0.7</v>
      </c>
      <c r="C384">
        <v>-1.2</v>
      </c>
      <c r="D384">
        <f t="shared" si="349"/>
        <v>-0.61999999999999988</v>
      </c>
      <c r="E384">
        <f t="shared" si="350"/>
        <v>0.13999999999999968</v>
      </c>
      <c r="G384">
        <v>-5.5892260772503102</v>
      </c>
      <c r="H384">
        <f t="shared" si="351"/>
        <v>1.3344591304698605</v>
      </c>
      <c r="I384">
        <f t="shared" si="352"/>
        <v>-0.11232130350252056</v>
      </c>
      <c r="K384">
        <f t="shared" si="353"/>
        <v>1910.2499999999725</v>
      </c>
      <c r="M384">
        <f t="shared" ref="M384:N384" si="396">+AVERAGE(B381:B387)</f>
        <v>0.79999999999999993</v>
      </c>
      <c r="N384">
        <f t="shared" si="396"/>
        <v>-1</v>
      </c>
      <c r="P384">
        <f t="shared" si="357"/>
        <v>1.38</v>
      </c>
    </row>
    <row r="385" spans="1:16" x14ac:dyDescent="0.25">
      <c r="A385">
        <f>+$C$10*(B385)+$C$11*(C385)+$C$12*(nino34!A365)</f>
        <v>-1.41</v>
      </c>
      <c r="B385">
        <v>0.4</v>
      </c>
      <c r="C385">
        <v>0.2</v>
      </c>
      <c r="D385">
        <f t="shared" si="349"/>
        <v>0.12999999999999989</v>
      </c>
      <c r="E385">
        <f t="shared" si="350"/>
        <v>0.60999999999999988</v>
      </c>
      <c r="G385">
        <v>-4.9781571637666397</v>
      </c>
      <c r="H385">
        <f t="shared" si="351"/>
        <v>0.49874761141554025</v>
      </c>
      <c r="I385">
        <f t="shared" si="352"/>
        <v>-0.72339021555180061</v>
      </c>
      <c r="K385">
        <f t="shared" si="353"/>
        <v>1910.3333333333057</v>
      </c>
      <c r="M385">
        <f t="shared" ref="M385:N385" si="397">+AVERAGE(B382:B388)</f>
        <v>1</v>
      </c>
      <c r="N385">
        <f t="shared" si="397"/>
        <v>-0.8571428571428571</v>
      </c>
      <c r="P385">
        <f t="shared" si="357"/>
        <v>1.7000000000000002</v>
      </c>
    </row>
    <row r="386" spans="1:16" x14ac:dyDescent="0.25">
      <c r="A386">
        <f>+$C$10*(B386)+$C$11*(C386)+$C$12*(nino34!A366)</f>
        <v>-1.04</v>
      </c>
      <c r="B386">
        <v>1.4</v>
      </c>
      <c r="C386">
        <v>-1.2</v>
      </c>
      <c r="D386">
        <f t="shared" si="349"/>
        <v>0.52999999999999992</v>
      </c>
      <c r="E386">
        <f t="shared" si="350"/>
        <v>-0.20999999999999996</v>
      </c>
      <c r="G386">
        <v>-5.0904784658347699</v>
      </c>
      <c r="H386">
        <f t="shared" si="351"/>
        <v>-0.3357172138152702</v>
      </c>
      <c r="I386">
        <f t="shared" si="352"/>
        <v>-0.11107460967900984</v>
      </c>
      <c r="K386">
        <f t="shared" si="353"/>
        <v>1910.416666666639</v>
      </c>
      <c r="M386">
        <f t="shared" ref="M386:N386" si="398">+AVERAGE(B383:B389)</f>
        <v>0.91428571428571437</v>
      </c>
      <c r="N386">
        <f t="shared" si="398"/>
        <v>-0.84285714285714275</v>
      </c>
      <c r="P386">
        <f t="shared" si="357"/>
        <v>1.7000000000000002</v>
      </c>
    </row>
    <row r="387" spans="1:16" x14ac:dyDescent="0.25">
      <c r="A387">
        <f>+$C$10*(B387)+$C$11*(C387)+$C$12*(nino34!A367)</f>
        <v>-0.88</v>
      </c>
      <c r="B387">
        <v>2.1</v>
      </c>
      <c r="C387">
        <v>-1</v>
      </c>
      <c r="D387">
        <f t="shared" si="349"/>
        <v>0.14000000000000001</v>
      </c>
      <c r="E387">
        <f t="shared" si="350"/>
        <v>-0.17999999999999994</v>
      </c>
      <c r="G387">
        <v>-5.3138743775819099</v>
      </c>
      <c r="H387">
        <f t="shared" si="351"/>
        <v>0.10963937124463019</v>
      </c>
      <c r="I387">
        <f t="shared" si="352"/>
        <v>0.55643119473891112</v>
      </c>
      <c r="K387">
        <f t="shared" si="353"/>
        <v>1910.4999999999723</v>
      </c>
      <c r="M387">
        <f t="shared" ref="M387:N387" si="399">+AVERAGE(B384:B390)</f>
        <v>0.90000000000000013</v>
      </c>
      <c r="N387">
        <f t="shared" si="399"/>
        <v>-0.75714285714285712</v>
      </c>
      <c r="P387">
        <f t="shared" si="357"/>
        <v>1.56</v>
      </c>
    </row>
    <row r="388" spans="1:16" x14ac:dyDescent="0.25">
      <c r="A388">
        <f>+$C$10*(B388)+$C$11*(C388)+$C$12*(nino34!A368)</f>
        <v>-0.9</v>
      </c>
      <c r="B388">
        <v>0.6</v>
      </c>
      <c r="C388">
        <v>-0.8</v>
      </c>
      <c r="D388">
        <f t="shared" si="349"/>
        <v>-0.41000000000000003</v>
      </c>
      <c r="E388">
        <f t="shared" si="350"/>
        <v>-0.36999999999999988</v>
      </c>
      <c r="G388">
        <v>-4.9808390945901397</v>
      </c>
      <c r="H388">
        <f t="shared" si="351"/>
        <v>0.28321795270105987</v>
      </c>
      <c r="I388">
        <f t="shared" si="352"/>
        <v>-0.38285261328248055</v>
      </c>
      <c r="K388">
        <f t="shared" si="353"/>
        <v>1910.5833333333055</v>
      </c>
      <c r="M388">
        <f t="shared" ref="M388:N388" si="400">+AVERAGE(B385:B391)</f>
        <v>1.157142857142857</v>
      </c>
      <c r="N388">
        <f t="shared" si="400"/>
        <v>-0.81428571428571417</v>
      </c>
      <c r="P388">
        <f t="shared" si="357"/>
        <v>1.94</v>
      </c>
    </row>
    <row r="389" spans="1:16" x14ac:dyDescent="0.25">
      <c r="A389">
        <f>+$C$10*(B389)+$C$11*(C389)+$C$12*(nino34!A369)</f>
        <v>-1.29</v>
      </c>
      <c r="B389">
        <v>1.1000000000000001</v>
      </c>
      <c r="C389">
        <v>-1.3</v>
      </c>
      <c r="D389">
        <f t="shared" si="349"/>
        <v>-3.9999999999999925E-2</v>
      </c>
      <c r="E389">
        <f t="shared" si="350"/>
        <v>0.74000000000000021</v>
      </c>
      <c r="G389">
        <v>-5.0306564248808501</v>
      </c>
      <c r="H389">
        <f t="shared" si="351"/>
        <v>1.1439936384959992E-2</v>
      </c>
      <c r="I389">
        <f t="shared" si="352"/>
        <v>0.11107459696638067</v>
      </c>
      <c r="K389">
        <f t="shared" si="353"/>
        <v>1910.6666666666388</v>
      </c>
      <c r="M389">
        <f t="shared" ref="M389:N389" si="401">+AVERAGE(B386:B392)</f>
        <v>1.3</v>
      </c>
      <c r="N389">
        <f t="shared" si="401"/>
        <v>-1.0714285714285714</v>
      </c>
      <c r="P389">
        <f t="shared" si="357"/>
        <v>2.1799999999999997</v>
      </c>
    </row>
    <row r="390" spans="1:16" x14ac:dyDescent="0.25">
      <c r="A390">
        <f>+$C$10*(B390)+$C$11*(C390)+$C$12*(nino34!A370)</f>
        <v>-0.94</v>
      </c>
      <c r="B390">
        <v>1.4</v>
      </c>
      <c r="C390">
        <v>0</v>
      </c>
      <c r="D390">
        <f t="shared" si="349"/>
        <v>0.76</v>
      </c>
      <c r="E390">
        <f t="shared" si="350"/>
        <v>5.9999999999999831E-2</v>
      </c>
      <c r="G390">
        <v>-4.9693991582051797</v>
      </c>
      <c r="H390">
        <f t="shared" si="351"/>
        <v>-0.32159536305896008</v>
      </c>
      <c r="I390">
        <f t="shared" si="352"/>
        <v>-0.44410989641029985</v>
      </c>
      <c r="K390">
        <f t="shared" si="353"/>
        <v>1910.749999999972</v>
      </c>
      <c r="M390">
        <f t="shared" ref="M390:N390" si="402">+AVERAGE(B387:B393)</f>
        <v>1.0571428571428574</v>
      </c>
      <c r="N390">
        <f t="shared" si="402"/>
        <v>-1.0000000000000002</v>
      </c>
      <c r="P390">
        <f t="shared" si="357"/>
        <v>2.2000000000000002</v>
      </c>
    </row>
    <row r="391" spans="1:16" x14ac:dyDescent="0.25">
      <c r="A391">
        <f>+$C$10*(B391)+$C$11*(C391)+$C$12*(nino34!A371)</f>
        <v>-0.53</v>
      </c>
      <c r="B391">
        <v>1.1000000000000001</v>
      </c>
      <c r="C391">
        <v>-1.6</v>
      </c>
      <c r="D391">
        <f t="shared" si="349"/>
        <v>0.29999999999999993</v>
      </c>
      <c r="E391">
        <f t="shared" si="350"/>
        <v>-0.52</v>
      </c>
      <c r="G391">
        <v>-5.3522517879398102</v>
      </c>
      <c r="H391">
        <f t="shared" si="351"/>
        <v>0.29158994822764939</v>
      </c>
      <c r="I391">
        <f t="shared" si="352"/>
        <v>1.0572952076969102</v>
      </c>
      <c r="K391">
        <f t="shared" si="353"/>
        <v>1910.8333333333053</v>
      </c>
      <c r="M391">
        <f t="shared" ref="M391:N391" si="403">+AVERAGE(B388:B394)</f>
        <v>0.68571428571428572</v>
      </c>
      <c r="N391">
        <f t="shared" si="403"/>
        <v>-0.97142857142857153</v>
      </c>
      <c r="P391">
        <f t="shared" si="357"/>
        <v>2.1799999999999997</v>
      </c>
    </row>
    <row r="392" spans="1:16" x14ac:dyDescent="0.25">
      <c r="A392">
        <f>+$C$10*(B392)+$C$11*(C392)+$C$12*(nino34!A372)</f>
        <v>-0.64</v>
      </c>
      <c r="B392">
        <v>1.4</v>
      </c>
      <c r="C392">
        <v>-1.6</v>
      </c>
      <c r="D392">
        <f t="shared" si="349"/>
        <v>-3.9999999999999925E-2</v>
      </c>
      <c r="E392">
        <f t="shared" si="350"/>
        <v>0.17999999999999994</v>
      </c>
      <c r="G392">
        <v>-4.6778092099775304</v>
      </c>
      <c r="H392">
        <f t="shared" si="351"/>
        <v>1.3488851816818599</v>
      </c>
      <c r="I392">
        <f t="shared" si="352"/>
        <v>2.5757300292639229E-8</v>
      </c>
      <c r="K392">
        <f t="shared" si="353"/>
        <v>1910.9166666666385</v>
      </c>
      <c r="M392">
        <f t="shared" ref="M392:N392" si="404">+AVERAGE(B389:B395)</f>
        <v>0.7142857142857143</v>
      </c>
      <c r="N392">
        <f t="shared" si="404"/>
        <v>-0.79999999999999993</v>
      </c>
      <c r="P392">
        <f t="shared" si="357"/>
        <v>1.98</v>
      </c>
    </row>
    <row r="393" spans="1:16" x14ac:dyDescent="0.25">
      <c r="A393">
        <f>+$C$10*(B393)+$C$11*(C393)+$C$12*(nino34!A373)</f>
        <v>-0.56999999999999995</v>
      </c>
      <c r="B393">
        <v>-0.3</v>
      </c>
      <c r="C393">
        <v>-0.7</v>
      </c>
      <c r="D393">
        <f t="shared" si="349"/>
        <v>6.0000000000000053E-2</v>
      </c>
      <c r="E393">
        <f t="shared" si="350"/>
        <v>-8.0000000000000071E-2</v>
      </c>
      <c r="G393">
        <v>-4.0033666062579503</v>
      </c>
      <c r="H393">
        <f t="shared" si="351"/>
        <v>1.3488852114408205</v>
      </c>
      <c r="I393">
        <f t="shared" si="352"/>
        <v>4.0016594482494838E-9</v>
      </c>
      <c r="K393">
        <f t="shared" si="353"/>
        <v>1910.9999999999718</v>
      </c>
      <c r="M393">
        <f t="shared" ref="M393:N393" si="405">+AVERAGE(B390:B396)</f>
        <v>0.45714285714285718</v>
      </c>
      <c r="N393">
        <f t="shared" si="405"/>
        <v>-0.72857142857142854</v>
      </c>
      <c r="P393">
        <f t="shared" si="357"/>
        <v>1.56</v>
      </c>
    </row>
    <row r="394" spans="1:16" x14ac:dyDescent="0.25">
      <c r="A394">
        <f>+$C$10*(B394)+$C$11*(C394)+$C$12*(nino34!A374)</f>
        <v>-0.57999999999999996</v>
      </c>
      <c r="B394">
        <v>-0.5</v>
      </c>
      <c r="C394">
        <v>-0.8</v>
      </c>
      <c r="D394">
        <f t="shared" si="349"/>
        <v>-0.25</v>
      </c>
      <c r="E394">
        <f t="shared" si="350"/>
        <v>-0.22999999999999998</v>
      </c>
      <c r="G394">
        <v>-3.3289239985367098</v>
      </c>
      <c r="H394">
        <f t="shared" si="351"/>
        <v>0.83479763557087017</v>
      </c>
      <c r="I394">
        <f t="shared" si="352"/>
        <v>-0.51408757987161025</v>
      </c>
      <c r="K394">
        <f t="shared" si="353"/>
        <v>1911.0833333333051</v>
      </c>
      <c r="M394">
        <f t="shared" ref="M394:N394" si="406">+AVERAGE(B391:B397)</f>
        <v>0.25714285714285717</v>
      </c>
      <c r="N394">
        <f t="shared" si="406"/>
        <v>-0.59999999999999987</v>
      </c>
      <c r="P394">
        <f t="shared" si="357"/>
        <v>1.3599999999999999</v>
      </c>
    </row>
    <row r="395" spans="1:16" x14ac:dyDescent="0.25">
      <c r="A395">
        <f>+$C$10*(B395)+$C$11*(C395)+$C$12*(nino34!A375)</f>
        <v>-0.82</v>
      </c>
      <c r="B395">
        <v>0.8</v>
      </c>
      <c r="C395">
        <v>0.4</v>
      </c>
      <c r="D395">
        <f t="shared" si="349"/>
        <v>-0.53000000000000014</v>
      </c>
      <c r="E395">
        <f t="shared" si="350"/>
        <v>-5.0000000000000044E-2</v>
      </c>
      <c r="G395">
        <v>-3.1685689706870801</v>
      </c>
      <c r="H395">
        <f t="shared" si="351"/>
        <v>1.0287949803970498</v>
      </c>
      <c r="I395">
        <f t="shared" si="352"/>
        <v>0.70808492469779072</v>
      </c>
      <c r="K395">
        <f t="shared" si="353"/>
        <v>1911.1666666666383</v>
      </c>
      <c r="M395">
        <f t="shared" ref="M395:N395" si="407">+AVERAGE(B392:B398)</f>
        <v>8.5714285714285715E-2</v>
      </c>
      <c r="N395">
        <f t="shared" si="407"/>
        <v>-0.12857142857142859</v>
      </c>
      <c r="P395">
        <f t="shared" si="357"/>
        <v>0.84</v>
      </c>
    </row>
    <row r="396" spans="1:16" x14ac:dyDescent="0.25">
      <c r="A396">
        <f>+$C$10*(B396)+$C$11*(C396)+$C$12*(nino34!A376)</f>
        <v>-1.1100000000000001</v>
      </c>
      <c r="B396">
        <v>-0.7</v>
      </c>
      <c r="C396">
        <v>-0.8</v>
      </c>
      <c r="D396">
        <f t="shared" si="349"/>
        <v>-0.23000000000000009</v>
      </c>
      <c r="E396">
        <f t="shared" si="350"/>
        <v>0.35000000000000009</v>
      </c>
      <c r="G396">
        <v>-2.3001290181396601</v>
      </c>
      <c r="H396">
        <f t="shared" si="351"/>
        <v>2.7898760326298131</v>
      </c>
      <c r="I396">
        <f t="shared" si="352"/>
        <v>1.0529961275349731</v>
      </c>
      <c r="K396">
        <f t="shared" si="353"/>
        <v>1911.2499999999716</v>
      </c>
      <c r="M396">
        <f t="shared" ref="M396:N396" si="408">+AVERAGE(B393:B399)</f>
        <v>-0.31428571428571422</v>
      </c>
      <c r="N396">
        <f t="shared" si="408"/>
        <v>0.19999999999999998</v>
      </c>
      <c r="P396">
        <f t="shared" si="357"/>
        <v>6.0000000000000026E-2</v>
      </c>
    </row>
    <row r="397" spans="1:16" x14ac:dyDescent="0.25">
      <c r="A397">
        <f>+$C$10*(B397)+$C$11*(C397)+$C$12*(nino34!A377)</f>
        <v>-1.05</v>
      </c>
      <c r="B397">
        <v>0</v>
      </c>
      <c r="C397">
        <v>0.9</v>
      </c>
      <c r="D397">
        <f t="shared" si="349"/>
        <v>0.47000000000000008</v>
      </c>
      <c r="E397">
        <f t="shared" si="350"/>
        <v>0.35000000000000009</v>
      </c>
      <c r="G397">
        <v>-0.378692938057267</v>
      </c>
      <c r="H397">
        <f t="shared" si="351"/>
        <v>4.0326011769510703</v>
      </c>
      <c r="I397">
        <f t="shared" si="352"/>
        <v>0.18972901678628395</v>
      </c>
      <c r="K397">
        <f t="shared" si="353"/>
        <v>1911.3333333333048</v>
      </c>
      <c r="M397">
        <f t="shared" ref="M397:N397" si="409">+AVERAGE(B394:B400)</f>
        <v>-0.44285714285714278</v>
      </c>
      <c r="N397">
        <f t="shared" si="409"/>
        <v>0.4142857142857142</v>
      </c>
      <c r="P397">
        <f t="shared" si="357"/>
        <v>-0.37999999999999995</v>
      </c>
    </row>
    <row r="398" spans="1:16" x14ac:dyDescent="0.25">
      <c r="A398">
        <f>+$C$10*(B398)+$C$11*(C398)+$C$12*(nino34!A378)</f>
        <v>-0.64</v>
      </c>
      <c r="B398">
        <v>-0.1</v>
      </c>
      <c r="C398">
        <v>1.7</v>
      </c>
      <c r="D398">
        <f t="shared" si="349"/>
        <v>0.83000000000000007</v>
      </c>
      <c r="E398">
        <f t="shared" si="350"/>
        <v>1.0000000000000009E-2</v>
      </c>
      <c r="G398">
        <v>1.73247215881141</v>
      </c>
      <c r="H398">
        <f t="shared" si="351"/>
        <v>3.5142452929861769</v>
      </c>
      <c r="I398">
        <f t="shared" si="352"/>
        <v>-0.70808490075117714</v>
      </c>
      <c r="K398">
        <f t="shared" si="353"/>
        <v>1911.4166666666381</v>
      </c>
      <c r="M398">
        <f t="shared" ref="M398:N398" si="410">+AVERAGE(B395:B401)</f>
        <v>-0.54285714285714282</v>
      </c>
      <c r="N398">
        <f t="shared" si="410"/>
        <v>0.55714285714285716</v>
      </c>
      <c r="P398">
        <f t="shared" si="357"/>
        <v>-0.8600000000000001</v>
      </c>
    </row>
    <row r="399" spans="1:16" x14ac:dyDescent="0.25">
      <c r="A399">
        <f>+$C$10*(B399)+$C$11*(C399)+$C$12*(nino34!A379)</f>
        <v>-0.22</v>
      </c>
      <c r="B399">
        <v>-1.4</v>
      </c>
      <c r="C399">
        <v>0.7</v>
      </c>
      <c r="D399">
        <f t="shared" si="349"/>
        <v>0.36</v>
      </c>
      <c r="E399">
        <f t="shared" si="350"/>
        <v>-0.48000000000000004</v>
      </c>
      <c r="G399">
        <v>3.1355523549289099</v>
      </c>
      <c r="H399">
        <f t="shared" si="351"/>
        <v>1.7531642769507501</v>
      </c>
      <c r="I399">
        <f t="shared" si="352"/>
        <v>-1.05299611528425</v>
      </c>
      <c r="K399">
        <f t="shared" si="353"/>
        <v>1911.4999999999714</v>
      </c>
      <c r="M399">
        <f t="shared" ref="M399:N399" si="411">+AVERAGE(B396:B402)</f>
        <v>-0.77142857142857135</v>
      </c>
      <c r="N399">
        <f t="shared" si="411"/>
        <v>0.70000000000000007</v>
      </c>
      <c r="P399">
        <f t="shared" si="357"/>
        <v>-1.3399999999999999</v>
      </c>
    </row>
    <row r="400" spans="1:16" x14ac:dyDescent="0.25">
      <c r="A400">
        <f>+$C$10*(B400)+$C$11*(C400)+$C$12*(nino34!A380)</f>
        <v>-0.28000000000000003</v>
      </c>
      <c r="B400">
        <v>-1.2</v>
      </c>
      <c r="C400">
        <v>0.8</v>
      </c>
      <c r="D400">
        <f t="shared" si="349"/>
        <v>0.44</v>
      </c>
      <c r="E400">
        <f t="shared" si="350"/>
        <v>0.56000000000000005</v>
      </c>
      <c r="G400">
        <v>3.4856364357621601</v>
      </c>
      <c r="H400">
        <f t="shared" si="351"/>
        <v>0.92500525714682968</v>
      </c>
      <c r="I400">
        <f t="shared" si="352"/>
        <v>0.22483709548032937</v>
      </c>
      <c r="K400">
        <f t="shared" si="353"/>
        <v>1911.5833333333046</v>
      </c>
      <c r="M400">
        <f t="shared" ref="M400:N400" si="412">+AVERAGE(B397:B403)</f>
        <v>-0.7142857142857143</v>
      </c>
      <c r="N400">
        <f t="shared" si="412"/>
        <v>0.98571428571428565</v>
      </c>
      <c r="P400">
        <f t="shared" si="357"/>
        <v>-1.6400000000000001</v>
      </c>
    </row>
    <row r="401" spans="1:16" x14ac:dyDescent="0.25">
      <c r="A401">
        <f>+$C$10*(B401)+$C$11*(C401)+$C$12*(nino34!A381)</f>
        <v>0.22</v>
      </c>
      <c r="B401">
        <v>-1.2</v>
      </c>
      <c r="C401">
        <v>0.2</v>
      </c>
      <c r="D401">
        <f t="shared" si="349"/>
        <v>0.48000000000000004</v>
      </c>
      <c r="E401">
        <f t="shared" si="350"/>
        <v>-0.52</v>
      </c>
      <c r="G401">
        <v>4.0605576120757396</v>
      </c>
      <c r="H401">
        <f t="shared" si="351"/>
        <v>1.1498423106786699</v>
      </c>
      <c r="I401">
        <f t="shared" si="352"/>
        <v>-4.1948489126752975E-8</v>
      </c>
      <c r="K401">
        <f t="shared" si="353"/>
        <v>1911.6666666666379</v>
      </c>
      <c r="M401">
        <f t="shared" ref="M401:N401" si="413">+AVERAGE(B398:B404)</f>
        <v>-0.75714285714285712</v>
      </c>
      <c r="N401">
        <f t="shared" si="413"/>
        <v>0.90000000000000013</v>
      </c>
      <c r="P401">
        <f t="shared" si="357"/>
        <v>-1.9000000000000004</v>
      </c>
    </row>
    <row r="402" spans="1:16" x14ac:dyDescent="0.25">
      <c r="A402">
        <f>+$C$10*(B402)+$C$11*(C402)+$C$12*(nino34!A382)</f>
        <v>0.2</v>
      </c>
      <c r="B402">
        <v>-0.8</v>
      </c>
      <c r="C402">
        <v>1.4</v>
      </c>
      <c r="D402">
        <f t="shared" si="349"/>
        <v>0.62</v>
      </c>
      <c r="E402">
        <f t="shared" si="350"/>
        <v>0.66</v>
      </c>
      <c r="G402">
        <v>4.63547874644083</v>
      </c>
      <c r="H402">
        <f t="shared" si="351"/>
        <v>1.1498422659788003</v>
      </c>
      <c r="I402">
        <f t="shared" si="352"/>
        <v>-2.7513813449786539E-9</v>
      </c>
      <c r="K402">
        <f t="shared" si="353"/>
        <v>1911.7499999999711</v>
      </c>
      <c r="M402">
        <f t="shared" ref="M402:N402" si="414">+AVERAGE(B399:B405)</f>
        <v>-0.87142857142857133</v>
      </c>
      <c r="N402">
        <f t="shared" si="414"/>
        <v>0.8571428571428571</v>
      </c>
      <c r="P402">
        <f t="shared" si="357"/>
        <v>-1.8399999999999999</v>
      </c>
    </row>
    <row r="403" spans="1:16" x14ac:dyDescent="0.25">
      <c r="A403">
        <f>+$C$10*(B403)+$C$11*(C403)+$C$12*(nino34!A383)</f>
        <v>0.84</v>
      </c>
      <c r="B403">
        <v>-0.3</v>
      </c>
      <c r="C403">
        <v>1.2</v>
      </c>
      <c r="D403">
        <f t="shared" si="349"/>
        <v>0.76</v>
      </c>
      <c r="E403">
        <f t="shared" si="350"/>
        <v>-0.52</v>
      </c>
      <c r="G403">
        <v>5.21039987805454</v>
      </c>
      <c r="H403">
        <f t="shared" si="351"/>
        <v>1.0250550952667501</v>
      </c>
      <c r="I403">
        <f t="shared" si="352"/>
        <v>-0.12478716796066891</v>
      </c>
      <c r="K403">
        <f t="shared" si="353"/>
        <v>1911.8333333333044</v>
      </c>
      <c r="M403">
        <f t="shared" ref="M403:N403" si="415">+AVERAGE(B400:B406)</f>
        <v>-0.84285714285714286</v>
      </c>
      <c r="N403">
        <f t="shared" si="415"/>
        <v>1.1285714285714283</v>
      </c>
      <c r="P403">
        <f t="shared" si="357"/>
        <v>-1.54</v>
      </c>
    </row>
    <row r="404" spans="1:16" x14ac:dyDescent="0.25">
      <c r="A404">
        <f>+$C$10*(B404)+$C$11*(C404)+$C$12*(nino34!A384)</f>
        <v>0.96</v>
      </c>
      <c r="B404">
        <v>-0.3</v>
      </c>
      <c r="C404">
        <v>0.3</v>
      </c>
      <c r="D404">
        <f t="shared" si="349"/>
        <v>0.71000000000000008</v>
      </c>
      <c r="E404">
        <f t="shared" si="350"/>
        <v>0.4700000000000002</v>
      </c>
      <c r="G404">
        <v>5.6605338417075801</v>
      </c>
      <c r="H404">
        <f t="shared" si="351"/>
        <v>0.90026793377677006</v>
      </c>
      <c r="I404">
        <f t="shared" si="352"/>
        <v>6.4706906499623074E-9</v>
      </c>
      <c r="K404">
        <f t="shared" si="353"/>
        <v>1911.9166666666376</v>
      </c>
      <c r="M404">
        <f t="shared" ref="M404:N404" si="416">+AVERAGE(B401:B407)</f>
        <v>-0.84285714285714275</v>
      </c>
      <c r="N404">
        <f t="shared" si="416"/>
        <v>1.1142857142857143</v>
      </c>
      <c r="P404">
        <f t="shared" si="357"/>
        <v>-1.6</v>
      </c>
    </row>
    <row r="405" spans="1:16" x14ac:dyDescent="0.25">
      <c r="A405">
        <f>+$C$10*(B405)+$C$11*(C405)+$C$12*(nino34!A385)</f>
        <v>1.55</v>
      </c>
      <c r="B405">
        <v>-0.9</v>
      </c>
      <c r="C405">
        <v>1.4</v>
      </c>
      <c r="D405">
        <f t="shared" si="349"/>
        <v>-0.13</v>
      </c>
      <c r="E405">
        <f t="shared" si="350"/>
        <v>-1.31</v>
      </c>
      <c r="G405">
        <v>6.11066781183131</v>
      </c>
      <c r="H405">
        <f t="shared" si="351"/>
        <v>0.31070644093439981</v>
      </c>
      <c r="I405">
        <f t="shared" si="352"/>
        <v>-0.58956149931306001</v>
      </c>
      <c r="K405">
        <f t="shared" si="353"/>
        <v>1911.9999999999709</v>
      </c>
      <c r="M405">
        <f t="shared" ref="M405:N405" si="417">+AVERAGE(B402:B408)</f>
        <v>-0.74285714285714288</v>
      </c>
      <c r="N405">
        <f t="shared" si="417"/>
        <v>1.4142857142857141</v>
      </c>
      <c r="P405">
        <f t="shared" si="357"/>
        <v>-2.0799999999999996</v>
      </c>
    </row>
    <row r="406" spans="1:16" x14ac:dyDescent="0.25">
      <c r="A406">
        <f>+$C$10*(B406)+$C$11*(C406)+$C$12*(nino34!A386)</f>
        <v>0.83</v>
      </c>
      <c r="B406">
        <v>-1.2</v>
      </c>
      <c r="C406">
        <v>2.6</v>
      </c>
      <c r="D406">
        <f t="shared" si="349"/>
        <v>-0.8600000000000001</v>
      </c>
      <c r="E406">
        <f t="shared" si="350"/>
        <v>0.58000000000000029</v>
      </c>
      <c r="G406">
        <v>5.9712402826419799</v>
      </c>
      <c r="H406">
        <f t="shared" si="351"/>
        <v>-0.8267638436591902</v>
      </c>
      <c r="I406">
        <f t="shared" si="352"/>
        <v>-0.54790878528053</v>
      </c>
      <c r="K406">
        <f t="shared" si="353"/>
        <v>1912.0833333333042</v>
      </c>
      <c r="M406">
        <f t="shared" ref="M406:N406" si="418">+AVERAGE(B403:B409)</f>
        <v>-0.62857142857142867</v>
      </c>
      <c r="N406">
        <f t="shared" si="418"/>
        <v>1.4285714285714286</v>
      </c>
      <c r="P406">
        <f t="shared" si="357"/>
        <v>-2.02</v>
      </c>
    </row>
    <row r="407" spans="1:16" x14ac:dyDescent="0.25">
      <c r="A407">
        <f>+$C$10*(B407)+$C$11*(C407)+$C$12*(nino34!A387)</f>
        <v>0.69</v>
      </c>
      <c r="B407">
        <v>-1.2</v>
      </c>
      <c r="C407">
        <v>0.7</v>
      </c>
      <c r="D407">
        <f t="shared" ref="D407:D470" si="419">+A408-A406</f>
        <v>-0.25</v>
      </c>
      <c r="E407">
        <f t="shared" ref="E407:E470" si="420">+A408+A406-2*A407</f>
        <v>3.0000000000000027E-2</v>
      </c>
      <c r="G407">
        <v>5.2839039681721198</v>
      </c>
      <c r="H407">
        <f t="shared" ref="H407:H470" si="421">+G408-G406</f>
        <v>-2.1308265058404801</v>
      </c>
      <c r="I407">
        <f t="shared" ref="I407:I470" si="422">+G408+G406-2*G407</f>
        <v>-0.75615387690075941</v>
      </c>
      <c r="K407">
        <f t="shared" ref="K407:K470" si="423">+K406+1/12</f>
        <v>1912.1666666666374</v>
      </c>
      <c r="M407">
        <f t="shared" ref="M407:N407" si="424">+AVERAGE(B404:B410)</f>
        <v>-0.7</v>
      </c>
      <c r="N407">
        <f t="shared" si="424"/>
        <v>1.2714285714285716</v>
      </c>
      <c r="P407">
        <f t="shared" si="357"/>
        <v>-2.2799999999999998</v>
      </c>
    </row>
    <row r="408" spans="1:16" x14ac:dyDescent="0.25">
      <c r="A408">
        <f>+$C$10*(B408)+$C$11*(C408)+$C$12*(nino34!A388)</f>
        <v>0.57999999999999996</v>
      </c>
      <c r="B408">
        <v>-0.5</v>
      </c>
      <c r="C408">
        <v>2.2999999999999998</v>
      </c>
      <c r="D408">
        <f t="shared" si="419"/>
        <v>-0.69</v>
      </c>
      <c r="E408">
        <f t="shared" si="420"/>
        <v>-0.47</v>
      </c>
      <c r="G408">
        <v>3.8404137768014999</v>
      </c>
      <c r="H408">
        <f t="shared" si="421"/>
        <v>-2.80438250630143</v>
      </c>
      <c r="I408">
        <f t="shared" si="422"/>
        <v>8.2597876439810314E-2</v>
      </c>
      <c r="K408">
        <f t="shared" si="423"/>
        <v>1912.2499999999707</v>
      </c>
      <c r="M408">
        <f t="shared" ref="M408:N408" si="425">+AVERAGE(B405:B411)</f>
        <v>-0.81428571428571417</v>
      </c>
      <c r="N408">
        <f t="shared" si="425"/>
        <v>1.1142857142857143</v>
      </c>
      <c r="P408">
        <f t="shared" si="357"/>
        <v>-2.46</v>
      </c>
    </row>
    <row r="409" spans="1:16" x14ac:dyDescent="0.25">
      <c r="A409">
        <f>+$C$10*(B409)+$C$11*(C409)+$C$12*(nino34!A389)</f>
        <v>0</v>
      </c>
      <c r="B409">
        <v>0</v>
      </c>
      <c r="C409">
        <v>1.5</v>
      </c>
      <c r="D409">
        <f t="shared" si="419"/>
        <v>-0.82</v>
      </c>
      <c r="E409">
        <f t="shared" si="420"/>
        <v>0.33999999999999997</v>
      </c>
      <c r="G409">
        <v>2.4795214618706898</v>
      </c>
      <c r="H409">
        <f t="shared" si="421"/>
        <v>-2.6240098373032197</v>
      </c>
      <c r="I409">
        <f t="shared" si="422"/>
        <v>9.7774792558400492E-2</v>
      </c>
      <c r="K409">
        <f t="shared" si="423"/>
        <v>1912.3333333333039</v>
      </c>
      <c r="M409">
        <f t="shared" ref="M409:N409" si="426">+AVERAGE(B406:B412)</f>
        <v>-0.8</v>
      </c>
      <c r="N409">
        <f t="shared" si="426"/>
        <v>1.0142857142857142</v>
      </c>
      <c r="P409">
        <f t="shared" ref="P409:P472" si="427">+AVERAGE(B406:B410)-AVERAGE(C406:C410)</f>
        <v>-2.1799999999999997</v>
      </c>
    </row>
    <row r="410" spans="1:16" x14ac:dyDescent="0.25">
      <c r="A410">
        <f>+$C$10*(B410)+$C$11*(C410)+$C$12*(nino34!A390)</f>
        <v>-0.24</v>
      </c>
      <c r="B410">
        <v>-0.8</v>
      </c>
      <c r="C410">
        <v>0.1</v>
      </c>
      <c r="D410">
        <f t="shared" si="419"/>
        <v>-0.1</v>
      </c>
      <c r="E410">
        <f t="shared" si="420"/>
        <v>0.38</v>
      </c>
      <c r="G410">
        <v>1.21640393949828</v>
      </c>
      <c r="H410">
        <f t="shared" si="421"/>
        <v>-2.0055122056419226</v>
      </c>
      <c r="I410">
        <f t="shared" si="422"/>
        <v>0.52072283910289707</v>
      </c>
      <c r="K410">
        <f t="shared" si="423"/>
        <v>1912.4166666666372</v>
      </c>
      <c r="M410">
        <f t="shared" ref="M410:N410" si="428">+AVERAGE(B407:B413)</f>
        <v>-0.82857142857142863</v>
      </c>
      <c r="N410">
        <f t="shared" si="428"/>
        <v>0.54285714285714282</v>
      </c>
      <c r="P410">
        <f t="shared" si="427"/>
        <v>-1.48</v>
      </c>
    </row>
    <row r="411" spans="1:16" x14ac:dyDescent="0.25">
      <c r="A411">
        <f>+$C$10*(B411)+$C$11*(C411)+$C$12*(nino34!A391)</f>
        <v>-0.1</v>
      </c>
      <c r="B411">
        <v>-1.1000000000000001</v>
      </c>
      <c r="C411">
        <v>-0.8</v>
      </c>
      <c r="D411">
        <f t="shared" si="419"/>
        <v>-0.16000000000000003</v>
      </c>
      <c r="E411">
        <f t="shared" si="420"/>
        <v>-0.44</v>
      </c>
      <c r="G411">
        <v>0.474009256228767</v>
      </c>
      <c r="H411">
        <f t="shared" si="421"/>
        <v>-0.90310218239174889</v>
      </c>
      <c r="I411">
        <f t="shared" si="422"/>
        <v>0.58168718414727705</v>
      </c>
      <c r="K411">
        <f t="shared" si="423"/>
        <v>1912.4999999999704</v>
      </c>
      <c r="M411">
        <f t="shared" ref="M411:N411" si="429">+AVERAGE(B408:B414)</f>
        <v>-0.7857142857142857</v>
      </c>
      <c r="N411">
        <f t="shared" si="429"/>
        <v>0.49999999999999994</v>
      </c>
      <c r="P411">
        <f t="shared" si="427"/>
        <v>-1.4</v>
      </c>
    </row>
    <row r="412" spans="1:16" x14ac:dyDescent="0.25">
      <c r="A412">
        <f>+$C$10*(B412)+$C$11*(C412)+$C$12*(nino34!A392)</f>
        <v>-0.4</v>
      </c>
      <c r="B412">
        <v>-0.8</v>
      </c>
      <c r="C412">
        <v>0.7</v>
      </c>
      <c r="D412">
        <f t="shared" si="419"/>
        <v>0.19</v>
      </c>
      <c r="E412">
        <f t="shared" si="420"/>
        <v>0.79</v>
      </c>
      <c r="G412">
        <v>0.31330175710653102</v>
      </c>
      <c r="H412">
        <f t="shared" si="421"/>
        <v>-0.48369705126546458</v>
      </c>
      <c r="I412">
        <f t="shared" si="422"/>
        <v>-0.16228205302099263</v>
      </c>
      <c r="K412">
        <f t="shared" si="423"/>
        <v>1912.5833333333037</v>
      </c>
      <c r="M412">
        <f t="shared" ref="M412:N412" si="430">+AVERAGE(B409:B415)</f>
        <v>-0.68571428571428572</v>
      </c>
      <c r="N412">
        <f t="shared" si="430"/>
        <v>0.18571428571428575</v>
      </c>
      <c r="P412">
        <f t="shared" si="427"/>
        <v>-0.98</v>
      </c>
    </row>
    <row r="413" spans="1:16" x14ac:dyDescent="0.25">
      <c r="A413">
        <f>+$C$10*(B413)+$C$11*(C413)+$C$12*(nino34!A393)</f>
        <v>0.09</v>
      </c>
      <c r="B413">
        <v>-1.4</v>
      </c>
      <c r="C413">
        <v>-0.7</v>
      </c>
      <c r="D413">
        <f t="shared" si="419"/>
        <v>0.27</v>
      </c>
      <c r="E413">
        <f t="shared" si="420"/>
        <v>-0.71</v>
      </c>
      <c r="G413">
        <v>-9.6877950366975607E-3</v>
      </c>
      <c r="H413">
        <f t="shared" si="421"/>
        <v>-0.24826597720370391</v>
      </c>
      <c r="I413">
        <f t="shared" si="422"/>
        <v>0.39771312708275325</v>
      </c>
      <c r="K413">
        <f t="shared" si="423"/>
        <v>1912.666666666637</v>
      </c>
      <c r="M413">
        <f t="shared" ref="M413:N413" si="431">+AVERAGE(B410:B416)</f>
        <v>-0.77142857142857135</v>
      </c>
      <c r="N413">
        <f t="shared" si="431"/>
        <v>0.15714285714285717</v>
      </c>
      <c r="P413">
        <f t="shared" si="427"/>
        <v>-0.94</v>
      </c>
    </row>
    <row r="414" spans="1:16" x14ac:dyDescent="0.25">
      <c r="A414">
        <f>+$C$10*(B414)+$C$11*(C414)+$C$12*(nino34!A394)</f>
        <v>-0.13</v>
      </c>
      <c r="B414">
        <v>-0.9</v>
      </c>
      <c r="C414">
        <v>0.4</v>
      </c>
      <c r="D414">
        <f t="shared" si="419"/>
        <v>7.0000000000000007E-2</v>
      </c>
      <c r="E414">
        <f t="shared" si="420"/>
        <v>0.51</v>
      </c>
      <c r="G414">
        <v>6.5035779902827107E-2</v>
      </c>
      <c r="H414">
        <f t="shared" si="421"/>
        <v>3.1378986313608165E-2</v>
      </c>
      <c r="I414">
        <f t="shared" si="422"/>
        <v>-0.11806816356544117</v>
      </c>
      <c r="K414">
        <f t="shared" si="423"/>
        <v>1912.7499999999702</v>
      </c>
      <c r="M414">
        <f t="shared" ref="M414:N414" si="432">+AVERAGE(B411:B417)</f>
        <v>-0.79999999999999993</v>
      </c>
      <c r="N414">
        <f t="shared" si="432"/>
        <v>0.1142857142857143</v>
      </c>
      <c r="P414">
        <f t="shared" si="427"/>
        <v>-0.74</v>
      </c>
    </row>
    <row r="415" spans="1:16" x14ac:dyDescent="0.25">
      <c r="A415">
        <f>+$C$10*(B415)+$C$11*(C415)+$C$12*(nino34!A395)</f>
        <v>0.16</v>
      </c>
      <c r="B415">
        <v>0.2</v>
      </c>
      <c r="C415">
        <v>0.1</v>
      </c>
      <c r="D415">
        <f t="shared" si="419"/>
        <v>-0.36</v>
      </c>
      <c r="E415">
        <f t="shared" si="420"/>
        <v>-0.94</v>
      </c>
      <c r="G415">
        <v>2.1691191276910601E-2</v>
      </c>
      <c r="H415">
        <f t="shared" si="421"/>
        <v>0.24470994093787091</v>
      </c>
      <c r="I415">
        <f t="shared" si="422"/>
        <v>0.33139911818970391</v>
      </c>
      <c r="K415">
        <f t="shared" si="423"/>
        <v>1912.8333333333035</v>
      </c>
      <c r="M415">
        <f t="shared" ref="M415:N415" si="433">+AVERAGE(B412:B418)</f>
        <v>-0.72857142857142854</v>
      </c>
      <c r="N415">
        <f t="shared" si="433"/>
        <v>0.31428571428571433</v>
      </c>
      <c r="P415">
        <f t="shared" si="427"/>
        <v>-1.06</v>
      </c>
    </row>
    <row r="416" spans="1:16" x14ac:dyDescent="0.25">
      <c r="A416">
        <f>+$C$10*(B416)+$C$11*(C416)+$C$12*(nino34!A396)</f>
        <v>-0.49</v>
      </c>
      <c r="B416">
        <v>-0.6</v>
      </c>
      <c r="C416">
        <v>1.3</v>
      </c>
      <c r="D416">
        <f t="shared" si="419"/>
        <v>-0.36</v>
      </c>
      <c r="E416">
        <f t="shared" si="420"/>
        <v>0.94</v>
      </c>
      <c r="G416">
        <v>0.30974572084069801</v>
      </c>
      <c r="H416">
        <f t="shared" si="421"/>
        <v>0.24470997202480138</v>
      </c>
      <c r="I416">
        <f t="shared" si="422"/>
        <v>-0.33139908710277344</v>
      </c>
      <c r="K416">
        <f t="shared" si="423"/>
        <v>1912.9166666666367</v>
      </c>
      <c r="M416">
        <f t="shared" ref="M416:N416" si="434">+AVERAGE(B413:B419)</f>
        <v>-0.7</v>
      </c>
      <c r="N416">
        <f t="shared" si="434"/>
        <v>0.14285714285714285</v>
      </c>
      <c r="P416">
        <f t="shared" si="427"/>
        <v>-0.92</v>
      </c>
    </row>
    <row r="417" spans="1:16" x14ac:dyDescent="0.25">
      <c r="A417">
        <f>+$C$10*(B417)+$C$11*(C417)+$C$12*(nino34!A397)</f>
        <v>-0.2</v>
      </c>
      <c r="B417">
        <v>-1</v>
      </c>
      <c r="C417">
        <v>-0.2</v>
      </c>
      <c r="D417">
        <f t="shared" si="419"/>
        <v>0.66999999999999993</v>
      </c>
      <c r="E417">
        <f t="shared" si="420"/>
        <v>9.0000000000000024E-2</v>
      </c>
      <c r="G417">
        <v>0.26640116330171199</v>
      </c>
      <c r="H417">
        <f t="shared" si="421"/>
        <v>4.6403533403582997E-2</v>
      </c>
      <c r="I417">
        <f t="shared" si="422"/>
        <v>0.133092648481555</v>
      </c>
      <c r="K417">
        <f t="shared" si="423"/>
        <v>1912.99999999997</v>
      </c>
      <c r="M417">
        <f t="shared" ref="M417:N417" si="435">+AVERAGE(B414:B420)</f>
        <v>-0.6</v>
      </c>
      <c r="N417">
        <f t="shared" si="435"/>
        <v>0.27142857142857146</v>
      </c>
      <c r="P417">
        <f t="shared" si="427"/>
        <v>-1.02</v>
      </c>
    </row>
    <row r="418" spans="1:16" x14ac:dyDescent="0.25">
      <c r="A418">
        <f>+$C$10*(B418)+$C$11*(C418)+$C$12*(nino34!A398)</f>
        <v>0.18</v>
      </c>
      <c r="B418">
        <v>-0.6</v>
      </c>
      <c r="C418">
        <v>0.6</v>
      </c>
      <c r="D418">
        <f t="shared" si="419"/>
        <v>0.36</v>
      </c>
      <c r="E418">
        <f t="shared" si="420"/>
        <v>-0.4</v>
      </c>
      <c r="G418">
        <v>0.35614925424428101</v>
      </c>
      <c r="H418">
        <f t="shared" si="421"/>
        <v>1.037922377682704E-2</v>
      </c>
      <c r="I418">
        <f t="shared" si="422"/>
        <v>-0.16911695810831096</v>
      </c>
      <c r="K418">
        <f t="shared" si="423"/>
        <v>1913.0833333333032</v>
      </c>
      <c r="M418">
        <f t="shared" ref="M418:N418" si="436">+AVERAGE(B415:B421)</f>
        <v>-0.38571428571428568</v>
      </c>
      <c r="N418">
        <f t="shared" si="436"/>
        <v>0.42857142857142855</v>
      </c>
      <c r="P418">
        <f t="shared" si="427"/>
        <v>-0.78</v>
      </c>
    </row>
    <row r="419" spans="1:16" x14ac:dyDescent="0.25">
      <c r="A419">
        <f>+$C$10*(B419)+$C$11*(C419)+$C$12*(nino34!A399)</f>
        <v>0.16</v>
      </c>
      <c r="B419">
        <v>-0.6</v>
      </c>
      <c r="C419">
        <v>-0.5</v>
      </c>
      <c r="D419">
        <f t="shared" si="419"/>
        <v>-0.95</v>
      </c>
      <c r="E419">
        <f t="shared" si="420"/>
        <v>-0.91000000000000014</v>
      </c>
      <c r="G419">
        <v>0.27678038707853903</v>
      </c>
      <c r="H419">
        <f t="shared" si="421"/>
        <v>8.7783589657078998E-2</v>
      </c>
      <c r="I419">
        <f t="shared" si="422"/>
        <v>0.24652132398856297</v>
      </c>
      <c r="K419">
        <f t="shared" si="423"/>
        <v>1913.1666666666365</v>
      </c>
      <c r="M419">
        <f t="shared" ref="M419:N419" si="437">+AVERAGE(B416:B422)</f>
        <v>-0.38571428571428568</v>
      </c>
      <c r="N419">
        <f t="shared" si="437"/>
        <v>0.55714285714285716</v>
      </c>
      <c r="P419">
        <f t="shared" si="427"/>
        <v>-0.98</v>
      </c>
    </row>
    <row r="420" spans="1:16" x14ac:dyDescent="0.25">
      <c r="A420">
        <f>+$C$10*(B420)+$C$11*(C420)+$C$12*(nino34!A400)</f>
        <v>-0.77</v>
      </c>
      <c r="B420">
        <v>-0.7</v>
      </c>
      <c r="C420">
        <v>0.2</v>
      </c>
      <c r="D420">
        <f t="shared" si="419"/>
        <v>-0.44000000000000006</v>
      </c>
      <c r="E420">
        <f t="shared" si="420"/>
        <v>1.42</v>
      </c>
      <c r="G420">
        <v>0.44393284390136001</v>
      </c>
      <c r="H420">
        <f t="shared" si="421"/>
        <v>0.35706118771205797</v>
      </c>
      <c r="I420">
        <f t="shared" si="422"/>
        <v>2.2756274066416005E-2</v>
      </c>
      <c r="K420">
        <f t="shared" si="423"/>
        <v>1913.2499999999698</v>
      </c>
      <c r="M420">
        <f t="shared" ref="M420:N420" si="438">+AVERAGE(B417:B423)</f>
        <v>-0.2</v>
      </c>
      <c r="N420">
        <f t="shared" si="438"/>
        <v>0.52857142857142858</v>
      </c>
      <c r="P420">
        <f t="shared" si="427"/>
        <v>-0.78</v>
      </c>
    </row>
    <row r="421" spans="1:16" x14ac:dyDescent="0.25">
      <c r="A421">
        <f>+$C$10*(B421)+$C$11*(C421)+$C$12*(nino34!A401)</f>
        <v>-0.28000000000000003</v>
      </c>
      <c r="B421">
        <v>0.6</v>
      </c>
      <c r="C421">
        <v>1.5</v>
      </c>
      <c r="D421">
        <f t="shared" si="419"/>
        <v>0.61</v>
      </c>
      <c r="E421">
        <f t="shared" si="420"/>
        <v>-0.37</v>
      </c>
      <c r="G421">
        <v>0.633841574790597</v>
      </c>
      <c r="H421">
        <f t="shared" si="421"/>
        <v>0.42088507179999401</v>
      </c>
      <c r="I421">
        <f t="shared" si="422"/>
        <v>4.1067610021519929E-2</v>
      </c>
      <c r="K421">
        <f t="shared" si="423"/>
        <v>1913.333333333303</v>
      </c>
      <c r="M421">
        <f t="shared" ref="M421:N421" si="439">+AVERAGE(B418:B424)</f>
        <v>-0.21428571428571427</v>
      </c>
      <c r="N421">
        <f t="shared" si="439"/>
        <v>0.61428571428571421</v>
      </c>
      <c r="P421">
        <f t="shared" si="427"/>
        <v>-0.77999999999999992</v>
      </c>
    </row>
    <row r="422" spans="1:16" x14ac:dyDescent="0.25">
      <c r="A422">
        <f>+$C$10*(B422)+$C$11*(C422)+$C$12*(nino34!A402)</f>
        <v>-0.16</v>
      </c>
      <c r="B422">
        <v>0.2</v>
      </c>
      <c r="C422">
        <v>1</v>
      </c>
      <c r="D422">
        <f t="shared" si="419"/>
        <v>0.13000000000000003</v>
      </c>
      <c r="E422">
        <f t="shared" si="420"/>
        <v>-0.11000000000000004</v>
      </c>
      <c r="G422">
        <v>0.86481791570135402</v>
      </c>
      <c r="H422">
        <f t="shared" si="421"/>
        <v>0.92216857530678298</v>
      </c>
      <c r="I422">
        <f t="shared" si="422"/>
        <v>0.46021589348526915</v>
      </c>
      <c r="K422">
        <f t="shared" si="423"/>
        <v>1913.4166666666363</v>
      </c>
      <c r="M422">
        <f t="shared" ref="M422:N422" si="440">+AVERAGE(B419:B425)</f>
        <v>-0.17142857142857143</v>
      </c>
      <c r="N422">
        <f t="shared" si="440"/>
        <v>0.72857142857142854</v>
      </c>
      <c r="P422">
        <f t="shared" si="427"/>
        <v>-0.62</v>
      </c>
    </row>
    <row r="423" spans="1:16" x14ac:dyDescent="0.25">
      <c r="A423">
        <f>+$C$10*(B423)+$C$11*(C423)+$C$12*(nino34!A403)</f>
        <v>-0.15</v>
      </c>
      <c r="B423">
        <v>0.7</v>
      </c>
      <c r="C423">
        <v>1.1000000000000001</v>
      </c>
      <c r="D423">
        <f t="shared" si="419"/>
        <v>7.0000000000000007E-2</v>
      </c>
      <c r="E423">
        <f t="shared" si="420"/>
        <v>4.9999999999999989E-2</v>
      </c>
      <c r="G423">
        <v>1.55601015009738</v>
      </c>
      <c r="H423">
        <f t="shared" si="421"/>
        <v>1.269880104747996</v>
      </c>
      <c r="I423">
        <f t="shared" si="422"/>
        <v>-0.11250436404405573</v>
      </c>
      <c r="K423">
        <f t="shared" si="423"/>
        <v>1913.4999999999695</v>
      </c>
      <c r="M423">
        <f t="shared" ref="M423:N423" si="441">+AVERAGE(B420:B426)</f>
        <v>-0.14285714285714285</v>
      </c>
      <c r="N423">
        <f t="shared" si="441"/>
        <v>0.98571428571428565</v>
      </c>
      <c r="P423">
        <f t="shared" si="427"/>
        <v>-0.90000000000000013</v>
      </c>
    </row>
    <row r="424" spans="1:16" x14ac:dyDescent="0.25">
      <c r="A424">
        <f>+$C$10*(B424)+$C$11*(C424)+$C$12*(nino34!A404)</f>
        <v>-0.09</v>
      </c>
      <c r="B424">
        <v>-1.1000000000000001</v>
      </c>
      <c r="C424">
        <v>0.4</v>
      </c>
      <c r="D424">
        <f t="shared" si="419"/>
        <v>0.2</v>
      </c>
      <c r="E424">
        <f t="shared" si="420"/>
        <v>0.08</v>
      </c>
      <c r="G424">
        <v>2.13469802044935</v>
      </c>
      <c r="H424">
        <f t="shared" si="421"/>
        <v>1.1163080923250899</v>
      </c>
      <c r="I424">
        <f t="shared" si="422"/>
        <v>-4.106764837885013E-2</v>
      </c>
      <c r="K424">
        <f t="shared" si="423"/>
        <v>1913.5833333333028</v>
      </c>
      <c r="M424">
        <f t="shared" ref="M424:N424" si="442">+AVERAGE(B421:B427)</f>
        <v>-0.12857142857142859</v>
      </c>
      <c r="N424">
        <f t="shared" si="442"/>
        <v>1.157142857142857</v>
      </c>
      <c r="P424">
        <f t="shared" si="427"/>
        <v>-1.06</v>
      </c>
    </row>
    <row r="425" spans="1:16" x14ac:dyDescent="0.25">
      <c r="A425">
        <f>+$C$10*(B425)+$C$11*(C425)+$C$12*(nino34!A405)</f>
        <v>0.05</v>
      </c>
      <c r="B425">
        <v>-0.3</v>
      </c>
      <c r="C425">
        <v>1.4</v>
      </c>
      <c r="D425">
        <f t="shared" si="419"/>
        <v>0.12</v>
      </c>
      <c r="E425">
        <f t="shared" si="420"/>
        <v>-0.16</v>
      </c>
      <c r="G425">
        <v>2.6723182424224698</v>
      </c>
      <c r="H425">
        <f t="shared" si="421"/>
        <v>0.83694143599328008</v>
      </c>
      <c r="I425">
        <f t="shared" si="422"/>
        <v>-0.23829900795295966</v>
      </c>
      <c r="K425">
        <f t="shared" si="423"/>
        <v>1913.666666666636</v>
      </c>
      <c r="M425">
        <f t="shared" ref="M425:N425" si="443">+AVERAGE(B422:B428)</f>
        <v>-0.32857142857142863</v>
      </c>
      <c r="N425">
        <f t="shared" si="443"/>
        <v>1.0571428571428572</v>
      </c>
      <c r="P425">
        <f t="shared" si="427"/>
        <v>-1.2200000000000002</v>
      </c>
    </row>
    <row r="426" spans="1:16" x14ac:dyDescent="0.25">
      <c r="A426">
        <f>+$C$10*(B426)+$C$11*(C426)+$C$12*(nino34!A406)</f>
        <v>0.03</v>
      </c>
      <c r="B426">
        <v>-0.4</v>
      </c>
      <c r="C426">
        <v>1.3</v>
      </c>
      <c r="D426">
        <f t="shared" si="419"/>
        <v>0.75</v>
      </c>
      <c r="E426">
        <f t="shared" si="420"/>
        <v>0.79</v>
      </c>
      <c r="G426">
        <v>2.9716394564426301</v>
      </c>
      <c r="H426">
        <f t="shared" si="421"/>
        <v>0.86552048312549035</v>
      </c>
      <c r="I426">
        <f t="shared" si="422"/>
        <v>0.26687805508517037</v>
      </c>
      <c r="K426">
        <f t="shared" si="423"/>
        <v>1913.7499999999693</v>
      </c>
      <c r="M426">
        <f t="shared" ref="M426:N426" si="444">+AVERAGE(B423:B429)</f>
        <v>-0.21428571428571427</v>
      </c>
      <c r="N426">
        <f t="shared" si="444"/>
        <v>1.2428571428571427</v>
      </c>
      <c r="P426">
        <f t="shared" si="427"/>
        <v>-1.46</v>
      </c>
    </row>
    <row r="427" spans="1:16" x14ac:dyDescent="0.25">
      <c r="A427">
        <f>+$C$10*(B427)+$C$11*(C427)+$C$12*(nino34!A407)</f>
        <v>0.8</v>
      </c>
      <c r="B427">
        <v>-0.6</v>
      </c>
      <c r="C427">
        <v>1.4</v>
      </c>
      <c r="D427">
        <f t="shared" si="419"/>
        <v>0.82</v>
      </c>
      <c r="E427">
        <f t="shared" si="420"/>
        <v>-0.72000000000000008</v>
      </c>
      <c r="G427">
        <v>3.5378387255479602</v>
      </c>
      <c r="H427">
        <f t="shared" si="421"/>
        <v>1.1323985197898896</v>
      </c>
      <c r="I427">
        <f t="shared" si="422"/>
        <v>-1.8420770686589094E-8</v>
      </c>
      <c r="K427">
        <f t="shared" si="423"/>
        <v>1913.8333333333026</v>
      </c>
      <c r="M427">
        <f t="shared" ref="M427:N427" si="445">+AVERAGE(B424:B430)</f>
        <v>1.4285714285714235E-2</v>
      </c>
      <c r="N427">
        <f t="shared" si="445"/>
        <v>1.3857142857142857</v>
      </c>
      <c r="P427">
        <f t="shared" si="427"/>
        <v>-1.7000000000000002</v>
      </c>
    </row>
    <row r="428" spans="1:16" x14ac:dyDescent="0.25">
      <c r="A428">
        <f>+$C$10*(B428)+$C$11*(C428)+$C$12*(nino34!A408)</f>
        <v>0.85</v>
      </c>
      <c r="B428">
        <v>-0.8</v>
      </c>
      <c r="C428">
        <v>0.8</v>
      </c>
      <c r="D428">
        <f t="shared" si="419"/>
        <v>-0.10000000000000009</v>
      </c>
      <c r="E428">
        <f t="shared" si="420"/>
        <v>-0.19999999999999996</v>
      </c>
      <c r="G428">
        <v>4.1040379762325196</v>
      </c>
      <c r="H428">
        <f t="shared" si="421"/>
        <v>-0.14720994725495018</v>
      </c>
      <c r="I428">
        <f t="shared" si="422"/>
        <v>-1.2796084486240691</v>
      </c>
      <c r="K428">
        <f t="shared" si="423"/>
        <v>1913.9166666666358</v>
      </c>
      <c r="M428">
        <f t="shared" ref="M428:N428" si="446">+AVERAGE(B425:B431)</f>
        <v>0.4</v>
      </c>
      <c r="N428">
        <f t="shared" si="446"/>
        <v>1.3428571428571427</v>
      </c>
      <c r="P428">
        <f t="shared" si="427"/>
        <v>-1.66</v>
      </c>
    </row>
    <row r="429" spans="1:16" x14ac:dyDescent="0.25">
      <c r="A429">
        <f>+$C$10*(B429)+$C$11*(C429)+$C$12*(nino34!A409)</f>
        <v>0.7</v>
      </c>
      <c r="B429">
        <v>1</v>
      </c>
      <c r="C429">
        <v>2.2999999999999998</v>
      </c>
      <c r="D429">
        <f t="shared" si="419"/>
        <v>-4.9999999999999933E-2</v>
      </c>
      <c r="E429">
        <f t="shared" si="420"/>
        <v>0.25</v>
      </c>
      <c r="G429">
        <v>3.39062877829301</v>
      </c>
      <c r="H429">
        <f t="shared" si="421"/>
        <v>-1.6936964658910298</v>
      </c>
      <c r="I429">
        <f t="shared" si="422"/>
        <v>-0.26687807001201058</v>
      </c>
      <c r="K429">
        <f t="shared" si="423"/>
        <v>1913.9999999999691</v>
      </c>
      <c r="M429">
        <f t="shared" ref="M429:N429" si="447">+AVERAGE(B426:B432)</f>
        <v>0.25714285714285706</v>
      </c>
      <c r="N429">
        <f t="shared" si="447"/>
        <v>1.2714285714285716</v>
      </c>
      <c r="P429">
        <f t="shared" si="427"/>
        <v>-1.2800000000000002</v>
      </c>
    </row>
    <row r="430" spans="1:16" x14ac:dyDescent="0.25">
      <c r="A430">
        <f>+$C$10*(B430)+$C$11*(C430)+$C$12*(nino34!A410)</f>
        <v>0.8</v>
      </c>
      <c r="B430">
        <v>2.2999999999999998</v>
      </c>
      <c r="C430">
        <v>2.1</v>
      </c>
      <c r="D430">
        <f t="shared" si="419"/>
        <v>-0.37999999999999995</v>
      </c>
      <c r="E430">
        <f t="shared" si="420"/>
        <v>-0.58000000000000007</v>
      </c>
      <c r="G430">
        <v>2.4103415103414898</v>
      </c>
      <c r="H430">
        <f t="shared" si="421"/>
        <v>-1.57021495595085</v>
      </c>
      <c r="I430">
        <f t="shared" si="422"/>
        <v>0.39035957995219039</v>
      </c>
      <c r="K430">
        <f t="shared" si="423"/>
        <v>1914.0833333333023</v>
      </c>
      <c r="M430">
        <f t="shared" ref="M430:N430" si="448">+AVERAGE(B427:B433)</f>
        <v>0.17142857142857146</v>
      </c>
      <c r="N430">
        <f t="shared" si="448"/>
        <v>1.1142857142857143</v>
      </c>
      <c r="P430">
        <f t="shared" si="427"/>
        <v>-0.6399999999999999</v>
      </c>
    </row>
    <row r="431" spans="1:16" x14ac:dyDescent="0.25">
      <c r="A431">
        <f>+$C$10*(B431)+$C$11*(C431)+$C$12*(nino34!A411)</f>
        <v>0.32</v>
      </c>
      <c r="B431">
        <v>1.6</v>
      </c>
      <c r="C431">
        <v>0.1</v>
      </c>
      <c r="D431">
        <f t="shared" si="419"/>
        <v>-0.1100000000000001</v>
      </c>
      <c r="E431">
        <f t="shared" si="420"/>
        <v>0.85</v>
      </c>
      <c r="G431">
        <v>1.82041382234216</v>
      </c>
      <c r="H431">
        <f t="shared" si="421"/>
        <v>-6.1117206742395958E-3</v>
      </c>
      <c r="I431">
        <f t="shared" si="422"/>
        <v>1.1737436553244205</v>
      </c>
      <c r="K431">
        <f t="shared" si="423"/>
        <v>1914.1666666666356</v>
      </c>
      <c r="M431">
        <f t="shared" ref="M431:N431" si="449">+AVERAGE(B428:B434)</f>
        <v>4.285714285714283E-2</v>
      </c>
      <c r="N431">
        <f t="shared" si="449"/>
        <v>1.0714285714285714</v>
      </c>
      <c r="P431">
        <f t="shared" si="427"/>
        <v>-0.67999999999999983</v>
      </c>
    </row>
    <row r="432" spans="1:16" x14ac:dyDescent="0.25">
      <c r="A432">
        <f>+$C$10*(B432)+$C$11*(C432)+$C$12*(nino34!A412)</f>
        <v>0.69</v>
      </c>
      <c r="B432">
        <v>-1.3</v>
      </c>
      <c r="C432">
        <v>0.9</v>
      </c>
      <c r="D432">
        <f t="shared" si="419"/>
        <v>-0.31</v>
      </c>
      <c r="E432">
        <f t="shared" si="420"/>
        <v>-1.0499999999999998</v>
      </c>
      <c r="G432">
        <v>2.4042297896672502</v>
      </c>
      <c r="H432">
        <f t="shared" si="421"/>
        <v>1.39280558752474</v>
      </c>
      <c r="I432">
        <f t="shared" si="422"/>
        <v>0.22517365287455959</v>
      </c>
      <c r="K432">
        <f t="shared" si="423"/>
        <v>1914.2499999999688</v>
      </c>
      <c r="M432">
        <f t="shared" ref="M432:N432" si="450">+AVERAGE(B429:B435)</f>
        <v>0.11428571428571435</v>
      </c>
      <c r="N432">
        <f t="shared" si="450"/>
        <v>1.1857142857142857</v>
      </c>
      <c r="P432">
        <f t="shared" si="427"/>
        <v>-0.6</v>
      </c>
    </row>
    <row r="433" spans="1:16" x14ac:dyDescent="0.25">
      <c r="A433">
        <f>+$C$10*(B433)+$C$11*(C433)+$C$12*(nino34!A413)</f>
        <v>0.01</v>
      </c>
      <c r="B433">
        <v>-1</v>
      </c>
      <c r="C433">
        <v>0.2</v>
      </c>
      <c r="D433">
        <f t="shared" si="419"/>
        <v>-0.61</v>
      </c>
      <c r="E433">
        <f t="shared" si="420"/>
        <v>0.74999999999999989</v>
      </c>
      <c r="G433">
        <v>3.2132194098669</v>
      </c>
      <c r="H433">
        <f t="shared" si="421"/>
        <v>1.2979750135356998</v>
      </c>
      <c r="I433">
        <f t="shared" si="422"/>
        <v>-0.32000422686359986</v>
      </c>
      <c r="K433">
        <f t="shared" si="423"/>
        <v>1914.3333333333021</v>
      </c>
      <c r="M433">
        <f t="shared" ref="M433:N433" si="451">+AVERAGE(B430:B436)</f>
        <v>-7.142857142857148E-2</v>
      </c>
      <c r="N433">
        <f t="shared" si="451"/>
        <v>1.157142857142857</v>
      </c>
      <c r="P433">
        <f t="shared" si="427"/>
        <v>-0.86000000000000021</v>
      </c>
    </row>
    <row r="434" spans="1:16" x14ac:dyDescent="0.25">
      <c r="A434">
        <f>+$C$10*(B434)+$C$11*(C434)+$C$12*(nino34!A414)</f>
        <v>0.08</v>
      </c>
      <c r="B434">
        <v>-1.5</v>
      </c>
      <c r="C434">
        <v>1.1000000000000001</v>
      </c>
      <c r="D434">
        <f t="shared" si="419"/>
        <v>0.52</v>
      </c>
      <c r="E434">
        <f t="shared" si="420"/>
        <v>0.38</v>
      </c>
      <c r="G434">
        <v>3.70220480320295</v>
      </c>
      <c r="H434">
        <f t="shared" si="421"/>
        <v>0.99596346409690995</v>
      </c>
      <c r="I434">
        <f t="shared" si="422"/>
        <v>1.7992677424810033E-2</v>
      </c>
      <c r="K434">
        <f t="shared" si="423"/>
        <v>1914.4166666666354</v>
      </c>
      <c r="M434">
        <f t="shared" ref="M434:N434" si="452">+AVERAGE(B431:B437)</f>
        <v>-0.52857142857142858</v>
      </c>
      <c r="N434">
        <f t="shared" si="452"/>
        <v>1.0714285714285714</v>
      </c>
      <c r="P434">
        <f t="shared" si="427"/>
        <v>-1.28</v>
      </c>
    </row>
    <row r="435" spans="1:16" x14ac:dyDescent="0.25">
      <c r="A435">
        <f>+$C$10*(B435)+$C$11*(C435)+$C$12*(nino34!A415)</f>
        <v>0.53</v>
      </c>
      <c r="B435">
        <v>-0.3</v>
      </c>
      <c r="C435">
        <v>1.6</v>
      </c>
      <c r="D435">
        <f t="shared" si="419"/>
        <v>0.84000000000000008</v>
      </c>
      <c r="E435">
        <f t="shared" si="420"/>
        <v>-6.0000000000000053E-2</v>
      </c>
      <c r="G435">
        <v>4.20918287396381</v>
      </c>
      <c r="H435">
        <f t="shared" si="421"/>
        <v>0.78878252297568041</v>
      </c>
      <c r="I435">
        <f t="shared" si="422"/>
        <v>-0.22517361854603912</v>
      </c>
      <c r="K435">
        <f t="shared" si="423"/>
        <v>1914.4999999999686</v>
      </c>
      <c r="M435">
        <f t="shared" ref="M435:N435" si="453">+AVERAGE(B432:B438)</f>
        <v>-0.5714285714285714</v>
      </c>
      <c r="N435">
        <f t="shared" si="453"/>
        <v>1.4571428571428571</v>
      </c>
      <c r="P435">
        <f t="shared" si="427"/>
        <v>-2.06</v>
      </c>
    </row>
    <row r="436" spans="1:16" x14ac:dyDescent="0.25">
      <c r="A436">
        <f>+$C$10*(B436)+$C$11*(C436)+$C$12*(nino34!A416)</f>
        <v>0.92</v>
      </c>
      <c r="B436">
        <v>-0.3</v>
      </c>
      <c r="C436">
        <v>2.1</v>
      </c>
      <c r="D436">
        <f t="shared" si="419"/>
        <v>0.15000000000000002</v>
      </c>
      <c r="E436">
        <f t="shared" si="420"/>
        <v>-0.63000000000000012</v>
      </c>
      <c r="G436">
        <v>4.4909873261786304</v>
      </c>
      <c r="H436">
        <f t="shared" si="421"/>
        <v>0.34361468925547989</v>
      </c>
      <c r="I436">
        <f t="shared" si="422"/>
        <v>-0.21999421517416096</v>
      </c>
      <c r="K436">
        <f t="shared" si="423"/>
        <v>1914.5833333333019</v>
      </c>
      <c r="M436">
        <f t="shared" ref="M436:N436" si="454">+AVERAGE(B433:B439)</f>
        <v>-0.24285714285714274</v>
      </c>
      <c r="N436">
        <f t="shared" si="454"/>
        <v>1.6142857142857143</v>
      </c>
      <c r="P436">
        <f t="shared" si="427"/>
        <v>-2.1</v>
      </c>
    </row>
    <row r="437" spans="1:16" x14ac:dyDescent="0.25">
      <c r="A437">
        <f>+$C$10*(B437)+$C$11*(C437)+$C$12*(nino34!A417)</f>
        <v>0.68</v>
      </c>
      <c r="B437">
        <v>-0.9</v>
      </c>
      <c r="C437">
        <v>1.5</v>
      </c>
      <c r="D437">
        <f t="shared" si="419"/>
        <v>-0.66</v>
      </c>
      <c r="E437">
        <f t="shared" si="420"/>
        <v>-0.17999999999999994</v>
      </c>
      <c r="G437">
        <v>4.5527975632192899</v>
      </c>
      <c r="H437">
        <f t="shared" si="421"/>
        <v>-0.18766009351977075</v>
      </c>
      <c r="I437">
        <f t="shared" si="422"/>
        <v>-0.31128056760108969</v>
      </c>
      <c r="K437">
        <f t="shared" si="423"/>
        <v>1914.6666666666351</v>
      </c>
      <c r="M437">
        <f t="shared" ref="M437:N437" si="455">+AVERAGE(B434:B440)</f>
        <v>0.1142857142857143</v>
      </c>
      <c r="N437">
        <f t="shared" si="455"/>
        <v>1.7714285714285718</v>
      </c>
      <c r="P437">
        <f t="shared" si="427"/>
        <v>-2.16</v>
      </c>
    </row>
    <row r="438" spans="1:16" x14ac:dyDescent="0.25">
      <c r="A438">
        <f>+$C$10*(B438)+$C$11*(C438)+$C$12*(nino34!A418)</f>
        <v>0.26</v>
      </c>
      <c r="B438">
        <v>1.3</v>
      </c>
      <c r="C438">
        <v>2.8</v>
      </c>
      <c r="D438">
        <f t="shared" si="419"/>
        <v>-0.38000000000000006</v>
      </c>
      <c r="E438">
        <f t="shared" si="420"/>
        <v>0.45999999999999996</v>
      </c>
      <c r="G438">
        <v>4.3033272326588596</v>
      </c>
      <c r="H438">
        <f t="shared" si="421"/>
        <v>-0.4989407010850897</v>
      </c>
      <c r="I438">
        <f t="shared" si="422"/>
        <v>-3.9964229259226158E-8</v>
      </c>
      <c r="K438">
        <f t="shared" si="423"/>
        <v>1914.7499999999684</v>
      </c>
      <c r="M438">
        <f t="shared" ref="M438:N438" si="456">+AVERAGE(B435:B441)</f>
        <v>-0.11428571428571432</v>
      </c>
      <c r="N438">
        <f t="shared" si="456"/>
        <v>1.9571428571428573</v>
      </c>
      <c r="P438">
        <f t="shared" si="427"/>
        <v>-1.84</v>
      </c>
    </row>
    <row r="439" spans="1:16" x14ac:dyDescent="0.25">
      <c r="A439">
        <f>+$C$10*(B439)+$C$11*(C439)+$C$12*(nino34!A419)</f>
        <v>0.3</v>
      </c>
      <c r="B439">
        <v>1</v>
      </c>
      <c r="C439">
        <v>2</v>
      </c>
      <c r="D439">
        <f t="shared" si="419"/>
        <v>0.42000000000000004</v>
      </c>
      <c r="E439">
        <f t="shared" si="420"/>
        <v>0.34000000000000008</v>
      </c>
      <c r="G439">
        <v>4.0538568621342002</v>
      </c>
      <c r="H439">
        <f t="shared" si="421"/>
        <v>-0.61051347851934956</v>
      </c>
      <c r="I439">
        <f t="shared" si="422"/>
        <v>-0.1115727374700306</v>
      </c>
      <c r="K439">
        <f t="shared" si="423"/>
        <v>1914.8333333333017</v>
      </c>
      <c r="M439">
        <f t="shared" ref="M439:N439" si="457">+AVERAGE(B436:B442)</f>
        <v>-5.7142857142857148E-2</v>
      </c>
      <c r="N439">
        <f t="shared" si="457"/>
        <v>1.9142857142857146</v>
      </c>
      <c r="P439">
        <f t="shared" si="427"/>
        <v>-1.4200000000000002</v>
      </c>
    </row>
    <row r="440" spans="1:16" x14ac:dyDescent="0.25">
      <c r="A440">
        <f>+$C$10*(B440)+$C$11*(C440)+$C$12*(nino34!A420)</f>
        <v>0.68</v>
      </c>
      <c r="B440">
        <v>1.5</v>
      </c>
      <c r="C440">
        <v>1.3</v>
      </c>
      <c r="D440">
        <f t="shared" si="419"/>
        <v>0.58000000000000007</v>
      </c>
      <c r="E440">
        <f t="shared" si="420"/>
        <v>-0.18000000000000016</v>
      </c>
      <c r="G440">
        <v>3.6928137541395101</v>
      </c>
      <c r="H440">
        <f t="shared" si="421"/>
        <v>-0.10607024683035027</v>
      </c>
      <c r="I440">
        <f t="shared" si="422"/>
        <v>0.61601596915902945</v>
      </c>
      <c r="K440">
        <f t="shared" si="423"/>
        <v>1914.9166666666349</v>
      </c>
      <c r="M440">
        <f t="shared" ref="M440:N440" si="458">+AVERAGE(B437:B443)</f>
        <v>-0.15714285714285717</v>
      </c>
      <c r="N440">
        <f t="shared" si="458"/>
        <v>2.0714285714285716</v>
      </c>
      <c r="P440">
        <f t="shared" si="427"/>
        <v>-2.04</v>
      </c>
    </row>
    <row r="441" spans="1:16" x14ac:dyDescent="0.25">
      <c r="A441">
        <f>+$C$10*(B441)+$C$11*(C441)+$C$12*(nino34!A421)</f>
        <v>0.88</v>
      </c>
      <c r="B441">
        <v>-3.1</v>
      </c>
      <c r="C441">
        <v>2.4</v>
      </c>
      <c r="D441">
        <f t="shared" si="419"/>
        <v>-3.0000000000000027E-2</v>
      </c>
      <c r="E441">
        <f t="shared" si="420"/>
        <v>-0.42999999999999994</v>
      </c>
      <c r="G441">
        <v>3.9477866153038499</v>
      </c>
      <c r="H441">
        <f t="shared" si="421"/>
        <v>-6.238765783350253E-3</v>
      </c>
      <c r="I441">
        <f t="shared" si="422"/>
        <v>-0.51618448811202988</v>
      </c>
      <c r="K441">
        <f t="shared" si="423"/>
        <v>1914.9999999999682</v>
      </c>
      <c r="M441">
        <f t="shared" ref="M441:N441" si="459">+AVERAGE(B438:B444)</f>
        <v>-2.8571428571428612E-2</v>
      </c>
      <c r="N441">
        <f t="shared" si="459"/>
        <v>2.1285714285714286</v>
      </c>
      <c r="P441">
        <f t="shared" si="427"/>
        <v>-1.8000000000000003</v>
      </c>
    </row>
    <row r="442" spans="1:16" x14ac:dyDescent="0.25">
      <c r="A442">
        <f>+$C$10*(B442)+$C$11*(C442)+$C$12*(nino34!A422)</f>
        <v>0.65</v>
      </c>
      <c r="B442">
        <v>0.1</v>
      </c>
      <c r="C442">
        <v>1.3</v>
      </c>
      <c r="D442">
        <f t="shared" si="419"/>
        <v>-0.39</v>
      </c>
      <c r="E442">
        <f t="shared" si="420"/>
        <v>7.0000000000000062E-2</v>
      </c>
      <c r="G442">
        <v>3.6865749883561598</v>
      </c>
      <c r="H442">
        <f t="shared" si="421"/>
        <v>-0.40722873703722984</v>
      </c>
      <c r="I442">
        <f t="shared" si="422"/>
        <v>0.11519451685814985</v>
      </c>
      <c r="K442">
        <f t="shared" si="423"/>
        <v>1915.0833333333014</v>
      </c>
      <c r="M442">
        <f t="shared" ref="M442:N442" si="460">+AVERAGE(B439:B445)</f>
        <v>8.5714285714285729E-2</v>
      </c>
      <c r="N442">
        <f t="shared" si="460"/>
        <v>1.842857142857143</v>
      </c>
      <c r="P442">
        <f t="shared" si="427"/>
        <v>-2.34</v>
      </c>
    </row>
    <row r="443" spans="1:16" x14ac:dyDescent="0.25">
      <c r="A443">
        <f>+$C$10*(B443)+$C$11*(C443)+$C$12*(nino34!A423)</f>
        <v>0.49</v>
      </c>
      <c r="B443">
        <v>-1</v>
      </c>
      <c r="C443">
        <v>3.2</v>
      </c>
      <c r="D443">
        <f t="shared" si="419"/>
        <v>-0.18000000000000005</v>
      </c>
      <c r="E443">
        <f t="shared" si="420"/>
        <v>0.14000000000000012</v>
      </c>
      <c r="G443">
        <v>3.5405578782666201</v>
      </c>
      <c r="H443">
        <f t="shared" si="421"/>
        <v>-1.7515663119013498</v>
      </c>
      <c r="I443">
        <f t="shared" si="422"/>
        <v>-1.4595320917222701</v>
      </c>
      <c r="K443">
        <f t="shared" si="423"/>
        <v>1915.1666666666347</v>
      </c>
      <c r="M443">
        <f t="shared" ref="M443:N443" si="461">+AVERAGE(B440:B446)</f>
        <v>0.25714285714285717</v>
      </c>
      <c r="N443">
        <f t="shared" si="461"/>
        <v>1.4714285714285715</v>
      </c>
      <c r="P443">
        <f t="shared" si="427"/>
        <v>-2.52</v>
      </c>
    </row>
    <row r="444" spans="1:16" x14ac:dyDescent="0.25">
      <c r="A444">
        <f>+$C$10*(B444)+$C$11*(C444)+$C$12*(nino34!A424)</f>
        <v>0.47</v>
      </c>
      <c r="B444">
        <v>0</v>
      </c>
      <c r="C444">
        <v>1.9</v>
      </c>
      <c r="D444">
        <f t="shared" si="419"/>
        <v>3.0000000000000027E-2</v>
      </c>
      <c r="E444">
        <f t="shared" si="420"/>
        <v>7.0000000000000062E-2</v>
      </c>
      <c r="G444">
        <v>1.93500867645481</v>
      </c>
      <c r="H444">
        <f t="shared" si="421"/>
        <v>-3.0254233437143778</v>
      </c>
      <c r="I444">
        <f t="shared" si="422"/>
        <v>0.18567505990924227</v>
      </c>
      <c r="K444">
        <f t="shared" si="423"/>
        <v>1915.2499999999679</v>
      </c>
      <c r="M444">
        <f t="shared" ref="M444:N444" si="462">+AVERAGE(B441:B447)</f>
        <v>0.44285714285714289</v>
      </c>
      <c r="N444">
        <f t="shared" si="462"/>
        <v>1.1714285714285715</v>
      </c>
      <c r="P444">
        <f t="shared" si="427"/>
        <v>-2.3000000000000003</v>
      </c>
    </row>
    <row r="445" spans="1:16" x14ac:dyDescent="0.25">
      <c r="A445">
        <f>+$C$10*(B445)+$C$11*(C445)+$C$12*(nino34!A425)</f>
        <v>0.52</v>
      </c>
      <c r="B445">
        <v>2.1</v>
      </c>
      <c r="C445">
        <v>0.8</v>
      </c>
      <c r="D445">
        <f t="shared" si="419"/>
        <v>0.63000000000000012</v>
      </c>
      <c r="E445">
        <f t="shared" si="420"/>
        <v>0.53</v>
      </c>
      <c r="G445">
        <v>0.51513453455224201</v>
      </c>
      <c r="H445">
        <f t="shared" si="421"/>
        <v>-3.0509307525226799</v>
      </c>
      <c r="I445">
        <f t="shared" si="422"/>
        <v>-0.21118246871754409</v>
      </c>
      <c r="K445">
        <f t="shared" si="423"/>
        <v>1915.3333333333012</v>
      </c>
      <c r="M445">
        <f t="shared" ref="M445:N445" si="463">+AVERAGE(B442:B448)</f>
        <v>1.157142857142857</v>
      </c>
      <c r="N445">
        <f t="shared" si="463"/>
        <v>0.82857142857142863</v>
      </c>
      <c r="P445">
        <f t="shared" si="427"/>
        <v>-0.64</v>
      </c>
    </row>
    <row r="446" spans="1:16" x14ac:dyDescent="0.25">
      <c r="A446">
        <f>+$C$10*(B446)+$C$11*(C446)+$C$12*(nino34!A426)</f>
        <v>1.1000000000000001</v>
      </c>
      <c r="B446">
        <v>2.2000000000000002</v>
      </c>
      <c r="C446">
        <v>-0.6</v>
      </c>
      <c r="D446">
        <f t="shared" si="419"/>
        <v>-0.45</v>
      </c>
      <c r="E446">
        <f t="shared" si="420"/>
        <v>-1.61</v>
      </c>
      <c r="G446">
        <v>-1.1159220760678701</v>
      </c>
      <c r="H446">
        <f t="shared" si="421"/>
        <v>-2.546359137962992</v>
      </c>
      <c r="I446">
        <f t="shared" si="422"/>
        <v>0.715754083277232</v>
      </c>
      <c r="K446">
        <f t="shared" si="423"/>
        <v>1915.4166666666345</v>
      </c>
      <c r="M446">
        <f t="shared" ref="M446:N446" si="464">+AVERAGE(B443:B449)</f>
        <v>1.2714285714285716</v>
      </c>
      <c r="N446">
        <f t="shared" si="464"/>
        <v>0.44285714285714289</v>
      </c>
      <c r="P446">
        <f t="shared" si="427"/>
        <v>0.31999999999999995</v>
      </c>
    </row>
    <row r="447" spans="1:16" x14ac:dyDescent="0.25">
      <c r="A447">
        <f>+$C$10*(B447)+$C$11*(C447)+$C$12*(nino34!A427)</f>
        <v>7.0000000000000007E-2</v>
      </c>
      <c r="B447">
        <v>2.8</v>
      </c>
      <c r="C447">
        <v>-0.8</v>
      </c>
      <c r="D447">
        <f t="shared" si="419"/>
        <v>-1.05</v>
      </c>
      <c r="E447">
        <f t="shared" si="420"/>
        <v>1.0100000000000002</v>
      </c>
      <c r="G447">
        <v>-2.0312246034107502</v>
      </c>
      <c r="H447">
        <f t="shared" si="421"/>
        <v>-1.5439701770382297</v>
      </c>
      <c r="I447">
        <f t="shared" si="422"/>
        <v>0.28663487764753048</v>
      </c>
      <c r="K447">
        <f t="shared" si="423"/>
        <v>1915.4999999999677</v>
      </c>
      <c r="M447">
        <f t="shared" ref="M447:N447" si="465">+AVERAGE(B444:B450)</f>
        <v>1.5142857142857142</v>
      </c>
      <c r="N447">
        <f t="shared" si="465"/>
        <v>-0.11428571428571425</v>
      </c>
      <c r="P447">
        <f t="shared" si="427"/>
        <v>1.54</v>
      </c>
    </row>
    <row r="448" spans="1:16" x14ac:dyDescent="0.25">
      <c r="A448">
        <f>+$C$10*(B448)+$C$11*(C448)+$C$12*(nino34!A428)</f>
        <v>0.05</v>
      </c>
      <c r="B448">
        <v>1.9</v>
      </c>
      <c r="C448">
        <v>0</v>
      </c>
      <c r="D448">
        <f t="shared" si="419"/>
        <v>0.1</v>
      </c>
      <c r="E448">
        <f t="shared" si="420"/>
        <v>0.14000000000000001</v>
      </c>
      <c r="G448">
        <v>-2.6598922531060998</v>
      </c>
      <c r="H448">
        <f t="shared" si="421"/>
        <v>-0.90013572347015991</v>
      </c>
      <c r="I448">
        <f t="shared" si="422"/>
        <v>0.3571995759205393</v>
      </c>
      <c r="K448">
        <f t="shared" si="423"/>
        <v>1915.583333333301</v>
      </c>
      <c r="M448">
        <f t="shared" ref="M448:N448" si="466">+AVERAGE(B445:B451)</f>
        <v>1.1285714285714286</v>
      </c>
      <c r="N448">
        <f t="shared" si="466"/>
        <v>-0.41428571428571431</v>
      </c>
      <c r="P448">
        <f t="shared" si="427"/>
        <v>2.38</v>
      </c>
    </row>
    <row r="449" spans="1:16" x14ac:dyDescent="0.25">
      <c r="A449">
        <f>+$C$10*(B449)+$C$11*(C449)+$C$12*(nino34!A429)</f>
        <v>0.17</v>
      </c>
      <c r="B449">
        <v>0.9</v>
      </c>
      <c r="C449">
        <v>-1.4</v>
      </c>
      <c r="D449">
        <f t="shared" si="419"/>
        <v>0.19</v>
      </c>
      <c r="E449">
        <f t="shared" si="420"/>
        <v>-5.0000000000000044E-2</v>
      </c>
      <c r="G449">
        <v>-2.9313603268809101</v>
      </c>
      <c r="H449">
        <f t="shared" si="421"/>
        <v>-0.35812421258084015</v>
      </c>
      <c r="I449">
        <f t="shared" si="422"/>
        <v>0.18481193496878046</v>
      </c>
      <c r="K449">
        <f t="shared" si="423"/>
        <v>1915.6666666666342</v>
      </c>
      <c r="M449">
        <f t="shared" ref="M449:N449" si="467">+AVERAGE(B446:B452)</f>
        <v>0.79999999999999993</v>
      </c>
      <c r="N449">
        <f t="shared" si="467"/>
        <v>-0.79999999999999993</v>
      </c>
      <c r="P449">
        <f t="shared" si="427"/>
        <v>2.4</v>
      </c>
    </row>
    <row r="450" spans="1:16" x14ac:dyDescent="0.25">
      <c r="A450">
        <f>+$C$10*(B450)+$C$11*(C450)+$C$12*(nino34!A430)</f>
        <v>0.24</v>
      </c>
      <c r="B450">
        <v>0.7</v>
      </c>
      <c r="C450">
        <v>-0.7</v>
      </c>
      <c r="D450">
        <f t="shared" si="419"/>
        <v>-0.32</v>
      </c>
      <c r="E450">
        <f t="shared" si="420"/>
        <v>-0.45999999999999996</v>
      </c>
      <c r="G450">
        <v>-3.0180164656869399</v>
      </c>
      <c r="H450">
        <f t="shared" si="421"/>
        <v>1.629139907018029E-2</v>
      </c>
      <c r="I450">
        <f t="shared" si="422"/>
        <v>0.18960367668223999</v>
      </c>
      <c r="K450">
        <f t="shared" si="423"/>
        <v>1915.7499999999675</v>
      </c>
      <c r="M450">
        <f t="shared" ref="M450:N450" si="468">+AVERAGE(B447:B453)</f>
        <v>0.47142857142857136</v>
      </c>
      <c r="N450">
        <f t="shared" si="468"/>
        <v>-0.8571428571428571</v>
      </c>
      <c r="P450">
        <f t="shared" si="427"/>
        <v>1.34</v>
      </c>
    </row>
    <row r="451" spans="1:16" x14ac:dyDescent="0.25">
      <c r="A451">
        <f>+$C$10*(B451)+$C$11*(C451)+$C$12*(nino34!A431)</f>
        <v>-0.15</v>
      </c>
      <c r="B451">
        <v>-2.7</v>
      </c>
      <c r="C451">
        <v>-0.2</v>
      </c>
      <c r="D451">
        <f t="shared" si="419"/>
        <v>-0.47</v>
      </c>
      <c r="E451">
        <f t="shared" si="420"/>
        <v>0.30999999999999994</v>
      </c>
      <c r="G451">
        <v>-2.9150689278107298</v>
      </c>
      <c r="H451">
        <f t="shared" si="421"/>
        <v>0.20589513579594998</v>
      </c>
      <c r="I451">
        <f t="shared" si="422"/>
        <v>6.0043530147879665E-8</v>
      </c>
      <c r="K451">
        <f t="shared" si="423"/>
        <v>1915.8333333333007</v>
      </c>
      <c r="M451">
        <f t="shared" ref="M451:N451" si="469">+AVERAGE(B448:B454)</f>
        <v>-0.11428571428571431</v>
      </c>
      <c r="N451">
        <f t="shared" si="469"/>
        <v>-0.81428571428571417</v>
      </c>
      <c r="P451">
        <f t="shared" si="427"/>
        <v>0.95999999999999985</v>
      </c>
    </row>
    <row r="452" spans="1:16" x14ac:dyDescent="0.25">
      <c r="A452">
        <f>+$C$10*(B452)+$C$11*(C452)+$C$12*(nino34!A432)</f>
        <v>-0.23</v>
      </c>
      <c r="B452">
        <v>-0.2</v>
      </c>
      <c r="C452">
        <v>-1.9</v>
      </c>
      <c r="D452">
        <f t="shared" si="419"/>
        <v>0.03</v>
      </c>
      <c r="E452">
        <f t="shared" si="420"/>
        <v>0.19</v>
      </c>
      <c r="G452">
        <v>-2.81212132989099</v>
      </c>
      <c r="H452">
        <f t="shared" si="421"/>
        <v>0.70642115502550995</v>
      </c>
      <c r="I452">
        <f t="shared" si="422"/>
        <v>0.50052595918603071</v>
      </c>
      <c r="K452">
        <f t="shared" si="423"/>
        <v>1915.916666666634</v>
      </c>
      <c r="M452">
        <f t="shared" ref="M452:N452" si="470">+AVERAGE(B449:B455)</f>
        <v>-0.5714285714285714</v>
      </c>
      <c r="N452">
        <f t="shared" si="470"/>
        <v>-0.78571428571428559</v>
      </c>
      <c r="P452">
        <f t="shared" si="427"/>
        <v>0.75999999999999979</v>
      </c>
    </row>
    <row r="453" spans="1:16" x14ac:dyDescent="0.25">
      <c r="A453">
        <f>+$C$10*(B453)+$C$11*(C453)+$C$12*(nino34!A433)</f>
        <v>-0.12</v>
      </c>
      <c r="B453">
        <v>-0.1</v>
      </c>
      <c r="C453">
        <v>-1</v>
      </c>
      <c r="D453">
        <f t="shared" si="419"/>
        <v>-0.38</v>
      </c>
      <c r="E453">
        <f t="shared" si="420"/>
        <v>-0.6</v>
      </c>
      <c r="G453">
        <v>-2.2086477727852198</v>
      </c>
      <c r="H453">
        <f t="shared" si="421"/>
        <v>1.0612180476389399</v>
      </c>
      <c r="I453">
        <f t="shared" si="422"/>
        <v>-0.1457290665726001</v>
      </c>
      <c r="K453">
        <f t="shared" si="423"/>
        <v>1915.9999999999673</v>
      </c>
      <c r="M453">
        <f t="shared" ref="M453:N453" si="471">+AVERAGE(B450:B456)</f>
        <v>-0.65714285714285725</v>
      </c>
      <c r="N453">
        <f t="shared" si="471"/>
        <v>-0.52857142857142858</v>
      </c>
      <c r="P453">
        <f t="shared" si="427"/>
        <v>0.1399999999999999</v>
      </c>
    </row>
    <row r="454" spans="1:16" x14ac:dyDescent="0.25">
      <c r="A454">
        <f>+$C$10*(B454)+$C$11*(C454)+$C$12*(nino34!A434)</f>
        <v>-0.61</v>
      </c>
      <c r="B454">
        <v>-1.3</v>
      </c>
      <c r="C454">
        <v>-0.5</v>
      </c>
      <c r="D454">
        <f t="shared" si="419"/>
        <v>-0.42000000000000004</v>
      </c>
      <c r="E454">
        <f t="shared" si="420"/>
        <v>0.55999999999999994</v>
      </c>
      <c r="G454">
        <v>-1.7509032822520501</v>
      </c>
      <c r="H454">
        <f t="shared" si="421"/>
        <v>0.55746333632732981</v>
      </c>
      <c r="I454">
        <f t="shared" si="422"/>
        <v>-0.35802564473900977</v>
      </c>
      <c r="K454">
        <f t="shared" si="423"/>
        <v>1916.0833333333005</v>
      </c>
      <c r="M454">
        <f t="shared" ref="M454:N454" si="472">+AVERAGE(B451:B457)</f>
        <v>-0.78571428571428581</v>
      </c>
      <c r="N454">
        <f t="shared" si="472"/>
        <v>-0.5714285714285714</v>
      </c>
      <c r="P454">
        <f t="shared" si="427"/>
        <v>-0.44000000000000017</v>
      </c>
    </row>
    <row r="455" spans="1:16" x14ac:dyDescent="0.25">
      <c r="A455">
        <f>+$C$10*(B455)+$C$11*(C455)+$C$12*(nino34!A435)</f>
        <v>-0.54</v>
      </c>
      <c r="B455">
        <v>-1.3</v>
      </c>
      <c r="C455">
        <v>0.2</v>
      </c>
      <c r="D455">
        <f t="shared" si="419"/>
        <v>-2.0000000000000018E-2</v>
      </c>
      <c r="E455">
        <f t="shared" si="420"/>
        <v>-0.15999999999999992</v>
      </c>
      <c r="G455">
        <v>-1.65118443645789</v>
      </c>
      <c r="H455">
        <f t="shared" si="421"/>
        <v>-0.28856124149335005</v>
      </c>
      <c r="I455">
        <f t="shared" si="422"/>
        <v>-0.48799893308166986</v>
      </c>
      <c r="K455">
        <f t="shared" si="423"/>
        <v>1916.1666666666338</v>
      </c>
      <c r="M455">
        <f t="shared" ref="M455:N455" si="473">+AVERAGE(B452:B458)</f>
        <v>-0.52857142857142869</v>
      </c>
      <c r="N455">
        <f t="shared" si="473"/>
        <v>-0.81428571428571417</v>
      </c>
      <c r="P455">
        <f t="shared" si="427"/>
        <v>3.9999999999999813E-2</v>
      </c>
    </row>
    <row r="456" spans="1:16" x14ac:dyDescent="0.25">
      <c r="A456">
        <f>+$C$10*(B456)+$C$11*(C456)+$C$12*(nino34!A436)</f>
        <v>-0.63</v>
      </c>
      <c r="B456">
        <v>0.3</v>
      </c>
      <c r="C456">
        <v>0.4</v>
      </c>
      <c r="D456">
        <f t="shared" si="419"/>
        <v>0.31000000000000005</v>
      </c>
      <c r="E456">
        <f t="shared" si="420"/>
        <v>0.49</v>
      </c>
      <c r="G456">
        <v>-2.0394645237454001</v>
      </c>
      <c r="H456">
        <f t="shared" si="421"/>
        <v>-1.4744821192175301</v>
      </c>
      <c r="I456">
        <f t="shared" si="422"/>
        <v>-0.69792194464251001</v>
      </c>
      <c r="K456">
        <f t="shared" si="423"/>
        <v>1916.249999999967</v>
      </c>
      <c r="M456">
        <f t="shared" ref="M456:N456" si="474">+AVERAGE(B453:B459)</f>
        <v>-0.18571428571428575</v>
      </c>
      <c r="N456">
        <f t="shared" si="474"/>
        <v>-0.77142857142857146</v>
      </c>
      <c r="P456">
        <f t="shared" si="427"/>
        <v>-0.14000000000000012</v>
      </c>
    </row>
    <row r="457" spans="1:16" x14ac:dyDescent="0.25">
      <c r="A457">
        <f>+$C$10*(B457)+$C$11*(C457)+$C$12*(nino34!A437)</f>
        <v>-0.23</v>
      </c>
      <c r="B457">
        <v>-0.2</v>
      </c>
      <c r="C457">
        <v>-1</v>
      </c>
      <c r="D457">
        <f t="shared" si="419"/>
        <v>0.27</v>
      </c>
      <c r="E457">
        <f t="shared" si="420"/>
        <v>-0.53</v>
      </c>
      <c r="G457">
        <v>-3.1256665556754202</v>
      </c>
      <c r="H457">
        <f t="shared" si="421"/>
        <v>-2.4257138825980902</v>
      </c>
      <c r="I457">
        <f t="shared" si="422"/>
        <v>-0.25330981873804959</v>
      </c>
      <c r="K457">
        <f t="shared" si="423"/>
        <v>1916.3333333333003</v>
      </c>
      <c r="M457">
        <f t="shared" ref="M457:N457" si="475">+AVERAGE(B454:B460)</f>
        <v>9.9999999999999964E-2</v>
      </c>
      <c r="N457">
        <f t="shared" si="475"/>
        <v>-0.67142857142857149</v>
      </c>
      <c r="P457">
        <f t="shared" si="427"/>
        <v>-0.12000000000000011</v>
      </c>
    </row>
    <row r="458" spans="1:16" x14ac:dyDescent="0.25">
      <c r="A458">
        <f>+$C$10*(B458)+$C$11*(C458)+$C$12*(nino34!A438)</f>
        <v>-0.36</v>
      </c>
      <c r="B458">
        <v>-0.9</v>
      </c>
      <c r="C458">
        <v>-1.9</v>
      </c>
      <c r="D458">
        <f t="shared" si="419"/>
        <v>-0.88000000000000012</v>
      </c>
      <c r="E458">
        <f t="shared" si="420"/>
        <v>-0.62000000000000011</v>
      </c>
      <c r="G458">
        <v>-4.4651784063434903</v>
      </c>
      <c r="H458">
        <f t="shared" si="421"/>
        <v>-2.6487692138736199</v>
      </c>
      <c r="I458">
        <f t="shared" si="422"/>
        <v>3.025448746252124E-2</v>
      </c>
      <c r="K458">
        <f t="shared" si="423"/>
        <v>1916.4166666666335</v>
      </c>
      <c r="M458">
        <f t="shared" ref="M458:N458" si="476">+AVERAGE(B455:B461)</f>
        <v>0.22857142857142859</v>
      </c>
      <c r="N458">
        <f t="shared" si="476"/>
        <v>-0.75714285714285723</v>
      </c>
      <c r="P458">
        <f t="shared" si="427"/>
        <v>0.8</v>
      </c>
    </row>
    <row r="459" spans="1:16" x14ac:dyDescent="0.25">
      <c r="A459">
        <f>+$C$10*(B459)+$C$11*(C459)+$C$12*(nino34!A439)</f>
        <v>-1.1100000000000001</v>
      </c>
      <c r="B459">
        <v>2.2000000000000002</v>
      </c>
      <c r="C459">
        <v>-1.6</v>
      </c>
      <c r="D459">
        <f t="shared" si="419"/>
        <v>-1.1200000000000001</v>
      </c>
      <c r="E459">
        <f t="shared" si="420"/>
        <v>0.38000000000000034</v>
      </c>
      <c r="G459">
        <v>-5.77443576954904</v>
      </c>
      <c r="H459">
        <f t="shared" si="421"/>
        <v>-1.4548118995410695</v>
      </c>
      <c r="I459">
        <f t="shared" si="422"/>
        <v>1.1637028268700291</v>
      </c>
      <c r="K459">
        <f t="shared" si="423"/>
        <v>1916.4999999999668</v>
      </c>
      <c r="M459">
        <f t="shared" ref="M459:N459" si="477">+AVERAGE(B456:B462)</f>
        <v>0.31428571428571433</v>
      </c>
      <c r="N459">
        <f t="shared" si="477"/>
        <v>-1.0142857142857142</v>
      </c>
      <c r="P459">
        <f t="shared" si="427"/>
        <v>1.5399999999999998</v>
      </c>
    </row>
    <row r="460" spans="1:16" x14ac:dyDescent="0.25">
      <c r="A460">
        <f>+$C$10*(B460)+$C$11*(C460)+$C$12*(nino34!A440)</f>
        <v>-1.48</v>
      </c>
      <c r="B460">
        <v>1.9</v>
      </c>
      <c r="C460">
        <v>-0.3</v>
      </c>
      <c r="D460">
        <f t="shared" si="419"/>
        <v>-0.25</v>
      </c>
      <c r="E460">
        <f t="shared" si="420"/>
        <v>0.48999999999999977</v>
      </c>
      <c r="G460">
        <v>-5.9199903058845598</v>
      </c>
      <c r="H460">
        <f t="shared" si="421"/>
        <v>0.32022633090408981</v>
      </c>
      <c r="I460">
        <f t="shared" si="422"/>
        <v>0.61133540357512928</v>
      </c>
      <c r="K460">
        <f t="shared" si="423"/>
        <v>1916.5833333333001</v>
      </c>
      <c r="M460">
        <f t="shared" ref="M460:N460" si="478">+AVERAGE(B457:B463)</f>
        <v>0.31428571428571433</v>
      </c>
      <c r="N460">
        <f t="shared" si="478"/>
        <v>-1.2142857142857142</v>
      </c>
      <c r="P460">
        <f t="shared" si="427"/>
        <v>1.7000000000000002</v>
      </c>
    </row>
    <row r="461" spans="1:16" x14ac:dyDescent="0.25">
      <c r="A461">
        <f>+$C$10*(B461)+$C$11*(C461)+$C$12*(nino34!A441)</f>
        <v>-1.36</v>
      </c>
      <c r="B461">
        <v>-0.4</v>
      </c>
      <c r="C461">
        <v>-1.1000000000000001</v>
      </c>
      <c r="D461">
        <f t="shared" si="419"/>
        <v>0.11999999999999988</v>
      </c>
      <c r="E461">
        <f t="shared" si="420"/>
        <v>-0.11999999999999966</v>
      </c>
      <c r="G461">
        <v>-5.4542094386449502</v>
      </c>
      <c r="H461">
        <f t="shared" si="421"/>
        <v>0.40187547933195944</v>
      </c>
      <c r="I461">
        <f t="shared" si="422"/>
        <v>-0.52968625514725964</v>
      </c>
      <c r="K461">
        <f t="shared" si="423"/>
        <v>1916.6666666666333</v>
      </c>
      <c r="M461">
        <f t="shared" ref="M461:N461" si="479">+AVERAGE(B458:B464)</f>
        <v>0.28571428571428575</v>
      </c>
      <c r="N461">
        <f t="shared" si="479"/>
        <v>-1.5142857142857142</v>
      </c>
      <c r="P461">
        <f t="shared" si="427"/>
        <v>1.7200000000000002</v>
      </c>
    </row>
    <row r="462" spans="1:16" x14ac:dyDescent="0.25">
      <c r="A462">
        <f>+$C$10*(B462)+$C$11*(C462)+$C$12*(nino34!A442)</f>
        <v>-1.36</v>
      </c>
      <c r="B462">
        <v>-0.7</v>
      </c>
      <c r="C462">
        <v>-1.6</v>
      </c>
      <c r="D462">
        <f t="shared" si="419"/>
        <v>-0.35999999999999988</v>
      </c>
      <c r="E462">
        <f t="shared" si="420"/>
        <v>-0.35999999999999988</v>
      </c>
      <c r="G462">
        <v>-5.5181148265526003</v>
      </c>
      <c r="H462">
        <f t="shared" si="421"/>
        <v>-0.59359169272794965</v>
      </c>
      <c r="I462">
        <f t="shared" si="422"/>
        <v>-0.46578091691264945</v>
      </c>
      <c r="K462">
        <f t="shared" si="423"/>
        <v>1916.7499999999666</v>
      </c>
      <c r="M462">
        <f t="shared" ref="M462:N462" si="480">+AVERAGE(B459:B465)</f>
        <v>0.52857142857142858</v>
      </c>
      <c r="N462">
        <f t="shared" si="480"/>
        <v>-1.2571428571428569</v>
      </c>
      <c r="P462">
        <f t="shared" si="427"/>
        <v>1.7799999999999998</v>
      </c>
    </row>
    <row r="463" spans="1:16" x14ac:dyDescent="0.25">
      <c r="A463">
        <f>+$C$10*(B463)+$C$11*(C463)+$C$12*(nino34!A443)</f>
        <v>-1.72</v>
      </c>
      <c r="B463">
        <v>0.3</v>
      </c>
      <c r="C463">
        <v>-1</v>
      </c>
      <c r="D463">
        <f t="shared" si="419"/>
        <v>-0.2799999999999998</v>
      </c>
      <c r="E463">
        <f t="shared" si="420"/>
        <v>0.43999999999999995</v>
      </c>
      <c r="G463">
        <v>-6.0478011313728999</v>
      </c>
      <c r="H463">
        <f t="shared" si="421"/>
        <v>-1.3566201868214094</v>
      </c>
      <c r="I463">
        <f t="shared" si="422"/>
        <v>-0.2972475771808103</v>
      </c>
      <c r="K463">
        <f t="shared" si="423"/>
        <v>1916.8333333332998</v>
      </c>
      <c r="M463">
        <f t="shared" ref="M463:N463" si="481">+AVERAGE(B460:B466)</f>
        <v>0.6428571428571429</v>
      </c>
      <c r="N463">
        <f t="shared" si="481"/>
        <v>-0.8999999999999998</v>
      </c>
      <c r="P463">
        <f t="shared" si="427"/>
        <v>1.56</v>
      </c>
    </row>
    <row r="464" spans="1:16" x14ac:dyDescent="0.25">
      <c r="A464">
        <f>+$C$10*(B464)+$C$11*(C464)+$C$12*(nino34!A444)</f>
        <v>-1.64</v>
      </c>
      <c r="B464">
        <v>-0.4</v>
      </c>
      <c r="C464">
        <v>-3.1</v>
      </c>
      <c r="D464">
        <f t="shared" si="419"/>
        <v>0.15999999999999992</v>
      </c>
      <c r="E464">
        <f t="shared" si="420"/>
        <v>0</v>
      </c>
      <c r="G464">
        <v>-6.8747350133740097</v>
      </c>
      <c r="H464">
        <f t="shared" si="421"/>
        <v>-1.1241814369303498</v>
      </c>
      <c r="I464">
        <f t="shared" si="422"/>
        <v>0.52968632707186991</v>
      </c>
      <c r="K464">
        <f t="shared" si="423"/>
        <v>1916.9166666666331</v>
      </c>
      <c r="M464">
        <f t="shared" ref="M464:N464" si="482">+AVERAGE(B461:B467)</f>
        <v>0.58571428571428563</v>
      </c>
      <c r="N464">
        <f t="shared" si="482"/>
        <v>-1.0857142857142856</v>
      </c>
      <c r="P464">
        <f t="shared" si="427"/>
        <v>1.3</v>
      </c>
    </row>
    <row r="465" spans="1:16" x14ac:dyDescent="0.25">
      <c r="A465">
        <f>+$C$10*(B465)+$C$11*(C465)+$C$12*(nino34!A445)</f>
        <v>-1.56</v>
      </c>
      <c r="B465">
        <v>0.8</v>
      </c>
      <c r="C465">
        <v>-0.1</v>
      </c>
      <c r="D465">
        <f t="shared" si="419"/>
        <v>0.43999999999999995</v>
      </c>
      <c r="E465">
        <f t="shared" si="420"/>
        <v>0.28000000000000025</v>
      </c>
      <c r="G465">
        <v>-7.1719825683032496</v>
      </c>
      <c r="H465">
        <f t="shared" si="421"/>
        <v>-0.59449510740664024</v>
      </c>
      <c r="I465">
        <f t="shared" si="422"/>
        <v>2.4518396202211079E-9</v>
      </c>
      <c r="K465">
        <f t="shared" si="423"/>
        <v>1916.9999999999663</v>
      </c>
      <c r="M465">
        <f t="shared" ref="M465:N465" si="483">+AVERAGE(B462:B468)</f>
        <v>0.88571428571428579</v>
      </c>
      <c r="N465">
        <f t="shared" si="483"/>
        <v>-1.0571428571428572</v>
      </c>
      <c r="P465">
        <f t="shared" si="427"/>
        <v>1.5799999999999998</v>
      </c>
    </row>
    <row r="466" spans="1:16" x14ac:dyDescent="0.25">
      <c r="A466">
        <f>+$C$10*(B466)+$C$11*(C466)+$C$12*(nino34!A446)</f>
        <v>-1.2</v>
      </c>
      <c r="B466">
        <v>3</v>
      </c>
      <c r="C466">
        <v>0.9</v>
      </c>
      <c r="D466">
        <f t="shared" si="419"/>
        <v>0.92</v>
      </c>
      <c r="E466">
        <f t="shared" si="420"/>
        <v>0.19999999999999973</v>
      </c>
      <c r="G466">
        <v>-7.46923012078065</v>
      </c>
      <c r="H466">
        <f t="shared" si="421"/>
        <v>0.61886141626304969</v>
      </c>
      <c r="I466">
        <f t="shared" si="422"/>
        <v>1.2133565212178503</v>
      </c>
      <c r="K466">
        <f t="shared" si="423"/>
        <v>1917.0833333332996</v>
      </c>
      <c r="M466">
        <f t="shared" ref="M466:N466" si="484">+AVERAGE(B463:B469)</f>
        <v>1.3285714285714287</v>
      </c>
      <c r="N466">
        <f t="shared" si="484"/>
        <v>-0.88571428571428579</v>
      </c>
      <c r="P466">
        <f t="shared" si="427"/>
        <v>2.02</v>
      </c>
    </row>
    <row r="467" spans="1:16" x14ac:dyDescent="0.25">
      <c r="A467">
        <f>+$C$10*(B467)+$C$11*(C467)+$C$12*(nino34!A447)</f>
        <v>-0.64</v>
      </c>
      <c r="B467">
        <v>1.5</v>
      </c>
      <c r="C467">
        <v>-1.6</v>
      </c>
      <c r="D467">
        <f t="shared" si="419"/>
        <v>0.90999999999999992</v>
      </c>
      <c r="E467">
        <f t="shared" si="420"/>
        <v>-0.20999999999999996</v>
      </c>
      <c r="G467">
        <v>-6.5531211520402</v>
      </c>
      <c r="H467">
        <f t="shared" si="421"/>
        <v>1.9967716921982097</v>
      </c>
      <c r="I467">
        <f t="shared" si="422"/>
        <v>0.1645537547173106</v>
      </c>
      <c r="K467">
        <f t="shared" si="423"/>
        <v>1917.1666666666329</v>
      </c>
      <c r="M467">
        <f t="shared" ref="M467:N467" si="485">+AVERAGE(B464:B470)</f>
        <v>1.4714285714285715</v>
      </c>
      <c r="N467">
        <f t="shared" si="485"/>
        <v>-0.91428571428571448</v>
      </c>
      <c r="P467">
        <f t="shared" si="427"/>
        <v>2.2800000000000002</v>
      </c>
    </row>
    <row r="468" spans="1:16" x14ac:dyDescent="0.25">
      <c r="A468">
        <f>+$C$10*(B468)+$C$11*(C468)+$C$12*(nino34!A448)</f>
        <v>-0.28999999999999998</v>
      </c>
      <c r="B468">
        <v>1.7</v>
      </c>
      <c r="C468">
        <v>-0.9</v>
      </c>
      <c r="D468">
        <f t="shared" si="419"/>
        <v>0.34</v>
      </c>
      <c r="E468">
        <f t="shared" si="420"/>
        <v>-0.36</v>
      </c>
      <c r="G468">
        <v>-5.4724584285824402</v>
      </c>
      <c r="H468">
        <f t="shared" si="421"/>
        <v>2.1613254055213895</v>
      </c>
      <c r="I468">
        <f t="shared" si="422"/>
        <v>-4.1394130789740302E-8</v>
      </c>
      <c r="K468">
        <f t="shared" si="423"/>
        <v>1917.2499999999661</v>
      </c>
      <c r="M468">
        <f t="shared" ref="M468:N468" si="486">+AVERAGE(B465:B471)</f>
        <v>1.8428571428571432</v>
      </c>
      <c r="N468">
        <f t="shared" si="486"/>
        <v>-0.72857142857142854</v>
      </c>
      <c r="P468">
        <f t="shared" si="427"/>
        <v>2.3000000000000003</v>
      </c>
    </row>
    <row r="469" spans="1:16" x14ac:dyDescent="0.25">
      <c r="A469">
        <f>+$C$10*(B469)+$C$11*(C469)+$C$12*(nino34!A449)</f>
        <v>-0.3</v>
      </c>
      <c r="B469">
        <v>2.4</v>
      </c>
      <c r="C469">
        <v>-0.4</v>
      </c>
      <c r="D469">
        <f t="shared" si="419"/>
        <v>0.24999999999999997</v>
      </c>
      <c r="E469">
        <f t="shared" si="420"/>
        <v>0.27</v>
      </c>
      <c r="G469">
        <v>-4.3917957465188104</v>
      </c>
      <c r="H469">
        <f t="shared" si="421"/>
        <v>0.68212944305678036</v>
      </c>
      <c r="I469">
        <f t="shared" si="422"/>
        <v>-1.4791959210704793</v>
      </c>
      <c r="K469">
        <f t="shared" si="423"/>
        <v>1917.3333333332994</v>
      </c>
      <c r="M469">
        <f t="shared" ref="M469:N469" si="487">+AVERAGE(B466:B472)</f>
        <v>2.2142857142857144</v>
      </c>
      <c r="N469">
        <f t="shared" si="487"/>
        <v>-0.95714285714285718</v>
      </c>
      <c r="P469">
        <f t="shared" si="427"/>
        <v>2.62</v>
      </c>
    </row>
    <row r="470" spans="1:16" x14ac:dyDescent="0.25">
      <c r="A470">
        <f>+$C$10*(B470)+$C$11*(C470)+$C$12*(nino34!A450)</f>
        <v>-0.04</v>
      </c>
      <c r="B470">
        <v>1.3</v>
      </c>
      <c r="C470">
        <v>-1.2</v>
      </c>
      <c r="D470">
        <f t="shared" si="419"/>
        <v>0.25</v>
      </c>
      <c r="E470">
        <f t="shared" si="420"/>
        <v>-0.26999999999999996</v>
      </c>
      <c r="G470">
        <v>-4.7903289855256599</v>
      </c>
      <c r="H470">
        <f t="shared" si="421"/>
        <v>-2.1474454097659894</v>
      </c>
      <c r="I470">
        <f t="shared" si="422"/>
        <v>-1.3503789317522905</v>
      </c>
      <c r="K470">
        <f t="shared" si="423"/>
        <v>1917.4166666666326</v>
      </c>
      <c r="M470">
        <f t="shared" ref="M470:N470" si="488">+AVERAGE(B467:B473)</f>
        <v>2.2857142857142856</v>
      </c>
      <c r="N470">
        <f t="shared" si="488"/>
        <v>-1.3</v>
      </c>
      <c r="P470">
        <f t="shared" si="427"/>
        <v>3</v>
      </c>
    </row>
    <row r="471" spans="1:16" x14ac:dyDescent="0.25">
      <c r="A471">
        <f>+$C$10*(B471)+$C$11*(C471)+$C$12*(nino34!A451)</f>
        <v>-0.05</v>
      </c>
      <c r="B471">
        <v>2.2000000000000002</v>
      </c>
      <c r="C471">
        <v>-1.8</v>
      </c>
      <c r="D471">
        <f t="shared" ref="D471:D534" si="489">+A472-A470</f>
        <v>0.19</v>
      </c>
      <c r="E471">
        <f t="shared" ref="E471:E534" si="490">+A472+A470-2*A471</f>
        <v>0.21</v>
      </c>
      <c r="G471">
        <v>-6.5392411562847998</v>
      </c>
      <c r="H471">
        <f t="shared" ref="H471:H534" si="491">+G472-G470</f>
        <v>-3.4978243416811505</v>
      </c>
      <c r="I471">
        <f t="shared" ref="I471:I534" si="492">+G472+G470-2*G471</f>
        <v>-1.6287060589093016E-10</v>
      </c>
      <c r="K471">
        <f t="shared" ref="K471:K534" si="493">+K470+1/12</f>
        <v>1917.4999999999659</v>
      </c>
      <c r="M471">
        <f t="shared" ref="M471:N471" si="494">+AVERAGE(B468:B474)</f>
        <v>2.2857142857142856</v>
      </c>
      <c r="N471">
        <f t="shared" si="494"/>
        <v>-1.2</v>
      </c>
      <c r="P471">
        <f t="shared" si="427"/>
        <v>3.4000000000000004</v>
      </c>
    </row>
    <row r="472" spans="1:16" x14ac:dyDescent="0.25">
      <c r="A472">
        <f>+$C$10*(B472)+$C$11*(C472)+$C$12*(nino34!A452)</f>
        <v>0.15</v>
      </c>
      <c r="B472">
        <v>3.4</v>
      </c>
      <c r="C472">
        <v>-1.7</v>
      </c>
      <c r="D472">
        <f t="shared" si="489"/>
        <v>2.0000000000000004E-2</v>
      </c>
      <c r="E472">
        <f t="shared" si="490"/>
        <v>-0.38</v>
      </c>
      <c r="G472">
        <v>-8.2881533272068104</v>
      </c>
      <c r="H472">
        <f t="shared" si="491"/>
        <v>-2.4078915982568594</v>
      </c>
      <c r="I472">
        <f t="shared" si="492"/>
        <v>1.0899327435871626</v>
      </c>
      <c r="K472">
        <f t="shared" si="493"/>
        <v>1917.5833333332992</v>
      </c>
      <c r="M472">
        <f t="shared" ref="M472:N472" si="495">+AVERAGE(B469:B475)</f>
        <v>2.2857142857142856</v>
      </c>
      <c r="N472">
        <f t="shared" si="495"/>
        <v>-1.2571428571428573</v>
      </c>
      <c r="P472">
        <f t="shared" si="427"/>
        <v>3.88</v>
      </c>
    </row>
    <row r="473" spans="1:16" x14ac:dyDescent="0.25">
      <c r="A473">
        <f>+$C$10*(B473)+$C$11*(C473)+$C$12*(nino34!A453)</f>
        <v>-0.03</v>
      </c>
      <c r="B473">
        <v>3.5</v>
      </c>
      <c r="C473">
        <v>-1.5</v>
      </c>
      <c r="D473">
        <f t="shared" si="489"/>
        <v>-0.10999999999999999</v>
      </c>
      <c r="E473">
        <f t="shared" si="490"/>
        <v>0.25</v>
      </c>
      <c r="G473">
        <v>-8.9471327545416592</v>
      </c>
      <c r="H473">
        <f t="shared" si="491"/>
        <v>-0.1321336607924799</v>
      </c>
      <c r="I473">
        <f t="shared" si="492"/>
        <v>1.1858251938772177</v>
      </c>
      <c r="K473">
        <f t="shared" si="493"/>
        <v>1917.6666666666324</v>
      </c>
      <c r="M473">
        <f t="shared" ref="M473:N473" si="496">+AVERAGE(B470:B476)</f>
        <v>2.2285714285714286</v>
      </c>
      <c r="N473">
        <f t="shared" si="496"/>
        <v>-1.5142857142857145</v>
      </c>
      <c r="P473">
        <f t="shared" ref="P473:P536" si="497">+AVERAGE(B470:B474)-AVERAGE(C470:C474)</f>
        <v>3.8</v>
      </c>
    </row>
    <row r="474" spans="1:16" x14ac:dyDescent="0.25">
      <c r="A474">
        <f>+$C$10*(B474)+$C$11*(C474)+$C$12*(nino34!A454)</f>
        <v>0.04</v>
      </c>
      <c r="B474">
        <v>1.5</v>
      </c>
      <c r="C474">
        <v>-0.9</v>
      </c>
      <c r="D474">
        <f t="shared" si="489"/>
        <v>-0.4</v>
      </c>
      <c r="E474">
        <f t="shared" si="490"/>
        <v>-0.53999999999999992</v>
      </c>
      <c r="G474">
        <v>-8.4202869879992903</v>
      </c>
      <c r="H474">
        <f t="shared" si="491"/>
        <v>1.055029216317819</v>
      </c>
      <c r="I474">
        <f t="shared" si="492"/>
        <v>1.3376832330820321E-3</v>
      </c>
      <c r="K474">
        <f t="shared" si="493"/>
        <v>1917.7499999999657</v>
      </c>
      <c r="M474">
        <f t="shared" ref="M474:N474" si="498">+AVERAGE(B471:B477)</f>
        <v>2.3428571428571425</v>
      </c>
      <c r="N474">
        <f t="shared" si="498"/>
        <v>-1.4428571428571428</v>
      </c>
      <c r="P474">
        <f t="shared" si="497"/>
        <v>3.9</v>
      </c>
    </row>
    <row r="475" spans="1:16" x14ac:dyDescent="0.25">
      <c r="A475">
        <f>+$C$10*(B475)+$C$11*(C475)+$C$12*(nino34!A455)</f>
        <v>-0.43</v>
      </c>
      <c r="B475">
        <v>1.7</v>
      </c>
      <c r="C475">
        <v>-1.3</v>
      </c>
      <c r="D475">
        <f t="shared" si="489"/>
        <v>-0.76</v>
      </c>
      <c r="E475">
        <f t="shared" si="490"/>
        <v>0.18000000000000005</v>
      </c>
      <c r="G475">
        <v>-7.8921035382238403</v>
      </c>
      <c r="H475">
        <f t="shared" si="491"/>
        <v>1.1172628578694406</v>
      </c>
      <c r="I475">
        <f t="shared" si="492"/>
        <v>6.0895958318541332E-2</v>
      </c>
      <c r="K475">
        <f t="shared" si="493"/>
        <v>1917.8333333332989</v>
      </c>
      <c r="M475">
        <f t="shared" ref="M475:N475" si="499">+AVERAGE(B472:B478)</f>
        <v>2.3571428571428572</v>
      </c>
      <c r="N475">
        <f t="shared" si="499"/>
        <v>-1.3285714285714287</v>
      </c>
      <c r="P475">
        <f t="shared" si="497"/>
        <v>3.94</v>
      </c>
    </row>
    <row r="476" spans="1:16" x14ac:dyDescent="0.25">
      <c r="A476">
        <f>+$C$10*(B476)+$C$11*(C476)+$C$12*(nino34!A456)</f>
        <v>-0.72</v>
      </c>
      <c r="B476">
        <v>2</v>
      </c>
      <c r="C476">
        <v>-2.2000000000000002</v>
      </c>
      <c r="D476">
        <f t="shared" si="489"/>
        <v>-0.41</v>
      </c>
      <c r="E476">
        <f t="shared" si="490"/>
        <v>0.16999999999999993</v>
      </c>
      <c r="G476">
        <v>-7.3030241301298497</v>
      </c>
      <c r="H476">
        <f t="shared" si="491"/>
        <v>1.2797434222909603</v>
      </c>
      <c r="I476">
        <f t="shared" si="492"/>
        <v>0.10158460610298015</v>
      </c>
      <c r="K476">
        <f t="shared" si="493"/>
        <v>1917.9166666666322</v>
      </c>
      <c r="M476">
        <f t="shared" ref="M476:N476" si="500">+AVERAGE(B473:B479)</f>
        <v>1.9857142857142855</v>
      </c>
      <c r="N476">
        <f t="shared" si="500"/>
        <v>-0.87142857142857155</v>
      </c>
      <c r="P476">
        <f t="shared" si="497"/>
        <v>3.4799999999999995</v>
      </c>
    </row>
    <row r="477" spans="1:16" x14ac:dyDescent="0.25">
      <c r="A477">
        <f>+$C$10*(B477)+$C$11*(C477)+$C$12*(nino34!A457)</f>
        <v>-0.84</v>
      </c>
      <c r="B477">
        <v>2.1</v>
      </c>
      <c r="C477">
        <v>-0.7</v>
      </c>
      <c r="D477">
        <f t="shared" si="489"/>
        <v>-9.9999999999999978E-2</v>
      </c>
      <c r="E477">
        <f t="shared" si="490"/>
        <v>0.1399999999999999</v>
      </c>
      <c r="G477">
        <v>-6.61236011593288</v>
      </c>
      <c r="H477">
        <f t="shared" si="491"/>
        <v>1.9274904500500893</v>
      </c>
      <c r="I477">
        <f t="shared" si="492"/>
        <v>0.54616242165614892</v>
      </c>
      <c r="K477">
        <f t="shared" si="493"/>
        <v>1917.9999999999654</v>
      </c>
      <c r="M477">
        <f t="shared" ref="M477:N477" si="501">+AVERAGE(B474:B480)</f>
        <v>1.7285714285714289</v>
      </c>
      <c r="N477">
        <f t="shared" si="501"/>
        <v>-0.71428571428571441</v>
      </c>
      <c r="P477">
        <f t="shared" si="497"/>
        <v>3.1400000000000006</v>
      </c>
    </row>
    <row r="478" spans="1:16" x14ac:dyDescent="0.25">
      <c r="A478">
        <f>+$C$10*(B478)+$C$11*(C478)+$C$12*(nino34!A458)</f>
        <v>-0.82</v>
      </c>
      <c r="B478">
        <v>2.2999999999999998</v>
      </c>
      <c r="C478">
        <v>-1</v>
      </c>
      <c r="D478">
        <f t="shared" si="489"/>
        <v>-0.12</v>
      </c>
      <c r="E478">
        <f t="shared" si="490"/>
        <v>-0.15999999999999992</v>
      </c>
      <c r="G478">
        <v>-5.3755336800797604</v>
      </c>
      <c r="H478">
        <f t="shared" si="491"/>
        <v>2.5873887005883498</v>
      </c>
      <c r="I478">
        <f t="shared" si="492"/>
        <v>0.11373582888210976</v>
      </c>
      <c r="K478">
        <f t="shared" si="493"/>
        <v>1918.0833333332987</v>
      </c>
      <c r="M478">
        <f t="shared" ref="M478:N478" si="502">+AVERAGE(B475:B481)</f>
        <v>1.6857142857142857</v>
      </c>
      <c r="N478">
        <f t="shared" si="502"/>
        <v>-0.61428571428571443</v>
      </c>
      <c r="P478">
        <f t="shared" si="497"/>
        <v>2.5200000000000005</v>
      </c>
    </row>
    <row r="479" spans="1:16" x14ac:dyDescent="0.25">
      <c r="A479">
        <f>+$C$10*(B479)+$C$11*(C479)+$C$12*(nino34!A459)</f>
        <v>-0.96</v>
      </c>
      <c r="B479">
        <v>0.8</v>
      </c>
      <c r="C479">
        <v>1.5</v>
      </c>
      <c r="D479">
        <f t="shared" si="489"/>
        <v>0.2599999999999999</v>
      </c>
      <c r="E479">
        <f t="shared" si="490"/>
        <v>0.54</v>
      </c>
      <c r="G479">
        <v>-4.0249714153445302</v>
      </c>
      <c r="H479">
        <f t="shared" si="491"/>
        <v>3.1314960635344304</v>
      </c>
      <c r="I479">
        <f t="shared" si="492"/>
        <v>0.43037153406397</v>
      </c>
      <c r="K479">
        <f t="shared" si="493"/>
        <v>1918.166666666632</v>
      </c>
      <c r="M479">
        <f t="shared" ref="M479:N479" si="503">+AVERAGE(B476:B482)</f>
        <v>1.357142857142857</v>
      </c>
      <c r="N479">
        <f t="shared" si="503"/>
        <v>-0.41428571428571431</v>
      </c>
      <c r="P479">
        <f t="shared" si="497"/>
        <v>2.34</v>
      </c>
    </row>
    <row r="480" spans="1:16" x14ac:dyDescent="0.25">
      <c r="A480">
        <f>+$C$10*(B480)+$C$11*(C480)+$C$12*(nino34!A460)</f>
        <v>-0.56000000000000005</v>
      </c>
      <c r="B480">
        <v>1.7</v>
      </c>
      <c r="C480">
        <v>-0.4</v>
      </c>
      <c r="D480">
        <f t="shared" si="489"/>
        <v>0.78999999999999992</v>
      </c>
      <c r="E480">
        <f t="shared" si="490"/>
        <v>-9.9999999999997868E-3</v>
      </c>
      <c r="G480">
        <v>-2.24403761654533</v>
      </c>
      <c r="H480">
        <f t="shared" si="491"/>
        <v>4.1308045346929951</v>
      </c>
      <c r="I480">
        <f t="shared" si="492"/>
        <v>0.5689369370945947</v>
      </c>
      <c r="K480">
        <f t="shared" si="493"/>
        <v>1918.2499999999652</v>
      </c>
      <c r="M480">
        <f t="shared" ref="M480:N480" si="504">+AVERAGE(B477:B483)</f>
        <v>0.9</v>
      </c>
      <c r="N480">
        <f t="shared" si="504"/>
        <v>7.1428571428571411E-2</v>
      </c>
      <c r="P480">
        <f t="shared" si="497"/>
        <v>1.7799999999999998</v>
      </c>
    </row>
    <row r="481" spans="1:16" x14ac:dyDescent="0.25">
      <c r="A481">
        <f>+$C$10*(B481)+$C$11*(C481)+$C$12*(nino34!A461)</f>
        <v>-0.17</v>
      </c>
      <c r="B481">
        <v>1.2</v>
      </c>
      <c r="C481">
        <v>-0.2</v>
      </c>
      <c r="D481">
        <f t="shared" si="489"/>
        <v>0.93</v>
      </c>
      <c r="E481">
        <f t="shared" si="490"/>
        <v>0.14999999999999997</v>
      </c>
      <c r="G481">
        <v>0.105833119348465</v>
      </c>
      <c r="H481">
        <f t="shared" si="491"/>
        <v>3.9982639840017598</v>
      </c>
      <c r="I481">
        <f t="shared" si="492"/>
        <v>-0.70147748778582997</v>
      </c>
      <c r="K481">
        <f t="shared" si="493"/>
        <v>1918.3333333332985</v>
      </c>
      <c r="M481">
        <f t="shared" ref="M481:N481" si="505">+AVERAGE(B478:B484)</f>
        <v>0.6</v>
      </c>
      <c r="N481">
        <f t="shared" si="505"/>
        <v>0.3</v>
      </c>
      <c r="P481">
        <f t="shared" si="497"/>
        <v>1.08</v>
      </c>
    </row>
    <row r="482" spans="1:16" x14ac:dyDescent="0.25">
      <c r="A482">
        <f>+$C$10*(B482)+$C$11*(C482)+$C$12*(nino34!A462)</f>
        <v>0.37</v>
      </c>
      <c r="B482">
        <v>-0.6</v>
      </c>
      <c r="C482">
        <v>0.1</v>
      </c>
      <c r="D482">
        <f t="shared" si="489"/>
        <v>0.1</v>
      </c>
      <c r="E482">
        <f t="shared" si="490"/>
        <v>-0.98</v>
      </c>
      <c r="G482">
        <v>1.75422636745643</v>
      </c>
      <c r="H482">
        <f t="shared" si="491"/>
        <v>2.8561268512911351</v>
      </c>
      <c r="I482">
        <f t="shared" si="492"/>
        <v>-0.44065964492479504</v>
      </c>
      <c r="K482">
        <f t="shared" si="493"/>
        <v>1918.4166666666317</v>
      </c>
      <c r="M482">
        <f t="shared" ref="M482:N482" si="506">+AVERAGE(B479:B485)</f>
        <v>0.4</v>
      </c>
      <c r="N482">
        <f t="shared" si="506"/>
        <v>0.75714285714285723</v>
      </c>
      <c r="P482">
        <f t="shared" si="497"/>
        <v>-6.0000000000000053E-2</v>
      </c>
    </row>
    <row r="483" spans="1:16" x14ac:dyDescent="0.25">
      <c r="A483">
        <f>+$C$10*(B483)+$C$11*(C483)+$C$12*(nino34!A463)</f>
        <v>-7.0000000000000007E-2</v>
      </c>
      <c r="B483">
        <v>-1.2</v>
      </c>
      <c r="C483">
        <v>1.2</v>
      </c>
      <c r="D483">
        <f t="shared" si="489"/>
        <v>-0.25</v>
      </c>
      <c r="E483">
        <f t="shared" si="490"/>
        <v>0.63</v>
      </c>
      <c r="G483">
        <v>2.9619599706396</v>
      </c>
      <c r="H483">
        <f t="shared" si="491"/>
        <v>1.29903020685379</v>
      </c>
      <c r="I483">
        <f t="shared" si="492"/>
        <v>-1.1164369995125503</v>
      </c>
      <c r="K483">
        <f t="shared" si="493"/>
        <v>1918.499999999965</v>
      </c>
      <c r="M483">
        <f t="shared" ref="M483:N483" si="507">+AVERAGE(B480:B486)</f>
        <v>0.22857142857142859</v>
      </c>
      <c r="N483">
        <f t="shared" si="507"/>
        <v>0.62857142857142845</v>
      </c>
      <c r="P483">
        <f t="shared" si="497"/>
        <v>-9.9999999999999978E-2</v>
      </c>
    </row>
    <row r="484" spans="1:16" x14ac:dyDescent="0.25">
      <c r="A484">
        <f>+$C$10*(B484)+$C$11*(C484)+$C$12*(nino34!A464)</f>
        <v>0.12</v>
      </c>
      <c r="B484">
        <v>0</v>
      </c>
      <c r="C484">
        <v>0.9</v>
      </c>
      <c r="D484">
        <f t="shared" si="489"/>
        <v>0.48</v>
      </c>
      <c r="E484">
        <f t="shared" si="490"/>
        <v>9.9999999999999978E-2</v>
      </c>
      <c r="G484">
        <v>3.05325657431022</v>
      </c>
      <c r="H484">
        <f t="shared" si="491"/>
        <v>0.89544713317041991</v>
      </c>
      <c r="I484">
        <f t="shared" si="492"/>
        <v>0.7128539258291795</v>
      </c>
      <c r="K484">
        <f t="shared" si="493"/>
        <v>1918.5833333332982</v>
      </c>
      <c r="M484">
        <f t="shared" ref="M484:N484" si="508">+AVERAGE(B481:B487)</f>
        <v>2.8571428571428574E-2</v>
      </c>
      <c r="N484">
        <f t="shared" si="508"/>
        <v>0.75714285714285712</v>
      </c>
      <c r="P484">
        <f t="shared" si="497"/>
        <v>-0.78</v>
      </c>
    </row>
    <row r="485" spans="1:16" x14ac:dyDescent="0.25">
      <c r="A485">
        <f>+$C$10*(B485)+$C$11*(C485)+$C$12*(nino34!A465)</f>
        <v>0.41</v>
      </c>
      <c r="B485">
        <v>0.9</v>
      </c>
      <c r="C485">
        <v>2.2000000000000002</v>
      </c>
      <c r="D485">
        <f t="shared" si="489"/>
        <v>0.81</v>
      </c>
      <c r="E485">
        <f t="shared" si="490"/>
        <v>0.23000000000000009</v>
      </c>
      <c r="G485">
        <v>3.8574071038100199</v>
      </c>
      <c r="H485">
        <f t="shared" si="491"/>
        <v>1.7320544313445199</v>
      </c>
      <c r="I485">
        <f t="shared" si="492"/>
        <v>0.12375337234492001</v>
      </c>
      <c r="K485">
        <f t="shared" si="493"/>
        <v>1918.6666666666315</v>
      </c>
      <c r="M485">
        <f t="shared" ref="M485:N485" si="509">+AVERAGE(B482:B488)</f>
        <v>-0.2857142857142857</v>
      </c>
      <c r="N485">
        <f t="shared" si="509"/>
        <v>0.88571428571428579</v>
      </c>
      <c r="P485">
        <f t="shared" si="497"/>
        <v>-1.26</v>
      </c>
    </row>
    <row r="486" spans="1:16" x14ac:dyDescent="0.25">
      <c r="A486">
        <f>+$C$10*(B486)+$C$11*(C486)+$C$12*(nino34!A466)</f>
        <v>0.93</v>
      </c>
      <c r="B486">
        <v>-0.4</v>
      </c>
      <c r="C486">
        <v>0.6</v>
      </c>
      <c r="D486">
        <f t="shared" si="489"/>
        <v>0.82000000000000006</v>
      </c>
      <c r="E486">
        <f t="shared" si="490"/>
        <v>-0.2200000000000002</v>
      </c>
      <c r="G486">
        <v>4.7853110056547399</v>
      </c>
      <c r="H486">
        <f t="shared" si="491"/>
        <v>1.86678752905418</v>
      </c>
      <c r="I486">
        <f t="shared" si="492"/>
        <v>1.0979725364739679E-2</v>
      </c>
      <c r="K486">
        <f t="shared" si="493"/>
        <v>1918.7499999999648</v>
      </c>
      <c r="M486">
        <f t="shared" ref="M486:N486" si="510">+AVERAGE(B483:B489)</f>
        <v>-0.54285714285714282</v>
      </c>
      <c r="N486">
        <f t="shared" si="510"/>
        <v>1.0142857142857145</v>
      </c>
      <c r="P486">
        <f t="shared" si="497"/>
        <v>-1.1600000000000001</v>
      </c>
    </row>
    <row r="487" spans="1:16" x14ac:dyDescent="0.25">
      <c r="A487">
        <f>+$C$10*(B487)+$C$11*(C487)+$C$12*(nino34!A467)</f>
        <v>1.23</v>
      </c>
      <c r="B487">
        <v>0.3</v>
      </c>
      <c r="C487">
        <v>0.5</v>
      </c>
      <c r="D487">
        <f t="shared" si="489"/>
        <v>0.37</v>
      </c>
      <c r="E487">
        <f t="shared" si="490"/>
        <v>-0.22999999999999998</v>
      </c>
      <c r="G487">
        <v>5.7241946328641999</v>
      </c>
      <c r="H487">
        <f t="shared" si="491"/>
        <v>1.1649132851671302</v>
      </c>
      <c r="I487">
        <f t="shared" si="492"/>
        <v>-0.71285396925179079</v>
      </c>
      <c r="K487">
        <f t="shared" si="493"/>
        <v>1918.833333333298</v>
      </c>
      <c r="M487">
        <f t="shared" ref="M487:N487" si="511">+AVERAGE(B484:B490)</f>
        <v>-0.39999999999999997</v>
      </c>
      <c r="N487">
        <f t="shared" si="511"/>
        <v>1.1857142857142857</v>
      </c>
      <c r="P487">
        <f t="shared" si="497"/>
        <v>-1.02</v>
      </c>
    </row>
    <row r="488" spans="1:16" x14ac:dyDescent="0.25">
      <c r="A488">
        <f>+$C$10*(B488)+$C$11*(C488)+$C$12*(nino34!A468)</f>
        <v>1.3</v>
      </c>
      <c r="B488">
        <v>-1</v>
      </c>
      <c r="C488">
        <v>0.7</v>
      </c>
      <c r="D488">
        <f t="shared" si="489"/>
        <v>0.37000000000000011</v>
      </c>
      <c r="E488">
        <f t="shared" si="490"/>
        <v>0.22999999999999998</v>
      </c>
      <c r="G488">
        <v>5.9502242908218701</v>
      </c>
      <c r="H488">
        <f t="shared" si="491"/>
        <v>6.5666505680369802E-2</v>
      </c>
      <c r="I488">
        <f t="shared" si="492"/>
        <v>-0.38639281023496963</v>
      </c>
      <c r="K488">
        <f t="shared" si="493"/>
        <v>1918.9166666666313</v>
      </c>
      <c r="M488">
        <f t="shared" ref="M488:N488" si="512">+AVERAGE(B485:B491)</f>
        <v>-0.61428571428571421</v>
      </c>
      <c r="N488">
        <f t="shared" si="512"/>
        <v>1.2142857142857142</v>
      </c>
      <c r="P488">
        <f t="shared" si="497"/>
        <v>-1.52</v>
      </c>
    </row>
    <row r="489" spans="1:16" x14ac:dyDescent="0.25">
      <c r="A489">
        <f>+$C$10*(B489)+$C$11*(C489)+$C$12*(nino34!A469)</f>
        <v>1.6</v>
      </c>
      <c r="B489">
        <v>-2.4</v>
      </c>
      <c r="C489">
        <v>1</v>
      </c>
      <c r="D489">
        <f t="shared" si="489"/>
        <v>-6.0000000000000053E-2</v>
      </c>
      <c r="E489">
        <f t="shared" si="490"/>
        <v>-0.66000000000000014</v>
      </c>
      <c r="G489">
        <v>5.7898611385445697</v>
      </c>
      <c r="H489">
        <f t="shared" si="491"/>
        <v>-0.87517330144406014</v>
      </c>
      <c r="I489">
        <f t="shared" si="492"/>
        <v>-0.55444699688946031</v>
      </c>
      <c r="K489">
        <f t="shared" si="493"/>
        <v>1918.9999999999645</v>
      </c>
      <c r="M489">
        <f t="shared" ref="M489:N489" si="513">+AVERAGE(B486:B492)</f>
        <v>-0.7857142857142857</v>
      </c>
      <c r="N489">
        <f t="shared" si="513"/>
        <v>0.8999999999999998</v>
      </c>
      <c r="P489">
        <f t="shared" si="497"/>
        <v>-1.7799999999999998</v>
      </c>
    </row>
    <row r="490" spans="1:16" x14ac:dyDescent="0.25">
      <c r="A490">
        <f>+$C$10*(B490)+$C$11*(C490)+$C$12*(nino34!A470)</f>
        <v>1.24</v>
      </c>
      <c r="B490">
        <v>-0.2</v>
      </c>
      <c r="C490">
        <v>2.4</v>
      </c>
      <c r="D490">
        <f t="shared" si="489"/>
        <v>-0.70000000000000007</v>
      </c>
      <c r="E490">
        <f t="shared" si="490"/>
        <v>2.0000000000000018E-2</v>
      </c>
      <c r="G490">
        <v>5.07505098937781</v>
      </c>
      <c r="H490">
        <f t="shared" si="491"/>
        <v>-2.5549940659508596</v>
      </c>
      <c r="I490">
        <f t="shared" si="492"/>
        <v>-1.1253737676173401</v>
      </c>
      <c r="K490">
        <f t="shared" si="493"/>
        <v>1919.0833333332978</v>
      </c>
      <c r="M490">
        <f t="shared" ref="M490:N490" si="514">+AVERAGE(B487:B493)</f>
        <v>-0.87142857142857133</v>
      </c>
      <c r="N490">
        <f t="shared" si="514"/>
        <v>0.81428571428571417</v>
      </c>
      <c r="P490">
        <f t="shared" si="497"/>
        <v>-2.0999999999999996</v>
      </c>
    </row>
    <row r="491" spans="1:16" x14ac:dyDescent="0.25">
      <c r="A491">
        <f>+$C$10*(B491)+$C$11*(C491)+$C$12*(nino34!A471)</f>
        <v>0.9</v>
      </c>
      <c r="B491">
        <v>-1.5</v>
      </c>
      <c r="C491">
        <v>1.1000000000000001</v>
      </c>
      <c r="D491">
        <f t="shared" si="489"/>
        <v>-0.55000000000000004</v>
      </c>
      <c r="E491">
        <f t="shared" si="490"/>
        <v>0.12999999999999989</v>
      </c>
      <c r="G491">
        <v>3.2348670725937101</v>
      </c>
      <c r="H491">
        <f t="shared" si="491"/>
        <v>-3.74046394314112</v>
      </c>
      <c r="I491">
        <f t="shared" si="492"/>
        <v>-6.009610957292022E-2</v>
      </c>
      <c r="K491">
        <f t="shared" si="493"/>
        <v>1919.166666666631</v>
      </c>
      <c r="M491">
        <f t="shared" ref="M491:N491" si="515">+AVERAGE(B488:B494)</f>
        <v>-1.0428571428571429</v>
      </c>
      <c r="N491">
        <f t="shared" si="515"/>
        <v>0.8285714285714284</v>
      </c>
      <c r="P491">
        <f t="shared" si="497"/>
        <v>-2.1199999999999997</v>
      </c>
    </row>
    <row r="492" spans="1:16" x14ac:dyDescent="0.25">
      <c r="A492">
        <f>+$C$10*(B492)+$C$11*(C492)+$C$12*(nino34!A472)</f>
        <v>0.69</v>
      </c>
      <c r="B492">
        <v>-0.3</v>
      </c>
      <c r="C492">
        <v>0</v>
      </c>
      <c r="D492">
        <f t="shared" si="489"/>
        <v>-0.27</v>
      </c>
      <c r="E492">
        <f t="shared" si="490"/>
        <v>0.15000000000000013</v>
      </c>
      <c r="G492">
        <v>1.33458704623669</v>
      </c>
      <c r="H492">
        <f t="shared" si="491"/>
        <v>-3.1953525726807723</v>
      </c>
      <c r="I492">
        <f t="shared" si="492"/>
        <v>0.60520748003326785</v>
      </c>
      <c r="K492">
        <f t="shared" si="493"/>
        <v>1919.2499999999643</v>
      </c>
      <c r="M492">
        <f t="shared" ref="M492:N492" si="516">+AVERAGE(B489:B495)</f>
        <v>-1.0571428571428572</v>
      </c>
      <c r="N492">
        <f t="shared" si="516"/>
        <v>0.7857142857142857</v>
      </c>
      <c r="P492">
        <f t="shared" si="497"/>
        <v>-1.98</v>
      </c>
    </row>
    <row r="493" spans="1:16" x14ac:dyDescent="0.25">
      <c r="A493">
        <f>+$C$10*(B493)+$C$11*(C493)+$C$12*(nino34!A473)</f>
        <v>0.63</v>
      </c>
      <c r="B493">
        <v>-1</v>
      </c>
      <c r="C493">
        <v>0</v>
      </c>
      <c r="D493">
        <f t="shared" si="489"/>
        <v>-7.999999999999996E-2</v>
      </c>
      <c r="E493">
        <f t="shared" si="490"/>
        <v>3.9999999999999813E-2</v>
      </c>
      <c r="G493">
        <v>3.95144999129379E-2</v>
      </c>
      <c r="H493">
        <f t="shared" si="491"/>
        <v>-1.464771307015156</v>
      </c>
      <c r="I493">
        <f t="shared" si="492"/>
        <v>1.1253737856323482</v>
      </c>
      <c r="K493">
        <f t="shared" si="493"/>
        <v>1919.3333333332976</v>
      </c>
      <c r="M493">
        <f t="shared" ref="M493:N493" si="517">+AVERAGE(B490:B496)</f>
        <v>-0.77142857142857146</v>
      </c>
      <c r="N493">
        <f t="shared" si="517"/>
        <v>0.79999999999999993</v>
      </c>
      <c r="P493">
        <f t="shared" si="497"/>
        <v>-1.6</v>
      </c>
    </row>
    <row r="494" spans="1:16" x14ac:dyDescent="0.25">
      <c r="A494">
        <f>+$C$10*(B494)+$C$11*(C494)+$C$12*(nino34!A474)</f>
        <v>0.61</v>
      </c>
      <c r="B494">
        <v>-0.9</v>
      </c>
      <c r="C494">
        <v>0.6</v>
      </c>
      <c r="D494">
        <f t="shared" si="489"/>
        <v>-0.22999999999999998</v>
      </c>
      <c r="E494">
        <f t="shared" si="490"/>
        <v>-0.18999999999999995</v>
      </c>
      <c r="G494">
        <v>-0.13018426077846601</v>
      </c>
      <c r="H494">
        <f t="shared" si="491"/>
        <v>-9.8706555720092903E-2</v>
      </c>
      <c r="I494">
        <f t="shared" si="492"/>
        <v>0.24069096566271492</v>
      </c>
      <c r="K494">
        <f t="shared" si="493"/>
        <v>1919.4166666666308</v>
      </c>
      <c r="M494">
        <f t="shared" ref="M494:N494" si="518">+AVERAGE(B491:B497)</f>
        <v>-0.8</v>
      </c>
      <c r="N494">
        <f t="shared" si="518"/>
        <v>0.51428571428571435</v>
      </c>
      <c r="P494">
        <f t="shared" si="497"/>
        <v>-1.38</v>
      </c>
    </row>
    <row r="495" spans="1:16" x14ac:dyDescent="0.25">
      <c r="A495">
        <f>+$C$10*(B495)+$C$11*(C495)+$C$12*(nino34!A475)</f>
        <v>0.4</v>
      </c>
      <c r="B495">
        <v>-1.1000000000000001</v>
      </c>
      <c r="C495">
        <v>0.4</v>
      </c>
      <c r="D495">
        <f t="shared" si="489"/>
        <v>1.0000000000000009E-2</v>
      </c>
      <c r="E495">
        <f t="shared" si="490"/>
        <v>0.42999999999999994</v>
      </c>
      <c r="G495">
        <v>-5.9192055807155003E-2</v>
      </c>
      <c r="H495">
        <f t="shared" si="491"/>
        <v>0.58679842293339202</v>
      </c>
      <c r="I495">
        <f t="shared" si="492"/>
        <v>0.44481401299077</v>
      </c>
      <c r="K495">
        <f t="shared" si="493"/>
        <v>1919.4999999999641</v>
      </c>
      <c r="M495">
        <f t="shared" ref="M495:N495" si="519">+AVERAGE(B492:B498)</f>
        <v>-0.77142857142857146</v>
      </c>
      <c r="N495">
        <f t="shared" si="519"/>
        <v>0.44285714285714289</v>
      </c>
      <c r="P495">
        <f t="shared" si="497"/>
        <v>-1.1600000000000001</v>
      </c>
    </row>
    <row r="496" spans="1:16" x14ac:dyDescent="0.25">
      <c r="A496">
        <f>+$C$10*(B496)+$C$11*(C496)+$C$12*(nino34!A476)</f>
        <v>0.62</v>
      </c>
      <c r="B496">
        <v>-0.4</v>
      </c>
      <c r="C496">
        <v>1.1000000000000001</v>
      </c>
      <c r="D496">
        <f t="shared" si="489"/>
        <v>9.9999999999999978E-2</v>
      </c>
      <c r="E496">
        <f t="shared" si="490"/>
        <v>-0.33999999999999997</v>
      </c>
      <c r="G496">
        <v>0.45661416215492601</v>
      </c>
      <c r="H496">
        <f t="shared" si="491"/>
        <v>1.3808019649255849</v>
      </c>
      <c r="I496">
        <f t="shared" si="492"/>
        <v>0.34918952900142286</v>
      </c>
      <c r="K496">
        <f t="shared" si="493"/>
        <v>1919.5833333332973</v>
      </c>
      <c r="M496">
        <f t="shared" ref="M496:N496" si="520">+AVERAGE(B493:B499)</f>
        <v>-0.8571428571428571</v>
      </c>
      <c r="N496">
        <f t="shared" si="520"/>
        <v>0.6</v>
      </c>
      <c r="P496">
        <f t="shared" si="497"/>
        <v>-1.26</v>
      </c>
    </row>
    <row r="497" spans="1:16" x14ac:dyDescent="0.25">
      <c r="A497">
        <f>+$C$10*(B497)+$C$11*(C497)+$C$12*(nino34!A477)</f>
        <v>0.5</v>
      </c>
      <c r="B497">
        <v>-0.4</v>
      </c>
      <c r="C497">
        <v>0.4</v>
      </c>
      <c r="D497">
        <f t="shared" si="489"/>
        <v>-0.49</v>
      </c>
      <c r="E497">
        <f t="shared" si="490"/>
        <v>-0.25</v>
      </c>
      <c r="G497">
        <v>1.3216099091184299</v>
      </c>
      <c r="H497">
        <f t="shared" si="491"/>
        <v>1.8911892902835241</v>
      </c>
      <c r="I497">
        <f t="shared" si="492"/>
        <v>0.16119779635651632</v>
      </c>
      <c r="K497">
        <f t="shared" si="493"/>
        <v>1919.6666666666306</v>
      </c>
      <c r="M497">
        <f t="shared" ref="M497:N497" si="521">+AVERAGE(B494:B500)</f>
        <v>-0.88571428571428579</v>
      </c>
      <c r="N497">
        <f t="shared" si="521"/>
        <v>0.7142857142857143</v>
      </c>
      <c r="P497">
        <f t="shared" si="497"/>
        <v>-1.44</v>
      </c>
    </row>
    <row r="498" spans="1:16" x14ac:dyDescent="0.25">
      <c r="A498">
        <f>+$C$10*(B498)+$C$11*(C498)+$C$12*(nino34!A478)</f>
        <v>0.13</v>
      </c>
      <c r="B498">
        <v>-1.3</v>
      </c>
      <c r="C498">
        <v>0.6</v>
      </c>
      <c r="D498">
        <f t="shared" si="489"/>
        <v>-0.87</v>
      </c>
      <c r="E498">
        <f t="shared" si="490"/>
        <v>-0.13</v>
      </c>
      <c r="G498">
        <v>2.3478034524384501</v>
      </c>
      <c r="H498">
        <f t="shared" si="491"/>
        <v>1.3753830878651603</v>
      </c>
      <c r="I498">
        <f t="shared" si="492"/>
        <v>-0.6770039987748806</v>
      </c>
      <c r="K498">
        <f t="shared" si="493"/>
        <v>1919.7499999999638</v>
      </c>
      <c r="M498">
        <f t="shared" ref="M498:N498" si="522">+AVERAGE(B495:B501)</f>
        <v>-0.8857142857142859</v>
      </c>
      <c r="N498">
        <f t="shared" si="522"/>
        <v>0.47142857142857147</v>
      </c>
      <c r="P498">
        <f t="shared" si="497"/>
        <v>-1.54</v>
      </c>
    </row>
    <row r="499" spans="1:16" x14ac:dyDescent="0.25">
      <c r="A499">
        <f>+$C$10*(B499)+$C$11*(C499)+$C$12*(nino34!A479)</f>
        <v>-0.37</v>
      </c>
      <c r="B499">
        <v>-0.9</v>
      </c>
      <c r="C499">
        <v>1.1000000000000001</v>
      </c>
      <c r="D499">
        <f t="shared" si="489"/>
        <v>0.21000000000000002</v>
      </c>
      <c r="E499">
        <f t="shared" si="490"/>
        <v>1.21</v>
      </c>
      <c r="G499">
        <v>2.6969929969835902</v>
      </c>
      <c r="H499">
        <f t="shared" si="491"/>
        <v>-1.7997753874160249E-2</v>
      </c>
      <c r="I499">
        <f t="shared" si="492"/>
        <v>-0.71637684296444082</v>
      </c>
      <c r="K499">
        <f t="shared" si="493"/>
        <v>1919.8333333332971</v>
      </c>
      <c r="M499">
        <f t="shared" ref="M499:N499" si="523">+AVERAGE(B496:B502)</f>
        <v>-0.75714285714285723</v>
      </c>
      <c r="N499">
        <f t="shared" si="523"/>
        <v>0.48571428571428571</v>
      </c>
      <c r="P499">
        <f t="shared" si="497"/>
        <v>-1.6400000000000001</v>
      </c>
    </row>
    <row r="500" spans="1:16" x14ac:dyDescent="0.25">
      <c r="A500">
        <f>+$C$10*(B500)+$C$11*(C500)+$C$12*(nino34!A480)</f>
        <v>0.34</v>
      </c>
      <c r="B500">
        <v>-1.2</v>
      </c>
      <c r="C500">
        <v>0.8</v>
      </c>
      <c r="D500">
        <f t="shared" si="489"/>
        <v>1.01</v>
      </c>
      <c r="E500">
        <f t="shared" si="490"/>
        <v>-0.41000000000000003</v>
      </c>
      <c r="G500">
        <v>2.3298056985642899</v>
      </c>
      <c r="H500">
        <f t="shared" si="491"/>
        <v>-0.90482437513652014</v>
      </c>
      <c r="I500">
        <f t="shared" si="492"/>
        <v>-0.17044977829791907</v>
      </c>
      <c r="K500">
        <f t="shared" si="493"/>
        <v>1919.9166666666304</v>
      </c>
      <c r="M500">
        <f t="shared" ref="M500:N500" si="524">+AVERAGE(B497:B503)</f>
        <v>-0.6428571428571429</v>
      </c>
      <c r="N500">
        <f t="shared" si="524"/>
        <v>0.54285714285714293</v>
      </c>
      <c r="P500">
        <f t="shared" si="497"/>
        <v>-1.3</v>
      </c>
    </row>
    <row r="501" spans="1:16" x14ac:dyDescent="0.25">
      <c r="A501">
        <f>+$C$10*(B501)+$C$11*(C501)+$C$12*(nino34!A481)</f>
        <v>0.64</v>
      </c>
      <c r="B501">
        <v>-0.9</v>
      </c>
      <c r="C501">
        <v>-1.1000000000000001</v>
      </c>
      <c r="D501">
        <f t="shared" si="489"/>
        <v>0.25999999999999995</v>
      </c>
      <c r="E501">
        <f t="shared" si="490"/>
        <v>-0.34000000000000008</v>
      </c>
      <c r="G501">
        <v>1.79216862184707</v>
      </c>
      <c r="H501">
        <f t="shared" si="491"/>
        <v>-0.90482441520804979</v>
      </c>
      <c r="I501">
        <f t="shared" si="492"/>
        <v>0.17044973822638987</v>
      </c>
      <c r="K501">
        <f t="shared" si="493"/>
        <v>1919.9999999999636</v>
      </c>
      <c r="M501">
        <f t="shared" ref="M501:N501" si="525">+AVERAGE(B498:B504)</f>
        <v>-0.67142857142857149</v>
      </c>
      <c r="N501">
        <f t="shared" si="525"/>
        <v>0.41428571428571426</v>
      </c>
      <c r="P501">
        <f t="shared" si="497"/>
        <v>-1.2800000000000002</v>
      </c>
    </row>
    <row r="502" spans="1:16" x14ac:dyDescent="0.25">
      <c r="A502">
        <f>+$C$10*(B502)+$C$11*(C502)+$C$12*(nino34!A482)</f>
        <v>0.6</v>
      </c>
      <c r="B502">
        <v>-0.2</v>
      </c>
      <c r="C502">
        <v>0.5</v>
      </c>
      <c r="D502">
        <f t="shared" si="489"/>
        <v>-0.10999999999999999</v>
      </c>
      <c r="E502">
        <f t="shared" si="490"/>
        <v>-3.0000000000000027E-2</v>
      </c>
      <c r="G502">
        <v>1.4249812833562401</v>
      </c>
      <c r="H502">
        <f t="shared" si="491"/>
        <v>-0.65159263702322012</v>
      </c>
      <c r="I502">
        <f t="shared" si="492"/>
        <v>8.2782039958440023E-2</v>
      </c>
      <c r="K502">
        <f t="shared" si="493"/>
        <v>1920.0833333332969</v>
      </c>
      <c r="M502">
        <f t="shared" ref="M502:N502" si="526">+AVERAGE(B499:B505)</f>
        <v>-0.54285714285714293</v>
      </c>
      <c r="N502">
        <f t="shared" si="526"/>
        <v>0.31428571428571422</v>
      </c>
      <c r="P502">
        <f t="shared" si="497"/>
        <v>-1.1200000000000001</v>
      </c>
    </row>
    <row r="503" spans="1:16" x14ac:dyDescent="0.25">
      <c r="A503">
        <f>+$C$10*(B503)+$C$11*(C503)+$C$12*(nino34!A483)</f>
        <v>0.53</v>
      </c>
      <c r="B503">
        <v>0.4</v>
      </c>
      <c r="C503">
        <v>1.5</v>
      </c>
      <c r="D503">
        <f t="shared" si="489"/>
        <v>-0.76</v>
      </c>
      <c r="E503">
        <f t="shared" si="490"/>
        <v>-0.62000000000000011</v>
      </c>
      <c r="G503">
        <v>1.1405759848238499</v>
      </c>
      <c r="H503">
        <f t="shared" si="491"/>
        <v>-0.66962132458592305</v>
      </c>
      <c r="I503">
        <f t="shared" si="492"/>
        <v>-0.10081072752114251</v>
      </c>
      <c r="K503">
        <f t="shared" si="493"/>
        <v>1920.1666666666301</v>
      </c>
      <c r="M503">
        <f t="shared" ref="M503:N503" si="527">+AVERAGE(B500:B506)</f>
        <v>-0.62857142857142867</v>
      </c>
      <c r="N503">
        <f t="shared" si="527"/>
        <v>-0.14285714285714288</v>
      </c>
      <c r="P503">
        <f t="shared" si="497"/>
        <v>-0.7400000000000001</v>
      </c>
    </row>
    <row r="504" spans="1:16" x14ac:dyDescent="0.25">
      <c r="A504">
        <f>+$C$10*(B504)+$C$11*(C504)+$C$12*(nino34!A484)</f>
        <v>-0.16</v>
      </c>
      <c r="B504">
        <v>-0.6</v>
      </c>
      <c r="C504">
        <v>-0.5</v>
      </c>
      <c r="D504">
        <f t="shared" si="489"/>
        <v>-0.74</v>
      </c>
      <c r="E504">
        <f t="shared" si="490"/>
        <v>0.64000000000000012</v>
      </c>
      <c r="G504">
        <v>0.75535995877031703</v>
      </c>
      <c r="H504">
        <f t="shared" si="491"/>
        <v>-0.77043201215547485</v>
      </c>
      <c r="I504">
        <f t="shared" si="492"/>
        <v>3.9951590924403035E-8</v>
      </c>
      <c r="K504">
        <f t="shared" si="493"/>
        <v>1920.2499999999634</v>
      </c>
      <c r="M504">
        <f t="shared" ref="M504:N504" si="528">+AVERAGE(B501:B507)</f>
        <v>-0.5</v>
      </c>
      <c r="N504">
        <f t="shared" si="528"/>
        <v>-0.48571428571428577</v>
      </c>
      <c r="P504">
        <f t="shared" si="497"/>
        <v>-0.4</v>
      </c>
    </row>
    <row r="505" spans="1:16" x14ac:dyDescent="0.25">
      <c r="A505">
        <f>+$C$10*(B505)+$C$11*(C505)+$C$12*(nino34!A485)</f>
        <v>-0.21</v>
      </c>
      <c r="B505">
        <v>-0.4</v>
      </c>
      <c r="C505">
        <v>-0.1</v>
      </c>
      <c r="D505">
        <f t="shared" si="489"/>
        <v>0.44999999999999996</v>
      </c>
      <c r="E505">
        <f t="shared" si="490"/>
        <v>0.54999999999999993</v>
      </c>
      <c r="G505">
        <v>0.37014397266837501</v>
      </c>
      <c r="H505">
        <f t="shared" si="491"/>
        <v>-0.67770600423077465</v>
      </c>
      <c r="I505">
        <f t="shared" si="492"/>
        <v>9.2725967973109391E-2</v>
      </c>
      <c r="K505">
        <f t="shared" si="493"/>
        <v>1920.3333333332967</v>
      </c>
      <c r="M505">
        <f t="shared" ref="M505:N505" si="529">+AVERAGE(B502:B508)</f>
        <v>-0.38571428571428568</v>
      </c>
      <c r="N505">
        <f t="shared" si="529"/>
        <v>-0.41428571428571431</v>
      </c>
      <c r="P505">
        <f t="shared" si="497"/>
        <v>-0.31999999999999995</v>
      </c>
    </row>
    <row r="506" spans="1:16" x14ac:dyDescent="0.25">
      <c r="A506">
        <f>+$C$10*(B506)+$C$11*(C506)+$C$12*(nino34!A486)</f>
        <v>0.28999999999999998</v>
      </c>
      <c r="B506">
        <v>-1.5</v>
      </c>
      <c r="C506">
        <v>-2.1</v>
      </c>
      <c r="D506">
        <f t="shared" si="489"/>
        <v>0.36</v>
      </c>
      <c r="E506">
        <f t="shared" si="490"/>
        <v>-0.6399999999999999</v>
      </c>
      <c r="G506">
        <v>7.7653954539542394E-2</v>
      </c>
      <c r="H506">
        <f t="shared" si="491"/>
        <v>-0.698214579266076</v>
      </c>
      <c r="I506">
        <f t="shared" si="492"/>
        <v>-0.11323454300841077</v>
      </c>
      <c r="K506">
        <f t="shared" si="493"/>
        <v>1920.4166666666299</v>
      </c>
      <c r="M506">
        <f t="shared" ref="M506:N506" si="530">+AVERAGE(B503:B509)</f>
        <v>-0.34285714285714286</v>
      </c>
      <c r="N506">
        <f t="shared" si="530"/>
        <v>-0.61428571428571443</v>
      </c>
      <c r="P506">
        <f t="shared" si="497"/>
        <v>8.0000000000000071E-2</v>
      </c>
    </row>
    <row r="507" spans="1:16" x14ac:dyDescent="0.25">
      <c r="A507">
        <f>+$C$10*(B507)+$C$11*(C507)+$C$12*(nino34!A487)</f>
        <v>0.15</v>
      </c>
      <c r="B507">
        <v>-0.3</v>
      </c>
      <c r="C507">
        <v>-1.6</v>
      </c>
      <c r="D507">
        <f t="shared" si="489"/>
        <v>-0.15999999999999998</v>
      </c>
      <c r="E507">
        <f t="shared" si="490"/>
        <v>0.12</v>
      </c>
      <c r="G507">
        <v>-0.32807060659770099</v>
      </c>
      <c r="H507">
        <f t="shared" si="491"/>
        <v>-0.81144910370723733</v>
      </c>
      <c r="I507">
        <f t="shared" si="492"/>
        <v>1.8567249404632946E-8</v>
      </c>
      <c r="K507">
        <f t="shared" si="493"/>
        <v>1920.4999999999632</v>
      </c>
      <c r="M507">
        <f t="shared" ref="M507:N507" si="531">+AVERAGE(B504:B510)</f>
        <v>-0.58571428571428563</v>
      </c>
      <c r="N507">
        <f t="shared" si="531"/>
        <v>-0.8857142857142859</v>
      </c>
      <c r="P507">
        <f t="shared" si="497"/>
        <v>0.40000000000000013</v>
      </c>
    </row>
    <row r="508" spans="1:16" x14ac:dyDescent="0.25">
      <c r="A508">
        <f>+$C$10*(B508)+$C$11*(C508)+$C$12*(nino34!A488)</f>
        <v>0.13</v>
      </c>
      <c r="B508">
        <v>-0.1</v>
      </c>
      <c r="C508">
        <v>-0.6</v>
      </c>
      <c r="D508">
        <f t="shared" si="489"/>
        <v>0.12000000000000002</v>
      </c>
      <c r="E508">
        <f t="shared" si="490"/>
        <v>0.16000000000000003</v>
      </c>
      <c r="G508">
        <v>-0.73379514916769495</v>
      </c>
      <c r="H508">
        <f t="shared" si="491"/>
        <v>-0.65173046267335999</v>
      </c>
      <c r="I508">
        <f t="shared" si="492"/>
        <v>0.15971862246662782</v>
      </c>
      <c r="K508">
        <f t="shared" si="493"/>
        <v>1920.5833333332964</v>
      </c>
      <c r="M508">
        <f t="shared" ref="M508:N508" si="532">+AVERAGE(B505:B511)</f>
        <v>-0.5714285714285714</v>
      </c>
      <c r="N508">
        <f t="shared" si="532"/>
        <v>-0.85714285714285732</v>
      </c>
      <c r="P508">
        <f t="shared" si="497"/>
        <v>0.62000000000000011</v>
      </c>
    </row>
    <row r="509" spans="1:16" x14ac:dyDescent="0.25">
      <c r="A509">
        <f>+$C$10*(B509)+$C$11*(C509)+$C$12*(nino34!A489)</f>
        <v>0.27</v>
      </c>
      <c r="B509">
        <v>0.1</v>
      </c>
      <c r="C509">
        <v>-0.9</v>
      </c>
      <c r="D509">
        <f t="shared" si="489"/>
        <v>0.35</v>
      </c>
      <c r="E509">
        <f t="shared" si="490"/>
        <v>6.9999999999999951E-2</v>
      </c>
      <c r="G509">
        <v>-0.97980106927106103</v>
      </c>
      <c r="H509">
        <f t="shared" si="491"/>
        <v>-0.46779924696312503</v>
      </c>
      <c r="I509">
        <f t="shared" si="492"/>
        <v>2.4212593243607028E-2</v>
      </c>
      <c r="K509">
        <f t="shared" si="493"/>
        <v>1920.6666666666297</v>
      </c>
      <c r="M509">
        <f t="shared" ref="M509:N509" si="533">+AVERAGE(B506:B512)</f>
        <v>-0.54285714285714293</v>
      </c>
      <c r="N509">
        <f t="shared" si="533"/>
        <v>-1.1000000000000001</v>
      </c>
      <c r="P509">
        <f t="shared" si="497"/>
        <v>0.50000000000000011</v>
      </c>
    </row>
    <row r="510" spans="1:16" x14ac:dyDescent="0.25">
      <c r="A510">
        <f>+$C$10*(B510)+$C$11*(C510)+$C$12*(nino34!A490)</f>
        <v>0.48</v>
      </c>
      <c r="B510">
        <v>-1.3</v>
      </c>
      <c r="C510">
        <v>-0.4</v>
      </c>
      <c r="D510">
        <f t="shared" si="489"/>
        <v>-0.35000000000000003</v>
      </c>
      <c r="E510">
        <f t="shared" si="490"/>
        <v>-0.77</v>
      </c>
      <c r="G510">
        <v>-1.20159439613082</v>
      </c>
      <c r="H510">
        <f t="shared" si="491"/>
        <v>-0.89322723434884899</v>
      </c>
      <c r="I510">
        <f t="shared" si="492"/>
        <v>-0.44964058062933132</v>
      </c>
      <c r="K510">
        <f t="shared" si="493"/>
        <v>1920.7499999999629</v>
      </c>
      <c r="M510">
        <f t="shared" ref="M510:N510" si="534">+AVERAGE(B507:B513)</f>
        <v>-0.18571428571428575</v>
      </c>
      <c r="N510">
        <f t="shared" si="534"/>
        <v>-0.98571428571428565</v>
      </c>
      <c r="P510">
        <f t="shared" si="497"/>
        <v>0.33999999999999997</v>
      </c>
    </row>
    <row r="511" spans="1:16" x14ac:dyDescent="0.25">
      <c r="A511">
        <f>+$C$10*(B511)+$C$11*(C511)+$C$12*(nino34!A491)</f>
        <v>-0.08</v>
      </c>
      <c r="B511">
        <v>-0.5</v>
      </c>
      <c r="C511">
        <v>-0.3</v>
      </c>
      <c r="D511">
        <f t="shared" si="489"/>
        <v>-0.49</v>
      </c>
      <c r="E511">
        <f t="shared" si="490"/>
        <v>0.63</v>
      </c>
      <c r="G511">
        <v>-1.87302830361991</v>
      </c>
      <c r="H511">
        <f t="shared" si="491"/>
        <v>-1.6291256510381802</v>
      </c>
      <c r="I511">
        <f t="shared" si="492"/>
        <v>-0.28625783606000033</v>
      </c>
      <c r="K511">
        <f t="shared" si="493"/>
        <v>1920.8333333332962</v>
      </c>
      <c r="M511">
        <f t="shared" ref="M511:N511" si="535">+AVERAGE(B508:B514)</f>
        <v>2.8571428571428564E-2</v>
      </c>
      <c r="N511">
        <f t="shared" si="535"/>
        <v>-0.74285714285714288</v>
      </c>
      <c r="P511">
        <f t="shared" si="497"/>
        <v>0.4</v>
      </c>
    </row>
    <row r="512" spans="1:16" x14ac:dyDescent="0.25">
      <c r="A512">
        <f>+$C$10*(B512)+$C$11*(C512)+$C$12*(nino34!A492)</f>
        <v>-0.01</v>
      </c>
      <c r="B512">
        <v>-0.2</v>
      </c>
      <c r="C512">
        <v>-1.8</v>
      </c>
      <c r="D512">
        <f t="shared" si="489"/>
        <v>0.51</v>
      </c>
      <c r="E512">
        <f t="shared" si="490"/>
        <v>0.37</v>
      </c>
      <c r="G512">
        <v>-2.8307200471690002</v>
      </c>
      <c r="H512">
        <f t="shared" si="491"/>
        <v>-2.0314476074860597</v>
      </c>
      <c r="I512">
        <f t="shared" si="492"/>
        <v>-0.11606412038787983</v>
      </c>
      <c r="K512">
        <f t="shared" si="493"/>
        <v>1920.9166666666295</v>
      </c>
      <c r="M512">
        <f t="shared" ref="M512:N512" si="536">+AVERAGE(B509:B515)</f>
        <v>0.21428571428571427</v>
      </c>
      <c r="N512">
        <f t="shared" si="536"/>
        <v>-0.75714285714285723</v>
      </c>
      <c r="P512">
        <f t="shared" si="497"/>
        <v>0.76</v>
      </c>
    </row>
    <row r="513" spans="1:16" x14ac:dyDescent="0.25">
      <c r="A513">
        <f>+$C$10*(B513)+$C$11*(C513)+$C$12*(nino34!A493)</f>
        <v>0.43</v>
      </c>
      <c r="B513">
        <v>1</v>
      </c>
      <c r="C513">
        <v>-1.3</v>
      </c>
      <c r="D513">
        <f t="shared" si="489"/>
        <v>-0.51</v>
      </c>
      <c r="E513">
        <f t="shared" si="490"/>
        <v>-1.3900000000000001</v>
      </c>
      <c r="G513">
        <v>-3.9044759111059699</v>
      </c>
      <c r="H513">
        <f t="shared" si="491"/>
        <v>-1.6978710743855294</v>
      </c>
      <c r="I513">
        <f t="shared" si="492"/>
        <v>0.44964065348841054</v>
      </c>
      <c r="K513">
        <f t="shared" si="493"/>
        <v>1920.9999999999627</v>
      </c>
      <c r="M513">
        <f t="shared" ref="M513:N513" si="537">+AVERAGE(B510:B516)</f>
        <v>0.11428571428571428</v>
      </c>
      <c r="N513">
        <f t="shared" si="537"/>
        <v>-0.54285714285714282</v>
      </c>
      <c r="P513">
        <f t="shared" si="497"/>
        <v>0.78</v>
      </c>
    </row>
    <row r="514" spans="1:16" x14ac:dyDescent="0.25">
      <c r="A514">
        <f>+$C$10*(B514)+$C$11*(C514)+$C$12*(nino34!A494)</f>
        <v>-0.52</v>
      </c>
      <c r="B514">
        <v>1.2</v>
      </c>
      <c r="C514">
        <v>0.1</v>
      </c>
      <c r="D514">
        <f t="shared" si="489"/>
        <v>-1.8499999999999999</v>
      </c>
      <c r="E514">
        <f t="shared" si="490"/>
        <v>5.0000000000000044E-2</v>
      </c>
      <c r="G514">
        <v>-4.5285911215545296</v>
      </c>
      <c r="H514">
        <f t="shared" si="491"/>
        <v>-0.58018457506663967</v>
      </c>
      <c r="I514">
        <f t="shared" si="492"/>
        <v>0.66804584583047877</v>
      </c>
      <c r="K514">
        <f t="shared" si="493"/>
        <v>1921.083333333296</v>
      </c>
      <c r="M514">
        <f t="shared" ref="M514:N514" si="538">+AVERAGE(B511:B517)</f>
        <v>0.24285714285714288</v>
      </c>
      <c r="N514">
        <f t="shared" si="538"/>
        <v>-0.61428571428571421</v>
      </c>
      <c r="P514">
        <f t="shared" si="497"/>
        <v>1.34</v>
      </c>
    </row>
    <row r="515" spans="1:16" x14ac:dyDescent="0.25">
      <c r="A515">
        <f>+$C$10*(B515)+$C$11*(C515)+$C$12*(nino34!A495)</f>
        <v>-1.42</v>
      </c>
      <c r="B515">
        <v>1.2</v>
      </c>
      <c r="C515">
        <v>-0.7</v>
      </c>
      <c r="D515">
        <f t="shared" si="489"/>
        <v>-3.0000000000000027E-2</v>
      </c>
      <c r="E515">
        <f t="shared" si="490"/>
        <v>1.7699999999999998</v>
      </c>
      <c r="G515">
        <v>-4.4846604861726096</v>
      </c>
      <c r="H515">
        <f t="shared" si="491"/>
        <v>0.39375808956017</v>
      </c>
      <c r="I515">
        <f t="shared" si="492"/>
        <v>0.3058968187963309</v>
      </c>
      <c r="K515">
        <f t="shared" si="493"/>
        <v>1921.1666666666292</v>
      </c>
      <c r="M515">
        <f t="shared" ref="M515:N515" si="539">+AVERAGE(B512:B518)</f>
        <v>0.6428571428571429</v>
      </c>
      <c r="N515">
        <f t="shared" si="539"/>
        <v>-0.81428571428571428</v>
      </c>
      <c r="P515">
        <f t="shared" si="497"/>
        <v>1.1400000000000001</v>
      </c>
    </row>
    <row r="516" spans="1:16" x14ac:dyDescent="0.25">
      <c r="A516">
        <f>+$C$10*(B516)+$C$11*(C516)+$C$12*(nino34!A496)</f>
        <v>-0.55000000000000004</v>
      </c>
      <c r="B516">
        <v>-0.6</v>
      </c>
      <c r="C516">
        <v>0.6</v>
      </c>
      <c r="D516">
        <f t="shared" si="489"/>
        <v>0.49999999999999989</v>
      </c>
      <c r="E516">
        <f t="shared" si="490"/>
        <v>-1.2399999999999998</v>
      </c>
      <c r="G516">
        <v>-4.1348330319943596</v>
      </c>
      <c r="H516">
        <f t="shared" si="491"/>
        <v>1.0566609187906395</v>
      </c>
      <c r="I516">
        <f t="shared" si="492"/>
        <v>0.35700601043413904</v>
      </c>
      <c r="K516">
        <f t="shared" si="493"/>
        <v>1921.2499999999625</v>
      </c>
      <c r="M516">
        <f t="shared" ref="M516:N516" si="540">+AVERAGE(B513:B519)</f>
        <v>0.62857142857142867</v>
      </c>
      <c r="N516">
        <f t="shared" si="540"/>
        <v>-0.65714285714285714</v>
      </c>
      <c r="P516">
        <f t="shared" si="497"/>
        <v>0.92</v>
      </c>
    </row>
    <row r="517" spans="1:16" x14ac:dyDescent="0.25">
      <c r="A517">
        <f>+$C$10*(B517)+$C$11*(C517)+$C$12*(nino34!A497)</f>
        <v>-0.92</v>
      </c>
      <c r="B517">
        <v>-0.4</v>
      </c>
      <c r="C517">
        <v>-0.9</v>
      </c>
      <c r="D517">
        <f t="shared" si="489"/>
        <v>0.34000000000000008</v>
      </c>
      <c r="E517">
        <f t="shared" si="490"/>
        <v>1.08</v>
      </c>
      <c r="G517">
        <v>-3.4279995673819701</v>
      </c>
      <c r="H517">
        <f t="shared" si="491"/>
        <v>1.6775432681769797</v>
      </c>
      <c r="I517">
        <f t="shared" si="492"/>
        <v>0.26387633895220031</v>
      </c>
      <c r="K517">
        <f t="shared" si="493"/>
        <v>1921.3333333332957</v>
      </c>
      <c r="M517">
        <f t="shared" ref="M517:N517" si="541">+AVERAGE(B514:B520)</f>
        <v>0.38571428571428573</v>
      </c>
      <c r="N517">
        <f t="shared" si="541"/>
        <v>-0.39999999999999997</v>
      </c>
      <c r="P517">
        <f t="shared" si="497"/>
        <v>1.26</v>
      </c>
    </row>
    <row r="518" spans="1:16" x14ac:dyDescent="0.25">
      <c r="A518">
        <f>+$C$10*(B518)+$C$11*(C518)+$C$12*(nino34!A498)</f>
        <v>-0.21</v>
      </c>
      <c r="B518">
        <v>2.2999999999999998</v>
      </c>
      <c r="C518">
        <v>-1.7</v>
      </c>
      <c r="D518">
        <f t="shared" si="489"/>
        <v>0.65</v>
      </c>
      <c r="E518">
        <f t="shared" si="490"/>
        <v>-0.77</v>
      </c>
      <c r="G518">
        <v>-2.4572897638173798</v>
      </c>
      <c r="H518">
        <f t="shared" si="491"/>
        <v>2.1030855605552201</v>
      </c>
      <c r="I518">
        <f t="shared" si="492"/>
        <v>0.16166595342603962</v>
      </c>
      <c r="K518">
        <f t="shared" si="493"/>
        <v>1921.416666666629</v>
      </c>
      <c r="M518">
        <f t="shared" ref="M518:N518" si="542">+AVERAGE(B515:B521)</f>
        <v>0.32857142857142863</v>
      </c>
      <c r="N518">
        <f t="shared" si="542"/>
        <v>-0.4</v>
      </c>
      <c r="P518">
        <f t="shared" si="497"/>
        <v>1.1200000000000001</v>
      </c>
    </row>
    <row r="519" spans="1:16" x14ac:dyDescent="0.25">
      <c r="A519">
        <f>+$C$10*(B519)+$C$11*(C519)+$C$12*(nino34!A499)</f>
        <v>-0.27</v>
      </c>
      <c r="B519">
        <v>-0.3</v>
      </c>
      <c r="C519">
        <v>-0.7</v>
      </c>
      <c r="D519">
        <f t="shared" si="489"/>
        <v>-7.9999999999999988E-2</v>
      </c>
      <c r="E519">
        <f t="shared" si="490"/>
        <v>4.0000000000000036E-2</v>
      </c>
      <c r="G519">
        <v>-1.32491400682675</v>
      </c>
      <c r="H519">
        <f t="shared" si="491"/>
        <v>2.2796925435300008</v>
      </c>
      <c r="I519">
        <f t="shared" si="492"/>
        <v>1.4941029548741103E-2</v>
      </c>
      <c r="K519">
        <f t="shared" si="493"/>
        <v>1921.4999999999623</v>
      </c>
      <c r="M519">
        <f t="shared" ref="M519:N519" si="543">+AVERAGE(B516:B522)</f>
        <v>0.34285714285714286</v>
      </c>
      <c r="N519">
        <f t="shared" si="543"/>
        <v>-0.32857142857142863</v>
      </c>
      <c r="P519">
        <f t="shared" si="497"/>
        <v>0.5</v>
      </c>
    </row>
    <row r="520" spans="1:16" x14ac:dyDescent="0.25">
      <c r="A520">
        <f>+$C$10*(B520)+$C$11*(C520)+$C$12*(nino34!A500)</f>
        <v>-0.28999999999999998</v>
      </c>
      <c r="B520">
        <v>-0.7</v>
      </c>
      <c r="C520">
        <v>0.5</v>
      </c>
      <c r="D520">
        <f t="shared" si="489"/>
        <v>0.1</v>
      </c>
      <c r="E520">
        <f t="shared" si="490"/>
        <v>0.1399999999999999</v>
      </c>
      <c r="G520">
        <v>-0.17759722028737901</v>
      </c>
      <c r="H520">
        <f t="shared" si="491"/>
        <v>1.680929791190757</v>
      </c>
      <c r="I520">
        <f t="shared" si="492"/>
        <v>-0.61370378188798491</v>
      </c>
      <c r="K520">
        <f t="shared" si="493"/>
        <v>1921.5833333332955</v>
      </c>
      <c r="M520">
        <f t="shared" ref="M520:N520" si="544">+AVERAGE(B517:B523)</f>
        <v>0.58571428571428563</v>
      </c>
      <c r="N520">
        <f t="shared" si="544"/>
        <v>-0.38571428571428568</v>
      </c>
      <c r="P520">
        <f t="shared" si="497"/>
        <v>0.87999999999999989</v>
      </c>
    </row>
    <row r="521" spans="1:16" x14ac:dyDescent="0.25">
      <c r="A521">
        <f>+$C$10*(B521)+$C$11*(C521)+$C$12*(nino34!A501)</f>
        <v>-0.17</v>
      </c>
      <c r="B521">
        <v>0.8</v>
      </c>
      <c r="C521">
        <v>0.1</v>
      </c>
      <c r="D521">
        <f t="shared" si="489"/>
        <v>0.32999999999999996</v>
      </c>
      <c r="E521">
        <f t="shared" si="490"/>
        <v>9.0000000000000052E-2</v>
      </c>
      <c r="G521">
        <v>0.35601578436400699</v>
      </c>
      <c r="H521">
        <f t="shared" si="491"/>
        <v>0.90556008853207404</v>
      </c>
      <c r="I521">
        <f t="shared" si="492"/>
        <v>-0.16166592077069797</v>
      </c>
      <c r="K521">
        <f t="shared" si="493"/>
        <v>1921.6666666666288</v>
      </c>
      <c r="M521">
        <f t="shared" ref="M521:N521" si="545">+AVERAGE(B518:B524)</f>
        <v>0.67142857142857149</v>
      </c>
      <c r="N521">
        <f t="shared" si="545"/>
        <v>-0.41428571428571426</v>
      </c>
      <c r="P521">
        <f t="shared" si="497"/>
        <v>1.0799999999999998</v>
      </c>
    </row>
    <row r="522" spans="1:16" x14ac:dyDescent="0.25">
      <c r="A522">
        <f>+$C$10*(B522)+$C$11*(C522)+$C$12*(nino34!A502)</f>
        <v>0.04</v>
      </c>
      <c r="B522">
        <v>1.3</v>
      </c>
      <c r="C522">
        <v>-0.2</v>
      </c>
      <c r="D522">
        <f t="shared" si="489"/>
        <v>-0.86</v>
      </c>
      <c r="E522">
        <f t="shared" si="490"/>
        <v>-1.28</v>
      </c>
      <c r="G522">
        <v>0.72796286824469503</v>
      </c>
      <c r="H522">
        <f t="shared" si="491"/>
        <v>0.18979576937455106</v>
      </c>
      <c r="I522">
        <f t="shared" si="492"/>
        <v>-0.55409839838682506</v>
      </c>
      <c r="K522">
        <f t="shared" si="493"/>
        <v>1921.749999999962</v>
      </c>
      <c r="M522">
        <f t="shared" ref="M522:N522" si="546">+AVERAGE(B519:B525)</f>
        <v>0.44285714285714295</v>
      </c>
      <c r="N522">
        <f t="shared" si="546"/>
        <v>-0.27142857142857141</v>
      </c>
      <c r="P522">
        <f t="shared" si="497"/>
        <v>0.46</v>
      </c>
    </row>
    <row r="523" spans="1:16" x14ac:dyDescent="0.25">
      <c r="A523">
        <f>+$C$10*(B523)+$C$11*(C523)+$C$12*(nino34!A503)</f>
        <v>-1.03</v>
      </c>
      <c r="B523">
        <v>1.1000000000000001</v>
      </c>
      <c r="C523">
        <v>0.2</v>
      </c>
      <c r="D523">
        <f t="shared" si="489"/>
        <v>-0.54</v>
      </c>
      <c r="E523">
        <f t="shared" si="490"/>
        <v>1.6</v>
      </c>
      <c r="G523">
        <v>0.54581155373855805</v>
      </c>
      <c r="H523">
        <f t="shared" si="491"/>
        <v>-0.67487381153744308</v>
      </c>
      <c r="I523">
        <f t="shared" si="492"/>
        <v>-0.31057118252516913</v>
      </c>
      <c r="K523">
        <f t="shared" si="493"/>
        <v>1921.8333333332953</v>
      </c>
      <c r="M523">
        <f t="shared" ref="M523:N523" si="547">+AVERAGE(B520:B526)</f>
        <v>0.54285714285714293</v>
      </c>
      <c r="N523">
        <f t="shared" si="547"/>
        <v>-0.35714285714285715</v>
      </c>
      <c r="P523">
        <f t="shared" si="497"/>
        <v>0.64</v>
      </c>
    </row>
    <row r="524" spans="1:16" x14ac:dyDescent="0.25">
      <c r="A524">
        <f>+$C$10*(B524)+$C$11*(C524)+$C$12*(nino34!A504)</f>
        <v>-0.5</v>
      </c>
      <c r="B524">
        <v>0.2</v>
      </c>
      <c r="C524">
        <v>-1.1000000000000001</v>
      </c>
      <c r="D524">
        <f t="shared" si="489"/>
        <v>0.49</v>
      </c>
      <c r="E524">
        <f t="shared" si="490"/>
        <v>-0.57000000000000006</v>
      </c>
      <c r="G524">
        <v>5.3089056707252003E-2</v>
      </c>
      <c r="H524">
        <f t="shared" si="491"/>
        <v>-1.4559959085826111</v>
      </c>
      <c r="I524">
        <f t="shared" si="492"/>
        <v>-0.47055091451999898</v>
      </c>
      <c r="K524">
        <f t="shared" si="493"/>
        <v>1921.9166666666285</v>
      </c>
      <c r="M524">
        <f t="shared" ref="M524:N524" si="548">+AVERAGE(B521:B527)</f>
        <v>0.6714285714285716</v>
      </c>
      <c r="N524">
        <f t="shared" si="548"/>
        <v>-0.51428571428571435</v>
      </c>
      <c r="P524">
        <f t="shared" si="497"/>
        <v>1.1600000000000001</v>
      </c>
    </row>
    <row r="525" spans="1:16" x14ac:dyDescent="0.25">
      <c r="A525">
        <f>+$C$10*(B525)+$C$11*(C525)+$C$12*(nino34!A505)</f>
        <v>-0.54</v>
      </c>
      <c r="B525">
        <v>0.7</v>
      </c>
      <c r="C525">
        <v>-0.7</v>
      </c>
      <c r="D525">
        <f t="shared" si="489"/>
        <v>0.43</v>
      </c>
      <c r="E525">
        <f t="shared" si="490"/>
        <v>0.51</v>
      </c>
      <c r="G525">
        <v>-0.91018435484405302</v>
      </c>
      <c r="H525">
        <f t="shared" si="491"/>
        <v>-1.7443955116890519</v>
      </c>
      <c r="I525">
        <f t="shared" si="492"/>
        <v>0.182151311413558</v>
      </c>
      <c r="K525">
        <f t="shared" si="493"/>
        <v>1921.9999999999618</v>
      </c>
      <c r="M525">
        <f t="shared" ref="M525:N525" si="549">+AVERAGE(B522:B528)</f>
        <v>0.47142857142857153</v>
      </c>
      <c r="N525">
        <f t="shared" si="549"/>
        <v>-0.52857142857142858</v>
      </c>
      <c r="P525">
        <f t="shared" si="497"/>
        <v>1.36</v>
      </c>
    </row>
    <row r="526" spans="1:16" x14ac:dyDescent="0.25">
      <c r="A526">
        <f>+$C$10*(B526)+$C$11*(C526)+$C$12*(nino34!A506)</f>
        <v>-7.0000000000000007E-2</v>
      </c>
      <c r="B526">
        <v>0.4</v>
      </c>
      <c r="C526">
        <v>-1.3</v>
      </c>
      <c r="D526">
        <f t="shared" si="489"/>
        <v>0.62</v>
      </c>
      <c r="E526">
        <f t="shared" si="490"/>
        <v>-0.32</v>
      </c>
      <c r="G526">
        <v>-1.6913064549818</v>
      </c>
      <c r="H526">
        <f t="shared" si="491"/>
        <v>-0.95485285136827691</v>
      </c>
      <c r="I526">
        <f t="shared" si="492"/>
        <v>0.60739134890721713</v>
      </c>
      <c r="K526">
        <f t="shared" si="493"/>
        <v>1922.0833333332951</v>
      </c>
      <c r="M526">
        <f t="shared" ref="M526:N526" si="550">+AVERAGE(B523:B529)</f>
        <v>0.14285714285714285</v>
      </c>
      <c r="N526">
        <f t="shared" si="550"/>
        <v>-0.54285714285714293</v>
      </c>
      <c r="P526">
        <f t="shared" si="497"/>
        <v>1.2200000000000002</v>
      </c>
    </row>
    <row r="527" spans="1:16" x14ac:dyDescent="0.25">
      <c r="A527">
        <f>+$C$10*(B527)+$C$11*(C527)+$C$12*(nino34!A507)</f>
        <v>0.08</v>
      </c>
      <c r="B527">
        <v>0.2</v>
      </c>
      <c r="C527">
        <v>-0.6</v>
      </c>
      <c r="D527">
        <f t="shared" si="489"/>
        <v>-0.47000000000000003</v>
      </c>
      <c r="E527">
        <f t="shared" si="490"/>
        <v>-0.77000000000000013</v>
      </c>
      <c r="G527">
        <v>-1.8650372062123299</v>
      </c>
      <c r="H527">
        <f t="shared" si="491"/>
        <v>0.12308937704325995</v>
      </c>
      <c r="I527">
        <f t="shared" si="492"/>
        <v>0.47055087950431984</v>
      </c>
      <c r="K527">
        <f t="shared" si="493"/>
        <v>1922.1666666666283</v>
      </c>
      <c r="M527">
        <f t="shared" ref="M527:N527" si="551">+AVERAGE(B524:B530)</f>
        <v>-5.7142857142857169E-2</v>
      </c>
      <c r="N527">
        <f t="shared" si="551"/>
        <v>-0.67142857142857149</v>
      </c>
      <c r="P527">
        <f t="shared" si="497"/>
        <v>0.91999999999999993</v>
      </c>
    </row>
    <row r="528" spans="1:16" x14ac:dyDescent="0.25">
      <c r="A528">
        <f>+$C$10*(B528)+$C$11*(C528)+$C$12*(nino34!A508)</f>
        <v>-0.54</v>
      </c>
      <c r="B528">
        <v>-0.6</v>
      </c>
      <c r="C528">
        <v>0</v>
      </c>
      <c r="D528">
        <f t="shared" si="489"/>
        <v>0.14000000000000001</v>
      </c>
      <c r="E528">
        <f t="shared" si="490"/>
        <v>1.3800000000000001</v>
      </c>
      <c r="G528">
        <v>-1.56821707793854</v>
      </c>
      <c r="H528">
        <f t="shared" si="491"/>
        <v>-9.2486787880859955E-2</v>
      </c>
      <c r="I528">
        <f t="shared" si="492"/>
        <v>-0.68612704442843997</v>
      </c>
      <c r="K528">
        <f t="shared" si="493"/>
        <v>1922.2499999999616</v>
      </c>
      <c r="M528">
        <f t="shared" ref="M528:N528" si="552">+AVERAGE(B525:B531)</f>
        <v>-9.9999999999999978E-2</v>
      </c>
      <c r="N528">
        <f t="shared" si="552"/>
        <v>-0.54285714285714282</v>
      </c>
      <c r="P528">
        <f t="shared" si="497"/>
        <v>0.52</v>
      </c>
    </row>
    <row r="529" spans="1:16" x14ac:dyDescent="0.25">
      <c r="A529">
        <f>+$C$10*(B529)+$C$11*(C529)+$C$12*(nino34!A509)</f>
        <v>0.22</v>
      </c>
      <c r="B529">
        <v>-1</v>
      </c>
      <c r="C529">
        <v>-0.3</v>
      </c>
      <c r="D529">
        <f t="shared" si="489"/>
        <v>0.10000000000000003</v>
      </c>
      <c r="E529">
        <f t="shared" si="490"/>
        <v>-1.42</v>
      </c>
      <c r="G529">
        <v>-1.9575239940931899</v>
      </c>
      <c r="H529">
        <f t="shared" si="491"/>
        <v>-1.17196675237634</v>
      </c>
      <c r="I529">
        <f t="shared" si="492"/>
        <v>-0.39335292006704003</v>
      </c>
      <c r="K529">
        <f t="shared" si="493"/>
        <v>1922.3333333332948</v>
      </c>
      <c r="M529">
        <f t="shared" ref="M529:N529" si="553">+AVERAGE(B526:B532)</f>
        <v>-0.21428571428571427</v>
      </c>
      <c r="N529">
        <f t="shared" si="553"/>
        <v>-0.39999999999999997</v>
      </c>
      <c r="P529">
        <f t="shared" si="497"/>
        <v>0.3199999999999999</v>
      </c>
    </row>
    <row r="530" spans="1:16" x14ac:dyDescent="0.25">
      <c r="A530">
        <f>+$C$10*(B530)+$C$11*(C530)+$C$12*(nino34!A510)</f>
        <v>-0.44</v>
      </c>
      <c r="B530">
        <v>-0.3</v>
      </c>
      <c r="C530">
        <v>-0.7</v>
      </c>
      <c r="D530">
        <f t="shared" si="489"/>
        <v>-0.66</v>
      </c>
      <c r="E530">
        <f t="shared" si="490"/>
        <v>0.66</v>
      </c>
      <c r="G530">
        <v>-2.74018383031488</v>
      </c>
      <c r="H530">
        <f t="shared" si="491"/>
        <v>-1.61482106652699</v>
      </c>
      <c r="I530">
        <f t="shared" si="492"/>
        <v>-4.950139408360954E-2</v>
      </c>
      <c r="K530">
        <f t="shared" si="493"/>
        <v>1922.4166666666281</v>
      </c>
      <c r="M530">
        <f t="shared" ref="M530:N530" si="554">+AVERAGE(B527:B533)</f>
        <v>-0.21428571428571427</v>
      </c>
      <c r="N530">
        <f t="shared" si="554"/>
        <v>-0.27142857142857141</v>
      </c>
      <c r="P530">
        <f t="shared" si="497"/>
        <v>0</v>
      </c>
    </row>
    <row r="531" spans="1:16" x14ac:dyDescent="0.25">
      <c r="A531">
        <f>+$C$10*(B531)+$C$11*(C531)+$C$12*(nino34!A511)</f>
        <v>-0.44</v>
      </c>
      <c r="B531">
        <v>-0.1</v>
      </c>
      <c r="C531">
        <v>-0.2</v>
      </c>
      <c r="D531">
        <f t="shared" si="489"/>
        <v>-0.34</v>
      </c>
      <c r="E531">
        <f t="shared" si="490"/>
        <v>-0.33999999999999997</v>
      </c>
      <c r="G531">
        <v>-3.5723450606201799</v>
      </c>
      <c r="H531">
        <f t="shared" si="491"/>
        <v>-0.92869405273148997</v>
      </c>
      <c r="I531">
        <f t="shared" si="492"/>
        <v>0.73562840787910933</v>
      </c>
      <c r="K531">
        <f t="shared" si="493"/>
        <v>1922.4999999999613</v>
      </c>
      <c r="M531">
        <f t="shared" ref="M531:N531" si="555">+AVERAGE(B528:B534)</f>
        <v>-0.14285714285714288</v>
      </c>
      <c r="N531">
        <f t="shared" si="555"/>
        <v>-0.18571428571428569</v>
      </c>
      <c r="P531">
        <f t="shared" si="497"/>
        <v>-0.24000000000000005</v>
      </c>
    </row>
    <row r="532" spans="1:16" x14ac:dyDescent="0.25">
      <c r="A532">
        <f>+$C$10*(B532)+$C$11*(C532)+$C$12*(nino34!A512)</f>
        <v>-0.78</v>
      </c>
      <c r="B532">
        <v>-0.1</v>
      </c>
      <c r="C532">
        <v>0.3</v>
      </c>
      <c r="D532">
        <f t="shared" si="489"/>
        <v>0.06</v>
      </c>
      <c r="E532">
        <f t="shared" si="490"/>
        <v>0.74</v>
      </c>
      <c r="G532">
        <v>-3.66887788304637</v>
      </c>
      <c r="H532">
        <f t="shared" si="491"/>
        <v>-3.3316455465630224E-2</v>
      </c>
      <c r="I532">
        <f t="shared" si="492"/>
        <v>0.15974918938675042</v>
      </c>
      <c r="K532">
        <f t="shared" si="493"/>
        <v>1922.5833333332946</v>
      </c>
      <c r="M532">
        <f t="shared" ref="M532:N532" si="556">+AVERAGE(B529:B535)</f>
        <v>9.9999999999999992E-2</v>
      </c>
      <c r="N532">
        <f t="shared" si="556"/>
        <v>-0.18571428571428569</v>
      </c>
      <c r="P532">
        <f t="shared" si="497"/>
        <v>3.9999999999999925E-2</v>
      </c>
    </row>
    <row r="533" spans="1:16" x14ac:dyDescent="0.25">
      <c r="A533">
        <f>+$C$10*(B533)+$C$11*(C533)+$C$12*(nino34!A513)</f>
        <v>-0.38</v>
      </c>
      <c r="B533">
        <v>0.4</v>
      </c>
      <c r="C533">
        <v>-0.4</v>
      </c>
      <c r="D533">
        <f t="shared" si="489"/>
        <v>0.52</v>
      </c>
      <c r="E533">
        <f t="shared" si="490"/>
        <v>-0.28000000000000003</v>
      </c>
      <c r="G533">
        <v>-3.6056615160858101</v>
      </c>
      <c r="H533">
        <f t="shared" si="491"/>
        <v>0.17593415660157019</v>
      </c>
      <c r="I533">
        <f t="shared" si="492"/>
        <v>4.9501422680449991E-2</v>
      </c>
      <c r="K533">
        <f t="shared" si="493"/>
        <v>1922.6666666666279</v>
      </c>
      <c r="M533">
        <f t="shared" ref="M533:N533" si="557">+AVERAGE(B530:B536)</f>
        <v>0.37142857142857144</v>
      </c>
      <c r="N533">
        <f t="shared" si="557"/>
        <v>-0.3</v>
      </c>
      <c r="P533">
        <f t="shared" si="497"/>
        <v>0.31999999999999995</v>
      </c>
    </row>
    <row r="534" spans="1:16" x14ac:dyDescent="0.25">
      <c r="A534">
        <f>+$C$10*(B534)+$C$11*(C534)+$C$12*(nino34!A514)</f>
        <v>-0.26</v>
      </c>
      <c r="B534">
        <v>0.7</v>
      </c>
      <c r="C534">
        <v>0</v>
      </c>
      <c r="D534">
        <f t="shared" si="489"/>
        <v>7.0000000000000007E-2</v>
      </c>
      <c r="E534">
        <f t="shared" si="490"/>
        <v>-0.16999999999999993</v>
      </c>
      <c r="G534">
        <v>-3.4929437264447998</v>
      </c>
      <c r="H534">
        <f t="shared" si="491"/>
        <v>0.20996947765004004</v>
      </c>
      <c r="I534">
        <f t="shared" si="492"/>
        <v>-1.5466101631981033E-2</v>
      </c>
      <c r="K534">
        <f t="shared" si="493"/>
        <v>1922.7499999999611</v>
      </c>
      <c r="M534">
        <f t="shared" ref="M534:N534" si="558">+AVERAGE(B531:B537)</f>
        <v>0.39999999999999997</v>
      </c>
      <c r="N534">
        <f t="shared" si="558"/>
        <v>-0.35714285714285715</v>
      </c>
      <c r="P534">
        <f t="shared" si="497"/>
        <v>0.46</v>
      </c>
    </row>
    <row r="535" spans="1:16" x14ac:dyDescent="0.25">
      <c r="A535">
        <f>+$C$10*(B535)+$C$11*(C535)+$C$12*(nino34!A515)</f>
        <v>-0.31</v>
      </c>
      <c r="B535">
        <v>1.1000000000000001</v>
      </c>
      <c r="C535">
        <v>0</v>
      </c>
      <c r="D535">
        <f t="shared" ref="D535:D598" si="559">+A536-A534</f>
        <v>-0.27</v>
      </c>
      <c r="E535">
        <f t="shared" ref="E535:E598" si="560">+A536+A534-2*A535</f>
        <v>-0.17000000000000004</v>
      </c>
      <c r="G535">
        <v>-3.3956920384357701</v>
      </c>
      <c r="H535">
        <f t="shared" ref="H535:H598" si="561">+G536-G534</f>
        <v>0.13128700128007997</v>
      </c>
      <c r="I535">
        <f t="shared" ref="I535:I598" si="562">+G536+G534-2*G535</f>
        <v>-6.3216374737979031E-2</v>
      </c>
      <c r="K535">
        <f t="shared" ref="K535:K598" si="563">+K534+1/12</f>
        <v>1922.8333333332944</v>
      </c>
      <c r="M535">
        <f t="shared" ref="M535:N535" si="564">+AVERAGE(B532:B538)</f>
        <v>0.51428571428571423</v>
      </c>
      <c r="N535">
        <f t="shared" si="564"/>
        <v>-0.31428571428571433</v>
      </c>
      <c r="P535">
        <f t="shared" si="497"/>
        <v>0.84000000000000008</v>
      </c>
    </row>
    <row r="536" spans="1:16" x14ac:dyDescent="0.25">
      <c r="A536">
        <f>+$C$10*(B536)+$C$11*(C536)+$C$12*(nino34!A516)</f>
        <v>-0.53</v>
      </c>
      <c r="B536">
        <v>0.9</v>
      </c>
      <c r="C536">
        <v>-1.1000000000000001</v>
      </c>
      <c r="D536">
        <f t="shared" si="559"/>
        <v>-9.9999999999999978E-2</v>
      </c>
      <c r="E536">
        <f t="shared" si="560"/>
        <v>0.34000000000000008</v>
      </c>
      <c r="G536">
        <v>-3.3616567251647198</v>
      </c>
      <c r="H536">
        <f t="shared" si="561"/>
        <v>0.14932452001559016</v>
      </c>
      <c r="I536">
        <f t="shared" si="562"/>
        <v>8.1253893473490102E-2</v>
      </c>
      <c r="K536">
        <f t="shared" si="563"/>
        <v>1922.9166666666276</v>
      </c>
      <c r="M536">
        <f t="shared" ref="M536:N536" si="565">+AVERAGE(B533:B539)</f>
        <v>0.58571428571428574</v>
      </c>
      <c r="N536">
        <f t="shared" si="565"/>
        <v>-0.5</v>
      </c>
      <c r="P536">
        <f t="shared" si="497"/>
        <v>1.1200000000000001</v>
      </c>
    </row>
    <row r="537" spans="1:16" x14ac:dyDescent="0.25">
      <c r="A537">
        <f>+$C$10*(B537)+$C$11*(C537)+$C$12*(nino34!A517)</f>
        <v>-0.41</v>
      </c>
      <c r="B537">
        <v>-0.1</v>
      </c>
      <c r="C537">
        <v>-1.1000000000000001</v>
      </c>
      <c r="D537">
        <f t="shared" si="559"/>
        <v>-0.22999999999999998</v>
      </c>
      <c r="E537">
        <f t="shared" si="560"/>
        <v>-0.47000000000000008</v>
      </c>
      <c r="G537">
        <v>-3.2463675184201799</v>
      </c>
      <c r="H537">
        <f t="shared" si="561"/>
        <v>0.7058608046536099</v>
      </c>
      <c r="I537">
        <f t="shared" si="562"/>
        <v>0.47528239116453008</v>
      </c>
      <c r="K537">
        <f t="shared" si="563"/>
        <v>1922.9999999999609</v>
      </c>
      <c r="M537">
        <f t="shared" ref="M537:N537" si="566">+AVERAGE(B534:B540)</f>
        <v>0.48571428571428571</v>
      </c>
      <c r="N537">
        <f t="shared" si="566"/>
        <v>-0.62857142857142867</v>
      </c>
      <c r="P537">
        <f t="shared" ref="P537:P600" si="567">+AVERAGE(B534:B538)-AVERAGE(C534:C538)</f>
        <v>1.08</v>
      </c>
    </row>
    <row r="538" spans="1:16" x14ac:dyDescent="0.25">
      <c r="A538">
        <f>+$C$10*(B538)+$C$11*(C538)+$C$12*(nino34!A518)</f>
        <v>-0.76</v>
      </c>
      <c r="B538">
        <v>0.7</v>
      </c>
      <c r="C538">
        <v>0.1</v>
      </c>
      <c r="D538">
        <f t="shared" si="559"/>
        <v>-0.44</v>
      </c>
      <c r="E538">
        <f t="shared" si="560"/>
        <v>0.26</v>
      </c>
      <c r="G538">
        <v>-2.6557959205111099</v>
      </c>
      <c r="H538">
        <f t="shared" si="561"/>
        <v>1.43242033865402</v>
      </c>
      <c r="I538">
        <f t="shared" si="562"/>
        <v>0.25127714283587999</v>
      </c>
      <c r="K538">
        <f t="shared" si="563"/>
        <v>1923.0833333332941</v>
      </c>
      <c r="M538">
        <f t="shared" ref="M538:N538" si="568">+AVERAGE(B535:B541)</f>
        <v>0.32857142857142857</v>
      </c>
      <c r="N538">
        <f t="shared" si="568"/>
        <v>-0.72857142857142865</v>
      </c>
      <c r="P538">
        <f t="shared" si="567"/>
        <v>1.2199999999999998</v>
      </c>
    </row>
    <row r="539" spans="1:16" x14ac:dyDescent="0.25">
      <c r="A539">
        <f>+$C$10*(B539)+$C$11*(C539)+$C$12*(nino34!A519)</f>
        <v>-0.85</v>
      </c>
      <c r="B539">
        <v>0.4</v>
      </c>
      <c r="C539">
        <v>-1</v>
      </c>
      <c r="D539">
        <f t="shared" si="559"/>
        <v>0.20999999999999996</v>
      </c>
      <c r="E539">
        <f t="shared" si="560"/>
        <v>0.3899999999999999</v>
      </c>
      <c r="G539">
        <v>-1.8139471797661599</v>
      </c>
      <c r="H539">
        <f t="shared" si="561"/>
        <v>1.8883107395261129</v>
      </c>
      <c r="I539">
        <f t="shared" si="562"/>
        <v>0.204613258036213</v>
      </c>
      <c r="K539">
        <f t="shared" si="563"/>
        <v>1923.1666666666274</v>
      </c>
      <c r="M539">
        <f t="shared" ref="M539:N539" si="569">+AVERAGE(B536:B542)</f>
        <v>4.2857142857142816E-2</v>
      </c>
      <c r="N539">
        <f t="shared" si="569"/>
        <v>-0.82857142857142863</v>
      </c>
      <c r="P539">
        <f t="shared" si="567"/>
        <v>1.2000000000000002</v>
      </c>
    </row>
    <row r="540" spans="1:16" x14ac:dyDescent="0.25">
      <c r="A540">
        <f>+$C$10*(B540)+$C$11*(C540)+$C$12*(nino34!A520)</f>
        <v>-0.55000000000000004</v>
      </c>
      <c r="B540">
        <v>-0.3</v>
      </c>
      <c r="C540">
        <v>-1.3</v>
      </c>
      <c r="D540">
        <f t="shared" si="559"/>
        <v>0.6</v>
      </c>
      <c r="E540">
        <f t="shared" si="560"/>
        <v>0</v>
      </c>
      <c r="G540">
        <v>-0.76748518098499696</v>
      </c>
      <c r="H540">
        <f t="shared" si="561"/>
        <v>1.8849753267411347</v>
      </c>
      <c r="I540">
        <f t="shared" si="562"/>
        <v>-0.20794867082119128</v>
      </c>
      <c r="K540">
        <f t="shared" si="563"/>
        <v>1923.2499999999607</v>
      </c>
      <c r="M540">
        <f t="shared" ref="M540:N540" si="570">+AVERAGE(B537:B543)</f>
        <v>-0.2</v>
      </c>
      <c r="N540">
        <f t="shared" si="570"/>
        <v>-0.51428571428571435</v>
      </c>
      <c r="P540">
        <f t="shared" si="567"/>
        <v>0.86</v>
      </c>
    </row>
    <row r="541" spans="1:16" x14ac:dyDescent="0.25">
      <c r="A541">
        <f>+$C$10*(B541)+$C$11*(C541)+$C$12*(nino34!A521)</f>
        <v>-0.25</v>
      </c>
      <c r="B541">
        <v>-0.4</v>
      </c>
      <c r="C541">
        <v>-0.7</v>
      </c>
      <c r="D541">
        <f t="shared" si="559"/>
        <v>0.4</v>
      </c>
      <c r="E541">
        <f t="shared" si="560"/>
        <v>-0.20000000000000007</v>
      </c>
      <c r="G541">
        <v>7.1028146974974699E-2</v>
      </c>
      <c r="H541">
        <f t="shared" si="561"/>
        <v>2.109331128554067</v>
      </c>
      <c r="I541">
        <f t="shared" si="562"/>
        <v>0.43230447263412369</v>
      </c>
      <c r="K541">
        <f t="shared" si="563"/>
        <v>1923.3333333332939</v>
      </c>
      <c r="M541">
        <f t="shared" ref="M541:N541" si="571">+AVERAGE(B538:B544)</f>
        <v>-0.34285714285714292</v>
      </c>
      <c r="N541">
        <f t="shared" si="571"/>
        <v>-7.1428571428571494E-2</v>
      </c>
      <c r="P541">
        <f t="shared" si="567"/>
        <v>0.62000000000000011</v>
      </c>
    </row>
    <row r="542" spans="1:16" x14ac:dyDescent="0.25">
      <c r="A542">
        <f>+$C$10*(B542)+$C$11*(C542)+$C$12*(nino34!A522)</f>
        <v>-0.15</v>
      </c>
      <c r="B542">
        <v>-0.9</v>
      </c>
      <c r="C542">
        <v>-0.7</v>
      </c>
      <c r="D542">
        <f t="shared" si="559"/>
        <v>4.9999999999999989E-2</v>
      </c>
      <c r="E542">
        <f t="shared" si="560"/>
        <v>-0.15000000000000002</v>
      </c>
      <c r="G542">
        <v>1.3418459475690701</v>
      </c>
      <c r="H542">
        <f t="shared" si="561"/>
        <v>2.5586528465101157</v>
      </c>
      <c r="I542">
        <f t="shared" si="562"/>
        <v>1.7017245321924612E-2</v>
      </c>
      <c r="K542">
        <f t="shared" si="563"/>
        <v>1923.4166666666272</v>
      </c>
      <c r="M542">
        <f t="shared" ref="M542:N542" si="572">+AVERAGE(B539:B545)</f>
        <v>-0.7142857142857143</v>
      </c>
      <c r="N542">
        <f t="shared" si="572"/>
        <v>-1.4285714285714299E-2</v>
      </c>
      <c r="P542">
        <f t="shared" si="567"/>
        <v>0.12</v>
      </c>
    </row>
    <row r="543" spans="1:16" x14ac:dyDescent="0.25">
      <c r="A543">
        <f>+$C$10*(B543)+$C$11*(C543)+$C$12*(nino34!A523)</f>
        <v>-0.2</v>
      </c>
      <c r="B543">
        <v>-0.8</v>
      </c>
      <c r="C543">
        <v>1.1000000000000001</v>
      </c>
      <c r="D543">
        <f t="shared" si="559"/>
        <v>0.35</v>
      </c>
      <c r="E543">
        <f t="shared" si="560"/>
        <v>0.45000000000000007</v>
      </c>
      <c r="G543">
        <v>2.6296809934850902</v>
      </c>
      <c r="H543">
        <f t="shared" si="561"/>
        <v>2.2743011007969001</v>
      </c>
      <c r="I543">
        <f t="shared" si="562"/>
        <v>-0.30136899103514025</v>
      </c>
      <c r="K543">
        <f t="shared" si="563"/>
        <v>1923.4999999999604</v>
      </c>
      <c r="M543">
        <f t="shared" ref="M543:N543" si="573">+AVERAGE(B540:B546)</f>
        <v>-0.81428571428571428</v>
      </c>
      <c r="N543">
        <f t="shared" si="573"/>
        <v>0.24285714285714285</v>
      </c>
      <c r="P543">
        <f t="shared" si="567"/>
        <v>-0.78</v>
      </c>
    </row>
    <row r="544" spans="1:16" x14ac:dyDescent="0.25">
      <c r="A544">
        <f>+$C$10*(B544)+$C$11*(C544)+$C$12*(nino34!A524)</f>
        <v>0.2</v>
      </c>
      <c r="B544">
        <v>-1.1000000000000001</v>
      </c>
      <c r="C544">
        <v>2</v>
      </c>
      <c r="D544">
        <f t="shared" si="559"/>
        <v>0.84000000000000008</v>
      </c>
      <c r="E544">
        <f t="shared" si="560"/>
        <v>3.999999999999998E-2</v>
      </c>
      <c r="G544">
        <v>3.6161470483659701</v>
      </c>
      <c r="H544">
        <f t="shared" si="561"/>
        <v>1.06242246335376</v>
      </c>
      <c r="I544">
        <f t="shared" si="562"/>
        <v>-0.91050964640799936</v>
      </c>
      <c r="K544">
        <f t="shared" si="563"/>
        <v>1923.5833333332937</v>
      </c>
      <c r="M544">
        <f t="shared" ref="M544:N544" si="574">+AVERAGE(B541:B547)</f>
        <v>-0.97142857142857131</v>
      </c>
      <c r="N544">
        <f t="shared" si="574"/>
        <v>0.54285714285714282</v>
      </c>
      <c r="P544">
        <f t="shared" si="567"/>
        <v>-1.46</v>
      </c>
    </row>
    <row r="545" spans="1:16" x14ac:dyDescent="0.25">
      <c r="A545">
        <f>+$C$10*(B545)+$C$11*(C545)+$C$12*(nino34!A525)</f>
        <v>0.64</v>
      </c>
      <c r="B545">
        <v>-1.9</v>
      </c>
      <c r="C545">
        <v>0.5</v>
      </c>
      <c r="D545">
        <f t="shared" si="559"/>
        <v>0.59000000000000008</v>
      </c>
      <c r="E545">
        <f t="shared" si="560"/>
        <v>-0.29000000000000004</v>
      </c>
      <c r="G545">
        <v>3.6921034568388502</v>
      </c>
      <c r="H545">
        <f t="shared" si="561"/>
        <v>-0.4878795802351803</v>
      </c>
      <c r="I545">
        <f t="shared" si="562"/>
        <v>-0.6397923971809405</v>
      </c>
      <c r="K545">
        <f t="shared" si="563"/>
        <v>1923.666666666627</v>
      </c>
      <c r="M545">
        <f t="shared" ref="M545:N545" si="575">+AVERAGE(B542:B548)</f>
        <v>-0.91428571428571437</v>
      </c>
      <c r="N545">
        <f t="shared" si="575"/>
        <v>0.6</v>
      </c>
      <c r="P545">
        <f t="shared" si="567"/>
        <v>-1.74</v>
      </c>
    </row>
    <row r="546" spans="1:16" x14ac:dyDescent="0.25">
      <c r="A546">
        <f>+$C$10*(B546)+$C$11*(C546)+$C$12*(nino34!A526)</f>
        <v>0.79</v>
      </c>
      <c r="B546">
        <v>-0.3</v>
      </c>
      <c r="C546">
        <v>0.8</v>
      </c>
      <c r="D546">
        <f t="shared" si="559"/>
        <v>0.22999999999999998</v>
      </c>
      <c r="E546">
        <f t="shared" si="560"/>
        <v>-7.0000000000000062E-2</v>
      </c>
      <c r="G546">
        <v>3.1282674681307898</v>
      </c>
      <c r="H546">
        <f t="shared" si="561"/>
        <v>-1.2447960361480801</v>
      </c>
      <c r="I546">
        <f t="shared" si="562"/>
        <v>-0.1171240587319593</v>
      </c>
      <c r="K546">
        <f t="shared" si="563"/>
        <v>1923.7499999999602</v>
      </c>
      <c r="M546">
        <f t="shared" ref="M546:N546" si="576">+AVERAGE(B543:B549)</f>
        <v>-0.7857142857142857</v>
      </c>
      <c r="N546">
        <f t="shared" si="576"/>
        <v>0.87142857142857155</v>
      </c>
      <c r="P546">
        <f t="shared" si="567"/>
        <v>-2.14</v>
      </c>
    </row>
    <row r="547" spans="1:16" x14ac:dyDescent="0.25">
      <c r="A547">
        <f>+$C$10*(B547)+$C$11*(C547)+$C$12*(nino34!A527)</f>
        <v>0.87</v>
      </c>
      <c r="B547">
        <v>-1.4</v>
      </c>
      <c r="C547">
        <v>0.8</v>
      </c>
      <c r="D547">
        <f t="shared" si="559"/>
        <v>0.22999999999999998</v>
      </c>
      <c r="E547">
        <f t="shared" si="560"/>
        <v>7.0000000000000062E-2</v>
      </c>
      <c r="G547">
        <v>2.4473074206907701</v>
      </c>
      <c r="H547">
        <f t="shared" si="561"/>
        <v>-1.7669247093069897</v>
      </c>
      <c r="I547">
        <f t="shared" si="562"/>
        <v>-0.40500461442695013</v>
      </c>
      <c r="K547">
        <f t="shared" si="563"/>
        <v>1923.8333333332935</v>
      </c>
      <c r="M547">
        <f t="shared" ref="M547:N547" si="577">+AVERAGE(B544:B550)</f>
        <v>-0.6142857142857141</v>
      </c>
      <c r="N547">
        <f t="shared" si="577"/>
        <v>0.77142857142857146</v>
      </c>
      <c r="P547">
        <f t="shared" si="567"/>
        <v>-1.6999999999999997</v>
      </c>
    </row>
    <row r="548" spans="1:16" x14ac:dyDescent="0.25">
      <c r="A548">
        <f>+$C$10*(B548)+$C$11*(C548)+$C$12*(nino34!A528)</f>
        <v>1.02</v>
      </c>
      <c r="B548">
        <v>0</v>
      </c>
      <c r="C548">
        <v>-0.3</v>
      </c>
      <c r="D548">
        <f t="shared" si="559"/>
        <v>-0.41</v>
      </c>
      <c r="E548">
        <f t="shared" si="560"/>
        <v>-0.71</v>
      </c>
      <c r="G548">
        <v>1.3613427588238001</v>
      </c>
      <c r="H548">
        <f t="shared" si="561"/>
        <v>-1.887012886437335</v>
      </c>
      <c r="I548">
        <f t="shared" si="562"/>
        <v>0.2849164372966051</v>
      </c>
      <c r="K548">
        <f t="shared" si="563"/>
        <v>1923.9166666666267</v>
      </c>
      <c r="M548">
        <f t="shared" ref="M548:N548" si="578">+AVERAGE(B545:B551)</f>
        <v>-0.41428571428571426</v>
      </c>
      <c r="N548">
        <f t="shared" si="578"/>
        <v>0.47142857142857142</v>
      </c>
      <c r="P548">
        <f t="shared" si="567"/>
        <v>-1.3199999999999998</v>
      </c>
    </row>
    <row r="549" spans="1:16" x14ac:dyDescent="0.25">
      <c r="A549">
        <f>+$C$10*(B549)+$C$11*(C549)+$C$12*(nino34!A529)</f>
        <v>0.46</v>
      </c>
      <c r="B549">
        <v>0</v>
      </c>
      <c r="C549">
        <v>1.2</v>
      </c>
      <c r="D549">
        <f t="shared" si="559"/>
        <v>-0.39</v>
      </c>
      <c r="E549">
        <f t="shared" si="560"/>
        <v>0.72999999999999987</v>
      </c>
      <c r="G549">
        <v>0.56029453425343501</v>
      </c>
      <c r="H549">
        <f t="shared" si="561"/>
        <v>-1.4849724347708071</v>
      </c>
      <c r="I549">
        <f t="shared" si="562"/>
        <v>0.11712401436992304</v>
      </c>
      <c r="K549">
        <f t="shared" si="563"/>
        <v>1923.99999999996</v>
      </c>
      <c r="M549">
        <f t="shared" ref="M549:N549" si="579">+AVERAGE(B546:B552)</f>
        <v>-0.39999999999999997</v>
      </c>
      <c r="N549">
        <f t="shared" si="579"/>
        <v>0.39999999999999997</v>
      </c>
      <c r="P549">
        <f t="shared" si="567"/>
        <v>-0.83999999999999986</v>
      </c>
    </row>
    <row r="550" spans="1:16" x14ac:dyDescent="0.25">
      <c r="A550">
        <f>+$C$10*(B550)+$C$11*(C550)+$C$12*(nino34!A530)</f>
        <v>0.63</v>
      </c>
      <c r="B550">
        <v>0.4</v>
      </c>
      <c r="C550">
        <v>0.4</v>
      </c>
      <c r="D550">
        <f t="shared" si="559"/>
        <v>-7.0000000000000007E-2</v>
      </c>
      <c r="E550">
        <f t="shared" si="560"/>
        <v>-0.40999999999999992</v>
      </c>
      <c r="G550">
        <v>-0.123629675947007</v>
      </c>
      <c r="H550">
        <f t="shared" si="561"/>
        <v>-0.909743118957275</v>
      </c>
      <c r="I550">
        <f t="shared" si="562"/>
        <v>0.458105301443609</v>
      </c>
      <c r="K550">
        <f t="shared" si="563"/>
        <v>1924.0833333332932</v>
      </c>
      <c r="M550">
        <f t="shared" ref="M550:N550" si="580">+AVERAGE(B547:B553)</f>
        <v>-0.19999999999999998</v>
      </c>
      <c r="N550">
        <f t="shared" si="580"/>
        <v>0.22857142857142859</v>
      </c>
      <c r="P550">
        <f t="shared" si="567"/>
        <v>-0.54</v>
      </c>
    </row>
    <row r="551" spans="1:16" x14ac:dyDescent="0.25">
      <c r="A551">
        <f>+$C$10*(B551)+$C$11*(C551)+$C$12*(nino34!A531)</f>
        <v>0.39</v>
      </c>
      <c r="B551">
        <v>0.3</v>
      </c>
      <c r="C551">
        <v>-0.1</v>
      </c>
      <c r="D551">
        <f t="shared" si="559"/>
        <v>-0.65</v>
      </c>
      <c r="E551">
        <f t="shared" si="560"/>
        <v>-0.17000000000000004</v>
      </c>
      <c r="G551">
        <v>-0.34944858470383999</v>
      </c>
      <c r="H551">
        <f t="shared" si="561"/>
        <v>-1.1066383697861131</v>
      </c>
      <c r="I551">
        <f t="shared" si="562"/>
        <v>-0.65500055227244713</v>
      </c>
      <c r="K551">
        <f t="shared" si="563"/>
        <v>1924.1666666666265</v>
      </c>
      <c r="M551">
        <f t="shared" ref="M551:N551" si="581">+AVERAGE(B548:B554)</f>
        <v>9.9999999999999992E-2</v>
      </c>
      <c r="N551">
        <f t="shared" si="581"/>
        <v>0.11428571428571424</v>
      </c>
      <c r="P551">
        <f t="shared" si="567"/>
        <v>-0.45999999999999996</v>
      </c>
    </row>
    <row r="552" spans="1:16" x14ac:dyDescent="0.25">
      <c r="A552">
        <f>+$C$10*(B552)+$C$11*(C552)+$C$12*(nino34!A532)</f>
        <v>-0.02</v>
      </c>
      <c r="B552">
        <v>-1.8</v>
      </c>
      <c r="C552">
        <v>0</v>
      </c>
      <c r="D552">
        <f t="shared" si="559"/>
        <v>-1.24</v>
      </c>
      <c r="E552">
        <f t="shared" si="560"/>
        <v>-0.42</v>
      </c>
      <c r="G552">
        <v>-1.2302680457331201</v>
      </c>
      <c r="H552">
        <f t="shared" si="561"/>
        <v>-2.0728377621340703</v>
      </c>
      <c r="I552">
        <f t="shared" si="562"/>
        <v>-0.31119884007550969</v>
      </c>
      <c r="K552">
        <f t="shared" si="563"/>
        <v>1924.2499999999598</v>
      </c>
      <c r="M552">
        <f t="shared" ref="M552:N552" si="582">+AVERAGE(B549:B555)</f>
        <v>0.29999999999999993</v>
      </c>
      <c r="N552">
        <f t="shared" si="582"/>
        <v>0.21428571428571427</v>
      </c>
      <c r="P552">
        <f t="shared" si="567"/>
        <v>-0.22000000000000003</v>
      </c>
    </row>
    <row r="553" spans="1:16" x14ac:dyDescent="0.25">
      <c r="A553">
        <f>+$C$10*(B553)+$C$11*(C553)+$C$12*(nino34!A533)</f>
        <v>-0.85</v>
      </c>
      <c r="B553">
        <v>1.1000000000000001</v>
      </c>
      <c r="C553">
        <v>-0.4</v>
      </c>
      <c r="D553">
        <f t="shared" si="559"/>
        <v>-0.65</v>
      </c>
      <c r="E553">
        <f t="shared" si="560"/>
        <v>1.0099999999999998</v>
      </c>
      <c r="G553">
        <v>-2.4222863468379101</v>
      </c>
      <c r="H553">
        <f t="shared" si="561"/>
        <v>-2.4764154966990097</v>
      </c>
      <c r="I553">
        <f t="shared" si="562"/>
        <v>-9.2378894489430152E-2</v>
      </c>
      <c r="K553">
        <f t="shared" si="563"/>
        <v>1924.333333333293</v>
      </c>
      <c r="M553">
        <f t="shared" ref="M553:N553" si="583">+AVERAGE(B550:B556)</f>
        <v>0.54285714285714282</v>
      </c>
      <c r="N553">
        <f t="shared" si="583"/>
        <v>7.1428571428571425E-2</v>
      </c>
      <c r="P553">
        <f t="shared" si="567"/>
        <v>0.15999999999999998</v>
      </c>
    </row>
    <row r="554" spans="1:16" x14ac:dyDescent="0.25">
      <c r="A554">
        <f>+$C$10*(B554)+$C$11*(C554)+$C$12*(nino34!A534)</f>
        <v>-0.67</v>
      </c>
      <c r="B554">
        <v>0.7</v>
      </c>
      <c r="C554">
        <v>0</v>
      </c>
      <c r="D554">
        <f t="shared" si="559"/>
        <v>-0.13</v>
      </c>
      <c r="E554">
        <f t="shared" si="560"/>
        <v>-0.49</v>
      </c>
      <c r="G554">
        <v>-3.7066835424321298</v>
      </c>
      <c r="H554">
        <f t="shared" si="561"/>
        <v>-2.0989456479437703</v>
      </c>
      <c r="I554">
        <f t="shared" si="562"/>
        <v>0.46984874324466919</v>
      </c>
      <c r="K554">
        <f t="shared" si="563"/>
        <v>1924.4166666666263</v>
      </c>
      <c r="M554">
        <f t="shared" ref="M554:N554" si="584">+AVERAGE(B551:B557)</f>
        <v>0.67142857142857149</v>
      </c>
      <c r="N554">
        <f t="shared" si="584"/>
        <v>2.8571428571428577E-2</v>
      </c>
      <c r="P554">
        <f t="shared" si="567"/>
        <v>0.36</v>
      </c>
    </row>
    <row r="555" spans="1:16" x14ac:dyDescent="0.25">
      <c r="A555">
        <f>+$C$10*(B555)+$C$11*(C555)+$C$12*(nino34!A535)</f>
        <v>-0.98</v>
      </c>
      <c r="B555">
        <v>1.4</v>
      </c>
      <c r="C555">
        <v>0.4</v>
      </c>
      <c r="D555">
        <f t="shared" si="559"/>
        <v>-0.10999999999999999</v>
      </c>
      <c r="E555">
        <f t="shared" si="560"/>
        <v>0.50999999999999979</v>
      </c>
      <c r="G555">
        <v>-4.5212319947816804</v>
      </c>
      <c r="H555">
        <f t="shared" si="561"/>
        <v>-1.3178981001964103</v>
      </c>
      <c r="I555">
        <f t="shared" si="562"/>
        <v>0.31119880450269122</v>
      </c>
      <c r="K555">
        <f t="shared" si="563"/>
        <v>1924.4999999999595</v>
      </c>
      <c r="M555">
        <f t="shared" ref="M555:N555" si="585">+AVERAGE(B552:B558)</f>
        <v>0.62857142857142845</v>
      </c>
      <c r="N555">
        <f t="shared" si="585"/>
        <v>-0.1142857142857143</v>
      </c>
      <c r="P555">
        <f t="shared" si="567"/>
        <v>0.57999999999999985</v>
      </c>
    </row>
    <row r="556" spans="1:16" x14ac:dyDescent="0.25">
      <c r="A556">
        <f>+$C$10*(B556)+$C$11*(C556)+$C$12*(nino34!A536)</f>
        <v>-0.78</v>
      </c>
      <c r="B556">
        <v>1.7</v>
      </c>
      <c r="C556">
        <v>0.2</v>
      </c>
      <c r="D556">
        <f t="shared" si="559"/>
        <v>0.12</v>
      </c>
      <c r="E556">
        <f t="shared" si="560"/>
        <v>-0.2799999999999998</v>
      </c>
      <c r="G556">
        <v>-5.0245816426285401</v>
      </c>
      <c r="H556">
        <f t="shared" si="561"/>
        <v>-0.7161713971858692</v>
      </c>
      <c r="I556">
        <f t="shared" si="562"/>
        <v>0.29052789850785032</v>
      </c>
      <c r="K556">
        <f t="shared" si="563"/>
        <v>1924.5833333332928</v>
      </c>
      <c r="M556">
        <f t="shared" ref="M556:N556" si="586">+AVERAGE(B553:B559)</f>
        <v>1.0142857142857145</v>
      </c>
      <c r="N556">
        <f t="shared" si="586"/>
        <v>-0.21428571428571427</v>
      </c>
      <c r="P556">
        <f t="shared" si="567"/>
        <v>1.18</v>
      </c>
    </row>
    <row r="557" spans="1:16" x14ac:dyDescent="0.25">
      <c r="A557">
        <f>+$C$10*(B557)+$C$11*(C557)+$C$12*(nino34!A537)</f>
        <v>-0.86</v>
      </c>
      <c r="B557">
        <v>1.3</v>
      </c>
      <c r="C557">
        <v>0.1</v>
      </c>
      <c r="D557">
        <f t="shared" si="559"/>
        <v>0.32</v>
      </c>
      <c r="E557">
        <f t="shared" si="560"/>
        <v>0.48</v>
      </c>
      <c r="G557">
        <v>-5.2374033919675496</v>
      </c>
      <c r="H557">
        <f t="shared" si="561"/>
        <v>-4.6901479717240235E-2</v>
      </c>
      <c r="I557">
        <f t="shared" si="562"/>
        <v>0.37874201896077864</v>
      </c>
      <c r="K557">
        <f t="shared" si="563"/>
        <v>1924.666666666626</v>
      </c>
      <c r="M557">
        <f t="shared" ref="M557:N557" si="587">+AVERAGE(B554:B560)</f>
        <v>0.75714285714285712</v>
      </c>
      <c r="N557">
        <f t="shared" si="587"/>
        <v>-0.37142857142857144</v>
      </c>
      <c r="P557">
        <f t="shared" si="567"/>
        <v>1.1000000000000001</v>
      </c>
    </row>
    <row r="558" spans="1:16" x14ac:dyDescent="0.25">
      <c r="A558">
        <f>+$C$10*(B558)+$C$11*(C558)+$C$12*(nino34!A538)</f>
        <v>-0.46</v>
      </c>
      <c r="B558">
        <v>0</v>
      </c>
      <c r="C558">
        <v>-1.1000000000000001</v>
      </c>
      <c r="D558">
        <f t="shared" si="559"/>
        <v>-0.23000000000000009</v>
      </c>
      <c r="E558">
        <f t="shared" si="560"/>
        <v>-1.0300000000000002</v>
      </c>
      <c r="G558">
        <v>-5.0714831223457804</v>
      </c>
      <c r="H558">
        <f t="shared" si="561"/>
        <v>0.33184055201703977</v>
      </c>
      <c r="I558">
        <f t="shared" si="562"/>
        <v>1.2773501367746576E-8</v>
      </c>
      <c r="K558">
        <f t="shared" si="563"/>
        <v>1924.7499999999593</v>
      </c>
      <c r="M558">
        <f t="shared" ref="M558:N558" si="588">+AVERAGE(B555:B561)</f>
        <v>0.68571428571428572</v>
      </c>
      <c r="N558">
        <f t="shared" si="588"/>
        <v>-0.48571428571428577</v>
      </c>
      <c r="P558">
        <f t="shared" si="567"/>
        <v>1.28</v>
      </c>
    </row>
    <row r="559" spans="1:16" x14ac:dyDescent="0.25">
      <c r="A559">
        <f>+$C$10*(B559)+$C$11*(C559)+$C$12*(nino34!A539)</f>
        <v>-1.0900000000000001</v>
      </c>
      <c r="B559">
        <v>0.9</v>
      </c>
      <c r="C559">
        <v>-0.7</v>
      </c>
      <c r="D559">
        <f t="shared" si="559"/>
        <v>-0.2</v>
      </c>
      <c r="E559">
        <f t="shared" si="560"/>
        <v>1.06</v>
      </c>
      <c r="G559">
        <v>-4.9055628399505098</v>
      </c>
      <c r="H559">
        <f t="shared" si="561"/>
        <v>0.3075188952638408</v>
      </c>
      <c r="I559">
        <f t="shared" si="562"/>
        <v>-2.4321669526701228E-2</v>
      </c>
      <c r="K559">
        <f t="shared" si="563"/>
        <v>1924.8333333332926</v>
      </c>
      <c r="M559">
        <f t="shared" ref="M559:N559" si="589">+AVERAGE(B556:B562)</f>
        <v>0.54285714285714293</v>
      </c>
      <c r="N559">
        <f t="shared" si="589"/>
        <v>-0.9</v>
      </c>
      <c r="P559">
        <f t="shared" si="567"/>
        <v>1.24</v>
      </c>
    </row>
    <row r="560" spans="1:16" x14ac:dyDescent="0.25">
      <c r="A560">
        <f>+$C$10*(B560)+$C$11*(C560)+$C$12*(nino34!A540)</f>
        <v>-0.66</v>
      </c>
      <c r="B560">
        <v>-0.7</v>
      </c>
      <c r="C560">
        <v>-1.5</v>
      </c>
      <c r="D560">
        <f t="shared" si="559"/>
        <v>6.0000000000000053E-2</v>
      </c>
      <c r="E560">
        <f t="shared" si="560"/>
        <v>-0.8</v>
      </c>
      <c r="G560">
        <v>-4.7639642270819396</v>
      </c>
      <c r="H560">
        <f t="shared" si="561"/>
        <v>0.22456852298030938</v>
      </c>
      <c r="I560">
        <f t="shared" si="562"/>
        <v>-5.8628702756831075E-2</v>
      </c>
      <c r="K560">
        <f t="shared" si="563"/>
        <v>1924.9166666666258</v>
      </c>
      <c r="M560">
        <f t="shared" ref="M560:N560" si="590">+AVERAGE(B557:B563)</f>
        <v>0.32857142857142863</v>
      </c>
      <c r="N560">
        <f t="shared" si="590"/>
        <v>-1.2428571428571427</v>
      </c>
      <c r="P560">
        <f t="shared" si="567"/>
        <v>1.1400000000000001</v>
      </c>
    </row>
    <row r="561" spans="1:16" x14ac:dyDescent="0.25">
      <c r="A561">
        <f>+$C$10*(B561)+$C$11*(C561)+$C$12*(nino34!A541)</f>
        <v>-1.03</v>
      </c>
      <c r="B561">
        <v>0.2</v>
      </c>
      <c r="C561">
        <v>-0.8</v>
      </c>
      <c r="D561">
        <f t="shared" si="559"/>
        <v>0.19000000000000006</v>
      </c>
      <c r="E561">
        <f t="shared" si="560"/>
        <v>0.93000000000000016</v>
      </c>
      <c r="G561">
        <v>-4.6809943169702004</v>
      </c>
      <c r="H561">
        <f t="shared" si="561"/>
        <v>0.42613069538845938</v>
      </c>
      <c r="I561">
        <f t="shared" si="562"/>
        <v>0.26019087516498196</v>
      </c>
      <c r="K561">
        <f t="shared" si="563"/>
        <v>1924.9999999999591</v>
      </c>
      <c r="M561">
        <f t="shared" ref="M561:N561" si="591">+AVERAGE(B558:B564)</f>
        <v>0.15714285714285717</v>
      </c>
      <c r="N561">
        <f t="shared" si="591"/>
        <v>-1.4714285714285715</v>
      </c>
      <c r="P561">
        <f t="shared" si="567"/>
        <v>1.4799999999999998</v>
      </c>
    </row>
    <row r="562" spans="1:16" x14ac:dyDescent="0.25">
      <c r="A562">
        <f>+$C$10*(B562)+$C$11*(C562)+$C$12*(nino34!A542)</f>
        <v>-0.47</v>
      </c>
      <c r="B562">
        <v>0.4</v>
      </c>
      <c r="C562">
        <v>-2.5</v>
      </c>
      <c r="D562">
        <f t="shared" si="559"/>
        <v>0.5</v>
      </c>
      <c r="E562">
        <f t="shared" si="560"/>
        <v>-0.62000000000000011</v>
      </c>
      <c r="G562">
        <v>-4.3378335316934802</v>
      </c>
      <c r="H562">
        <f t="shared" si="561"/>
        <v>1.1227659151887504</v>
      </c>
      <c r="I562">
        <f t="shared" si="562"/>
        <v>0.43644434463531034</v>
      </c>
      <c r="K562">
        <f t="shared" si="563"/>
        <v>1925.0833333332923</v>
      </c>
      <c r="M562">
        <f t="shared" ref="M562:N562" si="592">+AVERAGE(B559:B565)</f>
        <v>8.5714285714285729E-2</v>
      </c>
      <c r="N562">
        <f t="shared" si="592"/>
        <v>-1.3714285714285714</v>
      </c>
      <c r="P562">
        <f t="shared" si="567"/>
        <v>1.74</v>
      </c>
    </row>
    <row r="563" spans="1:16" x14ac:dyDescent="0.25">
      <c r="A563">
        <f>+$C$10*(B563)+$C$11*(C563)+$C$12*(nino34!A543)</f>
        <v>-0.53</v>
      </c>
      <c r="B563">
        <v>0.2</v>
      </c>
      <c r="C563">
        <v>-2.2000000000000002</v>
      </c>
      <c r="D563">
        <f t="shared" si="559"/>
        <v>-5.0000000000000044E-2</v>
      </c>
      <c r="E563">
        <f t="shared" si="560"/>
        <v>7.0000000000000062E-2</v>
      </c>
      <c r="G563">
        <v>-3.5582284017814501</v>
      </c>
      <c r="H563">
        <f t="shared" si="561"/>
        <v>2.0784907066229104</v>
      </c>
      <c r="I563">
        <f t="shared" si="562"/>
        <v>0.51928044679884966</v>
      </c>
      <c r="K563">
        <f t="shared" si="563"/>
        <v>1925.1666666666256</v>
      </c>
      <c r="M563">
        <f t="shared" ref="M563:N563" si="593">+AVERAGE(B560:B566)</f>
        <v>-0.17142857142857143</v>
      </c>
      <c r="N563">
        <f t="shared" si="593"/>
        <v>-1.3</v>
      </c>
      <c r="P563">
        <f t="shared" si="567"/>
        <v>1.74</v>
      </c>
    </row>
    <row r="564" spans="1:16" x14ac:dyDescent="0.25">
      <c r="A564">
        <f>+$C$10*(B564)+$C$11*(C564)+$C$12*(nino34!A544)</f>
        <v>-0.52</v>
      </c>
      <c r="B564">
        <v>0.1</v>
      </c>
      <c r="C564">
        <v>-1.5</v>
      </c>
      <c r="D564">
        <f t="shared" si="559"/>
        <v>0.13</v>
      </c>
      <c r="E564">
        <f t="shared" si="560"/>
        <v>0.10999999999999999</v>
      </c>
      <c r="G564">
        <v>-2.2593428250705698</v>
      </c>
      <c r="H564">
        <f t="shared" si="561"/>
        <v>2.7932541081023929</v>
      </c>
      <c r="I564">
        <f t="shared" si="562"/>
        <v>0.19548295468063248</v>
      </c>
      <c r="K564">
        <f t="shared" si="563"/>
        <v>1925.2499999999588</v>
      </c>
      <c r="M564">
        <f t="shared" ref="M564:N564" si="594">+AVERAGE(B561:B567)</f>
        <v>-0.22857142857142859</v>
      </c>
      <c r="N564">
        <f t="shared" si="594"/>
        <v>-0.9285714285714286</v>
      </c>
      <c r="P564">
        <f t="shared" si="567"/>
        <v>1.56</v>
      </c>
    </row>
    <row r="565" spans="1:16" x14ac:dyDescent="0.25">
      <c r="A565">
        <f>+$C$10*(B565)+$C$11*(C565)+$C$12*(nino34!A545)</f>
        <v>-0.4</v>
      </c>
      <c r="B565">
        <v>-0.5</v>
      </c>
      <c r="C565">
        <v>-0.4</v>
      </c>
      <c r="D565">
        <f t="shared" si="559"/>
        <v>0.34</v>
      </c>
      <c r="E565">
        <f t="shared" si="560"/>
        <v>0.10000000000000009</v>
      </c>
      <c r="G565">
        <v>-0.764974293679057</v>
      </c>
      <c r="H565">
        <f t="shared" si="561"/>
        <v>3.5364192774502698</v>
      </c>
      <c r="I565">
        <f t="shared" si="562"/>
        <v>0.5476822146672442</v>
      </c>
      <c r="K565">
        <f t="shared" si="563"/>
        <v>1925.3333333332921</v>
      </c>
      <c r="M565">
        <f t="shared" ref="M565:N565" si="595">+AVERAGE(B562:B568)</f>
        <v>-0.48571428571428577</v>
      </c>
      <c r="N565">
        <f t="shared" si="595"/>
        <v>-0.78571428571428581</v>
      </c>
      <c r="P565">
        <f t="shared" si="567"/>
        <v>1.2200000000000002</v>
      </c>
    </row>
    <row r="566" spans="1:16" x14ac:dyDescent="0.25">
      <c r="A566">
        <f>+$C$10*(B566)+$C$11*(C566)+$C$12*(nino34!A546)</f>
        <v>-0.18</v>
      </c>
      <c r="B566">
        <v>-0.9</v>
      </c>
      <c r="C566">
        <v>-0.2</v>
      </c>
      <c r="D566">
        <f t="shared" si="559"/>
        <v>0.9</v>
      </c>
      <c r="E566">
        <f t="shared" si="560"/>
        <v>0.45999999999999996</v>
      </c>
      <c r="G566">
        <v>1.2770764523797</v>
      </c>
      <c r="H566">
        <f t="shared" si="561"/>
        <v>3.4818511335328872</v>
      </c>
      <c r="I566">
        <f t="shared" si="562"/>
        <v>-0.60225035858462705</v>
      </c>
      <c r="K566">
        <f t="shared" si="563"/>
        <v>1925.4166666666254</v>
      </c>
      <c r="M566">
        <f t="shared" ref="M566:N566" si="596">+AVERAGE(B563:B569)</f>
        <v>-0.55714285714285716</v>
      </c>
      <c r="N566">
        <f t="shared" si="596"/>
        <v>-0.3000000000000001</v>
      </c>
      <c r="P566">
        <f t="shared" si="567"/>
        <v>0.20000000000000007</v>
      </c>
    </row>
    <row r="567" spans="1:16" x14ac:dyDescent="0.25">
      <c r="A567">
        <f>+$C$10*(B567)+$C$11*(C567)+$C$12*(nino34!A547)</f>
        <v>0.5</v>
      </c>
      <c r="B567">
        <v>-1.1000000000000001</v>
      </c>
      <c r="C567">
        <v>1.1000000000000001</v>
      </c>
      <c r="D567">
        <f t="shared" si="559"/>
        <v>0.8600000000000001</v>
      </c>
      <c r="E567">
        <f t="shared" si="560"/>
        <v>-0.5</v>
      </c>
      <c r="G567">
        <v>2.7168768398538301</v>
      </c>
      <c r="H567">
        <f t="shared" si="561"/>
        <v>2.42392697704063</v>
      </c>
      <c r="I567">
        <f t="shared" si="562"/>
        <v>-0.45567379790763063</v>
      </c>
      <c r="K567">
        <f t="shared" si="563"/>
        <v>1925.4999999999586</v>
      </c>
      <c r="M567">
        <f t="shared" ref="M567:N567" si="597">+AVERAGE(B564:B570)</f>
        <v>-0.7857142857142857</v>
      </c>
      <c r="N567">
        <f t="shared" si="597"/>
        <v>0.15714285714285717</v>
      </c>
      <c r="P567">
        <f t="shared" si="567"/>
        <v>-0.64</v>
      </c>
    </row>
    <row r="568" spans="1:16" x14ac:dyDescent="0.25">
      <c r="A568">
        <f>+$C$10*(B568)+$C$11*(C568)+$C$12*(nino34!A548)</f>
        <v>0.68</v>
      </c>
      <c r="B568">
        <v>-1.6</v>
      </c>
      <c r="C568">
        <v>0.2</v>
      </c>
      <c r="D568">
        <f t="shared" si="559"/>
        <v>0.27</v>
      </c>
      <c r="E568">
        <f t="shared" si="560"/>
        <v>-9.000000000000008E-2</v>
      </c>
      <c r="G568">
        <v>3.70100342942033</v>
      </c>
      <c r="H568">
        <f t="shared" si="561"/>
        <v>1.2626157665695898</v>
      </c>
      <c r="I568">
        <f t="shared" si="562"/>
        <v>-0.70563741256340951</v>
      </c>
      <c r="K568">
        <f t="shared" si="563"/>
        <v>1925.5833333332919</v>
      </c>
      <c r="M568">
        <f t="shared" ref="M568:N568" si="598">+AVERAGE(B565:B571)</f>
        <v>-0.82857142857142851</v>
      </c>
      <c r="N568">
        <f t="shared" si="598"/>
        <v>0.6</v>
      </c>
      <c r="P568">
        <f t="shared" si="567"/>
        <v>-1.1599999999999999</v>
      </c>
    </row>
    <row r="569" spans="1:16" x14ac:dyDescent="0.25">
      <c r="A569">
        <f>+$C$10*(B569)+$C$11*(C569)+$C$12*(nino34!A549)</f>
        <v>0.77</v>
      </c>
      <c r="B569">
        <v>-0.1</v>
      </c>
      <c r="C569">
        <v>0.9</v>
      </c>
      <c r="D569">
        <f t="shared" si="559"/>
        <v>0.16999999999999993</v>
      </c>
      <c r="E569">
        <f t="shared" si="560"/>
        <v>-1.0000000000000009E-2</v>
      </c>
      <c r="G569">
        <v>3.97949260642342</v>
      </c>
      <c r="H569">
        <f t="shared" si="561"/>
        <v>0.57034726956362958</v>
      </c>
      <c r="I569">
        <f t="shared" si="562"/>
        <v>1.3368915557449235E-2</v>
      </c>
      <c r="K569">
        <f t="shared" si="563"/>
        <v>1925.6666666666251</v>
      </c>
      <c r="M569">
        <f t="shared" ref="M569:N569" si="599">+AVERAGE(B566:B572)</f>
        <v>-0.87142857142857133</v>
      </c>
      <c r="N569">
        <f t="shared" si="599"/>
        <v>0.79999999999999993</v>
      </c>
      <c r="P569">
        <f t="shared" si="567"/>
        <v>-1.62</v>
      </c>
    </row>
    <row r="570" spans="1:16" x14ac:dyDescent="0.25">
      <c r="A570">
        <f>+$C$10*(B570)+$C$11*(C570)+$C$12*(nino34!A550)</f>
        <v>0.85</v>
      </c>
      <c r="B570">
        <v>-1.4</v>
      </c>
      <c r="C570">
        <v>1</v>
      </c>
      <c r="D570">
        <f t="shared" si="559"/>
        <v>0.22999999999999998</v>
      </c>
      <c r="E570">
        <f t="shared" si="560"/>
        <v>7.0000000000000062E-2</v>
      </c>
      <c r="G570">
        <v>4.2713506989839596</v>
      </c>
      <c r="H570">
        <f t="shared" si="561"/>
        <v>0.67283118135119002</v>
      </c>
      <c r="I570">
        <f t="shared" si="562"/>
        <v>8.9114996230110322E-2</v>
      </c>
      <c r="K570">
        <f t="shared" si="563"/>
        <v>1925.7499999999584</v>
      </c>
      <c r="M570">
        <f t="shared" ref="M570:N570" si="600">+AVERAGE(B567:B573)</f>
        <v>-0.90000000000000013</v>
      </c>
      <c r="N570">
        <f t="shared" si="600"/>
        <v>0.87142857142857155</v>
      </c>
      <c r="P570">
        <f t="shared" si="567"/>
        <v>-1.8400000000000003</v>
      </c>
    </row>
    <row r="571" spans="1:16" x14ac:dyDescent="0.25">
      <c r="A571">
        <f>+$C$10*(B571)+$C$11*(C571)+$C$12*(nino34!A551)</f>
        <v>1</v>
      </c>
      <c r="B571">
        <v>-0.2</v>
      </c>
      <c r="C571">
        <v>1.6</v>
      </c>
      <c r="D571">
        <f t="shared" si="559"/>
        <v>0.75000000000000011</v>
      </c>
      <c r="E571">
        <f t="shared" si="560"/>
        <v>0.45000000000000018</v>
      </c>
      <c r="G571">
        <v>4.65232378777461</v>
      </c>
      <c r="H571">
        <f t="shared" si="561"/>
        <v>0.55136812346818065</v>
      </c>
      <c r="I571">
        <f t="shared" si="562"/>
        <v>-0.21057805411311925</v>
      </c>
      <c r="K571">
        <f t="shared" si="563"/>
        <v>1925.8333333332916</v>
      </c>
      <c r="M571">
        <f t="shared" ref="M571:N571" si="601">+AVERAGE(B568:B574)</f>
        <v>-0.91428571428571448</v>
      </c>
      <c r="N571">
        <f t="shared" si="601"/>
        <v>1.0142857142857142</v>
      </c>
      <c r="P571">
        <f t="shared" si="567"/>
        <v>-1.7600000000000002</v>
      </c>
    </row>
    <row r="572" spans="1:16" x14ac:dyDescent="0.25">
      <c r="A572">
        <f>+$C$10*(B572)+$C$11*(C572)+$C$12*(nino34!A552)</f>
        <v>1.6</v>
      </c>
      <c r="B572">
        <v>-0.8</v>
      </c>
      <c r="C572">
        <v>1</v>
      </c>
      <c r="D572">
        <f t="shared" si="559"/>
        <v>0.52</v>
      </c>
      <c r="E572">
        <f t="shared" si="560"/>
        <v>-0.68000000000000016</v>
      </c>
      <c r="G572">
        <v>4.8227188224521402</v>
      </c>
      <c r="H572">
        <f t="shared" si="561"/>
        <v>0.26839485899592042</v>
      </c>
      <c r="I572">
        <f t="shared" si="562"/>
        <v>-7.2395210359140094E-2</v>
      </c>
      <c r="K572">
        <f t="shared" si="563"/>
        <v>1925.9166666666249</v>
      </c>
      <c r="M572">
        <f t="shared" ref="M572:N572" si="602">+AVERAGE(B569:B575)</f>
        <v>-0.77142857142857135</v>
      </c>
      <c r="N572">
        <f t="shared" si="602"/>
        <v>1.2714285714285716</v>
      </c>
      <c r="P572">
        <f t="shared" si="567"/>
        <v>-1.68</v>
      </c>
    </row>
    <row r="573" spans="1:16" x14ac:dyDescent="0.25">
      <c r="A573">
        <f>+$C$10*(B573)+$C$11*(C573)+$C$12*(nino34!A553)</f>
        <v>1.52</v>
      </c>
      <c r="B573">
        <v>-1.1000000000000001</v>
      </c>
      <c r="C573">
        <v>0.3</v>
      </c>
      <c r="D573">
        <f t="shared" si="559"/>
        <v>-0.31000000000000005</v>
      </c>
      <c r="E573">
        <f t="shared" si="560"/>
        <v>-0.14999999999999991</v>
      </c>
      <c r="G573">
        <v>4.9207186467705304</v>
      </c>
      <c r="H573">
        <f t="shared" si="561"/>
        <v>0.1068846314433598</v>
      </c>
      <c r="I573">
        <f t="shared" si="562"/>
        <v>-8.9115017193419632E-2</v>
      </c>
      <c r="K573">
        <f t="shared" si="563"/>
        <v>1925.9999999999582</v>
      </c>
      <c r="M573">
        <f t="shared" ref="M573:N573" si="603">+AVERAGE(B570:B576)</f>
        <v>-0.77142857142857135</v>
      </c>
      <c r="N573">
        <f t="shared" si="603"/>
        <v>1.2571428571428573</v>
      </c>
      <c r="P573">
        <f t="shared" si="567"/>
        <v>-2.14</v>
      </c>
    </row>
    <row r="574" spans="1:16" x14ac:dyDescent="0.25">
      <c r="A574">
        <f>+$C$10*(B574)+$C$11*(C574)+$C$12*(nino34!A554)</f>
        <v>1.29</v>
      </c>
      <c r="B574">
        <v>-1.2</v>
      </c>
      <c r="C574">
        <v>2.1</v>
      </c>
      <c r="D574">
        <f t="shared" si="559"/>
        <v>-0.33000000000000007</v>
      </c>
      <c r="E574">
        <f t="shared" si="560"/>
        <v>0.12999999999999989</v>
      </c>
      <c r="G574">
        <v>4.9296034538955</v>
      </c>
      <c r="H574">
        <f t="shared" si="561"/>
        <v>-0.63213093169070067</v>
      </c>
      <c r="I574">
        <f t="shared" si="562"/>
        <v>-0.64990054594064084</v>
      </c>
      <c r="K574">
        <f t="shared" si="563"/>
        <v>1926.0833333332914</v>
      </c>
      <c r="M574">
        <f t="shared" ref="M574:N574" si="604">+AVERAGE(B571:B577)</f>
        <v>-0.5714285714285714</v>
      </c>
      <c r="N574">
        <f t="shared" si="604"/>
        <v>1.1428571428571428</v>
      </c>
      <c r="P574">
        <f t="shared" si="567"/>
        <v>-2.1799999999999997</v>
      </c>
    </row>
    <row r="575" spans="1:16" x14ac:dyDescent="0.25">
      <c r="A575">
        <f>+$C$10*(B575)+$C$11*(C575)+$C$12*(nino34!A555)</f>
        <v>1.19</v>
      </c>
      <c r="B575">
        <v>-0.6</v>
      </c>
      <c r="C575">
        <v>2</v>
      </c>
      <c r="D575">
        <f t="shared" si="559"/>
        <v>-0.28000000000000003</v>
      </c>
      <c r="E575">
        <f t="shared" si="560"/>
        <v>-8.0000000000000071E-2</v>
      </c>
      <c r="G575">
        <v>4.2885877150798297</v>
      </c>
      <c r="H575">
        <f t="shared" si="561"/>
        <v>-1.7635468429116101</v>
      </c>
      <c r="I575">
        <f t="shared" si="562"/>
        <v>-0.48151536528026995</v>
      </c>
      <c r="K575">
        <f t="shared" si="563"/>
        <v>1926.1666666666247</v>
      </c>
      <c r="M575">
        <f t="shared" ref="M575:N575" si="605">+AVERAGE(B572:B578)</f>
        <v>-0.61428571428571443</v>
      </c>
      <c r="N575">
        <f t="shared" si="605"/>
        <v>0.98571428571428577</v>
      </c>
      <c r="P575">
        <f t="shared" si="567"/>
        <v>-2</v>
      </c>
    </row>
    <row r="576" spans="1:16" x14ac:dyDescent="0.25">
      <c r="A576">
        <f>+$C$10*(B576)+$C$11*(C576)+$C$12*(nino34!A556)</f>
        <v>1.01</v>
      </c>
      <c r="B576">
        <v>-0.1</v>
      </c>
      <c r="C576">
        <v>0.8</v>
      </c>
      <c r="D576">
        <f t="shared" si="559"/>
        <v>-0.36</v>
      </c>
      <c r="E576">
        <f t="shared" si="560"/>
        <v>0</v>
      </c>
      <c r="G576">
        <v>3.1660566109838899</v>
      </c>
      <c r="H576">
        <f t="shared" si="561"/>
        <v>-2.3655379905834</v>
      </c>
      <c r="I576">
        <f t="shared" si="562"/>
        <v>-0.12047578239152035</v>
      </c>
      <c r="K576">
        <f t="shared" si="563"/>
        <v>1926.2499999999579</v>
      </c>
      <c r="M576">
        <f t="shared" ref="M576:N576" si="606">+AVERAGE(B573:B579)</f>
        <v>-0.52857142857142858</v>
      </c>
      <c r="N576">
        <f t="shared" si="606"/>
        <v>0.8571428571428571</v>
      </c>
      <c r="P576">
        <f t="shared" si="567"/>
        <v>-1.6800000000000002</v>
      </c>
    </row>
    <row r="577" spans="1:16" x14ac:dyDescent="0.25">
      <c r="A577">
        <f>+$C$10*(B577)+$C$11*(C577)+$C$12*(nino34!A557)</f>
        <v>0.83</v>
      </c>
      <c r="B577">
        <v>0</v>
      </c>
      <c r="C577">
        <v>0.2</v>
      </c>
      <c r="D577">
        <f t="shared" si="559"/>
        <v>-0.4</v>
      </c>
      <c r="E577">
        <f t="shared" si="560"/>
        <v>-3.9999999999999813E-2</v>
      </c>
      <c r="G577">
        <v>1.92304972449643</v>
      </c>
      <c r="H577">
        <f t="shared" si="561"/>
        <v>-2.0430422866413096</v>
      </c>
      <c r="I577">
        <f t="shared" si="562"/>
        <v>0.44297148633361028</v>
      </c>
      <c r="K577">
        <f t="shared" si="563"/>
        <v>1926.3333333332912</v>
      </c>
      <c r="M577">
        <f t="shared" ref="M577:N577" si="607">+AVERAGE(B574:B580)</f>
        <v>-0.52857142857142858</v>
      </c>
      <c r="N577">
        <f t="shared" si="607"/>
        <v>0.85714285714285698</v>
      </c>
      <c r="P577">
        <f t="shared" si="567"/>
        <v>-1.5999999999999999</v>
      </c>
    </row>
    <row r="578" spans="1:16" x14ac:dyDescent="0.25">
      <c r="A578">
        <f>+$C$10*(B578)+$C$11*(C578)+$C$12*(nino34!A558)</f>
        <v>0.61</v>
      </c>
      <c r="B578">
        <v>-0.5</v>
      </c>
      <c r="C578">
        <v>0.5</v>
      </c>
      <c r="D578">
        <f t="shared" si="559"/>
        <v>-0.19999999999999996</v>
      </c>
      <c r="E578">
        <f t="shared" si="560"/>
        <v>0.24</v>
      </c>
      <c r="G578">
        <v>1.1230143243425801</v>
      </c>
      <c r="H578">
        <f t="shared" si="561"/>
        <v>-1.250296301724966</v>
      </c>
      <c r="I578">
        <f t="shared" si="562"/>
        <v>0.34977449858273379</v>
      </c>
      <c r="K578">
        <f t="shared" si="563"/>
        <v>1926.4166666666245</v>
      </c>
      <c r="M578">
        <f t="shared" ref="M578:N578" si="608">+AVERAGE(B575:B581)</f>
        <v>-0.38571428571428573</v>
      </c>
      <c r="N578">
        <f t="shared" si="608"/>
        <v>0.48571428571428571</v>
      </c>
      <c r="P578">
        <f t="shared" si="567"/>
        <v>-1</v>
      </c>
    </row>
    <row r="579" spans="1:16" x14ac:dyDescent="0.25">
      <c r="A579">
        <f>+$C$10*(B579)+$C$11*(C579)+$C$12*(nino34!A559)</f>
        <v>0.63</v>
      </c>
      <c r="B579">
        <v>-0.2</v>
      </c>
      <c r="C579">
        <v>0.1</v>
      </c>
      <c r="D579">
        <f t="shared" si="559"/>
        <v>-0.45999999999999996</v>
      </c>
      <c r="E579">
        <f t="shared" si="560"/>
        <v>-0.5</v>
      </c>
      <c r="G579">
        <v>0.67275342277146399</v>
      </c>
      <c r="H579">
        <f t="shared" si="561"/>
        <v>-1.4534465214458661</v>
      </c>
      <c r="I579">
        <f t="shared" si="562"/>
        <v>-0.55292471830363388</v>
      </c>
      <c r="K579">
        <f t="shared" si="563"/>
        <v>1926.4999999999577</v>
      </c>
      <c r="M579">
        <f t="shared" ref="M579:N579" si="609">+AVERAGE(B576:B582)</f>
        <v>-0.34285714285714286</v>
      </c>
      <c r="N579">
        <f t="shared" si="609"/>
        <v>8.5714285714285729E-2</v>
      </c>
      <c r="P579">
        <f t="shared" si="567"/>
        <v>-0.76</v>
      </c>
    </row>
    <row r="580" spans="1:16" x14ac:dyDescent="0.25">
      <c r="A580">
        <f>+$C$10*(B580)+$C$11*(C580)+$C$12*(nino34!A560)</f>
        <v>0.15</v>
      </c>
      <c r="B580">
        <v>-1.1000000000000001</v>
      </c>
      <c r="C580">
        <v>0.3</v>
      </c>
      <c r="D580">
        <f t="shared" si="559"/>
        <v>-0.7</v>
      </c>
      <c r="E580">
        <f t="shared" si="560"/>
        <v>0.26000000000000006</v>
      </c>
      <c r="G580">
        <v>-0.33043219710328597</v>
      </c>
      <c r="H580">
        <f t="shared" si="561"/>
        <v>-1.996299981446034</v>
      </c>
      <c r="I580">
        <f t="shared" si="562"/>
        <v>1.0071258303465891E-2</v>
      </c>
      <c r="K580">
        <f t="shared" si="563"/>
        <v>1926.583333333291</v>
      </c>
      <c r="M580">
        <f t="shared" ref="M580:N580" si="610">+AVERAGE(B577:B583)</f>
        <v>-0.22857142857142856</v>
      </c>
      <c r="N580">
        <f t="shared" si="610"/>
        <v>8.5714285714285701E-2</v>
      </c>
      <c r="P580">
        <f t="shared" si="567"/>
        <v>-0.52</v>
      </c>
    </row>
    <row r="581" spans="1:16" x14ac:dyDescent="0.25">
      <c r="A581">
        <f>+$C$10*(B581)+$C$11*(C581)+$C$12*(nino34!A561)</f>
        <v>-7.0000000000000007E-2</v>
      </c>
      <c r="B581">
        <v>-0.2</v>
      </c>
      <c r="C581">
        <v>-0.5</v>
      </c>
      <c r="D581">
        <f t="shared" si="559"/>
        <v>-0.54</v>
      </c>
      <c r="E581">
        <f t="shared" si="560"/>
        <v>-0.1</v>
      </c>
      <c r="G581">
        <v>-1.3235465586745701</v>
      </c>
      <c r="H581">
        <f t="shared" si="561"/>
        <v>-1.7954616661975542</v>
      </c>
      <c r="I581">
        <f t="shared" si="562"/>
        <v>0.19076705694501417</v>
      </c>
      <c r="K581">
        <f t="shared" si="563"/>
        <v>1926.6666666666242</v>
      </c>
      <c r="M581">
        <f t="shared" ref="M581:N581" si="611">+AVERAGE(B578:B584)</f>
        <v>-0.21428571428571425</v>
      </c>
      <c r="N581">
        <f t="shared" si="611"/>
        <v>-5.7142857142857162E-2</v>
      </c>
      <c r="P581">
        <f t="shared" si="567"/>
        <v>-0.37999999999999995</v>
      </c>
    </row>
    <row r="582" spans="1:16" x14ac:dyDescent="0.25">
      <c r="A582">
        <f>+$C$10*(B582)+$C$11*(C582)+$C$12*(nino34!A562)</f>
        <v>-0.39</v>
      </c>
      <c r="B582">
        <v>-0.3</v>
      </c>
      <c r="C582">
        <v>-0.8</v>
      </c>
      <c r="D582">
        <f t="shared" si="559"/>
        <v>-0.2</v>
      </c>
      <c r="E582">
        <f t="shared" si="560"/>
        <v>0.44</v>
      </c>
      <c r="G582">
        <v>-2.1258938633008402</v>
      </c>
      <c r="H582">
        <f t="shared" si="561"/>
        <v>-0.91995726217091001</v>
      </c>
      <c r="I582">
        <f t="shared" si="562"/>
        <v>0.68473734708163025</v>
      </c>
      <c r="K582">
        <f t="shared" si="563"/>
        <v>1926.7499999999575</v>
      </c>
      <c r="M582">
        <f t="shared" ref="M582:N582" si="612">+AVERAGE(B579:B585)</f>
        <v>-0.17142857142857143</v>
      </c>
      <c r="N582">
        <f t="shared" si="612"/>
        <v>-0.2857142857142857</v>
      </c>
      <c r="P582">
        <f t="shared" si="567"/>
        <v>-0.20000000000000004</v>
      </c>
    </row>
    <row r="583" spans="1:16" x14ac:dyDescent="0.25">
      <c r="A583">
        <f>+$C$10*(B583)+$C$11*(C583)+$C$12*(nino34!A563)</f>
        <v>-0.27</v>
      </c>
      <c r="B583">
        <v>0.7</v>
      </c>
      <c r="C583">
        <v>0.8</v>
      </c>
      <c r="D583">
        <f t="shared" si="559"/>
        <v>0.16</v>
      </c>
      <c r="E583">
        <f t="shared" si="560"/>
        <v>-7.999999999999996E-2</v>
      </c>
      <c r="G583">
        <v>-2.2435038208454801</v>
      </c>
      <c r="H583">
        <f t="shared" si="561"/>
        <v>0.14333538492197029</v>
      </c>
      <c r="I583">
        <f t="shared" si="562"/>
        <v>0.37855530001125004</v>
      </c>
      <c r="K583">
        <f t="shared" si="563"/>
        <v>1926.8333333332907</v>
      </c>
      <c r="M583">
        <f t="shared" ref="M583:N583" si="613">+AVERAGE(B580:B586)</f>
        <v>-8.5714285714285743E-2</v>
      </c>
      <c r="N583">
        <f t="shared" si="613"/>
        <v>-0.22857142857142859</v>
      </c>
      <c r="P583">
        <f t="shared" si="567"/>
        <v>3.999999999999998E-2</v>
      </c>
    </row>
    <row r="584" spans="1:16" x14ac:dyDescent="0.25">
      <c r="A584">
        <f>+$C$10*(B584)+$C$11*(C584)+$C$12*(nino34!A564)</f>
        <v>-0.23</v>
      </c>
      <c r="B584">
        <v>0.1</v>
      </c>
      <c r="C584">
        <v>-0.8</v>
      </c>
      <c r="D584">
        <f t="shared" si="559"/>
        <v>0.37</v>
      </c>
      <c r="E584">
        <f t="shared" si="560"/>
        <v>0.29000000000000004</v>
      </c>
      <c r="G584">
        <v>-1.9825584783788699</v>
      </c>
      <c r="H584">
        <f t="shared" si="561"/>
        <v>0.52189072270209014</v>
      </c>
      <c r="I584">
        <f t="shared" si="562"/>
        <v>3.7768869809440275E-8</v>
      </c>
      <c r="K584">
        <f t="shared" si="563"/>
        <v>1926.916666666624</v>
      </c>
      <c r="M584">
        <f t="shared" ref="M584:N584" si="614">+AVERAGE(B581:B587)</f>
        <v>0.42857142857142855</v>
      </c>
      <c r="N584">
        <f t="shared" si="614"/>
        <v>-0.35714285714285721</v>
      </c>
      <c r="P584">
        <f t="shared" si="567"/>
        <v>0.50000000000000011</v>
      </c>
    </row>
    <row r="585" spans="1:16" x14ac:dyDescent="0.25">
      <c r="A585">
        <f>+$C$10*(B585)+$C$11*(C585)+$C$12*(nino34!A565)</f>
        <v>0.1</v>
      </c>
      <c r="B585">
        <v>-0.2</v>
      </c>
      <c r="C585">
        <v>-1.1000000000000001</v>
      </c>
      <c r="D585">
        <f t="shared" si="559"/>
        <v>0.46</v>
      </c>
      <c r="E585">
        <f t="shared" si="560"/>
        <v>-0.2</v>
      </c>
      <c r="G585">
        <v>-1.7216130981433899</v>
      </c>
      <c r="H585">
        <f t="shared" si="561"/>
        <v>0.21778488389776984</v>
      </c>
      <c r="I585">
        <f t="shared" si="562"/>
        <v>-0.30410587657318988</v>
      </c>
      <c r="K585">
        <f t="shared" si="563"/>
        <v>1926.9999999999573</v>
      </c>
      <c r="M585">
        <f t="shared" ref="M585:N585" si="615">+AVERAGE(B582:B588)</f>
        <v>0.48571428571428577</v>
      </c>
      <c r="N585">
        <f t="shared" si="615"/>
        <v>-0.39999999999999997</v>
      </c>
      <c r="P585">
        <f t="shared" si="567"/>
        <v>0.42000000000000004</v>
      </c>
    </row>
    <row r="586" spans="1:16" x14ac:dyDescent="0.25">
      <c r="A586">
        <f>+$C$10*(B586)+$C$11*(C586)+$C$12*(nino34!A566)</f>
        <v>0.23</v>
      </c>
      <c r="B586">
        <v>0.4</v>
      </c>
      <c r="C586">
        <v>0.5</v>
      </c>
      <c r="D586">
        <f t="shared" si="559"/>
        <v>-0.28000000000000003</v>
      </c>
      <c r="E586">
        <f t="shared" si="560"/>
        <v>-0.54</v>
      </c>
      <c r="G586">
        <v>-1.7647735944811</v>
      </c>
      <c r="H586">
        <f t="shared" si="561"/>
        <v>-0.33592958002029016</v>
      </c>
      <c r="I586">
        <f t="shared" si="562"/>
        <v>-0.2496085873448699</v>
      </c>
      <c r="K586">
        <f t="shared" si="563"/>
        <v>1927.0833333332905</v>
      </c>
      <c r="M586">
        <f t="shared" ref="M586:N586" si="616">+AVERAGE(B583:B589)</f>
        <v>0.62857142857142867</v>
      </c>
      <c r="N586">
        <f t="shared" si="616"/>
        <v>-0.31428571428571433</v>
      </c>
      <c r="P586">
        <f t="shared" si="567"/>
        <v>0.94</v>
      </c>
    </row>
    <row r="587" spans="1:16" x14ac:dyDescent="0.25">
      <c r="A587">
        <f>+$C$10*(B587)+$C$11*(C587)+$C$12*(nino34!A567)</f>
        <v>-0.18</v>
      </c>
      <c r="B587">
        <v>2.5</v>
      </c>
      <c r="C587">
        <v>-0.6</v>
      </c>
      <c r="D587">
        <f t="shared" si="559"/>
        <v>-0.5</v>
      </c>
      <c r="E587">
        <f t="shared" si="560"/>
        <v>0.31999999999999995</v>
      </c>
      <c r="G587">
        <v>-2.0575426781636801</v>
      </c>
      <c r="H587">
        <f t="shared" si="561"/>
        <v>-0.55019660959695016</v>
      </c>
      <c r="I587">
        <f t="shared" si="562"/>
        <v>3.534155776821013E-2</v>
      </c>
      <c r="K587">
        <f t="shared" si="563"/>
        <v>1927.1666666666238</v>
      </c>
      <c r="M587">
        <f t="shared" ref="M587:N587" si="617">+AVERAGE(B584:B590)</f>
        <v>0.6</v>
      </c>
      <c r="N587">
        <f t="shared" si="617"/>
        <v>-0.5</v>
      </c>
      <c r="P587">
        <f t="shared" si="567"/>
        <v>1.1599999999999999</v>
      </c>
    </row>
    <row r="588" spans="1:16" x14ac:dyDescent="0.25">
      <c r="A588">
        <f>+$C$10*(B588)+$C$11*(C588)+$C$12*(nino34!A568)</f>
        <v>-0.27</v>
      </c>
      <c r="B588">
        <v>0.2</v>
      </c>
      <c r="C588">
        <v>-0.8</v>
      </c>
      <c r="D588">
        <f t="shared" si="559"/>
        <v>-0.41</v>
      </c>
      <c r="E588">
        <f t="shared" si="560"/>
        <v>-0.22999999999999998</v>
      </c>
      <c r="G588">
        <v>-2.3149702040780502</v>
      </c>
      <c r="H588">
        <f t="shared" si="561"/>
        <v>-5.3998912807109889E-2</v>
      </c>
      <c r="I588">
        <f t="shared" si="562"/>
        <v>0.46085613902163036</v>
      </c>
      <c r="K588">
        <f t="shared" si="563"/>
        <v>1927.249999999957</v>
      </c>
      <c r="M588">
        <f t="shared" ref="M588:N588" si="618">+AVERAGE(B585:B591)</f>
        <v>0.55714285714285716</v>
      </c>
      <c r="N588">
        <f t="shared" si="618"/>
        <v>-0.44285714285714289</v>
      </c>
      <c r="P588">
        <f t="shared" si="567"/>
        <v>1.1600000000000001</v>
      </c>
    </row>
    <row r="589" spans="1:16" x14ac:dyDescent="0.25">
      <c r="A589">
        <f>+$C$10*(B589)+$C$11*(C589)+$C$12*(nino34!A569)</f>
        <v>-0.59</v>
      </c>
      <c r="B589">
        <v>0.7</v>
      </c>
      <c r="C589">
        <v>-0.2</v>
      </c>
      <c r="D589">
        <f t="shared" si="559"/>
        <v>0.12000000000000002</v>
      </c>
      <c r="E589">
        <f t="shared" si="560"/>
        <v>0.7599999999999999</v>
      </c>
      <c r="G589">
        <v>-2.11154159097079</v>
      </c>
      <c r="H589">
        <f t="shared" si="561"/>
        <v>0.61998323243274012</v>
      </c>
      <c r="I589">
        <f t="shared" si="562"/>
        <v>0.21312600621821964</v>
      </c>
      <c r="K589">
        <f t="shared" si="563"/>
        <v>1927.3333333332903</v>
      </c>
      <c r="M589">
        <f t="shared" ref="M589:N589" si="619">+AVERAGE(B586:B592)</f>
        <v>0.51428571428571423</v>
      </c>
      <c r="N589">
        <f t="shared" si="619"/>
        <v>-0.18571428571428572</v>
      </c>
      <c r="P589">
        <f t="shared" si="567"/>
        <v>1.18</v>
      </c>
    </row>
    <row r="590" spans="1:16" x14ac:dyDescent="0.25">
      <c r="A590">
        <f>+$C$10*(B590)+$C$11*(C590)+$C$12*(nino34!A570)</f>
        <v>-0.15</v>
      </c>
      <c r="B590">
        <v>0.5</v>
      </c>
      <c r="C590">
        <v>-0.5</v>
      </c>
      <c r="D590">
        <f t="shared" si="559"/>
        <v>0.27999999999999997</v>
      </c>
      <c r="E590">
        <f t="shared" si="560"/>
        <v>-0.59999999999999987</v>
      </c>
      <c r="G590">
        <v>-1.6949869716453101</v>
      </c>
      <c r="H590">
        <f t="shared" si="561"/>
        <v>1.2952864128143369</v>
      </c>
      <c r="I590">
        <f t="shared" si="562"/>
        <v>0.46217717416337711</v>
      </c>
      <c r="K590">
        <f t="shared" si="563"/>
        <v>1927.4166666666235</v>
      </c>
      <c r="M590">
        <f t="shared" ref="M590:N590" si="620">+AVERAGE(B587:B593)</f>
        <v>0.52857142857142858</v>
      </c>
      <c r="N590">
        <f t="shared" si="620"/>
        <v>-0.18571428571428567</v>
      </c>
      <c r="P590">
        <f t="shared" si="567"/>
        <v>1.2399999999999998</v>
      </c>
    </row>
    <row r="591" spans="1:16" x14ac:dyDescent="0.25">
      <c r="A591">
        <f>+$C$10*(B591)+$C$11*(C591)+$C$12*(nino34!A571)</f>
        <v>-0.31</v>
      </c>
      <c r="B591">
        <v>-0.2</v>
      </c>
      <c r="C591">
        <v>-0.4</v>
      </c>
      <c r="D591">
        <f t="shared" si="559"/>
        <v>0.06</v>
      </c>
      <c r="E591">
        <f t="shared" si="560"/>
        <v>0.38</v>
      </c>
      <c r="G591">
        <v>-0.81625517815645299</v>
      </c>
      <c r="H591">
        <f t="shared" si="561"/>
        <v>1.6444427456885773</v>
      </c>
      <c r="I591">
        <f t="shared" si="562"/>
        <v>-0.11302084128913692</v>
      </c>
      <c r="K591">
        <f t="shared" si="563"/>
        <v>1927.4999999999568</v>
      </c>
      <c r="M591">
        <f t="shared" ref="M591:N591" si="621">+AVERAGE(B588:B594)</f>
        <v>0.12857142857142856</v>
      </c>
      <c r="N591">
        <f t="shared" si="621"/>
        <v>-1.4285714285714282E-2</v>
      </c>
      <c r="P591">
        <f t="shared" si="567"/>
        <v>0.38</v>
      </c>
    </row>
    <row r="592" spans="1:16" x14ac:dyDescent="0.25">
      <c r="A592">
        <f>+$C$10*(B592)+$C$11*(C592)+$C$12*(nino34!A572)</f>
        <v>-0.09</v>
      </c>
      <c r="B592">
        <v>-0.5</v>
      </c>
      <c r="C592">
        <v>0.7</v>
      </c>
      <c r="D592">
        <f t="shared" si="559"/>
        <v>0.15</v>
      </c>
      <c r="E592">
        <f t="shared" si="560"/>
        <v>-0.28999999999999998</v>
      </c>
      <c r="G592">
        <v>-5.0544225956732899E-2</v>
      </c>
      <c r="H592">
        <f t="shared" si="561"/>
        <v>1.734890860392065</v>
      </c>
      <c r="I592">
        <f t="shared" si="562"/>
        <v>0.20346895599262479</v>
      </c>
      <c r="K592">
        <f t="shared" si="563"/>
        <v>1927.5833333332901</v>
      </c>
      <c r="M592">
        <f t="shared" ref="M592:N592" si="622">+AVERAGE(B589:B595)</f>
        <v>0</v>
      </c>
      <c r="N592">
        <f t="shared" si="622"/>
        <v>0.21428571428571427</v>
      </c>
      <c r="P592">
        <f t="shared" si="567"/>
        <v>0.18000000000000005</v>
      </c>
    </row>
    <row r="593" spans="1:16" x14ac:dyDescent="0.25">
      <c r="A593">
        <f>+$C$10*(B593)+$C$11*(C593)+$C$12*(nino34!A573)</f>
        <v>-0.16</v>
      </c>
      <c r="B593">
        <v>0.5</v>
      </c>
      <c r="C593">
        <v>0.5</v>
      </c>
      <c r="D593">
        <f t="shared" si="559"/>
        <v>0.36</v>
      </c>
      <c r="E593">
        <f t="shared" si="560"/>
        <v>0.5</v>
      </c>
      <c r="G593">
        <v>0.91863568223561198</v>
      </c>
      <c r="H593">
        <f t="shared" si="561"/>
        <v>1.4408411230629627</v>
      </c>
      <c r="I593">
        <f t="shared" si="562"/>
        <v>-0.49751869332172682</v>
      </c>
      <c r="K593">
        <f t="shared" si="563"/>
        <v>1927.6666666666233</v>
      </c>
      <c r="M593">
        <f t="shared" ref="M593:N593" si="623">+AVERAGE(B590:B596)</f>
        <v>5.7142857142857162E-2</v>
      </c>
      <c r="N593">
        <f t="shared" si="623"/>
        <v>0.21428571428571427</v>
      </c>
      <c r="P593">
        <f t="shared" si="567"/>
        <v>-0.18</v>
      </c>
    </row>
    <row r="594" spans="1:16" x14ac:dyDescent="0.25">
      <c r="A594">
        <f>+$C$10*(B594)+$C$11*(C594)+$C$12*(nino34!A574)</f>
        <v>0.27</v>
      </c>
      <c r="B594">
        <v>-0.3</v>
      </c>
      <c r="C594">
        <v>0.6</v>
      </c>
      <c r="D594">
        <f t="shared" si="559"/>
        <v>0.12</v>
      </c>
      <c r="E594">
        <f t="shared" si="560"/>
        <v>-0.74</v>
      </c>
      <c r="G594">
        <v>1.3902968971062299</v>
      </c>
      <c r="H594">
        <f t="shared" si="561"/>
        <v>0.888256206887578</v>
      </c>
      <c r="I594">
        <f t="shared" si="562"/>
        <v>-5.5066222853657809E-2</v>
      </c>
      <c r="K594">
        <f t="shared" si="563"/>
        <v>1927.7499999999566</v>
      </c>
      <c r="M594">
        <f t="shared" ref="M594:N594" si="624">+AVERAGE(B591:B597)</f>
        <v>-1.4285714285714266E-2</v>
      </c>
      <c r="N594">
        <f t="shared" si="624"/>
        <v>0.58571428571428563</v>
      </c>
      <c r="P594">
        <f t="shared" si="567"/>
        <v>-0.68</v>
      </c>
    </row>
    <row r="595" spans="1:16" x14ac:dyDescent="0.25">
      <c r="A595">
        <f>+$C$10*(B595)+$C$11*(C595)+$C$12*(nino34!A575)</f>
        <v>-0.04</v>
      </c>
      <c r="B595">
        <v>-0.7</v>
      </c>
      <c r="C595">
        <v>0.8</v>
      </c>
      <c r="D595">
        <f t="shared" si="559"/>
        <v>-2.0000000000000018E-2</v>
      </c>
      <c r="E595">
        <f t="shared" si="560"/>
        <v>0.6</v>
      </c>
      <c r="G595">
        <v>1.80689188912319</v>
      </c>
      <c r="H595">
        <f t="shared" si="561"/>
        <v>-0.9356284764530729</v>
      </c>
      <c r="I595">
        <f t="shared" si="562"/>
        <v>-1.768818460486993</v>
      </c>
      <c r="K595">
        <f t="shared" si="563"/>
        <v>1927.8333333332898</v>
      </c>
      <c r="M595">
        <f t="shared" ref="M595:N595" si="625">+AVERAGE(B592:B598)</f>
        <v>0.21428571428571427</v>
      </c>
      <c r="N595">
        <f t="shared" si="625"/>
        <v>0.55714285714285716</v>
      </c>
      <c r="P595">
        <f t="shared" si="567"/>
        <v>-0.45999999999999985</v>
      </c>
    </row>
    <row r="596" spans="1:16" x14ac:dyDescent="0.25">
      <c r="A596">
        <f>+$C$10*(B596)+$C$11*(C596)+$C$12*(nino34!A576)</f>
        <v>0.25</v>
      </c>
      <c r="B596">
        <v>1.1000000000000001</v>
      </c>
      <c r="C596">
        <v>-0.2</v>
      </c>
      <c r="D596">
        <f t="shared" si="559"/>
        <v>0.51</v>
      </c>
      <c r="E596">
        <f t="shared" si="560"/>
        <v>-7.0000000000000007E-2</v>
      </c>
      <c r="G596">
        <v>0.45466842065315699</v>
      </c>
      <c r="H596">
        <f t="shared" si="561"/>
        <v>-2.8407361015660202</v>
      </c>
      <c r="I596">
        <f t="shared" si="562"/>
        <v>-0.13628916462595397</v>
      </c>
      <c r="K596">
        <f t="shared" si="563"/>
        <v>1927.9166666666231</v>
      </c>
      <c r="M596">
        <f t="shared" ref="M596:N596" si="626">+AVERAGE(B593:B599)</f>
        <v>0.47142857142857142</v>
      </c>
      <c r="N596">
        <f t="shared" si="626"/>
        <v>0.32857142857142863</v>
      </c>
      <c r="P596">
        <f t="shared" si="567"/>
        <v>-0.64</v>
      </c>
    </row>
    <row r="597" spans="1:16" x14ac:dyDescent="0.25">
      <c r="A597">
        <f>+$C$10*(B597)+$C$11*(C597)+$C$12*(nino34!A577)</f>
        <v>0.47</v>
      </c>
      <c r="B597">
        <v>0</v>
      </c>
      <c r="C597">
        <v>2.1</v>
      </c>
      <c r="D597">
        <f t="shared" si="559"/>
        <v>-4.0000000000000008E-2</v>
      </c>
      <c r="E597">
        <f t="shared" si="560"/>
        <v>-0.48</v>
      </c>
      <c r="G597">
        <v>-1.03384421244283</v>
      </c>
      <c r="H597">
        <f t="shared" si="561"/>
        <v>-2.977025261343007</v>
      </c>
      <c r="I597">
        <f t="shared" si="562"/>
        <v>4.8489670056994782E-9</v>
      </c>
      <c r="K597">
        <f t="shared" si="563"/>
        <v>1927.9999999999563</v>
      </c>
      <c r="M597">
        <f t="shared" ref="M597:N597" si="627">+AVERAGE(B594:B600)</f>
        <v>0.55714285714285716</v>
      </c>
      <c r="N597">
        <f t="shared" si="627"/>
        <v>0.19999999999999998</v>
      </c>
      <c r="P597">
        <f t="shared" si="567"/>
        <v>-0.23999999999999994</v>
      </c>
    </row>
    <row r="598" spans="1:16" x14ac:dyDescent="0.25">
      <c r="A598">
        <f>+$C$10*(B598)+$C$11*(C598)+$C$12*(nino34!A578)</f>
        <v>0.21</v>
      </c>
      <c r="B598">
        <v>1.4</v>
      </c>
      <c r="C598">
        <v>-0.6</v>
      </c>
      <c r="D598">
        <f t="shared" si="559"/>
        <v>-0.71</v>
      </c>
      <c r="E598">
        <f t="shared" si="560"/>
        <v>-0.19</v>
      </c>
      <c r="G598">
        <v>-2.52235684068985</v>
      </c>
      <c r="H598">
        <f t="shared" si="561"/>
        <v>-1.3992724664345999</v>
      </c>
      <c r="I598">
        <f t="shared" si="562"/>
        <v>1.5777527900594404</v>
      </c>
      <c r="K598">
        <f t="shared" si="563"/>
        <v>1928.0833333332896</v>
      </c>
      <c r="M598">
        <f t="shared" ref="M598:N598" si="628">+AVERAGE(B595:B601)</f>
        <v>0.70000000000000007</v>
      </c>
      <c r="N598">
        <f t="shared" si="628"/>
        <v>0.25714285714285717</v>
      </c>
      <c r="P598">
        <f t="shared" si="567"/>
        <v>0.37999999999999995</v>
      </c>
    </row>
    <row r="599" spans="1:16" x14ac:dyDescent="0.25">
      <c r="A599">
        <f>+$C$10*(B599)+$C$11*(C599)+$C$12*(nino34!A579)</f>
        <v>-0.24</v>
      </c>
      <c r="B599">
        <v>1.3</v>
      </c>
      <c r="C599">
        <v>-0.9</v>
      </c>
      <c r="D599">
        <f t="shared" ref="D599:D662" si="629">+A600-A598</f>
        <v>-0.43</v>
      </c>
      <c r="E599">
        <f t="shared" ref="E599:E662" si="630">+A600+A598-2*A599</f>
        <v>0.47</v>
      </c>
      <c r="G599">
        <v>-2.4331166788774299</v>
      </c>
      <c r="H599">
        <f t="shared" ref="H599:H662" si="631">+G600-G598</f>
        <v>0.98266154059649002</v>
      </c>
      <c r="I599">
        <f t="shared" ref="I599:I662" si="632">+G600+G598-2*G599</f>
        <v>0.80418121697164935</v>
      </c>
      <c r="K599">
        <f t="shared" ref="K599:K662" si="633">+K598+1/12</f>
        <v>1928.1666666666229</v>
      </c>
      <c r="M599">
        <f t="shared" ref="M599:N599" si="634">+AVERAGE(B596:B602)</f>
        <v>0.71428571428571441</v>
      </c>
      <c r="N599">
        <f t="shared" si="634"/>
        <v>0.21428571428571433</v>
      </c>
      <c r="P599">
        <f t="shared" si="567"/>
        <v>0.98000000000000009</v>
      </c>
    </row>
    <row r="600" spans="1:16" x14ac:dyDescent="0.25">
      <c r="A600">
        <f>+$C$10*(B600)+$C$11*(C600)+$C$12*(nino34!A580)</f>
        <v>-0.22</v>
      </c>
      <c r="B600">
        <v>1.1000000000000001</v>
      </c>
      <c r="C600">
        <v>-0.4</v>
      </c>
      <c r="D600">
        <f t="shared" si="629"/>
        <v>0.19999999999999998</v>
      </c>
      <c r="E600">
        <f t="shared" si="630"/>
        <v>0.16000000000000003</v>
      </c>
      <c r="G600">
        <v>-1.53969530009336</v>
      </c>
      <c r="H600">
        <f t="shared" si="631"/>
        <v>1.7868427053922269</v>
      </c>
      <c r="I600">
        <f t="shared" si="632"/>
        <v>-5.217591292350221E-8</v>
      </c>
      <c r="K600">
        <f t="shared" si="633"/>
        <v>1928.2499999999561</v>
      </c>
      <c r="M600">
        <f t="shared" ref="M600:N600" si="635">+AVERAGE(B597:B603)</f>
        <v>0.54285714285714282</v>
      </c>
      <c r="N600">
        <f t="shared" si="635"/>
        <v>0.22857142857142856</v>
      </c>
      <c r="P600">
        <f t="shared" si="567"/>
        <v>0.66</v>
      </c>
    </row>
    <row r="601" spans="1:16" x14ac:dyDescent="0.25">
      <c r="A601">
        <f>+$C$10*(B601)+$C$11*(C601)+$C$12*(nino34!A581)</f>
        <v>-0.04</v>
      </c>
      <c r="B601">
        <v>0.7</v>
      </c>
      <c r="C601">
        <v>1</v>
      </c>
      <c r="D601">
        <f t="shared" si="629"/>
        <v>-4.0000000000000008E-2</v>
      </c>
      <c r="E601">
        <f t="shared" si="630"/>
        <v>-0.39999999999999997</v>
      </c>
      <c r="G601">
        <v>-0.64627397348520299</v>
      </c>
      <c r="H601">
        <f t="shared" si="631"/>
        <v>1.348038229634112</v>
      </c>
      <c r="I601">
        <f t="shared" si="632"/>
        <v>-0.43880442358220195</v>
      </c>
      <c r="K601">
        <f t="shared" si="633"/>
        <v>1928.3333333332894</v>
      </c>
      <c r="M601">
        <f t="shared" ref="M601:N601" si="636">+AVERAGE(B598:B604)</f>
        <v>0.81428571428571417</v>
      </c>
      <c r="N601">
        <f t="shared" si="636"/>
        <v>1.4285714285714299E-2</v>
      </c>
      <c r="P601">
        <f t="shared" ref="P601:P664" si="637">+AVERAGE(B598:B602)-AVERAGE(C598:C602)</f>
        <v>0.86</v>
      </c>
    </row>
    <row r="602" spans="1:16" x14ac:dyDescent="0.25">
      <c r="A602">
        <f>+$C$10*(B602)+$C$11*(C602)+$C$12*(nino34!A582)</f>
        <v>-0.26</v>
      </c>
      <c r="B602">
        <v>-0.6</v>
      </c>
      <c r="C602">
        <v>0.5</v>
      </c>
      <c r="D602">
        <f t="shared" si="629"/>
        <v>0.06</v>
      </c>
      <c r="E602">
        <f t="shared" si="630"/>
        <v>0.5</v>
      </c>
      <c r="G602">
        <v>-0.19165707045924801</v>
      </c>
      <c r="H602">
        <f t="shared" si="631"/>
        <v>-0.34364710465600501</v>
      </c>
      <c r="I602">
        <f t="shared" si="632"/>
        <v>-1.2528809107079151</v>
      </c>
      <c r="K602">
        <f t="shared" si="633"/>
        <v>1928.4166666666226</v>
      </c>
      <c r="M602">
        <f t="shared" ref="M602:N602" si="638">+AVERAGE(B599:B605)</f>
        <v>0.8</v>
      </c>
      <c r="N602">
        <f t="shared" si="638"/>
        <v>7.1428571428571425E-2</v>
      </c>
      <c r="P602">
        <f t="shared" si="637"/>
        <v>0.46000000000000008</v>
      </c>
    </row>
    <row r="603" spans="1:16" x14ac:dyDescent="0.25">
      <c r="A603">
        <f>+$C$10*(B603)+$C$11*(C603)+$C$12*(nino34!A583)</f>
        <v>0.02</v>
      </c>
      <c r="B603">
        <v>-0.1</v>
      </c>
      <c r="C603">
        <v>-0.1</v>
      </c>
      <c r="D603">
        <f t="shared" si="629"/>
        <v>-2.0000000000000018E-2</v>
      </c>
      <c r="E603">
        <f t="shared" si="630"/>
        <v>-0.58000000000000007</v>
      </c>
      <c r="G603">
        <v>-0.989921078141208</v>
      </c>
      <c r="H603">
        <f t="shared" si="631"/>
        <v>-1.738457567641162</v>
      </c>
      <c r="I603">
        <f t="shared" si="632"/>
        <v>-0.14192955227724191</v>
      </c>
      <c r="K603">
        <f t="shared" si="633"/>
        <v>1928.4999999999559</v>
      </c>
      <c r="M603">
        <f t="shared" ref="M603:N603" si="639">+AVERAGE(B600:B606)</f>
        <v>0.6428571428571429</v>
      </c>
      <c r="N603">
        <f t="shared" si="639"/>
        <v>1.4285714285714299E-2</v>
      </c>
      <c r="P603">
        <f t="shared" si="637"/>
        <v>0.27999999999999997</v>
      </c>
    </row>
    <row r="604" spans="1:16" x14ac:dyDescent="0.25">
      <c r="A604">
        <f>+$C$10*(B604)+$C$11*(C604)+$C$12*(nino34!A584)</f>
        <v>-0.28000000000000003</v>
      </c>
      <c r="B604">
        <v>1.9</v>
      </c>
      <c r="C604">
        <v>0.6</v>
      </c>
      <c r="D604">
        <f t="shared" si="629"/>
        <v>-0.15</v>
      </c>
      <c r="E604">
        <f t="shared" si="630"/>
        <v>0.45000000000000007</v>
      </c>
      <c r="G604">
        <v>-1.93011463810041</v>
      </c>
      <c r="H604">
        <f t="shared" si="631"/>
        <v>-1.667111997948092</v>
      </c>
      <c r="I604">
        <f t="shared" si="632"/>
        <v>0.21327512197031195</v>
      </c>
      <c r="K604">
        <f t="shared" si="633"/>
        <v>1928.5833333332891</v>
      </c>
      <c r="M604">
        <f t="shared" ref="M604:N604" si="640">+AVERAGE(B601:B607)</f>
        <v>0.61428571428571443</v>
      </c>
      <c r="N604">
        <f t="shared" si="640"/>
        <v>0.19999999999999998</v>
      </c>
      <c r="P604">
        <f t="shared" si="637"/>
        <v>0.28000000000000003</v>
      </c>
    </row>
    <row r="605" spans="1:16" x14ac:dyDescent="0.25">
      <c r="A605">
        <f>+$C$10*(B605)+$C$11*(C605)+$C$12*(nino34!A585)</f>
        <v>-0.13</v>
      </c>
      <c r="B605">
        <v>1.3</v>
      </c>
      <c r="C605">
        <v>-0.2</v>
      </c>
      <c r="D605">
        <f t="shared" si="629"/>
        <v>0.16000000000000003</v>
      </c>
      <c r="E605">
        <f t="shared" si="630"/>
        <v>-0.14000000000000001</v>
      </c>
      <c r="G605">
        <v>-2.6570330760892999</v>
      </c>
      <c r="H605">
        <f t="shared" si="631"/>
        <v>-0.93301590247255017</v>
      </c>
      <c r="I605">
        <f t="shared" si="632"/>
        <v>0.52082097350522982</v>
      </c>
      <c r="K605">
        <f t="shared" si="633"/>
        <v>1928.6666666666224</v>
      </c>
      <c r="M605">
        <f t="shared" ref="M605:N605" si="641">+AVERAGE(B602:B608)</f>
        <v>0.68571428571428572</v>
      </c>
      <c r="N605">
        <f t="shared" si="641"/>
        <v>-8.5714285714285715E-2</v>
      </c>
      <c r="P605">
        <f t="shared" si="637"/>
        <v>0.64</v>
      </c>
    </row>
    <row r="606" spans="1:16" x14ac:dyDescent="0.25">
      <c r="A606">
        <f>+$C$10*(B606)+$C$11*(C606)+$C$12*(nino34!A586)</f>
        <v>-0.12</v>
      </c>
      <c r="B606">
        <v>0.2</v>
      </c>
      <c r="C606">
        <v>-1.3</v>
      </c>
      <c r="D606">
        <f t="shared" si="629"/>
        <v>-4.0000000000000008E-2</v>
      </c>
      <c r="E606">
        <f t="shared" si="630"/>
        <v>-6.0000000000000053E-2</v>
      </c>
      <c r="G606">
        <v>-2.8631305405729601</v>
      </c>
      <c r="H606">
        <f t="shared" si="631"/>
        <v>-0.51652698790076013</v>
      </c>
      <c r="I606">
        <f t="shared" si="632"/>
        <v>-0.10433205893343978</v>
      </c>
      <c r="K606">
        <f t="shared" si="633"/>
        <v>1928.7499999999557</v>
      </c>
      <c r="M606">
        <f t="shared" ref="M606:N606" si="642">+AVERAGE(B603:B609)</f>
        <v>0.77142857142857146</v>
      </c>
      <c r="N606">
        <f t="shared" si="642"/>
        <v>-0.6</v>
      </c>
      <c r="P606">
        <f t="shared" si="637"/>
        <v>0.8600000000000001</v>
      </c>
    </row>
    <row r="607" spans="1:16" x14ac:dyDescent="0.25">
      <c r="A607">
        <f>+$C$10*(B607)+$C$11*(C607)+$C$12*(nino34!A587)</f>
        <v>-0.17</v>
      </c>
      <c r="B607">
        <v>0.9</v>
      </c>
      <c r="C607">
        <v>0.9</v>
      </c>
      <c r="D607">
        <f t="shared" si="629"/>
        <v>0.09</v>
      </c>
      <c r="E607">
        <f t="shared" si="630"/>
        <v>0.19000000000000003</v>
      </c>
      <c r="G607">
        <v>-3.1735600639900601</v>
      </c>
      <c r="H607">
        <f t="shared" si="631"/>
        <v>-1.1907030608855798</v>
      </c>
      <c r="I607">
        <f t="shared" si="632"/>
        <v>-0.56984401405137941</v>
      </c>
      <c r="K607">
        <f t="shared" si="633"/>
        <v>1928.8333333332889</v>
      </c>
      <c r="M607">
        <f t="shared" ref="M607:N607" si="643">+AVERAGE(B604:B610)</f>
        <v>1.0142857142857145</v>
      </c>
      <c r="N607">
        <f t="shared" si="643"/>
        <v>-0.88571428571428557</v>
      </c>
      <c r="P607">
        <f t="shared" si="637"/>
        <v>1.3</v>
      </c>
    </row>
    <row r="608" spans="1:16" x14ac:dyDescent="0.25">
      <c r="A608">
        <f>+$C$10*(B608)+$C$11*(C608)+$C$12*(nino34!A588)</f>
        <v>-0.03</v>
      </c>
      <c r="B608">
        <v>1.2</v>
      </c>
      <c r="C608">
        <v>-1</v>
      </c>
      <c r="D608">
        <f t="shared" si="629"/>
        <v>2.0000000000000018E-2</v>
      </c>
      <c r="E608">
        <f t="shared" si="630"/>
        <v>-0.26</v>
      </c>
      <c r="G608">
        <v>-4.0538336014585399</v>
      </c>
      <c r="H608">
        <f t="shared" si="631"/>
        <v>-1.6963792407933798</v>
      </c>
      <c r="I608">
        <f t="shared" si="632"/>
        <v>6.4167834143580293E-2</v>
      </c>
      <c r="K608">
        <f t="shared" si="633"/>
        <v>1928.9166666666222</v>
      </c>
      <c r="M608">
        <f t="shared" ref="M608:N608" si="644">+AVERAGE(B605:B611)</f>
        <v>0.85714285714285698</v>
      </c>
      <c r="N608">
        <f t="shared" si="644"/>
        <v>-0.97142857142857153</v>
      </c>
      <c r="P608">
        <f t="shared" si="637"/>
        <v>1.6600000000000001</v>
      </c>
    </row>
    <row r="609" spans="1:16" x14ac:dyDescent="0.25">
      <c r="A609">
        <f>+$C$10*(B609)+$C$11*(C609)+$C$12*(nino34!A589)</f>
        <v>-0.15</v>
      </c>
      <c r="B609">
        <v>0</v>
      </c>
      <c r="C609">
        <v>-3.1</v>
      </c>
      <c r="D609">
        <f t="shared" si="629"/>
        <v>-0.05</v>
      </c>
      <c r="E609">
        <f t="shared" si="630"/>
        <v>0.19</v>
      </c>
      <c r="G609">
        <v>-4.8699393047834398</v>
      </c>
      <c r="H609">
        <f t="shared" si="631"/>
        <v>-0.16578430956831003</v>
      </c>
      <c r="I609">
        <f t="shared" si="632"/>
        <v>1.466427097081489</v>
      </c>
      <c r="K609">
        <f t="shared" si="633"/>
        <v>1928.9999999999554</v>
      </c>
      <c r="M609">
        <f t="shared" ref="M609:N609" si="645">+AVERAGE(B606:B612)</f>
        <v>0.75714285714285712</v>
      </c>
      <c r="N609">
        <f t="shared" si="645"/>
        <v>-0.9285714285714286</v>
      </c>
      <c r="P609">
        <f t="shared" si="637"/>
        <v>2.0999999999999996</v>
      </c>
    </row>
    <row r="610" spans="1:16" x14ac:dyDescent="0.25">
      <c r="A610">
        <f>+$C$10*(B610)+$C$11*(C610)+$C$12*(nino34!A590)</f>
        <v>-0.08</v>
      </c>
      <c r="B610">
        <v>1.6</v>
      </c>
      <c r="C610">
        <v>-2.1</v>
      </c>
      <c r="D610">
        <f t="shared" si="629"/>
        <v>0</v>
      </c>
      <c r="E610">
        <f t="shared" si="630"/>
        <v>-0.13999999999999999</v>
      </c>
      <c r="G610">
        <v>-4.2196179110268499</v>
      </c>
      <c r="H610">
        <f t="shared" si="631"/>
        <v>2.05910960054418</v>
      </c>
      <c r="I610">
        <f t="shared" si="632"/>
        <v>0.75846681303100016</v>
      </c>
      <c r="K610">
        <f t="shared" si="633"/>
        <v>1929.0833333332887</v>
      </c>
      <c r="M610">
        <f t="shared" ref="M610:N610" si="646">+AVERAGE(B607:B613)</f>
        <v>0.65714285714285714</v>
      </c>
      <c r="N610">
        <f t="shared" si="646"/>
        <v>-0.6000000000000002</v>
      </c>
      <c r="P610">
        <f t="shared" si="637"/>
        <v>1.96</v>
      </c>
    </row>
    <row r="611" spans="1:16" x14ac:dyDescent="0.25">
      <c r="A611">
        <f>+$C$10*(B611)+$C$11*(C611)+$C$12*(nino34!A591)</f>
        <v>-0.15</v>
      </c>
      <c r="B611">
        <v>0.8</v>
      </c>
      <c r="C611">
        <v>0</v>
      </c>
      <c r="D611">
        <f t="shared" si="629"/>
        <v>-6.9999999999999993E-2</v>
      </c>
      <c r="E611">
        <f t="shared" si="630"/>
        <v>7.0000000000000007E-2</v>
      </c>
      <c r="G611">
        <v>-2.8108297042392598</v>
      </c>
      <c r="H611">
        <f t="shared" si="631"/>
        <v>3.0826244775898699</v>
      </c>
      <c r="I611">
        <f t="shared" si="632"/>
        <v>0.26504806401468972</v>
      </c>
      <c r="K611">
        <f t="shared" si="633"/>
        <v>1929.1666666666219</v>
      </c>
      <c r="M611">
        <f t="shared" ref="M611:N611" si="647">+AVERAGE(B608:B614)</f>
        <v>0.68571428571428561</v>
      </c>
      <c r="N611">
        <f t="shared" si="647"/>
        <v>-0.5714285714285714</v>
      </c>
      <c r="P611">
        <f t="shared" si="637"/>
        <v>2.0599999999999996</v>
      </c>
    </row>
    <row r="612" spans="1:16" x14ac:dyDescent="0.25">
      <c r="A612">
        <f>+$C$10*(B612)+$C$11*(C612)+$C$12*(nino34!A592)</f>
        <v>-0.15</v>
      </c>
      <c r="B612">
        <v>0.6</v>
      </c>
      <c r="C612">
        <v>0.1</v>
      </c>
      <c r="D612">
        <f t="shared" si="629"/>
        <v>-2.0000000000000018E-2</v>
      </c>
      <c r="E612">
        <f t="shared" si="630"/>
        <v>-2.0000000000000018E-2</v>
      </c>
      <c r="G612">
        <v>-1.13699343343698</v>
      </c>
      <c r="H612">
        <f t="shared" si="631"/>
        <v>2.1513354087632748</v>
      </c>
      <c r="I612">
        <f t="shared" si="632"/>
        <v>-1.1963371328412848</v>
      </c>
      <c r="K612">
        <f t="shared" si="633"/>
        <v>1929.2499999999552</v>
      </c>
      <c r="M612">
        <f t="shared" ref="M612:N612" si="648">+AVERAGE(B609:B615)</f>
        <v>0.68571428571428583</v>
      </c>
      <c r="N612">
        <f t="shared" si="648"/>
        <v>-0.3000000000000001</v>
      </c>
      <c r="P612">
        <f t="shared" si="637"/>
        <v>1.3200000000000003</v>
      </c>
    </row>
    <row r="613" spans="1:16" x14ac:dyDescent="0.25">
      <c r="A613">
        <f>+$C$10*(B613)+$C$11*(C613)+$C$12*(nino34!A593)</f>
        <v>-0.17</v>
      </c>
      <c r="B613">
        <v>-0.5</v>
      </c>
      <c r="C613">
        <v>1</v>
      </c>
      <c r="D613">
        <f t="shared" si="629"/>
        <v>0.28000000000000003</v>
      </c>
      <c r="E613">
        <f t="shared" si="630"/>
        <v>0.32000000000000006</v>
      </c>
      <c r="G613">
        <v>-0.65949429547598504</v>
      </c>
      <c r="H613">
        <f t="shared" si="631"/>
        <v>0.766375562245877</v>
      </c>
      <c r="I613">
        <f t="shared" si="632"/>
        <v>-0.18862271367611294</v>
      </c>
      <c r="K613">
        <f t="shared" si="633"/>
        <v>1929.3333333332885</v>
      </c>
      <c r="M613">
        <f t="shared" ref="M613:N613" si="649">+AVERAGE(B610:B616)</f>
        <v>0.74285714285714299</v>
      </c>
      <c r="N613">
        <f t="shared" si="649"/>
        <v>0.22857142857142859</v>
      </c>
      <c r="P613">
        <f t="shared" si="637"/>
        <v>0.70000000000000007</v>
      </c>
    </row>
    <row r="614" spans="1:16" x14ac:dyDescent="0.25">
      <c r="A614">
        <f>+$C$10*(B614)+$C$11*(C614)+$C$12*(nino34!A594)</f>
        <v>0.13</v>
      </c>
      <c r="B614">
        <v>1.1000000000000001</v>
      </c>
      <c r="C614">
        <v>1.1000000000000001</v>
      </c>
      <c r="D614">
        <f t="shared" si="629"/>
        <v>0.15000000000000002</v>
      </c>
      <c r="E614">
        <f t="shared" si="630"/>
        <v>-0.45</v>
      </c>
      <c r="G614">
        <v>-0.37061787119110301</v>
      </c>
      <c r="H614">
        <f t="shared" si="631"/>
        <v>0.54025639278531801</v>
      </c>
      <c r="I614">
        <f t="shared" si="632"/>
        <v>-3.7496455784446048E-2</v>
      </c>
      <c r="K614">
        <f t="shared" si="633"/>
        <v>1929.4166666666217</v>
      </c>
      <c r="M614">
        <f t="shared" ref="M614:N614" si="650">+AVERAGE(B611:B617)</f>
        <v>0.58571428571428563</v>
      </c>
      <c r="N614">
        <f t="shared" si="650"/>
        <v>0.61428571428571421</v>
      </c>
      <c r="P614">
        <f t="shared" si="637"/>
        <v>2.0000000000000018E-2</v>
      </c>
    </row>
    <row r="615" spans="1:16" x14ac:dyDescent="0.25">
      <c r="A615">
        <f>+$C$10*(B615)+$C$11*(C615)+$C$12*(nino34!A595)</f>
        <v>-0.02</v>
      </c>
      <c r="B615">
        <v>1.2</v>
      </c>
      <c r="C615">
        <v>0.9</v>
      </c>
      <c r="D615">
        <f t="shared" si="629"/>
        <v>-0.03</v>
      </c>
      <c r="E615">
        <f t="shared" si="630"/>
        <v>0.27</v>
      </c>
      <c r="G615">
        <v>-0.119237902690667</v>
      </c>
      <c r="H615">
        <f t="shared" si="631"/>
        <v>0.47893157063508202</v>
      </c>
      <c r="I615">
        <f t="shared" si="632"/>
        <v>-2.3828366365789999E-2</v>
      </c>
      <c r="K615">
        <f t="shared" si="633"/>
        <v>1929.499999999955</v>
      </c>
      <c r="M615">
        <f t="shared" ref="M615:N615" si="651">+AVERAGE(B612:B618)</f>
        <v>0.65714285714285725</v>
      </c>
      <c r="N615">
        <f t="shared" si="651"/>
        <v>0.6428571428571429</v>
      </c>
      <c r="P615">
        <f t="shared" si="637"/>
        <v>-0.17999999999999994</v>
      </c>
    </row>
    <row r="616" spans="1:16" x14ac:dyDescent="0.25">
      <c r="A616">
        <f>+$C$10*(B616)+$C$11*(C616)+$C$12*(nino34!A596)</f>
        <v>0.1</v>
      </c>
      <c r="B616">
        <v>0.4</v>
      </c>
      <c r="C616">
        <v>0.6</v>
      </c>
      <c r="D616">
        <f t="shared" si="629"/>
        <v>0.32</v>
      </c>
      <c r="E616">
        <f t="shared" si="630"/>
        <v>7.999999999999996E-2</v>
      </c>
      <c r="G616">
        <v>0.10831369944397901</v>
      </c>
      <c r="H616">
        <f t="shared" si="631"/>
        <v>-3.9398893703320004E-2</v>
      </c>
      <c r="I616">
        <f t="shared" si="632"/>
        <v>-0.49450209797261202</v>
      </c>
      <c r="K616">
        <f t="shared" si="633"/>
        <v>1929.5833333332882</v>
      </c>
      <c r="M616">
        <f t="shared" ref="M616:N616" si="652">+AVERAGE(B613:B619)</f>
        <v>0.68571428571428572</v>
      </c>
      <c r="N616">
        <f t="shared" si="652"/>
        <v>0.52857142857142858</v>
      </c>
      <c r="P616">
        <f t="shared" si="637"/>
        <v>-0.30000000000000004</v>
      </c>
    </row>
    <row r="617" spans="1:16" x14ac:dyDescent="0.25">
      <c r="A617">
        <f>+$C$10*(B617)+$C$11*(C617)+$C$12*(nino34!A597)</f>
        <v>0.3</v>
      </c>
      <c r="B617">
        <v>0.5</v>
      </c>
      <c r="C617">
        <v>0.6</v>
      </c>
      <c r="D617">
        <f t="shared" si="629"/>
        <v>0.30000000000000004</v>
      </c>
      <c r="E617">
        <f t="shared" si="630"/>
        <v>-9.9999999999999978E-2</v>
      </c>
      <c r="G617">
        <v>-0.15863679639398701</v>
      </c>
      <c r="H617">
        <f t="shared" si="631"/>
        <v>-0.76145259326079207</v>
      </c>
      <c r="I617">
        <f t="shared" si="632"/>
        <v>-0.22755160158485993</v>
      </c>
      <c r="K617">
        <f t="shared" si="633"/>
        <v>1929.6666666666215</v>
      </c>
      <c r="M617">
        <f t="shared" ref="M617:N617" si="653">+AVERAGE(B614:B620)</f>
        <v>0.75714285714285712</v>
      </c>
      <c r="N617">
        <f t="shared" si="653"/>
        <v>0.24285714285714288</v>
      </c>
      <c r="P617">
        <f t="shared" si="637"/>
        <v>0.21999999999999997</v>
      </c>
    </row>
    <row r="618" spans="1:16" x14ac:dyDescent="0.25">
      <c r="A618">
        <f>+$C$10*(B618)+$C$11*(C618)+$C$12*(nino34!A598)</f>
        <v>0.4</v>
      </c>
      <c r="B618">
        <v>1.3</v>
      </c>
      <c r="C618">
        <v>0.2</v>
      </c>
      <c r="D618">
        <f t="shared" si="629"/>
        <v>-0.12</v>
      </c>
      <c r="E618">
        <f t="shared" si="630"/>
        <v>-0.32000000000000006</v>
      </c>
      <c r="G618">
        <v>-0.653138893816813</v>
      </c>
      <c r="H618">
        <f t="shared" si="631"/>
        <v>-1.0489123763248931</v>
      </c>
      <c r="I618">
        <f t="shared" si="632"/>
        <v>-5.9908181479241041E-2</v>
      </c>
      <c r="K618">
        <f t="shared" si="633"/>
        <v>1929.7499999999548</v>
      </c>
      <c r="M618">
        <f t="shared" ref="M618:N618" si="654">+AVERAGE(B615:B621)</f>
        <v>0.74285714285714288</v>
      </c>
      <c r="N618">
        <f t="shared" si="654"/>
        <v>-0.11428571428571423</v>
      </c>
      <c r="P618">
        <f t="shared" si="637"/>
        <v>0.52</v>
      </c>
    </row>
    <row r="619" spans="1:16" x14ac:dyDescent="0.25">
      <c r="A619">
        <f>+$C$10*(B619)+$C$11*(C619)+$C$12*(nino34!A599)</f>
        <v>0.18</v>
      </c>
      <c r="B619">
        <v>0.8</v>
      </c>
      <c r="C619">
        <v>-0.7</v>
      </c>
      <c r="D619">
        <f t="shared" si="629"/>
        <v>0.22999999999999998</v>
      </c>
      <c r="E619">
        <f t="shared" si="630"/>
        <v>0.67</v>
      </c>
      <c r="G619">
        <v>-1.2075491727188801</v>
      </c>
      <c r="H619">
        <f t="shared" si="631"/>
        <v>-0.69698197642036708</v>
      </c>
      <c r="I619">
        <f t="shared" si="632"/>
        <v>0.41183858138376683</v>
      </c>
      <c r="K619">
        <f t="shared" si="633"/>
        <v>1929.833333333288</v>
      </c>
      <c r="M619">
        <f t="shared" ref="M619:N619" si="655">+AVERAGE(B616:B622)</f>
        <v>0.77142857142857146</v>
      </c>
      <c r="N619">
        <f t="shared" si="655"/>
        <v>-0.21428571428571427</v>
      </c>
      <c r="P619">
        <f t="shared" si="637"/>
        <v>0.66</v>
      </c>
    </row>
    <row r="620" spans="1:16" x14ac:dyDescent="0.25">
      <c r="A620">
        <f>+$C$10*(B620)+$C$11*(C620)+$C$12*(nino34!A600)</f>
        <v>0.63</v>
      </c>
      <c r="B620">
        <v>0</v>
      </c>
      <c r="C620">
        <v>-1</v>
      </c>
      <c r="D620">
        <f t="shared" si="629"/>
        <v>0.16999999999999998</v>
      </c>
      <c r="E620">
        <f t="shared" si="630"/>
        <v>-0.73</v>
      </c>
      <c r="G620">
        <v>-1.3501208702371801</v>
      </c>
      <c r="H620">
        <f t="shared" si="631"/>
        <v>-0.28514338432365993</v>
      </c>
      <c r="I620">
        <f t="shared" si="632"/>
        <v>1.0712939868540161E-8</v>
      </c>
      <c r="K620">
        <f t="shared" si="633"/>
        <v>1929.9166666666213</v>
      </c>
      <c r="M620">
        <f t="shared" ref="M620:N620" si="656">+AVERAGE(B617:B623)</f>
        <v>0.82857142857142851</v>
      </c>
      <c r="N620">
        <f t="shared" si="656"/>
        <v>-0.18571428571428567</v>
      </c>
      <c r="P620">
        <f t="shared" si="637"/>
        <v>1.18</v>
      </c>
    </row>
    <row r="621" spans="1:16" x14ac:dyDescent="0.25">
      <c r="A621">
        <f>+$C$10*(B621)+$C$11*(C621)+$C$12*(nino34!A601)</f>
        <v>0.35</v>
      </c>
      <c r="B621">
        <v>1</v>
      </c>
      <c r="C621">
        <v>-1.4</v>
      </c>
      <c r="D621">
        <f t="shared" si="629"/>
        <v>-0.24</v>
      </c>
      <c r="E621">
        <f t="shared" si="630"/>
        <v>0.32000000000000006</v>
      </c>
      <c r="G621">
        <v>-1.49269255704254</v>
      </c>
      <c r="H621">
        <f t="shared" si="631"/>
        <v>0.31459631692449008</v>
      </c>
      <c r="I621">
        <f t="shared" si="632"/>
        <v>0.59973969053520992</v>
      </c>
      <c r="K621">
        <f t="shared" si="633"/>
        <v>1929.9999999999545</v>
      </c>
      <c r="M621">
        <f t="shared" ref="M621:N621" si="657">+AVERAGE(B618:B624)</f>
        <v>0.79999999999999993</v>
      </c>
      <c r="N621">
        <f t="shared" si="657"/>
        <v>-0.18571428571428569</v>
      </c>
      <c r="P621">
        <f t="shared" si="637"/>
        <v>1.44</v>
      </c>
    </row>
    <row r="622" spans="1:16" x14ac:dyDescent="0.25">
      <c r="A622">
        <f>+$C$10*(B622)+$C$11*(C622)+$C$12*(nino34!A602)</f>
        <v>0.39</v>
      </c>
      <c r="B622">
        <v>1.4</v>
      </c>
      <c r="C622">
        <v>0.2</v>
      </c>
      <c r="D622">
        <f t="shared" si="629"/>
        <v>-0.06</v>
      </c>
      <c r="E622">
        <f t="shared" si="630"/>
        <v>-0.14000000000000012</v>
      </c>
      <c r="G622">
        <v>-1.03552455331269</v>
      </c>
      <c r="H622">
        <f t="shared" si="631"/>
        <v>1.101262398098366</v>
      </c>
      <c r="I622">
        <f t="shared" si="632"/>
        <v>0.18692639063866601</v>
      </c>
      <c r="K622">
        <f t="shared" si="633"/>
        <v>1930.0833333332878</v>
      </c>
      <c r="M622">
        <f t="shared" ref="M622:N622" si="658">+AVERAGE(B619:B625)</f>
        <v>0.79999999999999993</v>
      </c>
      <c r="N622">
        <f t="shared" si="658"/>
        <v>-5.7142857142857065E-2</v>
      </c>
      <c r="P622">
        <f t="shared" si="637"/>
        <v>1.22</v>
      </c>
    </row>
    <row r="623" spans="1:16" x14ac:dyDescent="0.25">
      <c r="A623">
        <f>+$C$10*(B623)+$C$11*(C623)+$C$12*(nino34!A603)</f>
        <v>0.28999999999999998</v>
      </c>
      <c r="B623">
        <v>0.8</v>
      </c>
      <c r="C623">
        <v>0.8</v>
      </c>
      <c r="D623">
        <f t="shared" si="629"/>
        <v>1.9999999999999962E-2</v>
      </c>
      <c r="E623">
        <f t="shared" si="630"/>
        <v>0.22000000000000008</v>
      </c>
      <c r="G623">
        <v>-0.39143015894417399</v>
      </c>
      <c r="H623">
        <f t="shared" si="631"/>
        <v>1.3151623552922911</v>
      </c>
      <c r="I623">
        <f t="shared" si="632"/>
        <v>2.6973566555258954E-2</v>
      </c>
      <c r="K623">
        <f t="shared" si="633"/>
        <v>1930.166666666621</v>
      </c>
      <c r="M623">
        <f t="shared" ref="M623:N623" si="659">+AVERAGE(B620:B626)</f>
        <v>0.6428571428571429</v>
      </c>
      <c r="N623">
        <f t="shared" si="659"/>
        <v>0.12857142857142861</v>
      </c>
      <c r="P623">
        <f t="shared" si="637"/>
        <v>0.85999999999999988</v>
      </c>
    </row>
    <row r="624" spans="1:16" x14ac:dyDescent="0.25">
      <c r="A624">
        <f>+$C$10*(B624)+$C$11*(C624)+$C$12*(nino34!A604)</f>
        <v>0.41</v>
      </c>
      <c r="B624">
        <v>0.3</v>
      </c>
      <c r="C624">
        <v>0.6</v>
      </c>
      <c r="D624">
        <f t="shared" si="629"/>
        <v>-0.32999999999999996</v>
      </c>
      <c r="E624">
        <f t="shared" si="630"/>
        <v>-0.56999999999999995</v>
      </c>
      <c r="G624">
        <v>0.27963780197960098</v>
      </c>
      <c r="H624">
        <f t="shared" si="631"/>
        <v>1.5518139856815341</v>
      </c>
      <c r="I624">
        <f t="shared" si="632"/>
        <v>0.20967806383398413</v>
      </c>
      <c r="K624">
        <f t="shared" si="633"/>
        <v>1930.2499999999543</v>
      </c>
      <c r="M624">
        <f t="shared" ref="M624:N624" si="660">+AVERAGE(B621:B627)</f>
        <v>0.62857142857142867</v>
      </c>
      <c r="N624">
        <f t="shared" si="660"/>
        <v>0.3714285714285715</v>
      </c>
      <c r="P624">
        <f t="shared" si="637"/>
        <v>0.7</v>
      </c>
    </row>
    <row r="625" spans="1:16" x14ac:dyDescent="0.25">
      <c r="A625">
        <f>+$C$10*(B625)+$C$11*(C625)+$C$12*(nino34!A605)</f>
        <v>-0.04</v>
      </c>
      <c r="B625">
        <v>1.3</v>
      </c>
      <c r="C625">
        <v>1.1000000000000001</v>
      </c>
      <c r="D625">
        <f t="shared" si="629"/>
        <v>-0.13999999999999996</v>
      </c>
      <c r="E625">
        <f t="shared" si="630"/>
        <v>0.7599999999999999</v>
      </c>
      <c r="G625">
        <v>1.1603838267373601</v>
      </c>
      <c r="H625">
        <f t="shared" si="631"/>
        <v>1.7831924405137389</v>
      </c>
      <c r="I625">
        <f t="shared" si="632"/>
        <v>2.1700390998220964E-2</v>
      </c>
      <c r="K625">
        <f t="shared" si="633"/>
        <v>1930.3333333332876</v>
      </c>
      <c r="M625">
        <f t="shared" ref="M625:N625" si="661">+AVERAGE(B622:B628)</f>
        <v>0.54285714285714282</v>
      </c>
      <c r="N625">
        <f t="shared" si="661"/>
        <v>0.7142857142857143</v>
      </c>
      <c r="P625">
        <f t="shared" si="637"/>
        <v>3.9999999999999925E-2</v>
      </c>
    </row>
    <row r="626" spans="1:16" x14ac:dyDescent="0.25">
      <c r="A626">
        <f>+$C$10*(B626)+$C$11*(C626)+$C$12*(nino34!A606)</f>
        <v>0.27</v>
      </c>
      <c r="B626">
        <v>-0.3</v>
      </c>
      <c r="C626">
        <v>0.6</v>
      </c>
      <c r="D626">
        <f t="shared" si="629"/>
        <v>0.68</v>
      </c>
      <c r="E626">
        <f t="shared" si="630"/>
        <v>5.9999999999999942E-2</v>
      </c>
      <c r="G626">
        <v>2.06283024249334</v>
      </c>
      <c r="H626">
        <f t="shared" si="631"/>
        <v>1.80906635946457</v>
      </c>
      <c r="I626">
        <f t="shared" si="632"/>
        <v>4.1735279526102786E-3</v>
      </c>
      <c r="K626">
        <f t="shared" si="633"/>
        <v>1930.4166666666208</v>
      </c>
      <c r="M626">
        <f t="shared" ref="M626:N626" si="662">+AVERAGE(B623:B629)</f>
        <v>0.35714285714285721</v>
      </c>
      <c r="N626">
        <f t="shared" si="662"/>
        <v>0.87142857142857133</v>
      </c>
      <c r="P626">
        <f t="shared" si="637"/>
        <v>-0.35999999999999993</v>
      </c>
    </row>
    <row r="627" spans="1:16" x14ac:dyDescent="0.25">
      <c r="A627">
        <f>+$C$10*(B627)+$C$11*(C627)+$C$12*(nino34!A607)</f>
        <v>0.64</v>
      </c>
      <c r="B627">
        <v>-0.1</v>
      </c>
      <c r="C627">
        <v>0.7</v>
      </c>
      <c r="D627">
        <f t="shared" si="629"/>
        <v>0.41000000000000003</v>
      </c>
      <c r="E627">
        <f t="shared" si="630"/>
        <v>-0.32999999999999996</v>
      </c>
      <c r="G627">
        <v>2.96945018620193</v>
      </c>
      <c r="H627">
        <f t="shared" si="631"/>
        <v>1.0637303333867498</v>
      </c>
      <c r="I627">
        <f t="shared" si="632"/>
        <v>-0.74950955403043018</v>
      </c>
      <c r="K627">
        <f t="shared" si="633"/>
        <v>1930.4999999999541</v>
      </c>
      <c r="M627">
        <f t="shared" ref="M627:N627" si="663">+AVERAGE(B624:B630)</f>
        <v>0.48571428571428577</v>
      </c>
      <c r="N627">
        <f t="shared" si="663"/>
        <v>0.91428571428571437</v>
      </c>
      <c r="P627">
        <f t="shared" si="637"/>
        <v>-0.48000000000000004</v>
      </c>
    </row>
    <row r="628" spans="1:16" x14ac:dyDescent="0.25">
      <c r="A628">
        <f>+$C$10*(B628)+$C$11*(C628)+$C$12*(nino34!A608)</f>
        <v>0.68</v>
      </c>
      <c r="B628">
        <v>0.4</v>
      </c>
      <c r="C628">
        <v>1</v>
      </c>
      <c r="D628">
        <f t="shared" si="629"/>
        <v>0.64</v>
      </c>
      <c r="E628">
        <f t="shared" si="630"/>
        <v>0.55999999999999983</v>
      </c>
      <c r="G628">
        <v>3.1265605758800898</v>
      </c>
      <c r="H628">
        <f t="shared" si="631"/>
        <v>0.46444279525873</v>
      </c>
      <c r="I628">
        <f t="shared" si="632"/>
        <v>0.15022201590241036</v>
      </c>
      <c r="K628">
        <f t="shared" si="633"/>
        <v>1930.5833333332873</v>
      </c>
      <c r="M628">
        <f t="shared" ref="M628:N628" si="664">+AVERAGE(B625:B631)</f>
        <v>0.74285714285714288</v>
      </c>
      <c r="N628">
        <f t="shared" si="664"/>
        <v>1.1285714285714286</v>
      </c>
      <c r="P628">
        <f t="shared" si="637"/>
        <v>-0.66</v>
      </c>
    </row>
    <row r="629" spans="1:16" x14ac:dyDescent="0.25">
      <c r="A629">
        <f>+$C$10*(B629)+$C$11*(C629)+$C$12*(nino34!A609)</f>
        <v>1.28</v>
      </c>
      <c r="B629">
        <v>0.1</v>
      </c>
      <c r="C629">
        <v>1.3</v>
      </c>
      <c r="D629">
        <f t="shared" si="629"/>
        <v>0.45999999999999985</v>
      </c>
      <c r="E629">
        <f t="shared" si="630"/>
        <v>-0.74000000000000021</v>
      </c>
      <c r="G629">
        <v>3.43389298146066</v>
      </c>
      <c r="H629">
        <f t="shared" si="631"/>
        <v>0.58351766350845002</v>
      </c>
      <c r="I629">
        <f t="shared" si="632"/>
        <v>-3.1147147652689888E-2</v>
      </c>
      <c r="K629">
        <f t="shared" si="633"/>
        <v>1930.6666666666206</v>
      </c>
      <c r="M629">
        <f t="shared" ref="M629:N629" si="665">+AVERAGE(B626:B632)</f>
        <v>0.55714285714285716</v>
      </c>
      <c r="N629">
        <f t="shared" si="665"/>
        <v>1.0571428571428569</v>
      </c>
      <c r="P629">
        <f t="shared" si="637"/>
        <v>-0.57999999999999985</v>
      </c>
    </row>
    <row r="630" spans="1:16" x14ac:dyDescent="0.25">
      <c r="A630">
        <f>+$C$10*(B630)+$C$11*(C630)+$C$12*(nino34!A610)</f>
        <v>1.1399999999999999</v>
      </c>
      <c r="B630">
        <v>1.7</v>
      </c>
      <c r="C630">
        <v>1.1000000000000001</v>
      </c>
      <c r="D630">
        <f t="shared" si="629"/>
        <v>0.51</v>
      </c>
      <c r="E630">
        <f t="shared" si="630"/>
        <v>0.79000000000000048</v>
      </c>
      <c r="G630">
        <v>3.7100782393885399</v>
      </c>
      <c r="H630">
        <f t="shared" si="631"/>
        <v>0.55237054668746977</v>
      </c>
      <c r="I630">
        <f t="shared" si="632"/>
        <v>3.0831709629808302E-8</v>
      </c>
      <c r="K630">
        <f t="shared" si="633"/>
        <v>1930.7499999999538</v>
      </c>
      <c r="M630">
        <f t="shared" ref="M630:N630" si="666">+AVERAGE(B627:B633)</f>
        <v>0.81428571428571428</v>
      </c>
      <c r="N630">
        <f t="shared" si="666"/>
        <v>0.98571428571428554</v>
      </c>
      <c r="P630">
        <f t="shared" si="637"/>
        <v>-0.39999999999999969</v>
      </c>
    </row>
    <row r="631" spans="1:16" x14ac:dyDescent="0.25">
      <c r="A631">
        <f>+$C$10*(B631)+$C$11*(C631)+$C$12*(nino34!A611)</f>
        <v>1.79</v>
      </c>
      <c r="B631">
        <v>2.1</v>
      </c>
      <c r="C631">
        <v>2.1</v>
      </c>
      <c r="D631">
        <f t="shared" si="629"/>
        <v>0.27</v>
      </c>
      <c r="E631">
        <f t="shared" si="630"/>
        <v>-1.0300000000000002</v>
      </c>
      <c r="G631">
        <v>3.9862635281481298</v>
      </c>
      <c r="H631">
        <f t="shared" si="631"/>
        <v>0.48303604756379004</v>
      </c>
      <c r="I631">
        <f t="shared" si="632"/>
        <v>-6.9334529955389357E-2</v>
      </c>
      <c r="K631">
        <f t="shared" si="633"/>
        <v>1930.8333333332871</v>
      </c>
      <c r="M631">
        <f t="shared" ref="M631:N631" si="667">+AVERAGE(B628:B634)</f>
        <v>0.64285714285714302</v>
      </c>
      <c r="N631">
        <f t="shared" si="667"/>
        <v>1.157142857142857</v>
      </c>
      <c r="P631">
        <f t="shared" si="637"/>
        <v>-0.35999999999999988</v>
      </c>
    </row>
    <row r="632" spans="1:16" x14ac:dyDescent="0.25">
      <c r="A632">
        <f>+$C$10*(B632)+$C$11*(C632)+$C$12*(nino34!A612)</f>
        <v>1.41</v>
      </c>
      <c r="B632">
        <v>0</v>
      </c>
      <c r="C632">
        <v>0.6</v>
      </c>
      <c r="D632">
        <f t="shared" si="629"/>
        <v>-0.30000000000000004</v>
      </c>
      <c r="E632">
        <f t="shared" si="630"/>
        <v>0.46000000000000041</v>
      </c>
      <c r="G632">
        <v>4.1931142869523299</v>
      </c>
      <c r="H632">
        <f t="shared" si="631"/>
        <v>-0.41747817384446995</v>
      </c>
      <c r="I632">
        <f t="shared" si="632"/>
        <v>-0.83117969145287063</v>
      </c>
      <c r="K632">
        <f t="shared" si="633"/>
        <v>1930.9166666666204</v>
      </c>
      <c r="M632">
        <f t="shared" ref="M632:N632" si="668">+AVERAGE(B629:B635)</f>
        <v>0.8571428571428571</v>
      </c>
      <c r="N632">
        <f t="shared" si="668"/>
        <v>1.1857142857142855</v>
      </c>
      <c r="P632">
        <f t="shared" si="637"/>
        <v>4.0000000000000258E-2</v>
      </c>
    </row>
    <row r="633" spans="1:16" x14ac:dyDescent="0.25">
      <c r="A633">
        <f>+$C$10*(B633)+$C$11*(C633)+$C$12*(nino34!A613)</f>
        <v>1.49</v>
      </c>
      <c r="B633">
        <v>1.5</v>
      </c>
      <c r="C633">
        <v>0.1</v>
      </c>
      <c r="D633">
        <f t="shared" si="629"/>
        <v>-7.9999999999999849E-2</v>
      </c>
      <c r="E633">
        <f t="shared" si="630"/>
        <v>-0.23999999999999977</v>
      </c>
      <c r="G633">
        <v>3.5687853543036598</v>
      </c>
      <c r="H633">
        <f t="shared" si="631"/>
        <v>-1.5228316458964399</v>
      </c>
      <c r="I633">
        <f t="shared" si="632"/>
        <v>-0.27417378059910025</v>
      </c>
      <c r="K633">
        <f t="shared" si="633"/>
        <v>1930.9999999999536</v>
      </c>
      <c r="M633">
        <f t="shared" ref="M633:N633" si="669">+AVERAGE(B630:B636)</f>
        <v>1</v>
      </c>
      <c r="N633">
        <f t="shared" si="669"/>
        <v>1.0000000000000002</v>
      </c>
      <c r="P633">
        <f t="shared" si="637"/>
        <v>-0.3600000000000001</v>
      </c>
    </row>
    <row r="634" spans="1:16" x14ac:dyDescent="0.25">
      <c r="A634">
        <f>+$C$10*(B634)+$C$11*(C634)+$C$12*(nino34!A614)</f>
        <v>1.33</v>
      </c>
      <c r="B634">
        <v>-1.3</v>
      </c>
      <c r="C634">
        <v>1.9</v>
      </c>
      <c r="D634">
        <f t="shared" si="629"/>
        <v>-0.31000000000000005</v>
      </c>
      <c r="E634">
        <f t="shared" si="630"/>
        <v>9.9999999999997868E-3</v>
      </c>
      <c r="G634">
        <v>2.67028264105589</v>
      </c>
      <c r="H634">
        <f t="shared" si="631"/>
        <v>-2.2608638945346096</v>
      </c>
      <c r="I634">
        <f t="shared" si="632"/>
        <v>-0.46385846803906983</v>
      </c>
      <c r="K634">
        <f t="shared" si="633"/>
        <v>1931.0833333332869</v>
      </c>
      <c r="M634">
        <f t="shared" ref="M634:N634" si="670">+AVERAGE(B631:B637)</f>
        <v>1.0857142857142856</v>
      </c>
      <c r="N634">
        <f t="shared" si="670"/>
        <v>0.91428571428571437</v>
      </c>
      <c r="P634">
        <f t="shared" si="637"/>
        <v>-0.3400000000000003</v>
      </c>
    </row>
    <row r="635" spans="1:16" x14ac:dyDescent="0.25">
      <c r="A635">
        <f>+$C$10*(B635)+$C$11*(C635)+$C$12*(nino34!A615)</f>
        <v>1.18</v>
      </c>
      <c r="B635">
        <v>1.9</v>
      </c>
      <c r="C635">
        <v>1.2</v>
      </c>
      <c r="D635">
        <f t="shared" si="629"/>
        <v>-0.37000000000000011</v>
      </c>
      <c r="E635">
        <f t="shared" si="630"/>
        <v>-6.999999999999984E-2</v>
      </c>
      <c r="G635">
        <v>1.3079214597690501</v>
      </c>
      <c r="H635">
        <f t="shared" si="631"/>
        <v>-2.4625980795555469</v>
      </c>
      <c r="I635">
        <f t="shared" si="632"/>
        <v>0.26212428301813295</v>
      </c>
      <c r="K635">
        <f t="shared" si="633"/>
        <v>1931.1666666666201</v>
      </c>
      <c r="M635">
        <f t="shared" ref="M635:N635" si="671">+AVERAGE(B632:B638)</f>
        <v>1.1142857142857143</v>
      </c>
      <c r="N635">
        <f t="shared" si="671"/>
        <v>0.67142857142857149</v>
      </c>
      <c r="P635">
        <f t="shared" si="637"/>
        <v>-0.12000000000000011</v>
      </c>
    </row>
    <row r="636" spans="1:16" x14ac:dyDescent="0.25">
      <c r="A636">
        <f>+$C$10*(B636)+$C$11*(C636)+$C$12*(nino34!A616)</f>
        <v>0.96</v>
      </c>
      <c r="B636">
        <v>1.1000000000000001</v>
      </c>
      <c r="C636">
        <v>0</v>
      </c>
      <c r="D636">
        <f t="shared" si="629"/>
        <v>-0.54999999999999993</v>
      </c>
      <c r="E636">
        <f t="shared" si="630"/>
        <v>-0.10999999999999988</v>
      </c>
      <c r="G636">
        <v>0.20768456150034301</v>
      </c>
      <c r="H636">
        <f t="shared" si="631"/>
        <v>-2.0601196370423231</v>
      </c>
      <c r="I636">
        <f t="shared" si="632"/>
        <v>0.14035415949509106</v>
      </c>
      <c r="K636">
        <f t="shared" si="633"/>
        <v>1931.2499999999534</v>
      </c>
      <c r="M636">
        <f t="shared" ref="M636:N636" si="672">+AVERAGE(B633:B639)</f>
        <v>1.3571428571428572</v>
      </c>
      <c r="N636">
        <f t="shared" si="672"/>
        <v>0.64285714285714302</v>
      </c>
      <c r="P636">
        <f t="shared" si="637"/>
        <v>0.3600000000000001</v>
      </c>
    </row>
    <row r="637" spans="1:16" x14ac:dyDescent="0.25">
      <c r="A637">
        <f>+$C$10*(B637)+$C$11*(C637)+$C$12*(nino34!A617)</f>
        <v>0.63</v>
      </c>
      <c r="B637">
        <v>2.2999999999999998</v>
      </c>
      <c r="C637">
        <v>0.5</v>
      </c>
      <c r="D637">
        <f t="shared" si="629"/>
        <v>-0.48</v>
      </c>
      <c r="E637">
        <f t="shared" si="630"/>
        <v>0.17999999999999994</v>
      </c>
      <c r="G637">
        <v>-0.75219817727327298</v>
      </c>
      <c r="H637">
        <f t="shared" si="631"/>
        <v>-1.6627578664782432</v>
      </c>
      <c r="I637">
        <f t="shared" si="632"/>
        <v>0.25700761106898895</v>
      </c>
      <c r="K637">
        <f t="shared" si="633"/>
        <v>1931.3333333332866</v>
      </c>
      <c r="M637">
        <f t="shared" ref="M637:N637" si="673">+AVERAGE(B634:B640)</f>
        <v>1.0142857142857142</v>
      </c>
      <c r="N637">
        <f t="shared" si="673"/>
        <v>0.61428571428571421</v>
      </c>
      <c r="P637">
        <f t="shared" si="637"/>
        <v>0.46000000000000008</v>
      </c>
    </row>
    <row r="638" spans="1:16" x14ac:dyDescent="0.25">
      <c r="A638">
        <f>+$C$10*(B638)+$C$11*(C638)+$C$12*(nino34!A618)</f>
        <v>0.48</v>
      </c>
      <c r="B638">
        <v>2.2999999999999998</v>
      </c>
      <c r="C638">
        <v>0.4</v>
      </c>
      <c r="D638">
        <f t="shared" si="629"/>
        <v>-0.22999999999999998</v>
      </c>
      <c r="E638">
        <f t="shared" si="630"/>
        <v>7.0000000000000062E-2</v>
      </c>
      <c r="G638">
        <v>-1.4550733049779001</v>
      </c>
      <c r="H638">
        <f t="shared" si="631"/>
        <v>-0.83669480761768711</v>
      </c>
      <c r="I638">
        <f t="shared" si="632"/>
        <v>0.56905544779156703</v>
      </c>
      <c r="K638">
        <f t="shared" si="633"/>
        <v>1931.4166666666199</v>
      </c>
      <c r="M638">
        <f t="shared" ref="M638:N638" si="674">+AVERAGE(B635:B641)</f>
        <v>1.1857142857142855</v>
      </c>
      <c r="N638">
        <f t="shared" si="674"/>
        <v>0.24285714285714285</v>
      </c>
      <c r="P638">
        <f t="shared" si="637"/>
        <v>1.3599999999999999</v>
      </c>
    </row>
    <row r="639" spans="1:16" x14ac:dyDescent="0.25">
      <c r="A639">
        <f>+$C$10*(B639)+$C$11*(C639)+$C$12*(nino34!A619)</f>
        <v>0.4</v>
      </c>
      <c r="B639">
        <v>1.7</v>
      </c>
      <c r="C639">
        <v>0.4</v>
      </c>
      <c r="D639">
        <f t="shared" si="629"/>
        <v>-0.32999999999999996</v>
      </c>
      <c r="E639">
        <f t="shared" si="630"/>
        <v>-0.17000000000000004</v>
      </c>
      <c r="G639">
        <v>-1.5888929848909601</v>
      </c>
      <c r="H639">
        <f t="shared" si="631"/>
        <v>0.11622384103452021</v>
      </c>
      <c r="I639">
        <f t="shared" si="632"/>
        <v>0.38386320086064041</v>
      </c>
      <c r="K639">
        <f t="shared" si="633"/>
        <v>1931.4999999999532</v>
      </c>
      <c r="M639">
        <f t="shared" ref="M639:N639" si="675">+AVERAGE(B636:B642)</f>
        <v>0.81428571428571417</v>
      </c>
      <c r="N639">
        <f t="shared" si="675"/>
        <v>0.18571428571428572</v>
      </c>
      <c r="P639">
        <f t="shared" si="637"/>
        <v>1.0599999999999998</v>
      </c>
    </row>
    <row r="640" spans="1:16" x14ac:dyDescent="0.25">
      <c r="A640">
        <f>+$C$10*(B640)+$C$11*(C640)+$C$12*(nino34!A620)</f>
        <v>0.15</v>
      </c>
      <c r="B640">
        <v>-0.9</v>
      </c>
      <c r="C640">
        <v>-0.1</v>
      </c>
      <c r="D640">
        <f t="shared" si="629"/>
        <v>-0.82000000000000006</v>
      </c>
      <c r="E640">
        <f t="shared" si="630"/>
        <v>-0.31999999999999995</v>
      </c>
      <c r="G640">
        <v>-1.3388494639433799</v>
      </c>
      <c r="H640">
        <f t="shared" si="631"/>
        <v>0.1969088645854602</v>
      </c>
      <c r="I640">
        <f t="shared" si="632"/>
        <v>-0.3031781773097002</v>
      </c>
      <c r="K640">
        <f t="shared" si="633"/>
        <v>1931.5833333332864</v>
      </c>
      <c r="M640">
        <f t="shared" ref="M640:N640" si="676">+AVERAGE(B637:B643)</f>
        <v>0.58571428571428563</v>
      </c>
      <c r="N640">
        <f t="shared" si="676"/>
        <v>0.21428571428571427</v>
      </c>
      <c r="P640">
        <f t="shared" si="637"/>
        <v>0.96000000000000008</v>
      </c>
    </row>
    <row r="641" spans="1:16" x14ac:dyDescent="0.25">
      <c r="A641">
        <f>+$C$10*(B641)+$C$11*(C641)+$C$12*(nino34!A621)</f>
        <v>-0.42</v>
      </c>
      <c r="B641">
        <v>-0.1</v>
      </c>
      <c r="C641">
        <v>-0.7</v>
      </c>
      <c r="D641">
        <f t="shared" si="629"/>
        <v>-0.37</v>
      </c>
      <c r="E641">
        <f t="shared" si="630"/>
        <v>0.77</v>
      </c>
      <c r="G641">
        <v>-1.3919841203054999</v>
      </c>
      <c r="H641">
        <f t="shared" si="631"/>
        <v>-0.10626928188342011</v>
      </c>
      <c r="I641">
        <f t="shared" si="632"/>
        <v>3.0840820119948376E-8</v>
      </c>
      <c r="K641">
        <f t="shared" si="633"/>
        <v>1931.6666666666197</v>
      </c>
      <c r="M641">
        <f t="shared" ref="M641:N641" si="677">+AVERAGE(B638:B644)</f>
        <v>0.38571428571428568</v>
      </c>
      <c r="N641">
        <f t="shared" si="677"/>
        <v>7.1428571428571466E-2</v>
      </c>
      <c r="P641">
        <f t="shared" si="637"/>
        <v>0.29999999999999993</v>
      </c>
    </row>
    <row r="642" spans="1:16" x14ac:dyDescent="0.25">
      <c r="A642">
        <f>+$C$10*(B642)+$C$11*(C642)+$C$12*(nino34!A622)</f>
        <v>-0.22</v>
      </c>
      <c r="B642">
        <v>-0.7</v>
      </c>
      <c r="C642">
        <v>0.8</v>
      </c>
      <c r="D642">
        <f t="shared" si="629"/>
        <v>0.14999999999999997</v>
      </c>
      <c r="E642">
        <f t="shared" si="630"/>
        <v>-0.24999999999999994</v>
      </c>
      <c r="G642">
        <v>-1.4451187458268</v>
      </c>
      <c r="H642">
        <f t="shared" si="631"/>
        <v>-0.35631277671989015</v>
      </c>
      <c r="I642">
        <f t="shared" si="632"/>
        <v>-0.25004352567728994</v>
      </c>
      <c r="K642">
        <f t="shared" si="633"/>
        <v>1931.7499999999529</v>
      </c>
      <c r="M642">
        <f t="shared" ref="M642:N642" si="678">+AVERAGE(B639:B645)</f>
        <v>-1.4285714285714282E-2</v>
      </c>
      <c r="N642">
        <f t="shared" si="678"/>
        <v>-0.11428571428571428</v>
      </c>
      <c r="P642">
        <f t="shared" si="637"/>
        <v>-0.22000000000000003</v>
      </c>
    </row>
    <row r="643" spans="1:16" x14ac:dyDescent="0.25">
      <c r="A643">
        <f>+$C$10*(B643)+$C$11*(C643)+$C$12*(nino34!A623)</f>
        <v>-0.27</v>
      </c>
      <c r="B643">
        <v>-0.5</v>
      </c>
      <c r="C643">
        <v>0.2</v>
      </c>
      <c r="D643">
        <f t="shared" si="629"/>
        <v>-6.0000000000000026E-2</v>
      </c>
      <c r="E643">
        <f t="shared" si="630"/>
        <v>4.0000000000000036E-2</v>
      </c>
      <c r="G643">
        <v>-1.74829689702539</v>
      </c>
      <c r="H643">
        <f t="shared" si="631"/>
        <v>-0.2869689453781199</v>
      </c>
      <c r="I643">
        <f t="shared" si="632"/>
        <v>0.31938735701905996</v>
      </c>
      <c r="K643">
        <f t="shared" si="633"/>
        <v>1931.8333333332862</v>
      </c>
      <c r="M643">
        <f t="shared" ref="M643:N643" si="679">+AVERAGE(B640:B646)</f>
        <v>-0.21428571428571433</v>
      </c>
      <c r="N643">
        <f t="shared" si="679"/>
        <v>-2.8571428571428564E-2</v>
      </c>
      <c r="P643">
        <f t="shared" si="637"/>
        <v>-0.20000000000000009</v>
      </c>
    </row>
    <row r="644" spans="1:16" x14ac:dyDescent="0.25">
      <c r="A644">
        <f>+$C$10*(B644)+$C$11*(C644)+$C$12*(nino34!A624)</f>
        <v>-0.28000000000000003</v>
      </c>
      <c r="B644">
        <v>0.9</v>
      </c>
      <c r="C644">
        <v>-0.5</v>
      </c>
      <c r="D644">
        <f t="shared" si="629"/>
        <v>-0.14999999999999997</v>
      </c>
      <c r="E644">
        <f t="shared" si="630"/>
        <v>-0.12999999999999989</v>
      </c>
      <c r="G644">
        <v>-1.7320876912049199</v>
      </c>
      <c r="H644">
        <f t="shared" si="631"/>
        <v>0.68117203431061002</v>
      </c>
      <c r="I644">
        <f t="shared" si="632"/>
        <v>0.64875362266966974</v>
      </c>
      <c r="K644">
        <f t="shared" si="633"/>
        <v>1931.9166666666194</v>
      </c>
      <c r="M644">
        <f t="shared" ref="M644:N644" si="680">+AVERAGE(B641:B647)</f>
        <v>-0.19999999999999998</v>
      </c>
      <c r="N644">
        <f t="shared" si="680"/>
        <v>5.7142857142857162E-2</v>
      </c>
      <c r="P644">
        <f t="shared" si="637"/>
        <v>4.0000000000000008E-2</v>
      </c>
    </row>
    <row r="645" spans="1:16" x14ac:dyDescent="0.25">
      <c r="A645">
        <f>+$C$10*(B645)+$C$11*(C645)+$C$12*(nino34!A625)</f>
        <v>-0.42</v>
      </c>
      <c r="B645">
        <v>-0.5</v>
      </c>
      <c r="C645">
        <v>-0.9</v>
      </c>
      <c r="D645">
        <f t="shared" si="629"/>
        <v>9.0000000000000024E-2</v>
      </c>
      <c r="E645">
        <f t="shared" si="630"/>
        <v>0.36999999999999994</v>
      </c>
      <c r="G645">
        <v>-1.06712486271478</v>
      </c>
      <c r="H645">
        <f t="shared" si="631"/>
        <v>1.8281146207450436</v>
      </c>
      <c r="I645">
        <f t="shared" si="632"/>
        <v>0.49818896376476385</v>
      </c>
      <c r="K645">
        <f t="shared" si="633"/>
        <v>1931.9999999999527</v>
      </c>
      <c r="M645">
        <f t="shared" ref="M645:N645" si="681">+AVERAGE(B642:B648)</f>
        <v>-0.47142857142857142</v>
      </c>
      <c r="N645">
        <f t="shared" si="681"/>
        <v>0.27142857142857146</v>
      </c>
      <c r="P645">
        <f t="shared" si="637"/>
        <v>-0.21999999999999997</v>
      </c>
    </row>
    <row r="646" spans="1:16" x14ac:dyDescent="0.25">
      <c r="A646">
        <f>+$C$10*(B646)+$C$11*(C646)+$C$12*(nino34!A626)</f>
        <v>-0.19</v>
      </c>
      <c r="B646">
        <v>0.3</v>
      </c>
      <c r="C646">
        <v>1</v>
      </c>
      <c r="D646">
        <f t="shared" si="629"/>
        <v>0.66999999999999993</v>
      </c>
      <c r="E646">
        <f t="shared" si="630"/>
        <v>0.21000000000000002</v>
      </c>
      <c r="G646">
        <v>9.6026929540123707E-2</v>
      </c>
      <c r="H646">
        <f t="shared" si="631"/>
        <v>2.31009439899276</v>
      </c>
      <c r="I646">
        <f t="shared" si="632"/>
        <v>-1.620918551704742E-2</v>
      </c>
      <c r="K646">
        <f t="shared" si="633"/>
        <v>1932.083333333286</v>
      </c>
      <c r="M646">
        <f t="shared" ref="M646:N646" si="682">+AVERAGE(B643:B649)</f>
        <v>-0.31428571428571433</v>
      </c>
      <c r="N646">
        <f t="shared" si="682"/>
        <v>0.17142857142857146</v>
      </c>
      <c r="P646">
        <f t="shared" si="637"/>
        <v>-0.18000000000000005</v>
      </c>
    </row>
    <row r="647" spans="1:16" x14ac:dyDescent="0.25">
      <c r="A647">
        <f>+$C$10*(B647)+$C$11*(C647)+$C$12*(nino34!A627)</f>
        <v>0.25</v>
      </c>
      <c r="B647">
        <v>-0.8</v>
      </c>
      <c r="C647">
        <v>0.5</v>
      </c>
      <c r="D647">
        <f t="shared" si="629"/>
        <v>0.44</v>
      </c>
      <c r="E647">
        <f t="shared" si="630"/>
        <v>-0.44</v>
      </c>
      <c r="G647">
        <v>1.24296953627798</v>
      </c>
      <c r="H647">
        <f t="shared" si="631"/>
        <v>1.3947112182930363</v>
      </c>
      <c r="I647">
        <f t="shared" si="632"/>
        <v>-0.89917399518267627</v>
      </c>
      <c r="K647">
        <f t="shared" si="633"/>
        <v>1932.1666666666192</v>
      </c>
      <c r="M647">
        <f t="shared" ref="M647:N647" si="683">+AVERAGE(B644:B650)</f>
        <v>-0.25714285714285717</v>
      </c>
      <c r="N647">
        <f t="shared" si="683"/>
        <v>0.17142857142857146</v>
      </c>
      <c r="P647">
        <f t="shared" si="637"/>
        <v>-0.60000000000000009</v>
      </c>
    </row>
    <row r="648" spans="1:16" x14ac:dyDescent="0.25">
      <c r="A648">
        <f>+$C$10*(B648)+$C$11*(C648)+$C$12*(nino34!A628)</f>
        <v>0.25</v>
      </c>
      <c r="B648">
        <v>-2</v>
      </c>
      <c r="C648">
        <v>0.8</v>
      </c>
      <c r="D648">
        <f t="shared" si="629"/>
        <v>3.0000000000000027E-2</v>
      </c>
      <c r="E648">
        <f t="shared" si="630"/>
        <v>3.0000000000000027E-2</v>
      </c>
      <c r="G648">
        <v>1.4907381478331601</v>
      </c>
      <c r="H648">
        <f t="shared" si="631"/>
        <v>-2.651805910190097E-3</v>
      </c>
      <c r="I648">
        <f t="shared" si="632"/>
        <v>-0.49818902902054996</v>
      </c>
      <c r="K648">
        <f t="shared" si="633"/>
        <v>1932.2499999999525</v>
      </c>
      <c r="M648">
        <f t="shared" ref="M648:N648" si="684">+AVERAGE(B645:B651)</f>
        <v>-0.6428571428571429</v>
      </c>
      <c r="N648">
        <f t="shared" si="684"/>
        <v>0.34285714285714286</v>
      </c>
      <c r="P648">
        <f t="shared" si="637"/>
        <v>-0.82000000000000006</v>
      </c>
    </row>
    <row r="649" spans="1:16" x14ac:dyDescent="0.25">
      <c r="A649">
        <f>+$C$10*(B649)+$C$11*(C649)+$C$12*(nino34!A629)</f>
        <v>0.28000000000000003</v>
      </c>
      <c r="B649">
        <v>0.4</v>
      </c>
      <c r="C649">
        <v>0.1</v>
      </c>
      <c r="D649">
        <f t="shared" si="629"/>
        <v>-0.06</v>
      </c>
      <c r="E649">
        <f t="shared" si="630"/>
        <v>-0.12000000000000005</v>
      </c>
      <c r="G649">
        <v>1.2403177303677899</v>
      </c>
      <c r="H649">
        <f t="shared" si="631"/>
        <v>-0.45567440658921998</v>
      </c>
      <c r="I649">
        <f t="shared" si="632"/>
        <v>4.5166428341520515E-2</v>
      </c>
      <c r="K649">
        <f t="shared" si="633"/>
        <v>1932.3333333332857</v>
      </c>
      <c r="M649">
        <f t="shared" ref="M649:N649" si="685">+AVERAGE(B646:B652)</f>
        <v>-0.62857142857142867</v>
      </c>
      <c r="N649">
        <f t="shared" si="685"/>
        <v>0.6</v>
      </c>
      <c r="P649">
        <f t="shared" si="637"/>
        <v>-0.96000000000000008</v>
      </c>
    </row>
    <row r="650" spans="1:16" x14ac:dyDescent="0.25">
      <c r="A650">
        <f>+$C$10*(B650)+$C$11*(C650)+$C$12*(nino34!A630)</f>
        <v>0.19</v>
      </c>
      <c r="B650">
        <v>-0.1</v>
      </c>
      <c r="C650">
        <v>0.2</v>
      </c>
      <c r="D650">
        <f t="shared" si="629"/>
        <v>-0.39</v>
      </c>
      <c r="E650">
        <f t="shared" si="630"/>
        <v>-0.20999999999999996</v>
      </c>
      <c r="G650">
        <v>1.0350637412439401</v>
      </c>
      <c r="H650">
        <f t="shared" si="631"/>
        <v>3.0698882807390193E-2</v>
      </c>
      <c r="I650">
        <f t="shared" si="632"/>
        <v>0.44120686105508966</v>
      </c>
      <c r="K650">
        <f t="shared" si="633"/>
        <v>1932.416666666619</v>
      </c>
      <c r="M650">
        <f t="shared" ref="M650:N650" si="686">+AVERAGE(B647:B653)</f>
        <v>-0.94285714285714284</v>
      </c>
      <c r="N650">
        <f t="shared" si="686"/>
        <v>0.42857142857142849</v>
      </c>
      <c r="P650">
        <f t="shared" si="637"/>
        <v>-1.3199999999999998</v>
      </c>
    </row>
    <row r="651" spans="1:16" x14ac:dyDescent="0.25">
      <c r="A651">
        <f>+$C$10*(B651)+$C$11*(C651)+$C$12*(nino34!A631)</f>
        <v>-0.11</v>
      </c>
      <c r="B651">
        <v>-1.8</v>
      </c>
      <c r="C651">
        <v>0.7</v>
      </c>
      <c r="D651">
        <f t="shared" si="629"/>
        <v>-0.1</v>
      </c>
      <c r="E651">
        <f t="shared" si="630"/>
        <v>0.5</v>
      </c>
      <c r="G651">
        <v>1.2710166131751801</v>
      </c>
      <c r="H651">
        <f t="shared" si="631"/>
        <v>0.28111927991477992</v>
      </c>
      <c r="I651">
        <f t="shared" si="632"/>
        <v>-0.19078646394770038</v>
      </c>
      <c r="K651">
        <f t="shared" si="633"/>
        <v>1932.4999999999523</v>
      </c>
      <c r="M651">
        <f t="shared" ref="M651:N651" si="687">+AVERAGE(B648:B654)</f>
        <v>-1.0142857142857142</v>
      </c>
      <c r="N651">
        <f t="shared" si="687"/>
        <v>0.3</v>
      </c>
      <c r="P651">
        <f t="shared" si="637"/>
        <v>-1.32</v>
      </c>
    </row>
    <row r="652" spans="1:16" x14ac:dyDescent="0.25">
      <c r="A652">
        <f>+$C$10*(B652)+$C$11*(C652)+$C$12*(nino34!A632)</f>
        <v>0.09</v>
      </c>
      <c r="B652">
        <v>-0.4</v>
      </c>
      <c r="C652">
        <v>0.9</v>
      </c>
      <c r="D652">
        <f t="shared" si="629"/>
        <v>0.13</v>
      </c>
      <c r="E652">
        <f t="shared" si="630"/>
        <v>-0.27</v>
      </c>
      <c r="G652">
        <v>1.31618302115872</v>
      </c>
      <c r="H652">
        <f t="shared" si="631"/>
        <v>4.6638402588998762E-3</v>
      </c>
      <c r="I652">
        <f t="shared" si="632"/>
        <v>-8.5668975708179662E-2</v>
      </c>
      <c r="K652">
        <f t="shared" si="633"/>
        <v>1932.5833333332855</v>
      </c>
      <c r="M652">
        <f t="shared" ref="M652:N652" si="688">+AVERAGE(B649:B655)</f>
        <v>-0.81428571428571417</v>
      </c>
      <c r="N652">
        <f t="shared" si="688"/>
        <v>0.22857142857142856</v>
      </c>
      <c r="P652">
        <f t="shared" si="637"/>
        <v>-1.1000000000000001</v>
      </c>
    </row>
    <row r="653" spans="1:16" x14ac:dyDescent="0.25">
      <c r="A653">
        <f>+$C$10*(B653)+$C$11*(C653)+$C$12*(nino34!A633)</f>
        <v>0.02</v>
      </c>
      <c r="B653">
        <v>-1.9</v>
      </c>
      <c r="C653">
        <v>-0.2</v>
      </c>
      <c r="D653">
        <f t="shared" si="629"/>
        <v>-6.9999999999999993E-2</v>
      </c>
      <c r="E653">
        <f t="shared" si="630"/>
        <v>7.0000000000000007E-2</v>
      </c>
      <c r="G653">
        <v>1.27568045343408</v>
      </c>
      <c r="H653">
        <f t="shared" si="631"/>
        <v>-0.28614681119899998</v>
      </c>
      <c r="I653">
        <f t="shared" si="632"/>
        <v>-0.20514167574971998</v>
      </c>
      <c r="K653">
        <f t="shared" si="633"/>
        <v>1932.6666666666188</v>
      </c>
      <c r="M653">
        <f t="shared" ref="M653:N653" si="689">+AVERAGE(B650:B656)</f>
        <v>-0.94285714285714284</v>
      </c>
      <c r="N653">
        <f t="shared" si="689"/>
        <v>8.5714285714285673E-2</v>
      </c>
      <c r="P653">
        <f t="shared" si="637"/>
        <v>-1.34</v>
      </c>
    </row>
    <row r="654" spans="1:16" x14ac:dyDescent="0.25">
      <c r="A654">
        <f>+$C$10*(B654)+$C$11*(C654)+$C$12*(nino34!A634)</f>
        <v>0.02</v>
      </c>
      <c r="B654">
        <v>-1.3</v>
      </c>
      <c r="C654">
        <v>-0.4</v>
      </c>
      <c r="D654">
        <f t="shared" si="629"/>
        <v>-0.06</v>
      </c>
      <c r="E654">
        <f t="shared" si="630"/>
        <v>-0.06</v>
      </c>
      <c r="G654">
        <v>1.03003620995972</v>
      </c>
      <c r="H654">
        <f t="shared" si="631"/>
        <v>-0.30050207850539901</v>
      </c>
      <c r="I654">
        <f t="shared" si="632"/>
        <v>0.19078640844332106</v>
      </c>
      <c r="K654">
        <f t="shared" si="633"/>
        <v>1932.749999999952</v>
      </c>
      <c r="M654">
        <f t="shared" ref="M654:N654" si="690">+AVERAGE(B651:B657)</f>
        <v>-1.1999999999999997</v>
      </c>
      <c r="N654">
        <f t="shared" si="690"/>
        <v>0.14285714285714285</v>
      </c>
      <c r="P654">
        <f t="shared" si="637"/>
        <v>-1.4599999999999997</v>
      </c>
    </row>
    <row r="655" spans="1:16" x14ac:dyDescent="0.25">
      <c r="A655">
        <f>+$C$10*(B655)+$C$11*(C655)+$C$12*(nino34!A635)</f>
        <v>-0.04</v>
      </c>
      <c r="B655">
        <v>-0.6</v>
      </c>
      <c r="C655">
        <v>0.3</v>
      </c>
      <c r="D655">
        <f t="shared" si="629"/>
        <v>-0.43</v>
      </c>
      <c r="E655">
        <f t="shared" si="630"/>
        <v>-0.30999999999999994</v>
      </c>
      <c r="G655">
        <v>0.97517837492868098</v>
      </c>
      <c r="H655">
        <f t="shared" si="631"/>
        <v>-0.71995343901590603</v>
      </c>
      <c r="I655">
        <f t="shared" si="632"/>
        <v>-0.61023776895382809</v>
      </c>
      <c r="K655">
        <f t="shared" si="633"/>
        <v>1932.8333333332853</v>
      </c>
      <c r="M655">
        <f t="shared" ref="M655:N655" si="691">+AVERAGE(B652:B658)</f>
        <v>-0.97142857142857142</v>
      </c>
      <c r="N655">
        <f t="shared" si="691"/>
        <v>-8.5714285714285743E-2</v>
      </c>
      <c r="P655">
        <f t="shared" si="637"/>
        <v>-0.87999999999999978</v>
      </c>
    </row>
    <row r="656" spans="1:16" x14ac:dyDescent="0.25">
      <c r="A656">
        <f>+$C$10*(B656)+$C$11*(C656)+$C$12*(nino34!A636)</f>
        <v>-0.41</v>
      </c>
      <c r="B656">
        <v>-0.5</v>
      </c>
      <c r="C656">
        <v>-0.9</v>
      </c>
      <c r="D656">
        <f t="shared" si="629"/>
        <v>-0.16999999999999998</v>
      </c>
      <c r="E656">
        <f t="shared" si="630"/>
        <v>0.56999999999999995</v>
      </c>
      <c r="G656">
        <v>0.31008277094381398</v>
      </c>
      <c r="H656">
        <f t="shared" si="631"/>
        <v>-0.97207541507653983</v>
      </c>
      <c r="I656">
        <f t="shared" si="632"/>
        <v>0.35811579289319417</v>
      </c>
      <c r="K656">
        <f t="shared" si="633"/>
        <v>1932.9166666666185</v>
      </c>
      <c r="M656">
        <f t="shared" ref="M656:N656" si="692">+AVERAGE(B653:B659)</f>
        <v>-1.0857142857142859</v>
      </c>
      <c r="N656">
        <f t="shared" si="692"/>
        <v>-0.31428571428571433</v>
      </c>
      <c r="P656">
        <f t="shared" si="637"/>
        <v>-1.1200000000000001</v>
      </c>
    </row>
    <row r="657" spans="1:16" x14ac:dyDescent="0.25">
      <c r="A657">
        <f>+$C$10*(B657)+$C$11*(C657)+$C$12*(nino34!A637)</f>
        <v>-0.21</v>
      </c>
      <c r="B657">
        <v>-1.9</v>
      </c>
      <c r="C657">
        <v>0.6</v>
      </c>
      <c r="D657">
        <f t="shared" si="629"/>
        <v>0.32999999999999996</v>
      </c>
      <c r="E657">
        <f t="shared" si="630"/>
        <v>-7.0000000000000007E-2</v>
      </c>
      <c r="G657">
        <v>3.1029598521411799E-3</v>
      </c>
      <c r="H657">
        <f t="shared" si="631"/>
        <v>-0.93482286519581292</v>
      </c>
      <c r="I657">
        <f t="shared" si="632"/>
        <v>-0.32086324301246733</v>
      </c>
      <c r="K657">
        <f t="shared" si="633"/>
        <v>1932.9999999999518</v>
      </c>
      <c r="M657">
        <f t="shared" ref="M657:N657" si="693">+AVERAGE(B654:B660)</f>
        <v>-0.74285714285714288</v>
      </c>
      <c r="N657">
        <f t="shared" si="693"/>
        <v>-0.27142857142857141</v>
      </c>
      <c r="P657">
        <f t="shared" si="637"/>
        <v>-0.64</v>
      </c>
    </row>
    <row r="658" spans="1:16" x14ac:dyDescent="0.25">
      <c r="A658">
        <f>+$C$10*(B658)+$C$11*(C658)+$C$12*(nino34!A638)</f>
        <v>-0.08</v>
      </c>
      <c r="B658">
        <v>-0.2</v>
      </c>
      <c r="C658">
        <v>-0.9</v>
      </c>
      <c r="D658">
        <f t="shared" si="629"/>
        <v>9.9999999999999811E-3</v>
      </c>
      <c r="E658">
        <f t="shared" si="630"/>
        <v>-0.25</v>
      </c>
      <c r="G658">
        <v>-0.62474009425199895</v>
      </c>
      <c r="H658">
        <f t="shared" si="631"/>
        <v>-0.60494576765618213</v>
      </c>
      <c r="I658">
        <f t="shared" si="632"/>
        <v>0.65074034055209806</v>
      </c>
      <c r="K658">
        <f t="shared" si="633"/>
        <v>1933.0833333332851</v>
      </c>
      <c r="M658">
        <f t="shared" ref="M658:N658" si="694">+AVERAGE(B655:B661)</f>
        <v>-0.4</v>
      </c>
      <c r="N658">
        <f t="shared" si="694"/>
        <v>-0.17142857142857143</v>
      </c>
      <c r="P658">
        <f t="shared" si="637"/>
        <v>-0.56000000000000005</v>
      </c>
    </row>
    <row r="659" spans="1:16" x14ac:dyDescent="0.25">
      <c r="A659">
        <f>+$C$10*(B659)+$C$11*(C659)+$C$12*(nino34!A639)</f>
        <v>-0.2</v>
      </c>
      <c r="B659">
        <v>-1.2</v>
      </c>
      <c r="C659">
        <v>-0.7</v>
      </c>
      <c r="D659">
        <f t="shared" si="629"/>
        <v>0.09</v>
      </c>
      <c r="E659">
        <f t="shared" si="630"/>
        <v>0.33</v>
      </c>
      <c r="G659">
        <v>-0.60184280780404098</v>
      </c>
      <c r="H659">
        <f t="shared" si="631"/>
        <v>-0.37907807356079104</v>
      </c>
      <c r="I659">
        <f t="shared" si="632"/>
        <v>-0.42487264645670697</v>
      </c>
      <c r="K659">
        <f t="shared" si="633"/>
        <v>1933.1666666666183</v>
      </c>
      <c r="M659">
        <f t="shared" ref="M659:N659" si="695">+AVERAGE(B656:B662)</f>
        <v>-0.38571428571428568</v>
      </c>
      <c r="N659">
        <f t="shared" si="695"/>
        <v>-0.18571428571428572</v>
      </c>
      <c r="P659">
        <f t="shared" si="637"/>
        <v>-0.29999999999999993</v>
      </c>
    </row>
    <row r="660" spans="1:16" x14ac:dyDescent="0.25">
      <c r="A660">
        <f>+$C$10*(B660)+$C$11*(C660)+$C$12*(nino34!A640)</f>
        <v>0.01</v>
      </c>
      <c r="B660">
        <v>0.5</v>
      </c>
      <c r="C660">
        <v>0.1</v>
      </c>
      <c r="D660">
        <f t="shared" si="629"/>
        <v>-0.2</v>
      </c>
      <c r="E660">
        <f t="shared" si="630"/>
        <v>-0.62000000000000011</v>
      </c>
      <c r="G660">
        <v>-1.00381816781279</v>
      </c>
      <c r="H660">
        <f t="shared" si="631"/>
        <v>-0.72039896109598911</v>
      </c>
      <c r="I660">
        <f t="shared" si="632"/>
        <v>8.3551758921508901E-2</v>
      </c>
      <c r="K660">
        <f t="shared" si="633"/>
        <v>1933.2499999999516</v>
      </c>
      <c r="M660">
        <f t="shared" ref="M660:N660" si="696">+AVERAGE(B657:B663)</f>
        <v>-0.24285714285714283</v>
      </c>
      <c r="N660">
        <f t="shared" si="696"/>
        <v>-2.8571428571428581E-2</v>
      </c>
      <c r="P660">
        <f t="shared" si="637"/>
        <v>-0.21999999999999995</v>
      </c>
    </row>
    <row r="661" spans="1:16" x14ac:dyDescent="0.25">
      <c r="A661">
        <f>+$C$10*(B661)+$C$11*(C661)+$C$12*(nino34!A641)</f>
        <v>-0.4</v>
      </c>
      <c r="B661">
        <v>1.1000000000000001</v>
      </c>
      <c r="C661">
        <v>0.3</v>
      </c>
      <c r="D661">
        <f t="shared" si="629"/>
        <v>-0.87</v>
      </c>
      <c r="E661">
        <f t="shared" si="630"/>
        <v>-4.9999999999999933E-2</v>
      </c>
      <c r="G661">
        <v>-1.3222417689000301</v>
      </c>
      <c r="H661">
        <f t="shared" si="631"/>
        <v>-0.87136158482037995</v>
      </c>
      <c r="I661">
        <f t="shared" si="632"/>
        <v>-0.23451438264589974</v>
      </c>
      <c r="K661">
        <f t="shared" si="633"/>
        <v>1933.3333333332848</v>
      </c>
      <c r="M661">
        <f t="shared" ref="M661:N661" si="697">+AVERAGE(B658:B664)</f>
        <v>7.1428571428571466E-2</v>
      </c>
      <c r="N661">
        <f t="shared" si="697"/>
        <v>-1.4285714285714299E-2</v>
      </c>
      <c r="P661">
        <f t="shared" si="637"/>
        <v>0.14000000000000004</v>
      </c>
    </row>
    <row r="662" spans="1:16" x14ac:dyDescent="0.25">
      <c r="A662">
        <f>+$C$10*(B662)+$C$11*(C662)+$C$12*(nino34!A642)</f>
        <v>-0.86</v>
      </c>
      <c r="B662">
        <v>-0.5</v>
      </c>
      <c r="C662">
        <v>0.2</v>
      </c>
      <c r="D662">
        <f t="shared" si="629"/>
        <v>-0.26</v>
      </c>
      <c r="E662">
        <f t="shared" si="630"/>
        <v>0.65999999999999992</v>
      </c>
      <c r="G662">
        <v>-1.8751797526331699</v>
      </c>
      <c r="H662">
        <f t="shared" si="631"/>
        <v>-1.09197783785592</v>
      </c>
      <c r="I662">
        <f t="shared" si="632"/>
        <v>1.3898129610359522E-2</v>
      </c>
      <c r="K662">
        <f t="shared" si="633"/>
        <v>1933.4166666666181</v>
      </c>
      <c r="M662">
        <f t="shared" ref="M662:N662" si="698">+AVERAGE(B659:B665)</f>
        <v>0.14285714285714288</v>
      </c>
      <c r="N662">
        <f t="shared" si="698"/>
        <v>8.5714285714285729E-2</v>
      </c>
      <c r="P662">
        <f t="shared" si="637"/>
        <v>6.0000000000000026E-2</v>
      </c>
    </row>
    <row r="663" spans="1:16" x14ac:dyDescent="0.25">
      <c r="A663">
        <f>+$C$10*(B663)+$C$11*(C663)+$C$12*(nino34!A643)</f>
        <v>-0.66</v>
      </c>
      <c r="B663">
        <v>0.5</v>
      </c>
      <c r="C663">
        <v>0.2</v>
      </c>
      <c r="D663">
        <f t="shared" ref="D663:D726" si="699">+A664-A662</f>
        <v>-7.999999999999996E-2</v>
      </c>
      <c r="E663">
        <f t="shared" ref="E663:E726" si="700">+A664+A662-2*A663</f>
        <v>-0.47999999999999976</v>
      </c>
      <c r="G663">
        <v>-2.41421960675595</v>
      </c>
      <c r="H663">
        <f t="shared" ref="H663:H726" si="701">+G664-G662</f>
        <v>-1.1711631970431899</v>
      </c>
      <c r="I663">
        <f t="shared" ref="I663:I726" si="702">+G664+G662-2*G663</f>
        <v>-9.3083488797629954E-2</v>
      </c>
      <c r="K663">
        <f t="shared" ref="K663:K726" si="703">+K662+1/12</f>
        <v>1933.4999999999513</v>
      </c>
      <c r="M663">
        <f t="shared" ref="M663:N663" si="704">+AVERAGE(B660:B666)</f>
        <v>0.25714285714285717</v>
      </c>
      <c r="N663">
        <f t="shared" si="704"/>
        <v>7.1428571428571425E-2</v>
      </c>
      <c r="P663">
        <f t="shared" si="637"/>
        <v>8.0000000000000016E-2</v>
      </c>
    </row>
    <row r="664" spans="1:16" x14ac:dyDescent="0.25">
      <c r="A664">
        <f>+$C$10*(B664)+$C$11*(C664)+$C$12*(nino34!A644)</f>
        <v>-0.94</v>
      </c>
      <c r="B664">
        <v>0.3</v>
      </c>
      <c r="C664">
        <v>0.7</v>
      </c>
      <c r="D664">
        <f t="shared" si="699"/>
        <v>-0.10999999999999999</v>
      </c>
      <c r="E664">
        <f t="shared" si="700"/>
        <v>0.44999999999999973</v>
      </c>
      <c r="G664">
        <v>-3.0463429496763599</v>
      </c>
      <c r="H664">
        <f t="shared" si="701"/>
        <v>-1.0948778720407097</v>
      </c>
      <c r="I664">
        <f t="shared" si="702"/>
        <v>0.16936881380011037</v>
      </c>
      <c r="K664">
        <f t="shared" si="703"/>
        <v>1933.5833333332846</v>
      </c>
      <c r="M664">
        <f t="shared" ref="M664:N664" si="705">+AVERAGE(B661:B667)</f>
        <v>0.21428571428571433</v>
      </c>
      <c r="N664">
        <f t="shared" si="705"/>
        <v>-2.8571428571428581E-2</v>
      </c>
      <c r="P664">
        <f t="shared" si="637"/>
        <v>0.10000000000000003</v>
      </c>
    </row>
    <row r="665" spans="1:16" x14ac:dyDescent="0.25">
      <c r="A665">
        <f>+$C$10*(B665)+$C$11*(C665)+$C$12*(nino34!A645)</f>
        <v>-0.77</v>
      </c>
      <c r="B665">
        <v>0.3</v>
      </c>
      <c r="C665">
        <v>-0.2</v>
      </c>
      <c r="D665">
        <f t="shared" si="699"/>
        <v>-0.16000000000000014</v>
      </c>
      <c r="E665">
        <f t="shared" si="700"/>
        <v>-0.5</v>
      </c>
      <c r="G665">
        <v>-3.5090974787966598</v>
      </c>
      <c r="H665">
        <f t="shared" si="701"/>
        <v>-1.2546274816405498</v>
      </c>
      <c r="I665">
        <f t="shared" si="702"/>
        <v>-0.32911842339995001</v>
      </c>
      <c r="K665">
        <f t="shared" si="703"/>
        <v>1933.6666666666179</v>
      </c>
      <c r="M665">
        <f t="shared" ref="M665:N665" si="706">+AVERAGE(B662:B668)</f>
        <v>0.12857142857142856</v>
      </c>
      <c r="N665">
        <f t="shared" si="706"/>
        <v>-0.19999999999999998</v>
      </c>
      <c r="P665">
        <f t="shared" ref="P665:P728" si="707">+AVERAGE(B662:B666)-AVERAGE(C662:C666)</f>
        <v>1.9999999999999976E-2</v>
      </c>
    </row>
    <row r="666" spans="1:16" x14ac:dyDescent="0.25">
      <c r="A666">
        <f>+$C$10*(B666)+$C$11*(C666)+$C$12*(nino34!A646)</f>
        <v>-1.1000000000000001</v>
      </c>
      <c r="B666">
        <v>-0.4</v>
      </c>
      <c r="C666">
        <v>-0.8</v>
      </c>
      <c r="D666">
        <f t="shared" si="699"/>
        <v>-0.29000000000000004</v>
      </c>
      <c r="E666">
        <f t="shared" si="700"/>
        <v>0.37000000000000011</v>
      </c>
      <c r="G666">
        <v>-4.3009704313169097</v>
      </c>
      <c r="H666">
        <f t="shared" si="701"/>
        <v>-1.2533508689406805</v>
      </c>
      <c r="I666">
        <f t="shared" si="702"/>
        <v>0.33039503609981935</v>
      </c>
      <c r="K666">
        <f t="shared" si="703"/>
        <v>1933.7499999999511</v>
      </c>
      <c r="M666">
        <f t="shared" ref="M666:N666" si="708">+AVERAGE(B663:B669)</f>
        <v>0.31428571428571433</v>
      </c>
      <c r="N666">
        <f t="shared" si="708"/>
        <v>-0.27142857142857146</v>
      </c>
      <c r="P666">
        <f t="shared" si="707"/>
        <v>0.32000000000000006</v>
      </c>
    </row>
    <row r="667" spans="1:16" x14ac:dyDescent="0.25">
      <c r="A667">
        <f>+$C$10*(B667)+$C$11*(C667)+$C$12*(nino34!A647)</f>
        <v>-1.06</v>
      </c>
      <c r="B667">
        <v>0.2</v>
      </c>
      <c r="C667">
        <v>-0.6</v>
      </c>
      <c r="D667">
        <f t="shared" si="699"/>
        <v>-0.10999999999999988</v>
      </c>
      <c r="E667">
        <f t="shared" si="700"/>
        <v>-0.18999999999999995</v>
      </c>
      <c r="G667">
        <v>-4.7624483477373403</v>
      </c>
      <c r="H667">
        <f t="shared" si="701"/>
        <v>-0.57452589265926068</v>
      </c>
      <c r="I667">
        <f t="shared" si="702"/>
        <v>0.34842994018159956</v>
      </c>
      <c r="K667">
        <f t="shared" si="703"/>
        <v>1933.8333333332844</v>
      </c>
      <c r="M667">
        <f t="shared" ref="M667:N667" si="709">+AVERAGE(B664:B670)</f>
        <v>0.37142857142857144</v>
      </c>
      <c r="N667">
        <f t="shared" si="709"/>
        <v>-0.17142857142857146</v>
      </c>
      <c r="P667">
        <f t="shared" si="707"/>
        <v>0.54</v>
      </c>
    </row>
    <row r="668" spans="1:16" x14ac:dyDescent="0.25">
      <c r="A668">
        <f>+$C$10*(B668)+$C$11*(C668)+$C$12*(nino34!A648)</f>
        <v>-1.21</v>
      </c>
      <c r="B668">
        <v>0.5</v>
      </c>
      <c r="C668">
        <v>-0.9</v>
      </c>
      <c r="D668">
        <f t="shared" si="699"/>
        <v>0.13</v>
      </c>
      <c r="E668">
        <f t="shared" si="700"/>
        <v>0.42999999999999972</v>
      </c>
      <c r="G668">
        <v>-4.8754963239761704</v>
      </c>
      <c r="H668">
        <f t="shared" si="701"/>
        <v>0.8657311614492702</v>
      </c>
      <c r="I668">
        <f t="shared" si="702"/>
        <v>1.0918271139269304</v>
      </c>
      <c r="K668">
        <f t="shared" si="703"/>
        <v>1933.9166666666176</v>
      </c>
      <c r="M668">
        <f t="shared" ref="M668:N668" si="710">+AVERAGE(B665:B671)</f>
        <v>0.25714285714285712</v>
      </c>
      <c r="N668">
        <f t="shared" si="710"/>
        <v>-0.32857142857142857</v>
      </c>
      <c r="P668">
        <f t="shared" si="707"/>
        <v>0.83999999999999986</v>
      </c>
    </row>
    <row r="669" spans="1:16" x14ac:dyDescent="0.25">
      <c r="A669">
        <f>+$C$10*(B669)+$C$11*(C669)+$C$12*(nino34!A649)</f>
        <v>-0.93</v>
      </c>
      <c r="B669">
        <v>0.8</v>
      </c>
      <c r="C669">
        <v>-0.3</v>
      </c>
      <c r="D669">
        <f t="shared" si="699"/>
        <v>0.33999999999999997</v>
      </c>
      <c r="E669">
        <f t="shared" si="700"/>
        <v>-0.21999999999999997</v>
      </c>
      <c r="G669">
        <v>-3.8967171862880701</v>
      </c>
      <c r="H669">
        <f t="shared" si="701"/>
        <v>1.9575582950930506</v>
      </c>
      <c r="I669">
        <f t="shared" si="702"/>
        <v>1.971685037460702E-8</v>
      </c>
      <c r="K669">
        <f t="shared" si="703"/>
        <v>1933.9999999999509</v>
      </c>
      <c r="M669">
        <f t="shared" ref="M669:N669" si="711">+AVERAGE(B666:B672)</f>
        <v>0.22857142857142859</v>
      </c>
      <c r="N669">
        <f t="shared" si="711"/>
        <v>-0.38571428571428568</v>
      </c>
      <c r="P669">
        <f t="shared" si="707"/>
        <v>0.74</v>
      </c>
    </row>
    <row r="670" spans="1:16" x14ac:dyDescent="0.25">
      <c r="A670">
        <f>+$C$10*(B670)+$C$11*(C670)+$C$12*(nino34!A650)</f>
        <v>-0.87</v>
      </c>
      <c r="B670">
        <v>0.9</v>
      </c>
      <c r="C670">
        <v>0.9</v>
      </c>
      <c r="D670">
        <f t="shared" si="699"/>
        <v>-1.9999999999999907E-2</v>
      </c>
      <c r="E670">
        <f t="shared" si="700"/>
        <v>-0.1399999999999999</v>
      </c>
      <c r="G670">
        <v>-2.9179380288831198</v>
      </c>
      <c r="H670">
        <f t="shared" si="701"/>
        <v>1.8563572428125599</v>
      </c>
      <c r="I670">
        <f t="shared" si="702"/>
        <v>-0.10120107199734019</v>
      </c>
      <c r="K670">
        <f t="shared" si="703"/>
        <v>1934.0833333332841</v>
      </c>
      <c r="M670">
        <f t="shared" ref="M670:N670" si="712">+AVERAGE(B667:B673)</f>
        <v>0.24285714285714285</v>
      </c>
      <c r="N670">
        <f t="shared" si="712"/>
        <v>-0.19999999999999998</v>
      </c>
      <c r="P670">
        <f t="shared" si="707"/>
        <v>0.64</v>
      </c>
    </row>
    <row r="671" spans="1:16" x14ac:dyDescent="0.25">
      <c r="A671">
        <f>+$C$10*(B671)+$C$11*(C671)+$C$12*(nino34!A651)</f>
        <v>-0.95</v>
      </c>
      <c r="B671">
        <v>-0.5</v>
      </c>
      <c r="C671">
        <v>-0.4</v>
      </c>
      <c r="D671">
        <f t="shared" si="699"/>
        <v>0.45</v>
      </c>
      <c r="E671">
        <f t="shared" si="700"/>
        <v>0.60999999999999988</v>
      </c>
      <c r="G671">
        <v>-2.0403599434755102</v>
      </c>
      <c r="H671">
        <f t="shared" si="701"/>
        <v>1.0949524438670097</v>
      </c>
      <c r="I671">
        <f t="shared" si="702"/>
        <v>-0.66020372694820928</v>
      </c>
      <c r="K671">
        <f t="shared" si="703"/>
        <v>1934.1666666666174</v>
      </c>
      <c r="M671">
        <f t="shared" ref="M671:N671" si="713">+AVERAGE(B668:B674)</f>
        <v>0.31428571428571433</v>
      </c>
      <c r="N671">
        <f t="shared" si="713"/>
        <v>-0.19999999999999998</v>
      </c>
      <c r="P671">
        <f t="shared" si="707"/>
        <v>0.62</v>
      </c>
    </row>
    <row r="672" spans="1:16" x14ac:dyDescent="0.25">
      <c r="A672">
        <f>+$C$10*(B672)+$C$11*(C672)+$C$12*(nino34!A652)</f>
        <v>-0.42</v>
      </c>
      <c r="B672">
        <v>0.1</v>
      </c>
      <c r="C672">
        <v>-0.6</v>
      </c>
      <c r="D672">
        <f t="shared" si="699"/>
        <v>0.45999999999999996</v>
      </c>
      <c r="E672">
        <f t="shared" si="700"/>
        <v>-0.6</v>
      </c>
      <c r="G672">
        <v>-1.8229855850161101</v>
      </c>
      <c r="H672">
        <f t="shared" si="701"/>
        <v>0.90168625110170009</v>
      </c>
      <c r="I672">
        <f t="shared" si="702"/>
        <v>0.46693753418289985</v>
      </c>
      <c r="K672">
        <f t="shared" si="703"/>
        <v>1934.2499999999507</v>
      </c>
      <c r="M672">
        <f t="shared" ref="M672:N672" si="714">+AVERAGE(B669:B675)</f>
        <v>0.24285714285714288</v>
      </c>
      <c r="N672">
        <f t="shared" si="714"/>
        <v>-0.11428571428571425</v>
      </c>
      <c r="P672">
        <f t="shared" si="707"/>
        <v>0.18000000000000002</v>
      </c>
    </row>
    <row r="673" spans="1:16" x14ac:dyDescent="0.25">
      <c r="A673">
        <f>+$C$10*(B673)+$C$11*(C673)+$C$12*(nino34!A653)</f>
        <v>-0.49</v>
      </c>
      <c r="B673">
        <v>-0.3</v>
      </c>
      <c r="C673">
        <v>0.5</v>
      </c>
      <c r="D673">
        <f t="shared" si="699"/>
        <v>8.9999999999999969E-2</v>
      </c>
      <c r="E673">
        <f t="shared" si="700"/>
        <v>0.22999999999999998</v>
      </c>
      <c r="G673">
        <v>-1.1386736923738101</v>
      </c>
      <c r="H673">
        <f t="shared" si="701"/>
        <v>1.2156988824367061</v>
      </c>
      <c r="I673">
        <f t="shared" si="702"/>
        <v>-0.15292490284789384</v>
      </c>
      <c r="K673">
        <f t="shared" si="703"/>
        <v>1934.3333333332839</v>
      </c>
      <c r="M673">
        <f t="shared" ref="M673:N673" si="715">+AVERAGE(B670:B676)</f>
        <v>-0.27142857142857141</v>
      </c>
      <c r="N673">
        <f t="shared" si="715"/>
        <v>7.1428571428571425E-2</v>
      </c>
      <c r="P673">
        <f t="shared" si="707"/>
        <v>0.21999999999999997</v>
      </c>
    </row>
    <row r="674" spans="1:16" x14ac:dyDescent="0.25">
      <c r="A674">
        <f>+$C$10*(B674)+$C$11*(C674)+$C$12*(nino34!A654)</f>
        <v>-0.33</v>
      </c>
      <c r="B674">
        <v>0.7</v>
      </c>
      <c r="C674">
        <v>-0.6</v>
      </c>
      <c r="D674">
        <f t="shared" si="699"/>
        <v>0.06</v>
      </c>
      <c r="E674">
        <f t="shared" si="700"/>
        <v>-0.2599999999999999</v>
      </c>
      <c r="G674">
        <v>-0.60728670257940398</v>
      </c>
      <c r="H674">
        <f t="shared" si="701"/>
        <v>1.3389619712127732</v>
      </c>
      <c r="I674">
        <f t="shared" si="702"/>
        <v>0.2761879916239609</v>
      </c>
      <c r="K674">
        <f t="shared" si="703"/>
        <v>1934.4166666666172</v>
      </c>
      <c r="M674">
        <f t="shared" ref="M674:N674" si="716">+AVERAGE(B671:B677)</f>
        <v>-0.51428571428571423</v>
      </c>
      <c r="N674">
        <f t="shared" si="716"/>
        <v>-1.4285714285714306E-2</v>
      </c>
      <c r="P674">
        <f t="shared" si="707"/>
        <v>0.28000000000000003</v>
      </c>
    </row>
    <row r="675" spans="1:16" x14ac:dyDescent="0.25">
      <c r="A675">
        <f>+$C$10*(B675)+$C$11*(C675)+$C$12*(nino34!A655)</f>
        <v>-0.43</v>
      </c>
      <c r="B675">
        <v>0</v>
      </c>
      <c r="C675">
        <v>-0.3</v>
      </c>
      <c r="D675">
        <f t="shared" si="699"/>
        <v>0</v>
      </c>
      <c r="E675">
        <f t="shared" si="700"/>
        <v>0.19999999999999996</v>
      </c>
      <c r="G675">
        <v>0.200288278838963</v>
      </c>
      <c r="H675">
        <f t="shared" si="701"/>
        <v>1.148212404412899</v>
      </c>
      <c r="I675">
        <f t="shared" si="702"/>
        <v>-0.466937558423835</v>
      </c>
      <c r="K675">
        <f t="shared" si="703"/>
        <v>1934.4999999999504</v>
      </c>
      <c r="M675">
        <f t="shared" ref="M675:N675" si="717">+AVERAGE(B672:B678)</f>
        <v>-0.3428571428571428</v>
      </c>
      <c r="N675">
        <f t="shared" si="717"/>
        <v>8.5714285714285715E-2</v>
      </c>
      <c r="P675">
        <f t="shared" si="707"/>
        <v>-0.45999999999999996</v>
      </c>
    </row>
    <row r="676" spans="1:16" x14ac:dyDescent="0.25">
      <c r="A676">
        <f>+$C$10*(B676)+$C$11*(C676)+$C$12*(nino34!A656)</f>
        <v>-0.33</v>
      </c>
      <c r="B676">
        <v>-2.8</v>
      </c>
      <c r="C676">
        <v>1</v>
      </c>
      <c r="D676">
        <f t="shared" si="699"/>
        <v>-9.0000000000000024E-2</v>
      </c>
      <c r="E676">
        <f t="shared" si="700"/>
        <v>-0.28999999999999992</v>
      </c>
      <c r="G676">
        <v>0.54092570183349498</v>
      </c>
      <c r="H676">
        <f t="shared" si="701"/>
        <v>-8.6373762868409976E-3</v>
      </c>
      <c r="I676">
        <f t="shared" si="702"/>
        <v>-0.68991222227590498</v>
      </c>
      <c r="K676">
        <f t="shared" si="703"/>
        <v>1934.5833333332837</v>
      </c>
      <c r="M676">
        <f t="shared" ref="M676:N676" si="718">+AVERAGE(B673:B679)</f>
        <v>-0.14285714285714285</v>
      </c>
      <c r="N676">
        <f t="shared" si="718"/>
        <v>0.15714285714285717</v>
      </c>
      <c r="P676">
        <f t="shared" si="707"/>
        <v>-0.82000000000000006</v>
      </c>
    </row>
    <row r="677" spans="1:16" x14ac:dyDescent="0.25">
      <c r="A677">
        <f>+$C$10*(B677)+$C$11*(C677)+$C$12*(nino34!A657)</f>
        <v>-0.52</v>
      </c>
      <c r="B677">
        <v>-0.8</v>
      </c>
      <c r="C677">
        <v>0.3</v>
      </c>
      <c r="D677">
        <f t="shared" si="699"/>
        <v>7.0000000000000007E-2</v>
      </c>
      <c r="E677">
        <f t="shared" si="700"/>
        <v>0.44999999999999996</v>
      </c>
      <c r="G677">
        <v>0.191650902552122</v>
      </c>
      <c r="H677">
        <f t="shared" si="701"/>
        <v>-1.0686656349498631</v>
      </c>
      <c r="I677">
        <f t="shared" si="702"/>
        <v>-0.37011603638711704</v>
      </c>
      <c r="K677">
        <f t="shared" si="703"/>
        <v>1934.6666666666169</v>
      </c>
      <c r="M677">
        <f t="shared" ref="M677:N677" si="719">+AVERAGE(B674:B680)</f>
        <v>-0.17142857142857132</v>
      </c>
      <c r="N677">
        <f t="shared" si="719"/>
        <v>0.1</v>
      </c>
      <c r="P677">
        <f t="shared" si="707"/>
        <v>-0.57999999999999985</v>
      </c>
    </row>
    <row r="678" spans="1:16" x14ac:dyDescent="0.25">
      <c r="A678">
        <f>+$C$10*(B678)+$C$11*(C678)+$C$12*(nino34!A658)</f>
        <v>-0.26</v>
      </c>
      <c r="B678">
        <v>0.7</v>
      </c>
      <c r="C678">
        <v>0.3</v>
      </c>
      <c r="D678">
        <f t="shared" si="699"/>
        <v>0.41000000000000003</v>
      </c>
      <c r="E678">
        <f t="shared" si="700"/>
        <v>-0.10999999999999999</v>
      </c>
      <c r="G678">
        <v>-0.52773993311636802</v>
      </c>
      <c r="H678">
        <f t="shared" si="701"/>
        <v>-2.0961953994599019</v>
      </c>
      <c r="I678">
        <f t="shared" si="702"/>
        <v>-0.65741372812292198</v>
      </c>
      <c r="K678">
        <f t="shared" si="703"/>
        <v>1934.7499999999502</v>
      </c>
      <c r="M678">
        <f t="shared" ref="M678:N678" si="720">+AVERAGE(B675:B681)</f>
        <v>-0.21428571428571422</v>
      </c>
      <c r="N678">
        <f t="shared" si="720"/>
        <v>7.1428571428571425E-2</v>
      </c>
      <c r="P678">
        <f t="shared" si="707"/>
        <v>-0.51999999999999991</v>
      </c>
    </row>
    <row r="679" spans="1:16" x14ac:dyDescent="0.25">
      <c r="A679">
        <f>+$C$10*(B679)+$C$11*(C679)+$C$12*(nino34!A659)</f>
        <v>-0.11</v>
      </c>
      <c r="B679">
        <v>1.5</v>
      </c>
      <c r="C679">
        <v>-0.1</v>
      </c>
      <c r="D679">
        <f t="shared" si="699"/>
        <v>2.0000000000000018E-2</v>
      </c>
      <c r="E679">
        <f t="shared" si="700"/>
        <v>-0.28000000000000003</v>
      </c>
      <c r="G679">
        <v>-1.90454449690778</v>
      </c>
      <c r="H679">
        <f t="shared" si="701"/>
        <v>-1.4354415223510322</v>
      </c>
      <c r="I679">
        <f t="shared" si="702"/>
        <v>1.3181676052317921</v>
      </c>
      <c r="K679">
        <f t="shared" si="703"/>
        <v>1934.8333333332835</v>
      </c>
      <c r="M679">
        <f t="shared" ref="M679:N679" si="721">+AVERAGE(B676:B682)</f>
        <v>-0.22857142857142851</v>
      </c>
      <c r="N679">
        <f t="shared" si="721"/>
        <v>0.25714285714285717</v>
      </c>
      <c r="P679">
        <f t="shared" si="707"/>
        <v>-0.7</v>
      </c>
    </row>
    <row r="680" spans="1:16" x14ac:dyDescent="0.25">
      <c r="A680">
        <f>+$C$10*(B680)+$C$11*(C680)+$C$12*(nino34!A660)</f>
        <v>-0.24</v>
      </c>
      <c r="B680">
        <v>-0.5</v>
      </c>
      <c r="C680">
        <v>0.1</v>
      </c>
      <c r="D680">
        <f t="shared" si="699"/>
        <v>-0.21000000000000002</v>
      </c>
      <c r="E680">
        <f t="shared" si="700"/>
        <v>4.9999999999999989E-2</v>
      </c>
      <c r="G680">
        <v>-1.9631814554674001</v>
      </c>
      <c r="H680">
        <f t="shared" si="701"/>
        <v>-0.80080307002685003</v>
      </c>
      <c r="I680">
        <f t="shared" si="702"/>
        <v>-0.68352915290760974</v>
      </c>
      <c r="K680">
        <f t="shared" si="703"/>
        <v>1934.9166666666167</v>
      </c>
      <c r="M680">
        <f t="shared" ref="M680:N680" si="722">+AVERAGE(B677:B683)</f>
        <v>0.27142857142857141</v>
      </c>
      <c r="N680">
        <f t="shared" si="722"/>
        <v>-8.5714285714285715E-2</v>
      </c>
      <c r="P680">
        <f t="shared" si="707"/>
        <v>0.3</v>
      </c>
    </row>
    <row r="681" spans="1:16" x14ac:dyDescent="0.25">
      <c r="A681">
        <f>+$C$10*(B681)+$C$11*(C681)+$C$12*(nino34!A661)</f>
        <v>-0.32</v>
      </c>
      <c r="B681">
        <v>0.4</v>
      </c>
      <c r="C681">
        <v>-0.8</v>
      </c>
      <c r="D681">
        <f t="shared" si="699"/>
        <v>4.9999999999999989E-2</v>
      </c>
      <c r="E681">
        <f t="shared" si="700"/>
        <v>0.21000000000000002</v>
      </c>
      <c r="G681">
        <v>-2.7053475669346301</v>
      </c>
      <c r="H681">
        <f t="shared" si="701"/>
        <v>-8.0237617445290121E-2</v>
      </c>
      <c r="I681">
        <f t="shared" si="702"/>
        <v>1.4040946054891696</v>
      </c>
      <c r="K681">
        <f t="shared" si="703"/>
        <v>1934.99999999995</v>
      </c>
      <c r="M681">
        <f t="shared" ref="M681:N681" si="723">+AVERAGE(B678:B684)</f>
        <v>0.44285714285714289</v>
      </c>
      <c r="N681">
        <f t="shared" si="723"/>
        <v>-0.12857142857142856</v>
      </c>
      <c r="P681">
        <f t="shared" si="707"/>
        <v>0.30000000000000004</v>
      </c>
    </row>
    <row r="682" spans="1:16" x14ac:dyDescent="0.25">
      <c r="A682">
        <f>+$C$10*(B682)+$C$11*(C682)+$C$12*(nino34!A662)</f>
        <v>-0.19</v>
      </c>
      <c r="B682">
        <v>-0.1</v>
      </c>
      <c r="C682">
        <v>1</v>
      </c>
      <c r="D682">
        <f t="shared" si="699"/>
        <v>3.999999999999998E-2</v>
      </c>
      <c r="E682">
        <f t="shared" si="700"/>
        <v>-0.22000000000000008</v>
      </c>
      <c r="G682">
        <v>-2.0434190729126902</v>
      </c>
      <c r="H682">
        <f t="shared" si="701"/>
        <v>0.66644327362407019</v>
      </c>
      <c r="I682">
        <f t="shared" si="702"/>
        <v>-0.65741371441980956</v>
      </c>
      <c r="K682">
        <f t="shared" si="703"/>
        <v>1935.0833333332832</v>
      </c>
      <c r="M682">
        <f t="shared" ref="M682:N682" si="724">+AVERAGE(B679:B685)</f>
        <v>0.41428571428571426</v>
      </c>
      <c r="N682">
        <f t="shared" si="724"/>
        <v>-1.4285714285714266E-2</v>
      </c>
      <c r="P682">
        <f t="shared" si="707"/>
        <v>0.6399999999999999</v>
      </c>
    </row>
    <row r="683" spans="1:16" x14ac:dyDescent="0.25">
      <c r="A683">
        <f>+$C$10*(B683)+$C$11*(C683)+$C$12*(nino34!A663)</f>
        <v>-0.28000000000000003</v>
      </c>
      <c r="B683">
        <v>0.7</v>
      </c>
      <c r="C683">
        <v>-1.4</v>
      </c>
      <c r="D683">
        <f t="shared" si="699"/>
        <v>-0.13</v>
      </c>
      <c r="E683">
        <f t="shared" si="700"/>
        <v>5.0000000000000044E-2</v>
      </c>
      <c r="G683">
        <v>-2.0389042933105599</v>
      </c>
      <c r="H683">
        <f t="shared" si="701"/>
        <v>1.0873237895877463</v>
      </c>
      <c r="I683">
        <f t="shared" si="702"/>
        <v>1.0782942303834857</v>
      </c>
      <c r="K683">
        <f t="shared" si="703"/>
        <v>1935.1666666666165</v>
      </c>
      <c r="M683">
        <f t="shared" ref="M683:N683" si="725">+AVERAGE(B680:B686)</f>
        <v>0.21428571428571427</v>
      </c>
      <c r="N683">
        <f t="shared" si="725"/>
        <v>7.1428571428571425E-2</v>
      </c>
      <c r="P683">
        <f t="shared" si="707"/>
        <v>0.4</v>
      </c>
    </row>
    <row r="684" spans="1:16" x14ac:dyDescent="0.25">
      <c r="A684">
        <f>+$C$10*(B684)+$C$11*(C684)+$C$12*(nino34!A664)</f>
        <v>-0.32</v>
      </c>
      <c r="B684">
        <v>0.4</v>
      </c>
      <c r="C684">
        <v>0</v>
      </c>
      <c r="D684">
        <f t="shared" si="699"/>
        <v>-0.26</v>
      </c>
      <c r="E684">
        <f t="shared" si="700"/>
        <v>-0.18000000000000005</v>
      </c>
      <c r="G684">
        <v>-0.95609528332494398</v>
      </c>
      <c r="H684">
        <f t="shared" si="701"/>
        <v>1.4301028824987219</v>
      </c>
      <c r="I684">
        <f t="shared" si="702"/>
        <v>-0.73551513747250996</v>
      </c>
      <c r="K684">
        <f t="shared" si="703"/>
        <v>1935.2499999999498</v>
      </c>
      <c r="M684">
        <f t="shared" ref="M684:N684" si="726">+AVERAGE(B681:B687)</f>
        <v>0.27142857142857141</v>
      </c>
      <c r="N684">
        <f t="shared" si="726"/>
        <v>4.2857142857142878E-2</v>
      </c>
      <c r="P684">
        <f t="shared" si="707"/>
        <v>0.39999999999999997</v>
      </c>
    </row>
    <row r="685" spans="1:16" x14ac:dyDescent="0.25">
      <c r="A685">
        <f>+$C$10*(B685)+$C$11*(C685)+$C$12*(nino34!A665)</f>
        <v>-0.54</v>
      </c>
      <c r="B685">
        <v>0.5</v>
      </c>
      <c r="C685">
        <v>1.1000000000000001</v>
      </c>
      <c r="D685">
        <f t="shared" si="699"/>
        <v>-8.0000000000000016E-2</v>
      </c>
      <c r="E685">
        <f t="shared" si="700"/>
        <v>0.3600000000000001</v>
      </c>
      <c r="G685">
        <v>-0.60880141081183803</v>
      </c>
      <c r="H685">
        <f t="shared" si="701"/>
        <v>0.73056404791759499</v>
      </c>
      <c r="I685">
        <f t="shared" si="702"/>
        <v>3.5976302891383094E-2</v>
      </c>
      <c r="K685">
        <f t="shared" si="703"/>
        <v>1935.333333333283</v>
      </c>
      <c r="M685">
        <f t="shared" ref="M685:N685" si="727">+AVERAGE(B682:B688)</f>
        <v>0.35714285714285715</v>
      </c>
      <c r="N685">
        <f t="shared" si="727"/>
        <v>0.2857142857142857</v>
      </c>
      <c r="P685">
        <f t="shared" si="707"/>
        <v>7.999999999999996E-2</v>
      </c>
    </row>
    <row r="686" spans="1:16" x14ac:dyDescent="0.25">
      <c r="A686">
        <f>+$C$10*(B686)+$C$11*(C686)+$C$12*(nino34!A666)</f>
        <v>-0.4</v>
      </c>
      <c r="B686">
        <v>0.1</v>
      </c>
      <c r="C686">
        <v>0.5</v>
      </c>
      <c r="D686">
        <f t="shared" si="699"/>
        <v>-0.10999999999999999</v>
      </c>
      <c r="E686">
        <f t="shared" si="700"/>
        <v>-0.3899999999999999</v>
      </c>
      <c r="G686">
        <v>-0.22553123540734901</v>
      </c>
      <c r="H686">
        <f t="shared" si="701"/>
        <v>0.43041227432378804</v>
      </c>
      <c r="I686">
        <f t="shared" si="702"/>
        <v>-0.33612807648519</v>
      </c>
      <c r="K686">
        <f t="shared" si="703"/>
        <v>1935.4166666666163</v>
      </c>
      <c r="M686">
        <f t="shared" ref="M686:N686" si="728">+AVERAGE(B683:B689)</f>
        <v>0.35714285714285715</v>
      </c>
      <c r="N686">
        <f t="shared" si="728"/>
        <v>-1.4285714285714266E-2</v>
      </c>
      <c r="P686">
        <f t="shared" si="707"/>
        <v>0.3</v>
      </c>
    </row>
    <row r="687" spans="1:16" x14ac:dyDescent="0.25">
      <c r="A687">
        <f>+$C$10*(B687)+$C$11*(C687)+$C$12*(nino34!A667)</f>
        <v>-0.65</v>
      </c>
      <c r="B687">
        <v>-0.1</v>
      </c>
      <c r="C687">
        <v>-0.1</v>
      </c>
      <c r="D687">
        <f t="shared" si="699"/>
        <v>0.46</v>
      </c>
      <c r="E687">
        <f t="shared" si="700"/>
        <v>0.96</v>
      </c>
      <c r="G687">
        <v>-0.17838913648804999</v>
      </c>
      <c r="H687">
        <f t="shared" si="701"/>
        <v>-0.16197510393565798</v>
      </c>
      <c r="I687">
        <f t="shared" si="702"/>
        <v>-0.25625930177425604</v>
      </c>
      <c r="K687">
        <f t="shared" si="703"/>
        <v>1935.4999999999495</v>
      </c>
      <c r="M687">
        <f t="shared" ref="M687:N687" si="729">+AVERAGE(B684:B690)</f>
        <v>0.2857142857142857</v>
      </c>
      <c r="N687">
        <f t="shared" si="729"/>
        <v>5.7142857142857113E-2</v>
      </c>
      <c r="P687">
        <f t="shared" si="707"/>
        <v>-9.9999999999999978E-2</v>
      </c>
    </row>
    <row r="688" spans="1:16" x14ac:dyDescent="0.25">
      <c r="A688">
        <f>+$C$10*(B688)+$C$11*(C688)+$C$12*(nino34!A668)</f>
        <v>0.06</v>
      </c>
      <c r="B688">
        <v>1</v>
      </c>
      <c r="C688">
        <v>0.9</v>
      </c>
      <c r="D688">
        <f t="shared" si="699"/>
        <v>0.73</v>
      </c>
      <c r="E688">
        <f t="shared" si="700"/>
        <v>-0.69000000000000006</v>
      </c>
      <c r="G688">
        <v>-0.38750633934300699</v>
      </c>
      <c r="H688">
        <f t="shared" si="701"/>
        <v>-0.45421072882186897</v>
      </c>
      <c r="I688">
        <f t="shared" si="702"/>
        <v>-3.5976323111954978E-2</v>
      </c>
      <c r="K688">
        <f t="shared" si="703"/>
        <v>1935.5833333332828</v>
      </c>
      <c r="M688">
        <f t="shared" ref="M688:N688" si="730">+AVERAGE(B685:B691)</f>
        <v>0.32857142857142857</v>
      </c>
      <c r="N688">
        <f t="shared" si="730"/>
        <v>0.12857142857142853</v>
      </c>
      <c r="P688">
        <f t="shared" si="707"/>
        <v>2.0000000000000018E-2</v>
      </c>
    </row>
    <row r="689" spans="1:16" x14ac:dyDescent="0.25">
      <c r="A689">
        <f>+$C$10*(B689)+$C$11*(C689)+$C$12*(nino34!A669)</f>
        <v>0.08</v>
      </c>
      <c r="B689">
        <v>-0.1</v>
      </c>
      <c r="C689">
        <v>-1.1000000000000001</v>
      </c>
      <c r="D689">
        <f t="shared" si="699"/>
        <v>0.22000000000000003</v>
      </c>
      <c r="E689">
        <f t="shared" si="700"/>
        <v>0.18000000000000002</v>
      </c>
      <c r="G689">
        <v>-0.63259986530991896</v>
      </c>
      <c r="H689">
        <f t="shared" si="701"/>
        <v>-0.29512924319321904</v>
      </c>
      <c r="I689">
        <f t="shared" si="702"/>
        <v>0.19505780874060497</v>
      </c>
      <c r="K689">
        <f t="shared" si="703"/>
        <v>1935.666666666616</v>
      </c>
      <c r="M689">
        <f t="shared" ref="M689:N689" si="731">+AVERAGE(B686:B692)</f>
        <v>0.22857142857142859</v>
      </c>
      <c r="N689">
        <f t="shared" si="731"/>
        <v>8.5714285714285715E-2</v>
      </c>
      <c r="P689">
        <f t="shared" si="707"/>
        <v>0.36000000000000004</v>
      </c>
    </row>
    <row r="690" spans="1:16" x14ac:dyDescent="0.25">
      <c r="A690">
        <f>+$C$10*(B690)+$C$11*(C690)+$C$12*(nino34!A670)</f>
        <v>0.28000000000000003</v>
      </c>
      <c r="B690">
        <v>0.2</v>
      </c>
      <c r="C690">
        <v>-0.9</v>
      </c>
      <c r="D690">
        <f t="shared" si="699"/>
        <v>0.2</v>
      </c>
      <c r="E690">
        <f t="shared" si="700"/>
        <v>-0.2</v>
      </c>
      <c r="G690">
        <v>-0.68263558253622603</v>
      </c>
      <c r="H690">
        <f t="shared" si="701"/>
        <v>0.24893867713092999</v>
      </c>
      <c r="I690">
        <f t="shared" si="702"/>
        <v>0.349010111583544</v>
      </c>
      <c r="K690">
        <f t="shared" si="703"/>
        <v>1935.7499999999493</v>
      </c>
      <c r="M690">
        <f t="shared" ref="M690:N690" si="732">+AVERAGE(B687:B693)</f>
        <v>0.21428571428571427</v>
      </c>
      <c r="N690">
        <f t="shared" si="732"/>
        <v>8.5714285714285701E-2</v>
      </c>
      <c r="P690">
        <f t="shared" si="707"/>
        <v>0.48</v>
      </c>
    </row>
    <row r="691" spans="1:16" x14ac:dyDescent="0.25">
      <c r="A691">
        <f>+$C$10*(B691)+$C$11*(C691)+$C$12*(nino34!A671)</f>
        <v>0.28000000000000003</v>
      </c>
      <c r="B691">
        <v>0.7</v>
      </c>
      <c r="C691">
        <v>0.5</v>
      </c>
      <c r="D691">
        <f t="shared" si="699"/>
        <v>-0.32</v>
      </c>
      <c r="E691">
        <f t="shared" si="700"/>
        <v>-0.32000000000000006</v>
      </c>
      <c r="G691">
        <v>-0.38366118817898898</v>
      </c>
      <c r="H691">
        <f t="shared" si="701"/>
        <v>0.63092222959559152</v>
      </c>
      <c r="I691">
        <f t="shared" si="702"/>
        <v>3.2973440881117422E-2</v>
      </c>
      <c r="K691">
        <f t="shared" si="703"/>
        <v>1935.8333333332826</v>
      </c>
      <c r="M691">
        <f t="shared" ref="M691:N691" si="733">+AVERAGE(B688:B694)</f>
        <v>0.27142857142857146</v>
      </c>
      <c r="N691">
        <f t="shared" si="733"/>
        <v>0.17142857142857143</v>
      </c>
      <c r="P691">
        <f t="shared" si="707"/>
        <v>0.28000000000000003</v>
      </c>
    </row>
    <row r="692" spans="1:16" x14ac:dyDescent="0.25">
      <c r="A692">
        <f>+$C$10*(B692)+$C$11*(C692)+$C$12*(nino34!A672)</f>
        <v>-0.04</v>
      </c>
      <c r="B692">
        <v>-0.2</v>
      </c>
      <c r="C692">
        <v>0.8</v>
      </c>
      <c r="D692">
        <f t="shared" si="699"/>
        <v>0.45999999999999996</v>
      </c>
      <c r="E692">
        <f t="shared" si="700"/>
        <v>1.1000000000000001</v>
      </c>
      <c r="G692">
        <v>-5.1713352940634498E-2</v>
      </c>
      <c r="H692">
        <f t="shared" si="701"/>
        <v>0.43586436336000578</v>
      </c>
      <c r="I692">
        <f t="shared" si="702"/>
        <v>-0.22803130711670316</v>
      </c>
      <c r="K692">
        <f t="shared" si="703"/>
        <v>1935.9166666666158</v>
      </c>
      <c r="M692">
        <f t="shared" ref="M692:N692" si="734">+AVERAGE(B689:B695)</f>
        <v>0.15714285714285711</v>
      </c>
      <c r="N692">
        <f t="shared" si="734"/>
        <v>7.1428571428571425E-2</v>
      </c>
      <c r="P692">
        <f t="shared" si="707"/>
        <v>0.15999999999999998</v>
      </c>
    </row>
    <row r="693" spans="1:16" x14ac:dyDescent="0.25">
      <c r="A693">
        <f>+$C$10*(B693)+$C$11*(C693)+$C$12*(nino34!A673)</f>
        <v>0.74</v>
      </c>
      <c r="B693">
        <v>0</v>
      </c>
      <c r="C693">
        <v>0.5</v>
      </c>
      <c r="D693">
        <f t="shared" si="699"/>
        <v>0.53</v>
      </c>
      <c r="E693">
        <f t="shared" si="700"/>
        <v>-1.03</v>
      </c>
      <c r="G693">
        <v>5.2203175181016803E-2</v>
      </c>
      <c r="H693">
        <f t="shared" si="701"/>
        <v>3.1542775341394103E-2</v>
      </c>
      <c r="I693">
        <f t="shared" si="702"/>
        <v>-0.17629028090190851</v>
      </c>
      <c r="K693">
        <f t="shared" si="703"/>
        <v>1935.9999999999491</v>
      </c>
      <c r="M693">
        <f t="shared" ref="M693:N693" si="735">+AVERAGE(B690:B696)</f>
        <v>0.22857142857142859</v>
      </c>
      <c r="N693">
        <f t="shared" si="735"/>
        <v>0.18571428571428569</v>
      </c>
      <c r="P693">
        <f t="shared" si="707"/>
        <v>-7.999999999999996E-2</v>
      </c>
    </row>
    <row r="694" spans="1:16" x14ac:dyDescent="0.25">
      <c r="A694">
        <f>+$C$10*(B694)+$C$11*(C694)+$C$12*(nino34!A674)</f>
        <v>0.49</v>
      </c>
      <c r="B694">
        <v>0.3</v>
      </c>
      <c r="C694">
        <v>0.5</v>
      </c>
      <c r="D694">
        <f t="shared" si="699"/>
        <v>-0.74</v>
      </c>
      <c r="E694">
        <f t="shared" si="700"/>
        <v>-0.24</v>
      </c>
      <c r="G694">
        <v>-2.0170577599240399E-2</v>
      </c>
      <c r="H694">
        <f t="shared" si="701"/>
        <v>-0.34221200830919279</v>
      </c>
      <c r="I694">
        <f t="shared" si="702"/>
        <v>-0.19746450274867838</v>
      </c>
      <c r="K694">
        <f t="shared" si="703"/>
        <v>1936.0833333332823</v>
      </c>
      <c r="M694">
        <f t="shared" ref="M694:N694" si="736">+AVERAGE(B691:B697)</f>
        <v>0.18571428571428569</v>
      </c>
      <c r="N694">
        <f t="shared" si="736"/>
        <v>0.2</v>
      </c>
      <c r="P694">
        <f t="shared" si="707"/>
        <v>-0.3</v>
      </c>
    </row>
    <row r="695" spans="1:16" x14ac:dyDescent="0.25">
      <c r="A695">
        <f>+$C$10*(B695)+$C$11*(C695)+$C$12*(nino34!A675)</f>
        <v>0</v>
      </c>
      <c r="B695">
        <v>0.2</v>
      </c>
      <c r="C695">
        <v>0.2</v>
      </c>
      <c r="D695">
        <f t="shared" si="699"/>
        <v>-0.2</v>
      </c>
      <c r="E695">
        <f t="shared" si="700"/>
        <v>0.78</v>
      </c>
      <c r="G695">
        <v>-0.29000883312817599</v>
      </c>
      <c r="H695">
        <f t="shared" si="701"/>
        <v>-0.63351483846293666</v>
      </c>
      <c r="I695">
        <f t="shared" si="702"/>
        <v>-9.3838327405065369E-2</v>
      </c>
      <c r="K695">
        <f t="shared" si="703"/>
        <v>1936.1666666666156</v>
      </c>
      <c r="M695">
        <f t="shared" ref="M695:N695" si="737">+AVERAGE(B692:B698)</f>
        <v>5.7142857142857141E-2</v>
      </c>
      <c r="N695">
        <f t="shared" si="737"/>
        <v>0.17142857142857143</v>
      </c>
      <c r="P695">
        <f t="shared" si="707"/>
        <v>-0.19999999999999998</v>
      </c>
    </row>
    <row r="696" spans="1:16" x14ac:dyDescent="0.25">
      <c r="A696">
        <f>+$C$10*(B696)+$C$11*(C696)+$C$12*(nino34!A676)</f>
        <v>0.28999999999999998</v>
      </c>
      <c r="B696">
        <v>0.4</v>
      </c>
      <c r="C696">
        <v>-0.3</v>
      </c>
      <c r="D696">
        <f t="shared" si="699"/>
        <v>-7.0000000000000007E-2</v>
      </c>
      <c r="E696">
        <f t="shared" si="700"/>
        <v>-0.64999999999999991</v>
      </c>
      <c r="G696">
        <v>-0.653685416062177</v>
      </c>
      <c r="H696">
        <f t="shared" si="701"/>
        <v>-0.70949191860669192</v>
      </c>
      <c r="I696">
        <f t="shared" si="702"/>
        <v>1.7861247261309998E-2</v>
      </c>
      <c r="K696">
        <f t="shared" si="703"/>
        <v>1936.2499999999488</v>
      </c>
      <c r="M696">
        <f t="shared" ref="M696:N696" si="738">+AVERAGE(B693:B699)</f>
        <v>0.1142857142857143</v>
      </c>
      <c r="N696">
        <f t="shared" si="738"/>
        <v>1.4285714285714266E-2</v>
      </c>
      <c r="P696">
        <f t="shared" si="707"/>
        <v>0.14000000000000004</v>
      </c>
    </row>
    <row r="697" spans="1:16" x14ac:dyDescent="0.25">
      <c r="A697">
        <f>+$C$10*(B697)+$C$11*(C697)+$C$12*(nino34!A677)</f>
        <v>-7.0000000000000007E-2</v>
      </c>
      <c r="B697">
        <v>-0.1</v>
      </c>
      <c r="C697">
        <v>-0.8</v>
      </c>
      <c r="D697">
        <f t="shared" si="699"/>
        <v>-0.6399999999999999</v>
      </c>
      <c r="E697">
        <f t="shared" si="700"/>
        <v>8.0000000000000016E-2</v>
      </c>
      <c r="G697">
        <v>-0.99950075173486796</v>
      </c>
      <c r="H697">
        <f t="shared" si="701"/>
        <v>-0.47262709032118289</v>
      </c>
      <c r="I697">
        <f t="shared" si="702"/>
        <v>0.21900358102419903</v>
      </c>
      <c r="K697">
        <f t="shared" si="703"/>
        <v>1936.3333333332821</v>
      </c>
      <c r="M697">
        <f t="shared" ref="M697:N697" si="739">+AVERAGE(B694:B700)</f>
        <v>-0.17142857142857143</v>
      </c>
      <c r="N697">
        <f t="shared" si="739"/>
        <v>-0.12857142857142859</v>
      </c>
      <c r="P697">
        <f t="shared" si="707"/>
        <v>0.14000000000000004</v>
      </c>
    </row>
    <row r="698" spans="1:16" x14ac:dyDescent="0.25">
      <c r="A698">
        <f>+$C$10*(B698)+$C$11*(C698)+$C$12*(nino34!A678)</f>
        <v>-0.35</v>
      </c>
      <c r="B698">
        <v>-0.2</v>
      </c>
      <c r="C698">
        <v>0.3</v>
      </c>
      <c r="D698">
        <f t="shared" si="699"/>
        <v>-0.27</v>
      </c>
      <c r="E698">
        <f t="shared" si="700"/>
        <v>0.28999999999999992</v>
      </c>
      <c r="G698">
        <v>-1.1263125063833599</v>
      </c>
      <c r="H698">
        <f t="shared" si="701"/>
        <v>7.8337929081979674E-3</v>
      </c>
      <c r="I698">
        <f t="shared" si="702"/>
        <v>0.26145730220518182</v>
      </c>
      <c r="K698">
        <f t="shared" si="703"/>
        <v>1936.4166666666154</v>
      </c>
      <c r="M698">
        <f t="shared" ref="M698:N698" si="740">+AVERAGE(B695:B701)</f>
        <v>-0.21428571428571427</v>
      </c>
      <c r="N698">
        <f t="shared" si="740"/>
        <v>-0.24285714285714288</v>
      </c>
      <c r="P698">
        <f t="shared" si="707"/>
        <v>0.28000000000000003</v>
      </c>
    </row>
    <row r="699" spans="1:16" x14ac:dyDescent="0.25">
      <c r="A699">
        <f>+$C$10*(B699)+$C$11*(C699)+$C$12*(nino34!A679)</f>
        <v>-0.34</v>
      </c>
      <c r="B699">
        <v>0.2</v>
      </c>
      <c r="C699">
        <v>-0.3</v>
      </c>
      <c r="D699">
        <f t="shared" si="699"/>
        <v>2.9999999999999971E-2</v>
      </c>
      <c r="E699">
        <f t="shared" si="700"/>
        <v>1.000000000000012E-2</v>
      </c>
      <c r="G699">
        <v>-0.99166695882667</v>
      </c>
      <c r="H699">
        <f t="shared" si="701"/>
        <v>0.32380359538137993</v>
      </c>
      <c r="I699">
        <f t="shared" si="702"/>
        <v>5.4512500268000252E-2</v>
      </c>
      <c r="K699">
        <f t="shared" si="703"/>
        <v>1936.4999999999486</v>
      </c>
      <c r="M699">
        <f t="shared" ref="M699:N699" si="741">+AVERAGE(B696:B702)</f>
        <v>-0.24285714285714285</v>
      </c>
      <c r="N699">
        <f t="shared" si="741"/>
        <v>-0.25714285714285717</v>
      </c>
      <c r="P699">
        <f t="shared" si="707"/>
        <v>-1.9999999999999962E-2</v>
      </c>
    </row>
    <row r="700" spans="1:16" x14ac:dyDescent="0.25">
      <c r="A700">
        <f>+$C$10*(B700)+$C$11*(C700)+$C$12*(nino34!A680)</f>
        <v>-0.32</v>
      </c>
      <c r="B700">
        <v>-2</v>
      </c>
      <c r="C700">
        <v>-0.5</v>
      </c>
      <c r="D700">
        <f t="shared" si="699"/>
        <v>0.24000000000000002</v>
      </c>
      <c r="E700">
        <f t="shared" si="700"/>
        <v>0.19999999999999996</v>
      </c>
      <c r="G700">
        <v>-0.80250891100197996</v>
      </c>
      <c r="H700">
        <f t="shared" si="701"/>
        <v>0.32380359137299597</v>
      </c>
      <c r="I700">
        <f t="shared" si="702"/>
        <v>-5.4512504276384099E-2</v>
      </c>
      <c r="K700">
        <f t="shared" si="703"/>
        <v>1936.5833333332819</v>
      </c>
      <c r="M700">
        <f t="shared" ref="M700:N700" si="742">+AVERAGE(B697:B703)</f>
        <v>-0.52857142857142858</v>
      </c>
      <c r="N700">
        <f t="shared" si="742"/>
        <v>-0.1142857142857143</v>
      </c>
      <c r="P700">
        <f t="shared" si="707"/>
        <v>-0.10000000000000003</v>
      </c>
    </row>
    <row r="701" spans="1:16" x14ac:dyDescent="0.25">
      <c r="A701">
        <f>+$C$10*(B701)+$C$11*(C701)+$C$12*(nino34!A681)</f>
        <v>-0.1</v>
      </c>
      <c r="B701">
        <v>0</v>
      </c>
      <c r="C701">
        <v>-0.3</v>
      </c>
      <c r="D701">
        <f t="shared" si="699"/>
        <v>0.7</v>
      </c>
      <c r="E701">
        <f t="shared" si="700"/>
        <v>0.26</v>
      </c>
      <c r="G701">
        <v>-0.66786336745367403</v>
      </c>
      <c r="H701">
        <f t="shared" si="701"/>
        <v>8.6049442771838014E-2</v>
      </c>
      <c r="I701">
        <f t="shared" si="702"/>
        <v>-0.18324164432477374</v>
      </c>
      <c r="K701">
        <f t="shared" si="703"/>
        <v>1936.6666666666151</v>
      </c>
      <c r="M701">
        <f t="shared" ref="M701:N701" si="743">+AVERAGE(B698:B704)</f>
        <v>-0.6</v>
      </c>
      <c r="N701">
        <f t="shared" si="743"/>
        <v>-7.1428571428571438E-2</v>
      </c>
      <c r="P701">
        <f t="shared" si="707"/>
        <v>-0.26</v>
      </c>
    </row>
    <row r="702" spans="1:16" x14ac:dyDescent="0.25">
      <c r="A702">
        <f>+$C$10*(B702)+$C$11*(C702)+$C$12*(nino34!A682)</f>
        <v>0.38</v>
      </c>
      <c r="B702">
        <v>0</v>
      </c>
      <c r="C702">
        <v>0.1</v>
      </c>
      <c r="D702">
        <f t="shared" si="699"/>
        <v>7.0000000000000007E-2</v>
      </c>
      <c r="E702">
        <f t="shared" si="700"/>
        <v>-0.89</v>
      </c>
      <c r="G702">
        <v>-0.71645946823014195</v>
      </c>
      <c r="H702">
        <f t="shared" si="701"/>
        <v>-0.56023995077868594</v>
      </c>
      <c r="I702">
        <f t="shared" si="702"/>
        <v>-0.46304774922575009</v>
      </c>
      <c r="K702">
        <f t="shared" si="703"/>
        <v>1936.7499999999484</v>
      </c>
      <c r="M702">
        <f t="shared" ref="M702:N702" si="744">+AVERAGE(B699:B705)</f>
        <v>-0.47142857142857142</v>
      </c>
      <c r="N702">
        <f t="shared" si="744"/>
        <v>-0.25714285714285717</v>
      </c>
      <c r="P702">
        <f t="shared" si="707"/>
        <v>-0.62</v>
      </c>
    </row>
    <row r="703" spans="1:16" x14ac:dyDescent="0.25">
      <c r="A703">
        <f>+$C$10*(B703)+$C$11*(C703)+$C$12*(nino34!A683)</f>
        <v>-0.03</v>
      </c>
      <c r="B703">
        <v>-1.6</v>
      </c>
      <c r="C703">
        <v>0.7</v>
      </c>
      <c r="D703">
        <f t="shared" si="699"/>
        <v>0.25</v>
      </c>
      <c r="E703">
        <f t="shared" si="700"/>
        <v>1.07</v>
      </c>
      <c r="G703">
        <v>-1.22810331823236</v>
      </c>
      <c r="H703">
        <f t="shared" si="701"/>
        <v>-1.023287733741828</v>
      </c>
      <c r="I703">
        <f t="shared" si="702"/>
        <v>-3.3737391991195409E-8</v>
      </c>
      <c r="K703">
        <f t="shared" si="703"/>
        <v>1936.8333333332816</v>
      </c>
      <c r="M703">
        <f t="shared" ref="M703:N703" si="745">+AVERAGE(B700:B706)</f>
        <v>-0.48571428571428571</v>
      </c>
      <c r="N703">
        <f t="shared" si="745"/>
        <v>-1.4285714285714299E-2</v>
      </c>
      <c r="P703">
        <f t="shared" si="707"/>
        <v>-0.7400000000000001</v>
      </c>
    </row>
    <row r="704" spans="1:16" x14ac:dyDescent="0.25">
      <c r="A704">
        <f>+$C$10*(B704)+$C$11*(C704)+$C$12*(nino34!A684)</f>
        <v>0.63</v>
      </c>
      <c r="B704">
        <v>-0.6</v>
      </c>
      <c r="C704">
        <v>-0.5</v>
      </c>
      <c r="D704">
        <f t="shared" si="699"/>
        <v>-0.27</v>
      </c>
      <c r="E704">
        <f t="shared" si="700"/>
        <v>-1.5899999999999999</v>
      </c>
      <c r="G704">
        <v>-1.73974720197197</v>
      </c>
      <c r="H704">
        <f t="shared" si="701"/>
        <v>-0.64969711750557013</v>
      </c>
      <c r="I704">
        <f t="shared" si="702"/>
        <v>0.37359064997364966</v>
      </c>
      <c r="K704">
        <f t="shared" si="703"/>
        <v>1936.9166666666149</v>
      </c>
      <c r="M704">
        <f t="shared" ref="M704:N704" si="746">+AVERAGE(B701:B707)</f>
        <v>-0.25714285714285717</v>
      </c>
      <c r="N704">
        <f t="shared" si="746"/>
        <v>-0.14285714285714285</v>
      </c>
      <c r="P704">
        <f t="shared" si="707"/>
        <v>-0.10000000000000003</v>
      </c>
    </row>
    <row r="705" spans="1:16" x14ac:dyDescent="0.25">
      <c r="A705">
        <f>+$C$10*(B705)+$C$11*(C705)+$C$12*(nino34!A685)</f>
        <v>-0.3</v>
      </c>
      <c r="B705">
        <v>0.7</v>
      </c>
      <c r="C705">
        <v>-1</v>
      </c>
      <c r="D705">
        <f t="shared" si="699"/>
        <v>-0.33</v>
      </c>
      <c r="E705">
        <f t="shared" si="700"/>
        <v>1.5299999999999998</v>
      </c>
      <c r="G705">
        <v>-1.8778004357379301</v>
      </c>
      <c r="H705">
        <f t="shared" si="701"/>
        <v>0.42802645620090995</v>
      </c>
      <c r="I705">
        <f t="shared" si="702"/>
        <v>0.70413292373283021</v>
      </c>
      <c r="K705">
        <f t="shared" si="703"/>
        <v>1936.9999999999482</v>
      </c>
      <c r="M705">
        <f t="shared" ref="M705:N705" si="747">+AVERAGE(B702:B708)</f>
        <v>-0.27142857142857146</v>
      </c>
      <c r="N705">
        <f t="shared" si="747"/>
        <v>-0.12857142857142859</v>
      </c>
      <c r="P705">
        <f t="shared" si="707"/>
        <v>-0.42</v>
      </c>
    </row>
    <row r="706" spans="1:16" x14ac:dyDescent="0.25">
      <c r="A706">
        <f>+$C$10*(B706)+$C$11*(C706)+$C$12*(nino34!A686)</f>
        <v>0.3</v>
      </c>
      <c r="B706">
        <v>0.1</v>
      </c>
      <c r="C706">
        <v>1.4</v>
      </c>
      <c r="D706">
        <f t="shared" si="699"/>
        <v>0.55000000000000004</v>
      </c>
      <c r="E706">
        <f t="shared" si="700"/>
        <v>-0.64999999999999991</v>
      </c>
      <c r="G706">
        <v>-1.31172074577106</v>
      </c>
      <c r="H706">
        <f t="shared" si="701"/>
        <v>1.1321593893224602</v>
      </c>
      <c r="I706">
        <f t="shared" si="702"/>
        <v>9.3887200236508761E-9</v>
      </c>
      <c r="K706">
        <f t="shared" si="703"/>
        <v>1937.0833333332814</v>
      </c>
      <c r="M706">
        <f t="shared" ref="M706:N706" si="748">+AVERAGE(B703:B709)</f>
        <v>-0.12857142857142861</v>
      </c>
      <c r="N706">
        <f t="shared" si="748"/>
        <v>1.4285714285714299E-2</v>
      </c>
      <c r="P706">
        <f t="shared" si="707"/>
        <v>-0.20000000000000004</v>
      </c>
    </row>
    <row r="707" spans="1:16" x14ac:dyDescent="0.25">
      <c r="A707">
        <f>+$C$10*(B707)+$C$11*(C707)+$C$12*(nino34!A687)</f>
        <v>0.25</v>
      </c>
      <c r="B707">
        <v>-0.4</v>
      </c>
      <c r="C707">
        <v>-1.4</v>
      </c>
      <c r="D707">
        <f t="shared" si="699"/>
        <v>-0.09</v>
      </c>
      <c r="E707">
        <f t="shared" si="700"/>
        <v>1.0000000000000009E-2</v>
      </c>
      <c r="G707">
        <v>-0.74564104641547002</v>
      </c>
      <c r="H707">
        <f t="shared" si="701"/>
        <v>0.94347479960931202</v>
      </c>
      <c r="I707">
        <f t="shared" si="702"/>
        <v>-0.18868459910186797</v>
      </c>
      <c r="K707">
        <f t="shared" si="703"/>
        <v>1937.1666666666147</v>
      </c>
      <c r="M707">
        <f t="shared" ref="M707:N707" si="749">+AVERAGE(B704:B710)</f>
        <v>0.11428571428571428</v>
      </c>
      <c r="N707">
        <f t="shared" si="749"/>
        <v>-9.9999999999999978E-2</v>
      </c>
      <c r="P707">
        <f t="shared" si="707"/>
        <v>0.27999999999999997</v>
      </c>
    </row>
    <row r="708" spans="1:16" x14ac:dyDescent="0.25">
      <c r="A708">
        <f>+$C$10*(B708)+$C$11*(C708)+$C$12*(nino34!A688)</f>
        <v>0.21</v>
      </c>
      <c r="B708">
        <v>-0.1</v>
      </c>
      <c r="C708">
        <v>-0.2</v>
      </c>
      <c r="D708">
        <f t="shared" si="699"/>
        <v>-0.67999999999999994</v>
      </c>
      <c r="E708">
        <f t="shared" si="700"/>
        <v>-0.6</v>
      </c>
      <c r="G708">
        <v>-0.36824594616174799</v>
      </c>
      <c r="H708">
        <f t="shared" si="701"/>
        <v>0.54715017069188199</v>
      </c>
      <c r="I708">
        <f t="shared" si="702"/>
        <v>-0.20764002981556207</v>
      </c>
      <c r="K708">
        <f t="shared" si="703"/>
        <v>1937.2499999999479</v>
      </c>
      <c r="M708">
        <f t="shared" ref="M708:N708" si="750">+AVERAGE(B705:B711)</f>
        <v>0.15714285714285711</v>
      </c>
      <c r="N708">
        <f t="shared" si="750"/>
        <v>5.7142857142857162E-2</v>
      </c>
      <c r="P708">
        <f t="shared" si="707"/>
        <v>0.27999999999999992</v>
      </c>
    </row>
    <row r="709" spans="1:16" x14ac:dyDescent="0.25">
      <c r="A709">
        <f>+$C$10*(B709)+$C$11*(C709)+$C$12*(nino34!A689)</f>
        <v>-0.43</v>
      </c>
      <c r="B709">
        <v>1</v>
      </c>
      <c r="C709">
        <v>1.1000000000000001</v>
      </c>
      <c r="D709">
        <f t="shared" si="699"/>
        <v>-0.51</v>
      </c>
      <c r="E709">
        <f t="shared" si="700"/>
        <v>0.77</v>
      </c>
      <c r="G709">
        <v>-0.19849087572358801</v>
      </c>
      <c r="H709">
        <f t="shared" si="701"/>
        <v>0.56782953165250505</v>
      </c>
      <c r="I709">
        <f t="shared" si="702"/>
        <v>0.22831939077618502</v>
      </c>
      <c r="K709">
        <f t="shared" si="703"/>
        <v>1937.3333333332812</v>
      </c>
      <c r="M709">
        <f t="shared" ref="M709:N709" si="751">+AVERAGE(B706:B712)</f>
        <v>8.5714285714285715E-2</v>
      </c>
      <c r="N709">
        <f t="shared" si="751"/>
        <v>0.2</v>
      </c>
      <c r="P709">
        <f t="shared" si="707"/>
        <v>-2.0000000000000046E-2</v>
      </c>
    </row>
    <row r="710" spans="1:16" x14ac:dyDescent="0.25">
      <c r="A710">
        <f>+$C$10*(B710)+$C$11*(C710)+$C$12*(nino34!A690)</f>
        <v>-0.3</v>
      </c>
      <c r="B710">
        <v>0.1</v>
      </c>
      <c r="C710">
        <v>-0.1</v>
      </c>
      <c r="D710">
        <f t="shared" si="699"/>
        <v>0.52</v>
      </c>
      <c r="E710">
        <f t="shared" si="700"/>
        <v>0.26</v>
      </c>
      <c r="G710">
        <v>0.199583585490757</v>
      </c>
      <c r="H710">
        <f t="shared" si="701"/>
        <v>0.65983899926308598</v>
      </c>
      <c r="I710">
        <f t="shared" si="702"/>
        <v>-0.13630992316560397</v>
      </c>
      <c r="K710">
        <f t="shared" si="703"/>
        <v>1937.4166666666144</v>
      </c>
      <c r="M710">
        <f t="shared" ref="M710:N710" si="752">+AVERAGE(B707:B713)</f>
        <v>0.17142857142857143</v>
      </c>
      <c r="N710">
        <f t="shared" si="752"/>
        <v>8.5714285714285743E-2</v>
      </c>
      <c r="P710">
        <f t="shared" si="707"/>
        <v>0.06</v>
      </c>
    </row>
    <row r="711" spans="1:16" x14ac:dyDescent="0.25">
      <c r="A711">
        <f>+$C$10*(B711)+$C$11*(C711)+$C$12*(nino34!A691)</f>
        <v>0.09</v>
      </c>
      <c r="B711">
        <v>-0.3</v>
      </c>
      <c r="C711">
        <v>0.6</v>
      </c>
      <c r="D711">
        <f t="shared" si="699"/>
        <v>9.9999999999999978E-2</v>
      </c>
      <c r="E711">
        <f t="shared" si="700"/>
        <v>-0.67999999999999994</v>
      </c>
      <c r="G711">
        <v>0.461348123539498</v>
      </c>
      <c r="H711">
        <f t="shared" si="701"/>
        <v>0.49008393801134803</v>
      </c>
      <c r="I711">
        <f t="shared" si="702"/>
        <v>-3.3445138086133919E-2</v>
      </c>
      <c r="K711">
        <f t="shared" si="703"/>
        <v>1937.4999999999477</v>
      </c>
      <c r="M711">
        <f t="shared" ref="M711:N711" si="753">+AVERAGE(B708:B714)</f>
        <v>0.1714285714285714</v>
      </c>
      <c r="N711">
        <f t="shared" si="753"/>
        <v>0.32857142857142857</v>
      </c>
      <c r="P711">
        <f t="shared" si="707"/>
        <v>-0.10000000000000003</v>
      </c>
    </row>
    <row r="712" spans="1:16" x14ac:dyDescent="0.25">
      <c r="A712">
        <f>+$C$10*(B712)+$C$11*(C712)+$C$12*(nino34!A692)</f>
        <v>-0.2</v>
      </c>
      <c r="B712">
        <v>0.2</v>
      </c>
      <c r="C712">
        <v>0</v>
      </c>
      <c r="D712">
        <f t="shared" si="699"/>
        <v>8.0000000000000016E-2</v>
      </c>
      <c r="E712">
        <f t="shared" si="700"/>
        <v>0.66</v>
      </c>
      <c r="G712">
        <v>0.68966752350210503</v>
      </c>
      <c r="H712">
        <f t="shared" si="701"/>
        <v>0.17581084305172096</v>
      </c>
      <c r="I712">
        <f t="shared" si="702"/>
        <v>-0.28082795687349305</v>
      </c>
      <c r="K712">
        <f t="shared" si="703"/>
        <v>1937.583333333281</v>
      </c>
      <c r="M712">
        <f t="shared" ref="M712:N712" si="754">+AVERAGE(B709:B715)</f>
        <v>1.4285714285714266E-2</v>
      </c>
      <c r="N712">
        <f t="shared" si="754"/>
        <v>0.3</v>
      </c>
      <c r="P712">
        <f t="shared" si="707"/>
        <v>-0.10000000000000009</v>
      </c>
    </row>
    <row r="713" spans="1:16" x14ac:dyDescent="0.25">
      <c r="A713">
        <f>+$C$10*(B713)+$C$11*(C713)+$C$12*(nino34!A693)</f>
        <v>0.17</v>
      </c>
      <c r="B713">
        <v>0.7</v>
      </c>
      <c r="C713">
        <v>0.6</v>
      </c>
      <c r="D713">
        <f t="shared" si="699"/>
        <v>0.1</v>
      </c>
      <c r="E713">
        <f t="shared" si="700"/>
        <v>-0.64000000000000012</v>
      </c>
      <c r="G713">
        <v>0.63715896659121896</v>
      </c>
      <c r="H713">
        <f t="shared" si="701"/>
        <v>-0.10501711245691903</v>
      </c>
      <c r="I713">
        <f t="shared" si="702"/>
        <v>1.364853119412146E-9</v>
      </c>
      <c r="K713">
        <f t="shared" si="703"/>
        <v>1937.6666666666142</v>
      </c>
      <c r="M713">
        <f t="shared" ref="M713:N713" si="755">+AVERAGE(B710:B716)</f>
        <v>-9.9999999999999992E-2</v>
      </c>
      <c r="N713">
        <f t="shared" si="755"/>
        <v>2.8571428571428564E-2</v>
      </c>
      <c r="P713">
        <f t="shared" si="707"/>
        <v>-0.22000000000000003</v>
      </c>
    </row>
    <row r="714" spans="1:16" x14ac:dyDescent="0.25">
      <c r="A714">
        <f>+$C$10*(B714)+$C$11*(C714)+$C$12*(nino34!A694)</f>
        <v>-0.1</v>
      </c>
      <c r="B714">
        <v>-0.4</v>
      </c>
      <c r="C714">
        <v>0.3</v>
      </c>
      <c r="D714">
        <f t="shared" si="699"/>
        <v>3.999999999999998E-2</v>
      </c>
      <c r="E714">
        <f t="shared" si="700"/>
        <v>0.58000000000000007</v>
      </c>
      <c r="G714">
        <v>0.584650411045186</v>
      </c>
      <c r="H714">
        <f t="shared" si="701"/>
        <v>-1.058435733425712</v>
      </c>
      <c r="I714">
        <f t="shared" si="702"/>
        <v>-0.95341862233364605</v>
      </c>
      <c r="K714">
        <f t="shared" si="703"/>
        <v>1937.7499999999475</v>
      </c>
      <c r="M714">
        <f t="shared" ref="M714:N714" si="756">+AVERAGE(B711:B717)</f>
        <v>-7.1428571428571425E-2</v>
      </c>
      <c r="N714">
        <f t="shared" si="756"/>
        <v>-9.9999999999999992E-2</v>
      </c>
      <c r="P714">
        <f t="shared" si="707"/>
        <v>-0.42000000000000004</v>
      </c>
    </row>
    <row r="715" spans="1:16" x14ac:dyDescent="0.25">
      <c r="A715">
        <f>+$C$10*(B715)+$C$11*(C715)+$C$12*(nino34!A695)</f>
        <v>0.21</v>
      </c>
      <c r="B715">
        <v>-1.2</v>
      </c>
      <c r="C715">
        <v>-0.4</v>
      </c>
      <c r="D715">
        <f t="shared" si="699"/>
        <v>0.32</v>
      </c>
      <c r="E715">
        <f t="shared" si="700"/>
        <v>-0.3</v>
      </c>
      <c r="G715">
        <v>-0.421276766834493</v>
      </c>
      <c r="H715">
        <f t="shared" si="701"/>
        <v>-2.2900097702083961</v>
      </c>
      <c r="I715">
        <f t="shared" si="702"/>
        <v>-0.27815541444903791</v>
      </c>
      <c r="K715">
        <f t="shared" si="703"/>
        <v>1937.8333333332807</v>
      </c>
      <c r="M715">
        <f t="shared" ref="M715:N715" si="757">+AVERAGE(B712:B718)</f>
        <v>-4.2857142857142864E-2</v>
      </c>
      <c r="N715">
        <f t="shared" si="757"/>
        <v>-0.3000000000000001</v>
      </c>
      <c r="P715">
        <f t="shared" si="707"/>
        <v>-3.9999999999999973E-2</v>
      </c>
    </row>
    <row r="716" spans="1:16" x14ac:dyDescent="0.25">
      <c r="A716">
        <f>+$C$10*(B716)+$C$11*(C716)+$C$12*(nino34!A696)</f>
        <v>0.22</v>
      </c>
      <c r="B716">
        <v>0.2</v>
      </c>
      <c r="C716">
        <v>-0.8</v>
      </c>
      <c r="D716">
        <f t="shared" si="699"/>
        <v>-0.42</v>
      </c>
      <c r="E716">
        <f t="shared" si="700"/>
        <v>-0.44</v>
      </c>
      <c r="G716">
        <v>-1.7053593591632099</v>
      </c>
      <c r="H716">
        <f t="shared" si="701"/>
        <v>-2.568165194746987</v>
      </c>
      <c r="I716">
        <f t="shared" si="702"/>
        <v>-1.0089553192926815E-8</v>
      </c>
      <c r="K716">
        <f t="shared" si="703"/>
        <v>1937.916666666614</v>
      </c>
      <c r="M716">
        <f t="shared" ref="M716:N716" si="758">+AVERAGE(B713:B719)</f>
        <v>-9.9999999999999992E-2</v>
      </c>
      <c r="N716">
        <f t="shared" si="758"/>
        <v>-0.21428571428571436</v>
      </c>
      <c r="P716">
        <f t="shared" si="707"/>
        <v>0.18000000000000008</v>
      </c>
    </row>
    <row r="717" spans="1:16" x14ac:dyDescent="0.25">
      <c r="A717">
        <f>+$C$10*(B717)+$C$11*(C717)+$C$12*(nino34!A697)</f>
        <v>-0.21</v>
      </c>
      <c r="B717">
        <v>0.3</v>
      </c>
      <c r="C717">
        <v>-1</v>
      </c>
      <c r="D717">
        <f t="shared" si="699"/>
        <v>1.0000000000000009E-2</v>
      </c>
      <c r="E717">
        <f t="shared" si="700"/>
        <v>0.87</v>
      </c>
      <c r="G717">
        <v>-2.98944196158148</v>
      </c>
      <c r="H717">
        <f t="shared" si="701"/>
        <v>-1.66406731359218</v>
      </c>
      <c r="I717">
        <f t="shared" si="702"/>
        <v>0.90409789124436024</v>
      </c>
      <c r="K717">
        <f t="shared" si="703"/>
        <v>1937.9999999999472</v>
      </c>
      <c r="M717">
        <f t="shared" ref="M717:N717" si="759">+AVERAGE(B714:B720)</f>
        <v>-0.18571428571428572</v>
      </c>
      <c r="N717">
        <f t="shared" si="759"/>
        <v>-0.35714285714285715</v>
      </c>
      <c r="P717">
        <f t="shared" si="707"/>
        <v>0.3</v>
      </c>
    </row>
    <row r="718" spans="1:16" x14ac:dyDescent="0.25">
      <c r="A718">
        <f>+$C$10*(B718)+$C$11*(C718)+$C$12*(nino34!A698)</f>
        <v>0.23</v>
      </c>
      <c r="B718">
        <v>-0.1</v>
      </c>
      <c r="C718">
        <v>-0.8</v>
      </c>
      <c r="D718">
        <f t="shared" si="699"/>
        <v>0.15</v>
      </c>
      <c r="E718">
        <f t="shared" si="700"/>
        <v>-0.73</v>
      </c>
      <c r="G718">
        <v>-3.3694266727553899</v>
      </c>
      <c r="H718">
        <f t="shared" si="701"/>
        <v>-0.52198764143731013</v>
      </c>
      <c r="I718">
        <f t="shared" si="702"/>
        <v>0.23798178091050914</v>
      </c>
      <c r="K718">
        <f t="shared" si="703"/>
        <v>1938.0833333332805</v>
      </c>
      <c r="M718">
        <f t="shared" ref="M718:N718" si="760">+AVERAGE(B715:B721)</f>
        <v>-4.2857142857142864E-2</v>
      </c>
      <c r="N718">
        <f t="shared" si="760"/>
        <v>-0.55714285714285716</v>
      </c>
      <c r="P718">
        <f t="shared" si="707"/>
        <v>0.27999999999999997</v>
      </c>
    </row>
    <row r="719" spans="1:16" x14ac:dyDescent="0.25">
      <c r="A719">
        <f>+$C$10*(B719)+$C$11*(C719)+$C$12*(nino34!A699)</f>
        <v>-0.06</v>
      </c>
      <c r="B719">
        <v>-0.2</v>
      </c>
      <c r="C719">
        <v>0.6</v>
      </c>
      <c r="D719">
        <f t="shared" si="699"/>
        <v>-0.14000000000000001</v>
      </c>
      <c r="E719">
        <f t="shared" si="700"/>
        <v>0.44</v>
      </c>
      <c r="G719">
        <v>-3.5114296030187901</v>
      </c>
      <c r="H719">
        <f t="shared" si="701"/>
        <v>-0.51767175967439005</v>
      </c>
      <c r="I719">
        <f t="shared" si="702"/>
        <v>-0.23366589914758951</v>
      </c>
      <c r="K719">
        <f t="shared" si="703"/>
        <v>1938.1666666666138</v>
      </c>
      <c r="M719">
        <f t="shared" ref="M719:N719" si="761">+AVERAGE(B716:B722)</f>
        <v>0.3</v>
      </c>
      <c r="N719">
        <f t="shared" si="761"/>
        <v>-0.62857142857142867</v>
      </c>
      <c r="P719">
        <f t="shared" si="707"/>
        <v>0.54</v>
      </c>
    </row>
    <row r="720" spans="1:16" x14ac:dyDescent="0.25">
      <c r="A720">
        <f>+$C$10*(B720)+$C$11*(C720)+$C$12*(nino34!A700)</f>
        <v>0.09</v>
      </c>
      <c r="B720">
        <v>0.1</v>
      </c>
      <c r="C720">
        <v>-0.4</v>
      </c>
      <c r="D720">
        <f t="shared" si="699"/>
        <v>-0.27</v>
      </c>
      <c r="E720">
        <f t="shared" si="700"/>
        <v>-0.57000000000000006</v>
      </c>
      <c r="G720">
        <v>-3.8870984324297799</v>
      </c>
      <c r="H720">
        <f t="shared" si="701"/>
        <v>-1.0192884606409098</v>
      </c>
      <c r="I720">
        <f t="shared" si="702"/>
        <v>-0.26795080181893027</v>
      </c>
      <c r="K720">
        <f t="shared" si="703"/>
        <v>1938.249999999947</v>
      </c>
      <c r="M720">
        <f t="shared" ref="M720:N720" si="762">+AVERAGE(B717:B723)</f>
        <v>0.52857142857142858</v>
      </c>
      <c r="N720">
        <f t="shared" si="762"/>
        <v>-0.65714285714285714</v>
      </c>
      <c r="P720">
        <f t="shared" si="707"/>
        <v>0.68</v>
      </c>
    </row>
    <row r="721" spans="1:16" x14ac:dyDescent="0.25">
      <c r="A721">
        <f>+$C$10*(B721)+$C$11*(C721)+$C$12*(nino34!A701)</f>
        <v>-0.33</v>
      </c>
      <c r="B721">
        <v>0.6</v>
      </c>
      <c r="C721">
        <v>-1.1000000000000001</v>
      </c>
      <c r="D721">
        <f t="shared" si="699"/>
        <v>-0.97</v>
      </c>
      <c r="E721">
        <f t="shared" si="700"/>
        <v>-0.13</v>
      </c>
      <c r="G721">
        <v>-4.5307180636597</v>
      </c>
      <c r="H721">
        <f t="shared" si="701"/>
        <v>-1.1945570281958497</v>
      </c>
      <c r="I721">
        <f t="shared" si="702"/>
        <v>9.2682234263989471E-2</v>
      </c>
      <c r="K721">
        <f t="shared" si="703"/>
        <v>1938.3333333332803</v>
      </c>
      <c r="M721">
        <f t="shared" ref="M721:N721" si="763">+AVERAGE(B718:B724)</f>
        <v>0.58571428571428563</v>
      </c>
      <c r="N721">
        <f t="shared" si="763"/>
        <v>-0.6428571428571429</v>
      </c>
      <c r="P721">
        <f t="shared" si="707"/>
        <v>0.84</v>
      </c>
    </row>
    <row r="722" spans="1:16" x14ac:dyDescent="0.25">
      <c r="A722">
        <f>+$C$10*(B722)+$C$11*(C722)+$C$12*(nino34!A702)</f>
        <v>-0.88</v>
      </c>
      <c r="B722">
        <v>1.2</v>
      </c>
      <c r="C722">
        <v>-0.9</v>
      </c>
      <c r="D722">
        <f t="shared" si="699"/>
        <v>-0.64999999999999991</v>
      </c>
      <c r="E722">
        <f t="shared" si="700"/>
        <v>0.44999999999999996</v>
      </c>
      <c r="G722">
        <v>-5.0816554606256297</v>
      </c>
      <c r="H722">
        <f t="shared" si="701"/>
        <v>-0.69657772258497008</v>
      </c>
      <c r="I722">
        <f t="shared" si="702"/>
        <v>0.40529707134689019</v>
      </c>
      <c r="K722">
        <f t="shared" si="703"/>
        <v>1938.4166666666135</v>
      </c>
      <c r="M722">
        <f t="shared" ref="M722:N722" si="764">+AVERAGE(B719:B725)</f>
        <v>0.77142857142857146</v>
      </c>
      <c r="N722">
        <f t="shared" si="764"/>
        <v>-0.55714285714285716</v>
      </c>
      <c r="P722">
        <f t="shared" si="707"/>
        <v>1.26</v>
      </c>
    </row>
    <row r="723" spans="1:16" x14ac:dyDescent="0.25">
      <c r="A723">
        <f>+$C$10*(B723)+$C$11*(C723)+$C$12*(nino34!A703)</f>
        <v>-0.98</v>
      </c>
      <c r="B723">
        <v>1.8</v>
      </c>
      <c r="C723">
        <v>-1</v>
      </c>
      <c r="D723">
        <f t="shared" si="699"/>
        <v>6.9999999999999951E-2</v>
      </c>
      <c r="E723">
        <f t="shared" si="700"/>
        <v>0.27</v>
      </c>
      <c r="G723">
        <v>-5.2272957862446701</v>
      </c>
      <c r="H723">
        <f t="shared" si="701"/>
        <v>0.23886197099604001</v>
      </c>
      <c r="I723">
        <f t="shared" si="702"/>
        <v>0.53014262223412167</v>
      </c>
      <c r="K723">
        <f t="shared" si="703"/>
        <v>1938.4999999999468</v>
      </c>
      <c r="M723">
        <f t="shared" ref="M723:N723" si="765">+AVERAGE(B720:B726)</f>
        <v>1.1000000000000001</v>
      </c>
      <c r="N723">
        <f t="shared" si="765"/>
        <v>-0.62857142857142867</v>
      </c>
      <c r="P723">
        <f t="shared" si="707"/>
        <v>1.7400000000000002</v>
      </c>
    </row>
    <row r="724" spans="1:16" x14ac:dyDescent="0.25">
      <c r="A724">
        <f>+$C$10*(B724)+$C$11*(C724)+$C$12*(nino34!A704)</f>
        <v>-0.81</v>
      </c>
      <c r="B724">
        <v>0.7</v>
      </c>
      <c r="C724">
        <v>-0.9</v>
      </c>
      <c r="D724">
        <f t="shared" si="699"/>
        <v>0.7</v>
      </c>
      <c r="E724">
        <f t="shared" si="700"/>
        <v>0.3600000000000001</v>
      </c>
      <c r="G724">
        <v>-4.8427934896295897</v>
      </c>
      <c r="H724">
        <f t="shared" si="701"/>
        <v>0.86195199181841975</v>
      </c>
      <c r="I724">
        <f t="shared" si="702"/>
        <v>9.2947398588259844E-2</v>
      </c>
      <c r="K724">
        <f t="shared" si="703"/>
        <v>1938.5833333332801</v>
      </c>
      <c r="M724">
        <f t="shared" ref="M724:N724" si="766">+AVERAGE(B721:B727)</f>
        <v>0.95714285714285707</v>
      </c>
      <c r="N724">
        <f t="shared" si="766"/>
        <v>-0.7</v>
      </c>
      <c r="P724">
        <f t="shared" si="707"/>
        <v>1.92</v>
      </c>
    </row>
    <row r="725" spans="1:16" x14ac:dyDescent="0.25">
      <c r="A725">
        <f>+$C$10*(B725)+$C$11*(C725)+$C$12*(nino34!A705)</f>
        <v>-0.28000000000000003</v>
      </c>
      <c r="B725">
        <v>1.2</v>
      </c>
      <c r="C725">
        <v>-0.2</v>
      </c>
      <c r="D725">
        <f t="shared" si="699"/>
        <v>6.0000000000000053E-2</v>
      </c>
      <c r="E725">
        <f t="shared" si="700"/>
        <v>-1</v>
      </c>
      <c r="G725">
        <v>-4.3653437944262503</v>
      </c>
      <c r="H725">
        <f t="shared" si="701"/>
        <v>0.69032079432974935</v>
      </c>
      <c r="I725">
        <f t="shared" si="702"/>
        <v>-0.26457859607693024</v>
      </c>
      <c r="K725">
        <f t="shared" si="703"/>
        <v>1938.6666666666133</v>
      </c>
      <c r="M725">
        <f t="shared" ref="M725:N725" si="767">+AVERAGE(B722:B728)</f>
        <v>1.157142857142857</v>
      </c>
      <c r="N725">
        <f t="shared" si="767"/>
        <v>-0.61428571428571421</v>
      </c>
      <c r="P725">
        <f t="shared" si="707"/>
        <v>1.98</v>
      </c>
    </row>
    <row r="726" spans="1:16" x14ac:dyDescent="0.25">
      <c r="A726">
        <f>+$C$10*(B726)+$C$11*(C726)+$C$12*(nino34!A706)</f>
        <v>-0.75</v>
      </c>
      <c r="B726">
        <v>2.1</v>
      </c>
      <c r="C726">
        <v>0.1</v>
      </c>
      <c r="D726">
        <f t="shared" si="699"/>
        <v>-0.43999999999999995</v>
      </c>
      <c r="E726">
        <f t="shared" si="700"/>
        <v>0.5</v>
      </c>
      <c r="G726">
        <v>-4.1524726952998403</v>
      </c>
      <c r="H726">
        <f t="shared" si="701"/>
        <v>-0.13337611651270986</v>
      </c>
      <c r="I726">
        <f t="shared" si="702"/>
        <v>-0.55911831476553076</v>
      </c>
      <c r="K726">
        <f t="shared" si="703"/>
        <v>1938.7499999999466</v>
      </c>
      <c r="M726">
        <f t="shared" ref="M726:N726" si="768">+AVERAGE(B723:B729)</f>
        <v>1.2571428571428573</v>
      </c>
      <c r="N726">
        <f t="shared" si="768"/>
        <v>-0.68571428571428572</v>
      </c>
      <c r="P726">
        <f t="shared" si="707"/>
        <v>1.56</v>
      </c>
    </row>
    <row r="727" spans="1:16" x14ac:dyDescent="0.25">
      <c r="A727">
        <f>+$C$10*(B727)+$C$11*(C727)+$C$12*(nino34!A707)</f>
        <v>-0.72</v>
      </c>
      <c r="B727">
        <v>-0.9</v>
      </c>
      <c r="C727">
        <v>-0.9</v>
      </c>
      <c r="D727">
        <f t="shared" ref="D727:D790" si="769">+A728-A726</f>
        <v>-4.0000000000000036E-2</v>
      </c>
      <c r="E727">
        <f t="shared" ref="E727:E790" si="770">+A728+A726-2*A727</f>
        <v>-0.10000000000000009</v>
      </c>
      <c r="G727">
        <v>-4.4987199109389602</v>
      </c>
      <c r="H727">
        <f t="shared" ref="H727:H790" si="771">+G728-G726</f>
        <v>-0.78544183615845942</v>
      </c>
      <c r="I727">
        <f t="shared" ref="I727:I790" si="772">+G728+G726-2*G727</f>
        <v>-9.2947404880218798E-2</v>
      </c>
      <c r="K727">
        <f t="shared" ref="K727:K790" si="773">+K726+1/12</f>
        <v>1938.8333333332798</v>
      </c>
      <c r="M727">
        <f t="shared" ref="M727:N727" si="774">+AVERAGE(B724:B730)</f>
        <v>1.1142857142857143</v>
      </c>
      <c r="N727">
        <f t="shared" si="774"/>
        <v>-0.61428571428571421</v>
      </c>
      <c r="P727">
        <f t="shared" si="707"/>
        <v>1.5</v>
      </c>
    </row>
    <row r="728" spans="1:16" x14ac:dyDescent="0.25">
      <c r="A728">
        <f>+$C$10*(B728)+$C$11*(C728)+$C$12*(nino34!A708)</f>
        <v>-0.79</v>
      </c>
      <c r="B728">
        <v>2</v>
      </c>
      <c r="C728">
        <v>-0.5</v>
      </c>
      <c r="D728">
        <f t="shared" si="769"/>
        <v>4.9999999999999933E-2</v>
      </c>
      <c r="E728">
        <f t="shared" si="770"/>
        <v>0.18999999999999995</v>
      </c>
      <c r="G728">
        <v>-4.9379145314582997</v>
      </c>
      <c r="H728">
        <f t="shared" si="771"/>
        <v>-0.39725791345933015</v>
      </c>
      <c r="I728">
        <f t="shared" si="772"/>
        <v>0.48113132757934984</v>
      </c>
      <c r="K728">
        <f t="shared" si="773"/>
        <v>1938.9166666666131</v>
      </c>
      <c r="M728">
        <f t="shared" ref="M728:N728" si="775">+AVERAGE(B725:B731)</f>
        <v>1.1428571428571428</v>
      </c>
      <c r="N728">
        <f t="shared" si="775"/>
        <v>-0.61428571428571421</v>
      </c>
      <c r="P728">
        <f t="shared" si="707"/>
        <v>1.8400000000000003</v>
      </c>
    </row>
    <row r="729" spans="1:16" x14ac:dyDescent="0.25">
      <c r="A729">
        <f>+$C$10*(B729)+$C$11*(C729)+$C$12*(nino34!A709)</f>
        <v>-0.67</v>
      </c>
      <c r="B729">
        <v>1.9</v>
      </c>
      <c r="C729">
        <v>-1.4</v>
      </c>
      <c r="D729">
        <f t="shared" si="769"/>
        <v>-0.15999999999999992</v>
      </c>
      <c r="E729">
        <f t="shared" si="770"/>
        <v>-0.39999999999999991</v>
      </c>
      <c r="G729">
        <v>-4.8959778243982903</v>
      </c>
      <c r="H729">
        <f t="shared" si="771"/>
        <v>0.55025897272123014</v>
      </c>
      <c r="I729">
        <f t="shared" si="772"/>
        <v>0.46638555860121045</v>
      </c>
      <c r="K729">
        <f t="shared" si="773"/>
        <v>1938.9999999999463</v>
      </c>
      <c r="M729">
        <f t="shared" ref="M729:N729" si="776">+AVERAGE(B726:B732)</f>
        <v>1.0857142857142856</v>
      </c>
      <c r="N729">
        <f t="shared" si="776"/>
        <v>-0.62857142857142867</v>
      </c>
      <c r="P729">
        <f t="shared" ref="P729:P792" si="777">+AVERAGE(B726:B730)-AVERAGE(C726:C730)</f>
        <v>1.8199999999999998</v>
      </c>
    </row>
    <row r="730" spans="1:16" x14ac:dyDescent="0.25">
      <c r="A730">
        <f>+$C$10*(B730)+$C$11*(C730)+$C$12*(nino34!A710)</f>
        <v>-0.95</v>
      </c>
      <c r="B730">
        <v>0.8</v>
      </c>
      <c r="C730">
        <v>-0.5</v>
      </c>
      <c r="D730">
        <f t="shared" si="769"/>
        <v>-0.17999999999999994</v>
      </c>
      <c r="E730">
        <f t="shared" si="770"/>
        <v>0.37999999999999989</v>
      </c>
      <c r="G730">
        <v>-4.3876555587370696</v>
      </c>
      <c r="H730">
        <f t="shared" si="771"/>
        <v>1.6600961749690901</v>
      </c>
      <c r="I730">
        <f t="shared" si="772"/>
        <v>0.64345164364664953</v>
      </c>
      <c r="K730">
        <f t="shared" si="773"/>
        <v>1939.0833333332796</v>
      </c>
      <c r="M730">
        <f t="shared" ref="M730:N730" si="778">+AVERAGE(B727:B733)</f>
        <v>0.81428571428571428</v>
      </c>
      <c r="N730">
        <f t="shared" si="778"/>
        <v>-0.6</v>
      </c>
      <c r="P730">
        <f t="shared" si="777"/>
        <v>1.7800000000000002</v>
      </c>
    </row>
    <row r="731" spans="1:16" x14ac:dyDescent="0.25">
      <c r="A731">
        <f>+$C$10*(B731)+$C$11*(C731)+$C$12*(nino34!A711)</f>
        <v>-0.85</v>
      </c>
      <c r="B731">
        <v>0.9</v>
      </c>
      <c r="C731">
        <v>-0.9</v>
      </c>
      <c r="D731">
        <f t="shared" si="769"/>
        <v>0.67999999999999994</v>
      </c>
      <c r="E731">
        <f t="shared" si="770"/>
        <v>0.48</v>
      </c>
      <c r="G731">
        <v>-3.2358816494292002</v>
      </c>
      <c r="H731">
        <f t="shared" si="771"/>
        <v>2.8690479665974893</v>
      </c>
      <c r="I731">
        <f t="shared" si="772"/>
        <v>0.56550014798175052</v>
      </c>
      <c r="K731">
        <f t="shared" si="773"/>
        <v>1939.1666666666129</v>
      </c>
      <c r="M731">
        <f t="shared" ref="M731:N731" si="779">+AVERAGE(B728:B734)</f>
        <v>0.91428571428571437</v>
      </c>
      <c r="N731">
        <f t="shared" si="779"/>
        <v>-0.45714285714285713</v>
      </c>
      <c r="P731">
        <f t="shared" si="777"/>
        <v>2</v>
      </c>
    </row>
    <row r="732" spans="1:16" x14ac:dyDescent="0.25">
      <c r="A732">
        <f>+$C$10*(B732)+$C$11*(C732)+$C$12*(nino34!A712)</f>
        <v>-0.27</v>
      </c>
      <c r="B732">
        <v>0.8</v>
      </c>
      <c r="C732">
        <v>-0.3</v>
      </c>
      <c r="D732">
        <f t="shared" si="769"/>
        <v>0.6</v>
      </c>
      <c r="E732">
        <f t="shared" si="770"/>
        <v>-0.56000000000000005</v>
      </c>
      <c r="G732">
        <v>-1.5186075921395801</v>
      </c>
      <c r="H732">
        <f t="shared" si="771"/>
        <v>3.3144097887442467</v>
      </c>
      <c r="I732">
        <f t="shared" si="772"/>
        <v>-0.12013832583499351</v>
      </c>
      <c r="K732">
        <f t="shared" si="773"/>
        <v>1939.2499999999461</v>
      </c>
      <c r="M732">
        <f t="shared" ref="M732:N732" si="780">+AVERAGE(B729:B735)</f>
        <v>0.8</v>
      </c>
      <c r="N732">
        <f t="shared" si="780"/>
        <v>-0.38571428571428568</v>
      </c>
      <c r="P732">
        <f t="shared" si="777"/>
        <v>1.48</v>
      </c>
    </row>
    <row r="733" spans="1:16" x14ac:dyDescent="0.25">
      <c r="A733">
        <f>+$C$10*(B733)+$C$11*(C733)+$C$12*(nino34!A713)</f>
        <v>-0.25</v>
      </c>
      <c r="B733">
        <v>0.2</v>
      </c>
      <c r="C733">
        <v>0.3</v>
      </c>
      <c r="D733">
        <f t="shared" si="769"/>
        <v>0.32</v>
      </c>
      <c r="E733">
        <f t="shared" si="770"/>
        <v>0.27999999999999997</v>
      </c>
      <c r="G733">
        <v>7.8528139315046694E-2</v>
      </c>
      <c r="H733">
        <f t="shared" si="771"/>
        <v>2.7967798150988301</v>
      </c>
      <c r="I733">
        <f t="shared" si="772"/>
        <v>-0.39749164781042345</v>
      </c>
      <c r="K733">
        <f t="shared" si="773"/>
        <v>1939.3333333332794</v>
      </c>
      <c r="M733">
        <f t="shared" ref="M733:N733" si="781">+AVERAGE(B730:B736)</f>
        <v>0.32857142857142863</v>
      </c>
      <c r="N733">
        <f t="shared" si="781"/>
        <v>-0.32857142857142857</v>
      </c>
      <c r="P733">
        <f t="shared" si="777"/>
        <v>0.76</v>
      </c>
    </row>
    <row r="734" spans="1:16" x14ac:dyDescent="0.25">
      <c r="A734">
        <f>+$C$10*(B734)+$C$11*(C734)+$C$12*(nino34!A714)</f>
        <v>0.05</v>
      </c>
      <c r="B734">
        <v>-0.2</v>
      </c>
      <c r="C734">
        <v>0.1</v>
      </c>
      <c r="D734">
        <f t="shared" si="769"/>
        <v>0.5</v>
      </c>
      <c r="E734">
        <f t="shared" si="770"/>
        <v>-0.1</v>
      </c>
      <c r="G734">
        <v>1.27817222295925</v>
      </c>
      <c r="H734">
        <f t="shared" si="771"/>
        <v>1.9095967709303432</v>
      </c>
      <c r="I734">
        <f t="shared" si="772"/>
        <v>-0.48969139635806336</v>
      </c>
      <c r="K734">
        <f t="shared" si="773"/>
        <v>1939.4166666666126</v>
      </c>
      <c r="M734">
        <f t="shared" ref="M734:N734" si="782">+AVERAGE(B731:B737)</f>
        <v>0.17142857142857149</v>
      </c>
      <c r="N734">
        <f t="shared" si="782"/>
        <v>-5.7142857142857127E-2</v>
      </c>
      <c r="P734">
        <f t="shared" si="777"/>
        <v>0.74</v>
      </c>
    </row>
    <row r="735" spans="1:16" x14ac:dyDescent="0.25">
      <c r="A735">
        <f>+$C$10*(B735)+$C$11*(C735)+$C$12*(nino34!A715)</f>
        <v>0.25</v>
      </c>
      <c r="B735">
        <v>1.2</v>
      </c>
      <c r="C735">
        <v>0</v>
      </c>
      <c r="D735">
        <f t="shared" si="769"/>
        <v>9.999999999999995E-3</v>
      </c>
      <c r="E735">
        <f t="shared" si="770"/>
        <v>-0.39</v>
      </c>
      <c r="G735">
        <v>1.98812491024539</v>
      </c>
      <c r="H735">
        <f t="shared" si="771"/>
        <v>1.7893177590142602</v>
      </c>
      <c r="I735">
        <f t="shared" si="772"/>
        <v>0.36941238444198055</v>
      </c>
      <c r="K735">
        <f t="shared" si="773"/>
        <v>1939.4999999999459</v>
      </c>
      <c r="M735">
        <f t="shared" ref="M735:N735" si="783">+AVERAGE(B732:B738)</f>
        <v>-0.19999999999999998</v>
      </c>
      <c r="N735">
        <f t="shared" si="783"/>
        <v>0.21428571428571427</v>
      </c>
      <c r="P735">
        <f t="shared" si="777"/>
        <v>0.30000000000000004</v>
      </c>
    </row>
    <row r="736" spans="1:16" x14ac:dyDescent="0.25">
      <c r="A736">
        <f>+$C$10*(B736)+$C$11*(C736)+$C$12*(nino34!A716)</f>
        <v>0.06</v>
      </c>
      <c r="B736">
        <v>-1.4</v>
      </c>
      <c r="C736">
        <v>-1</v>
      </c>
      <c r="D736">
        <f t="shared" si="769"/>
        <v>0.18</v>
      </c>
      <c r="E736">
        <f t="shared" si="770"/>
        <v>0.55999999999999994</v>
      </c>
      <c r="G736">
        <v>3.0674899819735102</v>
      </c>
      <c r="H736">
        <f t="shared" si="771"/>
        <v>1.9127701527325403</v>
      </c>
      <c r="I736">
        <f t="shared" si="772"/>
        <v>-0.24595999072370045</v>
      </c>
      <c r="K736">
        <f t="shared" si="773"/>
        <v>1939.5833333332791</v>
      </c>
      <c r="M736">
        <f t="shared" ref="M736:N736" si="784">+AVERAGE(B733:B739)</f>
        <v>-0.47142857142857142</v>
      </c>
      <c r="N736">
        <f t="shared" si="784"/>
        <v>0.32857142857142857</v>
      </c>
      <c r="P736">
        <f t="shared" si="777"/>
        <v>-0.25999999999999995</v>
      </c>
    </row>
    <row r="737" spans="1:16" x14ac:dyDescent="0.25">
      <c r="A737">
        <f>+$C$10*(B737)+$C$11*(C737)+$C$12*(nino34!A717)</f>
        <v>0.43</v>
      </c>
      <c r="B737">
        <v>-0.3</v>
      </c>
      <c r="C737">
        <v>1.4</v>
      </c>
      <c r="D737">
        <f t="shared" si="769"/>
        <v>-0.53</v>
      </c>
      <c r="E737">
        <f t="shared" si="770"/>
        <v>-1.27</v>
      </c>
      <c r="G737">
        <v>3.9008950629779302</v>
      </c>
      <c r="H737">
        <f t="shared" si="771"/>
        <v>1.0158906421851301</v>
      </c>
      <c r="I737">
        <f t="shared" si="772"/>
        <v>-0.65091951982371032</v>
      </c>
      <c r="K737">
        <f t="shared" si="773"/>
        <v>1939.6666666666124</v>
      </c>
      <c r="M737">
        <f t="shared" ref="M737:N737" si="785">+AVERAGE(B734:B740)</f>
        <v>-0.51428571428571435</v>
      </c>
      <c r="N737">
        <f t="shared" si="785"/>
        <v>0.55714285714285716</v>
      </c>
      <c r="P737">
        <f t="shared" si="777"/>
        <v>-0.78</v>
      </c>
    </row>
    <row r="738" spans="1:16" x14ac:dyDescent="0.25">
      <c r="A738">
        <f>+$C$10*(B738)+$C$11*(C738)+$C$12*(nino34!A718)</f>
        <v>-0.47</v>
      </c>
      <c r="B738">
        <v>-1.7</v>
      </c>
      <c r="C738">
        <v>1</v>
      </c>
      <c r="D738">
        <f t="shared" si="769"/>
        <v>-0.10999999999999999</v>
      </c>
      <c r="E738">
        <f t="shared" si="770"/>
        <v>1.69</v>
      </c>
      <c r="G738">
        <v>4.0833806241586403</v>
      </c>
      <c r="H738">
        <f t="shared" si="771"/>
        <v>-7.0405030643990063E-2</v>
      </c>
      <c r="I738">
        <f t="shared" si="772"/>
        <v>-0.43537615300541077</v>
      </c>
      <c r="K738">
        <f t="shared" si="773"/>
        <v>1939.7499999999457</v>
      </c>
      <c r="M738">
        <f t="shared" ref="M738:N738" si="786">+AVERAGE(B735:B741)</f>
        <v>-0.5714285714285714</v>
      </c>
      <c r="N738">
        <f t="shared" si="786"/>
        <v>0.47142857142857142</v>
      </c>
      <c r="P738">
        <f t="shared" si="777"/>
        <v>-1.04</v>
      </c>
    </row>
    <row r="739" spans="1:16" x14ac:dyDescent="0.25">
      <c r="A739">
        <f>+$C$10*(B739)+$C$11*(C739)+$C$12*(nino34!A719)</f>
        <v>0.32</v>
      </c>
      <c r="B739">
        <v>-1.1000000000000001</v>
      </c>
      <c r="C739">
        <v>0.5</v>
      </c>
      <c r="D739">
        <f t="shared" si="769"/>
        <v>0.52</v>
      </c>
      <c r="E739">
        <f t="shared" si="770"/>
        <v>-1.06</v>
      </c>
      <c r="G739">
        <v>3.8304900323339401</v>
      </c>
      <c r="H739">
        <f t="shared" si="771"/>
        <v>-0.43981751232984045</v>
      </c>
      <c r="I739">
        <f t="shared" si="772"/>
        <v>6.5963671319559936E-2</v>
      </c>
      <c r="K739">
        <f t="shared" si="773"/>
        <v>1939.8333333332789</v>
      </c>
      <c r="M739">
        <f t="shared" ref="M739:N739" si="787">+AVERAGE(B736:B742)</f>
        <v>-0.8999999999999998</v>
      </c>
      <c r="N739">
        <f t="shared" si="787"/>
        <v>0.48571428571428571</v>
      </c>
      <c r="P739">
        <f t="shared" si="777"/>
        <v>-1.68</v>
      </c>
    </row>
    <row r="740" spans="1:16" x14ac:dyDescent="0.25">
      <c r="A740">
        <f>+$C$10*(B740)+$C$11*(C740)+$C$12*(nino34!A720)</f>
        <v>0.05</v>
      </c>
      <c r="B740">
        <v>-0.1</v>
      </c>
      <c r="C740">
        <v>1.9</v>
      </c>
      <c r="D740">
        <f t="shared" si="769"/>
        <v>0.85999999999999988</v>
      </c>
      <c r="E740">
        <f t="shared" si="770"/>
        <v>1.4</v>
      </c>
      <c r="G740">
        <v>3.6435631118287999</v>
      </c>
      <c r="H740">
        <f t="shared" si="771"/>
        <v>2.8407911580559997E-2</v>
      </c>
      <c r="I740">
        <f t="shared" si="772"/>
        <v>0.40226175259084052</v>
      </c>
      <c r="K740">
        <f t="shared" si="773"/>
        <v>1939.9166666666122</v>
      </c>
      <c r="M740">
        <f t="shared" ref="M740:N740" si="788">+AVERAGE(B737:B743)</f>
        <v>-0.81428571428571428</v>
      </c>
      <c r="N740">
        <f t="shared" si="788"/>
        <v>0.81428571428571417</v>
      </c>
      <c r="P740">
        <f t="shared" si="777"/>
        <v>-1.62</v>
      </c>
    </row>
    <row r="741" spans="1:16" x14ac:dyDescent="0.25">
      <c r="A741">
        <f>+$C$10*(B741)+$C$11*(C741)+$C$12*(nino34!A721)</f>
        <v>1.18</v>
      </c>
      <c r="B741">
        <v>-0.6</v>
      </c>
      <c r="C741">
        <v>-0.5</v>
      </c>
      <c r="D741">
        <f t="shared" si="769"/>
        <v>1.3299999999999998</v>
      </c>
      <c r="E741">
        <f t="shared" si="770"/>
        <v>-0.92999999999999994</v>
      </c>
      <c r="G741">
        <v>3.8588979439145001</v>
      </c>
      <c r="H741">
        <f t="shared" si="771"/>
        <v>0.49663331972343006</v>
      </c>
      <c r="I741">
        <f t="shared" si="772"/>
        <v>6.5963655552029543E-2</v>
      </c>
      <c r="K741">
        <f t="shared" si="773"/>
        <v>1939.9999999999454</v>
      </c>
      <c r="M741">
        <f t="shared" ref="M741:N741" si="789">+AVERAGE(B738:B744)</f>
        <v>-0.74285714285714277</v>
      </c>
      <c r="N741">
        <f t="shared" si="789"/>
        <v>0.79999999999999993</v>
      </c>
      <c r="P741">
        <f t="shared" si="777"/>
        <v>-1.52</v>
      </c>
    </row>
    <row r="742" spans="1:16" x14ac:dyDescent="0.25">
      <c r="A742">
        <f>+$C$10*(B742)+$C$11*(C742)+$C$12*(nino34!A722)</f>
        <v>1.38</v>
      </c>
      <c r="B742">
        <v>-1.1000000000000001</v>
      </c>
      <c r="C742">
        <v>0.1</v>
      </c>
      <c r="D742">
        <f t="shared" si="769"/>
        <v>1.0000000000000009E-2</v>
      </c>
      <c r="E742">
        <f t="shared" si="770"/>
        <v>-0.38999999999999968</v>
      </c>
      <c r="G742">
        <v>4.1401964315522299</v>
      </c>
      <c r="H742">
        <f t="shared" si="771"/>
        <v>0.42083147922887942</v>
      </c>
      <c r="I742">
        <f t="shared" si="772"/>
        <v>-0.14176549604658106</v>
      </c>
      <c r="K742">
        <f t="shared" si="773"/>
        <v>1940.0833333332787</v>
      </c>
      <c r="M742">
        <f t="shared" ref="M742:N742" si="790">+AVERAGE(B739:B745)</f>
        <v>-0.5714285714285714</v>
      </c>
      <c r="N742">
        <f t="shared" si="790"/>
        <v>0.84285714285714275</v>
      </c>
      <c r="P742">
        <f t="shared" si="777"/>
        <v>-1.4</v>
      </c>
    </row>
    <row r="743" spans="1:16" x14ac:dyDescent="0.25">
      <c r="A743">
        <f>+$C$10*(B743)+$C$11*(C743)+$C$12*(nino34!A723)</f>
        <v>1.19</v>
      </c>
      <c r="B743">
        <v>-0.8</v>
      </c>
      <c r="C743">
        <v>1.3</v>
      </c>
      <c r="D743">
        <f t="shared" si="769"/>
        <v>-0.57999999999999985</v>
      </c>
      <c r="E743">
        <f t="shared" si="770"/>
        <v>-0.20000000000000018</v>
      </c>
      <c r="G743">
        <v>4.2797294231433796</v>
      </c>
      <c r="H743">
        <f t="shared" si="771"/>
        <v>6.3731121067959862E-2</v>
      </c>
      <c r="I743">
        <f t="shared" si="772"/>
        <v>-0.21533486211433939</v>
      </c>
      <c r="K743">
        <f t="shared" si="773"/>
        <v>1940.1666666666119</v>
      </c>
      <c r="M743">
        <f t="shared" ref="M743:N743" si="791">+AVERAGE(B740:B746)</f>
        <v>-0.55714285714285716</v>
      </c>
      <c r="N743">
        <f t="shared" si="791"/>
        <v>1.0142857142857142</v>
      </c>
      <c r="P743">
        <f t="shared" si="777"/>
        <v>-1.2999999999999998</v>
      </c>
    </row>
    <row r="744" spans="1:16" x14ac:dyDescent="0.25">
      <c r="A744">
        <f>+$C$10*(B744)+$C$11*(C744)+$C$12*(nino34!A724)</f>
        <v>0.8</v>
      </c>
      <c r="B744">
        <v>0.2</v>
      </c>
      <c r="C744">
        <v>1.3</v>
      </c>
      <c r="D744">
        <f t="shared" si="769"/>
        <v>-0.84999999999999987</v>
      </c>
      <c r="E744">
        <f t="shared" si="770"/>
        <v>-7.0000000000000062E-2</v>
      </c>
      <c r="G744">
        <v>4.2039275526201898</v>
      </c>
      <c r="H744">
        <f t="shared" si="771"/>
        <v>-0.15160370039756987</v>
      </c>
      <c r="I744">
        <f t="shared" si="772"/>
        <v>4.0648810539778424E-8</v>
      </c>
      <c r="K744">
        <f t="shared" si="773"/>
        <v>1940.2499999999452</v>
      </c>
      <c r="M744">
        <f t="shared" ref="M744:N744" si="792">+AVERAGE(B741:B747)</f>
        <v>-0.70000000000000007</v>
      </c>
      <c r="N744">
        <f t="shared" si="792"/>
        <v>0.95714285714285718</v>
      </c>
      <c r="P744">
        <f t="shared" si="777"/>
        <v>-1.2599999999999998</v>
      </c>
    </row>
    <row r="745" spans="1:16" x14ac:dyDescent="0.25">
      <c r="A745">
        <f>+$C$10*(B745)+$C$11*(C745)+$C$12*(nino34!A725)</f>
        <v>0.34</v>
      </c>
      <c r="B745">
        <v>-0.5</v>
      </c>
      <c r="C745">
        <v>1.3</v>
      </c>
      <c r="D745">
        <f t="shared" si="769"/>
        <v>-0.25</v>
      </c>
      <c r="E745">
        <f t="shared" si="770"/>
        <v>0.67</v>
      </c>
      <c r="G745">
        <v>4.1281257227458097</v>
      </c>
      <c r="H745">
        <f t="shared" si="771"/>
        <v>0.1591969623265399</v>
      </c>
      <c r="I745">
        <f t="shared" si="772"/>
        <v>0.31080062207530013</v>
      </c>
      <c r="K745">
        <f t="shared" si="773"/>
        <v>1940.3333333332785</v>
      </c>
      <c r="M745">
        <f t="shared" ref="M745:N745" si="793">+AVERAGE(B742:B748)</f>
        <v>-0.82857142857142863</v>
      </c>
      <c r="N745">
        <f t="shared" si="793"/>
        <v>1.2428571428571427</v>
      </c>
      <c r="P745">
        <f t="shared" si="777"/>
        <v>-1.7800000000000002</v>
      </c>
    </row>
    <row r="746" spans="1:16" x14ac:dyDescent="0.25">
      <c r="A746">
        <f>+$C$10*(B746)+$C$11*(C746)+$C$12*(nino34!A726)</f>
        <v>0.55000000000000004</v>
      </c>
      <c r="B746">
        <v>-1</v>
      </c>
      <c r="C746">
        <v>1.7</v>
      </c>
      <c r="D746">
        <f t="shared" si="769"/>
        <v>-0.13000000000000003</v>
      </c>
      <c r="E746">
        <f t="shared" si="770"/>
        <v>-0.55000000000000004</v>
      </c>
      <c r="G746">
        <v>4.3631245149467297</v>
      </c>
      <c r="H746">
        <f t="shared" si="771"/>
        <v>0.5484185505627206</v>
      </c>
      <c r="I746">
        <f t="shared" si="772"/>
        <v>7.8420966160880567E-2</v>
      </c>
      <c r="K746">
        <f t="shared" si="773"/>
        <v>1940.4166666666117</v>
      </c>
      <c r="M746">
        <f t="shared" ref="M746:N746" si="794">+AVERAGE(B743:B749)</f>
        <v>-0.81428571428571428</v>
      </c>
      <c r="N746">
        <f t="shared" si="794"/>
        <v>1.5428571428571429</v>
      </c>
      <c r="P746">
        <f t="shared" si="777"/>
        <v>-2.06</v>
      </c>
    </row>
    <row r="747" spans="1:16" x14ac:dyDescent="0.25">
      <c r="A747">
        <f>+$C$10*(B747)+$C$11*(C747)+$C$12*(nino34!A727)</f>
        <v>0.21</v>
      </c>
      <c r="B747">
        <v>-1.1000000000000001</v>
      </c>
      <c r="C747">
        <v>1.5</v>
      </c>
      <c r="D747">
        <f t="shared" si="769"/>
        <v>0.19999999999999996</v>
      </c>
      <c r="E747">
        <f t="shared" si="770"/>
        <v>0.88000000000000012</v>
      </c>
      <c r="G747">
        <v>4.6765442733085303</v>
      </c>
      <c r="H747">
        <f t="shared" si="771"/>
        <v>0.72299583682042012</v>
      </c>
      <c r="I747">
        <f t="shared" si="772"/>
        <v>9.6156320096818959E-2</v>
      </c>
      <c r="K747">
        <f t="shared" si="773"/>
        <v>1940.499999999945</v>
      </c>
      <c r="M747">
        <f t="shared" ref="M747:N747" si="795">+AVERAGE(B744:B750)</f>
        <v>-0.68571428571428583</v>
      </c>
      <c r="N747">
        <f t="shared" si="795"/>
        <v>1.8142857142857143</v>
      </c>
      <c r="P747">
        <f t="shared" si="777"/>
        <v>-2.2400000000000002</v>
      </c>
    </row>
    <row r="748" spans="1:16" x14ac:dyDescent="0.25">
      <c r="A748">
        <f>+$C$10*(B748)+$C$11*(C748)+$C$12*(nino34!A728)</f>
        <v>0.75</v>
      </c>
      <c r="B748">
        <v>-1.5</v>
      </c>
      <c r="C748">
        <v>1.5</v>
      </c>
      <c r="D748">
        <f t="shared" si="769"/>
        <v>-0.15999999999999998</v>
      </c>
      <c r="E748">
        <f t="shared" si="770"/>
        <v>-1.24</v>
      </c>
      <c r="G748">
        <v>5.0861203517671498</v>
      </c>
      <c r="H748">
        <f t="shared" si="771"/>
        <v>0.58415338900426939</v>
      </c>
      <c r="I748">
        <f t="shared" si="772"/>
        <v>-0.2349987679129697</v>
      </c>
      <c r="K748">
        <f t="shared" si="773"/>
        <v>1940.5833333332782</v>
      </c>
      <c r="M748">
        <f t="shared" ref="M748:N748" si="796">+AVERAGE(B745:B751)</f>
        <v>-0.7857142857142857</v>
      </c>
      <c r="N748">
        <f t="shared" si="796"/>
        <v>1.7571428571428569</v>
      </c>
      <c r="P748">
        <f t="shared" si="777"/>
        <v>-2.66</v>
      </c>
    </row>
    <row r="749" spans="1:16" x14ac:dyDescent="0.25">
      <c r="A749">
        <f>+$C$10*(B749)+$C$11*(C749)+$C$12*(nino34!A729)</f>
        <v>0.05</v>
      </c>
      <c r="B749">
        <v>-1</v>
      </c>
      <c r="C749">
        <v>2.2000000000000002</v>
      </c>
      <c r="D749">
        <f t="shared" si="769"/>
        <v>-0.43</v>
      </c>
      <c r="E749">
        <f t="shared" si="770"/>
        <v>0.97000000000000008</v>
      </c>
      <c r="G749">
        <v>5.2606976623127997</v>
      </c>
      <c r="H749">
        <f t="shared" si="771"/>
        <v>0.32909077900700012</v>
      </c>
      <c r="I749">
        <f t="shared" si="772"/>
        <v>-2.0063842084299566E-2</v>
      </c>
      <c r="K749">
        <f t="shared" si="773"/>
        <v>1940.6666666666115</v>
      </c>
      <c r="M749">
        <f t="shared" ref="M749:N749" si="797">+AVERAGE(B746:B752)</f>
        <v>-0.9285714285714286</v>
      </c>
      <c r="N749">
        <f t="shared" si="797"/>
        <v>1.9428571428571431</v>
      </c>
      <c r="P749">
        <f t="shared" si="777"/>
        <v>-2.9200000000000004</v>
      </c>
    </row>
    <row r="750" spans="1:16" x14ac:dyDescent="0.25">
      <c r="A750">
        <f>+$C$10*(B750)+$C$11*(C750)+$C$12*(nino34!A730)</f>
        <v>0.32</v>
      </c>
      <c r="B750">
        <v>0.1</v>
      </c>
      <c r="C750">
        <v>3.2</v>
      </c>
      <c r="D750">
        <f t="shared" si="769"/>
        <v>0.64999999999999991</v>
      </c>
      <c r="E750">
        <f t="shared" si="770"/>
        <v>0.10999999999999999</v>
      </c>
      <c r="G750">
        <v>5.41521113077415</v>
      </c>
      <c r="H750">
        <f t="shared" si="771"/>
        <v>0.84006916126973064</v>
      </c>
      <c r="I750">
        <f t="shared" si="772"/>
        <v>0.53104222434702919</v>
      </c>
      <c r="K750">
        <f t="shared" si="773"/>
        <v>1940.7499999999447</v>
      </c>
      <c r="M750">
        <f t="shared" ref="M750:N750" si="798">+AVERAGE(B747:B753)</f>
        <v>-0.87142857142857133</v>
      </c>
      <c r="N750">
        <f t="shared" si="798"/>
        <v>1.9285714285714286</v>
      </c>
      <c r="P750">
        <f t="shared" si="777"/>
        <v>-2.66</v>
      </c>
    </row>
    <row r="751" spans="1:16" x14ac:dyDescent="0.25">
      <c r="A751">
        <f>+$C$10*(B751)+$C$11*(C751)+$C$12*(nino34!A731)</f>
        <v>0.7</v>
      </c>
      <c r="B751">
        <v>-0.5</v>
      </c>
      <c r="C751">
        <v>0.9</v>
      </c>
      <c r="D751">
        <f t="shared" si="769"/>
        <v>1.0699999999999998</v>
      </c>
      <c r="E751">
        <f t="shared" si="770"/>
        <v>0.31000000000000005</v>
      </c>
      <c r="G751">
        <v>6.1007668235825303</v>
      </c>
      <c r="H751">
        <f t="shared" si="771"/>
        <v>1.5487758370440297</v>
      </c>
      <c r="I751">
        <f t="shared" si="772"/>
        <v>0.17766445142726894</v>
      </c>
      <c r="K751">
        <f t="shared" si="773"/>
        <v>1940.833333333278</v>
      </c>
      <c r="M751">
        <f t="shared" ref="M751:N751" si="799">+AVERAGE(B748:B754)</f>
        <v>-0.74285714285714288</v>
      </c>
      <c r="N751">
        <f t="shared" si="799"/>
        <v>2.1857142857142859</v>
      </c>
      <c r="P751">
        <f t="shared" si="777"/>
        <v>-2.96</v>
      </c>
    </row>
    <row r="752" spans="1:16" x14ac:dyDescent="0.25">
      <c r="A752">
        <f>+$C$10*(B752)+$C$11*(C752)+$C$12*(nino34!A732)</f>
        <v>1.39</v>
      </c>
      <c r="B752">
        <v>-1.5</v>
      </c>
      <c r="C752">
        <v>2.6</v>
      </c>
      <c r="D752">
        <f t="shared" si="769"/>
        <v>0.67999999999999994</v>
      </c>
      <c r="E752">
        <f t="shared" si="770"/>
        <v>-0.69999999999999973</v>
      </c>
      <c r="G752">
        <v>6.9639869678181796</v>
      </c>
      <c r="H752">
        <f t="shared" si="771"/>
        <v>1.4904186770666197</v>
      </c>
      <c r="I752">
        <f t="shared" si="772"/>
        <v>-0.23602161140467892</v>
      </c>
      <c r="K752">
        <f t="shared" si="773"/>
        <v>1940.9166666666113</v>
      </c>
      <c r="M752">
        <f t="shared" ref="M752:N752" si="800">+AVERAGE(B749:B755)</f>
        <v>-0.65714285714285725</v>
      </c>
      <c r="N752">
        <f t="shared" si="800"/>
        <v>2.1571428571428575</v>
      </c>
      <c r="P752">
        <f t="shared" si="777"/>
        <v>-2.8</v>
      </c>
    </row>
    <row r="753" spans="1:16" x14ac:dyDescent="0.25">
      <c r="A753">
        <f>+$C$10*(B753)+$C$11*(C753)+$C$12*(nino34!A733)</f>
        <v>1.38</v>
      </c>
      <c r="B753">
        <v>-0.6</v>
      </c>
      <c r="C753">
        <v>1.6</v>
      </c>
      <c r="D753">
        <f t="shared" si="769"/>
        <v>-4.9999999999999822E-2</v>
      </c>
      <c r="E753">
        <f t="shared" si="770"/>
        <v>-2.9999999999999805E-2</v>
      </c>
      <c r="G753">
        <v>7.59118550064915</v>
      </c>
      <c r="H753">
        <f t="shared" si="771"/>
        <v>-0.11574356347133996</v>
      </c>
      <c r="I753">
        <f t="shared" si="772"/>
        <v>-1.3701406291332816</v>
      </c>
      <c r="K753">
        <f t="shared" si="773"/>
        <v>1940.9999999999445</v>
      </c>
      <c r="M753">
        <f t="shared" ref="M753:N753" si="801">+AVERAGE(B750:B756)</f>
        <v>-0.54285714285714293</v>
      </c>
      <c r="N753">
        <f t="shared" si="801"/>
        <v>2.0142857142857147</v>
      </c>
      <c r="P753">
        <f t="shared" si="777"/>
        <v>-2.8600000000000003</v>
      </c>
    </row>
    <row r="754" spans="1:16" x14ac:dyDescent="0.25">
      <c r="A754">
        <f>+$C$10*(B754)+$C$11*(C754)+$C$12*(nino34!A734)</f>
        <v>1.34</v>
      </c>
      <c r="B754">
        <v>-0.2</v>
      </c>
      <c r="C754">
        <v>3.3</v>
      </c>
      <c r="D754">
        <f t="shared" si="769"/>
        <v>3.0000000000000027E-2</v>
      </c>
      <c r="E754">
        <f t="shared" si="770"/>
        <v>0.10999999999999988</v>
      </c>
      <c r="G754">
        <v>6.8482434043468396</v>
      </c>
      <c r="H754">
        <f t="shared" si="771"/>
        <v>-2.0492507752843103</v>
      </c>
      <c r="I754">
        <f t="shared" si="772"/>
        <v>-0.56336658267968964</v>
      </c>
      <c r="K754">
        <f t="shared" si="773"/>
        <v>1941.0833333332778</v>
      </c>
      <c r="M754">
        <f t="shared" ref="M754:N754" si="802">+AVERAGE(B751:B757)</f>
        <v>-0.62857142857142867</v>
      </c>
      <c r="N754">
        <f t="shared" si="802"/>
        <v>1.5999999999999999</v>
      </c>
      <c r="P754">
        <f t="shared" si="777"/>
        <v>-2.6799999999999997</v>
      </c>
    </row>
    <row r="755" spans="1:16" x14ac:dyDescent="0.25">
      <c r="A755">
        <f>+$C$10*(B755)+$C$11*(C755)+$C$12*(nino34!A735)</f>
        <v>1.41</v>
      </c>
      <c r="B755">
        <v>-0.9</v>
      </c>
      <c r="C755">
        <v>1.3</v>
      </c>
      <c r="D755">
        <f t="shared" si="769"/>
        <v>2.0000000000000018E-2</v>
      </c>
      <c r="E755">
        <f t="shared" si="770"/>
        <v>-0.11999999999999966</v>
      </c>
      <c r="G755">
        <v>5.5419347253648397</v>
      </c>
      <c r="H755">
        <f t="shared" si="771"/>
        <v>-2.4349528640142895</v>
      </c>
      <c r="I755">
        <f t="shared" si="772"/>
        <v>0.17766449394970962</v>
      </c>
      <c r="K755">
        <f t="shared" si="773"/>
        <v>1941.166666666611</v>
      </c>
      <c r="M755">
        <f t="shared" ref="M755:N755" si="803">+AVERAGE(B752:B758)</f>
        <v>-0.6428571428571429</v>
      </c>
      <c r="N755">
        <f t="shared" si="803"/>
        <v>1.6714285714285715</v>
      </c>
      <c r="P755">
        <f t="shared" si="777"/>
        <v>-2.68</v>
      </c>
    </row>
    <row r="756" spans="1:16" x14ac:dyDescent="0.25">
      <c r="A756">
        <f>+$C$10*(B756)+$C$11*(C756)+$C$12*(nino34!A736)</f>
        <v>1.36</v>
      </c>
      <c r="B756">
        <v>-0.2</v>
      </c>
      <c r="C756">
        <v>1.2</v>
      </c>
      <c r="D756">
        <f t="shared" si="769"/>
        <v>-8.9999999999999858E-2</v>
      </c>
      <c r="E756">
        <f t="shared" si="770"/>
        <v>9.9999999999997868E-3</v>
      </c>
      <c r="G756">
        <v>4.4132905403325502</v>
      </c>
      <c r="H756">
        <f t="shared" si="771"/>
        <v>-1.3251878054346697</v>
      </c>
      <c r="I756">
        <f t="shared" si="772"/>
        <v>0.9321005646299092</v>
      </c>
      <c r="K756">
        <f t="shared" si="773"/>
        <v>1941.2499999999443</v>
      </c>
      <c r="M756">
        <f t="shared" ref="M756:N756" si="804">+AVERAGE(B753:B759)</f>
        <v>-0.52857142857142858</v>
      </c>
      <c r="N756">
        <f t="shared" si="804"/>
        <v>1.6714285714285713</v>
      </c>
      <c r="P756">
        <f t="shared" si="777"/>
        <v>-2.02</v>
      </c>
    </row>
    <row r="757" spans="1:16" x14ac:dyDescent="0.25">
      <c r="A757">
        <f>+$C$10*(B757)+$C$11*(C757)+$C$12*(nino34!A737)</f>
        <v>1.32</v>
      </c>
      <c r="B757">
        <v>-0.5</v>
      </c>
      <c r="C757">
        <v>0.3</v>
      </c>
      <c r="D757">
        <f t="shared" si="769"/>
        <v>-0.48000000000000009</v>
      </c>
      <c r="E757">
        <f t="shared" si="770"/>
        <v>-0.39999999999999991</v>
      </c>
      <c r="G757">
        <v>4.2167469199301699</v>
      </c>
      <c r="H757">
        <f t="shared" si="771"/>
        <v>-7.3851990027602454E-3</v>
      </c>
      <c r="I757">
        <f t="shared" si="772"/>
        <v>0.38570204180200029</v>
      </c>
      <c r="K757">
        <f t="shared" si="773"/>
        <v>1941.3333333332776</v>
      </c>
      <c r="M757">
        <f t="shared" ref="M757:N757" si="805">+AVERAGE(B754:B760)</f>
        <v>-0.62857142857142845</v>
      </c>
      <c r="N757">
        <f t="shared" si="805"/>
        <v>1.7142857142857142</v>
      </c>
      <c r="P757">
        <f t="shared" si="777"/>
        <v>-1.98</v>
      </c>
    </row>
    <row r="758" spans="1:16" x14ac:dyDescent="0.25">
      <c r="A758">
        <f>+$C$10*(B758)+$C$11*(C758)+$C$12*(nino34!A738)</f>
        <v>0.88</v>
      </c>
      <c r="B758">
        <v>-0.6</v>
      </c>
      <c r="C758">
        <v>1.4</v>
      </c>
      <c r="D758">
        <f t="shared" si="769"/>
        <v>-0.59000000000000008</v>
      </c>
      <c r="E758">
        <f t="shared" si="770"/>
        <v>0.28999999999999981</v>
      </c>
      <c r="G758">
        <v>4.4059053413297899</v>
      </c>
      <c r="H758">
        <f t="shared" si="771"/>
        <v>0.30308368686846965</v>
      </c>
      <c r="I758">
        <f t="shared" si="772"/>
        <v>-7.5233155930771289E-2</v>
      </c>
      <c r="K758">
        <f t="shared" si="773"/>
        <v>1941.4166666666108</v>
      </c>
      <c r="M758">
        <f t="shared" ref="M758:N758" si="806">+AVERAGE(B755:B761)</f>
        <v>-0.68571428571428572</v>
      </c>
      <c r="N758">
        <f t="shared" si="806"/>
        <v>1.3571428571428572</v>
      </c>
      <c r="P758">
        <f t="shared" si="777"/>
        <v>-1.94</v>
      </c>
    </row>
    <row r="759" spans="1:16" x14ac:dyDescent="0.25">
      <c r="A759">
        <f>+$C$10*(B759)+$C$11*(C759)+$C$12*(nino34!A739)</f>
        <v>0.73</v>
      </c>
      <c r="B759">
        <v>-0.7</v>
      </c>
      <c r="C759">
        <v>2.6</v>
      </c>
      <c r="D759">
        <f t="shared" si="769"/>
        <v>-8.9999999999999969E-2</v>
      </c>
      <c r="E759">
        <f t="shared" si="770"/>
        <v>0.20999999999999996</v>
      </c>
      <c r="G759">
        <v>4.5198306067986396</v>
      </c>
      <c r="H759">
        <f t="shared" si="771"/>
        <v>3.8692075709100493E-2</v>
      </c>
      <c r="I759">
        <f t="shared" si="772"/>
        <v>-0.18915845522859875</v>
      </c>
      <c r="K759">
        <f t="shared" si="773"/>
        <v>1941.4999999999441</v>
      </c>
      <c r="M759">
        <f t="shared" ref="M759:N759" si="807">+AVERAGE(B756:B762)</f>
        <v>-0.87142857142857133</v>
      </c>
      <c r="N759">
        <f t="shared" si="807"/>
        <v>1.3571428571428574</v>
      </c>
      <c r="P759">
        <f t="shared" si="777"/>
        <v>-2.1399999999999997</v>
      </c>
    </row>
    <row r="760" spans="1:16" x14ac:dyDescent="0.25">
      <c r="A760">
        <f>+$C$10*(B760)+$C$11*(C760)+$C$12*(nino34!A740)</f>
        <v>0.79</v>
      </c>
      <c r="B760">
        <v>-1.3</v>
      </c>
      <c r="C760">
        <v>1.9</v>
      </c>
      <c r="D760">
        <f t="shared" si="769"/>
        <v>-4.9999999999999933E-2</v>
      </c>
      <c r="E760">
        <f t="shared" si="770"/>
        <v>-0.16999999999999993</v>
      </c>
      <c r="G760">
        <v>4.4445974170388904</v>
      </c>
      <c r="H760">
        <f t="shared" si="771"/>
        <v>-0.20373242792754986</v>
      </c>
      <c r="I760">
        <f t="shared" si="772"/>
        <v>-5.3266048408051603E-2</v>
      </c>
      <c r="K760">
        <f t="shared" si="773"/>
        <v>1941.5833333332773</v>
      </c>
      <c r="M760">
        <f t="shared" ref="M760:N760" si="808">+AVERAGE(B757:B763)</f>
        <v>-1.0142857142857145</v>
      </c>
      <c r="N760">
        <f t="shared" si="808"/>
        <v>1.2571428571428569</v>
      </c>
      <c r="P760">
        <f t="shared" si="777"/>
        <v>-2.1399999999999997</v>
      </c>
    </row>
    <row r="761" spans="1:16" x14ac:dyDescent="0.25">
      <c r="A761">
        <f>+$C$10*(B761)+$C$11*(C761)+$C$12*(nino34!A741)</f>
        <v>0.68</v>
      </c>
      <c r="B761">
        <v>-0.6</v>
      </c>
      <c r="C761">
        <v>0.8</v>
      </c>
      <c r="D761">
        <f t="shared" si="769"/>
        <v>0.19999999999999996</v>
      </c>
      <c r="E761">
        <f t="shared" si="770"/>
        <v>0.41999999999999993</v>
      </c>
      <c r="G761">
        <v>4.3160981788710897</v>
      </c>
      <c r="H761">
        <f t="shared" si="771"/>
        <v>0.23053948565164983</v>
      </c>
      <c r="I761">
        <f t="shared" si="772"/>
        <v>0.48753796198725219</v>
      </c>
      <c r="K761">
        <f t="shared" si="773"/>
        <v>1941.6666666666106</v>
      </c>
      <c r="M761">
        <f t="shared" ref="M761:N761" si="809">+AVERAGE(B758:B764)</f>
        <v>-1.0000000000000002</v>
      </c>
      <c r="N761">
        <f t="shared" si="809"/>
        <v>1.4285714285714286</v>
      </c>
      <c r="P761">
        <f t="shared" si="777"/>
        <v>-2.68</v>
      </c>
    </row>
    <row r="762" spans="1:16" x14ac:dyDescent="0.25">
      <c r="A762">
        <f>+$C$10*(B762)+$C$11*(C762)+$C$12*(nino34!A742)</f>
        <v>0.99</v>
      </c>
      <c r="B762">
        <v>-2.2000000000000002</v>
      </c>
      <c r="C762">
        <v>1.3</v>
      </c>
      <c r="D762">
        <f t="shared" si="769"/>
        <v>0.48999999999999988</v>
      </c>
      <c r="E762">
        <f t="shared" si="770"/>
        <v>-0.12999999999999989</v>
      </c>
      <c r="G762">
        <v>4.6751369026905403</v>
      </c>
      <c r="H762">
        <f t="shared" si="771"/>
        <v>0.71807747111427034</v>
      </c>
      <c r="I762">
        <f t="shared" si="772"/>
        <v>2.3475369204106755E-8</v>
      </c>
      <c r="K762">
        <f t="shared" si="773"/>
        <v>1941.7499999999438</v>
      </c>
      <c r="M762">
        <f t="shared" ref="M762:N762" si="810">+AVERAGE(B759:B765)</f>
        <v>-1.0000000000000002</v>
      </c>
      <c r="N762">
        <f t="shared" si="810"/>
        <v>1.5571428571428569</v>
      </c>
      <c r="P762">
        <f t="shared" si="777"/>
        <v>-2.62</v>
      </c>
    </row>
    <row r="763" spans="1:16" x14ac:dyDescent="0.25">
      <c r="A763">
        <f>+$C$10*(B763)+$C$11*(C763)+$C$12*(nino34!A743)</f>
        <v>1.17</v>
      </c>
      <c r="B763">
        <v>-1.2</v>
      </c>
      <c r="C763">
        <v>0.5</v>
      </c>
      <c r="D763">
        <f t="shared" si="769"/>
        <v>0.28000000000000003</v>
      </c>
      <c r="E763">
        <f t="shared" si="770"/>
        <v>-8.0000000000000071E-2</v>
      </c>
      <c r="G763">
        <v>5.03417564998536</v>
      </c>
      <c r="H763">
        <f t="shared" si="771"/>
        <v>0.77134352537126993</v>
      </c>
      <c r="I763">
        <f t="shared" si="772"/>
        <v>5.3266030781630391E-2</v>
      </c>
      <c r="K763">
        <f t="shared" si="773"/>
        <v>1941.8333333332771</v>
      </c>
      <c r="M763">
        <f t="shared" ref="M763:N763" si="811">+AVERAGE(B760:B766)</f>
        <v>-1.0571428571428572</v>
      </c>
      <c r="N763">
        <f t="shared" si="811"/>
        <v>1.1714285714285715</v>
      </c>
      <c r="P763">
        <f t="shared" si="777"/>
        <v>-2.34</v>
      </c>
    </row>
    <row r="764" spans="1:16" x14ac:dyDescent="0.25">
      <c r="A764">
        <f>+$C$10*(B764)+$C$11*(C764)+$C$12*(nino34!A744)</f>
        <v>1.27</v>
      </c>
      <c r="B764">
        <v>-0.4</v>
      </c>
      <c r="C764">
        <v>1.5</v>
      </c>
      <c r="D764">
        <f t="shared" si="769"/>
        <v>-0.55999999999999994</v>
      </c>
      <c r="E764">
        <f t="shared" si="770"/>
        <v>-0.76000000000000023</v>
      </c>
      <c r="G764">
        <v>5.4464804280618102</v>
      </c>
      <c r="H764">
        <f t="shared" si="771"/>
        <v>-0.62808990234460005</v>
      </c>
      <c r="I764">
        <f t="shared" si="772"/>
        <v>-1.4526994584975004</v>
      </c>
      <c r="K764">
        <f t="shared" si="773"/>
        <v>1941.9166666666104</v>
      </c>
      <c r="M764">
        <f t="shared" ref="M764:N764" si="812">+AVERAGE(B761:B767)</f>
        <v>-0.88571428571428557</v>
      </c>
      <c r="N764">
        <f t="shared" si="812"/>
        <v>1.0714285714285714</v>
      </c>
      <c r="P764">
        <f t="shared" si="777"/>
        <v>-2.2799999999999998</v>
      </c>
    </row>
    <row r="765" spans="1:16" x14ac:dyDescent="0.25">
      <c r="A765">
        <f>+$C$10*(B765)+$C$11*(C765)+$C$12*(nino34!A745)</f>
        <v>0.61</v>
      </c>
      <c r="B765">
        <v>-0.6</v>
      </c>
      <c r="C765">
        <v>2.2999999999999998</v>
      </c>
      <c r="D765">
        <f t="shared" si="769"/>
        <v>-0.74</v>
      </c>
      <c r="E765">
        <f t="shared" si="770"/>
        <v>0.58000000000000007</v>
      </c>
      <c r="G765">
        <v>4.40608574764076</v>
      </c>
      <c r="H765">
        <f t="shared" si="771"/>
        <v>-2.1914634570908502</v>
      </c>
      <c r="I765">
        <f t="shared" si="772"/>
        <v>-0.11067409624874891</v>
      </c>
      <c r="K765">
        <f t="shared" si="773"/>
        <v>1941.9999999999436</v>
      </c>
      <c r="M765">
        <f t="shared" ref="M765:N765" si="813">+AVERAGE(B762:B768)</f>
        <v>-0.77142857142857135</v>
      </c>
      <c r="N765">
        <f t="shared" si="813"/>
        <v>1.0857142857142859</v>
      </c>
      <c r="P765">
        <f t="shared" si="777"/>
        <v>-2.2000000000000002</v>
      </c>
    </row>
    <row r="766" spans="1:16" x14ac:dyDescent="0.25">
      <c r="A766">
        <f>+$C$10*(B766)+$C$11*(C766)+$C$12*(nino34!A746)</f>
        <v>0.53</v>
      </c>
      <c r="B766">
        <v>-1.1000000000000001</v>
      </c>
      <c r="C766">
        <v>-0.1</v>
      </c>
      <c r="D766">
        <f t="shared" si="769"/>
        <v>-0.36</v>
      </c>
      <c r="E766">
        <f t="shared" si="770"/>
        <v>-0.20000000000000007</v>
      </c>
      <c r="G766">
        <v>3.25501697097096</v>
      </c>
      <c r="H766">
        <f t="shared" si="771"/>
        <v>-2.6938659224275998</v>
      </c>
      <c r="I766">
        <f t="shared" si="772"/>
        <v>-0.39172836908799979</v>
      </c>
      <c r="K766">
        <f t="shared" si="773"/>
        <v>1942.0833333332769</v>
      </c>
      <c r="M766">
        <f t="shared" ref="M766:N766" si="814">+AVERAGE(B763:B769)</f>
        <v>-0.51428571428571435</v>
      </c>
      <c r="N766">
        <f t="shared" si="814"/>
        <v>0.74285714285714299</v>
      </c>
      <c r="P766">
        <f t="shared" si="777"/>
        <v>-1.7600000000000002</v>
      </c>
    </row>
    <row r="767" spans="1:16" x14ac:dyDescent="0.25">
      <c r="A767">
        <f>+$C$10*(B767)+$C$11*(C767)+$C$12*(nino34!A747)</f>
        <v>0.25</v>
      </c>
      <c r="B767">
        <v>-0.1</v>
      </c>
      <c r="C767">
        <v>1.2</v>
      </c>
      <c r="D767">
        <f t="shared" si="769"/>
        <v>3.9999999999999925E-2</v>
      </c>
      <c r="E767">
        <f t="shared" si="770"/>
        <v>0.60000000000000009</v>
      </c>
      <c r="G767">
        <v>1.71221982521316</v>
      </c>
      <c r="H767">
        <f t="shared" si="771"/>
        <v>-2.6039330139190109</v>
      </c>
      <c r="I767">
        <f t="shared" si="772"/>
        <v>0.48166127759658917</v>
      </c>
      <c r="K767">
        <f t="shared" si="773"/>
        <v>1942.1666666666101</v>
      </c>
      <c r="M767">
        <f t="shared" ref="M767:N767" si="815">+AVERAGE(B764:B770)</f>
        <v>-0.3</v>
      </c>
      <c r="N767">
        <f t="shared" si="815"/>
        <v>0.59999999999999987</v>
      </c>
      <c r="P767">
        <f t="shared" si="777"/>
        <v>-1.56</v>
      </c>
    </row>
    <row r="768" spans="1:16" x14ac:dyDescent="0.25">
      <c r="A768">
        <f>+$C$10*(B768)+$C$11*(C768)+$C$12*(nino34!A748)</f>
        <v>0.56999999999999995</v>
      </c>
      <c r="B768">
        <v>0.2</v>
      </c>
      <c r="C768">
        <v>0.9</v>
      </c>
      <c r="D768">
        <f t="shared" si="769"/>
        <v>-0.35</v>
      </c>
      <c r="E768">
        <f t="shared" si="770"/>
        <v>-0.98999999999999988</v>
      </c>
      <c r="G768">
        <v>0.65108395705194899</v>
      </c>
      <c r="H768">
        <f t="shared" si="771"/>
        <v>-2.6371065874481041</v>
      </c>
      <c r="I768">
        <f t="shared" si="772"/>
        <v>-0.51483485112568206</v>
      </c>
      <c r="K768">
        <f t="shared" si="773"/>
        <v>1942.2499999999434</v>
      </c>
      <c r="M768">
        <f t="shared" ref="M768:N768" si="816">+AVERAGE(B765:B771)</f>
        <v>-0.22857142857142862</v>
      </c>
      <c r="N768">
        <f t="shared" si="816"/>
        <v>0.44285714285714278</v>
      </c>
      <c r="P768">
        <f t="shared" si="777"/>
        <v>-1.04</v>
      </c>
    </row>
    <row r="769" spans="1:16" x14ac:dyDescent="0.25">
      <c r="A769">
        <f>+$C$10*(B769)+$C$11*(C769)+$C$12*(nino34!A749)</f>
        <v>-0.1</v>
      </c>
      <c r="B769">
        <v>-0.4</v>
      </c>
      <c r="C769">
        <v>-1.1000000000000001</v>
      </c>
      <c r="D769">
        <f t="shared" si="769"/>
        <v>-1.0899999999999999</v>
      </c>
      <c r="E769">
        <f t="shared" si="770"/>
        <v>0.24999999999999994</v>
      </c>
      <c r="G769">
        <v>-0.92488676223494404</v>
      </c>
      <c r="H769">
        <f t="shared" si="771"/>
        <v>-2.9608797741367789</v>
      </c>
      <c r="I769">
        <f t="shared" si="772"/>
        <v>0.19106166443700734</v>
      </c>
      <c r="K769">
        <f t="shared" si="773"/>
        <v>1942.3333333332766</v>
      </c>
      <c r="M769">
        <f t="shared" ref="M769:N769" si="817">+AVERAGE(B766:B772)</f>
        <v>-0.1571428571428572</v>
      </c>
      <c r="N769">
        <f t="shared" si="817"/>
        <v>4.2857142857142851E-2</v>
      </c>
      <c r="P769">
        <f t="shared" si="777"/>
        <v>-0.30000000000000004</v>
      </c>
    </row>
    <row r="770" spans="1:16" x14ac:dyDescent="0.25">
      <c r="A770">
        <f>+$C$10*(B770)+$C$11*(C770)+$C$12*(nino34!A750)</f>
        <v>-0.52</v>
      </c>
      <c r="B770">
        <v>0.3</v>
      </c>
      <c r="C770">
        <v>-0.5</v>
      </c>
      <c r="D770">
        <f t="shared" si="769"/>
        <v>-0.45000000000000007</v>
      </c>
      <c r="E770">
        <f t="shared" si="770"/>
        <v>0.39</v>
      </c>
      <c r="G770">
        <v>-2.3097958170848298</v>
      </c>
      <c r="H770">
        <f t="shared" si="771"/>
        <v>-2.7117472651787562</v>
      </c>
      <c r="I770">
        <f t="shared" si="772"/>
        <v>5.807084452101563E-2</v>
      </c>
      <c r="K770">
        <f t="shared" si="773"/>
        <v>1942.4166666666099</v>
      </c>
      <c r="M770">
        <f t="shared" ref="M770:N770" si="818">+AVERAGE(B767:B773)</f>
        <v>8.5714285714285701E-2</v>
      </c>
      <c r="N770">
        <f t="shared" si="818"/>
        <v>-5.7142857142857148E-2</v>
      </c>
      <c r="P770">
        <f t="shared" si="777"/>
        <v>-0.16</v>
      </c>
    </row>
    <row r="771" spans="1:16" x14ac:dyDescent="0.25">
      <c r="A771">
        <f>+$C$10*(B771)+$C$11*(C771)+$C$12*(nino34!A751)</f>
        <v>-0.55000000000000004</v>
      </c>
      <c r="B771">
        <v>0.1</v>
      </c>
      <c r="C771">
        <v>0.4</v>
      </c>
      <c r="D771">
        <f t="shared" si="769"/>
        <v>-0.43999999999999995</v>
      </c>
      <c r="E771">
        <f t="shared" si="770"/>
        <v>-0.37999999999999989</v>
      </c>
      <c r="G771">
        <v>-3.6366340274137001</v>
      </c>
      <c r="H771">
        <f t="shared" si="771"/>
        <v>-2.4100424951357104</v>
      </c>
      <c r="I771">
        <f t="shared" si="772"/>
        <v>0.24363392552203056</v>
      </c>
      <c r="K771">
        <f t="shared" si="773"/>
        <v>1942.4999999999432</v>
      </c>
      <c r="M771">
        <f t="shared" ref="M771:N771" si="819">+AVERAGE(B768:B774)</f>
        <v>0.11428571428571428</v>
      </c>
      <c r="N771">
        <f t="shared" si="819"/>
        <v>-0.38571428571428573</v>
      </c>
      <c r="P771">
        <f t="shared" si="777"/>
        <v>0.18</v>
      </c>
    </row>
    <row r="772" spans="1:16" x14ac:dyDescent="0.25">
      <c r="A772">
        <f>+$C$10*(B772)+$C$11*(C772)+$C$12*(nino34!A752)</f>
        <v>-0.96</v>
      </c>
      <c r="B772">
        <v>-0.1</v>
      </c>
      <c r="C772">
        <v>-0.5</v>
      </c>
      <c r="D772">
        <f t="shared" si="769"/>
        <v>-0.61999999999999988</v>
      </c>
      <c r="E772">
        <f t="shared" si="770"/>
        <v>0.19999999999999996</v>
      </c>
      <c r="G772">
        <v>-4.7198383122205403</v>
      </c>
      <c r="H772">
        <f t="shared" si="771"/>
        <v>-1.9657418428472098</v>
      </c>
      <c r="I772">
        <f t="shared" si="772"/>
        <v>0.20066672676647102</v>
      </c>
      <c r="K772">
        <f t="shared" si="773"/>
        <v>1942.5833333332764</v>
      </c>
      <c r="M772">
        <f t="shared" ref="M772:N772" si="820">+AVERAGE(B769:B775)</f>
        <v>-0.1</v>
      </c>
      <c r="N772">
        <f t="shared" si="820"/>
        <v>-0.5714285714285714</v>
      </c>
      <c r="P772">
        <f t="shared" si="777"/>
        <v>0.6</v>
      </c>
    </row>
    <row r="773" spans="1:16" x14ac:dyDescent="0.25">
      <c r="A773">
        <f>+$C$10*(B773)+$C$11*(C773)+$C$12*(nino34!A753)</f>
        <v>-1.17</v>
      </c>
      <c r="B773">
        <v>0.6</v>
      </c>
      <c r="C773">
        <v>-0.8</v>
      </c>
      <c r="D773">
        <f t="shared" si="769"/>
        <v>-0.3600000000000001</v>
      </c>
      <c r="E773">
        <f t="shared" si="770"/>
        <v>5.9999999999999609E-2</v>
      </c>
      <c r="G773">
        <v>-5.6023758702609099</v>
      </c>
      <c r="H773">
        <f t="shared" si="771"/>
        <v>-1.2644125650054896</v>
      </c>
      <c r="I773">
        <f t="shared" si="772"/>
        <v>0.5006625510752496</v>
      </c>
      <c r="K773">
        <f t="shared" si="773"/>
        <v>1942.6666666666097</v>
      </c>
      <c r="M773">
        <f t="shared" ref="M773:N773" si="821">+AVERAGE(B770:B776)</f>
        <v>0.22857142857142856</v>
      </c>
      <c r="N773">
        <f t="shared" si="821"/>
        <v>-0.5</v>
      </c>
      <c r="P773">
        <f t="shared" si="777"/>
        <v>0.7</v>
      </c>
    </row>
    <row r="774" spans="1:16" x14ac:dyDescent="0.25">
      <c r="A774">
        <f>+$C$10*(B774)+$C$11*(C774)+$C$12*(nino34!A754)</f>
        <v>-1.32</v>
      </c>
      <c r="B774">
        <v>0.1</v>
      </c>
      <c r="C774">
        <v>-1.1000000000000001</v>
      </c>
      <c r="D774">
        <f t="shared" si="769"/>
        <v>-0.33000000000000007</v>
      </c>
      <c r="E774">
        <f t="shared" si="770"/>
        <v>-2.9999999999999805E-2</v>
      </c>
      <c r="G774">
        <v>-5.9842508772260299</v>
      </c>
      <c r="H774">
        <f t="shared" si="771"/>
        <v>-0.47299459446507974</v>
      </c>
      <c r="I774">
        <f t="shared" si="772"/>
        <v>0.29075541946516026</v>
      </c>
      <c r="K774">
        <f t="shared" si="773"/>
        <v>1942.7499999999429</v>
      </c>
      <c r="M774">
        <f t="shared" ref="M774:N774" si="822">+AVERAGE(B771:B777)</f>
        <v>0.45714285714285713</v>
      </c>
      <c r="N774">
        <f t="shared" si="822"/>
        <v>-0.41428571428571426</v>
      </c>
      <c r="P774">
        <f t="shared" si="777"/>
        <v>0.36</v>
      </c>
    </row>
    <row r="775" spans="1:16" x14ac:dyDescent="0.25">
      <c r="A775">
        <f>+$C$10*(B775)+$C$11*(C775)+$C$12*(nino34!A755)</f>
        <v>-1.5</v>
      </c>
      <c r="B775">
        <v>-1.3</v>
      </c>
      <c r="C775">
        <v>-0.4</v>
      </c>
      <c r="D775">
        <f t="shared" si="769"/>
        <v>8.0000000000000071E-2</v>
      </c>
      <c r="E775">
        <f t="shared" si="770"/>
        <v>0.43999999999999995</v>
      </c>
      <c r="G775">
        <v>-6.0753704647259896</v>
      </c>
      <c r="H775">
        <f t="shared" si="771"/>
        <v>-0.1822391283257101</v>
      </c>
      <c r="I775">
        <f t="shared" si="772"/>
        <v>4.6674209386310395E-8</v>
      </c>
      <c r="K775">
        <f t="shared" si="773"/>
        <v>1942.8333333332762</v>
      </c>
      <c r="M775">
        <f t="shared" ref="M775:N775" si="823">+AVERAGE(B772:B778)</f>
        <v>0.51428571428571423</v>
      </c>
      <c r="N775">
        <f t="shared" si="823"/>
        <v>-0.68571428571428583</v>
      </c>
      <c r="P775">
        <f t="shared" si="777"/>
        <v>0.91999999999999993</v>
      </c>
    </row>
    <row r="776" spans="1:16" x14ac:dyDescent="0.25">
      <c r="A776">
        <f>+$C$10*(B776)+$C$11*(C776)+$C$12*(nino34!A756)</f>
        <v>-1.24</v>
      </c>
      <c r="B776">
        <v>1.9</v>
      </c>
      <c r="C776">
        <v>-0.6</v>
      </c>
      <c r="D776">
        <f t="shared" si="769"/>
        <v>0.30000000000000004</v>
      </c>
      <c r="E776">
        <f t="shared" si="770"/>
        <v>-0.2200000000000002</v>
      </c>
      <c r="G776">
        <v>-6.16649000555174</v>
      </c>
      <c r="H776">
        <f t="shared" si="771"/>
        <v>-9.9049488011310416E-2</v>
      </c>
      <c r="I776">
        <f t="shared" si="772"/>
        <v>8.3189593640190296E-2</v>
      </c>
      <c r="K776">
        <f t="shared" si="773"/>
        <v>1942.9166666666094</v>
      </c>
      <c r="M776">
        <f t="shared" ref="M776:N776" si="824">+AVERAGE(B773:B779)</f>
        <v>0.59999999999999987</v>
      </c>
      <c r="N776">
        <f t="shared" si="824"/>
        <v>-0.61428571428571443</v>
      </c>
      <c r="P776">
        <f t="shared" si="777"/>
        <v>1.2</v>
      </c>
    </row>
    <row r="777" spans="1:16" x14ac:dyDescent="0.25">
      <c r="A777">
        <f>+$C$10*(B777)+$C$11*(C777)+$C$12*(nino34!A757)</f>
        <v>-1.2</v>
      </c>
      <c r="B777">
        <v>1.9</v>
      </c>
      <c r="C777">
        <v>0.1</v>
      </c>
      <c r="D777">
        <f t="shared" si="769"/>
        <v>6.0000000000000053E-2</v>
      </c>
      <c r="E777">
        <f t="shared" si="770"/>
        <v>-2.0000000000000018E-2</v>
      </c>
      <c r="G777">
        <v>-6.1744199527373</v>
      </c>
      <c r="H777">
        <f t="shared" si="771"/>
        <v>0.95384783008985963</v>
      </c>
      <c r="I777">
        <f t="shared" si="772"/>
        <v>0.96970772446097975</v>
      </c>
      <c r="K777">
        <f t="shared" si="773"/>
        <v>1942.9999999999427</v>
      </c>
      <c r="M777">
        <f t="shared" ref="M777:N777" si="825">+AVERAGE(B774:B780)</f>
        <v>0.65714285714285714</v>
      </c>
      <c r="N777">
        <f t="shared" si="825"/>
        <v>-0.58571428571428563</v>
      </c>
      <c r="P777">
        <f t="shared" si="777"/>
        <v>1.3199999999999998</v>
      </c>
    </row>
    <row r="778" spans="1:16" x14ac:dyDescent="0.25">
      <c r="A778">
        <f>+$C$10*(B778)+$C$11*(C778)+$C$12*(nino34!A758)</f>
        <v>-1.18</v>
      </c>
      <c r="B778">
        <v>0.5</v>
      </c>
      <c r="C778">
        <v>-1.5</v>
      </c>
      <c r="D778">
        <f t="shared" si="769"/>
        <v>9.9999999999999867E-2</v>
      </c>
      <c r="E778">
        <f t="shared" si="770"/>
        <v>6.0000000000000053E-2</v>
      </c>
      <c r="G778">
        <v>-5.2126421754618804</v>
      </c>
      <c r="H778">
        <f t="shared" si="771"/>
        <v>1.9602574136818998</v>
      </c>
      <c r="I778">
        <f t="shared" si="772"/>
        <v>3.6701859131060388E-2</v>
      </c>
      <c r="K778">
        <f t="shared" si="773"/>
        <v>1943.083333333276</v>
      </c>
      <c r="M778">
        <f t="shared" ref="M778:N778" si="826">+AVERAGE(B775:B781)</f>
        <v>0.68571428571428572</v>
      </c>
      <c r="N778">
        <f t="shared" si="826"/>
        <v>-0.44285714285714289</v>
      </c>
      <c r="P778">
        <f t="shared" si="777"/>
        <v>1.18</v>
      </c>
    </row>
    <row r="779" spans="1:16" x14ac:dyDescent="0.25">
      <c r="A779">
        <f>+$C$10*(B779)+$C$11*(C779)+$C$12*(nino34!A759)</f>
        <v>-1.1000000000000001</v>
      </c>
      <c r="B779">
        <v>0.5</v>
      </c>
      <c r="C779">
        <v>0</v>
      </c>
      <c r="D779">
        <f t="shared" si="769"/>
        <v>0.57999999999999996</v>
      </c>
      <c r="E779">
        <f t="shared" si="770"/>
        <v>0.42000000000000037</v>
      </c>
      <c r="G779">
        <v>-4.2141625390554003</v>
      </c>
      <c r="H779">
        <f t="shared" si="771"/>
        <v>2.6811655298899804</v>
      </c>
      <c r="I779">
        <f t="shared" si="772"/>
        <v>0.68420625707702065</v>
      </c>
      <c r="K779">
        <f t="shared" si="773"/>
        <v>1943.1666666666092</v>
      </c>
      <c r="M779">
        <f t="shared" ref="M779:N779" si="827">+AVERAGE(B776:B782)</f>
        <v>0.81428571428571417</v>
      </c>
      <c r="N779">
        <f t="shared" si="827"/>
        <v>-0.27142857142857146</v>
      </c>
      <c r="P779">
        <f t="shared" si="777"/>
        <v>1.68</v>
      </c>
    </row>
    <row r="780" spans="1:16" x14ac:dyDescent="0.25">
      <c r="A780">
        <f>+$C$10*(B780)+$C$11*(C780)+$C$12*(nino34!A760)</f>
        <v>-0.6</v>
      </c>
      <c r="B780">
        <v>1</v>
      </c>
      <c r="C780">
        <v>-0.6</v>
      </c>
      <c r="D780">
        <f t="shared" si="769"/>
        <v>0.7400000000000001</v>
      </c>
      <c r="E780">
        <f t="shared" si="770"/>
        <v>-0.26</v>
      </c>
      <c r="G780">
        <v>-2.5314766455719</v>
      </c>
      <c r="H780">
        <f t="shared" si="771"/>
        <v>2.7405069811079903</v>
      </c>
      <c r="I780">
        <f t="shared" si="772"/>
        <v>-0.62486480585901027</v>
      </c>
      <c r="K780">
        <f t="shared" si="773"/>
        <v>1943.2499999999425</v>
      </c>
      <c r="M780">
        <f t="shared" ref="M780:N780" si="828">+AVERAGE(B777:B783)</f>
        <v>0.55714285714285716</v>
      </c>
      <c r="N780">
        <f t="shared" si="828"/>
        <v>-0.21428571428571427</v>
      </c>
      <c r="P780">
        <f t="shared" si="777"/>
        <v>1.2600000000000002</v>
      </c>
    </row>
    <row r="781" spans="1:16" x14ac:dyDescent="0.25">
      <c r="A781">
        <f>+$C$10*(B781)+$C$11*(C781)+$C$12*(nino34!A761)</f>
        <v>-0.36</v>
      </c>
      <c r="B781">
        <v>0.3</v>
      </c>
      <c r="C781">
        <v>-0.1</v>
      </c>
      <c r="D781">
        <f t="shared" si="769"/>
        <v>0.49</v>
      </c>
      <c r="E781">
        <f t="shared" si="770"/>
        <v>1.0000000000000009E-2</v>
      </c>
      <c r="G781">
        <v>-1.47365555794741</v>
      </c>
      <c r="H781">
        <f t="shared" si="771"/>
        <v>2.078940311898656</v>
      </c>
      <c r="I781">
        <f t="shared" si="772"/>
        <v>-3.6701863350323993E-2</v>
      </c>
      <c r="K781">
        <f t="shared" si="773"/>
        <v>1943.3333333332757</v>
      </c>
      <c r="M781">
        <f t="shared" ref="M781:N781" si="829">+AVERAGE(B778:B784)</f>
        <v>0.34285714285714286</v>
      </c>
      <c r="N781">
        <f t="shared" si="829"/>
        <v>-0.31428571428571433</v>
      </c>
      <c r="P781">
        <f t="shared" si="777"/>
        <v>0.66</v>
      </c>
    </row>
    <row r="782" spans="1:16" x14ac:dyDescent="0.25">
      <c r="A782">
        <f>+$C$10*(B782)+$C$11*(C782)+$C$12*(nino34!A762)</f>
        <v>-0.11</v>
      </c>
      <c r="B782">
        <v>-0.4</v>
      </c>
      <c r="C782">
        <v>0.8</v>
      </c>
      <c r="D782">
        <f t="shared" si="769"/>
        <v>0.27</v>
      </c>
      <c r="E782">
        <f t="shared" si="770"/>
        <v>-0.22999999999999995</v>
      </c>
      <c r="G782">
        <v>-0.45253633367324397</v>
      </c>
      <c r="H782">
        <f t="shared" si="771"/>
        <v>1.0412290651730569</v>
      </c>
      <c r="I782">
        <f t="shared" si="772"/>
        <v>-1.0010093833752751</v>
      </c>
      <c r="K782">
        <f t="shared" si="773"/>
        <v>1943.416666666609</v>
      </c>
      <c r="M782">
        <f t="shared" ref="M782:N782" si="830">+AVERAGE(B779:B785)</f>
        <v>0.2857142857142857</v>
      </c>
      <c r="N782">
        <f t="shared" si="830"/>
        <v>-0.21428571428571427</v>
      </c>
      <c r="P782">
        <f t="shared" si="777"/>
        <v>0.31999999999999995</v>
      </c>
    </row>
    <row r="783" spans="1:16" x14ac:dyDescent="0.25">
      <c r="A783">
        <f>+$C$10*(B783)+$C$11*(C783)+$C$12*(nino34!A763)</f>
        <v>-0.09</v>
      </c>
      <c r="B783">
        <v>0.1</v>
      </c>
      <c r="C783">
        <v>-0.2</v>
      </c>
      <c r="D783">
        <f t="shared" si="769"/>
        <v>0.16</v>
      </c>
      <c r="E783">
        <f t="shared" si="770"/>
        <v>0.12</v>
      </c>
      <c r="G783">
        <v>-0.43242649277435302</v>
      </c>
      <c r="H783">
        <f t="shared" si="771"/>
        <v>-0.5655002671879461</v>
      </c>
      <c r="I783">
        <f t="shared" si="772"/>
        <v>-0.60571994898572801</v>
      </c>
      <c r="K783">
        <f t="shared" si="773"/>
        <v>1943.4999999999422</v>
      </c>
      <c r="M783">
        <f t="shared" ref="M783:N783" si="831">+AVERAGE(B780:B786)</f>
        <v>0.27142857142857141</v>
      </c>
      <c r="N783">
        <f t="shared" si="831"/>
        <v>-0.34285714285714286</v>
      </c>
      <c r="P783">
        <f t="shared" si="777"/>
        <v>0.41999999999999993</v>
      </c>
    </row>
    <row r="784" spans="1:16" x14ac:dyDescent="0.25">
      <c r="A784">
        <f>+$C$10*(B784)+$C$11*(C784)+$C$12*(nino34!A764)</f>
        <v>0.05</v>
      </c>
      <c r="B784">
        <v>0.4</v>
      </c>
      <c r="C784">
        <v>-0.6</v>
      </c>
      <c r="D784">
        <f t="shared" si="769"/>
        <v>-0.15</v>
      </c>
      <c r="E784">
        <f t="shared" si="770"/>
        <v>-0.42999999999999994</v>
      </c>
      <c r="G784">
        <v>-1.0180366008611901</v>
      </c>
      <c r="H784">
        <f t="shared" si="771"/>
        <v>-1.1712202346203269</v>
      </c>
      <c r="I784">
        <f t="shared" si="772"/>
        <v>-1.8446652649828366E-8</v>
      </c>
      <c r="K784">
        <f t="shared" si="773"/>
        <v>1943.5833333332755</v>
      </c>
      <c r="M784">
        <f t="shared" ref="M784:N784" si="832">+AVERAGE(B781:B787)</f>
        <v>0.12857142857142859</v>
      </c>
      <c r="N784">
        <f t="shared" si="832"/>
        <v>-0.3</v>
      </c>
      <c r="P784">
        <f t="shared" si="777"/>
        <v>0.28000000000000003</v>
      </c>
    </row>
    <row r="785" spans="1:16" x14ac:dyDescent="0.25">
      <c r="A785">
        <f>+$C$10*(B785)+$C$11*(C785)+$C$12*(nino34!A765)</f>
        <v>-0.24</v>
      </c>
      <c r="B785">
        <v>0.1</v>
      </c>
      <c r="C785">
        <v>-0.8</v>
      </c>
      <c r="D785">
        <f t="shared" si="769"/>
        <v>-0.49</v>
      </c>
      <c r="E785">
        <f t="shared" si="770"/>
        <v>8.9999999999999969E-2</v>
      </c>
      <c r="G785">
        <v>-1.6036467273946799</v>
      </c>
      <c r="H785">
        <f t="shared" si="771"/>
        <v>-0.75173713027409983</v>
      </c>
      <c r="I785">
        <f t="shared" si="772"/>
        <v>0.41948312279287991</v>
      </c>
      <c r="K785">
        <f t="shared" si="773"/>
        <v>1943.6666666666088</v>
      </c>
      <c r="M785">
        <f t="shared" ref="M785:N785" si="833">+AVERAGE(B782:B788)</f>
        <v>-0.12857142857142859</v>
      </c>
      <c r="N785">
        <f t="shared" si="833"/>
        <v>-0.22857142857142859</v>
      </c>
      <c r="P785">
        <f t="shared" si="777"/>
        <v>0.45999999999999996</v>
      </c>
    </row>
    <row r="786" spans="1:16" x14ac:dyDescent="0.25">
      <c r="A786">
        <f>+$C$10*(B786)+$C$11*(C786)+$C$12*(nino34!A766)</f>
        <v>-0.44</v>
      </c>
      <c r="B786">
        <v>0.4</v>
      </c>
      <c r="C786">
        <v>-0.9</v>
      </c>
      <c r="D786">
        <f t="shared" si="769"/>
        <v>-0.26</v>
      </c>
      <c r="E786">
        <f t="shared" si="770"/>
        <v>0.14000000000000001</v>
      </c>
      <c r="G786">
        <v>-1.7697737311352899</v>
      </c>
      <c r="H786">
        <f t="shared" si="771"/>
        <v>0.66902380726529498</v>
      </c>
      <c r="I786">
        <f t="shared" si="772"/>
        <v>1.0012778147465147</v>
      </c>
      <c r="K786">
        <f t="shared" si="773"/>
        <v>1943.749999999942</v>
      </c>
      <c r="M786">
        <f t="shared" ref="M786:N786" si="834">+AVERAGE(B783:B789)</f>
        <v>-0.19999999999999998</v>
      </c>
      <c r="N786">
        <f t="shared" si="834"/>
        <v>-0.19999999999999998</v>
      </c>
      <c r="P786">
        <f t="shared" si="777"/>
        <v>0.76</v>
      </c>
    </row>
    <row r="787" spans="1:16" x14ac:dyDescent="0.25">
      <c r="A787">
        <f>+$C$10*(B787)+$C$11*(C787)+$C$12*(nino34!A767)</f>
        <v>-0.5</v>
      </c>
      <c r="B787">
        <v>0</v>
      </c>
      <c r="C787">
        <v>-0.3</v>
      </c>
      <c r="D787">
        <f t="shared" si="769"/>
        <v>2.0000000000000018E-2</v>
      </c>
      <c r="E787">
        <f t="shared" si="770"/>
        <v>0.14000000000000001</v>
      </c>
      <c r="G787">
        <v>-0.93462292012938497</v>
      </c>
      <c r="H787">
        <f t="shared" si="771"/>
        <v>1.6703016102046313</v>
      </c>
      <c r="I787">
        <f t="shared" si="772"/>
        <v>-1.1807178568190579E-8</v>
      </c>
      <c r="K787">
        <f t="shared" si="773"/>
        <v>1943.8333333332753</v>
      </c>
      <c r="M787">
        <f t="shared" ref="M787:N787" si="835">+AVERAGE(B784:B790)</f>
        <v>-8.5714285714285715E-2</v>
      </c>
      <c r="N787">
        <f t="shared" si="835"/>
        <v>-0.12857142857142853</v>
      </c>
      <c r="P787">
        <f t="shared" si="777"/>
        <v>0.31999999999999995</v>
      </c>
    </row>
    <row r="788" spans="1:16" x14ac:dyDescent="0.25">
      <c r="A788">
        <f>+$C$10*(B788)+$C$11*(C788)+$C$12*(nino34!A768)</f>
        <v>-0.42</v>
      </c>
      <c r="B788">
        <v>-1.5</v>
      </c>
      <c r="C788">
        <v>0.4</v>
      </c>
      <c r="D788">
        <f t="shared" si="769"/>
        <v>8.0000000000000016E-2</v>
      </c>
      <c r="E788">
        <f t="shared" si="770"/>
        <v>-7.999999999999996E-2</v>
      </c>
      <c r="G788">
        <v>-9.9472120930658603E-2</v>
      </c>
      <c r="H788">
        <f t="shared" si="771"/>
        <v>1.4844320387453118</v>
      </c>
      <c r="I788">
        <f t="shared" si="772"/>
        <v>-0.1858695596521408</v>
      </c>
      <c r="K788">
        <f t="shared" si="773"/>
        <v>1943.9166666666085</v>
      </c>
      <c r="M788">
        <f t="shared" ref="M788:N788" si="836">+AVERAGE(B785:B791)</f>
        <v>0</v>
      </c>
      <c r="N788">
        <f t="shared" si="836"/>
        <v>-1.4285714285714299E-2</v>
      </c>
      <c r="P788">
        <f t="shared" si="777"/>
        <v>-0.26</v>
      </c>
    </row>
    <row r="789" spans="1:16" x14ac:dyDescent="0.25">
      <c r="A789">
        <f>+$C$10*(B789)+$C$11*(C789)+$C$12*(nino34!A769)</f>
        <v>-0.42</v>
      </c>
      <c r="B789">
        <v>-0.9</v>
      </c>
      <c r="C789">
        <v>1</v>
      </c>
      <c r="D789">
        <f t="shared" si="769"/>
        <v>0.57999999999999996</v>
      </c>
      <c r="E789">
        <f t="shared" si="770"/>
        <v>0.57999999999999996</v>
      </c>
      <c r="G789">
        <v>0.54980911861592696</v>
      </c>
      <c r="H789">
        <f t="shared" si="771"/>
        <v>0.72001453292992557</v>
      </c>
      <c r="I789">
        <f t="shared" si="772"/>
        <v>-0.57854794616324556</v>
      </c>
      <c r="K789">
        <f t="shared" si="773"/>
        <v>1943.9999999999418</v>
      </c>
      <c r="M789">
        <f t="shared" ref="M789:N789" si="837">+AVERAGE(B786:B792)</f>
        <v>0</v>
      </c>
      <c r="N789">
        <f t="shared" si="837"/>
        <v>0.21428571428571427</v>
      </c>
      <c r="P789">
        <f t="shared" si="777"/>
        <v>-0.32000000000000006</v>
      </c>
    </row>
    <row r="790" spans="1:16" x14ac:dyDescent="0.25">
      <c r="A790">
        <f>+$C$10*(B790)+$C$11*(C790)+$C$12*(nino34!A770)</f>
        <v>0.16</v>
      </c>
      <c r="B790">
        <v>0.9</v>
      </c>
      <c r="C790">
        <v>0.3</v>
      </c>
      <c r="D790">
        <f t="shared" si="769"/>
        <v>0.21</v>
      </c>
      <c r="E790">
        <f t="shared" si="770"/>
        <v>-0.95</v>
      </c>
      <c r="G790">
        <v>0.62054241199926696</v>
      </c>
      <c r="H790">
        <f t="shared" si="771"/>
        <v>0.14146658683787705</v>
      </c>
      <c r="I790">
        <f t="shared" si="772"/>
        <v>7.1197048256976814E-11</v>
      </c>
      <c r="K790">
        <f t="shared" si="773"/>
        <v>1944.083333333275</v>
      </c>
      <c r="M790">
        <f t="shared" ref="M790:N790" si="838">+AVERAGE(B787:B793)</f>
        <v>2.8571428571428564E-2</v>
      </c>
      <c r="N790">
        <f t="shared" si="838"/>
        <v>0.44285714285714295</v>
      </c>
      <c r="P790">
        <f t="shared" si="777"/>
        <v>-0.42000000000000004</v>
      </c>
    </row>
    <row r="791" spans="1:16" x14ac:dyDescent="0.25">
      <c r="A791">
        <f>+$C$10*(B791)+$C$11*(C791)+$C$12*(nino34!A771)</f>
        <v>-0.21</v>
      </c>
      <c r="B791">
        <v>1</v>
      </c>
      <c r="C791">
        <v>0.2</v>
      </c>
      <c r="D791">
        <f t="shared" ref="D791:D854" si="839">+A792-A790</f>
        <v>-0.05</v>
      </c>
      <c r="E791">
        <f t="shared" ref="E791:E854" si="840">+A792+A790-2*A791</f>
        <v>0.69</v>
      </c>
      <c r="G791">
        <v>0.69127570545380401</v>
      </c>
      <c r="H791">
        <f t="shared" ref="H791:H854" si="841">+G792-G790</f>
        <v>0.25669156403243709</v>
      </c>
      <c r="I791">
        <f t="shared" ref="I791:I854" si="842">+G792+G790-2*G791</f>
        <v>0.11522497712336288</v>
      </c>
      <c r="K791">
        <f t="shared" ref="K791:K854" si="843">+K790+1/12</f>
        <v>1944.1666666666083</v>
      </c>
      <c r="M791">
        <f t="shared" ref="M791:N791" si="844">+AVERAGE(B788:B794)</f>
        <v>4.2857142857142851E-2</v>
      </c>
      <c r="N791">
        <f t="shared" si="844"/>
        <v>0.6</v>
      </c>
      <c r="P791">
        <f t="shared" si="777"/>
        <v>-0.62</v>
      </c>
    </row>
    <row r="792" spans="1:16" x14ac:dyDescent="0.25">
      <c r="A792">
        <f>+$C$10*(B792)+$C$11*(C792)+$C$12*(nino34!A772)</f>
        <v>0.11</v>
      </c>
      <c r="B792">
        <v>0.1</v>
      </c>
      <c r="C792">
        <v>0.8</v>
      </c>
      <c r="D792">
        <f t="shared" si="839"/>
        <v>0.35</v>
      </c>
      <c r="E792">
        <f t="shared" si="840"/>
        <v>-0.28999999999999998</v>
      </c>
      <c r="G792">
        <v>0.87723397603170405</v>
      </c>
      <c r="H792">
        <f t="shared" si="841"/>
        <v>0.301183282080277</v>
      </c>
      <c r="I792">
        <f t="shared" si="842"/>
        <v>-7.073325907552297E-2</v>
      </c>
      <c r="K792">
        <f t="shared" si="843"/>
        <v>1944.2499999999416</v>
      </c>
      <c r="M792">
        <f t="shared" ref="M792:N792" si="845">+AVERAGE(B789:B795)</f>
        <v>0.21428571428571433</v>
      </c>
      <c r="N792">
        <f t="shared" si="845"/>
        <v>0.7142857142857143</v>
      </c>
      <c r="P792">
        <f t="shared" si="777"/>
        <v>-0.25999999999999995</v>
      </c>
    </row>
    <row r="793" spans="1:16" x14ac:dyDescent="0.25">
      <c r="A793">
        <f>+$C$10*(B793)+$C$11*(C793)+$C$12*(nino34!A773)</f>
        <v>0.14000000000000001</v>
      </c>
      <c r="B793">
        <v>0.6</v>
      </c>
      <c r="C793">
        <v>0.7</v>
      </c>
      <c r="D793">
        <f t="shared" si="839"/>
        <v>-7.0000000000000007E-2</v>
      </c>
      <c r="E793">
        <f t="shared" si="840"/>
        <v>-0.13000000000000003</v>
      </c>
      <c r="G793">
        <v>0.99245898753408102</v>
      </c>
      <c r="H793">
        <f t="shared" si="841"/>
        <v>0.23044997572859605</v>
      </c>
      <c r="I793">
        <f t="shared" si="842"/>
        <v>-4.7276157877362834E-8</v>
      </c>
      <c r="K793">
        <f t="shared" si="843"/>
        <v>1944.3333333332748</v>
      </c>
      <c r="M793">
        <f t="shared" ref="M793:N793" si="846">+AVERAGE(B790:B796)</f>
        <v>0.51428571428571435</v>
      </c>
      <c r="N793">
        <f t="shared" si="846"/>
        <v>0.70000000000000007</v>
      </c>
      <c r="P793">
        <f t="shared" ref="P793:P856" si="847">+AVERAGE(B790:B794)-AVERAGE(C790:C794)</f>
        <v>-1.9999999999999907E-2</v>
      </c>
    </row>
    <row r="794" spans="1:16" x14ac:dyDescent="0.25">
      <c r="A794">
        <f>+$C$10*(B794)+$C$11*(C794)+$C$12*(nino34!A774)</f>
        <v>0.04</v>
      </c>
      <c r="B794">
        <v>0.1</v>
      </c>
      <c r="C794">
        <v>0.8</v>
      </c>
      <c r="D794">
        <f t="shared" si="839"/>
        <v>-6.0000000000000012E-2</v>
      </c>
      <c r="E794">
        <f t="shared" si="840"/>
        <v>0.14000000000000001</v>
      </c>
      <c r="G794">
        <v>1.1076839517603001</v>
      </c>
      <c r="H794">
        <f t="shared" si="841"/>
        <v>-0.33646644286553706</v>
      </c>
      <c r="I794">
        <f t="shared" si="842"/>
        <v>-0.56691637131797523</v>
      </c>
      <c r="K794">
        <f t="shared" si="843"/>
        <v>1944.4166666666081</v>
      </c>
      <c r="M794">
        <f t="shared" ref="M794:N794" si="848">+AVERAGE(B791:B797)</f>
        <v>0.51428571428571435</v>
      </c>
      <c r="N794">
        <f t="shared" si="848"/>
        <v>0.72857142857142865</v>
      </c>
      <c r="P794">
        <f t="shared" si="847"/>
        <v>-0.43999999999999995</v>
      </c>
    </row>
    <row r="795" spans="1:16" x14ac:dyDescent="0.25">
      <c r="A795">
        <f>+$C$10*(B795)+$C$11*(C795)+$C$12*(nino34!A775)</f>
        <v>0.08</v>
      </c>
      <c r="B795">
        <v>-0.3</v>
      </c>
      <c r="C795">
        <v>1.2</v>
      </c>
      <c r="D795">
        <f t="shared" si="839"/>
        <v>-0.04</v>
      </c>
      <c r="E795">
        <f t="shared" si="840"/>
        <v>-0.12</v>
      </c>
      <c r="G795">
        <v>0.65599254466854395</v>
      </c>
      <c r="H795">
        <f t="shared" si="841"/>
        <v>-0.90338282927605806</v>
      </c>
      <c r="I795">
        <f t="shared" si="842"/>
        <v>-1.5092545879724639E-8</v>
      </c>
      <c r="K795">
        <f t="shared" si="843"/>
        <v>1944.4999999999413</v>
      </c>
      <c r="M795">
        <f t="shared" ref="M795:N795" si="849">+AVERAGE(B792:B798)</f>
        <v>0.24285714285714288</v>
      </c>
      <c r="N795">
        <f t="shared" si="849"/>
        <v>0.8</v>
      </c>
      <c r="P795">
        <f t="shared" si="847"/>
        <v>-0.54000000000000015</v>
      </c>
    </row>
    <row r="796" spans="1:16" x14ac:dyDescent="0.25">
      <c r="A796">
        <f>+$C$10*(B796)+$C$11*(C796)+$C$12*(nino34!A776)</f>
        <v>0</v>
      </c>
      <c r="B796">
        <v>1.2</v>
      </c>
      <c r="C796">
        <v>0.9</v>
      </c>
      <c r="D796">
        <f t="shared" si="839"/>
        <v>-0.39</v>
      </c>
      <c r="E796">
        <f t="shared" si="840"/>
        <v>-0.22999999999999998</v>
      </c>
      <c r="G796">
        <v>0.20430112248424201</v>
      </c>
      <c r="H796">
        <f t="shared" si="841"/>
        <v>-1.1608449896107309</v>
      </c>
      <c r="I796">
        <f t="shared" si="842"/>
        <v>-0.25746214524212702</v>
      </c>
      <c r="K796">
        <f t="shared" si="843"/>
        <v>1944.5833333332746</v>
      </c>
      <c r="M796">
        <f t="shared" ref="M796:N796" si="850">+AVERAGE(B793:B799)</f>
        <v>8.5714285714285729E-2</v>
      </c>
      <c r="N796">
        <f t="shared" si="850"/>
        <v>0.72857142857142854</v>
      </c>
      <c r="P796">
        <f t="shared" si="847"/>
        <v>-0.31999999999999995</v>
      </c>
    </row>
    <row r="797" spans="1:16" x14ac:dyDescent="0.25">
      <c r="A797">
        <f>+$C$10*(B797)+$C$11*(C797)+$C$12*(nino34!A777)</f>
        <v>-0.31</v>
      </c>
      <c r="B797">
        <v>0.9</v>
      </c>
      <c r="C797">
        <v>0.5</v>
      </c>
      <c r="D797">
        <f t="shared" si="839"/>
        <v>-0.22</v>
      </c>
      <c r="E797">
        <f t="shared" si="840"/>
        <v>0.4</v>
      </c>
      <c r="G797">
        <v>-0.50485244494218695</v>
      </c>
      <c r="H797">
        <f t="shared" si="841"/>
        <v>-0.96661576232503899</v>
      </c>
      <c r="I797">
        <f t="shared" si="842"/>
        <v>0.45169137252781899</v>
      </c>
      <c r="K797">
        <f t="shared" si="843"/>
        <v>1944.6666666666079</v>
      </c>
      <c r="M797">
        <f t="shared" ref="M797:N797" si="851">+AVERAGE(B794:B800)</f>
        <v>-5.7142857142857162E-2</v>
      </c>
      <c r="N797">
        <f t="shared" si="851"/>
        <v>0.48571428571428565</v>
      </c>
      <c r="P797">
        <f t="shared" si="847"/>
        <v>-0.62</v>
      </c>
    </row>
    <row r="798" spans="1:16" x14ac:dyDescent="0.25">
      <c r="A798">
        <f>+$C$10*(B798)+$C$11*(C798)+$C$12*(nino34!A778)</f>
        <v>-0.22</v>
      </c>
      <c r="B798">
        <v>-0.9</v>
      </c>
      <c r="C798">
        <v>0.7</v>
      </c>
      <c r="D798">
        <f t="shared" si="839"/>
        <v>-3.999999999999998E-2</v>
      </c>
      <c r="E798">
        <f t="shared" si="840"/>
        <v>-0.21999999999999992</v>
      </c>
      <c r="G798">
        <v>-0.76231463984079695</v>
      </c>
      <c r="H798">
        <f t="shared" si="841"/>
        <v>-1.1895684639233131</v>
      </c>
      <c r="I798">
        <f t="shared" si="842"/>
        <v>-0.67464407412609306</v>
      </c>
      <c r="K798">
        <f t="shared" si="843"/>
        <v>1944.7499999999411</v>
      </c>
      <c r="M798">
        <f t="shared" ref="M798:N798" si="852">+AVERAGE(B795:B801)</f>
        <v>9.9999999999999964E-2</v>
      </c>
      <c r="N798">
        <f t="shared" si="852"/>
        <v>0.4142857142857142</v>
      </c>
      <c r="P798">
        <f t="shared" si="847"/>
        <v>-0.74</v>
      </c>
    </row>
    <row r="799" spans="1:16" x14ac:dyDescent="0.25">
      <c r="A799">
        <f>+$C$10*(B799)+$C$11*(C799)+$C$12*(nino34!A779)</f>
        <v>-0.35</v>
      </c>
      <c r="B799">
        <v>-1</v>
      </c>
      <c r="C799">
        <v>0.3</v>
      </c>
      <c r="D799">
        <f t="shared" si="839"/>
        <v>-4.0000000000000008E-2</v>
      </c>
      <c r="E799">
        <f t="shared" si="840"/>
        <v>0.21999999999999997</v>
      </c>
      <c r="G799">
        <v>-1.6944209088655</v>
      </c>
      <c r="H799">
        <f t="shared" si="841"/>
        <v>-1.6067504033347031</v>
      </c>
      <c r="I799">
        <f t="shared" si="842"/>
        <v>0.25746213471470325</v>
      </c>
      <c r="K799">
        <f t="shared" si="843"/>
        <v>1944.8333333332744</v>
      </c>
      <c r="M799">
        <f t="shared" ref="M799:N799" si="853">+AVERAGE(B796:B802)</f>
        <v>0.3</v>
      </c>
      <c r="N799">
        <f t="shared" si="853"/>
        <v>0.2428571428571428</v>
      </c>
      <c r="P799">
        <f t="shared" si="847"/>
        <v>-0.3199999999999999</v>
      </c>
    </row>
    <row r="800" spans="1:16" x14ac:dyDescent="0.25">
      <c r="A800">
        <f>+$C$10*(B800)+$C$11*(C800)+$C$12*(nino34!A780)</f>
        <v>-0.26</v>
      </c>
      <c r="B800">
        <v>-0.4</v>
      </c>
      <c r="C800">
        <v>-1</v>
      </c>
      <c r="D800">
        <f t="shared" si="839"/>
        <v>-1.0000000000000009E-2</v>
      </c>
      <c r="E800">
        <f t="shared" si="840"/>
        <v>-0.18999999999999995</v>
      </c>
      <c r="G800">
        <v>-2.3690650431755</v>
      </c>
      <c r="H800">
        <f t="shared" si="841"/>
        <v>-1.3492882788808902</v>
      </c>
      <c r="I800">
        <f t="shared" si="842"/>
        <v>-1.0260889915514326E-8</v>
      </c>
      <c r="K800">
        <f t="shared" si="843"/>
        <v>1944.9166666666076</v>
      </c>
      <c r="M800">
        <f t="shared" ref="M800:N800" si="854">+AVERAGE(B797:B803)</f>
        <v>0.21428571428571427</v>
      </c>
      <c r="N800">
        <f t="shared" si="854"/>
        <v>-0.1142857142857143</v>
      </c>
      <c r="P800">
        <f t="shared" si="847"/>
        <v>-0.2</v>
      </c>
    </row>
    <row r="801" spans="1:16" x14ac:dyDescent="0.25">
      <c r="A801">
        <f>+$C$10*(B801)+$C$11*(C801)+$C$12*(nino34!A781)</f>
        <v>-0.36</v>
      </c>
      <c r="B801">
        <v>1.2</v>
      </c>
      <c r="C801">
        <v>0.3</v>
      </c>
      <c r="D801">
        <f t="shared" si="839"/>
        <v>-0.20999999999999996</v>
      </c>
      <c r="E801">
        <f t="shared" si="840"/>
        <v>-1.0000000000000009E-2</v>
      </c>
      <c r="G801">
        <v>-3.0437091877463902</v>
      </c>
      <c r="H801">
        <f t="shared" si="841"/>
        <v>-0.49309291309242997</v>
      </c>
      <c r="I801">
        <f t="shared" si="842"/>
        <v>0.85619537604935037</v>
      </c>
      <c r="K801">
        <f t="shared" si="843"/>
        <v>1944.9999999999409</v>
      </c>
      <c r="M801">
        <f t="shared" ref="M801:N801" si="855">+AVERAGE(B798:B804)</f>
        <v>8.5714285714285743E-2</v>
      </c>
      <c r="N801">
        <f t="shared" si="855"/>
        <v>-5.7142857142857148E-2</v>
      </c>
      <c r="P801">
        <f t="shared" si="847"/>
        <v>-0.06</v>
      </c>
    </row>
    <row r="802" spans="1:16" x14ac:dyDescent="0.25">
      <c r="A802">
        <f>+$C$10*(B802)+$C$11*(C802)+$C$12*(nino34!A782)</f>
        <v>-0.47</v>
      </c>
      <c r="B802">
        <v>1.1000000000000001</v>
      </c>
      <c r="C802">
        <v>0</v>
      </c>
      <c r="D802">
        <f t="shared" si="839"/>
        <v>-0.43000000000000005</v>
      </c>
      <c r="E802">
        <f t="shared" si="840"/>
        <v>-0.20999999999999996</v>
      </c>
      <c r="G802">
        <v>-2.86215795626793</v>
      </c>
      <c r="H802">
        <f t="shared" si="841"/>
        <v>1.1438037058834303</v>
      </c>
      <c r="I802">
        <f t="shared" si="842"/>
        <v>0.78070124292650966</v>
      </c>
      <c r="K802">
        <f t="shared" si="843"/>
        <v>1945.0833333332741</v>
      </c>
      <c r="M802">
        <f t="shared" ref="M802:N802" si="856">+AVERAGE(B799:B805)</f>
        <v>0.27142857142857141</v>
      </c>
      <c r="N802">
        <f t="shared" si="856"/>
        <v>-0.1</v>
      </c>
      <c r="P802">
        <f t="shared" si="847"/>
        <v>0.7</v>
      </c>
    </row>
    <row r="803" spans="1:16" x14ac:dyDescent="0.25">
      <c r="A803">
        <f>+$C$10*(B803)+$C$11*(C803)+$C$12*(nino34!A783)</f>
        <v>-0.79</v>
      </c>
      <c r="B803">
        <v>0.6</v>
      </c>
      <c r="C803">
        <v>-1.6</v>
      </c>
      <c r="D803">
        <f t="shared" si="839"/>
        <v>-0.29000000000000004</v>
      </c>
      <c r="E803">
        <f t="shared" si="840"/>
        <v>0.35000000000000009</v>
      </c>
      <c r="G803">
        <v>-1.8999054818629599</v>
      </c>
      <c r="H803">
        <f t="shared" si="841"/>
        <v>1.9245049643218222</v>
      </c>
      <c r="I803">
        <f t="shared" si="842"/>
        <v>1.5511882001106869E-8</v>
      </c>
      <c r="K803">
        <f t="shared" si="843"/>
        <v>1945.1666666666074</v>
      </c>
      <c r="M803">
        <f t="shared" ref="M803:N803" si="857">+AVERAGE(B800:B806)</f>
        <v>0.45714285714285713</v>
      </c>
      <c r="N803">
        <f t="shared" si="857"/>
        <v>-0.21428571428571427</v>
      </c>
      <c r="P803">
        <f t="shared" si="847"/>
        <v>0.78</v>
      </c>
    </row>
    <row r="804" spans="1:16" x14ac:dyDescent="0.25">
      <c r="A804">
        <f>+$C$10*(B804)+$C$11*(C804)+$C$12*(nino34!A784)</f>
        <v>-0.76</v>
      </c>
      <c r="B804">
        <v>0</v>
      </c>
      <c r="C804">
        <v>0.9</v>
      </c>
      <c r="D804">
        <f t="shared" si="839"/>
        <v>0.33</v>
      </c>
      <c r="E804">
        <f t="shared" si="840"/>
        <v>0.27</v>
      </c>
      <c r="G804">
        <v>-0.93765299194610796</v>
      </c>
      <c r="H804">
        <f t="shared" si="841"/>
        <v>1.5328370726527929</v>
      </c>
      <c r="I804">
        <f t="shared" si="842"/>
        <v>-0.39166790718091105</v>
      </c>
      <c r="K804">
        <f t="shared" si="843"/>
        <v>1945.2499999999407</v>
      </c>
      <c r="M804">
        <f t="shared" ref="M804:N804" si="858">+AVERAGE(B801:B807)</f>
        <v>0.65714285714285714</v>
      </c>
      <c r="N804">
        <f t="shared" si="858"/>
        <v>1.4285714285714282E-2</v>
      </c>
      <c r="P804">
        <f t="shared" si="847"/>
        <v>0.65999999999999992</v>
      </c>
    </row>
    <row r="805" spans="1:16" x14ac:dyDescent="0.25">
      <c r="A805">
        <f>+$C$10*(B805)+$C$11*(C805)+$C$12*(nino34!A785)</f>
        <v>-0.46</v>
      </c>
      <c r="B805">
        <v>0.4</v>
      </c>
      <c r="C805">
        <v>0.4</v>
      </c>
      <c r="D805">
        <f t="shared" si="839"/>
        <v>0.17000000000000004</v>
      </c>
      <c r="E805">
        <f t="shared" si="840"/>
        <v>-0.43000000000000005</v>
      </c>
      <c r="G805">
        <v>-0.36706840921016698</v>
      </c>
      <c r="H805">
        <f t="shared" si="841"/>
        <v>0.29401131474248599</v>
      </c>
      <c r="I805">
        <f t="shared" si="842"/>
        <v>-0.84715785072939609</v>
      </c>
      <c r="K805">
        <f t="shared" si="843"/>
        <v>1945.3333333332739</v>
      </c>
      <c r="M805">
        <f t="shared" ref="M805:N805" si="859">+AVERAGE(B802:B808)</f>
        <v>0.65714285714285714</v>
      </c>
      <c r="N805">
        <f t="shared" si="859"/>
        <v>-8.5714285714285729E-2</v>
      </c>
      <c r="P805">
        <f t="shared" si="847"/>
        <v>0.64</v>
      </c>
    </row>
    <row r="806" spans="1:16" x14ac:dyDescent="0.25">
      <c r="A806">
        <f>+$C$10*(B806)+$C$11*(C806)+$C$12*(nino34!A786)</f>
        <v>-0.59</v>
      </c>
      <c r="B806">
        <v>0.3</v>
      </c>
      <c r="C806">
        <v>-0.5</v>
      </c>
      <c r="D806">
        <f t="shared" si="839"/>
        <v>-0.14999999999999997</v>
      </c>
      <c r="E806">
        <f t="shared" si="840"/>
        <v>0.10999999999999988</v>
      </c>
      <c r="G806">
        <v>-0.64364167720362198</v>
      </c>
      <c r="H806">
        <f t="shared" si="841"/>
        <v>-0.553146560375263</v>
      </c>
      <c r="I806">
        <f t="shared" si="842"/>
        <v>-2.4388353114801475E-8</v>
      </c>
      <c r="K806">
        <f t="shared" si="843"/>
        <v>1945.4166666666072</v>
      </c>
      <c r="M806">
        <f t="shared" ref="M806:N806" si="860">+AVERAGE(B803:B809)</f>
        <v>0.70000000000000007</v>
      </c>
      <c r="N806">
        <f t="shared" si="860"/>
        <v>-8.5714285714285729E-2</v>
      </c>
      <c r="P806">
        <f t="shared" si="847"/>
        <v>0.5</v>
      </c>
    </row>
    <row r="807" spans="1:16" x14ac:dyDescent="0.25">
      <c r="A807">
        <f>+$C$10*(B807)+$C$11*(C807)+$C$12*(nino34!A787)</f>
        <v>-0.61</v>
      </c>
      <c r="B807">
        <v>1</v>
      </c>
      <c r="C807">
        <v>0.6</v>
      </c>
      <c r="D807">
        <f t="shared" si="839"/>
        <v>-0.25</v>
      </c>
      <c r="E807">
        <f t="shared" si="840"/>
        <v>-0.20999999999999996</v>
      </c>
      <c r="G807">
        <v>-0.92021496958543003</v>
      </c>
      <c r="H807">
        <f t="shared" si="841"/>
        <v>-0.22262064495419098</v>
      </c>
      <c r="I807">
        <f t="shared" si="842"/>
        <v>0.33052593980942513</v>
      </c>
      <c r="K807">
        <f t="shared" si="843"/>
        <v>1945.4999999999404</v>
      </c>
      <c r="M807">
        <f t="shared" ref="M807:N807" si="861">+AVERAGE(B804:B810)</f>
        <v>0.7142857142857143</v>
      </c>
      <c r="N807">
        <f t="shared" si="861"/>
        <v>0.21428571428571427</v>
      </c>
      <c r="P807">
        <f t="shared" si="847"/>
        <v>0.38</v>
      </c>
    </row>
    <row r="808" spans="1:16" x14ac:dyDescent="0.25">
      <c r="A808">
        <f>+$C$10*(B808)+$C$11*(C808)+$C$12*(nino34!A788)</f>
        <v>-0.84</v>
      </c>
      <c r="B808">
        <v>1.2</v>
      </c>
      <c r="C808">
        <v>-0.4</v>
      </c>
      <c r="D808">
        <f t="shared" si="839"/>
        <v>-0.20999999999999996</v>
      </c>
      <c r="E808">
        <f t="shared" si="840"/>
        <v>0.25</v>
      </c>
      <c r="G808">
        <v>-0.86626232215781296</v>
      </c>
      <c r="H808">
        <f t="shared" si="841"/>
        <v>0.66572293975083197</v>
      </c>
      <c r="I808">
        <f t="shared" si="842"/>
        <v>0.55781764489559782</v>
      </c>
      <c r="K808">
        <f t="shared" si="843"/>
        <v>1945.5833333332737</v>
      </c>
      <c r="M808">
        <f t="shared" ref="M808:N808" si="862">+AVERAGE(B805:B811)</f>
        <v>0.68571428571428572</v>
      </c>
      <c r="N808">
        <f t="shared" si="862"/>
        <v>0.17142857142857143</v>
      </c>
      <c r="P808">
        <f t="shared" si="847"/>
        <v>0.84</v>
      </c>
    </row>
    <row r="809" spans="1:16" x14ac:dyDescent="0.25">
      <c r="A809">
        <f>+$C$10*(B809)+$C$11*(C809)+$C$12*(nino34!A789)</f>
        <v>-0.82</v>
      </c>
      <c r="B809">
        <v>1.4</v>
      </c>
      <c r="C809">
        <v>0</v>
      </c>
      <c r="D809">
        <f t="shared" si="839"/>
        <v>-2.0000000000000018E-2</v>
      </c>
      <c r="E809">
        <f t="shared" si="840"/>
        <v>-6.0000000000000053E-2</v>
      </c>
      <c r="G809">
        <v>-0.25449202983459801</v>
      </c>
      <c r="H809">
        <f t="shared" si="841"/>
        <v>1.7010876879786538</v>
      </c>
      <c r="I809">
        <f t="shared" si="842"/>
        <v>0.47754710333222405</v>
      </c>
      <c r="K809">
        <f t="shared" si="843"/>
        <v>1945.6666666666069</v>
      </c>
      <c r="M809">
        <f t="shared" ref="M809:N809" si="863">+AVERAGE(B806:B812)</f>
        <v>0.77142857142857135</v>
      </c>
      <c r="N809">
        <f t="shared" si="863"/>
        <v>9.9999999999999992E-2</v>
      </c>
      <c r="P809">
        <f t="shared" si="847"/>
        <v>0.87999999999999989</v>
      </c>
    </row>
    <row r="810" spans="1:16" x14ac:dyDescent="0.25">
      <c r="A810">
        <f>+$C$10*(B810)+$C$11*(C810)+$C$12*(nino34!A790)</f>
        <v>-0.86</v>
      </c>
      <c r="B810">
        <v>0.7</v>
      </c>
      <c r="C810">
        <v>0.5</v>
      </c>
      <c r="D810">
        <f t="shared" si="839"/>
        <v>0.39999999999999997</v>
      </c>
      <c r="E810">
        <f t="shared" si="840"/>
        <v>0.48</v>
      </c>
      <c r="G810">
        <v>0.83482536582084099</v>
      </c>
      <c r="H810">
        <f t="shared" si="841"/>
        <v>2.1246537894755582</v>
      </c>
      <c r="I810">
        <f t="shared" si="842"/>
        <v>-5.3981001835319953E-2</v>
      </c>
      <c r="K810">
        <f t="shared" si="843"/>
        <v>1945.7499999999402</v>
      </c>
      <c r="M810">
        <f t="shared" ref="M810:N810" si="864">+AVERAGE(B807:B813)</f>
        <v>0.6428571428571429</v>
      </c>
      <c r="N810">
        <f t="shared" si="864"/>
        <v>0.18571428571428569</v>
      </c>
      <c r="P810">
        <f t="shared" si="847"/>
        <v>0.56000000000000005</v>
      </c>
    </row>
    <row r="811" spans="1:16" x14ac:dyDescent="0.25">
      <c r="A811">
        <f>+$C$10*(B811)+$C$11*(C811)+$C$12*(nino34!A791)</f>
        <v>-0.42</v>
      </c>
      <c r="B811">
        <v>-0.2</v>
      </c>
      <c r="C811">
        <v>0.6</v>
      </c>
      <c r="D811">
        <f t="shared" si="839"/>
        <v>0.31999999999999995</v>
      </c>
      <c r="E811">
        <f t="shared" si="840"/>
        <v>-0.55999999999999994</v>
      </c>
      <c r="G811">
        <v>1.8701617596409601</v>
      </c>
      <c r="H811">
        <f t="shared" si="841"/>
        <v>1.5128834975138088</v>
      </c>
      <c r="I811">
        <f t="shared" si="842"/>
        <v>-0.55778929012642919</v>
      </c>
      <c r="K811">
        <f t="shared" si="843"/>
        <v>1945.8333333332735</v>
      </c>
      <c r="M811">
        <f t="shared" ref="M811:N811" si="865">+AVERAGE(B808:B814)</f>
        <v>0.47142857142857136</v>
      </c>
      <c r="N811">
        <f t="shared" si="865"/>
        <v>-2.8571428571428581E-2</v>
      </c>
      <c r="P811">
        <f t="shared" si="847"/>
        <v>0.7</v>
      </c>
    </row>
    <row r="812" spans="1:16" x14ac:dyDescent="0.25">
      <c r="A812">
        <f>+$C$10*(B812)+$C$11*(C812)+$C$12*(nino34!A792)</f>
        <v>-0.54</v>
      </c>
      <c r="B812">
        <v>1</v>
      </c>
      <c r="C812">
        <v>-0.1</v>
      </c>
      <c r="D812">
        <f t="shared" si="839"/>
        <v>-2.0000000000000018E-2</v>
      </c>
      <c r="E812">
        <f t="shared" si="840"/>
        <v>0.22000000000000008</v>
      </c>
      <c r="G812">
        <v>2.3477088633346499</v>
      </c>
      <c r="H812">
        <f t="shared" si="841"/>
        <v>0.41909063772696986</v>
      </c>
      <c r="I812">
        <f t="shared" si="842"/>
        <v>-0.53600356966040952</v>
      </c>
      <c r="K812">
        <f t="shared" si="843"/>
        <v>1945.9166666666067</v>
      </c>
      <c r="M812">
        <f t="shared" ref="M812:N812" si="866">+AVERAGE(B809:B815)</f>
        <v>0.38571428571428562</v>
      </c>
      <c r="N812">
        <f t="shared" si="866"/>
        <v>0.19999999999999998</v>
      </c>
      <c r="P812">
        <f t="shared" si="847"/>
        <v>0.23999999999999982</v>
      </c>
    </row>
    <row r="813" spans="1:16" x14ac:dyDescent="0.25">
      <c r="A813">
        <f>+$C$10*(B813)+$C$11*(C813)+$C$12*(nino34!A793)</f>
        <v>-0.44</v>
      </c>
      <c r="B813">
        <v>-0.6</v>
      </c>
      <c r="C813">
        <v>0.1</v>
      </c>
      <c r="D813">
        <f t="shared" si="839"/>
        <v>0.30000000000000004</v>
      </c>
      <c r="E813">
        <f t="shared" si="840"/>
        <v>9.9999999999999978E-2</v>
      </c>
      <c r="G813">
        <v>2.28925239736793</v>
      </c>
      <c r="H813">
        <f t="shared" si="841"/>
        <v>-0.18334124042599997</v>
      </c>
      <c r="I813">
        <f t="shared" si="842"/>
        <v>-6.6428308492559651E-2</v>
      </c>
      <c r="K813">
        <f t="shared" si="843"/>
        <v>1945.99999999994</v>
      </c>
      <c r="M813">
        <f t="shared" ref="M813:N813" si="867">+AVERAGE(B810:B816)</f>
        <v>0.15714285714285711</v>
      </c>
      <c r="N813">
        <f t="shared" si="867"/>
        <v>0.34285714285714286</v>
      </c>
      <c r="P813">
        <f t="shared" si="847"/>
        <v>9.9999999999999978E-2</v>
      </c>
    </row>
    <row r="814" spans="1:16" x14ac:dyDescent="0.25">
      <c r="A814">
        <f>+$C$10*(B814)+$C$11*(C814)+$C$12*(nino34!A794)</f>
        <v>-0.24</v>
      </c>
      <c r="B814">
        <v>-0.2</v>
      </c>
      <c r="C814">
        <v>-0.9</v>
      </c>
      <c r="D814">
        <f t="shared" si="839"/>
        <v>8.0000000000000016E-2</v>
      </c>
      <c r="E814">
        <f t="shared" si="840"/>
        <v>-0.32000000000000006</v>
      </c>
      <c r="G814">
        <v>2.1643676229086499</v>
      </c>
      <c r="H814">
        <f t="shared" si="841"/>
        <v>-3.7555888137729809E-2</v>
      </c>
      <c r="I814">
        <f t="shared" si="842"/>
        <v>0.21221366078083026</v>
      </c>
      <c r="K814">
        <f t="shared" si="843"/>
        <v>1946.0833333332732</v>
      </c>
      <c r="M814">
        <f t="shared" ref="M814:N814" si="868">+AVERAGE(B811:B817)</f>
        <v>-4.2857142857142837E-2</v>
      </c>
      <c r="N814">
        <f t="shared" si="868"/>
        <v>0.37142857142857139</v>
      </c>
      <c r="P814">
        <f t="shared" si="847"/>
        <v>-5.999999999999997E-2</v>
      </c>
    </row>
    <row r="815" spans="1:16" x14ac:dyDescent="0.25">
      <c r="A815">
        <f>+$C$10*(B815)+$C$11*(C815)+$C$12*(nino34!A795)</f>
        <v>-0.36</v>
      </c>
      <c r="B815">
        <v>0.6</v>
      </c>
      <c r="C815">
        <v>1.2</v>
      </c>
      <c r="D815">
        <f t="shared" si="839"/>
        <v>-0.24</v>
      </c>
      <c r="E815">
        <f t="shared" si="840"/>
        <v>0</v>
      </c>
      <c r="G815">
        <v>2.2516965092302001</v>
      </c>
      <c r="H815">
        <f t="shared" si="841"/>
        <v>0.23311425408819009</v>
      </c>
      <c r="I815">
        <f t="shared" si="842"/>
        <v>5.8456481445089636E-2</v>
      </c>
      <c r="K815">
        <f t="shared" si="843"/>
        <v>1946.1666666666065</v>
      </c>
      <c r="M815">
        <f t="shared" ref="M815:N815" si="869">+AVERAGE(B812:B818)</f>
        <v>-8.5714285714285701E-2</v>
      </c>
      <c r="N815">
        <f t="shared" si="869"/>
        <v>0.41428571428571426</v>
      </c>
      <c r="P815">
        <f t="shared" si="847"/>
        <v>-0.13999999999999993</v>
      </c>
    </row>
    <row r="816" spans="1:16" x14ac:dyDescent="0.25">
      <c r="A816">
        <f>+$C$10*(B816)+$C$11*(C816)+$C$12*(nino34!A796)</f>
        <v>-0.48</v>
      </c>
      <c r="B816">
        <v>-0.2</v>
      </c>
      <c r="C816">
        <v>1</v>
      </c>
      <c r="D816">
        <f t="shared" si="839"/>
        <v>-3.0000000000000027E-2</v>
      </c>
      <c r="E816">
        <f t="shared" si="840"/>
        <v>0.20999999999999996</v>
      </c>
      <c r="G816">
        <v>2.39748187699684</v>
      </c>
      <c r="H816">
        <f t="shared" si="841"/>
        <v>-0.86614171069752022</v>
      </c>
      <c r="I816">
        <f t="shared" si="842"/>
        <v>-1.1577124462307999</v>
      </c>
      <c r="K816">
        <f t="shared" si="843"/>
        <v>1946.2499999999397</v>
      </c>
      <c r="M816">
        <f t="shared" ref="M816:N816" si="870">+AVERAGE(B813:B819)</f>
        <v>-0.32857142857142857</v>
      </c>
      <c r="N816">
        <f t="shared" si="870"/>
        <v>0.5714285714285714</v>
      </c>
      <c r="P816">
        <f t="shared" si="847"/>
        <v>-0.6399999999999999</v>
      </c>
    </row>
    <row r="817" spans="1:16" x14ac:dyDescent="0.25">
      <c r="A817">
        <f>+$C$10*(B817)+$C$11*(C817)+$C$12*(nino34!A797)</f>
        <v>-0.39</v>
      </c>
      <c r="B817">
        <v>-0.7</v>
      </c>
      <c r="C817">
        <v>0.7</v>
      </c>
      <c r="D817">
        <f t="shared" si="839"/>
        <v>0.63</v>
      </c>
      <c r="E817">
        <f t="shared" si="840"/>
        <v>0.45000000000000007</v>
      </c>
      <c r="G817">
        <v>1.3855547985326799</v>
      </c>
      <c r="H817">
        <f t="shared" si="841"/>
        <v>-2.4665855231368838</v>
      </c>
      <c r="I817">
        <f t="shared" si="842"/>
        <v>-0.44273136620856368</v>
      </c>
      <c r="K817">
        <f t="shared" si="843"/>
        <v>1946.333333333273</v>
      </c>
      <c r="M817">
        <f t="shared" ref="M817:N817" si="871">+AVERAGE(B814:B820)</f>
        <v>-0.25714285714285717</v>
      </c>
      <c r="N817">
        <f t="shared" si="871"/>
        <v>0.67142857142857149</v>
      </c>
      <c r="P817">
        <f t="shared" si="847"/>
        <v>-0.78</v>
      </c>
    </row>
    <row r="818" spans="1:16" x14ac:dyDescent="0.25">
      <c r="A818">
        <f>+$C$10*(B818)+$C$11*(C818)+$C$12*(nino34!A798)</f>
        <v>0.15</v>
      </c>
      <c r="B818">
        <v>-0.5</v>
      </c>
      <c r="C818">
        <v>0.9</v>
      </c>
      <c r="D818">
        <f t="shared" si="839"/>
        <v>0.42000000000000004</v>
      </c>
      <c r="E818">
        <f t="shared" si="840"/>
        <v>-0.65999999999999992</v>
      </c>
      <c r="G818">
        <v>-6.9103646140043801E-2</v>
      </c>
      <c r="H818">
        <f t="shared" si="841"/>
        <v>-2.9093169047852299</v>
      </c>
      <c r="I818">
        <f t="shared" si="842"/>
        <v>-1.5439782397042023E-8</v>
      </c>
      <c r="K818">
        <f t="shared" si="843"/>
        <v>1946.4166666666063</v>
      </c>
      <c r="M818">
        <f t="shared" ref="M818:N818" si="872">+AVERAGE(B815:B821)</f>
        <v>-0.5</v>
      </c>
      <c r="N818">
        <f t="shared" si="872"/>
        <v>0.91428571428571437</v>
      </c>
      <c r="P818">
        <f t="shared" si="847"/>
        <v>-1.2600000000000002</v>
      </c>
    </row>
    <row r="819" spans="1:16" x14ac:dyDescent="0.25">
      <c r="A819">
        <f>+$C$10*(B819)+$C$11*(C819)+$C$12*(nino34!A799)</f>
        <v>0.03</v>
      </c>
      <c r="B819">
        <v>-0.7</v>
      </c>
      <c r="C819">
        <v>1</v>
      </c>
      <c r="D819">
        <f t="shared" si="839"/>
        <v>-0.67</v>
      </c>
      <c r="E819">
        <f t="shared" si="840"/>
        <v>-0.43</v>
      </c>
      <c r="G819">
        <v>-1.5237621062525499</v>
      </c>
      <c r="H819">
        <f t="shared" si="841"/>
        <v>-1.2648155730510262</v>
      </c>
      <c r="I819">
        <f t="shared" si="842"/>
        <v>1.644501347173986</v>
      </c>
      <c r="K819">
        <f t="shared" si="843"/>
        <v>1946.4999999999395</v>
      </c>
      <c r="M819">
        <f t="shared" ref="M819:N819" si="873">+AVERAGE(B816:B822)</f>
        <v>-0.72857142857142854</v>
      </c>
      <c r="N819">
        <f t="shared" si="873"/>
        <v>0.91428571428571437</v>
      </c>
      <c r="P819">
        <f t="shared" si="847"/>
        <v>-1.32</v>
      </c>
    </row>
    <row r="820" spans="1:16" x14ac:dyDescent="0.25">
      <c r="A820">
        <f>+$C$10*(B820)+$C$11*(C820)+$C$12*(nino34!A800)</f>
        <v>-0.52</v>
      </c>
      <c r="B820">
        <v>-0.1</v>
      </c>
      <c r="C820">
        <v>0.8</v>
      </c>
      <c r="D820">
        <f t="shared" si="839"/>
        <v>-0.22</v>
      </c>
      <c r="E820">
        <f t="shared" si="840"/>
        <v>0.88</v>
      </c>
      <c r="G820">
        <v>-1.33391921919107</v>
      </c>
      <c r="H820">
        <f t="shared" si="841"/>
        <v>0.67663179763927495</v>
      </c>
      <c r="I820">
        <f t="shared" si="842"/>
        <v>0.29694602351631527</v>
      </c>
      <c r="K820">
        <f t="shared" si="843"/>
        <v>1946.5833333332728</v>
      </c>
      <c r="M820">
        <f t="shared" ref="M820:N820" si="874">+AVERAGE(B817:B823)</f>
        <v>-0.70000000000000007</v>
      </c>
      <c r="N820">
        <f t="shared" si="874"/>
        <v>0.84285714285714286</v>
      </c>
      <c r="P820">
        <f t="shared" si="847"/>
        <v>-1.62</v>
      </c>
    </row>
    <row r="821" spans="1:16" x14ac:dyDescent="0.25">
      <c r="A821">
        <f>+$C$10*(B821)+$C$11*(C821)+$C$12*(nino34!A801)</f>
        <v>-0.19</v>
      </c>
      <c r="B821">
        <v>-1.9</v>
      </c>
      <c r="C821">
        <v>0.8</v>
      </c>
      <c r="D821">
        <f t="shared" si="839"/>
        <v>0.51</v>
      </c>
      <c r="E821">
        <f t="shared" si="840"/>
        <v>-0.15000000000000002</v>
      </c>
      <c r="G821">
        <v>-0.84713030861327498</v>
      </c>
      <c r="H821">
        <f t="shared" si="841"/>
        <v>1.0862917393590761</v>
      </c>
      <c r="I821">
        <f t="shared" si="842"/>
        <v>0.11271391820348597</v>
      </c>
      <c r="K821">
        <f t="shared" si="843"/>
        <v>1946.666666666606</v>
      </c>
      <c r="M821">
        <f t="shared" ref="M821:N821" si="875">+AVERAGE(B818:B824)</f>
        <v>-0.7857142857142857</v>
      </c>
      <c r="N821">
        <f t="shared" si="875"/>
        <v>0.74285714285714288</v>
      </c>
      <c r="P821">
        <f t="shared" si="847"/>
        <v>-1.7800000000000002</v>
      </c>
    </row>
    <row r="822" spans="1:16" x14ac:dyDescent="0.25">
      <c r="A822">
        <f>+$C$10*(B822)+$C$11*(C822)+$C$12*(nino34!A802)</f>
        <v>-0.01</v>
      </c>
      <c r="B822">
        <v>-1</v>
      </c>
      <c r="C822">
        <v>1.2</v>
      </c>
      <c r="D822">
        <f t="shared" si="839"/>
        <v>1.0000000000000009E-2</v>
      </c>
      <c r="E822">
        <f t="shared" si="840"/>
        <v>-0.35</v>
      </c>
      <c r="G822">
        <v>-0.24762747983199401</v>
      </c>
      <c r="H822">
        <f t="shared" si="841"/>
        <v>0.97500735290859297</v>
      </c>
      <c r="I822">
        <f t="shared" si="842"/>
        <v>-0.22399830465396897</v>
      </c>
      <c r="K822">
        <f t="shared" si="843"/>
        <v>1946.7499999999393</v>
      </c>
      <c r="M822">
        <f t="shared" ref="M822:N822" si="876">+AVERAGE(B819:B825)</f>
        <v>-0.70000000000000007</v>
      </c>
      <c r="N822">
        <f t="shared" si="876"/>
        <v>0.79999999999999993</v>
      </c>
      <c r="P822">
        <f t="shared" si="847"/>
        <v>-1.6</v>
      </c>
    </row>
    <row r="823" spans="1:16" x14ac:dyDescent="0.25">
      <c r="A823">
        <f>+$C$10*(B823)+$C$11*(C823)+$C$12*(nino34!A803)</f>
        <v>-0.18</v>
      </c>
      <c r="B823">
        <v>0</v>
      </c>
      <c r="C823">
        <v>0.5</v>
      </c>
      <c r="D823">
        <f t="shared" si="839"/>
        <v>0.04</v>
      </c>
      <c r="E823">
        <f t="shared" si="840"/>
        <v>0.38</v>
      </c>
      <c r="G823">
        <v>0.12787704429531799</v>
      </c>
      <c r="H823">
        <f t="shared" si="841"/>
        <v>0.84017889728482698</v>
      </c>
      <c r="I823">
        <f t="shared" si="842"/>
        <v>8.916984903020303E-2</v>
      </c>
      <c r="K823">
        <f t="shared" si="843"/>
        <v>1946.8333333332725</v>
      </c>
      <c r="M823">
        <f t="shared" ref="M823:N823" si="877">+AVERAGE(B820:B826)</f>
        <v>-0.77142857142857146</v>
      </c>
      <c r="N823">
        <f t="shared" si="877"/>
        <v>0.6428571428571429</v>
      </c>
      <c r="P823">
        <f t="shared" si="847"/>
        <v>-1.52</v>
      </c>
    </row>
    <row r="824" spans="1:16" x14ac:dyDescent="0.25">
      <c r="A824">
        <f>+$C$10*(B824)+$C$11*(C824)+$C$12*(nino34!A804)</f>
        <v>0.03</v>
      </c>
      <c r="B824">
        <v>-1.3</v>
      </c>
      <c r="C824">
        <v>0</v>
      </c>
      <c r="D824">
        <f t="shared" si="839"/>
        <v>0.57000000000000006</v>
      </c>
      <c r="E824">
        <f t="shared" si="840"/>
        <v>0.15000000000000002</v>
      </c>
      <c r="G824">
        <v>0.59255141745283302</v>
      </c>
      <c r="H824">
        <f t="shared" si="841"/>
        <v>0.72746499829849098</v>
      </c>
      <c r="I824">
        <f t="shared" si="842"/>
        <v>-0.20188374801653908</v>
      </c>
      <c r="K824">
        <f t="shared" si="843"/>
        <v>1946.9166666666058</v>
      </c>
      <c r="M824">
        <f t="shared" ref="M824:N824" si="878">+AVERAGE(B821:B827)</f>
        <v>-0.54285714285714293</v>
      </c>
      <c r="N824">
        <f t="shared" si="878"/>
        <v>0.47142857142857142</v>
      </c>
      <c r="P824">
        <f t="shared" si="847"/>
        <v>-1.58</v>
      </c>
    </row>
    <row r="825" spans="1:16" x14ac:dyDescent="0.25">
      <c r="A825">
        <f>+$C$10*(B825)+$C$11*(C825)+$C$12*(nino34!A805)</f>
        <v>0.39</v>
      </c>
      <c r="B825">
        <v>0.1</v>
      </c>
      <c r="C825">
        <v>1.3</v>
      </c>
      <c r="D825">
        <f t="shared" si="839"/>
        <v>-0.16</v>
      </c>
      <c r="E825">
        <f t="shared" si="840"/>
        <v>-0.88</v>
      </c>
      <c r="G825">
        <v>0.85534204259380897</v>
      </c>
      <c r="H825">
        <f t="shared" si="841"/>
        <v>-1.7718683070118035E-2</v>
      </c>
      <c r="I825">
        <f t="shared" si="842"/>
        <v>-0.54329993335207005</v>
      </c>
      <c r="K825">
        <f t="shared" si="843"/>
        <v>1946.9999999999391</v>
      </c>
      <c r="M825">
        <f t="shared" ref="M825:N825" si="879">+AVERAGE(B822:B828)</f>
        <v>-0.32857142857142846</v>
      </c>
      <c r="N825">
        <f t="shared" si="879"/>
        <v>0.38571428571428573</v>
      </c>
      <c r="P825">
        <f t="shared" si="847"/>
        <v>-1.2599999999999998</v>
      </c>
    </row>
    <row r="826" spans="1:16" x14ac:dyDescent="0.25">
      <c r="A826">
        <f>+$C$10*(B826)+$C$11*(C826)+$C$12*(nino34!A806)</f>
        <v>-0.13</v>
      </c>
      <c r="B826">
        <v>-1.2</v>
      </c>
      <c r="C826">
        <v>-0.1</v>
      </c>
      <c r="D826">
        <f t="shared" si="839"/>
        <v>-0.10999999999999999</v>
      </c>
      <c r="E826">
        <f t="shared" si="840"/>
        <v>0.93</v>
      </c>
      <c r="G826">
        <v>0.57483273438271498</v>
      </c>
      <c r="H826">
        <f t="shared" si="841"/>
        <v>-0.65018847682456093</v>
      </c>
      <c r="I826">
        <f t="shared" si="842"/>
        <v>-8.9169860402372958E-2</v>
      </c>
      <c r="K826">
        <f t="shared" si="843"/>
        <v>1947.0833333332723</v>
      </c>
      <c r="M826">
        <f t="shared" ref="M826:N826" si="880">+AVERAGE(B823:B829)</f>
        <v>-0.21428571428571425</v>
      </c>
      <c r="N826">
        <f t="shared" si="880"/>
        <v>0.42857142857142855</v>
      </c>
      <c r="P826">
        <f t="shared" si="847"/>
        <v>-0.43999999999999995</v>
      </c>
    </row>
    <row r="827" spans="1:16" x14ac:dyDescent="0.25">
      <c r="A827">
        <f>+$C$10*(B827)+$C$11*(C827)+$C$12*(nino34!A807)</f>
        <v>0.28000000000000003</v>
      </c>
      <c r="B827">
        <v>1.5</v>
      </c>
      <c r="C827">
        <v>-0.4</v>
      </c>
      <c r="D827">
        <f t="shared" si="839"/>
        <v>0.06</v>
      </c>
      <c r="E827">
        <f t="shared" si="840"/>
        <v>-0.76</v>
      </c>
      <c r="G827">
        <v>0.20515356576924801</v>
      </c>
      <c r="H827">
        <f t="shared" si="841"/>
        <v>-0.64810617718233587</v>
      </c>
      <c r="I827">
        <f t="shared" si="842"/>
        <v>9.1252160044598074E-2</v>
      </c>
      <c r="K827">
        <f t="shared" si="843"/>
        <v>1947.1666666666056</v>
      </c>
      <c r="M827">
        <f t="shared" ref="M827:N827" si="881">+AVERAGE(B824:B830)</f>
        <v>-0.15714285714285708</v>
      </c>
      <c r="N827">
        <f t="shared" si="881"/>
        <v>0.39999999999999997</v>
      </c>
      <c r="P827">
        <f t="shared" si="847"/>
        <v>-0.45999999999999996</v>
      </c>
    </row>
    <row r="828" spans="1:16" x14ac:dyDescent="0.25">
      <c r="A828">
        <f>+$C$10*(B828)+$C$11*(C828)+$C$12*(nino34!A808)</f>
        <v>-7.0000000000000007E-2</v>
      </c>
      <c r="B828">
        <v>-0.4</v>
      </c>
      <c r="C828">
        <v>0.2</v>
      </c>
      <c r="D828">
        <f t="shared" si="839"/>
        <v>-0.83000000000000007</v>
      </c>
      <c r="E828">
        <f t="shared" si="840"/>
        <v>-0.13</v>
      </c>
      <c r="G828">
        <v>-7.3273442799620905E-2</v>
      </c>
      <c r="H828">
        <f t="shared" si="841"/>
        <v>-0.27634467990873002</v>
      </c>
      <c r="I828">
        <f t="shared" si="842"/>
        <v>0.28050933722900784</v>
      </c>
      <c r="K828">
        <f t="shared" si="843"/>
        <v>1947.2499999999388</v>
      </c>
      <c r="M828">
        <f t="shared" ref="M828:N828" si="882">+AVERAGE(B825:B831)</f>
        <v>0.27142857142857146</v>
      </c>
      <c r="N828">
        <f t="shared" si="882"/>
        <v>0.45714285714285713</v>
      </c>
      <c r="P828">
        <f t="shared" si="847"/>
        <v>-0.54</v>
      </c>
    </row>
    <row r="829" spans="1:16" x14ac:dyDescent="0.25">
      <c r="A829">
        <f>+$C$10*(B829)+$C$11*(C829)+$C$12*(nino34!A809)</f>
        <v>-0.55000000000000004</v>
      </c>
      <c r="B829">
        <v>-0.2</v>
      </c>
      <c r="C829">
        <v>1.5</v>
      </c>
      <c r="D829">
        <f t="shared" si="839"/>
        <v>0.14000000000000001</v>
      </c>
      <c r="E829">
        <f t="shared" si="840"/>
        <v>1.1000000000000001</v>
      </c>
      <c r="G829">
        <v>-7.1191114139481995E-2</v>
      </c>
      <c r="H829">
        <f t="shared" si="841"/>
        <v>-0.57244364843269413</v>
      </c>
      <c r="I829">
        <f t="shared" si="842"/>
        <v>-0.57660830575297195</v>
      </c>
      <c r="K829">
        <f t="shared" si="843"/>
        <v>1947.3333333332721</v>
      </c>
      <c r="M829">
        <f t="shared" ref="M829:N829" si="883">+AVERAGE(B826:B832)</f>
        <v>0.24285714285714285</v>
      </c>
      <c r="N829">
        <f t="shared" si="883"/>
        <v>0.12857142857142856</v>
      </c>
      <c r="P829">
        <f t="shared" si="847"/>
        <v>-0.27999999999999997</v>
      </c>
    </row>
    <row r="830" spans="1:16" x14ac:dyDescent="0.25">
      <c r="A830">
        <f>+$C$10*(B830)+$C$11*(C830)+$C$12*(nino34!A810)</f>
        <v>7.0000000000000007E-2</v>
      </c>
      <c r="B830">
        <v>0.4</v>
      </c>
      <c r="C830">
        <v>0.3</v>
      </c>
      <c r="D830">
        <f t="shared" si="839"/>
        <v>0.16000000000000003</v>
      </c>
      <c r="E830">
        <f t="shared" si="840"/>
        <v>-1.08</v>
      </c>
      <c r="G830">
        <v>-0.64571709123231502</v>
      </c>
      <c r="H830">
        <f t="shared" si="841"/>
        <v>-1.3326022931038679</v>
      </c>
      <c r="I830">
        <f t="shared" si="842"/>
        <v>-0.18355033891820205</v>
      </c>
      <c r="K830">
        <f t="shared" si="843"/>
        <v>1947.4166666666054</v>
      </c>
      <c r="M830">
        <f t="shared" ref="M830:N830" si="884">+AVERAGE(B827:B833)</f>
        <v>0.62857142857142867</v>
      </c>
      <c r="N830">
        <f t="shared" si="884"/>
        <v>8.5714285714285715E-2</v>
      </c>
      <c r="P830">
        <f t="shared" si="847"/>
        <v>0.19999999999999996</v>
      </c>
    </row>
    <row r="831" spans="1:16" x14ac:dyDescent="0.25">
      <c r="A831">
        <f>+$C$10*(B831)+$C$11*(C831)+$C$12*(nino34!A811)</f>
        <v>-0.39</v>
      </c>
      <c r="B831">
        <v>1.7</v>
      </c>
      <c r="C831">
        <v>0.4</v>
      </c>
      <c r="D831">
        <f t="shared" si="839"/>
        <v>-0.44</v>
      </c>
      <c r="E831">
        <f t="shared" si="840"/>
        <v>0.48000000000000004</v>
      </c>
      <c r="G831">
        <v>-1.40379340724335</v>
      </c>
      <c r="H831">
        <f t="shared" si="841"/>
        <v>-1.5161526540028549</v>
      </c>
      <c r="I831">
        <f t="shared" si="842"/>
        <v>-2.198078474791032E-8</v>
      </c>
      <c r="K831">
        <f t="shared" si="843"/>
        <v>1947.4999999999386</v>
      </c>
      <c r="M831">
        <f t="shared" ref="M831:N831" si="885">+AVERAGE(B828:B834)</f>
        <v>0.34285714285714286</v>
      </c>
      <c r="N831">
        <f t="shared" si="885"/>
        <v>0.14285714285714285</v>
      </c>
      <c r="P831">
        <f t="shared" si="847"/>
        <v>0</v>
      </c>
    </row>
    <row r="832" spans="1:16" x14ac:dyDescent="0.25">
      <c r="A832">
        <f>+$C$10*(B832)+$C$11*(C832)+$C$12*(nino34!A812)</f>
        <v>-0.37</v>
      </c>
      <c r="B832">
        <v>-0.1</v>
      </c>
      <c r="C832">
        <v>-1</v>
      </c>
      <c r="D832">
        <f t="shared" si="839"/>
        <v>-0.66</v>
      </c>
      <c r="E832">
        <f t="shared" si="840"/>
        <v>-0.7</v>
      </c>
      <c r="G832">
        <v>-2.1618697452351698</v>
      </c>
      <c r="H832">
        <f t="shared" si="841"/>
        <v>-1.6444919868675001</v>
      </c>
      <c r="I832">
        <f t="shared" si="842"/>
        <v>-0.12833931088386041</v>
      </c>
      <c r="K832">
        <f t="shared" si="843"/>
        <v>1947.5833333332719</v>
      </c>
      <c r="M832">
        <f t="shared" ref="M832:N832" si="886">+AVERAGE(B829:B835)</f>
        <v>0.48571428571428571</v>
      </c>
      <c r="N832">
        <f t="shared" si="886"/>
        <v>4.2857142857142878E-2</v>
      </c>
      <c r="P832">
        <f t="shared" si="847"/>
        <v>0.49999999999999989</v>
      </c>
    </row>
    <row r="833" spans="1:16" x14ac:dyDescent="0.25">
      <c r="A833">
        <f>+$C$10*(B833)+$C$11*(C833)+$C$12*(nino34!A813)</f>
        <v>-1.05</v>
      </c>
      <c r="B833">
        <v>1.5</v>
      </c>
      <c r="C833">
        <v>-0.4</v>
      </c>
      <c r="D833">
        <f t="shared" si="839"/>
        <v>-0.44999999999999996</v>
      </c>
      <c r="E833">
        <f t="shared" si="840"/>
        <v>0.91000000000000014</v>
      </c>
      <c r="G833">
        <v>-3.0482853941108501</v>
      </c>
      <c r="H833">
        <f t="shared" si="841"/>
        <v>-0.97241951022558037</v>
      </c>
      <c r="I833">
        <f t="shared" si="842"/>
        <v>0.80041178752578013</v>
      </c>
      <c r="K833">
        <f t="shared" si="843"/>
        <v>1947.6666666666051</v>
      </c>
      <c r="M833">
        <f t="shared" ref="M833:N833" si="887">+AVERAGE(B830:B836)</f>
        <v>0.54285714285714293</v>
      </c>
      <c r="N833">
        <f t="shared" si="887"/>
        <v>-0.25714285714285717</v>
      </c>
      <c r="P833">
        <f t="shared" si="847"/>
        <v>0.74</v>
      </c>
    </row>
    <row r="834" spans="1:16" x14ac:dyDescent="0.25">
      <c r="A834">
        <f>+$C$10*(B834)+$C$11*(C834)+$C$12*(nino34!A814)</f>
        <v>-0.82</v>
      </c>
      <c r="B834">
        <v>-0.5</v>
      </c>
      <c r="C834">
        <v>0</v>
      </c>
      <c r="D834">
        <f t="shared" si="839"/>
        <v>0.32000000000000006</v>
      </c>
      <c r="E834">
        <f t="shared" si="840"/>
        <v>-0.14000000000000012</v>
      </c>
      <c r="G834">
        <v>-3.1342892554607502</v>
      </c>
      <c r="H834">
        <f t="shared" si="841"/>
        <v>-0.17200767509844006</v>
      </c>
      <c r="I834">
        <f t="shared" si="842"/>
        <v>4.7601360186888542E-8</v>
      </c>
      <c r="K834">
        <f t="shared" si="843"/>
        <v>1947.7499999999384</v>
      </c>
      <c r="M834">
        <f t="shared" ref="M834:N834" si="888">+AVERAGE(B831:B837)</f>
        <v>0.52857142857142858</v>
      </c>
      <c r="N834">
        <f t="shared" si="888"/>
        <v>-0.14285714285714285</v>
      </c>
      <c r="P834">
        <f t="shared" si="847"/>
        <v>0.94</v>
      </c>
    </row>
    <row r="835" spans="1:16" x14ac:dyDescent="0.25">
      <c r="A835">
        <f>+$C$10*(B835)+$C$11*(C835)+$C$12*(nino34!A815)</f>
        <v>-0.73</v>
      </c>
      <c r="B835">
        <v>0.6</v>
      </c>
      <c r="C835">
        <v>-0.5</v>
      </c>
      <c r="D835">
        <f t="shared" si="839"/>
        <v>1</v>
      </c>
      <c r="E835">
        <f t="shared" si="840"/>
        <v>0.82000000000000006</v>
      </c>
      <c r="G835">
        <v>-3.2202930692092901</v>
      </c>
      <c r="H835">
        <f t="shared" si="841"/>
        <v>0.85586181916496029</v>
      </c>
      <c r="I835">
        <f t="shared" si="842"/>
        <v>1.0278694466620406</v>
      </c>
      <c r="K835">
        <f t="shared" si="843"/>
        <v>1947.8333333332716</v>
      </c>
      <c r="M835">
        <f t="shared" ref="M835:N835" si="889">+AVERAGE(B832:B838)</f>
        <v>0.18571428571428572</v>
      </c>
      <c r="N835">
        <f t="shared" si="889"/>
        <v>-0.18571428571428569</v>
      </c>
      <c r="P835">
        <f t="shared" si="847"/>
        <v>0.84</v>
      </c>
    </row>
    <row r="836" spans="1:16" x14ac:dyDescent="0.25">
      <c r="A836">
        <f>+$C$10*(B836)+$C$11*(C836)+$C$12*(nino34!A816)</f>
        <v>0.18</v>
      </c>
      <c r="B836">
        <v>0.2</v>
      </c>
      <c r="C836">
        <v>-0.6</v>
      </c>
      <c r="D836">
        <f t="shared" si="839"/>
        <v>0.78</v>
      </c>
      <c r="E836">
        <f t="shared" si="840"/>
        <v>-1.04</v>
      </c>
      <c r="G836">
        <v>-2.2784274362957899</v>
      </c>
      <c r="H836">
        <f t="shared" si="841"/>
        <v>1.6941061499718102</v>
      </c>
      <c r="I836">
        <f t="shared" si="842"/>
        <v>-0.18962511585519071</v>
      </c>
      <c r="K836">
        <f t="shared" si="843"/>
        <v>1947.9166666666049</v>
      </c>
      <c r="M836">
        <f t="shared" ref="M836:N836" si="890">+AVERAGE(B833:B839)</f>
        <v>8.5714285714285729E-2</v>
      </c>
      <c r="N836">
        <f t="shared" si="890"/>
        <v>-1.4285714285714275E-2</v>
      </c>
      <c r="P836">
        <f t="shared" si="847"/>
        <v>0.5</v>
      </c>
    </row>
    <row r="837" spans="1:16" x14ac:dyDescent="0.25">
      <c r="A837">
        <f>+$C$10*(B837)+$C$11*(C837)+$C$12*(nino34!A817)</f>
        <v>0.05</v>
      </c>
      <c r="B837">
        <v>0.3</v>
      </c>
      <c r="C837">
        <v>1.1000000000000001</v>
      </c>
      <c r="D837">
        <f t="shared" si="839"/>
        <v>0.19</v>
      </c>
      <c r="E837">
        <f t="shared" si="840"/>
        <v>0.45000000000000007</v>
      </c>
      <c r="G837">
        <v>-1.52618691923748</v>
      </c>
      <c r="H837">
        <f t="shared" si="841"/>
        <v>1.5044809687095979</v>
      </c>
      <c r="I837">
        <f t="shared" si="842"/>
        <v>-6.5407022020735894E-8</v>
      </c>
      <c r="K837">
        <f t="shared" si="843"/>
        <v>1947.9999999999382</v>
      </c>
      <c r="M837">
        <f t="shared" ref="M837:N837" si="891">+AVERAGE(B834:B840)</f>
        <v>-0.14285714285714285</v>
      </c>
      <c r="N837">
        <f t="shared" si="891"/>
        <v>-1.4285714285714282E-2</v>
      </c>
      <c r="P837">
        <f t="shared" si="847"/>
        <v>-3.9999999999999994E-2</v>
      </c>
    </row>
    <row r="838" spans="1:16" x14ac:dyDescent="0.25">
      <c r="A838">
        <f>+$C$10*(B838)+$C$11*(C838)+$C$12*(nino34!A818)</f>
        <v>0.37</v>
      </c>
      <c r="B838">
        <v>-0.7</v>
      </c>
      <c r="C838">
        <v>0.1</v>
      </c>
      <c r="D838">
        <f t="shared" si="839"/>
        <v>0.57999999999999996</v>
      </c>
      <c r="E838">
        <f t="shared" si="840"/>
        <v>-5.9999999999999942E-2</v>
      </c>
      <c r="G838">
        <v>-0.77394646758619201</v>
      </c>
      <c r="H838">
        <f t="shared" si="841"/>
        <v>1.091701561310555</v>
      </c>
      <c r="I838">
        <f t="shared" si="842"/>
        <v>-0.41277934199202093</v>
      </c>
      <c r="K838">
        <f t="shared" si="843"/>
        <v>1948.0833333332714</v>
      </c>
      <c r="M838">
        <f t="shared" ref="M838:N838" si="892">+AVERAGE(B835:B841)</f>
        <v>-1.4285714285714266E-2</v>
      </c>
      <c r="N838">
        <f t="shared" si="892"/>
        <v>-2.8571428571428571E-2</v>
      </c>
      <c r="P838">
        <f t="shared" si="847"/>
        <v>-0.14000000000000001</v>
      </c>
    </row>
    <row r="839" spans="1:16" x14ac:dyDescent="0.25">
      <c r="A839">
        <f>+$C$10*(B839)+$C$11*(C839)+$C$12*(nino34!A819)</f>
        <v>0.63</v>
      </c>
      <c r="B839">
        <v>-0.8</v>
      </c>
      <c r="C839">
        <v>0.2</v>
      </c>
      <c r="D839">
        <f t="shared" si="839"/>
        <v>-0.12</v>
      </c>
      <c r="E839">
        <f t="shared" si="840"/>
        <v>-0.64</v>
      </c>
      <c r="G839">
        <v>-0.434485357926925</v>
      </c>
      <c r="H839">
        <f t="shared" si="841"/>
        <v>0.13474478714545202</v>
      </c>
      <c r="I839">
        <f t="shared" si="842"/>
        <v>-0.54417743217308212</v>
      </c>
      <c r="K839">
        <f t="shared" si="843"/>
        <v>1948.1666666666047</v>
      </c>
      <c r="M839">
        <f t="shared" ref="M839:N839" si="893">+AVERAGE(B836:B842)</f>
        <v>-0.15714285714285717</v>
      </c>
      <c r="N839">
        <f t="shared" si="893"/>
        <v>0.1</v>
      </c>
      <c r="P839">
        <f t="shared" si="847"/>
        <v>-0.30000000000000004</v>
      </c>
    </row>
    <row r="840" spans="1:16" x14ac:dyDescent="0.25">
      <c r="A840">
        <f>+$C$10*(B840)+$C$11*(C840)+$C$12*(nino34!A820)</f>
        <v>0.25</v>
      </c>
      <c r="B840">
        <v>-0.1</v>
      </c>
      <c r="C840">
        <v>-0.4</v>
      </c>
      <c r="D840">
        <f t="shared" si="839"/>
        <v>-0.32</v>
      </c>
      <c r="E840">
        <f t="shared" si="840"/>
        <v>0.43999999999999995</v>
      </c>
      <c r="G840">
        <v>-0.63920168044073999</v>
      </c>
      <c r="H840">
        <f t="shared" si="841"/>
        <v>-0.55702164619684102</v>
      </c>
      <c r="I840">
        <f t="shared" si="842"/>
        <v>-0.14758900116921114</v>
      </c>
      <c r="K840">
        <f t="shared" si="843"/>
        <v>1948.2499999999379</v>
      </c>
      <c r="M840">
        <f t="shared" ref="M840:N840" si="894">+AVERAGE(B837:B843)</f>
        <v>-0.25714285714285717</v>
      </c>
      <c r="N840">
        <f t="shared" si="894"/>
        <v>0.1142857142857143</v>
      </c>
      <c r="P840">
        <f t="shared" si="847"/>
        <v>-0.36</v>
      </c>
    </row>
    <row r="841" spans="1:16" x14ac:dyDescent="0.25">
      <c r="A841">
        <f>+$C$10*(B841)+$C$11*(C841)+$C$12*(nino34!A821)</f>
        <v>0.31</v>
      </c>
      <c r="B841">
        <v>0.4</v>
      </c>
      <c r="C841">
        <v>-0.1</v>
      </c>
      <c r="D841">
        <f t="shared" si="839"/>
        <v>-0.19</v>
      </c>
      <c r="E841">
        <f t="shared" si="840"/>
        <v>-0.31</v>
      </c>
      <c r="G841">
        <v>-0.99150700412376602</v>
      </c>
      <c r="H841">
        <f t="shared" si="841"/>
        <v>-0.61475311596476001</v>
      </c>
      <c r="I841">
        <f t="shared" si="842"/>
        <v>8.9857531401291935E-2</v>
      </c>
      <c r="K841">
        <f t="shared" si="843"/>
        <v>1948.3333333332712</v>
      </c>
      <c r="M841">
        <f t="shared" ref="M841:N841" si="895">+AVERAGE(B838:B844)</f>
        <v>-0.48571428571428577</v>
      </c>
      <c r="N841">
        <f t="shared" si="895"/>
        <v>-9.9999999999999992E-2</v>
      </c>
      <c r="P841">
        <f t="shared" si="847"/>
        <v>-0.36</v>
      </c>
    </row>
    <row r="842" spans="1:16" x14ac:dyDescent="0.25">
      <c r="A842">
        <f>+$C$10*(B842)+$C$11*(C842)+$C$12*(nino34!A822)</f>
        <v>0.06</v>
      </c>
      <c r="B842">
        <v>-0.4</v>
      </c>
      <c r="C842">
        <v>0.4</v>
      </c>
      <c r="D842">
        <f t="shared" si="839"/>
        <v>-0.37</v>
      </c>
      <c r="E842">
        <f t="shared" si="840"/>
        <v>0.13</v>
      </c>
      <c r="G842">
        <v>-1.2539547964055</v>
      </c>
      <c r="H842">
        <f t="shared" si="841"/>
        <v>-0.35433441515937403</v>
      </c>
      <c r="I842">
        <f t="shared" si="842"/>
        <v>0.17056116940409405</v>
      </c>
      <c r="K842">
        <f t="shared" si="843"/>
        <v>1948.4166666666044</v>
      </c>
      <c r="M842">
        <f t="shared" ref="M842:N842" si="896">+AVERAGE(B839:B845)</f>
        <v>-0.52857142857142858</v>
      </c>
      <c r="N842">
        <f t="shared" si="896"/>
        <v>-7.1428571428571425E-2</v>
      </c>
      <c r="P842">
        <f t="shared" si="847"/>
        <v>-0.19999999999999996</v>
      </c>
    </row>
    <row r="843" spans="1:16" x14ac:dyDescent="0.25">
      <c r="A843">
        <f>+$C$10*(B843)+$C$11*(C843)+$C$12*(nino34!A823)</f>
        <v>-0.06</v>
      </c>
      <c r="B843">
        <v>-0.5</v>
      </c>
      <c r="C843">
        <v>-0.5</v>
      </c>
      <c r="D843">
        <f t="shared" si="839"/>
        <v>-0.08</v>
      </c>
      <c r="E843">
        <f t="shared" si="840"/>
        <v>0.15999999999999998</v>
      </c>
      <c r="G843">
        <v>-1.3458414192831401</v>
      </c>
      <c r="H843">
        <f t="shared" si="841"/>
        <v>-3.6184248140509911E-2</v>
      </c>
      <c r="I843">
        <f t="shared" si="842"/>
        <v>0.14758899761477018</v>
      </c>
      <c r="K843">
        <f t="shared" si="843"/>
        <v>1948.4999999999377</v>
      </c>
      <c r="M843">
        <f t="shared" ref="M843:N843" si="897">+AVERAGE(B840:B846)</f>
        <v>-0.32857142857142857</v>
      </c>
      <c r="N843">
        <f t="shared" si="897"/>
        <v>-0.12857142857142856</v>
      </c>
      <c r="P843">
        <f t="shared" si="847"/>
        <v>-0.18</v>
      </c>
    </row>
    <row r="844" spans="1:16" x14ac:dyDescent="0.25">
      <c r="A844">
        <f>+$C$10*(B844)+$C$11*(C844)+$C$12*(nino34!A824)</f>
        <v>-0.02</v>
      </c>
      <c r="B844">
        <v>-1.3</v>
      </c>
      <c r="C844">
        <v>-0.4</v>
      </c>
      <c r="D844">
        <f t="shared" si="839"/>
        <v>3.9999999999999994E-2</v>
      </c>
      <c r="E844">
        <f t="shared" si="840"/>
        <v>-0.04</v>
      </c>
      <c r="G844">
        <v>-1.2901390445460099</v>
      </c>
      <c r="H844">
        <f t="shared" si="841"/>
        <v>-0.37554663365420993</v>
      </c>
      <c r="I844">
        <f t="shared" si="842"/>
        <v>-0.48695138312847019</v>
      </c>
      <c r="K844">
        <f t="shared" si="843"/>
        <v>1948.583333333271</v>
      </c>
      <c r="M844">
        <f t="shared" ref="M844:N844" si="898">+AVERAGE(B841:B847)</f>
        <v>-0.4142857142857142</v>
      </c>
      <c r="N844">
        <f t="shared" si="898"/>
        <v>-0.22857142857142859</v>
      </c>
      <c r="P844">
        <f t="shared" si="847"/>
        <v>-0.49999999999999994</v>
      </c>
    </row>
    <row r="845" spans="1:16" x14ac:dyDescent="0.25">
      <c r="A845">
        <f>+$C$10*(B845)+$C$11*(C845)+$C$12*(nino34!A825)</f>
        <v>-0.02</v>
      </c>
      <c r="B845">
        <v>-1</v>
      </c>
      <c r="C845">
        <v>0.3</v>
      </c>
      <c r="D845">
        <f t="shared" si="839"/>
        <v>-0.66</v>
      </c>
      <c r="E845">
        <f t="shared" si="840"/>
        <v>-0.66</v>
      </c>
      <c r="G845">
        <v>-1.72138805293735</v>
      </c>
      <c r="H845">
        <f t="shared" si="841"/>
        <v>-0.91820043103624016</v>
      </c>
      <c r="I845">
        <f t="shared" si="842"/>
        <v>-5.570241425356004E-2</v>
      </c>
      <c r="K845">
        <f t="shared" si="843"/>
        <v>1948.6666666666042</v>
      </c>
      <c r="M845">
        <f t="shared" ref="M845:N845" si="899">+AVERAGE(B842:B848)</f>
        <v>-0.6</v>
      </c>
      <c r="N845">
        <f t="shared" si="899"/>
        <v>-0.15714285714285717</v>
      </c>
      <c r="P845">
        <f t="shared" si="847"/>
        <v>-0.44</v>
      </c>
    </row>
    <row r="846" spans="1:16" x14ac:dyDescent="0.25">
      <c r="A846">
        <f>+$C$10*(B846)+$C$11*(C846)+$C$12*(nino34!A826)</f>
        <v>-0.68</v>
      </c>
      <c r="B846">
        <v>0.6</v>
      </c>
      <c r="C846">
        <v>-0.2</v>
      </c>
      <c r="D846">
        <f t="shared" si="839"/>
        <v>-0.27999999999999997</v>
      </c>
      <c r="E846">
        <f t="shared" si="840"/>
        <v>1.04</v>
      </c>
      <c r="G846">
        <v>-2.2083394755822501</v>
      </c>
      <c r="H846">
        <f t="shared" si="841"/>
        <v>-9.7752338075490108E-2</v>
      </c>
      <c r="I846">
        <f t="shared" si="842"/>
        <v>0.87615050721431009</v>
      </c>
      <c r="K846">
        <f t="shared" si="843"/>
        <v>1948.7499999999375</v>
      </c>
      <c r="M846">
        <f t="shared" ref="M846:N846" si="900">+AVERAGE(B843:B849)</f>
        <v>-0.62857142857142845</v>
      </c>
      <c r="N846">
        <f t="shared" si="900"/>
        <v>-5.7142857142857127E-2</v>
      </c>
      <c r="P846">
        <f t="shared" si="847"/>
        <v>-0.19999999999999984</v>
      </c>
    </row>
    <row r="847" spans="1:16" x14ac:dyDescent="0.25">
      <c r="A847">
        <f>+$C$10*(B847)+$C$11*(C847)+$C$12*(nino34!A827)</f>
        <v>-0.3</v>
      </c>
      <c r="B847">
        <v>-0.7</v>
      </c>
      <c r="C847">
        <v>-1.1000000000000001</v>
      </c>
      <c r="D847">
        <f t="shared" si="839"/>
        <v>1.06</v>
      </c>
      <c r="E847">
        <f t="shared" si="840"/>
        <v>0.29999999999999993</v>
      </c>
      <c r="G847">
        <v>-1.8191403910128401</v>
      </c>
      <c r="H847">
        <f t="shared" si="841"/>
        <v>1.265349596580934</v>
      </c>
      <c r="I847">
        <f t="shared" si="842"/>
        <v>0.48695142744211406</v>
      </c>
      <c r="K847">
        <f t="shared" si="843"/>
        <v>1948.8333333332707</v>
      </c>
      <c r="M847">
        <f t="shared" ref="M847:N847" si="901">+AVERAGE(B844:B850)</f>
        <v>-0.64285714285714268</v>
      </c>
      <c r="N847">
        <f t="shared" si="901"/>
        <v>-9.9999999999999992E-2</v>
      </c>
      <c r="P847">
        <f t="shared" si="847"/>
        <v>-0.45999999999999991</v>
      </c>
    </row>
    <row r="848" spans="1:16" x14ac:dyDescent="0.25">
      <c r="A848">
        <f>+$C$10*(B848)+$C$11*(C848)+$C$12*(nino34!A828)</f>
        <v>0.38</v>
      </c>
      <c r="B848">
        <v>-0.9</v>
      </c>
      <c r="C848">
        <v>0.4</v>
      </c>
      <c r="D848">
        <f t="shared" si="839"/>
        <v>-0.16000000000000003</v>
      </c>
      <c r="E848">
        <f t="shared" si="840"/>
        <v>-1.52</v>
      </c>
      <c r="G848">
        <v>-0.94298987900131603</v>
      </c>
      <c r="H848">
        <f t="shared" si="841"/>
        <v>1.4045248858314932</v>
      </c>
      <c r="I848">
        <f t="shared" si="842"/>
        <v>-0.34777613819155517</v>
      </c>
      <c r="K848">
        <f t="shared" si="843"/>
        <v>1948.916666666604</v>
      </c>
      <c r="M848">
        <f t="shared" ref="M848:N848" si="902">+AVERAGE(B845:B851)</f>
        <v>-0.51428571428571435</v>
      </c>
      <c r="N848">
        <f t="shared" si="902"/>
        <v>-0.21428571428571427</v>
      </c>
      <c r="P848">
        <f t="shared" si="847"/>
        <v>-0.62</v>
      </c>
    </row>
    <row r="849" spans="1:16" x14ac:dyDescent="0.25">
      <c r="A849">
        <f>+$C$10*(B849)+$C$11*(C849)+$C$12*(nino34!A829)</f>
        <v>-0.46</v>
      </c>
      <c r="B849">
        <v>-0.6</v>
      </c>
      <c r="C849">
        <v>1.1000000000000001</v>
      </c>
      <c r="D849">
        <f t="shared" si="839"/>
        <v>-0.12</v>
      </c>
      <c r="E849">
        <f t="shared" si="840"/>
        <v>1.56</v>
      </c>
      <c r="G849">
        <v>-0.41461550518134699</v>
      </c>
      <c r="H849">
        <f t="shared" si="841"/>
        <v>0.18059828219710106</v>
      </c>
      <c r="I849">
        <f t="shared" si="842"/>
        <v>-0.87615046544283703</v>
      </c>
      <c r="K849">
        <f t="shared" si="843"/>
        <v>1948.9999999999372</v>
      </c>
      <c r="M849">
        <f t="shared" ref="M849:N849" si="903">+AVERAGE(B846:B852)</f>
        <v>-0.25714285714285717</v>
      </c>
      <c r="N849">
        <f t="shared" si="903"/>
        <v>-0.15714285714285711</v>
      </c>
      <c r="P849">
        <f t="shared" si="847"/>
        <v>-0.32000000000000006</v>
      </c>
    </row>
    <row r="850" spans="1:16" x14ac:dyDescent="0.25">
      <c r="A850">
        <f>+$C$10*(B850)+$C$11*(C850)+$C$12*(nino34!A830)</f>
        <v>0.26</v>
      </c>
      <c r="B850">
        <v>-0.6</v>
      </c>
      <c r="C850">
        <v>-0.8</v>
      </c>
      <c r="D850">
        <f t="shared" si="839"/>
        <v>-9.0000000000000024E-2</v>
      </c>
      <c r="E850">
        <f t="shared" si="840"/>
        <v>-1.53</v>
      </c>
      <c r="G850">
        <v>-0.76239159680421498</v>
      </c>
      <c r="H850">
        <f t="shared" si="841"/>
        <v>-0.57072463047211208</v>
      </c>
      <c r="I850">
        <f t="shared" si="842"/>
        <v>0.12482755277362401</v>
      </c>
      <c r="K850">
        <f t="shared" si="843"/>
        <v>1949.0833333332705</v>
      </c>
      <c r="M850">
        <f t="shared" ref="M850:N850" si="904">+AVERAGE(B847:B853)</f>
        <v>-0.41428571428571431</v>
      </c>
      <c r="N850">
        <f t="shared" si="904"/>
        <v>-0.10000000000000002</v>
      </c>
      <c r="P850">
        <f t="shared" si="847"/>
        <v>-0.32</v>
      </c>
    </row>
    <row r="851" spans="1:16" x14ac:dyDescent="0.25">
      <c r="A851">
        <f>+$C$10*(B851)+$C$11*(C851)+$C$12*(nino34!A831)</f>
        <v>-0.55000000000000004</v>
      </c>
      <c r="B851">
        <v>-0.4</v>
      </c>
      <c r="C851">
        <v>-1.2</v>
      </c>
      <c r="D851">
        <f t="shared" si="839"/>
        <v>-7.0000000000000007E-2</v>
      </c>
      <c r="E851">
        <f t="shared" si="840"/>
        <v>1.55</v>
      </c>
      <c r="G851">
        <v>-0.98534013565345901</v>
      </c>
      <c r="H851">
        <f t="shared" si="841"/>
        <v>-9.8120946517253005E-2</v>
      </c>
      <c r="I851">
        <f t="shared" si="842"/>
        <v>0.34777613118123507</v>
      </c>
      <c r="K851">
        <f t="shared" si="843"/>
        <v>1949.1666666666038</v>
      </c>
      <c r="M851">
        <f t="shared" ref="M851:N851" si="905">+AVERAGE(B848:B854)</f>
        <v>-0.38571428571428573</v>
      </c>
      <c r="N851">
        <f t="shared" si="905"/>
        <v>0.22857142857142856</v>
      </c>
      <c r="P851">
        <f t="shared" si="847"/>
        <v>-0.37999999999999995</v>
      </c>
    </row>
    <row r="852" spans="1:16" x14ac:dyDescent="0.25">
      <c r="A852">
        <f>+$C$10*(B852)+$C$11*(C852)+$C$12*(nino34!A832)</f>
        <v>0.19</v>
      </c>
      <c r="B852">
        <v>0.8</v>
      </c>
      <c r="C852">
        <v>0.7</v>
      </c>
      <c r="D852">
        <f t="shared" si="839"/>
        <v>0.48000000000000004</v>
      </c>
      <c r="E852">
        <f t="shared" si="840"/>
        <v>-1</v>
      </c>
      <c r="G852">
        <v>-0.86051254332146798</v>
      </c>
      <c r="H852">
        <f t="shared" si="841"/>
        <v>0.22900205528265205</v>
      </c>
      <c r="I852">
        <f t="shared" si="842"/>
        <v>-2.0653129381329904E-2</v>
      </c>
      <c r="K852">
        <f t="shared" si="843"/>
        <v>1949.249999999937</v>
      </c>
      <c r="M852">
        <f t="shared" ref="M852:N852" si="906">+AVERAGE(B849:B855)</f>
        <v>-0.2857142857142857</v>
      </c>
      <c r="N852">
        <f t="shared" si="906"/>
        <v>0.19999999999999998</v>
      </c>
      <c r="P852">
        <f t="shared" si="847"/>
        <v>-0.26</v>
      </c>
    </row>
    <row r="853" spans="1:16" x14ac:dyDescent="0.25">
      <c r="A853">
        <f>+$C$10*(B853)+$C$11*(C853)+$C$12*(nino34!A833)</f>
        <v>-7.0000000000000007E-2</v>
      </c>
      <c r="B853">
        <v>-0.5</v>
      </c>
      <c r="C853">
        <v>0.2</v>
      </c>
      <c r="D853">
        <f t="shared" si="839"/>
        <v>-0.90999999999999992</v>
      </c>
      <c r="E853">
        <f t="shared" si="840"/>
        <v>-0.39</v>
      </c>
      <c r="G853">
        <v>-0.75633808037080696</v>
      </c>
      <c r="H853">
        <f t="shared" si="841"/>
        <v>-1.3597761239640072E-2</v>
      </c>
      <c r="I853">
        <f t="shared" si="842"/>
        <v>-0.22194668714096211</v>
      </c>
      <c r="K853">
        <f t="shared" si="843"/>
        <v>1949.3333333332703</v>
      </c>
      <c r="M853">
        <f t="shared" ref="M853:N853" si="907">+AVERAGE(B850:B856)</f>
        <v>-0.21428571428571427</v>
      </c>
      <c r="N853">
        <f t="shared" si="907"/>
        <v>0.15714285714285711</v>
      </c>
      <c r="P853">
        <f t="shared" si="847"/>
        <v>-0.25999999999999995</v>
      </c>
    </row>
    <row r="854" spans="1:16" x14ac:dyDescent="0.25">
      <c r="A854">
        <f>+$C$10*(B854)+$C$11*(C854)+$C$12*(nino34!A834)</f>
        <v>-0.72</v>
      </c>
      <c r="B854">
        <v>-0.5</v>
      </c>
      <c r="C854">
        <v>1.2</v>
      </c>
      <c r="D854">
        <f t="shared" si="839"/>
        <v>-0.32</v>
      </c>
      <c r="E854">
        <f t="shared" si="840"/>
        <v>0.98</v>
      </c>
      <c r="G854">
        <v>-0.87411030456110805</v>
      </c>
      <c r="H854">
        <f t="shared" si="841"/>
        <v>-0.62516226067239311</v>
      </c>
      <c r="I854">
        <f t="shared" si="842"/>
        <v>-0.38961781229179104</v>
      </c>
      <c r="K854">
        <f t="shared" si="843"/>
        <v>1949.4166666666035</v>
      </c>
      <c r="M854">
        <f t="shared" ref="M854:N854" si="908">+AVERAGE(B851:B857)</f>
        <v>-9.9999999999999992E-2</v>
      </c>
      <c r="N854">
        <f t="shared" si="908"/>
        <v>0.25714285714285712</v>
      </c>
      <c r="P854">
        <f t="shared" si="847"/>
        <v>-0.38</v>
      </c>
    </row>
    <row r="855" spans="1:16" x14ac:dyDescent="0.25">
      <c r="A855">
        <f>+$C$10*(B855)+$C$11*(C855)+$C$12*(nino34!A835)</f>
        <v>-0.39</v>
      </c>
      <c r="B855">
        <v>-0.2</v>
      </c>
      <c r="C855">
        <v>0.2</v>
      </c>
      <c r="D855">
        <f t="shared" ref="D855:D918" si="909">+A856-A854</f>
        <v>0.39999999999999997</v>
      </c>
      <c r="E855">
        <f t="shared" ref="E855:E918" si="910">+A856+A854-2*A855</f>
        <v>-0.26</v>
      </c>
      <c r="G855">
        <v>-1.3815003410432001</v>
      </c>
      <c r="H855">
        <f t="shared" ref="H855:H918" si="911">+G856-G854</f>
        <v>-1.102137459134122</v>
      </c>
      <c r="I855">
        <f t="shared" ref="I855:I918" si="912">+G856+G854-2*G855</f>
        <v>-8.7357386169938156E-2</v>
      </c>
      <c r="K855">
        <f t="shared" ref="K855:K918" si="913">+K854+1/12</f>
        <v>1949.4999999999368</v>
      </c>
      <c r="M855">
        <f t="shared" ref="M855:N855" si="914">+AVERAGE(B852:B858)</f>
        <v>-5.7142857142857148E-2</v>
      </c>
      <c r="N855">
        <f t="shared" si="914"/>
        <v>0.31428571428571417</v>
      </c>
      <c r="P855">
        <f t="shared" si="847"/>
        <v>-0.71999999999999986</v>
      </c>
    </row>
    <row r="856" spans="1:16" x14ac:dyDescent="0.25">
      <c r="A856">
        <f>+$C$10*(B856)+$C$11*(C856)+$C$12*(nino34!A836)</f>
        <v>-0.32</v>
      </c>
      <c r="B856">
        <v>-0.1</v>
      </c>
      <c r="C856">
        <v>0.8</v>
      </c>
      <c r="D856">
        <f t="shared" si="909"/>
        <v>-0.26</v>
      </c>
      <c r="E856">
        <f t="shared" si="910"/>
        <v>-0.4</v>
      </c>
      <c r="G856">
        <v>-1.97624776369523</v>
      </c>
      <c r="H856">
        <f t="shared" si="911"/>
        <v>-1.2254138881051799</v>
      </c>
      <c r="I856">
        <f t="shared" si="912"/>
        <v>-3.5919042801119794E-2</v>
      </c>
      <c r="K856">
        <f t="shared" si="913"/>
        <v>1949.58333333327</v>
      </c>
      <c r="M856">
        <f t="shared" ref="M856:N856" si="915">+AVERAGE(B853:B859)</f>
        <v>-0.3</v>
      </c>
      <c r="N856">
        <f t="shared" si="915"/>
        <v>0.25714285714285712</v>
      </c>
      <c r="P856">
        <f t="shared" si="847"/>
        <v>-0.67999999999999994</v>
      </c>
    </row>
    <row r="857" spans="1:16" x14ac:dyDescent="0.25">
      <c r="A857">
        <f>+$C$10*(B857)+$C$11*(C857)+$C$12*(nino34!A837)</f>
        <v>-0.65</v>
      </c>
      <c r="B857">
        <v>0.2</v>
      </c>
      <c r="C857">
        <v>-0.1</v>
      </c>
      <c r="D857">
        <f t="shared" si="909"/>
        <v>-0.39999999999999997</v>
      </c>
      <c r="E857">
        <f t="shared" si="910"/>
        <v>0.26</v>
      </c>
      <c r="G857">
        <v>-2.60691422914838</v>
      </c>
      <c r="H857">
        <f t="shared" si="911"/>
        <v>-1.2522797191891999</v>
      </c>
      <c r="I857">
        <f t="shared" si="912"/>
        <v>9.0532117171004955E-3</v>
      </c>
      <c r="K857">
        <f t="shared" si="913"/>
        <v>1949.6666666666033</v>
      </c>
      <c r="M857">
        <f t="shared" ref="M857:N857" si="916">+AVERAGE(B854:B860)</f>
        <v>-0.34285714285714286</v>
      </c>
      <c r="N857">
        <f t="shared" si="916"/>
        <v>-7.1428571428571425E-2</v>
      </c>
      <c r="P857">
        <f t="shared" ref="P857:P920" si="917">+AVERAGE(B854:B858)-AVERAGE(C854:C858)</f>
        <v>-0.39999999999999997</v>
      </c>
    </row>
    <row r="858" spans="1:16" x14ac:dyDescent="0.25">
      <c r="A858">
        <f>+$C$10*(B858)+$C$11*(C858)+$C$12*(nino34!A838)</f>
        <v>-0.72</v>
      </c>
      <c r="B858">
        <v>-0.1</v>
      </c>
      <c r="C858">
        <v>-0.8</v>
      </c>
      <c r="D858">
        <f t="shared" si="909"/>
        <v>-0.68</v>
      </c>
      <c r="E858">
        <f t="shared" si="910"/>
        <v>-0.54</v>
      </c>
      <c r="G858">
        <v>-3.2285274828844299</v>
      </c>
      <c r="H858">
        <f t="shared" si="911"/>
        <v>-1.5320617973655901</v>
      </c>
      <c r="I858">
        <f t="shared" si="912"/>
        <v>-0.28883528989349028</v>
      </c>
      <c r="K858">
        <f t="shared" si="913"/>
        <v>1949.7499999999366</v>
      </c>
      <c r="M858">
        <f t="shared" ref="M858:N858" si="918">+AVERAGE(B855:B861)</f>
        <v>-0.35714285714285715</v>
      </c>
      <c r="N858">
        <f t="shared" si="918"/>
        <v>-0.45714285714285718</v>
      </c>
      <c r="P858">
        <f t="shared" si="917"/>
        <v>-0.30000000000000004</v>
      </c>
    </row>
    <row r="859" spans="1:16" x14ac:dyDescent="0.25">
      <c r="A859">
        <f>+$C$10*(B859)+$C$11*(C859)+$C$12*(nino34!A839)</f>
        <v>-1.33</v>
      </c>
      <c r="B859">
        <v>-0.9</v>
      </c>
      <c r="C859">
        <v>0.3</v>
      </c>
      <c r="D859">
        <f t="shared" si="909"/>
        <v>-0.48</v>
      </c>
      <c r="E859">
        <f t="shared" si="910"/>
        <v>0.74000000000000021</v>
      </c>
      <c r="G859">
        <v>-4.1389760265139701</v>
      </c>
      <c r="H859">
        <f t="shared" si="911"/>
        <v>-1.9585241620571301</v>
      </c>
      <c r="I859">
        <f t="shared" si="912"/>
        <v>-0.13762707479804881</v>
      </c>
      <c r="K859">
        <f t="shared" si="913"/>
        <v>1949.8333333332698</v>
      </c>
      <c r="M859">
        <f t="shared" ref="M859:N859" si="919">+AVERAGE(B856:B862)</f>
        <v>-0.14285714285714288</v>
      </c>
      <c r="N859">
        <f t="shared" si="919"/>
        <v>-0.7857142857142857</v>
      </c>
      <c r="P859">
        <f t="shared" si="917"/>
        <v>3.999999999999998E-2</v>
      </c>
    </row>
    <row r="860" spans="1:16" x14ac:dyDescent="0.25">
      <c r="A860">
        <f>+$C$10*(B860)+$C$11*(C860)+$C$12*(nino34!A840)</f>
        <v>-1.2</v>
      </c>
      <c r="B860">
        <v>-0.8</v>
      </c>
      <c r="C860">
        <v>-2.1</v>
      </c>
      <c r="D860">
        <f t="shared" si="909"/>
        <v>0.28000000000000003</v>
      </c>
      <c r="E860">
        <f t="shared" si="910"/>
        <v>2.0000000000000018E-2</v>
      </c>
      <c r="G860">
        <v>-5.18705164494156</v>
      </c>
      <c r="H860">
        <f t="shared" si="911"/>
        <v>-1.4449214497959195</v>
      </c>
      <c r="I860">
        <f t="shared" si="912"/>
        <v>0.65122978705926116</v>
      </c>
      <c r="K860">
        <f t="shared" si="913"/>
        <v>1949.9166666666031</v>
      </c>
      <c r="M860">
        <f t="shared" ref="M860:N860" si="920">+AVERAGE(B857:B863)</f>
        <v>0.17142857142857143</v>
      </c>
      <c r="N860">
        <f t="shared" si="920"/>
        <v>-1.0285714285714287</v>
      </c>
      <c r="P860">
        <f t="shared" si="917"/>
        <v>0.4</v>
      </c>
    </row>
    <row r="861" spans="1:16" x14ac:dyDescent="0.25">
      <c r="A861">
        <f>+$C$10*(B861)+$C$11*(C861)+$C$12*(nino34!A841)</f>
        <v>-1.05</v>
      </c>
      <c r="B861">
        <v>-0.6</v>
      </c>
      <c r="C861">
        <v>-1.5</v>
      </c>
      <c r="D861">
        <f t="shared" si="909"/>
        <v>-0.30000000000000004</v>
      </c>
      <c r="E861">
        <f t="shared" si="910"/>
        <v>-0.60000000000000009</v>
      </c>
      <c r="G861">
        <v>-5.5838974763098896</v>
      </c>
      <c r="H861">
        <f t="shared" si="911"/>
        <v>-0.15248377427807025</v>
      </c>
      <c r="I861">
        <f t="shared" si="912"/>
        <v>0.64120788845858812</v>
      </c>
      <c r="K861">
        <f t="shared" si="913"/>
        <v>1949.9999999999363</v>
      </c>
      <c r="M861">
        <f t="shared" ref="M861:N861" si="921">+AVERAGE(B858:B864)</f>
        <v>0.17142857142857146</v>
      </c>
      <c r="N861">
        <f t="shared" si="921"/>
        <v>-1.2571428571428569</v>
      </c>
      <c r="P861">
        <f t="shared" si="917"/>
        <v>1.0199999999999998</v>
      </c>
    </row>
    <row r="862" spans="1:16" x14ac:dyDescent="0.25">
      <c r="A862">
        <f>+$C$10*(B862)+$C$11*(C862)+$C$12*(nino34!A842)</f>
        <v>-1.5</v>
      </c>
      <c r="B862">
        <v>1.3</v>
      </c>
      <c r="C862">
        <v>-2.1</v>
      </c>
      <c r="D862">
        <f t="shared" si="909"/>
        <v>-2.0000000000000018E-2</v>
      </c>
      <c r="E862">
        <f t="shared" si="910"/>
        <v>0.87999999999999989</v>
      </c>
      <c r="G862">
        <v>-5.3395354192196303</v>
      </c>
      <c r="H862">
        <f t="shared" si="911"/>
        <v>0.94180297203176</v>
      </c>
      <c r="I862">
        <f t="shared" si="912"/>
        <v>0.45307885785124036</v>
      </c>
      <c r="K862">
        <f t="shared" si="913"/>
        <v>1950.0833333332696</v>
      </c>
      <c r="M862">
        <f t="shared" ref="M862:N862" si="922">+AVERAGE(B859:B865)</f>
        <v>0.18571428571428569</v>
      </c>
      <c r="N862">
        <f t="shared" si="922"/>
        <v>-1.2857142857142858</v>
      </c>
      <c r="P862">
        <f t="shared" si="917"/>
        <v>1.4800000000000002</v>
      </c>
    </row>
    <row r="863" spans="1:16" x14ac:dyDescent="0.25">
      <c r="A863">
        <f>+$C$10*(B863)+$C$11*(C863)+$C$12*(nino34!A843)</f>
        <v>-1.07</v>
      </c>
      <c r="B863">
        <v>2.1</v>
      </c>
      <c r="C863">
        <v>-0.9</v>
      </c>
      <c r="D863">
        <f t="shared" si="909"/>
        <v>0.59</v>
      </c>
      <c r="E863">
        <f t="shared" si="910"/>
        <v>-0.27</v>
      </c>
      <c r="G863">
        <v>-4.6420945042781296</v>
      </c>
      <c r="H863">
        <f t="shared" si="911"/>
        <v>1.1242166507024098</v>
      </c>
      <c r="I863">
        <f t="shared" si="912"/>
        <v>-0.27066517918059141</v>
      </c>
      <c r="K863">
        <f t="shared" si="913"/>
        <v>1950.1666666666029</v>
      </c>
      <c r="M863">
        <f t="shared" ref="M863:N863" si="923">+AVERAGE(B860:B866)</f>
        <v>0.52857142857142858</v>
      </c>
      <c r="N863">
        <f t="shared" si="923"/>
        <v>-1.5571428571428572</v>
      </c>
      <c r="P863">
        <f t="shared" si="917"/>
        <v>2.1</v>
      </c>
    </row>
    <row r="864" spans="1:16" x14ac:dyDescent="0.25">
      <c r="A864">
        <f>+$C$10*(B864)+$C$11*(C864)+$C$12*(nino34!A844)</f>
        <v>-0.91</v>
      </c>
      <c r="B864">
        <v>0.2</v>
      </c>
      <c r="C864">
        <v>-1.7</v>
      </c>
      <c r="D864">
        <f t="shared" si="909"/>
        <v>-0.22999999999999998</v>
      </c>
      <c r="E864">
        <f t="shared" si="910"/>
        <v>-0.55000000000000004</v>
      </c>
      <c r="G864">
        <v>-4.2153187685172204</v>
      </c>
      <c r="H864">
        <f t="shared" si="911"/>
        <v>0.34454214661159988</v>
      </c>
      <c r="I864">
        <f t="shared" si="912"/>
        <v>-0.50900932491021855</v>
      </c>
      <c r="K864">
        <f t="shared" si="913"/>
        <v>1950.2499999999361</v>
      </c>
      <c r="M864">
        <f t="shared" ref="M864:N864" si="924">+AVERAGE(B861:B867)</f>
        <v>0.98571428571428577</v>
      </c>
      <c r="N864">
        <f t="shared" si="924"/>
        <v>-1.3571428571428572</v>
      </c>
      <c r="P864">
        <f t="shared" si="917"/>
        <v>2.04</v>
      </c>
    </row>
    <row r="865" spans="1:16" x14ac:dyDescent="0.25">
      <c r="A865">
        <f>+$C$10*(B865)+$C$11*(C865)+$C$12*(nino34!A845)</f>
        <v>-1.3</v>
      </c>
      <c r="B865">
        <v>0</v>
      </c>
      <c r="C865">
        <v>-1</v>
      </c>
      <c r="D865">
        <f t="shared" si="909"/>
        <v>5.0000000000000044E-2</v>
      </c>
      <c r="E865">
        <f t="shared" si="910"/>
        <v>0.83000000000000007</v>
      </c>
      <c r="G865">
        <v>-4.2975523576665298</v>
      </c>
      <c r="H865">
        <f t="shared" si="911"/>
        <v>-0.34688081921015979</v>
      </c>
      <c r="I865">
        <f t="shared" si="912"/>
        <v>-0.18241364091154111</v>
      </c>
      <c r="K865">
        <f t="shared" si="913"/>
        <v>1950.3333333332694</v>
      </c>
      <c r="M865">
        <f t="shared" ref="M865:N865" si="925">+AVERAGE(B862:B868)</f>
        <v>1.2285714285714284</v>
      </c>
      <c r="N865">
        <f t="shared" si="925"/>
        <v>-1.2285714285714284</v>
      </c>
      <c r="P865">
        <f t="shared" si="917"/>
        <v>2.4800000000000004</v>
      </c>
    </row>
    <row r="866" spans="1:16" x14ac:dyDescent="0.25">
      <c r="A866">
        <f>+$C$10*(B866)+$C$11*(C866)+$C$12*(nino34!A846)</f>
        <v>-0.86</v>
      </c>
      <c r="B866">
        <v>1.5</v>
      </c>
      <c r="C866">
        <v>-1.6</v>
      </c>
      <c r="D866">
        <f t="shared" si="909"/>
        <v>0.21999999999999997</v>
      </c>
      <c r="E866">
        <f t="shared" si="910"/>
        <v>-0.65999999999999992</v>
      </c>
      <c r="G866">
        <v>-4.5621995877273802</v>
      </c>
      <c r="H866">
        <f t="shared" si="911"/>
        <v>9.1516875149260102E-2</v>
      </c>
      <c r="I866">
        <f t="shared" si="912"/>
        <v>0.620811335270961</v>
      </c>
      <c r="K866">
        <f t="shared" si="913"/>
        <v>1950.4166666666026</v>
      </c>
      <c r="M866">
        <f t="shared" ref="M866:N866" si="926">+AVERAGE(B863:B869)</f>
        <v>1.1714285714285715</v>
      </c>
      <c r="N866">
        <f t="shared" si="926"/>
        <v>-0.95714285714285718</v>
      </c>
      <c r="P866">
        <f t="shared" si="917"/>
        <v>2.42</v>
      </c>
    </row>
    <row r="867" spans="1:16" x14ac:dyDescent="0.25">
      <c r="A867">
        <f>+$C$10*(B867)+$C$11*(C867)+$C$12*(nino34!A847)</f>
        <v>-1.08</v>
      </c>
      <c r="B867">
        <v>2.4</v>
      </c>
      <c r="C867">
        <v>-0.7</v>
      </c>
      <c r="D867">
        <f t="shared" si="909"/>
        <v>0.22999999999999998</v>
      </c>
      <c r="E867">
        <f t="shared" si="910"/>
        <v>0.67000000000000015</v>
      </c>
      <c r="G867">
        <v>-4.2060354825172697</v>
      </c>
      <c r="H867">
        <f t="shared" si="911"/>
        <v>0.97697547202333013</v>
      </c>
      <c r="I867">
        <f t="shared" si="912"/>
        <v>0.26464726160310903</v>
      </c>
      <c r="K867">
        <f t="shared" si="913"/>
        <v>1950.4999999999359</v>
      </c>
      <c r="M867">
        <f t="shared" ref="M867:N867" si="927">+AVERAGE(B864:B870)</f>
        <v>1.0857142857142856</v>
      </c>
      <c r="N867">
        <f t="shared" si="927"/>
        <v>-0.98571428571428577</v>
      </c>
      <c r="P867">
        <f t="shared" si="917"/>
        <v>2.16</v>
      </c>
    </row>
    <row r="868" spans="1:16" x14ac:dyDescent="0.25">
      <c r="A868">
        <f>+$C$10*(B868)+$C$11*(C868)+$C$12*(nino34!A848)</f>
        <v>-0.63</v>
      </c>
      <c r="B868">
        <v>1.1000000000000001</v>
      </c>
      <c r="C868">
        <v>-0.6</v>
      </c>
      <c r="D868">
        <f t="shared" si="909"/>
        <v>-2.0000000000000018E-2</v>
      </c>
      <c r="E868">
        <f t="shared" si="910"/>
        <v>-0.92000000000000015</v>
      </c>
      <c r="G868">
        <v>-3.5852241157040501</v>
      </c>
      <c r="H868">
        <f t="shared" si="911"/>
        <v>1.1000909012616495</v>
      </c>
      <c r="I868">
        <f t="shared" si="912"/>
        <v>-0.14153183236478917</v>
      </c>
      <c r="K868">
        <f t="shared" si="913"/>
        <v>1950.5833333332691</v>
      </c>
      <c r="M868">
        <f t="shared" ref="M868:N868" si="928">+AVERAGE(B865:B871)</f>
        <v>0.97142857142857153</v>
      </c>
      <c r="N868">
        <f t="shared" si="928"/>
        <v>-1.0571428571428572</v>
      </c>
      <c r="P868">
        <f t="shared" si="917"/>
        <v>2</v>
      </c>
    </row>
    <row r="869" spans="1:16" x14ac:dyDescent="0.25">
      <c r="A869">
        <f>+$C$10*(B869)+$C$11*(C869)+$C$12*(nino34!A849)</f>
        <v>-1.1000000000000001</v>
      </c>
      <c r="B869">
        <v>0.9</v>
      </c>
      <c r="C869">
        <v>-0.2</v>
      </c>
      <c r="D869">
        <f t="shared" si="909"/>
        <v>-0.19999999999999996</v>
      </c>
      <c r="E869">
        <f t="shared" si="910"/>
        <v>0.74000000000000021</v>
      </c>
      <c r="G869">
        <v>-3.1059445812556201</v>
      </c>
      <c r="H869">
        <f t="shared" si="911"/>
        <v>0.15362719011515003</v>
      </c>
      <c r="I869">
        <f t="shared" si="912"/>
        <v>-0.80493187878170946</v>
      </c>
      <c r="K869">
        <f t="shared" si="913"/>
        <v>1950.6666666666024</v>
      </c>
      <c r="M869">
        <f t="shared" ref="M869:N869" si="929">+AVERAGE(B866:B872)</f>
        <v>1.1714285714285715</v>
      </c>
      <c r="N869">
        <f t="shared" si="929"/>
        <v>-1.3285714285714287</v>
      </c>
      <c r="P869">
        <f t="shared" si="917"/>
        <v>2.3200000000000003</v>
      </c>
    </row>
    <row r="870" spans="1:16" x14ac:dyDescent="0.25">
      <c r="A870">
        <f>+$C$10*(B870)+$C$11*(C870)+$C$12*(nino34!A850)</f>
        <v>-0.83</v>
      </c>
      <c r="B870">
        <v>1.5</v>
      </c>
      <c r="C870">
        <v>-1.1000000000000001</v>
      </c>
      <c r="D870">
        <f t="shared" si="909"/>
        <v>-0.2799999999999998</v>
      </c>
      <c r="E870">
        <f t="shared" si="910"/>
        <v>-0.82000000000000006</v>
      </c>
      <c r="G870">
        <v>-3.4315969255889001</v>
      </c>
      <c r="H870">
        <f t="shared" si="911"/>
        <v>-0.77917102831928986</v>
      </c>
      <c r="I870">
        <f t="shared" si="912"/>
        <v>-0.12786633965272998</v>
      </c>
      <c r="K870">
        <f t="shared" si="913"/>
        <v>1950.7499999999357</v>
      </c>
      <c r="M870">
        <f t="shared" ref="M870:N870" si="930">+AVERAGE(B867:B873)</f>
        <v>1.2</v>
      </c>
      <c r="N870">
        <f t="shared" si="930"/>
        <v>-1.2285714285714284</v>
      </c>
      <c r="P870">
        <f t="shared" si="917"/>
        <v>2.02</v>
      </c>
    </row>
    <row r="871" spans="1:16" x14ac:dyDescent="0.25">
      <c r="A871">
        <f>+$C$10*(B871)+$C$11*(C871)+$C$12*(nino34!A851)</f>
        <v>-1.38</v>
      </c>
      <c r="B871">
        <v>-0.6</v>
      </c>
      <c r="C871">
        <v>-2.2000000000000002</v>
      </c>
      <c r="D871">
        <f t="shared" si="909"/>
        <v>-0.21000000000000008</v>
      </c>
      <c r="E871">
        <f t="shared" si="910"/>
        <v>0.88999999999999968</v>
      </c>
      <c r="G871">
        <v>-3.88511560957491</v>
      </c>
      <c r="H871">
        <f t="shared" si="911"/>
        <v>-0.76550554665129011</v>
      </c>
      <c r="I871">
        <f t="shared" si="912"/>
        <v>0.14153182132073017</v>
      </c>
      <c r="K871">
        <f t="shared" si="913"/>
        <v>1950.8333333332689</v>
      </c>
      <c r="M871">
        <f t="shared" ref="M871:N871" si="931">+AVERAGE(B868:B874)</f>
        <v>0.82857142857142851</v>
      </c>
      <c r="N871">
        <f t="shared" si="931"/>
        <v>-1.3142857142857145</v>
      </c>
      <c r="P871">
        <f t="shared" si="917"/>
        <v>2.2599999999999998</v>
      </c>
    </row>
    <row r="872" spans="1:16" x14ac:dyDescent="0.25">
      <c r="A872">
        <f>+$C$10*(B872)+$C$11*(C872)+$C$12*(nino34!A852)</f>
        <v>-1.04</v>
      </c>
      <c r="B872">
        <v>1.4</v>
      </c>
      <c r="C872">
        <v>-2.9</v>
      </c>
      <c r="D872">
        <f t="shared" si="909"/>
        <v>0.25</v>
      </c>
      <c r="E872">
        <f t="shared" si="910"/>
        <v>-0.42999999999999972</v>
      </c>
      <c r="G872">
        <v>-4.1971024722401902</v>
      </c>
      <c r="H872">
        <f t="shared" si="911"/>
        <v>0.26178139798880995</v>
      </c>
      <c r="I872">
        <f t="shared" si="912"/>
        <v>0.88575512331937034</v>
      </c>
      <c r="K872">
        <f t="shared" si="913"/>
        <v>1950.9166666666022</v>
      </c>
      <c r="M872">
        <f t="shared" ref="M872:N872" si="932">+AVERAGE(B869:B875)</f>
        <v>0.44285714285714273</v>
      </c>
      <c r="N872">
        <f t="shared" si="932"/>
        <v>-1.285714285714286</v>
      </c>
      <c r="P872">
        <f t="shared" si="917"/>
        <v>2.44</v>
      </c>
    </row>
    <row r="873" spans="1:16" x14ac:dyDescent="0.25">
      <c r="A873">
        <f>+$C$10*(B873)+$C$11*(C873)+$C$12*(nino34!A853)</f>
        <v>-1.1299999999999999</v>
      </c>
      <c r="B873">
        <v>1.7</v>
      </c>
      <c r="C873">
        <v>-0.9</v>
      </c>
      <c r="D873">
        <f t="shared" si="909"/>
        <v>0.30000000000000004</v>
      </c>
      <c r="E873">
        <f t="shared" si="910"/>
        <v>0.47999999999999976</v>
      </c>
      <c r="G873">
        <v>-3.6233342115861</v>
      </c>
      <c r="H873">
        <f t="shared" si="911"/>
        <v>2.5378165247735405</v>
      </c>
      <c r="I873">
        <f t="shared" si="912"/>
        <v>1.3902800034653602</v>
      </c>
      <c r="K873">
        <f t="shared" si="913"/>
        <v>1950.9999999999354</v>
      </c>
      <c r="M873">
        <f t="shared" ref="M873:N873" si="933">+AVERAGE(B870:B876)</f>
        <v>0.1714285714285714</v>
      </c>
      <c r="N873">
        <f t="shared" si="933"/>
        <v>-1.2571428571428573</v>
      </c>
      <c r="P873">
        <f t="shared" si="917"/>
        <v>2.4400000000000004</v>
      </c>
    </row>
    <row r="874" spans="1:16" x14ac:dyDescent="0.25">
      <c r="A874">
        <f>+$C$10*(B874)+$C$11*(C874)+$C$12*(nino34!A854)</f>
        <v>-0.74</v>
      </c>
      <c r="B874">
        <v>-0.2</v>
      </c>
      <c r="C874">
        <v>-1.3</v>
      </c>
      <c r="D874">
        <f t="shared" si="909"/>
        <v>0.35999999999999988</v>
      </c>
      <c r="E874">
        <f t="shared" si="910"/>
        <v>-0.41999999999999993</v>
      </c>
      <c r="G874">
        <v>-1.6592859474666499</v>
      </c>
      <c r="H874">
        <f t="shared" si="911"/>
        <v>3.9678672764477891</v>
      </c>
      <c r="I874">
        <f t="shared" si="912"/>
        <v>3.9770748208888929E-2</v>
      </c>
      <c r="K874">
        <f t="shared" si="913"/>
        <v>1951.0833333332687</v>
      </c>
      <c r="M874">
        <f t="shared" ref="M874:N874" si="934">+AVERAGE(B871:B877)</f>
        <v>-0.12857142857142861</v>
      </c>
      <c r="N874">
        <f t="shared" si="934"/>
        <v>-0.95714285714285718</v>
      </c>
      <c r="P874">
        <f t="shared" si="917"/>
        <v>1.68</v>
      </c>
    </row>
    <row r="875" spans="1:16" x14ac:dyDescent="0.25">
      <c r="A875">
        <f>+$C$10*(B875)+$C$11*(C875)+$C$12*(nino34!A855)</f>
        <v>-0.77</v>
      </c>
      <c r="B875">
        <v>-1.6</v>
      </c>
      <c r="C875">
        <v>-0.4</v>
      </c>
      <c r="D875">
        <f t="shared" si="909"/>
        <v>0.56999999999999995</v>
      </c>
      <c r="E875">
        <f t="shared" si="910"/>
        <v>0.63</v>
      </c>
      <c r="G875">
        <v>0.344533064861689</v>
      </c>
      <c r="H875">
        <f t="shared" si="911"/>
        <v>3.2662327287236197</v>
      </c>
      <c r="I875">
        <f t="shared" si="912"/>
        <v>-0.74140529593305793</v>
      </c>
      <c r="K875">
        <f t="shared" si="913"/>
        <v>1951.1666666666019</v>
      </c>
      <c r="M875">
        <f t="shared" ref="M875:N875" si="935">+AVERAGE(B872:B878)</f>
        <v>-0.25714285714285723</v>
      </c>
      <c r="N875">
        <f t="shared" si="935"/>
        <v>-0.79999999999999993</v>
      </c>
      <c r="P875">
        <f t="shared" si="917"/>
        <v>1.1599999999999999</v>
      </c>
    </row>
    <row r="876" spans="1:16" x14ac:dyDescent="0.25">
      <c r="A876">
        <f>+$C$10*(B876)+$C$11*(C876)+$C$12*(nino34!A856)</f>
        <v>-0.17</v>
      </c>
      <c r="B876">
        <v>-1</v>
      </c>
      <c r="C876">
        <v>0</v>
      </c>
      <c r="D876">
        <f t="shared" si="909"/>
        <v>0.67</v>
      </c>
      <c r="E876">
        <f t="shared" si="910"/>
        <v>-0.53</v>
      </c>
      <c r="G876">
        <v>1.60694678125697</v>
      </c>
      <c r="H876">
        <f t="shared" si="911"/>
        <v>1.4974665098269209</v>
      </c>
      <c r="I876">
        <f t="shared" si="912"/>
        <v>-1.0273609229636409</v>
      </c>
      <c r="K876">
        <f t="shared" si="913"/>
        <v>1951.2499999999352</v>
      </c>
      <c r="M876">
        <f t="shared" ref="M876:N876" si="936">+AVERAGE(B873:B879)</f>
        <v>-0.70000000000000007</v>
      </c>
      <c r="N876">
        <f t="shared" si="936"/>
        <v>-0.31428571428571433</v>
      </c>
      <c r="P876">
        <f t="shared" si="917"/>
        <v>-2.0000000000000018E-2</v>
      </c>
    </row>
    <row r="877" spans="1:16" x14ac:dyDescent="0.25">
      <c r="A877">
        <f>+$C$10*(B877)+$C$11*(C877)+$C$12*(nino34!A857)</f>
        <v>-0.1</v>
      </c>
      <c r="B877">
        <v>-0.6</v>
      </c>
      <c r="C877">
        <v>1</v>
      </c>
      <c r="D877">
        <f t="shared" si="909"/>
        <v>8.0000000000000016E-2</v>
      </c>
      <c r="E877">
        <f t="shared" si="910"/>
        <v>-0.06</v>
      </c>
      <c r="G877">
        <v>1.84199957468861</v>
      </c>
      <c r="H877">
        <f t="shared" si="911"/>
        <v>0.95160026521076979</v>
      </c>
      <c r="I877">
        <f t="shared" si="912"/>
        <v>0.48149467834748982</v>
      </c>
      <c r="K877">
        <f t="shared" si="913"/>
        <v>1951.3333333332685</v>
      </c>
      <c r="M877">
        <f t="shared" ref="M877:N877" si="937">+AVERAGE(B874:B880)</f>
        <v>-1.0142857142857145</v>
      </c>
      <c r="N877">
        <f t="shared" si="937"/>
        <v>-0.10000000000000005</v>
      </c>
      <c r="P877">
        <f t="shared" si="917"/>
        <v>-0.62000000000000011</v>
      </c>
    </row>
    <row r="878" spans="1:16" x14ac:dyDescent="0.25">
      <c r="A878">
        <f>+$C$10*(B878)+$C$11*(C878)+$C$12*(nino34!A858)</f>
        <v>-0.09</v>
      </c>
      <c r="B878">
        <v>-1.5</v>
      </c>
      <c r="C878">
        <v>-1.1000000000000001</v>
      </c>
      <c r="D878">
        <f t="shared" si="909"/>
        <v>0.76</v>
      </c>
      <c r="E878">
        <f t="shared" si="910"/>
        <v>0.74</v>
      </c>
      <c r="G878">
        <v>2.5585470464677398</v>
      </c>
      <c r="H878">
        <f t="shared" si="911"/>
        <v>1.8515688173862102</v>
      </c>
      <c r="I878">
        <f t="shared" si="912"/>
        <v>0.41847387382795098</v>
      </c>
      <c r="K878">
        <f t="shared" si="913"/>
        <v>1951.4166666666017</v>
      </c>
      <c r="M878">
        <f t="shared" ref="M878:N878" si="938">+AVERAGE(B875:B881)</f>
        <v>-1.1857142857142857</v>
      </c>
      <c r="N878">
        <f t="shared" si="938"/>
        <v>0.1714285714285714</v>
      </c>
      <c r="P878">
        <f t="shared" si="917"/>
        <v>-1.28</v>
      </c>
    </row>
    <row r="879" spans="1:16" x14ac:dyDescent="0.25">
      <c r="A879">
        <f>+$C$10*(B879)+$C$11*(C879)+$C$12*(nino34!A859)</f>
        <v>0.66</v>
      </c>
      <c r="B879">
        <v>-1.7</v>
      </c>
      <c r="C879">
        <v>0.5</v>
      </c>
      <c r="D879">
        <f t="shared" si="909"/>
        <v>0.99</v>
      </c>
      <c r="E879">
        <f t="shared" si="910"/>
        <v>-0.51</v>
      </c>
      <c r="G879">
        <v>3.6935683920748201</v>
      </c>
      <c r="H879">
        <f t="shared" si="911"/>
        <v>2.0349899525088802</v>
      </c>
      <c r="I879">
        <f t="shared" si="912"/>
        <v>-0.23505273870528054</v>
      </c>
      <c r="K879">
        <f t="shared" si="913"/>
        <v>1951.499999999935</v>
      </c>
      <c r="M879">
        <f t="shared" ref="M879:N879" si="939">+AVERAGE(B876:B882)</f>
        <v>-1.157142857142857</v>
      </c>
      <c r="N879">
        <f t="shared" si="939"/>
        <v>0.34285714285714286</v>
      </c>
      <c r="P879">
        <f t="shared" si="917"/>
        <v>-1.26</v>
      </c>
    </row>
    <row r="880" spans="1:16" x14ac:dyDescent="0.25">
      <c r="A880">
        <f>+$C$10*(B880)+$C$11*(C880)+$C$12*(nino34!A860)</f>
        <v>0.9</v>
      </c>
      <c r="B880">
        <v>-0.5</v>
      </c>
      <c r="C880">
        <v>0.6</v>
      </c>
      <c r="D880">
        <f t="shared" si="909"/>
        <v>1.0000000000000009E-2</v>
      </c>
      <c r="E880">
        <f t="shared" si="910"/>
        <v>-0.47</v>
      </c>
      <c r="G880">
        <v>4.5935369989766199</v>
      </c>
      <c r="H880">
        <f t="shared" si="911"/>
        <v>1.2786717352850094</v>
      </c>
      <c r="I880">
        <f t="shared" si="912"/>
        <v>-0.52126547851858973</v>
      </c>
      <c r="K880">
        <f t="shared" si="913"/>
        <v>1951.5833333332682</v>
      </c>
      <c r="M880">
        <f t="shared" ref="M880:N880" si="940">+AVERAGE(B877:B883)</f>
        <v>-1.1285714285714286</v>
      </c>
      <c r="N880">
        <f t="shared" si="940"/>
        <v>0.45714285714285718</v>
      </c>
      <c r="P880">
        <f t="shared" si="917"/>
        <v>-1.46</v>
      </c>
    </row>
    <row r="881" spans="1:16" x14ac:dyDescent="0.25">
      <c r="A881">
        <f>+$C$10*(B881)+$C$11*(C881)+$C$12*(nino34!A861)</f>
        <v>0.67</v>
      </c>
      <c r="B881">
        <v>-1.4</v>
      </c>
      <c r="C881">
        <v>0.6</v>
      </c>
      <c r="D881">
        <f t="shared" si="909"/>
        <v>-0.10999999999999999</v>
      </c>
      <c r="E881">
        <f t="shared" si="910"/>
        <v>0.34999999999999987</v>
      </c>
      <c r="G881">
        <v>4.9722401273598296</v>
      </c>
      <c r="H881">
        <f t="shared" si="911"/>
        <v>0.34104641280883019</v>
      </c>
      <c r="I881">
        <f t="shared" si="912"/>
        <v>-0.41635984395758818</v>
      </c>
      <c r="K881">
        <f t="shared" si="913"/>
        <v>1951.6666666666015</v>
      </c>
      <c r="M881">
        <f t="shared" ref="M881:N881" si="941">+AVERAGE(B878:B884)</f>
        <v>-1.0428571428571429</v>
      </c>
      <c r="N881">
        <f t="shared" si="941"/>
        <v>0.54285714285714293</v>
      </c>
      <c r="P881">
        <f t="shared" si="917"/>
        <v>-1.58</v>
      </c>
    </row>
    <row r="882" spans="1:16" x14ac:dyDescent="0.25">
      <c r="A882">
        <f>+$C$10*(B882)+$C$11*(C882)+$C$12*(nino34!A862)</f>
        <v>0.79</v>
      </c>
      <c r="B882">
        <v>-1.4</v>
      </c>
      <c r="C882">
        <v>0.8</v>
      </c>
      <c r="D882">
        <f t="shared" si="909"/>
        <v>0.10999999999999999</v>
      </c>
      <c r="E882">
        <f t="shared" si="910"/>
        <v>-0.12999999999999989</v>
      </c>
      <c r="G882">
        <v>4.9345834117854501</v>
      </c>
      <c r="H882">
        <f t="shared" si="911"/>
        <v>-0.39468954990451</v>
      </c>
      <c r="I882">
        <f t="shared" si="912"/>
        <v>-0.319376118755752</v>
      </c>
      <c r="K882">
        <f t="shared" si="913"/>
        <v>1951.7499999999347</v>
      </c>
      <c r="M882">
        <f t="shared" ref="M882:N882" si="942">+AVERAGE(B879:B885)</f>
        <v>-1.0285714285714285</v>
      </c>
      <c r="N882">
        <f t="shared" si="942"/>
        <v>0.77142857142857146</v>
      </c>
      <c r="P882">
        <f t="shared" si="917"/>
        <v>-1.8199999999999998</v>
      </c>
    </row>
    <row r="883" spans="1:16" x14ac:dyDescent="0.25">
      <c r="A883">
        <f>+$C$10*(B883)+$C$11*(C883)+$C$12*(nino34!A863)</f>
        <v>0.78</v>
      </c>
      <c r="B883">
        <v>-0.8</v>
      </c>
      <c r="C883">
        <v>0.8</v>
      </c>
      <c r="D883">
        <f t="shared" si="909"/>
        <v>-8.0000000000000071E-2</v>
      </c>
      <c r="E883">
        <f t="shared" si="910"/>
        <v>-6.0000000000000053E-2</v>
      </c>
      <c r="G883">
        <v>4.5775505774553196</v>
      </c>
      <c r="H883">
        <f t="shared" si="911"/>
        <v>-0.84718475680369032</v>
      </c>
      <c r="I883">
        <f t="shared" si="912"/>
        <v>-0.13311908814342921</v>
      </c>
      <c r="K883">
        <f t="shared" si="913"/>
        <v>1951.833333333268</v>
      </c>
      <c r="M883">
        <f t="shared" ref="M883:N883" si="943">+AVERAGE(B880:B886)</f>
        <v>-0.9285714285714286</v>
      </c>
      <c r="N883">
        <f t="shared" si="943"/>
        <v>0.8</v>
      </c>
      <c r="P883">
        <f t="shared" si="917"/>
        <v>-1.7000000000000002</v>
      </c>
    </row>
    <row r="884" spans="1:16" x14ac:dyDescent="0.25">
      <c r="A884">
        <f>+$C$10*(B884)+$C$11*(C884)+$C$12*(nino34!A864)</f>
        <v>0.71</v>
      </c>
      <c r="B884">
        <v>0</v>
      </c>
      <c r="C884">
        <v>1.6</v>
      </c>
      <c r="D884">
        <f t="shared" si="909"/>
        <v>-0.39</v>
      </c>
      <c r="E884">
        <f t="shared" si="910"/>
        <v>-0.25</v>
      </c>
      <c r="G884">
        <v>4.0873986549817598</v>
      </c>
      <c r="H884">
        <f t="shared" si="911"/>
        <v>-1.2196818314874194</v>
      </c>
      <c r="I884">
        <f t="shared" si="912"/>
        <v>-0.2393779865402994</v>
      </c>
      <c r="K884">
        <f t="shared" si="913"/>
        <v>1951.9166666666013</v>
      </c>
      <c r="M884">
        <f t="shared" ref="M884:N884" si="944">+AVERAGE(B881:B887)</f>
        <v>-0.72857142857142854</v>
      </c>
      <c r="N884">
        <f t="shared" si="944"/>
        <v>0.84285714285714308</v>
      </c>
      <c r="P884">
        <f t="shared" si="917"/>
        <v>-1.86</v>
      </c>
    </row>
    <row r="885" spans="1:16" x14ac:dyDescent="0.25">
      <c r="A885">
        <f>+$C$10*(B885)+$C$11*(C885)+$C$12*(nino34!A865)</f>
        <v>0.39</v>
      </c>
      <c r="B885">
        <v>-1.4</v>
      </c>
      <c r="C885">
        <v>0.5</v>
      </c>
      <c r="D885">
        <f t="shared" si="909"/>
        <v>-0.47</v>
      </c>
      <c r="E885">
        <f t="shared" si="910"/>
        <v>0.16999999999999993</v>
      </c>
      <c r="G885">
        <v>3.3578687459679002</v>
      </c>
      <c r="H885">
        <f t="shared" si="911"/>
        <v>-1.4335487540079299</v>
      </c>
      <c r="I885">
        <f t="shared" si="912"/>
        <v>2.5511064019789309E-2</v>
      </c>
      <c r="K885">
        <f t="shared" si="913"/>
        <v>1951.9999999999345</v>
      </c>
      <c r="M885">
        <f t="shared" ref="M885:N885" si="945">+AVERAGE(B882:B888)</f>
        <v>-0.52857142857142858</v>
      </c>
      <c r="N885">
        <f t="shared" si="945"/>
        <v>0.8857142857142859</v>
      </c>
      <c r="P885">
        <f t="shared" si="917"/>
        <v>-1.8</v>
      </c>
    </row>
    <row r="886" spans="1:16" x14ac:dyDescent="0.25">
      <c r="A886">
        <f>+$C$10*(B886)+$C$11*(C886)+$C$12*(nino34!A866)</f>
        <v>0.24</v>
      </c>
      <c r="B886">
        <v>-1</v>
      </c>
      <c r="C886">
        <v>0.7</v>
      </c>
      <c r="D886">
        <f t="shared" si="909"/>
        <v>-0.35000000000000003</v>
      </c>
      <c r="E886">
        <f t="shared" si="910"/>
        <v>-4.9999999999999989E-2</v>
      </c>
      <c r="G886">
        <v>2.6538499009738299</v>
      </c>
      <c r="H886">
        <f t="shared" si="911"/>
        <v>-1.6071998859856103</v>
      </c>
      <c r="I886">
        <f t="shared" si="912"/>
        <v>-0.19916219599747009</v>
      </c>
      <c r="K886">
        <f t="shared" si="913"/>
        <v>1952.0833333332678</v>
      </c>
      <c r="M886">
        <f t="shared" ref="M886:N886" si="946">+AVERAGE(B883:B889)</f>
        <v>-0.27142857142857146</v>
      </c>
      <c r="N886">
        <f t="shared" si="946"/>
        <v>0.68571428571428594</v>
      </c>
      <c r="P886">
        <f t="shared" si="917"/>
        <v>-1.3600000000000003</v>
      </c>
    </row>
    <row r="887" spans="1:16" x14ac:dyDescent="0.25">
      <c r="A887">
        <f>+$C$10*(B887)+$C$11*(C887)+$C$12*(nino34!A867)</f>
        <v>0.04</v>
      </c>
      <c r="B887">
        <v>0.9</v>
      </c>
      <c r="C887">
        <v>0.9</v>
      </c>
      <c r="D887">
        <f t="shared" si="909"/>
        <v>0.16999999999999998</v>
      </c>
      <c r="E887">
        <f t="shared" si="910"/>
        <v>0.56999999999999995</v>
      </c>
      <c r="G887">
        <v>1.7506688599822899</v>
      </c>
      <c r="H887">
        <f t="shared" si="911"/>
        <v>-1.986761407632601</v>
      </c>
      <c r="I887">
        <f t="shared" si="912"/>
        <v>-0.1803993256495211</v>
      </c>
      <c r="K887">
        <f t="shared" si="913"/>
        <v>1952.166666666601</v>
      </c>
      <c r="M887">
        <f t="shared" ref="M887:N887" si="947">+AVERAGE(B884:B890)</f>
        <v>-2.8571428571428581E-2</v>
      </c>
      <c r="N887">
        <f t="shared" si="947"/>
        <v>0.59999999999999987</v>
      </c>
      <c r="P887">
        <f t="shared" si="917"/>
        <v>-1.22</v>
      </c>
    </row>
    <row r="888" spans="1:16" x14ac:dyDescent="0.25">
      <c r="A888">
        <f>+$C$10*(B888)+$C$11*(C888)+$C$12*(nino34!A868)</f>
        <v>0.41</v>
      </c>
      <c r="B888">
        <v>0</v>
      </c>
      <c r="C888">
        <v>0.9</v>
      </c>
      <c r="D888">
        <f t="shared" si="909"/>
        <v>-0.42</v>
      </c>
      <c r="E888">
        <f t="shared" si="910"/>
        <v>-1.1599999999999999</v>
      </c>
      <c r="G888">
        <v>0.66708849334122899</v>
      </c>
      <c r="H888">
        <f t="shared" si="911"/>
        <v>-2.1328589230280408</v>
      </c>
      <c r="I888">
        <f t="shared" si="912"/>
        <v>3.4301810254081078E-2</v>
      </c>
      <c r="K888">
        <f t="shared" si="913"/>
        <v>1952.2499999999343</v>
      </c>
      <c r="M888">
        <f t="shared" ref="M888:N888" si="948">+AVERAGE(B885:B891)</f>
        <v>8.5714285714285715E-2</v>
      </c>
      <c r="N888">
        <f t="shared" si="948"/>
        <v>0.4</v>
      </c>
      <c r="P888">
        <f t="shared" si="917"/>
        <v>-0.7</v>
      </c>
    </row>
    <row r="889" spans="1:16" x14ac:dyDescent="0.25">
      <c r="A889">
        <f>+$C$10*(B889)+$C$11*(C889)+$C$12*(nino34!A869)</f>
        <v>-0.38</v>
      </c>
      <c r="B889">
        <v>0.4</v>
      </c>
      <c r="C889">
        <v>-0.6</v>
      </c>
      <c r="D889">
        <f t="shared" si="909"/>
        <v>-1.07</v>
      </c>
      <c r="E889">
        <f t="shared" si="910"/>
        <v>0.51</v>
      </c>
      <c r="G889">
        <v>-0.38219006304575098</v>
      </c>
      <c r="H889">
        <f t="shared" si="911"/>
        <v>-1.7662757842617989</v>
      </c>
      <c r="I889">
        <f t="shared" si="912"/>
        <v>0.33228132851216097</v>
      </c>
      <c r="K889">
        <f t="shared" si="913"/>
        <v>1952.3333333332675</v>
      </c>
      <c r="M889">
        <f t="shared" ref="M889:N889" si="949">+AVERAGE(B886:B892)</f>
        <v>0.19999999999999998</v>
      </c>
      <c r="N889">
        <f t="shared" si="949"/>
        <v>0.32857142857142863</v>
      </c>
      <c r="P889">
        <f t="shared" si="917"/>
        <v>-0.18</v>
      </c>
    </row>
    <row r="890" spans="1:16" x14ac:dyDescent="0.25">
      <c r="A890">
        <f>+$C$10*(B890)+$C$11*(C890)+$C$12*(nino34!A870)</f>
        <v>-0.66</v>
      </c>
      <c r="B890">
        <v>0.9</v>
      </c>
      <c r="C890">
        <v>0.2</v>
      </c>
      <c r="D890">
        <f t="shared" si="909"/>
        <v>-0.20999999999999996</v>
      </c>
      <c r="E890">
        <f t="shared" si="910"/>
        <v>0.35000000000000009</v>
      </c>
      <c r="G890">
        <v>-1.09918729092057</v>
      </c>
      <c r="H890">
        <f t="shared" si="911"/>
        <v>-0.63609161697998895</v>
      </c>
      <c r="I890">
        <f t="shared" si="912"/>
        <v>0.79790283876964896</v>
      </c>
      <c r="K890">
        <f t="shared" si="913"/>
        <v>1952.4166666666008</v>
      </c>
      <c r="M890">
        <f t="shared" ref="M890:N890" si="950">+AVERAGE(B887:B893)</f>
        <v>0.31428571428571422</v>
      </c>
      <c r="N890">
        <f t="shared" si="950"/>
        <v>0.25714285714285717</v>
      </c>
      <c r="P890">
        <f t="shared" si="917"/>
        <v>0.27999999999999997</v>
      </c>
    </row>
    <row r="891" spans="1:16" x14ac:dyDescent="0.25">
      <c r="A891">
        <f>+$C$10*(B891)+$C$11*(C891)+$C$12*(nino34!A871)</f>
        <v>-0.59</v>
      </c>
      <c r="B891">
        <v>0.8</v>
      </c>
      <c r="C891">
        <v>0.2</v>
      </c>
      <c r="D891">
        <f t="shared" si="909"/>
        <v>0.24000000000000005</v>
      </c>
      <c r="E891">
        <f t="shared" si="910"/>
        <v>9.9999999999999867E-2</v>
      </c>
      <c r="G891">
        <v>-1.0182816800257399</v>
      </c>
      <c r="H891">
        <f t="shared" si="911"/>
        <v>0.42137443438170896</v>
      </c>
      <c r="I891">
        <f t="shared" si="912"/>
        <v>0.25956321259204884</v>
      </c>
      <c r="K891">
        <f t="shared" si="913"/>
        <v>1952.4999999999341</v>
      </c>
      <c r="M891">
        <f t="shared" ref="M891:N891" si="951">+AVERAGE(B888:B894)</f>
        <v>0.12857142857142859</v>
      </c>
      <c r="N891">
        <f t="shared" si="951"/>
        <v>2.8571428571428564E-2</v>
      </c>
      <c r="P891">
        <f t="shared" si="917"/>
        <v>0.16</v>
      </c>
    </row>
    <row r="892" spans="1:16" x14ac:dyDescent="0.25">
      <c r="A892">
        <f>+$C$10*(B892)+$C$11*(C892)+$C$12*(nino34!A872)</f>
        <v>-0.42</v>
      </c>
      <c r="B892">
        <v>-0.6</v>
      </c>
      <c r="C892">
        <v>0</v>
      </c>
      <c r="D892">
        <f t="shared" si="909"/>
        <v>0.24</v>
      </c>
      <c r="E892">
        <f t="shared" si="910"/>
        <v>-9.9999999999999978E-2</v>
      </c>
      <c r="G892">
        <v>-0.67781285653886103</v>
      </c>
      <c r="H892">
        <f t="shared" si="911"/>
        <v>0.52006465155165793</v>
      </c>
      <c r="I892">
        <f t="shared" si="912"/>
        <v>-0.16087299542209976</v>
      </c>
      <c r="K892">
        <f t="shared" si="913"/>
        <v>1952.5833333332673</v>
      </c>
      <c r="M892">
        <f t="shared" ref="M892:N892" si="952">+AVERAGE(B889:B895)</f>
        <v>-4.2857142857142851E-2</v>
      </c>
      <c r="N892">
        <f t="shared" si="952"/>
        <v>-0.24285714285714285</v>
      </c>
      <c r="P892">
        <f t="shared" si="917"/>
        <v>0.26</v>
      </c>
    </row>
    <row r="893" spans="1:16" x14ac:dyDescent="0.25">
      <c r="A893">
        <f>+$C$10*(B893)+$C$11*(C893)+$C$12*(nino34!A873)</f>
        <v>-0.35</v>
      </c>
      <c r="B893">
        <v>-0.2</v>
      </c>
      <c r="C893">
        <v>0.2</v>
      </c>
      <c r="D893">
        <f t="shared" si="909"/>
        <v>0.38</v>
      </c>
      <c r="E893">
        <f t="shared" si="910"/>
        <v>0.24</v>
      </c>
      <c r="G893">
        <v>-0.498217028474082</v>
      </c>
      <c r="H893">
        <f t="shared" si="911"/>
        <v>1.8722791130547978E-2</v>
      </c>
      <c r="I893">
        <f t="shared" si="912"/>
        <v>-0.34046886499900997</v>
      </c>
      <c r="K893">
        <f t="shared" si="913"/>
        <v>1952.6666666666006</v>
      </c>
      <c r="M893">
        <f t="shared" ref="M893:N893" si="953">+AVERAGE(B890:B896)</f>
        <v>-0.29999999999999993</v>
      </c>
      <c r="N893">
        <f t="shared" si="953"/>
        <v>0</v>
      </c>
      <c r="P893">
        <f t="shared" si="917"/>
        <v>0.12</v>
      </c>
    </row>
    <row r="894" spans="1:16" x14ac:dyDescent="0.25">
      <c r="A894">
        <f>+$C$10*(B894)+$C$11*(C894)+$C$12*(nino34!A874)</f>
        <v>-0.04</v>
      </c>
      <c r="B894">
        <v>-0.4</v>
      </c>
      <c r="C894">
        <v>-0.7</v>
      </c>
      <c r="D894">
        <f t="shared" si="909"/>
        <v>2.9999999999999971E-2</v>
      </c>
      <c r="E894">
        <f t="shared" si="910"/>
        <v>-0.59</v>
      </c>
      <c r="G894">
        <v>-0.65909006540831305</v>
      </c>
      <c r="H894">
        <f t="shared" si="911"/>
        <v>0.10073146963595098</v>
      </c>
      <c r="I894">
        <f t="shared" si="912"/>
        <v>0.42247754350441302</v>
      </c>
      <c r="K894">
        <f t="shared" si="913"/>
        <v>1952.7499999999338</v>
      </c>
      <c r="M894">
        <f t="shared" ref="M894:N894" si="954">+AVERAGE(B891:B897)</f>
        <v>-0.2857142857142857</v>
      </c>
      <c r="N894">
        <f t="shared" si="954"/>
        <v>7.1428571428571466E-2</v>
      </c>
      <c r="P894">
        <f t="shared" si="917"/>
        <v>-0.06</v>
      </c>
    </row>
    <row r="895" spans="1:16" x14ac:dyDescent="0.25">
      <c r="A895">
        <f>+$C$10*(B895)+$C$11*(C895)+$C$12*(nino34!A875)</f>
        <v>-0.32</v>
      </c>
      <c r="B895">
        <v>-1.2</v>
      </c>
      <c r="C895">
        <v>-1</v>
      </c>
      <c r="D895">
        <f t="shared" si="909"/>
        <v>-0.51</v>
      </c>
      <c r="E895">
        <f t="shared" si="910"/>
        <v>4.9999999999999933E-2</v>
      </c>
      <c r="G895">
        <v>-0.39748555883813103</v>
      </c>
      <c r="H895">
        <f t="shared" si="911"/>
        <v>1.276996352471474</v>
      </c>
      <c r="I895">
        <f t="shared" si="912"/>
        <v>0.75378733933110997</v>
      </c>
      <c r="K895">
        <f t="shared" si="913"/>
        <v>1952.8333333332671</v>
      </c>
      <c r="M895">
        <f t="shared" ref="M895:N895" si="955">+AVERAGE(B892:B898)</f>
        <v>-0.48571428571428577</v>
      </c>
      <c r="N895">
        <f t="shared" si="955"/>
        <v>0.17142857142857146</v>
      </c>
      <c r="P895">
        <f t="shared" si="917"/>
        <v>-0.68</v>
      </c>
    </row>
    <row r="896" spans="1:16" x14ac:dyDescent="0.25">
      <c r="A896">
        <f>+$C$10*(B896)+$C$11*(C896)+$C$12*(nino34!A876)</f>
        <v>-0.55000000000000004</v>
      </c>
      <c r="B896">
        <v>-1.4</v>
      </c>
      <c r="C896">
        <v>1.1000000000000001</v>
      </c>
      <c r="D896">
        <f t="shared" si="909"/>
        <v>0.67999999999999994</v>
      </c>
      <c r="E896">
        <f t="shared" si="910"/>
        <v>1.1400000000000001</v>
      </c>
      <c r="G896">
        <v>0.61790628706316097</v>
      </c>
      <c r="H896">
        <f t="shared" si="911"/>
        <v>2.2826160418043613</v>
      </c>
      <c r="I896">
        <f t="shared" si="912"/>
        <v>0.25183235000177717</v>
      </c>
      <c r="K896">
        <f t="shared" si="913"/>
        <v>1952.9166666666003</v>
      </c>
      <c r="M896">
        <f t="shared" ref="M896:N896" si="956">+AVERAGE(B893:B899)</f>
        <v>-0.5</v>
      </c>
      <c r="N896">
        <f t="shared" si="956"/>
        <v>0.25714285714285717</v>
      </c>
      <c r="P896">
        <f t="shared" si="917"/>
        <v>-0.50000000000000011</v>
      </c>
    </row>
    <row r="897" spans="1:16" x14ac:dyDescent="0.25">
      <c r="A897">
        <f>+$C$10*(B897)+$C$11*(C897)+$C$12*(nino34!A877)</f>
        <v>0.36</v>
      </c>
      <c r="B897">
        <v>1</v>
      </c>
      <c r="C897">
        <v>0.7</v>
      </c>
      <c r="D897">
        <f t="shared" si="909"/>
        <v>0.79</v>
      </c>
      <c r="E897">
        <f t="shared" si="910"/>
        <v>-1.03</v>
      </c>
      <c r="G897">
        <v>1.8851304829662301</v>
      </c>
      <c r="H897">
        <f t="shared" si="911"/>
        <v>2.1119708608244592</v>
      </c>
      <c r="I897">
        <f t="shared" si="912"/>
        <v>-0.42247753098167928</v>
      </c>
      <c r="K897">
        <f t="shared" si="913"/>
        <v>1952.9999999999336</v>
      </c>
      <c r="M897">
        <f t="shared" ref="M897:N897" si="957">+AVERAGE(B894:B900)</f>
        <v>-0.55714285714285716</v>
      </c>
      <c r="N897">
        <f t="shared" si="957"/>
        <v>0.15714285714285717</v>
      </c>
      <c r="P897">
        <f t="shared" si="917"/>
        <v>-0.72</v>
      </c>
    </row>
    <row r="898" spans="1:16" x14ac:dyDescent="0.25">
      <c r="A898">
        <f>+$C$10*(B898)+$C$11*(C898)+$C$12*(nino34!A878)</f>
        <v>0.24</v>
      </c>
      <c r="B898">
        <v>-0.6</v>
      </c>
      <c r="C898">
        <v>0.9</v>
      </c>
      <c r="D898">
        <f t="shared" si="909"/>
        <v>-0.13999999999999999</v>
      </c>
      <c r="E898">
        <f t="shared" si="910"/>
        <v>9.9999999999999978E-2</v>
      </c>
      <c r="G898">
        <v>2.72987714788762</v>
      </c>
      <c r="H898">
        <f t="shared" si="911"/>
        <v>1.09657908426279</v>
      </c>
      <c r="I898">
        <f t="shared" si="912"/>
        <v>-0.59291424557998962</v>
      </c>
      <c r="K898">
        <f t="shared" si="913"/>
        <v>1953.0833333332669</v>
      </c>
      <c r="M898">
        <f t="shared" ref="M898:N898" si="958">+AVERAGE(B895:B901)</f>
        <v>-0.68571428571428572</v>
      </c>
      <c r="N898">
        <f t="shared" si="958"/>
        <v>0.5714285714285714</v>
      </c>
      <c r="P898">
        <f t="shared" si="917"/>
        <v>-1.04</v>
      </c>
    </row>
    <row r="899" spans="1:16" x14ac:dyDescent="0.25">
      <c r="A899">
        <f>+$C$10*(B899)+$C$11*(C899)+$C$12*(nino34!A879)</f>
        <v>0.22</v>
      </c>
      <c r="B899">
        <v>-0.7</v>
      </c>
      <c r="C899">
        <v>0.6</v>
      </c>
      <c r="D899">
        <f t="shared" si="909"/>
        <v>0.53</v>
      </c>
      <c r="E899">
        <f t="shared" si="910"/>
        <v>0.57000000000000006</v>
      </c>
      <c r="G899">
        <v>2.9817095672290201</v>
      </c>
      <c r="H899">
        <f t="shared" si="911"/>
        <v>-4.1298887743601576E-3</v>
      </c>
      <c r="I899">
        <f t="shared" si="912"/>
        <v>-0.50779472745716081</v>
      </c>
      <c r="K899">
        <f t="shared" si="913"/>
        <v>1953.1666666666001</v>
      </c>
      <c r="M899">
        <f t="shared" ref="M899:N899" si="959">+AVERAGE(B896:B902)</f>
        <v>-0.55714285714285705</v>
      </c>
      <c r="N899">
        <f t="shared" si="959"/>
        <v>0.74285714285714288</v>
      </c>
      <c r="P899">
        <f t="shared" si="917"/>
        <v>-1.02</v>
      </c>
    </row>
    <row r="900" spans="1:16" x14ac:dyDescent="0.25">
      <c r="A900">
        <f>+$C$10*(B900)+$C$11*(C900)+$C$12*(nino34!A880)</f>
        <v>0.77</v>
      </c>
      <c r="B900">
        <v>-0.6</v>
      </c>
      <c r="C900">
        <v>-0.5</v>
      </c>
      <c r="D900">
        <f t="shared" si="909"/>
        <v>0.12999999999999998</v>
      </c>
      <c r="E900">
        <f t="shared" si="910"/>
        <v>-0.97000000000000008</v>
      </c>
      <c r="G900">
        <v>2.7257472591132599</v>
      </c>
      <c r="H900">
        <f t="shared" si="911"/>
        <v>-0.51192461652225996</v>
      </c>
      <c r="I900">
        <f t="shared" si="912"/>
        <v>-2.9073987661831779E-10</v>
      </c>
      <c r="K900">
        <f t="shared" si="913"/>
        <v>1953.2499999999334</v>
      </c>
      <c r="M900">
        <f t="shared" ref="M900:N900" si="960">+AVERAGE(B897:B903)</f>
        <v>-0.24285714285714285</v>
      </c>
      <c r="N900">
        <f t="shared" si="960"/>
        <v>0.74285714285714299</v>
      </c>
      <c r="P900">
        <f t="shared" si="917"/>
        <v>-1.2200000000000002</v>
      </c>
    </row>
    <row r="901" spans="1:16" x14ac:dyDescent="0.25">
      <c r="A901">
        <f>+$C$10*(B901)+$C$11*(C901)+$C$12*(nino34!A881)</f>
        <v>0.35</v>
      </c>
      <c r="B901">
        <v>-1.3</v>
      </c>
      <c r="C901">
        <v>2.2000000000000002</v>
      </c>
      <c r="D901">
        <f t="shared" si="909"/>
        <v>-0.36000000000000004</v>
      </c>
      <c r="E901">
        <f t="shared" si="910"/>
        <v>0.48</v>
      </c>
      <c r="G901">
        <v>2.4697849507067602</v>
      </c>
      <c r="H901">
        <f t="shared" si="911"/>
        <v>-0.51192462359672009</v>
      </c>
      <c r="I901">
        <f t="shared" si="912"/>
        <v>-6.7837202522014195E-9</v>
      </c>
      <c r="K901">
        <f t="shared" si="913"/>
        <v>1953.3333333332666</v>
      </c>
      <c r="M901">
        <f t="shared" ref="M901:N901" si="961">+AVERAGE(B898:B904)</f>
        <v>-0.74285714285714288</v>
      </c>
      <c r="N901">
        <f t="shared" si="961"/>
        <v>0.70000000000000007</v>
      </c>
      <c r="P901">
        <f t="shared" si="917"/>
        <v>-1.38</v>
      </c>
    </row>
    <row r="902" spans="1:16" x14ac:dyDescent="0.25">
      <c r="A902">
        <f>+$C$10*(B902)+$C$11*(C902)+$C$12*(nino34!A882)</f>
        <v>0.41</v>
      </c>
      <c r="B902">
        <v>-0.3</v>
      </c>
      <c r="C902">
        <v>0.2</v>
      </c>
      <c r="D902">
        <f t="shared" si="909"/>
        <v>-0.14999999999999997</v>
      </c>
      <c r="E902">
        <f t="shared" si="910"/>
        <v>-0.26999999999999991</v>
      </c>
      <c r="G902">
        <v>2.2138226355165398</v>
      </c>
      <c r="H902">
        <f t="shared" si="911"/>
        <v>0.42559286067730984</v>
      </c>
      <c r="I902">
        <f t="shared" si="912"/>
        <v>0.93751749105775062</v>
      </c>
      <c r="K902">
        <f t="shared" si="913"/>
        <v>1953.4166666665999</v>
      </c>
      <c r="M902">
        <f t="shared" ref="M902:N902" si="962">+AVERAGE(B899:B905)</f>
        <v>-0.79999999999999993</v>
      </c>
      <c r="N902">
        <f t="shared" si="962"/>
        <v>0.75714285714285723</v>
      </c>
      <c r="P902">
        <f t="shared" si="917"/>
        <v>-1.1400000000000001</v>
      </c>
    </row>
    <row r="903" spans="1:16" x14ac:dyDescent="0.25">
      <c r="A903">
        <f>+$C$10*(B903)+$C$11*(C903)+$C$12*(nino34!A883)</f>
        <v>0.2</v>
      </c>
      <c r="B903">
        <v>0.8</v>
      </c>
      <c r="C903">
        <v>1.1000000000000001</v>
      </c>
      <c r="D903">
        <f t="shared" si="909"/>
        <v>-0.37</v>
      </c>
      <c r="E903">
        <f t="shared" si="910"/>
        <v>4.9999999999999933E-2</v>
      </c>
      <c r="G903">
        <v>2.89537781138407</v>
      </c>
      <c r="H903">
        <f t="shared" si="911"/>
        <v>1.3631103355684102</v>
      </c>
      <c r="I903">
        <f t="shared" si="912"/>
        <v>-1.616665024073427E-8</v>
      </c>
      <c r="K903">
        <f t="shared" si="913"/>
        <v>1953.4999999999332</v>
      </c>
      <c r="M903">
        <f t="shared" ref="M903:N903" si="963">+AVERAGE(B900:B906)</f>
        <v>-0.71428571428571419</v>
      </c>
      <c r="N903">
        <f t="shared" si="963"/>
        <v>0.70000000000000007</v>
      </c>
      <c r="P903">
        <f t="shared" si="917"/>
        <v>-1.46</v>
      </c>
    </row>
    <row r="904" spans="1:16" x14ac:dyDescent="0.25">
      <c r="A904">
        <f>+$C$10*(B904)+$C$11*(C904)+$C$12*(nino34!A884)</f>
        <v>0.04</v>
      </c>
      <c r="B904">
        <v>-2.5</v>
      </c>
      <c r="C904">
        <v>0.4</v>
      </c>
      <c r="D904">
        <f t="shared" si="909"/>
        <v>0.47000000000000003</v>
      </c>
      <c r="E904">
        <f t="shared" si="910"/>
        <v>0.79000000000000015</v>
      </c>
      <c r="G904">
        <v>3.57693297108495</v>
      </c>
      <c r="H904">
        <f t="shared" si="911"/>
        <v>0.49573834760566982</v>
      </c>
      <c r="I904">
        <f t="shared" si="912"/>
        <v>-0.86737197179609016</v>
      </c>
      <c r="K904">
        <f t="shared" si="913"/>
        <v>1953.5833333332664</v>
      </c>
      <c r="M904">
        <f t="shared" ref="M904:N904" si="964">+AVERAGE(B901:B907)</f>
        <v>-0.62857142857142845</v>
      </c>
      <c r="N904">
        <f t="shared" si="964"/>
        <v>0.87142857142857155</v>
      </c>
      <c r="P904">
        <f t="shared" si="917"/>
        <v>-1.9</v>
      </c>
    </row>
    <row r="905" spans="1:16" x14ac:dyDescent="0.25">
      <c r="A905">
        <f>+$C$10*(B905)+$C$11*(C905)+$C$12*(nino34!A885)</f>
        <v>0.67</v>
      </c>
      <c r="B905">
        <v>-1</v>
      </c>
      <c r="C905">
        <v>1.3</v>
      </c>
      <c r="D905">
        <f t="shared" si="909"/>
        <v>7.0000000000000007E-2</v>
      </c>
      <c r="E905">
        <f t="shared" si="910"/>
        <v>-1.1900000000000002</v>
      </c>
      <c r="G905">
        <v>3.3911161589897398</v>
      </c>
      <c r="H905">
        <f t="shared" si="911"/>
        <v>-1.0531887913860198</v>
      </c>
      <c r="I905">
        <f t="shared" si="912"/>
        <v>-0.68155516719559905</v>
      </c>
      <c r="K905">
        <f t="shared" si="913"/>
        <v>1953.6666666665997</v>
      </c>
      <c r="M905">
        <f t="shared" ref="M905:N905" si="965">+AVERAGE(B902:B908)</f>
        <v>-0.48571428571428571</v>
      </c>
      <c r="N905">
        <f t="shared" si="965"/>
        <v>0.67142857142857149</v>
      </c>
      <c r="P905">
        <f t="shared" si="917"/>
        <v>-1.26</v>
      </c>
    </row>
    <row r="906" spans="1:16" x14ac:dyDescent="0.25">
      <c r="A906">
        <f>+$C$10*(B906)+$C$11*(C906)+$C$12*(nino34!A886)</f>
        <v>0.11</v>
      </c>
      <c r="B906">
        <v>-0.1</v>
      </c>
      <c r="C906">
        <v>0.2</v>
      </c>
      <c r="D906">
        <f t="shared" si="909"/>
        <v>-0.36000000000000004</v>
      </c>
      <c r="E906">
        <f t="shared" si="910"/>
        <v>0.76</v>
      </c>
      <c r="G906">
        <v>2.5237441796989302</v>
      </c>
      <c r="H906">
        <f t="shared" si="911"/>
        <v>-1.7347439658093697</v>
      </c>
      <c r="I906">
        <f t="shared" si="912"/>
        <v>-7.2277508422757819E-9</v>
      </c>
      <c r="K906">
        <f t="shared" si="913"/>
        <v>1953.7499999999329</v>
      </c>
      <c r="M906">
        <f t="shared" ref="M906:N906" si="966">+AVERAGE(B903:B909)</f>
        <v>-0.48571428571428571</v>
      </c>
      <c r="N906">
        <f t="shared" si="966"/>
        <v>0.45714285714285718</v>
      </c>
      <c r="P906">
        <f t="shared" si="917"/>
        <v>-1.3</v>
      </c>
    </row>
    <row r="907" spans="1:16" x14ac:dyDescent="0.25">
      <c r="A907">
        <f>+$C$10*(B907)+$C$11*(C907)+$C$12*(nino34!A887)</f>
        <v>0.31</v>
      </c>
      <c r="B907">
        <v>0</v>
      </c>
      <c r="C907">
        <v>0.7</v>
      </c>
      <c r="D907">
        <f t="shared" si="909"/>
        <v>3.9999999999999994E-2</v>
      </c>
      <c r="E907">
        <f t="shared" si="910"/>
        <v>-0.36</v>
      </c>
      <c r="G907">
        <v>1.6563721931803701</v>
      </c>
      <c r="H907">
        <f t="shared" si="911"/>
        <v>-0.89620889071629017</v>
      </c>
      <c r="I907">
        <f t="shared" si="912"/>
        <v>0.8385350823208304</v>
      </c>
      <c r="K907">
        <f t="shared" si="913"/>
        <v>1953.8333333332662</v>
      </c>
      <c r="M907">
        <f t="shared" ref="M907:N907" si="967">+AVERAGE(B904:B910)</f>
        <v>-0.62857142857142867</v>
      </c>
      <c r="N907">
        <f t="shared" si="967"/>
        <v>0.42857142857142866</v>
      </c>
      <c r="P907">
        <f t="shared" si="917"/>
        <v>-1.46</v>
      </c>
    </row>
    <row r="908" spans="1:16" x14ac:dyDescent="0.25">
      <c r="A908">
        <f>+$C$10*(B908)+$C$11*(C908)+$C$12*(nino34!A888)</f>
        <v>0.15</v>
      </c>
      <c r="B908">
        <v>-0.3</v>
      </c>
      <c r="C908">
        <v>0.8</v>
      </c>
      <c r="D908">
        <f t="shared" si="909"/>
        <v>8.0000000000000016E-2</v>
      </c>
      <c r="E908">
        <f t="shared" si="910"/>
        <v>0.39999999999999997</v>
      </c>
      <c r="G908">
        <v>1.62753528898264</v>
      </c>
      <c r="H908">
        <f t="shared" si="911"/>
        <v>-0.52393829608537001</v>
      </c>
      <c r="I908">
        <f t="shared" si="912"/>
        <v>-0.46626448768990958</v>
      </c>
      <c r="K908">
        <f t="shared" si="913"/>
        <v>1953.9166666665994</v>
      </c>
      <c r="M908">
        <f t="shared" ref="M908:N908" si="968">+AVERAGE(B905:B911)</f>
        <v>-0.3</v>
      </c>
      <c r="N908">
        <f t="shared" si="968"/>
        <v>0.41428571428571426</v>
      </c>
      <c r="P908">
        <f t="shared" si="917"/>
        <v>-0.67999999999999994</v>
      </c>
    </row>
    <row r="909" spans="1:16" x14ac:dyDescent="0.25">
      <c r="A909">
        <f>+$C$10*(B909)+$C$11*(C909)+$C$12*(nino34!A889)</f>
        <v>0.39</v>
      </c>
      <c r="B909">
        <v>-0.3</v>
      </c>
      <c r="C909">
        <v>-1.3</v>
      </c>
      <c r="D909">
        <f t="shared" si="909"/>
        <v>0.06</v>
      </c>
      <c r="E909">
        <f t="shared" si="910"/>
        <v>-0.42000000000000004</v>
      </c>
      <c r="G909">
        <v>1.1324338970950001</v>
      </c>
      <c r="H909">
        <f t="shared" si="911"/>
        <v>-0.99020278209316503</v>
      </c>
      <c r="I909">
        <f t="shared" si="912"/>
        <v>1.6821148918211293E-9</v>
      </c>
      <c r="K909">
        <f t="shared" si="913"/>
        <v>1953.9999999999327</v>
      </c>
      <c r="M909">
        <f t="shared" ref="M909:N909" si="969">+AVERAGE(B906:B912)</f>
        <v>-0.29999999999999993</v>
      </c>
      <c r="N909">
        <f t="shared" si="969"/>
        <v>-1.4285714285714299E-2</v>
      </c>
      <c r="P909">
        <f t="shared" si="917"/>
        <v>-0.43999999999999995</v>
      </c>
    </row>
    <row r="910" spans="1:16" x14ac:dyDescent="0.25">
      <c r="A910">
        <f>+$C$10*(B910)+$C$11*(C910)+$C$12*(nino34!A890)</f>
        <v>0.21</v>
      </c>
      <c r="B910">
        <v>-0.2</v>
      </c>
      <c r="C910">
        <v>0.9</v>
      </c>
      <c r="D910">
        <f t="shared" si="909"/>
        <v>-0.38</v>
      </c>
      <c r="E910">
        <f t="shared" si="910"/>
        <v>-1.9999999999999962E-2</v>
      </c>
      <c r="G910">
        <v>0.63733250688947496</v>
      </c>
      <c r="H910">
        <f t="shared" si="911"/>
        <v>-2.1815691004040598</v>
      </c>
      <c r="I910">
        <f t="shared" si="912"/>
        <v>-1.1913663199930098</v>
      </c>
      <c r="K910">
        <f t="shared" si="913"/>
        <v>1954.083333333266</v>
      </c>
      <c r="M910">
        <f t="shared" ref="M910:N910" si="970">+AVERAGE(B907:B913)</f>
        <v>-0.32857142857142857</v>
      </c>
      <c r="N910">
        <f t="shared" si="970"/>
        <v>-0.15714285714285711</v>
      </c>
      <c r="P910">
        <f t="shared" si="917"/>
        <v>-0.48000000000000004</v>
      </c>
    </row>
    <row r="911" spans="1:16" x14ac:dyDescent="0.25">
      <c r="A911">
        <f>+$C$10*(B911)+$C$11*(C911)+$C$12*(nino34!A891)</f>
        <v>0.01</v>
      </c>
      <c r="B911">
        <v>-0.2</v>
      </c>
      <c r="C911">
        <v>0.3</v>
      </c>
      <c r="D911">
        <f t="shared" si="909"/>
        <v>-0.53</v>
      </c>
      <c r="E911">
        <f t="shared" si="910"/>
        <v>-0.13</v>
      </c>
      <c r="G911">
        <v>-1.04913520330906</v>
      </c>
      <c r="H911">
        <f t="shared" si="911"/>
        <v>-2.906670880078055</v>
      </c>
      <c r="I911">
        <f t="shared" si="912"/>
        <v>0.4662645403190151</v>
      </c>
      <c r="K911">
        <f t="shared" si="913"/>
        <v>1954.1666666665992</v>
      </c>
      <c r="M911">
        <f t="shared" ref="M911:N911" si="971">+AVERAGE(B908:B914)</f>
        <v>-0.39999999999999997</v>
      </c>
      <c r="N911">
        <f t="shared" si="971"/>
        <v>-0.25714285714285717</v>
      </c>
      <c r="P911">
        <f t="shared" si="917"/>
        <v>-0.2</v>
      </c>
    </row>
    <row r="912" spans="1:16" x14ac:dyDescent="0.25">
      <c r="A912">
        <f>+$C$10*(B912)+$C$11*(C912)+$C$12*(nino34!A892)</f>
        <v>-0.32</v>
      </c>
      <c r="B912">
        <v>-1</v>
      </c>
      <c r="C912">
        <v>-1.7</v>
      </c>
      <c r="D912">
        <f t="shared" si="909"/>
        <v>-0.54</v>
      </c>
      <c r="E912">
        <f t="shared" si="910"/>
        <v>0.12</v>
      </c>
      <c r="G912">
        <v>-2.2693383731885799</v>
      </c>
      <c r="H912">
        <f t="shared" si="911"/>
        <v>-2.1714610437544701</v>
      </c>
      <c r="I912">
        <f t="shared" si="912"/>
        <v>0.26894529600456973</v>
      </c>
      <c r="K912">
        <f t="shared" si="913"/>
        <v>1954.2499999999325</v>
      </c>
      <c r="M912">
        <f t="shared" ref="M912:N912" si="972">+AVERAGE(B909:B915)</f>
        <v>-0.35714285714285715</v>
      </c>
      <c r="N912">
        <f t="shared" si="972"/>
        <v>-0.42857142857142855</v>
      </c>
      <c r="P912">
        <f t="shared" si="917"/>
        <v>0.12</v>
      </c>
    </row>
    <row r="913" spans="1:16" x14ac:dyDescent="0.25">
      <c r="A913">
        <f>+$C$10*(B913)+$C$11*(C913)+$C$12*(nino34!A893)</f>
        <v>-0.53</v>
      </c>
      <c r="B913">
        <v>-0.3</v>
      </c>
      <c r="C913">
        <v>-0.8</v>
      </c>
      <c r="D913">
        <f t="shared" si="909"/>
        <v>-0.48000000000000004</v>
      </c>
      <c r="E913">
        <f t="shared" si="910"/>
        <v>-6.0000000000000053E-2</v>
      </c>
      <c r="G913">
        <v>-3.2205962470635301</v>
      </c>
      <c r="H913">
        <f t="shared" si="911"/>
        <v>-0.68231260372135027</v>
      </c>
      <c r="I913">
        <f t="shared" si="912"/>
        <v>1.2202031440285506</v>
      </c>
      <c r="K913">
        <f t="shared" si="913"/>
        <v>1954.3333333332657</v>
      </c>
      <c r="M913">
        <f t="shared" ref="M913:N913" si="973">+AVERAGE(B910:B916)</f>
        <v>-0.24285714285714288</v>
      </c>
      <c r="N913">
        <f t="shared" si="973"/>
        <v>-0.35714285714285715</v>
      </c>
      <c r="P913">
        <f t="shared" si="917"/>
        <v>-0.18000000000000005</v>
      </c>
    </row>
    <row r="914" spans="1:16" x14ac:dyDescent="0.25">
      <c r="A914">
        <f>+$C$10*(B914)+$C$11*(C914)+$C$12*(nino34!A894)</f>
        <v>-0.8</v>
      </c>
      <c r="B914">
        <v>-0.5</v>
      </c>
      <c r="C914">
        <v>0</v>
      </c>
      <c r="D914">
        <f t="shared" si="909"/>
        <v>-0.49</v>
      </c>
      <c r="E914">
        <f t="shared" si="910"/>
        <v>5.0000000000000044E-2</v>
      </c>
      <c r="G914">
        <v>-2.9516509769099302</v>
      </c>
      <c r="H914">
        <f t="shared" si="911"/>
        <v>0.23555607260274991</v>
      </c>
      <c r="I914">
        <f t="shared" si="912"/>
        <v>-0.30233446770445038</v>
      </c>
      <c r="K914">
        <f t="shared" si="913"/>
        <v>1954.416666666599</v>
      </c>
      <c r="M914">
        <f t="shared" ref="M914:N914" si="974">+AVERAGE(B911:B917)</f>
        <v>-0.17142857142857143</v>
      </c>
      <c r="N914">
        <f t="shared" si="974"/>
        <v>-0.48571428571428577</v>
      </c>
      <c r="P914">
        <f t="shared" si="917"/>
        <v>0.12</v>
      </c>
    </row>
    <row r="915" spans="1:16" x14ac:dyDescent="0.25">
      <c r="A915">
        <f>+$C$10*(B915)+$C$11*(C915)+$C$12*(nino34!A895)</f>
        <v>-1.02</v>
      </c>
      <c r="B915">
        <v>0</v>
      </c>
      <c r="C915">
        <v>-0.4</v>
      </c>
      <c r="D915">
        <f t="shared" si="909"/>
        <v>-0.28000000000000003</v>
      </c>
      <c r="E915">
        <f t="shared" si="910"/>
        <v>0.15999999999999992</v>
      </c>
      <c r="G915">
        <v>-2.9850401744607802</v>
      </c>
      <c r="H915">
        <f t="shared" si="911"/>
        <v>-0.33572366217786964</v>
      </c>
      <c r="I915">
        <f t="shared" si="912"/>
        <v>-0.26894526707616961</v>
      </c>
      <c r="K915">
        <f t="shared" si="913"/>
        <v>1954.4999999999322</v>
      </c>
      <c r="M915">
        <f t="shared" ref="M915:N915" si="975">+AVERAGE(B912:B918)</f>
        <v>-0.1142857142857143</v>
      </c>
      <c r="N915">
        <f t="shared" si="975"/>
        <v>-0.51428571428571435</v>
      </c>
      <c r="P915">
        <f t="shared" si="917"/>
        <v>0.48</v>
      </c>
    </row>
    <row r="916" spans="1:16" x14ac:dyDescent="0.25">
      <c r="A916">
        <f>+$C$10*(B916)+$C$11*(C916)+$C$12*(nino34!A896)</f>
        <v>-1.08</v>
      </c>
      <c r="B916">
        <v>0.5</v>
      </c>
      <c r="C916">
        <v>-0.8</v>
      </c>
      <c r="D916">
        <f t="shared" si="909"/>
        <v>-1.0000000000000009E-2</v>
      </c>
      <c r="E916">
        <f t="shared" si="910"/>
        <v>0.11000000000000032</v>
      </c>
      <c r="G916">
        <v>-3.2873746390877998</v>
      </c>
      <c r="H916">
        <f t="shared" si="911"/>
        <v>-0.40802836575899981</v>
      </c>
      <c r="I916">
        <f t="shared" si="912"/>
        <v>0.19664056349503944</v>
      </c>
      <c r="K916">
        <f t="shared" si="913"/>
        <v>1954.5833333332655</v>
      </c>
      <c r="M916">
        <f t="shared" ref="M916:N916" si="976">+AVERAGE(B913:B919)</f>
        <v>9.9999999999999992E-2</v>
      </c>
      <c r="N916">
        <f t="shared" si="976"/>
        <v>-0.21428571428571427</v>
      </c>
      <c r="P916">
        <f t="shared" si="917"/>
        <v>0.4</v>
      </c>
    </row>
    <row r="917" spans="1:16" x14ac:dyDescent="0.25">
      <c r="A917">
        <f>+$C$10*(B917)+$C$11*(C917)+$C$12*(nino34!A897)</f>
        <v>-1.03</v>
      </c>
      <c r="B917">
        <v>0.3</v>
      </c>
      <c r="C917">
        <v>0</v>
      </c>
      <c r="D917">
        <f t="shared" si="909"/>
        <v>0.17000000000000004</v>
      </c>
      <c r="E917">
        <f t="shared" si="910"/>
        <v>6.999999999999984E-2</v>
      </c>
      <c r="G917">
        <v>-3.39306854021978</v>
      </c>
      <c r="H917">
        <f t="shared" si="911"/>
        <v>9.094676152543979E-2</v>
      </c>
      <c r="I917">
        <f t="shared" si="912"/>
        <v>0.30233456378940016</v>
      </c>
      <c r="K917">
        <f t="shared" si="913"/>
        <v>1954.6666666665988</v>
      </c>
      <c r="M917">
        <f t="shared" ref="M917:N917" si="977">+AVERAGE(B914:B920)</f>
        <v>0.35714285714285715</v>
      </c>
      <c r="N917">
        <f t="shared" si="977"/>
        <v>-0.21428571428571427</v>
      </c>
      <c r="P917">
        <f t="shared" si="917"/>
        <v>0.32000000000000006</v>
      </c>
    </row>
    <row r="918" spans="1:16" x14ac:dyDescent="0.25">
      <c r="A918">
        <f>+$C$10*(B918)+$C$11*(C918)+$C$12*(nino34!A898)</f>
        <v>-0.91</v>
      </c>
      <c r="B918">
        <v>0.2</v>
      </c>
      <c r="C918">
        <v>0.1</v>
      </c>
      <c r="D918">
        <f t="shared" si="909"/>
        <v>-0.1399999999999999</v>
      </c>
      <c r="E918">
        <f t="shared" si="910"/>
        <v>-0.38000000000000012</v>
      </c>
      <c r="G918">
        <v>-3.19642787756236</v>
      </c>
      <c r="H918">
        <f t="shared" si="911"/>
        <v>0.58905219878492998</v>
      </c>
      <c r="I918">
        <f t="shared" si="912"/>
        <v>0.19577087347008959</v>
      </c>
      <c r="K918">
        <f t="shared" si="913"/>
        <v>1954.749999999932</v>
      </c>
      <c r="M918">
        <f t="shared" ref="M918:N918" si="978">+AVERAGE(B915:B921)</f>
        <v>0.55714285714285716</v>
      </c>
      <c r="N918">
        <f t="shared" si="978"/>
        <v>8.5714285714285729E-2</v>
      </c>
      <c r="P918">
        <f t="shared" si="917"/>
        <v>0.44</v>
      </c>
    </row>
    <row r="919" spans="1:16" x14ac:dyDescent="0.25">
      <c r="A919">
        <f>+$C$10*(B919)+$C$11*(C919)+$C$12*(nino34!A899)</f>
        <v>-1.17</v>
      </c>
      <c r="B919">
        <v>0.5</v>
      </c>
      <c r="C919">
        <v>0.4</v>
      </c>
      <c r="D919">
        <f t="shared" ref="D919:D982" si="979">+A920-A918</f>
        <v>0.12</v>
      </c>
      <c r="E919">
        <f t="shared" ref="E919:E982" si="980">+A920+A918-2*A919</f>
        <v>0.63999999999999968</v>
      </c>
      <c r="G919">
        <v>-2.80401634143485</v>
      </c>
      <c r="H919">
        <f t="shared" ref="H919:H982" si="981">+G920-G918</f>
        <v>-2.774178324641019E-2</v>
      </c>
      <c r="I919">
        <f t="shared" ref="I919:I982" si="982">+G920+G918-2*G919</f>
        <v>-0.81256485550142976</v>
      </c>
      <c r="K919">
        <f t="shared" ref="K919:K982" si="983">+K918+1/12</f>
        <v>1954.8333333332653</v>
      </c>
      <c r="M919">
        <f t="shared" ref="M919:N919" si="984">+AVERAGE(B916:B922)</f>
        <v>0.58571428571428563</v>
      </c>
      <c r="N919">
        <f t="shared" si="984"/>
        <v>-0.24285714285714288</v>
      </c>
      <c r="P919">
        <f t="shared" si="917"/>
        <v>0.82000000000000006</v>
      </c>
    </row>
    <row r="920" spans="1:16" x14ac:dyDescent="0.25">
      <c r="A920">
        <f>+$C$10*(B920)+$C$11*(C920)+$C$12*(nino34!A900)</f>
        <v>-0.79</v>
      </c>
      <c r="B920">
        <v>1.5</v>
      </c>
      <c r="C920">
        <v>-0.8</v>
      </c>
      <c r="D920">
        <f t="shared" si="979"/>
        <v>0.5099999999999999</v>
      </c>
      <c r="E920">
        <f t="shared" si="980"/>
        <v>-0.25</v>
      </c>
      <c r="G920">
        <v>-3.2241696608087702</v>
      </c>
      <c r="H920">
        <f t="shared" si="981"/>
        <v>8.8403497069902137E-3</v>
      </c>
      <c r="I920">
        <f t="shared" si="982"/>
        <v>0.84914698845483016</v>
      </c>
      <c r="K920">
        <f t="shared" si="983"/>
        <v>1954.9166666665985</v>
      </c>
      <c r="M920">
        <f t="shared" ref="M920:N920" si="985">+AVERAGE(B917:B923)</f>
        <v>0.44285714285714289</v>
      </c>
      <c r="N920">
        <f t="shared" si="985"/>
        <v>-0.22857142857142859</v>
      </c>
      <c r="P920">
        <f t="shared" si="917"/>
        <v>0.31999999999999995</v>
      </c>
    </row>
    <row r="921" spans="1:16" x14ac:dyDescent="0.25">
      <c r="A921">
        <f>+$C$10*(B921)+$C$11*(C921)+$C$12*(nino34!A901)</f>
        <v>-0.66</v>
      </c>
      <c r="B921">
        <v>0.9</v>
      </c>
      <c r="C921">
        <v>2.1</v>
      </c>
      <c r="D921">
        <f t="shared" si="979"/>
        <v>0</v>
      </c>
      <c r="E921">
        <f t="shared" si="980"/>
        <v>-0.26</v>
      </c>
      <c r="G921">
        <v>-2.7951759917278598</v>
      </c>
      <c r="H921">
        <f t="shared" si="981"/>
        <v>0.66221643970744015</v>
      </c>
      <c r="I921">
        <f t="shared" si="982"/>
        <v>-0.19577089845438067</v>
      </c>
      <c r="K921">
        <f t="shared" si="983"/>
        <v>1954.9999999999318</v>
      </c>
      <c r="M921">
        <f t="shared" ref="M921:N921" si="986">+AVERAGE(B918:B924)</f>
        <v>0.22857142857142862</v>
      </c>
      <c r="N921">
        <f t="shared" si="986"/>
        <v>-0.3</v>
      </c>
      <c r="P921">
        <f t="shared" ref="P921:P984" si="987">+AVERAGE(B918:B922)-AVERAGE(C918:C922)</f>
        <v>0.84000000000000008</v>
      </c>
    </row>
    <row r="922" spans="1:16" x14ac:dyDescent="0.25">
      <c r="A922">
        <f>+$C$10*(B922)+$C$11*(C922)+$C$12*(nino34!A902)</f>
        <v>-0.79</v>
      </c>
      <c r="B922">
        <v>0.2</v>
      </c>
      <c r="C922">
        <v>-2.7</v>
      </c>
      <c r="D922">
        <f t="shared" si="979"/>
        <v>-0.14000000000000001</v>
      </c>
      <c r="E922">
        <f t="shared" si="980"/>
        <v>0.12000000000000011</v>
      </c>
      <c r="G922">
        <v>-2.5619532211013301</v>
      </c>
      <c r="H922">
        <f t="shared" si="981"/>
        <v>1.0823697496194198</v>
      </c>
      <c r="I922">
        <f t="shared" si="982"/>
        <v>0.6159242083663603</v>
      </c>
      <c r="K922">
        <f t="shared" si="983"/>
        <v>1955.083333333265</v>
      </c>
      <c r="M922">
        <f t="shared" ref="M922:N922" si="988">+AVERAGE(B919:B925)</f>
        <v>0.2</v>
      </c>
      <c r="N922">
        <f t="shared" si="988"/>
        <v>-0.52857142857142858</v>
      </c>
      <c r="P922">
        <f t="shared" si="987"/>
        <v>0.86</v>
      </c>
    </row>
    <row r="923" spans="1:16" x14ac:dyDescent="0.25">
      <c r="A923">
        <f>+$C$10*(B923)+$C$11*(C923)+$C$12*(nino34!A903)</f>
        <v>-0.8</v>
      </c>
      <c r="B923">
        <v>-0.5</v>
      </c>
      <c r="C923">
        <v>-0.7</v>
      </c>
      <c r="D923">
        <f t="shared" si="979"/>
        <v>-0.15999999999999992</v>
      </c>
      <c r="E923">
        <f t="shared" si="980"/>
        <v>-0.1399999999999999</v>
      </c>
      <c r="G923">
        <v>-1.71280624210844</v>
      </c>
      <c r="H923">
        <f t="shared" si="981"/>
        <v>-7.6368667399689727E-2</v>
      </c>
      <c r="I923">
        <f t="shared" si="982"/>
        <v>-1.7746626253854698</v>
      </c>
      <c r="K923">
        <f t="shared" si="983"/>
        <v>1955.1666666665983</v>
      </c>
      <c r="M923">
        <f t="shared" ref="M923:N923" si="989">+AVERAGE(B920:B926)</f>
        <v>0.17142857142857146</v>
      </c>
      <c r="N923">
        <f t="shared" si="989"/>
        <v>-0.7857142857142857</v>
      </c>
      <c r="P923">
        <f t="shared" si="987"/>
        <v>0.70000000000000007</v>
      </c>
    </row>
    <row r="924" spans="1:16" x14ac:dyDescent="0.25">
      <c r="A924">
        <f>+$C$10*(B924)+$C$11*(C924)+$C$12*(nino34!A904)</f>
        <v>-0.95</v>
      </c>
      <c r="B924">
        <v>-1.2</v>
      </c>
      <c r="C924">
        <v>-0.5</v>
      </c>
      <c r="D924">
        <f t="shared" si="979"/>
        <v>-0.42999999999999994</v>
      </c>
      <c r="E924">
        <f t="shared" si="980"/>
        <v>-0.13000000000000034</v>
      </c>
      <c r="G924">
        <v>-2.6383218885010198</v>
      </c>
      <c r="H924">
        <f t="shared" si="981"/>
        <v>-1.9834194417673401</v>
      </c>
      <c r="I924">
        <f t="shared" si="982"/>
        <v>-0.1323881489821801</v>
      </c>
      <c r="K924">
        <f t="shared" si="983"/>
        <v>1955.2499999999316</v>
      </c>
      <c r="M924">
        <f t="shared" ref="M924:N924" si="990">+AVERAGE(B921:B927)</f>
        <v>0.17142857142857146</v>
      </c>
      <c r="N924">
        <f t="shared" si="990"/>
        <v>-0.8285714285714284</v>
      </c>
      <c r="P924">
        <f t="shared" si="987"/>
        <v>0.53999999999999992</v>
      </c>
    </row>
    <row r="925" spans="1:16" x14ac:dyDescent="0.25">
      <c r="A925">
        <f>+$C$10*(B925)+$C$11*(C925)+$C$12*(nino34!A905)</f>
        <v>-1.23</v>
      </c>
      <c r="B925">
        <v>0</v>
      </c>
      <c r="C925">
        <v>-1.5</v>
      </c>
      <c r="D925">
        <f t="shared" si="979"/>
        <v>-0.25</v>
      </c>
      <c r="E925">
        <f t="shared" si="980"/>
        <v>0.31000000000000005</v>
      </c>
      <c r="G925">
        <v>-3.6962256838757801</v>
      </c>
      <c r="H925">
        <f t="shared" si="981"/>
        <v>-2.04558416431518</v>
      </c>
      <c r="I925">
        <f t="shared" si="982"/>
        <v>7.0223426434340652E-2</v>
      </c>
      <c r="K925">
        <f t="shared" si="983"/>
        <v>1955.3333333332648</v>
      </c>
      <c r="M925">
        <f t="shared" ref="M925:N925" si="991">+AVERAGE(B922:B928)</f>
        <v>0.15714285714285717</v>
      </c>
      <c r="N925">
        <f t="shared" si="991"/>
        <v>-1.3</v>
      </c>
      <c r="P925">
        <f t="shared" si="987"/>
        <v>1.1200000000000001</v>
      </c>
    </row>
    <row r="926" spans="1:16" x14ac:dyDescent="0.25">
      <c r="A926">
        <f>+$C$10*(B926)+$C$11*(C926)+$C$12*(nino34!A906)</f>
        <v>-1.2</v>
      </c>
      <c r="B926">
        <v>0.3</v>
      </c>
      <c r="C926">
        <v>-1.4</v>
      </c>
      <c r="D926">
        <f t="shared" si="979"/>
        <v>-9.000000000000008E-2</v>
      </c>
      <c r="E926">
        <f t="shared" si="980"/>
        <v>-0.14999999999999991</v>
      </c>
      <c r="G926">
        <v>-4.6839060528161998</v>
      </c>
      <c r="H926">
        <f t="shared" si="981"/>
        <v>-1.1200685400373303</v>
      </c>
      <c r="I926">
        <f t="shared" si="982"/>
        <v>0.85529219784350907</v>
      </c>
      <c r="K926">
        <f t="shared" si="983"/>
        <v>1955.4166666665981</v>
      </c>
      <c r="M926">
        <f t="shared" ref="M926:N926" si="992">+AVERAGE(B923:B929)</f>
        <v>0.32857142857142857</v>
      </c>
      <c r="N926">
        <f t="shared" si="992"/>
        <v>-1.0571428571428572</v>
      </c>
      <c r="P926">
        <f t="shared" si="987"/>
        <v>1.0599999999999998</v>
      </c>
    </row>
    <row r="927" spans="1:16" x14ac:dyDescent="0.25">
      <c r="A927">
        <f>+$C$10*(B927)+$C$11*(C927)+$C$12*(nino34!A907)</f>
        <v>-1.32</v>
      </c>
      <c r="B927">
        <v>1.5</v>
      </c>
      <c r="C927">
        <v>-1.1000000000000001</v>
      </c>
      <c r="D927">
        <f t="shared" si="979"/>
        <v>0.28999999999999992</v>
      </c>
      <c r="E927">
        <f t="shared" si="980"/>
        <v>0.53000000000000025</v>
      </c>
      <c r="G927">
        <v>-4.8162942239131104</v>
      </c>
      <c r="H927">
        <f t="shared" si="981"/>
        <v>-0.4890731179484602</v>
      </c>
      <c r="I927">
        <f t="shared" si="982"/>
        <v>-0.22429677575463991</v>
      </c>
      <c r="K927">
        <f t="shared" si="983"/>
        <v>1955.4999999999313</v>
      </c>
      <c r="M927">
        <f t="shared" ref="M927:N927" si="993">+AVERAGE(B924:B930)</f>
        <v>0.55714285714285716</v>
      </c>
      <c r="N927">
        <f t="shared" si="993"/>
        <v>-1.1428571428571428</v>
      </c>
      <c r="P927">
        <f t="shared" si="987"/>
        <v>1.4200000000000002</v>
      </c>
    </row>
    <row r="928" spans="1:16" x14ac:dyDescent="0.25">
      <c r="A928">
        <f>+$C$10*(B928)+$C$11*(C928)+$C$12*(nino34!A908)</f>
        <v>-0.91</v>
      </c>
      <c r="B928">
        <v>0.8</v>
      </c>
      <c r="C928">
        <v>-1.2</v>
      </c>
      <c r="D928">
        <f t="shared" si="979"/>
        <v>-1.0000000000000009E-2</v>
      </c>
      <c r="E928">
        <f t="shared" si="980"/>
        <v>-0.83000000000000029</v>
      </c>
      <c r="G928">
        <v>-5.17297917076466</v>
      </c>
      <c r="H928">
        <f t="shared" si="981"/>
        <v>-1.2851696806640094</v>
      </c>
      <c r="I928">
        <f t="shared" si="982"/>
        <v>-0.57179978696091105</v>
      </c>
      <c r="K928">
        <f t="shared" si="983"/>
        <v>1955.5833333332646</v>
      </c>
      <c r="M928">
        <f t="shared" ref="M928:N928" si="994">+AVERAGE(B925:B931)</f>
        <v>0.87142857142857133</v>
      </c>
      <c r="N928">
        <f t="shared" si="994"/>
        <v>-1.2285714285714284</v>
      </c>
      <c r="P928">
        <f t="shared" si="987"/>
        <v>2.04</v>
      </c>
    </row>
    <row r="929" spans="1:16" x14ac:dyDescent="0.25">
      <c r="A929">
        <f>+$C$10*(B929)+$C$11*(C929)+$C$12*(nino34!A909)</f>
        <v>-1.33</v>
      </c>
      <c r="B929">
        <v>1.4</v>
      </c>
      <c r="C929">
        <v>-1</v>
      </c>
      <c r="D929">
        <f t="shared" si="979"/>
        <v>-0.68</v>
      </c>
      <c r="E929">
        <f t="shared" si="980"/>
        <v>0.16000000000000014</v>
      </c>
      <c r="G929">
        <v>-6.1014639045771197</v>
      </c>
      <c r="H929">
        <f t="shared" si="981"/>
        <v>-1.7867460467423202</v>
      </c>
      <c r="I929">
        <f t="shared" si="982"/>
        <v>7.0223420882598475E-2</v>
      </c>
      <c r="K929">
        <f t="shared" si="983"/>
        <v>1955.6666666665978</v>
      </c>
      <c r="M929">
        <f t="shared" ref="M929:N929" si="995">+AVERAGE(B926:B932)</f>
        <v>1.1428571428571428</v>
      </c>
      <c r="N929">
        <f t="shared" si="995"/>
        <v>-0.97142857142857142</v>
      </c>
      <c r="P929">
        <f t="shared" si="987"/>
        <v>2.2199999999999998</v>
      </c>
    </row>
    <row r="930" spans="1:16" x14ac:dyDescent="0.25">
      <c r="A930">
        <f>+$C$10*(B930)+$C$11*(C930)+$C$12*(nino34!A910)</f>
        <v>-1.59</v>
      </c>
      <c r="B930">
        <v>1.1000000000000001</v>
      </c>
      <c r="C930">
        <v>-1.3</v>
      </c>
      <c r="D930">
        <f t="shared" si="979"/>
        <v>-0.57999999999999985</v>
      </c>
      <c r="E930">
        <f t="shared" si="980"/>
        <v>-6.0000000000000053E-2</v>
      </c>
      <c r="G930">
        <v>-6.9597252175069801</v>
      </c>
      <c r="H930">
        <f t="shared" si="981"/>
        <v>-1.0533900144302804</v>
      </c>
      <c r="I930">
        <f t="shared" si="982"/>
        <v>0.66313261142943958</v>
      </c>
      <c r="K930">
        <f t="shared" si="983"/>
        <v>1955.7499999999311</v>
      </c>
      <c r="M930">
        <f t="shared" ref="M930:N930" si="996">+AVERAGE(B927:B933)</f>
        <v>1.2142857142857142</v>
      </c>
      <c r="N930">
        <f t="shared" si="996"/>
        <v>-0.97142857142857131</v>
      </c>
      <c r="P930">
        <f t="shared" si="987"/>
        <v>2.2999999999999998</v>
      </c>
    </row>
    <row r="931" spans="1:16" x14ac:dyDescent="0.25">
      <c r="A931">
        <f>+$C$10*(B931)+$C$11*(C931)+$C$12*(nino34!A911)</f>
        <v>-1.91</v>
      </c>
      <c r="B931">
        <v>1</v>
      </c>
      <c r="C931">
        <v>-1.1000000000000001</v>
      </c>
      <c r="D931">
        <f t="shared" si="979"/>
        <v>7.0000000000000062E-2</v>
      </c>
      <c r="E931">
        <f t="shared" si="980"/>
        <v>0.70999999999999952</v>
      </c>
      <c r="G931">
        <v>-7.1548539190074001</v>
      </c>
      <c r="H931">
        <f t="shared" si="981"/>
        <v>0.90187363582862012</v>
      </c>
      <c r="I931">
        <f t="shared" si="982"/>
        <v>1.29213103882946</v>
      </c>
      <c r="K931">
        <f t="shared" si="983"/>
        <v>1955.8333333332644</v>
      </c>
      <c r="M931">
        <f t="shared" ref="M931:N931" si="997">+AVERAGE(B928:B934)</f>
        <v>1.1000000000000001</v>
      </c>
      <c r="N931">
        <f t="shared" si="997"/>
        <v>-1.0571428571428572</v>
      </c>
      <c r="P931">
        <f t="shared" si="987"/>
        <v>2.1</v>
      </c>
    </row>
    <row r="932" spans="1:16" x14ac:dyDescent="0.25">
      <c r="A932">
        <f>+$C$10*(B932)+$C$11*(C932)+$C$12*(nino34!A912)</f>
        <v>-1.52</v>
      </c>
      <c r="B932">
        <v>1.9</v>
      </c>
      <c r="C932">
        <v>0.3</v>
      </c>
      <c r="D932">
        <f t="shared" si="979"/>
        <v>0.67999999999999994</v>
      </c>
      <c r="E932">
        <f t="shared" si="980"/>
        <v>-9.9999999999999645E-2</v>
      </c>
      <c r="G932">
        <v>-6.05785158167836</v>
      </c>
      <c r="H932">
        <f t="shared" si="981"/>
        <v>2.4542272124057201</v>
      </c>
      <c r="I932">
        <f t="shared" si="982"/>
        <v>0.26022253774764081</v>
      </c>
      <c r="K932">
        <f t="shared" si="983"/>
        <v>1955.9166666665976</v>
      </c>
      <c r="M932">
        <f t="shared" ref="M932:N932" si="998">+AVERAGE(B929:B935)</f>
        <v>1.1285714285714286</v>
      </c>
      <c r="N932">
        <f t="shared" si="998"/>
        <v>-0.95714285714285718</v>
      </c>
      <c r="P932">
        <f t="shared" si="987"/>
        <v>2.14</v>
      </c>
    </row>
    <row r="933" spans="1:16" x14ac:dyDescent="0.25">
      <c r="A933">
        <f>+$C$10*(B933)+$C$11*(C933)+$C$12*(nino34!A913)</f>
        <v>-1.23</v>
      </c>
      <c r="B933">
        <v>0.8</v>
      </c>
      <c r="C933">
        <v>-1.4</v>
      </c>
      <c r="D933">
        <f t="shared" si="979"/>
        <v>0.54</v>
      </c>
      <c r="E933">
        <f t="shared" si="980"/>
        <v>-4.0000000000000036E-2</v>
      </c>
      <c r="G933">
        <v>-4.70062670660168</v>
      </c>
      <c r="H933">
        <f t="shared" si="981"/>
        <v>2.7459446161270602</v>
      </c>
      <c r="I933">
        <f t="shared" si="982"/>
        <v>3.1494865973700215E-2</v>
      </c>
      <c r="K933">
        <f t="shared" si="983"/>
        <v>1955.9999999999309</v>
      </c>
      <c r="M933">
        <f t="shared" ref="M933:N933" si="999">+AVERAGE(B930:B936)</f>
        <v>0.94285714285714284</v>
      </c>
      <c r="N933">
        <f t="shared" si="999"/>
        <v>-0.97142857142857153</v>
      </c>
      <c r="P933">
        <f t="shared" si="987"/>
        <v>2.14</v>
      </c>
    </row>
    <row r="934" spans="1:16" x14ac:dyDescent="0.25">
      <c r="A934">
        <f>+$C$10*(B934)+$C$11*(C934)+$C$12*(nino34!A914)</f>
        <v>-0.98</v>
      </c>
      <c r="B934">
        <v>0.7</v>
      </c>
      <c r="C934">
        <v>-1.7</v>
      </c>
      <c r="D934">
        <f t="shared" si="979"/>
        <v>0.29999999999999993</v>
      </c>
      <c r="E934">
        <f t="shared" si="980"/>
        <v>-0.20000000000000018</v>
      </c>
      <c r="G934">
        <v>-3.3119069655512998</v>
      </c>
      <c r="H934">
        <f t="shared" si="981"/>
        <v>1.9868848993310499</v>
      </c>
      <c r="I934">
        <f t="shared" si="982"/>
        <v>-0.79055458276971002</v>
      </c>
      <c r="K934">
        <f t="shared" si="983"/>
        <v>1956.0833333332641</v>
      </c>
      <c r="M934">
        <f t="shared" ref="M934:N934" si="1000">+AVERAGE(B931:B937)</f>
        <v>0.84285714285714286</v>
      </c>
      <c r="N934">
        <f t="shared" si="1000"/>
        <v>-1.0428571428571429</v>
      </c>
      <c r="P934">
        <f t="shared" si="987"/>
        <v>1.9600000000000002</v>
      </c>
    </row>
    <row r="935" spans="1:16" x14ac:dyDescent="0.25">
      <c r="A935">
        <f>+$C$10*(B935)+$C$11*(C935)+$C$12*(nino34!A915)</f>
        <v>-0.93</v>
      </c>
      <c r="B935">
        <v>1</v>
      </c>
      <c r="C935">
        <v>-0.5</v>
      </c>
      <c r="D935">
        <f t="shared" si="979"/>
        <v>0.19999999999999996</v>
      </c>
      <c r="E935">
        <f t="shared" si="980"/>
        <v>0.10000000000000009</v>
      </c>
      <c r="G935">
        <v>-2.7137418072706301</v>
      </c>
      <c r="H935">
        <f t="shared" si="981"/>
        <v>0.93610772457045988</v>
      </c>
      <c r="I935">
        <f t="shared" si="982"/>
        <v>-0.26022259199087916</v>
      </c>
      <c r="K935">
        <f t="shared" si="983"/>
        <v>1956.1666666665974</v>
      </c>
      <c r="M935">
        <f t="shared" ref="M935:N935" si="1001">+AVERAGE(B932:B938)</f>
        <v>0.74285714285714288</v>
      </c>
      <c r="N935">
        <f t="shared" si="1001"/>
        <v>-1.0285714285714287</v>
      </c>
      <c r="P935">
        <f t="shared" si="987"/>
        <v>1.7800000000000002</v>
      </c>
    </row>
    <row r="936" spans="1:16" x14ac:dyDescent="0.25">
      <c r="A936">
        <f>+$C$10*(B936)+$C$11*(C936)+$C$12*(nino34!A916)</f>
        <v>-0.78</v>
      </c>
      <c r="B936">
        <v>0.1</v>
      </c>
      <c r="C936">
        <v>-1.1000000000000001</v>
      </c>
      <c r="D936">
        <f t="shared" si="979"/>
        <v>0.34000000000000008</v>
      </c>
      <c r="E936">
        <f t="shared" si="980"/>
        <v>4.0000000000000036E-2</v>
      </c>
      <c r="G936">
        <v>-2.3757992409808399</v>
      </c>
      <c r="H936">
        <f t="shared" si="981"/>
        <v>0.18304378139462019</v>
      </c>
      <c r="I936">
        <f t="shared" si="982"/>
        <v>-0.49284135118495964</v>
      </c>
      <c r="K936">
        <f t="shared" si="983"/>
        <v>1956.2499999999307</v>
      </c>
      <c r="M936">
        <f t="shared" ref="M936:N936" si="1002">+AVERAGE(B933:B939)</f>
        <v>0.48571428571428571</v>
      </c>
      <c r="N936">
        <f t="shared" si="1002"/>
        <v>-1.3</v>
      </c>
      <c r="P936">
        <f t="shared" si="987"/>
        <v>1.9</v>
      </c>
    </row>
    <row r="937" spans="1:16" x14ac:dyDescent="0.25">
      <c r="A937">
        <f>+$C$10*(B937)+$C$11*(C937)+$C$12*(nino34!A917)</f>
        <v>-0.59</v>
      </c>
      <c r="B937">
        <v>0.4</v>
      </c>
      <c r="C937">
        <v>-1.8</v>
      </c>
      <c r="D937">
        <f t="shared" si="979"/>
        <v>-4.9999999999999933E-2</v>
      </c>
      <c r="E937">
        <f t="shared" si="980"/>
        <v>-0.42999999999999994</v>
      </c>
      <c r="G937">
        <v>-2.5306980258760099</v>
      </c>
      <c r="H937">
        <f t="shared" si="981"/>
        <v>-0.31445650022107019</v>
      </c>
      <c r="I937">
        <f t="shared" si="982"/>
        <v>-4.6589304307307344E-3</v>
      </c>
      <c r="K937">
        <f t="shared" si="983"/>
        <v>1956.3333333332639</v>
      </c>
      <c r="M937">
        <f t="shared" ref="M937:N937" si="1003">+AVERAGE(B934:B940)</f>
        <v>0.42857142857142855</v>
      </c>
      <c r="N937">
        <f t="shared" si="1003"/>
        <v>-1.2571428571428573</v>
      </c>
      <c r="P937">
        <f t="shared" si="987"/>
        <v>1.7200000000000002</v>
      </c>
    </row>
    <row r="938" spans="1:16" x14ac:dyDescent="0.25">
      <c r="A938">
        <f>+$C$10*(B938)+$C$11*(C938)+$C$12*(nino34!A918)</f>
        <v>-0.83</v>
      </c>
      <c r="B938">
        <v>0.3</v>
      </c>
      <c r="C938">
        <v>-1</v>
      </c>
      <c r="D938">
        <f t="shared" si="979"/>
        <v>-0.35</v>
      </c>
      <c r="E938">
        <f t="shared" si="980"/>
        <v>0.13000000000000012</v>
      </c>
      <c r="G938">
        <v>-2.6902557412019101</v>
      </c>
      <c r="H938">
        <f t="shared" si="981"/>
        <v>-0.3191154870444799</v>
      </c>
      <c r="I938">
        <f t="shared" si="982"/>
        <v>-5.6392678970951238E-8</v>
      </c>
      <c r="K938">
        <f t="shared" si="983"/>
        <v>1956.4166666665972</v>
      </c>
      <c r="M938">
        <f t="shared" ref="M938:N938" si="1004">+AVERAGE(B935:B941)</f>
        <v>0.27142857142857146</v>
      </c>
      <c r="N938">
        <f t="shared" si="1004"/>
        <v>-1.0857142857142856</v>
      </c>
      <c r="P938">
        <f t="shared" si="987"/>
        <v>1.58</v>
      </c>
    </row>
    <row r="939" spans="1:16" x14ac:dyDescent="0.25">
      <c r="A939">
        <f>+$C$10*(B939)+$C$11*(C939)+$C$12*(nino34!A919)</f>
        <v>-0.94</v>
      </c>
      <c r="B939">
        <v>0.1</v>
      </c>
      <c r="C939">
        <v>-1.6</v>
      </c>
      <c r="D939">
        <f t="shared" si="979"/>
        <v>1.9999999999999907E-2</v>
      </c>
      <c r="E939">
        <f t="shared" si="980"/>
        <v>0.23999999999999977</v>
      </c>
      <c r="G939">
        <v>-2.8498135129204898</v>
      </c>
      <c r="H939">
        <f t="shared" si="981"/>
        <v>-0.24848938381125008</v>
      </c>
      <c r="I939">
        <f t="shared" si="982"/>
        <v>7.0626159625908791E-2</v>
      </c>
      <c r="K939">
        <f t="shared" si="983"/>
        <v>1956.4999999999304</v>
      </c>
      <c r="M939">
        <f t="shared" ref="M939:N939" si="1005">+AVERAGE(B936:B942)</f>
        <v>0.41428571428571426</v>
      </c>
      <c r="N939">
        <f t="shared" si="1005"/>
        <v>-1.1428571428571428</v>
      </c>
      <c r="P939">
        <f t="shared" si="987"/>
        <v>1.5799999999999998</v>
      </c>
    </row>
    <row r="940" spans="1:16" x14ac:dyDescent="0.25">
      <c r="A940">
        <f>+$C$10*(B940)+$C$11*(C940)+$C$12*(nino34!A920)</f>
        <v>-0.81</v>
      </c>
      <c r="B940">
        <v>0.4</v>
      </c>
      <c r="C940">
        <v>-1.1000000000000001</v>
      </c>
      <c r="D940">
        <f t="shared" si="979"/>
        <v>2.9999999999999916E-2</v>
      </c>
      <c r="E940">
        <f t="shared" si="980"/>
        <v>-0.22999999999999998</v>
      </c>
      <c r="G940">
        <v>-2.9387451250131602</v>
      </c>
      <c r="H940">
        <f t="shared" si="981"/>
        <v>5.7074960854609724E-2</v>
      </c>
      <c r="I940">
        <f t="shared" si="982"/>
        <v>0.23493818503995012</v>
      </c>
      <c r="K940">
        <f t="shared" si="983"/>
        <v>1956.5833333332637</v>
      </c>
      <c r="M940">
        <f t="shared" ref="M940:N940" si="1006">+AVERAGE(B937:B943)</f>
        <v>0.41428571428571426</v>
      </c>
      <c r="N940">
        <f t="shared" si="1006"/>
        <v>-0.98571428571428577</v>
      </c>
      <c r="P940">
        <f t="shared" si="987"/>
        <v>1.3599999999999999</v>
      </c>
    </row>
    <row r="941" spans="1:16" x14ac:dyDescent="0.25">
      <c r="A941">
        <f>+$C$10*(B941)+$C$11*(C941)+$C$12*(nino34!A921)</f>
        <v>-0.91</v>
      </c>
      <c r="B941">
        <v>-0.4</v>
      </c>
      <c r="C941">
        <v>-0.5</v>
      </c>
      <c r="D941">
        <f t="shared" si="979"/>
        <v>0.12000000000000011</v>
      </c>
      <c r="E941">
        <f t="shared" si="980"/>
        <v>0.32000000000000006</v>
      </c>
      <c r="G941">
        <v>-2.7927385520658801</v>
      </c>
      <c r="H941">
        <f t="shared" si="981"/>
        <v>-0.27077373044066988</v>
      </c>
      <c r="I941">
        <f t="shared" si="982"/>
        <v>-0.56278687633523017</v>
      </c>
      <c r="K941">
        <f t="shared" si="983"/>
        <v>1956.6666666665969</v>
      </c>
      <c r="M941">
        <f t="shared" ref="M941:N941" si="1007">+AVERAGE(B938:B944)</f>
        <v>0.35714285714285715</v>
      </c>
      <c r="N941">
        <f t="shared" si="1007"/>
        <v>-0.97142857142857153</v>
      </c>
      <c r="P941">
        <f t="shared" si="987"/>
        <v>1.5</v>
      </c>
    </row>
    <row r="942" spans="1:16" x14ac:dyDescent="0.25">
      <c r="A942">
        <f>+$C$10*(B942)+$C$11*(C942)+$C$12*(nino34!A922)</f>
        <v>-0.69</v>
      </c>
      <c r="B942">
        <v>2</v>
      </c>
      <c r="C942">
        <v>-0.9</v>
      </c>
      <c r="D942">
        <f t="shared" si="979"/>
        <v>-9.9999999999999978E-2</v>
      </c>
      <c r="E942">
        <f t="shared" si="980"/>
        <v>-0.54</v>
      </c>
      <c r="G942">
        <v>-3.2095188554538301</v>
      </c>
      <c r="H942">
        <f t="shared" si="981"/>
        <v>-0.22742129226937013</v>
      </c>
      <c r="I942">
        <f t="shared" si="982"/>
        <v>0.60613931450652991</v>
      </c>
      <c r="K942">
        <f t="shared" si="983"/>
        <v>1956.7499999999302</v>
      </c>
      <c r="M942">
        <f t="shared" ref="M942:N942" si="1008">+AVERAGE(B939:B945)</f>
        <v>0.48571428571428577</v>
      </c>
      <c r="N942">
        <f t="shared" si="1008"/>
        <v>-0.78571428571428581</v>
      </c>
      <c r="P942">
        <f t="shared" si="987"/>
        <v>1.2600000000000002</v>
      </c>
    </row>
    <row r="943" spans="1:16" x14ac:dyDescent="0.25">
      <c r="A943">
        <f>+$C$10*(B943)+$C$11*(C943)+$C$12*(nino34!A923)</f>
        <v>-1.01</v>
      </c>
      <c r="B943">
        <v>0.1</v>
      </c>
      <c r="C943">
        <v>0</v>
      </c>
      <c r="D943">
        <f t="shared" si="979"/>
        <v>0.10999999999999999</v>
      </c>
      <c r="E943">
        <f t="shared" si="980"/>
        <v>0.75</v>
      </c>
      <c r="G943">
        <v>-3.0201598443352502</v>
      </c>
      <c r="H943">
        <f t="shared" si="981"/>
        <v>0.14843881596515995</v>
      </c>
      <c r="I943">
        <f t="shared" si="982"/>
        <v>-0.23027920627199983</v>
      </c>
      <c r="K943">
        <f t="shared" si="983"/>
        <v>1956.8333333332635</v>
      </c>
      <c r="M943">
        <f t="shared" ref="M943:N943" si="1009">+AVERAGE(B940:B946)</f>
        <v>0.37142857142857139</v>
      </c>
      <c r="N943">
        <f t="shared" si="1009"/>
        <v>-0.55714285714285716</v>
      </c>
      <c r="P943">
        <f t="shared" si="987"/>
        <v>1.2600000000000002</v>
      </c>
    </row>
    <row r="944" spans="1:16" x14ac:dyDescent="0.25">
      <c r="A944">
        <f>+$C$10*(B944)+$C$11*(C944)+$C$12*(nino34!A924)</f>
        <v>-0.57999999999999996</v>
      </c>
      <c r="B944">
        <v>0</v>
      </c>
      <c r="C944">
        <v>-1.7</v>
      </c>
      <c r="D944">
        <f t="shared" si="979"/>
        <v>0.44999999999999996</v>
      </c>
      <c r="E944">
        <f t="shared" si="980"/>
        <v>-0.41000000000000014</v>
      </c>
      <c r="G944">
        <v>-3.0610800394886701</v>
      </c>
      <c r="H944">
        <f t="shared" si="981"/>
        <v>1.5072421506830902</v>
      </c>
      <c r="I944">
        <f t="shared" si="982"/>
        <v>1.5890825409899305</v>
      </c>
      <c r="K944">
        <f t="shared" si="983"/>
        <v>1956.9166666665967</v>
      </c>
      <c r="M944">
        <f t="shared" ref="M944:N944" si="1010">+AVERAGE(B941:B947)</f>
        <v>0.2857142857142857</v>
      </c>
      <c r="N944">
        <f t="shared" si="1010"/>
        <v>-0.34285714285714286</v>
      </c>
      <c r="P944">
        <f t="shared" si="987"/>
        <v>1.1400000000000001</v>
      </c>
    </row>
    <row r="945" spans="1:16" x14ac:dyDescent="0.25">
      <c r="A945">
        <f>+$C$10*(B945)+$C$11*(C945)+$C$12*(nino34!A925)</f>
        <v>-0.56000000000000005</v>
      </c>
      <c r="B945">
        <v>1.2</v>
      </c>
      <c r="C945">
        <v>0.3</v>
      </c>
      <c r="D945">
        <f t="shared" si="979"/>
        <v>0.33999999999999997</v>
      </c>
      <c r="E945">
        <f t="shared" si="980"/>
        <v>0.30000000000000016</v>
      </c>
      <c r="G945">
        <v>-1.51291769365216</v>
      </c>
      <c r="H945">
        <f t="shared" si="981"/>
        <v>2.8961133137664743</v>
      </c>
      <c r="I945">
        <f t="shared" si="982"/>
        <v>-0.20021137790654597</v>
      </c>
      <c r="K945">
        <f t="shared" si="983"/>
        <v>1956.99999999993</v>
      </c>
      <c r="M945">
        <f t="shared" ref="M945:N945" si="1011">+AVERAGE(B942:B948)</f>
        <v>0.3571428571428571</v>
      </c>
      <c r="N945">
        <f t="shared" si="1011"/>
        <v>-0.25714285714285717</v>
      </c>
      <c r="P945">
        <f t="shared" si="987"/>
        <v>0.98</v>
      </c>
    </row>
    <row r="946" spans="1:16" x14ac:dyDescent="0.25">
      <c r="A946">
        <f>+$C$10*(B946)+$C$11*(C946)+$C$12*(nino34!A926)</f>
        <v>-0.24</v>
      </c>
      <c r="B946">
        <v>-0.7</v>
      </c>
      <c r="C946">
        <v>0</v>
      </c>
      <c r="D946">
        <f t="shared" si="979"/>
        <v>0.64</v>
      </c>
      <c r="E946">
        <f t="shared" si="980"/>
        <v>0</v>
      </c>
      <c r="G946">
        <v>-0.16496672572219601</v>
      </c>
      <c r="H946">
        <f t="shared" si="981"/>
        <v>2.8065157704857899</v>
      </c>
      <c r="I946">
        <f t="shared" si="982"/>
        <v>0.11061383462586194</v>
      </c>
      <c r="K946">
        <f t="shared" si="983"/>
        <v>1957.0833333332632</v>
      </c>
      <c r="M946">
        <f t="shared" ref="M946:N946" si="1012">+AVERAGE(B943:B949)</f>
        <v>4.2857142857142871E-2</v>
      </c>
      <c r="N946">
        <f t="shared" si="1012"/>
        <v>7.1428571428571425E-2</v>
      </c>
      <c r="P946">
        <f t="shared" si="987"/>
        <v>0.28000000000000003</v>
      </c>
    </row>
    <row r="947" spans="1:16" x14ac:dyDescent="0.25">
      <c r="A947">
        <f>+$C$10*(B947)+$C$11*(C947)+$C$12*(nino34!A927)</f>
        <v>0.08</v>
      </c>
      <c r="B947">
        <v>-0.2</v>
      </c>
      <c r="C947">
        <v>0.4</v>
      </c>
      <c r="D947">
        <f t="shared" si="979"/>
        <v>0.65999999999999992</v>
      </c>
      <c r="E947">
        <f t="shared" si="980"/>
        <v>1.999999999999999E-2</v>
      </c>
      <c r="G947">
        <v>1.2935980768336299</v>
      </c>
      <c r="H947">
        <f t="shared" si="981"/>
        <v>2.3759496522455357</v>
      </c>
      <c r="I947">
        <f t="shared" si="982"/>
        <v>-0.54117995286611587</v>
      </c>
      <c r="K947">
        <f t="shared" si="983"/>
        <v>1957.1666666665965</v>
      </c>
      <c r="M947">
        <f t="shared" ref="M947:N947" si="1013">+AVERAGE(B944:B950)</f>
        <v>0</v>
      </c>
      <c r="N947">
        <f t="shared" si="1013"/>
        <v>9.9999999999999992E-2</v>
      </c>
      <c r="P947">
        <f t="shared" si="987"/>
        <v>0.26</v>
      </c>
    </row>
    <row r="948" spans="1:16" x14ac:dyDescent="0.25">
      <c r="A948">
        <f>+$C$10*(B948)+$C$11*(C948)+$C$12*(nino34!A928)</f>
        <v>0.42</v>
      </c>
      <c r="B948">
        <v>0.1</v>
      </c>
      <c r="C948">
        <v>0.1</v>
      </c>
      <c r="D948">
        <f t="shared" si="979"/>
        <v>0.37</v>
      </c>
      <c r="E948">
        <f t="shared" si="980"/>
        <v>-0.30999999999999994</v>
      </c>
      <c r="G948">
        <v>2.2109829265233398</v>
      </c>
      <c r="H948">
        <f t="shared" si="981"/>
        <v>1.735243760795</v>
      </c>
      <c r="I948">
        <f t="shared" si="982"/>
        <v>-9.9525938584419826E-2</v>
      </c>
      <c r="K948">
        <f t="shared" si="983"/>
        <v>1957.2499999999297</v>
      </c>
      <c r="M948">
        <f t="shared" ref="M948:N948" si="1014">+AVERAGE(B945:B951)</f>
        <v>2.8571428571428574E-2</v>
      </c>
      <c r="N948">
        <f t="shared" si="1014"/>
        <v>0.35714285714285715</v>
      </c>
      <c r="P948">
        <f t="shared" si="987"/>
        <v>-0.39999999999999997</v>
      </c>
    </row>
    <row r="949" spans="1:16" x14ac:dyDescent="0.25">
      <c r="A949">
        <f>+$C$10*(B949)+$C$11*(C949)+$C$12*(nino34!A929)</f>
        <v>0.45</v>
      </c>
      <c r="B949">
        <v>-0.2</v>
      </c>
      <c r="C949">
        <v>1.4</v>
      </c>
      <c r="D949">
        <f t="shared" si="979"/>
        <v>0.11000000000000004</v>
      </c>
      <c r="E949">
        <f t="shared" si="980"/>
        <v>4.9999999999999933E-2</v>
      </c>
      <c r="G949">
        <v>3.0288418376286299</v>
      </c>
      <c r="H949">
        <f t="shared" si="981"/>
        <v>1.54363233422306</v>
      </c>
      <c r="I949">
        <f t="shared" si="982"/>
        <v>-9.2085487987520587E-2</v>
      </c>
      <c r="K949">
        <f t="shared" si="983"/>
        <v>1957.333333333263</v>
      </c>
      <c r="M949">
        <f t="shared" ref="M949:N949" si="1015">+AVERAGE(B946:B952)</f>
        <v>-0.27142857142857141</v>
      </c>
      <c r="N949">
        <f t="shared" si="1015"/>
        <v>0.41428571428571431</v>
      </c>
      <c r="P949">
        <f t="shared" si="987"/>
        <v>-0.66</v>
      </c>
    </row>
    <row r="950" spans="1:16" x14ac:dyDescent="0.25">
      <c r="A950">
        <f>+$C$10*(B950)+$C$11*(C950)+$C$12*(nino34!A930)</f>
        <v>0.53</v>
      </c>
      <c r="B950">
        <v>-0.2</v>
      </c>
      <c r="C950">
        <v>0.2</v>
      </c>
      <c r="D950">
        <f t="shared" si="979"/>
        <v>0.23999999999999994</v>
      </c>
      <c r="E950">
        <f t="shared" si="980"/>
        <v>7.9999999999999849E-2</v>
      </c>
      <c r="G950">
        <v>3.7546152607463998</v>
      </c>
      <c r="H950">
        <f t="shared" si="981"/>
        <v>1.0852777838272201</v>
      </c>
      <c r="I950">
        <f t="shared" si="982"/>
        <v>-0.36626906240831936</v>
      </c>
      <c r="K950">
        <f t="shared" si="983"/>
        <v>1957.4166666665963</v>
      </c>
      <c r="M950">
        <f t="shared" ref="M950:N950" si="1016">+AVERAGE(B947:B953)</f>
        <v>-0.24285714285714285</v>
      </c>
      <c r="N950">
        <f t="shared" si="1016"/>
        <v>0.58571428571428574</v>
      </c>
      <c r="P950">
        <f t="shared" si="987"/>
        <v>-0.5</v>
      </c>
    </row>
    <row r="951" spans="1:16" x14ac:dyDescent="0.25">
      <c r="A951">
        <f>+$C$10*(B951)+$C$11*(C951)+$C$12*(nino34!A931)</f>
        <v>0.69</v>
      </c>
      <c r="B951">
        <v>0.2</v>
      </c>
      <c r="C951">
        <v>0.1</v>
      </c>
      <c r="D951">
        <f t="shared" si="979"/>
        <v>0.26</v>
      </c>
      <c r="E951">
        <f t="shared" si="980"/>
        <v>-5.9999999999999831E-2</v>
      </c>
      <c r="G951">
        <v>4.11411962145585</v>
      </c>
      <c r="H951">
        <f t="shared" si="981"/>
        <v>0.49687944105987025</v>
      </c>
      <c r="I951">
        <f t="shared" si="982"/>
        <v>-0.22212928035902912</v>
      </c>
      <c r="K951">
        <f t="shared" si="983"/>
        <v>1957.4999999999295</v>
      </c>
      <c r="M951">
        <f t="shared" ref="M951:N951" si="1017">+AVERAGE(B948:B954)</f>
        <v>-0.12857142857142859</v>
      </c>
      <c r="N951">
        <f t="shared" si="1017"/>
        <v>0.65714285714285725</v>
      </c>
      <c r="P951">
        <f t="shared" si="987"/>
        <v>-0.7</v>
      </c>
    </row>
    <row r="952" spans="1:16" x14ac:dyDescent="0.25">
      <c r="A952">
        <f>+$C$10*(B952)+$C$11*(C952)+$C$12*(nino34!A932)</f>
        <v>0.79</v>
      </c>
      <c r="B952">
        <v>-0.9</v>
      </c>
      <c r="C952">
        <v>0.7</v>
      </c>
      <c r="D952">
        <f t="shared" si="979"/>
        <v>-0.15999999999999992</v>
      </c>
      <c r="E952">
        <f t="shared" si="980"/>
        <v>-0.3600000000000001</v>
      </c>
      <c r="G952">
        <v>4.2514947018062701</v>
      </c>
      <c r="H952">
        <f t="shared" si="981"/>
        <v>0.2562217155617299</v>
      </c>
      <c r="I952">
        <f t="shared" si="982"/>
        <v>-1.8528445139109451E-2</v>
      </c>
      <c r="K952">
        <f t="shared" si="983"/>
        <v>1957.5833333332628</v>
      </c>
      <c r="M952">
        <f t="shared" ref="M952:N952" si="1018">+AVERAGE(B949:B955)</f>
        <v>-0.27142857142857141</v>
      </c>
      <c r="N952">
        <f t="shared" si="1018"/>
        <v>0.79999999999999993</v>
      </c>
      <c r="P952">
        <f t="shared" si="987"/>
        <v>-1.04</v>
      </c>
    </row>
    <row r="953" spans="1:16" x14ac:dyDescent="0.25">
      <c r="A953">
        <f>+$C$10*(B953)+$C$11*(C953)+$C$12*(nino34!A933)</f>
        <v>0.53</v>
      </c>
      <c r="B953">
        <v>-0.5</v>
      </c>
      <c r="C953">
        <v>1.2</v>
      </c>
      <c r="D953">
        <f t="shared" si="979"/>
        <v>-5.0000000000000044E-2</v>
      </c>
      <c r="E953">
        <f t="shared" si="980"/>
        <v>0.47</v>
      </c>
      <c r="G953">
        <v>4.3703413370175799</v>
      </c>
      <c r="H953">
        <f t="shared" si="981"/>
        <v>0.34272160767388016</v>
      </c>
      <c r="I953">
        <f t="shared" si="982"/>
        <v>0.1050283372512606</v>
      </c>
      <c r="K953">
        <f t="shared" si="983"/>
        <v>1957.666666666596</v>
      </c>
      <c r="M953">
        <f t="shared" ref="M953:N953" si="1019">+AVERAGE(B950:B956)</f>
        <v>-0.3</v>
      </c>
      <c r="N953">
        <f t="shared" si="1019"/>
        <v>0.65714285714285725</v>
      </c>
      <c r="P953">
        <f t="shared" si="987"/>
        <v>-0.78</v>
      </c>
    </row>
    <row r="954" spans="1:16" x14ac:dyDescent="0.25">
      <c r="A954">
        <f>+$C$10*(B954)+$C$11*(C954)+$C$12*(nino34!A934)</f>
        <v>0.74</v>
      </c>
      <c r="B954">
        <v>0.6</v>
      </c>
      <c r="C954">
        <v>0.9</v>
      </c>
      <c r="D954">
        <f t="shared" si="979"/>
        <v>0.56000000000000005</v>
      </c>
      <c r="E954">
        <f t="shared" si="980"/>
        <v>0.14000000000000012</v>
      </c>
      <c r="G954">
        <v>4.5942163094801503</v>
      </c>
      <c r="H954">
        <f t="shared" si="981"/>
        <v>0.70870123106347016</v>
      </c>
      <c r="I954">
        <f t="shared" si="982"/>
        <v>0.26095128613832941</v>
      </c>
      <c r="K954">
        <f t="shared" si="983"/>
        <v>1957.7499999999293</v>
      </c>
      <c r="M954">
        <f t="shared" ref="M954:N954" si="1020">+AVERAGE(B951:B957)</f>
        <v>-0.47142857142857142</v>
      </c>
      <c r="N954">
        <f t="shared" si="1020"/>
        <v>0.95714285714285718</v>
      </c>
      <c r="P954">
        <f t="shared" si="987"/>
        <v>-1.1000000000000001</v>
      </c>
    </row>
    <row r="955" spans="1:16" x14ac:dyDescent="0.25">
      <c r="A955">
        <f>+$C$10*(B955)+$C$11*(C955)+$C$12*(nino34!A935)</f>
        <v>1.0900000000000001</v>
      </c>
      <c r="B955">
        <v>-0.9</v>
      </c>
      <c r="C955">
        <v>1.1000000000000001</v>
      </c>
      <c r="D955">
        <f t="shared" si="979"/>
        <v>0.43999999999999995</v>
      </c>
      <c r="E955">
        <f t="shared" si="980"/>
        <v>-0.26000000000000023</v>
      </c>
      <c r="G955">
        <v>5.07904256808105</v>
      </c>
      <c r="H955">
        <f t="shared" si="981"/>
        <v>0.70870120242399004</v>
      </c>
      <c r="I955">
        <f t="shared" si="982"/>
        <v>-0.26095131477780953</v>
      </c>
      <c r="K955">
        <f t="shared" si="983"/>
        <v>1957.8333333332625</v>
      </c>
      <c r="M955">
        <f t="shared" ref="M955:N955" si="1021">+AVERAGE(B952:B958)</f>
        <v>-0.61428571428571421</v>
      </c>
      <c r="N955">
        <f t="shared" si="1021"/>
        <v>1.0428571428571429</v>
      </c>
      <c r="P955">
        <f t="shared" si="987"/>
        <v>-1.28</v>
      </c>
    </row>
    <row r="956" spans="1:16" x14ac:dyDescent="0.25">
      <c r="A956">
        <f>+$C$10*(B956)+$C$11*(C956)+$C$12*(nino34!A936)</f>
        <v>1.18</v>
      </c>
      <c r="B956">
        <v>-0.4</v>
      </c>
      <c r="C956">
        <v>0.4</v>
      </c>
      <c r="D956">
        <f t="shared" si="979"/>
        <v>0.44999999999999996</v>
      </c>
      <c r="E956">
        <f t="shared" si="980"/>
        <v>0.27</v>
      </c>
      <c r="G956">
        <v>5.3029175119041403</v>
      </c>
      <c r="H956">
        <f t="shared" si="981"/>
        <v>0.14671314156226956</v>
      </c>
      <c r="I956">
        <f t="shared" si="982"/>
        <v>-0.30103674608391096</v>
      </c>
      <c r="K956">
        <f t="shared" si="983"/>
        <v>1957.9166666665958</v>
      </c>
      <c r="M956">
        <f t="shared" ref="M956:N956" si="1022">+AVERAGE(B953:B959)</f>
        <v>-0.45714285714285718</v>
      </c>
      <c r="N956">
        <f t="shared" si="1022"/>
        <v>1.0428571428571429</v>
      </c>
      <c r="P956">
        <f t="shared" si="987"/>
        <v>-1.7000000000000002</v>
      </c>
    </row>
    <row r="957" spans="1:16" x14ac:dyDescent="0.25">
      <c r="A957">
        <f>+$C$10*(B957)+$C$11*(C957)+$C$12*(nino34!A937)</f>
        <v>1.54</v>
      </c>
      <c r="B957">
        <v>-1.4</v>
      </c>
      <c r="C957">
        <v>2.2999999999999998</v>
      </c>
      <c r="D957">
        <f t="shared" si="979"/>
        <v>0.21999999999999997</v>
      </c>
      <c r="E957">
        <f t="shared" si="980"/>
        <v>-0.5</v>
      </c>
      <c r="G957">
        <v>5.2257557096433196</v>
      </c>
      <c r="H957">
        <f t="shared" si="981"/>
        <v>-1.1973666392641906</v>
      </c>
      <c r="I957">
        <f t="shared" si="982"/>
        <v>-1.0430430347425492</v>
      </c>
      <c r="K957">
        <f t="shared" si="983"/>
        <v>1957.9999999999291</v>
      </c>
      <c r="M957">
        <f t="shared" ref="M957:N957" si="1023">+AVERAGE(B954:B960)</f>
        <v>-0.42857142857142855</v>
      </c>
      <c r="N957">
        <f t="shared" si="1023"/>
        <v>0.79999999999999993</v>
      </c>
      <c r="P957">
        <f t="shared" si="987"/>
        <v>-1.66</v>
      </c>
    </row>
    <row r="958" spans="1:16" x14ac:dyDescent="0.25">
      <c r="A958">
        <f>+$C$10*(B958)+$C$11*(C958)+$C$12*(nino34!A938)</f>
        <v>1.4</v>
      </c>
      <c r="B958">
        <v>-0.8</v>
      </c>
      <c r="C958">
        <v>0.7</v>
      </c>
      <c r="D958">
        <f t="shared" si="979"/>
        <v>-0.55000000000000004</v>
      </c>
      <c r="E958">
        <f t="shared" si="980"/>
        <v>-0.26999999999999957</v>
      </c>
      <c r="G958">
        <v>4.1055508726399497</v>
      </c>
      <c r="H958">
        <f t="shared" si="981"/>
        <v>-1.9794583856889094</v>
      </c>
      <c r="I958">
        <f t="shared" si="982"/>
        <v>0.26095128831783043</v>
      </c>
      <c r="K958">
        <f t="shared" si="983"/>
        <v>1958.0833333332623</v>
      </c>
      <c r="M958">
        <f t="shared" ref="M958:N958" si="1024">+AVERAGE(B955:B961)</f>
        <v>-0.7</v>
      </c>
      <c r="N958">
        <f t="shared" si="1024"/>
        <v>0.67142857142857149</v>
      </c>
      <c r="P958">
        <f t="shared" si="987"/>
        <v>-1.7</v>
      </c>
    </row>
    <row r="959" spans="1:16" x14ac:dyDescent="0.25">
      <c r="A959">
        <f>+$C$10*(B959)+$C$11*(C959)+$C$12*(nino34!A939)</f>
        <v>0.99</v>
      </c>
      <c r="B959">
        <v>0.2</v>
      </c>
      <c r="C959">
        <v>0.7</v>
      </c>
      <c r="D959">
        <f t="shared" si="979"/>
        <v>-1.0899999999999999</v>
      </c>
      <c r="E959">
        <f t="shared" si="980"/>
        <v>-0.27</v>
      </c>
      <c r="G959">
        <v>3.2462973239544102</v>
      </c>
      <c r="H959">
        <f t="shared" si="981"/>
        <v>-1.9858034335547696</v>
      </c>
      <c r="I959">
        <f t="shared" si="982"/>
        <v>-0.26729633618369064</v>
      </c>
      <c r="K959">
        <f t="shared" si="983"/>
        <v>1958.1666666665956</v>
      </c>
      <c r="M959">
        <f t="shared" ref="M959:N959" si="1025">+AVERAGE(B956:B962)</f>
        <v>-0.7</v>
      </c>
      <c r="N959">
        <f t="shared" si="1025"/>
        <v>0.4142857142857142</v>
      </c>
      <c r="P959">
        <f t="shared" si="987"/>
        <v>-1.2599999999999998</v>
      </c>
    </row>
    <row r="960" spans="1:16" x14ac:dyDescent="0.25">
      <c r="A960">
        <f>+$C$10*(B960)+$C$11*(C960)+$C$12*(nino34!A940)</f>
        <v>0.31</v>
      </c>
      <c r="B960">
        <v>-0.3</v>
      </c>
      <c r="C960">
        <v>-0.5</v>
      </c>
      <c r="D960">
        <f t="shared" si="979"/>
        <v>-0.66999999999999993</v>
      </c>
      <c r="E960">
        <f t="shared" si="980"/>
        <v>0.69000000000000006</v>
      </c>
      <c r="G960">
        <v>2.11974743908518</v>
      </c>
      <c r="H960">
        <f t="shared" si="981"/>
        <v>-1.4710080765139601</v>
      </c>
      <c r="I960">
        <f t="shared" si="982"/>
        <v>0.78209169322450034</v>
      </c>
      <c r="K960">
        <f t="shared" si="983"/>
        <v>1958.2499999999288</v>
      </c>
      <c r="M960">
        <f t="shared" ref="M960:N960" si="1026">+AVERAGE(B957:B963)</f>
        <v>-0.6428571428571429</v>
      </c>
      <c r="N960">
        <f t="shared" si="1026"/>
        <v>0.3</v>
      </c>
      <c r="P960">
        <f t="shared" si="987"/>
        <v>-1.3599999999999999</v>
      </c>
    </row>
    <row r="961" spans="1:16" x14ac:dyDescent="0.25">
      <c r="A961">
        <f>+$C$10*(B961)+$C$11*(C961)+$C$12*(nino34!A941)</f>
        <v>0.32</v>
      </c>
      <c r="B961">
        <v>-1.3</v>
      </c>
      <c r="C961">
        <v>0</v>
      </c>
      <c r="D961">
        <f t="shared" si="979"/>
        <v>-1.0000000000000009E-2</v>
      </c>
      <c r="E961">
        <f t="shared" si="980"/>
        <v>-3.0000000000000027E-2</v>
      </c>
      <c r="G961">
        <v>1.77528924744045</v>
      </c>
      <c r="H961">
        <f t="shared" si="981"/>
        <v>-1.06501935377652</v>
      </c>
      <c r="I961">
        <f t="shared" si="982"/>
        <v>-0.37610297048705998</v>
      </c>
      <c r="K961">
        <f t="shared" si="983"/>
        <v>1958.3333333332621</v>
      </c>
      <c r="M961">
        <f t="shared" ref="M961:N961" si="1027">+AVERAGE(B958:B964)</f>
        <v>-0.44285714285714289</v>
      </c>
      <c r="N961">
        <f t="shared" si="1027"/>
        <v>-0.17142857142857146</v>
      </c>
      <c r="P961">
        <f t="shared" si="987"/>
        <v>-0.66</v>
      </c>
    </row>
    <row r="962" spans="1:16" x14ac:dyDescent="0.25">
      <c r="A962">
        <f>+$C$10*(B962)+$C$11*(C962)+$C$12*(nino34!A942)</f>
        <v>0.3</v>
      </c>
      <c r="B962">
        <v>-0.9</v>
      </c>
      <c r="C962">
        <v>-0.7</v>
      </c>
      <c r="D962">
        <f t="shared" si="979"/>
        <v>-0.28000000000000003</v>
      </c>
      <c r="E962">
        <f t="shared" si="980"/>
        <v>-0.24</v>
      </c>
      <c r="G962">
        <v>1.05472808530866</v>
      </c>
      <c r="H962">
        <f t="shared" si="981"/>
        <v>-1.0966641910509061</v>
      </c>
      <c r="I962">
        <f t="shared" si="982"/>
        <v>0.34445813321267416</v>
      </c>
      <c r="K962">
        <f t="shared" si="983"/>
        <v>1958.4166666665953</v>
      </c>
      <c r="M962">
        <f t="shared" ref="M962:N962" si="1028">+AVERAGE(B959:B965)</f>
        <v>-0.47142857142857142</v>
      </c>
      <c r="N962">
        <f t="shared" si="1028"/>
        <v>-0.32857142857142857</v>
      </c>
      <c r="P962">
        <f t="shared" si="987"/>
        <v>-0.27999999999999997</v>
      </c>
    </row>
    <row r="963" spans="1:16" x14ac:dyDescent="0.25">
      <c r="A963">
        <f>+$C$10*(B963)+$C$11*(C963)+$C$12*(nino34!A943)</f>
        <v>0.04</v>
      </c>
      <c r="B963">
        <v>0</v>
      </c>
      <c r="C963">
        <v>-0.4</v>
      </c>
      <c r="D963">
        <f t="shared" si="979"/>
        <v>-0.06</v>
      </c>
      <c r="E963">
        <f t="shared" si="980"/>
        <v>0.46</v>
      </c>
      <c r="G963">
        <v>0.67862505638954396</v>
      </c>
      <c r="H963">
        <f t="shared" si="981"/>
        <v>-0.68407224058793503</v>
      </c>
      <c r="I963">
        <f t="shared" si="982"/>
        <v>6.8133817250297213E-2</v>
      </c>
      <c r="K963">
        <f t="shared" si="983"/>
        <v>1958.4999999999286</v>
      </c>
      <c r="M963">
        <f t="shared" ref="M963:N963" si="1029">+AVERAGE(B960:B966)</f>
        <v>-0.68571428571428572</v>
      </c>
      <c r="N963">
        <f t="shared" si="1029"/>
        <v>-0.5714285714285714</v>
      </c>
      <c r="P963">
        <f t="shared" si="987"/>
        <v>2.0000000000000018E-2</v>
      </c>
    </row>
    <row r="964" spans="1:16" x14ac:dyDescent="0.25">
      <c r="A964">
        <f>+$C$10*(B964)+$C$11*(C964)+$C$12*(nino34!A944)</f>
        <v>0.24</v>
      </c>
      <c r="B964">
        <v>0</v>
      </c>
      <c r="C964">
        <v>-1</v>
      </c>
      <c r="D964">
        <f t="shared" si="979"/>
        <v>-0.35</v>
      </c>
      <c r="E964">
        <f t="shared" si="980"/>
        <v>-0.75</v>
      </c>
      <c r="G964">
        <v>0.37065584472072499</v>
      </c>
      <c r="H964">
        <f t="shared" si="981"/>
        <v>-0.18538725409260898</v>
      </c>
      <c r="I964">
        <f t="shared" si="982"/>
        <v>0.43055116924502901</v>
      </c>
      <c r="K964">
        <f t="shared" si="983"/>
        <v>1958.5833333332619</v>
      </c>
      <c r="M964">
        <f t="shared" ref="M964:N964" si="1030">+AVERAGE(B961:B967)</f>
        <v>-0.72857142857142854</v>
      </c>
      <c r="N964">
        <f t="shared" si="1030"/>
        <v>-0.44285714285714289</v>
      </c>
      <c r="P964">
        <f t="shared" si="987"/>
        <v>-0.14000000000000001</v>
      </c>
    </row>
    <row r="965" spans="1:16" x14ac:dyDescent="0.25">
      <c r="A965">
        <f>+$C$10*(B965)+$C$11*(C965)+$C$12*(nino34!A945)</f>
        <v>-0.31</v>
      </c>
      <c r="B965">
        <v>-1</v>
      </c>
      <c r="C965">
        <v>-0.4</v>
      </c>
      <c r="D965">
        <f t="shared" si="979"/>
        <v>-0.27</v>
      </c>
      <c r="E965">
        <f t="shared" si="980"/>
        <v>0.83</v>
      </c>
      <c r="G965">
        <v>0.49323780229693498</v>
      </c>
      <c r="H965">
        <f t="shared" si="981"/>
        <v>0.48830696364847404</v>
      </c>
      <c r="I965">
        <f t="shared" si="982"/>
        <v>0.24314304849605406</v>
      </c>
      <c r="K965">
        <f t="shared" si="983"/>
        <v>1958.6666666665951</v>
      </c>
      <c r="M965">
        <f t="shared" ref="M965:N965" si="1031">+AVERAGE(B962:B968)</f>
        <v>-0.6</v>
      </c>
      <c r="N965">
        <f t="shared" si="1031"/>
        <v>-0.3</v>
      </c>
      <c r="P965">
        <f t="shared" si="987"/>
        <v>5.9999999999999942E-2</v>
      </c>
    </row>
    <row r="966" spans="1:16" x14ac:dyDescent="0.25">
      <c r="A966">
        <f>+$C$10*(B966)+$C$11*(C966)+$C$12*(nino34!A946)</f>
        <v>-0.03</v>
      </c>
      <c r="B966">
        <v>-1.3</v>
      </c>
      <c r="C966">
        <v>-1</v>
      </c>
      <c r="D966">
        <f t="shared" si="979"/>
        <v>0.36</v>
      </c>
      <c r="E966">
        <f t="shared" si="980"/>
        <v>-0.2</v>
      </c>
      <c r="G966">
        <v>0.85896280836919903</v>
      </c>
      <c r="H966">
        <f t="shared" si="981"/>
        <v>0.844423267198255</v>
      </c>
      <c r="I966">
        <f t="shared" si="982"/>
        <v>0.11297325505372702</v>
      </c>
      <c r="K966">
        <f t="shared" si="983"/>
        <v>1958.7499999999284</v>
      </c>
      <c r="M966">
        <f t="shared" ref="M966:N966" si="1032">+AVERAGE(B963:B969)</f>
        <v>-0.75714285714285712</v>
      </c>
      <c r="N966">
        <f t="shared" si="1032"/>
        <v>-0.21428571428571427</v>
      </c>
      <c r="P966">
        <f t="shared" si="987"/>
        <v>-9.9999999999999978E-2</v>
      </c>
    </row>
    <row r="967" spans="1:16" x14ac:dyDescent="0.25">
      <c r="A967">
        <f>+$C$10*(B967)+$C$11*(C967)+$C$12*(nino34!A947)</f>
        <v>0.05</v>
      </c>
      <c r="B967">
        <v>-0.6</v>
      </c>
      <c r="C967">
        <v>0.4</v>
      </c>
      <c r="D967">
        <f t="shared" si="979"/>
        <v>0.32999999999999996</v>
      </c>
      <c r="E967">
        <f t="shared" si="980"/>
        <v>0.17</v>
      </c>
      <c r="G967">
        <v>1.33766106949519</v>
      </c>
      <c r="H967">
        <f t="shared" si="981"/>
        <v>1.1096547316945311</v>
      </c>
      <c r="I967">
        <f t="shared" si="982"/>
        <v>0.15225820944254886</v>
      </c>
      <c r="K967">
        <f t="shared" si="983"/>
        <v>1958.8333333332616</v>
      </c>
      <c r="M967">
        <f t="shared" ref="M967:N967" si="1033">+AVERAGE(B964:B970)</f>
        <v>-0.87142857142857133</v>
      </c>
      <c r="N967">
        <f t="shared" si="1033"/>
        <v>0.1714285714285714</v>
      </c>
      <c r="P967">
        <f t="shared" si="987"/>
        <v>-0.45999999999999991</v>
      </c>
    </row>
    <row r="968" spans="1:16" x14ac:dyDescent="0.25">
      <c r="A968">
        <f>+$C$10*(B968)+$C$11*(C968)+$C$12*(nino34!A948)</f>
        <v>0.3</v>
      </c>
      <c r="B968">
        <v>-0.4</v>
      </c>
      <c r="C968">
        <v>1</v>
      </c>
      <c r="D968">
        <f t="shared" si="979"/>
        <v>0.38</v>
      </c>
      <c r="E968">
        <f t="shared" si="980"/>
        <v>-0.12</v>
      </c>
      <c r="G968">
        <v>1.96861754006373</v>
      </c>
      <c r="H968">
        <f t="shared" si="981"/>
        <v>1.0187699153862801</v>
      </c>
      <c r="I968">
        <f t="shared" si="982"/>
        <v>-0.24314302575080005</v>
      </c>
      <c r="K968">
        <f t="shared" si="983"/>
        <v>1958.9166666665949</v>
      </c>
      <c r="M968">
        <f t="shared" ref="M968:N968" si="1034">+AVERAGE(B965:B971)</f>
        <v>-0.74285714285714277</v>
      </c>
      <c r="N968">
        <f t="shared" si="1034"/>
        <v>0.24285714285714283</v>
      </c>
      <c r="P968">
        <f t="shared" si="987"/>
        <v>-1.04</v>
      </c>
    </row>
    <row r="969" spans="1:16" x14ac:dyDescent="0.25">
      <c r="A969">
        <f>+$C$10*(B969)+$C$11*(C969)+$C$12*(nino34!A949)</f>
        <v>0.43</v>
      </c>
      <c r="B969">
        <v>-2</v>
      </c>
      <c r="C969">
        <v>-0.1</v>
      </c>
      <c r="D969">
        <f t="shared" si="979"/>
        <v>0.2</v>
      </c>
      <c r="E969">
        <f t="shared" si="980"/>
        <v>-5.9999999999999942E-2</v>
      </c>
      <c r="G969">
        <v>2.3564309848814702</v>
      </c>
      <c r="H969">
        <f t="shared" si="981"/>
        <v>-0.19606478344640998</v>
      </c>
      <c r="I969">
        <f t="shared" si="982"/>
        <v>-0.97169167308189053</v>
      </c>
      <c r="K969">
        <f t="shared" si="983"/>
        <v>1958.9999999999281</v>
      </c>
      <c r="M969">
        <f t="shared" ref="M969:N969" si="1035">+AVERAGE(B966:B972)</f>
        <v>-0.62857142857142845</v>
      </c>
      <c r="N969">
        <f t="shared" si="1035"/>
        <v>0.22857142857142851</v>
      </c>
      <c r="P969">
        <f t="shared" si="987"/>
        <v>-1.54</v>
      </c>
    </row>
    <row r="970" spans="1:16" x14ac:dyDescent="0.25">
      <c r="A970">
        <f>+$C$10*(B970)+$C$11*(C970)+$C$12*(nino34!A950)</f>
        <v>0.5</v>
      </c>
      <c r="B970">
        <v>-0.8</v>
      </c>
      <c r="C970">
        <v>2.2999999999999998</v>
      </c>
      <c r="D970">
        <f t="shared" si="979"/>
        <v>-0.16999999999999998</v>
      </c>
      <c r="E970">
        <f t="shared" si="980"/>
        <v>-0.31000000000000005</v>
      </c>
      <c r="G970">
        <v>1.77255275661732</v>
      </c>
      <c r="H970">
        <f t="shared" si="981"/>
        <v>-1.7084786060254853</v>
      </c>
      <c r="I970">
        <f t="shared" si="982"/>
        <v>-0.540722149497185</v>
      </c>
      <c r="K970">
        <f t="shared" si="983"/>
        <v>1959.0833333332614</v>
      </c>
      <c r="M970">
        <f t="shared" ref="M970:N970" si="1036">+AVERAGE(B967:B973)</f>
        <v>-0.44285714285714289</v>
      </c>
      <c r="N970">
        <f t="shared" si="1036"/>
        <v>0.29999999999999993</v>
      </c>
      <c r="P970">
        <f t="shared" si="987"/>
        <v>-1.1999999999999997</v>
      </c>
    </row>
    <row r="971" spans="1:16" x14ac:dyDescent="0.25">
      <c r="A971">
        <f>+$C$10*(B971)+$C$11*(C971)+$C$12*(nino34!A951)</f>
        <v>0.26</v>
      </c>
      <c r="B971">
        <v>0.9</v>
      </c>
      <c r="C971">
        <v>-0.5</v>
      </c>
      <c r="D971">
        <f t="shared" si="979"/>
        <v>-0.22999999999999998</v>
      </c>
      <c r="E971">
        <f t="shared" si="980"/>
        <v>0.25</v>
      </c>
      <c r="G971">
        <v>0.647952378855985</v>
      </c>
      <c r="H971">
        <f t="shared" si="981"/>
        <v>-1.915185005761695</v>
      </c>
      <c r="I971">
        <f t="shared" si="982"/>
        <v>0.33401574976097503</v>
      </c>
      <c r="K971">
        <f t="shared" si="983"/>
        <v>1959.1666666665947</v>
      </c>
      <c r="M971">
        <f t="shared" ref="M971:N971" si="1037">+AVERAGE(B968:B974)</f>
        <v>-0.41428571428571431</v>
      </c>
      <c r="N971">
        <f t="shared" si="1037"/>
        <v>0.31428571428571422</v>
      </c>
      <c r="P971">
        <f t="shared" si="987"/>
        <v>-0.94000000000000006</v>
      </c>
    </row>
    <row r="972" spans="1:16" x14ac:dyDescent="0.25">
      <c r="A972">
        <f>+$C$10*(B972)+$C$11*(C972)+$C$12*(nino34!A952)</f>
        <v>0.27</v>
      </c>
      <c r="B972">
        <v>-0.2</v>
      </c>
      <c r="C972">
        <v>-0.5</v>
      </c>
      <c r="D972">
        <f t="shared" si="979"/>
        <v>-0.27</v>
      </c>
      <c r="E972">
        <f t="shared" si="980"/>
        <v>-0.29000000000000004</v>
      </c>
      <c r="G972">
        <v>-0.142632249144375</v>
      </c>
      <c r="H972">
        <f t="shared" si="981"/>
        <v>-1.017595054377737</v>
      </c>
      <c r="I972">
        <f t="shared" si="982"/>
        <v>0.563574201622983</v>
      </c>
      <c r="K972">
        <f t="shared" si="983"/>
        <v>1959.2499999999279</v>
      </c>
      <c r="M972">
        <f t="shared" ref="M972:N972" si="1038">+AVERAGE(B969:B975)</f>
        <v>-0.37142857142857144</v>
      </c>
      <c r="N972">
        <f t="shared" si="1038"/>
        <v>0.27142857142857141</v>
      </c>
      <c r="P972">
        <f t="shared" si="987"/>
        <v>-0.56000000000000005</v>
      </c>
    </row>
    <row r="973" spans="1:16" x14ac:dyDescent="0.25">
      <c r="A973">
        <f>+$C$10*(B973)+$C$11*(C973)+$C$12*(nino34!A953)</f>
        <v>-0.01</v>
      </c>
      <c r="B973">
        <v>0</v>
      </c>
      <c r="C973">
        <v>-0.5</v>
      </c>
      <c r="D973">
        <f t="shared" si="979"/>
        <v>-0.60000000000000009</v>
      </c>
      <c r="E973">
        <f t="shared" si="980"/>
        <v>-3.9999999999999994E-2</v>
      </c>
      <c r="G973">
        <v>-0.36964267552175201</v>
      </c>
      <c r="H973">
        <f t="shared" si="981"/>
        <v>-6.6519357684697994E-2</v>
      </c>
      <c r="I973">
        <f t="shared" si="982"/>
        <v>0.38750149507005605</v>
      </c>
      <c r="K973">
        <f t="shared" si="983"/>
        <v>1959.3333333332612</v>
      </c>
      <c r="M973">
        <f t="shared" ref="M973:N973" si="1039">+AVERAGE(B970:B976)</f>
        <v>-0.14285714285714285</v>
      </c>
      <c r="N973">
        <f t="shared" si="1039"/>
        <v>0.35714285714285715</v>
      </c>
      <c r="P973">
        <f t="shared" si="987"/>
        <v>-0.36</v>
      </c>
    </row>
    <row r="974" spans="1:16" x14ac:dyDescent="0.25">
      <c r="A974">
        <f>+$C$10*(B974)+$C$11*(C974)+$C$12*(nino34!A954)</f>
        <v>-0.33</v>
      </c>
      <c r="B974">
        <v>-0.4</v>
      </c>
      <c r="C974">
        <v>0.5</v>
      </c>
      <c r="D974">
        <f t="shared" si="979"/>
        <v>-0.27</v>
      </c>
      <c r="E974">
        <f t="shared" si="980"/>
        <v>0.37</v>
      </c>
      <c r="G974">
        <v>-0.20915160682907299</v>
      </c>
      <c r="H974">
        <f t="shared" si="981"/>
        <v>-6.6519367779250993E-2</v>
      </c>
      <c r="I974">
        <f t="shared" si="982"/>
        <v>-0.38750150516460907</v>
      </c>
      <c r="K974">
        <f t="shared" si="983"/>
        <v>1959.4166666665944</v>
      </c>
      <c r="M974">
        <f t="shared" ref="M974:N974" si="1040">+AVERAGE(B971:B977)</f>
        <v>-2.8571428571428584E-2</v>
      </c>
      <c r="N974">
        <f t="shared" si="1040"/>
        <v>2.8571428571428564E-2</v>
      </c>
      <c r="P974">
        <f t="shared" si="987"/>
        <v>0.1</v>
      </c>
    </row>
    <row r="975" spans="1:16" x14ac:dyDescent="0.25">
      <c r="A975">
        <f>+$C$10*(B975)+$C$11*(C975)+$C$12*(nino34!A955)</f>
        <v>-0.28000000000000003</v>
      </c>
      <c r="B975">
        <v>-0.1</v>
      </c>
      <c r="C975">
        <v>0.7</v>
      </c>
      <c r="D975">
        <f t="shared" si="979"/>
        <v>-7.999999999999996E-2</v>
      </c>
      <c r="E975">
        <f t="shared" si="980"/>
        <v>-0.17999999999999994</v>
      </c>
      <c r="G975">
        <v>-0.436162043301003</v>
      </c>
      <c r="H975">
        <f t="shared" si="981"/>
        <v>-0.42950744271849006</v>
      </c>
      <c r="I975">
        <f t="shared" si="982"/>
        <v>2.4513430225370003E-2</v>
      </c>
      <c r="K975">
        <f t="shared" si="983"/>
        <v>1959.4999999999277</v>
      </c>
      <c r="M975">
        <f t="shared" ref="M975:N975" si="1041">+AVERAGE(B972:B978)</f>
        <v>-0.1</v>
      </c>
      <c r="N975">
        <f t="shared" si="1041"/>
        <v>8.5714285714285715E-2</v>
      </c>
      <c r="P975">
        <f t="shared" si="987"/>
        <v>-0.36</v>
      </c>
    </row>
    <row r="976" spans="1:16" x14ac:dyDescent="0.25">
      <c r="A976">
        <f>+$C$10*(B976)+$C$11*(C976)+$C$12*(nino34!A956)</f>
        <v>-0.41</v>
      </c>
      <c r="B976">
        <v>-0.4</v>
      </c>
      <c r="C976">
        <v>0.5</v>
      </c>
      <c r="D976">
        <f t="shared" si="979"/>
        <v>-0.25</v>
      </c>
      <c r="E976">
        <f t="shared" si="980"/>
        <v>9.9999999999998979E-3</v>
      </c>
      <c r="G976">
        <v>-0.63865904954756303</v>
      </c>
      <c r="H976">
        <f t="shared" si="981"/>
        <v>-0.48687447067088502</v>
      </c>
      <c r="I976">
        <f t="shared" si="982"/>
        <v>-8.1880458177765014E-2</v>
      </c>
      <c r="K976">
        <f t="shared" si="983"/>
        <v>1959.583333333261</v>
      </c>
      <c r="M976">
        <f t="shared" ref="M976:N976" si="1042">+AVERAGE(B973:B979)</f>
        <v>0</v>
      </c>
      <c r="N976">
        <f t="shared" si="1042"/>
        <v>1.4285714285714266E-2</v>
      </c>
      <c r="P976">
        <f t="shared" si="987"/>
        <v>-0.42</v>
      </c>
    </row>
    <row r="977" spans="1:16" x14ac:dyDescent="0.25">
      <c r="A977">
        <f>+$C$10*(B977)+$C$11*(C977)+$C$12*(nino34!A957)</f>
        <v>-0.53</v>
      </c>
      <c r="B977">
        <v>0</v>
      </c>
      <c r="C977">
        <v>0</v>
      </c>
      <c r="D977">
        <f t="shared" si="979"/>
        <v>0.52</v>
      </c>
      <c r="E977">
        <f t="shared" si="980"/>
        <v>0.76</v>
      </c>
      <c r="G977">
        <v>-0.92303651397188802</v>
      </c>
      <c r="H977">
        <f t="shared" si="981"/>
        <v>-0.83367674179590701</v>
      </c>
      <c r="I977">
        <f t="shared" si="982"/>
        <v>-0.26492181294725703</v>
      </c>
      <c r="K977">
        <f t="shared" si="983"/>
        <v>1959.6666666665942</v>
      </c>
      <c r="M977">
        <f t="shared" ref="M977:N977" si="1043">+AVERAGE(B974:B980)</f>
        <v>2.8571428571428574E-2</v>
      </c>
      <c r="N977">
        <f t="shared" si="1043"/>
        <v>-8.5714285714285729E-2</v>
      </c>
      <c r="P977">
        <f t="shared" si="987"/>
        <v>-0.41999999999999993</v>
      </c>
    </row>
    <row r="978" spans="1:16" x14ac:dyDescent="0.25">
      <c r="A978">
        <f>+$C$10*(B978)+$C$11*(C978)+$C$12*(nino34!A958)</f>
        <v>0.11</v>
      </c>
      <c r="B978">
        <v>0.4</v>
      </c>
      <c r="C978">
        <v>-0.1</v>
      </c>
      <c r="D978">
        <f t="shared" si="979"/>
        <v>0.36</v>
      </c>
      <c r="E978">
        <f t="shared" si="980"/>
        <v>-0.92</v>
      </c>
      <c r="G978">
        <v>-1.47233579134347</v>
      </c>
      <c r="H978">
        <f t="shared" si="981"/>
        <v>-0.89610156744886205</v>
      </c>
      <c r="I978">
        <f t="shared" si="982"/>
        <v>0.20249698729430188</v>
      </c>
      <c r="K978">
        <f t="shared" si="983"/>
        <v>1959.7499999999275</v>
      </c>
      <c r="M978">
        <f t="shared" ref="M978:N978" si="1044">+AVERAGE(B975:B981)</f>
        <v>0.12857142857142859</v>
      </c>
      <c r="N978">
        <f t="shared" si="1044"/>
        <v>-0.1142857142857143</v>
      </c>
      <c r="P978">
        <f t="shared" si="987"/>
        <v>6.0000000000000026E-2</v>
      </c>
    </row>
    <row r="979" spans="1:16" x14ac:dyDescent="0.25">
      <c r="A979">
        <f>+$C$10*(B979)+$C$11*(C979)+$C$12*(nino34!A959)</f>
        <v>-0.17</v>
      </c>
      <c r="B979">
        <v>0.5</v>
      </c>
      <c r="C979">
        <v>-1</v>
      </c>
      <c r="D979">
        <f t="shared" si="979"/>
        <v>-0.16</v>
      </c>
      <c r="E979">
        <f t="shared" si="980"/>
        <v>0.4</v>
      </c>
      <c r="G979">
        <v>-1.8191380814207501</v>
      </c>
      <c r="H979">
        <f t="shared" si="981"/>
        <v>-1.2809658542009883E-2</v>
      </c>
      <c r="I979">
        <f t="shared" si="982"/>
        <v>0.68079492161254995</v>
      </c>
      <c r="K979">
        <f t="shared" si="983"/>
        <v>1959.8333333332607</v>
      </c>
      <c r="M979">
        <f t="shared" ref="M979:N979" si="1045">+AVERAGE(B976:B982)</f>
        <v>0.12857142857142859</v>
      </c>
      <c r="N979">
        <f t="shared" si="1045"/>
        <v>-0.1714285714285714</v>
      </c>
      <c r="P979">
        <f t="shared" si="987"/>
        <v>0.5</v>
      </c>
    </row>
    <row r="980" spans="1:16" x14ac:dyDescent="0.25">
      <c r="A980">
        <f>+$C$10*(B980)+$C$11*(C980)+$C$12*(nino34!A960)</f>
        <v>-0.05</v>
      </c>
      <c r="B980">
        <v>0.2</v>
      </c>
      <c r="C980">
        <v>-1.2</v>
      </c>
      <c r="D980">
        <f t="shared" si="979"/>
        <v>0.19</v>
      </c>
      <c r="E980">
        <f t="shared" si="980"/>
        <v>-5.0000000000000017E-2</v>
      </c>
      <c r="G980">
        <v>-1.4851454498854799</v>
      </c>
      <c r="H980">
        <f t="shared" si="981"/>
        <v>0.98639286481326305</v>
      </c>
      <c r="I980">
        <f t="shared" si="982"/>
        <v>0.31840760174272287</v>
      </c>
      <c r="K980">
        <f t="shared" si="983"/>
        <v>1959.916666666594</v>
      </c>
      <c r="M980">
        <f t="shared" ref="M980:N980" si="1046">+AVERAGE(B977:B983)</f>
        <v>0.27142857142857141</v>
      </c>
      <c r="N980">
        <f t="shared" si="1046"/>
        <v>-0.2857142857142857</v>
      </c>
      <c r="P980">
        <f t="shared" si="987"/>
        <v>0.67999999999999994</v>
      </c>
    </row>
    <row r="981" spans="1:16" x14ac:dyDescent="0.25">
      <c r="A981">
        <f>+$C$10*(B981)+$C$11*(C981)+$C$12*(nino34!A961)</f>
        <v>0.02</v>
      </c>
      <c r="B981">
        <v>0.3</v>
      </c>
      <c r="C981">
        <v>0.3</v>
      </c>
      <c r="D981">
        <f t="shared" si="979"/>
        <v>-0.19</v>
      </c>
      <c r="E981">
        <f t="shared" si="980"/>
        <v>-0.32999999999999996</v>
      </c>
      <c r="G981">
        <v>-0.83274521660748702</v>
      </c>
      <c r="H981">
        <f t="shared" si="981"/>
        <v>1.017591819868094</v>
      </c>
      <c r="I981">
        <f t="shared" si="982"/>
        <v>-0.28720864668789181</v>
      </c>
      <c r="K981">
        <f t="shared" si="983"/>
        <v>1959.9999999999272</v>
      </c>
      <c r="M981">
        <f t="shared" ref="M981:N981" si="1047">+AVERAGE(B978:B984)</f>
        <v>0.2857142857142857</v>
      </c>
      <c r="N981">
        <f t="shared" si="1047"/>
        <v>-0.41428571428571426</v>
      </c>
      <c r="P981">
        <f t="shared" si="987"/>
        <v>0.6</v>
      </c>
    </row>
    <row r="982" spans="1:16" x14ac:dyDescent="0.25">
      <c r="A982">
        <f>+$C$10*(B982)+$C$11*(C982)+$C$12*(nino34!A962)</f>
        <v>-0.24</v>
      </c>
      <c r="B982">
        <v>-0.1</v>
      </c>
      <c r="C982">
        <v>0.3</v>
      </c>
      <c r="D982">
        <f t="shared" si="979"/>
        <v>-0.1</v>
      </c>
      <c r="E982">
        <f t="shared" si="980"/>
        <v>0.42</v>
      </c>
      <c r="G982">
        <v>-0.46755363001738598</v>
      </c>
      <c r="H982">
        <f t="shared" si="981"/>
        <v>7.0533336206112018E-2</v>
      </c>
      <c r="I982">
        <f t="shared" si="982"/>
        <v>-0.65984983697409005</v>
      </c>
      <c r="K982">
        <f t="shared" si="983"/>
        <v>1960.0833333332605</v>
      </c>
      <c r="M982">
        <f t="shared" ref="M982:N982" si="1048">+AVERAGE(B979:B985)</f>
        <v>0.18571428571428572</v>
      </c>
      <c r="N982">
        <f t="shared" si="1048"/>
        <v>-0.52857142857142858</v>
      </c>
      <c r="P982">
        <f t="shared" si="987"/>
        <v>0.67999999999999994</v>
      </c>
    </row>
    <row r="983" spans="1:16" x14ac:dyDescent="0.25">
      <c r="A983">
        <f>+$C$10*(B983)+$C$11*(C983)+$C$12*(nino34!A963)</f>
        <v>-0.08</v>
      </c>
      <c r="B983">
        <v>0.6</v>
      </c>
      <c r="C983">
        <v>-0.3</v>
      </c>
      <c r="D983">
        <f t="shared" ref="D983:D1046" si="1049">+A984-A982</f>
        <v>0.25</v>
      </c>
      <c r="E983">
        <f t="shared" ref="E983:E1046" si="1050">+A984+A982-2*A983</f>
        <v>-6.9999999999999979E-2</v>
      </c>
      <c r="G983">
        <v>-0.762211880401375</v>
      </c>
      <c r="H983">
        <f t="shared" ref="H983:H1046" si="1051">+G984-G982</f>
        <v>-0.58186685860375409</v>
      </c>
      <c r="I983">
        <f t="shared" ref="I983:I1046" si="1052">+G984+G982-2*G983</f>
        <v>7.4496421642240573E-3</v>
      </c>
      <c r="K983">
        <f t="shared" ref="K983:K1046" si="1053">+K982+1/12</f>
        <v>1960.1666666665938</v>
      </c>
      <c r="M983">
        <f t="shared" ref="M983:N983" si="1054">+AVERAGE(B980:B986)</f>
        <v>7.1428571428571425E-2</v>
      </c>
      <c r="N983">
        <f t="shared" si="1054"/>
        <v>-0.3571428571428571</v>
      </c>
      <c r="P983">
        <f t="shared" si="987"/>
        <v>0.58000000000000007</v>
      </c>
    </row>
    <row r="984" spans="1:16" x14ac:dyDescent="0.25">
      <c r="A984">
        <f>+$C$10*(B984)+$C$11*(C984)+$C$12*(nino34!A964)</f>
        <v>0.01</v>
      </c>
      <c r="B984">
        <v>0.1</v>
      </c>
      <c r="C984">
        <v>-0.9</v>
      </c>
      <c r="D984">
        <f t="shared" si="1049"/>
        <v>0.13</v>
      </c>
      <c r="E984">
        <f t="shared" si="1050"/>
        <v>-0.05</v>
      </c>
      <c r="G984">
        <v>-1.04942048862114</v>
      </c>
      <c r="H984">
        <f t="shared" si="1051"/>
        <v>-0.2747750315595251</v>
      </c>
      <c r="I984">
        <f t="shared" si="1052"/>
        <v>0.29964218488000505</v>
      </c>
      <c r="K984">
        <f t="shared" si="1053"/>
        <v>1960.249999999927</v>
      </c>
      <c r="M984">
        <f t="shared" ref="M984:N984" si="1055">+AVERAGE(B981:B987)</f>
        <v>8.5714285714285701E-2</v>
      </c>
      <c r="N984">
        <f t="shared" si="1055"/>
        <v>-0.22857142857142859</v>
      </c>
      <c r="P984">
        <f t="shared" si="987"/>
        <v>0.41999999999999993</v>
      </c>
    </row>
    <row r="985" spans="1:16" x14ac:dyDescent="0.25">
      <c r="A985">
        <f>+$C$10*(B985)+$C$11*(C985)+$C$12*(nino34!A965)</f>
        <v>0.05</v>
      </c>
      <c r="B985">
        <v>-0.3</v>
      </c>
      <c r="C985">
        <v>-0.9</v>
      </c>
      <c r="D985">
        <f t="shared" si="1049"/>
        <v>-0.21000000000000002</v>
      </c>
      <c r="E985">
        <f t="shared" si="1050"/>
        <v>-0.29000000000000004</v>
      </c>
      <c r="G985">
        <v>-1.0369869119609001</v>
      </c>
      <c r="H985">
        <f t="shared" si="1051"/>
        <v>0.12787708108149198</v>
      </c>
      <c r="I985">
        <f t="shared" si="1052"/>
        <v>0.10300992776101214</v>
      </c>
      <c r="K985">
        <f t="shared" si="1053"/>
        <v>1960.3333333332603</v>
      </c>
      <c r="M985">
        <f t="shared" ref="M985:N985" si="1056">+AVERAGE(B982:B988)</f>
        <v>0.14285714285714285</v>
      </c>
      <c r="N985">
        <f t="shared" si="1056"/>
        <v>-0.2857142857142857</v>
      </c>
      <c r="P985">
        <f t="shared" ref="P985:P1048" si="1057">+AVERAGE(B982:B986)-AVERAGE(C982:C986)</f>
        <v>0.32</v>
      </c>
    </row>
    <row r="986" spans="1:16" x14ac:dyDescent="0.25">
      <c r="A986">
        <f>+$C$10*(B986)+$C$11*(C986)+$C$12*(nino34!A966)</f>
        <v>-0.2</v>
      </c>
      <c r="B986">
        <v>-0.3</v>
      </c>
      <c r="C986">
        <v>0.2</v>
      </c>
      <c r="D986">
        <f t="shared" si="1049"/>
        <v>-0.3</v>
      </c>
      <c r="E986">
        <f t="shared" si="1050"/>
        <v>0.2</v>
      </c>
      <c r="G986">
        <v>-0.92154340753964803</v>
      </c>
      <c r="H986">
        <f t="shared" si="1051"/>
        <v>0.12787708196470804</v>
      </c>
      <c r="I986">
        <f t="shared" si="1052"/>
        <v>-0.10300992687779598</v>
      </c>
      <c r="K986">
        <f t="shared" si="1053"/>
        <v>1960.4166666665935</v>
      </c>
      <c r="M986">
        <f t="shared" ref="M986:N986" si="1058">+AVERAGE(B983:B989)</f>
        <v>0.12857142857142856</v>
      </c>
      <c r="N986">
        <f t="shared" si="1058"/>
        <v>-0.52857142857142858</v>
      </c>
      <c r="P986">
        <f t="shared" si="1057"/>
        <v>0.52</v>
      </c>
    </row>
    <row r="987" spans="1:16" x14ac:dyDescent="0.25">
      <c r="A987">
        <f>+$C$10*(B987)+$C$11*(C987)+$C$12*(nino34!A967)</f>
        <v>-0.25</v>
      </c>
      <c r="B987">
        <v>0.3</v>
      </c>
      <c r="C987">
        <v>-0.3</v>
      </c>
      <c r="D987">
        <f t="shared" si="1049"/>
        <v>0.2</v>
      </c>
      <c r="E987">
        <f t="shared" si="1050"/>
        <v>0.3</v>
      </c>
      <c r="G987">
        <v>-0.90910982999619205</v>
      </c>
      <c r="H987">
        <f t="shared" si="1051"/>
        <v>-3.9821113757215976E-2</v>
      </c>
      <c r="I987">
        <f t="shared" si="1052"/>
        <v>-6.4688268844127927E-2</v>
      </c>
      <c r="K987">
        <f t="shared" si="1053"/>
        <v>1960.4999999999268</v>
      </c>
      <c r="M987">
        <f t="shared" ref="M987:N987" si="1059">+AVERAGE(B984:B990)</f>
        <v>2.857142857142856E-2</v>
      </c>
      <c r="N987">
        <f t="shared" si="1059"/>
        <v>-0.47142857142857142</v>
      </c>
      <c r="P987">
        <f t="shared" si="1057"/>
        <v>0.5</v>
      </c>
    </row>
    <row r="988" spans="1:16" x14ac:dyDescent="0.25">
      <c r="A988">
        <f>+$C$10*(B988)+$C$11*(C988)+$C$12*(nino34!A968)</f>
        <v>0</v>
      </c>
      <c r="B988">
        <v>0.7</v>
      </c>
      <c r="C988">
        <v>-0.1</v>
      </c>
      <c r="D988">
        <f t="shared" si="1049"/>
        <v>0.28000000000000003</v>
      </c>
      <c r="E988">
        <f t="shared" si="1050"/>
        <v>-0.22</v>
      </c>
      <c r="G988">
        <v>-0.96136452129686401</v>
      </c>
      <c r="H988">
        <f t="shared" si="1051"/>
        <v>-0.2505093786912479</v>
      </c>
      <c r="I988">
        <f t="shared" si="1052"/>
        <v>-0.1459999960899041</v>
      </c>
      <c r="K988">
        <f t="shared" si="1053"/>
        <v>1960.58333333326</v>
      </c>
      <c r="M988">
        <f t="shared" ref="M988:N988" si="1060">+AVERAGE(B985:B991)</f>
        <v>0.12857142857142859</v>
      </c>
      <c r="N988">
        <f t="shared" si="1060"/>
        <v>-0.34285714285714286</v>
      </c>
      <c r="P988">
        <f t="shared" si="1057"/>
        <v>0.54</v>
      </c>
    </row>
    <row r="989" spans="1:16" x14ac:dyDescent="0.25">
      <c r="A989">
        <f>+$C$10*(B989)+$C$11*(C989)+$C$12*(nino34!A969)</f>
        <v>0.03</v>
      </c>
      <c r="B989">
        <v>-0.2</v>
      </c>
      <c r="C989">
        <v>-1.4</v>
      </c>
      <c r="D989">
        <f t="shared" si="1049"/>
        <v>-7.0000000000000007E-2</v>
      </c>
      <c r="E989">
        <f t="shared" si="1050"/>
        <v>-0.13</v>
      </c>
      <c r="G989">
        <v>-1.15961920868744</v>
      </c>
      <c r="H989">
        <f t="shared" si="1051"/>
        <v>-0.6039985805638961</v>
      </c>
      <c r="I989">
        <f t="shared" si="1052"/>
        <v>-0.20748920578274443</v>
      </c>
      <c r="K989">
        <f t="shared" si="1053"/>
        <v>1960.6666666665933</v>
      </c>
      <c r="M989">
        <f t="shared" ref="M989:N989" si="1061">+AVERAGE(B986:B992)</f>
        <v>0.32857142857142857</v>
      </c>
      <c r="N989">
        <f t="shared" si="1061"/>
        <v>-0.22857142857142856</v>
      </c>
      <c r="P989">
        <f t="shared" si="1057"/>
        <v>0.37999999999999989</v>
      </c>
    </row>
    <row r="990" spans="1:16" x14ac:dyDescent="0.25">
      <c r="A990">
        <f>+$C$10*(B990)+$C$11*(C990)+$C$12*(nino34!A970)</f>
        <v>-7.0000000000000007E-2</v>
      </c>
      <c r="B990">
        <v>-0.1</v>
      </c>
      <c r="C990">
        <v>0.1</v>
      </c>
      <c r="D990">
        <f t="shared" si="1049"/>
        <v>-0.41000000000000003</v>
      </c>
      <c r="E990">
        <f t="shared" si="1050"/>
        <v>-0.20999999999999996</v>
      </c>
      <c r="G990">
        <v>-1.5653631018607601</v>
      </c>
      <c r="H990">
        <f t="shared" si="1051"/>
        <v>-0.75923313468543996</v>
      </c>
      <c r="I990">
        <f t="shared" si="1052"/>
        <v>5.225465166120058E-2</v>
      </c>
      <c r="K990">
        <f t="shared" si="1053"/>
        <v>1960.7499999999266</v>
      </c>
      <c r="M990">
        <f t="shared" ref="M990:N990" si="1062">+AVERAGE(B987:B993)</f>
        <v>0.41428571428571426</v>
      </c>
      <c r="N990">
        <f t="shared" si="1062"/>
        <v>-0.11428571428571425</v>
      </c>
      <c r="P990">
        <f t="shared" si="1057"/>
        <v>0.6399999999999999</v>
      </c>
    </row>
    <row r="991" spans="1:16" x14ac:dyDescent="0.25">
      <c r="A991">
        <f>+$C$10*(B991)+$C$11*(C991)+$C$12*(nino34!A971)</f>
        <v>-0.38</v>
      </c>
      <c r="B991">
        <v>0.8</v>
      </c>
      <c r="C991">
        <v>0</v>
      </c>
      <c r="D991">
        <f t="shared" si="1049"/>
        <v>9.0000000000000011E-2</v>
      </c>
      <c r="E991">
        <f t="shared" si="1050"/>
        <v>0.71</v>
      </c>
      <c r="G991">
        <v>-1.9188523433728799</v>
      </c>
      <c r="H991">
        <f t="shared" si="1051"/>
        <v>-0.31965891109259981</v>
      </c>
      <c r="I991">
        <f t="shared" si="1052"/>
        <v>0.38731957193164002</v>
      </c>
      <c r="K991">
        <f t="shared" si="1053"/>
        <v>1960.8333333332598</v>
      </c>
      <c r="M991">
        <f t="shared" ref="M991:N991" si="1063">+AVERAGE(B988:B994)</f>
        <v>0.52857142857142858</v>
      </c>
      <c r="N991">
        <f t="shared" si="1063"/>
        <v>-7.1428571428571425E-2</v>
      </c>
      <c r="P991">
        <f t="shared" si="1057"/>
        <v>0.76</v>
      </c>
    </row>
    <row r="992" spans="1:16" x14ac:dyDescent="0.25">
      <c r="A992">
        <f>+$C$10*(B992)+$C$11*(C992)+$C$12*(nino34!A972)</f>
        <v>0.02</v>
      </c>
      <c r="B992">
        <v>1.1000000000000001</v>
      </c>
      <c r="C992">
        <v>-0.1</v>
      </c>
      <c r="D992">
        <f t="shared" si="1049"/>
        <v>0.23</v>
      </c>
      <c r="E992">
        <f t="shared" si="1050"/>
        <v>-0.57000000000000006</v>
      </c>
      <c r="G992">
        <v>-1.8850220129533599</v>
      </c>
      <c r="H992">
        <f t="shared" si="1051"/>
        <v>0.72384149924254992</v>
      </c>
      <c r="I992">
        <f t="shared" si="1052"/>
        <v>0.65618083840351016</v>
      </c>
      <c r="K992">
        <f t="shared" si="1053"/>
        <v>1960.9166666665931</v>
      </c>
      <c r="M992">
        <f t="shared" ref="M992:N992" si="1064">+AVERAGE(B989:B995)</f>
        <v>0.12857142857142856</v>
      </c>
      <c r="N992">
        <f t="shared" si="1064"/>
        <v>0.25714285714285717</v>
      </c>
      <c r="P992">
        <f t="shared" si="1057"/>
        <v>0.45999999999999996</v>
      </c>
    </row>
    <row r="993" spans="1:16" x14ac:dyDescent="0.25">
      <c r="A993">
        <f>+$C$10*(B993)+$C$11*(C993)+$C$12*(nino34!A973)</f>
        <v>-0.15</v>
      </c>
      <c r="B993">
        <v>0.3</v>
      </c>
      <c r="C993">
        <v>1</v>
      </c>
      <c r="D993">
        <f t="shared" si="1049"/>
        <v>0.02</v>
      </c>
      <c r="E993">
        <f t="shared" si="1050"/>
        <v>0.36</v>
      </c>
      <c r="G993">
        <v>-1.19501084413033</v>
      </c>
      <c r="H993">
        <f t="shared" si="1051"/>
        <v>1.2052615414702079</v>
      </c>
      <c r="I993">
        <f t="shared" si="1052"/>
        <v>-0.17476079617585194</v>
      </c>
      <c r="K993">
        <f t="shared" si="1053"/>
        <v>1960.9999999999263</v>
      </c>
      <c r="M993">
        <f t="shared" ref="M993:N993" si="1065">+AVERAGE(B990:B996)</f>
        <v>0.27142857142857146</v>
      </c>
      <c r="N993">
        <f t="shared" si="1065"/>
        <v>0.42857142857142855</v>
      </c>
      <c r="P993">
        <f t="shared" si="1057"/>
        <v>0.44</v>
      </c>
    </row>
    <row r="994" spans="1:16" x14ac:dyDescent="0.25">
      <c r="A994">
        <f>+$C$10*(B994)+$C$11*(C994)+$C$12*(nino34!A974)</f>
        <v>0.04</v>
      </c>
      <c r="B994">
        <v>1.1000000000000001</v>
      </c>
      <c r="C994">
        <v>0</v>
      </c>
      <c r="D994">
        <f t="shared" si="1049"/>
        <v>4.9999999999999989E-2</v>
      </c>
      <c r="E994">
        <f t="shared" si="1050"/>
        <v>-0.33</v>
      </c>
      <c r="G994">
        <v>-0.679760471483152</v>
      </c>
      <c r="H994">
        <f t="shared" si="1051"/>
        <v>0.94330517331992891</v>
      </c>
      <c r="I994">
        <f t="shared" si="1052"/>
        <v>-8.7195571974427066E-2</v>
      </c>
      <c r="K994">
        <f t="shared" si="1053"/>
        <v>1961.0833333332596</v>
      </c>
      <c r="M994">
        <f t="shared" ref="M994:N994" si="1066">+AVERAGE(B991:B997)</f>
        <v>0.34285714285714286</v>
      </c>
      <c r="N994">
        <f t="shared" si="1066"/>
        <v>0.44285714285714289</v>
      </c>
      <c r="P994">
        <f t="shared" si="1057"/>
        <v>-0.37999999999999995</v>
      </c>
    </row>
    <row r="995" spans="1:16" x14ac:dyDescent="0.25">
      <c r="A995">
        <f>+$C$10*(B995)+$C$11*(C995)+$C$12*(nino34!A975)</f>
        <v>-0.1</v>
      </c>
      <c r="B995">
        <v>-2.1</v>
      </c>
      <c r="C995">
        <v>2.2000000000000002</v>
      </c>
      <c r="D995">
        <f t="shared" si="1049"/>
        <v>0.09</v>
      </c>
      <c r="E995">
        <f t="shared" si="1050"/>
        <v>0.37</v>
      </c>
      <c r="G995">
        <v>-0.25170567081040102</v>
      </c>
      <c r="H995">
        <f t="shared" si="1051"/>
        <v>0.502978215585415</v>
      </c>
      <c r="I995">
        <f t="shared" si="1052"/>
        <v>-0.35313138576008696</v>
      </c>
      <c r="K995">
        <f t="shared" si="1053"/>
        <v>1961.1666666665928</v>
      </c>
      <c r="M995">
        <f t="shared" ref="M995:N995" si="1067">+AVERAGE(B992:B998)</f>
        <v>0.22857142857142859</v>
      </c>
      <c r="N995">
        <f t="shared" si="1067"/>
        <v>0.51428571428571435</v>
      </c>
      <c r="P995">
        <f t="shared" si="1057"/>
        <v>-0.33999999999999997</v>
      </c>
    </row>
    <row r="996" spans="1:16" x14ac:dyDescent="0.25">
      <c r="A996">
        <f>+$C$10*(B996)+$C$11*(C996)+$C$12*(nino34!A976)</f>
        <v>0.13</v>
      </c>
      <c r="B996">
        <v>0.8</v>
      </c>
      <c r="C996">
        <v>-0.2</v>
      </c>
      <c r="D996">
        <f t="shared" si="1049"/>
        <v>9.0000000000000011E-2</v>
      </c>
      <c r="E996">
        <f t="shared" si="1050"/>
        <v>-0.37</v>
      </c>
      <c r="G996">
        <v>-0.176782255897737</v>
      </c>
      <c r="H996">
        <f t="shared" si="1051"/>
        <v>0.32460763447420032</v>
      </c>
      <c r="I996">
        <f t="shared" si="1052"/>
        <v>0.17476080464887228</v>
      </c>
      <c r="K996">
        <f t="shared" si="1053"/>
        <v>1961.2499999999261</v>
      </c>
      <c r="M996">
        <f t="shared" ref="M996:N996" si="1068">+AVERAGE(B993:B999)</f>
        <v>0.12857142857142859</v>
      </c>
      <c r="N996">
        <f t="shared" si="1068"/>
        <v>0.5714285714285714</v>
      </c>
      <c r="P996">
        <f t="shared" si="1057"/>
        <v>-0.54</v>
      </c>
    </row>
    <row r="997" spans="1:16" x14ac:dyDescent="0.25">
      <c r="A997">
        <f>+$C$10*(B997)+$C$11*(C997)+$C$12*(nino34!A977)</f>
        <v>-0.01</v>
      </c>
      <c r="B997">
        <v>0.4</v>
      </c>
      <c r="C997">
        <v>0.2</v>
      </c>
      <c r="D997">
        <f t="shared" si="1049"/>
        <v>-0.03</v>
      </c>
      <c r="E997">
        <f t="shared" si="1050"/>
        <v>0.25</v>
      </c>
      <c r="G997">
        <v>7.2901963663799293E-2</v>
      </c>
      <c r="H997">
        <f t="shared" si="1051"/>
        <v>-0.21439485761108301</v>
      </c>
      <c r="I997">
        <f t="shared" si="1052"/>
        <v>-0.71376329673415562</v>
      </c>
      <c r="K997">
        <f t="shared" si="1053"/>
        <v>1961.3333333332594</v>
      </c>
      <c r="M997">
        <f t="shared" ref="M997:N997" si="1069">+AVERAGE(B994:B1000)</f>
        <v>0.1142857142857143</v>
      </c>
      <c r="N997">
        <f t="shared" si="1069"/>
        <v>0.51428571428571435</v>
      </c>
      <c r="P997">
        <f t="shared" si="1057"/>
        <v>-0.5</v>
      </c>
    </row>
    <row r="998" spans="1:16" x14ac:dyDescent="0.25">
      <c r="A998">
        <f>+$C$10*(B998)+$C$11*(C998)+$C$12*(nino34!A978)</f>
        <v>0.1</v>
      </c>
      <c r="B998">
        <v>0</v>
      </c>
      <c r="C998">
        <v>0.5</v>
      </c>
      <c r="D998">
        <f t="shared" si="1049"/>
        <v>-0.31</v>
      </c>
      <c r="E998">
        <f t="shared" si="1050"/>
        <v>-0.53</v>
      </c>
      <c r="G998">
        <v>-0.39117711350882001</v>
      </c>
      <c r="H998">
        <f t="shared" si="1051"/>
        <v>-0.93712766830869831</v>
      </c>
      <c r="I998">
        <f t="shared" si="1052"/>
        <v>-8.9695139634596854E-3</v>
      </c>
      <c r="K998">
        <f t="shared" si="1053"/>
        <v>1961.4166666665926</v>
      </c>
      <c r="M998">
        <f t="shared" ref="M998:N998" si="1070">+AVERAGE(B995:B1001)</f>
        <v>0</v>
      </c>
      <c r="N998">
        <f t="shared" si="1070"/>
        <v>0.54285714285714293</v>
      </c>
      <c r="P998">
        <f t="shared" si="1057"/>
        <v>-0.7</v>
      </c>
    </row>
    <row r="999" spans="1:16" x14ac:dyDescent="0.25">
      <c r="A999">
        <f>+$C$10*(B999)+$C$11*(C999)+$C$12*(nino34!A979)</f>
        <v>-0.32</v>
      </c>
      <c r="B999">
        <v>0.4</v>
      </c>
      <c r="C999">
        <v>0.3</v>
      </c>
      <c r="D999">
        <f t="shared" si="1049"/>
        <v>-0.35</v>
      </c>
      <c r="E999">
        <f t="shared" si="1050"/>
        <v>0.49</v>
      </c>
      <c r="G999">
        <v>-0.86422570464489901</v>
      </c>
      <c r="H999">
        <f t="shared" si="1051"/>
        <v>-0.93712770203330997</v>
      </c>
      <c r="I999">
        <f t="shared" si="1052"/>
        <v>8.9694802388480266E-3</v>
      </c>
      <c r="K999">
        <f t="shared" si="1053"/>
        <v>1961.4999999999259</v>
      </c>
      <c r="M999">
        <f t="shared" ref="M999:N999" si="1071">+AVERAGE(B996:B1002)</f>
        <v>0.12857142857142859</v>
      </c>
      <c r="N999">
        <f t="shared" si="1071"/>
        <v>0.19999999999999998</v>
      </c>
      <c r="P999">
        <f t="shared" si="1057"/>
        <v>8.0000000000000016E-2</v>
      </c>
    </row>
    <row r="1000" spans="1:16" x14ac:dyDescent="0.25">
      <c r="A1000">
        <f>+$C$10*(B1000)+$C$11*(C1000)+$C$12*(nino34!A980)</f>
        <v>-0.25</v>
      </c>
      <c r="B1000">
        <v>0.2</v>
      </c>
      <c r="C1000">
        <v>0.6</v>
      </c>
      <c r="D1000">
        <f t="shared" si="1049"/>
        <v>-0.2</v>
      </c>
      <c r="E1000">
        <f t="shared" si="1050"/>
        <v>-0.34000000000000008</v>
      </c>
      <c r="G1000">
        <v>-1.32830481554213</v>
      </c>
      <c r="H1000">
        <f t="shared" si="1051"/>
        <v>-0.74892644299094091</v>
      </c>
      <c r="I1000">
        <f t="shared" si="1052"/>
        <v>0.17923177880352092</v>
      </c>
      <c r="K1000">
        <f t="shared" si="1053"/>
        <v>1961.5833333332591</v>
      </c>
      <c r="M1000">
        <f t="shared" ref="M1000:N1000" si="1072">+AVERAGE(B997:B1003)</f>
        <v>0.2</v>
      </c>
      <c r="N1000">
        <f t="shared" si="1072"/>
        <v>0.3</v>
      </c>
      <c r="P1000">
        <f t="shared" si="1057"/>
        <v>-9.9999999999999978E-2</v>
      </c>
    </row>
    <row r="1001" spans="1:16" x14ac:dyDescent="0.25">
      <c r="A1001">
        <f>+$C$10*(B1001)+$C$11*(C1001)+$C$12*(nino34!A981)</f>
        <v>-0.52</v>
      </c>
      <c r="B1001">
        <v>0.3</v>
      </c>
      <c r="C1001">
        <v>0.2</v>
      </c>
      <c r="D1001">
        <f t="shared" si="1049"/>
        <v>-0.45999999999999996</v>
      </c>
      <c r="E1001">
        <f t="shared" si="1050"/>
        <v>8.0000000000000071E-2</v>
      </c>
      <c r="G1001">
        <v>-1.6131521476358399</v>
      </c>
      <c r="H1001">
        <f t="shared" si="1051"/>
        <v>-0.56072517770412</v>
      </c>
      <c r="I1001">
        <f t="shared" si="1052"/>
        <v>8.9694864832998711E-3</v>
      </c>
      <c r="K1001">
        <f t="shared" si="1053"/>
        <v>1961.6666666665924</v>
      </c>
      <c r="M1001">
        <f t="shared" ref="M1001:N1001" si="1073">+AVERAGE(B998:B1004)</f>
        <v>0.41428571428571431</v>
      </c>
      <c r="N1001">
        <f t="shared" si="1073"/>
        <v>0.18571428571428569</v>
      </c>
      <c r="P1001">
        <f t="shared" si="1057"/>
        <v>-0.33999999999999991</v>
      </c>
    </row>
    <row r="1002" spans="1:16" x14ac:dyDescent="0.25">
      <c r="A1002">
        <f>+$C$10*(B1002)+$C$11*(C1002)+$C$12*(nino34!A982)</f>
        <v>-0.71</v>
      </c>
      <c r="B1002">
        <v>-1.2</v>
      </c>
      <c r="C1002">
        <v>-0.2</v>
      </c>
      <c r="D1002">
        <f t="shared" si="1049"/>
        <v>0.33</v>
      </c>
      <c r="E1002">
        <f t="shared" si="1050"/>
        <v>0.71</v>
      </c>
      <c r="G1002">
        <v>-1.88902999324625</v>
      </c>
      <c r="H1002">
        <f t="shared" si="1051"/>
        <v>-1.0853897993906503</v>
      </c>
      <c r="I1002">
        <f t="shared" si="1052"/>
        <v>-0.53363410816983059</v>
      </c>
      <c r="K1002">
        <f t="shared" si="1053"/>
        <v>1961.7499999999256</v>
      </c>
      <c r="M1002">
        <f t="shared" ref="M1002:N1002" si="1074">+AVERAGE(B999:B1005)</f>
        <v>0.74285714285714288</v>
      </c>
      <c r="N1002">
        <f t="shared" si="1074"/>
        <v>-4.2857142857142878E-2</v>
      </c>
      <c r="P1002">
        <f t="shared" si="1057"/>
        <v>-7.9999999999999932E-2</v>
      </c>
    </row>
    <row r="1003" spans="1:16" x14ac:dyDescent="0.25">
      <c r="A1003">
        <f>+$C$10*(B1003)+$C$11*(C1003)+$C$12*(nino34!A983)</f>
        <v>-0.19</v>
      </c>
      <c r="B1003">
        <v>1.3</v>
      </c>
      <c r="C1003">
        <v>0.5</v>
      </c>
      <c r="D1003">
        <f t="shared" si="1049"/>
        <v>0.42</v>
      </c>
      <c r="E1003">
        <f t="shared" si="1050"/>
        <v>-0.62</v>
      </c>
      <c r="G1003">
        <v>-2.6985419470264902</v>
      </c>
      <c r="H1003">
        <f t="shared" si="1051"/>
        <v>-1.33417663301661</v>
      </c>
      <c r="I1003">
        <f t="shared" si="1052"/>
        <v>0.28484727454387038</v>
      </c>
      <c r="K1003">
        <f t="shared" si="1053"/>
        <v>1961.8333333332589</v>
      </c>
      <c r="M1003">
        <f t="shared" ref="M1003:N1003" si="1075">+AVERAGE(B1000:B1006)</f>
        <v>0.67142857142857149</v>
      </c>
      <c r="N1003">
        <f t="shared" si="1075"/>
        <v>5.7142857142857148E-2</v>
      </c>
      <c r="P1003">
        <f t="shared" si="1057"/>
        <v>0.39999999999999997</v>
      </c>
    </row>
    <row r="1004" spans="1:16" x14ac:dyDescent="0.25">
      <c r="A1004">
        <f>+$C$10*(B1004)+$C$11*(C1004)+$C$12*(nino34!A984)</f>
        <v>-0.28999999999999998</v>
      </c>
      <c r="B1004">
        <v>1.9</v>
      </c>
      <c r="C1004">
        <v>-0.6</v>
      </c>
      <c r="D1004">
        <f t="shared" si="1049"/>
        <v>-0.06</v>
      </c>
      <c r="E1004">
        <f t="shared" si="1050"/>
        <v>0.13999999999999996</v>
      </c>
      <c r="G1004">
        <v>-3.22320662626286</v>
      </c>
      <c r="H1004">
        <f t="shared" si="1051"/>
        <v>8.4887535478900045E-2</v>
      </c>
      <c r="I1004">
        <f t="shared" si="1052"/>
        <v>1.1342168939516393</v>
      </c>
      <c r="K1004">
        <f t="shared" si="1053"/>
        <v>1961.9166666665922</v>
      </c>
      <c r="M1004">
        <f t="shared" ref="M1004:N1004" si="1076">+AVERAGE(B1001:B1007)</f>
        <v>0.68571428571428572</v>
      </c>
      <c r="N1004">
        <f t="shared" si="1076"/>
        <v>0.11428571428571425</v>
      </c>
      <c r="P1004">
        <f t="shared" si="1057"/>
        <v>1.1599999999999999</v>
      </c>
    </row>
    <row r="1005" spans="1:16" x14ac:dyDescent="0.25">
      <c r="A1005">
        <f>+$C$10*(B1005)+$C$11*(C1005)+$C$12*(nino34!A985)</f>
        <v>-0.25</v>
      </c>
      <c r="B1005">
        <v>2.2999999999999998</v>
      </c>
      <c r="C1005">
        <v>-1.1000000000000001</v>
      </c>
      <c r="D1005">
        <f t="shared" si="1049"/>
        <v>0.12999999999999998</v>
      </c>
      <c r="E1005">
        <f t="shared" si="1050"/>
        <v>5.0000000000000044E-2</v>
      </c>
      <c r="G1005">
        <v>-2.6136544115475902</v>
      </c>
      <c r="H1005">
        <f t="shared" si="1051"/>
        <v>1.7437691100333501</v>
      </c>
      <c r="I1005">
        <f t="shared" si="1052"/>
        <v>0.52466468060281013</v>
      </c>
      <c r="K1005">
        <f t="shared" si="1053"/>
        <v>1961.9999999999254</v>
      </c>
      <c r="M1005">
        <f t="shared" ref="M1005:N1005" si="1077">+AVERAGE(B1002:B1008)</f>
        <v>0.68571428571428572</v>
      </c>
      <c r="N1005">
        <f t="shared" si="1077"/>
        <v>0.14285714285714285</v>
      </c>
      <c r="P1005">
        <f t="shared" si="1057"/>
        <v>0.92000000000000015</v>
      </c>
    </row>
    <row r="1006" spans="1:16" x14ac:dyDescent="0.25">
      <c r="A1006">
        <f>+$C$10*(B1006)+$C$11*(C1006)+$C$12*(nino34!A986)</f>
        <v>-0.16</v>
      </c>
      <c r="B1006">
        <v>-0.1</v>
      </c>
      <c r="C1006">
        <v>1</v>
      </c>
      <c r="D1006">
        <f t="shared" si="1049"/>
        <v>-0.15999999999999998</v>
      </c>
      <c r="E1006">
        <f t="shared" si="1050"/>
        <v>-0.33999999999999991</v>
      </c>
      <c r="G1006">
        <v>-1.4794375162295099</v>
      </c>
      <c r="H1006">
        <f t="shared" si="1051"/>
        <v>1.8512765247631302</v>
      </c>
      <c r="I1006">
        <f t="shared" si="1052"/>
        <v>-0.41715726587303026</v>
      </c>
      <c r="K1006">
        <f t="shared" si="1053"/>
        <v>1962.0833333332587</v>
      </c>
      <c r="M1006">
        <f t="shared" ref="M1006:N1006" si="1078">+AVERAGE(B1003:B1009)</f>
        <v>0.97142857142857142</v>
      </c>
      <c r="N1006">
        <f t="shared" si="1078"/>
        <v>5.7142857142857099E-2</v>
      </c>
      <c r="P1006">
        <f t="shared" si="1057"/>
        <v>0.9800000000000002</v>
      </c>
    </row>
    <row r="1007" spans="1:16" x14ac:dyDescent="0.25">
      <c r="A1007">
        <f>+$C$10*(B1007)+$C$11*(C1007)+$C$12*(nino34!A987)</f>
        <v>-0.41</v>
      </c>
      <c r="B1007">
        <v>0.3</v>
      </c>
      <c r="C1007">
        <v>1</v>
      </c>
      <c r="D1007">
        <f t="shared" si="1049"/>
        <v>-0.16</v>
      </c>
      <c r="E1007">
        <f t="shared" si="1050"/>
        <v>0.33999999999999997</v>
      </c>
      <c r="G1007">
        <v>-0.76237788678445995</v>
      </c>
      <c r="H1007">
        <f t="shared" si="1051"/>
        <v>0.21459948904927995</v>
      </c>
      <c r="I1007">
        <f t="shared" si="1052"/>
        <v>-1.21951976984082</v>
      </c>
      <c r="K1007">
        <f t="shared" si="1053"/>
        <v>1962.1666666665919</v>
      </c>
      <c r="M1007">
        <f t="shared" ref="M1007:N1007" si="1079">+AVERAGE(B1004:B1010)</f>
        <v>0.75714285714285701</v>
      </c>
      <c r="N1007">
        <f t="shared" si="1079"/>
        <v>-0.12857142857142861</v>
      </c>
      <c r="P1007">
        <f t="shared" si="1057"/>
        <v>0.79999999999999982</v>
      </c>
    </row>
    <row r="1008" spans="1:16" x14ac:dyDescent="0.25">
      <c r="A1008">
        <f>+$C$10*(B1008)+$C$11*(C1008)+$C$12*(nino34!A988)</f>
        <v>-0.32</v>
      </c>
      <c r="B1008">
        <v>0.3</v>
      </c>
      <c r="C1008">
        <v>0.4</v>
      </c>
      <c r="D1008">
        <f t="shared" si="1049"/>
        <v>-1.0000000000000009E-2</v>
      </c>
      <c r="E1008">
        <f t="shared" si="1050"/>
        <v>-0.18999999999999995</v>
      </c>
      <c r="G1008">
        <v>-1.26483802718023</v>
      </c>
      <c r="H1008">
        <f t="shared" si="1051"/>
        <v>-1.00492026394455</v>
      </c>
      <c r="I1008">
        <f t="shared" si="1052"/>
        <v>1.6846990025243258E-8</v>
      </c>
      <c r="K1008">
        <f t="shared" si="1053"/>
        <v>1962.2499999999252</v>
      </c>
      <c r="M1008">
        <f t="shared" ref="M1008:N1008" si="1080">+AVERAGE(B1005:B1011)</f>
        <v>0.38571428571428562</v>
      </c>
      <c r="N1008">
        <f t="shared" si="1080"/>
        <v>-0.11428571428571432</v>
      </c>
      <c r="P1008">
        <f t="shared" si="1057"/>
        <v>0.62</v>
      </c>
    </row>
    <row r="1009" spans="1:16" x14ac:dyDescent="0.25">
      <c r="A1009">
        <f>+$C$10*(B1009)+$C$11*(C1009)+$C$12*(nino34!A989)</f>
        <v>-0.42</v>
      </c>
      <c r="B1009">
        <v>0.8</v>
      </c>
      <c r="C1009">
        <v>-0.8</v>
      </c>
      <c r="D1009">
        <f t="shared" si="1049"/>
        <v>0.1</v>
      </c>
      <c r="E1009">
        <f t="shared" si="1050"/>
        <v>0.29999999999999993</v>
      </c>
      <c r="G1009">
        <v>-1.76729815072901</v>
      </c>
      <c r="H1009">
        <f t="shared" si="1051"/>
        <v>-0.34992047135095006</v>
      </c>
      <c r="I1009">
        <f t="shared" si="1052"/>
        <v>0.65499977574661017</v>
      </c>
      <c r="K1009">
        <f t="shared" si="1053"/>
        <v>1962.3333333332585</v>
      </c>
      <c r="M1009">
        <f t="shared" ref="M1009:N1009" si="1081">+AVERAGE(B1006:B1012)</f>
        <v>0.22857142857142859</v>
      </c>
      <c r="N1009">
        <f t="shared" si="1081"/>
        <v>0.14285714285714282</v>
      </c>
      <c r="P1009">
        <f t="shared" si="1057"/>
        <v>6.0000000000000053E-2</v>
      </c>
    </row>
    <row r="1010" spans="1:16" x14ac:dyDescent="0.25">
      <c r="A1010">
        <f>+$C$10*(B1010)+$C$11*(C1010)+$C$12*(nino34!A990)</f>
        <v>-0.22</v>
      </c>
      <c r="B1010">
        <v>-0.2</v>
      </c>
      <c r="C1010">
        <v>-0.8</v>
      </c>
      <c r="D1010">
        <f t="shared" si="1049"/>
        <v>0.12</v>
      </c>
      <c r="E1010">
        <f t="shared" si="1050"/>
        <v>-0.27999999999999997</v>
      </c>
      <c r="G1010">
        <v>-1.61475849853118</v>
      </c>
      <c r="H1010">
        <f t="shared" si="1051"/>
        <v>0.39038219542042008</v>
      </c>
      <c r="I1010">
        <f t="shared" si="1052"/>
        <v>8.5302891024760186E-2</v>
      </c>
      <c r="K1010">
        <f t="shared" si="1053"/>
        <v>1962.4166666665917</v>
      </c>
      <c r="M1010">
        <f t="shared" ref="M1010:N1010" si="1082">+AVERAGE(B1007:B1013)</f>
        <v>0.24285714285714285</v>
      </c>
      <c r="N1010">
        <f t="shared" si="1082"/>
        <v>-0.11428571428571432</v>
      </c>
      <c r="P1010">
        <f t="shared" si="1057"/>
        <v>0.24000000000000005</v>
      </c>
    </row>
    <row r="1011" spans="1:16" x14ac:dyDescent="0.25">
      <c r="A1011">
        <f>+$C$10*(B1011)+$C$11*(C1011)+$C$12*(nino34!A991)</f>
        <v>-0.3</v>
      </c>
      <c r="B1011">
        <v>-0.7</v>
      </c>
      <c r="C1011">
        <v>-0.5</v>
      </c>
      <c r="D1011">
        <f t="shared" si="1049"/>
        <v>0.09</v>
      </c>
      <c r="E1011">
        <f t="shared" si="1050"/>
        <v>0.25</v>
      </c>
      <c r="G1011">
        <v>-1.3769159553085899</v>
      </c>
      <c r="H1011">
        <f t="shared" si="1051"/>
        <v>8.3097636741499947E-2</v>
      </c>
      <c r="I1011">
        <f t="shared" si="1052"/>
        <v>-0.39258744970368031</v>
      </c>
      <c r="K1011">
        <f t="shared" si="1053"/>
        <v>1962.499999999925</v>
      </c>
      <c r="M1011">
        <f t="shared" ref="M1011:N1011" si="1083">+AVERAGE(B1008:B1014)</f>
        <v>0.27142857142857146</v>
      </c>
      <c r="N1011">
        <f t="shared" si="1083"/>
        <v>-0.38571428571428573</v>
      </c>
      <c r="P1011">
        <f t="shared" si="1057"/>
        <v>0.48000000000000009</v>
      </c>
    </row>
    <row r="1012" spans="1:16" x14ac:dyDescent="0.25">
      <c r="A1012">
        <f>+$C$10*(B1012)+$C$11*(C1012)+$C$12*(nino34!A992)</f>
        <v>-0.13</v>
      </c>
      <c r="B1012">
        <v>1.2</v>
      </c>
      <c r="C1012">
        <v>0.7</v>
      </c>
      <c r="D1012">
        <f t="shared" si="1049"/>
        <v>-0.26000000000000006</v>
      </c>
      <c r="E1012">
        <f t="shared" si="1050"/>
        <v>-0.60000000000000009</v>
      </c>
      <c r="G1012">
        <v>-1.5316608617896801</v>
      </c>
      <c r="H1012">
        <f t="shared" si="1051"/>
        <v>-0.56713107120683004</v>
      </c>
      <c r="I1012">
        <f t="shared" si="1052"/>
        <v>-0.25764125824464967</v>
      </c>
      <c r="K1012">
        <f t="shared" si="1053"/>
        <v>1962.5833333332582</v>
      </c>
      <c r="M1012">
        <f t="shared" ref="M1012:N1012" si="1084">+AVERAGE(B1009:B1015)</f>
        <v>0.2</v>
      </c>
      <c r="N1012">
        <f t="shared" si="1084"/>
        <v>-0.52857142857142858</v>
      </c>
      <c r="P1012">
        <f t="shared" si="1057"/>
        <v>0.66000000000000014</v>
      </c>
    </row>
    <row r="1013" spans="1:16" x14ac:dyDescent="0.25">
      <c r="A1013">
        <f>+$C$10*(B1013)+$C$11*(C1013)+$C$12*(nino34!A993)</f>
        <v>-0.56000000000000005</v>
      </c>
      <c r="B1013">
        <v>0</v>
      </c>
      <c r="C1013">
        <v>-0.8</v>
      </c>
      <c r="D1013">
        <f t="shared" si="1049"/>
        <v>-0.2</v>
      </c>
      <c r="E1013">
        <f t="shared" si="1050"/>
        <v>0.66000000000000014</v>
      </c>
      <c r="G1013">
        <v>-1.9440470265154199</v>
      </c>
      <c r="H1013">
        <f t="shared" si="1051"/>
        <v>-0.82477233451882981</v>
      </c>
      <c r="I1013">
        <f t="shared" si="1052"/>
        <v>-5.0673500950892958E-9</v>
      </c>
      <c r="K1013">
        <f t="shared" si="1053"/>
        <v>1962.6666666665915</v>
      </c>
      <c r="M1013">
        <f t="shared" ref="M1013:N1013" si="1085">+AVERAGE(B1010:B1016)</f>
        <v>0.1</v>
      </c>
      <c r="N1013">
        <f t="shared" si="1085"/>
        <v>-0.41428571428571431</v>
      </c>
      <c r="P1013">
        <f t="shared" si="1057"/>
        <v>0.62000000000000011</v>
      </c>
    </row>
    <row r="1014" spans="1:16" x14ac:dyDescent="0.25">
      <c r="A1014">
        <f>+$C$10*(B1014)+$C$11*(C1014)+$C$12*(nino34!A994)</f>
        <v>-0.33</v>
      </c>
      <c r="B1014">
        <v>0.5</v>
      </c>
      <c r="C1014">
        <v>-0.9</v>
      </c>
      <c r="D1014">
        <f t="shared" si="1049"/>
        <v>0.13000000000000006</v>
      </c>
      <c r="E1014">
        <f t="shared" si="1050"/>
        <v>-0.32999999999999996</v>
      </c>
      <c r="G1014">
        <v>-2.3564331963085099</v>
      </c>
      <c r="H1014">
        <f t="shared" si="1051"/>
        <v>-0.43218493583162987</v>
      </c>
      <c r="I1014">
        <f t="shared" si="1052"/>
        <v>0.39258740375455048</v>
      </c>
      <c r="K1014">
        <f t="shared" si="1053"/>
        <v>1962.7499999999247</v>
      </c>
      <c r="M1014">
        <f t="shared" ref="M1014:N1014" si="1086">+AVERAGE(B1011:B1017)</f>
        <v>0.32857142857142857</v>
      </c>
      <c r="N1014">
        <f t="shared" si="1086"/>
        <v>-0.34285714285714286</v>
      </c>
      <c r="P1014">
        <f t="shared" si="1057"/>
        <v>0.58000000000000007</v>
      </c>
    </row>
    <row r="1015" spans="1:16" x14ac:dyDescent="0.25">
      <c r="A1015">
        <f>+$C$10*(B1015)+$C$11*(C1015)+$C$12*(nino34!A995)</f>
        <v>-0.43</v>
      </c>
      <c r="B1015">
        <v>-0.2</v>
      </c>
      <c r="C1015">
        <v>-0.6</v>
      </c>
      <c r="D1015">
        <f t="shared" si="1049"/>
        <v>-0.15999999999999998</v>
      </c>
      <c r="E1015">
        <f t="shared" si="1050"/>
        <v>3.9999999999999925E-2</v>
      </c>
      <c r="G1015">
        <v>-2.3762319623470498</v>
      </c>
      <c r="H1015">
        <f t="shared" si="1051"/>
        <v>-1.2830807878690287E-2</v>
      </c>
      <c r="I1015">
        <f t="shared" si="1052"/>
        <v>2.6766724198389547E-2</v>
      </c>
      <c r="K1015">
        <f t="shared" si="1053"/>
        <v>1962.833333333258</v>
      </c>
      <c r="M1015">
        <f t="shared" ref="M1015:N1015" si="1087">+AVERAGE(B1012:B1018)</f>
        <v>0.72857142857142854</v>
      </c>
      <c r="N1015">
        <f t="shared" si="1087"/>
        <v>-4.2857142857142864E-2</v>
      </c>
      <c r="P1015">
        <f t="shared" si="1057"/>
        <v>0.64</v>
      </c>
    </row>
    <row r="1016" spans="1:16" x14ac:dyDescent="0.25">
      <c r="A1016">
        <f>+$C$10*(B1016)+$C$11*(C1016)+$C$12*(nino34!A996)</f>
        <v>-0.49</v>
      </c>
      <c r="B1016">
        <v>0.1</v>
      </c>
      <c r="C1016">
        <v>0</v>
      </c>
      <c r="D1016">
        <f t="shared" si="1049"/>
        <v>0.10999999999999999</v>
      </c>
      <c r="E1016">
        <f t="shared" si="1050"/>
        <v>0.22999999999999998</v>
      </c>
      <c r="G1016">
        <v>-2.3692640041872002</v>
      </c>
      <c r="H1016">
        <f t="shared" si="1051"/>
        <v>0.18012290045657986</v>
      </c>
      <c r="I1016">
        <f t="shared" si="1052"/>
        <v>0.16618698413688016</v>
      </c>
      <c r="K1016">
        <f t="shared" si="1053"/>
        <v>1962.9166666665913</v>
      </c>
      <c r="M1016">
        <f t="shared" ref="M1016:N1016" si="1088">+AVERAGE(B1013:B1019)</f>
        <v>0.61428571428571421</v>
      </c>
      <c r="N1016">
        <f t="shared" si="1088"/>
        <v>-0.24285714285714285</v>
      </c>
      <c r="P1016">
        <f t="shared" si="1057"/>
        <v>0.88</v>
      </c>
    </row>
    <row r="1017" spans="1:16" x14ac:dyDescent="0.25">
      <c r="A1017">
        <f>+$C$10*(B1017)+$C$11*(C1017)+$C$12*(nino34!A997)</f>
        <v>-0.32</v>
      </c>
      <c r="B1017">
        <v>1.4</v>
      </c>
      <c r="C1017">
        <v>-0.3</v>
      </c>
      <c r="D1017">
        <f t="shared" si="1049"/>
        <v>0.22999999999999998</v>
      </c>
      <c r="E1017">
        <f t="shared" si="1050"/>
        <v>-0.10999999999999999</v>
      </c>
      <c r="G1017">
        <v>-2.1961090618904699</v>
      </c>
      <c r="H1017">
        <f t="shared" si="1051"/>
        <v>0.5265240730378502</v>
      </c>
      <c r="I1017">
        <f t="shared" si="1052"/>
        <v>0.1802141884443893</v>
      </c>
      <c r="K1017">
        <f t="shared" si="1053"/>
        <v>1962.9999999999245</v>
      </c>
      <c r="M1017">
        <f t="shared" ref="M1017:N1017" si="1089">+AVERAGE(B1014:B1020)</f>
        <v>0.62857142857142845</v>
      </c>
      <c r="N1017">
        <f t="shared" si="1089"/>
        <v>-0.25714285714285712</v>
      </c>
      <c r="P1017">
        <f t="shared" si="1057"/>
        <v>0.82000000000000006</v>
      </c>
    </row>
    <row r="1018" spans="1:16" x14ac:dyDescent="0.25">
      <c r="A1018">
        <f>+$C$10*(B1018)+$C$11*(C1018)+$C$12*(nino34!A998)</f>
        <v>-0.26</v>
      </c>
      <c r="B1018">
        <v>2.1</v>
      </c>
      <c r="C1018">
        <v>1.6</v>
      </c>
      <c r="D1018">
        <f t="shared" si="1049"/>
        <v>0.26</v>
      </c>
      <c r="E1018">
        <f t="shared" si="1050"/>
        <v>0.14000000000000001</v>
      </c>
      <c r="G1018">
        <v>-1.84273993114935</v>
      </c>
      <c r="H1018">
        <f t="shared" si="1051"/>
        <v>1.0006131795169499</v>
      </c>
      <c r="I1018">
        <f t="shared" si="1052"/>
        <v>0.29387491803471022</v>
      </c>
      <c r="K1018">
        <f t="shared" si="1053"/>
        <v>1963.0833333332578</v>
      </c>
      <c r="M1018">
        <f t="shared" ref="M1018:N1018" si="1090">+AVERAGE(B1015:B1021)</f>
        <v>0.51428571428571435</v>
      </c>
      <c r="N1018">
        <f t="shared" si="1090"/>
        <v>-0.21428571428571425</v>
      </c>
      <c r="P1018">
        <f t="shared" si="1057"/>
        <v>0.76</v>
      </c>
    </row>
    <row r="1019" spans="1:16" x14ac:dyDescent="0.25">
      <c r="A1019">
        <f>+$C$10*(B1019)+$C$11*(C1019)+$C$12*(nino34!A999)</f>
        <v>-0.06</v>
      </c>
      <c r="B1019">
        <v>0.4</v>
      </c>
      <c r="C1019">
        <v>-0.7</v>
      </c>
      <c r="D1019">
        <f t="shared" si="1049"/>
        <v>0.2</v>
      </c>
      <c r="E1019">
        <f t="shared" si="1050"/>
        <v>-0.2</v>
      </c>
      <c r="G1019">
        <v>-1.19549588237352</v>
      </c>
      <c r="H1019">
        <f t="shared" si="1051"/>
        <v>1.2281762621811589</v>
      </c>
      <c r="I1019">
        <f t="shared" si="1052"/>
        <v>-6.6311835370501004E-2</v>
      </c>
      <c r="K1019">
        <f t="shared" si="1053"/>
        <v>1963.166666666591</v>
      </c>
      <c r="M1019">
        <f t="shared" ref="M1019:N1019" si="1091">+AVERAGE(B1016:B1022)</f>
        <v>0.45714285714285713</v>
      </c>
      <c r="N1019">
        <f t="shared" si="1091"/>
        <v>1.4285714285714299E-2</v>
      </c>
      <c r="P1019">
        <f t="shared" si="1057"/>
        <v>0.87999999999999989</v>
      </c>
    </row>
    <row r="1020" spans="1:16" x14ac:dyDescent="0.25">
      <c r="A1020">
        <f>+$C$10*(B1020)+$C$11*(C1020)+$C$12*(nino34!A1000)</f>
        <v>-0.06</v>
      </c>
      <c r="B1020">
        <v>0.1</v>
      </c>
      <c r="C1020">
        <v>-0.9</v>
      </c>
      <c r="D1020">
        <f t="shared" si="1049"/>
        <v>0.06</v>
      </c>
      <c r="E1020">
        <f t="shared" si="1050"/>
        <v>0.06</v>
      </c>
      <c r="G1020">
        <v>-0.61456366896819103</v>
      </c>
      <c r="H1020">
        <f t="shared" si="1051"/>
        <v>1.913069734507632</v>
      </c>
      <c r="I1020">
        <f t="shared" si="1052"/>
        <v>0.75120530769697402</v>
      </c>
      <c r="K1020">
        <f t="shared" si="1053"/>
        <v>1963.2499999999243</v>
      </c>
      <c r="M1020">
        <f t="shared" ref="M1020:N1020" si="1092">+AVERAGE(B1017:B1023)</f>
        <v>0.47142857142857147</v>
      </c>
      <c r="N1020">
        <f t="shared" si="1092"/>
        <v>0.1142857142857143</v>
      </c>
      <c r="P1020">
        <f t="shared" si="1057"/>
        <v>0.91999999999999993</v>
      </c>
    </row>
    <row r="1021" spans="1:16" x14ac:dyDescent="0.25">
      <c r="A1021">
        <f>+$C$10*(B1021)+$C$11*(C1021)+$C$12*(nino34!A1001)</f>
        <v>0</v>
      </c>
      <c r="B1021">
        <v>-0.3</v>
      </c>
      <c r="C1021">
        <v>-0.6</v>
      </c>
      <c r="D1021">
        <f t="shared" si="1049"/>
        <v>0.18</v>
      </c>
      <c r="E1021">
        <f t="shared" si="1050"/>
        <v>0.06</v>
      </c>
      <c r="G1021">
        <v>0.71757385213411196</v>
      </c>
      <c r="H1021">
        <f t="shared" si="1051"/>
        <v>2.3836946143293307</v>
      </c>
      <c r="I1021">
        <f t="shared" si="1052"/>
        <v>-0.28058042787527504</v>
      </c>
      <c r="K1021">
        <f t="shared" si="1053"/>
        <v>1963.3333333332575</v>
      </c>
      <c r="M1021">
        <f t="shared" ref="M1021:N1021" si="1093">+AVERAGE(B1018:B1024)</f>
        <v>0.14285714285714285</v>
      </c>
      <c r="N1021">
        <f t="shared" si="1093"/>
        <v>0.12857142857142859</v>
      </c>
      <c r="P1021">
        <f t="shared" si="1057"/>
        <v>0.26</v>
      </c>
    </row>
    <row r="1022" spans="1:16" x14ac:dyDescent="0.25">
      <c r="A1022">
        <f>+$C$10*(B1022)+$C$11*(C1022)+$C$12*(nino34!A1002)</f>
        <v>0.12</v>
      </c>
      <c r="B1022">
        <v>-0.6</v>
      </c>
      <c r="C1022">
        <v>1</v>
      </c>
      <c r="D1022">
        <f t="shared" si="1049"/>
        <v>0.72</v>
      </c>
      <c r="E1022">
        <f t="shared" si="1050"/>
        <v>0.48</v>
      </c>
      <c r="G1022">
        <v>1.7691309453611399</v>
      </c>
      <c r="H1022">
        <f t="shared" si="1051"/>
        <v>2.0987502273857879</v>
      </c>
      <c r="I1022">
        <f t="shared" si="1052"/>
        <v>-4.3639590682680307E-3</v>
      </c>
      <c r="K1022">
        <f t="shared" si="1053"/>
        <v>1963.4166666665908</v>
      </c>
      <c r="M1022">
        <f t="shared" ref="M1022:N1022" si="1094">+AVERAGE(B1019:B1025)</f>
        <v>-0.2</v>
      </c>
      <c r="N1022">
        <f t="shared" si="1094"/>
        <v>1.4285714285714266E-2</v>
      </c>
      <c r="P1022">
        <f t="shared" si="1057"/>
        <v>6.0000000000000053E-2</v>
      </c>
    </row>
    <row r="1023" spans="1:16" x14ac:dyDescent="0.25">
      <c r="A1023">
        <f>+$C$10*(B1023)+$C$11*(C1023)+$C$12*(nino34!A1003)</f>
        <v>0.72</v>
      </c>
      <c r="B1023">
        <v>0.2</v>
      </c>
      <c r="C1023">
        <v>0.7</v>
      </c>
      <c r="D1023">
        <f t="shared" si="1049"/>
        <v>0.78</v>
      </c>
      <c r="E1023">
        <f t="shared" si="1050"/>
        <v>-0.41999999999999993</v>
      </c>
      <c r="G1023">
        <v>2.8163240795198998</v>
      </c>
      <c r="H1023">
        <f t="shared" si="1051"/>
        <v>1.1670093780806401</v>
      </c>
      <c r="I1023">
        <f t="shared" si="1052"/>
        <v>-0.92737689023687953</v>
      </c>
      <c r="K1023">
        <f t="shared" si="1053"/>
        <v>1963.4999999999241</v>
      </c>
      <c r="M1023">
        <f t="shared" ref="M1023:N1023" si="1095">+AVERAGE(B1020:B1026)</f>
        <v>-0.37142857142857144</v>
      </c>
      <c r="N1023">
        <f t="shared" si="1095"/>
        <v>0.37142857142857144</v>
      </c>
      <c r="P1023">
        <f t="shared" si="1057"/>
        <v>-0.3</v>
      </c>
    </row>
    <row r="1024" spans="1:16" x14ac:dyDescent="0.25">
      <c r="A1024">
        <f>+$C$10*(B1024)+$C$11*(C1024)+$C$12*(nino34!A1004)</f>
        <v>0.9</v>
      </c>
      <c r="B1024">
        <v>-0.9</v>
      </c>
      <c r="C1024">
        <v>-0.2</v>
      </c>
      <c r="D1024">
        <f t="shared" si="1049"/>
        <v>-6.9999999999999951E-2</v>
      </c>
      <c r="E1024">
        <f t="shared" si="1050"/>
        <v>-0.42999999999999994</v>
      </c>
      <c r="G1024">
        <v>2.93614032344178</v>
      </c>
      <c r="H1024">
        <f t="shared" si="1051"/>
        <v>0.54318092259062034</v>
      </c>
      <c r="I1024">
        <f t="shared" si="1052"/>
        <v>0.30354843474686</v>
      </c>
      <c r="K1024">
        <f t="shared" si="1053"/>
        <v>1963.5833333332573</v>
      </c>
      <c r="M1024">
        <f t="shared" ref="M1024:N1024" si="1096">+AVERAGE(B1021:B1027)</f>
        <v>-0.4</v>
      </c>
      <c r="N1024">
        <f t="shared" si="1096"/>
        <v>0.72857142857142854</v>
      </c>
      <c r="P1024">
        <f t="shared" si="1057"/>
        <v>-0.72</v>
      </c>
    </row>
    <row r="1025" spans="1:16" x14ac:dyDescent="0.25">
      <c r="A1025">
        <f>+$C$10*(B1025)+$C$11*(C1025)+$C$12*(nino34!A1005)</f>
        <v>0.65</v>
      </c>
      <c r="B1025">
        <v>-0.3</v>
      </c>
      <c r="C1025">
        <v>0.8</v>
      </c>
      <c r="D1025">
        <f t="shared" si="1049"/>
        <v>-6.0000000000000053E-2</v>
      </c>
      <c r="E1025">
        <f t="shared" si="1050"/>
        <v>0.43999999999999995</v>
      </c>
      <c r="G1025">
        <v>3.3595050021105202</v>
      </c>
      <c r="H1025">
        <f t="shared" si="1051"/>
        <v>1.0048787415615799</v>
      </c>
      <c r="I1025">
        <f t="shared" si="1052"/>
        <v>0.15814938422409952</v>
      </c>
      <c r="K1025">
        <f t="shared" si="1053"/>
        <v>1963.6666666665906</v>
      </c>
      <c r="M1025">
        <f t="shared" ref="M1025:N1025" si="1097">+AVERAGE(B1022:B1028)</f>
        <v>-0.47142857142857153</v>
      </c>
      <c r="N1025">
        <f t="shared" si="1097"/>
        <v>1.0571428571428572</v>
      </c>
      <c r="P1025">
        <f t="shared" si="1057"/>
        <v>-1.3</v>
      </c>
    </row>
    <row r="1026" spans="1:16" x14ac:dyDescent="0.25">
      <c r="A1026">
        <f>+$C$10*(B1026)+$C$11*(C1026)+$C$12*(nino34!A1006)</f>
        <v>0.84</v>
      </c>
      <c r="B1026">
        <v>-0.8</v>
      </c>
      <c r="C1026">
        <v>1.8</v>
      </c>
      <c r="D1026">
        <f t="shared" si="1049"/>
        <v>9.9999999999999978E-2</v>
      </c>
      <c r="E1026">
        <f t="shared" si="1050"/>
        <v>-0.28000000000000003</v>
      </c>
      <c r="G1026">
        <v>3.9410190650033599</v>
      </c>
      <c r="H1026">
        <f t="shared" si="1051"/>
        <v>0.90532494576994971</v>
      </c>
      <c r="I1026">
        <f t="shared" si="1052"/>
        <v>-0.25770318001572967</v>
      </c>
      <c r="K1026">
        <f t="shared" si="1053"/>
        <v>1963.7499999999238</v>
      </c>
      <c r="M1026">
        <f t="shared" ref="M1026:N1026" si="1098">+AVERAGE(B1023:B1029)</f>
        <v>-0.35714285714285715</v>
      </c>
      <c r="N1026">
        <f t="shared" si="1098"/>
        <v>1.0714285714285714</v>
      </c>
      <c r="P1026">
        <f t="shared" si="1057"/>
        <v>-1.32</v>
      </c>
    </row>
    <row r="1027" spans="1:16" x14ac:dyDescent="0.25">
      <c r="A1027">
        <f>+$C$10*(B1027)+$C$11*(C1027)+$C$12*(nino34!A1007)</f>
        <v>0.75</v>
      </c>
      <c r="B1027">
        <v>-0.1</v>
      </c>
      <c r="C1027">
        <v>1.6</v>
      </c>
      <c r="D1027">
        <f t="shared" si="1049"/>
        <v>0.21000000000000008</v>
      </c>
      <c r="E1027">
        <f t="shared" si="1050"/>
        <v>0.39000000000000012</v>
      </c>
      <c r="G1027">
        <v>4.2648299478804699</v>
      </c>
      <c r="H1027">
        <f t="shared" si="1051"/>
        <v>-0.21181024061848985</v>
      </c>
      <c r="I1027">
        <f t="shared" si="1052"/>
        <v>-0.85943200637271033</v>
      </c>
      <c r="K1027">
        <f t="shared" si="1053"/>
        <v>1963.8333333332571</v>
      </c>
      <c r="M1027">
        <f t="shared" ref="M1027:N1027" si="1099">+AVERAGE(B1024:B1030)</f>
        <v>-0.35714285714285715</v>
      </c>
      <c r="N1027">
        <f t="shared" si="1099"/>
        <v>1.0714285714285716</v>
      </c>
      <c r="P1027">
        <f t="shared" si="1057"/>
        <v>-1.7200000000000002</v>
      </c>
    </row>
    <row r="1028" spans="1:16" x14ac:dyDescent="0.25">
      <c r="A1028">
        <f>+$C$10*(B1028)+$C$11*(C1028)+$C$12*(nino34!A1008)</f>
        <v>1.05</v>
      </c>
      <c r="B1028">
        <v>-0.8</v>
      </c>
      <c r="C1028">
        <v>1.7</v>
      </c>
      <c r="D1028">
        <f t="shared" si="1049"/>
        <v>1.0000000000000009E-2</v>
      </c>
      <c r="E1028">
        <f t="shared" si="1050"/>
        <v>-0.59000000000000008</v>
      </c>
      <c r="G1028">
        <v>3.72920882438487</v>
      </c>
      <c r="H1028">
        <f t="shared" si="1051"/>
        <v>-1.83748644891724</v>
      </c>
      <c r="I1028">
        <f t="shared" si="1052"/>
        <v>-0.76624420192603981</v>
      </c>
      <c r="K1028">
        <f t="shared" si="1053"/>
        <v>1963.9166666665903</v>
      </c>
      <c r="M1028">
        <f t="shared" ref="M1028:N1028" si="1100">+AVERAGE(B1025:B1031)</f>
        <v>-0.12857142857142859</v>
      </c>
      <c r="N1028">
        <f t="shared" si="1100"/>
        <v>1.0428571428571429</v>
      </c>
      <c r="P1028">
        <f t="shared" si="1057"/>
        <v>-1.7599999999999998</v>
      </c>
    </row>
    <row r="1029" spans="1:16" x14ac:dyDescent="0.25">
      <c r="A1029">
        <f>+$C$10*(B1029)+$C$11*(C1029)+$C$12*(nino34!A1009)</f>
        <v>0.76</v>
      </c>
      <c r="B1029">
        <v>0.2</v>
      </c>
      <c r="C1029">
        <v>1.1000000000000001</v>
      </c>
      <c r="D1029">
        <f t="shared" si="1049"/>
        <v>-0.5</v>
      </c>
      <c r="E1029">
        <f t="shared" si="1050"/>
        <v>8.0000000000000071E-2</v>
      </c>
      <c r="G1029">
        <v>2.4273434989632299</v>
      </c>
      <c r="H1029">
        <f t="shared" si="1051"/>
        <v>-3.263366529239883</v>
      </c>
      <c r="I1029">
        <f t="shared" si="1052"/>
        <v>-0.65963587839660232</v>
      </c>
      <c r="K1029">
        <f t="shared" si="1053"/>
        <v>1963.9999999999236</v>
      </c>
      <c r="M1029">
        <f t="shared" ref="M1029:N1029" si="1101">+AVERAGE(B1026:B1032)</f>
        <v>9.9999999999999964E-2</v>
      </c>
      <c r="N1029">
        <f t="shared" si="1101"/>
        <v>0.8857142857142859</v>
      </c>
      <c r="P1029">
        <f t="shared" si="1057"/>
        <v>-1.6400000000000003</v>
      </c>
    </row>
    <row r="1030" spans="1:16" x14ac:dyDescent="0.25">
      <c r="A1030">
        <f>+$C$10*(B1030)+$C$11*(C1030)+$C$12*(nino34!A1010)</f>
        <v>0.55000000000000004</v>
      </c>
      <c r="B1030">
        <v>0.2</v>
      </c>
      <c r="C1030">
        <v>0.7</v>
      </c>
      <c r="D1030">
        <f t="shared" si="1049"/>
        <v>-0.92</v>
      </c>
      <c r="E1030">
        <f t="shared" si="1050"/>
        <v>-0.50000000000000011</v>
      </c>
      <c r="G1030">
        <v>0.46584229514498698</v>
      </c>
      <c r="H1030">
        <f t="shared" si="1051"/>
        <v>-3.9049387917297098</v>
      </c>
      <c r="I1030">
        <f t="shared" si="1052"/>
        <v>1.8063615906775965E-2</v>
      </c>
      <c r="K1030">
        <f t="shared" si="1053"/>
        <v>1964.0833333332569</v>
      </c>
      <c r="M1030">
        <f t="shared" ref="M1030:N1030" si="1102">+AVERAGE(B1027:B1033)</f>
        <v>0.15714285714285717</v>
      </c>
      <c r="N1030">
        <f t="shared" si="1102"/>
        <v>0.5714285714285714</v>
      </c>
      <c r="P1030">
        <f t="shared" si="1057"/>
        <v>-0.9</v>
      </c>
    </row>
    <row r="1031" spans="1:16" x14ac:dyDescent="0.25">
      <c r="A1031">
        <f>+$C$10*(B1031)+$C$11*(C1031)+$C$12*(nino34!A1011)</f>
        <v>-0.16</v>
      </c>
      <c r="B1031">
        <v>0.7</v>
      </c>
      <c r="C1031">
        <v>-0.4</v>
      </c>
      <c r="D1031">
        <f t="shared" si="1049"/>
        <v>-1.08</v>
      </c>
      <c r="E1031">
        <f t="shared" si="1050"/>
        <v>0.34</v>
      </c>
      <c r="G1031">
        <v>-1.4775952927664799</v>
      </c>
      <c r="H1031">
        <f t="shared" si="1051"/>
        <v>-3.4947430363009371</v>
      </c>
      <c r="I1031">
        <f t="shared" si="1052"/>
        <v>0.39213213952199677</v>
      </c>
      <c r="K1031">
        <f t="shared" si="1053"/>
        <v>1964.1666666665901</v>
      </c>
      <c r="M1031">
        <f t="shared" ref="M1031:N1031" si="1103">+AVERAGE(B1028:B1034)</f>
        <v>0.19999999999999996</v>
      </c>
      <c r="N1031">
        <f t="shared" si="1103"/>
        <v>0.27142857142857146</v>
      </c>
      <c r="P1031">
        <f t="shared" si="1057"/>
        <v>-0.2400000000000001</v>
      </c>
    </row>
    <row r="1032" spans="1:16" x14ac:dyDescent="0.25">
      <c r="A1032">
        <f>+$C$10*(B1032)+$C$11*(C1032)+$C$12*(nino34!A1012)</f>
        <v>-0.53</v>
      </c>
      <c r="B1032">
        <v>1.3</v>
      </c>
      <c r="C1032">
        <v>-0.3</v>
      </c>
      <c r="D1032">
        <f t="shared" si="1049"/>
        <v>-0.57999999999999996</v>
      </c>
      <c r="E1032">
        <f t="shared" si="1050"/>
        <v>0.16000000000000003</v>
      </c>
      <c r="G1032">
        <v>-3.0289007411559501</v>
      </c>
      <c r="H1032">
        <f t="shared" si="1051"/>
        <v>-2.0688629575467701</v>
      </c>
      <c r="I1032">
        <f t="shared" si="1052"/>
        <v>1.0337479392321702</v>
      </c>
      <c r="K1032">
        <f t="shared" si="1053"/>
        <v>1964.2499999999234</v>
      </c>
      <c r="M1032">
        <f t="shared" ref="M1032:N1032" si="1104">+AVERAGE(B1029:B1035)</f>
        <v>0.3000000000000001</v>
      </c>
      <c r="N1032">
        <f t="shared" si="1104"/>
        <v>-8.5714285714285743E-2</v>
      </c>
      <c r="P1032">
        <f t="shared" si="1057"/>
        <v>0.26000000000000012</v>
      </c>
    </row>
    <row r="1033" spans="1:16" x14ac:dyDescent="0.25">
      <c r="A1033">
        <f>+$C$10*(B1033)+$C$11*(C1033)+$C$12*(nino34!A1013)</f>
        <v>-0.74</v>
      </c>
      <c r="B1033">
        <v>-0.4</v>
      </c>
      <c r="C1033">
        <v>-0.4</v>
      </c>
      <c r="D1033">
        <f t="shared" si="1049"/>
        <v>-0.35</v>
      </c>
      <c r="E1033">
        <f t="shared" si="1050"/>
        <v>6.999999999999984E-2</v>
      </c>
      <c r="G1033">
        <v>-3.54645825031325</v>
      </c>
      <c r="H1033">
        <f t="shared" si="1051"/>
        <v>-0.6380090650749497</v>
      </c>
      <c r="I1033">
        <f t="shared" si="1052"/>
        <v>0.3971059532396497</v>
      </c>
      <c r="K1033">
        <f t="shared" si="1053"/>
        <v>1964.3333333332566</v>
      </c>
      <c r="M1033">
        <f t="shared" ref="M1033:N1033" si="1105">+AVERAGE(B1030:B1036)</f>
        <v>0.50000000000000011</v>
      </c>
      <c r="N1033">
        <f t="shared" si="1105"/>
        <v>-0.31428571428571433</v>
      </c>
      <c r="P1033">
        <f t="shared" si="1057"/>
        <v>0.58000000000000007</v>
      </c>
    </row>
    <row r="1034" spans="1:16" x14ac:dyDescent="0.25">
      <c r="A1034">
        <f>+$C$10*(B1034)+$C$11*(C1034)+$C$12*(nino34!A1014)</f>
        <v>-0.88</v>
      </c>
      <c r="B1034">
        <v>0.2</v>
      </c>
      <c r="C1034">
        <v>-0.5</v>
      </c>
      <c r="D1034">
        <f t="shared" si="1049"/>
        <v>8.9999999999999969E-2</v>
      </c>
      <c r="E1034">
        <f t="shared" si="1050"/>
        <v>0.36999999999999988</v>
      </c>
      <c r="G1034">
        <v>-3.6669098062308998</v>
      </c>
      <c r="H1034">
        <f t="shared" si="1051"/>
        <v>-0.43279739868994982</v>
      </c>
      <c r="I1034">
        <f t="shared" si="1052"/>
        <v>-0.19189428685465071</v>
      </c>
      <c r="K1034">
        <f t="shared" si="1053"/>
        <v>1964.4166666665899</v>
      </c>
      <c r="M1034">
        <f t="shared" ref="M1034:N1034" si="1106">+AVERAGE(B1031:B1037)</f>
        <v>0.58571428571428563</v>
      </c>
      <c r="N1034">
        <f t="shared" si="1106"/>
        <v>-0.62857142857142867</v>
      </c>
      <c r="P1034">
        <f t="shared" si="1057"/>
        <v>0.82000000000000006</v>
      </c>
    </row>
    <row r="1035" spans="1:16" x14ac:dyDescent="0.25">
      <c r="A1035">
        <f>+$C$10*(B1035)+$C$11*(C1035)+$C$12*(nino34!A1015)</f>
        <v>-0.65</v>
      </c>
      <c r="B1035">
        <v>-0.1</v>
      </c>
      <c r="C1035">
        <v>-0.8</v>
      </c>
      <c r="D1035">
        <f t="shared" si="1049"/>
        <v>0.12</v>
      </c>
      <c r="E1035">
        <f t="shared" si="1050"/>
        <v>-0.34000000000000008</v>
      </c>
      <c r="G1035">
        <v>-3.9792556490031998</v>
      </c>
      <c r="H1035">
        <f t="shared" si="1051"/>
        <v>-0.74514315052359992</v>
      </c>
      <c r="I1035">
        <f t="shared" si="1052"/>
        <v>-0.12045146497900028</v>
      </c>
      <c r="K1035">
        <f t="shared" si="1053"/>
        <v>1964.4999999999231</v>
      </c>
      <c r="M1035">
        <f t="shared" ref="M1035:N1035" si="1107">+AVERAGE(B1032:B1038)</f>
        <v>0.61428571428571443</v>
      </c>
      <c r="N1035">
        <f t="shared" si="1107"/>
        <v>-0.72857142857142854</v>
      </c>
      <c r="P1035">
        <f t="shared" si="1057"/>
        <v>1.02</v>
      </c>
    </row>
    <row r="1036" spans="1:16" x14ac:dyDescent="0.25">
      <c r="A1036">
        <f>+$C$10*(B1036)+$C$11*(C1036)+$C$12*(nino34!A1016)</f>
        <v>-0.76</v>
      </c>
      <c r="B1036">
        <v>1.6</v>
      </c>
      <c r="C1036">
        <v>-0.5</v>
      </c>
      <c r="D1036">
        <f t="shared" si="1049"/>
        <v>-0.28000000000000003</v>
      </c>
      <c r="E1036">
        <f t="shared" si="1050"/>
        <v>-6.0000000000000053E-2</v>
      </c>
      <c r="G1036">
        <v>-4.4120529567544997</v>
      </c>
      <c r="H1036">
        <f t="shared" si="1051"/>
        <v>-0.68189941559323053</v>
      </c>
      <c r="I1036">
        <f t="shared" si="1052"/>
        <v>0.18369519990936922</v>
      </c>
      <c r="K1036">
        <f t="shared" si="1053"/>
        <v>1964.5833333332564</v>
      </c>
      <c r="M1036">
        <f t="shared" ref="M1036:N1036" si="1108">+AVERAGE(B1033:B1039)</f>
        <v>0.31428571428571433</v>
      </c>
      <c r="N1036">
        <f t="shared" si="1108"/>
        <v>-0.81428571428571439</v>
      </c>
      <c r="P1036">
        <f t="shared" si="1057"/>
        <v>1.1600000000000001</v>
      </c>
    </row>
    <row r="1037" spans="1:16" x14ac:dyDescent="0.25">
      <c r="A1037">
        <f>+$C$10*(B1037)+$C$11*(C1037)+$C$12*(nino34!A1017)</f>
        <v>-0.93</v>
      </c>
      <c r="B1037">
        <v>0.8</v>
      </c>
      <c r="C1037">
        <v>-1.5</v>
      </c>
      <c r="D1037">
        <f t="shared" si="1049"/>
        <v>-0.24</v>
      </c>
      <c r="E1037">
        <f t="shared" si="1050"/>
        <v>0.10000000000000009</v>
      </c>
      <c r="G1037">
        <v>-4.6611550645964304</v>
      </c>
      <c r="H1037">
        <f t="shared" si="1051"/>
        <v>0.56383603841382968</v>
      </c>
      <c r="I1037">
        <f t="shared" si="1052"/>
        <v>1.0620402540976919</v>
      </c>
      <c r="K1037">
        <f t="shared" si="1053"/>
        <v>1964.6666666665897</v>
      </c>
      <c r="M1037">
        <f t="shared" ref="M1037:N1037" si="1109">+AVERAGE(B1034:B1040)</f>
        <v>0.29999999999999993</v>
      </c>
      <c r="N1037">
        <f t="shared" si="1109"/>
        <v>-0.71428571428571441</v>
      </c>
      <c r="P1037">
        <f t="shared" si="1057"/>
        <v>1.56</v>
      </c>
    </row>
    <row r="1038" spans="1:16" x14ac:dyDescent="0.25">
      <c r="A1038">
        <f>+$C$10*(B1038)+$C$11*(C1038)+$C$12*(nino34!A1018)</f>
        <v>-1</v>
      </c>
      <c r="B1038">
        <v>0.9</v>
      </c>
      <c r="C1038">
        <v>-1.1000000000000001</v>
      </c>
      <c r="D1038">
        <f t="shared" si="1049"/>
        <v>-0.17000000000000004</v>
      </c>
      <c r="E1038">
        <f t="shared" si="1050"/>
        <v>-3.0000000000000249E-2</v>
      </c>
      <c r="G1038">
        <v>-3.84821691834067</v>
      </c>
      <c r="H1038">
        <f t="shared" si="1051"/>
        <v>1.6459001932457502</v>
      </c>
      <c r="I1038">
        <f t="shared" si="1052"/>
        <v>2.0023900734229549E-2</v>
      </c>
      <c r="K1038">
        <f t="shared" si="1053"/>
        <v>1964.7499999999229</v>
      </c>
      <c r="M1038">
        <f t="shared" ref="M1038:N1038" si="1110">+AVERAGE(B1035:B1041)</f>
        <v>0.14285714285714277</v>
      </c>
      <c r="N1038">
        <f t="shared" si="1110"/>
        <v>-0.62857142857142867</v>
      </c>
      <c r="P1038">
        <f t="shared" si="1057"/>
        <v>1.44</v>
      </c>
    </row>
    <row r="1039" spans="1:16" x14ac:dyDescent="0.25">
      <c r="A1039">
        <f>+$C$10*(B1039)+$C$11*(C1039)+$C$12*(nino34!A1019)</f>
        <v>-1.1000000000000001</v>
      </c>
      <c r="B1039">
        <v>-0.8</v>
      </c>
      <c r="C1039">
        <v>-0.9</v>
      </c>
      <c r="D1039">
        <f t="shared" si="1049"/>
        <v>-7.0000000000000062E-2</v>
      </c>
      <c r="E1039">
        <f t="shared" si="1050"/>
        <v>0.12999999999999989</v>
      </c>
      <c r="G1039">
        <v>-3.0152548713506802</v>
      </c>
      <c r="H1039">
        <f t="shared" si="1051"/>
        <v>2.0488119342753102</v>
      </c>
      <c r="I1039">
        <f t="shared" si="1052"/>
        <v>0.38288784029533041</v>
      </c>
      <c r="K1039">
        <f t="shared" si="1053"/>
        <v>1964.8333333332562</v>
      </c>
      <c r="M1039">
        <f t="shared" ref="M1039:N1039" si="1111">+AVERAGE(B1036:B1042)</f>
        <v>8.5714285714285729E-2</v>
      </c>
      <c r="N1039">
        <f t="shared" si="1111"/>
        <v>-0.61428571428571421</v>
      </c>
      <c r="P1039">
        <f t="shared" si="1057"/>
        <v>1.1400000000000001</v>
      </c>
    </row>
    <row r="1040" spans="1:16" x14ac:dyDescent="0.25">
      <c r="A1040">
        <f>+$C$10*(B1040)+$C$11*(C1040)+$C$12*(nino34!A1020)</f>
        <v>-1.07</v>
      </c>
      <c r="B1040">
        <v>-0.5</v>
      </c>
      <c r="C1040">
        <v>0.3</v>
      </c>
      <c r="D1040">
        <f t="shared" si="1049"/>
        <v>0.53000000000000014</v>
      </c>
      <c r="E1040">
        <f t="shared" si="1050"/>
        <v>0.4700000000000002</v>
      </c>
      <c r="G1040">
        <v>-1.7994049840653601</v>
      </c>
      <c r="H1040">
        <f t="shared" si="1051"/>
        <v>1.7235805312327601</v>
      </c>
      <c r="I1040">
        <f t="shared" si="1052"/>
        <v>-0.70811924333788001</v>
      </c>
      <c r="K1040">
        <f t="shared" si="1053"/>
        <v>1964.9166666665894</v>
      </c>
      <c r="M1040">
        <f t="shared" ref="M1040:N1040" si="1112">+AVERAGE(B1037:B1043)</f>
        <v>-0.15714285714285711</v>
      </c>
      <c r="N1040">
        <f t="shared" si="1112"/>
        <v>-0.61428571428571421</v>
      </c>
      <c r="P1040">
        <f t="shared" si="1057"/>
        <v>0.52</v>
      </c>
    </row>
    <row r="1041" spans="1:16" x14ac:dyDescent="0.25">
      <c r="A1041">
        <f>+$C$10*(B1041)+$C$11*(C1041)+$C$12*(nino34!A1021)</f>
        <v>-0.56999999999999995</v>
      </c>
      <c r="B1041">
        <v>-0.9</v>
      </c>
      <c r="C1041">
        <v>0.1</v>
      </c>
      <c r="D1041">
        <f t="shared" si="1049"/>
        <v>0.71000000000000008</v>
      </c>
      <c r="E1041">
        <f t="shared" si="1050"/>
        <v>-0.29000000000000026</v>
      </c>
      <c r="G1041">
        <v>-1.29167434011792</v>
      </c>
      <c r="H1041">
        <f t="shared" si="1051"/>
        <v>1.094861549960954</v>
      </c>
      <c r="I1041">
        <f t="shared" si="1052"/>
        <v>7.9400262066073868E-2</v>
      </c>
      <c r="K1041">
        <f t="shared" si="1053"/>
        <v>1964.9999999999227</v>
      </c>
      <c r="M1041">
        <f t="shared" ref="M1041:N1041" si="1113">+AVERAGE(B1038:B1044)</f>
        <v>-0.21428571428571427</v>
      </c>
      <c r="N1041">
        <f t="shared" si="1113"/>
        <v>-0.14285714285714282</v>
      </c>
      <c r="P1041">
        <f t="shared" si="1057"/>
        <v>9.9999999999999978E-2</v>
      </c>
    </row>
    <row r="1042" spans="1:16" x14ac:dyDescent="0.25">
      <c r="A1042">
        <f>+$C$10*(B1042)+$C$11*(C1042)+$C$12*(nino34!A1022)</f>
        <v>-0.36</v>
      </c>
      <c r="B1042">
        <v>-0.5</v>
      </c>
      <c r="C1042">
        <v>-0.7</v>
      </c>
      <c r="D1042">
        <f t="shared" si="1049"/>
        <v>0.22999999999999993</v>
      </c>
      <c r="E1042">
        <f t="shared" si="1050"/>
        <v>-0.18999999999999995</v>
      </c>
      <c r="G1042">
        <v>-0.70454343410440601</v>
      </c>
      <c r="H1042">
        <f t="shared" si="1051"/>
        <v>1.4517049210115189</v>
      </c>
      <c r="I1042">
        <f t="shared" si="1052"/>
        <v>0.27744310898449087</v>
      </c>
      <c r="K1042">
        <f t="shared" si="1053"/>
        <v>1965.083333333256</v>
      </c>
      <c r="M1042">
        <f t="shared" ref="M1042:N1042" si="1114">+AVERAGE(B1039:B1045)</f>
        <v>-0.31428571428571433</v>
      </c>
      <c r="N1042">
        <f t="shared" si="1114"/>
        <v>5.714285714285712E-2</v>
      </c>
      <c r="P1042">
        <f t="shared" si="1057"/>
        <v>-0.22000000000000003</v>
      </c>
    </row>
    <row r="1043" spans="1:16" x14ac:dyDescent="0.25">
      <c r="A1043">
        <f>+$C$10*(B1043)+$C$11*(C1043)+$C$12*(nino34!A1023)</f>
        <v>-0.34</v>
      </c>
      <c r="B1043">
        <v>-0.1</v>
      </c>
      <c r="C1043">
        <v>-0.5</v>
      </c>
      <c r="D1043">
        <f t="shared" si="1049"/>
        <v>0.27</v>
      </c>
      <c r="E1043">
        <f t="shared" si="1050"/>
        <v>0.23000000000000009</v>
      </c>
      <c r="G1043">
        <v>0.16003058089359901</v>
      </c>
      <c r="H1043">
        <f t="shared" si="1051"/>
        <v>1.780451265821446</v>
      </c>
      <c r="I1043">
        <f t="shared" si="1052"/>
        <v>5.1303235825436055E-2</v>
      </c>
      <c r="K1043">
        <f t="shared" si="1053"/>
        <v>1965.1666666665892</v>
      </c>
      <c r="M1043">
        <f t="shared" ref="M1043:N1043" si="1115">+AVERAGE(B1040:B1046)</f>
        <v>-0.2</v>
      </c>
      <c r="N1043">
        <f t="shared" si="1115"/>
        <v>0.42857142857142855</v>
      </c>
      <c r="P1043">
        <f t="shared" si="1057"/>
        <v>-0.52</v>
      </c>
    </row>
    <row r="1044" spans="1:16" x14ac:dyDescent="0.25">
      <c r="A1044">
        <f>+$C$10*(B1044)+$C$11*(C1044)+$C$12*(nino34!A1024)</f>
        <v>-0.09</v>
      </c>
      <c r="B1044">
        <v>0.4</v>
      </c>
      <c r="C1044">
        <v>1.8</v>
      </c>
      <c r="D1044">
        <f t="shared" si="1049"/>
        <v>0.53</v>
      </c>
      <c r="E1044">
        <f t="shared" si="1050"/>
        <v>2.9999999999999971E-2</v>
      </c>
      <c r="G1044">
        <v>1.0759078317170401</v>
      </c>
      <c r="H1044">
        <f t="shared" si="1051"/>
        <v>2.4140760881286512</v>
      </c>
      <c r="I1044">
        <f t="shared" si="1052"/>
        <v>0.58232158648176879</v>
      </c>
      <c r="K1044">
        <f t="shared" si="1053"/>
        <v>1965.2499999999225</v>
      </c>
      <c r="M1044">
        <f t="shared" ref="M1044:N1044" si="1116">+AVERAGE(B1041:B1047)</f>
        <v>-0.25714285714285717</v>
      </c>
      <c r="N1044">
        <f t="shared" si="1116"/>
        <v>0.77142857142857146</v>
      </c>
      <c r="P1044">
        <f t="shared" si="1057"/>
        <v>-0.38</v>
      </c>
    </row>
    <row r="1045" spans="1:16" x14ac:dyDescent="0.25">
      <c r="A1045">
        <f>+$C$10*(B1045)+$C$11*(C1045)+$C$12*(nino34!A1025)</f>
        <v>0.19</v>
      </c>
      <c r="B1045">
        <v>0.2</v>
      </c>
      <c r="C1045">
        <v>0.3</v>
      </c>
      <c r="D1045">
        <f t="shared" si="1049"/>
        <v>0.54</v>
      </c>
      <c r="E1045">
        <f t="shared" si="1050"/>
        <v>-2.0000000000000018E-2</v>
      </c>
      <c r="G1045">
        <v>2.57410666902225</v>
      </c>
      <c r="H1045">
        <f t="shared" si="1051"/>
        <v>2.7113980541968501</v>
      </c>
      <c r="I1045">
        <f t="shared" si="1052"/>
        <v>-0.28499962041356941</v>
      </c>
      <c r="K1045">
        <f t="shared" si="1053"/>
        <v>1965.3333333332557</v>
      </c>
      <c r="M1045">
        <f t="shared" ref="M1045:N1045" si="1117">+AVERAGE(B1042:B1048)</f>
        <v>-0.24285714285714285</v>
      </c>
      <c r="N1045">
        <f t="shared" si="1117"/>
        <v>0.91428571428571437</v>
      </c>
      <c r="P1045">
        <f t="shared" si="1057"/>
        <v>-0.52</v>
      </c>
    </row>
    <row r="1046" spans="1:16" x14ac:dyDescent="0.25">
      <c r="A1046">
        <f>+$C$10*(B1046)+$C$11*(C1046)+$C$12*(nino34!A1026)</f>
        <v>0.45</v>
      </c>
      <c r="B1046">
        <v>0</v>
      </c>
      <c r="C1046">
        <v>1.7</v>
      </c>
      <c r="D1046">
        <f t="shared" si="1049"/>
        <v>0.62000000000000011</v>
      </c>
      <c r="E1046">
        <f t="shared" si="1050"/>
        <v>9.9999999999999978E-2</v>
      </c>
      <c r="G1046">
        <v>3.7873058859138902</v>
      </c>
      <c r="H1046">
        <f t="shared" si="1051"/>
        <v>2.5020698339684002</v>
      </c>
      <c r="I1046">
        <f t="shared" si="1052"/>
        <v>7.5671400185119531E-2</v>
      </c>
      <c r="K1046">
        <f t="shared" si="1053"/>
        <v>1965.416666666589</v>
      </c>
      <c r="M1046">
        <f t="shared" ref="M1046:N1046" si="1118">+AVERAGE(B1043:B1049)</f>
        <v>-0.31428571428571433</v>
      </c>
      <c r="N1046">
        <f t="shared" si="1118"/>
        <v>1.2142857142857142</v>
      </c>
      <c r="P1046">
        <f t="shared" si="1057"/>
        <v>-1.28</v>
      </c>
    </row>
    <row r="1047" spans="1:16" x14ac:dyDescent="0.25">
      <c r="A1047">
        <f>+$C$10*(B1047)+$C$11*(C1047)+$C$12*(nino34!A1027)</f>
        <v>0.81</v>
      </c>
      <c r="B1047">
        <v>-0.9</v>
      </c>
      <c r="C1047">
        <v>2.7</v>
      </c>
      <c r="D1047">
        <f t="shared" ref="D1047:D1110" si="1119">+A1048-A1046</f>
        <v>0.8</v>
      </c>
      <c r="E1047">
        <f t="shared" ref="E1047:E1110" si="1120">+A1048+A1046-2*A1047</f>
        <v>7.9999999999999849E-2</v>
      </c>
      <c r="G1047">
        <v>5.0761765029906503</v>
      </c>
      <c r="H1047">
        <f t="shared" ref="H1047:H1110" si="1121">+G1048-G1046</f>
        <v>1.8747966587067801</v>
      </c>
      <c r="I1047">
        <f t="shared" ref="I1047:I1110" si="1122">+G1048+G1046-2*G1047</f>
        <v>-0.70294457544673961</v>
      </c>
      <c r="K1047">
        <f t="shared" ref="K1047:K1110" si="1123">+K1046+1/12</f>
        <v>1965.4999999999222</v>
      </c>
      <c r="M1047">
        <f t="shared" ref="M1047:N1047" si="1124">+AVERAGE(B1044:B1050)</f>
        <v>-0.32857142857142863</v>
      </c>
      <c r="N1047">
        <f t="shared" si="1124"/>
        <v>1.5428571428571429</v>
      </c>
      <c r="P1047">
        <f t="shared" si="1057"/>
        <v>-1.74</v>
      </c>
    </row>
    <row r="1048" spans="1:16" x14ac:dyDescent="0.25">
      <c r="A1048">
        <f>+$C$10*(B1048)+$C$11*(C1048)+$C$12*(nino34!A1028)</f>
        <v>1.25</v>
      </c>
      <c r="B1048">
        <v>-0.8</v>
      </c>
      <c r="C1048">
        <v>1.1000000000000001</v>
      </c>
      <c r="D1048">
        <f t="shared" si="1119"/>
        <v>0.44999999999999996</v>
      </c>
      <c r="E1048">
        <f t="shared" si="1120"/>
        <v>-0.42999999999999972</v>
      </c>
      <c r="G1048">
        <v>5.6621025446206703</v>
      </c>
      <c r="H1048">
        <f t="shared" si="1121"/>
        <v>0.75447585175778986</v>
      </c>
      <c r="I1048">
        <f t="shared" si="1122"/>
        <v>-0.41737623150225112</v>
      </c>
      <c r="K1048">
        <f t="shared" si="1123"/>
        <v>1965.5833333332555</v>
      </c>
      <c r="M1048">
        <f t="shared" ref="M1048:N1048" si="1125">+AVERAGE(B1045:B1051)</f>
        <v>-0.55714285714285716</v>
      </c>
      <c r="N1048">
        <f t="shared" si="1125"/>
        <v>1.5285714285714287</v>
      </c>
      <c r="P1048">
        <f t="shared" si="1057"/>
        <v>-1.9400000000000002</v>
      </c>
    </row>
    <row r="1049" spans="1:16" x14ac:dyDescent="0.25">
      <c r="A1049">
        <f>+$C$10*(B1049)+$C$11*(C1049)+$C$12*(nino34!A1029)</f>
        <v>1.26</v>
      </c>
      <c r="B1049">
        <v>-1</v>
      </c>
      <c r="C1049">
        <v>1.4</v>
      </c>
      <c r="D1049">
        <f t="shared" si="1119"/>
        <v>0.3600000000000001</v>
      </c>
      <c r="E1049">
        <f t="shared" si="1120"/>
        <v>0.3400000000000003</v>
      </c>
      <c r="G1049">
        <v>5.8306523547484401</v>
      </c>
      <c r="H1049">
        <f t="shared" si="1121"/>
        <v>0.14735099583266997</v>
      </c>
      <c r="I1049">
        <f t="shared" si="1122"/>
        <v>-0.18974862442287055</v>
      </c>
      <c r="K1049">
        <f t="shared" si="1123"/>
        <v>1965.6666666665888</v>
      </c>
      <c r="M1049">
        <f t="shared" ref="M1049:N1049" si="1126">+AVERAGE(B1046:B1052)</f>
        <v>-0.67142857142857149</v>
      </c>
      <c r="N1049">
        <f t="shared" si="1126"/>
        <v>1.3857142857142859</v>
      </c>
      <c r="P1049">
        <f t="shared" ref="P1049:P1112" si="1127">+AVERAGE(B1046:B1050)-AVERAGE(C1046:C1050)</f>
        <v>-2.3200000000000003</v>
      </c>
    </row>
    <row r="1050" spans="1:16" x14ac:dyDescent="0.25">
      <c r="A1050">
        <f>+$C$10*(B1050)+$C$11*(C1050)+$C$12*(nino34!A1030)</f>
        <v>1.61</v>
      </c>
      <c r="B1050">
        <v>-0.2</v>
      </c>
      <c r="C1050">
        <v>1.8</v>
      </c>
      <c r="D1050">
        <f t="shared" si="1119"/>
        <v>0.28000000000000003</v>
      </c>
      <c r="E1050">
        <f t="shared" si="1120"/>
        <v>-0.42000000000000037</v>
      </c>
      <c r="G1050">
        <v>5.8094535404533403</v>
      </c>
      <c r="H1050">
        <f t="shared" si="1121"/>
        <v>7.2763716068990014E-2</v>
      </c>
      <c r="I1050">
        <f t="shared" si="1122"/>
        <v>0.11516134465918881</v>
      </c>
      <c r="K1050">
        <f t="shared" si="1123"/>
        <v>1965.749999999922</v>
      </c>
      <c r="M1050">
        <f t="shared" ref="M1050:N1050" si="1128">+AVERAGE(B1047:B1053)</f>
        <v>-0.87142857142857133</v>
      </c>
      <c r="N1050">
        <f t="shared" si="1128"/>
        <v>1.3285714285714285</v>
      </c>
      <c r="P1050">
        <f t="shared" si="1127"/>
        <v>-2.5599999999999996</v>
      </c>
    </row>
    <row r="1051" spans="1:16" x14ac:dyDescent="0.25">
      <c r="A1051">
        <f>+$C$10*(B1051)+$C$11*(C1051)+$C$12*(nino34!A1031)</f>
        <v>1.54</v>
      </c>
      <c r="B1051">
        <v>-1.2</v>
      </c>
      <c r="C1051">
        <v>1.7</v>
      </c>
      <c r="D1051">
        <f t="shared" si="1119"/>
        <v>-0.16000000000000014</v>
      </c>
      <c r="E1051">
        <f t="shared" si="1120"/>
        <v>-2.0000000000000018E-2</v>
      </c>
      <c r="G1051">
        <v>5.9034160708174301</v>
      </c>
      <c r="H1051">
        <f t="shared" si="1121"/>
        <v>-0.60471964131941025</v>
      </c>
      <c r="I1051">
        <f t="shared" si="1122"/>
        <v>-0.79264470204758908</v>
      </c>
      <c r="K1051">
        <f t="shared" si="1123"/>
        <v>1965.8333333332553</v>
      </c>
      <c r="M1051">
        <f t="shared" ref="M1051:N1051" si="1129">+AVERAGE(B1048:B1054)</f>
        <v>-0.84285714285714286</v>
      </c>
      <c r="N1051">
        <f t="shared" si="1129"/>
        <v>0.98571428571428565</v>
      </c>
      <c r="P1051">
        <f t="shared" si="1127"/>
        <v>-1.82</v>
      </c>
    </row>
    <row r="1052" spans="1:16" x14ac:dyDescent="0.25">
      <c r="A1052">
        <f>+$C$10*(B1052)+$C$11*(C1052)+$C$12*(nino34!A1032)</f>
        <v>1.45</v>
      </c>
      <c r="B1052">
        <v>-0.6</v>
      </c>
      <c r="C1052">
        <v>-0.7</v>
      </c>
      <c r="D1052">
        <f t="shared" si="1119"/>
        <v>-0.41000000000000014</v>
      </c>
      <c r="E1052">
        <f t="shared" si="1120"/>
        <v>-0.22999999999999998</v>
      </c>
      <c r="G1052">
        <v>5.20473389913393</v>
      </c>
      <c r="H1052">
        <f t="shared" si="1121"/>
        <v>-1.3885766542764806</v>
      </c>
      <c r="I1052">
        <f t="shared" si="1122"/>
        <v>8.7876890905196348E-3</v>
      </c>
      <c r="K1052">
        <f t="shared" si="1123"/>
        <v>1965.9166666665885</v>
      </c>
      <c r="M1052">
        <f t="shared" ref="M1052:N1052" si="1130">+AVERAGE(B1049:B1055)</f>
        <v>-0.94285714285714295</v>
      </c>
      <c r="N1052">
        <f t="shared" si="1130"/>
        <v>1</v>
      </c>
      <c r="P1052">
        <f t="shared" si="1127"/>
        <v>-1.9800000000000002</v>
      </c>
    </row>
    <row r="1053" spans="1:16" x14ac:dyDescent="0.25">
      <c r="A1053">
        <f>+$C$10*(B1053)+$C$11*(C1053)+$C$12*(nino34!A1033)</f>
        <v>1.1299999999999999</v>
      </c>
      <c r="B1053">
        <v>-1.4</v>
      </c>
      <c r="C1053">
        <v>1.3</v>
      </c>
      <c r="D1053">
        <f t="shared" si="1119"/>
        <v>-0.62</v>
      </c>
      <c r="E1053">
        <f t="shared" si="1120"/>
        <v>2.0000000000000018E-2</v>
      </c>
      <c r="G1053">
        <v>4.5148394165409496</v>
      </c>
      <c r="H1053">
        <f t="shared" si="1121"/>
        <v>-1.7850688800635499</v>
      </c>
      <c r="I1053">
        <f t="shared" si="1122"/>
        <v>-0.40527991487758896</v>
      </c>
      <c r="K1053">
        <f t="shared" si="1123"/>
        <v>1965.9999999999218</v>
      </c>
      <c r="M1053">
        <f t="shared" ref="M1053:N1053" si="1131">+AVERAGE(B1050:B1056)</f>
        <v>-0.84285714285714275</v>
      </c>
      <c r="N1053">
        <f t="shared" si="1131"/>
        <v>0.87142857142857133</v>
      </c>
      <c r="P1053">
        <f t="shared" si="1127"/>
        <v>-1.6999999999999997</v>
      </c>
    </row>
    <row r="1054" spans="1:16" x14ac:dyDescent="0.25">
      <c r="A1054">
        <f>+$C$10*(B1054)+$C$11*(C1054)+$C$12*(nino34!A1034)</f>
        <v>0.83</v>
      </c>
      <c r="B1054">
        <v>-0.7</v>
      </c>
      <c r="C1054">
        <v>0.3</v>
      </c>
      <c r="D1054">
        <f t="shared" si="1119"/>
        <v>-0.29999999999999993</v>
      </c>
      <c r="E1054">
        <f t="shared" si="1120"/>
        <v>0.30000000000000004</v>
      </c>
      <c r="G1054">
        <v>3.4196650190703801</v>
      </c>
      <c r="H1054">
        <f t="shared" si="1121"/>
        <v>-1.9365943995033494</v>
      </c>
      <c r="I1054">
        <f t="shared" si="1122"/>
        <v>0.25375439543778988</v>
      </c>
      <c r="K1054">
        <f t="shared" si="1123"/>
        <v>1966.083333333255</v>
      </c>
      <c r="M1054">
        <f t="shared" ref="M1054:N1054" si="1132">+AVERAGE(B1051:B1057)</f>
        <v>-0.77142857142857135</v>
      </c>
      <c r="N1054">
        <f t="shared" si="1132"/>
        <v>0.81428571428571417</v>
      </c>
      <c r="P1054">
        <f t="shared" si="1127"/>
        <v>-1.8399999999999999</v>
      </c>
    </row>
    <row r="1055" spans="1:16" x14ac:dyDescent="0.25">
      <c r="A1055">
        <f>+$C$10*(B1055)+$C$11*(C1055)+$C$12*(nino34!A1035)</f>
        <v>0.83</v>
      </c>
      <c r="B1055">
        <v>-1.5</v>
      </c>
      <c r="C1055">
        <v>1.2</v>
      </c>
      <c r="D1055">
        <f t="shared" si="1119"/>
        <v>-0.28999999999999992</v>
      </c>
      <c r="E1055">
        <f t="shared" si="1120"/>
        <v>-0.28999999999999981</v>
      </c>
      <c r="G1055">
        <v>2.5782450170376001</v>
      </c>
      <c r="H1055">
        <f t="shared" si="1121"/>
        <v>-2.2164898482530004</v>
      </c>
      <c r="I1055">
        <f t="shared" si="1122"/>
        <v>-0.53364984418744044</v>
      </c>
      <c r="K1055">
        <f t="shared" si="1123"/>
        <v>1966.1666666665883</v>
      </c>
      <c r="M1055">
        <f t="shared" ref="M1055:N1055" si="1133">+AVERAGE(B1052:B1058)</f>
        <v>-0.47142857142857147</v>
      </c>
      <c r="N1055">
        <f t="shared" si="1133"/>
        <v>0.7142857142857143</v>
      </c>
      <c r="P1055">
        <f t="shared" si="1127"/>
        <v>-1.42</v>
      </c>
    </row>
    <row r="1056" spans="1:16" x14ac:dyDescent="0.25">
      <c r="A1056">
        <f>+$C$10*(B1056)+$C$11*(C1056)+$C$12*(nino34!A1036)</f>
        <v>0.54</v>
      </c>
      <c r="B1056">
        <v>-0.3</v>
      </c>
      <c r="C1056">
        <v>0.5</v>
      </c>
      <c r="D1056">
        <f t="shared" si="1119"/>
        <v>-0.8899999999999999</v>
      </c>
      <c r="E1056">
        <f t="shared" si="1120"/>
        <v>-0.31000000000000005</v>
      </c>
      <c r="G1056">
        <v>1.2031751708173799</v>
      </c>
      <c r="H1056">
        <f t="shared" si="1121"/>
        <v>-2.4388223421770863</v>
      </c>
      <c r="I1056">
        <f t="shared" si="1122"/>
        <v>0.31131735026335416</v>
      </c>
      <c r="K1056">
        <f t="shared" si="1123"/>
        <v>1966.2499999999216</v>
      </c>
      <c r="M1056">
        <f t="shared" ref="M1056:N1056" si="1134">+AVERAGE(B1053:B1059)</f>
        <v>-0.39999999999999997</v>
      </c>
      <c r="N1056">
        <f t="shared" si="1134"/>
        <v>0.8285714285714284</v>
      </c>
      <c r="P1056">
        <f t="shared" si="1127"/>
        <v>-1.6599999999999997</v>
      </c>
    </row>
    <row r="1057" spans="1:16" x14ac:dyDescent="0.25">
      <c r="A1057">
        <f>+$C$10*(B1057)+$C$11*(C1057)+$C$12*(nino34!A1037)</f>
        <v>-0.06</v>
      </c>
      <c r="B1057">
        <v>0.3</v>
      </c>
      <c r="C1057">
        <v>1.4</v>
      </c>
      <c r="D1057">
        <f t="shared" si="1119"/>
        <v>-0.4</v>
      </c>
      <c r="E1057">
        <f t="shared" si="1120"/>
        <v>0.8</v>
      </c>
      <c r="G1057">
        <v>0.13942267486051399</v>
      </c>
      <c r="H1057">
        <f t="shared" si="1121"/>
        <v>-1.7364113764120639</v>
      </c>
      <c r="I1057">
        <f t="shared" si="1122"/>
        <v>0.39109361550166793</v>
      </c>
      <c r="K1057">
        <f t="shared" si="1123"/>
        <v>1966.3333333332548</v>
      </c>
      <c r="M1057">
        <f t="shared" ref="M1057:N1057" si="1135">+AVERAGE(B1054:B1060)</f>
        <v>-0.12857142857142861</v>
      </c>
      <c r="N1057">
        <f t="shared" si="1135"/>
        <v>0.6428571428571429</v>
      </c>
      <c r="P1057">
        <f t="shared" si="1127"/>
        <v>-1.1400000000000001</v>
      </c>
    </row>
    <row r="1058" spans="1:16" x14ac:dyDescent="0.25">
      <c r="A1058">
        <f>+$C$10*(B1058)+$C$11*(C1058)+$C$12*(nino34!A1038)</f>
        <v>0.14000000000000001</v>
      </c>
      <c r="B1058">
        <v>0.9</v>
      </c>
      <c r="C1058">
        <v>1</v>
      </c>
      <c r="D1058">
        <f t="shared" si="1119"/>
        <v>0.29000000000000004</v>
      </c>
      <c r="E1058">
        <f t="shared" si="1120"/>
        <v>-0.11000000000000001</v>
      </c>
      <c r="G1058">
        <v>-0.53323620559468399</v>
      </c>
      <c r="H1058">
        <f t="shared" si="1121"/>
        <v>-0.87138146622558099</v>
      </c>
      <c r="I1058">
        <f t="shared" si="1122"/>
        <v>0.47393629468481491</v>
      </c>
      <c r="K1058">
        <f t="shared" si="1123"/>
        <v>1966.4166666665881</v>
      </c>
      <c r="M1058">
        <f t="shared" ref="M1058:N1058" si="1136">+AVERAGE(B1055:B1061)</f>
        <v>-5.7142857142857141E-2</v>
      </c>
      <c r="N1058">
        <f t="shared" si="1136"/>
        <v>0.62857142857142845</v>
      </c>
      <c r="P1058">
        <f t="shared" si="1127"/>
        <v>-0.97999999999999987</v>
      </c>
    </row>
    <row r="1059" spans="1:16" x14ac:dyDescent="0.25">
      <c r="A1059">
        <f>+$C$10*(B1059)+$C$11*(C1059)+$C$12*(nino34!A1039)</f>
        <v>0.23</v>
      </c>
      <c r="B1059">
        <v>-0.1</v>
      </c>
      <c r="C1059">
        <v>0.1</v>
      </c>
      <c r="D1059">
        <f t="shared" si="1119"/>
        <v>-0.24000000000000002</v>
      </c>
      <c r="E1059">
        <f t="shared" si="1120"/>
        <v>-0.42000000000000004</v>
      </c>
      <c r="G1059">
        <v>-0.73195879136506703</v>
      </c>
      <c r="H1059">
        <f t="shared" si="1121"/>
        <v>-0.39744515440713402</v>
      </c>
      <c r="I1059">
        <f t="shared" si="1122"/>
        <v>1.7133632068677684E-8</v>
      </c>
      <c r="K1059">
        <f t="shared" si="1123"/>
        <v>1966.4999999999213</v>
      </c>
      <c r="M1059">
        <f t="shared" ref="M1059:N1059" si="1137">+AVERAGE(B1056:B1062)</f>
        <v>0.17142857142857146</v>
      </c>
      <c r="N1059">
        <f t="shared" si="1137"/>
        <v>0.55714285714285716</v>
      </c>
      <c r="P1059">
        <f t="shared" si="1127"/>
        <v>-0.33999999999999997</v>
      </c>
    </row>
    <row r="1060" spans="1:16" x14ac:dyDescent="0.25">
      <c r="A1060">
        <f>+$C$10*(B1060)+$C$11*(C1060)+$C$12*(nino34!A1040)</f>
        <v>-0.1</v>
      </c>
      <c r="B1060">
        <v>0.5</v>
      </c>
      <c r="C1060">
        <v>0</v>
      </c>
      <c r="D1060">
        <f t="shared" si="1119"/>
        <v>-0.28000000000000003</v>
      </c>
      <c r="E1060">
        <f t="shared" si="1120"/>
        <v>0.38</v>
      </c>
      <c r="G1060">
        <v>-0.930681360001818</v>
      </c>
      <c r="H1060">
        <f t="shared" si="1121"/>
        <v>-0.27084722597175304</v>
      </c>
      <c r="I1060">
        <f t="shared" si="1122"/>
        <v>0.12659791130174902</v>
      </c>
      <c r="K1060">
        <f t="shared" si="1123"/>
        <v>1966.5833333332546</v>
      </c>
      <c r="M1060">
        <f t="shared" ref="M1060:N1060" si="1138">+AVERAGE(B1057:B1063)</f>
        <v>0.21428571428571427</v>
      </c>
      <c r="N1060">
        <f t="shared" si="1138"/>
        <v>0.51428571428571435</v>
      </c>
      <c r="P1060">
        <f t="shared" si="1127"/>
        <v>-0.26000000000000006</v>
      </c>
    </row>
    <row r="1061" spans="1:16" x14ac:dyDescent="0.25">
      <c r="A1061">
        <f>+$C$10*(B1061)+$C$11*(C1061)+$C$12*(nino34!A1041)</f>
        <v>-0.05</v>
      </c>
      <c r="B1061">
        <v>-0.2</v>
      </c>
      <c r="C1061">
        <v>0.2</v>
      </c>
      <c r="D1061">
        <f t="shared" si="1119"/>
        <v>0.05</v>
      </c>
      <c r="E1061">
        <f t="shared" si="1120"/>
        <v>-5.0000000000000017E-2</v>
      </c>
      <c r="G1061">
        <v>-1.0028060173368201</v>
      </c>
      <c r="H1061">
        <f t="shared" si="1121"/>
        <v>-6.7333495500183971E-2</v>
      </c>
      <c r="I1061">
        <f t="shared" si="1122"/>
        <v>7.6915819169820043E-2</v>
      </c>
      <c r="K1061">
        <f t="shared" si="1123"/>
        <v>1966.6666666665878</v>
      </c>
      <c r="M1061">
        <f t="shared" ref="M1061:N1061" si="1139">+AVERAGE(B1058:B1064)</f>
        <v>8.5714285714285743E-2</v>
      </c>
      <c r="N1061">
        <f t="shared" si="1139"/>
        <v>0.35714285714285715</v>
      </c>
      <c r="P1061">
        <f t="shared" si="1127"/>
        <v>-0.15999999999999998</v>
      </c>
    </row>
    <row r="1062" spans="1:16" x14ac:dyDescent="0.25">
      <c r="A1062">
        <f>+$C$10*(B1062)+$C$11*(C1062)+$C$12*(nino34!A1042)</f>
        <v>-0.05</v>
      </c>
      <c r="B1062">
        <v>0.1</v>
      </c>
      <c r="C1062">
        <v>0.7</v>
      </c>
      <c r="D1062">
        <f t="shared" si="1119"/>
        <v>-0.32</v>
      </c>
      <c r="E1062">
        <f t="shared" si="1120"/>
        <v>-0.31999999999999995</v>
      </c>
      <c r="G1062">
        <v>-0.99801485550200197</v>
      </c>
      <c r="H1062">
        <f t="shared" si="1121"/>
        <v>-8.2993139835449981E-2</v>
      </c>
      <c r="I1062">
        <f t="shared" si="1122"/>
        <v>-9.2575463505086164E-2</v>
      </c>
      <c r="K1062">
        <f t="shared" si="1123"/>
        <v>1966.7499999999211</v>
      </c>
      <c r="M1062">
        <f t="shared" ref="M1062:N1062" si="1140">+AVERAGE(B1059:B1065)</f>
        <v>0.19999999999999998</v>
      </c>
      <c r="N1062">
        <f t="shared" si="1140"/>
        <v>4.2857142857142864E-2</v>
      </c>
      <c r="P1062">
        <f t="shared" si="1127"/>
        <v>-0.18</v>
      </c>
    </row>
    <row r="1063" spans="1:16" x14ac:dyDescent="0.25">
      <c r="A1063">
        <f>+$C$10*(B1063)+$C$11*(C1063)+$C$12*(nino34!A1043)</f>
        <v>-0.37</v>
      </c>
      <c r="B1063">
        <v>0</v>
      </c>
      <c r="C1063">
        <v>0.2</v>
      </c>
      <c r="D1063">
        <f t="shared" si="1119"/>
        <v>-0.21000000000000002</v>
      </c>
      <c r="E1063">
        <f t="shared" si="1120"/>
        <v>0.43</v>
      </c>
      <c r="G1063">
        <v>-1.08579915717227</v>
      </c>
      <c r="H1063">
        <f t="shared" si="1121"/>
        <v>-0.80646770181746807</v>
      </c>
      <c r="I1063">
        <f t="shared" si="1122"/>
        <v>-0.63089909847693182</v>
      </c>
      <c r="K1063">
        <f t="shared" si="1123"/>
        <v>1966.8333333332544</v>
      </c>
      <c r="M1063">
        <f t="shared" ref="M1063:N1063" si="1141">+AVERAGE(B1060:B1066)</f>
        <v>0.45714285714285718</v>
      </c>
      <c r="N1063">
        <f t="shared" si="1141"/>
        <v>-8.5714285714285729E-2</v>
      </c>
      <c r="P1063">
        <f t="shared" si="1127"/>
        <v>-0.31999999999999995</v>
      </c>
    </row>
    <row r="1064" spans="1:16" x14ac:dyDescent="0.25">
      <c r="A1064">
        <f>+$C$10*(B1064)+$C$11*(C1064)+$C$12*(nino34!A1044)</f>
        <v>-0.26</v>
      </c>
      <c r="B1064">
        <v>-0.6</v>
      </c>
      <c r="C1064">
        <v>0.3</v>
      </c>
      <c r="D1064">
        <f t="shared" si="1119"/>
        <v>-0.18000000000000005</v>
      </c>
      <c r="E1064">
        <f t="shared" si="1120"/>
        <v>-0.4</v>
      </c>
      <c r="G1064">
        <v>-1.80448255731947</v>
      </c>
      <c r="H1064">
        <f t="shared" si="1121"/>
        <v>-1.44215796277589</v>
      </c>
      <c r="I1064">
        <f t="shared" si="1122"/>
        <v>-4.79116248149003E-3</v>
      </c>
      <c r="K1064">
        <f t="shared" si="1123"/>
        <v>1966.9166666665876</v>
      </c>
      <c r="M1064">
        <f t="shared" ref="M1064:N1064" si="1142">+AVERAGE(B1061:B1067)</f>
        <v>0.54285714285714293</v>
      </c>
      <c r="N1064">
        <f t="shared" si="1142"/>
        <v>-0.1142857142857143</v>
      </c>
      <c r="P1064">
        <f t="shared" si="1127"/>
        <v>0.16000000000000003</v>
      </c>
    </row>
    <row r="1065" spans="1:16" x14ac:dyDescent="0.25">
      <c r="A1065">
        <f>+$C$10*(B1065)+$C$11*(C1065)+$C$12*(nino34!A1045)</f>
        <v>-0.55000000000000004</v>
      </c>
      <c r="B1065">
        <v>1.7</v>
      </c>
      <c r="C1065">
        <v>-1.2</v>
      </c>
      <c r="D1065">
        <f t="shared" si="1119"/>
        <v>-0.30000000000000004</v>
      </c>
      <c r="E1065">
        <f t="shared" si="1120"/>
        <v>0.28000000000000003</v>
      </c>
      <c r="G1065">
        <v>-2.5279571199481601</v>
      </c>
      <c r="H1065">
        <f t="shared" si="1121"/>
        <v>-1.2817279515170898</v>
      </c>
      <c r="I1065">
        <f t="shared" si="1122"/>
        <v>0.16522117374029044</v>
      </c>
      <c r="K1065">
        <f t="shared" si="1123"/>
        <v>1966.9999999999209</v>
      </c>
      <c r="M1065">
        <f t="shared" ref="M1065:N1065" si="1143">+AVERAGE(B1062:B1068)</f>
        <v>0.68571428571428572</v>
      </c>
      <c r="N1065">
        <f t="shared" si="1143"/>
        <v>4.2857142857142864E-2</v>
      </c>
      <c r="P1065">
        <f t="shared" si="1127"/>
        <v>0.74</v>
      </c>
    </row>
    <row r="1066" spans="1:16" x14ac:dyDescent="0.25">
      <c r="A1066">
        <f>+$C$10*(B1066)+$C$11*(C1066)+$C$12*(nino34!A1046)</f>
        <v>-0.56000000000000005</v>
      </c>
      <c r="B1066">
        <v>1.7</v>
      </c>
      <c r="C1066">
        <v>-0.8</v>
      </c>
      <c r="D1066">
        <f t="shared" si="1119"/>
        <v>8.0000000000000071E-2</v>
      </c>
      <c r="E1066">
        <f t="shared" si="1120"/>
        <v>0.10000000000000009</v>
      </c>
      <c r="G1066">
        <v>-3.0862105088365599</v>
      </c>
      <c r="H1066">
        <f t="shared" si="1121"/>
        <v>-9.6818233173001644E-4</v>
      </c>
      <c r="I1066">
        <f t="shared" si="1122"/>
        <v>1.1155385954450701</v>
      </c>
      <c r="K1066">
        <f t="shared" si="1123"/>
        <v>1967.0833333332541</v>
      </c>
      <c r="M1066">
        <f t="shared" ref="M1066:N1066" si="1144">+AVERAGE(B1063:B1069)</f>
        <v>0.62857142857142867</v>
      </c>
      <c r="N1066">
        <f t="shared" si="1144"/>
        <v>-4.2857142857142851E-2</v>
      </c>
      <c r="P1066">
        <f t="shared" si="1127"/>
        <v>1.1200000000000001</v>
      </c>
    </row>
    <row r="1067" spans="1:16" x14ac:dyDescent="0.25">
      <c r="A1067">
        <f>+$C$10*(B1067)+$C$11*(C1067)+$C$12*(nino34!A1047)</f>
        <v>-0.47</v>
      </c>
      <c r="B1067">
        <v>1.1000000000000001</v>
      </c>
      <c r="C1067">
        <v>-0.2</v>
      </c>
      <c r="D1067">
        <f t="shared" si="1119"/>
        <v>3.0000000000000027E-2</v>
      </c>
      <c r="E1067">
        <f t="shared" si="1120"/>
        <v>-0.15000000000000013</v>
      </c>
      <c r="G1067">
        <v>-2.5289253022798901</v>
      </c>
      <c r="H1067">
        <f t="shared" si="1121"/>
        <v>1.4965442022314299</v>
      </c>
      <c r="I1067">
        <f t="shared" si="1122"/>
        <v>0.38197378911809032</v>
      </c>
      <c r="K1067">
        <f t="shared" si="1123"/>
        <v>1967.1666666665874</v>
      </c>
      <c r="M1067">
        <f t="shared" ref="M1067:N1067" si="1145">+AVERAGE(B1064:B1070)</f>
        <v>0.72857142857142865</v>
      </c>
      <c r="N1067">
        <f t="shared" si="1145"/>
        <v>-4.2857142857142837E-2</v>
      </c>
      <c r="P1067">
        <f t="shared" si="1127"/>
        <v>1.06</v>
      </c>
    </row>
    <row r="1068" spans="1:16" x14ac:dyDescent="0.25">
      <c r="A1068">
        <f>+$C$10*(B1068)+$C$11*(C1068)+$C$12*(nino34!A1048)</f>
        <v>-0.53</v>
      </c>
      <c r="B1068">
        <v>0.8</v>
      </c>
      <c r="C1068">
        <v>1.3</v>
      </c>
      <c r="D1068">
        <f t="shared" si="1119"/>
        <v>0.22999999999999998</v>
      </c>
      <c r="E1068">
        <f t="shared" si="1120"/>
        <v>0.35000000000000009</v>
      </c>
      <c r="G1068">
        <v>-1.58966630660513</v>
      </c>
      <c r="H1068">
        <f t="shared" si="1121"/>
        <v>1.805872300333601</v>
      </c>
      <c r="I1068">
        <f t="shared" si="1122"/>
        <v>-7.2645691015919223E-2</v>
      </c>
      <c r="K1068">
        <f t="shared" si="1123"/>
        <v>1967.2499999999206</v>
      </c>
      <c r="M1068">
        <f t="shared" ref="M1068:N1068" si="1146">+AVERAGE(B1065:B1071)</f>
        <v>0.81428571428571428</v>
      </c>
      <c r="N1068">
        <f t="shared" si="1146"/>
        <v>-8.5714285714285729E-2</v>
      </c>
      <c r="P1068">
        <f t="shared" si="1127"/>
        <v>1.1600000000000001</v>
      </c>
    </row>
    <row r="1069" spans="1:16" x14ac:dyDescent="0.25">
      <c r="A1069">
        <f>+$C$10*(B1069)+$C$11*(C1069)+$C$12*(nino34!A1049)</f>
        <v>-0.24</v>
      </c>
      <c r="B1069">
        <v>-0.3</v>
      </c>
      <c r="C1069">
        <v>0.1</v>
      </c>
      <c r="D1069">
        <f t="shared" si="1119"/>
        <v>0.41000000000000003</v>
      </c>
      <c r="E1069">
        <f t="shared" si="1120"/>
        <v>-0.17000000000000004</v>
      </c>
      <c r="G1069">
        <v>-0.72305300194628896</v>
      </c>
      <c r="H1069">
        <f t="shared" si="1121"/>
        <v>1.1750246603978689</v>
      </c>
      <c r="I1069">
        <f t="shared" si="1122"/>
        <v>-0.55820194891981312</v>
      </c>
      <c r="K1069">
        <f t="shared" si="1123"/>
        <v>1967.3333333332539</v>
      </c>
      <c r="M1069">
        <f t="shared" ref="M1069:N1069" si="1147">+AVERAGE(B1066:B1072)</f>
        <v>0.70000000000000007</v>
      </c>
      <c r="N1069">
        <f t="shared" si="1147"/>
        <v>0.1142857142857143</v>
      </c>
      <c r="P1069">
        <f t="shared" si="1127"/>
        <v>0.68</v>
      </c>
    </row>
    <row r="1070" spans="1:16" x14ac:dyDescent="0.25">
      <c r="A1070">
        <f>+$C$10*(B1070)+$C$11*(C1070)+$C$12*(nino34!A1050)</f>
        <v>-0.12</v>
      </c>
      <c r="B1070">
        <v>0.7</v>
      </c>
      <c r="C1070">
        <v>0.2</v>
      </c>
      <c r="D1070">
        <f t="shared" si="1119"/>
        <v>0.13999999999999999</v>
      </c>
      <c r="E1070">
        <f t="shared" si="1120"/>
        <v>-9.9999999999999978E-2</v>
      </c>
      <c r="G1070">
        <v>-0.41464164620726102</v>
      </c>
      <c r="H1070">
        <f t="shared" si="1121"/>
        <v>-0.40187118385178111</v>
      </c>
      <c r="I1070">
        <f t="shared" si="1122"/>
        <v>-1.0186938953298368</v>
      </c>
      <c r="K1070">
        <f t="shared" si="1123"/>
        <v>1967.4166666665872</v>
      </c>
      <c r="M1070">
        <f t="shared" ref="M1070:N1070" si="1148">+AVERAGE(B1067:B1073)</f>
        <v>0.7</v>
      </c>
      <c r="N1070">
        <f t="shared" si="1148"/>
        <v>0.34285714285714292</v>
      </c>
      <c r="P1070">
        <f t="shared" si="1127"/>
        <v>0.17999999999999994</v>
      </c>
    </row>
    <row r="1071" spans="1:16" x14ac:dyDescent="0.25">
      <c r="A1071">
        <f>+$C$10*(B1071)+$C$11*(C1071)+$C$12*(nino34!A1051)</f>
        <v>-0.1</v>
      </c>
      <c r="B1071">
        <v>0</v>
      </c>
      <c r="C1071">
        <v>0</v>
      </c>
      <c r="D1071">
        <f t="shared" si="1119"/>
        <v>-0.19</v>
      </c>
      <c r="E1071">
        <f t="shared" si="1120"/>
        <v>-0.22999999999999998</v>
      </c>
      <c r="G1071">
        <v>-1.1249241857980701</v>
      </c>
      <c r="H1071">
        <f t="shared" si="1121"/>
        <v>-1.4205651174995289</v>
      </c>
      <c r="I1071">
        <f t="shared" si="1122"/>
        <v>-3.8317910622254203E-8</v>
      </c>
      <c r="K1071">
        <f t="shared" si="1123"/>
        <v>1967.4999999999204</v>
      </c>
      <c r="M1071">
        <f t="shared" ref="M1071:N1071" si="1149">+AVERAGE(B1068:B1074)</f>
        <v>0.52857142857142858</v>
      </c>
      <c r="N1071">
        <f t="shared" si="1149"/>
        <v>0.4</v>
      </c>
      <c r="P1071">
        <f t="shared" si="1127"/>
        <v>6.0000000000000053E-2</v>
      </c>
    </row>
    <row r="1072" spans="1:16" x14ac:dyDescent="0.25">
      <c r="A1072">
        <f>+$C$10*(B1072)+$C$11*(C1072)+$C$12*(nino34!A1052)</f>
        <v>-0.31</v>
      </c>
      <c r="B1072">
        <v>0.9</v>
      </c>
      <c r="C1072">
        <v>0.2</v>
      </c>
      <c r="D1072">
        <f t="shared" si="1119"/>
        <v>-0.49</v>
      </c>
      <c r="E1072">
        <f t="shared" si="1120"/>
        <v>-6.9999999999999951E-2</v>
      </c>
      <c r="G1072">
        <v>-1.8352067637067899</v>
      </c>
      <c r="H1072">
        <f t="shared" si="1121"/>
        <v>-1.29973055775612</v>
      </c>
      <c r="I1072">
        <f t="shared" si="1122"/>
        <v>0.12083459806131946</v>
      </c>
      <c r="K1072">
        <f t="shared" si="1123"/>
        <v>1967.5833333332537</v>
      </c>
      <c r="M1072">
        <f t="shared" ref="M1072:N1072" si="1150">+AVERAGE(B1069:B1075)</f>
        <v>0.29999999999999993</v>
      </c>
      <c r="N1072">
        <f t="shared" si="1150"/>
        <v>0.24285714285714285</v>
      </c>
      <c r="P1072">
        <f t="shared" si="1127"/>
        <v>0.33999999999999997</v>
      </c>
    </row>
    <row r="1073" spans="1:16" x14ac:dyDescent="0.25">
      <c r="A1073">
        <f>+$C$10*(B1073)+$C$11*(C1073)+$C$12*(nino34!A1053)</f>
        <v>-0.59</v>
      </c>
      <c r="B1073">
        <v>1.7</v>
      </c>
      <c r="C1073">
        <v>0.8</v>
      </c>
      <c r="D1073">
        <f t="shared" si="1119"/>
        <v>-7.0000000000000007E-2</v>
      </c>
      <c r="E1073">
        <f t="shared" si="1120"/>
        <v>0.49</v>
      </c>
      <c r="G1073">
        <v>-2.4246547435541901</v>
      </c>
      <c r="H1073">
        <f t="shared" si="1121"/>
        <v>-0.18997854676904002</v>
      </c>
      <c r="I1073">
        <f t="shared" si="1122"/>
        <v>0.98891741292576008</v>
      </c>
      <c r="K1073">
        <f t="shared" si="1123"/>
        <v>1967.6666666665869</v>
      </c>
      <c r="M1073">
        <f t="shared" ref="M1073:N1073" si="1151">+AVERAGE(B1070:B1076)</f>
        <v>0.22857142857142848</v>
      </c>
      <c r="N1073">
        <f t="shared" si="1151"/>
        <v>0.3</v>
      </c>
      <c r="P1073">
        <f t="shared" si="1127"/>
        <v>0.35999999999999988</v>
      </c>
    </row>
    <row r="1074" spans="1:16" x14ac:dyDescent="0.25">
      <c r="A1074">
        <f>+$C$10*(B1074)+$C$11*(C1074)+$C$12*(nino34!A1054)</f>
        <v>-0.38</v>
      </c>
      <c r="B1074">
        <v>-0.1</v>
      </c>
      <c r="C1074">
        <v>0.2</v>
      </c>
      <c r="D1074">
        <f t="shared" si="1119"/>
        <v>0.24999999999999994</v>
      </c>
      <c r="E1074">
        <f t="shared" si="1120"/>
        <v>-0.16999999999999993</v>
      </c>
      <c r="G1074">
        <v>-2.0251853104758299</v>
      </c>
      <c r="H1074">
        <f t="shared" si="1121"/>
        <v>0.79893886581334006</v>
      </c>
      <c r="I1074">
        <f t="shared" si="1122"/>
        <v>-3.4338043519710482E-10</v>
      </c>
      <c r="K1074">
        <f t="shared" si="1123"/>
        <v>1967.7499999999202</v>
      </c>
      <c r="M1074">
        <f t="shared" ref="M1074:N1074" si="1152">+AVERAGE(B1071:B1077)</f>
        <v>-7.1428571428571425E-2</v>
      </c>
      <c r="N1074">
        <f t="shared" si="1152"/>
        <v>-2.8571428571428598E-2</v>
      </c>
      <c r="P1074">
        <f t="shared" si="1127"/>
        <v>0.06</v>
      </c>
    </row>
    <row r="1075" spans="1:16" x14ac:dyDescent="0.25">
      <c r="A1075">
        <f>+$C$10*(B1075)+$C$11*(C1075)+$C$12*(nino34!A1055)</f>
        <v>-0.34</v>
      </c>
      <c r="B1075">
        <v>-0.8</v>
      </c>
      <c r="C1075">
        <v>0.2</v>
      </c>
      <c r="D1075">
        <f t="shared" si="1119"/>
        <v>3.0000000000000027E-2</v>
      </c>
      <c r="E1075">
        <f t="shared" si="1120"/>
        <v>-4.9999999999999933E-2</v>
      </c>
      <c r="G1075">
        <v>-1.62571587774085</v>
      </c>
      <c r="H1075">
        <f t="shared" si="1121"/>
        <v>-1.7092219894270233E-2</v>
      </c>
      <c r="I1075">
        <f t="shared" si="1122"/>
        <v>-0.81603108536423052</v>
      </c>
      <c r="K1075">
        <f t="shared" si="1123"/>
        <v>1967.8333333332534</v>
      </c>
      <c r="M1075">
        <f t="shared" ref="M1075:N1075" si="1153">+AVERAGE(B1072:B1078)</f>
        <v>0</v>
      </c>
      <c r="N1075">
        <f t="shared" si="1153"/>
        <v>-0.21428571428571433</v>
      </c>
      <c r="P1075">
        <f t="shared" si="1127"/>
        <v>-0.2</v>
      </c>
    </row>
    <row r="1076" spans="1:16" x14ac:dyDescent="0.25">
      <c r="A1076">
        <f>+$C$10*(B1076)+$C$11*(C1076)+$C$12*(nino34!A1056)</f>
        <v>-0.35</v>
      </c>
      <c r="B1076">
        <v>-0.8</v>
      </c>
      <c r="C1076">
        <v>0.5</v>
      </c>
      <c r="D1076">
        <f t="shared" si="1119"/>
        <v>-0.25999999999999995</v>
      </c>
      <c r="E1076">
        <f t="shared" si="1120"/>
        <v>-0.24</v>
      </c>
      <c r="G1076">
        <v>-2.0422775303701002</v>
      </c>
      <c r="H1076">
        <f t="shared" si="1121"/>
        <v>-1.1853205907251001</v>
      </c>
      <c r="I1076">
        <f t="shared" si="1122"/>
        <v>-0.35219728546660001</v>
      </c>
      <c r="K1076">
        <f t="shared" si="1123"/>
        <v>1967.9166666665867</v>
      </c>
      <c r="M1076">
        <f t="shared" ref="M1076:N1076" si="1154">+AVERAGE(B1073:B1079)</f>
        <v>-0.12857142857142859</v>
      </c>
      <c r="N1076">
        <f t="shared" si="1154"/>
        <v>-0.12857142857142859</v>
      </c>
      <c r="P1076">
        <f t="shared" si="1127"/>
        <v>-0.2</v>
      </c>
    </row>
    <row r="1077" spans="1:16" x14ac:dyDescent="0.25">
      <c r="A1077">
        <f>+$C$10*(B1077)+$C$11*(C1077)+$C$12*(nino34!A1057)</f>
        <v>-0.6</v>
      </c>
      <c r="B1077">
        <v>-1.4</v>
      </c>
      <c r="C1077">
        <v>-2.1</v>
      </c>
      <c r="D1077">
        <f t="shared" si="1119"/>
        <v>-0.39</v>
      </c>
      <c r="E1077">
        <f t="shared" si="1120"/>
        <v>0.1100000000000001</v>
      </c>
      <c r="G1077">
        <v>-2.8110364684659501</v>
      </c>
      <c r="H1077">
        <f t="shared" si="1121"/>
        <v>-1.07621026304819</v>
      </c>
      <c r="I1077">
        <f t="shared" si="1122"/>
        <v>0.46130761314350988</v>
      </c>
      <c r="K1077">
        <f t="shared" si="1123"/>
        <v>1967.99999999992</v>
      </c>
      <c r="M1077">
        <f t="shared" ref="M1077:N1077" si="1155">+AVERAGE(B1074:B1080)</f>
        <v>-0.38571428571428573</v>
      </c>
      <c r="N1077">
        <f t="shared" si="1155"/>
        <v>-0.19999999999999998</v>
      </c>
      <c r="P1077">
        <f t="shared" si="1127"/>
        <v>-2.0000000000000018E-2</v>
      </c>
    </row>
    <row r="1078" spans="1:16" x14ac:dyDescent="0.25">
      <c r="A1078">
        <f>+$C$10*(B1078)+$C$11*(C1078)+$C$12*(nino34!A1058)</f>
        <v>-0.74</v>
      </c>
      <c r="B1078">
        <v>0.5</v>
      </c>
      <c r="C1078">
        <v>-1.3</v>
      </c>
      <c r="D1078">
        <f t="shared" si="1119"/>
        <v>-0.16000000000000003</v>
      </c>
      <c r="E1078">
        <f t="shared" si="1120"/>
        <v>0.12000000000000011</v>
      </c>
      <c r="G1078">
        <v>-3.1184877934182902</v>
      </c>
      <c r="H1078">
        <f t="shared" si="1121"/>
        <v>0.1538562770895</v>
      </c>
      <c r="I1078">
        <f t="shared" si="1122"/>
        <v>0.76875892699418014</v>
      </c>
      <c r="K1078">
        <f t="shared" si="1123"/>
        <v>1968.0833333332532</v>
      </c>
      <c r="M1078">
        <f t="shared" ref="M1078:N1078" si="1156">+AVERAGE(B1075:B1081)</f>
        <v>-0.3</v>
      </c>
      <c r="N1078">
        <f t="shared" si="1156"/>
        <v>-0.42857142857142855</v>
      </c>
      <c r="P1078">
        <f t="shared" si="1127"/>
        <v>-0.12</v>
      </c>
    </row>
    <row r="1079" spans="1:16" x14ac:dyDescent="0.25">
      <c r="A1079">
        <f>+$C$10*(B1079)+$C$11*(C1079)+$C$12*(nino34!A1059)</f>
        <v>-0.76</v>
      </c>
      <c r="B1079">
        <v>0</v>
      </c>
      <c r="C1079">
        <v>0.8</v>
      </c>
      <c r="D1079">
        <f t="shared" si="1119"/>
        <v>0.27</v>
      </c>
      <c r="E1079">
        <f t="shared" si="1120"/>
        <v>0.31000000000000005</v>
      </c>
      <c r="G1079">
        <v>-2.6571801913764501</v>
      </c>
      <c r="H1079">
        <f t="shared" si="1121"/>
        <v>1.2089803853721501</v>
      </c>
      <c r="I1079">
        <f t="shared" si="1122"/>
        <v>0.28636518128847044</v>
      </c>
      <c r="K1079">
        <f t="shared" si="1123"/>
        <v>1968.1666666665865</v>
      </c>
      <c r="M1079">
        <f t="shared" ref="M1079:N1079" si="1157">+AVERAGE(B1076:B1082)</f>
        <v>-1.428571428571433E-2</v>
      </c>
      <c r="N1079">
        <f t="shared" si="1157"/>
        <v>-0.47142857142857147</v>
      </c>
      <c r="P1079">
        <f t="shared" si="1127"/>
        <v>0</v>
      </c>
    </row>
    <row r="1080" spans="1:16" x14ac:dyDescent="0.25">
      <c r="A1080">
        <f>+$C$10*(B1080)+$C$11*(C1080)+$C$12*(nino34!A1060)</f>
        <v>-0.47</v>
      </c>
      <c r="B1080">
        <v>-0.1</v>
      </c>
      <c r="C1080">
        <v>0.3</v>
      </c>
      <c r="D1080">
        <f t="shared" si="1119"/>
        <v>0.32</v>
      </c>
      <c r="E1080">
        <f t="shared" si="1120"/>
        <v>-0.26</v>
      </c>
      <c r="G1080">
        <v>-1.9095074080461401</v>
      </c>
      <c r="H1080">
        <f t="shared" si="1121"/>
        <v>1.0360358251683002</v>
      </c>
      <c r="I1080">
        <f t="shared" si="1122"/>
        <v>-0.45930974149232018</v>
      </c>
      <c r="K1080">
        <f t="shared" si="1123"/>
        <v>1968.2499999999197</v>
      </c>
      <c r="M1080">
        <f t="shared" ref="M1080:N1080" si="1158">+AVERAGE(B1077:B1083)</f>
        <v>0.21428571428571427</v>
      </c>
      <c r="N1080">
        <f t="shared" si="1158"/>
        <v>-0.55714285714285727</v>
      </c>
      <c r="P1080">
        <f t="shared" si="1127"/>
        <v>0.64000000000000012</v>
      </c>
    </row>
    <row r="1081" spans="1:16" x14ac:dyDescent="0.25">
      <c r="A1081">
        <f>+$C$10*(B1081)+$C$11*(C1081)+$C$12*(nino34!A1061)</f>
        <v>-0.44</v>
      </c>
      <c r="B1081">
        <v>0.5</v>
      </c>
      <c r="C1081">
        <v>-1.4</v>
      </c>
      <c r="D1081">
        <f t="shared" si="1119"/>
        <v>0.65999999999999992</v>
      </c>
      <c r="E1081">
        <f t="shared" si="1120"/>
        <v>0.60000000000000009</v>
      </c>
      <c r="G1081">
        <v>-1.6211443662081499</v>
      </c>
      <c r="H1081">
        <f t="shared" si="1121"/>
        <v>1.1032462422339742</v>
      </c>
      <c r="I1081">
        <f t="shared" si="1122"/>
        <v>0.52652015855799394</v>
      </c>
      <c r="K1081">
        <f t="shared" si="1123"/>
        <v>1968.333333333253</v>
      </c>
      <c r="M1081">
        <f t="shared" ref="M1081:N1081" si="1159">+AVERAGE(B1078:B1084)</f>
        <v>0.4</v>
      </c>
      <c r="N1081">
        <f t="shared" si="1159"/>
        <v>-0.24285714285714285</v>
      </c>
      <c r="P1081">
        <f t="shared" si="1127"/>
        <v>0.76</v>
      </c>
    </row>
    <row r="1082" spans="1:16" x14ac:dyDescent="0.25">
      <c r="A1082">
        <f>+$C$10*(B1082)+$C$11*(C1082)+$C$12*(nino34!A1062)</f>
        <v>0.19</v>
      </c>
      <c r="B1082">
        <v>1.2</v>
      </c>
      <c r="C1082">
        <v>-0.1</v>
      </c>
      <c r="D1082">
        <f t="shared" si="1119"/>
        <v>0.75</v>
      </c>
      <c r="E1082">
        <f t="shared" si="1120"/>
        <v>-0.51</v>
      </c>
      <c r="G1082">
        <v>-0.806261165812166</v>
      </c>
      <c r="H1082">
        <f t="shared" si="1121"/>
        <v>1.6431699227549132</v>
      </c>
      <c r="I1082">
        <f t="shared" si="1122"/>
        <v>1.3403521962945364E-2</v>
      </c>
      <c r="K1082">
        <f t="shared" si="1123"/>
        <v>1968.4166666665863</v>
      </c>
      <c r="M1082">
        <f t="shared" ref="M1082:N1082" si="1160">+AVERAGE(B1079:B1085)</f>
        <v>0.3</v>
      </c>
      <c r="N1082">
        <f t="shared" si="1160"/>
        <v>-1.4285714285714259E-2</v>
      </c>
      <c r="P1082">
        <f t="shared" si="1127"/>
        <v>0.58000000000000007</v>
      </c>
    </row>
    <row r="1083" spans="1:16" x14ac:dyDescent="0.25">
      <c r="A1083">
        <f>+$C$10*(B1083)+$C$11*(C1083)+$C$12*(nino34!A1063)</f>
        <v>0.31</v>
      </c>
      <c r="B1083">
        <v>0.8</v>
      </c>
      <c r="C1083">
        <v>-0.1</v>
      </c>
      <c r="D1083">
        <f t="shared" si="1119"/>
        <v>0.14000000000000001</v>
      </c>
      <c r="E1083">
        <f t="shared" si="1120"/>
        <v>-9.9999999999999978E-2</v>
      </c>
      <c r="G1083">
        <v>2.20255565467634E-2</v>
      </c>
      <c r="H1083">
        <f t="shared" si="1121"/>
        <v>1.673398966737669</v>
      </c>
      <c r="I1083">
        <f t="shared" si="1122"/>
        <v>1.6825522019810163E-2</v>
      </c>
      <c r="K1083">
        <f t="shared" si="1123"/>
        <v>1968.4999999999195</v>
      </c>
      <c r="M1083">
        <f t="shared" ref="M1083:N1083" si="1161">+AVERAGE(B1080:B1086)</f>
        <v>0.2857142857142857</v>
      </c>
      <c r="N1083">
        <f t="shared" si="1161"/>
        <v>-7.1428571428571411E-2</v>
      </c>
      <c r="P1083">
        <f t="shared" si="1127"/>
        <v>0.70000000000000007</v>
      </c>
    </row>
    <row r="1084" spans="1:16" x14ac:dyDescent="0.25">
      <c r="A1084">
        <f>+$C$10*(B1084)+$C$11*(C1084)+$C$12*(nino34!A1064)</f>
        <v>0.33</v>
      </c>
      <c r="B1084">
        <v>-0.1</v>
      </c>
      <c r="C1084">
        <v>0.1</v>
      </c>
      <c r="D1084">
        <f t="shared" si="1119"/>
        <v>-0.26</v>
      </c>
      <c r="E1084">
        <f t="shared" si="1120"/>
        <v>-0.30000000000000004</v>
      </c>
      <c r="G1084">
        <v>0.86713780092550297</v>
      </c>
      <c r="H1084">
        <f t="shared" si="1121"/>
        <v>1.1843743245249967</v>
      </c>
      <c r="I1084">
        <f t="shared" si="1122"/>
        <v>-0.50585016423248264</v>
      </c>
      <c r="K1084">
        <f t="shared" si="1123"/>
        <v>1968.5833333332528</v>
      </c>
      <c r="M1084">
        <f t="shared" ref="M1084:N1084" si="1162">+AVERAGE(B1081:B1087)</f>
        <v>0.3428571428571428</v>
      </c>
      <c r="N1084">
        <f t="shared" si="1162"/>
        <v>4.2857142857142878E-2</v>
      </c>
      <c r="P1084">
        <f t="shared" si="1127"/>
        <v>0.67999999999999994</v>
      </c>
    </row>
    <row r="1085" spans="1:16" x14ac:dyDescent="0.25">
      <c r="A1085">
        <f>+$C$10*(B1085)+$C$11*(C1085)+$C$12*(nino34!A1065)</f>
        <v>0.05</v>
      </c>
      <c r="B1085">
        <v>-0.2</v>
      </c>
      <c r="C1085">
        <v>0.3</v>
      </c>
      <c r="D1085">
        <f t="shared" si="1119"/>
        <v>-1.0000000000000009E-2</v>
      </c>
      <c r="E1085">
        <f t="shared" si="1120"/>
        <v>0.55000000000000004</v>
      </c>
      <c r="G1085">
        <v>1.20639988107176</v>
      </c>
      <c r="H1085">
        <f t="shared" si="1121"/>
        <v>0.53400783481787706</v>
      </c>
      <c r="I1085">
        <f t="shared" si="1122"/>
        <v>-0.14451632547463689</v>
      </c>
      <c r="K1085">
        <f t="shared" si="1123"/>
        <v>1968.666666666586</v>
      </c>
      <c r="M1085">
        <f t="shared" ref="M1085:N1085" si="1163">+AVERAGE(B1082:B1088)</f>
        <v>0.2857142857142857</v>
      </c>
      <c r="N1085">
        <f t="shared" si="1163"/>
        <v>0.24285714285714288</v>
      </c>
      <c r="P1085">
        <f t="shared" si="1127"/>
        <v>0.19999999999999996</v>
      </c>
    </row>
    <row r="1086" spans="1:16" x14ac:dyDescent="0.25">
      <c r="A1086">
        <f>+$C$10*(B1086)+$C$11*(C1086)+$C$12*(nino34!A1066)</f>
        <v>0.32</v>
      </c>
      <c r="B1086">
        <v>-0.1</v>
      </c>
      <c r="C1086">
        <v>0.4</v>
      </c>
      <c r="D1086">
        <f t="shared" si="1119"/>
        <v>0.71</v>
      </c>
      <c r="E1086">
        <f t="shared" si="1120"/>
        <v>0.17000000000000004</v>
      </c>
      <c r="G1086">
        <v>1.40114563574338</v>
      </c>
      <c r="H1086">
        <f t="shared" si="1121"/>
        <v>0.41986678284120993</v>
      </c>
      <c r="I1086">
        <f t="shared" si="1122"/>
        <v>3.0375273497969868E-2</v>
      </c>
      <c r="K1086">
        <f t="shared" si="1123"/>
        <v>1968.7499999999193</v>
      </c>
      <c r="M1086">
        <f t="shared" ref="M1086:N1086" si="1164">+AVERAGE(B1083:B1089)</f>
        <v>-0.37142857142857144</v>
      </c>
      <c r="N1086">
        <f t="shared" si="1164"/>
        <v>0.19999999999999998</v>
      </c>
      <c r="P1086">
        <f t="shared" si="1127"/>
        <v>-0.22</v>
      </c>
    </row>
    <row r="1087" spans="1:16" x14ac:dyDescent="0.25">
      <c r="A1087">
        <f>+$C$10*(B1087)+$C$11*(C1087)+$C$12*(nino34!A1067)</f>
        <v>0.76</v>
      </c>
      <c r="B1087">
        <v>0.3</v>
      </c>
      <c r="C1087">
        <v>1.1000000000000001</v>
      </c>
      <c r="D1087">
        <f t="shared" si="1119"/>
        <v>0.44</v>
      </c>
      <c r="E1087">
        <f t="shared" si="1120"/>
        <v>-0.43999999999999995</v>
      </c>
      <c r="G1087">
        <v>1.6262666639129699</v>
      </c>
      <c r="H1087">
        <f t="shared" si="1121"/>
        <v>0.95416766382583007</v>
      </c>
      <c r="I1087">
        <f t="shared" si="1122"/>
        <v>0.5039256074866505</v>
      </c>
      <c r="K1087">
        <f t="shared" si="1123"/>
        <v>1968.8333333332525</v>
      </c>
      <c r="M1087">
        <f t="shared" ref="M1087:N1087" si="1165">+AVERAGE(B1084:B1090)</f>
        <v>-0.72857142857142854</v>
      </c>
      <c r="N1087">
        <f t="shared" si="1165"/>
        <v>0.19999999999999998</v>
      </c>
      <c r="P1087">
        <f t="shared" si="1127"/>
        <v>-0.38</v>
      </c>
    </row>
    <row r="1088" spans="1:16" x14ac:dyDescent="0.25">
      <c r="A1088">
        <f>+$C$10*(B1088)+$C$11*(C1088)+$C$12*(nino34!A1068)</f>
        <v>0.76</v>
      </c>
      <c r="B1088">
        <v>0.1</v>
      </c>
      <c r="C1088">
        <v>0</v>
      </c>
      <c r="D1088">
        <f t="shared" si="1119"/>
        <v>0.14000000000000001</v>
      </c>
      <c r="E1088">
        <f t="shared" si="1120"/>
        <v>0.14000000000000012</v>
      </c>
      <c r="G1088">
        <v>2.3553132995692101</v>
      </c>
      <c r="H1088">
        <f t="shared" si="1121"/>
        <v>1.3028408794276103</v>
      </c>
      <c r="I1088">
        <f t="shared" si="1122"/>
        <v>-0.15525239188487028</v>
      </c>
      <c r="K1088">
        <f t="shared" si="1123"/>
        <v>1968.9166666665858</v>
      </c>
      <c r="M1088">
        <f t="shared" ref="M1088:N1088" si="1166">+AVERAGE(B1085:B1091)</f>
        <v>-0.61428571428571421</v>
      </c>
      <c r="N1088">
        <f t="shared" si="1166"/>
        <v>0.31428571428571422</v>
      </c>
      <c r="P1088">
        <f t="shared" si="1127"/>
        <v>-0.94</v>
      </c>
    </row>
    <row r="1089" spans="1:16" x14ac:dyDescent="0.25">
      <c r="A1089">
        <f>+$C$10*(B1089)+$C$11*(C1089)+$C$12*(nino34!A1069)</f>
        <v>0.9</v>
      </c>
      <c r="B1089">
        <v>-3.4</v>
      </c>
      <c r="C1089">
        <v>-0.4</v>
      </c>
      <c r="D1089">
        <f t="shared" si="1119"/>
        <v>0.26</v>
      </c>
      <c r="E1089">
        <f t="shared" si="1120"/>
        <v>-2.0000000000000018E-2</v>
      </c>
      <c r="G1089">
        <v>2.9291075433405802</v>
      </c>
      <c r="H1089">
        <f t="shared" si="1121"/>
        <v>0.82931729794926978</v>
      </c>
      <c r="I1089">
        <f t="shared" si="1122"/>
        <v>-0.31827118959347001</v>
      </c>
      <c r="K1089">
        <f t="shared" si="1123"/>
        <v>1968.9999999999191</v>
      </c>
      <c r="M1089">
        <f t="shared" ref="M1089:N1089" si="1167">+AVERAGE(B1086:B1092)</f>
        <v>-0.52857142857142858</v>
      </c>
      <c r="N1089">
        <f t="shared" si="1167"/>
        <v>0.48571428571428571</v>
      </c>
      <c r="P1089">
        <f t="shared" si="1127"/>
        <v>-1.1599999999999999</v>
      </c>
    </row>
    <row r="1090" spans="1:16" x14ac:dyDescent="0.25">
      <c r="A1090">
        <f>+$C$10*(B1090)+$C$11*(C1090)+$C$12*(nino34!A1070)</f>
        <v>1.02</v>
      </c>
      <c r="B1090">
        <v>-1.7</v>
      </c>
      <c r="C1090">
        <v>-0.1</v>
      </c>
      <c r="D1090">
        <f t="shared" si="1119"/>
        <v>-0.29000000000000004</v>
      </c>
      <c r="E1090">
        <f t="shared" si="1120"/>
        <v>-0.53</v>
      </c>
      <c r="G1090">
        <v>3.1846305975184799</v>
      </c>
      <c r="H1090">
        <f t="shared" si="1121"/>
        <v>-1.3549552049680003E-2</v>
      </c>
      <c r="I1090">
        <f t="shared" si="1122"/>
        <v>-0.52459566040547934</v>
      </c>
      <c r="K1090">
        <f t="shared" si="1123"/>
        <v>1969.0833333332523</v>
      </c>
      <c r="M1090">
        <f t="shared" ref="M1090:N1090" si="1168">+AVERAGE(B1087:B1093)</f>
        <v>-0.61428571428571421</v>
      </c>
      <c r="N1090">
        <f t="shared" si="1168"/>
        <v>0.44285714285714289</v>
      </c>
      <c r="P1090">
        <f t="shared" si="1127"/>
        <v>-1.1000000000000001</v>
      </c>
    </row>
    <row r="1091" spans="1:16" x14ac:dyDescent="0.25">
      <c r="A1091">
        <f>+$C$10*(B1091)+$C$11*(C1091)+$C$12*(nino34!A1071)</f>
        <v>0.61</v>
      </c>
      <c r="B1091">
        <v>0.7</v>
      </c>
      <c r="C1091">
        <v>0.9</v>
      </c>
      <c r="D1091">
        <f t="shared" si="1119"/>
        <v>-0.69</v>
      </c>
      <c r="E1091">
        <f t="shared" si="1120"/>
        <v>0.13000000000000012</v>
      </c>
      <c r="G1091">
        <v>2.9155579912909002</v>
      </c>
      <c r="H1091">
        <f t="shared" si="1121"/>
        <v>-0.5381452002814</v>
      </c>
      <c r="I1091">
        <f t="shared" si="1122"/>
        <v>1.2173759778022486E-8</v>
      </c>
      <c r="K1091">
        <f t="shared" si="1123"/>
        <v>1969.1666666665856</v>
      </c>
      <c r="M1091">
        <f t="shared" ref="M1091:N1091" si="1169">+AVERAGE(B1088:B1094)</f>
        <v>-0.6428571428571429</v>
      </c>
      <c r="N1091">
        <f t="shared" si="1169"/>
        <v>0.34285714285714286</v>
      </c>
      <c r="P1091">
        <f t="shared" si="1127"/>
        <v>-1.1600000000000001</v>
      </c>
    </row>
    <row r="1092" spans="1:16" x14ac:dyDescent="0.25">
      <c r="A1092">
        <f>+$C$10*(B1092)+$C$11*(C1092)+$C$12*(nino34!A1072)</f>
        <v>0.33</v>
      </c>
      <c r="B1092">
        <v>0.4</v>
      </c>
      <c r="C1092">
        <v>1.5</v>
      </c>
      <c r="D1092">
        <f t="shared" si="1119"/>
        <v>-0.21999999999999997</v>
      </c>
      <c r="E1092">
        <f t="shared" si="1120"/>
        <v>0.33999999999999997</v>
      </c>
      <c r="G1092">
        <v>2.6464853972370799</v>
      </c>
      <c r="H1092">
        <f t="shared" si="1121"/>
        <v>-0.39021465930543009</v>
      </c>
      <c r="I1092">
        <f t="shared" si="1122"/>
        <v>0.14793052880221058</v>
      </c>
      <c r="K1092">
        <f t="shared" si="1123"/>
        <v>1969.2499999999188</v>
      </c>
      <c r="M1092">
        <f t="shared" ref="M1092:N1092" si="1170">+AVERAGE(B1089:B1095)</f>
        <v>-0.72857142857142854</v>
      </c>
      <c r="N1092">
        <f t="shared" si="1170"/>
        <v>0.44285714285714278</v>
      </c>
      <c r="P1092">
        <f t="shared" si="1127"/>
        <v>-1.3399999999999999</v>
      </c>
    </row>
    <row r="1093" spans="1:16" x14ac:dyDescent="0.25">
      <c r="A1093">
        <f>+$C$10*(B1093)+$C$11*(C1093)+$C$12*(nino34!A1073)</f>
        <v>0.39</v>
      </c>
      <c r="B1093">
        <v>-0.7</v>
      </c>
      <c r="C1093">
        <v>0.1</v>
      </c>
      <c r="D1093">
        <f t="shared" si="1119"/>
        <v>-7.0000000000000007E-2</v>
      </c>
      <c r="E1093">
        <f t="shared" si="1120"/>
        <v>-0.18999999999999995</v>
      </c>
      <c r="G1093">
        <v>2.5253433319854701</v>
      </c>
      <c r="H1093">
        <f t="shared" si="1121"/>
        <v>-0.24228412116152986</v>
      </c>
      <c r="I1093">
        <f t="shared" si="1122"/>
        <v>9.3416891999709151E-9</v>
      </c>
      <c r="K1093">
        <f t="shared" si="1123"/>
        <v>1969.3333333332521</v>
      </c>
      <c r="M1093">
        <f t="shared" ref="M1093:N1093" si="1171">+AVERAGE(B1090:B1096)</f>
        <v>-0.25714285714285712</v>
      </c>
      <c r="N1093">
        <f t="shared" si="1171"/>
        <v>0.61428571428571421</v>
      </c>
      <c r="P1093">
        <f t="shared" si="1127"/>
        <v>-0.79999999999999982</v>
      </c>
    </row>
    <row r="1094" spans="1:16" x14ac:dyDescent="0.25">
      <c r="A1094">
        <f>+$C$10*(B1094)+$C$11*(C1094)+$C$12*(nino34!A1074)</f>
        <v>0.26</v>
      </c>
      <c r="B1094">
        <v>0.1</v>
      </c>
      <c r="C1094">
        <v>0.4</v>
      </c>
      <c r="D1094">
        <f t="shared" si="1119"/>
        <v>-0.29000000000000004</v>
      </c>
      <c r="E1094">
        <f t="shared" si="1120"/>
        <v>-3.0000000000000027E-2</v>
      </c>
      <c r="G1094">
        <v>2.40420127607555</v>
      </c>
      <c r="H1094">
        <f t="shared" si="1121"/>
        <v>-0.18212777925540991</v>
      </c>
      <c r="I1094">
        <f t="shared" si="1122"/>
        <v>6.0156332564430315E-2</v>
      </c>
      <c r="K1094">
        <f t="shared" si="1123"/>
        <v>1969.4166666665853</v>
      </c>
      <c r="M1094">
        <f t="shared" ref="M1094:N1094" si="1172">+AVERAGE(B1091:B1097)</f>
        <v>-0.2857142857142857</v>
      </c>
      <c r="N1094">
        <f t="shared" si="1172"/>
        <v>0.61428571428571421</v>
      </c>
      <c r="P1094">
        <f t="shared" si="1127"/>
        <v>-0.72</v>
      </c>
    </row>
    <row r="1095" spans="1:16" x14ac:dyDescent="0.25">
      <c r="A1095">
        <f>+$C$10*(B1095)+$C$11*(C1095)+$C$12*(nino34!A1075)</f>
        <v>0.1</v>
      </c>
      <c r="B1095">
        <v>-0.5</v>
      </c>
      <c r="C1095">
        <v>0.7</v>
      </c>
      <c r="D1095">
        <f t="shared" si="1119"/>
        <v>0.26</v>
      </c>
      <c r="E1095">
        <f t="shared" si="1120"/>
        <v>0.58000000000000007</v>
      </c>
      <c r="G1095">
        <v>2.3432155527300602</v>
      </c>
      <c r="H1095">
        <f t="shared" si="1121"/>
        <v>0.50917806628100015</v>
      </c>
      <c r="I1095">
        <f t="shared" si="1122"/>
        <v>0.6311495129719793</v>
      </c>
      <c r="K1095">
        <f t="shared" si="1123"/>
        <v>1969.4999999999186</v>
      </c>
      <c r="M1095">
        <f t="shared" ref="M1095:N1095" si="1173">+AVERAGE(B1092:B1098)</f>
        <v>-0.55714285714285705</v>
      </c>
      <c r="N1095">
        <f t="shared" si="1173"/>
        <v>0.61428571428571421</v>
      </c>
      <c r="P1095">
        <f t="shared" si="1127"/>
        <v>-0.85999999999999988</v>
      </c>
    </row>
    <row r="1096" spans="1:16" x14ac:dyDescent="0.25">
      <c r="A1096">
        <f>+$C$10*(B1096)+$C$11*(C1096)+$C$12*(nino34!A1076)</f>
        <v>0.52</v>
      </c>
      <c r="B1096">
        <v>-0.1</v>
      </c>
      <c r="C1096">
        <v>0.8</v>
      </c>
      <c r="D1096">
        <f t="shared" si="1119"/>
        <v>0.37</v>
      </c>
      <c r="E1096">
        <f t="shared" si="1120"/>
        <v>-0.47000000000000008</v>
      </c>
      <c r="G1096">
        <v>2.9133793423565502</v>
      </c>
      <c r="H1096">
        <f t="shared" si="1121"/>
        <v>1.1403275770948897</v>
      </c>
      <c r="I1096">
        <f t="shared" si="1122"/>
        <v>-2.1580905951168461E-9</v>
      </c>
      <c r="K1096">
        <f t="shared" si="1123"/>
        <v>1969.5833333332519</v>
      </c>
      <c r="M1096">
        <f t="shared" ref="M1096:N1096" si="1174">+AVERAGE(B1093:B1099)</f>
        <v>-0.6</v>
      </c>
      <c r="N1096">
        <f t="shared" si="1174"/>
        <v>0.45714285714285713</v>
      </c>
      <c r="P1096">
        <f t="shared" si="1127"/>
        <v>-1</v>
      </c>
    </row>
    <row r="1097" spans="1:16" x14ac:dyDescent="0.25">
      <c r="A1097">
        <f>+$C$10*(B1097)+$C$11*(C1097)+$C$12*(nino34!A1077)</f>
        <v>0.47</v>
      </c>
      <c r="B1097">
        <v>-1.9</v>
      </c>
      <c r="C1097">
        <v>-0.1</v>
      </c>
      <c r="D1097">
        <f t="shared" si="1119"/>
        <v>0.14000000000000001</v>
      </c>
      <c r="E1097">
        <f t="shared" si="1120"/>
        <v>0.24000000000000021</v>
      </c>
      <c r="G1097">
        <v>3.48354312982495</v>
      </c>
      <c r="H1097">
        <f t="shared" si="1121"/>
        <v>0.62544722797872998</v>
      </c>
      <c r="I1097">
        <f t="shared" si="1122"/>
        <v>-0.51488034695806917</v>
      </c>
      <c r="K1097">
        <f t="shared" si="1123"/>
        <v>1969.6666666665851</v>
      </c>
      <c r="M1097">
        <f t="shared" ref="M1097:N1097" si="1175">+AVERAGE(B1094:B1100)</f>
        <v>-0.48571428571428565</v>
      </c>
      <c r="N1097">
        <f t="shared" si="1175"/>
        <v>0.38571428571428573</v>
      </c>
      <c r="P1097">
        <f t="shared" si="1127"/>
        <v>-1.26</v>
      </c>
    </row>
    <row r="1098" spans="1:16" x14ac:dyDescent="0.25">
      <c r="A1098">
        <f>+$C$10*(B1098)+$C$11*(C1098)+$C$12*(nino34!A1078)</f>
        <v>0.66</v>
      </c>
      <c r="B1098">
        <v>-1.2</v>
      </c>
      <c r="C1098">
        <v>0.9</v>
      </c>
      <c r="D1098">
        <f t="shared" si="1119"/>
        <v>0.28000000000000003</v>
      </c>
      <c r="E1098">
        <f t="shared" si="1120"/>
        <v>-0.10000000000000009</v>
      </c>
      <c r="G1098">
        <v>3.5388265703352801</v>
      </c>
      <c r="H1098">
        <f t="shared" si="1121"/>
        <v>-0.39944055185317984</v>
      </c>
      <c r="I1098">
        <f t="shared" si="1122"/>
        <v>-0.51000743287384065</v>
      </c>
      <c r="K1098">
        <f t="shared" si="1123"/>
        <v>1969.7499999999184</v>
      </c>
      <c r="M1098">
        <f t="shared" ref="M1098:N1098" si="1176">+AVERAGE(B1095:B1101)</f>
        <v>-0.54285714285714282</v>
      </c>
      <c r="N1098">
        <f t="shared" si="1176"/>
        <v>0.61428571428571421</v>
      </c>
      <c r="P1098">
        <f t="shared" si="1127"/>
        <v>-1.2599999999999998</v>
      </c>
    </row>
    <row r="1099" spans="1:16" x14ac:dyDescent="0.25">
      <c r="A1099">
        <f>+$C$10*(B1099)+$C$11*(C1099)+$C$12*(nino34!A1079)</f>
        <v>0.75</v>
      </c>
      <c r="B1099">
        <v>0.1</v>
      </c>
      <c r="C1099">
        <v>0.4</v>
      </c>
      <c r="D1099">
        <f t="shared" si="1119"/>
        <v>2.0000000000000018E-2</v>
      </c>
      <c r="E1099">
        <f t="shared" si="1120"/>
        <v>-0.15999999999999992</v>
      </c>
      <c r="G1099">
        <v>3.0841025779717701</v>
      </c>
      <c r="H1099">
        <f t="shared" si="1121"/>
        <v>-0.52524572397322</v>
      </c>
      <c r="I1099">
        <f t="shared" si="1122"/>
        <v>0.38420226075380004</v>
      </c>
      <c r="K1099">
        <f t="shared" si="1123"/>
        <v>1969.8333333332516</v>
      </c>
      <c r="M1099">
        <f t="shared" ref="M1099:N1099" si="1177">+AVERAGE(B1096:B1102)</f>
        <v>-0.7142857142857143</v>
      </c>
      <c r="N1099">
        <f t="shared" si="1177"/>
        <v>0.62857142857142867</v>
      </c>
      <c r="P1099">
        <f t="shared" si="1127"/>
        <v>-0.91999999999999993</v>
      </c>
    </row>
    <row r="1100" spans="1:16" x14ac:dyDescent="0.25">
      <c r="A1100">
        <f>+$C$10*(B1100)+$C$11*(C1100)+$C$12*(nino34!A1080)</f>
        <v>0.68</v>
      </c>
      <c r="B1100">
        <v>0.1</v>
      </c>
      <c r="C1100">
        <v>-0.4</v>
      </c>
      <c r="D1100">
        <f t="shared" si="1119"/>
        <v>-0.19999999999999996</v>
      </c>
      <c r="E1100">
        <f t="shared" si="1120"/>
        <v>-6.0000000000000053E-2</v>
      </c>
      <c r="G1100">
        <v>3.0135808463620601</v>
      </c>
      <c r="H1100">
        <f t="shared" si="1121"/>
        <v>0.31368053453010969</v>
      </c>
      <c r="I1100">
        <f t="shared" si="1122"/>
        <v>0.45472399774952965</v>
      </c>
      <c r="K1100">
        <f t="shared" si="1123"/>
        <v>1969.9166666665849</v>
      </c>
      <c r="M1100">
        <f t="shared" ref="M1100:N1100" si="1178">+AVERAGE(B1097:B1103)</f>
        <v>-0.71428571428571419</v>
      </c>
      <c r="N1100">
        <f t="shared" si="1178"/>
        <v>0.48571428571428577</v>
      </c>
      <c r="P1100">
        <f t="shared" si="1127"/>
        <v>-1.2</v>
      </c>
    </row>
    <row r="1101" spans="1:16" x14ac:dyDescent="0.25">
      <c r="A1101">
        <f>+$C$10*(B1101)+$C$11*(C1101)+$C$12*(nino34!A1081)</f>
        <v>0.55000000000000004</v>
      </c>
      <c r="B1101">
        <v>-0.3</v>
      </c>
      <c r="C1101">
        <v>2</v>
      </c>
      <c r="D1101">
        <f t="shared" si="1119"/>
        <v>-0.32000000000000006</v>
      </c>
      <c r="E1101">
        <f t="shared" si="1120"/>
        <v>-6.0000000000000053E-2</v>
      </c>
      <c r="G1101">
        <v>3.3977831125018798</v>
      </c>
      <c r="H1101">
        <f t="shared" si="1121"/>
        <v>-0.31584984218958034</v>
      </c>
      <c r="I1101">
        <f t="shared" si="1122"/>
        <v>-1.0842543744692197</v>
      </c>
      <c r="K1101">
        <f t="shared" si="1123"/>
        <v>1969.9999999999181</v>
      </c>
      <c r="M1101">
        <f t="shared" ref="M1101:N1101" si="1179">+AVERAGE(B1098:B1104)</f>
        <v>-0.44285714285714289</v>
      </c>
      <c r="N1101">
        <f t="shared" si="1179"/>
        <v>0.58571428571428563</v>
      </c>
      <c r="P1101">
        <f t="shared" si="1127"/>
        <v>-1.3399999999999999</v>
      </c>
    </row>
    <row r="1102" spans="1:16" x14ac:dyDescent="0.25">
      <c r="A1102">
        <f>+$C$10*(B1102)+$C$11*(C1102)+$C$12*(nino34!A1082)</f>
        <v>0.36</v>
      </c>
      <c r="B1102">
        <v>-1.7</v>
      </c>
      <c r="C1102">
        <v>0.8</v>
      </c>
      <c r="D1102">
        <f t="shared" si="1119"/>
        <v>-0.29000000000000004</v>
      </c>
      <c r="E1102">
        <f t="shared" si="1120"/>
        <v>9.000000000000008E-2</v>
      </c>
      <c r="G1102">
        <v>2.6977310041724798</v>
      </c>
      <c r="H1102">
        <f t="shared" si="1121"/>
        <v>-2.0091641306822998</v>
      </c>
      <c r="I1102">
        <f t="shared" si="1122"/>
        <v>-0.60905991402349979</v>
      </c>
      <c r="K1102">
        <f t="shared" si="1123"/>
        <v>1970.0833333332514</v>
      </c>
      <c r="M1102">
        <f t="shared" ref="M1102:N1102" si="1180">+AVERAGE(B1099:B1105)</f>
        <v>-0.27142857142857141</v>
      </c>
      <c r="N1102">
        <f t="shared" si="1180"/>
        <v>0.41428571428571426</v>
      </c>
      <c r="P1102">
        <f t="shared" si="1127"/>
        <v>-0.89999999999999991</v>
      </c>
    </row>
    <row r="1103" spans="1:16" x14ac:dyDescent="0.25">
      <c r="A1103">
        <f>+$C$10*(B1103)+$C$11*(C1103)+$C$12*(nino34!A1083)</f>
        <v>0.26</v>
      </c>
      <c r="B1103">
        <v>-0.1</v>
      </c>
      <c r="C1103">
        <v>-0.2</v>
      </c>
      <c r="D1103">
        <f t="shared" si="1119"/>
        <v>-0.18</v>
      </c>
      <c r="E1103">
        <f t="shared" si="1120"/>
        <v>2.0000000000000018E-2</v>
      </c>
      <c r="G1103">
        <v>1.38861898181958</v>
      </c>
      <c r="H1103">
        <f t="shared" si="1121"/>
        <v>-3.0562548710251387</v>
      </c>
      <c r="I1103">
        <f t="shared" si="1122"/>
        <v>-0.43803082631933909</v>
      </c>
      <c r="K1103">
        <f t="shared" si="1123"/>
        <v>1970.1666666665847</v>
      </c>
      <c r="M1103">
        <f t="shared" ref="M1103:N1103" si="1181">+AVERAGE(B1100:B1106)</f>
        <v>-0.19999999999999998</v>
      </c>
      <c r="N1103">
        <f t="shared" si="1181"/>
        <v>0.28571428571428575</v>
      </c>
      <c r="P1103">
        <f t="shared" si="1127"/>
        <v>-0.96000000000000008</v>
      </c>
    </row>
    <row r="1104" spans="1:16" x14ac:dyDescent="0.25">
      <c r="A1104">
        <f>+$C$10*(B1104)+$C$11*(C1104)+$C$12*(nino34!A1084)</f>
        <v>0.18</v>
      </c>
      <c r="B1104">
        <v>0</v>
      </c>
      <c r="C1104">
        <v>0.6</v>
      </c>
      <c r="D1104">
        <f t="shared" si="1119"/>
        <v>-0.25</v>
      </c>
      <c r="E1104">
        <f t="shared" si="1120"/>
        <v>-8.9999999999999969E-2</v>
      </c>
      <c r="G1104">
        <v>-0.35852386685265902</v>
      </c>
      <c r="H1104">
        <f t="shared" si="1121"/>
        <v>-2.8886289653031998</v>
      </c>
      <c r="I1104">
        <f t="shared" si="1122"/>
        <v>0.60565673204127801</v>
      </c>
      <c r="K1104">
        <f t="shared" si="1123"/>
        <v>1970.2499999999179</v>
      </c>
      <c r="M1104">
        <f t="shared" ref="M1104:N1104" si="1182">+AVERAGE(B1101:B1107)</f>
        <v>-0.21428571428571427</v>
      </c>
      <c r="N1104">
        <f t="shared" si="1182"/>
        <v>0.48571428571428571</v>
      </c>
      <c r="P1104">
        <f t="shared" si="1127"/>
        <v>-1</v>
      </c>
    </row>
    <row r="1105" spans="1:16" x14ac:dyDescent="0.25">
      <c r="A1105">
        <f>+$C$10*(B1105)+$C$11*(C1105)+$C$12*(nino34!A1085)</f>
        <v>0.01</v>
      </c>
      <c r="B1105">
        <v>0</v>
      </c>
      <c r="C1105">
        <v>-0.3</v>
      </c>
      <c r="D1105">
        <f t="shared" si="1119"/>
        <v>-0.48</v>
      </c>
      <c r="E1105">
        <f t="shared" si="1120"/>
        <v>-0.13999999999999999</v>
      </c>
      <c r="G1105">
        <v>-1.50000998348362</v>
      </c>
      <c r="H1105">
        <f t="shared" si="1121"/>
        <v>-2.3211449239104112</v>
      </c>
      <c r="I1105">
        <f t="shared" si="1122"/>
        <v>-3.8172690648488938E-2</v>
      </c>
      <c r="K1105">
        <f t="shared" si="1123"/>
        <v>1970.3333333332512</v>
      </c>
      <c r="M1105">
        <f t="shared" ref="M1105:N1105" si="1183">+AVERAGE(B1102:B1108)</f>
        <v>-0.2</v>
      </c>
      <c r="N1105">
        <f t="shared" si="1183"/>
        <v>0.11428571428571431</v>
      </c>
      <c r="P1105">
        <f t="shared" si="1127"/>
        <v>-0.32000000000000006</v>
      </c>
    </row>
    <row r="1106" spans="1:16" x14ac:dyDescent="0.25">
      <c r="A1106">
        <f>+$C$10*(B1106)+$C$11*(C1106)+$C$12*(nino34!A1086)</f>
        <v>-0.3</v>
      </c>
      <c r="B1106">
        <v>0.6</v>
      </c>
      <c r="C1106">
        <v>-0.5</v>
      </c>
      <c r="D1106">
        <f t="shared" si="1119"/>
        <v>-0.99</v>
      </c>
      <c r="E1106">
        <f t="shared" si="1120"/>
        <v>-0.37</v>
      </c>
      <c r="G1106">
        <v>-2.6796687907630701</v>
      </c>
      <c r="H1106">
        <f t="shared" si="1121"/>
        <v>-2.1377341708203703</v>
      </c>
      <c r="I1106">
        <f t="shared" si="1122"/>
        <v>0.22158344373853023</v>
      </c>
      <c r="K1106">
        <f t="shared" si="1123"/>
        <v>1970.4166666665844</v>
      </c>
      <c r="M1106">
        <f t="shared" ref="M1106:N1106" si="1184">+AVERAGE(B1103:B1109)</f>
        <v>8.5714285714285715E-2</v>
      </c>
      <c r="N1106">
        <f t="shared" si="1184"/>
        <v>-0.25714285714285717</v>
      </c>
      <c r="P1106">
        <f t="shared" si="1127"/>
        <v>-1.999999999999999E-2</v>
      </c>
    </row>
    <row r="1107" spans="1:16" x14ac:dyDescent="0.25">
      <c r="A1107">
        <f>+$C$10*(B1107)+$C$11*(C1107)+$C$12*(nino34!A1087)</f>
        <v>-0.98</v>
      </c>
      <c r="B1107">
        <v>0</v>
      </c>
      <c r="C1107">
        <v>1</v>
      </c>
      <c r="D1107">
        <f t="shared" si="1119"/>
        <v>-0.64999999999999991</v>
      </c>
      <c r="E1107">
        <f t="shared" si="1120"/>
        <v>0.71</v>
      </c>
      <c r="G1107">
        <v>-3.6377441543039901</v>
      </c>
      <c r="H1107">
        <f t="shared" si="1121"/>
        <v>-1.4783523100788201</v>
      </c>
      <c r="I1107">
        <f t="shared" si="1122"/>
        <v>0.43779841700302047</v>
      </c>
      <c r="K1107">
        <f t="shared" si="1123"/>
        <v>1970.4999999999177</v>
      </c>
      <c r="M1107">
        <f t="shared" ref="M1107:N1107" si="1185">+AVERAGE(B1104:B1110)</f>
        <v>4.2857142857142851E-2</v>
      </c>
      <c r="N1107">
        <f t="shared" si="1185"/>
        <v>-0.5</v>
      </c>
      <c r="P1107">
        <f t="shared" si="1127"/>
        <v>3.9999999999999973E-2</v>
      </c>
    </row>
    <row r="1108" spans="1:16" x14ac:dyDescent="0.25">
      <c r="A1108">
        <f>+$C$10*(B1108)+$C$11*(C1108)+$C$12*(nino34!A1088)</f>
        <v>-0.95</v>
      </c>
      <c r="B1108">
        <v>-0.2</v>
      </c>
      <c r="C1108">
        <v>-0.6</v>
      </c>
      <c r="D1108">
        <f t="shared" si="1119"/>
        <v>0.19999999999999996</v>
      </c>
      <c r="E1108">
        <f t="shared" si="1120"/>
        <v>0.1399999999999999</v>
      </c>
      <c r="G1108">
        <v>-4.1580211008418901</v>
      </c>
      <c r="H1108">
        <f t="shared" si="1121"/>
        <v>-0.94708258138138968</v>
      </c>
      <c r="I1108">
        <f t="shared" si="1122"/>
        <v>9.347131169440992E-2</v>
      </c>
      <c r="K1108">
        <f t="shared" si="1123"/>
        <v>1970.5833333332509</v>
      </c>
      <c r="M1108">
        <f t="shared" ref="M1108:N1108" si="1186">+AVERAGE(B1105:B1111)</f>
        <v>0.25714285714285712</v>
      </c>
      <c r="N1108">
        <f t="shared" si="1186"/>
        <v>-0.75714285714285712</v>
      </c>
      <c r="P1108">
        <f t="shared" si="1127"/>
        <v>0.58000000000000007</v>
      </c>
    </row>
    <row r="1109" spans="1:16" x14ac:dyDescent="0.25">
      <c r="A1109">
        <f>+$C$10*(B1109)+$C$11*(C1109)+$C$12*(nino34!A1089)</f>
        <v>-0.78</v>
      </c>
      <c r="B1109">
        <v>0.3</v>
      </c>
      <c r="C1109">
        <v>-1.8</v>
      </c>
      <c r="D1109">
        <f t="shared" si="1119"/>
        <v>0.29999999999999993</v>
      </c>
      <c r="E1109">
        <f t="shared" si="1120"/>
        <v>-4.0000000000000036E-2</v>
      </c>
      <c r="G1109">
        <v>-4.5848267356853798</v>
      </c>
      <c r="H1109">
        <f t="shared" si="1121"/>
        <v>-0.9875385411753399</v>
      </c>
      <c r="I1109">
        <f t="shared" si="1122"/>
        <v>-0.13392727148836059</v>
      </c>
      <c r="K1109">
        <f t="shared" si="1123"/>
        <v>1970.6666666665842</v>
      </c>
      <c r="M1109">
        <f t="shared" ref="M1109:N1109" si="1187">+AVERAGE(B1106:B1112)</f>
        <v>0.42857142857142855</v>
      </c>
      <c r="N1109">
        <f t="shared" si="1187"/>
        <v>-1.0142857142857142</v>
      </c>
      <c r="P1109">
        <f t="shared" si="1127"/>
        <v>0.82</v>
      </c>
    </row>
    <row r="1110" spans="1:16" x14ac:dyDescent="0.25">
      <c r="A1110">
        <f>+$C$10*(B1110)+$C$11*(C1110)+$C$12*(nino34!A1090)</f>
        <v>-0.65</v>
      </c>
      <c r="B1110">
        <v>-0.4</v>
      </c>
      <c r="C1110">
        <v>-1.9</v>
      </c>
      <c r="D1110">
        <f t="shared" si="1119"/>
        <v>-6.9999999999999951E-2</v>
      </c>
      <c r="E1110">
        <f t="shared" si="1120"/>
        <v>-0.32999999999999985</v>
      </c>
      <c r="G1110">
        <v>-5.14555964201723</v>
      </c>
      <c r="H1110">
        <f t="shared" si="1121"/>
        <v>-1.0806666167708601</v>
      </c>
      <c r="I1110">
        <f t="shared" si="1122"/>
        <v>4.0799195892839535E-2</v>
      </c>
      <c r="K1110">
        <f t="shared" si="1123"/>
        <v>1970.7499999999175</v>
      </c>
      <c r="M1110">
        <f t="shared" ref="M1110:N1110" si="1188">+AVERAGE(B1107:B1113)</f>
        <v>0.34285714285714286</v>
      </c>
      <c r="N1110">
        <f t="shared" si="1188"/>
        <v>-1</v>
      </c>
      <c r="P1110">
        <f t="shared" si="1127"/>
        <v>1.1400000000000001</v>
      </c>
    </row>
    <row r="1111" spans="1:16" x14ac:dyDescent="0.25">
      <c r="A1111">
        <f>+$C$10*(B1111)+$C$11*(C1111)+$C$12*(nino34!A1091)</f>
        <v>-0.85</v>
      </c>
      <c r="B1111">
        <v>1.5</v>
      </c>
      <c r="C1111">
        <v>-1.2</v>
      </c>
      <c r="D1111">
        <f t="shared" ref="D1111:D1174" si="1189">+A1112-A1110</f>
        <v>-0.46000000000000008</v>
      </c>
      <c r="E1111">
        <f t="shared" ref="E1111:E1174" si="1190">+A1112+A1110-2*A1111</f>
        <v>-6.0000000000000275E-2</v>
      </c>
      <c r="G1111">
        <v>-5.6654933524562399</v>
      </c>
      <c r="H1111">
        <f t="shared" ref="H1111:H1174" si="1191">+G1112-G1110</f>
        <v>-0.98717186201113005</v>
      </c>
      <c r="I1111">
        <f t="shared" ref="I1111:I1174" si="1192">+G1112+G1110-2*G1111</f>
        <v>5.269555886689048E-2</v>
      </c>
      <c r="K1111">
        <f t="shared" ref="K1111:K1174" si="1193">+K1110+1/12</f>
        <v>1970.8333333332507</v>
      </c>
      <c r="M1111">
        <f t="shared" ref="M1111:N1111" si="1194">+AVERAGE(B1108:B1114)</f>
        <v>0.51428571428571423</v>
      </c>
      <c r="N1111">
        <f t="shared" si="1194"/>
        <v>-1.4142857142857144</v>
      </c>
      <c r="P1111">
        <f t="shared" si="1127"/>
        <v>2</v>
      </c>
    </row>
    <row r="1112" spans="1:16" x14ac:dyDescent="0.25">
      <c r="A1112">
        <f>+$C$10*(B1112)+$C$11*(C1112)+$C$12*(nino34!A1092)</f>
        <v>-1.1100000000000001</v>
      </c>
      <c r="B1112">
        <v>1.2</v>
      </c>
      <c r="C1112">
        <v>-2.1</v>
      </c>
      <c r="D1112">
        <f t="shared" si="1189"/>
        <v>-0.62</v>
      </c>
      <c r="E1112">
        <f t="shared" si="1190"/>
        <v>-9.9999999999999645E-2</v>
      </c>
      <c r="G1112">
        <v>-6.1327315040283601</v>
      </c>
      <c r="H1112">
        <f t="shared" si="1191"/>
        <v>-0.56391781659189011</v>
      </c>
      <c r="I1112">
        <f t="shared" si="1192"/>
        <v>0.37055848655235124</v>
      </c>
      <c r="K1112">
        <f t="shared" si="1193"/>
        <v>1970.916666666584</v>
      </c>
      <c r="M1112">
        <f t="shared" ref="M1112:N1112" si="1195">+AVERAGE(B1109:B1115)</f>
        <v>0.81428571428571417</v>
      </c>
      <c r="N1112">
        <f t="shared" si="1195"/>
        <v>-1.5285714285714287</v>
      </c>
      <c r="P1112">
        <f t="shared" si="1127"/>
        <v>2</v>
      </c>
    </row>
    <row r="1113" spans="1:16" x14ac:dyDescent="0.25">
      <c r="A1113">
        <f>+$C$10*(B1113)+$C$11*(C1113)+$C$12*(nino34!A1093)</f>
        <v>-1.47</v>
      </c>
      <c r="B1113">
        <v>0</v>
      </c>
      <c r="C1113">
        <v>-0.4</v>
      </c>
      <c r="D1113">
        <f t="shared" si="1189"/>
        <v>-0.16999999999999993</v>
      </c>
      <c r="E1113">
        <f t="shared" si="1190"/>
        <v>0.54999999999999982</v>
      </c>
      <c r="G1113">
        <v>-6.22941116904813</v>
      </c>
      <c r="H1113">
        <f t="shared" si="1191"/>
        <v>-0.19335933000404015</v>
      </c>
      <c r="I1113">
        <f t="shared" si="1192"/>
        <v>3.5500491435414006E-11</v>
      </c>
      <c r="K1113">
        <f t="shared" si="1193"/>
        <v>1970.9999999999172</v>
      </c>
      <c r="M1113">
        <f t="shared" ref="M1113:N1113" si="1196">+AVERAGE(B1110:B1116)</f>
        <v>0.95714285714285718</v>
      </c>
      <c r="N1113">
        <f t="shared" si="1196"/>
        <v>-1.4714285714285715</v>
      </c>
      <c r="P1113">
        <f t="shared" ref="P1113:P1176" si="1197">+AVERAGE(B1110:B1114)-AVERAGE(C1110:C1114)</f>
        <v>2.2000000000000002</v>
      </c>
    </row>
    <row r="1114" spans="1:16" x14ac:dyDescent="0.25">
      <c r="A1114">
        <f>+$C$10*(B1114)+$C$11*(C1114)+$C$12*(nino34!A1094)</f>
        <v>-1.28</v>
      </c>
      <c r="B1114">
        <v>1.2</v>
      </c>
      <c r="C1114">
        <v>-1.9</v>
      </c>
      <c r="D1114">
        <f t="shared" si="1189"/>
        <v>0.17999999999999994</v>
      </c>
      <c r="E1114">
        <f t="shared" si="1190"/>
        <v>-0.19999999999999973</v>
      </c>
      <c r="G1114">
        <v>-6.3260908340324002</v>
      </c>
      <c r="H1114">
        <f t="shared" si="1191"/>
        <v>0.41260446210602986</v>
      </c>
      <c r="I1114">
        <f t="shared" si="1192"/>
        <v>0.60596379207457041</v>
      </c>
      <c r="K1114">
        <f t="shared" si="1193"/>
        <v>1971.0833333332505</v>
      </c>
      <c r="M1114">
        <f t="shared" ref="M1114:N1114" si="1198">+AVERAGE(B1111:B1117)</f>
        <v>1.1142857142857143</v>
      </c>
      <c r="N1114">
        <f t="shared" si="1198"/>
        <v>-1.2714285714285716</v>
      </c>
      <c r="P1114">
        <f t="shared" si="1197"/>
        <v>2.56</v>
      </c>
    </row>
    <row r="1115" spans="1:16" x14ac:dyDescent="0.25">
      <c r="A1115">
        <f>+$C$10*(B1115)+$C$11*(C1115)+$C$12*(nino34!A1095)</f>
        <v>-1.29</v>
      </c>
      <c r="B1115">
        <v>1.9</v>
      </c>
      <c r="C1115">
        <v>-1.4</v>
      </c>
      <c r="D1115">
        <f t="shared" si="1189"/>
        <v>0.31000000000000005</v>
      </c>
      <c r="E1115">
        <f t="shared" si="1190"/>
        <v>0.33000000000000007</v>
      </c>
      <c r="G1115">
        <v>-5.8168067069421001</v>
      </c>
      <c r="H1115">
        <f t="shared" si="1191"/>
        <v>1.5430337715288305</v>
      </c>
      <c r="I1115">
        <f t="shared" si="1192"/>
        <v>0.5244655173482311</v>
      </c>
      <c r="K1115">
        <f t="shared" si="1193"/>
        <v>1971.1666666665838</v>
      </c>
      <c r="M1115">
        <f t="shared" ref="M1115:N1115" si="1199">+AVERAGE(B1112:B1118)</f>
        <v>1.0142857142857142</v>
      </c>
      <c r="N1115">
        <f t="shared" si="1199"/>
        <v>-1.0000000000000002</v>
      </c>
      <c r="P1115">
        <f t="shared" si="1197"/>
        <v>2.56</v>
      </c>
    </row>
    <row r="1116" spans="1:16" x14ac:dyDescent="0.25">
      <c r="A1116">
        <f>+$C$10*(B1116)+$C$11*(C1116)+$C$12*(nino34!A1096)</f>
        <v>-0.97</v>
      </c>
      <c r="B1116">
        <v>1.3</v>
      </c>
      <c r="C1116">
        <v>-1.4</v>
      </c>
      <c r="D1116">
        <f t="shared" si="1189"/>
        <v>0.47000000000000008</v>
      </c>
      <c r="E1116">
        <f t="shared" si="1190"/>
        <v>-0.16999999999999993</v>
      </c>
      <c r="G1116">
        <v>-4.7830570625035698</v>
      </c>
      <c r="H1116">
        <f t="shared" si="1191"/>
        <v>2.3347298427464303</v>
      </c>
      <c r="I1116">
        <f t="shared" si="1192"/>
        <v>0.26723055386936956</v>
      </c>
      <c r="K1116">
        <f t="shared" si="1193"/>
        <v>1971.249999999917</v>
      </c>
      <c r="M1116">
        <f t="shared" ref="M1116:N1116" si="1200">+AVERAGE(B1113:B1119)</f>
        <v>0.81428571428571417</v>
      </c>
      <c r="N1116">
        <f t="shared" si="1200"/>
        <v>-0.74285714285714277</v>
      </c>
      <c r="P1116">
        <f t="shared" si="1197"/>
        <v>2.1399999999999997</v>
      </c>
    </row>
    <row r="1117" spans="1:16" x14ac:dyDescent="0.25">
      <c r="A1117">
        <f>+$C$10*(B1117)+$C$11*(C1117)+$C$12*(nino34!A1097)</f>
        <v>-0.82</v>
      </c>
      <c r="B1117">
        <v>0.7</v>
      </c>
      <c r="C1117">
        <v>-0.5</v>
      </c>
      <c r="D1117">
        <f t="shared" si="1189"/>
        <v>0.18999999999999995</v>
      </c>
      <c r="E1117">
        <f t="shared" si="1190"/>
        <v>-0.1100000000000001</v>
      </c>
      <c r="G1117">
        <v>-3.4820768641956699</v>
      </c>
      <c r="H1117">
        <f t="shared" si="1191"/>
        <v>2.1128601174990398</v>
      </c>
      <c r="I1117">
        <f t="shared" si="1192"/>
        <v>-0.48910027911676046</v>
      </c>
      <c r="K1117">
        <f t="shared" si="1193"/>
        <v>1971.3333333332503</v>
      </c>
      <c r="M1117">
        <f t="shared" ref="M1117:N1117" si="1201">+AVERAGE(B1114:B1120)</f>
        <v>0.98571428571428565</v>
      </c>
      <c r="N1117">
        <f t="shared" si="1201"/>
        <v>-0.81428571428571417</v>
      </c>
      <c r="P1117">
        <f t="shared" si="1197"/>
        <v>2.0799999999999996</v>
      </c>
    </row>
    <row r="1118" spans="1:16" x14ac:dyDescent="0.25">
      <c r="A1118">
        <f>+$C$10*(B1118)+$C$11*(C1118)+$C$12*(nino34!A1098)</f>
        <v>-0.78</v>
      </c>
      <c r="B1118">
        <v>0.8</v>
      </c>
      <c r="C1118">
        <v>0.7</v>
      </c>
      <c r="D1118">
        <f t="shared" si="1189"/>
        <v>0.17999999999999994</v>
      </c>
      <c r="E1118">
        <f t="shared" si="1190"/>
        <v>0.10000000000000009</v>
      </c>
      <c r="G1118">
        <v>-2.67019694500453</v>
      </c>
      <c r="H1118">
        <f t="shared" si="1191"/>
        <v>0.28400576894891971</v>
      </c>
      <c r="I1118">
        <f t="shared" si="1192"/>
        <v>-1.3397540694333605</v>
      </c>
      <c r="K1118">
        <f t="shared" si="1193"/>
        <v>1971.4166666665835</v>
      </c>
      <c r="M1118">
        <f t="shared" ref="M1118:N1118" si="1202">+AVERAGE(B1115:B1121)</f>
        <v>1.0285714285714287</v>
      </c>
      <c r="N1118">
        <f t="shared" si="1202"/>
        <v>-0.7</v>
      </c>
      <c r="P1118">
        <f t="shared" si="1197"/>
        <v>1.48</v>
      </c>
    </row>
    <row r="1119" spans="1:16" x14ac:dyDescent="0.25">
      <c r="A1119">
        <f>+$C$10*(B1119)+$C$11*(C1119)+$C$12*(nino34!A1099)</f>
        <v>-0.64</v>
      </c>
      <c r="B1119">
        <v>-0.2</v>
      </c>
      <c r="C1119">
        <v>-0.3</v>
      </c>
      <c r="D1119">
        <f t="shared" si="1189"/>
        <v>0.13</v>
      </c>
      <c r="E1119">
        <f t="shared" si="1190"/>
        <v>-0.15000000000000013</v>
      </c>
      <c r="G1119">
        <v>-3.1980710952467502</v>
      </c>
      <c r="H1119">
        <f t="shared" si="1191"/>
        <v>-1.3354497768338196</v>
      </c>
      <c r="I1119">
        <f t="shared" si="1192"/>
        <v>-0.2797014763493797</v>
      </c>
      <c r="K1119">
        <f t="shared" si="1193"/>
        <v>1971.4999999999168</v>
      </c>
      <c r="M1119">
        <f t="shared" ref="M1119:N1119" si="1203">+AVERAGE(B1116:B1122)</f>
        <v>0.98571428571428577</v>
      </c>
      <c r="N1119">
        <f t="shared" si="1203"/>
        <v>-0.65714285714285714</v>
      </c>
      <c r="P1119">
        <f t="shared" si="1197"/>
        <v>1.24</v>
      </c>
    </row>
    <row r="1120" spans="1:16" x14ac:dyDescent="0.25">
      <c r="A1120">
        <f>+$C$10*(B1120)+$C$11*(C1120)+$C$12*(nino34!A1100)</f>
        <v>-0.65</v>
      </c>
      <c r="B1120">
        <v>1.2</v>
      </c>
      <c r="C1120">
        <v>-0.9</v>
      </c>
      <c r="D1120">
        <f t="shared" si="1189"/>
        <v>-0.10999999999999999</v>
      </c>
      <c r="E1120">
        <f t="shared" si="1190"/>
        <v>-9.000000000000008E-2</v>
      </c>
      <c r="G1120">
        <v>-4.0056467218383496</v>
      </c>
      <c r="H1120">
        <f t="shared" si="1191"/>
        <v>-1.6151512872181697</v>
      </c>
      <c r="I1120">
        <f t="shared" si="1192"/>
        <v>-3.4034970397556208E-8</v>
      </c>
      <c r="K1120">
        <f t="shared" si="1193"/>
        <v>1971.58333333325</v>
      </c>
      <c r="M1120">
        <f t="shared" ref="M1120:N1120" si="1204">+AVERAGE(B1117:B1123)</f>
        <v>0.8571428571428571</v>
      </c>
      <c r="N1120">
        <f t="shared" si="1204"/>
        <v>-0.51428571428571435</v>
      </c>
      <c r="P1120">
        <f t="shared" si="1197"/>
        <v>1.2200000000000002</v>
      </c>
    </row>
    <row r="1121" spans="1:16" x14ac:dyDescent="0.25">
      <c r="A1121">
        <f>+$C$10*(B1121)+$C$11*(C1121)+$C$12*(nino34!A1101)</f>
        <v>-0.75</v>
      </c>
      <c r="B1121">
        <v>1.5</v>
      </c>
      <c r="C1121">
        <v>-1.1000000000000001</v>
      </c>
      <c r="D1121">
        <f t="shared" si="1189"/>
        <v>-0.13</v>
      </c>
      <c r="E1121">
        <f t="shared" si="1190"/>
        <v>6.999999999999984E-2</v>
      </c>
      <c r="G1121">
        <v>-4.8132223824649198</v>
      </c>
      <c r="H1121">
        <f t="shared" si="1191"/>
        <v>-0.31474309229055031</v>
      </c>
      <c r="I1121">
        <f t="shared" si="1192"/>
        <v>1.3004082289625902</v>
      </c>
      <c r="K1121">
        <f t="shared" si="1193"/>
        <v>1971.6666666665833</v>
      </c>
      <c r="M1121">
        <f t="shared" ref="M1121:N1121" si="1205">+AVERAGE(B1118:B1124)</f>
        <v>0.57142857142857151</v>
      </c>
      <c r="N1121">
        <f t="shared" si="1205"/>
        <v>-0.65714285714285714</v>
      </c>
      <c r="P1121">
        <f t="shared" si="1197"/>
        <v>1.52</v>
      </c>
    </row>
    <row r="1122" spans="1:16" x14ac:dyDescent="0.25">
      <c r="A1122">
        <f>+$C$10*(B1122)+$C$11*(C1122)+$C$12*(nino34!A1102)</f>
        <v>-0.78</v>
      </c>
      <c r="B1122">
        <v>1.6</v>
      </c>
      <c r="C1122">
        <v>-1.1000000000000001</v>
      </c>
      <c r="D1122">
        <f t="shared" si="1189"/>
        <v>-9.9999999999999978E-2</v>
      </c>
      <c r="E1122">
        <f t="shared" si="1190"/>
        <v>-4.0000000000000036E-2</v>
      </c>
      <c r="G1122">
        <v>-4.3203898141288999</v>
      </c>
      <c r="H1122">
        <f t="shared" si="1191"/>
        <v>1.03213882979257</v>
      </c>
      <c r="I1122">
        <f t="shared" si="1192"/>
        <v>4.6473693120530513E-2</v>
      </c>
      <c r="K1122">
        <f t="shared" si="1193"/>
        <v>1971.7499999999166</v>
      </c>
      <c r="M1122">
        <f t="shared" ref="M1122:N1122" si="1206">+AVERAGE(B1119:B1125)</f>
        <v>0.48571428571428577</v>
      </c>
      <c r="N1122">
        <f t="shared" si="1206"/>
        <v>-0.81428571428571428</v>
      </c>
      <c r="P1122">
        <f t="shared" si="1197"/>
        <v>1.6600000000000001</v>
      </c>
    </row>
    <row r="1123" spans="1:16" x14ac:dyDescent="0.25">
      <c r="A1123">
        <f>+$C$10*(B1123)+$C$11*(C1123)+$C$12*(nino34!A1103)</f>
        <v>-0.85</v>
      </c>
      <c r="B1123">
        <v>0.4</v>
      </c>
      <c r="C1123">
        <v>-0.4</v>
      </c>
      <c r="D1123">
        <f t="shared" si="1189"/>
        <v>-0.10999999999999999</v>
      </c>
      <c r="E1123">
        <f t="shared" si="1190"/>
        <v>3.0000000000000027E-2</v>
      </c>
      <c r="G1123">
        <v>-3.7810835526723499</v>
      </c>
      <c r="H1123">
        <f t="shared" si="1191"/>
        <v>1.3949794148417598</v>
      </c>
      <c r="I1123">
        <f t="shared" si="1192"/>
        <v>0.31636689192866019</v>
      </c>
      <c r="K1123">
        <f t="shared" si="1193"/>
        <v>1971.8333333332498</v>
      </c>
      <c r="M1123">
        <f t="shared" ref="M1123:N1123" si="1207">+AVERAGE(B1120:B1126)</f>
        <v>0.5285714285714288</v>
      </c>
      <c r="N1123">
        <f t="shared" si="1207"/>
        <v>-0.95714285714285718</v>
      </c>
      <c r="P1123">
        <f t="shared" si="1197"/>
        <v>1.6800000000000002</v>
      </c>
    </row>
    <row r="1124" spans="1:16" x14ac:dyDescent="0.25">
      <c r="A1124">
        <f>+$C$10*(B1124)+$C$11*(C1124)+$C$12*(nino34!A1104)</f>
        <v>-0.89</v>
      </c>
      <c r="B1124">
        <v>-1.3</v>
      </c>
      <c r="C1124">
        <v>-1.5</v>
      </c>
      <c r="D1124">
        <f t="shared" si="1189"/>
        <v>0.27</v>
      </c>
      <c r="E1124">
        <f t="shared" si="1190"/>
        <v>0.35000000000000009</v>
      </c>
      <c r="G1124">
        <v>-2.9254103992871401</v>
      </c>
      <c r="H1124">
        <f t="shared" si="1191"/>
        <v>1.3055137129956398</v>
      </c>
      <c r="I1124">
        <f t="shared" si="1192"/>
        <v>-0.40583259377477976</v>
      </c>
      <c r="K1124">
        <f t="shared" si="1193"/>
        <v>1971.9166666665831</v>
      </c>
      <c r="M1124">
        <f t="shared" ref="M1124:N1124" si="1208">+AVERAGE(B1121:B1127)</f>
        <v>0.28571428571428575</v>
      </c>
      <c r="N1124">
        <f t="shared" si="1208"/>
        <v>-0.9285714285714286</v>
      </c>
      <c r="P1124">
        <f t="shared" si="1197"/>
        <v>1.3800000000000001</v>
      </c>
    </row>
    <row r="1125" spans="1:16" x14ac:dyDescent="0.25">
      <c r="A1125">
        <f>+$C$10*(B1125)+$C$11*(C1125)+$C$12*(nino34!A1105)</f>
        <v>-0.57999999999999996</v>
      </c>
      <c r="B1125">
        <v>0.2</v>
      </c>
      <c r="C1125">
        <v>-0.4</v>
      </c>
      <c r="D1125">
        <f t="shared" si="1189"/>
        <v>0.67</v>
      </c>
      <c r="E1125">
        <f t="shared" si="1190"/>
        <v>4.9999999999999822E-2</v>
      </c>
      <c r="G1125">
        <v>-2.4755698396767101</v>
      </c>
      <c r="H1125">
        <f t="shared" si="1191"/>
        <v>1.4473883344804601</v>
      </c>
      <c r="I1125">
        <f t="shared" si="1192"/>
        <v>0.54770721525960031</v>
      </c>
      <c r="K1125">
        <f t="shared" si="1193"/>
        <v>1971.9999999999163</v>
      </c>
      <c r="M1125">
        <f t="shared" ref="M1125:N1125" si="1209">+AVERAGE(B1122:B1128)</f>
        <v>0.14285714285714285</v>
      </c>
      <c r="N1125">
        <f t="shared" si="1209"/>
        <v>-0.6</v>
      </c>
      <c r="P1125">
        <f t="shared" si="1197"/>
        <v>1.1400000000000001</v>
      </c>
    </row>
    <row r="1126" spans="1:16" x14ac:dyDescent="0.25">
      <c r="A1126">
        <f>+$C$10*(B1126)+$C$11*(C1126)+$C$12*(nino34!A1106)</f>
        <v>-0.22</v>
      </c>
      <c r="B1126">
        <v>0.1</v>
      </c>
      <c r="C1126">
        <v>-1.3</v>
      </c>
      <c r="D1126">
        <f t="shared" si="1189"/>
        <v>0.32999999999999996</v>
      </c>
      <c r="E1126">
        <f t="shared" si="1190"/>
        <v>-0.38999999999999996</v>
      </c>
      <c r="G1126">
        <v>-1.47802206480668</v>
      </c>
      <c r="H1126">
        <f t="shared" si="1191"/>
        <v>2.243177806458251</v>
      </c>
      <c r="I1126">
        <f t="shared" si="1192"/>
        <v>0.24808225671819084</v>
      </c>
      <c r="K1126">
        <f t="shared" si="1193"/>
        <v>1972.0833333332496</v>
      </c>
      <c r="M1126">
        <f t="shared" ref="M1126:N1126" si="1210">+AVERAGE(B1123:B1129)</f>
        <v>-0.15714285714285717</v>
      </c>
      <c r="N1126">
        <f t="shared" si="1210"/>
        <v>-4.285714285714283E-2</v>
      </c>
      <c r="P1126">
        <f t="shared" si="1197"/>
        <v>0.6399999999999999</v>
      </c>
    </row>
    <row r="1127" spans="1:16" x14ac:dyDescent="0.25">
      <c r="A1127">
        <f>+$C$10*(B1127)+$C$11*(C1127)+$C$12*(nino34!A1107)</f>
        <v>-0.25</v>
      </c>
      <c r="B1127">
        <v>-0.5</v>
      </c>
      <c r="C1127">
        <v>-0.7</v>
      </c>
      <c r="D1127">
        <f t="shared" si="1189"/>
        <v>0.43</v>
      </c>
      <c r="E1127">
        <f t="shared" si="1190"/>
        <v>0.49</v>
      </c>
      <c r="G1127">
        <v>-0.232392033218459</v>
      </c>
      <c r="H1127">
        <f t="shared" si="1191"/>
        <v>3.32593278176109</v>
      </c>
      <c r="I1127">
        <f t="shared" si="1192"/>
        <v>0.83467271858464809</v>
      </c>
      <c r="K1127">
        <f t="shared" si="1193"/>
        <v>1972.1666666665828</v>
      </c>
      <c r="M1127">
        <f t="shared" ref="M1127:N1127" si="1211">+AVERAGE(B1124:B1130)</f>
        <v>-0.38571428571428573</v>
      </c>
      <c r="N1127">
        <f t="shared" si="1211"/>
        <v>8.571428571428566E-2</v>
      </c>
      <c r="P1127">
        <f t="shared" si="1197"/>
        <v>0.34</v>
      </c>
    </row>
    <row r="1128" spans="1:16" x14ac:dyDescent="0.25">
      <c r="A1128">
        <f>+$C$10*(B1128)+$C$11*(C1128)+$C$12*(nino34!A1108)</f>
        <v>0.21</v>
      </c>
      <c r="B1128">
        <v>0.5</v>
      </c>
      <c r="C1128">
        <v>1.2</v>
      </c>
      <c r="D1128">
        <f t="shared" si="1189"/>
        <v>0.58000000000000007</v>
      </c>
      <c r="E1128">
        <f t="shared" si="1190"/>
        <v>-0.33999999999999997</v>
      </c>
      <c r="G1128">
        <v>1.84791071695441</v>
      </c>
      <c r="H1128">
        <f t="shared" si="1191"/>
        <v>3.796343546194779</v>
      </c>
      <c r="I1128">
        <f t="shared" si="1192"/>
        <v>-0.36426195415095908</v>
      </c>
      <c r="K1128">
        <f t="shared" si="1193"/>
        <v>1972.2499999999161</v>
      </c>
      <c r="M1128">
        <f t="shared" ref="M1128:N1128" si="1212">+AVERAGE(B1125:B1131)</f>
        <v>-0.48571428571428571</v>
      </c>
      <c r="N1128">
        <f t="shared" si="1212"/>
        <v>0.44285714285714278</v>
      </c>
      <c r="P1128">
        <f t="shared" si="1197"/>
        <v>-0.35999999999999988</v>
      </c>
    </row>
    <row r="1129" spans="1:16" x14ac:dyDescent="0.25">
      <c r="A1129">
        <f>+$C$10*(B1129)+$C$11*(C1129)+$C$12*(nino34!A1109)</f>
        <v>0.33</v>
      </c>
      <c r="B1129">
        <v>-0.5</v>
      </c>
      <c r="C1129">
        <v>2.8</v>
      </c>
      <c r="D1129">
        <f t="shared" si="1189"/>
        <v>0.45000000000000007</v>
      </c>
      <c r="E1129">
        <f t="shared" si="1190"/>
        <v>0.20999999999999996</v>
      </c>
      <c r="G1129">
        <v>3.56395151297632</v>
      </c>
      <c r="H1129">
        <f t="shared" si="1191"/>
        <v>3.4460367186849794</v>
      </c>
      <c r="I1129">
        <f t="shared" si="1192"/>
        <v>1.3955126641159943E-2</v>
      </c>
      <c r="K1129">
        <f t="shared" si="1193"/>
        <v>1972.3333333332494</v>
      </c>
      <c r="M1129">
        <f t="shared" ref="M1129:N1129" si="1213">+AVERAGE(B1126:B1132)</f>
        <v>-0.5714285714285714</v>
      </c>
      <c r="N1129">
        <f t="shared" si="1213"/>
        <v>0.67142857142857149</v>
      </c>
      <c r="P1129">
        <f t="shared" si="1197"/>
        <v>-0.82000000000000006</v>
      </c>
    </row>
    <row r="1130" spans="1:16" x14ac:dyDescent="0.25">
      <c r="A1130">
        <f>+$C$10*(B1130)+$C$11*(C1130)+$C$12*(nino34!A1110)</f>
        <v>0.66</v>
      </c>
      <c r="B1130">
        <v>-1.2</v>
      </c>
      <c r="C1130">
        <v>0.5</v>
      </c>
      <c r="D1130">
        <f t="shared" si="1189"/>
        <v>0.49999999999999994</v>
      </c>
      <c r="E1130">
        <f t="shared" si="1190"/>
        <v>-0.16000000000000014</v>
      </c>
      <c r="G1130">
        <v>5.2939474356393896</v>
      </c>
      <c r="H1130">
        <f t="shared" si="1191"/>
        <v>2.6590176160792498</v>
      </c>
      <c r="I1130">
        <f t="shared" si="1192"/>
        <v>-0.80097422924688999</v>
      </c>
      <c r="K1130">
        <f t="shared" si="1193"/>
        <v>1972.4166666665826</v>
      </c>
      <c r="M1130">
        <f t="shared" ref="M1130:N1130" si="1214">+AVERAGE(B1127:B1133)</f>
        <v>-0.68571428571428583</v>
      </c>
      <c r="N1130">
        <f t="shared" si="1214"/>
        <v>1.1142857142857143</v>
      </c>
      <c r="P1130">
        <f t="shared" si="1197"/>
        <v>-1.7</v>
      </c>
    </row>
    <row r="1131" spans="1:16" x14ac:dyDescent="0.25">
      <c r="A1131">
        <f>+$C$10*(B1131)+$C$11*(C1131)+$C$12*(nino34!A1111)</f>
        <v>0.83</v>
      </c>
      <c r="B1131">
        <v>-2</v>
      </c>
      <c r="C1131">
        <v>1</v>
      </c>
      <c r="D1131">
        <f t="shared" si="1189"/>
        <v>0.64</v>
      </c>
      <c r="E1131">
        <f t="shared" si="1190"/>
        <v>0.30000000000000004</v>
      </c>
      <c r="G1131">
        <v>6.2229691290555698</v>
      </c>
      <c r="H1131">
        <f t="shared" si="1191"/>
        <v>1.64059535957671</v>
      </c>
      <c r="I1131">
        <f t="shared" si="1192"/>
        <v>-0.21744802725565116</v>
      </c>
      <c r="K1131">
        <f t="shared" si="1193"/>
        <v>1972.4999999999159</v>
      </c>
      <c r="M1131">
        <f t="shared" ref="M1131:N1131" si="1215">+AVERAGE(B1128:B1134)</f>
        <v>-0.61428571428571421</v>
      </c>
      <c r="N1131">
        <f t="shared" si="1215"/>
        <v>1.5</v>
      </c>
      <c r="P1131">
        <f t="shared" si="1197"/>
        <v>-2.06</v>
      </c>
    </row>
    <row r="1132" spans="1:16" x14ac:dyDescent="0.25">
      <c r="A1132">
        <f>+$C$10*(B1132)+$C$11*(C1132)+$C$12*(nino34!A1112)</f>
        <v>1.3</v>
      </c>
      <c r="B1132">
        <v>-0.4</v>
      </c>
      <c r="C1132">
        <v>1.2</v>
      </c>
      <c r="D1132">
        <f t="shared" si="1189"/>
        <v>0.36</v>
      </c>
      <c r="E1132">
        <f t="shared" si="1190"/>
        <v>-0.58000000000000007</v>
      </c>
      <c r="G1132">
        <v>6.9345427952160996</v>
      </c>
      <c r="H1132">
        <f t="shared" si="1191"/>
        <v>0.8447431105035399</v>
      </c>
      <c r="I1132">
        <f t="shared" si="1192"/>
        <v>-0.57840422181751983</v>
      </c>
      <c r="K1132">
        <f t="shared" si="1193"/>
        <v>1972.5833333332491</v>
      </c>
      <c r="M1132">
        <f t="shared" ref="M1132:N1132" si="1216">+AVERAGE(B1129:B1135)</f>
        <v>-0.64285714285714302</v>
      </c>
      <c r="N1132">
        <f t="shared" si="1216"/>
        <v>1.4857142857142858</v>
      </c>
      <c r="P1132">
        <f t="shared" si="1197"/>
        <v>-2.42</v>
      </c>
    </row>
    <row r="1133" spans="1:16" x14ac:dyDescent="0.25">
      <c r="A1133">
        <f>+$C$10*(B1133)+$C$11*(C1133)+$C$12*(nino34!A1113)</f>
        <v>1.19</v>
      </c>
      <c r="B1133">
        <v>-0.7</v>
      </c>
      <c r="C1133">
        <v>1.8</v>
      </c>
      <c r="D1133">
        <f t="shared" si="1189"/>
        <v>0.47</v>
      </c>
      <c r="E1133">
        <f t="shared" si="1190"/>
        <v>0.69000000000000039</v>
      </c>
      <c r="G1133">
        <v>7.0677122395591097</v>
      </c>
      <c r="H1133">
        <f t="shared" si="1191"/>
        <v>0.24528405803339037</v>
      </c>
      <c r="I1133">
        <f t="shared" si="1192"/>
        <v>-2.1054830652628809E-2</v>
      </c>
      <c r="K1133">
        <f t="shared" si="1193"/>
        <v>1972.6666666665824</v>
      </c>
      <c r="M1133">
        <f t="shared" ref="M1133:N1133" si="1217">+AVERAGE(B1130:B1136)</f>
        <v>-0.61428571428571421</v>
      </c>
      <c r="N1133">
        <f t="shared" si="1217"/>
        <v>1.4142857142857141</v>
      </c>
      <c r="P1133">
        <f t="shared" si="1197"/>
        <v>-2.16</v>
      </c>
    </row>
    <row r="1134" spans="1:16" x14ac:dyDescent="0.25">
      <c r="A1134">
        <f>+$C$10*(B1134)+$C$11*(C1134)+$C$12*(nino34!A1114)</f>
        <v>1.77</v>
      </c>
      <c r="B1134">
        <v>0</v>
      </c>
      <c r="C1134">
        <v>2</v>
      </c>
      <c r="D1134">
        <f t="shared" si="1189"/>
        <v>0.68000000000000016</v>
      </c>
      <c r="E1134">
        <f t="shared" si="1190"/>
        <v>-0.48</v>
      </c>
      <c r="G1134">
        <v>7.17982685324949</v>
      </c>
      <c r="H1134">
        <f t="shared" si="1191"/>
        <v>-1.5013697292269867E-2</v>
      </c>
      <c r="I1134">
        <f t="shared" si="1192"/>
        <v>-0.23924292467303054</v>
      </c>
      <c r="K1134">
        <f t="shared" si="1193"/>
        <v>1972.7499999999156</v>
      </c>
      <c r="M1134">
        <f t="shared" ref="M1134:N1134" si="1218">+AVERAGE(B1131:B1137)</f>
        <v>-0.39999999999999997</v>
      </c>
      <c r="N1134">
        <f t="shared" si="1218"/>
        <v>1.4999999999999998</v>
      </c>
      <c r="P1134">
        <f t="shared" si="1197"/>
        <v>-1.98</v>
      </c>
    </row>
    <row r="1135" spans="1:16" x14ac:dyDescent="0.25">
      <c r="A1135">
        <f>+$C$10*(B1135)+$C$11*(C1135)+$C$12*(nino34!A1115)</f>
        <v>1.87</v>
      </c>
      <c r="B1135">
        <v>0.3</v>
      </c>
      <c r="C1135">
        <v>1.1000000000000001</v>
      </c>
      <c r="D1135">
        <f t="shared" si="1189"/>
        <v>0.41999999999999993</v>
      </c>
      <c r="E1135">
        <f t="shared" si="1190"/>
        <v>0.21999999999999975</v>
      </c>
      <c r="G1135">
        <v>7.0526985422668398</v>
      </c>
      <c r="H1135">
        <f t="shared" si="1191"/>
        <v>-0.42880233959370972</v>
      </c>
      <c r="I1135">
        <f t="shared" si="1192"/>
        <v>-0.1745457176284102</v>
      </c>
      <c r="K1135">
        <f t="shared" si="1193"/>
        <v>1972.8333333332489</v>
      </c>
      <c r="M1135">
        <f t="shared" ref="M1135:N1135" si="1219">+AVERAGE(B1132:B1138)</f>
        <v>-0.2857142857142857</v>
      </c>
      <c r="N1135">
        <f t="shared" si="1219"/>
        <v>1.6285714285714283</v>
      </c>
      <c r="P1135">
        <f t="shared" si="1197"/>
        <v>-1.8999999999999997</v>
      </c>
    </row>
    <row r="1136" spans="1:16" x14ac:dyDescent="0.25">
      <c r="A1136">
        <f>+$C$10*(B1136)+$C$11*(C1136)+$C$12*(nino34!A1116)</f>
        <v>2.19</v>
      </c>
      <c r="B1136">
        <v>-0.3</v>
      </c>
      <c r="C1136">
        <v>2.2999999999999998</v>
      </c>
      <c r="D1136">
        <f t="shared" si="1189"/>
        <v>-0.27</v>
      </c>
      <c r="E1136">
        <f t="shared" si="1190"/>
        <v>-0.9099999999999997</v>
      </c>
      <c r="G1136">
        <v>6.7510245136557803</v>
      </c>
      <c r="H1136">
        <f t="shared" si="1191"/>
        <v>-0.85544939319354008</v>
      </c>
      <c r="I1136">
        <f t="shared" si="1192"/>
        <v>-0.25210133597142104</v>
      </c>
      <c r="K1136">
        <f t="shared" si="1193"/>
        <v>1972.9166666665822</v>
      </c>
      <c r="M1136">
        <f t="shared" ref="M1136:N1136" si="1220">+AVERAGE(B1133:B1139)</f>
        <v>-0.24285714285714285</v>
      </c>
      <c r="N1136">
        <f t="shared" si="1220"/>
        <v>1.4000000000000001</v>
      </c>
      <c r="P1136">
        <f t="shared" si="1197"/>
        <v>-1.7400000000000002</v>
      </c>
    </row>
    <row r="1137" spans="1:16" x14ac:dyDescent="0.25">
      <c r="A1137">
        <f>+$C$10*(B1137)+$C$11*(C1137)+$C$12*(nino34!A1117)</f>
        <v>1.6</v>
      </c>
      <c r="B1137">
        <v>0.3</v>
      </c>
      <c r="C1137">
        <v>1.1000000000000001</v>
      </c>
      <c r="D1137">
        <f t="shared" si="1189"/>
        <v>-1.1099999999999999</v>
      </c>
      <c r="E1137">
        <f t="shared" si="1190"/>
        <v>6.999999999999984E-2</v>
      </c>
      <c r="G1137">
        <v>6.1972491490732997</v>
      </c>
      <c r="H1137">
        <f t="shared" si="1191"/>
        <v>-2.4897812363013907</v>
      </c>
      <c r="I1137">
        <f t="shared" si="1192"/>
        <v>-1.3822305071364287</v>
      </c>
      <c r="K1137">
        <f t="shared" si="1193"/>
        <v>1972.9999999999154</v>
      </c>
      <c r="M1137">
        <f t="shared" ref="M1137:N1137" si="1221">+AVERAGE(B1134:B1140)</f>
        <v>-0.24285714285714283</v>
      </c>
      <c r="N1137">
        <f t="shared" si="1221"/>
        <v>1.0857142857142856</v>
      </c>
      <c r="P1137">
        <f t="shared" si="1197"/>
        <v>-1.86</v>
      </c>
    </row>
    <row r="1138" spans="1:16" x14ac:dyDescent="0.25">
      <c r="A1138">
        <f>+$C$10*(B1138)+$C$11*(C1138)+$C$12*(nino34!A1118)</f>
        <v>1.08</v>
      </c>
      <c r="B1138">
        <v>-1.2</v>
      </c>
      <c r="C1138">
        <v>1.9</v>
      </c>
      <c r="D1138">
        <f t="shared" si="1189"/>
        <v>-1.02</v>
      </c>
      <c r="E1138">
        <f t="shared" si="1190"/>
        <v>2.0000000000000018E-2</v>
      </c>
      <c r="G1138">
        <v>4.2612432773543896</v>
      </c>
      <c r="H1138">
        <f t="shared" si="1191"/>
        <v>-4.1568469286831391</v>
      </c>
      <c r="I1138">
        <f t="shared" si="1192"/>
        <v>-0.28483518524531881</v>
      </c>
      <c r="K1138">
        <f t="shared" si="1193"/>
        <v>1973.0833333332487</v>
      </c>
      <c r="M1138">
        <f t="shared" ref="M1138:N1138" si="1222">+AVERAGE(B1135:B1141)</f>
        <v>-0.19999999999999996</v>
      </c>
      <c r="N1138">
        <f t="shared" si="1222"/>
        <v>0.7857142857142857</v>
      </c>
      <c r="P1138">
        <f t="shared" si="1197"/>
        <v>-1.4</v>
      </c>
    </row>
    <row r="1139" spans="1:16" x14ac:dyDescent="0.25">
      <c r="A1139">
        <f>+$C$10*(B1139)+$C$11*(C1139)+$C$12*(nino34!A1119)</f>
        <v>0.57999999999999996</v>
      </c>
      <c r="B1139">
        <v>-0.1</v>
      </c>
      <c r="C1139">
        <v>-0.4</v>
      </c>
      <c r="D1139">
        <f t="shared" si="1189"/>
        <v>-1.1500000000000001</v>
      </c>
      <c r="E1139">
        <f t="shared" si="1190"/>
        <v>-0.14999999999999991</v>
      </c>
      <c r="G1139">
        <v>2.0404022203901602</v>
      </c>
      <c r="H1139">
        <f t="shared" si="1191"/>
        <v>-4.9868472799947501</v>
      </c>
      <c r="I1139">
        <f t="shared" si="1192"/>
        <v>-0.54516516606629173</v>
      </c>
      <c r="K1139">
        <f t="shared" si="1193"/>
        <v>1973.1666666665819</v>
      </c>
      <c r="M1139">
        <f t="shared" ref="M1139:N1139" si="1223">+AVERAGE(B1136:B1142)</f>
        <v>-0.24285714285714285</v>
      </c>
      <c r="N1139">
        <f t="shared" si="1223"/>
        <v>0.44285714285714278</v>
      </c>
      <c r="P1139">
        <f t="shared" si="1197"/>
        <v>-1.2999999999999998</v>
      </c>
    </row>
    <row r="1140" spans="1:16" x14ac:dyDescent="0.25">
      <c r="A1140">
        <f>+$C$10*(B1140)+$C$11*(C1140)+$C$12*(nino34!A1120)</f>
        <v>-7.0000000000000007E-2</v>
      </c>
      <c r="B1140">
        <v>-0.7</v>
      </c>
      <c r="C1140">
        <v>-0.4</v>
      </c>
      <c r="D1140">
        <f t="shared" si="1189"/>
        <v>-1.1400000000000001</v>
      </c>
      <c r="E1140">
        <f t="shared" si="1190"/>
        <v>0.15999999999999992</v>
      </c>
      <c r="G1140">
        <v>-0.72560400264036096</v>
      </c>
      <c r="H1140">
        <f t="shared" si="1191"/>
        <v>-4.2574544503274598</v>
      </c>
      <c r="I1140">
        <f t="shared" si="1192"/>
        <v>1.274557995733582</v>
      </c>
      <c r="K1140">
        <f t="shared" si="1193"/>
        <v>1973.2499999999152</v>
      </c>
      <c r="M1140">
        <f t="shared" ref="M1140:N1140" si="1224">+AVERAGE(B1137:B1143)</f>
        <v>-0.14285714285714282</v>
      </c>
      <c r="N1140">
        <f t="shared" si="1224"/>
        <v>5.7142857142857148E-2</v>
      </c>
      <c r="P1140">
        <f t="shared" si="1197"/>
        <v>-0.7</v>
      </c>
    </row>
    <row r="1141" spans="1:16" x14ac:dyDescent="0.25">
      <c r="A1141">
        <f>+$C$10*(B1141)+$C$11*(C1141)+$C$12*(nino34!A1121)</f>
        <v>-0.56000000000000005</v>
      </c>
      <c r="B1141">
        <v>0.3</v>
      </c>
      <c r="C1141">
        <v>-0.1</v>
      </c>
      <c r="D1141">
        <f t="shared" si="1189"/>
        <v>-0.79</v>
      </c>
      <c r="E1141">
        <f t="shared" si="1190"/>
        <v>0.19000000000000017</v>
      </c>
      <c r="G1141">
        <v>-2.2170522299373001</v>
      </c>
      <c r="H1141">
        <f t="shared" si="1191"/>
        <v>-2.6514122177196788</v>
      </c>
      <c r="I1141">
        <f t="shared" si="1192"/>
        <v>0.33148423687419992</v>
      </c>
      <c r="K1141">
        <f t="shared" si="1193"/>
        <v>1973.3333333332484</v>
      </c>
      <c r="M1141">
        <f t="shared" ref="M1141:N1141" si="1225">+AVERAGE(B1138:B1144)</f>
        <v>-9.9999999999999978E-2</v>
      </c>
      <c r="N1141">
        <f t="shared" si="1225"/>
        <v>-0.25714285714285717</v>
      </c>
      <c r="P1141">
        <f t="shared" si="1197"/>
        <v>-0.27999999999999997</v>
      </c>
    </row>
    <row r="1142" spans="1:16" x14ac:dyDescent="0.25">
      <c r="A1142">
        <f>+$C$10*(B1142)+$C$11*(C1142)+$C$12*(nino34!A1122)</f>
        <v>-0.86</v>
      </c>
      <c r="B1142">
        <v>0</v>
      </c>
      <c r="C1142">
        <v>-1.3</v>
      </c>
      <c r="D1142">
        <f t="shared" si="1189"/>
        <v>-0.57999999999999985</v>
      </c>
      <c r="E1142">
        <f t="shared" si="1190"/>
        <v>2.0000000000000018E-2</v>
      </c>
      <c r="G1142">
        <v>-3.3770162203600398</v>
      </c>
      <c r="H1142">
        <f t="shared" si="1191"/>
        <v>-2.0028476509451103</v>
      </c>
      <c r="I1142">
        <f t="shared" si="1192"/>
        <v>0.31708032990036905</v>
      </c>
      <c r="K1142">
        <f t="shared" si="1193"/>
        <v>1973.4166666665817</v>
      </c>
      <c r="M1142">
        <f t="shared" ref="M1142:N1142" si="1226">+AVERAGE(B1139:B1145)</f>
        <v>0.31428571428571433</v>
      </c>
      <c r="N1142">
        <f t="shared" si="1226"/>
        <v>-0.6</v>
      </c>
      <c r="P1142">
        <f t="shared" si="1197"/>
        <v>0.5</v>
      </c>
    </row>
    <row r="1143" spans="1:16" x14ac:dyDescent="0.25">
      <c r="A1143">
        <f>+$C$10*(B1143)+$C$11*(C1143)+$C$12*(nino34!A1123)</f>
        <v>-1.1399999999999999</v>
      </c>
      <c r="B1143">
        <v>0.4</v>
      </c>
      <c r="C1143">
        <v>-0.4</v>
      </c>
      <c r="D1143">
        <f t="shared" si="1189"/>
        <v>-0.35</v>
      </c>
      <c r="E1143">
        <f t="shared" si="1190"/>
        <v>0.20999999999999996</v>
      </c>
      <c r="G1143">
        <v>-4.2198998808824104</v>
      </c>
      <c r="H1143">
        <f t="shared" si="1191"/>
        <v>-1.3388519474007703</v>
      </c>
      <c r="I1143">
        <f t="shared" si="1192"/>
        <v>0.34691537364397007</v>
      </c>
      <c r="K1143">
        <f t="shared" si="1193"/>
        <v>1973.499999999915</v>
      </c>
      <c r="M1143">
        <f t="shared" ref="M1143:N1143" si="1227">+AVERAGE(B1140:B1146)</f>
        <v>0.38571428571428568</v>
      </c>
      <c r="N1143">
        <f t="shared" si="1227"/>
        <v>-0.62857142857142867</v>
      </c>
      <c r="P1143">
        <f t="shared" si="1197"/>
        <v>0.78</v>
      </c>
    </row>
    <row r="1144" spans="1:16" x14ac:dyDescent="0.25">
      <c r="A1144">
        <f>+$C$10*(B1144)+$C$11*(C1144)+$C$12*(nino34!A1124)</f>
        <v>-1.21</v>
      </c>
      <c r="B1144">
        <v>0.6</v>
      </c>
      <c r="C1144">
        <v>-1.1000000000000001</v>
      </c>
      <c r="D1144">
        <f t="shared" si="1189"/>
        <v>-0.26</v>
      </c>
      <c r="E1144">
        <f t="shared" si="1190"/>
        <v>-0.12000000000000011</v>
      </c>
      <c r="G1144">
        <v>-4.7158681677608101</v>
      </c>
      <c r="H1144">
        <f t="shared" si="1191"/>
        <v>-1.1178116012555099</v>
      </c>
      <c r="I1144">
        <f t="shared" si="1192"/>
        <v>-0.12587502749871149</v>
      </c>
      <c r="K1144">
        <f t="shared" si="1193"/>
        <v>1973.5833333332482</v>
      </c>
      <c r="M1144">
        <f t="shared" ref="M1144:N1144" si="1228">+AVERAGE(B1141:B1147)</f>
        <v>0.7142857142857143</v>
      </c>
      <c r="N1144">
        <f t="shared" si="1228"/>
        <v>-1</v>
      </c>
      <c r="P1144">
        <f t="shared" si="1197"/>
        <v>1.28</v>
      </c>
    </row>
    <row r="1145" spans="1:16" x14ac:dyDescent="0.25">
      <c r="A1145">
        <f>+$C$10*(B1145)+$C$11*(C1145)+$C$12*(nino34!A1125)</f>
        <v>-1.4</v>
      </c>
      <c r="B1145">
        <v>1.7</v>
      </c>
      <c r="C1145">
        <v>-0.5</v>
      </c>
      <c r="D1145">
        <f t="shared" si="1189"/>
        <v>-0.37000000000000011</v>
      </c>
      <c r="E1145">
        <f t="shared" si="1190"/>
        <v>9.9999999999997868E-3</v>
      </c>
      <c r="G1145">
        <v>-5.3377114821379203</v>
      </c>
      <c r="H1145">
        <f t="shared" si="1191"/>
        <v>-1.3650884459183299</v>
      </c>
      <c r="I1145">
        <f t="shared" si="1192"/>
        <v>-0.12140181716410936</v>
      </c>
      <c r="K1145">
        <f t="shared" si="1193"/>
        <v>1973.6666666665815</v>
      </c>
      <c r="M1145">
        <f t="shared" ref="M1145:N1145" si="1229">+AVERAGE(B1142:B1148)</f>
        <v>1.0142857142857142</v>
      </c>
      <c r="N1145">
        <f t="shared" si="1229"/>
        <v>-1.0857142857142859</v>
      </c>
      <c r="P1145">
        <f t="shared" si="1197"/>
        <v>1.4</v>
      </c>
    </row>
    <row r="1146" spans="1:16" x14ac:dyDescent="0.25">
      <c r="A1146">
        <f>+$C$10*(B1146)+$C$11*(C1146)+$C$12*(nino34!A1126)</f>
        <v>-1.58</v>
      </c>
      <c r="B1146">
        <v>0.4</v>
      </c>
      <c r="C1146">
        <v>-0.6</v>
      </c>
      <c r="D1146">
        <f t="shared" si="1189"/>
        <v>-0.66999999999999993</v>
      </c>
      <c r="E1146">
        <f t="shared" si="1190"/>
        <v>-0.30999999999999961</v>
      </c>
      <c r="G1146">
        <v>-6.08095661367914</v>
      </c>
      <c r="H1146">
        <f t="shared" si="1191"/>
        <v>-1.8478537886114799</v>
      </c>
      <c r="I1146">
        <f t="shared" si="1192"/>
        <v>-0.36136352552903972</v>
      </c>
      <c r="K1146">
        <f t="shared" si="1193"/>
        <v>1973.7499999999147</v>
      </c>
      <c r="M1146">
        <f t="shared" ref="M1146:N1146" si="1230">+AVERAGE(B1143:B1149)</f>
        <v>1.3</v>
      </c>
      <c r="N1146">
        <f t="shared" si="1230"/>
        <v>-1.2142857142857142</v>
      </c>
      <c r="P1146">
        <f t="shared" si="1197"/>
        <v>2.06</v>
      </c>
    </row>
    <row r="1147" spans="1:16" x14ac:dyDescent="0.25">
      <c r="A1147">
        <f>+$C$10*(B1147)+$C$11*(C1147)+$C$12*(nino34!A1127)</f>
        <v>-2.0699999999999998</v>
      </c>
      <c r="B1147">
        <v>1.6</v>
      </c>
      <c r="C1147">
        <v>-3</v>
      </c>
      <c r="D1147">
        <f t="shared" si="1189"/>
        <v>-0.60000000000000009</v>
      </c>
      <c r="E1147">
        <f t="shared" si="1190"/>
        <v>0.37999999999999945</v>
      </c>
      <c r="G1147">
        <v>-7.1855652707494002</v>
      </c>
      <c r="H1147">
        <f t="shared" si="1191"/>
        <v>-1.5940820291825899</v>
      </c>
      <c r="I1147">
        <f t="shared" si="1192"/>
        <v>0.61513528495792968</v>
      </c>
      <c r="K1147">
        <f t="shared" si="1193"/>
        <v>1973.833333333248</v>
      </c>
      <c r="M1147">
        <f t="shared" ref="M1147:N1147" si="1231">+AVERAGE(B1144:B1150)</f>
        <v>1.4142857142857141</v>
      </c>
      <c r="N1147">
        <f t="shared" si="1231"/>
        <v>-1.4428571428571431</v>
      </c>
      <c r="P1147">
        <f t="shared" si="1197"/>
        <v>2.52</v>
      </c>
    </row>
    <row r="1148" spans="1:16" x14ac:dyDescent="0.25">
      <c r="A1148">
        <f>+$C$10*(B1148)+$C$11*(C1148)+$C$12*(nino34!A1128)</f>
        <v>-2.1800000000000002</v>
      </c>
      <c r="B1148">
        <v>2.4</v>
      </c>
      <c r="C1148">
        <v>-0.7</v>
      </c>
      <c r="D1148">
        <f t="shared" si="1189"/>
        <v>4.9999999999999822E-2</v>
      </c>
      <c r="E1148">
        <f t="shared" si="1190"/>
        <v>0.27000000000000046</v>
      </c>
      <c r="G1148">
        <v>-7.6750386428617299</v>
      </c>
      <c r="H1148">
        <f t="shared" si="1191"/>
        <v>-0.11503818956061007</v>
      </c>
      <c r="I1148">
        <f t="shared" si="1192"/>
        <v>0.86390855466404837</v>
      </c>
      <c r="K1148">
        <f t="shared" si="1193"/>
        <v>1973.9166666665812</v>
      </c>
      <c r="M1148">
        <f t="shared" ref="M1148:N1148" si="1232">+AVERAGE(B1145:B1151)</f>
        <v>1.5571428571428569</v>
      </c>
      <c r="N1148">
        <f t="shared" si="1232"/>
        <v>-1.5571428571428572</v>
      </c>
      <c r="P1148">
        <f t="shared" si="1197"/>
        <v>3.0199999999999996</v>
      </c>
    </row>
    <row r="1149" spans="1:16" x14ac:dyDescent="0.25">
      <c r="A1149">
        <f>+$C$10*(B1149)+$C$11*(C1149)+$C$12*(nino34!A1129)</f>
        <v>-2.02</v>
      </c>
      <c r="B1149">
        <v>2</v>
      </c>
      <c r="C1149">
        <v>-2.2000000000000002</v>
      </c>
      <c r="D1149">
        <f t="shared" si="1189"/>
        <v>0.68000000000000016</v>
      </c>
      <c r="E1149">
        <f t="shared" si="1190"/>
        <v>0.35999999999999988</v>
      </c>
      <c r="G1149">
        <v>-7.3006034603100103</v>
      </c>
      <c r="H1149">
        <f t="shared" si="1191"/>
        <v>1.2857873574961998</v>
      </c>
      <c r="I1149">
        <f t="shared" si="1192"/>
        <v>0.5369169923927597</v>
      </c>
      <c r="K1149">
        <f t="shared" si="1193"/>
        <v>1973.9999999999145</v>
      </c>
      <c r="M1149">
        <f t="shared" ref="M1149:N1149" si="1233">+AVERAGE(B1146:B1152)</f>
        <v>1.4142857142857144</v>
      </c>
      <c r="N1149">
        <f t="shared" si="1233"/>
        <v>-1.5714285714285714</v>
      </c>
      <c r="P1149">
        <f t="shared" si="1197"/>
        <v>3.2199999999999998</v>
      </c>
    </row>
    <row r="1150" spans="1:16" x14ac:dyDescent="0.25">
      <c r="A1150">
        <f>+$C$10*(B1150)+$C$11*(C1150)+$C$12*(nino34!A1130)</f>
        <v>-1.5</v>
      </c>
      <c r="B1150">
        <v>1.2</v>
      </c>
      <c r="C1150">
        <v>-2</v>
      </c>
      <c r="D1150">
        <f t="shared" si="1189"/>
        <v>0.58000000000000007</v>
      </c>
      <c r="E1150">
        <f t="shared" si="1190"/>
        <v>-0.45999999999999996</v>
      </c>
      <c r="G1150">
        <v>-6.3892512853655301</v>
      </c>
      <c r="H1150">
        <f t="shared" si="1191"/>
        <v>2.3680590725833301</v>
      </c>
      <c r="I1150">
        <f t="shared" si="1192"/>
        <v>0.5453547226943698</v>
      </c>
      <c r="K1150">
        <f t="shared" si="1193"/>
        <v>1974.0833333332478</v>
      </c>
      <c r="M1150">
        <f t="shared" ref="M1150:N1150" si="1234">+AVERAGE(B1147:B1153)</f>
        <v>1.5714285714285714</v>
      </c>
      <c r="N1150">
        <f t="shared" si="1234"/>
        <v>-1.4714285714285715</v>
      </c>
      <c r="P1150">
        <f t="shared" si="1197"/>
        <v>3.7200000000000006</v>
      </c>
    </row>
    <row r="1151" spans="1:16" x14ac:dyDescent="0.25">
      <c r="A1151">
        <f>+$C$10*(B1151)+$C$11*(C1151)+$C$12*(nino34!A1131)</f>
        <v>-1.44</v>
      </c>
      <c r="B1151">
        <v>1.6</v>
      </c>
      <c r="C1151">
        <v>-1.9</v>
      </c>
      <c r="D1151">
        <f t="shared" si="1189"/>
        <v>0.5</v>
      </c>
      <c r="E1151">
        <f t="shared" si="1190"/>
        <v>0.37999999999999989</v>
      </c>
      <c r="G1151">
        <v>-4.9325443877266801</v>
      </c>
      <c r="H1151">
        <f t="shared" si="1191"/>
        <v>2.6556062087144503</v>
      </c>
      <c r="I1151">
        <f t="shared" si="1192"/>
        <v>-0.2578075865632492</v>
      </c>
      <c r="K1151">
        <f t="shared" si="1193"/>
        <v>1974.166666666581</v>
      </c>
      <c r="M1151">
        <f t="shared" ref="M1151:N1151" si="1235">+AVERAGE(B1148:B1154)</f>
        <v>1.3714285714285717</v>
      </c>
      <c r="N1151">
        <f t="shared" si="1235"/>
        <v>-1.0285714285714287</v>
      </c>
      <c r="P1151">
        <f t="shared" si="1197"/>
        <v>3.0600000000000005</v>
      </c>
    </row>
    <row r="1152" spans="1:16" x14ac:dyDescent="0.25">
      <c r="A1152">
        <f>+$C$10*(B1152)+$C$11*(C1152)+$C$12*(nino34!A1132)</f>
        <v>-1</v>
      </c>
      <c r="B1152">
        <v>0.7</v>
      </c>
      <c r="C1152">
        <v>-0.6</v>
      </c>
      <c r="D1152">
        <f t="shared" si="1189"/>
        <v>0.64999999999999991</v>
      </c>
      <c r="E1152">
        <f t="shared" si="1190"/>
        <v>-0.22999999999999998</v>
      </c>
      <c r="G1152">
        <v>-3.7336450766510798</v>
      </c>
      <c r="H1152">
        <f t="shared" si="1191"/>
        <v>2.2405102325819901</v>
      </c>
      <c r="I1152">
        <f t="shared" si="1192"/>
        <v>-0.15728838956921098</v>
      </c>
      <c r="K1152">
        <f t="shared" si="1193"/>
        <v>1974.2499999999143</v>
      </c>
      <c r="M1152">
        <f t="shared" ref="M1152:N1152" si="1236">+AVERAGE(B1149:B1155)</f>
        <v>1.2571428571428573</v>
      </c>
      <c r="N1152">
        <f t="shared" si="1236"/>
        <v>-0.95714285714285718</v>
      </c>
      <c r="P1152">
        <f t="shared" si="1197"/>
        <v>2.7199999999999998</v>
      </c>
    </row>
    <row r="1153" spans="1:16" x14ac:dyDescent="0.25">
      <c r="A1153">
        <f>+$C$10*(B1153)+$C$11*(C1153)+$C$12*(nino34!A1133)</f>
        <v>-0.79</v>
      </c>
      <c r="B1153">
        <v>1.5</v>
      </c>
      <c r="C1153">
        <v>0.1</v>
      </c>
      <c r="D1153">
        <f t="shared" si="1189"/>
        <v>0.30000000000000004</v>
      </c>
      <c r="E1153">
        <f t="shared" si="1190"/>
        <v>-0.11999999999999988</v>
      </c>
      <c r="G1153">
        <v>-2.69203415514469</v>
      </c>
      <c r="H1153">
        <f t="shared" si="1191"/>
        <v>1.5957853621447797</v>
      </c>
      <c r="I1153">
        <f t="shared" si="1192"/>
        <v>-0.4874364808679994</v>
      </c>
      <c r="K1153">
        <f t="shared" si="1193"/>
        <v>1974.3333333332475</v>
      </c>
      <c r="M1153">
        <f t="shared" ref="M1153:N1153" si="1237">+AVERAGE(B1150:B1156)</f>
        <v>1.0142857142857145</v>
      </c>
      <c r="N1153">
        <f t="shared" si="1237"/>
        <v>-0.71428571428571441</v>
      </c>
      <c r="P1153">
        <f t="shared" si="1197"/>
        <v>1.9000000000000001</v>
      </c>
    </row>
    <row r="1154" spans="1:16" x14ac:dyDescent="0.25">
      <c r="A1154">
        <f>+$C$10*(B1154)+$C$11*(C1154)+$C$12*(nino34!A1134)</f>
        <v>-0.7</v>
      </c>
      <c r="B1154">
        <v>0.2</v>
      </c>
      <c r="C1154">
        <v>0.1</v>
      </c>
      <c r="D1154">
        <f t="shared" si="1189"/>
        <v>0.14000000000000001</v>
      </c>
      <c r="E1154">
        <f t="shared" si="1190"/>
        <v>-4.0000000000000036E-2</v>
      </c>
      <c r="G1154">
        <v>-2.1378597145063001</v>
      </c>
      <c r="H1154">
        <f t="shared" si="1191"/>
        <v>0.5724394857376498</v>
      </c>
      <c r="I1154">
        <f t="shared" si="1192"/>
        <v>-0.53590939553913053</v>
      </c>
      <c r="K1154">
        <f t="shared" si="1193"/>
        <v>1974.4166666665808</v>
      </c>
      <c r="M1154">
        <f t="shared" ref="M1154:N1154" si="1238">+AVERAGE(B1151:B1157)</f>
        <v>1</v>
      </c>
      <c r="N1154">
        <f t="shared" si="1238"/>
        <v>-0.55714285714285716</v>
      </c>
      <c r="P1154">
        <f t="shared" si="1197"/>
        <v>1.6199999999999999</v>
      </c>
    </row>
    <row r="1155" spans="1:16" x14ac:dyDescent="0.25">
      <c r="A1155">
        <f>+$C$10*(B1155)+$C$11*(C1155)+$C$12*(nino34!A1135)</f>
        <v>-0.65</v>
      </c>
      <c r="B1155">
        <v>1.6</v>
      </c>
      <c r="C1155">
        <v>-0.2</v>
      </c>
      <c r="D1155">
        <f t="shared" si="1189"/>
        <v>0.37999999999999995</v>
      </c>
      <c r="E1155">
        <f t="shared" si="1190"/>
        <v>0.28000000000000003</v>
      </c>
      <c r="G1155">
        <v>-2.1195946694070402</v>
      </c>
      <c r="H1155">
        <f t="shared" si="1191"/>
        <v>-0.1388412279132698</v>
      </c>
      <c r="I1155">
        <f t="shared" si="1192"/>
        <v>-0.17537131811178952</v>
      </c>
      <c r="K1155">
        <f t="shared" si="1193"/>
        <v>1974.4999999999141</v>
      </c>
      <c r="M1155">
        <f t="shared" ref="M1155:N1155" si="1239">+AVERAGE(B1152:B1158)</f>
        <v>0.81428571428571428</v>
      </c>
      <c r="N1155">
        <f t="shared" si="1239"/>
        <v>-0.42857142857142855</v>
      </c>
      <c r="P1155">
        <f t="shared" si="1197"/>
        <v>1.08</v>
      </c>
    </row>
    <row r="1156" spans="1:16" x14ac:dyDescent="0.25">
      <c r="A1156">
        <f>+$C$10*(B1156)+$C$11*(C1156)+$C$12*(nino34!A1136)</f>
        <v>-0.32</v>
      </c>
      <c r="B1156">
        <v>0.3</v>
      </c>
      <c r="C1156">
        <v>-0.5</v>
      </c>
      <c r="D1156">
        <f t="shared" si="1189"/>
        <v>0.30000000000000004</v>
      </c>
      <c r="E1156">
        <f t="shared" si="1190"/>
        <v>-0.36</v>
      </c>
      <c r="G1156">
        <v>-2.2767009424195699</v>
      </c>
      <c r="H1156">
        <f t="shared" si="1191"/>
        <v>-0.73349439992942989</v>
      </c>
      <c r="I1156">
        <f t="shared" si="1192"/>
        <v>-0.419281853904371</v>
      </c>
      <c r="K1156">
        <f t="shared" si="1193"/>
        <v>1974.5833333332473</v>
      </c>
      <c r="M1156">
        <f t="shared" ref="M1156:N1156" si="1240">+AVERAGE(B1153:B1159)</f>
        <v>0.51428571428571412</v>
      </c>
      <c r="N1156">
        <f t="shared" si="1240"/>
        <v>-0.48571428571428571</v>
      </c>
      <c r="P1156">
        <f t="shared" si="1197"/>
        <v>1.2199999999999998</v>
      </c>
    </row>
    <row r="1157" spans="1:16" x14ac:dyDescent="0.25">
      <c r="A1157">
        <f>+$C$10*(B1157)+$C$11*(C1157)+$C$12*(nino34!A1137)</f>
        <v>-0.35</v>
      </c>
      <c r="B1157">
        <v>1.1000000000000001</v>
      </c>
      <c r="C1157">
        <v>-0.9</v>
      </c>
      <c r="D1157">
        <f t="shared" si="1189"/>
        <v>-0.43</v>
      </c>
      <c r="E1157">
        <f t="shared" si="1190"/>
        <v>-0.37000000000000011</v>
      </c>
      <c r="G1157">
        <v>-2.8530890693364701</v>
      </c>
      <c r="H1157">
        <f t="shared" si="1191"/>
        <v>-0.2972278315698702</v>
      </c>
      <c r="I1157">
        <f t="shared" si="1192"/>
        <v>0.85554842226393024</v>
      </c>
      <c r="K1157">
        <f t="shared" si="1193"/>
        <v>1974.6666666665806</v>
      </c>
      <c r="M1157">
        <f t="shared" ref="M1157:N1157" si="1241">+AVERAGE(B1154:B1160)</f>
        <v>0.14285714285714285</v>
      </c>
      <c r="N1157">
        <f t="shared" si="1241"/>
        <v>-0.67142857142857149</v>
      </c>
      <c r="P1157">
        <f t="shared" si="1197"/>
        <v>1.2</v>
      </c>
    </row>
    <row r="1158" spans="1:16" x14ac:dyDescent="0.25">
      <c r="A1158">
        <f>+$C$10*(B1158)+$C$11*(C1158)+$C$12*(nino34!A1138)</f>
        <v>-0.75</v>
      </c>
      <c r="B1158">
        <v>0.3</v>
      </c>
      <c r="C1158">
        <v>-1</v>
      </c>
      <c r="D1158">
        <f t="shared" si="1189"/>
        <v>-0.61</v>
      </c>
      <c r="E1158">
        <f t="shared" si="1190"/>
        <v>0.18999999999999995</v>
      </c>
      <c r="G1158">
        <v>-2.5739287739894401</v>
      </c>
      <c r="H1158">
        <f t="shared" si="1191"/>
        <v>0.88269427295151015</v>
      </c>
      <c r="I1158">
        <f t="shared" si="1192"/>
        <v>0.32437368225745011</v>
      </c>
      <c r="K1158">
        <f t="shared" si="1193"/>
        <v>1974.7499999999138</v>
      </c>
      <c r="M1158">
        <f t="shared" ref="M1158:N1158" si="1242">+AVERAGE(B1155:B1161)</f>
        <v>-2.8571428571428598E-2</v>
      </c>
      <c r="N1158">
        <f t="shared" si="1242"/>
        <v>-0.65714285714285714</v>
      </c>
      <c r="P1158">
        <f t="shared" si="1197"/>
        <v>1.1000000000000001</v>
      </c>
    </row>
    <row r="1159" spans="1:16" x14ac:dyDescent="0.25">
      <c r="A1159">
        <f>+$C$10*(B1159)+$C$11*(C1159)+$C$12*(nino34!A1139)</f>
        <v>-0.96</v>
      </c>
      <c r="B1159">
        <v>-1.4</v>
      </c>
      <c r="C1159">
        <v>-1</v>
      </c>
      <c r="D1159">
        <f t="shared" si="1189"/>
        <v>-0.10999999999999999</v>
      </c>
      <c r="E1159">
        <f t="shared" si="1190"/>
        <v>0.31000000000000005</v>
      </c>
      <c r="G1159">
        <v>-1.97039479638496</v>
      </c>
      <c r="H1159">
        <f t="shared" si="1191"/>
        <v>1.03980057603693</v>
      </c>
      <c r="I1159">
        <f t="shared" si="1192"/>
        <v>-0.16726737917203049</v>
      </c>
      <c r="K1159">
        <f t="shared" si="1193"/>
        <v>1974.8333333332471</v>
      </c>
      <c r="M1159">
        <f t="shared" ref="M1159:N1159" si="1243">+AVERAGE(B1156:B1162)</f>
        <v>-5.7142857142857127E-2</v>
      </c>
      <c r="N1159">
        <f t="shared" si="1243"/>
        <v>-0.55714285714285705</v>
      </c>
      <c r="P1159">
        <f t="shared" si="1197"/>
        <v>0.76</v>
      </c>
    </row>
    <row r="1160" spans="1:16" x14ac:dyDescent="0.25">
      <c r="A1160">
        <f>+$C$10*(B1160)+$C$11*(C1160)+$C$12*(nino34!A1140)</f>
        <v>-0.86</v>
      </c>
      <c r="B1160">
        <v>-1.1000000000000001</v>
      </c>
      <c r="C1160">
        <v>-1.2</v>
      </c>
      <c r="D1160">
        <f t="shared" si="1189"/>
        <v>0.59</v>
      </c>
      <c r="E1160">
        <f t="shared" si="1190"/>
        <v>0.3899999999999999</v>
      </c>
      <c r="G1160">
        <v>-1.5341281979525101</v>
      </c>
      <c r="H1160">
        <f t="shared" si="1191"/>
        <v>0.14879003985577</v>
      </c>
      <c r="I1160">
        <f t="shared" si="1192"/>
        <v>-0.7237431570091295</v>
      </c>
      <c r="K1160">
        <f t="shared" si="1193"/>
        <v>1974.9166666665803</v>
      </c>
      <c r="M1160">
        <f t="shared" ref="M1160:N1160" si="1244">+AVERAGE(B1157:B1163)</f>
        <v>5.7142857142857197E-2</v>
      </c>
      <c r="N1160">
        <f t="shared" si="1244"/>
        <v>-0.59999999999999987</v>
      </c>
      <c r="P1160">
        <f t="shared" si="1197"/>
        <v>0.36</v>
      </c>
    </row>
    <row r="1161" spans="1:16" x14ac:dyDescent="0.25">
      <c r="A1161">
        <f>+$C$10*(B1161)+$C$11*(C1161)+$C$12*(nino34!A1141)</f>
        <v>-0.37</v>
      </c>
      <c r="B1161">
        <v>-1</v>
      </c>
      <c r="C1161">
        <v>0.2</v>
      </c>
      <c r="D1161">
        <f t="shared" si="1189"/>
        <v>0.53</v>
      </c>
      <c r="E1161">
        <f t="shared" si="1190"/>
        <v>-0.44999999999999996</v>
      </c>
      <c r="G1161">
        <v>-1.82160475652919</v>
      </c>
      <c r="H1161">
        <f t="shared" si="1191"/>
        <v>-0.74222047815337988</v>
      </c>
      <c r="I1161">
        <f t="shared" si="1192"/>
        <v>-0.16726736100002038</v>
      </c>
      <c r="K1161">
        <f t="shared" si="1193"/>
        <v>1974.9999999999136</v>
      </c>
      <c r="M1161">
        <f t="shared" ref="M1161:N1161" si="1245">+AVERAGE(B1158:B1164)</f>
        <v>-8.5714285714285743E-2</v>
      </c>
      <c r="N1161">
        <f t="shared" si="1245"/>
        <v>-0.70000000000000007</v>
      </c>
      <c r="P1161">
        <f t="shared" si="1197"/>
        <v>0.13999999999999996</v>
      </c>
    </row>
    <row r="1162" spans="1:16" x14ac:dyDescent="0.25">
      <c r="A1162">
        <f>+$C$10*(B1162)+$C$11*(C1162)+$C$12*(nino34!A1142)</f>
        <v>-0.33</v>
      </c>
      <c r="B1162">
        <v>1.4</v>
      </c>
      <c r="C1162">
        <v>0.5</v>
      </c>
      <c r="D1162">
        <f t="shared" si="1189"/>
        <v>-0.21999999999999997</v>
      </c>
      <c r="E1162">
        <f t="shared" si="1190"/>
        <v>-0.29999999999999993</v>
      </c>
      <c r="G1162">
        <v>-2.27634867610589</v>
      </c>
      <c r="H1162">
        <f t="shared" si="1191"/>
        <v>-0.75251141403025001</v>
      </c>
      <c r="I1162">
        <f t="shared" si="1192"/>
        <v>0.15697642512315024</v>
      </c>
      <c r="K1162">
        <f t="shared" si="1193"/>
        <v>1975.0833333332469</v>
      </c>
      <c r="M1162">
        <f t="shared" ref="M1162:N1162" si="1246">+AVERAGE(B1159:B1165)</f>
        <v>-8.5714285714285729E-2</v>
      </c>
      <c r="N1162">
        <f t="shared" si="1246"/>
        <v>-0.62857142857142867</v>
      </c>
      <c r="P1162">
        <f t="shared" si="1197"/>
        <v>0.25999999999999995</v>
      </c>
    </row>
    <row r="1163" spans="1:16" x14ac:dyDescent="0.25">
      <c r="A1163">
        <f>+$C$10*(B1163)+$C$11*(C1163)+$C$12*(nino34!A1143)</f>
        <v>-0.59</v>
      </c>
      <c r="B1163">
        <v>1.1000000000000001</v>
      </c>
      <c r="C1163">
        <v>-0.8</v>
      </c>
      <c r="D1163">
        <f t="shared" si="1189"/>
        <v>-0.25999999999999995</v>
      </c>
      <c r="E1163">
        <f t="shared" si="1190"/>
        <v>0.26</v>
      </c>
      <c r="G1163">
        <v>-2.57411617055944</v>
      </c>
      <c r="H1163">
        <f t="shared" si="1191"/>
        <v>-0.30805845327579995</v>
      </c>
      <c r="I1163">
        <f t="shared" si="1192"/>
        <v>0.28747653563130005</v>
      </c>
      <c r="K1163">
        <f t="shared" si="1193"/>
        <v>1975.1666666665801</v>
      </c>
      <c r="M1163">
        <f t="shared" ref="M1163:N1163" si="1247">+AVERAGE(B1160:B1166)</f>
        <v>0.22857142857142856</v>
      </c>
      <c r="N1163">
        <f t="shared" si="1247"/>
        <v>-0.61428571428571443</v>
      </c>
      <c r="P1163">
        <f t="shared" si="1197"/>
        <v>0.68</v>
      </c>
    </row>
    <row r="1164" spans="1:16" x14ac:dyDescent="0.25">
      <c r="A1164">
        <f>+$C$10*(B1164)+$C$11*(C1164)+$C$12*(nino34!A1144)</f>
        <v>-0.59</v>
      </c>
      <c r="B1164">
        <v>0.1</v>
      </c>
      <c r="C1164">
        <v>-1.6</v>
      </c>
      <c r="D1164">
        <f t="shared" si="1189"/>
        <v>-0.41000000000000003</v>
      </c>
      <c r="E1164">
        <f t="shared" si="1190"/>
        <v>-0.40999999999999992</v>
      </c>
      <c r="G1164">
        <v>-2.5844071293816899</v>
      </c>
      <c r="H1164">
        <f t="shared" si="1191"/>
        <v>-0.63113863932664005</v>
      </c>
      <c r="I1164">
        <f t="shared" si="1192"/>
        <v>-0.61055672168214059</v>
      </c>
      <c r="K1164">
        <f t="shared" si="1193"/>
        <v>1975.2499999999134</v>
      </c>
      <c r="M1164">
        <f t="shared" ref="M1164:N1164" si="1248">+AVERAGE(B1161:B1167)</f>
        <v>0.68571428571428583</v>
      </c>
      <c r="N1164">
        <f t="shared" si="1248"/>
        <v>-0.6</v>
      </c>
      <c r="P1164">
        <f t="shared" si="1197"/>
        <v>0.82000000000000006</v>
      </c>
    </row>
    <row r="1165" spans="1:16" x14ac:dyDescent="0.25">
      <c r="A1165">
        <f>+$C$10*(B1165)+$C$11*(C1165)+$C$12*(nino34!A1145)</f>
        <v>-1</v>
      </c>
      <c r="B1165">
        <v>0.3</v>
      </c>
      <c r="C1165">
        <v>-0.5</v>
      </c>
      <c r="D1165">
        <f t="shared" si="1189"/>
        <v>-0.66</v>
      </c>
      <c r="E1165">
        <f t="shared" si="1190"/>
        <v>0.16000000000000014</v>
      </c>
      <c r="G1165">
        <v>-3.20525480988608</v>
      </c>
      <c r="H1165">
        <f t="shared" si="1191"/>
        <v>-1.5398853455184005</v>
      </c>
      <c r="I1165">
        <f t="shared" si="1192"/>
        <v>-0.29818998450962031</v>
      </c>
      <c r="K1165">
        <f t="shared" si="1193"/>
        <v>1975.3333333332466</v>
      </c>
      <c r="M1165">
        <f t="shared" ref="M1165:N1165" si="1249">+AVERAGE(B1162:B1168)</f>
        <v>1.0714285714285716</v>
      </c>
      <c r="N1165">
        <f t="shared" si="1249"/>
        <v>-0.81428571428571428</v>
      </c>
      <c r="P1165">
        <f t="shared" si="1197"/>
        <v>1.4</v>
      </c>
    </row>
    <row r="1166" spans="1:16" x14ac:dyDescent="0.25">
      <c r="A1166">
        <f>+$C$10*(B1166)+$C$11*(C1166)+$C$12*(nino34!A1146)</f>
        <v>-1.25</v>
      </c>
      <c r="B1166">
        <v>0.8</v>
      </c>
      <c r="C1166">
        <v>-0.9</v>
      </c>
      <c r="D1166">
        <f t="shared" si="1189"/>
        <v>-0.24</v>
      </c>
      <c r="E1166">
        <f t="shared" si="1190"/>
        <v>0.25999999999999979</v>
      </c>
      <c r="G1166">
        <v>-4.1242924749000904</v>
      </c>
      <c r="H1166">
        <f t="shared" si="1191"/>
        <v>-1.9155488399456297</v>
      </c>
      <c r="I1166">
        <f t="shared" si="1192"/>
        <v>-7.7473509917608041E-2</v>
      </c>
      <c r="K1166">
        <f t="shared" si="1193"/>
        <v>1975.4166666665799</v>
      </c>
      <c r="M1166">
        <f t="shared" ref="M1166:N1166" si="1250">+AVERAGE(B1163:B1169)</f>
        <v>1.2</v>
      </c>
      <c r="N1166">
        <f t="shared" si="1250"/>
        <v>-1.1000000000000001</v>
      </c>
      <c r="P1166">
        <f t="shared" si="1197"/>
        <v>1.8600000000000003</v>
      </c>
    </row>
    <row r="1167" spans="1:16" x14ac:dyDescent="0.25">
      <c r="A1167">
        <f>+$C$10*(B1167)+$C$11*(C1167)+$C$12*(nino34!A1147)</f>
        <v>-1.24</v>
      </c>
      <c r="B1167">
        <v>2.1</v>
      </c>
      <c r="C1167">
        <v>-1.1000000000000001</v>
      </c>
      <c r="D1167">
        <f t="shared" si="1189"/>
        <v>9.000000000000008E-2</v>
      </c>
      <c r="E1167">
        <f t="shared" si="1190"/>
        <v>6.999999999999984E-2</v>
      </c>
      <c r="G1167">
        <v>-5.1208036498317098</v>
      </c>
      <c r="H1167">
        <f t="shared" si="1191"/>
        <v>-1.6365012486989698</v>
      </c>
      <c r="I1167">
        <f t="shared" si="1192"/>
        <v>0.35652110116426883</v>
      </c>
      <c r="K1167">
        <f t="shared" si="1193"/>
        <v>1975.4999999999131</v>
      </c>
      <c r="M1167">
        <f t="shared" ref="M1167:N1167" si="1251">+AVERAGE(B1164:B1170)</f>
        <v>1.1857142857142857</v>
      </c>
      <c r="N1167">
        <f t="shared" si="1251"/>
        <v>-1.2285714285714284</v>
      </c>
      <c r="P1167">
        <f t="shared" si="1197"/>
        <v>2.08</v>
      </c>
    </row>
    <row r="1168" spans="1:16" x14ac:dyDescent="0.25">
      <c r="A1168">
        <f>+$C$10*(B1168)+$C$11*(C1168)+$C$12*(nino34!A1148)</f>
        <v>-1.1599999999999999</v>
      </c>
      <c r="B1168">
        <v>1.7</v>
      </c>
      <c r="C1168">
        <v>-1.3</v>
      </c>
      <c r="D1168">
        <f t="shared" si="1189"/>
        <v>-0.19999999999999996</v>
      </c>
      <c r="E1168">
        <f t="shared" si="1190"/>
        <v>-0.35999999999999988</v>
      </c>
      <c r="G1168">
        <v>-5.7607937235990603</v>
      </c>
      <c r="H1168">
        <f t="shared" si="1191"/>
        <v>-0.97149924942875021</v>
      </c>
      <c r="I1168">
        <f t="shared" si="1192"/>
        <v>0.30848089810594992</v>
      </c>
      <c r="K1168">
        <f t="shared" si="1193"/>
        <v>1975.5833333332464</v>
      </c>
      <c r="M1168">
        <f t="shared" ref="M1168:N1168" si="1252">+AVERAGE(B1165:B1171)</f>
        <v>1.3571428571428572</v>
      </c>
      <c r="N1168">
        <f t="shared" si="1252"/>
        <v>-1.1000000000000001</v>
      </c>
      <c r="P1168">
        <f t="shared" si="1197"/>
        <v>2.5</v>
      </c>
    </row>
    <row r="1169" spans="1:16" x14ac:dyDescent="0.25">
      <c r="A1169">
        <f>+$C$10*(B1169)+$C$11*(C1169)+$C$12*(nino34!A1149)</f>
        <v>-1.44</v>
      </c>
      <c r="B1169">
        <v>2.2999999999999998</v>
      </c>
      <c r="C1169">
        <v>-1.5</v>
      </c>
      <c r="D1169">
        <f t="shared" si="1189"/>
        <v>-0.31000000000000005</v>
      </c>
      <c r="E1169">
        <f t="shared" si="1190"/>
        <v>0.25</v>
      </c>
      <c r="G1169">
        <v>-6.09230289926046</v>
      </c>
      <c r="H1169">
        <f t="shared" si="1191"/>
        <v>-0.58554482301032973</v>
      </c>
      <c r="I1169">
        <f t="shared" si="1192"/>
        <v>7.7473528312470563E-2</v>
      </c>
      <c r="K1169">
        <f t="shared" si="1193"/>
        <v>1975.6666666665797</v>
      </c>
      <c r="M1169">
        <f t="shared" ref="M1169:N1169" si="1253">+AVERAGE(B1166:B1172)</f>
        <v>1.5714285714285716</v>
      </c>
      <c r="N1169">
        <f t="shared" si="1253"/>
        <v>-1.2857142857142858</v>
      </c>
      <c r="P1169">
        <f t="shared" si="1197"/>
        <v>2.88</v>
      </c>
    </row>
    <row r="1170" spans="1:16" x14ac:dyDescent="0.25">
      <c r="A1170">
        <f>+$C$10*(B1170)+$C$11*(C1170)+$C$12*(nino34!A1150)</f>
        <v>-1.47</v>
      </c>
      <c r="B1170">
        <v>1</v>
      </c>
      <c r="C1170">
        <v>-1.7</v>
      </c>
      <c r="D1170">
        <f t="shared" si="1189"/>
        <v>-2.0000000000000018E-2</v>
      </c>
      <c r="E1170">
        <f t="shared" si="1190"/>
        <v>4.0000000000000036E-2</v>
      </c>
      <c r="G1170">
        <v>-6.34633854660939</v>
      </c>
      <c r="H1170">
        <f t="shared" si="1191"/>
        <v>-0.38095857644993991</v>
      </c>
      <c r="I1170">
        <f t="shared" si="1192"/>
        <v>0.12711271824792014</v>
      </c>
      <c r="K1170">
        <f t="shared" si="1193"/>
        <v>1975.7499999999129</v>
      </c>
      <c r="M1170">
        <f t="shared" ref="M1170:N1170" si="1254">+AVERAGE(B1167:B1173)</f>
        <v>1.6285714285714286</v>
      </c>
      <c r="N1170">
        <f t="shared" si="1254"/>
        <v>-1.3142857142857145</v>
      </c>
      <c r="P1170">
        <f t="shared" si="1197"/>
        <v>2.9400000000000004</v>
      </c>
    </row>
    <row r="1171" spans="1:16" x14ac:dyDescent="0.25">
      <c r="A1171">
        <f>+$C$10*(B1171)+$C$11*(C1171)+$C$12*(nino34!A1151)</f>
        <v>-1.46</v>
      </c>
      <c r="B1171">
        <v>1.3</v>
      </c>
      <c r="C1171">
        <v>-0.7</v>
      </c>
      <c r="D1171">
        <f t="shared" si="1189"/>
        <v>-0.16999999999999993</v>
      </c>
      <c r="E1171">
        <f t="shared" si="1190"/>
        <v>-0.18999999999999995</v>
      </c>
      <c r="G1171">
        <v>-6.4732614757103999</v>
      </c>
      <c r="H1171">
        <f t="shared" si="1191"/>
        <v>-0.25384581100396009</v>
      </c>
      <c r="I1171">
        <f t="shared" si="1192"/>
        <v>4.7198060570963207E-8</v>
      </c>
      <c r="K1171">
        <f t="shared" si="1193"/>
        <v>1975.8333333332462</v>
      </c>
      <c r="M1171">
        <f t="shared" ref="M1171:N1171" si="1255">+AVERAGE(B1168:B1174)</f>
        <v>1.5428571428571427</v>
      </c>
      <c r="N1171">
        <f t="shared" si="1255"/>
        <v>-1.3</v>
      </c>
      <c r="P1171">
        <f t="shared" si="1197"/>
        <v>3.0199999999999996</v>
      </c>
    </row>
    <row r="1172" spans="1:16" x14ac:dyDescent="0.25">
      <c r="A1172">
        <f>+$C$10*(B1172)+$C$11*(C1172)+$C$12*(nino34!A1152)</f>
        <v>-1.64</v>
      </c>
      <c r="B1172">
        <v>1.8</v>
      </c>
      <c r="C1172">
        <v>-1.8</v>
      </c>
      <c r="D1172">
        <f t="shared" si="1189"/>
        <v>-0.34000000000000008</v>
      </c>
      <c r="E1172">
        <f t="shared" si="1190"/>
        <v>2.0000000000000018E-2</v>
      </c>
      <c r="G1172">
        <v>-6.6001843576133501</v>
      </c>
      <c r="H1172">
        <f t="shared" si="1191"/>
        <v>0.24406076571059021</v>
      </c>
      <c r="I1172">
        <f t="shared" si="1192"/>
        <v>0.49790652951648973</v>
      </c>
      <c r="K1172">
        <f t="shared" si="1193"/>
        <v>1975.9166666665794</v>
      </c>
      <c r="M1172">
        <f t="shared" ref="M1172:N1172" si="1256">+AVERAGE(B1169:B1175)</f>
        <v>1.3571428571428572</v>
      </c>
      <c r="N1172">
        <f t="shared" si="1256"/>
        <v>-1.3714285714285717</v>
      </c>
      <c r="P1172">
        <f t="shared" si="1197"/>
        <v>2.88</v>
      </c>
    </row>
    <row r="1173" spans="1:16" x14ac:dyDescent="0.25">
      <c r="A1173">
        <f>+$C$10*(B1173)+$C$11*(C1173)+$C$12*(nino34!A1153)</f>
        <v>-1.8</v>
      </c>
      <c r="B1173">
        <v>1.2</v>
      </c>
      <c r="C1173">
        <v>-1.1000000000000001</v>
      </c>
      <c r="D1173">
        <f t="shared" si="1189"/>
        <v>0.58999999999999986</v>
      </c>
      <c r="E1173">
        <f t="shared" si="1190"/>
        <v>0.91000000000000014</v>
      </c>
      <c r="G1173">
        <v>-6.2292007099998097</v>
      </c>
      <c r="H1173">
        <f t="shared" si="1191"/>
        <v>1.4580889516753404</v>
      </c>
      <c r="I1173">
        <f t="shared" si="1192"/>
        <v>0.71612165644826042</v>
      </c>
      <c r="K1173">
        <f t="shared" si="1193"/>
        <v>1975.9999999999127</v>
      </c>
      <c r="M1173">
        <f t="shared" ref="M1173:N1173" si="1257">+AVERAGE(B1170:B1176)</f>
        <v>1.1142857142857143</v>
      </c>
      <c r="N1173">
        <f t="shared" si="1257"/>
        <v>-1.0857142857142859</v>
      </c>
      <c r="P1173">
        <f t="shared" si="1197"/>
        <v>2.62</v>
      </c>
    </row>
    <row r="1174" spans="1:16" x14ac:dyDescent="0.25">
      <c r="A1174">
        <f>+$C$10*(B1174)+$C$11*(C1174)+$C$12*(nino34!A1154)</f>
        <v>-1.05</v>
      </c>
      <c r="B1174">
        <v>1.5</v>
      </c>
      <c r="C1174">
        <v>-1</v>
      </c>
      <c r="D1174">
        <f t="shared" si="1189"/>
        <v>1.1200000000000001</v>
      </c>
      <c r="E1174">
        <f t="shared" si="1190"/>
        <v>-0.37999999999999989</v>
      </c>
      <c r="G1174">
        <v>-5.1420954059380097</v>
      </c>
      <c r="H1174">
        <f t="shared" si="1191"/>
        <v>2.9451185664889197</v>
      </c>
      <c r="I1174">
        <f t="shared" si="1192"/>
        <v>0.77090795836532067</v>
      </c>
      <c r="K1174">
        <f t="shared" si="1193"/>
        <v>1976.0833333332459</v>
      </c>
      <c r="M1174">
        <f t="shared" ref="M1174:N1174" si="1258">+AVERAGE(B1171:B1177)</f>
        <v>1.1714285714285713</v>
      </c>
      <c r="N1174">
        <f t="shared" si="1258"/>
        <v>-0.68571428571428561</v>
      </c>
      <c r="P1174">
        <f t="shared" si="1197"/>
        <v>2.5199999999999996</v>
      </c>
    </row>
    <row r="1175" spans="1:16" x14ac:dyDescent="0.25">
      <c r="A1175">
        <f>+$C$10*(B1175)+$C$11*(C1175)+$C$12*(nino34!A1155)</f>
        <v>-0.68</v>
      </c>
      <c r="B1175">
        <v>0.4</v>
      </c>
      <c r="C1175">
        <v>-1.8</v>
      </c>
      <c r="D1175">
        <f t="shared" ref="D1175:D1238" si="1259">+A1176-A1174</f>
        <v>0.63000000000000012</v>
      </c>
      <c r="E1175">
        <f t="shared" ref="E1175:E1238" si="1260">+A1176+A1174-2*A1175</f>
        <v>-0.10999999999999988</v>
      </c>
      <c r="G1175">
        <v>-3.28408214351089</v>
      </c>
      <c r="H1175">
        <f t="shared" ref="H1175:H1238" si="1261">+G1176-G1174</f>
        <v>3.3990694011616998</v>
      </c>
      <c r="I1175">
        <f t="shared" ref="I1175:I1238" si="1262">+G1176+G1174-2*G1175</f>
        <v>-0.31695712369253926</v>
      </c>
      <c r="K1175">
        <f t="shared" ref="K1175:K1238" si="1263">+K1174+1/12</f>
        <v>1976.1666666665792</v>
      </c>
      <c r="M1175">
        <f t="shared" ref="M1175:N1175" si="1264">+AVERAGE(B1172:B1178)</f>
        <v>1</v>
      </c>
      <c r="N1175">
        <f t="shared" si="1264"/>
        <v>-0.54285714285714282</v>
      </c>
      <c r="P1175">
        <f t="shared" si="1197"/>
        <v>2.14</v>
      </c>
    </row>
    <row r="1176" spans="1:16" x14ac:dyDescent="0.25">
      <c r="A1176">
        <f>+$C$10*(B1176)+$C$11*(C1176)+$C$12*(nino34!A1156)</f>
        <v>-0.42</v>
      </c>
      <c r="B1176">
        <v>0.6</v>
      </c>
      <c r="C1176">
        <v>0.5</v>
      </c>
      <c r="D1176">
        <f t="shared" si="1259"/>
        <v>0.19000000000000006</v>
      </c>
      <c r="E1176">
        <f t="shared" si="1260"/>
        <v>-0.32999999999999996</v>
      </c>
      <c r="G1176">
        <v>-1.74302600477631</v>
      </c>
      <c r="H1176">
        <f t="shared" si="1261"/>
        <v>3.2479581733428677</v>
      </c>
      <c r="I1176">
        <f t="shared" si="1262"/>
        <v>0.16584589587370768</v>
      </c>
      <c r="K1176">
        <f t="shared" si="1263"/>
        <v>1976.2499999999125</v>
      </c>
      <c r="M1176">
        <f t="shared" ref="M1176:N1176" si="1265">+AVERAGE(B1173:B1179)</f>
        <v>0.64285714285714268</v>
      </c>
      <c r="N1176">
        <f t="shared" si="1265"/>
        <v>-0.11428571428571435</v>
      </c>
      <c r="P1176">
        <f t="shared" si="1197"/>
        <v>1.48</v>
      </c>
    </row>
    <row r="1177" spans="1:16" x14ac:dyDescent="0.25">
      <c r="A1177">
        <f>+$C$10*(B1177)+$C$11*(C1177)+$C$12*(nino34!A1157)</f>
        <v>-0.49</v>
      </c>
      <c r="B1177">
        <v>1.4</v>
      </c>
      <c r="C1177">
        <v>1.1000000000000001</v>
      </c>
      <c r="D1177">
        <f t="shared" si="1259"/>
        <v>0.42</v>
      </c>
      <c r="E1177">
        <f t="shared" si="1260"/>
        <v>0.56000000000000005</v>
      </c>
      <c r="G1177">
        <v>-3.6123970168022303E-2</v>
      </c>
      <c r="H1177">
        <f t="shared" si="1261"/>
        <v>3.3871087082240501</v>
      </c>
      <c r="I1177">
        <f t="shared" si="1262"/>
        <v>-2.6695360992525272E-2</v>
      </c>
      <c r="K1177">
        <f t="shared" si="1263"/>
        <v>1976.3333333332457</v>
      </c>
      <c r="M1177">
        <f t="shared" ref="M1177:N1177" si="1266">+AVERAGE(B1174:B1180)</f>
        <v>0.38571428571428568</v>
      </c>
      <c r="N1177">
        <f t="shared" si="1266"/>
        <v>0.25714285714285717</v>
      </c>
      <c r="P1177">
        <f t="shared" ref="P1177:P1240" si="1267">+AVERAGE(B1174:B1178)-AVERAGE(C1174:C1178)</f>
        <v>0.98</v>
      </c>
    </row>
    <row r="1178" spans="1:16" x14ac:dyDescent="0.25">
      <c r="A1178">
        <f>+$C$10*(B1178)+$C$11*(C1178)+$C$12*(nino34!A1158)</f>
        <v>0</v>
      </c>
      <c r="B1178">
        <v>0.1</v>
      </c>
      <c r="C1178">
        <v>0.3</v>
      </c>
      <c r="D1178">
        <f t="shared" si="1259"/>
        <v>0.64</v>
      </c>
      <c r="E1178">
        <f t="shared" si="1260"/>
        <v>-0.33999999999999997</v>
      </c>
      <c r="G1178">
        <v>1.6440827034477401</v>
      </c>
      <c r="H1178">
        <f t="shared" si="1261"/>
        <v>3.4623603684967224</v>
      </c>
      <c r="I1178">
        <f t="shared" si="1262"/>
        <v>0.10194702126519761</v>
      </c>
      <c r="K1178">
        <f t="shared" si="1263"/>
        <v>1976.416666666579</v>
      </c>
      <c r="M1178">
        <f t="shared" ref="M1178:N1178" si="1268">+AVERAGE(B1175:B1181)</f>
        <v>1.4285714285714299E-2</v>
      </c>
      <c r="N1178">
        <f t="shared" si="1268"/>
        <v>0.54285714285714282</v>
      </c>
      <c r="P1178">
        <f t="shared" si="1267"/>
        <v>9.9999999999999978E-2</v>
      </c>
    </row>
    <row r="1179" spans="1:16" x14ac:dyDescent="0.25">
      <c r="A1179">
        <f>+$C$10*(B1179)+$C$11*(C1179)+$C$12*(nino34!A1159)</f>
        <v>0.15</v>
      </c>
      <c r="B1179">
        <v>-0.7</v>
      </c>
      <c r="C1179">
        <v>1.2</v>
      </c>
      <c r="D1179">
        <f t="shared" si="1259"/>
        <v>0.31</v>
      </c>
      <c r="E1179">
        <f t="shared" si="1260"/>
        <v>1.0000000000000009E-2</v>
      </c>
      <c r="G1179">
        <v>3.4262363983287001</v>
      </c>
      <c r="H1179">
        <f t="shared" si="1261"/>
        <v>2.8092626583864595</v>
      </c>
      <c r="I1179">
        <f t="shared" si="1262"/>
        <v>-0.75504473137546047</v>
      </c>
      <c r="K1179">
        <f t="shared" si="1263"/>
        <v>1976.4999999999122</v>
      </c>
      <c r="M1179">
        <f t="shared" ref="M1179:N1179" si="1269">+AVERAGE(B1176:B1182)</f>
        <v>-8.5714285714285701E-2</v>
      </c>
      <c r="N1179">
        <f t="shared" si="1269"/>
        <v>0.7</v>
      </c>
      <c r="P1179">
        <f t="shared" si="1267"/>
        <v>-0.7599999999999999</v>
      </c>
    </row>
    <row r="1180" spans="1:16" x14ac:dyDescent="0.25">
      <c r="A1180">
        <f>+$C$10*(B1180)+$C$11*(C1180)+$C$12*(nino34!A1160)</f>
        <v>0.31</v>
      </c>
      <c r="B1180">
        <v>-0.6</v>
      </c>
      <c r="C1180">
        <v>1.5</v>
      </c>
      <c r="D1180">
        <f t="shared" si="1259"/>
        <v>0.41999999999999993</v>
      </c>
      <c r="E1180">
        <f t="shared" si="1260"/>
        <v>9.9999999999999978E-2</v>
      </c>
      <c r="G1180">
        <v>4.4533453618341996</v>
      </c>
      <c r="H1180">
        <f t="shared" si="1261"/>
        <v>0.60085337763297009</v>
      </c>
      <c r="I1180">
        <f t="shared" si="1262"/>
        <v>-1.4533645493780289</v>
      </c>
      <c r="K1180">
        <f t="shared" si="1263"/>
        <v>1976.5833333332455</v>
      </c>
      <c r="M1180">
        <f t="shared" ref="M1180:N1180" si="1270">+AVERAGE(B1177:B1183)</f>
        <v>-0.14285714285714285</v>
      </c>
      <c r="N1180">
        <f t="shared" si="1270"/>
        <v>0.49999999999999994</v>
      </c>
      <c r="P1180">
        <f t="shared" si="1267"/>
        <v>-1.2</v>
      </c>
    </row>
    <row r="1181" spans="1:16" x14ac:dyDescent="0.25">
      <c r="A1181">
        <f>+$C$10*(B1181)+$C$11*(C1181)+$C$12*(nino34!A1161)</f>
        <v>0.56999999999999995</v>
      </c>
      <c r="B1181">
        <v>-1.1000000000000001</v>
      </c>
      <c r="C1181">
        <v>1</v>
      </c>
      <c r="D1181">
        <f t="shared" si="1259"/>
        <v>0.55000000000000004</v>
      </c>
      <c r="E1181">
        <f t="shared" si="1260"/>
        <v>3.0000000000000027E-2</v>
      </c>
      <c r="G1181">
        <v>4.0270897759616702</v>
      </c>
      <c r="H1181">
        <f t="shared" si="1261"/>
        <v>-1.1354075535406296</v>
      </c>
      <c r="I1181">
        <f t="shared" si="1262"/>
        <v>-0.28289638179557031</v>
      </c>
      <c r="K1181">
        <f t="shared" si="1263"/>
        <v>1976.6666666665787</v>
      </c>
      <c r="M1181">
        <f t="shared" ref="M1181:N1181" si="1271">+AVERAGE(B1178:B1184)</f>
        <v>-0.58571428571428563</v>
      </c>
      <c r="N1181">
        <f t="shared" si="1271"/>
        <v>0.22857142857142856</v>
      </c>
      <c r="P1181">
        <f t="shared" si="1267"/>
        <v>-1.1799999999999997</v>
      </c>
    </row>
    <row r="1182" spans="1:16" x14ac:dyDescent="0.25">
      <c r="A1182">
        <f>+$C$10*(B1182)+$C$11*(C1182)+$C$12*(nino34!A1162)</f>
        <v>0.86</v>
      </c>
      <c r="B1182">
        <v>-0.3</v>
      </c>
      <c r="C1182">
        <v>-0.7</v>
      </c>
      <c r="D1182">
        <f t="shared" si="1259"/>
        <v>0.31000000000000005</v>
      </c>
      <c r="E1182">
        <f t="shared" si="1260"/>
        <v>-0.27</v>
      </c>
      <c r="G1182">
        <v>3.31793780829357</v>
      </c>
      <c r="H1182">
        <f t="shared" si="1261"/>
        <v>-1.1665355890251501</v>
      </c>
      <c r="I1182">
        <f t="shared" si="1262"/>
        <v>0.25176834631105027</v>
      </c>
      <c r="K1182">
        <f t="shared" si="1263"/>
        <v>1976.749999999912</v>
      </c>
      <c r="M1182">
        <f t="shared" ref="M1182:N1182" si="1272">+AVERAGE(B1179:B1185)</f>
        <v>-0.78571428571428559</v>
      </c>
      <c r="N1182">
        <f t="shared" si="1272"/>
        <v>0.14285714285714285</v>
      </c>
      <c r="P1182">
        <f t="shared" si="1267"/>
        <v>-0.91999999999999993</v>
      </c>
    </row>
    <row r="1183" spans="1:16" x14ac:dyDescent="0.25">
      <c r="A1183">
        <f>+$C$10*(B1183)+$C$11*(C1183)+$C$12*(nino34!A1163)</f>
        <v>0.88</v>
      </c>
      <c r="B1183">
        <v>0.2</v>
      </c>
      <c r="C1183">
        <v>-0.9</v>
      </c>
      <c r="D1183">
        <f t="shared" si="1259"/>
        <v>-0.21999999999999997</v>
      </c>
      <c r="E1183">
        <f t="shared" si="1260"/>
        <v>-0.26</v>
      </c>
      <c r="G1183">
        <v>2.8605541869365201</v>
      </c>
      <c r="H1183">
        <f t="shared" si="1261"/>
        <v>-0.20561527383161016</v>
      </c>
      <c r="I1183">
        <f t="shared" si="1262"/>
        <v>0.70915196888248921</v>
      </c>
      <c r="K1183">
        <f t="shared" si="1263"/>
        <v>1976.8333333332453</v>
      </c>
      <c r="M1183">
        <f t="shared" ref="M1183:N1183" si="1273">+AVERAGE(B1180:B1186)</f>
        <v>-0.55714285714285716</v>
      </c>
      <c r="N1183">
        <f t="shared" si="1273"/>
        <v>-0.14285714285714285</v>
      </c>
      <c r="P1183">
        <f t="shared" si="1267"/>
        <v>-0.72</v>
      </c>
    </row>
    <row r="1184" spans="1:16" x14ac:dyDescent="0.25">
      <c r="A1184">
        <f>+$C$10*(B1184)+$C$11*(C1184)+$C$12*(nino34!A1164)</f>
        <v>0.64</v>
      </c>
      <c r="B1184">
        <v>-1.7</v>
      </c>
      <c r="C1184">
        <v>-0.8</v>
      </c>
      <c r="D1184">
        <f t="shared" si="1259"/>
        <v>-4.0000000000000036E-2</v>
      </c>
      <c r="E1184">
        <f t="shared" si="1260"/>
        <v>0.43999999999999995</v>
      </c>
      <c r="G1184">
        <v>3.1123225344619598</v>
      </c>
      <c r="H1184">
        <f t="shared" si="1261"/>
        <v>0.61609261938513971</v>
      </c>
      <c r="I1184">
        <f t="shared" si="1262"/>
        <v>0.1125559243342602</v>
      </c>
      <c r="K1184">
        <f t="shared" si="1263"/>
        <v>1976.9166666665785</v>
      </c>
      <c r="M1184">
        <f t="shared" ref="M1184:N1184" si="1274">+AVERAGE(B1181:B1187)</f>
        <v>-0.65714285714285725</v>
      </c>
      <c r="N1184">
        <f t="shared" si="1274"/>
        <v>-0.25714285714285717</v>
      </c>
      <c r="P1184">
        <f t="shared" si="1267"/>
        <v>-0.50000000000000011</v>
      </c>
    </row>
    <row r="1185" spans="1:16" x14ac:dyDescent="0.25">
      <c r="A1185">
        <f>+$C$10*(B1185)+$C$11*(C1185)+$C$12*(nino34!A1165)</f>
        <v>0.84</v>
      </c>
      <c r="B1185">
        <v>-1.3</v>
      </c>
      <c r="C1185">
        <v>-0.3</v>
      </c>
      <c r="D1185">
        <f t="shared" si="1259"/>
        <v>-8.9999999999999969E-2</v>
      </c>
      <c r="E1185">
        <f t="shared" si="1260"/>
        <v>-0.49</v>
      </c>
      <c r="G1185">
        <v>3.4766468063216598</v>
      </c>
      <c r="H1185">
        <f t="shared" si="1261"/>
        <v>-0.48677199831885964</v>
      </c>
      <c r="I1185">
        <f t="shared" si="1262"/>
        <v>-1.2154205420382596</v>
      </c>
      <c r="K1185">
        <f t="shared" si="1263"/>
        <v>1976.9999999999118</v>
      </c>
      <c r="M1185">
        <f t="shared" ref="M1185:N1185" si="1275">+AVERAGE(B1182:B1188)</f>
        <v>-0.68571428571428572</v>
      </c>
      <c r="N1185">
        <f t="shared" si="1275"/>
        <v>-0.41428571428571426</v>
      </c>
      <c r="P1185">
        <f t="shared" si="1267"/>
        <v>0.26</v>
      </c>
    </row>
    <row r="1186" spans="1:16" x14ac:dyDescent="0.25">
      <c r="A1186">
        <f>+$C$10*(B1186)+$C$11*(C1186)+$C$12*(nino34!A1166)</f>
        <v>0.55000000000000004</v>
      </c>
      <c r="B1186">
        <v>0.9</v>
      </c>
      <c r="C1186">
        <v>-0.8</v>
      </c>
      <c r="D1186">
        <f t="shared" si="1259"/>
        <v>-0.43999999999999995</v>
      </c>
      <c r="E1186">
        <f t="shared" si="1260"/>
        <v>0.1399999999999999</v>
      </c>
      <c r="G1186">
        <v>2.6255505361431002</v>
      </c>
      <c r="H1186">
        <f t="shared" si="1261"/>
        <v>-1.4252589867063499</v>
      </c>
      <c r="I1186">
        <f t="shared" si="1262"/>
        <v>0.27693355365076933</v>
      </c>
      <c r="K1186">
        <f t="shared" si="1263"/>
        <v>1977.083333333245</v>
      </c>
      <c r="M1186">
        <f t="shared" ref="M1186:N1186" si="1276">+AVERAGE(B1183:B1189)</f>
        <v>-0.77142857142857146</v>
      </c>
      <c r="N1186">
        <f t="shared" si="1276"/>
        <v>-0.25714285714285712</v>
      </c>
      <c r="P1186">
        <f t="shared" si="1267"/>
        <v>-0.22000000000000008</v>
      </c>
    </row>
    <row r="1187" spans="1:16" x14ac:dyDescent="0.25">
      <c r="A1187">
        <f>+$C$10*(B1187)+$C$11*(C1187)+$C$12*(nino34!A1167)</f>
        <v>0.4</v>
      </c>
      <c r="B1187">
        <v>-1.3</v>
      </c>
      <c r="C1187">
        <v>0.7</v>
      </c>
      <c r="D1187">
        <f t="shared" si="1259"/>
        <v>-0.8</v>
      </c>
      <c r="E1187">
        <f t="shared" si="1260"/>
        <v>-0.5</v>
      </c>
      <c r="G1187">
        <v>2.0513878196153099</v>
      </c>
      <c r="H1187">
        <f t="shared" si="1261"/>
        <v>-1.2608813815933602</v>
      </c>
      <c r="I1187">
        <f t="shared" si="1262"/>
        <v>-0.11255594853777939</v>
      </c>
      <c r="K1187">
        <f t="shared" si="1263"/>
        <v>1977.1666666665783</v>
      </c>
      <c r="M1187">
        <f t="shared" ref="M1187:N1187" si="1277">+AVERAGE(B1184:B1190)</f>
        <v>-0.97142857142857153</v>
      </c>
      <c r="N1187">
        <f t="shared" si="1277"/>
        <v>4.2857142857142816E-2</v>
      </c>
      <c r="P1187">
        <f t="shared" si="1267"/>
        <v>-0.67999999999999994</v>
      </c>
    </row>
    <row r="1188" spans="1:16" x14ac:dyDescent="0.25">
      <c r="A1188">
        <f>+$C$10*(B1188)+$C$11*(C1188)+$C$12*(nino34!A1168)</f>
        <v>-0.25</v>
      </c>
      <c r="B1188">
        <v>-1.3</v>
      </c>
      <c r="C1188">
        <v>-0.1</v>
      </c>
      <c r="D1188">
        <f t="shared" si="1259"/>
        <v>-0.43000000000000005</v>
      </c>
      <c r="E1188">
        <f t="shared" si="1260"/>
        <v>0.87</v>
      </c>
      <c r="G1188">
        <v>1.36466915454974</v>
      </c>
      <c r="H1188">
        <f t="shared" si="1261"/>
        <v>4.2576527511450024E-2</v>
      </c>
      <c r="I1188">
        <f t="shared" si="1262"/>
        <v>1.4160138576425898</v>
      </c>
      <c r="K1188">
        <f t="shared" si="1263"/>
        <v>1977.2499999999116</v>
      </c>
      <c r="M1188">
        <f t="shared" ref="M1188:N1188" si="1278">+AVERAGE(B1185:B1191)</f>
        <v>-0.95714285714285707</v>
      </c>
      <c r="N1188">
        <f t="shared" si="1278"/>
        <v>0.27142857142857141</v>
      </c>
      <c r="P1188">
        <f t="shared" si="1267"/>
        <v>-0.76</v>
      </c>
    </row>
    <row r="1189" spans="1:16" x14ac:dyDescent="0.25">
      <c r="A1189">
        <f>+$C$10*(B1189)+$C$11*(C1189)+$C$12*(nino34!A1169)</f>
        <v>-0.03</v>
      </c>
      <c r="B1189">
        <v>-0.9</v>
      </c>
      <c r="C1189">
        <v>0.4</v>
      </c>
      <c r="D1189">
        <f t="shared" si="1259"/>
        <v>0.61</v>
      </c>
      <c r="E1189">
        <f t="shared" si="1260"/>
        <v>0.16999999999999998</v>
      </c>
      <c r="G1189">
        <v>2.0939643471267599</v>
      </c>
      <c r="H1189">
        <f t="shared" si="1261"/>
        <v>1.1816568887045802</v>
      </c>
      <c r="I1189">
        <f t="shared" si="1262"/>
        <v>-0.27693349644945986</v>
      </c>
      <c r="K1189">
        <f t="shared" si="1263"/>
        <v>1977.3333333332448</v>
      </c>
      <c r="M1189">
        <f t="shared" ref="M1189:N1189" si="1279">+AVERAGE(B1186:B1192)</f>
        <v>-0.9285714285714286</v>
      </c>
      <c r="N1189">
        <f t="shared" si="1279"/>
        <v>0.45714285714285718</v>
      </c>
      <c r="P1189">
        <f t="shared" si="1267"/>
        <v>-1.04</v>
      </c>
    </row>
    <row r="1190" spans="1:16" x14ac:dyDescent="0.25">
      <c r="A1190">
        <f>+$C$10*(B1190)+$C$11*(C1190)+$C$12*(nino34!A1170)</f>
        <v>0.36</v>
      </c>
      <c r="B1190">
        <v>-1.2</v>
      </c>
      <c r="C1190">
        <v>1.2</v>
      </c>
      <c r="D1190">
        <f t="shared" si="1259"/>
        <v>0.48</v>
      </c>
      <c r="E1190">
        <f t="shared" si="1260"/>
        <v>-0.29999999999999993</v>
      </c>
      <c r="G1190">
        <v>2.5463260432543202</v>
      </c>
      <c r="H1190">
        <f t="shared" si="1261"/>
        <v>0.58345179319029006</v>
      </c>
      <c r="I1190">
        <f t="shared" si="1262"/>
        <v>-0.32127159906483005</v>
      </c>
      <c r="K1190">
        <f t="shared" si="1263"/>
        <v>1977.4166666665781</v>
      </c>
      <c r="M1190">
        <f t="shared" ref="M1190:N1190" si="1280">+AVERAGE(B1187:B1193)</f>
        <v>-1.1285714285714286</v>
      </c>
      <c r="N1190">
        <f t="shared" si="1280"/>
        <v>0.7142857142857143</v>
      </c>
      <c r="P1190">
        <f t="shared" si="1267"/>
        <v>-1.8600000000000003</v>
      </c>
    </row>
    <row r="1191" spans="1:16" x14ac:dyDescent="0.25">
      <c r="A1191">
        <f>+$C$10*(B1191)+$C$11*(C1191)+$C$12*(nino34!A1171)</f>
        <v>0.45</v>
      </c>
      <c r="B1191">
        <v>-1.6</v>
      </c>
      <c r="C1191">
        <v>0.8</v>
      </c>
      <c r="D1191">
        <f t="shared" si="1259"/>
        <v>-0.10999999999999999</v>
      </c>
      <c r="E1191">
        <f t="shared" si="1260"/>
        <v>-0.29000000000000004</v>
      </c>
      <c r="G1191">
        <v>2.67741614031705</v>
      </c>
      <c r="H1191">
        <f t="shared" si="1261"/>
        <v>-0.19018144993759023</v>
      </c>
      <c r="I1191">
        <f t="shared" si="1262"/>
        <v>-0.45236164406304979</v>
      </c>
      <c r="K1191">
        <f t="shared" si="1263"/>
        <v>1977.4999999999113</v>
      </c>
      <c r="M1191">
        <f t="shared" ref="M1191:N1191" si="1281">+AVERAGE(B1188:B1194)</f>
        <v>-1.0285714285714285</v>
      </c>
      <c r="N1191">
        <f t="shared" si="1281"/>
        <v>0.8571428571428571</v>
      </c>
      <c r="P1191">
        <f t="shared" si="1267"/>
        <v>-1.88</v>
      </c>
    </row>
    <row r="1192" spans="1:16" x14ac:dyDescent="0.25">
      <c r="A1192">
        <f>+$C$10*(B1192)+$C$11*(C1192)+$C$12*(nino34!A1172)</f>
        <v>0.25</v>
      </c>
      <c r="B1192">
        <v>-1.1000000000000001</v>
      </c>
      <c r="C1192">
        <v>1</v>
      </c>
      <c r="D1192">
        <f t="shared" si="1259"/>
        <v>-1.0000000000000009E-2</v>
      </c>
      <c r="E1192">
        <f t="shared" si="1260"/>
        <v>0.39</v>
      </c>
      <c r="G1192">
        <v>2.35614459331673</v>
      </c>
      <c r="H1192">
        <f t="shared" si="1261"/>
        <v>-7.5531973062170188E-2</v>
      </c>
      <c r="I1192">
        <f t="shared" si="1262"/>
        <v>0.56701112093846984</v>
      </c>
      <c r="K1192">
        <f t="shared" si="1263"/>
        <v>1977.5833333332446</v>
      </c>
      <c r="M1192">
        <f t="shared" ref="M1192:N1192" si="1282">+AVERAGE(B1189:B1195)</f>
        <v>-1.0142857142857145</v>
      </c>
      <c r="N1192">
        <f t="shared" si="1282"/>
        <v>1.0571428571428572</v>
      </c>
      <c r="P1192">
        <f t="shared" si="1267"/>
        <v>-1.9400000000000002</v>
      </c>
    </row>
    <row r="1193" spans="1:16" x14ac:dyDescent="0.25">
      <c r="A1193">
        <f>+$C$10*(B1193)+$C$11*(C1193)+$C$12*(nino34!A1173)</f>
        <v>0.44</v>
      </c>
      <c r="B1193">
        <v>-0.5</v>
      </c>
      <c r="C1193">
        <v>1</v>
      </c>
      <c r="D1193">
        <f t="shared" si="1259"/>
        <v>0.64</v>
      </c>
      <c r="E1193">
        <f t="shared" si="1260"/>
        <v>0.26000000000000012</v>
      </c>
      <c r="G1193">
        <v>2.6018841672548798</v>
      </c>
      <c r="H1193">
        <f t="shared" si="1261"/>
        <v>0.86623622477807993</v>
      </c>
      <c r="I1193">
        <f t="shared" si="1262"/>
        <v>0.37475707690178073</v>
      </c>
      <c r="K1193">
        <f t="shared" si="1263"/>
        <v>1977.6666666665778</v>
      </c>
      <c r="M1193">
        <f t="shared" ref="M1193:N1193" si="1283">+AVERAGE(B1190:B1196)</f>
        <v>-1.0857142857142856</v>
      </c>
      <c r="N1193">
        <f t="shared" si="1283"/>
        <v>1.1142857142857143</v>
      </c>
      <c r="P1193">
        <f t="shared" si="1267"/>
        <v>-2.14</v>
      </c>
    </row>
    <row r="1194" spans="1:16" x14ac:dyDescent="0.25">
      <c r="A1194">
        <f>+$C$10*(B1194)+$C$11*(C1194)+$C$12*(nino34!A1174)</f>
        <v>0.89</v>
      </c>
      <c r="B1194">
        <v>-0.6</v>
      </c>
      <c r="C1194">
        <v>1.7</v>
      </c>
      <c r="D1194">
        <f t="shared" si="1259"/>
        <v>0.59000000000000008</v>
      </c>
      <c r="E1194">
        <f t="shared" si="1260"/>
        <v>-0.31000000000000005</v>
      </c>
      <c r="G1194">
        <v>3.2223808180948099</v>
      </c>
      <c r="H1194">
        <f t="shared" si="1261"/>
        <v>1.2409933239315403</v>
      </c>
      <c r="I1194">
        <f t="shared" si="1262"/>
        <v>2.2251679610008068E-8</v>
      </c>
      <c r="K1194">
        <f t="shared" si="1263"/>
        <v>1977.7499999999111</v>
      </c>
      <c r="M1194">
        <f t="shared" ref="M1194:N1194" si="1284">+AVERAGE(B1191:B1197)</f>
        <v>-0.74285714285714288</v>
      </c>
      <c r="N1194">
        <f t="shared" si="1284"/>
        <v>1.2285714285714284</v>
      </c>
      <c r="P1194">
        <f t="shared" si="1267"/>
        <v>-2.16</v>
      </c>
    </row>
    <row r="1195" spans="1:16" x14ac:dyDescent="0.25">
      <c r="A1195">
        <f>+$C$10*(B1195)+$C$11*(C1195)+$C$12*(nino34!A1175)</f>
        <v>1.03</v>
      </c>
      <c r="B1195">
        <v>-1.2</v>
      </c>
      <c r="C1195">
        <v>1.3</v>
      </c>
      <c r="D1195">
        <f t="shared" si="1259"/>
        <v>0.20000000000000007</v>
      </c>
      <c r="E1195">
        <f t="shared" si="1260"/>
        <v>-8.0000000000000071E-2</v>
      </c>
      <c r="G1195">
        <v>3.8428774911864201</v>
      </c>
      <c r="H1195">
        <f t="shared" si="1261"/>
        <v>0.67398214605925011</v>
      </c>
      <c r="I1195">
        <f t="shared" si="1262"/>
        <v>-0.56701120012396977</v>
      </c>
      <c r="K1195">
        <f t="shared" si="1263"/>
        <v>1977.8333333332444</v>
      </c>
      <c r="M1195">
        <f t="shared" ref="M1195:N1195" si="1285">+AVERAGE(B1192:B1198)</f>
        <v>-0.94285714285714295</v>
      </c>
      <c r="N1195">
        <f t="shared" si="1285"/>
        <v>1.4714285714285715</v>
      </c>
      <c r="P1195">
        <f t="shared" si="1267"/>
        <v>-2.12</v>
      </c>
    </row>
    <row r="1196" spans="1:16" x14ac:dyDescent="0.25">
      <c r="A1196">
        <f>+$C$10*(B1196)+$C$11*(C1196)+$C$12*(nino34!A1176)</f>
        <v>1.0900000000000001</v>
      </c>
      <c r="B1196">
        <v>-1.4</v>
      </c>
      <c r="C1196">
        <v>0.8</v>
      </c>
      <c r="D1196">
        <f t="shared" si="1259"/>
        <v>-0.31000000000000005</v>
      </c>
      <c r="E1196">
        <f t="shared" si="1260"/>
        <v>-0.43000000000000016</v>
      </c>
      <c r="G1196">
        <v>3.89636296415406</v>
      </c>
      <c r="H1196">
        <f t="shared" si="1261"/>
        <v>-0.64338943051131992</v>
      </c>
      <c r="I1196">
        <f t="shared" si="1262"/>
        <v>-0.75036037644659981</v>
      </c>
      <c r="K1196">
        <f t="shared" si="1263"/>
        <v>1977.9166666665776</v>
      </c>
      <c r="M1196">
        <f t="shared" ref="M1196:N1196" si="1286">+AVERAGE(B1193:B1199)</f>
        <v>-0.67142857142857149</v>
      </c>
      <c r="N1196">
        <f t="shared" si="1286"/>
        <v>1.6285714285714286</v>
      </c>
      <c r="P1196">
        <f t="shared" si="1267"/>
        <v>-1.8599999999999999</v>
      </c>
    </row>
    <row r="1197" spans="1:16" x14ac:dyDescent="0.25">
      <c r="A1197">
        <f>+$C$10*(B1197)+$C$11*(C1197)+$C$12*(nino34!A1177)</f>
        <v>0.72</v>
      </c>
      <c r="B1197">
        <v>1.2</v>
      </c>
      <c r="C1197">
        <v>2</v>
      </c>
      <c r="D1197">
        <f t="shared" si="1259"/>
        <v>-0.58000000000000007</v>
      </c>
      <c r="E1197">
        <f t="shared" si="1260"/>
        <v>0.16000000000000014</v>
      </c>
      <c r="G1197">
        <v>3.1994880606751002</v>
      </c>
      <c r="H1197">
        <f t="shared" si="1261"/>
        <v>-1.6490485242244</v>
      </c>
      <c r="I1197">
        <f t="shared" si="1262"/>
        <v>-0.25529871726648068</v>
      </c>
      <c r="K1197">
        <f t="shared" si="1263"/>
        <v>1977.9999999999109</v>
      </c>
      <c r="M1197">
        <f t="shared" ref="M1197:N1197" si="1287">+AVERAGE(B1194:B1200)</f>
        <v>-0.6428571428571429</v>
      </c>
      <c r="N1197">
        <f t="shared" si="1287"/>
        <v>1.5857142857142856</v>
      </c>
      <c r="P1197">
        <f t="shared" si="1267"/>
        <v>-2.66</v>
      </c>
    </row>
    <row r="1198" spans="1:16" x14ac:dyDescent="0.25">
      <c r="A1198">
        <f>+$C$10*(B1198)+$C$11*(C1198)+$C$12*(nino34!A1178)</f>
        <v>0.51</v>
      </c>
      <c r="B1198">
        <v>-3</v>
      </c>
      <c r="C1198">
        <v>2.5</v>
      </c>
      <c r="D1198">
        <f t="shared" si="1259"/>
        <v>-0.65999999999999992</v>
      </c>
      <c r="E1198">
        <f t="shared" si="1260"/>
        <v>-0.24</v>
      </c>
      <c r="G1198">
        <v>2.2473144399296601</v>
      </c>
      <c r="H1198">
        <f t="shared" si="1261"/>
        <v>-2.3538121025910073</v>
      </c>
      <c r="I1198">
        <f t="shared" si="1262"/>
        <v>-0.44946486110012707</v>
      </c>
      <c r="K1198">
        <f t="shared" si="1263"/>
        <v>1978.0833333332441</v>
      </c>
      <c r="M1198">
        <f t="shared" ref="M1198:N1198" si="1288">+AVERAGE(B1195:B1201)</f>
        <v>-0.48571428571428565</v>
      </c>
      <c r="N1198">
        <f t="shared" si="1288"/>
        <v>1.1142857142857141</v>
      </c>
      <c r="P1198">
        <f t="shared" si="1267"/>
        <v>-2.46</v>
      </c>
    </row>
    <row r="1199" spans="1:16" x14ac:dyDescent="0.25">
      <c r="A1199">
        <f>+$C$10*(B1199)+$C$11*(C1199)+$C$12*(nino34!A1179)</f>
        <v>0.06</v>
      </c>
      <c r="B1199">
        <v>0.8</v>
      </c>
      <c r="C1199">
        <v>2.1</v>
      </c>
      <c r="D1199">
        <f t="shared" si="1259"/>
        <v>-0.88</v>
      </c>
      <c r="E1199">
        <f t="shared" si="1260"/>
        <v>2.0000000000000018E-2</v>
      </c>
      <c r="G1199">
        <v>0.84567595808409302</v>
      </c>
      <c r="H1199">
        <f t="shared" si="1261"/>
        <v>-2.6281365765045921</v>
      </c>
      <c r="I1199">
        <f t="shared" si="1262"/>
        <v>0.17514038718654201</v>
      </c>
      <c r="K1199">
        <f t="shared" si="1263"/>
        <v>1978.1666666665774</v>
      </c>
      <c r="M1199">
        <f t="shared" ref="M1199:N1199" si="1289">+AVERAGE(B1196:B1202)</f>
        <v>-0.41428571428571431</v>
      </c>
      <c r="N1199">
        <f t="shared" si="1289"/>
        <v>0.75714285714285712</v>
      </c>
      <c r="P1199">
        <f t="shared" si="1267"/>
        <v>-2.16</v>
      </c>
    </row>
    <row r="1200" spans="1:16" x14ac:dyDescent="0.25">
      <c r="A1200">
        <f>+$C$10*(B1200)+$C$11*(C1200)+$C$12*(nino34!A1180)</f>
        <v>-0.37</v>
      </c>
      <c r="B1200">
        <v>-0.3</v>
      </c>
      <c r="C1200">
        <v>0.7</v>
      </c>
      <c r="D1200">
        <f t="shared" si="1259"/>
        <v>-0.55000000000000004</v>
      </c>
      <c r="E1200">
        <f t="shared" si="1260"/>
        <v>0.31</v>
      </c>
      <c r="G1200">
        <v>-0.38082213657493202</v>
      </c>
      <c r="H1200">
        <f t="shared" si="1261"/>
        <v>-2.1976974562489628</v>
      </c>
      <c r="I1200">
        <f t="shared" si="1262"/>
        <v>0.25529873306908712</v>
      </c>
      <c r="K1200">
        <f t="shared" si="1263"/>
        <v>1978.2499999999106</v>
      </c>
      <c r="M1200">
        <f t="shared" ref="M1200:N1200" si="1290">+AVERAGE(B1197:B1203)</f>
        <v>-0.32857142857142857</v>
      </c>
      <c r="N1200">
        <f t="shared" si="1290"/>
        <v>0.42857142857142844</v>
      </c>
      <c r="P1200">
        <f t="shared" si="1267"/>
        <v>-1.2999999999999998</v>
      </c>
    </row>
    <row r="1201" spans="1:16" x14ac:dyDescent="0.25">
      <c r="A1201">
        <f>+$C$10*(B1201)+$C$11*(C1201)+$C$12*(nino34!A1181)</f>
        <v>-0.49</v>
      </c>
      <c r="B1201">
        <v>0.5</v>
      </c>
      <c r="C1201">
        <v>-1.6</v>
      </c>
      <c r="D1201">
        <f t="shared" si="1259"/>
        <v>-8.0000000000000016E-2</v>
      </c>
      <c r="E1201">
        <f t="shared" si="1260"/>
        <v>0.15999999999999992</v>
      </c>
      <c r="G1201">
        <v>-1.3520214981648699</v>
      </c>
      <c r="H1201">
        <f t="shared" si="1261"/>
        <v>-1.470490555067838</v>
      </c>
      <c r="I1201">
        <f t="shared" si="1262"/>
        <v>0.47190816811203806</v>
      </c>
      <c r="K1201">
        <f t="shared" si="1263"/>
        <v>1978.3333333332439</v>
      </c>
      <c r="M1201">
        <f t="shared" ref="M1201:N1201" si="1291">+AVERAGE(B1198:B1204)</f>
        <v>-0.58571428571428563</v>
      </c>
      <c r="N1201">
        <f t="shared" si="1291"/>
        <v>4.2857142857142864E-2</v>
      </c>
      <c r="P1201">
        <f t="shared" si="1267"/>
        <v>-1.04</v>
      </c>
    </row>
    <row r="1202" spans="1:16" x14ac:dyDescent="0.25">
      <c r="A1202">
        <f>+$C$10*(B1202)+$C$11*(C1202)+$C$12*(nino34!A1182)</f>
        <v>-0.45</v>
      </c>
      <c r="B1202">
        <v>-0.7</v>
      </c>
      <c r="C1202">
        <v>-1.2</v>
      </c>
      <c r="D1202">
        <f t="shared" si="1259"/>
        <v>1.0000000000000009E-2</v>
      </c>
      <c r="E1202">
        <f t="shared" si="1260"/>
        <v>-6.9999999999999951E-2</v>
      </c>
      <c r="G1202">
        <v>-1.85131269164277</v>
      </c>
      <c r="H1202">
        <f t="shared" si="1261"/>
        <v>-0.46614091829830007</v>
      </c>
      <c r="I1202">
        <f t="shared" si="1262"/>
        <v>0.53244146865750031</v>
      </c>
      <c r="K1202">
        <f t="shared" si="1263"/>
        <v>1978.4166666665772</v>
      </c>
      <c r="M1202">
        <f t="shared" ref="M1202:N1202" si="1292">+AVERAGE(B1199:B1205)</f>
        <v>-0.18571428571428572</v>
      </c>
      <c r="N1202">
        <f t="shared" si="1292"/>
        <v>-0.35714285714285715</v>
      </c>
      <c r="P1202">
        <f t="shared" si="1267"/>
        <v>0.20000000000000004</v>
      </c>
    </row>
    <row r="1203" spans="1:16" x14ac:dyDescent="0.25">
      <c r="A1203">
        <f>+$C$10*(B1203)+$C$11*(C1203)+$C$12*(nino34!A1183)</f>
        <v>-0.48</v>
      </c>
      <c r="B1203">
        <v>-0.8</v>
      </c>
      <c r="C1203">
        <v>-1.5</v>
      </c>
      <c r="D1203">
        <f t="shared" si="1259"/>
        <v>-0.16999999999999998</v>
      </c>
      <c r="E1203">
        <f t="shared" si="1260"/>
        <v>-0.1100000000000001</v>
      </c>
      <c r="G1203">
        <v>-1.81816241646317</v>
      </c>
      <c r="H1203">
        <f t="shared" si="1261"/>
        <v>0.22656452003048</v>
      </c>
      <c r="I1203">
        <f t="shared" si="1262"/>
        <v>0.1602639696712802</v>
      </c>
      <c r="K1203">
        <f t="shared" si="1263"/>
        <v>1978.4999999999104</v>
      </c>
      <c r="M1203">
        <f t="shared" ref="M1203:N1203" si="1293">+AVERAGE(B1200:B1206)</f>
        <v>-0.44285714285714289</v>
      </c>
      <c r="N1203">
        <f t="shared" si="1293"/>
        <v>-0.6428571428571429</v>
      </c>
      <c r="P1203">
        <f t="shared" si="1267"/>
        <v>0.48</v>
      </c>
    </row>
    <row r="1204" spans="1:16" x14ac:dyDescent="0.25">
      <c r="A1204">
        <f>+$C$10*(B1204)+$C$11*(C1204)+$C$12*(nino34!A1184)</f>
        <v>-0.62</v>
      </c>
      <c r="B1204">
        <v>-0.6</v>
      </c>
      <c r="C1204">
        <v>-0.7</v>
      </c>
      <c r="D1204">
        <f t="shared" si="1259"/>
        <v>-0.12</v>
      </c>
      <c r="E1204">
        <f t="shared" si="1260"/>
        <v>0.15999999999999992</v>
      </c>
      <c r="G1204">
        <v>-1.62474817161229</v>
      </c>
      <c r="H1204">
        <f t="shared" si="1261"/>
        <v>0.87301920013717005</v>
      </c>
      <c r="I1204">
        <f t="shared" si="1262"/>
        <v>0.48619071043541018</v>
      </c>
      <c r="K1204">
        <f t="shared" si="1263"/>
        <v>1978.5833333332437</v>
      </c>
      <c r="M1204">
        <f t="shared" ref="M1204:N1204" si="1294">+AVERAGE(B1201:B1207)</f>
        <v>-0.37142857142857139</v>
      </c>
      <c r="N1204">
        <f t="shared" si="1294"/>
        <v>-0.68571428571428572</v>
      </c>
      <c r="P1204">
        <f t="shared" si="1267"/>
        <v>0.70000000000000007</v>
      </c>
    </row>
    <row r="1205" spans="1:16" x14ac:dyDescent="0.25">
      <c r="A1205">
        <f>+$C$10*(B1205)+$C$11*(C1205)+$C$12*(nino34!A1185)</f>
        <v>-0.6</v>
      </c>
      <c r="B1205">
        <v>-0.2</v>
      </c>
      <c r="C1205">
        <v>-0.3</v>
      </c>
      <c r="D1205">
        <f t="shared" si="1259"/>
        <v>0.27999999999999997</v>
      </c>
      <c r="E1205">
        <f t="shared" si="1260"/>
        <v>0.24</v>
      </c>
      <c r="G1205">
        <v>-0.94514321632599996</v>
      </c>
      <c r="H1205">
        <f t="shared" si="1261"/>
        <v>1.5673001204605974</v>
      </c>
      <c r="I1205">
        <f t="shared" si="1262"/>
        <v>0.2080902098880173</v>
      </c>
      <c r="K1205">
        <f t="shared" si="1263"/>
        <v>1978.6666666665769</v>
      </c>
      <c r="M1205">
        <f t="shared" ref="M1205:N1205" si="1295">+AVERAGE(B1202:B1208)</f>
        <v>-0.48571428571428571</v>
      </c>
      <c r="N1205">
        <f t="shared" si="1295"/>
        <v>-0.44285714285714289</v>
      </c>
      <c r="P1205">
        <f t="shared" si="1267"/>
        <v>5.9999999999999942E-2</v>
      </c>
    </row>
    <row r="1206" spans="1:16" x14ac:dyDescent="0.25">
      <c r="A1206">
        <f>+$C$10*(B1206)+$C$11*(C1206)+$C$12*(nino34!A1186)</f>
        <v>-0.34</v>
      </c>
      <c r="B1206">
        <v>-1</v>
      </c>
      <c r="C1206">
        <v>0.1</v>
      </c>
      <c r="D1206">
        <f t="shared" si="1259"/>
        <v>0.44999999999999996</v>
      </c>
      <c r="E1206">
        <f t="shared" si="1260"/>
        <v>-6.9999999999999951E-2</v>
      </c>
      <c r="G1206">
        <v>-5.7448051151692603E-2</v>
      </c>
      <c r="H1206">
        <f t="shared" si="1261"/>
        <v>1.6447641294069131</v>
      </c>
      <c r="I1206">
        <f t="shared" si="1262"/>
        <v>-0.13062620094170174</v>
      </c>
      <c r="K1206">
        <f t="shared" si="1263"/>
        <v>1978.7499999999102</v>
      </c>
      <c r="M1206">
        <f t="shared" ref="M1206:N1206" si="1296">+AVERAGE(B1203:B1209)</f>
        <v>-0.55714285714285705</v>
      </c>
      <c r="N1206">
        <f t="shared" si="1296"/>
        <v>-0.3</v>
      </c>
      <c r="P1206">
        <f t="shared" si="1267"/>
        <v>-7.9999999999999849E-2</v>
      </c>
    </row>
    <row r="1207" spans="1:16" x14ac:dyDescent="0.25">
      <c r="A1207">
        <f>+$C$10*(B1207)+$C$11*(C1207)+$C$12*(nino34!A1187)</f>
        <v>-0.15</v>
      </c>
      <c r="B1207">
        <v>0.2</v>
      </c>
      <c r="C1207">
        <v>0.4</v>
      </c>
      <c r="D1207">
        <f t="shared" si="1259"/>
        <v>0.41000000000000003</v>
      </c>
      <c r="E1207">
        <f t="shared" si="1260"/>
        <v>2.9999999999999971E-2</v>
      </c>
      <c r="G1207">
        <v>0.69962091308091301</v>
      </c>
      <c r="H1207">
        <f t="shared" si="1261"/>
        <v>1.0055039306334626</v>
      </c>
      <c r="I1207">
        <f t="shared" si="1262"/>
        <v>-0.50863399783174867</v>
      </c>
      <c r="K1207">
        <f t="shared" si="1263"/>
        <v>1978.8333333332434</v>
      </c>
      <c r="M1207">
        <f t="shared" ref="M1207:N1207" si="1297">+AVERAGE(B1204:B1210)</f>
        <v>-0.2</v>
      </c>
      <c r="N1207">
        <f t="shared" si="1297"/>
        <v>-1.4285714285714299E-2</v>
      </c>
      <c r="P1207">
        <f t="shared" si="1267"/>
        <v>-0.3</v>
      </c>
    </row>
    <row r="1208" spans="1:16" x14ac:dyDescent="0.25">
      <c r="A1208">
        <f>+$C$10*(B1208)+$C$11*(C1208)+$C$12*(nino34!A1188)</f>
        <v>7.0000000000000007E-2</v>
      </c>
      <c r="B1208">
        <v>-0.3</v>
      </c>
      <c r="C1208">
        <v>0.1</v>
      </c>
      <c r="D1208">
        <f t="shared" si="1259"/>
        <v>0.2</v>
      </c>
      <c r="E1208">
        <f t="shared" si="1260"/>
        <v>-0.24</v>
      </c>
      <c r="G1208">
        <v>0.94805587948176995</v>
      </c>
      <c r="H1208">
        <f t="shared" si="1261"/>
        <v>0.27807279335228197</v>
      </c>
      <c r="I1208">
        <f t="shared" si="1262"/>
        <v>-0.21879713944943191</v>
      </c>
      <c r="K1208">
        <f t="shared" si="1263"/>
        <v>1978.9166666665767</v>
      </c>
      <c r="M1208">
        <f t="shared" ref="M1208:N1208" si="1298">+AVERAGE(B1205:B1211)</f>
        <v>-0.15714285714285717</v>
      </c>
      <c r="N1208">
        <f t="shared" si="1298"/>
        <v>0.15714285714285717</v>
      </c>
      <c r="P1208">
        <f t="shared" si="1267"/>
        <v>-0.52</v>
      </c>
    </row>
    <row r="1209" spans="1:16" x14ac:dyDescent="0.25">
      <c r="A1209">
        <f>+$C$10*(B1209)+$C$11*(C1209)+$C$12*(nino34!A1189)</f>
        <v>0.05</v>
      </c>
      <c r="B1209">
        <v>-1.2</v>
      </c>
      <c r="C1209">
        <v>-0.2</v>
      </c>
      <c r="D1209">
        <f t="shared" si="1259"/>
        <v>1.999999999999999E-2</v>
      </c>
      <c r="E1209">
        <f t="shared" si="1260"/>
        <v>0.06</v>
      </c>
      <c r="G1209">
        <v>0.97769370643319498</v>
      </c>
      <c r="H1209">
        <f t="shared" si="1261"/>
        <v>0.28143364462188014</v>
      </c>
      <c r="I1209">
        <f t="shared" si="1262"/>
        <v>0.22215799071903009</v>
      </c>
      <c r="K1209">
        <f t="shared" si="1263"/>
        <v>1978.99999999991</v>
      </c>
      <c r="M1209">
        <f t="shared" ref="M1209:N1209" si="1299">+AVERAGE(B1206:B1212)</f>
        <v>-0.18571428571428569</v>
      </c>
      <c r="N1209">
        <f t="shared" si="1299"/>
        <v>0.24285714285714285</v>
      </c>
      <c r="P1209">
        <f t="shared" si="1267"/>
        <v>-0.29999999999999993</v>
      </c>
    </row>
    <row r="1210" spans="1:16" x14ac:dyDescent="0.25">
      <c r="A1210">
        <f>+$C$10*(B1210)+$C$11*(C1210)+$C$12*(nino34!A1190)</f>
        <v>0.09</v>
      </c>
      <c r="B1210">
        <v>1.7</v>
      </c>
      <c r="C1210">
        <v>0.5</v>
      </c>
      <c r="D1210">
        <f t="shared" si="1259"/>
        <v>0.08</v>
      </c>
      <c r="E1210">
        <f t="shared" si="1260"/>
        <v>0</v>
      </c>
      <c r="G1210">
        <v>1.2294895241036501</v>
      </c>
      <c r="H1210">
        <f t="shared" si="1261"/>
        <v>0.50359166277867495</v>
      </c>
      <c r="I1210">
        <f t="shared" si="1262"/>
        <v>2.7437764504867346E-8</v>
      </c>
      <c r="K1210">
        <f t="shared" si="1263"/>
        <v>1979.0833333332432</v>
      </c>
      <c r="M1210">
        <f t="shared" ref="M1210:N1210" si="1300">+AVERAGE(B1207:B1213)</f>
        <v>7.1428571428571466E-2</v>
      </c>
      <c r="N1210">
        <f t="shared" si="1300"/>
        <v>0.27142857142857146</v>
      </c>
      <c r="P1210">
        <f t="shared" si="1267"/>
        <v>-0.24</v>
      </c>
    </row>
    <row r="1211" spans="1:16" x14ac:dyDescent="0.25">
      <c r="A1211">
        <f>+$C$10*(B1211)+$C$11*(C1211)+$C$12*(nino34!A1191)</f>
        <v>0.13</v>
      </c>
      <c r="B1211">
        <v>-0.3</v>
      </c>
      <c r="C1211">
        <v>0.5</v>
      </c>
      <c r="D1211">
        <f t="shared" si="1259"/>
        <v>8.0000000000000016E-2</v>
      </c>
      <c r="E1211">
        <f t="shared" si="1260"/>
        <v>0</v>
      </c>
      <c r="G1211">
        <v>1.4812853692118699</v>
      </c>
      <c r="H1211">
        <f t="shared" si="1261"/>
        <v>6.1448650769349911E-2</v>
      </c>
      <c r="I1211">
        <f t="shared" si="1262"/>
        <v>-0.44214303944708977</v>
      </c>
      <c r="K1211">
        <f t="shared" si="1263"/>
        <v>1979.1666666665765</v>
      </c>
      <c r="M1211">
        <f t="shared" ref="M1211:N1211" si="1301">+AVERAGE(B1208:B1214)</f>
        <v>0.15714285714285717</v>
      </c>
      <c r="N1211">
        <f t="shared" si="1301"/>
        <v>0.25714285714285717</v>
      </c>
      <c r="P1211">
        <f t="shared" si="1267"/>
        <v>-0.33999999999999997</v>
      </c>
    </row>
    <row r="1212" spans="1:16" x14ac:dyDescent="0.25">
      <c r="A1212">
        <f>+$C$10*(B1212)+$C$11*(C1212)+$C$12*(nino34!A1192)</f>
        <v>0.17</v>
      </c>
      <c r="B1212">
        <v>-0.4</v>
      </c>
      <c r="C1212">
        <v>0.3</v>
      </c>
      <c r="D1212">
        <f t="shared" si="1259"/>
        <v>-0.22</v>
      </c>
      <c r="E1212">
        <f t="shared" si="1260"/>
        <v>-0.30000000000000004</v>
      </c>
      <c r="G1212">
        <v>1.290938174873</v>
      </c>
      <c r="H1212">
        <f t="shared" si="1261"/>
        <v>-0.67264850635864692</v>
      </c>
      <c r="I1212">
        <f t="shared" si="1262"/>
        <v>-0.29195411768090684</v>
      </c>
      <c r="K1212">
        <f t="shared" si="1263"/>
        <v>1979.2499999999097</v>
      </c>
      <c r="M1212">
        <f t="shared" ref="M1212:N1212" si="1302">+AVERAGE(B1209:B1215)</f>
        <v>0.25714285714285717</v>
      </c>
      <c r="N1212">
        <f t="shared" si="1302"/>
        <v>0</v>
      </c>
      <c r="P1212">
        <f t="shared" si="1267"/>
        <v>-0.16</v>
      </c>
    </row>
    <row r="1213" spans="1:16" x14ac:dyDescent="0.25">
      <c r="A1213">
        <f>+$C$10*(B1213)+$C$11*(C1213)+$C$12*(nino34!A1193)</f>
        <v>-0.09</v>
      </c>
      <c r="B1213">
        <v>0.8</v>
      </c>
      <c r="C1213">
        <v>0.3</v>
      </c>
      <c r="D1213">
        <f t="shared" si="1259"/>
        <v>-0.13</v>
      </c>
      <c r="E1213">
        <f t="shared" si="1260"/>
        <v>0.39</v>
      </c>
      <c r="G1213">
        <v>0.808636862853223</v>
      </c>
      <c r="H1213">
        <f t="shared" si="1261"/>
        <v>-0.96460262349975001</v>
      </c>
      <c r="I1213">
        <f t="shared" si="1262"/>
        <v>5.3980397929365154E-10</v>
      </c>
      <c r="K1213">
        <f t="shared" si="1263"/>
        <v>1979.333333333243</v>
      </c>
      <c r="M1213">
        <f t="shared" ref="M1213:N1213" si="1303">+AVERAGE(B1210:B1216)</f>
        <v>0.38571428571428568</v>
      </c>
      <c r="N1213">
        <f t="shared" si="1303"/>
        <v>0.12857142857142859</v>
      </c>
      <c r="P1213">
        <f t="shared" si="1267"/>
        <v>0.1399999999999999</v>
      </c>
    </row>
    <row r="1214" spans="1:16" x14ac:dyDescent="0.25">
      <c r="A1214">
        <f>+$C$10*(B1214)+$C$11*(C1214)+$C$12*(nino34!A1194)</f>
        <v>0.04</v>
      </c>
      <c r="B1214">
        <v>0.8</v>
      </c>
      <c r="C1214">
        <v>0.3</v>
      </c>
      <c r="D1214">
        <f t="shared" si="1259"/>
        <v>-0.11000000000000001</v>
      </c>
      <c r="E1214">
        <f t="shared" si="1260"/>
        <v>-0.37000000000000005</v>
      </c>
      <c r="G1214">
        <v>0.32633555137324999</v>
      </c>
      <c r="H1214">
        <f t="shared" si="1261"/>
        <v>9.0674739393260984E-2</v>
      </c>
      <c r="I1214">
        <f t="shared" si="1262"/>
        <v>1.055277362353207</v>
      </c>
      <c r="K1214">
        <f t="shared" si="1263"/>
        <v>1979.4166666665762</v>
      </c>
      <c r="M1214">
        <f t="shared" ref="M1214:N1214" si="1304">+AVERAGE(B1211:B1217)</f>
        <v>0.14285714285714288</v>
      </c>
      <c r="N1214">
        <f t="shared" si="1304"/>
        <v>2.8571428571428588E-2</v>
      </c>
      <c r="P1214">
        <f t="shared" si="1267"/>
        <v>0.32</v>
      </c>
    </row>
    <row r="1215" spans="1:16" x14ac:dyDescent="0.25">
      <c r="A1215">
        <f>+$C$10*(B1215)+$C$11*(C1215)+$C$12*(nino34!A1195)</f>
        <v>-0.2</v>
      </c>
      <c r="B1215">
        <v>0.4</v>
      </c>
      <c r="C1215">
        <v>-1.7</v>
      </c>
      <c r="D1215">
        <f t="shared" si="1259"/>
        <v>0.16999999999999998</v>
      </c>
      <c r="E1215">
        <f t="shared" si="1260"/>
        <v>0.65</v>
      </c>
      <c r="G1215">
        <v>0.89931160224648399</v>
      </c>
      <c r="H1215">
        <f t="shared" si="1261"/>
        <v>1.20027936341195</v>
      </c>
      <c r="I1215">
        <f t="shared" si="1262"/>
        <v>5.4327261665481963E-2</v>
      </c>
      <c r="K1215">
        <f t="shared" si="1263"/>
        <v>1979.4999999999095</v>
      </c>
      <c r="M1215">
        <f t="shared" ref="M1215:N1215" si="1305">+AVERAGE(B1212:B1218)</f>
        <v>0.15714285714285717</v>
      </c>
      <c r="N1215">
        <f t="shared" si="1305"/>
        <v>1.4285714285714275E-2</v>
      </c>
      <c r="P1215">
        <f t="shared" si="1267"/>
        <v>0.28000000000000003</v>
      </c>
    </row>
    <row r="1216" spans="1:16" x14ac:dyDescent="0.25">
      <c r="A1216">
        <f>+$C$10*(B1216)+$C$11*(C1216)+$C$12*(nino34!A1196)</f>
        <v>0.21</v>
      </c>
      <c r="B1216">
        <v>-0.3</v>
      </c>
      <c r="C1216">
        <v>0.7</v>
      </c>
      <c r="D1216">
        <f t="shared" si="1259"/>
        <v>0.67999999999999994</v>
      </c>
      <c r="E1216">
        <f t="shared" si="1260"/>
        <v>-0.14000000000000001</v>
      </c>
      <c r="G1216">
        <v>1.5266149147852</v>
      </c>
      <c r="H1216">
        <f t="shared" si="1261"/>
        <v>1.397127727173946</v>
      </c>
      <c r="I1216">
        <f t="shared" si="1262"/>
        <v>0.14252110209651381</v>
      </c>
      <c r="K1216">
        <f t="shared" si="1263"/>
        <v>1979.5833333332428</v>
      </c>
      <c r="M1216">
        <f t="shared" ref="M1216:N1216" si="1306">+AVERAGE(B1213:B1219)</f>
        <v>0.12857142857142859</v>
      </c>
      <c r="N1216">
        <f t="shared" si="1306"/>
        <v>2.8571428571428564E-2</v>
      </c>
      <c r="P1216">
        <f t="shared" si="1267"/>
        <v>0.45999999999999996</v>
      </c>
    </row>
    <row r="1217" spans="1:16" x14ac:dyDescent="0.25">
      <c r="A1217">
        <f>+$C$10*(B1217)+$C$11*(C1217)+$C$12*(nino34!A1197)</f>
        <v>0.48</v>
      </c>
      <c r="B1217">
        <v>0</v>
      </c>
      <c r="C1217">
        <v>-0.2</v>
      </c>
      <c r="D1217">
        <f t="shared" si="1259"/>
        <v>0.11000000000000001</v>
      </c>
      <c r="E1217">
        <f t="shared" si="1260"/>
        <v>-0.42999999999999994</v>
      </c>
      <c r="G1217">
        <v>2.2964393294204299</v>
      </c>
      <c r="H1217">
        <f t="shared" si="1261"/>
        <v>1.1505879289915502</v>
      </c>
      <c r="I1217">
        <f t="shared" si="1262"/>
        <v>-0.38906090027890983</v>
      </c>
      <c r="K1217">
        <f t="shared" si="1263"/>
        <v>1979.666666666576</v>
      </c>
      <c r="M1217">
        <f t="shared" ref="M1217:N1217" si="1307">+AVERAGE(B1214:B1220)</f>
        <v>-4.285714285714283E-2</v>
      </c>
      <c r="N1217">
        <f t="shared" si="1307"/>
        <v>0.15714285714285717</v>
      </c>
      <c r="P1217">
        <f t="shared" si="1267"/>
        <v>0.24000000000000002</v>
      </c>
    </row>
    <row r="1218" spans="1:16" x14ac:dyDescent="0.25">
      <c r="A1218">
        <f>+$C$10*(B1218)+$C$11*(C1218)+$C$12*(nino34!A1198)</f>
        <v>0.32</v>
      </c>
      <c r="B1218">
        <v>-0.2</v>
      </c>
      <c r="C1218">
        <v>0.4</v>
      </c>
      <c r="D1218">
        <f t="shared" si="1259"/>
        <v>-0.13</v>
      </c>
      <c r="E1218">
        <f t="shared" si="1260"/>
        <v>0.18999999999999995</v>
      </c>
      <c r="G1218">
        <v>2.6772028437767501</v>
      </c>
      <c r="H1218">
        <f t="shared" si="1261"/>
        <v>0.74735808576095009</v>
      </c>
      <c r="I1218">
        <f t="shared" si="1262"/>
        <v>-1.41689429516898E-2</v>
      </c>
      <c r="K1218">
        <f t="shared" si="1263"/>
        <v>1979.7499999999093</v>
      </c>
      <c r="M1218">
        <f t="shared" ref="M1218:N1218" si="1308">+AVERAGE(B1215:B1221)</f>
        <v>-0.12857142857142859</v>
      </c>
      <c r="N1218">
        <f t="shared" si="1308"/>
        <v>7.1428571428571425E-2</v>
      </c>
      <c r="P1218">
        <f t="shared" si="1267"/>
        <v>-0.06</v>
      </c>
    </row>
    <row r="1219" spans="1:16" x14ac:dyDescent="0.25">
      <c r="A1219">
        <f>+$C$10*(B1219)+$C$11*(C1219)+$C$12*(nino34!A1199)</f>
        <v>0.35</v>
      </c>
      <c r="B1219">
        <v>-0.6</v>
      </c>
      <c r="C1219">
        <v>0.4</v>
      </c>
      <c r="D1219">
        <f t="shared" si="1259"/>
        <v>0.36999999999999994</v>
      </c>
      <c r="E1219">
        <f t="shared" si="1260"/>
        <v>0.31000000000000005</v>
      </c>
      <c r="G1219">
        <v>3.04379741518138</v>
      </c>
      <c r="H1219">
        <f t="shared" si="1261"/>
        <v>-3.2549233160500179E-2</v>
      </c>
      <c r="I1219">
        <f t="shared" si="1262"/>
        <v>-0.76573837596976002</v>
      </c>
      <c r="K1219">
        <f t="shared" si="1263"/>
        <v>1979.8333333332425</v>
      </c>
      <c r="M1219">
        <f t="shared" ref="M1219:N1219" si="1309">+AVERAGE(B1216:B1222)</f>
        <v>-0.2</v>
      </c>
      <c r="N1219">
        <f t="shared" si="1309"/>
        <v>0.3</v>
      </c>
      <c r="P1219">
        <f t="shared" si="1267"/>
        <v>-0.8</v>
      </c>
    </row>
    <row r="1220" spans="1:16" x14ac:dyDescent="0.25">
      <c r="A1220">
        <f>+$C$10*(B1220)+$C$11*(C1220)+$C$12*(nino34!A1200)</f>
        <v>0.69</v>
      </c>
      <c r="B1220">
        <v>-0.4</v>
      </c>
      <c r="C1220">
        <v>1.2</v>
      </c>
      <c r="D1220">
        <f t="shared" si="1259"/>
        <v>0.20000000000000007</v>
      </c>
      <c r="E1220">
        <f t="shared" si="1260"/>
        <v>-0.47999999999999987</v>
      </c>
      <c r="G1220">
        <v>2.6446536106162499</v>
      </c>
      <c r="H1220">
        <f t="shared" si="1261"/>
        <v>-1.0223610792901399</v>
      </c>
      <c r="I1220">
        <f t="shared" si="1262"/>
        <v>-0.22407347015987966</v>
      </c>
      <c r="K1220">
        <f t="shared" si="1263"/>
        <v>1979.9166666665758</v>
      </c>
      <c r="M1220">
        <f t="shared" ref="M1220:N1220" si="1310">+AVERAGE(B1217:B1223)</f>
        <v>-0.44285714285714295</v>
      </c>
      <c r="N1220">
        <f t="shared" si="1310"/>
        <v>0.17142857142857143</v>
      </c>
      <c r="P1220">
        <f t="shared" si="1267"/>
        <v>-0.5</v>
      </c>
    </row>
    <row r="1221" spans="1:16" x14ac:dyDescent="0.25">
      <c r="A1221">
        <f>+$C$10*(B1221)+$C$11*(C1221)+$C$12*(nino34!A1201)</f>
        <v>0.55000000000000004</v>
      </c>
      <c r="B1221">
        <v>0.2</v>
      </c>
      <c r="C1221">
        <v>-0.3</v>
      </c>
      <c r="D1221">
        <f t="shared" si="1259"/>
        <v>-0.35999999999999993</v>
      </c>
      <c r="E1221">
        <f t="shared" si="1260"/>
        <v>-8.0000000000000071E-2</v>
      </c>
      <c r="G1221">
        <v>2.0214363358912402</v>
      </c>
      <c r="H1221">
        <f t="shared" si="1261"/>
        <v>-0.88954283020838987</v>
      </c>
      <c r="I1221">
        <f t="shared" si="1262"/>
        <v>0.35689171924162988</v>
      </c>
      <c r="K1221">
        <f t="shared" si="1263"/>
        <v>1979.9999999999091</v>
      </c>
      <c r="M1221">
        <f t="shared" ref="M1221:N1221" si="1311">+AVERAGE(B1218:B1224)</f>
        <v>-0.62857142857142867</v>
      </c>
      <c r="N1221">
        <f t="shared" si="1311"/>
        <v>0.24285714285714285</v>
      </c>
      <c r="P1221">
        <f t="shared" si="1267"/>
        <v>-0.54</v>
      </c>
    </row>
    <row r="1222" spans="1:16" x14ac:dyDescent="0.25">
      <c r="A1222">
        <f>+$C$10*(B1222)+$C$11*(C1222)+$C$12*(nino34!A1202)</f>
        <v>0.33</v>
      </c>
      <c r="B1222">
        <v>-0.1</v>
      </c>
      <c r="C1222">
        <v>-0.1</v>
      </c>
      <c r="D1222">
        <f t="shared" si="1259"/>
        <v>-0.46000000000000008</v>
      </c>
      <c r="E1222">
        <f t="shared" si="1260"/>
        <v>-2.0000000000000018E-2</v>
      </c>
      <c r="G1222">
        <v>1.7551107804078601</v>
      </c>
      <c r="H1222">
        <f t="shared" si="1261"/>
        <v>9.0566181303989968E-2</v>
      </c>
      <c r="I1222">
        <f t="shared" si="1262"/>
        <v>0.62321729227075062</v>
      </c>
      <c r="K1222">
        <f t="shared" si="1263"/>
        <v>1980.0833333332423</v>
      </c>
      <c r="M1222">
        <f t="shared" ref="M1222:N1222" si="1312">+AVERAGE(B1219:B1225)</f>
        <v>-0.6</v>
      </c>
      <c r="N1222">
        <f t="shared" si="1312"/>
        <v>0.24285714285714288</v>
      </c>
      <c r="P1222">
        <f t="shared" si="1267"/>
        <v>-0.78</v>
      </c>
    </row>
    <row r="1223" spans="1:16" x14ac:dyDescent="0.25">
      <c r="A1223">
        <f>+$C$10*(B1223)+$C$11*(C1223)+$C$12*(nino34!A1203)</f>
        <v>0.09</v>
      </c>
      <c r="B1223">
        <v>-2</v>
      </c>
      <c r="C1223">
        <v>-0.2</v>
      </c>
      <c r="D1223">
        <f t="shared" si="1259"/>
        <v>-0.13</v>
      </c>
      <c r="E1223">
        <f t="shared" si="1260"/>
        <v>0.35000000000000003</v>
      </c>
      <c r="G1223">
        <v>2.1120025171952301</v>
      </c>
      <c r="H1223">
        <f t="shared" si="1261"/>
        <v>0.64243165241310973</v>
      </c>
      <c r="I1223">
        <f t="shared" si="1262"/>
        <v>-7.1351821161630191E-2</v>
      </c>
      <c r="K1223">
        <f t="shared" si="1263"/>
        <v>1980.1666666665756</v>
      </c>
      <c r="M1223">
        <f t="shared" ref="M1223:N1223" si="1313">+AVERAGE(B1220:B1226)</f>
        <v>-0.58571428571428563</v>
      </c>
      <c r="N1223">
        <f t="shared" si="1313"/>
        <v>0.21428571428571425</v>
      </c>
      <c r="P1223">
        <f t="shared" si="1267"/>
        <v>-0.89999999999999991</v>
      </c>
    </row>
    <row r="1224" spans="1:16" x14ac:dyDescent="0.25">
      <c r="A1224">
        <f>+$C$10*(B1224)+$C$11*(C1224)+$C$12*(nino34!A1204)</f>
        <v>0.2</v>
      </c>
      <c r="B1224">
        <v>-1.3</v>
      </c>
      <c r="C1224">
        <v>0.3</v>
      </c>
      <c r="D1224">
        <f t="shared" si="1259"/>
        <v>4.0000000000000008E-2</v>
      </c>
      <c r="E1224">
        <f t="shared" si="1260"/>
        <v>-0.18000000000000002</v>
      </c>
      <c r="G1224">
        <v>2.3975424328209698</v>
      </c>
      <c r="H1224">
        <f t="shared" si="1261"/>
        <v>-8.0982121917830163E-2</v>
      </c>
      <c r="I1224">
        <f t="shared" si="1262"/>
        <v>-0.65206195316930948</v>
      </c>
      <c r="K1224">
        <f t="shared" si="1263"/>
        <v>1980.2499999999088</v>
      </c>
      <c r="M1224">
        <f t="shared" ref="M1224:N1224" si="1314">+AVERAGE(B1221:B1227)</f>
        <v>-0.52857142857142858</v>
      </c>
      <c r="N1224">
        <f t="shared" si="1314"/>
        <v>9.9999999999999992E-2</v>
      </c>
      <c r="P1224">
        <f t="shared" si="1267"/>
        <v>-0.66</v>
      </c>
    </row>
    <row r="1225" spans="1:16" x14ac:dyDescent="0.25">
      <c r="A1225">
        <f>+$C$10*(B1225)+$C$11*(C1225)+$C$12*(nino34!A1205)</f>
        <v>0.13</v>
      </c>
      <c r="B1225">
        <v>0</v>
      </c>
      <c r="C1225">
        <v>0.4</v>
      </c>
      <c r="D1225">
        <f t="shared" si="1259"/>
        <v>0.16999999999999998</v>
      </c>
      <c r="E1225">
        <f t="shared" si="1260"/>
        <v>0.31000000000000005</v>
      </c>
      <c r="G1225">
        <v>2.0310203952774</v>
      </c>
      <c r="H1225">
        <f t="shared" si="1261"/>
        <v>-0.83908181574228968</v>
      </c>
      <c r="I1225">
        <f t="shared" si="1262"/>
        <v>-0.10603774065515026</v>
      </c>
      <c r="K1225">
        <f t="shared" si="1263"/>
        <v>1980.3333333332421</v>
      </c>
      <c r="M1225">
        <f t="shared" ref="M1225:N1225" si="1315">+AVERAGE(B1222:B1228)</f>
        <v>-0.44285714285714295</v>
      </c>
      <c r="N1225">
        <f t="shared" si="1315"/>
        <v>0.25714285714285717</v>
      </c>
      <c r="P1225">
        <f t="shared" si="1267"/>
        <v>-0.9</v>
      </c>
    </row>
    <row r="1226" spans="1:16" x14ac:dyDescent="0.25">
      <c r="A1226">
        <f>+$C$10*(B1226)+$C$11*(C1226)+$C$12*(nino34!A1206)</f>
        <v>0.37</v>
      </c>
      <c r="B1226">
        <v>-0.5</v>
      </c>
      <c r="C1226">
        <v>0.2</v>
      </c>
      <c r="D1226">
        <f t="shared" si="1259"/>
        <v>-0.11</v>
      </c>
      <c r="E1226">
        <f t="shared" si="1260"/>
        <v>-0.59</v>
      </c>
      <c r="G1226">
        <v>1.5584606170786801</v>
      </c>
      <c r="H1226">
        <f t="shared" si="1261"/>
        <v>-0.87376772775314993</v>
      </c>
      <c r="I1226">
        <f t="shared" si="1262"/>
        <v>7.1351828644289572E-2</v>
      </c>
      <c r="K1226">
        <f t="shared" si="1263"/>
        <v>1980.4166666665753</v>
      </c>
      <c r="M1226">
        <f t="shared" ref="M1226:N1226" si="1316">+AVERAGE(B1223:B1229)</f>
        <v>-0.44285714285714289</v>
      </c>
      <c r="N1226">
        <f t="shared" si="1316"/>
        <v>0.38571428571428573</v>
      </c>
      <c r="P1226">
        <f t="shared" si="1267"/>
        <v>-0.98</v>
      </c>
    </row>
    <row r="1227" spans="1:16" x14ac:dyDescent="0.25">
      <c r="A1227">
        <f>+$C$10*(B1227)+$C$11*(C1227)+$C$12*(nino34!A1207)</f>
        <v>0.02</v>
      </c>
      <c r="B1227">
        <v>0</v>
      </c>
      <c r="C1227">
        <v>0.4</v>
      </c>
      <c r="D1227">
        <f t="shared" si="1259"/>
        <v>-0.6</v>
      </c>
      <c r="E1227">
        <f t="shared" si="1260"/>
        <v>9.9999999999999978E-2</v>
      </c>
      <c r="G1227">
        <v>1.15725266752425</v>
      </c>
      <c r="H1227">
        <f t="shared" si="1261"/>
        <v>-0.78929006083385811</v>
      </c>
      <c r="I1227">
        <f t="shared" si="1262"/>
        <v>1.3125838275001911E-2</v>
      </c>
      <c r="K1227">
        <f t="shared" si="1263"/>
        <v>1980.4999999999086</v>
      </c>
      <c r="M1227">
        <f t="shared" ref="M1227:N1227" si="1317">+AVERAGE(B1224:B1230)</f>
        <v>-0.2</v>
      </c>
      <c r="N1227">
        <f t="shared" si="1317"/>
        <v>0.42857142857142849</v>
      </c>
      <c r="P1227">
        <f t="shared" si="1267"/>
        <v>-0.61999999999999988</v>
      </c>
    </row>
    <row r="1228" spans="1:16" x14ac:dyDescent="0.25">
      <c r="A1228">
        <f>+$C$10*(B1228)+$C$11*(C1228)+$C$12*(nino34!A1208)</f>
        <v>-0.23</v>
      </c>
      <c r="B1228">
        <v>0.8</v>
      </c>
      <c r="C1228">
        <v>0.8</v>
      </c>
      <c r="D1228">
        <f t="shared" si="1259"/>
        <v>-0.13999999999999999</v>
      </c>
      <c r="E1228">
        <f t="shared" si="1260"/>
        <v>0.36000000000000004</v>
      </c>
      <c r="G1228">
        <v>0.769170556244822</v>
      </c>
      <c r="H1228">
        <f t="shared" si="1261"/>
        <v>-0.292647808904128</v>
      </c>
      <c r="I1228">
        <f t="shared" si="1262"/>
        <v>0.48351641365472831</v>
      </c>
      <c r="K1228">
        <f t="shared" si="1263"/>
        <v>1980.5833333332419</v>
      </c>
      <c r="M1228">
        <f t="shared" ref="M1228:N1228" si="1318">+AVERAGE(B1225:B1231)</f>
        <v>-7.1428571428571425E-2</v>
      </c>
      <c r="N1228">
        <f t="shared" si="1318"/>
        <v>0.44285714285714289</v>
      </c>
      <c r="P1228">
        <f t="shared" si="1267"/>
        <v>-0.48</v>
      </c>
    </row>
    <row r="1229" spans="1:16" x14ac:dyDescent="0.25">
      <c r="A1229">
        <f>+$C$10*(B1229)+$C$11*(C1229)+$C$12*(nino34!A1209)</f>
        <v>-0.12</v>
      </c>
      <c r="B1229">
        <v>-0.1</v>
      </c>
      <c r="C1229">
        <v>0.8</v>
      </c>
      <c r="D1229">
        <f t="shared" si="1259"/>
        <v>0.12000000000000001</v>
      </c>
      <c r="E1229">
        <f t="shared" si="1260"/>
        <v>-0.10000000000000003</v>
      </c>
      <c r="G1229">
        <v>0.86460485862012204</v>
      </c>
      <c r="H1229">
        <f t="shared" si="1261"/>
        <v>0.18431206893683605</v>
      </c>
      <c r="I1229">
        <f t="shared" si="1262"/>
        <v>-6.5565358137640306E-3</v>
      </c>
      <c r="K1229">
        <f t="shared" si="1263"/>
        <v>1980.6666666665751</v>
      </c>
      <c r="M1229">
        <f t="shared" ref="M1229:N1229" si="1319">+AVERAGE(B1226:B1232)</f>
        <v>-0.12857142857142859</v>
      </c>
      <c r="N1229">
        <f t="shared" si="1319"/>
        <v>0.38571428571428573</v>
      </c>
      <c r="P1229">
        <f t="shared" si="1267"/>
        <v>-0.48000000000000009</v>
      </c>
    </row>
    <row r="1230" spans="1:16" x14ac:dyDescent="0.25">
      <c r="A1230">
        <f>+$C$10*(B1230)+$C$11*(C1230)+$C$12*(nino34!A1210)</f>
        <v>-0.11</v>
      </c>
      <c r="B1230">
        <v>-0.3</v>
      </c>
      <c r="C1230">
        <v>0.1</v>
      </c>
      <c r="D1230">
        <f t="shared" si="1259"/>
        <v>0.22</v>
      </c>
      <c r="E1230">
        <f t="shared" si="1260"/>
        <v>0.2</v>
      </c>
      <c r="G1230">
        <v>0.95348262518165805</v>
      </c>
      <c r="H1230">
        <f t="shared" si="1261"/>
        <v>0.45979988614583789</v>
      </c>
      <c r="I1230">
        <f t="shared" si="1262"/>
        <v>0.28204435302276587</v>
      </c>
      <c r="K1230">
        <f t="shared" si="1263"/>
        <v>1980.7499999999084</v>
      </c>
      <c r="M1230">
        <f t="shared" ref="M1230:N1230" si="1320">+AVERAGE(B1227:B1233)</f>
        <v>-0.15714285714285711</v>
      </c>
      <c r="N1230">
        <f t="shared" si="1320"/>
        <v>0.19999999999999998</v>
      </c>
      <c r="P1230">
        <f t="shared" si="1267"/>
        <v>-0.5</v>
      </c>
    </row>
    <row r="1231" spans="1:16" x14ac:dyDescent="0.25">
      <c r="A1231">
        <f>+$C$10*(B1231)+$C$11*(C1231)+$C$12*(nino34!A1211)</f>
        <v>0.1</v>
      </c>
      <c r="B1231">
        <v>-0.4</v>
      </c>
      <c r="C1231">
        <v>0.4</v>
      </c>
      <c r="D1231">
        <f t="shared" si="1259"/>
        <v>0.47</v>
      </c>
      <c r="E1231">
        <f t="shared" si="1260"/>
        <v>4.9999999999999989E-2</v>
      </c>
      <c r="G1231">
        <v>1.3244047447659599</v>
      </c>
      <c r="H1231">
        <f t="shared" si="1261"/>
        <v>-0.16948490365882107</v>
      </c>
      <c r="I1231">
        <f t="shared" si="1262"/>
        <v>-0.91132914282742483</v>
      </c>
      <c r="K1231">
        <f t="shared" si="1263"/>
        <v>1980.8333333332416</v>
      </c>
      <c r="M1231">
        <f t="shared" ref="M1231:N1231" si="1321">+AVERAGE(B1228:B1234)</f>
        <v>-0.31428571428571433</v>
      </c>
      <c r="N1231">
        <f t="shared" si="1321"/>
        <v>0.1142857142857143</v>
      </c>
      <c r="P1231">
        <f t="shared" si="1267"/>
        <v>-0.5</v>
      </c>
    </row>
    <row r="1232" spans="1:16" x14ac:dyDescent="0.25">
      <c r="A1232">
        <f>+$C$10*(B1232)+$C$11*(C1232)+$C$12*(nino34!A1212)</f>
        <v>0.36</v>
      </c>
      <c r="B1232">
        <v>-0.4</v>
      </c>
      <c r="C1232">
        <v>0</v>
      </c>
      <c r="D1232">
        <f t="shared" si="1259"/>
        <v>-0.55000000000000004</v>
      </c>
      <c r="E1232">
        <f t="shared" si="1260"/>
        <v>-1.0699999999999998</v>
      </c>
      <c r="G1232">
        <v>0.78399772152283698</v>
      </c>
      <c r="H1232">
        <f t="shared" si="1261"/>
        <v>-1.0742575054862891</v>
      </c>
      <c r="I1232">
        <f t="shared" si="1262"/>
        <v>6.5565409999568391E-3</v>
      </c>
      <c r="K1232">
        <f t="shared" si="1263"/>
        <v>1980.9166666665749</v>
      </c>
      <c r="M1232">
        <f t="shared" ref="M1232:N1232" si="1322">+AVERAGE(B1229:B1235)</f>
        <v>-0.54285714285714282</v>
      </c>
      <c r="N1232">
        <f t="shared" si="1322"/>
        <v>0.35714285714285715</v>
      </c>
      <c r="P1232">
        <f t="shared" si="1267"/>
        <v>-0.42</v>
      </c>
    </row>
    <row r="1233" spans="1:16" x14ac:dyDescent="0.25">
      <c r="A1233">
        <f>+$C$10*(B1233)+$C$11*(C1233)+$C$12*(nino34!A1213)</f>
        <v>-0.45</v>
      </c>
      <c r="B1233">
        <v>-0.7</v>
      </c>
      <c r="C1233">
        <v>-1.1000000000000001</v>
      </c>
      <c r="D1233">
        <f t="shared" si="1259"/>
        <v>-0.81</v>
      </c>
      <c r="E1233">
        <f t="shared" si="1260"/>
        <v>0.81</v>
      </c>
      <c r="G1233">
        <v>0.25014723927967097</v>
      </c>
      <c r="H1233">
        <f t="shared" si="1261"/>
        <v>-0.83192110865450708</v>
      </c>
      <c r="I1233">
        <f t="shared" si="1262"/>
        <v>0.23577985583182492</v>
      </c>
      <c r="K1233">
        <f t="shared" si="1263"/>
        <v>1980.9999999999081</v>
      </c>
      <c r="M1233">
        <f t="shared" ref="M1233:N1233" si="1323">+AVERAGE(B1230:B1236)</f>
        <v>-0.55714285714285716</v>
      </c>
      <c r="N1233">
        <f t="shared" si="1323"/>
        <v>0.31428571428571433</v>
      </c>
      <c r="P1233">
        <f t="shared" si="1267"/>
        <v>-0.42000000000000004</v>
      </c>
    </row>
    <row r="1234" spans="1:16" x14ac:dyDescent="0.25">
      <c r="A1234">
        <f>+$C$10*(B1234)+$C$11*(C1234)+$C$12*(nino34!A1214)</f>
        <v>-0.45</v>
      </c>
      <c r="B1234">
        <v>-1.1000000000000001</v>
      </c>
      <c r="C1234">
        <v>-0.2</v>
      </c>
      <c r="D1234">
        <f t="shared" si="1259"/>
        <v>0.43</v>
      </c>
      <c r="E1234">
        <f t="shared" si="1260"/>
        <v>0.43</v>
      </c>
      <c r="G1234">
        <v>-4.7923387131670103E-2</v>
      </c>
      <c r="H1234">
        <f t="shared" si="1261"/>
        <v>-6.2290802255456967E-2</v>
      </c>
      <c r="I1234">
        <f t="shared" si="1262"/>
        <v>0.53385045056722524</v>
      </c>
      <c r="K1234">
        <f t="shared" si="1263"/>
        <v>1981.0833333332414</v>
      </c>
      <c r="M1234">
        <f t="shared" ref="M1234:N1234" si="1324">+AVERAGE(B1231:B1237)</f>
        <v>-0.41428571428571431</v>
      </c>
      <c r="N1234">
        <f t="shared" si="1324"/>
        <v>0.24285714285714283</v>
      </c>
      <c r="P1234">
        <f t="shared" si="1267"/>
        <v>-1</v>
      </c>
    </row>
    <row r="1235" spans="1:16" x14ac:dyDescent="0.25">
      <c r="A1235">
        <f>+$C$10*(B1235)+$C$11*(C1235)+$C$12*(nino34!A1215)</f>
        <v>-0.02</v>
      </c>
      <c r="B1235">
        <v>-0.8</v>
      </c>
      <c r="C1235">
        <v>2.5</v>
      </c>
      <c r="D1235">
        <f t="shared" si="1259"/>
        <v>0.28000000000000003</v>
      </c>
      <c r="E1235">
        <f t="shared" si="1260"/>
        <v>-0.57999999999999996</v>
      </c>
      <c r="G1235">
        <v>0.18785643702421401</v>
      </c>
      <c r="H1235">
        <f t="shared" si="1261"/>
        <v>-0.20322733882689292</v>
      </c>
      <c r="I1235">
        <f t="shared" si="1262"/>
        <v>-0.67478698713866114</v>
      </c>
      <c r="K1235">
        <f t="shared" si="1263"/>
        <v>1981.1666666665747</v>
      </c>
      <c r="M1235">
        <f t="shared" ref="M1235:N1235" si="1325">+AVERAGE(B1232:B1238)</f>
        <v>-0.24285714285714285</v>
      </c>
      <c r="N1235">
        <f t="shared" si="1325"/>
        <v>7.1428571428571397E-2</v>
      </c>
      <c r="P1235">
        <f t="shared" si="1267"/>
        <v>-0.98</v>
      </c>
    </row>
    <row r="1236" spans="1:16" x14ac:dyDescent="0.25">
      <c r="A1236">
        <f>+$C$10*(B1236)+$C$11*(C1236)+$C$12*(nino34!A1216)</f>
        <v>-0.17</v>
      </c>
      <c r="B1236">
        <v>-0.2</v>
      </c>
      <c r="C1236">
        <v>0.5</v>
      </c>
      <c r="D1236">
        <f t="shared" si="1259"/>
        <v>-0.09</v>
      </c>
      <c r="E1236">
        <f t="shared" si="1260"/>
        <v>0.21000000000000002</v>
      </c>
      <c r="G1236">
        <v>-0.25115072595856303</v>
      </c>
      <c r="H1236">
        <f t="shared" si="1261"/>
        <v>0.74109051625718392</v>
      </c>
      <c r="I1236">
        <f t="shared" si="1262"/>
        <v>1.6191048422227381</v>
      </c>
      <c r="K1236">
        <f t="shared" si="1263"/>
        <v>1981.2499999999079</v>
      </c>
      <c r="M1236">
        <f t="shared" ref="M1236:N1236" si="1326">+AVERAGE(B1233:B1239)</f>
        <v>-0.15714285714285722</v>
      </c>
      <c r="N1236">
        <f t="shared" si="1326"/>
        <v>-7.1428571428571466E-2</v>
      </c>
      <c r="P1236">
        <f t="shared" si="1267"/>
        <v>-0.68</v>
      </c>
    </row>
    <row r="1237" spans="1:16" x14ac:dyDescent="0.25">
      <c r="A1237">
        <f>+$C$10*(B1237)+$C$11*(C1237)+$C$12*(nino34!A1217)</f>
        <v>-0.11</v>
      </c>
      <c r="B1237">
        <v>0.7</v>
      </c>
      <c r="C1237">
        <v>-0.4</v>
      </c>
      <c r="D1237">
        <f t="shared" si="1259"/>
        <v>2.0000000000000018E-2</v>
      </c>
      <c r="E1237">
        <f t="shared" si="1260"/>
        <v>-0.1</v>
      </c>
      <c r="G1237">
        <v>0.92894695328139798</v>
      </c>
      <c r="H1237">
        <f t="shared" si="1261"/>
        <v>1.8578939104128531</v>
      </c>
      <c r="I1237">
        <f t="shared" si="1262"/>
        <v>-0.50230144806706889</v>
      </c>
      <c r="K1237">
        <f t="shared" si="1263"/>
        <v>1981.3333333332412</v>
      </c>
      <c r="M1237">
        <f t="shared" ref="M1237:N1237" si="1327">+AVERAGE(B1234:B1240)</f>
        <v>0</v>
      </c>
      <c r="N1237">
        <f t="shared" si="1327"/>
        <v>5.714285714285712E-2</v>
      </c>
      <c r="P1237">
        <f t="shared" si="1267"/>
        <v>-0.43999999999999995</v>
      </c>
    </row>
    <row r="1238" spans="1:16" x14ac:dyDescent="0.25">
      <c r="A1238">
        <f>+$C$10*(B1238)+$C$11*(C1238)+$C$12*(nino34!A1218)</f>
        <v>-0.15</v>
      </c>
      <c r="B1238">
        <v>0.8</v>
      </c>
      <c r="C1238">
        <v>-0.8</v>
      </c>
      <c r="D1238">
        <f t="shared" si="1259"/>
        <v>-0.32</v>
      </c>
      <c r="E1238">
        <f t="shared" si="1260"/>
        <v>-0.24000000000000005</v>
      </c>
      <c r="G1238">
        <v>1.6067431844542901</v>
      </c>
      <c r="H1238">
        <f t="shared" si="1261"/>
        <v>0.66842662824905197</v>
      </c>
      <c r="I1238">
        <f t="shared" si="1262"/>
        <v>-0.68716583409673238</v>
      </c>
      <c r="K1238">
        <f t="shared" si="1263"/>
        <v>1981.4166666665744</v>
      </c>
      <c r="M1238">
        <f t="shared" ref="M1238:N1238" si="1328">+AVERAGE(B1235:B1241)</f>
        <v>0.18571428571428572</v>
      </c>
      <c r="N1238">
        <f t="shared" si="1328"/>
        <v>2.8571428571428581E-2</v>
      </c>
      <c r="P1238">
        <f t="shared" si="1267"/>
        <v>-2.0000000000000018E-2</v>
      </c>
    </row>
    <row r="1239" spans="1:16" x14ac:dyDescent="0.25">
      <c r="A1239">
        <f>+$C$10*(B1239)+$C$11*(C1239)+$C$12*(nino34!A1219)</f>
        <v>-0.43</v>
      </c>
      <c r="B1239">
        <v>0.2</v>
      </c>
      <c r="C1239">
        <v>-1</v>
      </c>
      <c r="D1239">
        <f t="shared" ref="D1239:D1302" si="1329">+A1240-A1238</f>
        <v>-0.03</v>
      </c>
      <c r="E1239">
        <f t="shared" ref="E1239:E1302" si="1330">+A1240+A1238-2*A1239</f>
        <v>0.53</v>
      </c>
      <c r="G1239">
        <v>1.5973735815304499</v>
      </c>
      <c r="H1239">
        <f t="shared" ref="H1239:H1302" si="1331">+G1240-G1238</f>
        <v>-0.37231268215836</v>
      </c>
      <c r="I1239">
        <f t="shared" ref="I1239:I1302" si="1332">+G1240+G1238-2*G1239</f>
        <v>-0.3535734763106797</v>
      </c>
      <c r="K1239">
        <f t="shared" ref="K1239:K1302" si="1333">+K1238+1/12</f>
        <v>1981.4999999999077</v>
      </c>
      <c r="M1239">
        <f t="shared" ref="M1239:N1239" si="1334">+AVERAGE(B1236:B1242)</f>
        <v>0.21428571428571427</v>
      </c>
      <c r="N1239">
        <f t="shared" si="1334"/>
        <v>-0.25714285714285717</v>
      </c>
      <c r="P1239">
        <f t="shared" si="1267"/>
        <v>0.76</v>
      </c>
    </row>
    <row r="1240" spans="1:16" x14ac:dyDescent="0.25">
      <c r="A1240">
        <f>+$C$10*(B1240)+$C$11*(C1240)+$C$12*(nino34!A1220)</f>
        <v>-0.18</v>
      </c>
      <c r="B1240">
        <v>0.4</v>
      </c>
      <c r="C1240">
        <v>-0.2</v>
      </c>
      <c r="D1240">
        <f t="shared" si="1329"/>
        <v>0.36</v>
      </c>
      <c r="E1240">
        <f t="shared" si="1330"/>
        <v>-0.14000000000000001</v>
      </c>
      <c r="G1240">
        <v>1.2344305022959301</v>
      </c>
      <c r="H1240">
        <f t="shared" si="1331"/>
        <v>-0.86340354477623693</v>
      </c>
      <c r="I1240">
        <f t="shared" si="1332"/>
        <v>-0.13751738630719723</v>
      </c>
      <c r="K1240">
        <f t="shared" si="1333"/>
        <v>1981.5833333332409</v>
      </c>
      <c r="M1240">
        <f t="shared" ref="M1240:N1240" si="1335">+AVERAGE(B1237:B1243)</f>
        <v>0.21428571428571433</v>
      </c>
      <c r="N1240">
        <f t="shared" si="1335"/>
        <v>-0.37142857142857144</v>
      </c>
      <c r="P1240">
        <f t="shared" si="1267"/>
        <v>1.02</v>
      </c>
    </row>
    <row r="1241" spans="1:16" x14ac:dyDescent="0.25">
      <c r="A1241">
        <f>+$C$10*(B1241)+$C$11*(C1241)+$C$12*(nino34!A1221)</f>
        <v>-7.0000000000000007E-2</v>
      </c>
      <c r="B1241">
        <v>0.2</v>
      </c>
      <c r="C1241">
        <v>-0.4</v>
      </c>
      <c r="D1241">
        <f t="shared" si="1329"/>
        <v>0.15</v>
      </c>
      <c r="E1241">
        <f t="shared" si="1330"/>
        <v>-6.9999999999999979E-2</v>
      </c>
      <c r="G1241">
        <v>0.73397003675421302</v>
      </c>
      <c r="H1241">
        <f t="shared" si="1331"/>
        <v>-1.0013954271499261</v>
      </c>
      <c r="I1241">
        <f t="shared" si="1332"/>
        <v>-4.7449606649196951E-4</v>
      </c>
      <c r="K1241">
        <f t="shared" si="1333"/>
        <v>1981.6666666665742</v>
      </c>
      <c r="M1241">
        <f t="shared" ref="M1241:N1241" si="1336">+AVERAGE(B1238:B1244)</f>
        <v>0.24285714285714283</v>
      </c>
      <c r="N1241">
        <f t="shared" si="1336"/>
        <v>-0.2857142857142857</v>
      </c>
      <c r="P1241">
        <f t="shared" ref="P1241:P1304" si="1337">+AVERAGE(B1238:B1242)-AVERAGE(C1238:C1242)</f>
        <v>0.57999999999999996</v>
      </c>
    </row>
    <row r="1242" spans="1:16" x14ac:dyDescent="0.25">
      <c r="A1242">
        <f>+$C$10*(B1242)+$C$11*(C1242)+$C$12*(nino34!A1222)</f>
        <v>-0.03</v>
      </c>
      <c r="B1242">
        <v>-0.6</v>
      </c>
      <c r="C1242">
        <v>0.5</v>
      </c>
      <c r="D1242">
        <f t="shared" si="1329"/>
        <v>-0.2</v>
      </c>
      <c r="E1242">
        <f t="shared" si="1330"/>
        <v>-0.28000000000000003</v>
      </c>
      <c r="G1242">
        <v>0.23303507514600399</v>
      </c>
      <c r="H1242">
        <f t="shared" si="1331"/>
        <v>-0.63845233344268337</v>
      </c>
      <c r="I1242">
        <f t="shared" si="1332"/>
        <v>0.36341758977373467</v>
      </c>
      <c r="K1242">
        <f t="shared" si="1333"/>
        <v>1981.7499999999075</v>
      </c>
      <c r="M1242">
        <f t="shared" ref="M1242:N1242" si="1338">+AVERAGE(B1239:B1245)</f>
        <v>0.42857142857142855</v>
      </c>
      <c r="N1242">
        <f t="shared" si="1338"/>
        <v>-0.15714285714285717</v>
      </c>
      <c r="P1242">
        <f t="shared" si="1337"/>
        <v>0.28000000000000003</v>
      </c>
    </row>
    <row r="1243" spans="1:16" x14ac:dyDescent="0.25">
      <c r="A1243">
        <f>+$C$10*(B1243)+$C$11*(C1243)+$C$12*(nino34!A1223)</f>
        <v>-0.27</v>
      </c>
      <c r="B1243">
        <v>-0.2</v>
      </c>
      <c r="C1243">
        <v>-0.3</v>
      </c>
      <c r="D1243">
        <f t="shared" si="1329"/>
        <v>0.1</v>
      </c>
      <c r="E1243">
        <f t="shared" si="1330"/>
        <v>0.58000000000000007</v>
      </c>
      <c r="G1243">
        <v>9.5517703311529603E-2</v>
      </c>
      <c r="H1243">
        <f t="shared" si="1331"/>
        <v>-0.1503706958861748</v>
      </c>
      <c r="I1243">
        <f t="shared" si="1332"/>
        <v>0.12466404778277398</v>
      </c>
      <c r="K1243">
        <f t="shared" si="1333"/>
        <v>1981.8333333332407</v>
      </c>
      <c r="M1243">
        <f t="shared" ref="M1243:N1243" si="1339">+AVERAGE(B1240:B1246)</f>
        <v>0.47142857142857147</v>
      </c>
      <c r="N1243">
        <f t="shared" si="1339"/>
        <v>7.1428571428571411E-2</v>
      </c>
      <c r="P1243">
        <f t="shared" si="1337"/>
        <v>0.18000000000000005</v>
      </c>
    </row>
    <row r="1244" spans="1:16" x14ac:dyDescent="0.25">
      <c r="A1244">
        <f>+$C$10*(B1244)+$C$11*(C1244)+$C$12*(nino34!A1224)</f>
        <v>7.0000000000000007E-2</v>
      </c>
      <c r="B1244">
        <v>0.9</v>
      </c>
      <c r="C1244">
        <v>0.2</v>
      </c>
      <c r="D1244">
        <f t="shared" si="1329"/>
        <v>0.23</v>
      </c>
      <c r="E1244">
        <f t="shared" si="1330"/>
        <v>-0.45</v>
      </c>
      <c r="G1244">
        <v>8.2664379259829196E-2</v>
      </c>
      <c r="H1244">
        <f t="shared" si="1331"/>
        <v>-0.25148130749682762</v>
      </c>
      <c r="I1244">
        <f t="shared" si="1332"/>
        <v>-0.22577465939342678</v>
      </c>
      <c r="K1244">
        <f t="shared" si="1333"/>
        <v>1981.916666666574</v>
      </c>
      <c r="M1244">
        <f t="shared" ref="M1244:N1244" si="1340">+AVERAGE(B1241:B1247)</f>
        <v>0.44285714285714295</v>
      </c>
      <c r="N1244">
        <f t="shared" si="1340"/>
        <v>0.11428571428571428</v>
      </c>
      <c r="P1244">
        <f t="shared" si="1337"/>
        <v>0.46000000000000008</v>
      </c>
    </row>
    <row r="1245" spans="1:16" x14ac:dyDescent="0.25">
      <c r="A1245">
        <f>+$C$10*(B1245)+$C$11*(C1245)+$C$12*(nino34!A1225)</f>
        <v>-0.04</v>
      </c>
      <c r="B1245">
        <v>2.1</v>
      </c>
      <c r="C1245">
        <v>0.1</v>
      </c>
      <c r="D1245">
        <f t="shared" si="1329"/>
        <v>-0.2</v>
      </c>
      <c r="E1245">
        <f t="shared" si="1330"/>
        <v>2.0000000000000004E-2</v>
      </c>
      <c r="G1245">
        <v>-0.155963604185298</v>
      </c>
      <c r="H1245">
        <f t="shared" si="1331"/>
        <v>-0.55971133996062916</v>
      </c>
      <c r="I1245">
        <f t="shared" si="1332"/>
        <v>-8.2455373070374816E-2</v>
      </c>
      <c r="K1245">
        <f t="shared" si="1333"/>
        <v>1981.9999999999072</v>
      </c>
      <c r="M1245">
        <f t="shared" ref="M1245:N1245" si="1341">+AVERAGE(B1242:B1248)</f>
        <v>0.47142857142857147</v>
      </c>
      <c r="N1245">
        <f t="shared" si="1341"/>
        <v>0.27142857142857146</v>
      </c>
      <c r="P1245">
        <f t="shared" si="1337"/>
        <v>0.32</v>
      </c>
    </row>
    <row r="1246" spans="1:16" x14ac:dyDescent="0.25">
      <c r="A1246">
        <f>+$C$10*(B1246)+$C$11*(C1246)+$C$12*(nino34!A1226)</f>
        <v>-0.13</v>
      </c>
      <c r="B1246">
        <v>0.5</v>
      </c>
      <c r="C1246">
        <v>0.6</v>
      </c>
      <c r="D1246">
        <f t="shared" si="1329"/>
        <v>0.02</v>
      </c>
      <c r="E1246">
        <f t="shared" si="1330"/>
        <v>0.2</v>
      </c>
      <c r="G1246">
        <v>-0.47704696070079999</v>
      </c>
      <c r="H1246">
        <f t="shared" si="1331"/>
        <v>-0.83090163027305197</v>
      </c>
      <c r="I1246">
        <f t="shared" si="1332"/>
        <v>-0.18873491724204805</v>
      </c>
      <c r="K1246">
        <f t="shared" si="1333"/>
        <v>1982.0833333332405</v>
      </c>
      <c r="M1246">
        <f t="shared" ref="M1246:N1246" si="1342">+AVERAGE(B1243:B1249)</f>
        <v>0.55714285714285716</v>
      </c>
      <c r="N1246">
        <f t="shared" si="1342"/>
        <v>0.34285714285714286</v>
      </c>
      <c r="P1246">
        <f t="shared" si="1337"/>
        <v>0.55999999999999994</v>
      </c>
    </row>
    <row r="1247" spans="1:16" x14ac:dyDescent="0.25">
      <c r="A1247">
        <f>+$C$10*(B1247)+$C$11*(C1247)+$C$12*(nino34!A1227)</f>
        <v>-0.02</v>
      </c>
      <c r="B1247">
        <v>0.2</v>
      </c>
      <c r="C1247">
        <v>0.1</v>
      </c>
      <c r="D1247">
        <f t="shared" si="1329"/>
        <v>0.37</v>
      </c>
      <c r="E1247">
        <f t="shared" si="1330"/>
        <v>0.15</v>
      </c>
      <c r="G1247">
        <v>-0.98686523445834995</v>
      </c>
      <c r="H1247">
        <f t="shared" si="1331"/>
        <v>-1.3526403788725001</v>
      </c>
      <c r="I1247">
        <f t="shared" si="1332"/>
        <v>-0.33300383135739997</v>
      </c>
      <c r="K1247">
        <f t="shared" si="1333"/>
        <v>1982.1666666665737</v>
      </c>
      <c r="M1247">
        <f t="shared" ref="M1247:N1247" si="1343">+AVERAGE(B1244:B1250)</f>
        <v>0.44285714285714295</v>
      </c>
      <c r="N1247">
        <f t="shared" si="1343"/>
        <v>0.61428571428571443</v>
      </c>
      <c r="P1247">
        <f t="shared" si="1337"/>
        <v>0.48000000000000009</v>
      </c>
    </row>
    <row r="1248" spans="1:16" x14ac:dyDescent="0.25">
      <c r="A1248">
        <f>+$C$10*(B1248)+$C$11*(C1248)+$C$12*(nino34!A1228)</f>
        <v>0.24</v>
      </c>
      <c r="B1248">
        <v>0.4</v>
      </c>
      <c r="C1248">
        <v>0.7</v>
      </c>
      <c r="D1248">
        <f t="shared" si="1329"/>
        <v>0.67</v>
      </c>
      <c r="E1248">
        <f t="shared" si="1330"/>
        <v>0.15000000000000002</v>
      </c>
      <c r="G1248">
        <v>-1.8296873395733</v>
      </c>
      <c r="H1248">
        <f t="shared" si="1331"/>
        <v>-2.3617135612714399</v>
      </c>
      <c r="I1248">
        <f t="shared" si="1332"/>
        <v>-0.67606935104153987</v>
      </c>
      <c r="K1248">
        <f t="shared" si="1333"/>
        <v>1982.249999999907</v>
      </c>
      <c r="M1248">
        <f t="shared" ref="M1248:N1248" si="1344">+AVERAGE(B1245:B1251)</f>
        <v>0.11428571428571432</v>
      </c>
      <c r="N1248">
        <f t="shared" si="1344"/>
        <v>0.82857142857142851</v>
      </c>
      <c r="P1248">
        <f t="shared" si="1337"/>
        <v>0.14000000000000001</v>
      </c>
    </row>
    <row r="1249" spans="1:16" x14ac:dyDescent="0.25">
      <c r="A1249">
        <f>+$C$10*(B1249)+$C$11*(C1249)+$C$12*(nino34!A1229)</f>
        <v>0.65</v>
      </c>
      <c r="B1249">
        <v>0</v>
      </c>
      <c r="C1249">
        <v>1</v>
      </c>
      <c r="D1249">
        <f t="shared" si="1329"/>
        <v>0.68</v>
      </c>
      <c r="E1249">
        <f t="shared" si="1330"/>
        <v>-0.1399999999999999</v>
      </c>
      <c r="G1249">
        <v>-3.3485787957297899</v>
      </c>
      <c r="H1249">
        <f t="shared" si="1331"/>
        <v>-2.9069335198883604</v>
      </c>
      <c r="I1249">
        <f t="shared" si="1332"/>
        <v>0.13084939242461946</v>
      </c>
      <c r="K1249">
        <f t="shared" si="1333"/>
        <v>1982.3333333332403</v>
      </c>
      <c r="M1249">
        <f t="shared" ref="M1249:N1249" si="1345">+AVERAGE(B1246:B1252)</f>
        <v>-0.44285714285714278</v>
      </c>
      <c r="N1249">
        <f t="shared" si="1345"/>
        <v>1.1142857142857143</v>
      </c>
      <c r="P1249">
        <f t="shared" si="1337"/>
        <v>-0.78</v>
      </c>
    </row>
    <row r="1250" spans="1:16" x14ac:dyDescent="0.25">
      <c r="A1250">
        <f>+$C$10*(B1250)+$C$11*(C1250)+$C$12*(nino34!A1230)</f>
        <v>0.92</v>
      </c>
      <c r="B1250">
        <v>-1</v>
      </c>
      <c r="C1250">
        <v>1.6</v>
      </c>
      <c r="D1250">
        <f t="shared" si="1329"/>
        <v>-1.0000000000000009E-2</v>
      </c>
      <c r="E1250">
        <f t="shared" si="1330"/>
        <v>-0.55000000000000004</v>
      </c>
      <c r="G1250">
        <v>-4.7366208594616603</v>
      </c>
      <c r="H1250">
        <f t="shared" si="1331"/>
        <v>-2.8391985079341704</v>
      </c>
      <c r="I1250">
        <f t="shared" si="1332"/>
        <v>-6.3114380470429055E-2</v>
      </c>
      <c r="K1250">
        <f t="shared" si="1333"/>
        <v>1982.4166666665735</v>
      </c>
      <c r="M1250">
        <f t="shared" ref="M1250:N1250" si="1346">+AVERAGE(B1247:B1253)</f>
        <v>-0.67142857142857137</v>
      </c>
      <c r="N1250">
        <f t="shared" si="1346"/>
        <v>1.3285714285714285</v>
      </c>
      <c r="P1250">
        <f t="shared" si="1337"/>
        <v>-1.38</v>
      </c>
    </row>
    <row r="1251" spans="1:16" x14ac:dyDescent="0.25">
      <c r="A1251">
        <f>+$C$10*(B1251)+$C$11*(C1251)+$C$12*(nino34!A1231)</f>
        <v>0.64</v>
      </c>
      <c r="B1251">
        <v>-1.4</v>
      </c>
      <c r="C1251">
        <v>1.7</v>
      </c>
      <c r="D1251">
        <f t="shared" si="1329"/>
        <v>1.0000000000000009E-2</v>
      </c>
      <c r="E1251">
        <f t="shared" si="1330"/>
        <v>0.57000000000000006</v>
      </c>
      <c r="G1251">
        <v>-6.1877773036639603</v>
      </c>
      <c r="H1251">
        <f t="shared" si="1331"/>
        <v>-2.6063690657223599</v>
      </c>
      <c r="I1251">
        <f t="shared" si="1332"/>
        <v>0.29594382268223995</v>
      </c>
      <c r="K1251">
        <f t="shared" si="1333"/>
        <v>1982.4999999999068</v>
      </c>
      <c r="M1251">
        <f t="shared" ref="M1251:N1251" si="1347">+AVERAGE(B1248:B1254)</f>
        <v>-0.9285714285714286</v>
      </c>
      <c r="N1251">
        <f t="shared" si="1347"/>
        <v>1.5857142857142856</v>
      </c>
      <c r="P1251">
        <f t="shared" si="1337"/>
        <v>-2.1799999999999997</v>
      </c>
    </row>
    <row r="1252" spans="1:16" x14ac:dyDescent="0.25">
      <c r="A1252">
        <f>+$C$10*(B1252)+$C$11*(C1252)+$C$12*(nino34!A1232)</f>
        <v>0.93</v>
      </c>
      <c r="B1252">
        <v>-1.8</v>
      </c>
      <c r="C1252">
        <v>2.1</v>
      </c>
      <c r="D1252">
        <f t="shared" si="1329"/>
        <v>0.74999999999999989</v>
      </c>
      <c r="E1252">
        <f t="shared" si="1330"/>
        <v>0.16999999999999971</v>
      </c>
      <c r="G1252">
        <v>-7.3429899251840203</v>
      </c>
      <c r="H1252">
        <f t="shared" si="1331"/>
        <v>-2.7736679029547489</v>
      </c>
      <c r="I1252">
        <f t="shared" si="1332"/>
        <v>-0.46324265991462887</v>
      </c>
      <c r="K1252">
        <f t="shared" si="1333"/>
        <v>1982.58333333324</v>
      </c>
      <c r="M1252">
        <f t="shared" ref="M1252:N1252" si="1348">+AVERAGE(B1249:B1255)</f>
        <v>-1.3571428571428572</v>
      </c>
      <c r="N1252">
        <f t="shared" si="1348"/>
        <v>1.8285714285714287</v>
      </c>
      <c r="P1252">
        <f t="shared" si="1337"/>
        <v>-2.76</v>
      </c>
    </row>
    <row r="1253" spans="1:16" x14ac:dyDescent="0.25">
      <c r="A1253">
        <f>+$C$10*(B1253)+$C$11*(C1253)+$C$12*(nino34!A1233)</f>
        <v>1.39</v>
      </c>
      <c r="B1253">
        <v>-1.1000000000000001</v>
      </c>
      <c r="C1253">
        <v>2.1</v>
      </c>
      <c r="D1253">
        <f t="shared" si="1329"/>
        <v>1.0699999999999998</v>
      </c>
      <c r="E1253">
        <f t="shared" si="1330"/>
        <v>0.15000000000000036</v>
      </c>
      <c r="G1253">
        <v>-8.9614452066187091</v>
      </c>
      <c r="H1253">
        <f t="shared" si="1331"/>
        <v>-3.4062117542772805</v>
      </c>
      <c r="I1253">
        <f t="shared" si="1332"/>
        <v>-0.16930119140790367</v>
      </c>
      <c r="K1253">
        <f t="shared" si="1333"/>
        <v>1982.6666666665733</v>
      </c>
      <c r="M1253">
        <f t="shared" ref="M1253:N1253" si="1349">+AVERAGE(B1250:B1256)</f>
        <v>-1.7</v>
      </c>
      <c r="N1253">
        <f t="shared" si="1349"/>
        <v>1.9714285714285715</v>
      </c>
      <c r="P1253">
        <f t="shared" si="1337"/>
        <v>-3.2600000000000002</v>
      </c>
    </row>
    <row r="1254" spans="1:16" x14ac:dyDescent="0.25">
      <c r="A1254">
        <f>+$C$10*(B1254)+$C$11*(C1254)+$C$12*(nino34!A1234)</f>
        <v>2</v>
      </c>
      <c r="B1254">
        <v>-1.6</v>
      </c>
      <c r="C1254">
        <v>1.9</v>
      </c>
      <c r="D1254">
        <f t="shared" si="1329"/>
        <v>0.67999999999999994</v>
      </c>
      <c r="E1254">
        <f t="shared" si="1330"/>
        <v>-0.54</v>
      </c>
      <c r="G1254">
        <v>-10.749201679461301</v>
      </c>
      <c r="H1254">
        <f t="shared" si="1331"/>
        <v>-3.2095691645260906</v>
      </c>
      <c r="I1254">
        <f t="shared" si="1332"/>
        <v>0.36594378115909265</v>
      </c>
      <c r="K1254">
        <f t="shared" si="1333"/>
        <v>1982.7499999999065</v>
      </c>
      <c r="M1254">
        <f t="shared" ref="M1254:N1254" si="1350">+AVERAGE(B1251:B1257)</f>
        <v>-2</v>
      </c>
      <c r="N1254">
        <f t="shared" si="1350"/>
        <v>2.2571428571428571</v>
      </c>
      <c r="P1254">
        <f t="shared" si="1337"/>
        <v>-3.74</v>
      </c>
    </row>
    <row r="1255" spans="1:16" x14ac:dyDescent="0.25">
      <c r="A1255">
        <f>+$C$10*(B1255)+$C$11*(C1255)+$C$12*(nino34!A1235)</f>
        <v>2.0699999999999998</v>
      </c>
      <c r="B1255">
        <v>-2.6</v>
      </c>
      <c r="C1255">
        <v>2.4</v>
      </c>
      <c r="D1255">
        <f t="shared" si="1329"/>
        <v>0.33000000000000007</v>
      </c>
      <c r="E1255">
        <f t="shared" si="1330"/>
        <v>0.19000000000000039</v>
      </c>
      <c r="G1255">
        <v>-12.1710143711448</v>
      </c>
      <c r="H1255">
        <f t="shared" si="1331"/>
        <v>-2.8272596308294986</v>
      </c>
      <c r="I1255">
        <f t="shared" si="1332"/>
        <v>1.636575253749939E-2</v>
      </c>
      <c r="K1255">
        <f t="shared" si="1333"/>
        <v>1982.8333333332398</v>
      </c>
      <c r="M1255">
        <f t="shared" ref="M1255:N1255" si="1351">+AVERAGE(B1252:B1258)</f>
        <v>-2.2857142857142856</v>
      </c>
      <c r="N1255">
        <f t="shared" si="1351"/>
        <v>2.5714285714285716</v>
      </c>
      <c r="P1255">
        <f t="shared" si="1337"/>
        <v>-4</v>
      </c>
    </row>
    <row r="1256" spans="1:16" x14ac:dyDescent="0.25">
      <c r="A1256">
        <f>+$C$10*(B1256)+$C$11*(C1256)+$C$12*(nino34!A1236)</f>
        <v>2.33</v>
      </c>
      <c r="B1256">
        <v>-2.4</v>
      </c>
      <c r="C1256">
        <v>2</v>
      </c>
      <c r="D1256">
        <f t="shared" si="1329"/>
        <v>0.36000000000000032</v>
      </c>
      <c r="E1256">
        <f t="shared" si="1330"/>
        <v>-0.16000000000000014</v>
      </c>
      <c r="G1256">
        <v>-13.576461310290799</v>
      </c>
      <c r="H1256">
        <f t="shared" si="1331"/>
        <v>-2.0068464489568996</v>
      </c>
      <c r="I1256">
        <f t="shared" si="1332"/>
        <v>0.80404742933509965</v>
      </c>
      <c r="K1256">
        <f t="shared" si="1333"/>
        <v>1982.9166666665731</v>
      </c>
      <c r="M1256">
        <f t="shared" ref="M1256:N1256" si="1352">+AVERAGE(B1253:B1259)</f>
        <v>-2.4142857142857146</v>
      </c>
      <c r="N1256">
        <f t="shared" si="1352"/>
        <v>2.6571428571428575</v>
      </c>
      <c r="P1256">
        <f t="shared" si="1337"/>
        <v>-4.5600000000000005</v>
      </c>
    </row>
    <row r="1257" spans="1:16" x14ac:dyDescent="0.25">
      <c r="A1257">
        <f>+$C$10*(B1257)+$C$11*(C1257)+$C$12*(nino34!A1237)</f>
        <v>2.4300000000000002</v>
      </c>
      <c r="B1257">
        <v>-3.1</v>
      </c>
      <c r="C1257">
        <v>3.6</v>
      </c>
      <c r="D1257">
        <f t="shared" si="1329"/>
        <v>-0.10999999999999988</v>
      </c>
      <c r="E1257">
        <f t="shared" si="1330"/>
        <v>-0.30999999999999961</v>
      </c>
      <c r="G1257">
        <v>-14.177860820101699</v>
      </c>
      <c r="H1257">
        <f t="shared" si="1331"/>
        <v>5.4245137417998635E-2</v>
      </c>
      <c r="I1257">
        <f t="shared" si="1332"/>
        <v>1.2570441570398003</v>
      </c>
      <c r="K1257">
        <f t="shared" si="1333"/>
        <v>1982.9999999999063</v>
      </c>
      <c r="M1257">
        <f t="shared" ref="M1257:N1257" si="1353">+AVERAGE(B1254:B1260)</f>
        <v>-2.4571428571428569</v>
      </c>
      <c r="N1257">
        <f t="shared" si="1353"/>
        <v>2.4571428571428569</v>
      </c>
      <c r="P1257">
        <f t="shared" si="1337"/>
        <v>-5.3800000000000008</v>
      </c>
    </row>
    <row r="1258" spans="1:16" x14ac:dyDescent="0.25">
      <c r="A1258">
        <f>+$C$10*(B1258)+$C$11*(C1258)+$C$12*(nino34!A1238)</f>
        <v>2.2200000000000002</v>
      </c>
      <c r="B1258">
        <v>-3.4</v>
      </c>
      <c r="C1258">
        <v>3.9</v>
      </c>
      <c r="D1258">
        <f t="shared" si="1329"/>
        <v>-0.74000000000000021</v>
      </c>
      <c r="E1258">
        <f t="shared" si="1330"/>
        <v>-0.32000000000000028</v>
      </c>
      <c r="G1258">
        <v>-13.522216172872801</v>
      </c>
      <c r="H1258">
        <f t="shared" si="1331"/>
        <v>3.1198597457485988</v>
      </c>
      <c r="I1258">
        <f t="shared" si="1332"/>
        <v>1.8085704512908016</v>
      </c>
      <c r="K1258">
        <f t="shared" si="1333"/>
        <v>1983.0833333332396</v>
      </c>
      <c r="M1258">
        <f t="shared" ref="M1258:N1258" si="1354">+AVERAGE(B1255:B1261)</f>
        <v>-2.0142857142857142</v>
      </c>
      <c r="N1258">
        <f t="shared" si="1354"/>
        <v>2.3000000000000003</v>
      </c>
      <c r="P1258">
        <f t="shared" si="1337"/>
        <v>-5.76</v>
      </c>
    </row>
    <row r="1259" spans="1:16" x14ac:dyDescent="0.25">
      <c r="A1259">
        <f>+$C$10*(B1259)+$C$11*(C1259)+$C$12*(nino34!A1239)</f>
        <v>1.69</v>
      </c>
      <c r="B1259">
        <v>-2.7</v>
      </c>
      <c r="C1259">
        <v>2.7</v>
      </c>
      <c r="D1259">
        <f t="shared" si="1329"/>
        <v>-1.1000000000000001</v>
      </c>
      <c r="E1259">
        <f t="shared" si="1330"/>
        <v>-3.9999999999999591E-2</v>
      </c>
      <c r="G1259">
        <v>-11.058001074353101</v>
      </c>
      <c r="H1259">
        <f t="shared" si="1331"/>
        <v>5.5018888311321312</v>
      </c>
      <c r="I1259">
        <f t="shared" si="1332"/>
        <v>0.57345863409273079</v>
      </c>
      <c r="K1259">
        <f t="shared" si="1333"/>
        <v>1983.1666666665728</v>
      </c>
      <c r="M1259">
        <f t="shared" ref="M1259:N1259" si="1355">+AVERAGE(B1256:B1262)</f>
        <v>-1.5857142857142859</v>
      </c>
      <c r="N1259">
        <f t="shared" si="1355"/>
        <v>2.1</v>
      </c>
      <c r="P1259">
        <f t="shared" si="1337"/>
        <v>-5.18</v>
      </c>
    </row>
    <row r="1260" spans="1:16" x14ac:dyDescent="0.25">
      <c r="A1260">
        <f>+$C$10*(B1260)+$C$11*(C1260)+$C$12*(nino34!A1240)</f>
        <v>1.1200000000000001</v>
      </c>
      <c r="B1260">
        <v>-1.4</v>
      </c>
      <c r="C1260">
        <v>0.7</v>
      </c>
      <c r="D1260">
        <f t="shared" si="1329"/>
        <v>-0.56999999999999984</v>
      </c>
      <c r="E1260">
        <f t="shared" si="1330"/>
        <v>0.56999999999999984</v>
      </c>
      <c r="G1260">
        <v>-8.0203273417406695</v>
      </c>
      <c r="H1260">
        <f t="shared" si="1331"/>
        <v>5.1195326169210107</v>
      </c>
      <c r="I1260">
        <f t="shared" si="1332"/>
        <v>-0.95581484830385222</v>
      </c>
      <c r="K1260">
        <f t="shared" si="1333"/>
        <v>1983.2499999999061</v>
      </c>
      <c r="M1260">
        <f t="shared" ref="M1260:N1260" si="1356">+AVERAGE(B1257:B1263)</f>
        <v>-1.2142857142857142</v>
      </c>
      <c r="N1260">
        <f t="shared" si="1356"/>
        <v>2.0428571428571427</v>
      </c>
      <c r="P1260">
        <f t="shared" si="1337"/>
        <v>-4.16</v>
      </c>
    </row>
    <row r="1261" spans="1:16" x14ac:dyDescent="0.25">
      <c r="A1261">
        <f>+$C$10*(B1261)+$C$11*(C1261)+$C$12*(nino34!A1241)</f>
        <v>1.1200000000000001</v>
      </c>
      <c r="B1261">
        <v>1.5</v>
      </c>
      <c r="C1261">
        <v>0.8</v>
      </c>
      <c r="D1261">
        <f t="shared" si="1329"/>
        <v>-0.50000000000000011</v>
      </c>
      <c r="E1261">
        <f t="shared" si="1330"/>
        <v>-0.5</v>
      </c>
      <c r="G1261">
        <v>-5.9384684574320898</v>
      </c>
      <c r="H1261">
        <f t="shared" si="1331"/>
        <v>2.8727631551249191</v>
      </c>
      <c r="I1261">
        <f t="shared" si="1332"/>
        <v>-1.2909546134922412</v>
      </c>
      <c r="K1261">
        <f t="shared" si="1333"/>
        <v>1983.3333333332394</v>
      </c>
      <c r="M1261">
        <f t="shared" ref="M1261:N1261" si="1357">+AVERAGE(B1258:B1264)</f>
        <v>-0.6142857142857141</v>
      </c>
      <c r="N1261">
        <f t="shared" si="1357"/>
        <v>1.7428571428571427</v>
      </c>
      <c r="P1261">
        <f t="shared" si="1337"/>
        <v>-2.9399999999999995</v>
      </c>
    </row>
    <row r="1262" spans="1:16" x14ac:dyDescent="0.25">
      <c r="A1262">
        <f>+$C$10*(B1262)+$C$11*(C1262)+$C$12*(nino34!A1242)</f>
        <v>0.62</v>
      </c>
      <c r="B1262">
        <v>0.4</v>
      </c>
      <c r="C1262">
        <v>1</v>
      </c>
      <c r="D1262">
        <f t="shared" si="1329"/>
        <v>-1.2300000000000002</v>
      </c>
      <c r="E1262">
        <f t="shared" si="1330"/>
        <v>-0.22999999999999998</v>
      </c>
      <c r="G1262">
        <v>-5.1475641866157504</v>
      </c>
      <c r="H1262">
        <f t="shared" si="1331"/>
        <v>1.5507642564976196</v>
      </c>
      <c r="I1262">
        <f t="shared" si="1332"/>
        <v>-3.1044285135058303E-2</v>
      </c>
      <c r="K1262">
        <f t="shared" si="1333"/>
        <v>1983.4166666665726</v>
      </c>
      <c r="M1262">
        <f t="shared" ref="M1262:N1262" si="1358">+AVERAGE(B1259:B1265)</f>
        <v>0.12857142857142861</v>
      </c>
      <c r="N1262">
        <f t="shared" si="1358"/>
        <v>1.2142857142857142</v>
      </c>
      <c r="P1262">
        <f t="shared" si="1337"/>
        <v>-1.76</v>
      </c>
    </row>
    <row r="1263" spans="1:16" x14ac:dyDescent="0.25">
      <c r="A1263">
        <f>+$C$10*(B1263)+$C$11*(C1263)+$C$12*(nino34!A1243)</f>
        <v>-0.11</v>
      </c>
      <c r="B1263">
        <v>0.2</v>
      </c>
      <c r="C1263">
        <v>1.6</v>
      </c>
      <c r="D1263">
        <f t="shared" si="1329"/>
        <v>-0.75</v>
      </c>
      <c r="E1263">
        <f t="shared" si="1330"/>
        <v>0.71</v>
      </c>
      <c r="G1263">
        <v>-4.3877042009344702</v>
      </c>
      <c r="H1263">
        <f t="shared" si="1331"/>
        <v>2.5302617100597704</v>
      </c>
      <c r="I1263">
        <f t="shared" si="1332"/>
        <v>1.01054173869721</v>
      </c>
      <c r="K1263">
        <f t="shared" si="1333"/>
        <v>1983.4999999999059</v>
      </c>
      <c r="M1263">
        <f t="shared" ref="M1263:N1263" si="1359">+AVERAGE(B1260:B1266)</f>
        <v>0.55714285714285716</v>
      </c>
      <c r="N1263">
        <f t="shared" si="1359"/>
        <v>0.81428571428571428</v>
      </c>
      <c r="P1263">
        <f t="shared" si="1337"/>
        <v>-0.75999999999999979</v>
      </c>
    </row>
    <row r="1264" spans="1:16" x14ac:dyDescent="0.25">
      <c r="A1264">
        <f>+$C$10*(B1264)+$C$11*(C1264)+$C$12*(nino34!A1244)</f>
        <v>-0.13</v>
      </c>
      <c r="B1264">
        <v>1.1000000000000001</v>
      </c>
      <c r="C1264">
        <v>1.5</v>
      </c>
      <c r="D1264">
        <f t="shared" si="1329"/>
        <v>-0.39</v>
      </c>
      <c r="E1264">
        <f t="shared" si="1330"/>
        <v>-0.35</v>
      </c>
      <c r="G1264">
        <v>-2.61730247655598</v>
      </c>
      <c r="H1264">
        <f t="shared" si="1331"/>
        <v>3.6126789709797062</v>
      </c>
      <c r="I1264">
        <f t="shared" si="1332"/>
        <v>7.1875522222725863E-2</v>
      </c>
      <c r="K1264">
        <f t="shared" si="1333"/>
        <v>1983.5833333332391</v>
      </c>
      <c r="M1264">
        <f t="shared" ref="M1264:N1264" si="1360">+AVERAGE(B1261:B1267)</f>
        <v>0.84285714285714275</v>
      </c>
      <c r="N1264">
        <f t="shared" si="1360"/>
        <v>0.85714285714285732</v>
      </c>
      <c r="P1264">
        <f t="shared" si="1337"/>
        <v>-2.0000000000000018E-2</v>
      </c>
    </row>
    <row r="1265" spans="1:16" x14ac:dyDescent="0.25">
      <c r="A1265">
        <f>+$C$10*(B1265)+$C$11*(C1265)+$C$12*(nino34!A1245)</f>
        <v>-0.5</v>
      </c>
      <c r="B1265">
        <v>1.8</v>
      </c>
      <c r="C1265">
        <v>0.2</v>
      </c>
      <c r="D1265">
        <f t="shared" si="1329"/>
        <v>-0.9</v>
      </c>
      <c r="E1265">
        <f t="shared" si="1330"/>
        <v>-0.16000000000000014</v>
      </c>
      <c r="G1265">
        <v>-0.77502522995476397</v>
      </c>
      <c r="H1265">
        <f t="shared" si="1331"/>
        <v>3.1858295997885628</v>
      </c>
      <c r="I1265">
        <f t="shared" si="1332"/>
        <v>-0.49872489341386927</v>
      </c>
      <c r="K1265">
        <f t="shared" si="1333"/>
        <v>1983.6666666665724</v>
      </c>
      <c r="M1265">
        <f t="shared" ref="M1265:N1265" si="1361">+AVERAGE(B1262:B1268)</f>
        <v>0.77142857142857135</v>
      </c>
      <c r="N1265">
        <f t="shared" si="1361"/>
        <v>0.91428571428571437</v>
      </c>
      <c r="P1265">
        <f t="shared" si="1337"/>
        <v>-8.0000000000000071E-2</v>
      </c>
    </row>
    <row r="1266" spans="1:16" x14ac:dyDescent="0.25">
      <c r="A1266">
        <f>+$C$10*(B1266)+$C$11*(C1266)+$C$12*(nino34!A1246)</f>
        <v>-1.03</v>
      </c>
      <c r="B1266">
        <v>0.3</v>
      </c>
      <c r="C1266">
        <v>-0.1</v>
      </c>
      <c r="D1266">
        <f t="shared" si="1329"/>
        <v>-0.62999999999999989</v>
      </c>
      <c r="E1266">
        <f t="shared" si="1330"/>
        <v>0.43000000000000016</v>
      </c>
      <c r="G1266">
        <v>0.56852712323258303</v>
      </c>
      <c r="H1266">
        <f t="shared" si="1331"/>
        <v>1.459117398139864</v>
      </c>
      <c r="I1266">
        <f t="shared" si="1332"/>
        <v>-1.22798730823483</v>
      </c>
      <c r="K1266">
        <f t="shared" si="1333"/>
        <v>1983.7499999999056</v>
      </c>
      <c r="M1266">
        <f t="shared" ref="M1266:N1266" si="1362">+AVERAGE(B1263:B1269)</f>
        <v>0.8571428571428571</v>
      </c>
      <c r="N1266">
        <f t="shared" si="1362"/>
        <v>0.90000000000000013</v>
      </c>
      <c r="P1266">
        <f t="shared" si="1337"/>
        <v>-4.0000000000000036E-2</v>
      </c>
    </row>
    <row r="1267" spans="1:16" x14ac:dyDescent="0.25">
      <c r="A1267">
        <f>+$C$10*(B1267)+$C$11*(C1267)+$C$12*(nino34!A1247)</f>
        <v>-1.1299999999999999</v>
      </c>
      <c r="B1267">
        <v>0.6</v>
      </c>
      <c r="C1267">
        <v>1</v>
      </c>
      <c r="D1267">
        <f t="shared" si="1329"/>
        <v>8.0000000000000071E-2</v>
      </c>
      <c r="E1267">
        <f t="shared" si="1330"/>
        <v>0.2799999999999998</v>
      </c>
      <c r="G1267">
        <v>0.68409216818509999</v>
      </c>
      <c r="H1267">
        <f t="shared" si="1331"/>
        <v>0.13040320749366596</v>
      </c>
      <c r="I1267">
        <f t="shared" si="1332"/>
        <v>-0.10072688241136785</v>
      </c>
      <c r="K1267">
        <f t="shared" si="1333"/>
        <v>1983.8333333332389</v>
      </c>
      <c r="M1267">
        <f t="shared" ref="M1267:N1267" si="1363">+AVERAGE(B1264:B1270)</f>
        <v>0.81428571428571439</v>
      </c>
      <c r="N1267">
        <f t="shared" si="1363"/>
        <v>0.51428571428571435</v>
      </c>
      <c r="P1267">
        <f t="shared" si="1337"/>
        <v>0.20000000000000018</v>
      </c>
    </row>
    <row r="1268" spans="1:16" x14ac:dyDescent="0.25">
      <c r="A1268">
        <f>+$C$10*(B1268)+$C$11*(C1268)+$C$12*(nino34!A1248)</f>
        <v>-0.95</v>
      </c>
      <c r="B1268">
        <v>1</v>
      </c>
      <c r="C1268">
        <v>1.2</v>
      </c>
      <c r="D1268">
        <f t="shared" si="1329"/>
        <v>0.32999999999999985</v>
      </c>
      <c r="E1268">
        <f t="shared" si="1330"/>
        <v>-3.0000000000000027E-2</v>
      </c>
      <c r="G1268">
        <v>0.69893033072624899</v>
      </c>
      <c r="H1268">
        <f t="shared" si="1331"/>
        <v>-0.10497041886606095</v>
      </c>
      <c r="I1268">
        <f t="shared" si="1332"/>
        <v>-0.13464674394835896</v>
      </c>
      <c r="K1268">
        <f t="shared" si="1333"/>
        <v>1983.9166666665722</v>
      </c>
      <c r="M1268">
        <f t="shared" ref="M1268:N1268" si="1364">+AVERAGE(B1265:B1271)</f>
        <v>0.55714285714285716</v>
      </c>
      <c r="N1268">
        <f t="shared" si="1364"/>
        <v>0.39999999999999997</v>
      </c>
      <c r="P1268">
        <f t="shared" si="1337"/>
        <v>0.30000000000000016</v>
      </c>
    </row>
    <row r="1269" spans="1:16" x14ac:dyDescent="0.25">
      <c r="A1269">
        <f>+$C$10*(B1269)+$C$11*(C1269)+$C$12*(nino34!A1249)</f>
        <v>-0.8</v>
      </c>
      <c r="B1269">
        <v>1</v>
      </c>
      <c r="C1269">
        <v>0.9</v>
      </c>
      <c r="D1269">
        <f t="shared" si="1329"/>
        <v>0.41999999999999993</v>
      </c>
      <c r="E1269">
        <f t="shared" si="1330"/>
        <v>0.12000000000000011</v>
      </c>
      <c r="G1269">
        <v>0.57912174931903904</v>
      </c>
      <c r="H1269">
        <f t="shared" si="1331"/>
        <v>-0.23961715554245899</v>
      </c>
      <c r="I1269">
        <f t="shared" si="1332"/>
        <v>7.2719608112947753E-9</v>
      </c>
      <c r="K1269">
        <f t="shared" si="1333"/>
        <v>1983.9999999999054</v>
      </c>
      <c r="M1269">
        <f t="shared" ref="M1269:N1269" si="1365">+AVERAGE(B1266:B1272)</f>
        <v>0.42857142857142849</v>
      </c>
      <c r="N1269">
        <f t="shared" si="1365"/>
        <v>0.47142857142857142</v>
      </c>
      <c r="P1269">
        <f t="shared" si="1337"/>
        <v>0.17999999999999994</v>
      </c>
    </row>
    <row r="1270" spans="1:16" x14ac:dyDescent="0.25">
      <c r="A1270">
        <f>+$C$10*(B1270)+$C$11*(C1270)+$C$12*(nino34!A1250)</f>
        <v>-0.53</v>
      </c>
      <c r="B1270">
        <v>-0.1</v>
      </c>
      <c r="C1270">
        <v>-1.1000000000000001</v>
      </c>
      <c r="D1270">
        <f t="shared" si="1329"/>
        <v>0.32000000000000006</v>
      </c>
      <c r="E1270">
        <f t="shared" si="1330"/>
        <v>-0.21999999999999997</v>
      </c>
      <c r="G1270">
        <v>0.45931317518379</v>
      </c>
      <c r="H1270">
        <f t="shared" si="1331"/>
        <v>-0.17930832356487503</v>
      </c>
      <c r="I1270">
        <f t="shared" si="1332"/>
        <v>6.0308824705623043E-2</v>
      </c>
      <c r="K1270">
        <f t="shared" si="1333"/>
        <v>1984.0833333332387</v>
      </c>
      <c r="M1270">
        <f t="shared" ref="M1270:N1270" si="1366">+AVERAGE(B1267:B1273)</f>
        <v>0.41428571428571431</v>
      </c>
      <c r="N1270">
        <f t="shared" si="1366"/>
        <v>0.51428571428571435</v>
      </c>
      <c r="P1270">
        <f t="shared" si="1337"/>
        <v>-0.18000000000000005</v>
      </c>
    </row>
    <row r="1271" spans="1:16" x14ac:dyDescent="0.25">
      <c r="A1271">
        <f>+$C$10*(B1271)+$C$11*(C1271)+$C$12*(nino34!A1251)</f>
        <v>-0.48</v>
      </c>
      <c r="B1271">
        <v>-0.7</v>
      </c>
      <c r="C1271">
        <v>0.7</v>
      </c>
      <c r="D1271">
        <f t="shared" si="1329"/>
        <v>-6.9999999999999951E-2</v>
      </c>
      <c r="E1271">
        <f t="shared" si="1330"/>
        <v>-0.16999999999999993</v>
      </c>
      <c r="G1271">
        <v>0.39981342575416401</v>
      </c>
      <c r="H1271">
        <f t="shared" si="1331"/>
        <v>-2.8042254262073019E-2</v>
      </c>
      <c r="I1271">
        <f t="shared" si="1332"/>
        <v>9.095724459717891E-2</v>
      </c>
      <c r="K1271">
        <f t="shared" si="1333"/>
        <v>1984.1666666665719</v>
      </c>
      <c r="M1271">
        <f t="shared" ref="M1271:N1271" si="1367">+AVERAGE(B1268:B1274)</f>
        <v>0.27142857142857146</v>
      </c>
      <c r="N1271">
        <f t="shared" si="1367"/>
        <v>0.5</v>
      </c>
      <c r="P1271">
        <f t="shared" si="1337"/>
        <v>-5.9999999999999942E-2</v>
      </c>
    </row>
    <row r="1272" spans="1:16" x14ac:dyDescent="0.25">
      <c r="A1272">
        <f>+$C$10*(B1272)+$C$11*(C1272)+$C$12*(nino34!A1252)</f>
        <v>-0.6</v>
      </c>
      <c r="B1272">
        <v>0.9</v>
      </c>
      <c r="C1272">
        <v>0.7</v>
      </c>
      <c r="D1272">
        <f t="shared" si="1329"/>
        <v>-0.16000000000000003</v>
      </c>
      <c r="E1272">
        <f t="shared" si="1330"/>
        <v>7.9999999999999849E-2</v>
      </c>
      <c r="G1272">
        <v>0.43127092092171698</v>
      </c>
      <c r="H1272">
        <f t="shared" si="1331"/>
        <v>0.194609803349446</v>
      </c>
      <c r="I1272">
        <f t="shared" si="1332"/>
        <v>0.13169481301434005</v>
      </c>
      <c r="K1272">
        <f t="shared" si="1333"/>
        <v>1984.2499999999052</v>
      </c>
      <c r="M1272">
        <f t="shared" ref="M1272:N1272" si="1368">+AVERAGE(B1269:B1275)</f>
        <v>0.18571428571428572</v>
      </c>
      <c r="N1272">
        <f t="shared" si="1368"/>
        <v>0.38571428571428568</v>
      </c>
      <c r="P1272">
        <f t="shared" si="1337"/>
        <v>-1.9999999999999907E-2</v>
      </c>
    </row>
    <row r="1273" spans="1:16" x14ac:dyDescent="0.25">
      <c r="A1273">
        <f>+$C$10*(B1273)+$C$11*(C1273)+$C$12*(nino34!A1253)</f>
        <v>-0.64</v>
      </c>
      <c r="B1273">
        <v>0.2</v>
      </c>
      <c r="C1273">
        <v>0.2</v>
      </c>
      <c r="D1273">
        <f t="shared" si="1329"/>
        <v>-0.30000000000000004</v>
      </c>
      <c r="E1273">
        <f t="shared" si="1330"/>
        <v>-0.21999999999999997</v>
      </c>
      <c r="G1273">
        <v>0.59442322910361001</v>
      </c>
      <c r="H1273">
        <f t="shared" si="1331"/>
        <v>0.124432944174449</v>
      </c>
      <c r="I1273">
        <f t="shared" si="1332"/>
        <v>-0.20187167218933699</v>
      </c>
      <c r="K1273">
        <f t="shared" si="1333"/>
        <v>1984.3333333332384</v>
      </c>
      <c r="M1273">
        <f t="shared" ref="M1273:N1273" si="1369">+AVERAGE(B1270:B1276)</f>
        <v>0</v>
      </c>
      <c r="N1273">
        <f t="shared" si="1369"/>
        <v>0.19999999999999998</v>
      </c>
      <c r="P1273">
        <f t="shared" si="1337"/>
        <v>-0.29999999999999993</v>
      </c>
    </row>
    <row r="1274" spans="1:16" x14ac:dyDescent="0.25">
      <c r="A1274">
        <f>+$C$10*(B1274)+$C$11*(C1274)+$C$12*(nino34!A1254)</f>
        <v>-0.9</v>
      </c>
      <c r="B1274">
        <v>-0.4</v>
      </c>
      <c r="C1274">
        <v>0.9</v>
      </c>
      <c r="D1274">
        <f t="shared" si="1329"/>
        <v>0.24</v>
      </c>
      <c r="E1274">
        <f t="shared" si="1330"/>
        <v>0.76</v>
      </c>
      <c r="G1274">
        <v>0.55570386509616598</v>
      </c>
      <c r="H1274">
        <f t="shared" si="1331"/>
        <v>-6.1073271875714985E-2</v>
      </c>
      <c r="I1274">
        <f t="shared" si="1332"/>
        <v>1.6365456139173062E-2</v>
      </c>
      <c r="K1274">
        <f t="shared" si="1333"/>
        <v>1984.4166666665717</v>
      </c>
      <c r="M1274">
        <f t="shared" ref="M1274:N1274" si="1370">+AVERAGE(B1271:B1277)</f>
        <v>2.8571428571428584E-2</v>
      </c>
      <c r="N1274">
        <f t="shared" si="1370"/>
        <v>0.34285714285714286</v>
      </c>
      <c r="P1274">
        <f t="shared" si="1337"/>
        <v>-0.49999999999999994</v>
      </c>
    </row>
    <row r="1275" spans="1:16" x14ac:dyDescent="0.25">
      <c r="A1275">
        <f>+$C$10*(B1275)+$C$11*(C1275)+$C$12*(nino34!A1255)</f>
        <v>-0.4</v>
      </c>
      <c r="B1275">
        <v>0.4</v>
      </c>
      <c r="C1275">
        <v>0.4</v>
      </c>
      <c r="D1275">
        <f t="shared" si="1329"/>
        <v>0.5</v>
      </c>
      <c r="E1275">
        <f t="shared" si="1330"/>
        <v>-0.5</v>
      </c>
      <c r="G1275">
        <v>0.53334995722789502</v>
      </c>
      <c r="H1275">
        <f t="shared" si="1331"/>
        <v>-0.22518795068528397</v>
      </c>
      <c r="I1275">
        <f t="shared" si="1332"/>
        <v>-0.18048013494874204</v>
      </c>
      <c r="K1275">
        <f t="shared" si="1333"/>
        <v>1984.499999999905</v>
      </c>
      <c r="M1275">
        <f t="shared" ref="M1275:N1275" si="1371">+AVERAGE(B1272:B1278)</f>
        <v>8.5714285714285729E-2</v>
      </c>
      <c r="N1275">
        <f t="shared" si="1371"/>
        <v>0.3428571428571428</v>
      </c>
      <c r="P1275">
        <f t="shared" si="1337"/>
        <v>-0.19999999999999998</v>
      </c>
    </row>
    <row r="1276" spans="1:16" x14ac:dyDescent="0.25">
      <c r="A1276">
        <f>+$C$10*(B1276)+$C$11*(C1276)+$C$12*(nino34!A1256)</f>
        <v>-0.4</v>
      </c>
      <c r="B1276">
        <v>-0.3</v>
      </c>
      <c r="C1276">
        <v>-0.4</v>
      </c>
      <c r="D1276">
        <f t="shared" si="1329"/>
        <v>5.0000000000000044E-2</v>
      </c>
      <c r="E1276">
        <f t="shared" si="1330"/>
        <v>5.0000000000000044E-2</v>
      </c>
      <c r="G1276">
        <v>0.33051591441088202</v>
      </c>
      <c r="H1276">
        <f t="shared" si="1331"/>
        <v>-0.18646858302960101</v>
      </c>
      <c r="I1276">
        <f t="shared" si="1332"/>
        <v>0.219199502604425</v>
      </c>
      <c r="K1276">
        <f t="shared" si="1333"/>
        <v>1984.5833333332382</v>
      </c>
      <c r="M1276">
        <f t="shared" ref="M1276:N1276" si="1372">+AVERAGE(B1273:B1279)</f>
        <v>8.5714285714285729E-2</v>
      </c>
      <c r="N1276">
        <f t="shared" si="1372"/>
        <v>0.32857142857142857</v>
      </c>
      <c r="P1276">
        <f t="shared" si="1337"/>
        <v>-0.2</v>
      </c>
    </row>
    <row r="1277" spans="1:16" x14ac:dyDescent="0.25">
      <c r="A1277">
        <f>+$C$10*(B1277)+$C$11*(C1277)+$C$12*(nino34!A1257)</f>
        <v>-0.35</v>
      </c>
      <c r="B1277">
        <v>0.1</v>
      </c>
      <c r="C1277">
        <v>-0.1</v>
      </c>
      <c r="D1277">
        <f t="shared" si="1329"/>
        <v>-0.42999999999999994</v>
      </c>
      <c r="E1277">
        <f t="shared" si="1330"/>
        <v>-0.53</v>
      </c>
      <c r="G1277">
        <v>0.34688137419829401</v>
      </c>
      <c r="H1277">
        <f t="shared" si="1331"/>
        <v>0.37790483127065799</v>
      </c>
      <c r="I1277">
        <f t="shared" si="1332"/>
        <v>0.34517391169583411</v>
      </c>
      <c r="K1277">
        <f t="shared" si="1333"/>
        <v>1984.6666666665715</v>
      </c>
      <c r="M1277">
        <f t="shared" ref="M1277:N1277" si="1373">+AVERAGE(B1274:B1280)</f>
        <v>-0.32857142857142863</v>
      </c>
      <c r="N1277">
        <f t="shared" si="1373"/>
        <v>-1.4285714285714299E-2</v>
      </c>
      <c r="P1277">
        <f t="shared" si="1337"/>
        <v>-0.4</v>
      </c>
    </row>
    <row r="1278" spans="1:16" x14ac:dyDescent="0.25">
      <c r="A1278">
        <f>+$C$10*(B1278)+$C$11*(C1278)+$C$12*(nino34!A1258)</f>
        <v>-0.83</v>
      </c>
      <c r="B1278">
        <v>-0.3</v>
      </c>
      <c r="C1278">
        <v>0.7</v>
      </c>
      <c r="D1278">
        <f t="shared" si="1329"/>
        <v>-0.83</v>
      </c>
      <c r="E1278">
        <f t="shared" si="1330"/>
        <v>0.13000000000000012</v>
      </c>
      <c r="G1278">
        <v>0.70842074568154001</v>
      </c>
      <c r="H1278">
        <f t="shared" si="1331"/>
        <v>0.77186411602679594</v>
      </c>
      <c r="I1278">
        <f t="shared" si="1332"/>
        <v>4.8785373060303838E-2</v>
      </c>
      <c r="K1278">
        <f t="shared" si="1333"/>
        <v>1984.7499999999047</v>
      </c>
      <c r="M1278">
        <f t="shared" ref="M1278:N1278" si="1374">+AVERAGE(B1275:B1281)</f>
        <v>-0.2</v>
      </c>
      <c r="N1278">
        <f t="shared" si="1374"/>
        <v>4.285714285714283E-2</v>
      </c>
      <c r="P1278">
        <f t="shared" si="1337"/>
        <v>-7.9999999999999988E-2</v>
      </c>
    </row>
    <row r="1279" spans="1:16" x14ac:dyDescent="0.25">
      <c r="A1279">
        <f>+$C$10*(B1279)+$C$11*(C1279)+$C$12*(nino34!A1259)</f>
        <v>-1.18</v>
      </c>
      <c r="B1279">
        <v>0.9</v>
      </c>
      <c r="C1279">
        <v>0.6</v>
      </c>
      <c r="D1279">
        <f t="shared" si="1329"/>
        <v>-0.70000000000000007</v>
      </c>
      <c r="E1279">
        <f t="shared" si="1330"/>
        <v>0</v>
      </c>
      <c r="G1279">
        <v>1.11874549022509</v>
      </c>
      <c r="H1279">
        <f t="shared" si="1331"/>
        <v>0.77186413062620007</v>
      </c>
      <c r="I1279">
        <f t="shared" si="1332"/>
        <v>-4.8785358460899708E-2</v>
      </c>
      <c r="K1279">
        <f t="shared" si="1333"/>
        <v>1984.833333333238</v>
      </c>
      <c r="M1279">
        <f t="shared" ref="M1279:N1279" si="1375">+AVERAGE(B1276:B1282)</f>
        <v>-0.1571428571428572</v>
      </c>
      <c r="N1279">
        <f t="shared" si="1375"/>
        <v>-0.1571428571428572</v>
      </c>
      <c r="P1279">
        <f t="shared" si="1337"/>
        <v>-0.18</v>
      </c>
    </row>
    <row r="1280" spans="1:16" x14ac:dyDescent="0.25">
      <c r="A1280">
        <f>+$C$10*(B1280)+$C$11*(C1280)+$C$12*(nino34!A1260)</f>
        <v>-1.53</v>
      </c>
      <c r="B1280">
        <v>-2.7</v>
      </c>
      <c r="C1280">
        <v>-2.2000000000000002</v>
      </c>
      <c r="D1280">
        <f t="shared" si="1329"/>
        <v>0.28999999999999992</v>
      </c>
      <c r="E1280">
        <f t="shared" si="1330"/>
        <v>0.99000000000000021</v>
      </c>
      <c r="G1280">
        <v>1.4802848763077401</v>
      </c>
      <c r="H1280">
        <f t="shared" si="1331"/>
        <v>0.39037977185487005</v>
      </c>
      <c r="I1280">
        <f t="shared" si="1332"/>
        <v>-0.3326990003104302</v>
      </c>
      <c r="K1280">
        <f t="shared" si="1333"/>
        <v>1984.9166666665712</v>
      </c>
      <c r="M1280">
        <f t="shared" ref="M1280:N1280" si="1376">+AVERAGE(B1277:B1283)</f>
        <v>-0.24285714285714288</v>
      </c>
      <c r="N1280">
        <f t="shared" si="1376"/>
        <v>-0.2857142857142857</v>
      </c>
      <c r="P1280">
        <f t="shared" si="1337"/>
        <v>-0.35999999999999993</v>
      </c>
    </row>
    <row r="1281" spans="1:16" x14ac:dyDescent="0.25">
      <c r="A1281">
        <f>+$C$10*(B1281)+$C$11*(C1281)+$C$12*(nino34!A1261)</f>
        <v>-0.89</v>
      </c>
      <c r="B1281">
        <v>0.5</v>
      </c>
      <c r="C1281">
        <v>1.3</v>
      </c>
      <c r="D1281">
        <f t="shared" si="1329"/>
        <v>0.62</v>
      </c>
      <c r="E1281">
        <f t="shared" si="1330"/>
        <v>-0.65999999999999992</v>
      </c>
      <c r="G1281">
        <v>1.50912526207996</v>
      </c>
      <c r="H1281">
        <f t="shared" si="1331"/>
        <v>0.57396834298758992</v>
      </c>
      <c r="I1281">
        <f t="shared" si="1332"/>
        <v>0.51628757144314985</v>
      </c>
      <c r="K1281">
        <f t="shared" si="1333"/>
        <v>1984.9999999999045</v>
      </c>
      <c r="M1281">
        <f t="shared" ref="M1281:N1281" si="1377">+AVERAGE(B1278:B1284)</f>
        <v>-0.28571428571428575</v>
      </c>
      <c r="N1281">
        <f t="shared" si="1377"/>
        <v>-0.54285714285714293</v>
      </c>
      <c r="P1281">
        <f t="shared" si="1337"/>
        <v>-5.9999999999999956E-2</v>
      </c>
    </row>
    <row r="1282" spans="1:16" x14ac:dyDescent="0.25">
      <c r="A1282">
        <f>+$C$10*(B1282)+$C$11*(C1282)+$C$12*(nino34!A1262)</f>
        <v>-0.91</v>
      </c>
      <c r="B1282">
        <v>0.7</v>
      </c>
      <c r="C1282">
        <v>-1</v>
      </c>
      <c r="D1282">
        <f t="shared" si="1329"/>
        <v>-6.9999999999999951E-2</v>
      </c>
      <c r="E1282">
        <f t="shared" si="1330"/>
        <v>-3.0000000000000027E-2</v>
      </c>
      <c r="G1282">
        <v>2.05425321929533</v>
      </c>
      <c r="H1282">
        <f t="shared" si="1331"/>
        <v>0.65838863402538994</v>
      </c>
      <c r="I1282">
        <f t="shared" si="1332"/>
        <v>-0.43186728040535005</v>
      </c>
      <c r="K1282">
        <f t="shared" si="1333"/>
        <v>1985.0833333332378</v>
      </c>
      <c r="M1282">
        <f t="shared" ref="M1282:N1282" si="1378">+AVERAGE(B1279:B1285)</f>
        <v>-0.40000000000000008</v>
      </c>
      <c r="N1282">
        <f t="shared" si="1378"/>
        <v>-0.8571428571428571</v>
      </c>
      <c r="P1282">
        <f t="shared" si="1337"/>
        <v>0.21999999999999992</v>
      </c>
    </row>
    <row r="1283" spans="1:16" x14ac:dyDescent="0.25">
      <c r="A1283">
        <f>+$C$10*(B1283)+$C$11*(C1283)+$C$12*(nino34!A1263)</f>
        <v>-0.96</v>
      </c>
      <c r="B1283">
        <v>-0.9</v>
      </c>
      <c r="C1283">
        <v>-1.3</v>
      </c>
      <c r="D1283">
        <f t="shared" si="1329"/>
        <v>-6.9999999999999951E-2</v>
      </c>
      <c r="E1283">
        <f t="shared" si="1330"/>
        <v>2.9999999999999805E-2</v>
      </c>
      <c r="G1283">
        <v>2.1675138961053499</v>
      </c>
      <c r="H1283">
        <f t="shared" si="1331"/>
        <v>0.19768100485539009</v>
      </c>
      <c r="I1283">
        <f t="shared" si="1332"/>
        <v>-2.8840348764649804E-2</v>
      </c>
      <c r="K1283">
        <f t="shared" si="1333"/>
        <v>1985.166666666571</v>
      </c>
      <c r="M1283">
        <f t="shared" ref="M1283:N1283" si="1379">+AVERAGE(B1280:B1286)</f>
        <v>-0.68571428571428583</v>
      </c>
      <c r="N1283">
        <f t="shared" si="1379"/>
        <v>-0.9</v>
      </c>
      <c r="P1283">
        <f t="shared" si="1337"/>
        <v>0.49999999999999989</v>
      </c>
    </row>
    <row r="1284" spans="1:16" x14ac:dyDescent="0.25">
      <c r="A1284">
        <f>+$C$10*(B1284)+$C$11*(C1284)+$C$12*(nino34!A1264)</f>
        <v>-0.98</v>
      </c>
      <c r="B1284">
        <v>-0.2</v>
      </c>
      <c r="C1284">
        <v>-1.9</v>
      </c>
      <c r="D1284">
        <f t="shared" si="1329"/>
        <v>5.9999999999999942E-2</v>
      </c>
      <c r="E1284">
        <f t="shared" si="1330"/>
        <v>0.10000000000000009</v>
      </c>
      <c r="G1284">
        <v>2.2519342241507201</v>
      </c>
      <c r="H1284">
        <f t="shared" si="1331"/>
        <v>-0.59803899359920987</v>
      </c>
      <c r="I1284">
        <f t="shared" si="1332"/>
        <v>-0.76687964968995015</v>
      </c>
      <c r="K1284">
        <f t="shared" si="1333"/>
        <v>1985.2499999999043</v>
      </c>
      <c r="M1284">
        <f t="shared" ref="M1284:N1284" si="1380">+AVERAGE(B1281:B1287)</f>
        <v>-0.25714285714285723</v>
      </c>
      <c r="N1284">
        <f t="shared" si="1380"/>
        <v>-0.47142857142857153</v>
      </c>
      <c r="P1284">
        <f t="shared" si="1337"/>
        <v>0.68</v>
      </c>
    </row>
    <row r="1285" spans="1:16" x14ac:dyDescent="0.25">
      <c r="A1285">
        <f>+$C$10*(B1285)+$C$11*(C1285)+$C$12*(nino34!A1265)</f>
        <v>-0.9</v>
      </c>
      <c r="B1285">
        <v>-1.1000000000000001</v>
      </c>
      <c r="C1285">
        <v>-1.5</v>
      </c>
      <c r="D1285">
        <f t="shared" si="1329"/>
        <v>0.21999999999999997</v>
      </c>
      <c r="E1285">
        <f t="shared" si="1330"/>
        <v>6.0000000000000053E-2</v>
      </c>
      <c r="G1285">
        <v>1.5694749025061401</v>
      </c>
      <c r="H1285">
        <f t="shared" si="1331"/>
        <v>-0.93305137406293004</v>
      </c>
      <c r="I1285">
        <f t="shared" si="1332"/>
        <v>0.4318672692262302</v>
      </c>
      <c r="K1285">
        <f t="shared" si="1333"/>
        <v>1985.3333333332375</v>
      </c>
      <c r="M1285">
        <f t="shared" ref="M1285:N1285" si="1381">+AVERAGE(B1282:B1288)</f>
        <v>-0.20000000000000012</v>
      </c>
      <c r="N1285">
        <f t="shared" si="1381"/>
        <v>-0.68571428571428572</v>
      </c>
      <c r="P1285">
        <f t="shared" si="1337"/>
        <v>0.55999999999999972</v>
      </c>
    </row>
    <row r="1286" spans="1:16" x14ac:dyDescent="0.25">
      <c r="A1286">
        <f>+$C$10*(B1286)+$C$11*(C1286)+$C$12*(nino34!A1266)</f>
        <v>-0.76</v>
      </c>
      <c r="B1286">
        <v>-1.1000000000000001</v>
      </c>
      <c r="C1286">
        <v>0.3</v>
      </c>
      <c r="D1286">
        <f t="shared" si="1329"/>
        <v>0.29000000000000004</v>
      </c>
      <c r="E1286">
        <f t="shared" si="1330"/>
        <v>1.0000000000000009E-2</v>
      </c>
      <c r="G1286">
        <v>1.31888285008779</v>
      </c>
      <c r="H1286">
        <f t="shared" si="1331"/>
        <v>-0.37916569434943015</v>
      </c>
      <c r="I1286">
        <f t="shared" si="1332"/>
        <v>0.12201841048727013</v>
      </c>
      <c r="K1286">
        <f t="shared" si="1333"/>
        <v>1985.4166666665708</v>
      </c>
      <c r="M1286">
        <f t="shared" ref="M1286:N1286" si="1382">+AVERAGE(B1283:B1289)</f>
        <v>-0.35714285714285721</v>
      </c>
      <c r="N1286">
        <f t="shared" si="1382"/>
        <v>-0.6000000000000002</v>
      </c>
      <c r="P1286">
        <f t="shared" si="1337"/>
        <v>0.12</v>
      </c>
    </row>
    <row r="1287" spans="1:16" x14ac:dyDescent="0.25">
      <c r="A1287">
        <f>+$C$10*(B1287)+$C$11*(C1287)+$C$12*(nino34!A1267)</f>
        <v>-0.61</v>
      </c>
      <c r="B1287">
        <v>0.3</v>
      </c>
      <c r="C1287">
        <v>0.8</v>
      </c>
      <c r="D1287">
        <f t="shared" si="1329"/>
        <v>0.27</v>
      </c>
      <c r="E1287">
        <f t="shared" si="1330"/>
        <v>-3.0000000000000027E-2</v>
      </c>
      <c r="G1287">
        <v>1.1903092081567099</v>
      </c>
      <c r="H1287">
        <f t="shared" si="1331"/>
        <v>-6.5552642148201112E-3</v>
      </c>
      <c r="I1287">
        <f t="shared" si="1332"/>
        <v>0.25059201964734035</v>
      </c>
      <c r="K1287">
        <f t="shared" si="1333"/>
        <v>1985.499999999904</v>
      </c>
      <c r="M1287">
        <f t="shared" ref="M1287:N1287" si="1383">+AVERAGE(B1284:B1290)</f>
        <v>-0.3714285714285715</v>
      </c>
      <c r="N1287">
        <f t="shared" si="1383"/>
        <v>-0.39999999999999997</v>
      </c>
      <c r="P1287">
        <f t="shared" si="1337"/>
        <v>0.2599999999999999</v>
      </c>
    </row>
    <row r="1288" spans="1:16" x14ac:dyDescent="0.25">
      <c r="A1288">
        <f>+$C$10*(B1288)+$C$11*(C1288)+$C$12*(nino34!A1268)</f>
        <v>-0.49</v>
      </c>
      <c r="B1288">
        <v>0.9</v>
      </c>
      <c r="C1288">
        <v>-0.2</v>
      </c>
      <c r="D1288">
        <f t="shared" si="1329"/>
        <v>4.0000000000000036E-2</v>
      </c>
      <c r="E1288">
        <f t="shared" si="1330"/>
        <v>-0.19999999999999996</v>
      </c>
      <c r="G1288">
        <v>1.3123275858729699</v>
      </c>
      <c r="H1288">
        <f t="shared" si="1331"/>
        <v>-0.12223552886456002</v>
      </c>
      <c r="I1288">
        <f t="shared" si="1332"/>
        <v>-0.36627228429708003</v>
      </c>
      <c r="K1288">
        <f t="shared" si="1333"/>
        <v>1985.5833333332373</v>
      </c>
      <c r="M1288">
        <f t="shared" ref="M1288:N1288" si="1384">+AVERAGE(B1285:B1291)</f>
        <v>-0.45714285714285718</v>
      </c>
      <c r="N1288">
        <f t="shared" si="1384"/>
        <v>-0.17142857142857143</v>
      </c>
      <c r="P1288">
        <f t="shared" si="1337"/>
        <v>-7.9999999999999988E-2</v>
      </c>
    </row>
    <row r="1289" spans="1:16" x14ac:dyDescent="0.25">
      <c r="A1289">
        <f>+$C$10*(B1289)+$C$11*(C1289)+$C$12*(nino34!A1269)</f>
        <v>-0.56999999999999995</v>
      </c>
      <c r="B1289">
        <v>-0.4</v>
      </c>
      <c r="C1289">
        <v>-0.4</v>
      </c>
      <c r="D1289">
        <f t="shared" si="1329"/>
        <v>-0.15000000000000002</v>
      </c>
      <c r="E1289">
        <f t="shared" si="1330"/>
        <v>1.0000000000000009E-2</v>
      </c>
      <c r="G1289">
        <v>1.0680736792921499</v>
      </c>
      <c r="H1289">
        <f t="shared" si="1331"/>
        <v>-0.61052616492010292</v>
      </c>
      <c r="I1289">
        <f t="shared" si="1332"/>
        <v>-0.12201835175846298</v>
      </c>
      <c r="K1289">
        <f t="shared" si="1333"/>
        <v>1985.6666666665706</v>
      </c>
      <c r="M1289">
        <f t="shared" ref="M1289:N1289" si="1385">+AVERAGE(B1286:B1292)</f>
        <v>-0.22857142857142859</v>
      </c>
      <c r="N1289">
        <f t="shared" si="1385"/>
        <v>8.5714285714285729E-2</v>
      </c>
      <c r="P1289">
        <f t="shared" si="1337"/>
        <v>-0.38</v>
      </c>
    </row>
    <row r="1290" spans="1:16" x14ac:dyDescent="0.25">
      <c r="A1290">
        <f>+$C$10*(B1290)+$C$11*(C1290)+$C$12*(nino34!A1270)</f>
        <v>-0.64</v>
      </c>
      <c r="B1290">
        <v>-1</v>
      </c>
      <c r="C1290">
        <v>0.1</v>
      </c>
      <c r="D1290">
        <f t="shared" si="1329"/>
        <v>0.13999999999999996</v>
      </c>
      <c r="E1290">
        <f t="shared" si="1330"/>
        <v>0.28000000000000003</v>
      </c>
      <c r="G1290">
        <v>0.70180142095286702</v>
      </c>
      <c r="H1290">
        <f t="shared" si="1331"/>
        <v>-0.38395057545533495</v>
      </c>
      <c r="I1290">
        <f t="shared" si="1332"/>
        <v>0.34859394122323084</v>
      </c>
      <c r="K1290">
        <f t="shared" si="1333"/>
        <v>1985.7499999999038</v>
      </c>
      <c r="M1290">
        <f t="shared" ref="M1290:N1290" si="1386">+AVERAGE(B1287:B1293)</f>
        <v>-7.1428571428571425E-2</v>
      </c>
      <c r="N1290">
        <f t="shared" si="1386"/>
        <v>-0.17142857142857143</v>
      </c>
      <c r="P1290">
        <f t="shared" si="1337"/>
        <v>-0.2</v>
      </c>
    </row>
    <row r="1291" spans="1:16" x14ac:dyDescent="0.25">
      <c r="A1291">
        <f>+$C$10*(B1291)+$C$11*(C1291)+$C$12*(nino34!A1271)</f>
        <v>-0.43</v>
      </c>
      <c r="B1291">
        <v>-0.8</v>
      </c>
      <c r="C1291">
        <v>-0.3</v>
      </c>
      <c r="D1291">
        <f t="shared" si="1329"/>
        <v>0.24</v>
      </c>
      <c r="E1291">
        <f t="shared" si="1330"/>
        <v>-0.18000000000000005</v>
      </c>
      <c r="G1291">
        <v>0.68412310383681496</v>
      </c>
      <c r="H1291">
        <f t="shared" si="1331"/>
        <v>0.33091565733293293</v>
      </c>
      <c r="I1291">
        <f t="shared" si="1332"/>
        <v>0.36627229156503693</v>
      </c>
      <c r="K1291">
        <f t="shared" si="1333"/>
        <v>1985.8333333332371</v>
      </c>
      <c r="M1291">
        <f t="shared" ref="M1291:N1291" si="1387">+AVERAGE(B1288:B1294)</f>
        <v>-0.39999999999999997</v>
      </c>
      <c r="N1291">
        <f t="shared" si="1387"/>
        <v>-0.21428571428571427</v>
      </c>
      <c r="P1291">
        <f t="shared" si="1337"/>
        <v>-0.06</v>
      </c>
    </row>
    <row r="1292" spans="1:16" x14ac:dyDescent="0.25">
      <c r="A1292">
        <f>+$C$10*(B1292)+$C$11*(C1292)+$C$12*(nino34!A1272)</f>
        <v>-0.4</v>
      </c>
      <c r="B1292">
        <v>0.5</v>
      </c>
      <c r="C1292">
        <v>0.3</v>
      </c>
      <c r="D1292">
        <f t="shared" si="1329"/>
        <v>-0.36000000000000004</v>
      </c>
      <c r="E1292">
        <f t="shared" si="1330"/>
        <v>-0.41999999999999993</v>
      </c>
      <c r="G1292">
        <v>1.0327170782857999</v>
      </c>
      <c r="H1292">
        <f t="shared" si="1331"/>
        <v>0.21111470809444799</v>
      </c>
      <c r="I1292">
        <f t="shared" si="1332"/>
        <v>-0.48607324080352199</v>
      </c>
      <c r="K1292">
        <f t="shared" si="1333"/>
        <v>1985.9166666665703</v>
      </c>
      <c r="M1292">
        <f t="shared" ref="M1292:N1292" si="1388">+AVERAGE(B1289:B1295)</f>
        <v>-0.4</v>
      </c>
      <c r="N1292">
        <f t="shared" si="1388"/>
        <v>-4.2857142857142864E-2</v>
      </c>
      <c r="P1292">
        <f t="shared" si="1337"/>
        <v>1.9999999999999962E-2</v>
      </c>
    </row>
    <row r="1293" spans="1:16" x14ac:dyDescent="0.25">
      <c r="A1293">
        <f>+$C$10*(B1293)+$C$11*(C1293)+$C$12*(nino34!A1273)</f>
        <v>-0.79</v>
      </c>
      <c r="B1293">
        <v>0</v>
      </c>
      <c r="C1293">
        <v>-1.5</v>
      </c>
      <c r="D1293">
        <f t="shared" si="1329"/>
        <v>-0.24</v>
      </c>
      <c r="E1293">
        <f t="shared" si="1330"/>
        <v>0.54</v>
      </c>
      <c r="G1293">
        <v>0.89523781193126295</v>
      </c>
      <c r="H1293">
        <f t="shared" si="1331"/>
        <v>-0.62355250168536402</v>
      </c>
      <c r="I1293">
        <f t="shared" si="1332"/>
        <v>-0.34859396897629003</v>
      </c>
      <c r="K1293">
        <f t="shared" si="1333"/>
        <v>1985.9999999999036</v>
      </c>
      <c r="M1293">
        <f t="shared" ref="M1293:N1293" si="1389">+AVERAGE(B1290:B1296)</f>
        <v>-0.34285714285714286</v>
      </c>
      <c r="N1293">
        <f t="shared" si="1389"/>
        <v>0</v>
      </c>
      <c r="P1293">
        <f t="shared" si="1337"/>
        <v>-0.47999999999999993</v>
      </c>
    </row>
    <row r="1294" spans="1:16" x14ac:dyDescent="0.25">
      <c r="A1294">
        <f>+$C$10*(B1294)+$C$11*(C1294)+$C$12*(nino34!A1274)</f>
        <v>-0.64</v>
      </c>
      <c r="B1294">
        <v>-2</v>
      </c>
      <c r="C1294">
        <v>0.5</v>
      </c>
      <c r="D1294">
        <f t="shared" si="1329"/>
        <v>0.28000000000000003</v>
      </c>
      <c r="E1294">
        <f t="shared" si="1330"/>
        <v>-2.0000000000000018E-2</v>
      </c>
      <c r="G1294">
        <v>0.40916457660043598</v>
      </c>
      <c r="H1294">
        <f t="shared" si="1331"/>
        <v>-0.97214647448634983</v>
      </c>
      <c r="I1294">
        <f t="shared" si="1332"/>
        <v>-3.8246958933285669E-9</v>
      </c>
      <c r="K1294">
        <f t="shared" si="1333"/>
        <v>1986.0833333332369</v>
      </c>
      <c r="M1294">
        <f t="shared" ref="M1294:N1294" si="1390">+AVERAGE(B1291:B1297)</f>
        <v>-0.21428571428571427</v>
      </c>
      <c r="N1294">
        <f t="shared" si="1390"/>
        <v>8.5714285714285715E-2</v>
      </c>
      <c r="P1294">
        <f t="shared" si="1337"/>
        <v>-0.27999999999999997</v>
      </c>
    </row>
    <row r="1295" spans="1:16" x14ac:dyDescent="0.25">
      <c r="A1295">
        <f>+$C$10*(B1295)+$C$11*(C1295)+$C$12*(nino34!A1275)</f>
        <v>-0.51</v>
      </c>
      <c r="B1295">
        <v>0.9</v>
      </c>
      <c r="C1295">
        <v>1</v>
      </c>
      <c r="D1295">
        <f t="shared" si="1329"/>
        <v>0.23000000000000004</v>
      </c>
      <c r="E1295">
        <f t="shared" si="1330"/>
        <v>-3.0000000000000027E-2</v>
      </c>
      <c r="G1295">
        <v>-7.6908662555086896E-2</v>
      </c>
      <c r="H1295">
        <f t="shared" si="1331"/>
        <v>-0.45718395478342277</v>
      </c>
      <c r="I1295">
        <f t="shared" si="1332"/>
        <v>0.51496252352762295</v>
      </c>
      <c r="K1295">
        <f t="shared" si="1333"/>
        <v>1986.1666666665701</v>
      </c>
      <c r="M1295">
        <f t="shared" ref="M1295:N1295" si="1391">+AVERAGE(B1292:B1298)</f>
        <v>-0.12857142857142856</v>
      </c>
      <c r="N1295">
        <f t="shared" si="1391"/>
        <v>-5.7142857142857148E-2</v>
      </c>
      <c r="P1295">
        <f t="shared" si="1337"/>
        <v>-0.16</v>
      </c>
    </row>
    <row r="1296" spans="1:16" x14ac:dyDescent="0.25">
      <c r="A1296">
        <f>+$C$10*(B1296)+$C$11*(C1296)+$C$12*(nino34!A1276)</f>
        <v>-0.41</v>
      </c>
      <c r="B1296">
        <v>0</v>
      </c>
      <c r="C1296">
        <v>-0.1</v>
      </c>
      <c r="D1296">
        <f t="shared" si="1329"/>
        <v>4.0000000000000036E-2</v>
      </c>
      <c r="E1296">
        <f t="shared" si="1330"/>
        <v>-0.16000000000000003</v>
      </c>
      <c r="G1296">
        <v>-4.8019378182986801E-2</v>
      </c>
      <c r="H1296">
        <f t="shared" si="1331"/>
        <v>-1.9601099590086199E-2</v>
      </c>
      <c r="I1296">
        <f t="shared" si="1332"/>
        <v>-7.7379668334286375E-2</v>
      </c>
      <c r="K1296">
        <f t="shared" si="1333"/>
        <v>1986.2499999999034</v>
      </c>
      <c r="M1296">
        <f t="shared" ref="M1296:N1296" si="1392">+AVERAGE(B1293:B1299)</f>
        <v>-0.17142857142857146</v>
      </c>
      <c r="N1296">
        <f t="shared" si="1392"/>
        <v>-0.1</v>
      </c>
      <c r="P1296">
        <f t="shared" si="1337"/>
        <v>-0.36000000000000004</v>
      </c>
    </row>
    <row r="1297" spans="1:16" x14ac:dyDescent="0.25">
      <c r="A1297">
        <f>+$C$10*(B1297)+$C$11*(C1297)+$C$12*(nino34!A1277)</f>
        <v>-0.47</v>
      </c>
      <c r="B1297">
        <v>-0.1</v>
      </c>
      <c r="C1297">
        <v>0.7</v>
      </c>
      <c r="D1297">
        <f t="shared" si="1329"/>
        <v>0.32999999999999996</v>
      </c>
      <c r="E1297">
        <f t="shared" si="1330"/>
        <v>0.44999999999999996</v>
      </c>
      <c r="G1297">
        <v>-9.6509762145173095E-2</v>
      </c>
      <c r="H1297">
        <f t="shared" si="1331"/>
        <v>-0.16880486212668322</v>
      </c>
      <c r="I1297">
        <f t="shared" si="1332"/>
        <v>-7.1824094202310618E-2</v>
      </c>
      <c r="K1297">
        <f t="shared" si="1333"/>
        <v>1986.3333333332366</v>
      </c>
      <c r="M1297">
        <f t="shared" ref="M1297:N1297" si="1393">+AVERAGE(B1294:B1300)</f>
        <v>-0.45714285714285718</v>
      </c>
      <c r="N1297">
        <f t="shared" si="1393"/>
        <v>2.8571428571428518E-2</v>
      </c>
      <c r="P1297">
        <f t="shared" si="1337"/>
        <v>-0.43999999999999995</v>
      </c>
    </row>
    <row r="1298" spans="1:16" x14ac:dyDescent="0.25">
      <c r="A1298">
        <f>+$C$10*(B1298)+$C$11*(C1298)+$C$12*(nino34!A1278)</f>
        <v>-0.08</v>
      </c>
      <c r="B1298">
        <v>-0.2</v>
      </c>
      <c r="C1298">
        <v>-1.3</v>
      </c>
      <c r="D1298">
        <f t="shared" si="1329"/>
        <v>0.63</v>
      </c>
      <c r="E1298">
        <f t="shared" si="1330"/>
        <v>-0.14999999999999994</v>
      </c>
      <c r="G1298">
        <v>-0.21682424030967001</v>
      </c>
      <c r="H1298">
        <f t="shared" si="1331"/>
        <v>-0.93124877726455679</v>
      </c>
      <c r="I1298">
        <f t="shared" si="1332"/>
        <v>-0.69061982093556307</v>
      </c>
      <c r="K1298">
        <f t="shared" si="1333"/>
        <v>1986.4166666665699</v>
      </c>
      <c r="M1298">
        <f t="shared" ref="M1298:N1298" si="1394">+AVERAGE(B1295:B1301)</f>
        <v>-0.25714285714285712</v>
      </c>
      <c r="N1298">
        <f t="shared" si="1394"/>
        <v>0</v>
      </c>
      <c r="P1298">
        <f t="shared" si="1337"/>
        <v>9.9999999999999992E-2</v>
      </c>
    </row>
    <row r="1299" spans="1:16" x14ac:dyDescent="0.25">
      <c r="A1299">
        <f>+$C$10*(B1299)+$C$11*(C1299)+$C$12*(nino34!A1279)</f>
        <v>0.16</v>
      </c>
      <c r="B1299">
        <v>0.2</v>
      </c>
      <c r="C1299">
        <v>0</v>
      </c>
      <c r="D1299">
        <f t="shared" si="1329"/>
        <v>0.32</v>
      </c>
      <c r="E1299">
        <f t="shared" si="1330"/>
        <v>-0.16000000000000003</v>
      </c>
      <c r="G1299">
        <v>-1.0277585394097299</v>
      </c>
      <c r="H1299">
        <f t="shared" si="1331"/>
        <v>-1.54448895922689</v>
      </c>
      <c r="I1299">
        <f t="shared" si="1332"/>
        <v>7.7379638973229747E-2</v>
      </c>
      <c r="K1299">
        <f t="shared" si="1333"/>
        <v>1986.4999999999031</v>
      </c>
      <c r="M1299">
        <f t="shared" ref="M1299:N1299" si="1395">+AVERAGE(B1296:B1302)</f>
        <v>-0.22857142857142859</v>
      </c>
      <c r="N1299">
        <f t="shared" si="1395"/>
        <v>-9.9999999999999992E-2</v>
      </c>
      <c r="P1299">
        <f t="shared" si="1337"/>
        <v>-0.16000000000000003</v>
      </c>
    </row>
    <row r="1300" spans="1:16" x14ac:dyDescent="0.25">
      <c r="A1300">
        <f>+$C$10*(B1300)+$C$11*(C1300)+$C$12*(nino34!A1280)</f>
        <v>0.24</v>
      </c>
      <c r="B1300">
        <v>-2</v>
      </c>
      <c r="C1300">
        <v>-0.6</v>
      </c>
      <c r="D1300">
        <f t="shared" si="1329"/>
        <v>0.42999999999999994</v>
      </c>
      <c r="E1300">
        <f t="shared" si="1330"/>
        <v>0.27</v>
      </c>
      <c r="G1300">
        <v>-1.7613131995365601</v>
      </c>
      <c r="H1300">
        <f t="shared" si="1331"/>
        <v>-1.39528524156128</v>
      </c>
      <c r="I1300">
        <f t="shared" si="1332"/>
        <v>7.1824078692380056E-2</v>
      </c>
      <c r="K1300">
        <f t="shared" si="1333"/>
        <v>1986.5833333332364</v>
      </c>
      <c r="M1300">
        <f t="shared" ref="M1300:N1300" si="1396">+AVERAGE(B1297:B1303)</f>
        <v>-0.48571428571428577</v>
      </c>
      <c r="N1300">
        <f t="shared" si="1396"/>
        <v>0</v>
      </c>
      <c r="P1300">
        <f t="shared" si="1337"/>
        <v>-0.36</v>
      </c>
    </row>
    <row r="1301" spans="1:16" x14ac:dyDescent="0.25">
      <c r="A1301">
        <f>+$C$10*(B1301)+$C$11*(C1301)+$C$12*(nino34!A1281)</f>
        <v>0.59</v>
      </c>
      <c r="B1301">
        <v>-0.6</v>
      </c>
      <c r="C1301">
        <v>0.3</v>
      </c>
      <c r="D1301">
        <f t="shared" si="1329"/>
        <v>0.66</v>
      </c>
      <c r="E1301">
        <f t="shared" si="1330"/>
        <v>-3.9999999999999813E-2</v>
      </c>
      <c r="G1301">
        <v>-2.4230437809710099</v>
      </c>
      <c r="H1301">
        <f t="shared" si="1331"/>
        <v>-1.6510990051018299</v>
      </c>
      <c r="I1301">
        <f t="shared" si="1332"/>
        <v>-0.32763784223293069</v>
      </c>
      <c r="K1301">
        <f t="shared" si="1333"/>
        <v>1986.6666666665697</v>
      </c>
      <c r="M1301">
        <f t="shared" ref="M1301:N1301" si="1397">+AVERAGE(B1298:B1304)</f>
        <v>-0.54285714285714282</v>
      </c>
      <c r="N1301">
        <f t="shared" si="1397"/>
        <v>0.24285714285714288</v>
      </c>
      <c r="P1301">
        <f t="shared" si="1337"/>
        <v>-4.0000000000000036E-2</v>
      </c>
    </row>
    <row r="1302" spans="1:16" x14ac:dyDescent="0.25">
      <c r="A1302">
        <f>+$C$10*(B1302)+$C$11*(C1302)+$C$12*(nino34!A1282)</f>
        <v>0.9</v>
      </c>
      <c r="B1302">
        <v>1.1000000000000001</v>
      </c>
      <c r="C1302">
        <v>0.3</v>
      </c>
      <c r="D1302">
        <f t="shared" si="1329"/>
        <v>0.45000000000000007</v>
      </c>
      <c r="E1302">
        <f t="shared" si="1330"/>
        <v>-0.17000000000000015</v>
      </c>
      <c r="G1302">
        <v>-3.41241220463839</v>
      </c>
      <c r="H1302">
        <f t="shared" si="1331"/>
        <v>-1.9787368444161202</v>
      </c>
      <c r="I1302">
        <f t="shared" si="1332"/>
        <v>2.9186404404413224E-9</v>
      </c>
      <c r="K1302">
        <f t="shared" si="1333"/>
        <v>1986.7499999999029</v>
      </c>
      <c r="M1302">
        <f t="shared" ref="M1302:N1302" si="1398">+AVERAGE(B1299:B1305)</f>
        <v>-0.59999999999999987</v>
      </c>
      <c r="N1302">
        <f t="shared" si="1398"/>
        <v>0.55714285714285716</v>
      </c>
      <c r="P1302">
        <f t="shared" si="1337"/>
        <v>-0.73999999999999988</v>
      </c>
    </row>
    <row r="1303" spans="1:16" x14ac:dyDescent="0.25">
      <c r="A1303">
        <f>+$C$10*(B1303)+$C$11*(C1303)+$C$12*(nino34!A1283)</f>
        <v>1.04</v>
      </c>
      <c r="B1303">
        <v>-1.8</v>
      </c>
      <c r="C1303">
        <v>0.6</v>
      </c>
      <c r="D1303">
        <f t="shared" ref="D1303:D1366" si="1399">+A1304-A1302</f>
        <v>7.999999999999996E-2</v>
      </c>
      <c r="E1303">
        <f t="shared" ref="E1303:E1366" si="1400">+A1304+A1302-2*A1303</f>
        <v>-0.20000000000000018</v>
      </c>
      <c r="G1303">
        <v>-4.4017806253871301</v>
      </c>
      <c r="H1303">
        <f t="shared" ref="H1303:H1366" si="1401">+G1304-G1302</f>
        <v>-2.1863413797301301</v>
      </c>
      <c r="I1303">
        <f t="shared" ref="I1303:I1366" si="1402">+G1304+G1302-2*G1303</f>
        <v>-0.20760453823264946</v>
      </c>
      <c r="K1303">
        <f t="shared" ref="K1303:K1366" si="1403">+K1302+1/12</f>
        <v>1986.8333333332362</v>
      </c>
      <c r="M1303">
        <f t="shared" ref="M1303:N1303" si="1404">+AVERAGE(B1300:B1306)</f>
        <v>-0.8999999999999998</v>
      </c>
      <c r="N1303">
        <f t="shared" si="1404"/>
        <v>0.70000000000000007</v>
      </c>
      <c r="P1303">
        <f t="shared" si="1337"/>
        <v>-1.3599999999999999</v>
      </c>
    </row>
    <row r="1304" spans="1:16" x14ac:dyDescent="0.25">
      <c r="A1304">
        <f>+$C$10*(B1304)+$C$11*(C1304)+$C$12*(nino34!A1284)</f>
        <v>0.98</v>
      </c>
      <c r="B1304">
        <v>-0.5</v>
      </c>
      <c r="C1304">
        <v>2.4</v>
      </c>
      <c r="D1304">
        <f t="shared" si="1399"/>
        <v>0.14999999999999991</v>
      </c>
      <c r="E1304">
        <f t="shared" si="1400"/>
        <v>0.27</v>
      </c>
      <c r="G1304">
        <v>-5.5987535843685201</v>
      </c>
      <c r="H1304">
        <f t="shared" si="1401"/>
        <v>-1.6991691211795299</v>
      </c>
      <c r="I1304">
        <f t="shared" si="1402"/>
        <v>0.69477679678325011</v>
      </c>
      <c r="K1304">
        <f t="shared" si="1403"/>
        <v>1986.9166666665694</v>
      </c>
      <c r="M1304">
        <f t="shared" ref="M1304:N1304" si="1405">+AVERAGE(B1301:B1307)</f>
        <v>-0.61428571428571421</v>
      </c>
      <c r="N1304">
        <f t="shared" si="1405"/>
        <v>1.2571428571428573</v>
      </c>
      <c r="P1304">
        <f t="shared" si="1337"/>
        <v>-1.38</v>
      </c>
    </row>
    <row r="1305" spans="1:16" x14ac:dyDescent="0.25">
      <c r="A1305">
        <f>+$C$10*(B1305)+$C$11*(C1305)+$C$12*(nino34!A1285)</f>
        <v>1.19</v>
      </c>
      <c r="B1305">
        <v>-0.6</v>
      </c>
      <c r="C1305">
        <v>0.9</v>
      </c>
      <c r="D1305">
        <f t="shared" si="1399"/>
        <v>0.18999999999999995</v>
      </c>
      <c r="E1305">
        <f t="shared" si="1400"/>
        <v>-0.22999999999999998</v>
      </c>
      <c r="G1305">
        <v>-6.10094974656666</v>
      </c>
      <c r="H1305">
        <f t="shared" si="1401"/>
        <v>-1.0043923031501096</v>
      </c>
      <c r="I1305">
        <f t="shared" si="1402"/>
        <v>2.1246171044708717E-8</v>
      </c>
      <c r="K1305">
        <f t="shared" si="1403"/>
        <v>1986.9999999999027</v>
      </c>
      <c r="M1305">
        <f t="shared" ref="M1305:N1305" si="1406">+AVERAGE(B1302:B1308)</f>
        <v>-0.65714285714285714</v>
      </c>
      <c r="N1305">
        <f t="shared" si="1406"/>
        <v>1.5142857142857142</v>
      </c>
      <c r="P1305">
        <f t="shared" ref="P1305:P1368" si="1407">+AVERAGE(B1302:B1306)-AVERAGE(C1302:C1306)</f>
        <v>-1.78</v>
      </c>
    </row>
    <row r="1306" spans="1:16" x14ac:dyDescent="0.25">
      <c r="A1306">
        <f>+$C$10*(B1306)+$C$11*(C1306)+$C$12*(nino34!A1286)</f>
        <v>1.17</v>
      </c>
      <c r="B1306">
        <v>-1.9</v>
      </c>
      <c r="C1306">
        <v>1</v>
      </c>
      <c r="D1306">
        <f t="shared" si="1399"/>
        <v>5.0000000000000044E-2</v>
      </c>
      <c r="E1306">
        <f t="shared" si="1400"/>
        <v>8.9999999999999858E-2</v>
      </c>
      <c r="G1306">
        <v>-6.6031458875186297</v>
      </c>
      <c r="H1306">
        <f t="shared" si="1401"/>
        <v>-0.6906328532490198</v>
      </c>
      <c r="I1306">
        <f t="shared" si="1402"/>
        <v>0.31375942865492057</v>
      </c>
      <c r="K1306">
        <f t="shared" si="1403"/>
        <v>1987.0833333332359</v>
      </c>
      <c r="M1306">
        <f t="shared" ref="M1306:N1306" si="1408">+AVERAGE(B1303:B1309)</f>
        <v>-0.95714285714285718</v>
      </c>
      <c r="N1306">
        <f t="shared" si="1408"/>
        <v>1.714285714285714</v>
      </c>
      <c r="P1306">
        <f t="shared" si="1407"/>
        <v>-2.5999999999999996</v>
      </c>
    </row>
    <row r="1307" spans="1:16" x14ac:dyDescent="0.25">
      <c r="A1307">
        <f>+$C$10*(B1307)+$C$11*(C1307)+$C$12*(nino34!A1287)</f>
        <v>1.24</v>
      </c>
      <c r="B1307">
        <v>0</v>
      </c>
      <c r="C1307">
        <v>3.3</v>
      </c>
      <c r="D1307">
        <f t="shared" si="1399"/>
        <v>-0.27999999999999992</v>
      </c>
      <c r="E1307">
        <f t="shared" si="1400"/>
        <v>-0.41999999999999993</v>
      </c>
      <c r="G1307">
        <v>-6.7915825998156798</v>
      </c>
      <c r="H1307">
        <f t="shared" si="1401"/>
        <v>-2.4120894020930095E-2</v>
      </c>
      <c r="I1307">
        <f t="shared" si="1402"/>
        <v>0.35275253057317002</v>
      </c>
      <c r="K1307">
        <f t="shared" si="1403"/>
        <v>1987.1666666665692</v>
      </c>
      <c r="M1307">
        <f t="shared" ref="M1307:N1307" si="1409">+AVERAGE(B1304:B1310)</f>
        <v>-0.97142857142857153</v>
      </c>
      <c r="N1307">
        <f t="shared" si="1409"/>
        <v>1.7428571428571427</v>
      </c>
      <c r="P1307">
        <f t="shared" si="1407"/>
        <v>-2.7199999999999998</v>
      </c>
    </row>
    <row r="1308" spans="1:16" x14ac:dyDescent="0.25">
      <c r="A1308">
        <f>+$C$10*(B1308)+$C$11*(C1308)+$C$12*(nino34!A1288)</f>
        <v>0.89</v>
      </c>
      <c r="B1308">
        <v>-0.9</v>
      </c>
      <c r="C1308">
        <v>2.1</v>
      </c>
      <c r="D1308">
        <f t="shared" si="1399"/>
        <v>-0.32999999999999996</v>
      </c>
      <c r="E1308">
        <f t="shared" si="1400"/>
        <v>0.36999999999999988</v>
      </c>
      <c r="G1308">
        <v>-6.6272667815395598</v>
      </c>
      <c r="H1308">
        <f t="shared" si="1401"/>
        <v>0.32863166094427942</v>
      </c>
      <c r="I1308">
        <f t="shared" si="1402"/>
        <v>2.4392038611154021E-8</v>
      </c>
      <c r="K1308">
        <f t="shared" si="1403"/>
        <v>1987.2499999999025</v>
      </c>
      <c r="M1308">
        <f t="shared" ref="M1308:N1308" si="1410">+AVERAGE(B1305:B1311)</f>
        <v>-1.0285714285714287</v>
      </c>
      <c r="N1308">
        <f t="shared" si="1410"/>
        <v>1.6714285714285713</v>
      </c>
      <c r="P1308">
        <f t="shared" si="1407"/>
        <v>-2.6799999999999997</v>
      </c>
    </row>
    <row r="1309" spans="1:16" x14ac:dyDescent="0.25">
      <c r="A1309">
        <f>+$C$10*(B1309)+$C$11*(C1309)+$C$12*(nino34!A1289)</f>
        <v>0.91</v>
      </c>
      <c r="B1309">
        <v>-1</v>
      </c>
      <c r="C1309">
        <v>1.7</v>
      </c>
      <c r="D1309">
        <f t="shared" si="1399"/>
        <v>0.35</v>
      </c>
      <c r="E1309">
        <f t="shared" si="1400"/>
        <v>0.30999999999999983</v>
      </c>
      <c r="G1309">
        <v>-6.4629509388714004</v>
      </c>
      <c r="H1309">
        <f t="shared" si="1401"/>
        <v>-2.147989299129982E-2</v>
      </c>
      <c r="I1309">
        <f t="shared" si="1402"/>
        <v>-0.35011157832761874</v>
      </c>
      <c r="K1309">
        <f t="shared" si="1403"/>
        <v>1987.3333333332357</v>
      </c>
      <c r="M1309">
        <f t="shared" ref="M1309:N1309" si="1411">+AVERAGE(B1306:B1312)</f>
        <v>-1.0428571428571429</v>
      </c>
      <c r="N1309">
        <f t="shared" si="1411"/>
        <v>1.7857142857142858</v>
      </c>
      <c r="P1309">
        <f t="shared" si="1407"/>
        <v>-2.92</v>
      </c>
    </row>
    <row r="1310" spans="1:16" x14ac:dyDescent="0.25">
      <c r="A1310">
        <f>+$C$10*(B1310)+$C$11*(C1310)+$C$12*(nino34!A1290)</f>
        <v>1.24</v>
      </c>
      <c r="B1310">
        <v>-1.9</v>
      </c>
      <c r="C1310">
        <v>0.8</v>
      </c>
      <c r="D1310">
        <f t="shared" si="1399"/>
        <v>0.43000000000000005</v>
      </c>
      <c r="E1310">
        <f t="shared" si="1400"/>
        <v>-0.22999999999999998</v>
      </c>
      <c r="G1310">
        <v>-6.6487466745308597</v>
      </c>
      <c r="H1310">
        <f t="shared" si="1401"/>
        <v>-0.42975246417216972</v>
      </c>
      <c r="I1310">
        <f t="shared" si="1402"/>
        <v>-5.8160992853251159E-2</v>
      </c>
      <c r="K1310">
        <f t="shared" si="1403"/>
        <v>1987.416666666569</v>
      </c>
      <c r="M1310">
        <f t="shared" ref="M1310:N1310" si="1412">+AVERAGE(B1307:B1313)</f>
        <v>-0.81428571428571428</v>
      </c>
      <c r="N1310">
        <f t="shared" si="1412"/>
        <v>1.8714285714285714</v>
      </c>
      <c r="P1310">
        <f t="shared" si="1407"/>
        <v>-2.9000000000000004</v>
      </c>
    </row>
    <row r="1311" spans="1:16" x14ac:dyDescent="0.25">
      <c r="A1311">
        <f>+$C$10*(B1311)+$C$11*(C1311)+$C$12*(nino34!A1291)</f>
        <v>1.34</v>
      </c>
      <c r="B1311">
        <v>-0.9</v>
      </c>
      <c r="C1311">
        <v>1.9</v>
      </c>
      <c r="D1311">
        <f t="shared" si="1399"/>
        <v>0.24</v>
      </c>
      <c r="E1311">
        <f t="shared" si="1400"/>
        <v>3.9999999999999591E-2</v>
      </c>
      <c r="G1311">
        <v>-6.8927034030435701</v>
      </c>
      <c r="H1311">
        <f t="shared" si="1401"/>
        <v>-0.4842032290387106</v>
      </c>
      <c r="I1311">
        <f t="shared" si="1402"/>
        <v>3.7102279867102794E-3</v>
      </c>
      <c r="K1311">
        <f t="shared" si="1403"/>
        <v>1987.4999999999022</v>
      </c>
      <c r="M1311">
        <f t="shared" ref="M1311:N1311" si="1413">+AVERAGE(B1308:B1314)</f>
        <v>-0.88571428571428579</v>
      </c>
      <c r="N1311">
        <f t="shared" si="1413"/>
        <v>1.4857142857142855</v>
      </c>
      <c r="P1311">
        <f t="shared" si="1407"/>
        <v>-2.7199999999999998</v>
      </c>
    </row>
    <row r="1312" spans="1:16" x14ac:dyDescent="0.25">
      <c r="A1312">
        <f>+$C$10*(B1312)+$C$11*(C1312)+$C$12*(nino34!A1292)</f>
        <v>1.48</v>
      </c>
      <c r="B1312">
        <v>-0.7</v>
      </c>
      <c r="C1312">
        <v>1.7</v>
      </c>
      <c r="D1312">
        <f t="shared" si="1399"/>
        <v>0.18999999999999995</v>
      </c>
      <c r="E1312">
        <f t="shared" si="1400"/>
        <v>-8.9999999999999858E-2</v>
      </c>
      <c r="G1312">
        <v>-7.1329499035695703</v>
      </c>
      <c r="H1312">
        <f t="shared" si="1401"/>
        <v>0.38812410501798045</v>
      </c>
      <c r="I1312">
        <f t="shared" si="1402"/>
        <v>0.86861710606998166</v>
      </c>
      <c r="K1312">
        <f t="shared" si="1403"/>
        <v>1987.5833333332355</v>
      </c>
      <c r="M1312">
        <f t="shared" ref="M1312:N1312" si="1414">+AVERAGE(B1309:B1315)</f>
        <v>-0.75714285714285712</v>
      </c>
      <c r="N1312">
        <f t="shared" si="1414"/>
        <v>1.2142857142857142</v>
      </c>
      <c r="P1312">
        <f t="shared" si="1407"/>
        <v>-2.5</v>
      </c>
    </row>
    <row r="1313" spans="1:16" x14ac:dyDescent="0.25">
      <c r="A1313">
        <f>+$C$10*(B1313)+$C$11*(C1313)+$C$12*(nino34!A1293)</f>
        <v>1.53</v>
      </c>
      <c r="B1313">
        <v>-0.3</v>
      </c>
      <c r="C1313">
        <v>1.6</v>
      </c>
      <c r="D1313">
        <f t="shared" si="1399"/>
        <v>-0.11999999999999988</v>
      </c>
      <c r="E1313">
        <f t="shared" si="1400"/>
        <v>-0.2200000000000002</v>
      </c>
      <c r="G1313">
        <v>-6.5045792980255897</v>
      </c>
      <c r="H1313">
        <f t="shared" si="1401"/>
        <v>1.4049677350222201</v>
      </c>
      <c r="I1313">
        <f t="shared" si="1402"/>
        <v>0.14822652393425884</v>
      </c>
      <c r="K1313">
        <f t="shared" si="1403"/>
        <v>1987.6666666665687</v>
      </c>
      <c r="M1313">
        <f t="shared" ref="M1313:N1313" si="1415">+AVERAGE(B1310:B1316)</f>
        <v>-0.7</v>
      </c>
      <c r="N1313">
        <f t="shared" si="1415"/>
        <v>1.0428571428571429</v>
      </c>
      <c r="P1313">
        <f t="shared" si="1407"/>
        <v>-2.1799999999999997</v>
      </c>
    </row>
    <row r="1314" spans="1:16" x14ac:dyDescent="0.25">
      <c r="A1314">
        <f>+$C$10*(B1314)+$C$11*(C1314)+$C$12*(nino34!A1294)</f>
        <v>1.36</v>
      </c>
      <c r="B1314">
        <v>-0.5</v>
      </c>
      <c r="C1314">
        <v>0.6</v>
      </c>
      <c r="D1314">
        <f t="shared" si="1399"/>
        <v>-0.24</v>
      </c>
      <c r="E1314">
        <f t="shared" si="1400"/>
        <v>0.10000000000000009</v>
      </c>
      <c r="G1314">
        <v>-5.7279821685473502</v>
      </c>
      <c r="H1314">
        <f t="shared" si="1401"/>
        <v>1.8649766369245899</v>
      </c>
      <c r="I1314">
        <f t="shared" si="1402"/>
        <v>0.31178237796811104</v>
      </c>
      <c r="K1314">
        <f t="shared" si="1403"/>
        <v>1987.749999999902</v>
      </c>
      <c r="M1314">
        <f t="shared" ref="M1314:N1314" si="1416">+AVERAGE(B1311:B1317)</f>
        <v>-0.25714285714285723</v>
      </c>
      <c r="N1314">
        <f t="shared" si="1416"/>
        <v>1.157142857142857</v>
      </c>
      <c r="P1314">
        <f t="shared" si="1407"/>
        <v>-1.6799999999999997</v>
      </c>
    </row>
    <row r="1315" spans="1:16" x14ac:dyDescent="0.25">
      <c r="A1315">
        <f>+$C$10*(B1315)+$C$11*(C1315)+$C$12*(nino34!A1295)</f>
        <v>1.29</v>
      </c>
      <c r="B1315">
        <v>0</v>
      </c>
      <c r="C1315">
        <v>0.2</v>
      </c>
      <c r="D1315">
        <f t="shared" si="1399"/>
        <v>-0.31000000000000005</v>
      </c>
      <c r="E1315">
        <f t="shared" si="1400"/>
        <v>-0.16999999999999993</v>
      </c>
      <c r="G1315">
        <v>-4.6396026611009997</v>
      </c>
      <c r="H1315">
        <f t="shared" si="1401"/>
        <v>1.7971968810449801</v>
      </c>
      <c r="I1315">
        <f t="shared" si="1402"/>
        <v>-0.37956213384772042</v>
      </c>
      <c r="K1315">
        <f t="shared" si="1403"/>
        <v>1987.8333333332353</v>
      </c>
      <c r="M1315">
        <f t="shared" ref="M1315:N1315" si="1417">+AVERAGE(B1312:B1318)</f>
        <v>-0.27142857142857146</v>
      </c>
      <c r="N1315">
        <f t="shared" si="1417"/>
        <v>0.92857142857142849</v>
      </c>
      <c r="P1315">
        <f t="shared" si="1407"/>
        <v>-1.3399999999999999</v>
      </c>
    </row>
    <row r="1316" spans="1:16" x14ac:dyDescent="0.25">
      <c r="A1316">
        <f>+$C$10*(B1316)+$C$11*(C1316)+$C$12*(nino34!A1296)</f>
        <v>1.05</v>
      </c>
      <c r="B1316">
        <v>-0.6</v>
      </c>
      <c r="C1316">
        <v>0.5</v>
      </c>
      <c r="D1316">
        <f t="shared" si="1399"/>
        <v>-0.60000000000000009</v>
      </c>
      <c r="E1316">
        <f t="shared" si="1400"/>
        <v>-0.12000000000000011</v>
      </c>
      <c r="G1316">
        <v>-3.9307852875023701</v>
      </c>
      <c r="H1316">
        <f t="shared" si="1401"/>
        <v>1.4652751830299295</v>
      </c>
      <c r="I1316">
        <f t="shared" si="1402"/>
        <v>4.7640435832669858E-2</v>
      </c>
      <c r="K1316">
        <f t="shared" si="1403"/>
        <v>1987.9166666665685</v>
      </c>
      <c r="M1316">
        <f t="shared" ref="M1316:N1316" si="1418">+AVERAGE(B1313:B1319)</f>
        <v>-0.22857142857142859</v>
      </c>
      <c r="N1316">
        <f t="shared" si="1418"/>
        <v>0.6</v>
      </c>
      <c r="P1316">
        <f t="shared" si="1407"/>
        <v>-0.94000000000000006</v>
      </c>
    </row>
    <row r="1317" spans="1:16" x14ac:dyDescent="0.25">
      <c r="A1317">
        <f>+$C$10*(B1317)+$C$11*(C1317)+$C$12*(nino34!A1297)</f>
        <v>0.69</v>
      </c>
      <c r="B1317">
        <v>1.2</v>
      </c>
      <c r="C1317">
        <v>1.6</v>
      </c>
      <c r="D1317">
        <f t="shared" si="1399"/>
        <v>-0.70000000000000007</v>
      </c>
      <c r="E1317">
        <f t="shared" si="1400"/>
        <v>2.0000000000000018E-2</v>
      </c>
      <c r="G1317">
        <v>-3.1743274780710702</v>
      </c>
      <c r="H1317">
        <f t="shared" si="1401"/>
        <v>1.8413260801827902</v>
      </c>
      <c r="I1317">
        <f t="shared" si="1402"/>
        <v>0.32841046132018992</v>
      </c>
      <c r="K1317">
        <f t="shared" si="1403"/>
        <v>1987.9999999999018</v>
      </c>
      <c r="M1317">
        <f t="shared" ref="M1317:N1317" si="1419">+AVERAGE(B1314:B1320)</f>
        <v>-0.11428571428571432</v>
      </c>
      <c r="N1317">
        <f t="shared" si="1419"/>
        <v>0.47142857142857142</v>
      </c>
      <c r="P1317">
        <f t="shared" si="1407"/>
        <v>-0.82000000000000006</v>
      </c>
    </row>
    <row r="1318" spans="1:16" x14ac:dyDescent="0.25">
      <c r="A1318">
        <f>+$C$10*(B1318)+$C$11*(C1318)+$C$12*(nino34!A1298)</f>
        <v>0.35</v>
      </c>
      <c r="B1318">
        <v>-1</v>
      </c>
      <c r="C1318">
        <v>0.3</v>
      </c>
      <c r="D1318">
        <f t="shared" si="1399"/>
        <v>-0.39999999999999997</v>
      </c>
      <c r="E1318">
        <f t="shared" si="1400"/>
        <v>0.28000000000000003</v>
      </c>
      <c r="G1318">
        <v>-2.0894592073195799</v>
      </c>
      <c r="H1318">
        <f t="shared" si="1401"/>
        <v>2.15621483625584</v>
      </c>
      <c r="I1318">
        <f t="shared" si="1402"/>
        <v>-1.3521705247140581E-2</v>
      </c>
      <c r="K1318">
        <f t="shared" si="1403"/>
        <v>1988.083333333235</v>
      </c>
      <c r="M1318">
        <f t="shared" ref="M1318:N1318" si="1420">+AVERAGE(B1315:B1321)</f>
        <v>0.12857142857142856</v>
      </c>
      <c r="N1318">
        <f t="shared" si="1420"/>
        <v>0.37142857142857133</v>
      </c>
      <c r="P1318">
        <f t="shared" si="1407"/>
        <v>-0.55999999999999994</v>
      </c>
    </row>
    <row r="1319" spans="1:16" x14ac:dyDescent="0.25">
      <c r="A1319">
        <f>+$C$10*(B1319)+$C$11*(C1319)+$C$12*(nino34!A1299)</f>
        <v>0.28999999999999998</v>
      </c>
      <c r="B1319">
        <v>-0.4</v>
      </c>
      <c r="C1319">
        <v>-0.6</v>
      </c>
      <c r="D1319">
        <f t="shared" si="1399"/>
        <v>-0.84</v>
      </c>
      <c r="E1319">
        <f t="shared" si="1400"/>
        <v>-0.72</v>
      </c>
      <c r="G1319">
        <v>-1.01811264181523</v>
      </c>
      <c r="H1319">
        <f t="shared" si="1401"/>
        <v>3.0670871583865029</v>
      </c>
      <c r="I1319">
        <f t="shared" si="1402"/>
        <v>0.92439402737780307</v>
      </c>
      <c r="K1319">
        <f t="shared" si="1403"/>
        <v>1988.1666666665683</v>
      </c>
      <c r="M1319">
        <f t="shared" ref="M1319:N1319" si="1421">+AVERAGE(B1316:B1322)</f>
        <v>0.2857142857142857</v>
      </c>
      <c r="N1319">
        <f t="shared" si="1421"/>
        <v>0.5714285714285714</v>
      </c>
      <c r="P1319">
        <f t="shared" si="1407"/>
        <v>-0.56000000000000005</v>
      </c>
    </row>
    <row r="1320" spans="1:16" x14ac:dyDescent="0.25">
      <c r="A1320">
        <f>+$C$10*(B1320)+$C$11*(C1320)+$C$12*(nino34!A1300)</f>
        <v>-0.49</v>
      </c>
      <c r="B1320">
        <v>0.5</v>
      </c>
      <c r="C1320">
        <v>0.7</v>
      </c>
      <c r="D1320">
        <f t="shared" si="1399"/>
        <v>-1.34</v>
      </c>
      <c r="E1320">
        <f t="shared" si="1400"/>
        <v>0.21999999999999997</v>
      </c>
      <c r="G1320">
        <v>0.97762795106692302</v>
      </c>
      <c r="H1320">
        <f t="shared" si="1401"/>
        <v>3.4601828584512804</v>
      </c>
      <c r="I1320">
        <f t="shared" si="1402"/>
        <v>-0.53129832731302584</v>
      </c>
      <c r="K1320">
        <f t="shared" si="1403"/>
        <v>1988.2499999999015</v>
      </c>
      <c r="M1320">
        <f t="shared" ref="M1320:N1320" si="1422">+AVERAGE(B1317:B1323)</f>
        <v>0.6</v>
      </c>
      <c r="N1320">
        <f t="shared" si="1422"/>
        <v>0.5</v>
      </c>
      <c r="P1320">
        <f t="shared" si="1407"/>
        <v>-8.0000000000000016E-2</v>
      </c>
    </row>
    <row r="1321" spans="1:16" x14ac:dyDescent="0.25">
      <c r="A1321">
        <f>+$C$10*(B1321)+$C$11*(C1321)+$C$12*(nino34!A1301)</f>
        <v>-1.05</v>
      </c>
      <c r="B1321">
        <v>1.2</v>
      </c>
      <c r="C1321">
        <v>-0.1</v>
      </c>
      <c r="D1321">
        <f t="shared" si="1399"/>
        <v>-0.97</v>
      </c>
      <c r="E1321">
        <f t="shared" si="1400"/>
        <v>0.15000000000000013</v>
      </c>
      <c r="G1321">
        <v>2.4420702166360502</v>
      </c>
      <c r="H1321">
        <f t="shared" si="1401"/>
        <v>3.2559452986471671</v>
      </c>
      <c r="I1321">
        <f t="shared" si="1402"/>
        <v>0.32706076750891278</v>
      </c>
      <c r="K1321">
        <f t="shared" si="1403"/>
        <v>1988.3333333332348</v>
      </c>
      <c r="M1321">
        <f t="shared" ref="M1321:N1321" si="1423">+AVERAGE(B1318:B1324)</f>
        <v>0.7142857142857143</v>
      </c>
      <c r="N1321">
        <f t="shared" si="1423"/>
        <v>0.25714285714285712</v>
      </c>
      <c r="P1321">
        <f t="shared" si="1407"/>
        <v>-9.9999999999999978E-2</v>
      </c>
    </row>
    <row r="1322" spans="1:16" x14ac:dyDescent="0.25">
      <c r="A1322">
        <f>+$C$10*(B1322)+$C$11*(C1322)+$C$12*(nino34!A1302)</f>
        <v>-1.46</v>
      </c>
      <c r="B1322">
        <v>1.1000000000000001</v>
      </c>
      <c r="C1322">
        <v>1.6</v>
      </c>
      <c r="D1322">
        <f t="shared" si="1399"/>
        <v>-0.49</v>
      </c>
      <c r="E1322">
        <f t="shared" si="1400"/>
        <v>0.33000000000000007</v>
      </c>
      <c r="G1322">
        <v>4.2335732497140901</v>
      </c>
      <c r="H1322">
        <f t="shared" si="1401"/>
        <v>2.5492288637866101</v>
      </c>
      <c r="I1322">
        <f t="shared" si="1402"/>
        <v>-1.0337772023694694</v>
      </c>
      <c r="K1322">
        <f t="shared" si="1403"/>
        <v>1988.4166666665681</v>
      </c>
      <c r="M1322">
        <f t="shared" ref="M1322:N1322" si="1424">+AVERAGE(B1319:B1325)</f>
        <v>1.1428571428571428</v>
      </c>
      <c r="N1322">
        <f t="shared" si="1424"/>
        <v>2.8571428571428564E-2</v>
      </c>
      <c r="P1322">
        <f t="shared" si="1407"/>
        <v>0.48000000000000004</v>
      </c>
    </row>
    <row r="1323" spans="1:16" x14ac:dyDescent="0.25">
      <c r="A1323">
        <f>+$C$10*(B1323)+$C$11*(C1323)+$C$12*(nino34!A1303)</f>
        <v>-1.54</v>
      </c>
      <c r="B1323">
        <v>1.6</v>
      </c>
      <c r="C1323">
        <v>0</v>
      </c>
      <c r="D1323">
        <f t="shared" si="1399"/>
        <v>2.0000000000000018E-2</v>
      </c>
      <c r="E1323">
        <f t="shared" si="1400"/>
        <v>0.18000000000000016</v>
      </c>
      <c r="G1323">
        <v>4.9912990804226602</v>
      </c>
      <c r="H1323">
        <f t="shared" si="1401"/>
        <v>1.3444704786556398</v>
      </c>
      <c r="I1323">
        <f t="shared" si="1402"/>
        <v>-0.17098118276150132</v>
      </c>
      <c r="K1323">
        <f t="shared" si="1403"/>
        <v>1988.4999999999013</v>
      </c>
      <c r="M1323">
        <f t="shared" ref="M1323:N1323" si="1425">+AVERAGE(B1320:B1326)</f>
        <v>1.3</v>
      </c>
      <c r="N1323">
        <f t="shared" si="1425"/>
        <v>-9.9999999999999992E-2</v>
      </c>
      <c r="P1323">
        <f t="shared" si="1407"/>
        <v>0.86</v>
      </c>
    </row>
    <row r="1324" spans="1:16" x14ac:dyDescent="0.25">
      <c r="A1324">
        <f>+$C$10*(B1324)+$C$11*(C1324)+$C$12*(nino34!A1304)</f>
        <v>-1.44</v>
      </c>
      <c r="B1324">
        <v>2</v>
      </c>
      <c r="C1324">
        <v>-0.1</v>
      </c>
      <c r="D1324">
        <f t="shared" si="1399"/>
        <v>0.20999999999999996</v>
      </c>
      <c r="E1324">
        <f t="shared" si="1400"/>
        <v>9.9999999999997868E-3</v>
      </c>
      <c r="G1324">
        <v>5.5780437283697299</v>
      </c>
      <c r="H1324">
        <f t="shared" si="1401"/>
        <v>0.67322844253776015</v>
      </c>
      <c r="I1324">
        <f t="shared" si="1402"/>
        <v>-0.50026085335638015</v>
      </c>
      <c r="K1324">
        <f t="shared" si="1403"/>
        <v>1988.5833333332346</v>
      </c>
      <c r="M1324">
        <f t="shared" ref="M1324:N1324" si="1426">+AVERAGE(B1321:B1327)</f>
        <v>1.4571428571428571</v>
      </c>
      <c r="N1324">
        <f t="shared" si="1426"/>
        <v>-0.38571428571428573</v>
      </c>
      <c r="P1324">
        <f t="shared" si="1407"/>
        <v>1.56</v>
      </c>
    </row>
    <row r="1325" spans="1:16" x14ac:dyDescent="0.25">
      <c r="A1325">
        <f>+$C$10*(B1325)+$C$11*(C1325)+$C$12*(nino34!A1305)</f>
        <v>-1.33</v>
      </c>
      <c r="B1325">
        <v>2</v>
      </c>
      <c r="C1325">
        <v>-1.3</v>
      </c>
      <c r="D1325">
        <f t="shared" si="1399"/>
        <v>-0.64999999999999991</v>
      </c>
      <c r="E1325">
        <f t="shared" si="1400"/>
        <v>-0.86999999999999966</v>
      </c>
      <c r="G1325">
        <v>5.6645275229604204</v>
      </c>
      <c r="H1325">
        <f t="shared" si="1401"/>
        <v>2.8107312724070077E-2</v>
      </c>
      <c r="I1325">
        <f t="shared" si="1402"/>
        <v>-0.14486027645730992</v>
      </c>
      <c r="K1325">
        <f t="shared" si="1403"/>
        <v>1988.6666666665678</v>
      </c>
      <c r="M1325">
        <f t="shared" ref="M1325:N1325" si="1427">+AVERAGE(B1322:B1328)</f>
        <v>1.4571428571428571</v>
      </c>
      <c r="N1325">
        <f t="shared" si="1427"/>
        <v>-0.48571428571428577</v>
      </c>
      <c r="P1325">
        <f t="shared" si="1407"/>
        <v>1.74</v>
      </c>
    </row>
    <row r="1326" spans="1:16" x14ac:dyDescent="0.25">
      <c r="A1326">
        <f>+$C$10*(B1326)+$C$11*(C1326)+$C$12*(nino34!A1306)</f>
        <v>-2.09</v>
      </c>
      <c r="B1326">
        <v>0.7</v>
      </c>
      <c r="C1326">
        <v>-1.5</v>
      </c>
      <c r="D1326">
        <f t="shared" si="1399"/>
        <v>-0.85000000000000009</v>
      </c>
      <c r="E1326">
        <f t="shared" si="1400"/>
        <v>0.66999999999999948</v>
      </c>
      <c r="G1326">
        <v>5.6061510410938</v>
      </c>
      <c r="H1326">
        <f t="shared" si="1401"/>
        <v>1.6369577566479165E-2</v>
      </c>
      <c r="I1326">
        <f t="shared" si="1402"/>
        <v>0.1331225412997199</v>
      </c>
      <c r="K1326">
        <f t="shared" si="1403"/>
        <v>1988.7499999999011</v>
      </c>
      <c r="M1326">
        <f t="shared" ref="M1326:N1326" si="1428">+AVERAGE(B1323:B1329)</f>
        <v>1.5571428571428572</v>
      </c>
      <c r="N1326">
        <f t="shared" si="1428"/>
        <v>-0.82857142857142851</v>
      </c>
      <c r="P1326">
        <f t="shared" si="1407"/>
        <v>2.42</v>
      </c>
    </row>
    <row r="1327" spans="1:16" x14ac:dyDescent="0.25">
      <c r="A1327">
        <f>+$C$10*(B1327)+$C$11*(C1327)+$C$12*(nino34!A1307)</f>
        <v>-2.1800000000000002</v>
      </c>
      <c r="B1327">
        <v>1.6</v>
      </c>
      <c r="C1327">
        <v>-1.3</v>
      </c>
      <c r="D1327">
        <f t="shared" si="1399"/>
        <v>0.10999999999999988</v>
      </c>
      <c r="E1327">
        <f t="shared" si="1400"/>
        <v>0.29000000000000004</v>
      </c>
      <c r="G1327">
        <v>5.6808971005268996</v>
      </c>
      <c r="H1327">
        <f t="shared" si="1401"/>
        <v>-1.1516776978850451E-2</v>
      </c>
      <c r="I1327">
        <f t="shared" si="1402"/>
        <v>-0.16100889584504863</v>
      </c>
      <c r="K1327">
        <f t="shared" si="1403"/>
        <v>1988.8333333332343</v>
      </c>
      <c r="M1327">
        <f t="shared" ref="M1327:N1327" si="1429">+AVERAGE(B1324:B1330)</f>
        <v>1.6285714285714286</v>
      </c>
      <c r="N1327">
        <f t="shared" si="1429"/>
        <v>-0.77142857142857135</v>
      </c>
      <c r="P1327">
        <f t="shared" si="1407"/>
        <v>2.5</v>
      </c>
    </row>
    <row r="1328" spans="1:16" x14ac:dyDescent="0.25">
      <c r="A1328">
        <f>+$C$10*(B1328)+$C$11*(C1328)+$C$12*(nino34!A1308)</f>
        <v>-1.98</v>
      </c>
      <c r="B1328">
        <v>1.2</v>
      </c>
      <c r="C1328">
        <v>-0.8</v>
      </c>
      <c r="D1328">
        <f t="shared" si="1399"/>
        <v>0.2300000000000002</v>
      </c>
      <c r="E1328">
        <f t="shared" si="1400"/>
        <v>-0.16999999999999993</v>
      </c>
      <c r="G1328">
        <v>5.5946342641149496</v>
      </c>
      <c r="H1328">
        <f t="shared" si="1401"/>
        <v>-0.67780943851615927</v>
      </c>
      <c r="I1328">
        <f t="shared" si="1402"/>
        <v>-0.50528376569225841</v>
      </c>
      <c r="K1328">
        <f t="shared" si="1403"/>
        <v>1988.9166666665676</v>
      </c>
      <c r="M1328">
        <f t="shared" ref="M1328:N1328" si="1430">+AVERAGE(B1325:B1331)</f>
        <v>1.4714285714285715</v>
      </c>
      <c r="N1328">
        <f t="shared" si="1430"/>
        <v>-0.77142857142857124</v>
      </c>
      <c r="P1328">
        <f t="shared" si="1407"/>
        <v>2.6</v>
      </c>
    </row>
    <row r="1329" spans="1:16" x14ac:dyDescent="0.25">
      <c r="A1329">
        <f>+$C$10*(B1329)+$C$11*(C1329)+$C$12*(nino34!A1309)</f>
        <v>-1.95</v>
      </c>
      <c r="B1329">
        <v>1.8</v>
      </c>
      <c r="C1329">
        <v>-0.8</v>
      </c>
      <c r="D1329">
        <f t="shared" si="1399"/>
        <v>0.60999999999999988</v>
      </c>
      <c r="E1329">
        <f t="shared" si="1400"/>
        <v>0.54999999999999982</v>
      </c>
      <c r="G1329">
        <v>5.0030876620107403</v>
      </c>
      <c r="H1329">
        <f t="shared" si="1401"/>
        <v>-1.2578392855599194</v>
      </c>
      <c r="I1329">
        <f t="shared" si="1402"/>
        <v>-7.4746081351500848E-2</v>
      </c>
      <c r="K1329">
        <f t="shared" si="1403"/>
        <v>1988.9999999999009</v>
      </c>
      <c r="M1329">
        <f t="shared" ref="M1329:N1329" si="1431">+AVERAGE(B1326:B1332)</f>
        <v>1.2857142857142858</v>
      </c>
      <c r="N1329">
        <f t="shared" si="1431"/>
        <v>-0.84285714285714275</v>
      </c>
      <c r="P1329">
        <f t="shared" si="1407"/>
        <v>2.2799999999999998</v>
      </c>
    </row>
    <row r="1330" spans="1:16" x14ac:dyDescent="0.25">
      <c r="A1330">
        <f>+$C$10*(B1330)+$C$11*(C1330)+$C$12*(nino34!A1310)</f>
        <v>-1.37</v>
      </c>
      <c r="B1330">
        <v>2.1</v>
      </c>
      <c r="C1330">
        <v>0.4</v>
      </c>
      <c r="D1330">
        <f t="shared" si="1399"/>
        <v>0.61999999999999988</v>
      </c>
      <c r="E1330">
        <f t="shared" si="1400"/>
        <v>-0.54</v>
      </c>
      <c r="G1330">
        <v>4.3367949785550302</v>
      </c>
      <c r="H1330">
        <f t="shared" si="1401"/>
        <v>-1.4326748656320403</v>
      </c>
      <c r="I1330">
        <f t="shared" si="1402"/>
        <v>-0.1000894987206209</v>
      </c>
      <c r="K1330">
        <f t="shared" si="1403"/>
        <v>1989.0833333332341</v>
      </c>
      <c r="M1330">
        <f t="shared" ref="M1330:N1330" si="1432">+AVERAGE(B1327:B1333)</f>
        <v>1.3428571428571427</v>
      </c>
      <c r="N1330">
        <f t="shared" si="1432"/>
        <v>-0.74285714285714288</v>
      </c>
      <c r="P1330">
        <f t="shared" si="1407"/>
        <v>2.04</v>
      </c>
    </row>
    <row r="1331" spans="1:16" x14ac:dyDescent="0.25">
      <c r="A1331">
        <f>+$C$10*(B1331)+$C$11*(C1331)+$C$12*(nino34!A1311)</f>
        <v>-1.33</v>
      </c>
      <c r="B1331">
        <v>0.9</v>
      </c>
      <c r="C1331">
        <v>-0.1</v>
      </c>
      <c r="D1331">
        <f t="shared" si="1399"/>
        <v>0.26</v>
      </c>
      <c r="E1331">
        <f t="shared" si="1400"/>
        <v>0.17999999999999972</v>
      </c>
      <c r="G1331">
        <v>3.5704127963787</v>
      </c>
      <c r="H1331">
        <f t="shared" si="1401"/>
        <v>-0.96910405384925014</v>
      </c>
      <c r="I1331">
        <f t="shared" si="1402"/>
        <v>0.56366031050341014</v>
      </c>
      <c r="K1331">
        <f t="shared" si="1403"/>
        <v>1989.1666666665674</v>
      </c>
      <c r="M1331">
        <f t="shared" ref="M1331:N1331" si="1433">+AVERAGE(B1328:B1334)</f>
        <v>1.2857142857142858</v>
      </c>
      <c r="N1331">
        <f t="shared" si="1433"/>
        <v>-0.48571428571428577</v>
      </c>
      <c r="P1331">
        <f t="shared" si="1407"/>
        <v>1.9600000000000002</v>
      </c>
    </row>
    <row r="1332" spans="1:16" x14ac:dyDescent="0.25">
      <c r="A1332">
        <f>+$C$10*(B1332)+$C$11*(C1332)+$C$12*(nino34!A1312)</f>
        <v>-1.1100000000000001</v>
      </c>
      <c r="B1332">
        <v>0.7</v>
      </c>
      <c r="C1332">
        <v>-1.8</v>
      </c>
      <c r="D1332">
        <f t="shared" si="1399"/>
        <v>0.53</v>
      </c>
      <c r="E1332">
        <f t="shared" si="1400"/>
        <v>9.0000000000000302E-2</v>
      </c>
      <c r="G1332">
        <v>3.36769092470578</v>
      </c>
      <c r="H1332">
        <f t="shared" si="1401"/>
        <v>-0.9435105377960098</v>
      </c>
      <c r="I1332">
        <f t="shared" si="1402"/>
        <v>-0.53806679445017025</v>
      </c>
      <c r="K1332">
        <f t="shared" si="1403"/>
        <v>1989.2499999999006</v>
      </c>
      <c r="M1332">
        <f t="shared" ref="M1332:N1332" si="1434">+AVERAGE(B1329:B1335)</f>
        <v>1.2000000000000004</v>
      </c>
      <c r="N1332">
        <f t="shared" si="1434"/>
        <v>-0.47142857142857142</v>
      </c>
      <c r="P1332">
        <f t="shared" si="1407"/>
        <v>1.9400000000000002</v>
      </c>
    </row>
    <row r="1333" spans="1:16" x14ac:dyDescent="0.25">
      <c r="A1333">
        <f>+$C$10*(B1333)+$C$11*(C1333)+$C$12*(nino34!A1313)</f>
        <v>-0.8</v>
      </c>
      <c r="B1333">
        <v>1.1000000000000001</v>
      </c>
      <c r="C1333">
        <v>-0.8</v>
      </c>
      <c r="D1333">
        <f t="shared" si="1399"/>
        <v>0.47000000000000008</v>
      </c>
      <c r="E1333">
        <f t="shared" si="1400"/>
        <v>-0.14999999999999991</v>
      </c>
      <c r="G1333">
        <v>2.6269022585826902</v>
      </c>
      <c r="H1333">
        <f t="shared" si="1401"/>
        <v>-1.5987188784686701</v>
      </c>
      <c r="I1333">
        <f t="shared" si="1402"/>
        <v>-0.11714154622249051</v>
      </c>
      <c r="K1333">
        <f t="shared" si="1403"/>
        <v>1989.3333333332339</v>
      </c>
      <c r="M1333">
        <f t="shared" ref="M1333:N1333" si="1435">+AVERAGE(B1330:B1336)</f>
        <v>0.87142857142857155</v>
      </c>
      <c r="N1333">
        <f t="shared" si="1435"/>
        <v>-0.25714285714285717</v>
      </c>
      <c r="P1333">
        <f t="shared" si="1407"/>
        <v>1.56</v>
      </c>
    </row>
    <row r="1334" spans="1:16" x14ac:dyDescent="0.25">
      <c r="A1334">
        <f>+$C$10*(B1334)+$C$11*(C1334)+$C$12*(nino34!A1314)</f>
        <v>-0.64</v>
      </c>
      <c r="B1334">
        <v>1.2</v>
      </c>
      <c r="C1334">
        <v>0.5</v>
      </c>
      <c r="D1334">
        <f t="shared" si="1399"/>
        <v>0.33000000000000007</v>
      </c>
      <c r="E1334">
        <f t="shared" si="1400"/>
        <v>1.0000000000000009E-2</v>
      </c>
      <c r="G1334">
        <v>1.7689720462371099</v>
      </c>
      <c r="H1334">
        <f t="shared" si="1401"/>
        <v>-1.5870960932872502</v>
      </c>
      <c r="I1334">
        <f t="shared" si="1402"/>
        <v>0.12876433140391041</v>
      </c>
      <c r="K1334">
        <f t="shared" si="1403"/>
        <v>1989.4166666665672</v>
      </c>
      <c r="M1334">
        <f t="shared" ref="M1334:N1334" si="1436">+AVERAGE(B1331:B1337)</f>
        <v>0.67142857142857149</v>
      </c>
      <c r="N1334">
        <f t="shared" si="1436"/>
        <v>-0.34285714285714292</v>
      </c>
      <c r="P1334">
        <f t="shared" si="1407"/>
        <v>1.48</v>
      </c>
    </row>
    <row r="1335" spans="1:16" x14ac:dyDescent="0.25">
      <c r="A1335">
        <f>+$C$10*(B1335)+$C$11*(C1335)+$C$12*(nino34!A1315)</f>
        <v>-0.47</v>
      </c>
      <c r="B1335">
        <v>0.6</v>
      </c>
      <c r="C1335">
        <v>-0.7</v>
      </c>
      <c r="D1335">
        <f t="shared" si="1399"/>
        <v>6.0000000000000053E-2</v>
      </c>
      <c r="E1335">
        <f t="shared" si="1400"/>
        <v>-0.28000000000000003</v>
      </c>
      <c r="G1335">
        <v>1.03980616529544</v>
      </c>
      <c r="H1335">
        <f t="shared" si="1401"/>
        <v>-0.92026497722456091</v>
      </c>
      <c r="I1335">
        <f t="shared" si="1402"/>
        <v>0.538066784658779</v>
      </c>
      <c r="K1335">
        <f t="shared" si="1403"/>
        <v>1989.4999999999004</v>
      </c>
      <c r="M1335">
        <f t="shared" ref="M1335:N1335" si="1437">+AVERAGE(B1332:B1338)</f>
        <v>0.58571428571428563</v>
      </c>
      <c r="N1335">
        <f t="shared" si="1437"/>
        <v>-0.42857142857142855</v>
      </c>
      <c r="P1335">
        <f t="shared" si="1407"/>
        <v>1.04</v>
      </c>
    </row>
    <row r="1336" spans="1:16" x14ac:dyDescent="0.25">
      <c r="A1336">
        <f>+$C$10*(B1336)+$C$11*(C1336)+$C$12*(nino34!A1316)</f>
        <v>-0.57999999999999996</v>
      </c>
      <c r="B1336">
        <v>-0.5</v>
      </c>
      <c r="C1336">
        <v>0.7</v>
      </c>
      <c r="D1336">
        <f t="shared" si="1399"/>
        <v>8.9999999999999969E-2</v>
      </c>
      <c r="E1336">
        <f t="shared" si="1400"/>
        <v>0.30999999999999994</v>
      </c>
      <c r="G1336">
        <v>0.848707069012549</v>
      </c>
      <c r="H1336">
        <f t="shared" si="1401"/>
        <v>-6.233477944113397E-2</v>
      </c>
      <c r="I1336">
        <f t="shared" si="1402"/>
        <v>0.31986341312464828</v>
      </c>
      <c r="K1336">
        <f t="shared" si="1403"/>
        <v>1989.5833333332337</v>
      </c>
      <c r="M1336">
        <f t="shared" ref="M1336:N1336" si="1438">+AVERAGE(B1333:B1339)</f>
        <v>0.39999999999999991</v>
      </c>
      <c r="N1336">
        <f t="shared" si="1438"/>
        <v>-0.17142857142857143</v>
      </c>
      <c r="P1336">
        <f t="shared" si="1407"/>
        <v>0.71999999999999986</v>
      </c>
    </row>
    <row r="1337" spans="1:16" x14ac:dyDescent="0.25">
      <c r="A1337">
        <f>+$C$10*(B1337)+$C$11*(C1337)+$C$12*(nino34!A1317)</f>
        <v>-0.38</v>
      </c>
      <c r="B1337">
        <v>0.7</v>
      </c>
      <c r="C1337">
        <v>-0.2</v>
      </c>
      <c r="D1337">
        <f t="shared" si="1399"/>
        <v>0.17999999999999994</v>
      </c>
      <c r="E1337">
        <f t="shared" si="1400"/>
        <v>-0.21999999999999997</v>
      </c>
      <c r="G1337">
        <v>0.97747138585430604</v>
      </c>
      <c r="H1337">
        <f t="shared" si="1401"/>
        <v>-0.25777975023628497</v>
      </c>
      <c r="I1337">
        <f t="shared" si="1402"/>
        <v>-0.51530838391979916</v>
      </c>
      <c r="K1337">
        <f t="shared" si="1403"/>
        <v>1989.6666666665669</v>
      </c>
      <c r="M1337">
        <f t="shared" ref="M1337:N1337" si="1439">+AVERAGE(B1334:B1340)</f>
        <v>0.29999999999999993</v>
      </c>
      <c r="N1337">
        <f t="shared" si="1439"/>
        <v>0.17142857142857146</v>
      </c>
      <c r="P1337">
        <f t="shared" si="1407"/>
        <v>0.53999999999999992</v>
      </c>
    </row>
    <row r="1338" spans="1:16" x14ac:dyDescent="0.25">
      <c r="A1338">
        <f>+$C$10*(B1338)+$C$11*(C1338)+$C$12*(nino34!A1318)</f>
        <v>-0.4</v>
      </c>
      <c r="B1338">
        <v>0.3</v>
      </c>
      <c r="C1338">
        <v>-0.7</v>
      </c>
      <c r="D1338">
        <f t="shared" si="1399"/>
        <v>8.0000000000000016E-2</v>
      </c>
      <c r="E1338">
        <f t="shared" si="1400"/>
        <v>0.12000000000000011</v>
      </c>
      <c r="G1338">
        <v>0.59092731877626403</v>
      </c>
      <c r="H1338">
        <f t="shared" si="1401"/>
        <v>-0.86269470014752803</v>
      </c>
      <c r="I1338">
        <f t="shared" si="1402"/>
        <v>-8.9606565991444009E-2</v>
      </c>
      <c r="K1338">
        <f t="shared" si="1403"/>
        <v>1989.7499999999002</v>
      </c>
      <c r="M1338">
        <f t="shared" ref="M1338:N1338" si="1440">+AVERAGE(B1335:B1341)</f>
        <v>0.17142857142857143</v>
      </c>
      <c r="N1338">
        <f t="shared" si="1440"/>
        <v>0.2</v>
      </c>
      <c r="P1338">
        <f t="shared" si="1407"/>
        <v>0.27999999999999997</v>
      </c>
    </row>
    <row r="1339" spans="1:16" x14ac:dyDescent="0.25">
      <c r="A1339">
        <f>+$C$10*(B1339)+$C$11*(C1339)+$C$12*(nino34!A1319)</f>
        <v>-0.3</v>
      </c>
      <c r="B1339">
        <v>-0.6</v>
      </c>
      <c r="C1339">
        <v>0</v>
      </c>
      <c r="D1339">
        <f t="shared" si="1399"/>
        <v>0.27</v>
      </c>
      <c r="E1339">
        <f t="shared" si="1400"/>
        <v>6.9999999999999951E-2</v>
      </c>
      <c r="G1339">
        <v>0.114776685706778</v>
      </c>
      <c r="H1339">
        <f t="shared" si="1401"/>
        <v>-1.1371647343865789</v>
      </c>
      <c r="I1339">
        <f t="shared" si="1402"/>
        <v>-0.18486346824760699</v>
      </c>
      <c r="K1339">
        <f t="shared" si="1403"/>
        <v>1989.8333333332334</v>
      </c>
      <c r="M1339">
        <f t="shared" ref="M1339:N1339" si="1441">+AVERAGE(B1336:B1342)</f>
        <v>4.2857142857142858E-2</v>
      </c>
      <c r="N1339">
        <f t="shared" si="1441"/>
        <v>0.81428571428571428</v>
      </c>
      <c r="P1339">
        <f t="shared" si="1407"/>
        <v>-0.22000000000000003</v>
      </c>
    </row>
    <row r="1340" spans="1:16" x14ac:dyDescent="0.25">
      <c r="A1340">
        <f>+$C$10*(B1340)+$C$11*(C1340)+$C$12*(nino34!A1320)</f>
        <v>-0.13</v>
      </c>
      <c r="B1340">
        <v>0.4</v>
      </c>
      <c r="C1340">
        <v>1.6</v>
      </c>
      <c r="D1340">
        <f t="shared" si="1399"/>
        <v>0.32</v>
      </c>
      <c r="E1340">
        <f t="shared" si="1400"/>
        <v>-1.9999999999999962E-2</v>
      </c>
      <c r="G1340">
        <v>-0.54623741561031502</v>
      </c>
      <c r="H1340">
        <f t="shared" si="1401"/>
        <v>-1.2834944206360279</v>
      </c>
      <c r="I1340">
        <f t="shared" si="1402"/>
        <v>3.8533781998158156E-2</v>
      </c>
      <c r="K1340">
        <f t="shared" si="1403"/>
        <v>1989.9166666665667</v>
      </c>
      <c r="M1340">
        <f t="shared" ref="M1340:N1340" si="1442">+AVERAGE(B1337:B1343)</f>
        <v>-1.4285714285714282E-2</v>
      </c>
      <c r="N1340">
        <f t="shared" si="1442"/>
        <v>0.84285714285714286</v>
      </c>
      <c r="P1340">
        <f t="shared" si="1407"/>
        <v>-0.06</v>
      </c>
    </row>
    <row r="1341" spans="1:16" x14ac:dyDescent="0.25">
      <c r="A1341">
        <f>+$C$10*(B1341)+$C$11*(C1341)+$C$12*(nino34!A1321)</f>
        <v>0.02</v>
      </c>
      <c r="B1341">
        <v>0.3</v>
      </c>
      <c r="C1341">
        <v>0.7</v>
      </c>
      <c r="D1341">
        <f t="shared" si="1399"/>
        <v>0.49</v>
      </c>
      <c r="E1341">
        <f t="shared" si="1400"/>
        <v>0.18999999999999997</v>
      </c>
      <c r="G1341">
        <v>-1.1687177349292499</v>
      </c>
      <c r="H1341">
        <f t="shared" si="1401"/>
        <v>-1.1553540708893251</v>
      </c>
      <c r="I1341">
        <f t="shared" si="1402"/>
        <v>8.9606567748544919E-2</v>
      </c>
      <c r="K1341">
        <f t="shared" si="1403"/>
        <v>1989.9999999999</v>
      </c>
      <c r="M1341">
        <f t="shared" ref="M1341:N1341" si="1443">+AVERAGE(B1338:B1344)</f>
        <v>-8.5714285714285729E-2</v>
      </c>
      <c r="N1341">
        <f t="shared" si="1443"/>
        <v>0.91428571428571437</v>
      </c>
      <c r="P1341">
        <f t="shared" si="1407"/>
        <v>-1.02</v>
      </c>
    </row>
    <row r="1342" spans="1:16" x14ac:dyDescent="0.25">
      <c r="A1342">
        <f>+$C$10*(B1342)+$C$11*(C1342)+$C$12*(nino34!A1322)</f>
        <v>0.36</v>
      </c>
      <c r="B1342">
        <v>-0.3</v>
      </c>
      <c r="C1342">
        <v>3.6</v>
      </c>
      <c r="D1342">
        <f t="shared" si="1399"/>
        <v>0.18000000000000002</v>
      </c>
      <c r="E1342">
        <f t="shared" si="1400"/>
        <v>-0.5</v>
      </c>
      <c r="G1342">
        <v>-1.70159148649964</v>
      </c>
      <c r="H1342">
        <f t="shared" si="1401"/>
        <v>-0.44784218351511007</v>
      </c>
      <c r="I1342">
        <f t="shared" si="1402"/>
        <v>0.61790531962566986</v>
      </c>
      <c r="K1342">
        <f t="shared" si="1403"/>
        <v>1990.0833333332332</v>
      </c>
      <c r="M1342">
        <f t="shared" ref="M1342:N1342" si="1444">+AVERAGE(B1339:B1345)</f>
        <v>4.285714285714283E-2</v>
      </c>
      <c r="N1342">
        <f t="shared" si="1444"/>
        <v>0.92857142857142871</v>
      </c>
      <c r="P1342">
        <f t="shared" si="1407"/>
        <v>-1.58</v>
      </c>
    </row>
    <row r="1343" spans="1:16" x14ac:dyDescent="0.25">
      <c r="A1343">
        <f>+$C$10*(B1343)+$C$11*(C1343)+$C$12*(nino34!A1323)</f>
        <v>0.2</v>
      </c>
      <c r="B1343">
        <v>-0.9</v>
      </c>
      <c r="C1343">
        <v>0.9</v>
      </c>
      <c r="D1343">
        <f t="shared" si="1399"/>
        <v>-9.9999999999999978E-2</v>
      </c>
      <c r="E1343">
        <f t="shared" si="1400"/>
        <v>0.21999999999999997</v>
      </c>
      <c r="G1343">
        <v>-1.61655991844436</v>
      </c>
      <c r="H1343">
        <f t="shared" si="1401"/>
        <v>0.51807343124843008</v>
      </c>
      <c r="I1343">
        <f t="shared" si="1402"/>
        <v>0.34801029513787007</v>
      </c>
      <c r="K1343">
        <f t="shared" si="1403"/>
        <v>1990.1666666665665</v>
      </c>
      <c r="M1343">
        <f t="shared" ref="M1343:N1343" si="1445">+AVERAGE(B1340:B1346)</f>
        <v>0.12857142857142856</v>
      </c>
      <c r="N1343">
        <f t="shared" si="1445"/>
        <v>0.94285714285714295</v>
      </c>
      <c r="P1343">
        <f t="shared" si="1407"/>
        <v>-1.4800000000000002</v>
      </c>
    </row>
    <row r="1344" spans="1:16" x14ac:dyDescent="0.25">
      <c r="A1344">
        <f>+$C$10*(B1344)+$C$11*(C1344)+$C$12*(nino34!A1324)</f>
        <v>0.26</v>
      </c>
      <c r="B1344">
        <v>0.2</v>
      </c>
      <c r="C1344">
        <v>0.3</v>
      </c>
      <c r="D1344">
        <f t="shared" si="1399"/>
        <v>0.12</v>
      </c>
      <c r="E1344">
        <f t="shared" si="1400"/>
        <v>0</v>
      </c>
      <c r="G1344">
        <v>-1.1835180552512099</v>
      </c>
      <c r="H1344">
        <f t="shared" si="1401"/>
        <v>1.0117747052127479</v>
      </c>
      <c r="I1344">
        <f t="shared" si="1402"/>
        <v>0.14569097882644799</v>
      </c>
      <c r="K1344">
        <f t="shared" si="1403"/>
        <v>1990.2499999998997</v>
      </c>
      <c r="M1344">
        <f t="shared" ref="M1344:N1344" si="1446">+AVERAGE(B1341:B1347)</f>
        <v>0.17142857142857143</v>
      </c>
      <c r="N1344">
        <f t="shared" si="1446"/>
        <v>0.7142857142857143</v>
      </c>
      <c r="P1344">
        <f t="shared" si="1407"/>
        <v>-0.88000000000000012</v>
      </c>
    </row>
    <row r="1345" spans="1:16" x14ac:dyDescent="0.25">
      <c r="A1345">
        <f>+$C$10*(B1345)+$C$11*(C1345)+$C$12*(nino34!A1325)</f>
        <v>0.32</v>
      </c>
      <c r="B1345">
        <v>1.2</v>
      </c>
      <c r="C1345">
        <v>-0.6</v>
      </c>
      <c r="D1345">
        <f t="shared" si="1399"/>
        <v>-0.26</v>
      </c>
      <c r="E1345">
        <f t="shared" si="1400"/>
        <v>-0.38</v>
      </c>
      <c r="G1345">
        <v>-0.60478521323161205</v>
      </c>
      <c r="H1345">
        <f t="shared" si="1401"/>
        <v>0.45536287614212789</v>
      </c>
      <c r="I1345">
        <f t="shared" si="1402"/>
        <v>-0.70210280789706792</v>
      </c>
      <c r="K1345">
        <f t="shared" si="1403"/>
        <v>1990.333333333233</v>
      </c>
      <c r="M1345">
        <f t="shared" ref="M1345:N1345" si="1447">+AVERAGE(B1342:B1348)</f>
        <v>0.11428571428571428</v>
      </c>
      <c r="N1345">
        <f t="shared" si="1447"/>
        <v>0.74285714285714288</v>
      </c>
      <c r="P1345">
        <f t="shared" si="1407"/>
        <v>-0.82</v>
      </c>
    </row>
    <row r="1346" spans="1:16" x14ac:dyDescent="0.25">
      <c r="A1346">
        <f>+$C$10*(B1346)+$C$11*(C1346)+$C$12*(nino34!A1326)</f>
        <v>0</v>
      </c>
      <c r="B1346">
        <v>0</v>
      </c>
      <c r="C1346">
        <v>0.1</v>
      </c>
      <c r="D1346">
        <f t="shared" si="1399"/>
        <v>-0.17</v>
      </c>
      <c r="E1346">
        <f t="shared" si="1400"/>
        <v>0.47</v>
      </c>
      <c r="G1346">
        <v>-0.72815517910908201</v>
      </c>
      <c r="H1346">
        <f t="shared" si="1401"/>
        <v>-0.58947196198972796</v>
      </c>
      <c r="I1346">
        <f t="shared" si="1402"/>
        <v>-0.34273203023478804</v>
      </c>
      <c r="K1346">
        <f t="shared" si="1403"/>
        <v>1990.4166666665662</v>
      </c>
      <c r="M1346">
        <f t="shared" ref="M1346:N1346" si="1448">+AVERAGE(B1343:B1349)</f>
        <v>0.17142857142857143</v>
      </c>
      <c r="N1346">
        <f t="shared" si="1448"/>
        <v>0.42857142857142855</v>
      </c>
      <c r="P1346">
        <f t="shared" si="1407"/>
        <v>0.1</v>
      </c>
    </row>
    <row r="1347" spans="1:16" x14ac:dyDescent="0.25">
      <c r="A1347">
        <f>+$C$10*(B1347)+$C$11*(C1347)+$C$12*(nino34!A1327)</f>
        <v>0.15</v>
      </c>
      <c r="B1347">
        <v>0.7</v>
      </c>
      <c r="C1347">
        <v>0</v>
      </c>
      <c r="D1347">
        <f t="shared" si="1399"/>
        <v>0.17</v>
      </c>
      <c r="E1347">
        <f t="shared" si="1400"/>
        <v>-0.12999999999999998</v>
      </c>
      <c r="G1347">
        <v>-1.19425717522134</v>
      </c>
      <c r="H1347">
        <f t="shared" si="1401"/>
        <v>-1.0778949582722879</v>
      </c>
      <c r="I1347">
        <f t="shared" si="1402"/>
        <v>-0.1456909660477721</v>
      </c>
      <c r="K1347">
        <f t="shared" si="1403"/>
        <v>1990.4999999998995</v>
      </c>
      <c r="M1347">
        <f t="shared" ref="M1347:N1347" si="1449">+AVERAGE(B1344:B1350)</f>
        <v>0.3571428571428571</v>
      </c>
      <c r="N1347">
        <f t="shared" si="1449"/>
        <v>0.34285714285714286</v>
      </c>
      <c r="P1347">
        <f t="shared" si="1407"/>
        <v>0.2599999999999999</v>
      </c>
    </row>
    <row r="1348" spans="1:16" x14ac:dyDescent="0.25">
      <c r="A1348">
        <f>+$C$10*(B1348)+$C$11*(C1348)+$C$12*(nino34!A1328)</f>
        <v>0.17</v>
      </c>
      <c r="B1348">
        <v>-0.1</v>
      </c>
      <c r="C1348">
        <v>0.9</v>
      </c>
      <c r="D1348">
        <f t="shared" si="1399"/>
        <v>-0.03</v>
      </c>
      <c r="E1348">
        <f t="shared" si="1400"/>
        <v>-7.0000000000000007E-2</v>
      </c>
      <c r="G1348">
        <v>-1.80605013738137</v>
      </c>
      <c r="H1348">
        <f t="shared" si="1401"/>
        <v>-0.79763977213157999</v>
      </c>
      <c r="I1348">
        <f t="shared" si="1402"/>
        <v>0.42594615218847975</v>
      </c>
      <c r="K1348">
        <f t="shared" si="1403"/>
        <v>1990.5833333332328</v>
      </c>
      <c r="M1348">
        <f t="shared" ref="M1348:N1348" si="1450">+AVERAGE(B1345:B1351)</f>
        <v>0.22857142857142856</v>
      </c>
      <c r="N1348">
        <f t="shared" si="1450"/>
        <v>0.3571428571428571</v>
      </c>
      <c r="P1348">
        <f t="shared" si="1407"/>
        <v>2.0000000000000018E-2</v>
      </c>
    </row>
    <row r="1349" spans="1:16" x14ac:dyDescent="0.25">
      <c r="A1349">
        <f>+$C$10*(B1349)+$C$11*(C1349)+$C$12*(nino34!A1329)</f>
        <v>0.12</v>
      </c>
      <c r="B1349">
        <v>0.1</v>
      </c>
      <c r="C1349">
        <v>1.4</v>
      </c>
      <c r="D1349">
        <f t="shared" si="1399"/>
        <v>-4.0000000000000008E-2</v>
      </c>
      <c r="E1349">
        <f t="shared" si="1400"/>
        <v>6.0000000000000053E-2</v>
      </c>
      <c r="G1349">
        <v>-1.99189694735292</v>
      </c>
      <c r="H1349">
        <f t="shared" si="1401"/>
        <v>3.9872207824849903E-2</v>
      </c>
      <c r="I1349">
        <f t="shared" si="1402"/>
        <v>0.41156582776795014</v>
      </c>
      <c r="K1349">
        <f t="shared" si="1403"/>
        <v>1990.666666666566</v>
      </c>
      <c r="M1349">
        <f t="shared" ref="M1349:N1349" si="1451">+AVERAGE(B1346:B1352)</f>
        <v>1.4285714285714306E-2</v>
      </c>
      <c r="N1349">
        <f t="shared" si="1451"/>
        <v>0.49999999999999994</v>
      </c>
      <c r="P1349">
        <f t="shared" si="1407"/>
        <v>-0.3199999999999999</v>
      </c>
    </row>
    <row r="1350" spans="1:16" x14ac:dyDescent="0.25">
      <c r="A1350">
        <f>+$C$10*(B1350)+$C$11*(C1350)+$C$12*(nino34!A1330)</f>
        <v>0.13</v>
      </c>
      <c r="B1350">
        <v>0.4</v>
      </c>
      <c r="C1350">
        <v>0.3</v>
      </c>
      <c r="D1350">
        <f t="shared" si="1399"/>
        <v>-3.9999999999999994E-2</v>
      </c>
      <c r="E1350">
        <f t="shared" si="1400"/>
        <v>-0.06</v>
      </c>
      <c r="G1350">
        <v>-1.7661779295565201</v>
      </c>
      <c r="H1350">
        <f t="shared" si="1401"/>
        <v>0.45143802236118002</v>
      </c>
      <c r="I1350">
        <f t="shared" si="1402"/>
        <v>-1.3231619799825012E-8</v>
      </c>
      <c r="K1350">
        <f t="shared" si="1403"/>
        <v>1990.7499999998993</v>
      </c>
      <c r="M1350">
        <f t="shared" ref="M1350:N1350" si="1452">+AVERAGE(B1347:B1353)</f>
        <v>0.15714285714285717</v>
      </c>
      <c r="N1350">
        <f t="shared" si="1452"/>
        <v>0.49999999999999994</v>
      </c>
      <c r="P1350">
        <f t="shared" si="1407"/>
        <v>-0.5199999999999998</v>
      </c>
    </row>
    <row r="1351" spans="1:16" x14ac:dyDescent="0.25">
      <c r="A1351">
        <f>+$C$10*(B1351)+$C$11*(C1351)+$C$12*(nino34!A1331)</f>
        <v>0.08</v>
      </c>
      <c r="B1351">
        <v>-0.7</v>
      </c>
      <c r="C1351">
        <v>0.4</v>
      </c>
      <c r="D1351">
        <f t="shared" si="1399"/>
        <v>0.19</v>
      </c>
      <c r="E1351">
        <f t="shared" si="1400"/>
        <v>0.29000000000000004</v>
      </c>
      <c r="G1351">
        <v>-1.54045892499174</v>
      </c>
      <c r="H1351">
        <f t="shared" si="1401"/>
        <v>0.54555060223453</v>
      </c>
      <c r="I1351">
        <f t="shared" si="1402"/>
        <v>9.4112593104969999E-2</v>
      </c>
      <c r="K1351">
        <f t="shared" si="1403"/>
        <v>1990.8333333332325</v>
      </c>
      <c r="M1351">
        <f t="shared" ref="M1351:N1351" si="1453">+AVERAGE(B1348:B1354)</f>
        <v>5.7142857142857162E-2</v>
      </c>
      <c r="N1351">
        <f t="shared" si="1453"/>
        <v>0.51428571428571423</v>
      </c>
      <c r="P1351">
        <f t="shared" si="1407"/>
        <v>-0.79999999999999993</v>
      </c>
    </row>
    <row r="1352" spans="1:16" x14ac:dyDescent="0.25">
      <c r="A1352">
        <f>+$C$10*(B1352)+$C$11*(C1352)+$C$12*(nino34!A1332)</f>
        <v>0.32</v>
      </c>
      <c r="B1352">
        <v>-0.3</v>
      </c>
      <c r="C1352">
        <v>0.4</v>
      </c>
      <c r="D1352">
        <f t="shared" si="1399"/>
        <v>0.43</v>
      </c>
      <c r="E1352">
        <f t="shared" si="1400"/>
        <v>-5.0000000000000044E-2</v>
      </c>
      <c r="G1352">
        <v>-1.2206273273219901</v>
      </c>
      <c r="H1352">
        <f t="shared" si="1401"/>
        <v>0.57082934294818599</v>
      </c>
      <c r="I1352">
        <f t="shared" si="1402"/>
        <v>-6.8833852391313677E-2</v>
      </c>
      <c r="K1352">
        <f t="shared" si="1403"/>
        <v>1990.9166666665658</v>
      </c>
      <c r="M1352">
        <f t="shared" ref="M1352:N1352" si="1454">+AVERAGE(B1349:B1355)</f>
        <v>5.7142857142857148E-2</v>
      </c>
      <c r="N1352">
        <f t="shared" si="1454"/>
        <v>0.68571428571428583</v>
      </c>
      <c r="P1352">
        <f t="shared" si="1407"/>
        <v>-0.42000000000000004</v>
      </c>
    </row>
    <row r="1353" spans="1:16" x14ac:dyDescent="0.25">
      <c r="A1353">
        <f>+$C$10*(B1353)+$C$11*(C1353)+$C$12*(nino34!A1333)</f>
        <v>0.51</v>
      </c>
      <c r="B1353">
        <v>1</v>
      </c>
      <c r="C1353">
        <v>0.1</v>
      </c>
      <c r="D1353">
        <f t="shared" si="1399"/>
        <v>0</v>
      </c>
      <c r="E1353">
        <f t="shared" si="1400"/>
        <v>-0.38</v>
      </c>
      <c r="G1353">
        <v>-0.96962958204355398</v>
      </c>
      <c r="H1353">
        <f t="shared" si="1401"/>
        <v>-0.17282929757598997</v>
      </c>
      <c r="I1353">
        <f t="shared" si="1402"/>
        <v>-0.6748247881328624</v>
      </c>
      <c r="K1353">
        <f t="shared" si="1403"/>
        <v>1990.999999999899</v>
      </c>
      <c r="M1353">
        <f t="shared" ref="M1353:N1353" si="1455">+AVERAGE(B1350:B1356)</f>
        <v>-0.11428571428571428</v>
      </c>
      <c r="N1353">
        <f t="shared" si="1455"/>
        <v>0.55714285714285716</v>
      </c>
      <c r="P1353">
        <f t="shared" si="1407"/>
        <v>-0.18000000000000005</v>
      </c>
    </row>
    <row r="1354" spans="1:16" x14ac:dyDescent="0.25">
      <c r="A1354">
        <f>+$C$10*(B1354)+$C$11*(C1354)+$C$12*(nino34!A1334)</f>
        <v>0.32</v>
      </c>
      <c r="B1354">
        <v>0</v>
      </c>
      <c r="C1354">
        <v>0.1</v>
      </c>
      <c r="D1354">
        <f t="shared" si="1399"/>
        <v>-0.41000000000000003</v>
      </c>
      <c r="E1354">
        <f t="shared" si="1400"/>
        <v>-3.0000000000000027E-2</v>
      </c>
      <c r="G1354">
        <v>-1.3934566248979801</v>
      </c>
      <c r="H1354">
        <f t="shared" si="1401"/>
        <v>-1.1219337870784059</v>
      </c>
      <c r="I1354">
        <f t="shared" si="1402"/>
        <v>-0.27427970136955393</v>
      </c>
      <c r="K1354">
        <f t="shared" si="1403"/>
        <v>1991.0833333332323</v>
      </c>
      <c r="M1354">
        <f t="shared" ref="M1354:N1354" si="1456">+AVERAGE(B1351:B1357)</f>
        <v>-0.25714285714285717</v>
      </c>
      <c r="N1354">
        <f t="shared" si="1456"/>
        <v>0.75714285714285712</v>
      </c>
      <c r="P1354">
        <f t="shared" si="1407"/>
        <v>-0.64</v>
      </c>
    </row>
    <row r="1355" spans="1:16" x14ac:dyDescent="0.25">
      <c r="A1355">
        <f>+$C$10*(B1355)+$C$11*(C1355)+$C$12*(nino34!A1335)</f>
        <v>0.1</v>
      </c>
      <c r="B1355">
        <v>-0.1</v>
      </c>
      <c r="C1355">
        <v>2.1</v>
      </c>
      <c r="D1355">
        <f t="shared" si="1399"/>
        <v>-0.11000000000000001</v>
      </c>
      <c r="E1355">
        <f t="shared" si="1400"/>
        <v>0.33</v>
      </c>
      <c r="G1355">
        <v>-2.0915633691219599</v>
      </c>
      <c r="H1355">
        <f t="shared" si="1401"/>
        <v>-1.6665667197221299</v>
      </c>
      <c r="I1355">
        <f t="shared" si="1402"/>
        <v>-0.27035323127417055</v>
      </c>
      <c r="K1355">
        <f t="shared" si="1403"/>
        <v>1991.1666666665656</v>
      </c>
      <c r="M1355">
        <f t="shared" ref="M1355:N1355" si="1457">+AVERAGE(B1352:B1358)</f>
        <v>-0.14285714285714285</v>
      </c>
      <c r="N1355">
        <f t="shared" si="1457"/>
        <v>0.84285714285714286</v>
      </c>
      <c r="P1355">
        <f t="shared" si="1407"/>
        <v>-0.74</v>
      </c>
    </row>
    <row r="1356" spans="1:16" x14ac:dyDescent="0.25">
      <c r="A1356">
        <f>+$C$10*(B1356)+$C$11*(C1356)+$C$12*(nino34!A1336)</f>
        <v>0.21</v>
      </c>
      <c r="B1356">
        <v>-1.1000000000000001</v>
      </c>
      <c r="C1356">
        <v>0.5</v>
      </c>
      <c r="D1356">
        <f t="shared" si="1399"/>
        <v>0.33999999999999997</v>
      </c>
      <c r="E1356">
        <f t="shared" si="1400"/>
        <v>0.12000000000000005</v>
      </c>
      <c r="G1356">
        <v>-3.0600233446201099</v>
      </c>
      <c r="H1356">
        <f t="shared" si="1401"/>
        <v>-1.2620951408297398</v>
      </c>
      <c r="I1356">
        <f t="shared" si="1402"/>
        <v>0.67482481016655971</v>
      </c>
      <c r="K1356">
        <f t="shared" si="1403"/>
        <v>1991.2499999998988</v>
      </c>
      <c r="M1356">
        <f t="shared" ref="M1356:N1356" si="1458">+AVERAGE(B1353:B1359)</f>
        <v>-5.7142857142857155E-2</v>
      </c>
      <c r="N1356">
        <f t="shared" si="1458"/>
        <v>0.87142857142857133</v>
      </c>
      <c r="P1356">
        <f t="shared" si="1407"/>
        <v>-1.06</v>
      </c>
    </row>
    <row r="1357" spans="1:16" x14ac:dyDescent="0.25">
      <c r="A1357">
        <f>+$C$10*(B1357)+$C$11*(C1357)+$C$12*(nino34!A1337)</f>
        <v>0.44</v>
      </c>
      <c r="B1357">
        <v>-0.6</v>
      </c>
      <c r="C1357">
        <v>1.7</v>
      </c>
      <c r="D1357">
        <f t="shared" si="1399"/>
        <v>0.44000000000000006</v>
      </c>
      <c r="E1357">
        <f t="shared" si="1400"/>
        <v>-2.0000000000000018E-2</v>
      </c>
      <c r="G1357">
        <v>-3.3536585099516998</v>
      </c>
      <c r="H1357">
        <f t="shared" si="1401"/>
        <v>-0.56398837631441001</v>
      </c>
      <c r="I1357">
        <f t="shared" si="1402"/>
        <v>2.3281954348769673E-2</v>
      </c>
      <c r="K1357">
        <f t="shared" si="1403"/>
        <v>1991.3333333332321</v>
      </c>
      <c r="M1357">
        <f t="shared" ref="M1357:N1357" si="1459">+AVERAGE(B1354:B1360)</f>
        <v>-0.2</v>
      </c>
      <c r="N1357">
        <f t="shared" si="1459"/>
        <v>1.0571428571428572</v>
      </c>
      <c r="P1357">
        <f t="shared" si="1407"/>
        <v>-1.4200000000000002</v>
      </c>
    </row>
    <row r="1358" spans="1:16" x14ac:dyDescent="0.25">
      <c r="A1358">
        <f>+$C$10*(B1358)+$C$11*(C1358)+$C$12*(nino34!A1338)</f>
        <v>0.65</v>
      </c>
      <c r="B1358">
        <v>0.1</v>
      </c>
      <c r="C1358">
        <v>1</v>
      </c>
      <c r="D1358">
        <f t="shared" si="1399"/>
        <v>0.18</v>
      </c>
      <c r="E1358">
        <f t="shared" si="1400"/>
        <v>-0.24</v>
      </c>
      <c r="G1358">
        <v>-3.62401172093452</v>
      </c>
      <c r="H1358">
        <f t="shared" si="1401"/>
        <v>-0.38885878473585</v>
      </c>
      <c r="I1358">
        <f t="shared" si="1402"/>
        <v>0.15184763722978989</v>
      </c>
      <c r="K1358">
        <f t="shared" si="1403"/>
        <v>1991.4166666665653</v>
      </c>
      <c r="M1358">
        <f t="shared" ref="M1358:N1358" si="1460">+AVERAGE(B1355:B1361)</f>
        <v>-0.39999999999999997</v>
      </c>
      <c r="N1358">
        <f t="shared" si="1460"/>
        <v>1.2428571428571427</v>
      </c>
      <c r="P1358">
        <f t="shared" si="1407"/>
        <v>-1.46</v>
      </c>
    </row>
    <row r="1359" spans="1:16" x14ac:dyDescent="0.25">
      <c r="A1359">
        <f>+$C$10*(B1359)+$C$11*(C1359)+$C$12*(nino34!A1339)</f>
        <v>0.62</v>
      </c>
      <c r="B1359">
        <v>0.3</v>
      </c>
      <c r="C1359">
        <v>0.6</v>
      </c>
      <c r="D1359">
        <f t="shared" si="1399"/>
        <v>-0.22000000000000003</v>
      </c>
      <c r="E1359">
        <f t="shared" si="1400"/>
        <v>-0.15999999999999992</v>
      </c>
      <c r="G1359">
        <v>-3.7425172946875498</v>
      </c>
      <c r="H1359">
        <f t="shared" si="1401"/>
        <v>-0.5123962666505304</v>
      </c>
      <c r="I1359">
        <f t="shared" si="1402"/>
        <v>-0.27538511914447117</v>
      </c>
      <c r="K1359">
        <f t="shared" si="1403"/>
        <v>1991.4999999998986</v>
      </c>
      <c r="M1359">
        <f t="shared" ref="M1359:N1359" si="1461">+AVERAGE(B1356:B1362)</f>
        <v>-0.6428571428571429</v>
      </c>
      <c r="N1359">
        <f t="shared" si="1461"/>
        <v>1.0142857142857142</v>
      </c>
      <c r="P1359">
        <f t="shared" si="1407"/>
        <v>-1.3</v>
      </c>
    </row>
    <row r="1360" spans="1:16" x14ac:dyDescent="0.25">
      <c r="A1360">
        <f>+$C$10*(B1360)+$C$11*(C1360)+$C$12*(nino34!A1340)</f>
        <v>0.43</v>
      </c>
      <c r="B1360">
        <v>0</v>
      </c>
      <c r="C1360">
        <v>1.4</v>
      </c>
      <c r="D1360">
        <f t="shared" si="1399"/>
        <v>-0.4</v>
      </c>
      <c r="E1360">
        <f t="shared" si="1400"/>
        <v>-2.0000000000000018E-2</v>
      </c>
      <c r="G1360">
        <v>-4.1364079875850503</v>
      </c>
      <c r="H1360">
        <f t="shared" si="1401"/>
        <v>-0.78778136674316057</v>
      </c>
      <c r="I1360">
        <f t="shared" si="1402"/>
        <v>1.9051840993711266E-8</v>
      </c>
      <c r="K1360">
        <f t="shared" si="1403"/>
        <v>1991.5833333332318</v>
      </c>
      <c r="M1360">
        <f t="shared" ref="M1360:N1360" si="1462">+AVERAGE(B1357:B1363)</f>
        <v>-0.48571428571428571</v>
      </c>
      <c r="N1360">
        <f t="shared" si="1462"/>
        <v>1.1428571428571428</v>
      </c>
      <c r="P1360">
        <f t="shared" si="1407"/>
        <v>-1.54</v>
      </c>
    </row>
    <row r="1361" spans="1:16" x14ac:dyDescent="0.25">
      <c r="A1361">
        <f>+$C$10*(B1361)+$C$11*(C1361)+$C$12*(nino34!A1341)</f>
        <v>0.22</v>
      </c>
      <c r="B1361">
        <v>-1.4</v>
      </c>
      <c r="C1361">
        <v>1.4</v>
      </c>
      <c r="D1361">
        <f t="shared" si="1399"/>
        <v>0.48000000000000004</v>
      </c>
      <c r="E1361">
        <f t="shared" si="1400"/>
        <v>0.90000000000000013</v>
      </c>
      <c r="G1361">
        <v>-4.5302986614307104</v>
      </c>
      <c r="H1361">
        <f t="shared" si="1401"/>
        <v>-0.76769300474804947</v>
      </c>
      <c r="I1361">
        <f t="shared" si="1402"/>
        <v>2.0088342943269666E-2</v>
      </c>
      <c r="K1361">
        <f t="shared" si="1403"/>
        <v>1991.6666666665651</v>
      </c>
      <c r="M1361">
        <f t="shared" ref="M1361:N1361" si="1463">+AVERAGE(B1358:B1364)</f>
        <v>-0.72857142857142854</v>
      </c>
      <c r="N1361">
        <f t="shared" si="1463"/>
        <v>1.0714285714285716</v>
      </c>
      <c r="P1361">
        <f t="shared" si="1407"/>
        <v>-1.54</v>
      </c>
    </row>
    <row r="1362" spans="1:16" x14ac:dyDescent="0.25">
      <c r="A1362">
        <f>+$C$10*(B1362)+$C$11*(C1362)+$C$12*(nino34!A1342)</f>
        <v>0.91</v>
      </c>
      <c r="B1362">
        <v>-1.8</v>
      </c>
      <c r="C1362">
        <v>0.5</v>
      </c>
      <c r="D1362">
        <f t="shared" si="1399"/>
        <v>0.91999999999999993</v>
      </c>
      <c r="E1362">
        <f t="shared" si="1400"/>
        <v>-0.46000000000000019</v>
      </c>
      <c r="G1362">
        <v>-4.9041009923330998</v>
      </c>
      <c r="H1362">
        <f t="shared" si="1401"/>
        <v>-1.3927725354661096</v>
      </c>
      <c r="I1362">
        <f t="shared" si="1402"/>
        <v>-0.64516787366133066</v>
      </c>
      <c r="K1362">
        <f t="shared" si="1403"/>
        <v>1991.7499999998984</v>
      </c>
      <c r="M1362">
        <f t="shared" ref="M1362:N1362" si="1464">+AVERAGE(B1359:B1365)</f>
        <v>-0.97142857142857131</v>
      </c>
      <c r="N1362">
        <f t="shared" si="1464"/>
        <v>1.4857142857142858</v>
      </c>
      <c r="P1362">
        <f t="shared" si="1407"/>
        <v>-1.6400000000000001</v>
      </c>
    </row>
    <row r="1363" spans="1:16" x14ac:dyDescent="0.25">
      <c r="A1363">
        <f>+$C$10*(B1363)+$C$11*(C1363)+$C$12*(nino34!A1343)</f>
        <v>1.1399999999999999</v>
      </c>
      <c r="B1363">
        <v>0</v>
      </c>
      <c r="C1363">
        <v>1.4</v>
      </c>
      <c r="D1363">
        <f t="shared" si="1399"/>
        <v>0.71000000000000008</v>
      </c>
      <c r="E1363">
        <f t="shared" si="1400"/>
        <v>0.25000000000000044</v>
      </c>
      <c r="G1363">
        <v>-5.9230711968968199</v>
      </c>
      <c r="H1363">
        <f t="shared" si="1401"/>
        <v>-2.0379403946721206</v>
      </c>
      <c r="I1363">
        <f t="shared" si="1402"/>
        <v>1.4455318719797106E-8</v>
      </c>
      <c r="K1363">
        <f t="shared" si="1403"/>
        <v>1991.8333333332316</v>
      </c>
      <c r="M1363">
        <f t="shared" ref="M1363:N1363" si="1465">+AVERAGE(B1360:B1366)</f>
        <v>-1.1428571428571428</v>
      </c>
      <c r="N1363">
        <f t="shared" si="1465"/>
        <v>1.5857142857142856</v>
      </c>
      <c r="P1363">
        <f t="shared" si="1407"/>
        <v>-2.2800000000000002</v>
      </c>
    </row>
    <row r="1364" spans="1:16" x14ac:dyDescent="0.25">
      <c r="A1364">
        <f>+$C$10*(B1364)+$C$11*(C1364)+$C$12*(nino34!A1344)</f>
        <v>1.62</v>
      </c>
      <c r="B1364">
        <v>-2.2999999999999998</v>
      </c>
      <c r="C1364">
        <v>1.2</v>
      </c>
      <c r="D1364">
        <f t="shared" si="1399"/>
        <v>0.4700000000000002</v>
      </c>
      <c r="E1364">
        <f t="shared" si="1400"/>
        <v>-0.49000000000000021</v>
      </c>
      <c r="G1364">
        <v>-6.9420413870052204</v>
      </c>
      <c r="H1364">
        <f t="shared" si="1401"/>
        <v>-2.1268841561742606</v>
      </c>
      <c r="I1364">
        <f t="shared" si="1402"/>
        <v>-8.8943775957460502E-2</v>
      </c>
      <c r="K1364">
        <f t="shared" si="1403"/>
        <v>1991.9166666665649</v>
      </c>
      <c r="M1364">
        <f t="shared" ref="M1364:N1364" si="1466">+AVERAGE(B1361:B1367)</f>
        <v>-1.3714285714285714</v>
      </c>
      <c r="N1364">
        <f t="shared" si="1466"/>
        <v>1.8285714285714287</v>
      </c>
      <c r="P1364">
        <f t="shared" si="1407"/>
        <v>-3.1</v>
      </c>
    </row>
    <row r="1365" spans="1:16" x14ac:dyDescent="0.25">
      <c r="A1365">
        <f>+$C$10*(B1365)+$C$11*(C1365)+$C$12*(nino34!A1345)</f>
        <v>1.61</v>
      </c>
      <c r="B1365">
        <v>-1.6</v>
      </c>
      <c r="C1365">
        <v>3.9</v>
      </c>
      <c r="D1365">
        <f t="shared" si="1399"/>
        <v>0</v>
      </c>
      <c r="E1365">
        <f t="shared" si="1400"/>
        <v>2.0000000000000018E-2</v>
      </c>
      <c r="G1365">
        <v>-8.0499553530710806</v>
      </c>
      <c r="H1365">
        <f t="shared" si="1401"/>
        <v>-0.58169865909688934</v>
      </c>
      <c r="I1365">
        <f t="shared" si="1402"/>
        <v>1.63412927303483</v>
      </c>
      <c r="K1365">
        <f t="shared" si="1403"/>
        <v>1991.9999999998981</v>
      </c>
      <c r="M1365">
        <f t="shared" ref="M1365:N1365" si="1467">+AVERAGE(B1362:B1368)</f>
        <v>-1.2714285714285711</v>
      </c>
      <c r="N1365">
        <f t="shared" si="1467"/>
        <v>1.8571428571428572</v>
      </c>
      <c r="P1365">
        <f t="shared" si="1407"/>
        <v>-2.98</v>
      </c>
    </row>
    <row r="1366" spans="1:16" x14ac:dyDescent="0.25">
      <c r="A1366">
        <f>+$C$10*(B1366)+$C$11*(C1366)+$C$12*(nino34!A1346)</f>
        <v>1.62</v>
      </c>
      <c r="B1366">
        <v>-0.9</v>
      </c>
      <c r="C1366">
        <v>1.3</v>
      </c>
      <c r="D1366">
        <f t="shared" si="1399"/>
        <v>-0.1100000000000001</v>
      </c>
      <c r="E1366">
        <f t="shared" si="1400"/>
        <v>-0.12999999999999989</v>
      </c>
      <c r="G1366">
        <v>-7.5237400461021098</v>
      </c>
      <c r="H1366">
        <f t="shared" si="1401"/>
        <v>1.052430647019861</v>
      </c>
      <c r="I1366">
        <f t="shared" si="1402"/>
        <v>3.3081919426081186E-8</v>
      </c>
      <c r="K1366">
        <f t="shared" si="1403"/>
        <v>1992.0833333332314</v>
      </c>
      <c r="M1366">
        <f t="shared" ref="M1366:N1366" si="1468">+AVERAGE(B1363:B1369)</f>
        <v>-0.97142857142857153</v>
      </c>
      <c r="N1366">
        <f t="shared" si="1468"/>
        <v>1.8142857142857143</v>
      </c>
      <c r="P1366">
        <f t="shared" si="1407"/>
        <v>-3.46</v>
      </c>
    </row>
    <row r="1367" spans="1:16" x14ac:dyDescent="0.25">
      <c r="A1367">
        <f>+$C$10*(B1367)+$C$11*(C1367)+$C$12*(nino34!A1347)</f>
        <v>1.5</v>
      </c>
      <c r="B1367">
        <v>-1.6</v>
      </c>
      <c r="C1367">
        <v>3.1</v>
      </c>
      <c r="D1367">
        <f t="shared" ref="D1367:D1430" si="1469">+A1368-A1366</f>
        <v>-0.21000000000000019</v>
      </c>
      <c r="E1367">
        <f t="shared" ref="E1367:E1430" si="1470">+A1368+A1366-2*A1367</f>
        <v>3.0000000000000249E-2</v>
      </c>
      <c r="G1367">
        <v>-6.9975247060512196</v>
      </c>
      <c r="H1367">
        <f t="shared" ref="H1367:H1430" si="1471">+G1368-G1366</f>
        <v>1.7366104319428795</v>
      </c>
      <c r="I1367">
        <f t="shared" ref="I1367:I1430" si="1472">+G1368+G1366-2*G1367</f>
        <v>0.68417975184109991</v>
      </c>
      <c r="K1367">
        <f t="shared" ref="K1367:K1430" si="1473">+K1366+1/12</f>
        <v>1992.1666666665647</v>
      </c>
      <c r="M1367">
        <f t="shared" ref="M1367:N1367" si="1474">+AVERAGE(B1364:B1370)</f>
        <v>-1.2</v>
      </c>
      <c r="N1367">
        <f t="shared" si="1474"/>
        <v>1.6428571428571426</v>
      </c>
      <c r="P1367">
        <f t="shared" si="1407"/>
        <v>-3.6399999999999997</v>
      </c>
    </row>
    <row r="1368" spans="1:16" x14ac:dyDescent="0.25">
      <c r="A1368">
        <f>+$C$10*(B1368)+$C$11*(C1368)+$C$12*(nino34!A1348)</f>
        <v>1.41</v>
      </c>
      <c r="B1368">
        <v>-0.7</v>
      </c>
      <c r="C1368">
        <v>1.6</v>
      </c>
      <c r="D1368">
        <f t="shared" si="1469"/>
        <v>-0.22999999999999998</v>
      </c>
      <c r="E1368">
        <f t="shared" si="1470"/>
        <v>-4.9999999999999822E-2</v>
      </c>
      <c r="G1368">
        <v>-5.7871296141592303</v>
      </c>
      <c r="H1368">
        <f t="shared" si="1471"/>
        <v>2.0520099642153395</v>
      </c>
      <c r="I1368">
        <f t="shared" si="1472"/>
        <v>-0.36878021956863805</v>
      </c>
      <c r="K1368">
        <f t="shared" si="1473"/>
        <v>1992.2499999998979</v>
      </c>
      <c r="M1368">
        <f t="shared" ref="M1368:N1368" si="1475">+AVERAGE(B1365:B1371)</f>
        <v>-0.77142857142857135</v>
      </c>
      <c r="N1368">
        <f t="shared" si="1475"/>
        <v>1.7714285714285711</v>
      </c>
      <c r="P1368">
        <f t="shared" si="1407"/>
        <v>-2.92</v>
      </c>
    </row>
    <row r="1369" spans="1:16" x14ac:dyDescent="0.25">
      <c r="A1369">
        <f>+$C$10*(B1369)+$C$11*(C1369)+$C$12*(nino34!A1349)</f>
        <v>1.27</v>
      </c>
      <c r="B1369">
        <v>0.3</v>
      </c>
      <c r="C1369">
        <v>0.2</v>
      </c>
      <c r="D1369">
        <f t="shared" si="1469"/>
        <v>-0.87999999999999989</v>
      </c>
      <c r="E1369">
        <f t="shared" si="1470"/>
        <v>-0.60000000000000009</v>
      </c>
      <c r="G1369">
        <v>-4.94551474183588</v>
      </c>
      <c r="H1369">
        <f t="shared" si="1471"/>
        <v>2.0858696642272005</v>
      </c>
      <c r="I1369">
        <f t="shared" si="1472"/>
        <v>0.40263991958049949</v>
      </c>
      <c r="K1369">
        <f t="shared" si="1473"/>
        <v>1992.3333333332312</v>
      </c>
      <c r="M1369">
        <f t="shared" ref="M1369:N1369" si="1476">+AVERAGE(B1366:B1372)</f>
        <v>-0.51428571428571423</v>
      </c>
      <c r="N1369">
        <f t="shared" si="1476"/>
        <v>1.2428571428571427</v>
      </c>
      <c r="P1369">
        <f t="shared" ref="P1369:P1432" si="1477">+AVERAGE(B1366:B1370)-AVERAGE(C1366:C1370)</f>
        <v>-2.1800000000000002</v>
      </c>
    </row>
    <row r="1370" spans="1:16" x14ac:dyDescent="0.25">
      <c r="A1370">
        <f>+$C$10*(B1370)+$C$11*(C1370)+$C$12*(nino34!A1350)</f>
        <v>0.53</v>
      </c>
      <c r="B1370">
        <v>-1.6</v>
      </c>
      <c r="C1370">
        <v>0.2</v>
      </c>
      <c r="D1370">
        <f t="shared" si="1469"/>
        <v>-1</v>
      </c>
      <c r="E1370">
        <f t="shared" si="1470"/>
        <v>0.48</v>
      </c>
      <c r="G1370">
        <v>-3.7012599499320298</v>
      </c>
      <c r="H1370">
        <f t="shared" si="1471"/>
        <v>2.55986878736184</v>
      </c>
      <c r="I1370">
        <f t="shared" si="1472"/>
        <v>7.135920355413905E-2</v>
      </c>
      <c r="K1370">
        <f t="shared" si="1473"/>
        <v>1992.4166666665644</v>
      </c>
      <c r="M1370">
        <f t="shared" ref="M1370:N1370" si="1478">+AVERAGE(B1367:B1373)</f>
        <v>-0.47142857142857136</v>
      </c>
      <c r="N1370">
        <f t="shared" si="1478"/>
        <v>0.9571428571428573</v>
      </c>
      <c r="P1370">
        <f t="shared" si="1477"/>
        <v>-2.02</v>
      </c>
    </row>
    <row r="1371" spans="1:16" x14ac:dyDescent="0.25">
      <c r="A1371">
        <f>+$C$10*(B1371)+$C$11*(C1371)+$C$12*(nino34!A1351)</f>
        <v>0.27</v>
      </c>
      <c r="B1371">
        <v>0.7</v>
      </c>
      <c r="C1371">
        <v>2.1</v>
      </c>
      <c r="D1371">
        <f t="shared" si="1469"/>
        <v>-0.68</v>
      </c>
      <c r="E1371">
        <f t="shared" si="1470"/>
        <v>-0.16000000000000003</v>
      </c>
      <c r="G1371">
        <v>-2.38564595447404</v>
      </c>
      <c r="H1371">
        <f t="shared" si="1471"/>
        <v>2.2864319567529501</v>
      </c>
      <c r="I1371">
        <f t="shared" si="1472"/>
        <v>-0.3447960341630294</v>
      </c>
      <c r="K1371">
        <f t="shared" si="1473"/>
        <v>1992.4999999998977</v>
      </c>
      <c r="M1371">
        <f t="shared" ref="M1371:N1371" si="1479">+AVERAGE(B1368:B1374)</f>
        <v>-0.58571428571428563</v>
      </c>
      <c r="N1371">
        <f t="shared" si="1479"/>
        <v>0.59999999999999987</v>
      </c>
      <c r="P1371">
        <f t="shared" si="1477"/>
        <v>-1.08</v>
      </c>
    </row>
    <row r="1372" spans="1:16" x14ac:dyDescent="0.25">
      <c r="A1372">
        <f>+$C$10*(B1372)+$C$11*(C1372)+$C$12*(nino34!A1352)</f>
        <v>-0.15</v>
      </c>
      <c r="B1372">
        <v>0.2</v>
      </c>
      <c r="C1372">
        <v>0.2</v>
      </c>
      <c r="D1372">
        <f t="shared" si="1469"/>
        <v>-0.41000000000000003</v>
      </c>
      <c r="E1372">
        <f t="shared" si="1470"/>
        <v>0.43</v>
      </c>
      <c r="G1372">
        <v>-1.4148279931790799</v>
      </c>
      <c r="H1372">
        <f t="shared" si="1471"/>
        <v>1.2496444503023301</v>
      </c>
      <c r="I1372">
        <f t="shared" si="1472"/>
        <v>-0.69199147228759017</v>
      </c>
      <c r="K1372">
        <f t="shared" si="1473"/>
        <v>1992.5833333332309</v>
      </c>
      <c r="M1372">
        <f t="shared" ref="M1372:N1372" si="1480">+AVERAGE(B1369:B1375)</f>
        <v>-0.5714285714285714</v>
      </c>
      <c r="N1372">
        <f t="shared" si="1480"/>
        <v>0.48571428571428577</v>
      </c>
      <c r="P1372">
        <f t="shared" si="1477"/>
        <v>-0.60000000000000009</v>
      </c>
    </row>
    <row r="1373" spans="1:16" x14ac:dyDescent="0.25">
      <c r="A1373">
        <f>+$C$10*(B1373)+$C$11*(C1373)+$C$12*(nino34!A1353)</f>
        <v>-0.14000000000000001</v>
      </c>
      <c r="B1373">
        <v>-0.6</v>
      </c>
      <c r="C1373">
        <v>-0.7</v>
      </c>
      <c r="D1373">
        <f t="shared" si="1469"/>
        <v>-0.19999999999999998</v>
      </c>
      <c r="E1373">
        <f t="shared" si="1470"/>
        <v>-0.21999999999999997</v>
      </c>
      <c r="G1373">
        <v>-1.13600150417171</v>
      </c>
      <c r="H1373">
        <f t="shared" si="1471"/>
        <v>-6.770357683420003E-2</v>
      </c>
      <c r="I1373">
        <f t="shared" si="1472"/>
        <v>-0.62535655484894015</v>
      </c>
      <c r="K1373">
        <f t="shared" si="1473"/>
        <v>1992.6666666665642</v>
      </c>
      <c r="M1373">
        <f t="shared" ref="M1373:N1373" si="1481">+AVERAGE(B1370:B1376)</f>
        <v>-0.79999999999999993</v>
      </c>
      <c r="N1373">
        <f t="shared" si="1481"/>
        <v>0.45714285714285718</v>
      </c>
      <c r="P1373">
        <f t="shared" si="1477"/>
        <v>-1.2200000000000002</v>
      </c>
    </row>
    <row r="1374" spans="1:16" x14ac:dyDescent="0.25">
      <c r="A1374">
        <f>+$C$10*(B1374)+$C$11*(C1374)+$C$12*(nino34!A1354)</f>
        <v>-0.35</v>
      </c>
      <c r="B1374">
        <v>-2.4</v>
      </c>
      <c r="C1374">
        <v>0.6</v>
      </c>
      <c r="D1374">
        <f t="shared" si="1469"/>
        <v>0</v>
      </c>
      <c r="E1374">
        <f t="shared" si="1470"/>
        <v>0.41999999999999993</v>
      </c>
      <c r="G1374">
        <v>-1.48253157001328</v>
      </c>
      <c r="H1374">
        <f t="shared" si="1471"/>
        <v>-0.69306019760253013</v>
      </c>
      <c r="I1374">
        <f t="shared" si="1472"/>
        <v>-6.5919389946600404E-8</v>
      </c>
      <c r="K1374">
        <f t="shared" si="1473"/>
        <v>1992.7499999998975</v>
      </c>
      <c r="M1374">
        <f t="shared" ref="M1374:N1374" si="1482">+AVERAGE(B1371:B1377)</f>
        <v>-0.75714285714285712</v>
      </c>
      <c r="N1374">
        <f t="shared" si="1482"/>
        <v>0.51428571428571435</v>
      </c>
      <c r="P1374">
        <f t="shared" si="1477"/>
        <v>-1.1400000000000001</v>
      </c>
    </row>
    <row r="1375" spans="1:16" x14ac:dyDescent="0.25">
      <c r="A1375">
        <f>+$C$10*(B1375)+$C$11*(C1375)+$C$12*(nino34!A1355)</f>
        <v>-0.14000000000000001</v>
      </c>
      <c r="B1375">
        <v>-0.6</v>
      </c>
      <c r="C1375">
        <v>0.8</v>
      </c>
      <c r="D1375">
        <f t="shared" si="1469"/>
        <v>0.38999999999999996</v>
      </c>
      <c r="E1375">
        <f t="shared" si="1470"/>
        <v>-2.9999999999999971E-2</v>
      </c>
      <c r="G1375">
        <v>-1.8290617017742401</v>
      </c>
      <c r="H1375">
        <f t="shared" si="1471"/>
        <v>-0.70468264258802993</v>
      </c>
      <c r="I1375">
        <f t="shared" si="1472"/>
        <v>-1.1622379066109634E-2</v>
      </c>
      <c r="K1375">
        <f t="shared" si="1473"/>
        <v>1992.8333333332307</v>
      </c>
      <c r="M1375">
        <f t="shared" ref="M1375:N1375" si="1483">+AVERAGE(B1372:B1378)</f>
        <v>-1.1285714285714286</v>
      </c>
      <c r="N1375">
        <f t="shared" si="1483"/>
        <v>0.21428571428571427</v>
      </c>
      <c r="P1375">
        <f t="shared" si="1477"/>
        <v>-1.1200000000000001</v>
      </c>
    </row>
    <row r="1376" spans="1:16" x14ac:dyDescent="0.25">
      <c r="A1376">
        <f>+$C$10*(B1376)+$C$11*(C1376)+$C$12*(nino34!A1356)</f>
        <v>0.04</v>
      </c>
      <c r="B1376">
        <v>-1.3</v>
      </c>
      <c r="C1376">
        <v>0</v>
      </c>
      <c r="D1376">
        <f t="shared" si="1469"/>
        <v>0.42000000000000004</v>
      </c>
      <c r="E1376">
        <f t="shared" si="1470"/>
        <v>6.0000000000000012E-2</v>
      </c>
      <c r="G1376">
        <v>-2.1872142126013099</v>
      </c>
      <c r="H1376">
        <f t="shared" si="1471"/>
        <v>-0.94667363552489969</v>
      </c>
      <c r="I1376">
        <f t="shared" si="1472"/>
        <v>-0.23036861387075991</v>
      </c>
      <c r="K1376">
        <f t="shared" si="1473"/>
        <v>1992.916666666564</v>
      </c>
      <c r="M1376">
        <f t="shared" ref="M1376:N1376" si="1484">+AVERAGE(B1373:B1379)</f>
        <v>-1.0285714285714285</v>
      </c>
      <c r="N1376">
        <f t="shared" si="1484"/>
        <v>0.5714285714285714</v>
      </c>
      <c r="P1376">
        <f t="shared" si="1477"/>
        <v>-1.5</v>
      </c>
    </row>
    <row r="1377" spans="1:16" x14ac:dyDescent="0.25">
      <c r="A1377">
        <f>+$C$10*(B1377)+$C$11*(C1377)+$C$12*(nino34!A1357)</f>
        <v>0.28000000000000003</v>
      </c>
      <c r="B1377">
        <v>-1.3</v>
      </c>
      <c r="C1377">
        <v>0.6</v>
      </c>
      <c r="D1377">
        <f t="shared" si="1469"/>
        <v>0.38</v>
      </c>
      <c r="E1377">
        <f t="shared" si="1470"/>
        <v>-0.10000000000000009</v>
      </c>
      <c r="G1377">
        <v>-2.7757353372991398</v>
      </c>
      <c r="H1377">
        <f t="shared" si="1471"/>
        <v>-1.2994485514898702</v>
      </c>
      <c r="I1377">
        <f t="shared" si="1472"/>
        <v>-0.12240630209421077</v>
      </c>
      <c r="K1377">
        <f t="shared" si="1473"/>
        <v>1992.9999999998972</v>
      </c>
      <c r="M1377">
        <f t="shared" ref="M1377:N1377" si="1485">+AVERAGE(B1374:B1380)</f>
        <v>-1.0285714285714285</v>
      </c>
      <c r="N1377">
        <f t="shared" si="1485"/>
        <v>0.95714285714285718</v>
      </c>
      <c r="P1377">
        <f t="shared" si="1477"/>
        <v>-1.9</v>
      </c>
    </row>
    <row r="1378" spans="1:16" x14ac:dyDescent="0.25">
      <c r="A1378">
        <f>+$C$10*(B1378)+$C$11*(C1378)+$C$12*(nino34!A1358)</f>
        <v>0.42</v>
      </c>
      <c r="B1378">
        <v>-1.9</v>
      </c>
      <c r="C1378">
        <v>0</v>
      </c>
      <c r="D1378">
        <f t="shared" si="1469"/>
        <v>0.18999999999999995</v>
      </c>
      <c r="E1378">
        <f t="shared" si="1470"/>
        <v>-8.9999999999999969E-2</v>
      </c>
      <c r="G1378">
        <v>-3.48666276409118</v>
      </c>
      <c r="H1378">
        <f t="shared" si="1471"/>
        <v>-1.3429354969489102</v>
      </c>
      <c r="I1378">
        <f t="shared" si="1472"/>
        <v>7.8919356635170246E-2</v>
      </c>
      <c r="K1378">
        <f t="shared" si="1473"/>
        <v>1993.0833333332305</v>
      </c>
      <c r="M1378">
        <f t="shared" ref="M1378:N1378" si="1486">+AVERAGE(B1375:B1381)</f>
        <v>-0.6142857142857141</v>
      </c>
      <c r="N1378">
        <f t="shared" si="1486"/>
        <v>1.0857142857142856</v>
      </c>
      <c r="P1378">
        <f t="shared" si="1477"/>
        <v>-1.6599999999999997</v>
      </c>
    </row>
    <row r="1379" spans="1:16" x14ac:dyDescent="0.25">
      <c r="A1379">
        <f>+$C$10*(B1379)+$C$11*(C1379)+$C$12*(nino34!A1359)</f>
        <v>0.47</v>
      </c>
      <c r="B1379">
        <v>0.9</v>
      </c>
      <c r="C1379">
        <v>2.7</v>
      </c>
      <c r="D1379">
        <f t="shared" si="1469"/>
        <v>0.5</v>
      </c>
      <c r="E1379">
        <f t="shared" si="1470"/>
        <v>0.40000000000000013</v>
      </c>
      <c r="G1379">
        <v>-4.11867083424805</v>
      </c>
      <c r="H1379">
        <f t="shared" si="1471"/>
        <v>-0.9764689630928296</v>
      </c>
      <c r="I1379">
        <f t="shared" si="1472"/>
        <v>0.28754717722090994</v>
      </c>
      <c r="K1379">
        <f t="shared" si="1473"/>
        <v>1993.1666666665637</v>
      </c>
      <c r="M1379">
        <f t="shared" ref="M1379:N1379" si="1487">+AVERAGE(B1376:B1382)</f>
        <v>-0.61428571428571421</v>
      </c>
      <c r="N1379">
        <f t="shared" si="1487"/>
        <v>1.2</v>
      </c>
      <c r="P1379">
        <f t="shared" si="1477"/>
        <v>-1.9000000000000001</v>
      </c>
    </row>
    <row r="1380" spans="1:16" x14ac:dyDescent="0.25">
      <c r="A1380">
        <f>+$C$10*(B1380)+$C$11*(C1380)+$C$12*(nino34!A1360)</f>
        <v>0.92</v>
      </c>
      <c r="B1380">
        <v>-0.6</v>
      </c>
      <c r="C1380">
        <v>2</v>
      </c>
      <c r="D1380">
        <f t="shared" si="1469"/>
        <v>0.46000000000000008</v>
      </c>
      <c r="E1380">
        <f t="shared" si="1470"/>
        <v>-0.44000000000000017</v>
      </c>
      <c r="G1380">
        <v>-4.4631317271840096</v>
      </c>
      <c r="H1380">
        <f t="shared" si="1471"/>
        <v>-0.54736999704352041</v>
      </c>
      <c r="I1380">
        <f t="shared" si="1472"/>
        <v>0.14155178882839792</v>
      </c>
      <c r="K1380">
        <f t="shared" si="1473"/>
        <v>1993.249999999897</v>
      </c>
      <c r="M1380">
        <f t="shared" ref="M1380:N1380" si="1488">+AVERAGE(B1377:B1383)</f>
        <v>-0.58571428571428574</v>
      </c>
      <c r="N1380">
        <f t="shared" si="1488"/>
        <v>1.3</v>
      </c>
      <c r="P1380">
        <f t="shared" si="1477"/>
        <v>-1.8400000000000003</v>
      </c>
    </row>
    <row r="1381" spans="1:16" x14ac:dyDescent="0.25">
      <c r="A1381">
        <f>+$C$10*(B1381)+$C$11*(C1381)+$C$12*(nino34!A1361)</f>
        <v>0.93</v>
      </c>
      <c r="B1381">
        <v>0.5</v>
      </c>
      <c r="C1381">
        <v>1.5</v>
      </c>
      <c r="D1381">
        <f t="shared" si="1469"/>
        <v>-0.28000000000000003</v>
      </c>
      <c r="E1381">
        <f t="shared" si="1470"/>
        <v>-0.30000000000000004</v>
      </c>
      <c r="G1381">
        <v>-4.6660408312915704</v>
      </c>
      <c r="H1381">
        <f t="shared" si="1471"/>
        <v>0.10071710157316982</v>
      </c>
      <c r="I1381">
        <f t="shared" si="1472"/>
        <v>0.50653530978829231</v>
      </c>
      <c r="K1381">
        <f t="shared" si="1473"/>
        <v>1993.3333333332303</v>
      </c>
      <c r="M1381">
        <f t="shared" ref="M1381:N1381" si="1489">+AVERAGE(B1378:B1384)</f>
        <v>-0.38571428571428568</v>
      </c>
      <c r="N1381">
        <f t="shared" si="1489"/>
        <v>1.5714285714285714</v>
      </c>
      <c r="P1381">
        <f t="shared" si="1477"/>
        <v>-1.9</v>
      </c>
    </row>
    <row r="1382" spans="1:16" x14ac:dyDescent="0.25">
      <c r="A1382">
        <f>+$C$10*(B1382)+$C$11*(C1382)+$C$12*(nino34!A1362)</f>
        <v>0.64</v>
      </c>
      <c r="B1382">
        <v>-0.6</v>
      </c>
      <c r="C1382">
        <v>1.6</v>
      </c>
      <c r="D1382">
        <f t="shared" si="1469"/>
        <v>-0.60000000000000009</v>
      </c>
      <c r="E1382">
        <f t="shared" si="1470"/>
        <v>-2.0000000000000018E-2</v>
      </c>
      <c r="G1382">
        <v>-4.3624146256108398</v>
      </c>
      <c r="H1382">
        <f t="shared" si="1471"/>
        <v>0.64743436674775001</v>
      </c>
      <c r="I1382">
        <f t="shared" si="1472"/>
        <v>4.0181955386289658E-2</v>
      </c>
      <c r="K1382">
        <f t="shared" si="1473"/>
        <v>1993.4166666665635</v>
      </c>
      <c r="M1382">
        <f t="shared" ref="M1382:N1382" si="1490">+AVERAGE(B1379:B1385)</f>
        <v>-8.5714285714285729E-2</v>
      </c>
      <c r="N1382">
        <f t="shared" si="1490"/>
        <v>1.7857142857142858</v>
      </c>
      <c r="P1382">
        <f t="shared" si="1477"/>
        <v>-1.88</v>
      </c>
    </row>
    <row r="1383" spans="1:16" x14ac:dyDescent="0.25">
      <c r="A1383">
        <f>+$C$10*(B1383)+$C$11*(C1383)+$C$12*(nino34!A1363)</f>
        <v>0.33</v>
      </c>
      <c r="B1383">
        <v>-1.1000000000000001</v>
      </c>
      <c r="C1383">
        <v>0.7</v>
      </c>
      <c r="D1383">
        <f t="shared" si="1469"/>
        <v>-0.48</v>
      </c>
      <c r="E1383">
        <f t="shared" si="1470"/>
        <v>0.14000000000000001</v>
      </c>
      <c r="G1383">
        <v>-4.0186064645438204</v>
      </c>
      <c r="H1383">
        <f t="shared" si="1471"/>
        <v>0.62828890565579965</v>
      </c>
      <c r="I1383">
        <f t="shared" si="1472"/>
        <v>-5.9327416478240025E-2</v>
      </c>
      <c r="K1383">
        <f t="shared" si="1473"/>
        <v>1993.4999999998968</v>
      </c>
      <c r="M1383">
        <f t="shared" ref="M1383:N1383" si="1491">+AVERAGE(B1380:B1386)</f>
        <v>-0.35714285714285715</v>
      </c>
      <c r="N1383">
        <f t="shared" si="1491"/>
        <v>1.6</v>
      </c>
      <c r="P1383">
        <f t="shared" si="1477"/>
        <v>-2</v>
      </c>
    </row>
    <row r="1384" spans="1:16" x14ac:dyDescent="0.25">
      <c r="A1384">
        <f>+$C$10*(B1384)+$C$11*(C1384)+$C$12*(nino34!A1364)</f>
        <v>0.16</v>
      </c>
      <c r="B1384">
        <v>0.1</v>
      </c>
      <c r="C1384">
        <v>2.5</v>
      </c>
      <c r="D1384">
        <f t="shared" si="1469"/>
        <v>-7.0000000000000007E-2</v>
      </c>
      <c r="E1384">
        <f t="shared" si="1470"/>
        <v>0.27000000000000007</v>
      </c>
      <c r="G1384">
        <v>-3.7341257199550402</v>
      </c>
      <c r="H1384">
        <f t="shared" si="1471"/>
        <v>0.6347747458876305</v>
      </c>
      <c r="I1384">
        <f t="shared" si="1472"/>
        <v>6.5813256710070434E-2</v>
      </c>
      <c r="K1384">
        <f t="shared" si="1473"/>
        <v>1993.58333333323</v>
      </c>
      <c r="M1384">
        <f t="shared" ref="M1384:N1384" si="1492">+AVERAGE(B1381:B1387)</f>
        <v>-0.27142857142857146</v>
      </c>
      <c r="N1384">
        <f t="shared" si="1492"/>
        <v>1.3571428571428572</v>
      </c>
      <c r="P1384">
        <f t="shared" si="1477"/>
        <v>-1.74</v>
      </c>
    </row>
    <row r="1385" spans="1:16" x14ac:dyDescent="0.25">
      <c r="A1385">
        <f>+$C$10*(B1385)+$C$11*(C1385)+$C$12*(nino34!A1365)</f>
        <v>0.26</v>
      </c>
      <c r="B1385">
        <v>0.2</v>
      </c>
      <c r="C1385">
        <v>1.5</v>
      </c>
      <c r="D1385">
        <f t="shared" si="1469"/>
        <v>0.19999999999999998</v>
      </c>
      <c r="E1385">
        <f t="shared" si="1470"/>
        <v>0</v>
      </c>
      <c r="G1385">
        <v>-3.3838317186561899</v>
      </c>
      <c r="H1385">
        <f t="shared" si="1471"/>
        <v>1.1227569153963604</v>
      </c>
      <c r="I1385">
        <f t="shared" si="1472"/>
        <v>0.42216891279865987</v>
      </c>
      <c r="K1385">
        <f t="shared" si="1473"/>
        <v>1993.6666666665633</v>
      </c>
      <c r="M1385">
        <f t="shared" ref="M1385:N1385" si="1493">+AVERAGE(B1382:B1388)</f>
        <v>-0.3714285714285715</v>
      </c>
      <c r="N1385">
        <f t="shared" si="1493"/>
        <v>1.0999999999999999</v>
      </c>
      <c r="P1385">
        <f t="shared" si="1477"/>
        <v>-2.02</v>
      </c>
    </row>
    <row r="1386" spans="1:16" x14ac:dyDescent="0.25">
      <c r="A1386">
        <f>+$C$10*(B1386)+$C$11*(C1386)+$C$12*(nino34!A1366)</f>
        <v>0.36</v>
      </c>
      <c r="B1386">
        <v>-1</v>
      </c>
      <c r="C1386">
        <v>1.4</v>
      </c>
      <c r="D1386">
        <f t="shared" si="1469"/>
        <v>2.0000000000000018E-2</v>
      </c>
      <c r="E1386">
        <f t="shared" si="1470"/>
        <v>-0.17999999999999994</v>
      </c>
      <c r="G1386">
        <v>-2.6113688045586798</v>
      </c>
      <c r="H1386">
        <f t="shared" si="1471"/>
        <v>1.58510777429272</v>
      </c>
      <c r="I1386">
        <f t="shared" si="1472"/>
        <v>4.0181946097700205E-2</v>
      </c>
      <c r="K1386">
        <f t="shared" si="1473"/>
        <v>1993.7499999998965</v>
      </c>
      <c r="M1386">
        <f t="shared" ref="M1386:N1386" si="1494">+AVERAGE(B1383:B1389)</f>
        <v>-0.2857142857142857</v>
      </c>
      <c r="N1386">
        <f t="shared" si="1494"/>
        <v>0.94285714285714284</v>
      </c>
      <c r="P1386">
        <f t="shared" si="1477"/>
        <v>-1.6399999999999997</v>
      </c>
    </row>
    <row r="1387" spans="1:16" x14ac:dyDescent="0.25">
      <c r="A1387">
        <f>+$C$10*(B1387)+$C$11*(C1387)+$C$12*(nino34!A1367)</f>
        <v>0.28000000000000003</v>
      </c>
      <c r="B1387">
        <v>0</v>
      </c>
      <c r="C1387">
        <v>0.3</v>
      </c>
      <c r="D1387">
        <f t="shared" si="1469"/>
        <v>-0.16999999999999998</v>
      </c>
      <c r="E1387">
        <f t="shared" si="1470"/>
        <v>-1.0000000000000009E-2</v>
      </c>
      <c r="G1387">
        <v>-1.7987239443634699</v>
      </c>
      <c r="H1387">
        <f t="shared" si="1471"/>
        <v>1.3754727490549599</v>
      </c>
      <c r="I1387">
        <f t="shared" si="1472"/>
        <v>-0.2498169713354601</v>
      </c>
      <c r="K1387">
        <f t="shared" si="1473"/>
        <v>1993.8333333332298</v>
      </c>
      <c r="M1387">
        <f t="shared" ref="M1387:N1387" si="1495">+AVERAGE(B1384:B1390)</f>
        <v>-0.12857142857142856</v>
      </c>
      <c r="N1387">
        <f t="shared" si="1495"/>
        <v>0.8571428571428571</v>
      </c>
      <c r="P1387">
        <f t="shared" si="1477"/>
        <v>-1.26</v>
      </c>
    </row>
    <row r="1388" spans="1:16" x14ac:dyDescent="0.25">
      <c r="A1388">
        <f>+$C$10*(B1388)+$C$11*(C1388)+$C$12*(nino34!A1368)</f>
        <v>0.19</v>
      </c>
      <c r="B1388">
        <v>-0.2</v>
      </c>
      <c r="C1388">
        <v>-0.3</v>
      </c>
      <c r="D1388">
        <f t="shared" si="1469"/>
        <v>-0.25</v>
      </c>
      <c r="E1388">
        <f t="shared" si="1470"/>
        <v>-6.9999999999999951E-2</v>
      </c>
      <c r="G1388">
        <v>-1.2358960555037199</v>
      </c>
      <c r="H1388">
        <f t="shared" si="1471"/>
        <v>0.38122842558022985</v>
      </c>
      <c r="I1388">
        <f t="shared" si="1472"/>
        <v>-0.74442735213927014</v>
      </c>
      <c r="K1388">
        <f t="shared" si="1473"/>
        <v>1993.9166666665631</v>
      </c>
      <c r="M1388">
        <f t="shared" ref="M1388:N1388" si="1496">+AVERAGE(B1385:B1391)</f>
        <v>-0.17142857142857143</v>
      </c>
      <c r="N1388">
        <f t="shared" si="1496"/>
        <v>0.7857142857142857</v>
      </c>
      <c r="P1388">
        <f t="shared" si="1477"/>
        <v>-0.87999999999999989</v>
      </c>
    </row>
    <row r="1389" spans="1:16" x14ac:dyDescent="0.25">
      <c r="A1389">
        <f>+$C$10*(B1389)+$C$11*(C1389)+$C$12*(nino34!A1369)</f>
        <v>0.03</v>
      </c>
      <c r="B1389">
        <v>0</v>
      </c>
      <c r="C1389">
        <v>0.5</v>
      </c>
      <c r="D1389">
        <f t="shared" si="1469"/>
        <v>-0.35</v>
      </c>
      <c r="E1389">
        <f t="shared" si="1470"/>
        <v>-0.03</v>
      </c>
      <c r="G1389">
        <v>-1.4174955187832401</v>
      </c>
      <c r="H1389">
        <f t="shared" si="1471"/>
        <v>-0.53938649116516002</v>
      </c>
      <c r="I1389">
        <f t="shared" si="1472"/>
        <v>-0.17618756460611973</v>
      </c>
      <c r="K1389">
        <f t="shared" si="1473"/>
        <v>1993.9999999998963</v>
      </c>
      <c r="M1389">
        <f t="shared" ref="M1389:N1389" si="1497">+AVERAGE(B1386:B1392)</f>
        <v>-0.39999999999999997</v>
      </c>
      <c r="N1389">
        <f t="shared" si="1497"/>
        <v>0.77142857142857146</v>
      </c>
      <c r="P1389">
        <f t="shared" si="1477"/>
        <v>-0.64</v>
      </c>
    </row>
    <row r="1390" spans="1:16" x14ac:dyDescent="0.25">
      <c r="A1390">
        <f>+$C$10*(B1390)+$C$11*(C1390)+$C$12*(nino34!A1370)</f>
        <v>-0.16</v>
      </c>
      <c r="B1390">
        <v>0</v>
      </c>
      <c r="C1390">
        <v>0.1</v>
      </c>
      <c r="D1390">
        <f t="shared" si="1469"/>
        <v>-0.09</v>
      </c>
      <c r="E1390">
        <f t="shared" si="1470"/>
        <v>0.29000000000000004</v>
      </c>
      <c r="G1390">
        <v>-1.77528254666888</v>
      </c>
      <c r="H1390">
        <f t="shared" si="1471"/>
        <v>-0.87864505625295974</v>
      </c>
      <c r="I1390">
        <f t="shared" si="1472"/>
        <v>-0.16307100048168</v>
      </c>
      <c r="K1390">
        <f t="shared" si="1473"/>
        <v>1994.0833333332296</v>
      </c>
      <c r="M1390">
        <f t="shared" ref="M1390:N1390" si="1498">+AVERAGE(B1387:B1393)</f>
        <v>-0.32857142857142857</v>
      </c>
      <c r="N1390">
        <f t="shared" si="1498"/>
        <v>0.72857142857142854</v>
      </c>
      <c r="P1390">
        <f t="shared" si="1477"/>
        <v>-0.6</v>
      </c>
    </row>
    <row r="1391" spans="1:16" x14ac:dyDescent="0.25">
      <c r="A1391">
        <f>+$C$10*(B1391)+$C$11*(C1391)+$C$12*(nino34!A1371)</f>
        <v>-0.06</v>
      </c>
      <c r="B1391">
        <v>-0.2</v>
      </c>
      <c r="C1391">
        <v>2</v>
      </c>
      <c r="D1391">
        <f t="shared" si="1469"/>
        <v>0.19</v>
      </c>
      <c r="E1391">
        <f t="shared" si="1470"/>
        <v>-1.0000000000000009E-2</v>
      </c>
      <c r="G1391">
        <v>-2.2961405750361998</v>
      </c>
      <c r="H1391">
        <f t="shared" si="1471"/>
        <v>-0.75963959022861993</v>
      </c>
      <c r="I1391">
        <f t="shared" si="1472"/>
        <v>0.28207646650601959</v>
      </c>
      <c r="K1391">
        <f t="shared" si="1473"/>
        <v>1994.1666666665628</v>
      </c>
      <c r="M1391">
        <f t="shared" ref="M1391:N1391" si="1499">+AVERAGE(B1388:B1394)</f>
        <v>-0.45714285714285713</v>
      </c>
      <c r="N1391">
        <f t="shared" si="1499"/>
        <v>0.77142857142857135</v>
      </c>
      <c r="P1391">
        <f t="shared" si="1477"/>
        <v>-1.1000000000000001</v>
      </c>
    </row>
    <row r="1392" spans="1:16" x14ac:dyDescent="0.25">
      <c r="A1392">
        <f>+$C$10*(B1392)+$C$11*(C1392)+$C$12*(nino34!A1372)</f>
        <v>0.03</v>
      </c>
      <c r="B1392">
        <v>-1.4</v>
      </c>
      <c r="C1392">
        <v>1.4</v>
      </c>
      <c r="D1392">
        <f t="shared" si="1469"/>
        <v>0.2</v>
      </c>
      <c r="E1392">
        <f t="shared" si="1470"/>
        <v>2.0000000000000018E-2</v>
      </c>
      <c r="G1392">
        <v>-2.5349221368974999</v>
      </c>
      <c r="H1392">
        <f t="shared" si="1471"/>
        <v>-0.30137557124737002</v>
      </c>
      <c r="I1392">
        <f t="shared" si="1472"/>
        <v>0.17618755247522966</v>
      </c>
      <c r="K1392">
        <f t="shared" si="1473"/>
        <v>1994.2499999998961</v>
      </c>
      <c r="M1392">
        <f t="shared" ref="M1392:N1392" si="1500">+AVERAGE(B1389:B1395)</f>
        <v>-0.6428571428571429</v>
      </c>
      <c r="N1392">
        <f t="shared" si="1500"/>
        <v>0.99999999999999989</v>
      </c>
      <c r="P1392">
        <f t="shared" si="1477"/>
        <v>-1.44</v>
      </c>
    </row>
    <row r="1393" spans="1:16" x14ac:dyDescent="0.25">
      <c r="A1393">
        <f>+$C$10*(B1393)+$C$11*(C1393)+$C$12*(nino34!A1373)</f>
        <v>0.14000000000000001</v>
      </c>
      <c r="B1393">
        <v>-0.5</v>
      </c>
      <c r="C1393">
        <v>1.1000000000000001</v>
      </c>
      <c r="D1393">
        <f t="shared" si="1469"/>
        <v>0.24000000000000002</v>
      </c>
      <c r="E1393">
        <f t="shared" si="1470"/>
        <v>2.0000000000000018E-2</v>
      </c>
      <c r="G1393">
        <v>-2.5975161462835699</v>
      </c>
      <c r="H1393">
        <f t="shared" si="1471"/>
        <v>-0.35647699102735997</v>
      </c>
      <c r="I1393">
        <f t="shared" si="1472"/>
        <v>-0.2312889722552196</v>
      </c>
      <c r="K1393">
        <f t="shared" si="1473"/>
        <v>1994.3333333332293</v>
      </c>
      <c r="M1393">
        <f t="shared" ref="M1393:N1393" si="1501">+AVERAGE(B1390:B1396)</f>
        <v>-0.72857142857142854</v>
      </c>
      <c r="N1393">
        <f t="shared" si="1501"/>
        <v>1.2571428571428569</v>
      </c>
      <c r="P1393">
        <f t="shared" si="1477"/>
        <v>-1.6399999999999997</v>
      </c>
    </row>
    <row r="1394" spans="1:16" x14ac:dyDescent="0.25">
      <c r="A1394">
        <f>+$C$10*(B1394)+$C$11*(C1394)+$C$12*(nino34!A1374)</f>
        <v>0.27</v>
      </c>
      <c r="B1394">
        <v>-0.9</v>
      </c>
      <c r="C1394">
        <v>0.6</v>
      </c>
      <c r="D1394">
        <f t="shared" si="1469"/>
        <v>1.999999999999999E-2</v>
      </c>
      <c r="E1394">
        <f t="shared" si="1470"/>
        <v>-0.24</v>
      </c>
      <c r="G1394">
        <v>-2.8913991279248599</v>
      </c>
      <c r="H1394">
        <f t="shared" si="1471"/>
        <v>-0.61635908414127005</v>
      </c>
      <c r="I1394">
        <f t="shared" si="1472"/>
        <v>-2.8593120858690035E-2</v>
      </c>
      <c r="K1394">
        <f t="shared" si="1473"/>
        <v>1994.4166666665626</v>
      </c>
      <c r="M1394">
        <f t="shared" ref="M1394:N1394" si="1502">+AVERAGE(B1391:B1397)</f>
        <v>-0.91428571428571426</v>
      </c>
      <c r="N1394">
        <f t="shared" si="1502"/>
        <v>1.4714285714285713</v>
      </c>
      <c r="P1394">
        <f t="shared" si="1477"/>
        <v>-2.1799999999999997</v>
      </c>
    </row>
    <row r="1395" spans="1:16" x14ac:dyDescent="0.25">
      <c r="A1395">
        <f>+$C$10*(B1395)+$C$11*(C1395)+$C$12*(nino34!A1375)</f>
        <v>0.16</v>
      </c>
      <c r="B1395">
        <v>-1.5</v>
      </c>
      <c r="C1395">
        <v>1.3</v>
      </c>
      <c r="D1395">
        <f t="shared" si="1469"/>
        <v>0.25</v>
      </c>
      <c r="E1395">
        <f t="shared" si="1470"/>
        <v>0.47000000000000003</v>
      </c>
      <c r="G1395">
        <v>-3.2138752304248399</v>
      </c>
      <c r="H1395">
        <f t="shared" si="1471"/>
        <v>-0.72771669147541029</v>
      </c>
      <c r="I1395">
        <f t="shared" si="1472"/>
        <v>-8.2764486475450205E-2</v>
      </c>
      <c r="K1395">
        <f t="shared" si="1473"/>
        <v>1994.4999999998959</v>
      </c>
      <c r="M1395">
        <f t="shared" ref="M1395:N1395" si="1503">+AVERAGE(B1392:B1398)</f>
        <v>-1.0571428571428572</v>
      </c>
      <c r="N1395">
        <f t="shared" si="1503"/>
        <v>1.3714285714285717</v>
      </c>
      <c r="P1395">
        <f t="shared" si="1477"/>
        <v>-2.3199999999999998</v>
      </c>
    </row>
    <row r="1396" spans="1:16" x14ac:dyDescent="0.25">
      <c r="A1396">
        <f>+$C$10*(B1396)+$C$11*(C1396)+$C$12*(nino34!A1376)</f>
        <v>0.52</v>
      </c>
      <c r="B1396">
        <v>-0.6</v>
      </c>
      <c r="C1396">
        <v>2.2999999999999998</v>
      </c>
      <c r="D1396">
        <f t="shared" si="1469"/>
        <v>0.24000000000000002</v>
      </c>
      <c r="E1396">
        <f t="shared" si="1470"/>
        <v>-0.48</v>
      </c>
      <c r="G1396">
        <v>-3.6191158194002702</v>
      </c>
      <c r="H1396">
        <f t="shared" si="1471"/>
        <v>-0.69419943665538009</v>
      </c>
      <c r="I1396">
        <f t="shared" si="1472"/>
        <v>0.11628174129548086</v>
      </c>
      <c r="K1396">
        <f t="shared" si="1473"/>
        <v>1994.5833333332291</v>
      </c>
      <c r="M1396">
        <f t="shared" ref="M1396:N1396" si="1504">+AVERAGE(B1393:B1399)</f>
        <v>-0.87142857142857133</v>
      </c>
      <c r="N1396">
        <f t="shared" si="1504"/>
        <v>1.3285714285714287</v>
      </c>
      <c r="P1396">
        <f t="shared" si="1477"/>
        <v>-2.34</v>
      </c>
    </row>
    <row r="1397" spans="1:16" x14ac:dyDescent="0.25">
      <c r="A1397">
        <f>+$C$10*(B1397)+$C$11*(C1397)+$C$12*(nino34!A1377)</f>
        <v>0.4</v>
      </c>
      <c r="B1397">
        <v>-1.3</v>
      </c>
      <c r="C1397">
        <v>1.6</v>
      </c>
      <c r="D1397">
        <f t="shared" si="1469"/>
        <v>0.38</v>
      </c>
      <c r="E1397">
        <f t="shared" si="1470"/>
        <v>0.61999999999999988</v>
      </c>
      <c r="G1397">
        <v>-3.90807466708022</v>
      </c>
      <c r="H1397">
        <f t="shared" si="1471"/>
        <v>-0.70967148626609955</v>
      </c>
      <c r="I1397">
        <f t="shared" si="1472"/>
        <v>-0.13175379090619987</v>
      </c>
      <c r="K1397">
        <f t="shared" si="1473"/>
        <v>1994.6666666665624</v>
      </c>
      <c r="M1397">
        <f t="shared" ref="M1397:N1397" si="1505">+AVERAGE(B1394:B1400)</f>
        <v>-0.87142857142857133</v>
      </c>
      <c r="N1397">
        <f t="shared" si="1505"/>
        <v>1.4571428571428571</v>
      </c>
      <c r="P1397">
        <f t="shared" si="1477"/>
        <v>-2.5199999999999996</v>
      </c>
    </row>
    <row r="1398" spans="1:16" x14ac:dyDescent="0.25">
      <c r="A1398">
        <f>+$C$10*(B1398)+$C$11*(C1398)+$C$12*(nino34!A1378)</f>
        <v>0.9</v>
      </c>
      <c r="B1398">
        <v>-1.2</v>
      </c>
      <c r="C1398">
        <v>1.3</v>
      </c>
      <c r="D1398">
        <f t="shared" si="1469"/>
        <v>0.73999999999999988</v>
      </c>
      <c r="E1398">
        <f t="shared" si="1470"/>
        <v>-0.26</v>
      </c>
      <c r="G1398">
        <v>-4.3287873056663697</v>
      </c>
      <c r="H1398">
        <f t="shared" si="1471"/>
        <v>-0.59831384904906004</v>
      </c>
      <c r="I1398">
        <f t="shared" si="1472"/>
        <v>0.24311142812323894</v>
      </c>
      <c r="K1398">
        <f t="shared" si="1473"/>
        <v>1994.7499999998956</v>
      </c>
      <c r="M1398">
        <f t="shared" ref="M1398:N1398" si="1506">+AVERAGE(B1395:B1401)</f>
        <v>-0.77142857142857146</v>
      </c>
      <c r="N1398">
        <f t="shared" si="1506"/>
        <v>1.4857142857142858</v>
      </c>
      <c r="P1398">
        <f t="shared" si="1477"/>
        <v>-2.46</v>
      </c>
    </row>
    <row r="1399" spans="1:16" x14ac:dyDescent="0.25">
      <c r="A1399">
        <f>+$C$10*(B1399)+$C$11*(C1399)+$C$12*(nino34!A1379)</f>
        <v>1.1399999999999999</v>
      </c>
      <c r="B1399">
        <v>-0.1</v>
      </c>
      <c r="C1399">
        <v>1.1000000000000001</v>
      </c>
      <c r="D1399">
        <f t="shared" si="1469"/>
        <v>0.30999999999999994</v>
      </c>
      <c r="E1399">
        <f t="shared" si="1470"/>
        <v>-0.16999999999999993</v>
      </c>
      <c r="G1399">
        <v>-4.50638851612928</v>
      </c>
      <c r="H1399">
        <f t="shared" si="1471"/>
        <v>-4.6721225458909998E-2</v>
      </c>
      <c r="I1399">
        <f t="shared" si="1472"/>
        <v>0.30848119546691066</v>
      </c>
      <c r="K1399">
        <f t="shared" si="1473"/>
        <v>1994.8333333332289</v>
      </c>
      <c r="M1399">
        <f t="shared" ref="M1399:N1399" si="1507">+AVERAGE(B1396:B1402)</f>
        <v>-0.47142857142857142</v>
      </c>
      <c r="N1399">
        <f t="shared" si="1507"/>
        <v>1.5000000000000002</v>
      </c>
      <c r="P1399">
        <f t="shared" si="1477"/>
        <v>-2.4000000000000004</v>
      </c>
    </row>
    <row r="1400" spans="1:16" x14ac:dyDescent="0.25">
      <c r="A1400">
        <f>+$C$10*(B1400)+$C$11*(C1400)+$C$12*(nino34!A1380)</f>
        <v>1.21</v>
      </c>
      <c r="B1400">
        <v>-0.5</v>
      </c>
      <c r="C1400">
        <v>2</v>
      </c>
      <c r="D1400">
        <f t="shared" si="1469"/>
        <v>-3.9999999999999813E-2</v>
      </c>
      <c r="E1400">
        <f t="shared" si="1470"/>
        <v>-0.17999999999999972</v>
      </c>
      <c r="G1400">
        <v>-4.3755085311252797</v>
      </c>
      <c r="H1400">
        <f t="shared" si="1471"/>
        <v>0.84214614560846002</v>
      </c>
      <c r="I1400">
        <f t="shared" si="1472"/>
        <v>0.58038617560045935</v>
      </c>
      <c r="K1400">
        <f t="shared" si="1473"/>
        <v>1994.9166666665622</v>
      </c>
      <c r="M1400">
        <f t="shared" ref="M1400:N1400" si="1508">+AVERAGE(B1397:B1403)</f>
        <v>-0.35714285714285715</v>
      </c>
      <c r="N1400">
        <f t="shared" si="1508"/>
        <v>1.1428571428571428</v>
      </c>
      <c r="P1400">
        <f t="shared" si="1477"/>
        <v>-2.02</v>
      </c>
    </row>
    <row r="1401" spans="1:16" x14ac:dyDescent="0.25">
      <c r="A1401">
        <f>+$C$10*(B1401)+$C$11*(C1401)+$C$12*(nino34!A1381)</f>
        <v>1.1000000000000001</v>
      </c>
      <c r="B1401">
        <v>-0.2</v>
      </c>
      <c r="C1401">
        <v>0.8</v>
      </c>
      <c r="D1401">
        <f t="shared" si="1469"/>
        <v>-0.33999999999999997</v>
      </c>
      <c r="E1401">
        <f t="shared" si="1470"/>
        <v>-0.12000000000000011</v>
      </c>
      <c r="G1401">
        <v>-3.66424237052082</v>
      </c>
      <c r="H1401">
        <f t="shared" si="1471"/>
        <v>1.4572021864924998</v>
      </c>
      <c r="I1401">
        <f t="shared" si="1472"/>
        <v>3.4669865283580847E-2</v>
      </c>
      <c r="K1401">
        <f t="shared" si="1473"/>
        <v>1994.9999999998954</v>
      </c>
      <c r="M1401">
        <f t="shared" ref="M1401:N1401" si="1509">+AVERAGE(B1398:B1404)</f>
        <v>-0.38571428571428573</v>
      </c>
      <c r="N1401">
        <f t="shared" si="1509"/>
        <v>0.94285714285714284</v>
      </c>
      <c r="P1401">
        <f t="shared" si="1477"/>
        <v>-1.5999999999999999</v>
      </c>
    </row>
    <row r="1402" spans="1:16" x14ac:dyDescent="0.25">
      <c r="A1402">
        <f>+$C$10*(B1402)+$C$11*(C1402)+$C$12*(nino34!A1382)</f>
        <v>0.87</v>
      </c>
      <c r="B1402">
        <v>0.6</v>
      </c>
      <c r="C1402">
        <v>1.4</v>
      </c>
      <c r="D1402">
        <f t="shared" si="1469"/>
        <v>-0.6100000000000001</v>
      </c>
      <c r="E1402">
        <f t="shared" si="1470"/>
        <v>-0.14999999999999991</v>
      </c>
      <c r="G1402">
        <v>-2.9183063446327799</v>
      </c>
      <c r="H1402">
        <f t="shared" si="1471"/>
        <v>1.7992730076916401</v>
      </c>
      <c r="I1402">
        <f t="shared" si="1472"/>
        <v>0.30740095591556038</v>
      </c>
      <c r="K1402">
        <f t="shared" si="1473"/>
        <v>1995.0833333332287</v>
      </c>
      <c r="M1402">
        <f t="shared" ref="M1402:N1402" si="1510">+AVERAGE(B1399:B1405)</f>
        <v>-0.27142857142857141</v>
      </c>
      <c r="N1402">
        <f t="shared" si="1510"/>
        <v>0.85714285714285732</v>
      </c>
      <c r="P1402">
        <f t="shared" si="1477"/>
        <v>-1.02</v>
      </c>
    </row>
    <row r="1403" spans="1:16" x14ac:dyDescent="0.25">
      <c r="A1403">
        <f>+$C$10*(B1403)+$C$11*(C1403)+$C$12*(nino34!A1383)</f>
        <v>0.49</v>
      </c>
      <c r="B1403">
        <v>0.2</v>
      </c>
      <c r="C1403">
        <v>-0.2</v>
      </c>
      <c r="D1403">
        <f t="shared" si="1469"/>
        <v>-0.6</v>
      </c>
      <c r="E1403">
        <f t="shared" si="1470"/>
        <v>0.16000000000000014</v>
      </c>
      <c r="G1403">
        <v>-1.8649693628291799</v>
      </c>
      <c r="H1403">
        <f t="shared" si="1471"/>
        <v>1.6866347732856999</v>
      </c>
      <c r="I1403">
        <f t="shared" si="1472"/>
        <v>-0.42003919032149994</v>
      </c>
      <c r="K1403">
        <f t="shared" si="1473"/>
        <v>1995.1666666665619</v>
      </c>
      <c r="M1403">
        <f t="shared" ref="M1403:N1403" si="1511">+AVERAGE(B1400:B1406)</f>
        <v>-0.21428571428571425</v>
      </c>
      <c r="N1403">
        <f t="shared" si="1511"/>
        <v>0.79999999999999993</v>
      </c>
      <c r="P1403">
        <f t="shared" si="1477"/>
        <v>-1.1199999999999999</v>
      </c>
    </row>
    <row r="1404" spans="1:16" x14ac:dyDescent="0.25">
      <c r="A1404">
        <f>+$C$10*(B1404)+$C$11*(C1404)+$C$12*(nino34!A1384)</f>
        <v>0.27</v>
      </c>
      <c r="B1404">
        <v>-1.5</v>
      </c>
      <c r="C1404">
        <v>0.2</v>
      </c>
      <c r="D1404">
        <f t="shared" si="1469"/>
        <v>-0.45999999999999996</v>
      </c>
      <c r="E1404">
        <f t="shared" si="1470"/>
        <v>-2.0000000000000018E-2</v>
      </c>
      <c r="G1404">
        <v>-1.2316715713470801</v>
      </c>
      <c r="H1404">
        <f t="shared" si="1471"/>
        <v>1.155526283090702</v>
      </c>
      <c r="I1404">
        <f t="shared" si="1472"/>
        <v>-0.11106929987349767</v>
      </c>
      <c r="K1404">
        <f t="shared" si="1473"/>
        <v>1995.2499999998952</v>
      </c>
      <c r="M1404">
        <f t="shared" ref="M1404:N1404" si="1512">+AVERAGE(B1401:B1407)</f>
        <v>-8.5714285714285715E-2</v>
      </c>
      <c r="N1404">
        <f t="shared" si="1512"/>
        <v>0.50000000000000011</v>
      </c>
      <c r="P1404">
        <f t="shared" si="1477"/>
        <v>-0.84000000000000008</v>
      </c>
    </row>
    <row r="1405" spans="1:16" x14ac:dyDescent="0.25">
      <c r="A1405">
        <f>+$C$10*(B1405)+$C$11*(C1405)+$C$12*(nino34!A1385)</f>
        <v>0.03</v>
      </c>
      <c r="B1405">
        <v>-0.4</v>
      </c>
      <c r="C1405">
        <v>0.7</v>
      </c>
      <c r="D1405">
        <f t="shared" si="1469"/>
        <v>-0.19</v>
      </c>
      <c r="E1405">
        <f t="shared" si="1470"/>
        <v>0.29000000000000004</v>
      </c>
      <c r="G1405">
        <v>-0.70944307973847798</v>
      </c>
      <c r="H1405">
        <f t="shared" si="1471"/>
        <v>0.964347101050679</v>
      </c>
      <c r="I1405">
        <f t="shared" si="1472"/>
        <v>-8.0109882166525148E-2</v>
      </c>
      <c r="K1405">
        <f t="shared" si="1473"/>
        <v>1995.3333333332284</v>
      </c>
      <c r="M1405">
        <f t="shared" ref="M1405:N1405" si="1513">+AVERAGE(B1402:B1408)</f>
        <v>1.4285714285714282E-2</v>
      </c>
      <c r="N1405">
        <f t="shared" si="1513"/>
        <v>0.47142857142857142</v>
      </c>
      <c r="P1405">
        <f t="shared" si="1477"/>
        <v>-0.72</v>
      </c>
    </row>
    <row r="1406" spans="1:16" x14ac:dyDescent="0.25">
      <c r="A1406">
        <f>+$C$10*(B1406)+$C$11*(C1406)+$C$12*(nino34!A1386)</f>
        <v>0.08</v>
      </c>
      <c r="B1406">
        <v>0.3</v>
      </c>
      <c r="C1406">
        <v>0.7</v>
      </c>
      <c r="D1406">
        <f t="shared" si="1469"/>
        <v>0</v>
      </c>
      <c r="E1406">
        <f t="shared" si="1470"/>
        <v>-0.1</v>
      </c>
      <c r="G1406">
        <v>-0.267324470296401</v>
      </c>
      <c r="H1406">
        <f t="shared" si="1471"/>
        <v>1.095219904856582</v>
      </c>
      <c r="I1406">
        <f t="shared" si="1472"/>
        <v>0.21098268597242803</v>
      </c>
      <c r="K1406">
        <f t="shared" si="1473"/>
        <v>1995.4166666665617</v>
      </c>
      <c r="M1406">
        <f t="shared" ref="M1406:N1406" si="1514">+AVERAGE(B1403:B1409)</f>
        <v>1.4285714285714282E-2</v>
      </c>
      <c r="N1406">
        <f t="shared" si="1514"/>
        <v>0.2857142857142857</v>
      </c>
      <c r="P1406">
        <f t="shared" si="1477"/>
        <v>-0.45999999999999996</v>
      </c>
    </row>
    <row r="1407" spans="1:16" x14ac:dyDescent="0.25">
      <c r="A1407">
        <f>+$C$10*(B1407)+$C$11*(C1407)+$C$12*(nino34!A1387)</f>
        <v>0.03</v>
      </c>
      <c r="B1407">
        <v>0.4</v>
      </c>
      <c r="C1407">
        <v>-0.1</v>
      </c>
      <c r="D1407">
        <f t="shared" si="1469"/>
        <v>-0.46</v>
      </c>
      <c r="E1407">
        <f t="shared" si="1470"/>
        <v>-0.36</v>
      </c>
      <c r="G1407">
        <v>0.38577682511810402</v>
      </c>
      <c r="H1407">
        <f t="shared" si="1471"/>
        <v>1.222255106550072</v>
      </c>
      <c r="I1407">
        <f t="shared" si="1472"/>
        <v>-8.3947484278937945E-2</v>
      </c>
      <c r="K1407">
        <f t="shared" si="1473"/>
        <v>1995.499999999895</v>
      </c>
      <c r="M1407">
        <f t="shared" ref="M1407:N1407" si="1515">+AVERAGE(B1404:B1410)</f>
        <v>-0.12857142857142853</v>
      </c>
      <c r="N1407">
        <f t="shared" si="1515"/>
        <v>0.25714285714285712</v>
      </c>
      <c r="P1407">
        <f t="shared" si="1477"/>
        <v>-0.55999999999999983</v>
      </c>
    </row>
    <row r="1408" spans="1:16" x14ac:dyDescent="0.25">
      <c r="A1408">
        <f>+$C$10*(B1408)+$C$11*(C1408)+$C$12*(nino34!A1388)</f>
        <v>-0.38</v>
      </c>
      <c r="B1408">
        <v>0.5</v>
      </c>
      <c r="C1408">
        <v>0.6</v>
      </c>
      <c r="D1408">
        <f t="shared" si="1469"/>
        <v>-0.6</v>
      </c>
      <c r="E1408">
        <f t="shared" si="1470"/>
        <v>0.22000000000000008</v>
      </c>
      <c r="G1408">
        <v>0.95493063625367103</v>
      </c>
      <c r="H1408">
        <f t="shared" si="1471"/>
        <v>0.92954980379278607</v>
      </c>
      <c r="I1408">
        <f t="shared" si="1472"/>
        <v>-0.20875781847834807</v>
      </c>
      <c r="K1408">
        <f t="shared" si="1473"/>
        <v>1995.5833333332282</v>
      </c>
      <c r="M1408">
        <f t="shared" ref="M1408:N1408" si="1516">+AVERAGE(B1405:B1411)</f>
        <v>8.5714285714285701E-2</v>
      </c>
      <c r="N1408">
        <f t="shared" si="1516"/>
        <v>0.24285714285714288</v>
      </c>
      <c r="P1408">
        <f t="shared" si="1477"/>
        <v>-0.12000000000000005</v>
      </c>
    </row>
    <row r="1409" spans="1:16" x14ac:dyDescent="0.25">
      <c r="A1409">
        <f>+$C$10*(B1409)+$C$11*(C1409)+$C$12*(nino34!A1389)</f>
        <v>-0.56999999999999995</v>
      </c>
      <c r="B1409">
        <v>0.6</v>
      </c>
      <c r="C1409">
        <v>0.1</v>
      </c>
      <c r="D1409">
        <f t="shared" si="1469"/>
        <v>-0.33999999999999997</v>
      </c>
      <c r="E1409">
        <f t="shared" si="1470"/>
        <v>3.9999999999999813E-2</v>
      </c>
      <c r="G1409">
        <v>1.31532662891089</v>
      </c>
      <c r="H1409">
        <f t="shared" si="1471"/>
        <v>0.31775015552434904</v>
      </c>
      <c r="I1409">
        <f t="shared" si="1472"/>
        <v>-0.40304182979008907</v>
      </c>
      <c r="K1409">
        <f t="shared" si="1473"/>
        <v>1995.6666666665615</v>
      </c>
      <c r="M1409">
        <f t="shared" ref="M1409:N1409" si="1517">+AVERAGE(B1406:B1412)</f>
        <v>0</v>
      </c>
      <c r="N1409">
        <f t="shared" si="1517"/>
        <v>0.17142857142857143</v>
      </c>
      <c r="P1409">
        <f t="shared" si="1477"/>
        <v>1.9999999999999962E-2</v>
      </c>
    </row>
    <row r="1410" spans="1:16" x14ac:dyDescent="0.25">
      <c r="A1410">
        <f>+$C$10*(B1410)+$C$11*(C1410)+$C$12*(nino34!A1390)</f>
        <v>-0.72</v>
      </c>
      <c r="B1410">
        <v>-0.8</v>
      </c>
      <c r="C1410">
        <v>-0.4</v>
      </c>
      <c r="D1410">
        <f t="shared" si="1469"/>
        <v>-0.21000000000000008</v>
      </c>
      <c r="E1410">
        <f t="shared" si="1470"/>
        <v>8.9999999999999858E-2</v>
      </c>
      <c r="G1410">
        <v>1.2726807917780201</v>
      </c>
      <c r="H1410">
        <f t="shared" si="1471"/>
        <v>0.10676742063467004</v>
      </c>
      <c r="I1410">
        <f t="shared" si="1472"/>
        <v>0.19205909490041018</v>
      </c>
      <c r="K1410">
        <f t="shared" si="1473"/>
        <v>1995.7499999998947</v>
      </c>
      <c r="M1410">
        <f t="shared" ref="M1410:N1410" si="1518">+AVERAGE(B1407:B1413)</f>
        <v>0.1142857142857143</v>
      </c>
      <c r="N1410">
        <f t="shared" si="1518"/>
        <v>0</v>
      </c>
      <c r="P1410">
        <f t="shared" si="1477"/>
        <v>0.08</v>
      </c>
    </row>
    <row r="1411" spans="1:16" x14ac:dyDescent="0.25">
      <c r="A1411">
        <f>+$C$10*(B1411)+$C$11*(C1411)+$C$12*(nino34!A1391)</f>
        <v>-0.78</v>
      </c>
      <c r="B1411">
        <v>0</v>
      </c>
      <c r="C1411">
        <v>0.1</v>
      </c>
      <c r="D1411">
        <f t="shared" si="1469"/>
        <v>0</v>
      </c>
      <c r="E1411">
        <f t="shared" si="1470"/>
        <v>0.12000000000000011</v>
      </c>
      <c r="G1411">
        <v>1.4220940495455601</v>
      </c>
      <c r="H1411">
        <f t="shared" si="1471"/>
        <v>-0.10584824868426002</v>
      </c>
      <c r="I1411">
        <f t="shared" si="1472"/>
        <v>-0.40467476421934023</v>
      </c>
      <c r="K1411">
        <f t="shared" si="1473"/>
        <v>1995.833333333228</v>
      </c>
      <c r="M1411">
        <f t="shared" ref="M1411:N1411" si="1519">+AVERAGE(B1408:B1414)</f>
        <v>1.4285714285714306E-2</v>
      </c>
      <c r="N1411">
        <f t="shared" si="1519"/>
        <v>-1.4285714285714306E-2</v>
      </c>
      <c r="P1411">
        <f t="shared" si="1477"/>
        <v>-0.25999999999999995</v>
      </c>
    </row>
    <row r="1412" spans="1:16" x14ac:dyDescent="0.25">
      <c r="A1412">
        <f>+$C$10*(B1412)+$C$11*(C1412)+$C$12*(nino34!A1392)</f>
        <v>-0.72</v>
      </c>
      <c r="B1412">
        <v>-1</v>
      </c>
      <c r="C1412">
        <v>0.2</v>
      </c>
      <c r="D1412">
        <f t="shared" si="1469"/>
        <v>0.13</v>
      </c>
      <c r="E1412">
        <f t="shared" si="1470"/>
        <v>9.9999999999997868E-3</v>
      </c>
      <c r="G1412">
        <v>1.1668325430937601</v>
      </c>
      <c r="H1412">
        <f t="shared" si="1471"/>
        <v>-7.9827167614709982E-2</v>
      </c>
      <c r="I1412">
        <f t="shared" si="1472"/>
        <v>0.43069584528889004</v>
      </c>
      <c r="K1412">
        <f t="shared" si="1473"/>
        <v>1995.9166666665612</v>
      </c>
      <c r="M1412">
        <f t="shared" ref="M1412:N1412" si="1520">+AVERAGE(B1409:B1415)</f>
        <v>9.9999999999999992E-2</v>
      </c>
      <c r="N1412">
        <f t="shared" si="1520"/>
        <v>-9.9999999999999992E-2</v>
      </c>
      <c r="P1412">
        <f t="shared" si="1477"/>
        <v>7.9999999999999988E-2</v>
      </c>
    </row>
    <row r="1413" spans="1:16" x14ac:dyDescent="0.25">
      <c r="A1413">
        <f>+$C$10*(B1413)+$C$11*(C1413)+$C$12*(nino34!A1393)</f>
        <v>-0.65</v>
      </c>
      <c r="B1413">
        <v>1.1000000000000001</v>
      </c>
      <c r="C1413">
        <v>-0.5</v>
      </c>
      <c r="D1413">
        <f t="shared" si="1469"/>
        <v>5.9999999999999942E-2</v>
      </c>
      <c r="E1413">
        <f t="shared" si="1470"/>
        <v>-7.9999999999999849E-2</v>
      </c>
      <c r="G1413">
        <v>1.3422668819308501</v>
      </c>
      <c r="H1413">
        <f t="shared" si="1471"/>
        <v>0.15880953869985004</v>
      </c>
      <c r="I1413">
        <f t="shared" si="1472"/>
        <v>-0.19205913897433025</v>
      </c>
      <c r="K1413">
        <f t="shared" si="1473"/>
        <v>1995.9999999998945</v>
      </c>
      <c r="M1413">
        <f t="shared" ref="M1413:N1413" si="1521">+AVERAGE(B1410:B1416)</f>
        <v>0.1</v>
      </c>
      <c r="N1413">
        <f t="shared" si="1521"/>
        <v>-0.17142857142857146</v>
      </c>
      <c r="P1413">
        <f t="shared" si="1477"/>
        <v>-4.0000000000000008E-2</v>
      </c>
    </row>
    <row r="1414" spans="1:16" x14ac:dyDescent="0.25">
      <c r="A1414">
        <f>+$C$10*(B1414)+$C$11*(C1414)+$C$12*(nino34!A1394)</f>
        <v>-0.66</v>
      </c>
      <c r="B1414">
        <v>-0.3</v>
      </c>
      <c r="C1414">
        <v>-0.2</v>
      </c>
      <c r="D1414">
        <f t="shared" si="1469"/>
        <v>0.17000000000000004</v>
      </c>
      <c r="E1414">
        <f t="shared" si="1470"/>
        <v>0.19000000000000017</v>
      </c>
      <c r="G1414">
        <v>1.3256420817936101</v>
      </c>
      <c r="H1414">
        <f t="shared" si="1471"/>
        <v>0.22201187799873989</v>
      </c>
      <c r="I1414">
        <f t="shared" si="1472"/>
        <v>0.25526147827321966</v>
      </c>
      <c r="K1414">
        <f t="shared" si="1473"/>
        <v>1996.0833333332278</v>
      </c>
      <c r="M1414">
        <f t="shared" ref="M1414:N1414" si="1522">+AVERAGE(B1411:B1417)</f>
        <v>0.42857142857142855</v>
      </c>
      <c r="N1414">
        <f t="shared" si="1522"/>
        <v>7.1428571428571425E-2</v>
      </c>
      <c r="P1414">
        <f t="shared" si="1477"/>
        <v>0.26</v>
      </c>
    </row>
    <row r="1415" spans="1:16" x14ac:dyDescent="0.25">
      <c r="A1415">
        <f>+$C$10*(B1415)+$C$11*(C1415)+$C$12*(nino34!A1395)</f>
        <v>-0.48</v>
      </c>
      <c r="B1415">
        <v>1.1000000000000001</v>
      </c>
      <c r="C1415">
        <v>0</v>
      </c>
      <c r="D1415">
        <f t="shared" si="1469"/>
        <v>0.32</v>
      </c>
      <c r="E1415">
        <f t="shared" si="1470"/>
        <v>-4.0000000000000036E-2</v>
      </c>
      <c r="G1415">
        <v>1.56427875992959</v>
      </c>
      <c r="H1415">
        <f t="shared" si="1471"/>
        <v>0.35191073221355995</v>
      </c>
      <c r="I1415">
        <f t="shared" si="1472"/>
        <v>-0.12536262405840004</v>
      </c>
      <c r="K1415">
        <f t="shared" si="1473"/>
        <v>1996.166666666561</v>
      </c>
      <c r="M1415">
        <f t="shared" ref="M1415:N1415" si="1523">+AVERAGE(B1412:B1418)</f>
        <v>0.65714285714285714</v>
      </c>
      <c r="N1415">
        <f t="shared" si="1523"/>
        <v>7.1428571428571425E-2</v>
      </c>
      <c r="P1415">
        <f t="shared" si="1477"/>
        <v>0.48</v>
      </c>
    </row>
    <row r="1416" spans="1:16" x14ac:dyDescent="0.25">
      <c r="A1416">
        <f>+$C$10*(B1416)+$C$11*(C1416)+$C$12*(nino34!A1396)</f>
        <v>-0.34</v>
      </c>
      <c r="B1416">
        <v>0.6</v>
      </c>
      <c r="C1416">
        <v>-0.4</v>
      </c>
      <c r="D1416">
        <f t="shared" si="1469"/>
        <v>7.999999999999996E-2</v>
      </c>
      <c r="E1416">
        <f t="shared" si="1470"/>
        <v>-0.19999999999999996</v>
      </c>
      <c r="G1416">
        <v>1.67755281400717</v>
      </c>
      <c r="H1416">
        <f t="shared" si="1471"/>
        <v>1.2761432320439914E-2</v>
      </c>
      <c r="I1416">
        <f t="shared" si="1472"/>
        <v>-0.21378667583472044</v>
      </c>
      <c r="K1416">
        <f t="shared" si="1473"/>
        <v>1996.2499999998943</v>
      </c>
      <c r="M1416">
        <f t="shared" ref="M1416:N1416" si="1524">+AVERAGE(B1413:B1419)</f>
        <v>0.88571428571428557</v>
      </c>
      <c r="N1416">
        <f t="shared" si="1524"/>
        <v>0</v>
      </c>
      <c r="P1416">
        <f t="shared" si="1477"/>
        <v>0.76</v>
      </c>
    </row>
    <row r="1417" spans="1:16" x14ac:dyDescent="0.25">
      <c r="A1417">
        <f>+$C$10*(B1417)+$C$11*(C1417)+$C$12*(nino34!A1397)</f>
        <v>-0.4</v>
      </c>
      <c r="B1417">
        <v>1.5</v>
      </c>
      <c r="C1417">
        <v>1.3</v>
      </c>
      <c r="D1417">
        <f t="shared" si="1469"/>
        <v>0.22000000000000003</v>
      </c>
      <c r="E1417">
        <f t="shared" si="1470"/>
        <v>0.34</v>
      </c>
      <c r="G1417">
        <v>1.5770401922500299</v>
      </c>
      <c r="H1417">
        <f t="shared" si="1471"/>
        <v>-0.20102522874701001</v>
      </c>
      <c r="I1417">
        <f t="shared" si="1472"/>
        <v>1.4767270073434702E-8</v>
      </c>
      <c r="K1417">
        <f t="shared" si="1473"/>
        <v>1996.3333333332275</v>
      </c>
      <c r="M1417">
        <f t="shared" ref="M1417:N1417" si="1525">+AVERAGE(B1414:B1420)</f>
        <v>0.79999999999999993</v>
      </c>
      <c r="N1417">
        <f t="shared" si="1525"/>
        <v>4.2857142857142851E-2</v>
      </c>
      <c r="P1417">
        <f t="shared" si="1477"/>
        <v>0.74</v>
      </c>
    </row>
    <row r="1418" spans="1:16" x14ac:dyDescent="0.25">
      <c r="A1418">
        <f>+$C$10*(B1418)+$C$11*(C1418)+$C$12*(nino34!A1398)</f>
        <v>-0.12</v>
      </c>
      <c r="B1418">
        <v>1.6</v>
      </c>
      <c r="C1418">
        <v>0.1</v>
      </c>
      <c r="D1418">
        <f t="shared" si="1469"/>
        <v>0.26</v>
      </c>
      <c r="E1418">
        <f t="shared" si="1470"/>
        <v>-0.30000000000000004</v>
      </c>
      <c r="G1418">
        <v>1.47652758526016</v>
      </c>
      <c r="H1418">
        <f t="shared" si="1471"/>
        <v>-2.8397811206507901</v>
      </c>
      <c r="I1418">
        <f t="shared" si="1472"/>
        <v>-2.63875590667105</v>
      </c>
      <c r="K1418">
        <f t="shared" si="1473"/>
        <v>1996.4166666665608</v>
      </c>
      <c r="M1418">
        <f t="shared" ref="M1418:N1418" si="1526">+AVERAGE(B1415:B1421)</f>
        <v>0.77142857142857146</v>
      </c>
      <c r="N1418">
        <f t="shared" si="1526"/>
        <v>-0.15714285714285717</v>
      </c>
      <c r="P1418">
        <f t="shared" si="1477"/>
        <v>0.94000000000000006</v>
      </c>
    </row>
    <row r="1419" spans="1:16" x14ac:dyDescent="0.25">
      <c r="A1419">
        <f>+$C$10*(B1419)+$C$11*(C1419)+$C$12*(nino34!A1399)</f>
        <v>-0.14000000000000001</v>
      </c>
      <c r="B1419">
        <v>0.6</v>
      </c>
      <c r="C1419">
        <v>-0.3</v>
      </c>
      <c r="D1419">
        <f t="shared" si="1469"/>
        <v>-0.18</v>
      </c>
      <c r="E1419">
        <f t="shared" si="1470"/>
        <v>-0.13999999999999996</v>
      </c>
      <c r="G1419">
        <v>-1.26274092840076</v>
      </c>
      <c r="H1419">
        <f t="shared" si="1471"/>
        <v>-2.7433612211536</v>
      </c>
      <c r="I1419">
        <f t="shared" si="1472"/>
        <v>2.7351758061682401</v>
      </c>
      <c r="K1419">
        <f t="shared" si="1473"/>
        <v>1996.499999999894</v>
      </c>
      <c r="M1419">
        <f t="shared" ref="M1419:N1419" si="1527">+AVERAGE(B1416:B1422)</f>
        <v>0.58571428571428563</v>
      </c>
      <c r="N1419">
        <f t="shared" si="1527"/>
        <v>-0.2857142857142857</v>
      </c>
      <c r="P1419">
        <f t="shared" si="1477"/>
        <v>0.86</v>
      </c>
    </row>
    <row r="1420" spans="1:16" x14ac:dyDescent="0.25">
      <c r="A1420">
        <f>+$C$10*(B1420)+$C$11*(C1420)+$C$12*(nino34!A1400)</f>
        <v>-0.3</v>
      </c>
      <c r="B1420">
        <v>0.5</v>
      </c>
      <c r="C1420">
        <v>-0.2</v>
      </c>
      <c r="D1420">
        <f t="shared" si="1469"/>
        <v>-0.2</v>
      </c>
      <c r="E1420">
        <f t="shared" si="1470"/>
        <v>0.11999999999999994</v>
      </c>
      <c r="G1420">
        <v>-1.26683363589344</v>
      </c>
      <c r="H1420">
        <f t="shared" si="1471"/>
        <v>-8.1854364292999193E-3</v>
      </c>
      <c r="I1420">
        <f t="shared" si="1472"/>
        <v>-2.1443939957066505E-8</v>
      </c>
      <c r="K1420">
        <f t="shared" si="1473"/>
        <v>1996.5833333332273</v>
      </c>
      <c r="M1420">
        <f t="shared" ref="M1420:N1420" si="1528">+AVERAGE(B1417:B1423)</f>
        <v>0.41428571428571426</v>
      </c>
      <c r="N1420">
        <f t="shared" si="1528"/>
        <v>-0.27142857142857146</v>
      </c>
      <c r="P1420">
        <f t="shared" si="1477"/>
        <v>0.88</v>
      </c>
    </row>
    <row r="1421" spans="1:16" x14ac:dyDescent="0.25">
      <c r="A1421">
        <f>+$C$10*(B1421)+$C$11*(C1421)+$C$12*(nino34!A1401)</f>
        <v>-0.34</v>
      </c>
      <c r="B1421">
        <v>-0.5</v>
      </c>
      <c r="C1421">
        <v>-1.6</v>
      </c>
      <c r="D1421">
        <f t="shared" si="1469"/>
        <v>1.9999999999999962E-2</v>
      </c>
      <c r="E1421">
        <f t="shared" si="1470"/>
        <v>9.9999999999999978E-2</v>
      </c>
      <c r="G1421">
        <v>-1.2709263648300599</v>
      </c>
      <c r="H1421">
        <f t="shared" si="1471"/>
        <v>-8.1854301575698951E-3</v>
      </c>
      <c r="I1421">
        <f t="shared" si="1472"/>
        <v>2.7715670203320997E-8</v>
      </c>
      <c r="K1421">
        <f t="shared" si="1473"/>
        <v>1996.6666666665606</v>
      </c>
      <c r="M1421">
        <f t="shared" ref="M1421:N1421" si="1529">+AVERAGE(B1418:B1424)</f>
        <v>0.15714285714285711</v>
      </c>
      <c r="N1421">
        <f t="shared" si="1529"/>
        <v>-0.7</v>
      </c>
      <c r="P1421">
        <f t="shared" si="1477"/>
        <v>0.98</v>
      </c>
    </row>
    <row r="1422" spans="1:16" x14ac:dyDescent="0.25">
      <c r="A1422">
        <f>+$C$10*(B1422)+$C$11*(C1422)+$C$12*(nino34!A1402)</f>
        <v>-0.28000000000000003</v>
      </c>
      <c r="B1422">
        <v>-0.2</v>
      </c>
      <c r="C1422">
        <v>-0.9</v>
      </c>
      <c r="D1422">
        <f t="shared" si="1469"/>
        <v>4.0000000000000036E-2</v>
      </c>
      <c r="E1422">
        <f t="shared" si="1470"/>
        <v>-7.999999999999996E-2</v>
      </c>
      <c r="G1422">
        <v>-1.2750190660510099</v>
      </c>
      <c r="H1422">
        <f t="shared" si="1471"/>
        <v>-0.34598548310245003</v>
      </c>
      <c r="I1422">
        <f t="shared" si="1472"/>
        <v>-0.3378000806605499</v>
      </c>
      <c r="K1422">
        <f t="shared" si="1473"/>
        <v>1996.7499999998938</v>
      </c>
      <c r="M1422">
        <f t="shared" ref="M1422:N1422" si="1530">+AVERAGE(B1419:B1425)</f>
        <v>0.18571428571428575</v>
      </c>
      <c r="N1422">
        <f t="shared" si="1530"/>
        <v>-0.55714285714285716</v>
      </c>
      <c r="P1422">
        <f t="shared" si="1477"/>
        <v>0.61999999999999988</v>
      </c>
    </row>
    <row r="1423" spans="1:16" x14ac:dyDescent="0.25">
      <c r="A1423">
        <f>+$C$10*(B1423)+$C$11*(C1423)+$C$12*(nino34!A1403)</f>
        <v>-0.3</v>
      </c>
      <c r="B1423">
        <v>-0.6</v>
      </c>
      <c r="C1423">
        <v>-0.3</v>
      </c>
      <c r="D1423">
        <f t="shared" si="1469"/>
        <v>-0.14999999999999997</v>
      </c>
      <c r="E1423">
        <f t="shared" si="1470"/>
        <v>-0.10999999999999999</v>
      </c>
      <c r="G1423">
        <v>-1.61691184793251</v>
      </c>
      <c r="H1423">
        <f t="shared" si="1471"/>
        <v>-0.94069581918247991</v>
      </c>
      <c r="I1423">
        <f t="shared" si="1472"/>
        <v>-0.25691025541947976</v>
      </c>
      <c r="K1423">
        <f t="shared" si="1473"/>
        <v>1996.8333333332271</v>
      </c>
      <c r="M1423">
        <f t="shared" ref="M1423:N1423" si="1531">+AVERAGE(B1420:B1426)</f>
        <v>0.24285714285714285</v>
      </c>
      <c r="N1423">
        <f t="shared" si="1531"/>
        <v>-0.74285714285714288</v>
      </c>
      <c r="P1423">
        <f t="shared" si="1477"/>
        <v>0.72</v>
      </c>
    </row>
    <row r="1424" spans="1:16" x14ac:dyDescent="0.25">
      <c r="A1424">
        <f>+$C$10*(B1424)+$C$11*(C1424)+$C$12*(nino34!A1404)</f>
        <v>-0.43</v>
      </c>
      <c r="B1424">
        <v>-0.3</v>
      </c>
      <c r="C1424">
        <v>-1.7</v>
      </c>
      <c r="D1424">
        <f t="shared" si="1469"/>
        <v>-0.13</v>
      </c>
      <c r="E1424">
        <f t="shared" si="1470"/>
        <v>0.13</v>
      </c>
      <c r="G1424">
        <v>-2.2157148852334898</v>
      </c>
      <c r="H1424">
        <f t="shared" si="1471"/>
        <v>-0.94069577494374013</v>
      </c>
      <c r="I1424">
        <f t="shared" si="1472"/>
        <v>0.25691029965821954</v>
      </c>
      <c r="K1424">
        <f t="shared" si="1473"/>
        <v>1996.9166666665603</v>
      </c>
      <c r="M1424">
        <f t="shared" ref="M1424:N1424" si="1532">+AVERAGE(B1421:B1427)</f>
        <v>8.5714285714285743E-2</v>
      </c>
      <c r="N1424">
        <f t="shared" si="1532"/>
        <v>-0.54285714285714282</v>
      </c>
      <c r="P1424">
        <f t="shared" si="1477"/>
        <v>0.72</v>
      </c>
    </row>
    <row r="1425" spans="1:16" x14ac:dyDescent="0.25">
      <c r="A1425">
        <f>+$C$10*(B1425)+$C$11*(C1425)+$C$12*(nino34!A1405)</f>
        <v>-0.43</v>
      </c>
      <c r="B1425">
        <v>1.8</v>
      </c>
      <c r="C1425">
        <v>1.1000000000000001</v>
      </c>
      <c r="D1425">
        <f t="shared" si="1469"/>
        <v>0.19</v>
      </c>
      <c r="E1425">
        <f t="shared" si="1470"/>
        <v>0.19000000000000006</v>
      </c>
      <c r="G1425">
        <v>-2.5576076228762501</v>
      </c>
      <c r="H1425">
        <f t="shared" si="1471"/>
        <v>1.0374114617555998</v>
      </c>
      <c r="I1425">
        <f t="shared" si="1472"/>
        <v>1.7211969370411202</v>
      </c>
      <c r="K1425">
        <f t="shared" si="1473"/>
        <v>1996.9999999998936</v>
      </c>
      <c r="M1425">
        <f t="shared" ref="M1425:N1425" si="1533">+AVERAGE(B1422:B1428)</f>
        <v>0.3</v>
      </c>
      <c r="N1425">
        <f t="shared" si="1533"/>
        <v>4.285714285714283E-2</v>
      </c>
      <c r="P1425">
        <f t="shared" si="1477"/>
        <v>1.02</v>
      </c>
    </row>
    <row r="1426" spans="1:16" x14ac:dyDescent="0.25">
      <c r="A1426">
        <f>+$C$10*(B1426)+$C$11*(C1426)+$C$12*(nino34!A1406)</f>
        <v>-0.24</v>
      </c>
      <c r="B1426">
        <v>1</v>
      </c>
      <c r="C1426">
        <v>-1.6</v>
      </c>
      <c r="D1426">
        <f t="shared" si="1469"/>
        <v>0.37</v>
      </c>
      <c r="E1426">
        <f t="shared" si="1470"/>
        <v>-1.0000000000000009E-2</v>
      </c>
      <c r="G1426">
        <v>-1.17830342347789</v>
      </c>
      <c r="H1426">
        <f t="shared" si="1471"/>
        <v>3.112380263575095</v>
      </c>
      <c r="I1426">
        <f t="shared" si="1472"/>
        <v>0.35377186477837474</v>
      </c>
      <c r="K1426">
        <f t="shared" si="1473"/>
        <v>1997.0833333332268</v>
      </c>
      <c r="M1426">
        <f t="shared" ref="M1426:N1426" si="1534">+AVERAGE(B1423:B1429)</f>
        <v>7.1428571428571466E-2</v>
      </c>
      <c r="N1426">
        <f t="shared" si="1534"/>
        <v>0.31428571428571433</v>
      </c>
      <c r="P1426">
        <f t="shared" si="1477"/>
        <v>0.52</v>
      </c>
    </row>
    <row r="1427" spans="1:16" x14ac:dyDescent="0.25">
      <c r="A1427">
        <f>+$C$10*(B1427)+$C$11*(C1427)+$C$12*(nino34!A1407)</f>
        <v>-0.06</v>
      </c>
      <c r="B1427">
        <v>-0.6</v>
      </c>
      <c r="C1427">
        <v>1.2</v>
      </c>
      <c r="D1427">
        <f t="shared" si="1469"/>
        <v>0.58000000000000007</v>
      </c>
      <c r="E1427">
        <f t="shared" si="1470"/>
        <v>0.22000000000000003</v>
      </c>
      <c r="G1427">
        <v>0.55477264069884502</v>
      </c>
      <c r="H1427">
        <f t="shared" si="1471"/>
        <v>4.4064375064011001</v>
      </c>
      <c r="I1427">
        <f t="shared" si="1472"/>
        <v>0.94028537804762968</v>
      </c>
      <c r="K1427">
        <f t="shared" si="1473"/>
        <v>1997.1666666665601</v>
      </c>
      <c r="M1427">
        <f t="shared" ref="M1427:N1427" si="1535">+AVERAGE(B1424:B1430)</f>
        <v>4.285714285714283E-2</v>
      </c>
      <c r="N1427">
        <f t="shared" si="1535"/>
        <v>0.70000000000000007</v>
      </c>
      <c r="P1427">
        <f t="shared" si="1477"/>
        <v>0.28000000000000003</v>
      </c>
    </row>
    <row r="1428" spans="1:16" x14ac:dyDescent="0.25">
      <c r="A1428">
        <f>+$C$10*(B1428)+$C$11*(C1428)+$C$12*(nino34!A1408)</f>
        <v>0.34</v>
      </c>
      <c r="B1428">
        <v>1</v>
      </c>
      <c r="C1428">
        <v>2.5</v>
      </c>
      <c r="D1428">
        <f t="shared" si="1469"/>
        <v>0.92999999999999994</v>
      </c>
      <c r="E1428">
        <f t="shared" si="1470"/>
        <v>0.13</v>
      </c>
      <c r="G1428">
        <v>3.2281340829232099</v>
      </c>
      <c r="H1428">
        <f t="shared" si="1471"/>
        <v>4.7219378012563951</v>
      </c>
      <c r="I1428">
        <f t="shared" si="1472"/>
        <v>-0.62478508319233494</v>
      </c>
      <c r="K1428">
        <f t="shared" si="1473"/>
        <v>1997.2499999998934</v>
      </c>
      <c r="M1428">
        <f t="shared" ref="M1428:N1428" si="1536">+AVERAGE(B1425:B1431)</f>
        <v>5.7142857142857093E-2</v>
      </c>
      <c r="N1428">
        <f t="shared" si="1536"/>
        <v>1.157142857142857</v>
      </c>
      <c r="P1428">
        <f t="shared" si="1477"/>
        <v>-0.56000000000000016</v>
      </c>
    </row>
    <row r="1429" spans="1:16" x14ac:dyDescent="0.25">
      <c r="A1429">
        <f>+$C$10*(B1429)+$C$11*(C1429)+$C$12*(nino34!A1409)</f>
        <v>0.87</v>
      </c>
      <c r="B1429">
        <v>-1.8</v>
      </c>
      <c r="C1429">
        <v>1</v>
      </c>
      <c r="D1429">
        <f t="shared" si="1469"/>
        <v>0.80999999999999983</v>
      </c>
      <c r="E1429">
        <f t="shared" si="1470"/>
        <v>-0.25</v>
      </c>
      <c r="G1429">
        <v>5.27671044195524</v>
      </c>
      <c r="H1429">
        <f t="shared" si="1471"/>
        <v>4.0577901894751207</v>
      </c>
      <c r="I1429">
        <f t="shared" si="1472"/>
        <v>-3.9362528588940293E-2</v>
      </c>
      <c r="K1429">
        <f t="shared" si="1473"/>
        <v>1997.3333333332266</v>
      </c>
      <c r="M1429">
        <f t="shared" ref="M1429:N1429" si="1537">+AVERAGE(B1426:B1432)</f>
        <v>-0.31428571428571433</v>
      </c>
      <c r="N1429">
        <f t="shared" si="1537"/>
        <v>1.3571428571428572</v>
      </c>
      <c r="P1429">
        <f t="shared" si="1477"/>
        <v>-1.34</v>
      </c>
    </row>
    <row r="1430" spans="1:16" x14ac:dyDescent="0.25">
      <c r="A1430">
        <f>+$C$10*(B1430)+$C$11*(C1430)+$C$12*(nino34!A1410)</f>
        <v>1.1499999999999999</v>
      </c>
      <c r="B1430">
        <v>-0.8</v>
      </c>
      <c r="C1430">
        <v>2.4</v>
      </c>
      <c r="D1430">
        <f t="shared" si="1469"/>
        <v>0.73000000000000009</v>
      </c>
      <c r="E1430">
        <f t="shared" si="1470"/>
        <v>0.17000000000000037</v>
      </c>
      <c r="G1430">
        <v>7.2859242723983302</v>
      </c>
      <c r="H1430">
        <f t="shared" si="1471"/>
        <v>3.6518202437953899</v>
      </c>
      <c r="I1430">
        <f t="shared" si="1472"/>
        <v>-0.36660741709079048</v>
      </c>
      <c r="K1430">
        <f t="shared" si="1473"/>
        <v>1997.4166666665599</v>
      </c>
      <c r="M1430">
        <f t="shared" ref="M1430:N1430" si="1538">+AVERAGE(B1427:B1433)</f>
        <v>-0.42857142857142855</v>
      </c>
      <c r="N1430">
        <f t="shared" si="1538"/>
        <v>1.9857142857142855</v>
      </c>
      <c r="P1430">
        <f t="shared" si="1477"/>
        <v>-2.2000000000000002</v>
      </c>
    </row>
    <row r="1431" spans="1:16" x14ac:dyDescent="0.25">
      <c r="A1431">
        <f>+$C$10*(B1431)+$C$11*(C1431)+$C$12*(nino34!A1411)</f>
        <v>1.6</v>
      </c>
      <c r="B1431">
        <v>-0.2</v>
      </c>
      <c r="C1431">
        <v>1.5</v>
      </c>
      <c r="D1431">
        <f t="shared" ref="D1431:D1494" si="1539">+A1432-A1430</f>
        <v>0.79</v>
      </c>
      <c r="E1431">
        <f t="shared" ref="E1431:E1494" si="1540">+A1432+A1430-2*A1431</f>
        <v>-0.11000000000000032</v>
      </c>
      <c r="G1431">
        <v>8.9285306857506299</v>
      </c>
      <c r="H1431">
        <f t="shared" ref="H1431:H1494" si="1541">+G1432-G1430</f>
        <v>2.6157670596543801</v>
      </c>
      <c r="I1431">
        <f t="shared" ref="I1431:I1494" si="1542">+G1432+G1430-2*G1431</f>
        <v>-0.6694457670502203</v>
      </c>
      <c r="K1431">
        <f t="shared" ref="K1431:K1494" si="1543">+K1430+1/12</f>
        <v>1997.4999999998931</v>
      </c>
      <c r="M1431">
        <f t="shared" ref="M1431:N1431" si="1544">+AVERAGE(B1428:B1434)</f>
        <v>-0.38571428571428568</v>
      </c>
      <c r="N1431">
        <f t="shared" si="1544"/>
        <v>2.2142857142857144</v>
      </c>
      <c r="P1431">
        <f t="shared" si="1477"/>
        <v>-2.5</v>
      </c>
    </row>
    <row r="1432" spans="1:16" x14ac:dyDescent="0.25">
      <c r="A1432">
        <f>+$C$10*(B1432)+$C$11*(C1432)+$C$12*(nino34!A1412)</f>
        <v>1.94</v>
      </c>
      <c r="B1432">
        <v>-0.8</v>
      </c>
      <c r="C1432">
        <v>2.5</v>
      </c>
      <c r="D1432">
        <f t="shared" si="1539"/>
        <v>0.5</v>
      </c>
      <c r="E1432">
        <f t="shared" si="1540"/>
        <v>-0.17999999999999972</v>
      </c>
      <c r="G1432">
        <v>9.9016913320527102</v>
      </c>
      <c r="H1432">
        <f t="shared" si="1541"/>
        <v>2.2058337498134701</v>
      </c>
      <c r="I1432">
        <f t="shared" si="1542"/>
        <v>0.25951245720931126</v>
      </c>
      <c r="K1432">
        <f t="shared" si="1543"/>
        <v>1997.5833333332264</v>
      </c>
      <c r="M1432">
        <f t="shared" ref="M1432:N1432" si="1545">+AVERAGE(B1429:B1435)</f>
        <v>-0.48571428571428577</v>
      </c>
      <c r="N1432">
        <f t="shared" si="1545"/>
        <v>2.2428571428571429</v>
      </c>
      <c r="P1432">
        <f t="shared" si="1477"/>
        <v>-2.72</v>
      </c>
    </row>
    <row r="1433" spans="1:16" x14ac:dyDescent="0.25">
      <c r="A1433">
        <f>+$C$10*(B1433)+$C$11*(C1433)+$C$12*(nino34!A1413)</f>
        <v>2.1</v>
      </c>
      <c r="B1433">
        <v>0.2</v>
      </c>
      <c r="C1433">
        <v>2.8</v>
      </c>
      <c r="D1433">
        <f t="shared" si="1539"/>
        <v>0.35000000000000009</v>
      </c>
      <c r="E1433">
        <f t="shared" si="1540"/>
        <v>3.0000000000000249E-2</v>
      </c>
      <c r="G1433">
        <v>11.1343644355641</v>
      </c>
      <c r="H1433">
        <f t="shared" si="1541"/>
        <v>1.6347580033865903</v>
      </c>
      <c r="I1433">
        <f t="shared" si="1542"/>
        <v>-0.83058820363618935</v>
      </c>
      <c r="K1433">
        <f t="shared" si="1543"/>
        <v>1997.6666666665596</v>
      </c>
      <c r="M1433">
        <f t="shared" ref="M1433:N1433" si="1546">+AVERAGE(B1430:B1436)</f>
        <v>-0.32857142857142857</v>
      </c>
      <c r="N1433">
        <f t="shared" si="1546"/>
        <v>2.2857142857142856</v>
      </c>
      <c r="P1433">
        <f t="shared" ref="P1433:P1496" si="1547">+AVERAGE(B1430:B1434)-AVERAGE(C1430:C1434)</f>
        <v>-2.78</v>
      </c>
    </row>
    <row r="1434" spans="1:16" x14ac:dyDescent="0.25">
      <c r="A1434">
        <f>+$C$10*(B1434)+$C$11*(C1434)+$C$12*(nino34!A1414)</f>
        <v>2.29</v>
      </c>
      <c r="B1434">
        <v>-0.3</v>
      </c>
      <c r="C1434">
        <v>2.8</v>
      </c>
      <c r="D1434">
        <f t="shared" si="1539"/>
        <v>0.31999999999999984</v>
      </c>
      <c r="E1434">
        <f t="shared" si="1540"/>
        <v>-6.0000000000000497E-2</v>
      </c>
      <c r="G1434">
        <v>11.536449335439301</v>
      </c>
      <c r="H1434">
        <f t="shared" si="1541"/>
        <v>0.71909644182970034</v>
      </c>
      <c r="I1434">
        <f t="shared" si="1542"/>
        <v>-8.5073357920698811E-2</v>
      </c>
      <c r="K1434">
        <f t="shared" si="1543"/>
        <v>1997.7499999998929</v>
      </c>
      <c r="M1434">
        <f t="shared" ref="M1434:N1434" si="1548">+AVERAGE(B1431:B1437)</f>
        <v>-0.72857142857142854</v>
      </c>
      <c r="N1434">
        <f t="shared" si="1548"/>
        <v>2.1714285714285717</v>
      </c>
      <c r="P1434">
        <f t="shared" si="1547"/>
        <v>-2.62</v>
      </c>
    </row>
    <row r="1435" spans="1:16" x14ac:dyDescent="0.25">
      <c r="A1435">
        <f>+$C$10*(B1435)+$C$11*(C1435)+$C$12*(nino34!A1415)</f>
        <v>2.42</v>
      </c>
      <c r="B1435">
        <v>0.3</v>
      </c>
      <c r="C1435">
        <v>2.7</v>
      </c>
      <c r="D1435">
        <f t="shared" si="1539"/>
        <v>9.9999999999997868E-3</v>
      </c>
      <c r="E1435">
        <f t="shared" si="1540"/>
        <v>-0.25</v>
      </c>
      <c r="G1435">
        <v>11.8534608773938</v>
      </c>
      <c r="H1435">
        <f t="shared" si="1541"/>
        <v>0.26632714563239901</v>
      </c>
      <c r="I1435">
        <f t="shared" si="1542"/>
        <v>-0.36769593827660074</v>
      </c>
      <c r="K1435">
        <f t="shared" si="1543"/>
        <v>1997.8333333332262</v>
      </c>
      <c r="M1435">
        <f t="shared" ref="M1435:N1435" si="1549">+AVERAGE(B1432:B1438)</f>
        <v>-0.77142857142857146</v>
      </c>
      <c r="N1435">
        <f t="shared" si="1549"/>
        <v>2.5</v>
      </c>
      <c r="P1435">
        <f t="shared" si="1547"/>
        <v>-2.6800000000000006</v>
      </c>
    </row>
    <row r="1436" spans="1:16" x14ac:dyDescent="0.25">
      <c r="A1436">
        <f>+$C$10*(B1436)+$C$11*(C1436)+$C$12*(nino34!A1416)</f>
        <v>2.2999999999999998</v>
      </c>
      <c r="B1436">
        <v>-0.7</v>
      </c>
      <c r="C1436">
        <v>1.3</v>
      </c>
      <c r="D1436">
        <f t="shared" si="1539"/>
        <v>0</v>
      </c>
      <c r="E1436">
        <f t="shared" si="1540"/>
        <v>0.24000000000000021</v>
      </c>
      <c r="G1436">
        <v>11.8027764810717</v>
      </c>
      <c r="H1436">
        <f t="shared" si="1541"/>
        <v>3.1622450038899075E-2</v>
      </c>
      <c r="I1436">
        <f t="shared" si="1542"/>
        <v>0.13299124268310081</v>
      </c>
      <c r="K1436">
        <f t="shared" si="1543"/>
        <v>1997.9166666665594</v>
      </c>
      <c r="M1436">
        <f t="shared" ref="M1436:N1436" si="1550">+AVERAGE(B1433:B1439)</f>
        <v>-1.0714285714285714</v>
      </c>
      <c r="N1436">
        <f t="shared" si="1550"/>
        <v>2.5142857142857147</v>
      </c>
      <c r="P1436">
        <f t="shared" si="1547"/>
        <v>-3.06</v>
      </c>
    </row>
    <row r="1437" spans="1:16" x14ac:dyDescent="0.25">
      <c r="A1437">
        <f>+$C$10*(B1437)+$C$11*(C1437)+$C$12*(nino34!A1417)</f>
        <v>2.42</v>
      </c>
      <c r="B1437">
        <v>-3.6</v>
      </c>
      <c r="C1437">
        <v>1.6</v>
      </c>
      <c r="D1437">
        <f t="shared" si="1539"/>
        <v>-0.21999999999999975</v>
      </c>
      <c r="E1437">
        <f t="shared" si="1540"/>
        <v>-0.45999999999999996</v>
      </c>
      <c r="G1437">
        <v>11.885083327432699</v>
      </c>
      <c r="H1437">
        <f t="shared" si="1541"/>
        <v>3.1622376513499972E-2</v>
      </c>
      <c r="I1437">
        <f t="shared" si="1542"/>
        <v>-0.13299131620849991</v>
      </c>
      <c r="K1437">
        <f t="shared" si="1543"/>
        <v>1997.9999999998927</v>
      </c>
      <c r="M1437">
        <f t="shared" ref="M1437:N1437" si="1551">+AVERAGE(B1434:B1440)</f>
        <v>-1.3</v>
      </c>
      <c r="N1437">
        <f t="shared" si="1551"/>
        <v>2.3571428571428572</v>
      </c>
      <c r="P1437">
        <f t="shared" si="1547"/>
        <v>-3.4</v>
      </c>
    </row>
    <row r="1438" spans="1:16" x14ac:dyDescent="0.25">
      <c r="A1438">
        <f>+$C$10*(B1438)+$C$11*(C1438)+$C$12*(nino34!A1418)</f>
        <v>2.08</v>
      </c>
      <c r="B1438">
        <v>-0.5</v>
      </c>
      <c r="C1438">
        <v>3.8</v>
      </c>
      <c r="D1438">
        <f t="shared" si="1539"/>
        <v>-0.92999999999999994</v>
      </c>
      <c r="E1438">
        <f t="shared" si="1540"/>
        <v>-0.25</v>
      </c>
      <c r="G1438">
        <v>11.834398857585199</v>
      </c>
      <c r="H1438">
        <f t="shared" si="1541"/>
        <v>-1.0305777832806999</v>
      </c>
      <c r="I1438">
        <f t="shared" si="1542"/>
        <v>-0.92920884358569822</v>
      </c>
      <c r="K1438">
        <f t="shared" si="1543"/>
        <v>1998.0833333332259</v>
      </c>
      <c r="M1438">
        <f t="shared" ref="M1438:N1438" si="1552">+AVERAGE(B1435:B1441)</f>
        <v>-1.1571428571428573</v>
      </c>
      <c r="N1438">
        <f t="shared" si="1552"/>
        <v>2.0428571428571423</v>
      </c>
      <c r="P1438">
        <f t="shared" si="1547"/>
        <v>-3.8799999999999994</v>
      </c>
    </row>
    <row r="1439" spans="1:16" x14ac:dyDescent="0.25">
      <c r="A1439">
        <f>+$C$10*(B1439)+$C$11*(C1439)+$C$12*(nino34!A1419)</f>
        <v>1.49</v>
      </c>
      <c r="B1439">
        <v>-2.9</v>
      </c>
      <c r="C1439">
        <v>2.6</v>
      </c>
      <c r="D1439">
        <f t="shared" si="1539"/>
        <v>-1.1800000000000002</v>
      </c>
      <c r="E1439">
        <f t="shared" si="1540"/>
        <v>0</v>
      </c>
      <c r="G1439">
        <v>10.854505544152</v>
      </c>
      <c r="H1439">
        <f t="shared" si="1541"/>
        <v>-3.5121556565412693</v>
      </c>
      <c r="I1439">
        <f t="shared" si="1542"/>
        <v>-1.5523690296748676</v>
      </c>
      <c r="K1439">
        <f t="shared" si="1543"/>
        <v>1998.1666666665592</v>
      </c>
      <c r="M1439">
        <f t="shared" ref="M1439:N1439" si="1553">+AVERAGE(B1436:B1442)</f>
        <v>-1.0714285714285714</v>
      </c>
      <c r="N1439">
        <f t="shared" si="1553"/>
        <v>1.6285714285714286</v>
      </c>
      <c r="P1439">
        <f t="shared" si="1547"/>
        <v>-4.0199999999999996</v>
      </c>
    </row>
    <row r="1440" spans="1:16" x14ac:dyDescent="0.25">
      <c r="A1440">
        <f>+$C$10*(B1440)+$C$11*(C1440)+$C$12*(nino34!A1420)</f>
        <v>0.9</v>
      </c>
      <c r="B1440">
        <v>-1.4</v>
      </c>
      <c r="C1440">
        <v>1.7</v>
      </c>
      <c r="D1440">
        <f t="shared" si="1539"/>
        <v>-0.80999999999999994</v>
      </c>
      <c r="E1440">
        <f t="shared" si="1540"/>
        <v>0.36999999999999988</v>
      </c>
      <c r="G1440">
        <v>8.3222432010439302</v>
      </c>
      <c r="H1440">
        <f t="shared" si="1541"/>
        <v>-6.1152939124992498</v>
      </c>
      <c r="I1440">
        <f t="shared" si="1542"/>
        <v>-1.0507692262831121</v>
      </c>
      <c r="K1440">
        <f t="shared" si="1543"/>
        <v>1998.2499999998925</v>
      </c>
      <c r="M1440">
        <f t="shared" ref="M1440:N1440" si="1554">+AVERAGE(B1437:B1443)</f>
        <v>-0.72857142857142854</v>
      </c>
      <c r="N1440">
        <f t="shared" si="1554"/>
        <v>1.4142857142857144</v>
      </c>
      <c r="P1440">
        <f t="shared" si="1547"/>
        <v>-3.5999999999999996</v>
      </c>
    </row>
    <row r="1441" spans="1:16" x14ac:dyDescent="0.25">
      <c r="A1441">
        <f>+$C$10*(B1441)+$C$11*(C1441)+$C$12*(nino34!A1421)</f>
        <v>0.68</v>
      </c>
      <c r="B1441">
        <v>0.7</v>
      </c>
      <c r="C1441">
        <v>0.6</v>
      </c>
      <c r="D1441">
        <f t="shared" si="1539"/>
        <v>-1.29</v>
      </c>
      <c r="E1441">
        <f t="shared" si="1540"/>
        <v>-0.85000000000000009</v>
      </c>
      <c r="G1441">
        <v>4.7392116316527497</v>
      </c>
      <c r="H1441">
        <f t="shared" si="1541"/>
        <v>-7.0287226659636204</v>
      </c>
      <c r="I1441">
        <f t="shared" si="1542"/>
        <v>0.13734047281874062</v>
      </c>
      <c r="K1441">
        <f t="shared" si="1543"/>
        <v>1998.3333333332257</v>
      </c>
      <c r="M1441">
        <f t="shared" ref="M1441:N1441" si="1555">+AVERAGE(B1438:B1444)</f>
        <v>1.428571428571433E-2</v>
      </c>
      <c r="N1441">
        <f t="shared" si="1555"/>
        <v>1.2</v>
      </c>
      <c r="P1441">
        <f t="shared" si="1547"/>
        <v>-2.34</v>
      </c>
    </row>
    <row r="1442" spans="1:16" x14ac:dyDescent="0.25">
      <c r="A1442">
        <f>+$C$10*(B1442)+$C$11*(C1442)+$C$12*(nino34!A1422)</f>
        <v>-0.39</v>
      </c>
      <c r="B1442">
        <v>0.9</v>
      </c>
      <c r="C1442">
        <v>-0.2</v>
      </c>
      <c r="D1442">
        <f t="shared" si="1539"/>
        <v>-1.4100000000000001</v>
      </c>
      <c r="E1442">
        <f t="shared" si="1540"/>
        <v>0.73000000000000009</v>
      </c>
      <c r="G1442">
        <v>1.2935205350803101</v>
      </c>
      <c r="H1442">
        <f t="shared" si="1541"/>
        <v>-5.6641433220665895</v>
      </c>
      <c r="I1442">
        <f t="shared" si="1542"/>
        <v>1.2272388710782898</v>
      </c>
      <c r="K1442">
        <f t="shared" si="1543"/>
        <v>1998.416666666559</v>
      </c>
      <c r="M1442">
        <f t="shared" ref="M1442:N1442" si="1556">+AVERAGE(B1439:B1445)</f>
        <v>0.31428571428571433</v>
      </c>
      <c r="N1442">
        <f t="shared" si="1556"/>
        <v>0.6142857142857141</v>
      </c>
      <c r="P1442">
        <f t="shared" si="1547"/>
        <v>-1.0999999999999996</v>
      </c>
    </row>
    <row r="1443" spans="1:16" x14ac:dyDescent="0.25">
      <c r="A1443">
        <f>+$C$10*(B1443)+$C$11*(C1443)+$C$12*(nino34!A1423)</f>
        <v>-0.73</v>
      </c>
      <c r="B1443">
        <v>1.7</v>
      </c>
      <c r="C1443">
        <v>-0.2</v>
      </c>
      <c r="D1443">
        <f t="shared" si="1539"/>
        <v>-0.43999999999999995</v>
      </c>
      <c r="E1443">
        <f t="shared" si="1540"/>
        <v>0.24</v>
      </c>
      <c r="G1443">
        <v>-0.92493169041384005</v>
      </c>
      <c r="H1443">
        <f t="shared" si="1541"/>
        <v>-3.5086248546755101</v>
      </c>
      <c r="I1443">
        <f t="shared" si="1542"/>
        <v>0.92827959631279033</v>
      </c>
      <c r="K1443">
        <f t="shared" si="1543"/>
        <v>1998.4999999998922</v>
      </c>
      <c r="M1443">
        <f t="shared" ref="M1443:N1443" si="1557">+AVERAGE(B1440:B1446)</f>
        <v>0.81428571428571417</v>
      </c>
      <c r="N1443">
        <f t="shared" si="1557"/>
        <v>9.9999999999999964E-2</v>
      </c>
      <c r="P1443">
        <f t="shared" si="1547"/>
        <v>0.3</v>
      </c>
    </row>
    <row r="1444" spans="1:16" x14ac:dyDescent="0.25">
      <c r="A1444">
        <f>+$C$10*(B1444)+$C$11*(C1444)+$C$12*(nino34!A1424)</f>
        <v>-0.83</v>
      </c>
      <c r="B1444">
        <v>1.6</v>
      </c>
      <c r="C1444">
        <v>0.1</v>
      </c>
      <c r="D1444">
        <f t="shared" si="1539"/>
        <v>-8.9999999999999969E-2</v>
      </c>
      <c r="E1444">
        <f t="shared" si="1540"/>
        <v>0.1100000000000001</v>
      </c>
      <c r="G1444">
        <v>-2.2151043195951998</v>
      </c>
      <c r="H1444">
        <f t="shared" si="1541"/>
        <v>-1.7377924536256402</v>
      </c>
      <c r="I1444">
        <f t="shared" si="1542"/>
        <v>0.84255280473707916</v>
      </c>
      <c r="K1444">
        <f t="shared" si="1543"/>
        <v>1998.5833333332255</v>
      </c>
      <c r="M1444">
        <f t="shared" ref="M1444:N1444" si="1558">+AVERAGE(B1441:B1447)</f>
        <v>1.0571428571428572</v>
      </c>
      <c r="N1444">
        <f t="shared" si="1558"/>
        <v>-0.34285714285714286</v>
      </c>
      <c r="P1444">
        <f t="shared" si="1547"/>
        <v>1.3</v>
      </c>
    </row>
    <row r="1445" spans="1:16" x14ac:dyDescent="0.25">
      <c r="A1445">
        <f>+$C$10*(B1445)+$C$11*(C1445)+$C$12*(nino34!A1425)</f>
        <v>-0.82</v>
      </c>
      <c r="B1445">
        <v>1.6</v>
      </c>
      <c r="C1445">
        <v>-0.3</v>
      </c>
      <c r="D1445">
        <f t="shared" si="1539"/>
        <v>-0.36</v>
      </c>
      <c r="E1445">
        <f t="shared" si="1540"/>
        <v>-0.38000000000000012</v>
      </c>
      <c r="G1445">
        <v>-2.6627241440394802</v>
      </c>
      <c r="H1445">
        <f t="shared" si="1541"/>
        <v>-0.70310078514989005</v>
      </c>
      <c r="I1445">
        <f t="shared" si="1542"/>
        <v>0.19213886373867073</v>
      </c>
      <c r="K1445">
        <f t="shared" si="1543"/>
        <v>1998.6666666665587</v>
      </c>
      <c r="M1445">
        <f t="shared" ref="M1445:N1445" si="1559">+AVERAGE(B1442:B1448)</f>
        <v>1.0857142857142859</v>
      </c>
      <c r="N1445">
        <f t="shared" si="1559"/>
        <v>-0.62857142857142867</v>
      </c>
      <c r="P1445">
        <f t="shared" si="1547"/>
        <v>1.6</v>
      </c>
    </row>
    <row r="1446" spans="1:16" x14ac:dyDescent="0.25">
      <c r="A1446">
        <f>+$C$10*(B1446)+$C$11*(C1446)+$C$12*(nino34!A1426)</f>
        <v>-1.19</v>
      </c>
      <c r="B1446">
        <v>0.6</v>
      </c>
      <c r="C1446">
        <v>-1</v>
      </c>
      <c r="D1446">
        <f t="shared" si="1539"/>
        <v>-0.41000000000000003</v>
      </c>
      <c r="E1446">
        <f t="shared" si="1540"/>
        <v>0.33000000000000007</v>
      </c>
      <c r="G1446">
        <v>-2.9182051047450899</v>
      </c>
      <c r="H1446">
        <f t="shared" si="1541"/>
        <v>-0.64993603978617998</v>
      </c>
      <c r="I1446">
        <f t="shared" si="1542"/>
        <v>-0.13897411837496065</v>
      </c>
      <c r="K1446">
        <f t="shared" si="1543"/>
        <v>1998.749999999892</v>
      </c>
      <c r="M1446">
        <f t="shared" ref="M1446:N1446" si="1560">+AVERAGE(B1443:B1449)</f>
        <v>1.2142857142857142</v>
      </c>
      <c r="N1446">
        <f t="shared" si="1560"/>
        <v>-0.78571428571428559</v>
      </c>
      <c r="P1446">
        <f t="shared" si="1547"/>
        <v>1.7199999999999998</v>
      </c>
    </row>
    <row r="1447" spans="1:16" x14ac:dyDescent="0.25">
      <c r="A1447">
        <f>+$C$10*(B1447)+$C$11*(C1447)+$C$12*(nino34!A1427)</f>
        <v>-1.23</v>
      </c>
      <c r="B1447">
        <v>0.3</v>
      </c>
      <c r="C1447">
        <v>-1.4</v>
      </c>
      <c r="D1447">
        <f t="shared" si="1539"/>
        <v>-0.32000000000000006</v>
      </c>
      <c r="E1447">
        <f t="shared" si="1540"/>
        <v>-0.24000000000000021</v>
      </c>
      <c r="G1447">
        <v>-3.3126601838256602</v>
      </c>
      <c r="H1447">
        <f t="shared" si="1541"/>
        <v>-0.78891010522512994</v>
      </c>
      <c r="I1447">
        <f t="shared" si="1542"/>
        <v>5.2936010241921849E-8</v>
      </c>
      <c r="K1447">
        <f t="shared" si="1543"/>
        <v>1998.8333333332253</v>
      </c>
      <c r="M1447">
        <f t="shared" ref="M1447:N1447" si="1561">+AVERAGE(B1444:B1450)</f>
        <v>1.1142857142857143</v>
      </c>
      <c r="N1447">
        <f t="shared" si="1561"/>
        <v>-0.7857142857142857</v>
      </c>
      <c r="P1447">
        <f t="shared" si="1547"/>
        <v>1.8000000000000003</v>
      </c>
    </row>
    <row r="1448" spans="1:16" x14ac:dyDescent="0.25">
      <c r="A1448">
        <f>+$C$10*(B1448)+$C$11*(C1448)+$C$12*(nino34!A1428)</f>
        <v>-1.51</v>
      </c>
      <c r="B1448">
        <v>0.9</v>
      </c>
      <c r="C1448">
        <v>-1.4</v>
      </c>
      <c r="D1448">
        <f t="shared" si="1539"/>
        <v>-0.30000000000000004</v>
      </c>
      <c r="E1448">
        <f t="shared" si="1540"/>
        <v>0.26000000000000023</v>
      </c>
      <c r="G1448">
        <v>-3.7071152099702198</v>
      </c>
      <c r="H1448">
        <f t="shared" si="1541"/>
        <v>-0.25176797718391963</v>
      </c>
      <c r="I1448">
        <f t="shared" si="1542"/>
        <v>0.53714207510519962</v>
      </c>
      <c r="K1448">
        <f t="shared" si="1543"/>
        <v>1998.9166666665585</v>
      </c>
      <c r="M1448">
        <f t="shared" ref="M1448:N1448" si="1562">+AVERAGE(B1445:B1451)</f>
        <v>0.9285714285714286</v>
      </c>
      <c r="N1448">
        <f t="shared" si="1562"/>
        <v>-0.95714285714285707</v>
      </c>
      <c r="P1448">
        <f t="shared" si="1547"/>
        <v>2.12</v>
      </c>
    </row>
    <row r="1449" spans="1:16" x14ac:dyDescent="0.25">
      <c r="A1449">
        <f>+$C$10*(B1449)+$C$11*(C1449)+$C$12*(nino34!A1429)</f>
        <v>-1.53</v>
      </c>
      <c r="B1449">
        <v>1.8</v>
      </c>
      <c r="C1449">
        <v>-1.3</v>
      </c>
      <c r="D1449">
        <f t="shared" si="1539"/>
        <v>0.10000000000000009</v>
      </c>
      <c r="E1449">
        <f t="shared" si="1540"/>
        <v>0.14000000000000012</v>
      </c>
      <c r="G1449">
        <v>-3.5644281610095798</v>
      </c>
      <c r="H1449">
        <f t="shared" si="1541"/>
        <v>0.67982922327006978</v>
      </c>
      <c r="I1449">
        <f t="shared" si="1542"/>
        <v>0.39445512534878979</v>
      </c>
      <c r="K1449">
        <f t="shared" si="1543"/>
        <v>1998.9999999998918</v>
      </c>
      <c r="M1449">
        <f t="shared" ref="M1449:N1449" si="1563">+AVERAGE(B1446:B1452)</f>
        <v>0.8999999999999998</v>
      </c>
      <c r="N1449">
        <f t="shared" si="1563"/>
        <v>-1.0142857142857145</v>
      </c>
      <c r="P1449">
        <f t="shared" si="1547"/>
        <v>1.98</v>
      </c>
    </row>
    <row r="1450" spans="1:16" x14ac:dyDescent="0.25">
      <c r="A1450">
        <f>+$C$10*(B1450)+$C$11*(C1450)+$C$12*(nino34!A1430)</f>
        <v>-1.41</v>
      </c>
      <c r="B1450">
        <v>1</v>
      </c>
      <c r="C1450">
        <v>-0.2</v>
      </c>
      <c r="D1450">
        <f t="shared" si="1539"/>
        <v>0.61</v>
      </c>
      <c r="E1450">
        <f t="shared" si="1540"/>
        <v>0.36999999999999966</v>
      </c>
      <c r="G1450">
        <v>-3.02728598670015</v>
      </c>
      <c r="H1450">
        <f t="shared" si="1541"/>
        <v>1.3332131326157097</v>
      </c>
      <c r="I1450">
        <f t="shared" si="1542"/>
        <v>0.2589287839968506</v>
      </c>
      <c r="K1450">
        <f t="shared" si="1543"/>
        <v>1999.083333333225</v>
      </c>
      <c r="M1450">
        <f t="shared" ref="M1450:N1450" si="1564">+AVERAGE(B1447:B1453)</f>
        <v>0.99999999999999989</v>
      </c>
      <c r="N1450">
        <f t="shared" si="1564"/>
        <v>-0.70000000000000007</v>
      </c>
      <c r="P1450">
        <f t="shared" si="1547"/>
        <v>1.94</v>
      </c>
    </row>
    <row r="1451" spans="1:16" x14ac:dyDescent="0.25">
      <c r="A1451">
        <f>+$C$10*(B1451)+$C$11*(C1451)+$C$12*(nino34!A1431)</f>
        <v>-0.92</v>
      </c>
      <c r="B1451">
        <v>0.3</v>
      </c>
      <c r="C1451">
        <v>-1.1000000000000001</v>
      </c>
      <c r="D1451">
        <f t="shared" si="1539"/>
        <v>0.59999999999999987</v>
      </c>
      <c r="E1451">
        <f t="shared" si="1540"/>
        <v>-0.37999999999999967</v>
      </c>
      <c r="G1451">
        <v>-2.2312150283938701</v>
      </c>
      <c r="H1451">
        <f t="shared" si="1541"/>
        <v>1.19150750009275</v>
      </c>
      <c r="I1451">
        <f t="shared" si="1542"/>
        <v>-0.40063441651980991</v>
      </c>
      <c r="K1451">
        <f t="shared" si="1543"/>
        <v>1999.1666666665583</v>
      </c>
      <c r="M1451">
        <f t="shared" ref="M1451:N1451" si="1565">+AVERAGE(B1448:B1454)</f>
        <v>1.0428571428571429</v>
      </c>
      <c r="N1451">
        <f t="shared" si="1565"/>
        <v>-0.38571428571428573</v>
      </c>
      <c r="P1451">
        <f t="shared" si="1547"/>
        <v>2.02</v>
      </c>
    </row>
    <row r="1452" spans="1:16" x14ac:dyDescent="0.25">
      <c r="A1452">
        <f>+$C$10*(B1452)+$C$11*(C1452)+$C$12*(nino34!A1432)</f>
        <v>-0.81</v>
      </c>
      <c r="B1452">
        <v>1.4</v>
      </c>
      <c r="C1452">
        <v>-0.7</v>
      </c>
      <c r="D1452">
        <f t="shared" si="1539"/>
        <v>5.0000000000000044E-2</v>
      </c>
      <c r="E1452">
        <f t="shared" si="1540"/>
        <v>-0.16999999999999993</v>
      </c>
      <c r="G1452">
        <v>-1.8357784866074001</v>
      </c>
      <c r="H1452">
        <f t="shared" si="1541"/>
        <v>0.79087304379247003</v>
      </c>
      <c r="I1452">
        <f t="shared" si="1542"/>
        <v>-3.9780470029171511E-8</v>
      </c>
      <c r="K1452">
        <f t="shared" si="1543"/>
        <v>1999.2499999998915</v>
      </c>
      <c r="M1452">
        <f t="shared" ref="M1452:N1452" si="1566">+AVERAGE(B1449:B1455)</f>
        <v>1.0714285714285714</v>
      </c>
      <c r="N1452">
        <f t="shared" si="1566"/>
        <v>-0.1285714285714285</v>
      </c>
      <c r="P1452">
        <f t="shared" si="1547"/>
        <v>1.5799999999999998</v>
      </c>
    </row>
    <row r="1453" spans="1:16" x14ac:dyDescent="0.25">
      <c r="A1453">
        <f>+$C$10*(B1453)+$C$11*(C1453)+$C$12*(nino34!A1433)</f>
        <v>-0.87</v>
      </c>
      <c r="B1453">
        <v>1.3</v>
      </c>
      <c r="C1453">
        <v>1.2</v>
      </c>
      <c r="D1453">
        <f t="shared" si="1539"/>
        <v>-0.1399999999999999</v>
      </c>
      <c r="E1453">
        <f t="shared" si="1540"/>
        <v>-2.0000000000000018E-2</v>
      </c>
      <c r="G1453">
        <v>-1.4403419846014001</v>
      </c>
      <c r="H1453">
        <f t="shared" si="1541"/>
        <v>0.49244718979613999</v>
      </c>
      <c r="I1453">
        <f t="shared" si="1542"/>
        <v>-0.29842581421586001</v>
      </c>
      <c r="K1453">
        <f t="shared" si="1543"/>
        <v>1999.3333333332248</v>
      </c>
      <c r="M1453">
        <f t="shared" ref="M1453:N1453" si="1567">+AVERAGE(B1450:B1456)</f>
        <v>1.0142857142857142</v>
      </c>
      <c r="N1453">
        <f t="shared" si="1567"/>
        <v>0.25714285714285712</v>
      </c>
      <c r="P1453">
        <f t="shared" si="1547"/>
        <v>0.91999999999999993</v>
      </c>
    </row>
    <row r="1454" spans="1:16" x14ac:dyDescent="0.25">
      <c r="A1454">
        <f>+$C$10*(B1454)+$C$11*(C1454)+$C$12*(nino34!A1434)</f>
        <v>-0.95</v>
      </c>
      <c r="B1454">
        <v>0.6</v>
      </c>
      <c r="C1454">
        <v>0.8</v>
      </c>
      <c r="D1454">
        <f t="shared" si="1539"/>
        <v>3.0000000000000027E-2</v>
      </c>
      <c r="E1454">
        <f t="shared" si="1540"/>
        <v>0.18999999999999995</v>
      </c>
      <c r="G1454">
        <v>-1.3433312968112601</v>
      </c>
      <c r="H1454">
        <f t="shared" si="1541"/>
        <v>-5.8205044347019896E-2</v>
      </c>
      <c r="I1454">
        <f t="shared" si="1542"/>
        <v>-0.25222641992729988</v>
      </c>
      <c r="K1454">
        <f t="shared" si="1543"/>
        <v>1999.4166666665581</v>
      </c>
      <c r="M1454">
        <f t="shared" ref="M1454:N1454" si="1568">+AVERAGE(B1451:B1457)</f>
        <v>0.9285714285714286</v>
      </c>
      <c r="N1454">
        <f t="shared" si="1568"/>
        <v>0.35714285714285715</v>
      </c>
      <c r="P1454">
        <f t="shared" si="1547"/>
        <v>0.82000000000000006</v>
      </c>
    </row>
    <row r="1455" spans="1:16" x14ac:dyDescent="0.25">
      <c r="A1455">
        <f>+$C$10*(B1455)+$C$11*(C1455)+$C$12*(nino34!A1435)</f>
        <v>-0.84</v>
      </c>
      <c r="B1455">
        <v>1.1000000000000001</v>
      </c>
      <c r="C1455">
        <v>0.4</v>
      </c>
      <c r="D1455">
        <f t="shared" si="1539"/>
        <v>-3.0000000000000027E-2</v>
      </c>
      <c r="E1455">
        <f t="shared" si="1540"/>
        <v>-0.25</v>
      </c>
      <c r="G1455">
        <v>-1.49854702894842</v>
      </c>
      <c r="H1455">
        <f t="shared" si="1541"/>
        <v>-0.31043148425388001</v>
      </c>
      <c r="I1455">
        <f t="shared" si="1542"/>
        <v>-1.9979560228478022E-8</v>
      </c>
      <c r="K1455">
        <f t="shared" si="1543"/>
        <v>1999.4999999998913</v>
      </c>
      <c r="M1455">
        <f t="shared" ref="M1455:N1455" si="1569">+AVERAGE(B1452:B1458)</f>
        <v>1.0428571428571429</v>
      </c>
      <c r="N1455">
        <f t="shared" si="1569"/>
        <v>0.47142857142857147</v>
      </c>
      <c r="P1455">
        <f t="shared" si="1547"/>
        <v>0.54000000000000015</v>
      </c>
    </row>
    <row r="1456" spans="1:16" x14ac:dyDescent="0.25">
      <c r="A1456">
        <f>+$C$10*(B1456)+$C$11*(C1456)+$C$12*(nino34!A1436)</f>
        <v>-0.98</v>
      </c>
      <c r="B1456">
        <v>1.4</v>
      </c>
      <c r="C1456">
        <v>1.4</v>
      </c>
      <c r="D1456">
        <f t="shared" si="1539"/>
        <v>0</v>
      </c>
      <c r="E1456">
        <f t="shared" si="1540"/>
        <v>0.28000000000000003</v>
      </c>
      <c r="G1456">
        <v>-1.6537627810651401</v>
      </c>
      <c r="H1456">
        <f t="shared" si="1541"/>
        <v>-1.0265452381479401</v>
      </c>
      <c r="I1456">
        <f t="shared" si="1542"/>
        <v>-0.71611373391449984</v>
      </c>
      <c r="K1456">
        <f t="shared" si="1543"/>
        <v>1999.5833333332246</v>
      </c>
      <c r="M1456">
        <f t="shared" ref="M1456:N1456" si="1570">+AVERAGE(B1453:B1459)</f>
        <v>0.98571428571428577</v>
      </c>
      <c r="N1456">
        <f t="shared" si="1570"/>
        <v>0.47142857142857142</v>
      </c>
      <c r="P1456">
        <f t="shared" si="1547"/>
        <v>0.1000000000000002</v>
      </c>
    </row>
    <row r="1457" spans="1:16" x14ac:dyDescent="0.25">
      <c r="A1457">
        <f>+$C$10*(B1457)+$C$11*(C1457)+$C$12*(nino34!A1437)</f>
        <v>-0.84</v>
      </c>
      <c r="B1457">
        <v>0.4</v>
      </c>
      <c r="C1457">
        <v>0.5</v>
      </c>
      <c r="D1457">
        <f t="shared" si="1539"/>
        <v>-5.0000000000000044E-2</v>
      </c>
      <c r="E1457">
        <f t="shared" si="1540"/>
        <v>-0.32999999999999985</v>
      </c>
      <c r="G1457">
        <v>-2.52509226709636</v>
      </c>
      <c r="H1457">
        <f t="shared" si="1541"/>
        <v>-1.8830311221076301</v>
      </c>
      <c r="I1457">
        <f t="shared" si="1542"/>
        <v>-0.14037215004518977</v>
      </c>
      <c r="K1457">
        <f t="shared" si="1543"/>
        <v>1999.6666666665578</v>
      </c>
      <c r="M1457">
        <f t="shared" ref="M1457:N1457" si="1571">+AVERAGE(B1454:B1460)</f>
        <v>1.0428571428571429</v>
      </c>
      <c r="N1457">
        <f t="shared" si="1571"/>
        <v>0.20000000000000009</v>
      </c>
      <c r="P1457">
        <f t="shared" si="1547"/>
        <v>0.35999999999999988</v>
      </c>
    </row>
    <row r="1458" spans="1:16" x14ac:dyDescent="0.25">
      <c r="A1458">
        <f>+$C$10*(B1458)+$C$11*(C1458)+$C$12*(nino34!A1438)</f>
        <v>-1.03</v>
      </c>
      <c r="B1458">
        <v>1.1000000000000001</v>
      </c>
      <c r="C1458">
        <v>-0.3</v>
      </c>
      <c r="D1458">
        <f t="shared" si="1539"/>
        <v>-0.56999999999999995</v>
      </c>
      <c r="E1458">
        <f t="shared" si="1540"/>
        <v>-0.18999999999999995</v>
      </c>
      <c r="G1458">
        <v>-3.5367939031727702</v>
      </c>
      <c r="H1458">
        <f t="shared" si="1541"/>
        <v>-2.0234032841334804</v>
      </c>
      <c r="I1458">
        <f t="shared" si="1542"/>
        <v>-1.1980660019617062E-8</v>
      </c>
      <c r="K1458">
        <f t="shared" si="1543"/>
        <v>1999.7499999998911</v>
      </c>
      <c r="M1458">
        <f t="shared" ref="M1458:N1458" si="1572">+AVERAGE(B1455:B1461)</f>
        <v>1.1714285714285713</v>
      </c>
      <c r="N1458">
        <f t="shared" si="1572"/>
        <v>0.15714285714285711</v>
      </c>
      <c r="P1458">
        <f t="shared" si="1547"/>
        <v>0.74</v>
      </c>
    </row>
    <row r="1459" spans="1:16" x14ac:dyDescent="0.25">
      <c r="A1459">
        <f>+$C$10*(B1459)+$C$11*(C1459)+$C$12*(nino34!A1439)</f>
        <v>-1.41</v>
      </c>
      <c r="B1459">
        <v>1</v>
      </c>
      <c r="C1459">
        <v>-0.7</v>
      </c>
      <c r="D1459">
        <f t="shared" si="1539"/>
        <v>-0.51</v>
      </c>
      <c r="E1459">
        <f t="shared" si="1540"/>
        <v>0.24999999999999956</v>
      </c>
      <c r="G1459">
        <v>-4.5484955512298404</v>
      </c>
      <c r="H1459">
        <f t="shared" si="1541"/>
        <v>-1.28941286915336</v>
      </c>
      <c r="I1459">
        <f t="shared" si="1542"/>
        <v>0.73399042696077998</v>
      </c>
      <c r="K1459">
        <f t="shared" si="1543"/>
        <v>1999.8333333332243</v>
      </c>
      <c r="M1459">
        <f t="shared" ref="M1459:N1459" si="1573">+AVERAGE(B1456:B1462)</f>
        <v>1.4000000000000001</v>
      </c>
      <c r="N1459">
        <f t="shared" si="1573"/>
        <v>0.12857142857142856</v>
      </c>
      <c r="P1459">
        <f t="shared" si="1547"/>
        <v>1.0799999999999998</v>
      </c>
    </row>
    <row r="1460" spans="1:16" x14ac:dyDescent="0.25">
      <c r="A1460">
        <f>+$C$10*(B1460)+$C$11*(C1460)+$C$12*(nino34!A1440)</f>
        <v>-1.54</v>
      </c>
      <c r="B1460">
        <v>1.7</v>
      </c>
      <c r="C1460">
        <v>-0.7</v>
      </c>
      <c r="D1460">
        <f t="shared" si="1539"/>
        <v>-0.38000000000000012</v>
      </c>
      <c r="E1460">
        <f t="shared" si="1540"/>
        <v>-0.12000000000000011</v>
      </c>
      <c r="G1460">
        <v>-4.8262067723261302</v>
      </c>
      <c r="H1460">
        <f t="shared" si="1541"/>
        <v>-0.21156199998634939</v>
      </c>
      <c r="I1460">
        <f t="shared" si="1542"/>
        <v>0.34386044220623013</v>
      </c>
      <c r="K1460">
        <f t="shared" si="1543"/>
        <v>1999.9166666665576</v>
      </c>
      <c r="M1460">
        <f t="shared" ref="M1460:N1460" si="1574">+AVERAGE(B1457:B1463)</f>
        <v>1.4142857142857144</v>
      </c>
      <c r="N1460">
        <f t="shared" si="1574"/>
        <v>-7.1428571428571425E-2</v>
      </c>
      <c r="P1460">
        <f t="shared" si="1547"/>
        <v>1.28</v>
      </c>
    </row>
    <row r="1461" spans="1:16" x14ac:dyDescent="0.25">
      <c r="A1461">
        <f>+$C$10*(B1461)+$C$11*(C1461)+$C$12*(nino34!A1441)</f>
        <v>-1.79</v>
      </c>
      <c r="B1461">
        <v>1.5</v>
      </c>
      <c r="C1461">
        <v>0.5</v>
      </c>
      <c r="D1461">
        <f t="shared" si="1539"/>
        <v>1.0000000000000009E-2</v>
      </c>
      <c r="E1461">
        <f t="shared" si="1540"/>
        <v>0.50999999999999979</v>
      </c>
      <c r="G1461">
        <v>-4.7600575512161898</v>
      </c>
      <c r="H1461">
        <f t="shared" si="1541"/>
        <v>0.94315838552343001</v>
      </c>
      <c r="I1461">
        <f t="shared" si="1542"/>
        <v>0.81085994330354971</v>
      </c>
      <c r="K1461">
        <f t="shared" si="1543"/>
        <v>1999.9999999998909</v>
      </c>
      <c r="M1461">
        <f t="shared" ref="M1461:N1461" si="1575">+AVERAGE(B1458:B1464)</f>
        <v>1.5</v>
      </c>
      <c r="N1461">
        <f t="shared" si="1575"/>
        <v>-0.25714285714285717</v>
      </c>
      <c r="P1461">
        <f t="shared" si="1547"/>
        <v>1.8</v>
      </c>
    </row>
    <row r="1462" spans="1:16" x14ac:dyDescent="0.25">
      <c r="A1462">
        <f>+$C$10*(B1462)+$C$11*(C1462)+$C$12*(nino34!A1442)</f>
        <v>-1.53</v>
      </c>
      <c r="B1462">
        <v>2.7</v>
      </c>
      <c r="C1462">
        <v>0.2</v>
      </c>
      <c r="D1462">
        <f t="shared" si="1539"/>
        <v>0.53</v>
      </c>
      <c r="E1462">
        <f t="shared" si="1540"/>
        <v>1.0000000000000231E-2</v>
      </c>
      <c r="G1462">
        <v>-3.8830483868027001</v>
      </c>
      <c r="H1462">
        <f t="shared" si="1541"/>
        <v>1.94246827352316</v>
      </c>
      <c r="I1462">
        <f t="shared" si="1542"/>
        <v>0.18844994469618026</v>
      </c>
      <c r="K1462">
        <f t="shared" si="1543"/>
        <v>2000.0833333332241</v>
      </c>
      <c r="M1462">
        <f t="shared" ref="M1462:N1462" si="1576">+AVERAGE(B1459:B1465)</f>
        <v>1.5</v>
      </c>
      <c r="N1462">
        <f t="shared" si="1576"/>
        <v>-9.9999999999999992E-2</v>
      </c>
      <c r="P1462">
        <f t="shared" si="1547"/>
        <v>1.82</v>
      </c>
    </row>
    <row r="1463" spans="1:16" x14ac:dyDescent="0.25">
      <c r="A1463">
        <f>+$C$10*(B1463)+$C$11*(C1463)+$C$12*(nino34!A1443)</f>
        <v>-1.26</v>
      </c>
      <c r="B1463">
        <v>1.5</v>
      </c>
      <c r="C1463">
        <v>0</v>
      </c>
      <c r="D1463">
        <f t="shared" si="1539"/>
        <v>0.73</v>
      </c>
      <c r="E1463">
        <f t="shared" si="1540"/>
        <v>0.18999999999999995</v>
      </c>
      <c r="G1463">
        <v>-2.8175892776930298</v>
      </c>
      <c r="H1463">
        <f t="shared" si="1541"/>
        <v>2.3864814761682602</v>
      </c>
      <c r="I1463">
        <f t="shared" si="1542"/>
        <v>0.25556325794891954</v>
      </c>
      <c r="K1463">
        <f t="shared" si="1543"/>
        <v>2000.1666666665574</v>
      </c>
      <c r="M1463">
        <f t="shared" ref="M1463:N1463" si="1577">+AVERAGE(B1460:B1466)</f>
        <v>1.3857142857142857</v>
      </c>
      <c r="N1463">
        <f t="shared" si="1577"/>
        <v>0.17142857142857143</v>
      </c>
      <c r="P1463">
        <f t="shared" si="1547"/>
        <v>1.84</v>
      </c>
    </row>
    <row r="1464" spans="1:16" x14ac:dyDescent="0.25">
      <c r="A1464">
        <f>+$C$10*(B1464)+$C$11*(C1464)+$C$12*(nino34!A1444)</f>
        <v>-0.8</v>
      </c>
      <c r="B1464">
        <v>1</v>
      </c>
      <c r="C1464">
        <v>-0.8</v>
      </c>
      <c r="D1464">
        <f t="shared" si="1539"/>
        <v>0.45999999999999996</v>
      </c>
      <c r="E1464">
        <f t="shared" si="1540"/>
        <v>-0.45999999999999996</v>
      </c>
      <c r="G1464">
        <v>-1.4965669106344399</v>
      </c>
      <c r="H1464">
        <f t="shared" si="1541"/>
        <v>2.0746061446082287</v>
      </c>
      <c r="I1464">
        <f t="shared" si="1542"/>
        <v>-0.5674385895089511</v>
      </c>
      <c r="K1464">
        <f t="shared" si="1543"/>
        <v>2000.2499999998906</v>
      </c>
      <c r="M1464">
        <f t="shared" ref="M1464:N1464" si="1578">+AVERAGE(B1461:B1467)</f>
        <v>1.0857142857142856</v>
      </c>
      <c r="N1464">
        <f t="shared" si="1578"/>
        <v>0.31428571428571422</v>
      </c>
      <c r="P1464">
        <f t="shared" si="1547"/>
        <v>1.4200000000000002</v>
      </c>
    </row>
    <row r="1465" spans="1:16" x14ac:dyDescent="0.25">
      <c r="A1465">
        <f>+$C$10*(B1465)+$C$11*(C1465)+$C$12*(nino34!A1445)</f>
        <v>-0.8</v>
      </c>
      <c r="B1465">
        <v>1.1000000000000001</v>
      </c>
      <c r="C1465">
        <v>0.8</v>
      </c>
      <c r="D1465">
        <f t="shared" si="1539"/>
        <v>5.0000000000000044E-2</v>
      </c>
      <c r="E1465">
        <f t="shared" si="1540"/>
        <v>5.0000000000000044E-2</v>
      </c>
      <c r="G1465">
        <v>-0.74298313308480102</v>
      </c>
      <c r="H1465">
        <f t="shared" si="1541"/>
        <v>1.340337884453908</v>
      </c>
      <c r="I1465">
        <f t="shared" si="1542"/>
        <v>-0.1668296706453698</v>
      </c>
      <c r="K1465">
        <f t="shared" si="1543"/>
        <v>2000.3333333332239</v>
      </c>
      <c r="M1465">
        <f t="shared" ref="M1465:N1465" si="1579">+AVERAGE(B1462:B1468)</f>
        <v>0.90000000000000013</v>
      </c>
      <c r="N1465">
        <f t="shared" si="1579"/>
        <v>0.18571428571428569</v>
      </c>
      <c r="P1465">
        <f t="shared" si="1547"/>
        <v>1.0200000000000002</v>
      </c>
    </row>
    <row r="1466" spans="1:16" x14ac:dyDescent="0.25">
      <c r="A1466">
        <f>+$C$10*(B1466)+$C$11*(C1466)+$C$12*(nino34!A1446)</f>
        <v>-0.75</v>
      </c>
      <c r="B1466">
        <v>0.2</v>
      </c>
      <c r="C1466">
        <v>1.2</v>
      </c>
      <c r="D1466">
        <f t="shared" si="1539"/>
        <v>0.23000000000000009</v>
      </c>
      <c r="E1466">
        <f t="shared" si="1540"/>
        <v>0.12999999999999989</v>
      </c>
      <c r="G1466">
        <v>-0.156229026180532</v>
      </c>
      <c r="H1466">
        <f t="shared" si="1541"/>
        <v>0.38492533043402399</v>
      </c>
      <c r="I1466">
        <f t="shared" si="1542"/>
        <v>-0.7885828833745141</v>
      </c>
      <c r="K1466">
        <f t="shared" si="1543"/>
        <v>2000.4166666665571</v>
      </c>
      <c r="M1466">
        <f t="shared" ref="M1466:N1466" si="1580">+AVERAGE(B1463:B1469)</f>
        <v>0.75714285714285723</v>
      </c>
      <c r="N1466">
        <f t="shared" si="1580"/>
        <v>0.17142857142857146</v>
      </c>
      <c r="P1466">
        <f t="shared" si="1547"/>
        <v>0.38000000000000006</v>
      </c>
    </row>
    <row r="1467" spans="1:16" x14ac:dyDescent="0.25">
      <c r="A1467">
        <f>+$C$10*(B1467)+$C$11*(C1467)+$C$12*(nino34!A1447)</f>
        <v>-0.56999999999999995</v>
      </c>
      <c r="B1467">
        <v>-0.4</v>
      </c>
      <c r="C1467">
        <v>0.3</v>
      </c>
      <c r="D1467">
        <f t="shared" si="1539"/>
        <v>0.39</v>
      </c>
      <c r="E1467">
        <f t="shared" si="1540"/>
        <v>3.0000000000000027E-2</v>
      </c>
      <c r="G1467">
        <v>-0.35805780265077702</v>
      </c>
      <c r="H1467">
        <f t="shared" si="1541"/>
        <v>-0.94480779205642806</v>
      </c>
      <c r="I1467">
        <f t="shared" si="1542"/>
        <v>-0.54115023911593796</v>
      </c>
      <c r="K1467">
        <f t="shared" si="1543"/>
        <v>2000.4999999998904</v>
      </c>
      <c r="M1467">
        <f t="shared" ref="M1467:N1467" si="1581">+AVERAGE(B1464:B1470)</f>
        <v>0.55714285714285727</v>
      </c>
      <c r="N1467">
        <f t="shared" si="1581"/>
        <v>-4.285714285714283E-2</v>
      </c>
      <c r="P1467">
        <f t="shared" si="1547"/>
        <v>0.20000000000000007</v>
      </c>
    </row>
    <row r="1468" spans="1:16" x14ac:dyDescent="0.25">
      <c r="A1468">
        <f>+$C$10*(B1468)+$C$11*(C1468)+$C$12*(nino34!A1448)</f>
        <v>-0.36</v>
      </c>
      <c r="B1468">
        <v>0.2</v>
      </c>
      <c r="C1468">
        <v>-0.4</v>
      </c>
      <c r="D1468">
        <f t="shared" si="1539"/>
        <v>0.17999999999999994</v>
      </c>
      <c r="E1468">
        <f t="shared" si="1540"/>
        <v>-0.24</v>
      </c>
      <c r="G1468">
        <v>-1.1010368182369601</v>
      </c>
      <c r="H1468">
        <f t="shared" si="1541"/>
        <v>-1.4926596813015629</v>
      </c>
      <c r="I1468">
        <f t="shared" si="1542"/>
        <v>-6.7016501291967678E-3</v>
      </c>
      <c r="K1468">
        <f t="shared" si="1543"/>
        <v>2000.5833333332237</v>
      </c>
      <c r="M1468">
        <f t="shared" ref="M1468:N1468" si="1582">+AVERAGE(B1465:B1471)</f>
        <v>0.55714285714285716</v>
      </c>
      <c r="N1468">
        <f t="shared" si="1582"/>
        <v>-0.24285714285714288</v>
      </c>
      <c r="P1468">
        <f t="shared" si="1547"/>
        <v>0.15999999999999992</v>
      </c>
    </row>
    <row r="1469" spans="1:16" x14ac:dyDescent="0.25">
      <c r="A1469">
        <f>+$C$10*(B1469)+$C$11*(C1469)+$C$12*(nino34!A1449)</f>
        <v>-0.39</v>
      </c>
      <c r="B1469">
        <v>1.7</v>
      </c>
      <c r="C1469">
        <v>0.1</v>
      </c>
      <c r="D1469">
        <f t="shared" si="1539"/>
        <v>-0.19000000000000006</v>
      </c>
      <c r="E1469">
        <f t="shared" si="1540"/>
        <v>-0.13</v>
      </c>
      <c r="G1469">
        <v>-1.8507174839523399</v>
      </c>
      <c r="H1469">
        <f t="shared" si="1541"/>
        <v>-1.0474095804006098</v>
      </c>
      <c r="I1469">
        <f t="shared" si="1542"/>
        <v>0.45195175103014984</v>
      </c>
      <c r="K1469">
        <f t="shared" si="1543"/>
        <v>2000.6666666665569</v>
      </c>
      <c r="M1469">
        <f t="shared" ref="M1469:N1469" si="1583">+AVERAGE(B1466:B1472)</f>
        <v>0.22857142857142856</v>
      </c>
      <c r="N1469">
        <f t="shared" si="1583"/>
        <v>-0.70000000000000007</v>
      </c>
      <c r="P1469">
        <f t="shared" si="1547"/>
        <v>0.41999999999999993</v>
      </c>
    </row>
    <row r="1470" spans="1:16" x14ac:dyDescent="0.25">
      <c r="A1470">
        <f>+$C$10*(B1470)+$C$11*(C1470)+$C$12*(nino34!A1450)</f>
        <v>-0.55000000000000004</v>
      </c>
      <c r="B1470">
        <v>0.1</v>
      </c>
      <c r="C1470">
        <v>-1.5</v>
      </c>
      <c r="D1470">
        <f t="shared" si="1539"/>
        <v>-0.36</v>
      </c>
      <c r="E1470">
        <f t="shared" si="1540"/>
        <v>-4.0000000000000036E-2</v>
      </c>
      <c r="G1470">
        <v>-2.1484463986375699</v>
      </c>
      <c r="H1470">
        <f t="shared" si="1541"/>
        <v>-0.32874525256276987</v>
      </c>
      <c r="I1470">
        <f t="shared" si="1542"/>
        <v>0.26671257680768967</v>
      </c>
      <c r="K1470">
        <f t="shared" si="1543"/>
        <v>2000.7499999998902</v>
      </c>
      <c r="M1470">
        <f t="shared" ref="M1470:N1470" si="1584">+AVERAGE(B1467:B1473)</f>
        <v>0.5714285714285714</v>
      </c>
      <c r="N1470">
        <f t="shared" si="1584"/>
        <v>-0.72857142857142854</v>
      </c>
      <c r="P1470">
        <f t="shared" si="1547"/>
        <v>1.26</v>
      </c>
    </row>
    <row r="1471" spans="1:16" x14ac:dyDescent="0.25">
      <c r="A1471">
        <f>+$C$10*(B1471)+$C$11*(C1471)+$C$12*(nino34!A1451)</f>
        <v>-0.75</v>
      </c>
      <c r="B1471">
        <v>1</v>
      </c>
      <c r="C1471">
        <v>-2.2000000000000002</v>
      </c>
      <c r="D1471">
        <f t="shared" si="1539"/>
        <v>-0.37</v>
      </c>
      <c r="E1471">
        <f t="shared" si="1540"/>
        <v>2.9999999999999805E-2</v>
      </c>
      <c r="G1471">
        <v>-2.1794627365151098</v>
      </c>
      <c r="H1471">
        <f t="shared" si="1541"/>
        <v>-5.5331027754569995E-2</v>
      </c>
      <c r="I1471">
        <f t="shared" si="1542"/>
        <v>6.7016480005097634E-3</v>
      </c>
      <c r="K1471">
        <f t="shared" si="1543"/>
        <v>2000.8333333332234</v>
      </c>
      <c r="M1471">
        <f t="shared" ref="M1471:N1471" si="1585">+AVERAGE(B1468:B1474)</f>
        <v>0.5714285714285714</v>
      </c>
      <c r="N1471">
        <f t="shared" si="1585"/>
        <v>-1.1857142857142857</v>
      </c>
      <c r="P1471">
        <f t="shared" si="1547"/>
        <v>1.6400000000000001</v>
      </c>
    </row>
    <row r="1472" spans="1:16" x14ac:dyDescent="0.25">
      <c r="A1472">
        <f>+$C$10*(B1472)+$C$11*(C1472)+$C$12*(nino34!A1452)</f>
        <v>-0.92</v>
      </c>
      <c r="B1472">
        <v>-1.2</v>
      </c>
      <c r="C1472">
        <v>-2.4</v>
      </c>
      <c r="D1472">
        <f t="shared" si="1539"/>
        <v>-0.13</v>
      </c>
      <c r="E1472">
        <f t="shared" si="1540"/>
        <v>0.21000000000000019</v>
      </c>
      <c r="G1472">
        <v>-2.2037774263921399</v>
      </c>
      <c r="H1472">
        <f t="shared" si="1541"/>
        <v>-5.5330985058180016E-2</v>
      </c>
      <c r="I1472">
        <f t="shared" si="1542"/>
        <v>-6.7016053041193402E-3</v>
      </c>
      <c r="K1472">
        <f t="shared" si="1543"/>
        <v>2000.9166666665567</v>
      </c>
      <c r="M1472">
        <f t="shared" ref="M1472:N1472" si="1586">+AVERAGE(B1469:B1475)</f>
        <v>0.7142857142857143</v>
      </c>
      <c r="N1472">
        <f t="shared" si="1586"/>
        <v>-1.0571428571428572</v>
      </c>
      <c r="P1472">
        <f t="shared" si="1547"/>
        <v>1.84</v>
      </c>
    </row>
    <row r="1473" spans="1:16" x14ac:dyDescent="0.25">
      <c r="A1473">
        <f>+$C$10*(B1473)+$C$11*(C1473)+$C$12*(nino34!A1453)</f>
        <v>-0.88</v>
      </c>
      <c r="B1473">
        <v>2.6</v>
      </c>
      <c r="C1473">
        <v>1</v>
      </c>
      <c r="D1473">
        <f t="shared" si="1539"/>
        <v>0.29000000000000004</v>
      </c>
      <c r="E1473">
        <f t="shared" si="1540"/>
        <v>0.20999999999999996</v>
      </c>
      <c r="G1473">
        <v>-2.2347937215732898</v>
      </c>
      <c r="H1473">
        <f t="shared" si="1541"/>
        <v>0.74701267227247992</v>
      </c>
      <c r="I1473">
        <f t="shared" si="1542"/>
        <v>0.80904526263477994</v>
      </c>
      <c r="K1473">
        <f t="shared" si="1543"/>
        <v>2000.99999999989</v>
      </c>
      <c r="M1473">
        <f t="shared" ref="M1473:N1473" si="1587">+AVERAGE(B1470:B1476)</f>
        <v>0.45714285714285713</v>
      </c>
      <c r="N1473">
        <f t="shared" si="1587"/>
        <v>-1.0714285714285714</v>
      </c>
      <c r="P1473">
        <f t="shared" si="1547"/>
        <v>2.02</v>
      </c>
    </row>
    <row r="1474" spans="1:16" x14ac:dyDescent="0.25">
      <c r="A1474">
        <f>+$C$10*(B1474)+$C$11*(C1474)+$C$12*(nino34!A1454)</f>
        <v>-0.63</v>
      </c>
      <c r="B1474">
        <v>-0.4</v>
      </c>
      <c r="C1474">
        <v>-2.9</v>
      </c>
      <c r="D1474">
        <f t="shared" si="1539"/>
        <v>0.4</v>
      </c>
      <c r="E1474">
        <f t="shared" si="1540"/>
        <v>-9.9999999999999867E-2</v>
      </c>
      <c r="G1474">
        <v>-1.45676475411966</v>
      </c>
      <c r="H1474">
        <f t="shared" si="1541"/>
        <v>1.7942829685138768</v>
      </c>
      <c r="I1474">
        <f t="shared" si="1542"/>
        <v>0.2382250336066174</v>
      </c>
      <c r="K1474">
        <f t="shared" si="1543"/>
        <v>2001.0833333332232</v>
      </c>
      <c r="M1474">
        <f t="shared" ref="M1474:N1474" si="1588">+AVERAGE(B1471:B1477)</f>
        <v>0.44285714285714289</v>
      </c>
      <c r="N1474">
        <f t="shared" si="1588"/>
        <v>-0.67142857142857149</v>
      </c>
      <c r="P1474">
        <f t="shared" si="1547"/>
        <v>1.8399999999999999</v>
      </c>
    </row>
    <row r="1475" spans="1:16" x14ac:dyDescent="0.25">
      <c r="A1475">
        <f>+$C$10*(B1475)+$C$11*(C1475)+$C$12*(nino34!A1455)</f>
        <v>-0.48</v>
      </c>
      <c r="B1475">
        <v>1.2</v>
      </c>
      <c r="C1475">
        <v>0.5</v>
      </c>
      <c r="D1475">
        <f t="shared" si="1539"/>
        <v>0.33</v>
      </c>
      <c r="E1475">
        <f t="shared" si="1540"/>
        <v>3.0000000000000027E-2</v>
      </c>
      <c r="G1475">
        <v>-0.44051075305941301</v>
      </c>
      <c r="H1475">
        <f t="shared" si="1541"/>
        <v>2.0325079912862791</v>
      </c>
      <c r="I1475">
        <f t="shared" si="1542"/>
        <v>-1.0834214969612788E-8</v>
      </c>
      <c r="K1475">
        <f t="shared" si="1543"/>
        <v>2001.1666666665565</v>
      </c>
      <c r="M1475">
        <f t="shared" ref="M1475:N1475" si="1589">+AVERAGE(B1472:B1478)</f>
        <v>0.27142857142857146</v>
      </c>
      <c r="N1475">
        <f t="shared" si="1589"/>
        <v>-0.37142857142857144</v>
      </c>
      <c r="P1475">
        <f t="shared" si="1547"/>
        <v>1.1800000000000002</v>
      </c>
    </row>
    <row r="1476" spans="1:16" x14ac:dyDescent="0.25">
      <c r="A1476">
        <f>+$C$10*(B1476)+$C$11*(C1476)+$C$12*(nino34!A1456)</f>
        <v>-0.3</v>
      </c>
      <c r="B1476">
        <v>-0.1</v>
      </c>
      <c r="C1476">
        <v>0</v>
      </c>
      <c r="D1476">
        <f t="shared" si="1539"/>
        <v>0.18</v>
      </c>
      <c r="E1476">
        <f t="shared" si="1540"/>
        <v>-0.18000000000000005</v>
      </c>
      <c r="G1476">
        <v>0.57574323716661902</v>
      </c>
      <c r="H1476">
        <f t="shared" si="1541"/>
        <v>1.4169163670211349</v>
      </c>
      <c r="I1476">
        <f t="shared" si="1542"/>
        <v>-0.61559161343092905</v>
      </c>
      <c r="K1476">
        <f t="shared" si="1543"/>
        <v>2001.2499999998897</v>
      </c>
      <c r="M1476">
        <f t="shared" ref="M1476:N1476" si="1590">+AVERAGE(B1473:B1479)</f>
        <v>0.42857142857142855</v>
      </c>
      <c r="N1476">
        <f t="shared" si="1590"/>
        <v>5.7142857142857162E-2</v>
      </c>
      <c r="P1476">
        <f t="shared" si="1547"/>
        <v>0.68</v>
      </c>
    </row>
    <row r="1477" spans="1:16" x14ac:dyDescent="0.25">
      <c r="A1477">
        <f>+$C$10*(B1477)+$C$11*(C1477)+$C$12*(nino34!A1457)</f>
        <v>-0.3</v>
      </c>
      <c r="B1477">
        <v>0</v>
      </c>
      <c r="C1477">
        <v>1.3</v>
      </c>
      <c r="D1477">
        <f t="shared" si="1539"/>
        <v>0.19</v>
      </c>
      <c r="E1477">
        <f t="shared" si="1540"/>
        <v>0.19</v>
      </c>
      <c r="G1477">
        <v>0.97640561396172199</v>
      </c>
      <c r="H1477">
        <f t="shared" si="1541"/>
        <v>0.56309971581320106</v>
      </c>
      <c r="I1477">
        <f t="shared" si="1542"/>
        <v>-0.23822503777700477</v>
      </c>
      <c r="K1477">
        <f t="shared" si="1543"/>
        <v>2001.333333333223</v>
      </c>
      <c r="M1477">
        <f t="shared" ref="M1477:N1477" si="1591">+AVERAGE(B1474:B1480)</f>
        <v>-5.7142857142857162E-2</v>
      </c>
      <c r="N1477">
        <f t="shared" si="1591"/>
        <v>1.4285714285714282E-2</v>
      </c>
      <c r="P1477">
        <f t="shared" si="1547"/>
        <v>0.33999999999999997</v>
      </c>
    </row>
    <row r="1478" spans="1:16" x14ac:dyDescent="0.25">
      <c r="A1478">
        <f>+$C$10*(B1478)+$C$11*(C1478)+$C$12*(nino34!A1458)</f>
        <v>-0.11</v>
      </c>
      <c r="B1478">
        <v>-0.2</v>
      </c>
      <c r="C1478">
        <v>-0.1</v>
      </c>
      <c r="D1478">
        <f t="shared" si="1539"/>
        <v>0.31</v>
      </c>
      <c r="E1478">
        <f t="shared" si="1540"/>
        <v>-6.9999999999999979E-2</v>
      </c>
      <c r="G1478">
        <v>1.1388429529798201</v>
      </c>
      <c r="H1478">
        <f t="shared" si="1541"/>
        <v>0.32487467057512809</v>
      </c>
      <c r="I1478">
        <f t="shared" si="1542"/>
        <v>-7.4610682077036472E-9</v>
      </c>
      <c r="K1478">
        <f t="shared" si="1543"/>
        <v>2001.4166666665562</v>
      </c>
      <c r="M1478">
        <f t="shared" ref="M1478:N1478" si="1592">+AVERAGE(B1475:B1481)</f>
        <v>2.8571428571428557E-2</v>
      </c>
      <c r="N1478">
        <f t="shared" si="1592"/>
        <v>0.41428571428571426</v>
      </c>
      <c r="P1478">
        <f t="shared" si="1547"/>
        <v>-0.3</v>
      </c>
    </row>
    <row r="1479" spans="1:16" x14ac:dyDescent="0.25">
      <c r="A1479">
        <f>+$C$10*(B1479)+$C$11*(C1479)+$C$12*(nino34!A1459)</f>
        <v>0.01</v>
      </c>
      <c r="B1479">
        <v>-0.1</v>
      </c>
      <c r="C1479">
        <v>0.6</v>
      </c>
      <c r="D1479">
        <f t="shared" si="1539"/>
        <v>3.9999999999999994E-2</v>
      </c>
      <c r="E1479">
        <f t="shared" si="1540"/>
        <v>-0.19999999999999998</v>
      </c>
      <c r="G1479">
        <v>1.3012802845368501</v>
      </c>
      <c r="H1479">
        <f t="shared" si="1541"/>
        <v>-0.18564317893386506</v>
      </c>
      <c r="I1479">
        <f t="shared" si="1542"/>
        <v>-0.51051784204792527</v>
      </c>
      <c r="K1479">
        <f t="shared" si="1543"/>
        <v>2001.4999999998895</v>
      </c>
      <c r="M1479">
        <f t="shared" ref="M1479:N1479" si="1593">+AVERAGE(B1476:B1482)</f>
        <v>-0.31428571428571433</v>
      </c>
      <c r="N1479">
        <f t="shared" si="1593"/>
        <v>0.24285714285714285</v>
      </c>
      <c r="P1479">
        <f t="shared" si="1547"/>
        <v>-0.74</v>
      </c>
    </row>
    <row r="1480" spans="1:16" x14ac:dyDescent="0.25">
      <c r="A1480">
        <f>+$C$10*(B1480)+$C$11*(C1480)+$C$12*(nino34!A1460)</f>
        <v>-7.0000000000000007E-2</v>
      </c>
      <c r="B1480">
        <v>-0.8</v>
      </c>
      <c r="C1480">
        <v>0.7</v>
      </c>
      <c r="D1480">
        <f t="shared" si="1539"/>
        <v>-0.29000000000000004</v>
      </c>
      <c r="E1480">
        <f t="shared" si="1540"/>
        <v>-0.13</v>
      </c>
      <c r="G1480">
        <v>0.95319977404595502</v>
      </c>
      <c r="H1480">
        <f t="shared" si="1541"/>
        <v>-1.1074404594597291</v>
      </c>
      <c r="I1480">
        <f t="shared" si="1542"/>
        <v>-0.41127943847793902</v>
      </c>
      <c r="K1480">
        <f t="shared" si="1543"/>
        <v>2001.5833333332228</v>
      </c>
      <c r="M1480">
        <f t="shared" ref="M1480:N1480" si="1594">+AVERAGE(B1477:B1483)</f>
        <v>-0.18571428571428572</v>
      </c>
      <c r="N1480">
        <f t="shared" si="1594"/>
        <v>0.19999999999999998</v>
      </c>
      <c r="P1480">
        <f t="shared" si="1547"/>
        <v>-0.66</v>
      </c>
    </row>
    <row r="1481" spans="1:16" x14ac:dyDescent="0.25">
      <c r="A1481">
        <f>+$C$10*(B1481)+$C$11*(C1481)+$C$12*(nino34!A1461)</f>
        <v>-0.28000000000000003</v>
      </c>
      <c r="B1481">
        <v>0.2</v>
      </c>
      <c r="C1481">
        <v>-0.1</v>
      </c>
      <c r="D1481">
        <f t="shared" si="1539"/>
        <v>-0.19</v>
      </c>
      <c r="E1481">
        <f t="shared" si="1540"/>
        <v>0.23000000000000004</v>
      </c>
      <c r="G1481">
        <v>0.193839825077121</v>
      </c>
      <c r="H1481">
        <f t="shared" si="1541"/>
        <v>-1.10744048092586</v>
      </c>
      <c r="I1481">
        <f t="shared" si="1542"/>
        <v>0.41127941701180804</v>
      </c>
      <c r="K1481">
        <f t="shared" si="1543"/>
        <v>2001.666666666556</v>
      </c>
      <c r="M1481">
        <f t="shared" ref="M1481:N1481" si="1595">+AVERAGE(B1478:B1484)</f>
        <v>-0.38571428571428573</v>
      </c>
      <c r="N1481">
        <f t="shared" si="1595"/>
        <v>7.1428571428571425E-2</v>
      </c>
      <c r="P1481">
        <f t="shared" si="1547"/>
        <v>-0.5</v>
      </c>
    </row>
    <row r="1482" spans="1:16" x14ac:dyDescent="0.25">
      <c r="A1482">
        <f>+$C$10*(B1482)+$C$11*(C1482)+$C$12*(nino34!A1462)</f>
        <v>-0.26</v>
      </c>
      <c r="B1482">
        <v>-1.2</v>
      </c>
      <c r="C1482">
        <v>-0.7</v>
      </c>
      <c r="D1482">
        <f t="shared" si="1539"/>
        <v>0</v>
      </c>
      <c r="E1482">
        <f t="shared" si="1540"/>
        <v>-4.0000000000000036E-2</v>
      </c>
      <c r="G1482">
        <v>-0.15424070687990499</v>
      </c>
      <c r="H1482">
        <f t="shared" si="1541"/>
        <v>-0.90577016886488693</v>
      </c>
      <c r="I1482">
        <f t="shared" si="1542"/>
        <v>-0.20960910495083507</v>
      </c>
      <c r="K1482">
        <f t="shared" si="1543"/>
        <v>2001.7499999998893</v>
      </c>
      <c r="M1482">
        <f t="shared" ref="M1482:N1482" si="1596">+AVERAGE(B1479:B1485)</f>
        <v>-0.12857142857142856</v>
      </c>
      <c r="N1482">
        <f t="shared" si="1596"/>
        <v>0.22857142857142856</v>
      </c>
      <c r="P1482">
        <f t="shared" si="1547"/>
        <v>-0.25999999999999995</v>
      </c>
    </row>
    <row r="1483" spans="1:16" x14ac:dyDescent="0.25">
      <c r="A1483">
        <f>+$C$10*(B1483)+$C$11*(C1483)+$C$12*(nino34!A1463)</f>
        <v>-0.28000000000000003</v>
      </c>
      <c r="B1483">
        <v>0.8</v>
      </c>
      <c r="C1483">
        <v>-0.3</v>
      </c>
      <c r="D1483">
        <f t="shared" si="1539"/>
        <v>-0.2</v>
      </c>
      <c r="E1483">
        <f t="shared" si="1540"/>
        <v>-0.15999999999999992</v>
      </c>
      <c r="G1483">
        <v>-0.71193034378776598</v>
      </c>
      <c r="H1483">
        <f t="shared" si="1541"/>
        <v>-0.70409982145782601</v>
      </c>
      <c r="I1483">
        <f t="shared" si="1542"/>
        <v>0.41127945235789598</v>
      </c>
      <c r="K1483">
        <f t="shared" si="1543"/>
        <v>2001.8333333332225</v>
      </c>
      <c r="M1483">
        <f t="shared" ref="M1483:N1483" si="1597">+AVERAGE(B1480:B1486)</f>
        <v>0.11428571428571432</v>
      </c>
      <c r="N1483">
        <f t="shared" si="1597"/>
        <v>0.17142857142857143</v>
      </c>
      <c r="P1483">
        <f t="shared" si="1547"/>
        <v>-0.48</v>
      </c>
    </row>
    <row r="1484" spans="1:16" x14ac:dyDescent="0.25">
      <c r="A1484">
        <f>+$C$10*(B1484)+$C$11*(C1484)+$C$12*(nino34!A1464)</f>
        <v>-0.46</v>
      </c>
      <c r="B1484">
        <v>-1.4</v>
      </c>
      <c r="C1484">
        <v>0.4</v>
      </c>
      <c r="D1484">
        <f t="shared" si="1539"/>
        <v>0.14000000000000001</v>
      </c>
      <c r="E1484">
        <f t="shared" si="1540"/>
        <v>0.5</v>
      </c>
      <c r="G1484">
        <v>-0.858340528337731</v>
      </c>
      <c r="H1484">
        <f t="shared" si="1541"/>
        <v>-0.70409979341422391</v>
      </c>
      <c r="I1484">
        <f t="shared" si="1542"/>
        <v>-0.41127942431429387</v>
      </c>
      <c r="K1484">
        <f t="shared" si="1543"/>
        <v>2001.9166666665558</v>
      </c>
      <c r="M1484">
        <f t="shared" ref="M1484:N1484" si="1598">+AVERAGE(B1481:B1487)</f>
        <v>0.27142857142857146</v>
      </c>
      <c r="N1484">
        <f t="shared" si="1598"/>
        <v>0.31428571428571433</v>
      </c>
      <c r="P1484">
        <f t="shared" si="1547"/>
        <v>-6.0000000000000032E-2</v>
      </c>
    </row>
    <row r="1485" spans="1:16" x14ac:dyDescent="0.25">
      <c r="A1485">
        <f>+$C$10*(B1485)+$C$11*(C1485)+$C$12*(nino34!A1465)</f>
        <v>-0.14000000000000001</v>
      </c>
      <c r="B1485">
        <v>1.6</v>
      </c>
      <c r="C1485">
        <v>1</v>
      </c>
      <c r="D1485">
        <f t="shared" si="1539"/>
        <v>0.46</v>
      </c>
      <c r="E1485">
        <f t="shared" si="1540"/>
        <v>-0.18</v>
      </c>
      <c r="G1485">
        <v>-1.4160301372019899</v>
      </c>
      <c r="H1485">
        <f t="shared" si="1541"/>
        <v>0.478182112603738</v>
      </c>
      <c r="I1485">
        <f t="shared" si="1542"/>
        <v>1.5935613303322558</v>
      </c>
      <c r="K1485">
        <f t="shared" si="1543"/>
        <v>2001.999999999889</v>
      </c>
      <c r="M1485">
        <f t="shared" ref="M1485:N1485" si="1599">+AVERAGE(B1482:B1488)</f>
        <v>0.24285714285714291</v>
      </c>
      <c r="N1485">
        <f t="shared" si="1599"/>
        <v>0.41428571428571426</v>
      </c>
      <c r="P1485">
        <f t="shared" si="1547"/>
        <v>0.16000000000000006</v>
      </c>
    </row>
    <row r="1486" spans="1:16" x14ac:dyDescent="0.25">
      <c r="A1486">
        <f>+$C$10*(B1486)+$C$11*(C1486)+$C$12*(nino34!A1466)</f>
        <v>0</v>
      </c>
      <c r="B1486">
        <v>1.6</v>
      </c>
      <c r="C1486">
        <v>0.2</v>
      </c>
      <c r="D1486">
        <f t="shared" si="1539"/>
        <v>0.25</v>
      </c>
      <c r="E1486">
        <f t="shared" si="1540"/>
        <v>-3.0000000000000013E-2</v>
      </c>
      <c r="G1486">
        <v>-0.380158415733993</v>
      </c>
      <c r="H1486">
        <f t="shared" si="1541"/>
        <v>2.3476685077615578</v>
      </c>
      <c r="I1486">
        <f t="shared" si="1542"/>
        <v>0.27592506482556411</v>
      </c>
      <c r="K1486">
        <f t="shared" si="1543"/>
        <v>2002.0833333332223</v>
      </c>
      <c r="M1486">
        <f t="shared" ref="M1486:N1486" si="1600">+AVERAGE(B1483:B1489)</f>
        <v>0.31428571428571433</v>
      </c>
      <c r="N1486">
        <f t="shared" si="1600"/>
        <v>0.68571428571428572</v>
      </c>
      <c r="P1486">
        <f t="shared" si="1547"/>
        <v>-1.9999999999999907E-2</v>
      </c>
    </row>
    <row r="1487" spans="1:16" x14ac:dyDescent="0.25">
      <c r="A1487">
        <f>+$C$10*(B1487)+$C$11*(C1487)+$C$12*(nino34!A1467)</f>
        <v>0.11</v>
      </c>
      <c r="B1487">
        <v>0.3</v>
      </c>
      <c r="C1487">
        <v>1.7</v>
      </c>
      <c r="D1487">
        <f t="shared" si="1539"/>
        <v>0.14000000000000001</v>
      </c>
      <c r="E1487">
        <f t="shared" si="1540"/>
        <v>-7.9999999999999988E-2</v>
      </c>
      <c r="G1487">
        <v>0.931638370559568</v>
      </c>
      <c r="H1487">
        <f t="shared" si="1541"/>
        <v>3.048750366460693</v>
      </c>
      <c r="I1487">
        <f t="shared" si="1542"/>
        <v>0.42515679387357141</v>
      </c>
      <c r="K1487">
        <f t="shared" si="1543"/>
        <v>2002.1666666665556</v>
      </c>
      <c r="M1487">
        <f t="shared" ref="M1487:N1487" si="1601">+AVERAGE(B1484:B1490)</f>
        <v>0.15714285714285717</v>
      </c>
      <c r="N1487">
        <f t="shared" si="1601"/>
        <v>0.84285714285714275</v>
      </c>
      <c r="P1487">
        <f t="shared" si="1547"/>
        <v>-0.36</v>
      </c>
    </row>
    <row r="1488" spans="1:16" x14ac:dyDescent="0.25">
      <c r="A1488">
        <f>+$C$10*(B1488)+$C$11*(C1488)+$C$12*(nino34!A1468)</f>
        <v>0.14000000000000001</v>
      </c>
      <c r="B1488">
        <v>0</v>
      </c>
      <c r="C1488">
        <v>0.6</v>
      </c>
      <c r="D1488">
        <f t="shared" si="1539"/>
        <v>9.9999999999999992E-2</v>
      </c>
      <c r="E1488">
        <f t="shared" si="1540"/>
        <v>3.999999999999998E-2</v>
      </c>
      <c r="G1488">
        <v>2.6685919507267002</v>
      </c>
      <c r="H1488">
        <f t="shared" si="1541"/>
        <v>2.4380354533609321</v>
      </c>
      <c r="I1488">
        <f t="shared" si="1542"/>
        <v>-1.0358717069733325</v>
      </c>
      <c r="K1488">
        <f t="shared" si="1543"/>
        <v>2002.2499999998888</v>
      </c>
      <c r="M1488">
        <f t="shared" ref="M1488:N1488" si="1602">+AVERAGE(B1485:B1491)</f>
        <v>0.44285714285714289</v>
      </c>
      <c r="N1488">
        <f t="shared" si="1602"/>
        <v>1.0428571428571429</v>
      </c>
      <c r="P1488">
        <f t="shared" si="1547"/>
        <v>-0.38000000000000012</v>
      </c>
    </row>
    <row r="1489" spans="1:16" x14ac:dyDescent="0.25">
      <c r="A1489">
        <f>+$C$10*(B1489)+$C$11*(C1489)+$C$12*(nino34!A1469)</f>
        <v>0.21</v>
      </c>
      <c r="B1489">
        <v>-0.7</v>
      </c>
      <c r="C1489">
        <v>1.2</v>
      </c>
      <c r="D1489">
        <f t="shared" si="1539"/>
        <v>0.54</v>
      </c>
      <c r="E1489">
        <f t="shared" si="1540"/>
        <v>0.40000000000000008</v>
      </c>
      <c r="G1489">
        <v>3.3696738239205</v>
      </c>
      <c r="H1489">
        <f t="shared" si="1541"/>
        <v>1.1453985366789698</v>
      </c>
      <c r="I1489">
        <f t="shared" si="1542"/>
        <v>-0.2567652097086297</v>
      </c>
      <c r="K1489">
        <f t="shared" si="1543"/>
        <v>2002.3333333332221</v>
      </c>
      <c r="M1489">
        <f t="shared" ref="M1489:N1489" si="1603">+AVERAGE(B1486:B1492)</f>
        <v>1.4285714285714299E-2</v>
      </c>
      <c r="N1489">
        <f t="shared" si="1603"/>
        <v>1.0571428571428572</v>
      </c>
      <c r="P1489">
        <f t="shared" si="1547"/>
        <v>-0.72</v>
      </c>
    </row>
    <row r="1490" spans="1:16" x14ac:dyDescent="0.25">
      <c r="A1490">
        <f>+$C$10*(B1490)+$C$11*(C1490)+$C$12*(nino34!A1470)</f>
        <v>0.68</v>
      </c>
      <c r="B1490">
        <v>-0.3</v>
      </c>
      <c r="C1490">
        <v>0.8</v>
      </c>
      <c r="D1490">
        <f t="shared" si="1539"/>
        <v>0.36</v>
      </c>
      <c r="E1490">
        <f t="shared" si="1540"/>
        <v>-0.58000000000000018</v>
      </c>
      <c r="G1490">
        <v>3.81399048740567</v>
      </c>
      <c r="H1490">
        <f t="shared" si="1541"/>
        <v>0.54106208117174015</v>
      </c>
      <c r="I1490">
        <f t="shared" si="1542"/>
        <v>-0.34757124579859955</v>
      </c>
      <c r="K1490">
        <f t="shared" si="1543"/>
        <v>2002.4166666665553</v>
      </c>
      <c r="M1490">
        <f t="shared" ref="M1490:N1490" si="1604">+AVERAGE(B1487:B1493)</f>
        <v>-0.21428571428571427</v>
      </c>
      <c r="N1490">
        <f t="shared" si="1604"/>
        <v>1.1857142857142855</v>
      </c>
      <c r="P1490">
        <f t="shared" si="1547"/>
        <v>-1.24</v>
      </c>
    </row>
    <row r="1491" spans="1:16" x14ac:dyDescent="0.25">
      <c r="A1491">
        <f>+$C$10*(B1491)+$C$11*(C1491)+$C$12*(nino34!A1471)</f>
        <v>0.56999999999999995</v>
      </c>
      <c r="B1491">
        <v>0.6</v>
      </c>
      <c r="C1491">
        <v>1.8</v>
      </c>
      <c r="D1491">
        <f t="shared" si="1539"/>
        <v>1.9999999999999907E-2</v>
      </c>
      <c r="E1491">
        <f t="shared" si="1540"/>
        <v>0.24</v>
      </c>
      <c r="G1491">
        <v>3.9107359050922401</v>
      </c>
      <c r="H1491">
        <f t="shared" si="1541"/>
        <v>0.3538342267032899</v>
      </c>
      <c r="I1491">
        <f t="shared" si="1542"/>
        <v>0.16034339133014974</v>
      </c>
      <c r="K1491">
        <f t="shared" si="1543"/>
        <v>2002.4999999998886</v>
      </c>
      <c r="M1491">
        <f t="shared" ref="M1491:N1491" si="1605">+AVERAGE(B1488:B1494)</f>
        <v>-0.42857142857142855</v>
      </c>
      <c r="N1491">
        <f t="shared" si="1605"/>
        <v>0.9285714285714286</v>
      </c>
      <c r="P1491">
        <f t="shared" si="1547"/>
        <v>-1.46</v>
      </c>
    </row>
    <row r="1492" spans="1:16" x14ac:dyDescent="0.25">
      <c r="A1492">
        <f>+$C$10*(B1492)+$C$11*(C1492)+$C$12*(nino34!A1472)</f>
        <v>0.7</v>
      </c>
      <c r="B1492">
        <v>-1.4</v>
      </c>
      <c r="C1492">
        <v>1.1000000000000001</v>
      </c>
      <c r="D1492">
        <f t="shared" si="1539"/>
        <v>0.25</v>
      </c>
      <c r="E1492">
        <f t="shared" si="1540"/>
        <v>-1.0000000000000009E-2</v>
      </c>
      <c r="G1492">
        <v>4.1678247141089599</v>
      </c>
      <c r="H1492">
        <f t="shared" si="1541"/>
        <v>0.49501782115077031</v>
      </c>
      <c r="I1492">
        <f t="shared" si="1542"/>
        <v>-1.9159796882668445E-2</v>
      </c>
      <c r="K1492">
        <f t="shared" si="1543"/>
        <v>2002.5833333332218</v>
      </c>
      <c r="M1492">
        <f t="shared" ref="M1492:N1492" si="1606">+AVERAGE(B1489:B1495)</f>
        <v>-0.41428571428571426</v>
      </c>
      <c r="N1492">
        <f t="shared" si="1606"/>
        <v>1</v>
      </c>
      <c r="P1492">
        <f t="shared" si="1547"/>
        <v>-1.56</v>
      </c>
    </row>
    <row r="1493" spans="1:16" x14ac:dyDescent="0.25">
      <c r="A1493">
        <f>+$C$10*(B1493)+$C$11*(C1493)+$C$12*(nino34!A1473)</f>
        <v>0.82</v>
      </c>
      <c r="B1493">
        <v>0</v>
      </c>
      <c r="C1493">
        <v>1.1000000000000001</v>
      </c>
      <c r="D1493">
        <f t="shared" si="1539"/>
        <v>0.45999999999999996</v>
      </c>
      <c r="E1493">
        <f t="shared" si="1540"/>
        <v>0.21999999999999997</v>
      </c>
      <c r="G1493">
        <v>4.4057537262430104</v>
      </c>
      <c r="H1493">
        <f t="shared" si="1541"/>
        <v>0.57556343403564014</v>
      </c>
      <c r="I1493">
        <f t="shared" si="1542"/>
        <v>9.9705409767539166E-2</v>
      </c>
      <c r="K1493">
        <f t="shared" si="1543"/>
        <v>2002.6666666665551</v>
      </c>
      <c r="M1493">
        <f t="shared" ref="M1493:N1493" si="1607">+AVERAGE(B1490:B1496)</f>
        <v>-0.38571428571428568</v>
      </c>
      <c r="N1493">
        <f t="shared" si="1607"/>
        <v>1.0857142857142859</v>
      </c>
      <c r="P1493">
        <f t="shared" si="1547"/>
        <v>-1.4000000000000001</v>
      </c>
    </row>
    <row r="1494" spans="1:16" x14ac:dyDescent="0.25">
      <c r="A1494">
        <f>+$C$10*(B1494)+$C$11*(C1494)+$C$12*(nino34!A1474)</f>
        <v>1.1599999999999999</v>
      </c>
      <c r="B1494">
        <v>-1.2</v>
      </c>
      <c r="C1494">
        <v>-0.1</v>
      </c>
      <c r="D1494">
        <f t="shared" si="1539"/>
        <v>0.59</v>
      </c>
      <c r="E1494">
        <f t="shared" si="1540"/>
        <v>-8.9999999999999858E-2</v>
      </c>
      <c r="G1494">
        <v>4.7433881481446001</v>
      </c>
      <c r="H1494">
        <f t="shared" si="1541"/>
        <v>0.51492542904529959</v>
      </c>
      <c r="I1494">
        <f t="shared" si="1542"/>
        <v>-0.16034341475787883</v>
      </c>
      <c r="K1494">
        <f t="shared" si="1543"/>
        <v>2002.7499999998884</v>
      </c>
      <c r="M1494">
        <f t="shared" ref="M1494:N1494" si="1608">+AVERAGE(B1491:B1497)</f>
        <v>-0.32857142857142857</v>
      </c>
      <c r="N1494">
        <f t="shared" si="1608"/>
        <v>1.0714285714285714</v>
      </c>
      <c r="P1494">
        <f t="shared" si="1547"/>
        <v>-1.38</v>
      </c>
    </row>
    <row r="1495" spans="1:16" x14ac:dyDescent="0.25">
      <c r="A1495">
        <f>+$C$10*(B1495)+$C$11*(C1495)+$C$12*(nino34!A1475)</f>
        <v>1.41</v>
      </c>
      <c r="B1495">
        <v>0.1</v>
      </c>
      <c r="C1495">
        <v>1.1000000000000001</v>
      </c>
      <c r="D1495">
        <f t="shared" ref="D1495:D1558" si="1609">+A1496-A1494</f>
        <v>0.25</v>
      </c>
      <c r="E1495">
        <f t="shared" ref="E1495:E1558" si="1610">+A1496+A1494-2*A1495</f>
        <v>-0.25</v>
      </c>
      <c r="G1495">
        <v>4.92067915528831</v>
      </c>
      <c r="H1495">
        <f t="shared" ref="H1495:H1558" si="1611">+G1496-G1494</f>
        <v>2.3670990430689542E-2</v>
      </c>
      <c r="I1495">
        <f t="shared" ref="I1495:I1558" si="1612">+G1496+G1494-2*G1495</f>
        <v>-0.33091102385673032</v>
      </c>
      <c r="K1495">
        <f t="shared" ref="K1495:K1558" si="1613">+K1494+1/12</f>
        <v>2002.8333333332216</v>
      </c>
      <c r="M1495">
        <f t="shared" ref="M1495:N1495" si="1614">+AVERAGE(B1492:B1498)</f>
        <v>-0.6428571428571429</v>
      </c>
      <c r="N1495">
        <f t="shared" si="1614"/>
        <v>0.84285714285714286</v>
      </c>
      <c r="P1495">
        <f t="shared" si="1547"/>
        <v>-1.5999999999999999</v>
      </c>
    </row>
    <row r="1496" spans="1:16" x14ac:dyDescent="0.25">
      <c r="A1496">
        <f>+$C$10*(B1496)+$C$11*(C1496)+$C$12*(nino34!A1476)</f>
        <v>1.41</v>
      </c>
      <c r="B1496">
        <v>-0.5</v>
      </c>
      <c r="C1496">
        <v>1.8</v>
      </c>
      <c r="D1496">
        <f t="shared" si="1609"/>
        <v>-0.42999999999999994</v>
      </c>
      <c r="E1496">
        <f t="shared" si="1610"/>
        <v>-0.43000000000000016</v>
      </c>
      <c r="G1496">
        <v>4.7670591385752896</v>
      </c>
      <c r="H1496">
        <f t="shared" si="1611"/>
        <v>-0.76873340411270963</v>
      </c>
      <c r="I1496">
        <f t="shared" si="1612"/>
        <v>-0.46149337068666796</v>
      </c>
      <c r="K1496">
        <f t="shared" si="1613"/>
        <v>2002.9166666665549</v>
      </c>
      <c r="M1496">
        <f t="shared" ref="M1496:N1496" si="1615">+AVERAGE(B1493:B1499)</f>
        <v>-0.49999999999999994</v>
      </c>
      <c r="N1496">
        <f t="shared" si="1615"/>
        <v>0.84285714285714286</v>
      </c>
      <c r="P1496">
        <f t="shared" si="1547"/>
        <v>-1.2200000000000002</v>
      </c>
    </row>
    <row r="1497" spans="1:16" x14ac:dyDescent="0.25">
      <c r="A1497">
        <f>+$C$10*(B1497)+$C$11*(C1497)+$C$12*(nino34!A1477)</f>
        <v>0.98</v>
      </c>
      <c r="B1497">
        <v>0.1</v>
      </c>
      <c r="C1497">
        <v>0.7</v>
      </c>
      <c r="D1497">
        <f t="shared" si="1609"/>
        <v>-0.76999999999999991</v>
      </c>
      <c r="E1497">
        <f t="shared" si="1610"/>
        <v>8.9999999999999858E-2</v>
      </c>
      <c r="G1497">
        <v>4.1519457511756004</v>
      </c>
      <c r="H1497">
        <f t="shared" si="1611"/>
        <v>-1.2829171997676196</v>
      </c>
      <c r="I1497">
        <f t="shared" si="1612"/>
        <v>-5.2690424968242056E-2</v>
      </c>
      <c r="K1497">
        <f t="shared" si="1613"/>
        <v>2002.9999999998881</v>
      </c>
      <c r="M1497">
        <f t="shared" ref="M1497:N1497" si="1616">+AVERAGE(B1494:B1500)</f>
        <v>-0.44285714285714278</v>
      </c>
      <c r="N1497">
        <f t="shared" si="1616"/>
        <v>0.84285714285714286</v>
      </c>
      <c r="P1497">
        <f t="shared" ref="P1497:P1560" si="1617">+AVERAGE(B1494:B1498)-AVERAGE(C1494:C1498)</f>
        <v>-1.3599999999999999</v>
      </c>
    </row>
    <row r="1498" spans="1:16" x14ac:dyDescent="0.25">
      <c r="A1498">
        <f>+$C$10*(B1498)+$C$11*(C1498)+$C$12*(nino34!A1478)</f>
        <v>0.64</v>
      </c>
      <c r="B1498">
        <v>-1.6</v>
      </c>
      <c r="C1498">
        <v>0.2</v>
      </c>
      <c r="D1498">
        <f t="shared" si="1609"/>
        <v>-0.5</v>
      </c>
      <c r="E1498">
        <f t="shared" si="1610"/>
        <v>0.17999999999999994</v>
      </c>
      <c r="G1498">
        <v>3.48414193880767</v>
      </c>
      <c r="H1498">
        <f t="shared" si="1611"/>
        <v>-1.8282231293790003</v>
      </c>
      <c r="I1498">
        <f t="shared" si="1612"/>
        <v>-0.49261550464313952</v>
      </c>
      <c r="K1498">
        <f t="shared" si="1613"/>
        <v>2003.0833333332214</v>
      </c>
      <c r="M1498">
        <f t="shared" ref="M1498:N1498" si="1618">+AVERAGE(B1495:B1501)</f>
        <v>-0.31428571428571433</v>
      </c>
      <c r="N1498">
        <f t="shared" si="1618"/>
        <v>0.94285714285714284</v>
      </c>
      <c r="P1498">
        <f t="shared" si="1617"/>
        <v>-1.4400000000000002</v>
      </c>
    </row>
    <row r="1499" spans="1:16" x14ac:dyDescent="0.25">
      <c r="A1499">
        <f>+$C$10*(B1499)+$C$11*(C1499)+$C$12*(nino34!A1479)</f>
        <v>0.48</v>
      </c>
      <c r="B1499">
        <v>-0.4</v>
      </c>
      <c r="C1499">
        <v>1.1000000000000001</v>
      </c>
      <c r="D1499">
        <f t="shared" si="1609"/>
        <v>-0.67</v>
      </c>
      <c r="E1499">
        <f t="shared" si="1610"/>
        <v>-0.35</v>
      </c>
      <c r="G1499">
        <v>2.3237226217966001</v>
      </c>
      <c r="H1499">
        <f t="shared" si="1611"/>
        <v>-2.03663626115888</v>
      </c>
      <c r="I1499">
        <f t="shared" si="1612"/>
        <v>0.28420237286325989</v>
      </c>
      <c r="K1499">
        <f t="shared" si="1613"/>
        <v>2003.1666666665546</v>
      </c>
      <c r="M1499">
        <f t="shared" ref="M1499:N1499" si="1619">+AVERAGE(B1496:B1502)</f>
        <v>-0.48571428571428571</v>
      </c>
      <c r="N1499">
        <f t="shared" si="1619"/>
        <v>0.88571428571428579</v>
      </c>
      <c r="P1499">
        <f t="shared" si="1617"/>
        <v>-1.3800000000000001</v>
      </c>
    </row>
    <row r="1500" spans="1:16" x14ac:dyDescent="0.25">
      <c r="A1500">
        <f>+$C$10*(B1500)+$C$11*(C1500)+$C$12*(nino34!A1480)</f>
        <v>-0.03</v>
      </c>
      <c r="B1500">
        <v>0.4</v>
      </c>
      <c r="C1500">
        <v>1.1000000000000001</v>
      </c>
      <c r="D1500">
        <f t="shared" si="1609"/>
        <v>-1</v>
      </c>
      <c r="E1500">
        <f t="shared" si="1610"/>
        <v>1.9999999999999962E-2</v>
      </c>
      <c r="G1500">
        <v>1.44750567764879</v>
      </c>
      <c r="H1500">
        <f t="shared" si="1611"/>
        <v>-1.5371754387846139</v>
      </c>
      <c r="I1500">
        <f t="shared" si="1612"/>
        <v>0.21525844951100614</v>
      </c>
      <c r="K1500">
        <f t="shared" si="1613"/>
        <v>2003.2499999998879</v>
      </c>
      <c r="M1500">
        <f t="shared" ref="M1500:N1500" si="1620">+AVERAGE(B1497:B1503)</f>
        <v>-0.28571428571428575</v>
      </c>
      <c r="N1500">
        <f t="shared" si="1620"/>
        <v>0.7142857142857143</v>
      </c>
      <c r="P1500">
        <f t="shared" si="1617"/>
        <v>-1.1000000000000001</v>
      </c>
    </row>
    <row r="1501" spans="1:16" x14ac:dyDescent="0.25">
      <c r="A1501">
        <f>+$C$10*(B1501)+$C$11*(C1501)+$C$12*(nino34!A1481)</f>
        <v>-0.52</v>
      </c>
      <c r="B1501">
        <v>-0.3</v>
      </c>
      <c r="C1501">
        <v>0.6</v>
      </c>
      <c r="D1501">
        <f t="shared" si="1609"/>
        <v>-0.16</v>
      </c>
      <c r="E1501">
        <f t="shared" si="1610"/>
        <v>0.82000000000000006</v>
      </c>
      <c r="G1501">
        <v>0.78654718301198601</v>
      </c>
      <c r="H1501">
        <f t="shared" si="1611"/>
        <v>-0.19518009080768994</v>
      </c>
      <c r="I1501">
        <f t="shared" si="1612"/>
        <v>1.1267368984659181</v>
      </c>
      <c r="K1501">
        <f t="shared" si="1613"/>
        <v>2003.3333333332212</v>
      </c>
      <c r="M1501">
        <f t="shared" ref="M1501:N1501" si="1621">+AVERAGE(B1498:B1504)</f>
        <v>-0.31428571428571433</v>
      </c>
      <c r="N1501">
        <f t="shared" si="1621"/>
        <v>0.67142857142857149</v>
      </c>
      <c r="P1501">
        <f t="shared" si="1617"/>
        <v>-1.3399999999999999</v>
      </c>
    </row>
    <row r="1502" spans="1:16" x14ac:dyDescent="0.25">
      <c r="A1502">
        <f>+$C$10*(B1502)+$C$11*(C1502)+$C$12*(nino34!A1482)</f>
        <v>-0.19</v>
      </c>
      <c r="B1502">
        <v>-1.1000000000000001</v>
      </c>
      <c r="C1502">
        <v>0.7</v>
      </c>
      <c r="D1502">
        <f t="shared" si="1609"/>
        <v>0.66</v>
      </c>
      <c r="E1502">
        <f t="shared" si="1610"/>
        <v>0</v>
      </c>
      <c r="G1502">
        <v>1.2523255868411001</v>
      </c>
      <c r="H1502">
        <f t="shared" si="1611"/>
        <v>0.70818306178301393</v>
      </c>
      <c r="I1502">
        <f t="shared" si="1612"/>
        <v>-0.22337374587521408</v>
      </c>
      <c r="K1502">
        <f t="shared" si="1613"/>
        <v>2003.4166666665544</v>
      </c>
      <c r="M1502">
        <f t="shared" ref="M1502:N1502" si="1622">+AVERAGE(B1499:B1505)</f>
        <v>-8.5714285714285729E-2</v>
      </c>
      <c r="N1502">
        <f t="shared" si="1622"/>
        <v>0.67142857142857149</v>
      </c>
      <c r="P1502">
        <f t="shared" si="1617"/>
        <v>-0.91999999999999993</v>
      </c>
    </row>
    <row r="1503" spans="1:16" x14ac:dyDescent="0.25">
      <c r="A1503">
        <f>+$C$10*(B1503)+$C$11*(C1503)+$C$12*(nino34!A1483)</f>
        <v>0.14000000000000001</v>
      </c>
      <c r="B1503">
        <v>0.9</v>
      </c>
      <c r="C1503">
        <v>0.6</v>
      </c>
      <c r="D1503">
        <f t="shared" si="1609"/>
        <v>0.24</v>
      </c>
      <c r="E1503">
        <f t="shared" si="1610"/>
        <v>-0.42000000000000004</v>
      </c>
      <c r="G1503">
        <v>1.4947302447949999</v>
      </c>
      <c r="H1503">
        <f t="shared" si="1611"/>
        <v>0.55673375913570999</v>
      </c>
      <c r="I1503">
        <f t="shared" si="1612"/>
        <v>7.1924443227910473E-2</v>
      </c>
      <c r="K1503">
        <f t="shared" si="1613"/>
        <v>2003.4999999998877</v>
      </c>
      <c r="M1503">
        <f t="shared" ref="M1503:N1503" si="1623">+AVERAGE(B1500:B1506)</f>
        <v>-0.12857142857142856</v>
      </c>
      <c r="N1503">
        <f t="shared" si="1623"/>
        <v>0.47142857142857153</v>
      </c>
      <c r="P1503">
        <f t="shared" si="1617"/>
        <v>-0.72000000000000008</v>
      </c>
    </row>
    <row r="1504" spans="1:16" x14ac:dyDescent="0.25">
      <c r="A1504">
        <f>+$C$10*(B1504)+$C$11*(C1504)+$C$12*(nino34!A1484)</f>
        <v>0.05</v>
      </c>
      <c r="B1504">
        <v>-0.1</v>
      </c>
      <c r="C1504">
        <v>0.4</v>
      </c>
      <c r="D1504">
        <f t="shared" si="1609"/>
        <v>9.9999999999999811E-3</v>
      </c>
      <c r="E1504">
        <f t="shared" si="1610"/>
        <v>0.19000000000000003</v>
      </c>
      <c r="G1504">
        <v>1.8090593459768101</v>
      </c>
      <c r="H1504">
        <f t="shared" si="1611"/>
        <v>0.41818389441439008</v>
      </c>
      <c r="I1504">
        <f t="shared" si="1612"/>
        <v>-0.21047430794923017</v>
      </c>
      <c r="K1504">
        <f t="shared" si="1613"/>
        <v>2003.5833333332209</v>
      </c>
      <c r="M1504">
        <f t="shared" ref="M1504:N1504" si="1624">+AVERAGE(B1501:B1507)</f>
        <v>-0.2</v>
      </c>
      <c r="N1504">
        <f t="shared" si="1624"/>
        <v>0.4</v>
      </c>
      <c r="P1504">
        <f t="shared" si="1617"/>
        <v>-0.62</v>
      </c>
    </row>
    <row r="1505" spans="1:16" x14ac:dyDescent="0.25">
      <c r="A1505">
        <f>+$C$10*(B1505)+$C$11*(C1505)+$C$12*(nino34!A1485)</f>
        <v>0.15</v>
      </c>
      <c r="B1505">
        <v>0</v>
      </c>
      <c r="C1505">
        <v>0.2</v>
      </c>
      <c r="D1505">
        <f t="shared" si="1609"/>
        <v>0.41000000000000003</v>
      </c>
      <c r="E1505">
        <f t="shared" si="1610"/>
        <v>0.21000000000000002</v>
      </c>
      <c r="G1505">
        <v>1.91291413920939</v>
      </c>
      <c r="H1505">
        <f t="shared" si="1611"/>
        <v>0.43108342249248</v>
      </c>
      <c r="I1505">
        <f t="shared" si="1612"/>
        <v>0.22337383602731986</v>
      </c>
      <c r="K1505">
        <f t="shared" si="1613"/>
        <v>2003.6666666665542</v>
      </c>
      <c r="M1505">
        <f t="shared" ref="M1505:N1505" si="1625">+AVERAGE(B1502:B1508)</f>
        <v>-5.7142857142857162E-2</v>
      </c>
      <c r="N1505">
        <f t="shared" si="1625"/>
        <v>0.15714285714285708</v>
      </c>
      <c r="P1505">
        <f t="shared" si="1617"/>
        <v>-0.52</v>
      </c>
    </row>
    <row r="1506" spans="1:16" x14ac:dyDescent="0.25">
      <c r="A1506">
        <f>+$C$10*(B1506)+$C$11*(C1506)+$C$12*(nino34!A1486)</f>
        <v>0.46</v>
      </c>
      <c r="B1506">
        <v>-0.7</v>
      </c>
      <c r="C1506">
        <v>-0.3</v>
      </c>
      <c r="D1506">
        <f t="shared" si="1609"/>
        <v>0.24000000000000002</v>
      </c>
      <c r="E1506">
        <f t="shared" si="1610"/>
        <v>-0.38</v>
      </c>
      <c r="G1506">
        <v>2.2401427684692901</v>
      </c>
      <c r="H1506">
        <f t="shared" si="1611"/>
        <v>0.77479655756302979</v>
      </c>
      <c r="I1506">
        <f t="shared" si="1612"/>
        <v>0.12033929904322971</v>
      </c>
      <c r="K1506">
        <f t="shared" si="1613"/>
        <v>2003.7499999998875</v>
      </c>
      <c r="M1506">
        <f t="shared" ref="M1506:N1506" si="1626">+AVERAGE(B1503:B1509)</f>
        <v>-8.5714285714285715E-2</v>
      </c>
      <c r="N1506">
        <f t="shared" si="1626"/>
        <v>0.25714285714285712</v>
      </c>
      <c r="P1506">
        <f t="shared" si="1617"/>
        <v>-0.3</v>
      </c>
    </row>
    <row r="1507" spans="1:16" x14ac:dyDescent="0.25">
      <c r="A1507">
        <f>+$C$10*(B1507)+$C$11*(C1507)+$C$12*(nino34!A1487)</f>
        <v>0.39</v>
      </c>
      <c r="B1507">
        <v>-0.1</v>
      </c>
      <c r="C1507">
        <v>0.6</v>
      </c>
      <c r="D1507">
        <f t="shared" si="1609"/>
        <v>-0.14000000000000001</v>
      </c>
      <c r="E1507">
        <f t="shared" si="1610"/>
        <v>0</v>
      </c>
      <c r="G1507">
        <v>2.6877106967724198</v>
      </c>
      <c r="H1507">
        <f t="shared" si="1611"/>
        <v>-6.9715594716079909E-2</v>
      </c>
      <c r="I1507">
        <f t="shared" si="1612"/>
        <v>-0.96485145132233985</v>
      </c>
      <c r="K1507">
        <f t="shared" si="1613"/>
        <v>2003.8333333332207</v>
      </c>
      <c r="M1507">
        <f t="shared" ref="M1507:N1507" si="1627">+AVERAGE(B1504:B1510)</f>
        <v>0</v>
      </c>
      <c r="N1507">
        <f t="shared" si="1627"/>
        <v>0.14285714285714285</v>
      </c>
      <c r="P1507">
        <f t="shared" si="1617"/>
        <v>0</v>
      </c>
    </row>
    <row r="1508" spans="1:16" x14ac:dyDescent="0.25">
      <c r="A1508">
        <f>+$C$10*(B1508)+$C$11*(C1508)+$C$12*(nino34!A1488)</f>
        <v>0.32</v>
      </c>
      <c r="B1508">
        <v>0.7</v>
      </c>
      <c r="C1508">
        <v>-1.1000000000000001</v>
      </c>
      <c r="D1508">
        <f t="shared" si="1609"/>
        <v>-0.13</v>
      </c>
      <c r="E1508">
        <f t="shared" si="1610"/>
        <v>1.0000000000000009E-2</v>
      </c>
      <c r="G1508">
        <v>2.1704271737532101</v>
      </c>
      <c r="H1508">
        <f t="shared" si="1611"/>
        <v>-0.74358427146759976</v>
      </c>
      <c r="I1508">
        <f t="shared" si="1612"/>
        <v>0.29098277457081956</v>
      </c>
      <c r="K1508">
        <f t="shared" si="1613"/>
        <v>2003.916666666554</v>
      </c>
      <c r="M1508">
        <f t="shared" ref="M1508:N1508" si="1628">+AVERAGE(B1505:B1511)</f>
        <v>-9.9999999999999992E-2</v>
      </c>
      <c r="N1508">
        <f t="shared" si="1628"/>
        <v>0</v>
      </c>
      <c r="P1508">
        <f t="shared" si="1617"/>
        <v>-0.43999999999999995</v>
      </c>
    </row>
    <row r="1509" spans="1:16" x14ac:dyDescent="0.25">
      <c r="A1509">
        <f>+$C$10*(B1509)+$C$11*(C1509)+$C$12*(nino34!A1489)</f>
        <v>0.26</v>
      </c>
      <c r="B1509">
        <v>-1.3</v>
      </c>
      <c r="C1509">
        <v>1.4</v>
      </c>
      <c r="D1509">
        <f t="shared" si="1609"/>
        <v>-0.15</v>
      </c>
      <c r="E1509">
        <f t="shared" si="1610"/>
        <v>-3.0000000000000027E-2</v>
      </c>
      <c r="G1509">
        <v>1.94412642530482</v>
      </c>
      <c r="H1509">
        <f t="shared" si="1611"/>
        <v>-0.80743326845173025</v>
      </c>
      <c r="I1509">
        <f t="shared" si="1612"/>
        <v>-0.35483177155495005</v>
      </c>
      <c r="K1509">
        <f t="shared" si="1613"/>
        <v>2003.9999999998872</v>
      </c>
      <c r="M1509">
        <f t="shared" ref="M1509:N1509" si="1629">+AVERAGE(B1506:B1512)</f>
        <v>-0.22857142857142859</v>
      </c>
      <c r="N1509">
        <f t="shared" si="1629"/>
        <v>0.14285714285714282</v>
      </c>
      <c r="P1509">
        <f t="shared" si="1617"/>
        <v>-5.9999999999999956E-2</v>
      </c>
    </row>
    <row r="1510" spans="1:16" x14ac:dyDescent="0.25">
      <c r="A1510">
        <f>+$C$10*(B1510)+$C$11*(C1510)+$C$12*(nino34!A1490)</f>
        <v>0.17</v>
      </c>
      <c r="B1510">
        <v>1.5</v>
      </c>
      <c r="C1510">
        <v>-0.2</v>
      </c>
      <c r="D1510">
        <f t="shared" si="1609"/>
        <v>-0.36</v>
      </c>
      <c r="E1510">
        <f t="shared" si="1610"/>
        <v>-0.18000000000000002</v>
      </c>
      <c r="G1510">
        <v>1.3629939053014799</v>
      </c>
      <c r="H1510">
        <f t="shared" si="1611"/>
        <v>-0.29014975695355005</v>
      </c>
      <c r="I1510">
        <f t="shared" si="1612"/>
        <v>0.87211528305313024</v>
      </c>
      <c r="K1510">
        <f t="shared" si="1613"/>
        <v>2004.0833333332205</v>
      </c>
      <c r="M1510">
        <f t="shared" ref="M1510:N1510" si="1630">+AVERAGE(B1507:B1513)</f>
        <v>4.285714285714283E-2</v>
      </c>
      <c r="N1510">
        <f t="shared" si="1630"/>
        <v>0.14285714285714282</v>
      </c>
      <c r="P1510">
        <f t="shared" si="1617"/>
        <v>-1.9999999999999952E-2</v>
      </c>
    </row>
    <row r="1511" spans="1:16" x14ac:dyDescent="0.25">
      <c r="A1511">
        <f>+$C$10*(B1511)+$C$11*(C1511)+$C$12*(nino34!A1491)</f>
        <v>-0.1</v>
      </c>
      <c r="B1511">
        <v>-0.8</v>
      </c>
      <c r="C1511">
        <v>-0.6</v>
      </c>
      <c r="D1511">
        <f t="shared" si="1609"/>
        <v>-0.11000000000000001</v>
      </c>
      <c r="E1511">
        <f t="shared" si="1610"/>
        <v>0.43000000000000005</v>
      </c>
      <c r="G1511">
        <v>1.65397666835127</v>
      </c>
      <c r="H1511">
        <f t="shared" si="1611"/>
        <v>0.73498888464715018</v>
      </c>
      <c r="I1511">
        <f t="shared" si="1612"/>
        <v>0.15302335854756999</v>
      </c>
      <c r="K1511">
        <f t="shared" si="1613"/>
        <v>2004.1666666665537</v>
      </c>
      <c r="M1511">
        <f t="shared" ref="M1511:N1511" si="1631">+AVERAGE(B1508:B1514)</f>
        <v>5.7142857142857113E-2</v>
      </c>
      <c r="N1511">
        <f t="shared" si="1631"/>
        <v>0.37142857142857144</v>
      </c>
      <c r="P1511">
        <f t="shared" si="1617"/>
        <v>-0.3</v>
      </c>
    </row>
    <row r="1512" spans="1:16" x14ac:dyDescent="0.25">
      <c r="A1512">
        <f>+$C$10*(B1512)+$C$11*(C1512)+$C$12*(nino34!A1492)</f>
        <v>0.06</v>
      </c>
      <c r="B1512">
        <v>-0.9</v>
      </c>
      <c r="C1512">
        <v>1.2</v>
      </c>
      <c r="D1512">
        <f t="shared" si="1609"/>
        <v>0.2</v>
      </c>
      <c r="E1512">
        <f t="shared" si="1610"/>
        <v>-0.12</v>
      </c>
      <c r="G1512">
        <v>2.0979827899486301</v>
      </c>
      <c r="H1512">
        <f t="shared" si="1611"/>
        <v>0.77172922548326994</v>
      </c>
      <c r="I1512">
        <f t="shared" si="1612"/>
        <v>-0.11628301771145022</v>
      </c>
      <c r="K1512">
        <f t="shared" si="1613"/>
        <v>2004.249999999887</v>
      </c>
      <c r="M1512">
        <f t="shared" ref="M1512:N1512" si="1632">+AVERAGE(B1509:B1515)</f>
        <v>-5.7142857142857148E-2</v>
      </c>
      <c r="N1512">
        <f t="shared" si="1632"/>
        <v>0.68571428571428583</v>
      </c>
      <c r="P1512">
        <f t="shared" si="1617"/>
        <v>-0.35999999999999993</v>
      </c>
    </row>
    <row r="1513" spans="1:16" x14ac:dyDescent="0.25">
      <c r="A1513">
        <f>+$C$10*(B1513)+$C$11*(C1513)+$C$12*(nino34!A1493)</f>
        <v>0.1</v>
      </c>
      <c r="B1513">
        <v>1.2</v>
      </c>
      <c r="C1513">
        <v>-0.3</v>
      </c>
      <c r="D1513">
        <f t="shared" si="1609"/>
        <v>8.0000000000000016E-2</v>
      </c>
      <c r="E1513">
        <f t="shared" si="1610"/>
        <v>0</v>
      </c>
      <c r="G1513">
        <v>2.4257058938345399</v>
      </c>
      <c r="H1513">
        <f t="shared" si="1611"/>
        <v>0.72541469952683979</v>
      </c>
      <c r="I1513">
        <f t="shared" si="1612"/>
        <v>6.9968491755020068E-2</v>
      </c>
      <c r="K1513">
        <f t="shared" si="1613"/>
        <v>2004.3333333332203</v>
      </c>
      <c r="M1513">
        <f t="shared" ref="M1513:N1513" si="1633">+AVERAGE(B1510:B1516)</f>
        <v>8.5714285714285701E-2</v>
      </c>
      <c r="N1513">
        <f t="shared" si="1633"/>
        <v>0.61428571428571443</v>
      </c>
      <c r="P1513">
        <f t="shared" si="1617"/>
        <v>-0.26000000000000012</v>
      </c>
    </row>
    <row r="1514" spans="1:16" x14ac:dyDescent="0.25">
      <c r="A1514">
        <f>+$C$10*(B1514)+$C$11*(C1514)+$C$12*(nino34!A1494)</f>
        <v>0.14000000000000001</v>
      </c>
      <c r="B1514">
        <v>0</v>
      </c>
      <c r="C1514">
        <v>2.2000000000000002</v>
      </c>
      <c r="D1514">
        <f t="shared" si="1609"/>
        <v>0.30999999999999994</v>
      </c>
      <c r="E1514">
        <f t="shared" si="1610"/>
        <v>0.22999999999999998</v>
      </c>
      <c r="G1514">
        <v>2.8233974894754699</v>
      </c>
      <c r="H1514">
        <f t="shared" si="1611"/>
        <v>0.28140856207166998</v>
      </c>
      <c r="I1514">
        <f t="shared" si="1612"/>
        <v>-0.51397462921018988</v>
      </c>
      <c r="K1514">
        <f t="shared" si="1613"/>
        <v>2004.4166666665535</v>
      </c>
      <c r="M1514">
        <f t="shared" ref="M1514:N1514" si="1634">+AVERAGE(B1511:B1517)</f>
        <v>-4.2857142857142878E-2</v>
      </c>
      <c r="N1514">
        <f t="shared" si="1634"/>
        <v>0.81428571428571428</v>
      </c>
      <c r="P1514">
        <f t="shared" si="1617"/>
        <v>-0.84</v>
      </c>
    </row>
    <row r="1515" spans="1:16" x14ac:dyDescent="0.25">
      <c r="A1515">
        <f>+$C$10*(B1515)+$C$11*(C1515)+$C$12*(nino34!A1495)</f>
        <v>0.41</v>
      </c>
      <c r="B1515">
        <v>-0.1</v>
      </c>
      <c r="C1515">
        <v>1.1000000000000001</v>
      </c>
      <c r="D1515">
        <f t="shared" si="1609"/>
        <v>0.52</v>
      </c>
      <c r="E1515">
        <f t="shared" si="1610"/>
        <v>-1.9999999999999907E-2</v>
      </c>
      <c r="G1515">
        <v>2.7071144559062099</v>
      </c>
      <c r="H1515">
        <f t="shared" si="1611"/>
        <v>-0.10518258509972966</v>
      </c>
      <c r="I1515">
        <f t="shared" si="1612"/>
        <v>0.12738348203879024</v>
      </c>
      <c r="K1515">
        <f t="shared" si="1613"/>
        <v>2004.4999999998868</v>
      </c>
      <c r="M1515">
        <f t="shared" ref="M1515:N1515" si="1635">+AVERAGE(B1512:B1518)</f>
        <v>7.1428571428571411E-2</v>
      </c>
      <c r="N1515">
        <f t="shared" si="1635"/>
        <v>0.97142857142857153</v>
      </c>
      <c r="P1515">
        <f t="shared" si="1617"/>
        <v>-1.04</v>
      </c>
    </row>
    <row r="1516" spans="1:16" x14ac:dyDescent="0.25">
      <c r="A1516">
        <f>+$C$10*(B1516)+$C$11*(C1516)+$C$12*(nino34!A1496)</f>
        <v>0.66</v>
      </c>
      <c r="B1516">
        <v>-0.3</v>
      </c>
      <c r="C1516">
        <v>0.9</v>
      </c>
      <c r="D1516">
        <f t="shared" si="1609"/>
        <v>0.26000000000000006</v>
      </c>
      <c r="E1516">
        <f t="shared" si="1610"/>
        <v>-0.24</v>
      </c>
      <c r="G1516">
        <v>2.7182149043757402</v>
      </c>
      <c r="H1516">
        <f t="shared" si="1611"/>
        <v>-4.7767511824710063E-2</v>
      </c>
      <c r="I1516">
        <f t="shared" si="1612"/>
        <v>-6.996840876377064E-2</v>
      </c>
      <c r="K1516">
        <f t="shared" si="1613"/>
        <v>2004.58333333322</v>
      </c>
      <c r="M1516">
        <f t="shared" ref="M1516:N1516" si="1636">+AVERAGE(B1513:B1519)</f>
        <v>7.1428571428571411E-2</v>
      </c>
      <c r="N1516">
        <f t="shared" si="1636"/>
        <v>0.87142857142857133</v>
      </c>
      <c r="P1516">
        <f t="shared" si="1617"/>
        <v>-0.74</v>
      </c>
    </row>
    <row r="1517" spans="1:16" x14ac:dyDescent="0.25">
      <c r="A1517">
        <f>+$C$10*(B1517)+$C$11*(C1517)+$C$12*(nino34!A1497)</f>
        <v>0.67</v>
      </c>
      <c r="B1517">
        <v>0.6</v>
      </c>
      <c r="C1517">
        <v>1.2</v>
      </c>
      <c r="D1517">
        <f t="shared" si="1609"/>
        <v>6.9999999999999951E-2</v>
      </c>
      <c r="E1517">
        <f t="shared" si="1610"/>
        <v>5.0000000000000044E-2</v>
      </c>
      <c r="G1517">
        <v>2.6593469440814999</v>
      </c>
      <c r="H1517">
        <f t="shared" si="1611"/>
        <v>0.43066341209601999</v>
      </c>
      <c r="I1517">
        <f t="shared" si="1612"/>
        <v>0.54839933268450114</v>
      </c>
      <c r="K1517">
        <f t="shared" si="1613"/>
        <v>2004.6666666665533</v>
      </c>
      <c r="M1517">
        <f t="shared" ref="M1517:N1517" si="1637">+AVERAGE(B1514:B1520)</f>
        <v>-0.34285714285714286</v>
      </c>
      <c r="N1517">
        <f t="shared" si="1637"/>
        <v>0.91428571428571437</v>
      </c>
      <c r="P1517">
        <f t="shared" si="1617"/>
        <v>-1.1400000000000001</v>
      </c>
    </row>
    <row r="1518" spans="1:16" x14ac:dyDescent="0.25">
      <c r="A1518">
        <f>+$C$10*(B1518)+$C$11*(C1518)+$C$12*(nino34!A1498)</f>
        <v>0.73</v>
      </c>
      <c r="B1518">
        <v>0</v>
      </c>
      <c r="C1518">
        <v>0.5</v>
      </c>
      <c r="D1518">
        <f t="shared" si="1609"/>
        <v>-5.0000000000000044E-2</v>
      </c>
      <c r="E1518">
        <f t="shared" si="1610"/>
        <v>-0.16999999999999993</v>
      </c>
      <c r="G1518">
        <v>3.1488783164717602</v>
      </c>
      <c r="H1518">
        <f t="shared" si="1611"/>
        <v>0.96796238196558004</v>
      </c>
      <c r="I1518">
        <f t="shared" si="1612"/>
        <v>-1.1100362814940645E-2</v>
      </c>
      <c r="K1518">
        <f t="shared" si="1613"/>
        <v>2004.7499999998865</v>
      </c>
      <c r="M1518">
        <f t="shared" ref="M1518:N1518" si="1638">+AVERAGE(B1515:B1521)</f>
        <v>-0.27142857142857141</v>
      </c>
      <c r="N1518">
        <f t="shared" si="1638"/>
        <v>0.61428571428571421</v>
      </c>
      <c r="P1518">
        <f t="shared" si="1617"/>
        <v>-0.98000000000000009</v>
      </c>
    </row>
    <row r="1519" spans="1:16" x14ac:dyDescent="0.25">
      <c r="A1519">
        <f>+$C$10*(B1519)+$C$11*(C1519)+$C$12*(nino34!A1499)</f>
        <v>0.62</v>
      </c>
      <c r="B1519">
        <v>-0.9</v>
      </c>
      <c r="C1519">
        <v>0.5</v>
      </c>
      <c r="D1519">
        <f t="shared" si="1609"/>
        <v>-2.0000000000000018E-2</v>
      </c>
      <c r="E1519">
        <f t="shared" si="1610"/>
        <v>0.19999999999999996</v>
      </c>
      <c r="G1519">
        <v>3.6273093260470799</v>
      </c>
      <c r="H1519">
        <f t="shared" si="1611"/>
        <v>1.1459545165100598</v>
      </c>
      <c r="I1519">
        <f t="shared" si="1612"/>
        <v>0.1890924973594208</v>
      </c>
      <c r="K1519">
        <f t="shared" si="1613"/>
        <v>2004.8333333332198</v>
      </c>
      <c r="M1519">
        <f t="shared" ref="M1519:N1519" si="1639">+AVERAGE(B1516:B1522)</f>
        <v>-0.79999999999999993</v>
      </c>
      <c r="N1519">
        <f t="shared" si="1639"/>
        <v>0.82857142857142863</v>
      </c>
      <c r="P1519">
        <f t="shared" si="1617"/>
        <v>-1.08</v>
      </c>
    </row>
    <row r="1520" spans="1:16" x14ac:dyDescent="0.25">
      <c r="A1520">
        <f>+$C$10*(B1520)+$C$11*(C1520)+$C$12*(nino34!A1500)</f>
        <v>0.71</v>
      </c>
      <c r="B1520">
        <v>-1.7</v>
      </c>
      <c r="C1520">
        <v>0</v>
      </c>
      <c r="D1520">
        <f t="shared" si="1609"/>
        <v>-5.9999999999999942E-2</v>
      </c>
      <c r="E1520">
        <f t="shared" si="1610"/>
        <v>-0.23999999999999977</v>
      </c>
      <c r="G1520">
        <v>4.2948328329818199</v>
      </c>
      <c r="H1520">
        <f t="shared" si="1611"/>
        <v>-0.15137156022080012</v>
      </c>
      <c r="I1520">
        <f t="shared" si="1612"/>
        <v>-1.4864185740902798</v>
      </c>
      <c r="K1520">
        <f t="shared" si="1613"/>
        <v>2004.9166666665531</v>
      </c>
      <c r="M1520">
        <f t="shared" ref="M1520:N1520" si="1640">+AVERAGE(B1517:B1523)</f>
        <v>-0.65714285714285714</v>
      </c>
      <c r="N1520">
        <f t="shared" si="1640"/>
        <v>0.8571428571428571</v>
      </c>
      <c r="P1520">
        <f t="shared" si="1617"/>
        <v>-0.76</v>
      </c>
    </row>
    <row r="1521" spans="1:16" x14ac:dyDescent="0.25">
      <c r="A1521">
        <f>+$C$10*(B1521)+$C$11*(C1521)+$C$12*(nino34!A1501)</f>
        <v>0.56000000000000005</v>
      </c>
      <c r="B1521">
        <v>0.5</v>
      </c>
      <c r="C1521">
        <v>0.1</v>
      </c>
      <c r="D1521">
        <f t="shared" si="1609"/>
        <v>-0.44999999999999996</v>
      </c>
      <c r="E1521">
        <f t="shared" si="1610"/>
        <v>-0.15000000000000013</v>
      </c>
      <c r="G1521">
        <v>3.4759377658262798</v>
      </c>
      <c r="H1521">
        <f t="shared" si="1611"/>
        <v>-1.1014057371601198</v>
      </c>
      <c r="I1521">
        <f t="shared" si="1612"/>
        <v>0.53638439715096098</v>
      </c>
      <c r="K1521">
        <f t="shared" si="1613"/>
        <v>2004.9999999998863</v>
      </c>
      <c r="M1521">
        <f t="shared" ref="M1521:N1521" si="1641">+AVERAGE(B1518:B1524)</f>
        <v>-0.72857142857142865</v>
      </c>
      <c r="N1521">
        <f t="shared" si="1641"/>
        <v>0.92857142857142871</v>
      </c>
      <c r="P1521">
        <f t="shared" si="1617"/>
        <v>-1.9200000000000002</v>
      </c>
    </row>
    <row r="1522" spans="1:16" x14ac:dyDescent="0.25">
      <c r="A1522">
        <f>+$C$10*(B1522)+$C$11*(C1522)+$C$12*(nino34!A1502)</f>
        <v>0.26</v>
      </c>
      <c r="B1522">
        <v>-3.8</v>
      </c>
      <c r="C1522">
        <v>2.6</v>
      </c>
      <c r="D1522">
        <f t="shared" si="1609"/>
        <v>-0.28000000000000003</v>
      </c>
      <c r="E1522">
        <f t="shared" si="1610"/>
        <v>0.32000000000000006</v>
      </c>
      <c r="G1522">
        <v>3.1934270958217001</v>
      </c>
      <c r="H1522">
        <f t="shared" si="1611"/>
        <v>-0.75411384207091992</v>
      </c>
      <c r="I1522">
        <f t="shared" si="1612"/>
        <v>-0.18909250206176065</v>
      </c>
      <c r="K1522">
        <f t="shared" si="1613"/>
        <v>2005.0833333332196</v>
      </c>
      <c r="M1522">
        <f t="shared" ref="M1522:N1522" si="1642">+AVERAGE(B1519:B1525)</f>
        <v>-0.78571428571428581</v>
      </c>
      <c r="N1522">
        <f t="shared" si="1642"/>
        <v>1.0571428571428572</v>
      </c>
      <c r="P1522">
        <f t="shared" si="1617"/>
        <v>-1.9000000000000001</v>
      </c>
    </row>
    <row r="1523" spans="1:16" x14ac:dyDescent="0.25">
      <c r="A1523">
        <f>+$C$10*(B1523)+$C$11*(C1523)+$C$12*(nino34!A1503)</f>
        <v>0.28000000000000003</v>
      </c>
      <c r="B1523">
        <v>0.7</v>
      </c>
      <c r="C1523">
        <v>1.1000000000000001</v>
      </c>
      <c r="D1523">
        <f t="shared" si="1609"/>
        <v>2.0000000000000018E-2</v>
      </c>
      <c r="E1523">
        <f t="shared" si="1610"/>
        <v>-2.0000000000000018E-2</v>
      </c>
      <c r="G1523">
        <v>2.7218239237553599</v>
      </c>
      <c r="H1523">
        <f t="shared" si="1611"/>
        <v>6.4781183007760035E-2</v>
      </c>
      <c r="I1523">
        <f t="shared" si="1612"/>
        <v>1.0079875271404406</v>
      </c>
      <c r="K1523">
        <f t="shared" si="1613"/>
        <v>2005.1666666665528</v>
      </c>
      <c r="M1523">
        <f t="shared" ref="M1523:N1523" si="1643">+AVERAGE(B1520:B1526)</f>
        <v>-0.67142857142857149</v>
      </c>
      <c r="N1523">
        <f t="shared" si="1643"/>
        <v>0.95714285714285718</v>
      </c>
      <c r="P1523">
        <f t="shared" si="1617"/>
        <v>-1.9400000000000002</v>
      </c>
    </row>
    <row r="1524" spans="1:16" x14ac:dyDescent="0.25">
      <c r="A1524">
        <f>+$C$10*(B1524)+$C$11*(C1524)+$C$12*(nino34!A1504)</f>
        <v>0.28000000000000003</v>
      </c>
      <c r="B1524">
        <v>0.1</v>
      </c>
      <c r="C1524">
        <v>1.7</v>
      </c>
      <c r="D1524">
        <f t="shared" si="1609"/>
        <v>1.9999999999999962E-2</v>
      </c>
      <c r="E1524">
        <f t="shared" si="1610"/>
        <v>2.0000000000000018E-2</v>
      </c>
      <c r="G1524">
        <v>3.2582082788294602</v>
      </c>
      <c r="H1524">
        <f t="shared" si="1611"/>
        <v>-4.6851801903439849E-2</v>
      </c>
      <c r="I1524">
        <f t="shared" si="1612"/>
        <v>-1.1196205120516405</v>
      </c>
      <c r="K1524">
        <f t="shared" si="1613"/>
        <v>2005.2499999998861</v>
      </c>
      <c r="M1524">
        <f t="shared" ref="M1524:N1524" si="1644">+AVERAGE(B1521:B1527)</f>
        <v>-0.37142857142857139</v>
      </c>
      <c r="N1524">
        <f t="shared" si="1644"/>
        <v>1.0142857142857145</v>
      </c>
      <c r="P1524">
        <f t="shared" si="1617"/>
        <v>-1.96</v>
      </c>
    </row>
    <row r="1525" spans="1:16" x14ac:dyDescent="0.25">
      <c r="A1525">
        <f>+$C$10*(B1525)+$C$11*(C1525)+$C$12*(nino34!A1505)</f>
        <v>0.3</v>
      </c>
      <c r="B1525">
        <v>-0.4</v>
      </c>
      <c r="C1525">
        <v>1.4</v>
      </c>
      <c r="D1525">
        <f t="shared" si="1609"/>
        <v>-6.0000000000000026E-2</v>
      </c>
      <c r="E1525">
        <f t="shared" si="1610"/>
        <v>-9.9999999999999978E-2</v>
      </c>
      <c r="G1525">
        <v>2.67497212185192</v>
      </c>
      <c r="H1525">
        <f t="shared" si="1611"/>
        <v>-1.1664723790002101</v>
      </c>
      <c r="I1525">
        <f t="shared" si="1612"/>
        <v>-6.50451301709154E-8</v>
      </c>
      <c r="K1525">
        <f t="shared" si="1613"/>
        <v>2005.3333333332193</v>
      </c>
      <c r="M1525">
        <f t="shared" ref="M1525:N1525" si="1645">+AVERAGE(B1522:B1528)</f>
        <v>-0.49999999999999994</v>
      </c>
      <c r="N1525">
        <f t="shared" si="1645"/>
        <v>1.1285714285714288</v>
      </c>
      <c r="P1525">
        <f t="shared" si="1617"/>
        <v>-2.02</v>
      </c>
    </row>
    <row r="1526" spans="1:16" x14ac:dyDescent="0.25">
      <c r="A1526">
        <f>+$C$10*(B1526)+$C$11*(C1526)+$C$12*(nino34!A1506)</f>
        <v>0.22</v>
      </c>
      <c r="B1526">
        <v>-0.1</v>
      </c>
      <c r="C1526">
        <v>-0.2</v>
      </c>
      <c r="D1526">
        <f t="shared" si="1609"/>
        <v>-0.31</v>
      </c>
      <c r="E1526">
        <f t="shared" si="1610"/>
        <v>-0.15000000000000002</v>
      </c>
      <c r="G1526">
        <v>2.0917358998292501</v>
      </c>
      <c r="H1526">
        <f t="shared" si="1611"/>
        <v>-1.1887047587377899</v>
      </c>
      <c r="I1526">
        <f t="shared" si="1612"/>
        <v>-2.2232314692450572E-2</v>
      </c>
      <c r="K1526">
        <f t="shared" si="1613"/>
        <v>2005.4166666665526</v>
      </c>
      <c r="M1526">
        <f t="shared" ref="M1526:N1526" si="1646">+AVERAGE(B1523:B1529)</f>
        <v>0.14285714285714285</v>
      </c>
      <c r="N1526">
        <f t="shared" si="1646"/>
        <v>0.75714285714285712</v>
      </c>
      <c r="P1526">
        <f t="shared" si="1617"/>
        <v>-0.73999999999999988</v>
      </c>
    </row>
    <row r="1527" spans="1:16" x14ac:dyDescent="0.25">
      <c r="A1527">
        <f>+$C$10*(B1527)+$C$11*(C1527)+$C$12*(nino34!A1507)</f>
        <v>-0.01</v>
      </c>
      <c r="B1527">
        <v>0.4</v>
      </c>
      <c r="C1527">
        <v>0.4</v>
      </c>
      <c r="D1527">
        <f t="shared" si="1609"/>
        <v>-0.26</v>
      </c>
      <c r="E1527">
        <f t="shared" si="1610"/>
        <v>0.19999999999999998</v>
      </c>
      <c r="G1527">
        <v>1.4862673631141301</v>
      </c>
      <c r="H1527">
        <f t="shared" si="1611"/>
        <v>-1.1869497910768501</v>
      </c>
      <c r="I1527">
        <f t="shared" si="1612"/>
        <v>2.3987282353389983E-2</v>
      </c>
      <c r="K1527">
        <f t="shared" si="1613"/>
        <v>2005.4999999998859</v>
      </c>
      <c r="M1527">
        <f t="shared" ref="M1527:N1527" si="1647">+AVERAGE(B1524:B1530)</f>
        <v>0.19999999999999998</v>
      </c>
      <c r="N1527">
        <f t="shared" si="1647"/>
        <v>0.49999999999999989</v>
      </c>
      <c r="P1527">
        <f t="shared" si="1617"/>
        <v>-0.91999999999999982</v>
      </c>
    </row>
    <row r="1528" spans="1:16" x14ac:dyDescent="0.25">
      <c r="A1528">
        <f>+$C$10*(B1528)+$C$11*(C1528)+$C$12*(nino34!A1508)</f>
        <v>-0.04</v>
      </c>
      <c r="B1528">
        <v>-0.4</v>
      </c>
      <c r="C1528">
        <v>0.9</v>
      </c>
      <c r="D1528">
        <f t="shared" si="1609"/>
        <v>-7.0000000000000007E-2</v>
      </c>
      <c r="E1528">
        <f t="shared" si="1610"/>
        <v>-9.999999999999995E-3</v>
      </c>
      <c r="G1528">
        <v>0.90478610875239995</v>
      </c>
      <c r="H1528">
        <f t="shared" si="1611"/>
        <v>-1.380881463182265</v>
      </c>
      <c r="I1528">
        <f t="shared" si="1612"/>
        <v>-0.21791895445880471</v>
      </c>
      <c r="K1528">
        <f t="shared" si="1613"/>
        <v>2005.5833333332191</v>
      </c>
      <c r="M1528">
        <f t="shared" ref="M1528:N1528" si="1648">+AVERAGE(B1525:B1531)</f>
        <v>5.7142857142857148E-2</v>
      </c>
      <c r="N1528">
        <f t="shared" si="1648"/>
        <v>0.19999999999999998</v>
      </c>
      <c r="P1528">
        <f t="shared" si="1617"/>
        <v>-0.46</v>
      </c>
    </row>
    <row r="1529" spans="1:16" x14ac:dyDescent="0.25">
      <c r="A1529">
        <f>+$C$10*(B1529)+$C$11*(C1529)+$C$12*(nino34!A1509)</f>
        <v>-0.08</v>
      </c>
      <c r="B1529">
        <v>0.7</v>
      </c>
      <c r="C1529">
        <v>0</v>
      </c>
      <c r="D1529">
        <f t="shared" si="1609"/>
        <v>-0.10999999999999999</v>
      </c>
      <c r="E1529">
        <f t="shared" si="1610"/>
        <v>-0.03</v>
      </c>
      <c r="G1529">
        <v>0.10538589993186501</v>
      </c>
      <c r="H1529">
        <f t="shared" si="1611"/>
        <v>-1.82222624984049</v>
      </c>
      <c r="I1529">
        <f t="shared" si="1612"/>
        <v>-0.22342583219942008</v>
      </c>
      <c r="K1529">
        <f t="shared" si="1613"/>
        <v>2005.6666666665524</v>
      </c>
      <c r="M1529">
        <f t="shared" ref="M1529:N1529" si="1649">+AVERAGE(B1526:B1532)</f>
        <v>0.12857142857142859</v>
      </c>
      <c r="N1529">
        <f t="shared" si="1649"/>
        <v>5.7142857142857162E-2</v>
      </c>
      <c r="P1529">
        <f t="shared" si="1617"/>
        <v>0.26</v>
      </c>
    </row>
    <row r="1530" spans="1:16" x14ac:dyDescent="0.25">
      <c r="A1530">
        <f>+$C$10*(B1530)+$C$11*(C1530)+$C$12*(nino34!A1510)</f>
        <v>-0.15</v>
      </c>
      <c r="B1530">
        <v>1.1000000000000001</v>
      </c>
      <c r="C1530">
        <v>-0.7</v>
      </c>
      <c r="D1530">
        <f t="shared" si="1609"/>
        <v>-0.36</v>
      </c>
      <c r="E1530">
        <f t="shared" si="1610"/>
        <v>-0.22000000000000003</v>
      </c>
      <c r="G1530">
        <v>-0.91744014108809002</v>
      </c>
      <c r="H1530">
        <f t="shared" si="1611"/>
        <v>-1.4864032146466051</v>
      </c>
      <c r="I1530">
        <f t="shared" si="1612"/>
        <v>0.55924886739330515</v>
      </c>
      <c r="K1530">
        <f t="shared" si="1613"/>
        <v>2005.7499999998856</v>
      </c>
      <c r="M1530">
        <f t="shared" ref="M1530:N1530" si="1650">+AVERAGE(B1527:B1533)</f>
        <v>0.32857142857142857</v>
      </c>
      <c r="N1530">
        <f t="shared" si="1650"/>
        <v>-0.12857142857142856</v>
      </c>
      <c r="P1530">
        <f t="shared" si="1617"/>
        <v>0.13999999999999999</v>
      </c>
    </row>
    <row r="1531" spans="1:16" x14ac:dyDescent="0.25">
      <c r="A1531">
        <f>+$C$10*(B1531)+$C$11*(C1531)+$C$12*(nino34!A1511)</f>
        <v>-0.44</v>
      </c>
      <c r="B1531">
        <v>-0.9</v>
      </c>
      <c r="C1531">
        <v>-0.4</v>
      </c>
      <c r="D1531">
        <f t="shared" si="1609"/>
        <v>-0.6</v>
      </c>
      <c r="E1531">
        <f t="shared" si="1610"/>
        <v>-2.0000000000000018E-2</v>
      </c>
      <c r="G1531">
        <v>-1.38101731471474</v>
      </c>
      <c r="H1531">
        <f t="shared" si="1611"/>
        <v>-0.70923537302438</v>
      </c>
      <c r="I1531">
        <f t="shared" si="1612"/>
        <v>0.21791897422891982</v>
      </c>
      <c r="K1531">
        <f t="shared" si="1613"/>
        <v>2005.8333333332189</v>
      </c>
      <c r="M1531">
        <f t="shared" ref="M1531:N1531" si="1651">+AVERAGE(B1528:B1534)</f>
        <v>0.37142857142857139</v>
      </c>
      <c r="N1531">
        <f t="shared" si="1651"/>
        <v>-4.285714285714283E-2</v>
      </c>
      <c r="P1531">
        <f t="shared" si="1617"/>
        <v>7.999999999999996E-2</v>
      </c>
    </row>
    <row r="1532" spans="1:16" x14ac:dyDescent="0.25">
      <c r="A1532">
        <f>+$C$10*(B1532)+$C$11*(C1532)+$C$12*(nino34!A1512)</f>
        <v>-0.75</v>
      </c>
      <c r="B1532">
        <v>0.1</v>
      </c>
      <c r="C1532">
        <v>0.4</v>
      </c>
      <c r="D1532">
        <f t="shared" si="1609"/>
        <v>-0.54</v>
      </c>
      <c r="E1532">
        <f t="shared" si="1610"/>
        <v>8.0000000000000071E-2</v>
      </c>
      <c r="G1532">
        <v>-1.62667551411247</v>
      </c>
      <c r="H1532">
        <f t="shared" si="1611"/>
        <v>-0.45491383903820992</v>
      </c>
      <c r="I1532">
        <f t="shared" si="1612"/>
        <v>3.6402559757250152E-2</v>
      </c>
      <c r="K1532">
        <f t="shared" si="1613"/>
        <v>2005.9166666665521</v>
      </c>
      <c r="M1532">
        <f t="shared" ref="M1532:N1532" si="1652">+AVERAGE(B1529:B1535)</f>
        <v>0.58571428571428563</v>
      </c>
      <c r="N1532">
        <f t="shared" si="1652"/>
        <v>-0.34285714285714292</v>
      </c>
      <c r="P1532">
        <f t="shared" si="1617"/>
        <v>0.9</v>
      </c>
    </row>
    <row r="1533" spans="1:16" x14ac:dyDescent="0.25">
      <c r="A1533">
        <f>+$C$10*(B1533)+$C$11*(C1533)+$C$12*(nino34!A1513)</f>
        <v>-0.98</v>
      </c>
      <c r="B1533">
        <v>1.3</v>
      </c>
      <c r="C1533">
        <v>-1.5</v>
      </c>
      <c r="D1533">
        <f t="shared" si="1609"/>
        <v>4.0000000000000036E-2</v>
      </c>
      <c r="E1533">
        <f t="shared" si="1610"/>
        <v>0.5</v>
      </c>
      <c r="G1533">
        <v>-1.8359311537529499</v>
      </c>
      <c r="H1533">
        <f t="shared" si="1611"/>
        <v>-3.4237678943640049E-2</v>
      </c>
      <c r="I1533">
        <f t="shared" si="1612"/>
        <v>0.38427360033731972</v>
      </c>
      <c r="K1533">
        <f t="shared" si="1613"/>
        <v>2005.9999999998854</v>
      </c>
      <c r="M1533">
        <f t="shared" ref="M1533:N1533" si="1653">+AVERAGE(B1530:B1536)</f>
        <v>0.45714285714285713</v>
      </c>
      <c r="N1533">
        <f t="shared" si="1653"/>
        <v>-0.58571428571428574</v>
      </c>
      <c r="P1533">
        <f t="shared" si="1617"/>
        <v>0.7</v>
      </c>
    </row>
    <row r="1534" spans="1:16" x14ac:dyDescent="0.25">
      <c r="A1534">
        <f>+$C$10*(B1534)+$C$11*(C1534)+$C$12*(nino34!A1514)</f>
        <v>-0.71</v>
      </c>
      <c r="B1534">
        <v>0.7</v>
      </c>
      <c r="C1534">
        <v>1</v>
      </c>
      <c r="D1534">
        <f t="shared" si="1609"/>
        <v>0.25</v>
      </c>
      <c r="E1534">
        <f t="shared" si="1610"/>
        <v>-0.29000000000000004</v>
      </c>
      <c r="G1534">
        <v>-1.6609131930561101</v>
      </c>
      <c r="H1534">
        <f t="shared" si="1611"/>
        <v>0.35003596968459982</v>
      </c>
      <c r="I1534">
        <f t="shared" si="1612"/>
        <v>4.8290920151572436E-8</v>
      </c>
      <c r="K1534">
        <f t="shared" si="1613"/>
        <v>2006.0833333332187</v>
      </c>
      <c r="M1534">
        <f t="shared" ref="M1534:N1534" si="1654">+AVERAGE(B1531:B1537)</f>
        <v>0.28571428571428564</v>
      </c>
      <c r="N1534">
        <f t="shared" si="1654"/>
        <v>-0.31428571428571433</v>
      </c>
      <c r="P1534">
        <f t="shared" si="1617"/>
        <v>0.79999999999999993</v>
      </c>
    </row>
    <row r="1535" spans="1:16" x14ac:dyDescent="0.25">
      <c r="A1535">
        <f>+$C$10*(B1535)+$C$11*(C1535)+$C$12*(nino34!A1515)</f>
        <v>-0.73</v>
      </c>
      <c r="B1535">
        <v>1.1000000000000001</v>
      </c>
      <c r="C1535">
        <v>-1.2</v>
      </c>
      <c r="D1535">
        <f t="shared" si="1609"/>
        <v>0.41</v>
      </c>
      <c r="E1535">
        <f t="shared" si="1610"/>
        <v>0.44999999999999996</v>
      </c>
      <c r="G1535">
        <v>-1.4858951840683501</v>
      </c>
      <c r="H1535">
        <f t="shared" si="1611"/>
        <v>1.7114190495271975</v>
      </c>
      <c r="I1535">
        <f t="shared" si="1612"/>
        <v>1.3613830315516775</v>
      </c>
      <c r="K1535">
        <f t="shared" si="1613"/>
        <v>2006.1666666665519</v>
      </c>
      <c r="M1535">
        <f t="shared" ref="M1535:N1535" si="1655">+AVERAGE(B1532:B1538)</f>
        <v>0.42857142857142855</v>
      </c>
      <c r="N1535">
        <f t="shared" si="1655"/>
        <v>-8.5714285714285729E-2</v>
      </c>
      <c r="P1535">
        <f t="shared" si="1617"/>
        <v>1.2</v>
      </c>
    </row>
    <row r="1536" spans="1:16" x14ac:dyDescent="0.25">
      <c r="A1536">
        <f>+$C$10*(B1536)+$C$11*(C1536)+$C$12*(nino34!A1516)</f>
        <v>-0.3</v>
      </c>
      <c r="B1536">
        <v>-0.2</v>
      </c>
      <c r="C1536">
        <v>-1.7</v>
      </c>
      <c r="D1536">
        <f t="shared" si="1609"/>
        <v>0.62</v>
      </c>
      <c r="E1536">
        <f t="shared" si="1610"/>
        <v>-0.24</v>
      </c>
      <c r="G1536">
        <v>5.0505856471087497E-2</v>
      </c>
      <c r="H1536">
        <f t="shared" si="1611"/>
        <v>2.7248959909170001</v>
      </c>
      <c r="I1536">
        <f t="shared" si="1612"/>
        <v>-0.34790609016187507</v>
      </c>
      <c r="K1536">
        <f t="shared" si="1613"/>
        <v>2006.2499999998852</v>
      </c>
      <c r="M1536">
        <f t="shared" ref="M1536:N1536" si="1656">+AVERAGE(B1533:B1539)</f>
        <v>0.44285714285714289</v>
      </c>
      <c r="N1536">
        <f t="shared" si="1656"/>
        <v>8.5714285714285701E-2</v>
      </c>
      <c r="P1536">
        <f t="shared" si="1617"/>
        <v>1</v>
      </c>
    </row>
    <row r="1537" spans="1:16" x14ac:dyDescent="0.25">
      <c r="A1537">
        <f>+$C$10*(B1537)+$C$11*(C1537)+$C$12*(nino34!A1517)</f>
        <v>-0.11</v>
      </c>
      <c r="B1537">
        <v>-0.1</v>
      </c>
      <c r="C1537">
        <v>1.2</v>
      </c>
      <c r="D1537">
        <f t="shared" si="1609"/>
        <v>0.39</v>
      </c>
      <c r="E1537">
        <f t="shared" si="1610"/>
        <v>1.0000000000000009E-2</v>
      </c>
      <c r="G1537">
        <v>1.23900080684865</v>
      </c>
      <c r="H1537">
        <f t="shared" si="1611"/>
        <v>2.3928368597124225</v>
      </c>
      <c r="I1537">
        <f t="shared" si="1612"/>
        <v>1.5846958957297819E-2</v>
      </c>
      <c r="K1537">
        <f t="shared" si="1613"/>
        <v>2006.3333333332184</v>
      </c>
      <c r="M1537">
        <f t="shared" ref="M1537:N1537" si="1657">+AVERAGE(B1534:B1540)</f>
        <v>0.17142857142857146</v>
      </c>
      <c r="N1537">
        <f t="shared" si="1657"/>
        <v>0.58571428571428563</v>
      </c>
      <c r="P1537">
        <f t="shared" si="1617"/>
        <v>0.22</v>
      </c>
    </row>
    <row r="1538" spans="1:16" x14ac:dyDescent="0.25">
      <c r="A1538">
        <f>+$C$10*(B1538)+$C$11*(C1538)+$C$12*(nino34!A1518)</f>
        <v>0.09</v>
      </c>
      <c r="B1538">
        <v>0.1</v>
      </c>
      <c r="C1538">
        <v>1.2</v>
      </c>
      <c r="D1538">
        <f t="shared" si="1609"/>
        <v>0.14000000000000001</v>
      </c>
      <c r="E1538">
        <f t="shared" si="1610"/>
        <v>-0.26</v>
      </c>
      <c r="G1538">
        <v>2.4433427161835102</v>
      </c>
      <c r="H1538">
        <f t="shared" si="1611"/>
        <v>1.7987017680403699</v>
      </c>
      <c r="I1538">
        <f t="shared" si="1612"/>
        <v>-0.60998205062935007</v>
      </c>
      <c r="K1538">
        <f t="shared" si="1613"/>
        <v>2006.4166666665517</v>
      </c>
      <c r="M1538">
        <f t="shared" ref="M1538:N1538" si="1658">+AVERAGE(B1535:B1541)</f>
        <v>0.1142857142857143</v>
      </c>
      <c r="N1538">
        <f t="shared" si="1658"/>
        <v>0.6428571428571429</v>
      </c>
      <c r="P1538">
        <f t="shared" si="1617"/>
        <v>0</v>
      </c>
    </row>
    <row r="1539" spans="1:16" x14ac:dyDescent="0.25">
      <c r="A1539">
        <f>+$C$10*(B1539)+$C$11*(C1539)+$C$12*(nino34!A1519)</f>
        <v>0.03</v>
      </c>
      <c r="B1539">
        <v>0.2</v>
      </c>
      <c r="C1539">
        <v>1.6</v>
      </c>
      <c r="D1539">
        <f t="shared" si="1609"/>
        <v>0.28000000000000003</v>
      </c>
      <c r="E1539">
        <f t="shared" si="1610"/>
        <v>0.39999999999999997</v>
      </c>
      <c r="G1539">
        <v>3.0377025748890198</v>
      </c>
      <c r="H1539">
        <f t="shared" si="1611"/>
        <v>1.3633555497526597</v>
      </c>
      <c r="I1539">
        <f t="shared" si="1612"/>
        <v>0.17463583234164037</v>
      </c>
      <c r="K1539">
        <f t="shared" si="1613"/>
        <v>2006.4999999998849</v>
      </c>
      <c r="M1539">
        <f t="shared" ref="M1539:N1539" si="1659">+AVERAGE(B1536:B1542)</f>
        <v>-9.9999999999999992E-2</v>
      </c>
      <c r="N1539">
        <f t="shared" si="1659"/>
        <v>1.1428571428571428</v>
      </c>
      <c r="P1539">
        <f t="shared" si="1617"/>
        <v>-0.98</v>
      </c>
    </row>
    <row r="1540" spans="1:16" x14ac:dyDescent="0.25">
      <c r="A1540">
        <f>+$C$10*(B1540)+$C$11*(C1540)+$C$12*(nino34!A1520)</f>
        <v>0.37</v>
      </c>
      <c r="B1540">
        <v>-0.6</v>
      </c>
      <c r="C1540">
        <v>2</v>
      </c>
      <c r="D1540">
        <f t="shared" si="1609"/>
        <v>0.6</v>
      </c>
      <c r="E1540">
        <f t="shared" si="1610"/>
        <v>-7.999999999999996E-2</v>
      </c>
      <c r="G1540">
        <v>3.8066982659361699</v>
      </c>
      <c r="H1540">
        <f t="shared" si="1611"/>
        <v>1.3111409746281404</v>
      </c>
      <c r="I1540">
        <f t="shared" si="1612"/>
        <v>-0.22685040746615925</v>
      </c>
      <c r="K1540">
        <f t="shared" si="1613"/>
        <v>2006.5833333332182</v>
      </c>
      <c r="M1540">
        <f t="shared" ref="M1540:N1540" si="1660">+AVERAGE(B1537:B1543)</f>
        <v>8.5714285714285729E-2</v>
      </c>
      <c r="N1540">
        <f t="shared" si="1660"/>
        <v>1.5428571428571427</v>
      </c>
      <c r="P1540">
        <f t="shared" si="1617"/>
        <v>-1.5</v>
      </c>
    </row>
    <row r="1541" spans="1:16" x14ac:dyDescent="0.25">
      <c r="A1541">
        <f>+$C$10*(B1541)+$C$11*(C1541)+$C$12*(nino34!A1521)</f>
        <v>0.63</v>
      </c>
      <c r="B1541">
        <v>0.3</v>
      </c>
      <c r="C1541">
        <v>1.4</v>
      </c>
      <c r="D1541">
        <f t="shared" si="1609"/>
        <v>0.39</v>
      </c>
      <c r="E1541">
        <f t="shared" si="1610"/>
        <v>-0.13000000000000012</v>
      </c>
      <c r="G1541">
        <v>4.3488435495171602</v>
      </c>
      <c r="H1541">
        <f t="shared" si="1611"/>
        <v>0.76524506931358971</v>
      </c>
      <c r="I1541">
        <f t="shared" si="1612"/>
        <v>-0.31904549784839098</v>
      </c>
      <c r="K1541">
        <f t="shared" si="1613"/>
        <v>2006.6666666665515</v>
      </c>
      <c r="M1541">
        <f t="shared" ref="M1541:N1541" si="1661">+AVERAGE(B1538:B1544)</f>
        <v>0.18571428571428575</v>
      </c>
      <c r="N1541">
        <f t="shared" si="1661"/>
        <v>1.5714285714285714</v>
      </c>
      <c r="P1541">
        <f t="shared" si="1617"/>
        <v>-1.78</v>
      </c>
    </row>
    <row r="1542" spans="1:16" x14ac:dyDescent="0.25">
      <c r="A1542">
        <f>+$C$10*(B1542)+$C$11*(C1542)+$C$12*(nino34!A1522)</f>
        <v>0.76</v>
      </c>
      <c r="B1542">
        <v>-0.4</v>
      </c>
      <c r="C1542">
        <v>2.2999999999999998</v>
      </c>
      <c r="D1542">
        <f t="shared" si="1609"/>
        <v>0.35</v>
      </c>
      <c r="E1542">
        <f t="shared" si="1610"/>
        <v>8.9999999999999858E-2</v>
      </c>
      <c r="G1542">
        <v>4.5719433352497596</v>
      </c>
      <c r="H1542">
        <f t="shared" si="1611"/>
        <v>0.23519615006342942</v>
      </c>
      <c r="I1542">
        <f t="shared" si="1612"/>
        <v>-0.2110034214017702</v>
      </c>
      <c r="K1542">
        <f t="shared" si="1613"/>
        <v>2006.7499999998847</v>
      </c>
      <c r="M1542">
        <f t="shared" ref="M1542:N1542" si="1662">+AVERAGE(B1539:B1545)</f>
        <v>0</v>
      </c>
      <c r="N1542">
        <f t="shared" si="1662"/>
        <v>1.4714285714285715</v>
      </c>
      <c r="P1542">
        <f t="shared" si="1617"/>
        <v>-1.56</v>
      </c>
    </row>
    <row r="1543" spans="1:16" x14ac:dyDescent="0.25">
      <c r="A1543">
        <f>+$C$10*(B1543)+$C$11*(C1543)+$C$12*(nino34!A1523)</f>
        <v>0.98</v>
      </c>
      <c r="B1543">
        <v>1.1000000000000001</v>
      </c>
      <c r="C1543">
        <v>1.1000000000000001</v>
      </c>
      <c r="D1543">
        <f t="shared" si="1609"/>
        <v>0.34000000000000008</v>
      </c>
      <c r="E1543">
        <f t="shared" si="1610"/>
        <v>-9.9999999999999867E-2</v>
      </c>
      <c r="G1543">
        <v>4.5840396995805897</v>
      </c>
      <c r="H1543">
        <f t="shared" si="1611"/>
        <v>0.23519607984958046</v>
      </c>
      <c r="I1543">
        <f t="shared" si="1612"/>
        <v>0.21100335118791946</v>
      </c>
      <c r="K1543">
        <f t="shared" si="1613"/>
        <v>2006.833333333218</v>
      </c>
      <c r="M1543">
        <f t="shared" ref="M1543:N1543" si="1663">+AVERAGE(B1540:B1546)</f>
        <v>-2.8571428571428564E-2</v>
      </c>
      <c r="N1543">
        <f t="shared" si="1663"/>
        <v>1.3428571428571427</v>
      </c>
      <c r="P1543">
        <f t="shared" si="1617"/>
        <v>-1.44</v>
      </c>
    </row>
    <row r="1544" spans="1:16" x14ac:dyDescent="0.25">
      <c r="A1544">
        <f>+$C$10*(B1544)+$C$11*(C1544)+$C$12*(nino34!A1524)</f>
        <v>1.1000000000000001</v>
      </c>
      <c r="B1544">
        <v>0.6</v>
      </c>
      <c r="C1544">
        <v>1.4</v>
      </c>
      <c r="D1544">
        <f t="shared" si="1609"/>
        <v>-0.39</v>
      </c>
      <c r="E1544">
        <f t="shared" si="1610"/>
        <v>-0.63000000000000034</v>
      </c>
      <c r="G1544">
        <v>4.8071394150993401</v>
      </c>
      <c r="H1544">
        <f t="shared" si="1611"/>
        <v>-0.72255696619820986</v>
      </c>
      <c r="I1544">
        <f t="shared" si="1612"/>
        <v>-1.1687563972357111</v>
      </c>
      <c r="K1544">
        <f t="shared" si="1613"/>
        <v>2006.9166666665512</v>
      </c>
      <c r="M1544">
        <f t="shared" ref="M1544:N1544" si="1664">+AVERAGE(B1541:B1547)</f>
        <v>1.4285714285714306E-2</v>
      </c>
      <c r="N1544">
        <f t="shared" si="1664"/>
        <v>1.0999999999999999</v>
      </c>
      <c r="P1544">
        <f t="shared" si="1617"/>
        <v>-1.2599999999999998</v>
      </c>
    </row>
    <row r="1545" spans="1:16" x14ac:dyDescent="0.25">
      <c r="A1545">
        <f>+$C$10*(B1545)+$C$11*(C1545)+$C$12*(nino34!A1525)</f>
        <v>0.59</v>
      </c>
      <c r="B1545">
        <v>-1.2</v>
      </c>
      <c r="C1545">
        <v>0.5</v>
      </c>
      <c r="D1545">
        <f t="shared" si="1609"/>
        <v>-0.98000000000000009</v>
      </c>
      <c r="E1545">
        <f t="shared" si="1610"/>
        <v>4.0000000000000258E-2</v>
      </c>
      <c r="G1545">
        <v>3.8614827333823798</v>
      </c>
      <c r="H1545">
        <f t="shared" si="1611"/>
        <v>-2.2138031014011998</v>
      </c>
      <c r="I1545">
        <f t="shared" si="1612"/>
        <v>-0.32248973796727931</v>
      </c>
      <c r="K1545">
        <f t="shared" si="1613"/>
        <v>2006.9999999998845</v>
      </c>
      <c r="M1545">
        <f t="shared" ref="M1545:N1545" si="1665">+AVERAGE(B1542:B1548)</f>
        <v>4.2857142857142871E-2</v>
      </c>
      <c r="N1545">
        <f t="shared" si="1665"/>
        <v>1.0714285714285714</v>
      </c>
      <c r="P1545">
        <f t="shared" si="1617"/>
        <v>-1.18</v>
      </c>
    </row>
    <row r="1546" spans="1:16" x14ac:dyDescent="0.25">
      <c r="A1546">
        <f>+$C$10*(B1546)+$C$11*(C1546)+$C$12*(nino34!A1526)</f>
        <v>0.12</v>
      </c>
      <c r="B1546">
        <v>0</v>
      </c>
      <c r="C1546">
        <v>0.7</v>
      </c>
      <c r="D1546">
        <f t="shared" si="1609"/>
        <v>-0.74</v>
      </c>
      <c r="E1546">
        <f t="shared" si="1610"/>
        <v>0.19999999999999996</v>
      </c>
      <c r="G1546">
        <v>2.5933363136981402</v>
      </c>
      <c r="H1546">
        <f t="shared" si="1611"/>
        <v>-2.67860071379146</v>
      </c>
      <c r="I1546">
        <f t="shared" si="1612"/>
        <v>-0.14230787442298087</v>
      </c>
      <c r="K1546">
        <f t="shared" si="1613"/>
        <v>2007.0833333332178</v>
      </c>
      <c r="M1546">
        <f t="shared" ref="M1546:N1546" si="1666">+AVERAGE(B1543:B1549)</f>
        <v>0.14285714285714288</v>
      </c>
      <c r="N1546">
        <f t="shared" si="1666"/>
        <v>0.87142857142857155</v>
      </c>
      <c r="P1546">
        <f t="shared" si="1617"/>
        <v>-0.76</v>
      </c>
    </row>
    <row r="1547" spans="1:16" x14ac:dyDescent="0.25">
      <c r="A1547">
        <f>+$C$10*(B1547)+$C$11*(C1547)+$C$12*(nino34!A1527)</f>
        <v>-0.15</v>
      </c>
      <c r="B1547">
        <v>-0.3</v>
      </c>
      <c r="C1547">
        <v>0.3</v>
      </c>
      <c r="D1547">
        <f t="shared" si="1609"/>
        <v>-0.28000000000000003</v>
      </c>
      <c r="E1547">
        <f t="shared" si="1610"/>
        <v>0.26</v>
      </c>
      <c r="G1547">
        <v>1.18288201959092</v>
      </c>
      <c r="H1547">
        <f t="shared" si="1611"/>
        <v>-2.1274911661090044</v>
      </c>
      <c r="I1547">
        <f t="shared" si="1612"/>
        <v>0.69341742210543611</v>
      </c>
      <c r="K1547">
        <f t="shared" si="1613"/>
        <v>2007.166666666551</v>
      </c>
      <c r="M1547">
        <f t="shared" ref="M1547:N1547" si="1667">+AVERAGE(B1544:B1550)</f>
        <v>-8.5714285714285701E-2</v>
      </c>
      <c r="N1547">
        <f t="shared" si="1667"/>
        <v>0.6</v>
      </c>
      <c r="P1547">
        <f t="shared" si="1617"/>
        <v>-0.89999999999999991</v>
      </c>
    </row>
    <row r="1548" spans="1:16" x14ac:dyDescent="0.25">
      <c r="A1548">
        <f>+$C$10*(B1548)+$C$11*(C1548)+$C$12*(nino34!A1528)</f>
        <v>-0.16</v>
      </c>
      <c r="B1548">
        <v>0.5</v>
      </c>
      <c r="C1548">
        <v>1.2</v>
      </c>
      <c r="D1548">
        <f t="shared" si="1609"/>
        <v>-0.24000000000000002</v>
      </c>
      <c r="E1548">
        <f t="shared" si="1610"/>
        <v>-0.22000000000000003</v>
      </c>
      <c r="G1548">
        <v>0.46584514758913598</v>
      </c>
      <c r="H1548">
        <f t="shared" si="1611"/>
        <v>-1.1115840666622829</v>
      </c>
      <c r="I1548">
        <f t="shared" si="1612"/>
        <v>0.32248967734128509</v>
      </c>
      <c r="K1548">
        <f t="shared" si="1613"/>
        <v>2007.2499999998843</v>
      </c>
      <c r="M1548">
        <f t="shared" ref="M1548:N1548" si="1668">+AVERAGE(B1545:B1551)</f>
        <v>-9.9999999999999992E-2</v>
      </c>
      <c r="N1548">
        <f t="shared" si="1668"/>
        <v>0.59999999999999987</v>
      </c>
      <c r="P1548">
        <f t="shared" si="1617"/>
        <v>-0.86</v>
      </c>
    </row>
    <row r="1549" spans="1:16" x14ac:dyDescent="0.25">
      <c r="A1549">
        <f>+$C$10*(B1549)+$C$11*(C1549)+$C$12*(nino34!A1529)</f>
        <v>-0.39</v>
      </c>
      <c r="B1549">
        <v>0.3</v>
      </c>
      <c r="C1549">
        <v>0.9</v>
      </c>
      <c r="D1549">
        <f t="shared" si="1609"/>
        <v>0</v>
      </c>
      <c r="E1549">
        <f t="shared" si="1610"/>
        <v>0.46</v>
      </c>
      <c r="G1549">
        <v>7.1297952928636998E-2</v>
      </c>
      <c r="H1549">
        <f t="shared" si="1611"/>
        <v>-0.84846720543688892</v>
      </c>
      <c r="I1549">
        <f t="shared" si="1612"/>
        <v>-5.9372816115891014E-2</v>
      </c>
      <c r="K1549">
        <f t="shared" si="1613"/>
        <v>2007.3333333332175</v>
      </c>
      <c r="M1549">
        <f t="shared" ref="M1549:N1549" si="1669">+AVERAGE(B1546:B1552)</f>
        <v>0.19999999999999998</v>
      </c>
      <c r="N1549">
        <f t="shared" si="1669"/>
        <v>0.6428571428571429</v>
      </c>
      <c r="P1549">
        <f t="shared" si="1617"/>
        <v>-0.45999999999999996</v>
      </c>
    </row>
    <row r="1550" spans="1:16" x14ac:dyDescent="0.25">
      <c r="A1550">
        <f>+$C$10*(B1550)+$C$11*(C1550)+$C$12*(nino34!A1530)</f>
        <v>-0.16</v>
      </c>
      <c r="B1550">
        <v>-0.5</v>
      </c>
      <c r="C1550">
        <v>-0.8</v>
      </c>
      <c r="D1550">
        <f t="shared" si="1609"/>
        <v>2.0000000000000018E-2</v>
      </c>
      <c r="E1550">
        <f t="shared" si="1610"/>
        <v>-0.44</v>
      </c>
      <c r="G1550">
        <v>-0.38262205784775299</v>
      </c>
      <c r="H1550">
        <f t="shared" si="1611"/>
        <v>-0.99406175557613397</v>
      </c>
      <c r="I1550">
        <f t="shared" si="1612"/>
        <v>-8.6221734023354091E-2</v>
      </c>
      <c r="K1550">
        <f t="shared" si="1613"/>
        <v>2007.4166666665508</v>
      </c>
      <c r="M1550">
        <f t="shared" ref="M1550:N1550" si="1670">+AVERAGE(B1547:B1553)</f>
        <v>0.18571428571428569</v>
      </c>
      <c r="N1550">
        <f t="shared" si="1670"/>
        <v>0.48571428571428571</v>
      </c>
      <c r="P1550">
        <f t="shared" si="1617"/>
        <v>-0.5</v>
      </c>
    </row>
    <row r="1551" spans="1:16" x14ac:dyDescent="0.25">
      <c r="A1551">
        <f>+$C$10*(B1551)+$C$11*(C1551)+$C$12*(nino34!A1531)</f>
        <v>-0.37</v>
      </c>
      <c r="B1551">
        <v>0.5</v>
      </c>
      <c r="C1551">
        <v>1.4</v>
      </c>
      <c r="D1551">
        <f t="shared" si="1609"/>
        <v>-0.40999999999999992</v>
      </c>
      <c r="E1551">
        <f t="shared" si="1610"/>
        <v>1.0000000000000009E-2</v>
      </c>
      <c r="G1551">
        <v>-0.92276380264749702</v>
      </c>
      <c r="H1551">
        <f t="shared" si="1611"/>
        <v>-1.2423250945724769</v>
      </c>
      <c r="I1551">
        <f t="shared" si="1612"/>
        <v>-0.1620416049729887</v>
      </c>
      <c r="K1551">
        <f t="shared" si="1613"/>
        <v>2007.499999999884</v>
      </c>
      <c r="M1551">
        <f t="shared" ref="M1551:N1551" si="1671">+AVERAGE(B1548:B1554)</f>
        <v>0.27142857142857146</v>
      </c>
      <c r="N1551">
        <f t="shared" si="1671"/>
        <v>0.35714285714285715</v>
      </c>
      <c r="P1551">
        <f t="shared" si="1617"/>
        <v>-0.35999999999999993</v>
      </c>
    </row>
    <row r="1552" spans="1:16" x14ac:dyDescent="0.25">
      <c r="A1552">
        <f>+$C$10*(B1552)+$C$11*(C1552)+$C$12*(nino34!A1532)</f>
        <v>-0.56999999999999995</v>
      </c>
      <c r="B1552">
        <v>0.9</v>
      </c>
      <c r="C1552">
        <v>0.8</v>
      </c>
      <c r="D1552">
        <f t="shared" si="1609"/>
        <v>-0.67</v>
      </c>
      <c r="E1552">
        <f t="shared" si="1610"/>
        <v>-0.27000000000000024</v>
      </c>
      <c r="G1552">
        <v>-1.6249471524202299</v>
      </c>
      <c r="H1552">
        <f t="shared" si="1611"/>
        <v>-1.4745771082292727</v>
      </c>
      <c r="I1552">
        <f t="shared" si="1612"/>
        <v>-7.0210408683807124E-2</v>
      </c>
      <c r="K1552">
        <f t="shared" si="1613"/>
        <v>2007.5833333332173</v>
      </c>
      <c r="M1552">
        <f t="shared" ref="M1552:N1552" si="1672">+AVERAGE(B1549:B1555)</f>
        <v>0.24285714285714285</v>
      </c>
      <c r="N1552">
        <f t="shared" si="1672"/>
        <v>2.8571428571428532E-2</v>
      </c>
      <c r="P1552">
        <f t="shared" si="1617"/>
        <v>-0.16000000000000003</v>
      </c>
    </row>
    <row r="1553" spans="1:16" x14ac:dyDescent="0.25">
      <c r="A1553">
        <f>+$C$10*(B1553)+$C$11*(C1553)+$C$12*(nino34!A1533)</f>
        <v>-1.04</v>
      </c>
      <c r="B1553">
        <v>-0.1</v>
      </c>
      <c r="C1553">
        <v>-0.4</v>
      </c>
      <c r="D1553">
        <f t="shared" si="1609"/>
        <v>-0.83</v>
      </c>
      <c r="E1553">
        <f t="shared" si="1610"/>
        <v>0.11000000000000032</v>
      </c>
      <c r="G1553">
        <v>-2.3973409108767698</v>
      </c>
      <c r="H1553">
        <f t="shared" si="1611"/>
        <v>-1.4647548150930203</v>
      </c>
      <c r="I1553">
        <f t="shared" si="1612"/>
        <v>8.0032701820059948E-2</v>
      </c>
      <c r="K1553">
        <f t="shared" si="1613"/>
        <v>2007.6666666665506</v>
      </c>
      <c r="M1553">
        <f t="shared" ref="M1553:N1553" si="1673">+AVERAGE(B1550:B1556)</f>
        <v>0.41428571428571431</v>
      </c>
      <c r="N1553">
        <f t="shared" si="1673"/>
        <v>-0.2857142857142857</v>
      </c>
      <c r="P1553">
        <f t="shared" si="1617"/>
        <v>0.14000000000000004</v>
      </c>
    </row>
    <row r="1554" spans="1:16" x14ac:dyDescent="0.25">
      <c r="A1554">
        <f>+$C$10*(B1554)+$C$11*(C1554)+$C$12*(nino34!A1534)</f>
        <v>-1.4</v>
      </c>
      <c r="B1554">
        <v>0.3</v>
      </c>
      <c r="C1554">
        <v>-0.6</v>
      </c>
      <c r="D1554">
        <f t="shared" si="1609"/>
        <v>-0.54</v>
      </c>
      <c r="E1554">
        <f t="shared" si="1610"/>
        <v>0.17999999999999972</v>
      </c>
      <c r="G1554">
        <v>-3.0897019675132502</v>
      </c>
      <c r="H1554">
        <f t="shared" si="1611"/>
        <v>-1.80264948351464</v>
      </c>
      <c r="I1554">
        <f t="shared" si="1612"/>
        <v>-0.41792737024167881</v>
      </c>
      <c r="K1554">
        <f t="shared" si="1613"/>
        <v>2007.7499999998838</v>
      </c>
      <c r="M1554">
        <f t="shared" ref="M1554:N1554" si="1674">+AVERAGE(B1551:B1557)</f>
        <v>0.72857142857142854</v>
      </c>
      <c r="N1554">
        <f t="shared" si="1674"/>
        <v>-0.35714285714285715</v>
      </c>
      <c r="P1554">
        <f t="shared" si="1617"/>
        <v>0.36</v>
      </c>
    </row>
    <row r="1555" spans="1:16" x14ac:dyDescent="0.25">
      <c r="A1555">
        <f>+$C$10*(B1555)+$C$11*(C1555)+$C$12*(nino34!A1535)</f>
        <v>-1.58</v>
      </c>
      <c r="B1555">
        <v>0.3</v>
      </c>
      <c r="C1555">
        <v>-1.1000000000000001</v>
      </c>
      <c r="D1555">
        <f t="shared" si="1609"/>
        <v>-0.21000000000000019</v>
      </c>
      <c r="E1555">
        <f t="shared" si="1610"/>
        <v>0.15000000000000036</v>
      </c>
      <c r="G1555">
        <v>-4.1999903943914099</v>
      </c>
      <c r="H1555">
        <f t="shared" si="1611"/>
        <v>-2.0289152062884299</v>
      </c>
      <c r="I1555">
        <f t="shared" si="1612"/>
        <v>0.19166164746788894</v>
      </c>
      <c r="K1555">
        <f t="shared" si="1613"/>
        <v>2007.8333333332171</v>
      </c>
      <c r="M1555">
        <f t="shared" ref="M1555:N1555" si="1675">+AVERAGE(B1552:B1558)</f>
        <v>1.0285714285714287</v>
      </c>
      <c r="N1555">
        <f t="shared" si="1675"/>
        <v>-0.8</v>
      </c>
      <c r="P1555">
        <f t="shared" si="1617"/>
        <v>1.1000000000000001</v>
      </c>
    </row>
    <row r="1556" spans="1:16" x14ac:dyDescent="0.25">
      <c r="A1556">
        <f>+$C$10*(B1556)+$C$11*(C1556)+$C$12*(nino34!A1536)</f>
        <v>-1.61</v>
      </c>
      <c r="B1556">
        <v>1.5</v>
      </c>
      <c r="C1556">
        <v>-1.3</v>
      </c>
      <c r="D1556">
        <f t="shared" si="1609"/>
        <v>-0.20999999999999996</v>
      </c>
      <c r="E1556">
        <f t="shared" si="1610"/>
        <v>-0.14999999999999991</v>
      </c>
      <c r="G1556">
        <v>-5.1186171738016801</v>
      </c>
      <c r="H1556">
        <f t="shared" si="1611"/>
        <v>-1.5788252687007605</v>
      </c>
      <c r="I1556">
        <f t="shared" si="1612"/>
        <v>0.25842829011977919</v>
      </c>
      <c r="K1556">
        <f t="shared" si="1613"/>
        <v>2007.9166666665503</v>
      </c>
      <c r="M1556">
        <f t="shared" ref="M1556:N1556" si="1676">+AVERAGE(B1553:B1559)</f>
        <v>1.2857142857142858</v>
      </c>
      <c r="N1556">
        <f t="shared" si="1676"/>
        <v>-0.77142857142857146</v>
      </c>
      <c r="P1556">
        <f t="shared" si="1617"/>
        <v>1.6800000000000002</v>
      </c>
    </row>
    <row r="1557" spans="1:16" x14ac:dyDescent="0.25">
      <c r="A1557">
        <f>+$C$10*(B1557)+$C$11*(C1557)+$C$12*(nino34!A1537)</f>
        <v>-1.79</v>
      </c>
      <c r="B1557">
        <v>1.7</v>
      </c>
      <c r="C1557">
        <v>-1.3</v>
      </c>
      <c r="D1557">
        <f t="shared" si="1609"/>
        <v>-8.9999999999999858E-2</v>
      </c>
      <c r="E1557">
        <f t="shared" si="1610"/>
        <v>0.27</v>
      </c>
      <c r="G1557">
        <v>-5.7788156630921703</v>
      </c>
      <c r="H1557">
        <f t="shared" si="1611"/>
        <v>0.26619081130531974</v>
      </c>
      <c r="I1557">
        <f t="shared" si="1612"/>
        <v>1.5865877898863001</v>
      </c>
      <c r="K1557">
        <f t="shared" si="1613"/>
        <v>2007.9999999998836</v>
      </c>
      <c r="M1557">
        <f t="shared" ref="M1557:N1557" si="1677">+AVERAGE(B1554:B1560)</f>
        <v>1.485714285714286</v>
      </c>
      <c r="N1557">
        <f t="shared" si="1677"/>
        <v>-0.6428571428571429</v>
      </c>
      <c r="P1557">
        <f t="shared" si="1617"/>
        <v>2.48</v>
      </c>
    </row>
    <row r="1558" spans="1:16" x14ac:dyDescent="0.25">
      <c r="A1558">
        <f>+$C$10*(B1558)+$C$11*(C1558)+$C$12*(nino34!A1538)</f>
        <v>-1.7</v>
      </c>
      <c r="B1558">
        <v>2.6</v>
      </c>
      <c r="C1558">
        <v>-1.7</v>
      </c>
      <c r="D1558">
        <f t="shared" si="1609"/>
        <v>0.62000000000000011</v>
      </c>
      <c r="E1558">
        <f t="shared" si="1610"/>
        <v>0.43999999999999995</v>
      </c>
      <c r="G1558">
        <v>-4.8524263624963604</v>
      </c>
      <c r="H1558">
        <f t="shared" si="1611"/>
        <v>2.5430419454813804</v>
      </c>
      <c r="I1558">
        <f t="shared" si="1612"/>
        <v>0.69026334428976099</v>
      </c>
      <c r="K1558">
        <f t="shared" si="1613"/>
        <v>2008.0833333332168</v>
      </c>
      <c r="M1558">
        <f t="shared" ref="M1558:N1558" si="1678">+AVERAGE(B1555:B1561)</f>
        <v>1.5571428571428574</v>
      </c>
      <c r="N1558">
        <f t="shared" si="1678"/>
        <v>-0.3714285714285715</v>
      </c>
      <c r="P1558">
        <f t="shared" si="1617"/>
        <v>2.6400000000000006</v>
      </c>
    </row>
    <row r="1559" spans="1:16" x14ac:dyDescent="0.25">
      <c r="A1559">
        <f>+$C$10*(B1559)+$C$11*(C1559)+$C$12*(nino34!A1539)</f>
        <v>-1.17</v>
      </c>
      <c r="B1559">
        <v>2.7</v>
      </c>
      <c r="C1559">
        <v>1</v>
      </c>
      <c r="D1559">
        <f t="shared" ref="D1559:D1622" si="1679">+A1560-A1558</f>
        <v>0.80999999999999994</v>
      </c>
      <c r="E1559">
        <f t="shared" ref="E1559:E1622" si="1680">+A1560+A1558-2*A1559</f>
        <v>-0.25</v>
      </c>
      <c r="G1559">
        <v>-3.2357737176107899</v>
      </c>
      <c r="H1559">
        <f t="shared" ref="H1559:H1622" si="1681">+G1560-G1558</f>
        <v>3.5708110561138904</v>
      </c>
      <c r="I1559">
        <f t="shared" ref="I1559:I1622" si="1682">+G1560+G1558-2*G1559</f>
        <v>0.33750576634274942</v>
      </c>
      <c r="K1559">
        <f t="shared" ref="K1559:K1622" si="1683">+K1558+1/12</f>
        <v>2008.1666666665501</v>
      </c>
      <c r="M1559">
        <f t="shared" ref="M1559:N1559" si="1684">+AVERAGE(B1556:B1562)</f>
        <v>1.6857142857142857</v>
      </c>
      <c r="N1559">
        <f t="shared" si="1684"/>
        <v>-9.9999999999999964E-2</v>
      </c>
      <c r="P1559">
        <f t="shared" si="1617"/>
        <v>2.52</v>
      </c>
    </row>
    <row r="1560" spans="1:16" x14ac:dyDescent="0.25">
      <c r="A1560">
        <f>+$C$10*(B1560)+$C$11*(C1560)+$C$12*(nino34!A1540)</f>
        <v>-0.89</v>
      </c>
      <c r="B1560">
        <v>1.3</v>
      </c>
      <c r="C1560">
        <v>0.5</v>
      </c>
      <c r="D1560">
        <f t="shared" si="1679"/>
        <v>0.52999999999999992</v>
      </c>
      <c r="E1560">
        <f t="shared" si="1680"/>
        <v>-3.0000000000000027E-2</v>
      </c>
      <c r="G1560">
        <v>-1.28161530638247</v>
      </c>
      <c r="H1560">
        <f t="shared" si="1681"/>
        <v>3.1633728393123803</v>
      </c>
      <c r="I1560">
        <f t="shared" si="1682"/>
        <v>-0.74494398314425947</v>
      </c>
      <c r="K1560">
        <f t="shared" si="1683"/>
        <v>2008.2499999998834</v>
      </c>
      <c r="M1560">
        <f t="shared" ref="M1560:N1560" si="1685">+AVERAGE(B1557:B1563)</f>
        <v>1.5857142857142859</v>
      </c>
      <c r="N1560">
        <f t="shared" si="1685"/>
        <v>0.17142857142857146</v>
      </c>
      <c r="P1560">
        <f t="shared" si="1617"/>
        <v>1.8600000000000003</v>
      </c>
    </row>
    <row r="1561" spans="1:16" x14ac:dyDescent="0.25">
      <c r="A1561">
        <f>+$C$10*(B1561)+$C$11*(C1561)+$C$12*(nino34!A1541)</f>
        <v>-0.64</v>
      </c>
      <c r="B1561">
        <v>0.8</v>
      </c>
      <c r="C1561">
        <v>1.3</v>
      </c>
      <c r="D1561">
        <f t="shared" si="1679"/>
        <v>0.45</v>
      </c>
      <c r="E1561">
        <f t="shared" si="1680"/>
        <v>-5.0000000000000044E-2</v>
      </c>
      <c r="G1561">
        <v>-7.2400878298409799E-2</v>
      </c>
      <c r="H1561">
        <f t="shared" si="1681"/>
        <v>1.690736050674968</v>
      </c>
      <c r="I1561">
        <f t="shared" si="1682"/>
        <v>-0.72769280549315241</v>
      </c>
      <c r="K1561">
        <f t="shared" si="1683"/>
        <v>2008.3333333332166</v>
      </c>
      <c r="M1561">
        <f t="shared" ref="M1561:N1561" si="1686">+AVERAGE(B1558:B1564)</f>
        <v>1.6428571428571428</v>
      </c>
      <c r="N1561">
        <f t="shared" si="1686"/>
        <v>0.48571428571428571</v>
      </c>
      <c r="P1561">
        <f t="shared" ref="P1561:P1624" si="1687">+AVERAGE(B1558:B1562)-AVERAGE(C1558:C1562)</f>
        <v>1.3399999999999999</v>
      </c>
    </row>
    <row r="1562" spans="1:16" x14ac:dyDescent="0.25">
      <c r="A1562">
        <f>+$C$10*(B1562)+$C$11*(C1562)+$C$12*(nino34!A1542)</f>
        <v>-0.44</v>
      </c>
      <c r="B1562">
        <v>1.2</v>
      </c>
      <c r="C1562">
        <v>0.8</v>
      </c>
      <c r="D1562">
        <f t="shared" si="1679"/>
        <v>0.6</v>
      </c>
      <c r="E1562">
        <f t="shared" si="1680"/>
        <v>0.19999999999999996</v>
      </c>
      <c r="G1562">
        <v>0.40912074429249801</v>
      </c>
      <c r="H1562">
        <f t="shared" si="1681"/>
        <v>0.62553744247198384</v>
      </c>
      <c r="I1562">
        <f t="shared" si="1682"/>
        <v>-0.33750580270983177</v>
      </c>
      <c r="K1562">
        <f t="shared" si="1683"/>
        <v>2008.4166666665499</v>
      </c>
      <c r="M1562">
        <f t="shared" ref="M1562:N1562" si="1688">+AVERAGE(B1559:B1565)</f>
        <v>1.5714285714285714</v>
      </c>
      <c r="N1562">
        <f t="shared" si="1688"/>
        <v>0.7</v>
      </c>
      <c r="P1562">
        <f t="shared" si="1687"/>
        <v>0.52</v>
      </c>
    </row>
    <row r="1563" spans="1:16" x14ac:dyDescent="0.25">
      <c r="A1563">
        <f>+$C$10*(B1563)+$C$11*(C1563)+$C$12*(nino34!A1543)</f>
        <v>-0.04</v>
      </c>
      <c r="B1563">
        <v>0.8</v>
      </c>
      <c r="C1563">
        <v>0.6</v>
      </c>
      <c r="D1563">
        <f t="shared" si="1679"/>
        <v>0.4</v>
      </c>
      <c r="E1563">
        <f t="shared" si="1680"/>
        <v>-0.39999999999999997</v>
      </c>
      <c r="G1563">
        <v>0.55313656417357404</v>
      </c>
      <c r="H1563">
        <f t="shared" si="1681"/>
        <v>-0.4553176056280212</v>
      </c>
      <c r="I1563">
        <f t="shared" si="1682"/>
        <v>-0.74334924539017333</v>
      </c>
      <c r="K1563">
        <f t="shared" si="1683"/>
        <v>2008.4999999998831</v>
      </c>
      <c r="M1563">
        <f t="shared" ref="M1563:N1563" si="1689">+AVERAGE(B1560:B1566)</f>
        <v>1.5285714285714285</v>
      </c>
      <c r="N1563">
        <f t="shared" si="1689"/>
        <v>0.61428571428571443</v>
      </c>
      <c r="P1563">
        <f t="shared" si="1687"/>
        <v>0.41999999999999971</v>
      </c>
    </row>
    <row r="1564" spans="1:16" x14ac:dyDescent="0.25">
      <c r="A1564">
        <f>+$C$10*(B1564)+$C$11*(C1564)+$C$12*(nino34!A1544)</f>
        <v>-0.04</v>
      </c>
      <c r="B1564">
        <v>2.1</v>
      </c>
      <c r="C1564">
        <v>0.9</v>
      </c>
      <c r="D1564">
        <f t="shared" si="1679"/>
        <v>-0.24000000000000002</v>
      </c>
      <c r="E1564">
        <f t="shared" si="1680"/>
        <v>-0.24</v>
      </c>
      <c r="G1564">
        <v>-4.6196861335523198E-2</v>
      </c>
      <c r="H1564">
        <f t="shared" si="1681"/>
        <v>-1.094750879116539</v>
      </c>
      <c r="I1564">
        <f t="shared" si="1682"/>
        <v>0.10391597190165547</v>
      </c>
      <c r="K1564">
        <f t="shared" si="1683"/>
        <v>2008.5833333332164</v>
      </c>
      <c r="M1564">
        <f t="shared" ref="M1564:N1564" si="1690">+AVERAGE(B1561:B1567)</f>
        <v>1.5857142857142856</v>
      </c>
      <c r="N1564">
        <f t="shared" si="1690"/>
        <v>0.45714285714285713</v>
      </c>
      <c r="P1564">
        <f t="shared" si="1687"/>
        <v>0.72</v>
      </c>
    </row>
    <row r="1565" spans="1:16" x14ac:dyDescent="0.25">
      <c r="A1565">
        <f>+$C$10*(B1565)+$C$11*(C1565)+$C$12*(nino34!A1545)</f>
        <v>-0.28000000000000003</v>
      </c>
      <c r="B1565">
        <v>2.1</v>
      </c>
      <c r="C1565">
        <v>-0.2</v>
      </c>
      <c r="D1565">
        <f t="shared" si="1679"/>
        <v>-0.26</v>
      </c>
      <c r="E1565">
        <f t="shared" si="1680"/>
        <v>0.22000000000000008</v>
      </c>
      <c r="G1565">
        <v>-0.54161431494296497</v>
      </c>
      <c r="H1565">
        <f t="shared" si="1681"/>
        <v>-1.2593769446539969</v>
      </c>
      <c r="I1565">
        <f t="shared" si="1682"/>
        <v>-0.26854203743911342</v>
      </c>
      <c r="K1565">
        <f t="shared" si="1683"/>
        <v>2008.6666666665496</v>
      </c>
      <c r="M1565">
        <f t="shared" ref="M1565:N1565" si="1691">+AVERAGE(B1562:B1568)</f>
        <v>1.6999999999999997</v>
      </c>
      <c r="N1565">
        <f t="shared" si="1691"/>
        <v>0.15714285714285706</v>
      </c>
      <c r="P1565">
        <f t="shared" si="1687"/>
        <v>1.2200000000000002</v>
      </c>
    </row>
    <row r="1566" spans="1:16" x14ac:dyDescent="0.25">
      <c r="A1566">
        <f>+$C$10*(B1566)+$C$11*(C1566)+$C$12*(nino34!A1546)</f>
        <v>-0.3</v>
      </c>
      <c r="B1566">
        <v>2.4</v>
      </c>
      <c r="C1566">
        <v>0.4</v>
      </c>
      <c r="D1566">
        <f t="shared" si="1679"/>
        <v>-8.9999999999999969E-2</v>
      </c>
      <c r="E1566">
        <f t="shared" si="1680"/>
        <v>-5.0000000000000044E-2</v>
      </c>
      <c r="G1566">
        <v>-1.3055738059895201</v>
      </c>
      <c r="H1566">
        <f t="shared" si="1681"/>
        <v>-1.2571553905132551</v>
      </c>
      <c r="I1566">
        <f t="shared" si="1682"/>
        <v>0.27076359157985541</v>
      </c>
      <c r="K1566">
        <f t="shared" si="1683"/>
        <v>2008.7499999998829</v>
      </c>
      <c r="M1566">
        <f t="shared" ref="M1566:N1566" si="1692">+AVERAGE(B1563:B1569)</f>
        <v>1.7571428571428569</v>
      </c>
      <c r="N1566">
        <f t="shared" si="1692"/>
        <v>1.428571428571429E-2</v>
      </c>
      <c r="P1566">
        <f t="shared" si="1687"/>
        <v>1.5999999999999999</v>
      </c>
    </row>
    <row r="1567" spans="1:16" x14ac:dyDescent="0.25">
      <c r="A1567">
        <f>+$C$10*(B1567)+$C$11*(C1567)+$C$12*(nino34!A1547)</f>
        <v>-0.37</v>
      </c>
      <c r="B1567">
        <v>1.7</v>
      </c>
      <c r="C1567">
        <v>-0.6</v>
      </c>
      <c r="D1567">
        <f t="shared" si="1679"/>
        <v>-0.60000000000000009</v>
      </c>
      <c r="E1567">
        <f t="shared" si="1680"/>
        <v>-0.45999999999999996</v>
      </c>
      <c r="G1567">
        <v>-1.7987697054562199</v>
      </c>
      <c r="H1567">
        <f t="shared" si="1681"/>
        <v>-1.1426446266485499</v>
      </c>
      <c r="I1567">
        <f t="shared" si="1682"/>
        <v>-0.15625282771515048</v>
      </c>
      <c r="K1567">
        <f t="shared" si="1683"/>
        <v>2008.8333333332162</v>
      </c>
      <c r="M1567">
        <f t="shared" ref="M1567:N1567" si="1693">+AVERAGE(B1564:B1570)</f>
        <v>1.8857142857142855</v>
      </c>
      <c r="N1567">
        <f t="shared" si="1693"/>
        <v>-0.24285714285714285</v>
      </c>
      <c r="P1567">
        <f t="shared" si="1687"/>
        <v>2.0399999999999996</v>
      </c>
    </row>
    <row r="1568" spans="1:16" x14ac:dyDescent="0.25">
      <c r="A1568">
        <f>+$C$10*(B1568)+$C$11*(C1568)+$C$12*(nino34!A1548)</f>
        <v>-0.9</v>
      </c>
      <c r="B1568">
        <v>1.6</v>
      </c>
      <c r="C1568">
        <v>-0.8</v>
      </c>
      <c r="D1568">
        <f t="shared" si="1679"/>
        <v>-0.63</v>
      </c>
      <c r="E1568">
        <f t="shared" si="1680"/>
        <v>0.42999999999999994</v>
      </c>
      <c r="G1568">
        <v>-2.44821843263807</v>
      </c>
      <c r="H1568">
        <f t="shared" si="1681"/>
        <v>-0.86035961223085011</v>
      </c>
      <c r="I1568">
        <f t="shared" si="1682"/>
        <v>0.43853784213284985</v>
      </c>
      <c r="K1568">
        <f t="shared" si="1683"/>
        <v>2008.9166666665494</v>
      </c>
      <c r="M1568">
        <f t="shared" ref="M1568:N1568" si="1694">+AVERAGE(B1565:B1571)</f>
        <v>1.7142857142857142</v>
      </c>
      <c r="N1568">
        <f t="shared" si="1694"/>
        <v>-0.21428571428571422</v>
      </c>
      <c r="P1568">
        <f t="shared" si="1687"/>
        <v>2.16</v>
      </c>
    </row>
    <row r="1569" spans="1:16" x14ac:dyDescent="0.25">
      <c r="A1569">
        <f>+$C$10*(B1569)+$C$11*(C1569)+$C$12*(nino34!A1549)</f>
        <v>-1</v>
      </c>
      <c r="B1569">
        <v>1.6</v>
      </c>
      <c r="C1569">
        <v>-0.2</v>
      </c>
      <c r="D1569">
        <f t="shared" si="1679"/>
        <v>0.19000000000000006</v>
      </c>
      <c r="E1569">
        <f t="shared" si="1680"/>
        <v>0.39000000000000012</v>
      </c>
      <c r="G1569">
        <v>-2.6591293176870701</v>
      </c>
      <c r="H1569">
        <f t="shared" si="1681"/>
        <v>0.52171594748383998</v>
      </c>
      <c r="I1569">
        <f t="shared" si="1682"/>
        <v>0.94353771758184024</v>
      </c>
      <c r="K1569">
        <f t="shared" si="1683"/>
        <v>2008.9999999998827</v>
      </c>
      <c r="M1569">
        <f t="shared" ref="M1569:N1569" si="1695">+AVERAGE(B1566:B1572)</f>
        <v>1.5428571428571427</v>
      </c>
      <c r="N1569">
        <f t="shared" si="1695"/>
        <v>-0.19999999999999998</v>
      </c>
      <c r="P1569">
        <f t="shared" si="1687"/>
        <v>2.2799999999999994</v>
      </c>
    </row>
    <row r="1570" spans="1:16" x14ac:dyDescent="0.25">
      <c r="A1570">
        <f>+$C$10*(B1570)+$C$11*(C1570)+$C$12*(nino34!A1550)</f>
        <v>-0.71</v>
      </c>
      <c r="B1570">
        <v>1.7</v>
      </c>
      <c r="C1570">
        <v>-1.2</v>
      </c>
      <c r="D1570">
        <f t="shared" si="1679"/>
        <v>0.28000000000000003</v>
      </c>
      <c r="E1570">
        <f t="shared" si="1680"/>
        <v>-0.30000000000000004</v>
      </c>
      <c r="G1570">
        <v>-1.9265024851542301</v>
      </c>
      <c r="H1570">
        <f t="shared" si="1681"/>
        <v>1.718341720373995</v>
      </c>
      <c r="I1570">
        <f t="shared" si="1682"/>
        <v>0.2530880553083148</v>
      </c>
      <c r="K1570">
        <f t="shared" si="1683"/>
        <v>2009.0833333332159</v>
      </c>
      <c r="M1570">
        <f t="shared" ref="M1570:N1570" si="1696">+AVERAGE(B1567:B1573)</f>
        <v>1.0714285714285714</v>
      </c>
      <c r="N1570">
        <f t="shared" si="1696"/>
        <v>-0.29999999999999993</v>
      </c>
      <c r="P1570">
        <f t="shared" si="1687"/>
        <v>1.8400000000000003</v>
      </c>
    </row>
    <row r="1571" spans="1:16" x14ac:dyDescent="0.25">
      <c r="A1571">
        <f>+$C$10*(B1571)+$C$11*(C1571)+$C$12*(nino34!A1551)</f>
        <v>-0.72</v>
      </c>
      <c r="B1571">
        <v>0.9</v>
      </c>
      <c r="C1571">
        <v>1.1000000000000001</v>
      </c>
      <c r="D1571">
        <f t="shared" si="1679"/>
        <v>0.45999999999999996</v>
      </c>
      <c r="E1571">
        <f t="shared" si="1680"/>
        <v>0.48</v>
      </c>
      <c r="G1571">
        <v>-0.94078759731307504</v>
      </c>
      <c r="H1571">
        <f t="shared" si="1681"/>
        <v>2.6681867635842842</v>
      </c>
      <c r="I1571">
        <f t="shared" si="1682"/>
        <v>0.69675698790197416</v>
      </c>
      <c r="K1571">
        <f t="shared" si="1683"/>
        <v>2009.1666666665492</v>
      </c>
      <c r="M1571">
        <f t="shared" ref="M1571:N1571" si="1697">+AVERAGE(B1568:B1574)</f>
        <v>0.81428571428571439</v>
      </c>
      <c r="N1571">
        <f t="shared" si="1697"/>
        <v>-0.15714285714285717</v>
      </c>
      <c r="P1571">
        <f t="shared" si="1687"/>
        <v>1.5800000000000003</v>
      </c>
    </row>
    <row r="1572" spans="1:16" x14ac:dyDescent="0.25">
      <c r="A1572">
        <f>+$C$10*(B1572)+$C$11*(C1572)+$C$12*(nino34!A1552)</f>
        <v>-0.25</v>
      </c>
      <c r="B1572">
        <v>0.9</v>
      </c>
      <c r="C1572">
        <v>-0.1</v>
      </c>
      <c r="D1572">
        <f t="shared" si="1679"/>
        <v>0.89</v>
      </c>
      <c r="E1572">
        <f t="shared" si="1680"/>
        <v>-4.9999999999999933E-2</v>
      </c>
      <c r="G1572">
        <v>0.74168427843005402</v>
      </c>
      <c r="H1572">
        <f t="shared" si="1681"/>
        <v>2.6728034904920648</v>
      </c>
      <c r="I1572">
        <f t="shared" si="1682"/>
        <v>-0.69214026099419312</v>
      </c>
      <c r="K1572">
        <f t="shared" si="1683"/>
        <v>2009.2499999998824</v>
      </c>
      <c r="M1572">
        <f t="shared" ref="M1572:N1572" si="1698">+AVERAGE(B1569:B1575)</f>
        <v>0.64285714285714302</v>
      </c>
      <c r="N1572">
        <f t="shared" si="1698"/>
        <v>0</v>
      </c>
      <c r="P1572">
        <f t="shared" si="1687"/>
        <v>0.98</v>
      </c>
    </row>
    <row r="1573" spans="1:16" x14ac:dyDescent="0.25">
      <c r="A1573">
        <f>+$C$10*(B1573)+$C$11*(C1573)+$C$12*(nino34!A1553)</f>
        <v>0.17</v>
      </c>
      <c r="B1573">
        <v>-0.9</v>
      </c>
      <c r="C1573">
        <v>-0.3</v>
      </c>
      <c r="D1573">
        <f t="shared" si="1679"/>
        <v>0.74</v>
      </c>
      <c r="E1573">
        <f t="shared" si="1680"/>
        <v>-0.10000000000000003</v>
      </c>
      <c r="G1573">
        <v>1.73201589317899</v>
      </c>
      <c r="H1573">
        <f t="shared" si="1681"/>
        <v>2.0329627767426159</v>
      </c>
      <c r="I1573">
        <f t="shared" si="1682"/>
        <v>5.2299547244743838E-2</v>
      </c>
      <c r="K1573">
        <f t="shared" si="1683"/>
        <v>2009.3333333332157</v>
      </c>
      <c r="M1573">
        <f t="shared" ref="M1573:N1573" si="1699">+AVERAGE(B1570:B1576)</f>
        <v>0.31428571428571433</v>
      </c>
      <c r="N1573">
        <f t="shared" si="1699"/>
        <v>7.1428571428571438E-2</v>
      </c>
      <c r="P1573">
        <f t="shared" si="1687"/>
        <v>0.52</v>
      </c>
    </row>
    <row r="1574" spans="1:16" x14ac:dyDescent="0.25">
      <c r="A1574">
        <f>+$C$10*(B1574)+$C$11*(C1574)+$C$12*(nino34!A1554)</f>
        <v>0.49</v>
      </c>
      <c r="B1574">
        <v>-0.1</v>
      </c>
      <c r="C1574">
        <v>0.4</v>
      </c>
      <c r="D1574">
        <f t="shared" si="1679"/>
        <v>0.51999999999999991</v>
      </c>
      <c r="E1574">
        <f t="shared" si="1680"/>
        <v>-0.12</v>
      </c>
      <c r="G1574">
        <v>2.7746470551726699</v>
      </c>
      <c r="H1574">
        <f t="shared" si="1681"/>
        <v>1.08311779554636</v>
      </c>
      <c r="I1574">
        <f t="shared" si="1682"/>
        <v>-1.0021445284409998</v>
      </c>
      <c r="K1574">
        <f t="shared" si="1683"/>
        <v>2009.416666666549</v>
      </c>
      <c r="M1574">
        <f t="shared" ref="M1574:N1574" si="1700">+AVERAGE(B1571:B1577)</f>
        <v>7.1428571428571466E-2</v>
      </c>
      <c r="N1574">
        <f t="shared" si="1700"/>
        <v>0.15714285714285717</v>
      </c>
      <c r="P1574">
        <f t="shared" si="1687"/>
        <v>-3.999999999999998E-2</v>
      </c>
    </row>
    <row r="1575" spans="1:16" x14ac:dyDescent="0.25">
      <c r="A1575">
        <f>+$C$10*(B1575)+$C$11*(C1575)+$C$12*(nino34!A1555)</f>
        <v>0.69</v>
      </c>
      <c r="B1575">
        <v>0.4</v>
      </c>
      <c r="C1575">
        <v>0.3</v>
      </c>
      <c r="D1575">
        <f t="shared" si="1679"/>
        <v>0.13</v>
      </c>
      <c r="E1575">
        <f t="shared" si="1680"/>
        <v>-0.27</v>
      </c>
      <c r="G1575">
        <v>2.81513368872535</v>
      </c>
      <c r="H1575">
        <f t="shared" si="1681"/>
        <v>0.52746007051140031</v>
      </c>
      <c r="I1575">
        <f t="shared" si="1682"/>
        <v>0.44648680340604052</v>
      </c>
      <c r="K1575">
        <f t="shared" si="1683"/>
        <v>2009.4999999998822</v>
      </c>
      <c r="M1575">
        <f t="shared" ref="M1575:N1575" si="1701">+AVERAGE(B1572:B1578)</f>
        <v>-0.31428571428571433</v>
      </c>
      <c r="N1575">
        <f t="shared" si="1701"/>
        <v>0.1142857142857143</v>
      </c>
      <c r="P1575">
        <f t="shared" si="1687"/>
        <v>-0.19999999999999998</v>
      </c>
    </row>
    <row r="1576" spans="1:16" x14ac:dyDescent="0.25">
      <c r="A1576">
        <f>+$C$10*(B1576)+$C$11*(C1576)+$C$12*(nino34!A1556)</f>
        <v>0.62</v>
      </c>
      <c r="B1576">
        <v>-0.7</v>
      </c>
      <c r="C1576">
        <v>0.3</v>
      </c>
      <c r="D1576">
        <f t="shared" si="1679"/>
        <v>-9.9999999999998979E-3</v>
      </c>
      <c r="E1576">
        <f t="shared" si="1680"/>
        <v>0.13000000000000012</v>
      </c>
      <c r="G1576">
        <v>3.3021071256840702</v>
      </c>
      <c r="H1576">
        <f t="shared" si="1681"/>
        <v>1.1337665506283199</v>
      </c>
      <c r="I1576">
        <f t="shared" si="1682"/>
        <v>0.15981967671087904</v>
      </c>
      <c r="K1576">
        <f t="shared" si="1683"/>
        <v>2009.5833333332155</v>
      </c>
      <c r="M1576">
        <f t="shared" ref="M1576:N1576" si="1702">+AVERAGE(B1573:B1579)</f>
        <v>-0.59999999999999987</v>
      </c>
      <c r="N1576">
        <f t="shared" si="1702"/>
        <v>0.15714285714285717</v>
      </c>
      <c r="P1576">
        <f t="shared" si="1687"/>
        <v>-0.27999999999999997</v>
      </c>
    </row>
    <row r="1577" spans="1:16" x14ac:dyDescent="0.25">
      <c r="A1577">
        <f>+$C$10*(B1577)+$C$11*(C1577)+$C$12*(nino34!A1557)</f>
        <v>0.68</v>
      </c>
      <c r="B1577">
        <v>0</v>
      </c>
      <c r="C1577">
        <v>-0.6</v>
      </c>
      <c r="D1577">
        <f t="shared" si="1679"/>
        <v>0.33999999999999997</v>
      </c>
      <c r="E1577">
        <f t="shared" si="1680"/>
        <v>0.21999999999999997</v>
      </c>
      <c r="G1577">
        <v>3.9489002393536698</v>
      </c>
      <c r="H1577">
        <f t="shared" si="1681"/>
        <v>1.5665295240309898</v>
      </c>
      <c r="I1577">
        <f t="shared" si="1682"/>
        <v>0.27294329669178996</v>
      </c>
      <c r="K1577">
        <f t="shared" si="1683"/>
        <v>2009.6666666665487</v>
      </c>
      <c r="M1577">
        <f t="shared" ref="M1577:N1577" si="1703">+AVERAGE(B1574:B1580)</f>
        <v>-0.61428571428571443</v>
      </c>
      <c r="N1577">
        <f t="shared" si="1703"/>
        <v>0.2857142857142857</v>
      </c>
      <c r="P1577">
        <f t="shared" si="1687"/>
        <v>-0.68000000000000016</v>
      </c>
    </row>
    <row r="1578" spans="1:16" x14ac:dyDescent="0.25">
      <c r="A1578">
        <f>+$C$10*(B1578)+$C$11*(C1578)+$C$12*(nino34!A1558)</f>
        <v>0.96</v>
      </c>
      <c r="B1578">
        <v>-1.8</v>
      </c>
      <c r="C1578">
        <v>0.8</v>
      </c>
      <c r="D1578">
        <f t="shared" si="1679"/>
        <v>0.80999999999999994</v>
      </c>
      <c r="E1578">
        <f t="shared" si="1680"/>
        <v>0.25</v>
      </c>
      <c r="G1578">
        <v>4.8686366497150599</v>
      </c>
      <c r="H1578">
        <f t="shared" si="1681"/>
        <v>1.3524994332691898</v>
      </c>
      <c r="I1578">
        <f t="shared" si="1682"/>
        <v>-0.48697338745358998</v>
      </c>
      <c r="K1578">
        <f t="shared" si="1683"/>
        <v>2009.749999999882</v>
      </c>
      <c r="M1578">
        <f t="shared" ref="M1578:N1578" si="1704">+AVERAGE(B1575:B1581)</f>
        <v>-0.97142857142857153</v>
      </c>
      <c r="N1578">
        <f t="shared" si="1704"/>
        <v>0.18571428571428572</v>
      </c>
      <c r="P1578">
        <f t="shared" si="1687"/>
        <v>-0.84000000000000008</v>
      </c>
    </row>
    <row r="1579" spans="1:16" x14ac:dyDescent="0.25">
      <c r="A1579">
        <f>+$C$10*(B1579)+$C$11*(C1579)+$C$12*(nino34!A1559)</f>
        <v>1.49</v>
      </c>
      <c r="B1579">
        <v>-1.1000000000000001</v>
      </c>
      <c r="C1579">
        <v>0.2</v>
      </c>
      <c r="D1579">
        <f t="shared" si="1679"/>
        <v>0.85000000000000009</v>
      </c>
      <c r="E1579">
        <f t="shared" si="1680"/>
        <v>-0.20999999999999996</v>
      </c>
      <c r="G1579">
        <v>5.3013996726228596</v>
      </c>
      <c r="H1579">
        <f t="shared" si="1681"/>
        <v>0.73212026325018975</v>
      </c>
      <c r="I1579">
        <f t="shared" si="1682"/>
        <v>-0.13340578256540958</v>
      </c>
      <c r="K1579">
        <f t="shared" si="1683"/>
        <v>2009.8333333332153</v>
      </c>
      <c r="M1579">
        <f t="shared" ref="M1579:N1579" si="1705">+AVERAGE(B1576:B1582)</f>
        <v>-1.3</v>
      </c>
      <c r="N1579">
        <f t="shared" si="1705"/>
        <v>0.3428571428571428</v>
      </c>
      <c r="P1579">
        <f t="shared" si="1687"/>
        <v>-1.18</v>
      </c>
    </row>
    <row r="1580" spans="1:16" x14ac:dyDescent="0.25">
      <c r="A1580">
        <f>+$C$10*(B1580)+$C$11*(C1580)+$C$12*(nino34!A1560)</f>
        <v>1.81</v>
      </c>
      <c r="B1580">
        <v>-1</v>
      </c>
      <c r="C1580">
        <v>0.6</v>
      </c>
      <c r="D1580">
        <f t="shared" si="1679"/>
        <v>-6.0000000000000053E-2</v>
      </c>
      <c r="E1580">
        <f t="shared" si="1680"/>
        <v>-0.70000000000000018</v>
      </c>
      <c r="G1580">
        <v>5.6007569129652497</v>
      </c>
      <c r="H1580">
        <f t="shared" si="1681"/>
        <v>0.46116289921542997</v>
      </c>
      <c r="I1580">
        <f t="shared" si="1682"/>
        <v>-0.13755158146935109</v>
      </c>
      <c r="K1580">
        <f t="shared" si="1683"/>
        <v>2009.9166666665485</v>
      </c>
      <c r="M1580">
        <f t="shared" ref="M1580:N1580" si="1706">+AVERAGE(B1577:B1583)</f>
        <v>-1.3</v>
      </c>
      <c r="N1580">
        <f t="shared" si="1706"/>
        <v>0.51428571428571423</v>
      </c>
      <c r="P1580">
        <f t="shared" si="1687"/>
        <v>-1.44</v>
      </c>
    </row>
    <row r="1581" spans="1:16" x14ac:dyDescent="0.25">
      <c r="A1581">
        <f>+$C$10*(B1581)+$C$11*(C1581)+$C$12*(nino34!A1561)</f>
        <v>1.43</v>
      </c>
      <c r="B1581">
        <v>-2.6</v>
      </c>
      <c r="C1581">
        <v>-0.3</v>
      </c>
      <c r="D1581">
        <f t="shared" si="1679"/>
        <v>-0.63000000000000012</v>
      </c>
      <c r="E1581">
        <f t="shared" si="1680"/>
        <v>0.13000000000000034</v>
      </c>
      <c r="G1581">
        <v>5.7625625718382896</v>
      </c>
      <c r="H1581">
        <f t="shared" si="1681"/>
        <v>-2.1482550963639824E-2</v>
      </c>
      <c r="I1581">
        <f t="shared" si="1682"/>
        <v>-0.34509386870971959</v>
      </c>
      <c r="K1581">
        <f t="shared" si="1683"/>
        <v>2009.9999999998818</v>
      </c>
      <c r="M1581">
        <f t="shared" ref="M1581:N1581" si="1707">+AVERAGE(B1578:B1584)</f>
        <v>-1.0142857142857142</v>
      </c>
      <c r="N1581">
        <f t="shared" si="1707"/>
        <v>0.62857142857142867</v>
      </c>
      <c r="P1581">
        <f t="shared" si="1687"/>
        <v>-2.2200000000000002</v>
      </c>
    </row>
    <row r="1582" spans="1:16" x14ac:dyDescent="0.25">
      <c r="A1582">
        <f>+$C$10*(B1582)+$C$11*(C1582)+$C$12*(nino34!A1562)</f>
        <v>1.18</v>
      </c>
      <c r="B1582">
        <v>-1.9</v>
      </c>
      <c r="C1582">
        <v>1.4</v>
      </c>
      <c r="D1582">
        <f t="shared" si="1679"/>
        <v>-0.35999999999999988</v>
      </c>
      <c r="E1582">
        <f t="shared" si="1680"/>
        <v>0.14000000000000012</v>
      </c>
      <c r="G1582">
        <v>5.5792743620016099</v>
      </c>
      <c r="H1582">
        <f t="shared" si="1681"/>
        <v>-2.1843704703359594</v>
      </c>
      <c r="I1582">
        <f t="shared" si="1682"/>
        <v>-1.8177940506626005</v>
      </c>
      <c r="K1582">
        <f t="shared" si="1683"/>
        <v>2010.083333333215</v>
      </c>
      <c r="M1582">
        <f t="shared" ref="M1582:N1582" si="1708">+AVERAGE(B1579:B1585)</f>
        <v>-0.67142857142857149</v>
      </c>
      <c r="N1582">
        <f t="shared" si="1708"/>
        <v>0.41428571428571431</v>
      </c>
      <c r="P1582">
        <f t="shared" si="1687"/>
        <v>-2.1399999999999997</v>
      </c>
    </row>
    <row r="1583" spans="1:16" x14ac:dyDescent="0.25">
      <c r="A1583">
        <f>+$C$10*(B1583)+$C$11*(C1583)+$C$12*(nino34!A1563)</f>
        <v>1.07</v>
      </c>
      <c r="B1583">
        <v>-0.7</v>
      </c>
      <c r="C1583">
        <v>1.5</v>
      </c>
      <c r="D1583">
        <f t="shared" si="1679"/>
        <v>-0.61999999999999988</v>
      </c>
      <c r="E1583">
        <f t="shared" si="1680"/>
        <v>-0.40000000000000013</v>
      </c>
      <c r="G1583">
        <v>3.5781921015023301</v>
      </c>
      <c r="H1583">
        <f t="shared" si="1681"/>
        <v>-4.0858640280044396</v>
      </c>
      <c r="I1583">
        <f t="shared" si="1682"/>
        <v>-8.3699507005880136E-2</v>
      </c>
      <c r="K1583">
        <f t="shared" si="1683"/>
        <v>2010.1666666665483</v>
      </c>
      <c r="M1583">
        <f t="shared" ref="M1583:N1583" si="1709">+AVERAGE(B1580:B1586)</f>
        <v>-0.38571428571428573</v>
      </c>
      <c r="N1583">
        <f t="shared" si="1709"/>
        <v>0.51428571428571435</v>
      </c>
      <c r="P1583">
        <f t="shared" si="1687"/>
        <v>-1.52</v>
      </c>
    </row>
    <row r="1584" spans="1:16" x14ac:dyDescent="0.25">
      <c r="A1584">
        <f>+$C$10*(B1584)+$C$11*(C1584)+$C$12*(nino34!A1564)</f>
        <v>0.56000000000000005</v>
      </c>
      <c r="B1584">
        <v>2</v>
      </c>
      <c r="C1584">
        <v>0.2</v>
      </c>
      <c r="D1584">
        <f t="shared" si="1679"/>
        <v>-1.22</v>
      </c>
      <c r="E1584">
        <f t="shared" si="1680"/>
        <v>-0.20000000000000007</v>
      </c>
      <c r="G1584">
        <v>1.49341033399717</v>
      </c>
      <c r="H1584">
        <f t="shared" si="1681"/>
        <v>-3.8432815905063551</v>
      </c>
      <c r="I1584">
        <f t="shared" si="1682"/>
        <v>0.32628194450396508</v>
      </c>
      <c r="K1584">
        <f t="shared" si="1683"/>
        <v>2010.2499999998815</v>
      </c>
      <c r="M1584">
        <f t="shared" ref="M1584:N1584" si="1710">+AVERAGE(B1581:B1587)</f>
        <v>0.12857142857142856</v>
      </c>
      <c r="N1584">
        <f t="shared" si="1710"/>
        <v>0.37142857142857139</v>
      </c>
      <c r="P1584">
        <f t="shared" si="1687"/>
        <v>-0.94</v>
      </c>
    </row>
    <row r="1585" spans="1:16" x14ac:dyDescent="0.25">
      <c r="A1585">
        <f>+$C$10*(B1585)+$C$11*(C1585)+$C$12*(nino34!A1565)</f>
        <v>-0.15</v>
      </c>
      <c r="B1585">
        <v>0.6</v>
      </c>
      <c r="C1585">
        <v>-0.7</v>
      </c>
      <c r="D1585">
        <f t="shared" si="1679"/>
        <v>-1.1800000000000002</v>
      </c>
      <c r="E1585">
        <f t="shared" si="1680"/>
        <v>0.24000000000000005</v>
      </c>
      <c r="G1585">
        <v>-0.26508948900402501</v>
      </c>
      <c r="H1585">
        <f t="shared" si="1681"/>
        <v>-3.2155959674948003</v>
      </c>
      <c r="I1585">
        <f t="shared" si="1682"/>
        <v>0.30140367850759009</v>
      </c>
      <c r="K1585">
        <f t="shared" si="1683"/>
        <v>2010.3333333332148</v>
      </c>
      <c r="M1585">
        <f t="shared" ref="M1585:N1585" si="1711">+AVERAGE(B1582:B1588)</f>
        <v>0.82857142857142863</v>
      </c>
      <c r="N1585">
        <f t="shared" si="1711"/>
        <v>0.35714285714285721</v>
      </c>
      <c r="P1585">
        <f t="shared" si="1687"/>
        <v>-0.48</v>
      </c>
    </row>
    <row r="1586" spans="1:16" x14ac:dyDescent="0.25">
      <c r="A1586">
        <f>+$C$10*(B1586)+$C$11*(C1586)+$C$12*(nino34!A1566)</f>
        <v>-0.62</v>
      </c>
      <c r="B1586">
        <v>0.9</v>
      </c>
      <c r="C1586">
        <v>0.9</v>
      </c>
      <c r="D1586">
        <f t="shared" si="1679"/>
        <v>-0.74</v>
      </c>
      <c r="E1586">
        <f t="shared" si="1680"/>
        <v>0.19999999999999996</v>
      </c>
      <c r="G1586">
        <v>-1.72218563349763</v>
      </c>
      <c r="H1586">
        <f t="shared" si="1681"/>
        <v>-2.8989608461786052</v>
      </c>
      <c r="I1586">
        <f t="shared" si="1682"/>
        <v>1.5231442808604889E-2</v>
      </c>
      <c r="K1586">
        <f t="shared" si="1683"/>
        <v>2010.4166666665481</v>
      </c>
      <c r="M1586">
        <f t="shared" ref="M1586:N1586" si="1712">+AVERAGE(B1583:B1589)</f>
        <v>1.5285714285714285</v>
      </c>
      <c r="N1586">
        <f t="shared" si="1712"/>
        <v>0</v>
      </c>
      <c r="P1586">
        <f t="shared" si="1687"/>
        <v>0.78</v>
      </c>
    </row>
    <row r="1587" spans="1:16" x14ac:dyDescent="0.25">
      <c r="A1587">
        <f>+$C$10*(B1587)+$C$11*(C1587)+$C$12*(nino34!A1567)</f>
        <v>-0.89</v>
      </c>
      <c r="B1587">
        <v>2.6</v>
      </c>
      <c r="C1587">
        <v>-0.4</v>
      </c>
      <c r="D1587">
        <f t="shared" si="1679"/>
        <v>-0.71000000000000008</v>
      </c>
      <c r="E1587">
        <f t="shared" si="1680"/>
        <v>-0.17000000000000015</v>
      </c>
      <c r="G1587">
        <v>-3.1640503351826301</v>
      </c>
      <c r="H1587">
        <f t="shared" si="1681"/>
        <v>-3.04003672232556</v>
      </c>
      <c r="I1587">
        <f t="shared" si="1682"/>
        <v>-0.15630731895555972</v>
      </c>
      <c r="K1587">
        <f t="shared" si="1683"/>
        <v>2010.4999999998813</v>
      </c>
      <c r="M1587">
        <f t="shared" ref="M1587:N1587" si="1713">+AVERAGE(B1584:B1590)</f>
        <v>1.8428571428571427</v>
      </c>
      <c r="N1587">
        <f t="shared" si="1713"/>
        <v>-0.39999999999999997</v>
      </c>
      <c r="P1587">
        <f t="shared" si="1687"/>
        <v>1.7599999999999998</v>
      </c>
    </row>
    <row r="1588" spans="1:16" x14ac:dyDescent="0.25">
      <c r="A1588">
        <f>+$C$10*(B1588)+$C$11*(C1588)+$C$12*(nino34!A1568)</f>
        <v>-1.33</v>
      </c>
      <c r="B1588">
        <v>2.2999999999999998</v>
      </c>
      <c r="C1588">
        <v>-0.4</v>
      </c>
      <c r="D1588">
        <f t="shared" si="1679"/>
        <v>-0.67</v>
      </c>
      <c r="E1588">
        <f t="shared" si="1680"/>
        <v>0.20999999999999996</v>
      </c>
      <c r="G1588">
        <v>-4.76222235582319</v>
      </c>
      <c r="H1588">
        <f t="shared" si="1681"/>
        <v>-1.8417593227426097</v>
      </c>
      <c r="I1588">
        <f t="shared" si="1682"/>
        <v>1.3545847185385096</v>
      </c>
      <c r="K1588">
        <f t="shared" si="1683"/>
        <v>2010.5833333332146</v>
      </c>
      <c r="M1588">
        <f t="shared" ref="M1588:N1588" si="1714">+AVERAGE(B1585:B1591)</f>
        <v>1.8428571428571427</v>
      </c>
      <c r="N1588">
        <f t="shared" si="1714"/>
        <v>-0.45714285714285718</v>
      </c>
      <c r="P1588">
        <f t="shared" si="1687"/>
        <v>2.2199999999999998</v>
      </c>
    </row>
    <row r="1589" spans="1:16" x14ac:dyDescent="0.25">
      <c r="A1589">
        <f>+$C$10*(B1589)+$C$11*(C1589)+$C$12*(nino34!A1569)</f>
        <v>-1.56</v>
      </c>
      <c r="B1589">
        <v>3</v>
      </c>
      <c r="C1589">
        <v>-1.1000000000000001</v>
      </c>
      <c r="D1589">
        <f t="shared" si="1679"/>
        <v>-0.31999999999999984</v>
      </c>
      <c r="E1589">
        <f t="shared" si="1680"/>
        <v>0.14000000000000012</v>
      </c>
      <c r="G1589">
        <v>-5.0058096579252398</v>
      </c>
      <c r="H1589">
        <f t="shared" si="1681"/>
        <v>-0.41870656374250981</v>
      </c>
      <c r="I1589">
        <f t="shared" si="1682"/>
        <v>6.8468040461590718E-2</v>
      </c>
      <c r="K1589">
        <f t="shared" si="1683"/>
        <v>2010.6666666665478</v>
      </c>
      <c r="M1589">
        <f t="shared" ref="M1589:N1589" si="1715">+AVERAGE(B1586:B1592)</f>
        <v>2.1428571428571428</v>
      </c>
      <c r="N1589">
        <f t="shared" si="1715"/>
        <v>-0.70000000000000007</v>
      </c>
      <c r="P1589">
        <f t="shared" si="1687"/>
        <v>2.52</v>
      </c>
    </row>
    <row r="1590" spans="1:16" x14ac:dyDescent="0.25">
      <c r="A1590">
        <f>+$C$10*(B1590)+$C$11*(C1590)+$C$12*(nino34!A1570)</f>
        <v>-1.65</v>
      </c>
      <c r="B1590">
        <v>1.5</v>
      </c>
      <c r="C1590">
        <v>-1.3</v>
      </c>
      <c r="D1590">
        <f t="shared" si="1679"/>
        <v>-1.0000000000000009E-2</v>
      </c>
      <c r="E1590">
        <f t="shared" si="1680"/>
        <v>0.16999999999999993</v>
      </c>
      <c r="G1590">
        <v>-5.1809289195656998</v>
      </c>
      <c r="H1590">
        <f t="shared" si="1681"/>
        <v>-0.69661944574306034</v>
      </c>
      <c r="I1590">
        <f t="shared" si="1682"/>
        <v>-0.34638092246214036</v>
      </c>
      <c r="K1590">
        <f t="shared" si="1683"/>
        <v>2010.7499999998811</v>
      </c>
      <c r="M1590">
        <f t="shared" ref="M1590:N1590" si="1716">+AVERAGE(B1587:B1593)</f>
        <v>2.4285714285714284</v>
      </c>
      <c r="N1590">
        <f t="shared" si="1716"/>
        <v>-0.98571428571428577</v>
      </c>
      <c r="P1590">
        <f t="shared" si="1687"/>
        <v>2.9600000000000004</v>
      </c>
    </row>
    <row r="1591" spans="1:16" x14ac:dyDescent="0.25">
      <c r="A1591">
        <f>+$C$10*(B1591)+$C$11*(C1591)+$C$12*(nino34!A1571)</f>
        <v>-1.57</v>
      </c>
      <c r="B1591">
        <v>2</v>
      </c>
      <c r="C1591">
        <v>-0.2</v>
      </c>
      <c r="D1591">
        <f t="shared" si="1679"/>
        <v>2.0000000000000018E-2</v>
      </c>
      <c r="E1591">
        <f t="shared" si="1680"/>
        <v>-0.13999999999999968</v>
      </c>
      <c r="G1591">
        <v>-5.7024291036683001</v>
      </c>
      <c r="H1591">
        <f t="shared" si="1681"/>
        <v>-1.0430003484605699</v>
      </c>
      <c r="I1591">
        <f t="shared" si="1682"/>
        <v>1.9744630819218401E-8</v>
      </c>
      <c r="K1591">
        <f t="shared" si="1683"/>
        <v>2010.8333333332143</v>
      </c>
      <c r="M1591">
        <f t="shared" ref="M1591:N1591" si="1717">+AVERAGE(B1588:B1594)</f>
        <v>2.5</v>
      </c>
      <c r="N1591">
        <f t="shared" si="1717"/>
        <v>-1.1285714285714286</v>
      </c>
      <c r="P1591">
        <f t="shared" si="1687"/>
        <v>3.38</v>
      </c>
    </row>
    <row r="1592" spans="1:16" x14ac:dyDescent="0.25">
      <c r="A1592">
        <f>+$C$10*(B1592)+$C$11*(C1592)+$C$12*(nino34!A1572)</f>
        <v>-1.63</v>
      </c>
      <c r="B1592">
        <v>2.7</v>
      </c>
      <c r="C1592">
        <v>-2.4</v>
      </c>
      <c r="D1592">
        <f t="shared" si="1679"/>
        <v>-0.12999999999999989</v>
      </c>
      <c r="E1592">
        <f t="shared" si="1680"/>
        <v>-1.0000000000000231E-2</v>
      </c>
      <c r="G1592">
        <v>-6.2239292680262697</v>
      </c>
      <c r="H1592">
        <f t="shared" si="1681"/>
        <v>-0.81608774110824989</v>
      </c>
      <c r="I1592">
        <f t="shared" si="1682"/>
        <v>0.22691258760768918</v>
      </c>
      <c r="K1592">
        <f t="shared" si="1683"/>
        <v>2010.9166666665476</v>
      </c>
      <c r="M1592">
        <f t="shared" ref="M1592:N1592" si="1718">+AVERAGE(B1589:B1595)</f>
        <v>2.5428571428571431</v>
      </c>
      <c r="N1592">
        <f t="shared" si="1718"/>
        <v>-1.2285714285714284</v>
      </c>
      <c r="P1592">
        <f t="shared" si="1687"/>
        <v>3.6399999999999997</v>
      </c>
    </row>
    <row r="1593" spans="1:16" x14ac:dyDescent="0.25">
      <c r="A1593">
        <f>+$C$10*(B1593)+$C$11*(C1593)+$C$12*(nino34!A1573)</f>
        <v>-1.7</v>
      </c>
      <c r="B1593">
        <v>2.9</v>
      </c>
      <c r="C1593">
        <v>-1.1000000000000001</v>
      </c>
      <c r="D1593">
        <f t="shared" si="1679"/>
        <v>0.36999999999999988</v>
      </c>
      <c r="E1593">
        <f t="shared" si="1680"/>
        <v>0.51000000000000023</v>
      </c>
      <c r="G1593">
        <v>-6.51851684477655</v>
      </c>
      <c r="H1593">
        <f t="shared" si="1681"/>
        <v>0.32451686732406948</v>
      </c>
      <c r="I1593">
        <f t="shared" si="1682"/>
        <v>0.91369202082463019</v>
      </c>
      <c r="K1593">
        <f t="shared" si="1683"/>
        <v>2010.9999999998809</v>
      </c>
      <c r="M1593">
        <f t="shared" ref="M1593:N1593" si="1719">+AVERAGE(B1590:B1596)</f>
        <v>2.4714285714285711</v>
      </c>
      <c r="N1593">
        <f t="shared" si="1719"/>
        <v>-1.1428571428571428</v>
      </c>
      <c r="P1593">
        <f t="shared" si="1687"/>
        <v>3.7199999999999998</v>
      </c>
    </row>
    <row r="1594" spans="1:16" x14ac:dyDescent="0.25">
      <c r="A1594">
        <f>+$C$10*(B1594)+$C$11*(C1594)+$C$12*(nino34!A1574)</f>
        <v>-1.26</v>
      </c>
      <c r="B1594">
        <v>3.1</v>
      </c>
      <c r="C1594">
        <v>-1.4</v>
      </c>
      <c r="D1594">
        <f t="shared" si="1679"/>
        <v>0.72</v>
      </c>
      <c r="E1594">
        <f t="shared" si="1680"/>
        <v>-0.1599999999999997</v>
      </c>
      <c r="G1594">
        <v>-5.8994124007022002</v>
      </c>
      <c r="H1594">
        <f t="shared" si="1681"/>
        <v>1.8380432979851502</v>
      </c>
      <c r="I1594">
        <f t="shared" si="1682"/>
        <v>0.59983440983645053</v>
      </c>
      <c r="K1594">
        <f t="shared" si="1683"/>
        <v>2011.0833333332141</v>
      </c>
      <c r="M1594">
        <f t="shared" ref="M1594:N1594" si="1720">+AVERAGE(B1591:B1597)</f>
        <v>2.4571428571428569</v>
      </c>
      <c r="N1594">
        <f t="shared" si="1720"/>
        <v>-0.79999999999999993</v>
      </c>
      <c r="P1594">
        <f t="shared" si="1687"/>
        <v>3.8999999999999995</v>
      </c>
    </row>
    <row r="1595" spans="1:16" x14ac:dyDescent="0.25">
      <c r="A1595">
        <f>+$C$10*(B1595)+$C$11*(C1595)+$C$12*(nino34!A1575)</f>
        <v>-0.98</v>
      </c>
      <c r="B1595">
        <v>2.6</v>
      </c>
      <c r="C1595">
        <v>-1.1000000000000001</v>
      </c>
      <c r="D1595">
        <f t="shared" si="1679"/>
        <v>0.52</v>
      </c>
      <c r="E1595">
        <f t="shared" si="1680"/>
        <v>-4.0000000000000036E-2</v>
      </c>
      <c r="G1595">
        <v>-4.6804735467913998</v>
      </c>
      <c r="H1595">
        <f t="shared" si="1681"/>
        <v>3.1738147068858602</v>
      </c>
      <c r="I1595">
        <f t="shared" si="1682"/>
        <v>0.73593699906425947</v>
      </c>
      <c r="K1595">
        <f t="shared" si="1683"/>
        <v>2011.1666666665474</v>
      </c>
      <c r="M1595">
        <f t="shared" ref="M1595:N1595" si="1721">+AVERAGE(B1592:B1598)</f>
        <v>2.3142857142857141</v>
      </c>
      <c r="N1595">
        <f t="shared" si="1721"/>
        <v>-0.6</v>
      </c>
      <c r="P1595">
        <f t="shared" si="1687"/>
        <v>4.0599999999999996</v>
      </c>
    </row>
    <row r="1596" spans="1:16" x14ac:dyDescent="0.25">
      <c r="A1596">
        <f>+$C$10*(B1596)+$C$11*(C1596)+$C$12*(nino34!A1576)</f>
        <v>-0.74</v>
      </c>
      <c r="B1596">
        <v>2.5</v>
      </c>
      <c r="C1596">
        <v>-0.5</v>
      </c>
      <c r="D1596">
        <f t="shared" si="1679"/>
        <v>0.44999999999999996</v>
      </c>
      <c r="E1596">
        <f t="shared" si="1680"/>
        <v>-3.0000000000000027E-2</v>
      </c>
      <c r="G1596">
        <v>-2.72559769381634</v>
      </c>
      <c r="H1596">
        <f t="shared" si="1681"/>
        <v>3.5175599032487499</v>
      </c>
      <c r="I1596">
        <f t="shared" si="1682"/>
        <v>-0.39219180270136977</v>
      </c>
      <c r="K1596">
        <f t="shared" si="1683"/>
        <v>2011.2499999998806</v>
      </c>
      <c r="M1596">
        <f t="shared" ref="M1596:N1596" si="1722">+AVERAGE(B1593:B1599)</f>
        <v>2.2000000000000002</v>
      </c>
      <c r="N1596">
        <f t="shared" si="1722"/>
        <v>-0.19999999999999993</v>
      </c>
      <c r="P1596">
        <f t="shared" si="1687"/>
        <v>3.0999999999999996</v>
      </c>
    </row>
    <row r="1597" spans="1:16" x14ac:dyDescent="0.25">
      <c r="A1597">
        <f>+$C$10*(B1597)+$C$11*(C1597)+$C$12*(nino34!A1577)</f>
        <v>-0.53</v>
      </c>
      <c r="B1597">
        <v>1.4</v>
      </c>
      <c r="C1597">
        <v>1.1000000000000001</v>
      </c>
      <c r="D1597">
        <f t="shared" si="1679"/>
        <v>0.49</v>
      </c>
      <c r="E1597">
        <f t="shared" si="1680"/>
        <v>7.0000000000000062E-2</v>
      </c>
      <c r="G1597">
        <v>-1.1629136435426499</v>
      </c>
      <c r="H1597">
        <f t="shared" si="1681"/>
        <v>2.5257092444500842</v>
      </c>
      <c r="I1597">
        <f t="shared" si="1682"/>
        <v>-0.59965885609729597</v>
      </c>
      <c r="K1597">
        <f t="shared" si="1683"/>
        <v>2011.3333333332139</v>
      </c>
      <c r="M1597">
        <f t="shared" ref="M1597:N1597" si="1723">+AVERAGE(B1594:B1600)</f>
        <v>1.9428571428571428</v>
      </c>
      <c r="N1597">
        <f t="shared" si="1723"/>
        <v>0.1</v>
      </c>
      <c r="P1597">
        <f t="shared" si="1687"/>
        <v>2.2600000000000002</v>
      </c>
    </row>
    <row r="1598" spans="1:16" x14ac:dyDescent="0.25">
      <c r="A1598">
        <f>+$C$10*(B1598)+$C$11*(C1598)+$C$12*(nino34!A1578)</f>
        <v>-0.25</v>
      </c>
      <c r="B1598">
        <v>1</v>
      </c>
      <c r="C1598">
        <v>1.2</v>
      </c>
      <c r="D1598">
        <f t="shared" si="1679"/>
        <v>0.30000000000000004</v>
      </c>
      <c r="E1598">
        <f t="shared" si="1680"/>
        <v>-0.26</v>
      </c>
      <c r="G1598">
        <v>-0.19988844936625599</v>
      </c>
      <c r="H1598">
        <f t="shared" si="1681"/>
        <v>0.66234596832839288</v>
      </c>
      <c r="I1598">
        <f t="shared" si="1682"/>
        <v>-1.263704420024395</v>
      </c>
      <c r="K1598">
        <f t="shared" si="1683"/>
        <v>2011.4166666665471</v>
      </c>
      <c r="M1598">
        <f t="shared" ref="M1598:N1598" si="1724">+AVERAGE(B1595:B1601)</f>
        <v>1.8714285714285714</v>
      </c>
      <c r="N1598">
        <f t="shared" si="1724"/>
        <v>0.39999999999999997</v>
      </c>
      <c r="P1598">
        <f t="shared" si="1687"/>
        <v>1.6600000000000001</v>
      </c>
    </row>
    <row r="1599" spans="1:16" x14ac:dyDescent="0.25">
      <c r="A1599">
        <f>+$C$10*(B1599)+$C$11*(C1599)+$C$12*(nino34!A1579)</f>
        <v>-0.23</v>
      </c>
      <c r="B1599">
        <v>1.9</v>
      </c>
      <c r="C1599">
        <v>0.4</v>
      </c>
      <c r="D1599">
        <f t="shared" si="1679"/>
        <v>-0.41000000000000003</v>
      </c>
      <c r="E1599">
        <f t="shared" si="1680"/>
        <v>-0.45</v>
      </c>
      <c r="G1599">
        <v>-0.50056767521425705</v>
      </c>
      <c r="H1599">
        <f t="shared" si="1681"/>
        <v>-1.118481720934454</v>
      </c>
      <c r="I1599">
        <f t="shared" si="1682"/>
        <v>-0.51712326923845198</v>
      </c>
      <c r="K1599">
        <f t="shared" si="1683"/>
        <v>2011.4999999998804</v>
      </c>
      <c r="M1599">
        <f t="shared" ref="M1599:N1599" si="1725">+AVERAGE(B1596:B1602)</f>
        <v>1.5999999999999999</v>
      </c>
      <c r="N1599">
        <f t="shared" si="1725"/>
        <v>0.51428571428571435</v>
      </c>
      <c r="P1599">
        <f t="shared" si="1687"/>
        <v>0.94000000000000006</v>
      </c>
    </row>
    <row r="1600" spans="1:16" x14ac:dyDescent="0.25">
      <c r="A1600">
        <f>+$C$10*(B1600)+$C$11*(C1600)+$C$12*(nino34!A1580)</f>
        <v>-0.66</v>
      </c>
      <c r="B1600">
        <v>1.1000000000000001</v>
      </c>
      <c r="C1600">
        <v>1</v>
      </c>
      <c r="D1600">
        <f t="shared" si="1679"/>
        <v>-0.53</v>
      </c>
      <c r="E1600">
        <f t="shared" si="1680"/>
        <v>0.33000000000000007</v>
      </c>
      <c r="G1600">
        <v>-1.31837017030071</v>
      </c>
      <c r="H1600">
        <f t="shared" si="1681"/>
        <v>-1.7441565479431427</v>
      </c>
      <c r="I1600">
        <f t="shared" si="1682"/>
        <v>-0.10855155777023695</v>
      </c>
      <c r="K1600">
        <f t="shared" si="1683"/>
        <v>2011.5833333332137</v>
      </c>
      <c r="M1600">
        <f t="shared" ref="M1600:N1600" si="1726">+AVERAGE(B1597:B1603)</f>
        <v>1.4857142857142855</v>
      </c>
      <c r="N1600">
        <f t="shared" si="1726"/>
        <v>0.5714285714285714</v>
      </c>
      <c r="P1600">
        <f t="shared" si="1687"/>
        <v>0.7200000000000002</v>
      </c>
    </row>
    <row r="1601" spans="1:16" x14ac:dyDescent="0.25">
      <c r="A1601">
        <f>+$C$10*(B1601)+$C$11*(C1601)+$C$12*(nino34!A1581)</f>
        <v>-0.76</v>
      </c>
      <c r="B1601">
        <v>2.6</v>
      </c>
      <c r="C1601">
        <v>0.7</v>
      </c>
      <c r="D1601">
        <f t="shared" si="1679"/>
        <v>-0.27</v>
      </c>
      <c r="E1601">
        <f t="shared" si="1680"/>
        <v>-7.0000000000000062E-2</v>
      </c>
      <c r="G1601">
        <v>-2.2447242231573998</v>
      </c>
      <c r="H1601">
        <f t="shared" si="1681"/>
        <v>-1.7454631794882898</v>
      </c>
      <c r="I1601">
        <f t="shared" si="1682"/>
        <v>0.10724492622509008</v>
      </c>
      <c r="K1601">
        <f t="shared" si="1683"/>
        <v>2011.6666666665469</v>
      </c>
      <c r="M1601">
        <f t="shared" ref="M1601:N1601" si="1727">+AVERAGE(B1598:B1604)</f>
        <v>1.5714285714285714</v>
      </c>
      <c r="N1601">
        <f t="shared" si="1727"/>
        <v>8.5714285714285729E-2</v>
      </c>
      <c r="P1601">
        <f t="shared" si="1687"/>
        <v>0.86</v>
      </c>
    </row>
    <row r="1602" spans="1:16" x14ac:dyDescent="0.25">
      <c r="A1602">
        <f>+$C$10*(B1602)+$C$11*(C1602)+$C$12*(nino34!A1582)</f>
        <v>-0.93</v>
      </c>
      <c r="B1602">
        <v>0.7</v>
      </c>
      <c r="C1602">
        <v>-0.3</v>
      </c>
      <c r="D1602">
        <f t="shared" si="1679"/>
        <v>-0.33000000000000007</v>
      </c>
      <c r="E1602">
        <f t="shared" si="1680"/>
        <v>1.0000000000000009E-2</v>
      </c>
      <c r="G1602">
        <v>-3.0638333497889998</v>
      </c>
      <c r="H1602">
        <f t="shared" si="1681"/>
        <v>-1.1210950128939103</v>
      </c>
      <c r="I1602">
        <f t="shared" si="1682"/>
        <v>0.51712324036928958</v>
      </c>
      <c r="K1602">
        <f t="shared" si="1683"/>
        <v>2011.7499999998802</v>
      </c>
      <c r="M1602">
        <f t="shared" ref="M1602:N1602" si="1728">+AVERAGE(B1599:B1605)</f>
        <v>1.657142857142857</v>
      </c>
      <c r="N1602">
        <f t="shared" si="1728"/>
        <v>-0.11428571428571432</v>
      </c>
      <c r="P1602">
        <f t="shared" si="1687"/>
        <v>1.2600000000000002</v>
      </c>
    </row>
    <row r="1603" spans="1:16" x14ac:dyDescent="0.25">
      <c r="A1603">
        <f>+$C$10*(B1603)+$C$11*(C1603)+$C$12*(nino34!A1583)</f>
        <v>-1.0900000000000001</v>
      </c>
      <c r="B1603">
        <v>1.7</v>
      </c>
      <c r="C1603">
        <v>-0.1</v>
      </c>
      <c r="D1603">
        <f t="shared" si="1679"/>
        <v>-0.12</v>
      </c>
      <c r="E1603">
        <f t="shared" si="1680"/>
        <v>0.20000000000000018</v>
      </c>
      <c r="G1603">
        <v>-3.3658192360513102</v>
      </c>
      <c r="H1603">
        <f t="shared" si="1681"/>
        <v>-8.2301388875520409E-2</v>
      </c>
      <c r="I1603">
        <f t="shared" si="1682"/>
        <v>0.52167038364910034</v>
      </c>
      <c r="K1603">
        <f t="shared" si="1683"/>
        <v>2011.8333333332134</v>
      </c>
      <c r="M1603">
        <f t="shared" ref="M1603:N1603" si="1729">+AVERAGE(B1600:B1606)</f>
        <v>1.5428571428571429</v>
      </c>
      <c r="N1603">
        <f t="shared" si="1729"/>
        <v>-5.7142857142857127E-2</v>
      </c>
      <c r="P1603">
        <f t="shared" si="1687"/>
        <v>1.8200000000000003</v>
      </c>
    </row>
    <row r="1604" spans="1:16" x14ac:dyDescent="0.25">
      <c r="A1604">
        <f>+$C$10*(B1604)+$C$11*(C1604)+$C$12*(nino34!A1584)</f>
        <v>-1.05</v>
      </c>
      <c r="B1604">
        <v>2</v>
      </c>
      <c r="C1604">
        <v>-2.2999999999999998</v>
      </c>
      <c r="D1604">
        <f t="shared" si="1679"/>
        <v>0.16000000000000003</v>
      </c>
      <c r="E1604">
        <f t="shared" si="1680"/>
        <v>8.0000000000000071E-2</v>
      </c>
      <c r="G1604">
        <v>-3.1461347386645202</v>
      </c>
      <c r="H1604">
        <f t="shared" si="1681"/>
        <v>1.4395265293618402</v>
      </c>
      <c r="I1604">
        <f t="shared" si="1682"/>
        <v>1.0001575345882605</v>
      </c>
      <c r="K1604">
        <f t="shared" si="1683"/>
        <v>2011.9166666665467</v>
      </c>
      <c r="M1604">
        <f t="shared" ref="M1604:N1604" si="1730">+AVERAGE(B1601:B1607)</f>
        <v>1.2714285714285711</v>
      </c>
      <c r="N1604">
        <f t="shared" si="1730"/>
        <v>-0.35714285714285715</v>
      </c>
      <c r="P1604">
        <f t="shared" si="1687"/>
        <v>2.16</v>
      </c>
    </row>
    <row r="1605" spans="1:16" x14ac:dyDescent="0.25">
      <c r="A1605">
        <f>+$C$10*(B1605)+$C$11*(C1605)+$C$12*(nino34!A1585)</f>
        <v>-0.93</v>
      </c>
      <c r="B1605">
        <v>1.6</v>
      </c>
      <c r="C1605">
        <v>-0.2</v>
      </c>
      <c r="D1605">
        <f t="shared" si="1679"/>
        <v>0.44000000000000006</v>
      </c>
      <c r="E1605">
        <f t="shared" si="1680"/>
        <v>0.19999999999999996</v>
      </c>
      <c r="G1605">
        <v>-1.9262927066894699</v>
      </c>
      <c r="H1605">
        <f t="shared" si="1681"/>
        <v>2.6340414812001169</v>
      </c>
      <c r="I1605">
        <f t="shared" si="1682"/>
        <v>0.19435741725001643</v>
      </c>
      <c r="K1605">
        <f t="shared" si="1683"/>
        <v>2011.9999999998799</v>
      </c>
      <c r="M1605">
        <f t="shared" ref="M1605:N1605" si="1731">+AVERAGE(B1602:B1608)</f>
        <v>0.95714285714285718</v>
      </c>
      <c r="N1605">
        <f t="shared" si="1731"/>
        <v>-0.27142857142857141</v>
      </c>
      <c r="P1605">
        <f t="shared" si="1687"/>
        <v>1.8399999999999999</v>
      </c>
    </row>
    <row r="1606" spans="1:16" x14ac:dyDescent="0.25">
      <c r="A1606">
        <f>+$C$10*(B1606)+$C$11*(C1606)+$C$12*(nino34!A1586)</f>
        <v>-0.61</v>
      </c>
      <c r="B1606">
        <v>1.1000000000000001</v>
      </c>
      <c r="C1606">
        <v>0.8</v>
      </c>
      <c r="D1606">
        <f t="shared" si="1679"/>
        <v>0.45000000000000007</v>
      </c>
      <c r="E1606">
        <f t="shared" si="1680"/>
        <v>-0.19000000000000017</v>
      </c>
      <c r="G1606">
        <v>-0.51209325746440304</v>
      </c>
      <c r="H1606">
        <f t="shared" si="1681"/>
        <v>2.6827028649330851</v>
      </c>
      <c r="I1606">
        <f t="shared" si="1682"/>
        <v>-0.14569603351704874</v>
      </c>
      <c r="K1606">
        <f t="shared" si="1683"/>
        <v>2012.0833333332132</v>
      </c>
      <c r="M1606">
        <f t="shared" ref="M1606:N1606" si="1732">+AVERAGE(B1603:B1609)</f>
        <v>0.87142857142857155</v>
      </c>
      <c r="N1606">
        <f t="shared" si="1732"/>
        <v>-0.17142857142857146</v>
      </c>
      <c r="P1606">
        <f t="shared" si="1687"/>
        <v>1.7000000000000002</v>
      </c>
    </row>
    <row r="1607" spans="1:16" x14ac:dyDescent="0.25">
      <c r="A1607">
        <f>+$C$10*(B1607)+$C$11*(C1607)+$C$12*(nino34!A1587)</f>
        <v>-0.48</v>
      </c>
      <c r="B1607">
        <v>-0.8</v>
      </c>
      <c r="C1607">
        <v>-1.1000000000000001</v>
      </c>
      <c r="D1607">
        <f t="shared" si="1679"/>
        <v>0.32</v>
      </c>
      <c r="E1607">
        <f t="shared" si="1680"/>
        <v>6.0000000000000053E-2</v>
      </c>
      <c r="G1607">
        <v>0.75641015824361502</v>
      </c>
      <c r="H1607">
        <f t="shared" si="1681"/>
        <v>1.896889556460023</v>
      </c>
      <c r="I1607">
        <f t="shared" si="1682"/>
        <v>-0.64011727495601312</v>
      </c>
      <c r="K1607">
        <f t="shared" si="1683"/>
        <v>2012.1666666665465</v>
      </c>
      <c r="M1607">
        <f t="shared" ref="M1607:N1607" si="1733">+AVERAGE(B1604:B1610)</f>
        <v>0.55714285714285716</v>
      </c>
      <c r="N1607">
        <f t="shared" si="1733"/>
        <v>-1.4285714285714235E-2</v>
      </c>
      <c r="P1607">
        <f t="shared" si="1687"/>
        <v>1.1600000000000001</v>
      </c>
    </row>
    <row r="1608" spans="1:16" x14ac:dyDescent="0.25">
      <c r="A1608">
        <f>+$C$10*(B1608)+$C$11*(C1608)+$C$12*(nino34!A1588)</f>
        <v>-0.28999999999999998</v>
      </c>
      <c r="B1608">
        <v>0.4</v>
      </c>
      <c r="C1608">
        <v>1.3</v>
      </c>
      <c r="D1608">
        <f t="shared" si="1679"/>
        <v>0.3</v>
      </c>
      <c r="E1608">
        <f t="shared" si="1680"/>
        <v>-7.999999999999996E-2</v>
      </c>
      <c r="G1608">
        <v>1.38479629899562</v>
      </c>
      <c r="H1608">
        <f t="shared" si="1681"/>
        <v>1.3315315216916153</v>
      </c>
      <c r="I1608">
        <f t="shared" si="1682"/>
        <v>7.4759240187605158E-2</v>
      </c>
      <c r="K1608">
        <f t="shared" si="1683"/>
        <v>2012.2499999998797</v>
      </c>
      <c r="M1608">
        <f t="shared" ref="M1608:N1608" si="1734">+AVERAGE(B1605:B1611)</f>
        <v>0.21428571428571436</v>
      </c>
      <c r="N1608">
        <f t="shared" si="1734"/>
        <v>0.31428571428571433</v>
      </c>
      <c r="P1608">
        <f t="shared" si="1687"/>
        <v>0.24000000000000005</v>
      </c>
    </row>
    <row r="1609" spans="1:16" x14ac:dyDescent="0.25">
      <c r="A1609">
        <f>+$C$10*(B1609)+$C$11*(C1609)+$C$12*(nino34!A1589)</f>
        <v>-0.18</v>
      </c>
      <c r="B1609">
        <v>0.1</v>
      </c>
      <c r="C1609">
        <v>0.4</v>
      </c>
      <c r="D1609">
        <f t="shared" si="1679"/>
        <v>0.43</v>
      </c>
      <c r="E1609">
        <f t="shared" si="1680"/>
        <v>0.21000000000000002</v>
      </c>
      <c r="G1609">
        <v>2.0879416799352302</v>
      </c>
      <c r="H1609">
        <f t="shared" si="1681"/>
        <v>1.27937094020086</v>
      </c>
      <c r="I1609">
        <f t="shared" si="1682"/>
        <v>-0.12691982167836091</v>
      </c>
      <c r="K1609">
        <f t="shared" si="1683"/>
        <v>2012.333333333213</v>
      </c>
      <c r="M1609">
        <f t="shared" ref="M1609:N1609" si="1735">+AVERAGE(B1606:B1612)</f>
        <v>4.2857142857142864E-2</v>
      </c>
      <c r="N1609">
        <f t="shared" si="1735"/>
        <v>0.54285714285714282</v>
      </c>
      <c r="P1609">
        <f t="shared" si="1687"/>
        <v>-0.42</v>
      </c>
    </row>
    <row r="1610" spans="1:16" x14ac:dyDescent="0.25">
      <c r="A1610">
        <f>+$C$10*(B1610)+$C$11*(C1610)+$C$12*(nino34!A1590)</f>
        <v>0.14000000000000001</v>
      </c>
      <c r="B1610">
        <v>-0.5</v>
      </c>
      <c r="C1610">
        <v>1</v>
      </c>
      <c r="D1610">
        <f t="shared" si="1679"/>
        <v>0.62</v>
      </c>
      <c r="E1610">
        <f t="shared" si="1680"/>
        <v>-2.0000000000000018E-2</v>
      </c>
      <c r="G1610">
        <v>2.6641672391964799</v>
      </c>
      <c r="H1610">
        <f t="shared" si="1681"/>
        <v>0.84534223594103963</v>
      </c>
      <c r="I1610">
        <f t="shared" si="1682"/>
        <v>-0.30710888258145985</v>
      </c>
      <c r="K1610">
        <f t="shared" si="1683"/>
        <v>2012.4166666665462</v>
      </c>
      <c r="M1610">
        <f t="shared" ref="M1610:N1610" si="1736">+AVERAGE(B1607:B1613)</f>
        <v>-1.4285714285714315E-2</v>
      </c>
      <c r="N1610">
        <f t="shared" si="1736"/>
        <v>0.47142857142857142</v>
      </c>
      <c r="P1610">
        <f t="shared" si="1687"/>
        <v>-0.56000000000000005</v>
      </c>
    </row>
    <row r="1611" spans="1:16" x14ac:dyDescent="0.25">
      <c r="A1611">
        <f>+$C$10*(B1611)+$C$11*(C1611)+$C$12*(nino34!A1591)</f>
        <v>0.44</v>
      </c>
      <c r="B1611">
        <v>-0.4</v>
      </c>
      <c r="C1611">
        <v>0</v>
      </c>
      <c r="D1611">
        <f t="shared" si="1679"/>
        <v>0.52</v>
      </c>
      <c r="E1611">
        <f t="shared" si="1680"/>
        <v>-7.999999999999996E-2</v>
      </c>
      <c r="G1611">
        <v>2.9332839158762698</v>
      </c>
      <c r="H1611">
        <f t="shared" si="1681"/>
        <v>-7.7349723357909905E-2</v>
      </c>
      <c r="I1611">
        <f t="shared" si="1682"/>
        <v>-0.61558307671748924</v>
      </c>
      <c r="K1611">
        <f t="shared" si="1683"/>
        <v>2012.4999999998795</v>
      </c>
      <c r="M1611">
        <f t="shared" ref="M1611:N1611" si="1737">+AVERAGE(B1608:B1614)</f>
        <v>0.15714285714285717</v>
      </c>
      <c r="N1611">
        <f t="shared" si="1737"/>
        <v>0.65714285714285714</v>
      </c>
      <c r="P1611">
        <f t="shared" si="1687"/>
        <v>-0.82</v>
      </c>
    </row>
    <row r="1612" spans="1:16" x14ac:dyDescent="0.25">
      <c r="A1612">
        <f>+$C$10*(B1612)+$C$11*(C1612)+$C$12*(nino34!A1592)</f>
        <v>0.66</v>
      </c>
      <c r="B1612">
        <v>0.4</v>
      </c>
      <c r="C1612">
        <v>1.4</v>
      </c>
      <c r="D1612">
        <f t="shared" si="1679"/>
        <v>0</v>
      </c>
      <c r="E1612">
        <f t="shared" si="1680"/>
        <v>-0.44000000000000006</v>
      </c>
      <c r="G1612">
        <v>2.58681751583857</v>
      </c>
      <c r="H1612">
        <f t="shared" si="1681"/>
        <v>-1.0133336553521397</v>
      </c>
      <c r="I1612">
        <f t="shared" si="1682"/>
        <v>-0.32040085527674034</v>
      </c>
      <c r="K1612">
        <f t="shared" si="1683"/>
        <v>2012.5833333332127</v>
      </c>
      <c r="M1612">
        <f t="shared" ref="M1612:N1612" si="1738">+AVERAGE(B1609:B1615)</f>
        <v>0.22857142857142859</v>
      </c>
      <c r="N1612">
        <f t="shared" si="1738"/>
        <v>0.55714285714285716</v>
      </c>
      <c r="P1612">
        <f t="shared" si="1687"/>
        <v>-0.55999999999999994</v>
      </c>
    </row>
    <row r="1613" spans="1:16" x14ac:dyDescent="0.25">
      <c r="A1613">
        <f>+$C$10*(B1613)+$C$11*(C1613)+$C$12*(nino34!A1593)</f>
        <v>0.44</v>
      </c>
      <c r="B1613">
        <v>0.7</v>
      </c>
      <c r="C1613">
        <v>0.3</v>
      </c>
      <c r="D1613">
        <f t="shared" si="1679"/>
        <v>-0.43000000000000005</v>
      </c>
      <c r="E1613">
        <f t="shared" si="1680"/>
        <v>1.0000000000000009E-2</v>
      </c>
      <c r="G1613">
        <v>1.9199502605241301</v>
      </c>
      <c r="H1613">
        <f t="shared" si="1681"/>
        <v>-1.1930559744303799</v>
      </c>
      <c r="I1613">
        <f t="shared" si="1682"/>
        <v>0.14067853619849968</v>
      </c>
      <c r="K1613">
        <f t="shared" si="1683"/>
        <v>2012.666666666546</v>
      </c>
      <c r="M1613">
        <f t="shared" ref="M1613:N1613" si="1739">+AVERAGE(B1610:B1616)</f>
        <v>7.1428571428571425E-2</v>
      </c>
      <c r="N1613">
        <f t="shared" si="1739"/>
        <v>0.55714285714285716</v>
      </c>
      <c r="P1613">
        <f t="shared" si="1687"/>
        <v>-0.45999999999999996</v>
      </c>
    </row>
    <row r="1614" spans="1:16" x14ac:dyDescent="0.25">
      <c r="A1614">
        <f>+$C$10*(B1614)+$C$11*(C1614)+$C$12*(nino34!A1594)</f>
        <v>0.23</v>
      </c>
      <c r="B1614">
        <v>0.4</v>
      </c>
      <c r="C1614">
        <v>0.2</v>
      </c>
      <c r="D1614">
        <f t="shared" si="1679"/>
        <v>-0.10999999999999999</v>
      </c>
      <c r="E1614">
        <f t="shared" si="1680"/>
        <v>0.31</v>
      </c>
      <c r="G1614">
        <v>1.3937615414081901</v>
      </c>
      <c r="H1614">
        <f t="shared" si="1681"/>
        <v>-0.87106602615157014</v>
      </c>
      <c r="I1614">
        <f t="shared" si="1682"/>
        <v>0.18131141208030987</v>
      </c>
      <c r="K1614">
        <f t="shared" si="1683"/>
        <v>2012.7499999998793</v>
      </c>
      <c r="M1614">
        <f t="shared" ref="M1614:N1614" si="1740">+AVERAGE(B1611:B1617)</f>
        <v>2.8571428571428564E-2</v>
      </c>
      <c r="N1614">
        <f t="shared" si="1740"/>
        <v>0.35714285714285715</v>
      </c>
      <c r="P1614">
        <f t="shared" si="1687"/>
        <v>-9.9999999999999978E-2</v>
      </c>
    </row>
    <row r="1615" spans="1:16" x14ac:dyDescent="0.25">
      <c r="A1615">
        <f>+$C$10*(B1615)+$C$11*(C1615)+$C$12*(nino34!A1595)</f>
        <v>0.33</v>
      </c>
      <c r="B1615">
        <v>0.9</v>
      </c>
      <c r="C1615">
        <v>0.6</v>
      </c>
      <c r="D1615">
        <f t="shared" si="1679"/>
        <v>-0.36</v>
      </c>
      <c r="E1615">
        <f t="shared" si="1680"/>
        <v>-0.56000000000000005</v>
      </c>
      <c r="G1615">
        <v>1.04888423437256</v>
      </c>
      <c r="H1615">
        <f t="shared" si="1681"/>
        <v>-0.55665673537267912</v>
      </c>
      <c r="I1615">
        <f t="shared" si="1682"/>
        <v>0.13309787869858125</v>
      </c>
      <c r="K1615">
        <f t="shared" si="1683"/>
        <v>2012.8333333332125</v>
      </c>
      <c r="M1615">
        <f t="shared" ref="M1615:N1615" si="1741">+AVERAGE(B1612:B1618)</f>
        <v>5.714285714285712E-2</v>
      </c>
      <c r="N1615">
        <f t="shared" si="1741"/>
        <v>0.47142857142857142</v>
      </c>
      <c r="P1615">
        <f t="shared" si="1687"/>
        <v>-0.3</v>
      </c>
    </row>
    <row r="1616" spans="1:16" x14ac:dyDescent="0.25">
      <c r="A1616">
        <f>+$C$10*(B1616)+$C$11*(C1616)+$C$12*(nino34!A1596)</f>
        <v>-0.13</v>
      </c>
      <c r="B1616">
        <v>-1</v>
      </c>
      <c r="C1616">
        <v>0.4</v>
      </c>
      <c r="D1616">
        <f t="shared" si="1679"/>
        <v>-0.75</v>
      </c>
      <c r="E1616">
        <f t="shared" si="1680"/>
        <v>0.17000000000000004</v>
      </c>
      <c r="G1616">
        <v>0.83710480603551096</v>
      </c>
      <c r="H1616">
        <f t="shared" si="1681"/>
        <v>-0.76740349549834697</v>
      </c>
      <c r="I1616">
        <f t="shared" si="1682"/>
        <v>-0.34384463882424909</v>
      </c>
      <c r="K1616">
        <f t="shared" si="1683"/>
        <v>2012.9166666665458</v>
      </c>
      <c r="M1616">
        <f t="shared" ref="M1616:N1616" si="1742">+AVERAGE(B1613:B1619)</f>
        <v>0.22857142857142859</v>
      </c>
      <c r="N1616">
        <f t="shared" si="1742"/>
        <v>0.24285714285714288</v>
      </c>
      <c r="P1616">
        <f t="shared" si="1687"/>
        <v>-0.18000000000000005</v>
      </c>
    </row>
    <row r="1617" spans="1:16" x14ac:dyDescent="0.25">
      <c r="A1617">
        <f>+$C$10*(B1617)+$C$11*(C1617)+$C$12*(nino34!A1597)</f>
        <v>-0.42</v>
      </c>
      <c r="B1617">
        <v>-0.8</v>
      </c>
      <c r="C1617">
        <v>-0.4</v>
      </c>
      <c r="D1617">
        <f t="shared" si="1679"/>
        <v>-0.27</v>
      </c>
      <c r="E1617">
        <f t="shared" si="1680"/>
        <v>0.30999999999999994</v>
      </c>
      <c r="G1617">
        <v>0.28148073887421299</v>
      </c>
      <c r="H1617">
        <f t="shared" si="1681"/>
        <v>-0.66969754892643096</v>
      </c>
      <c r="I1617">
        <f t="shared" si="1682"/>
        <v>0.44155058539616499</v>
      </c>
      <c r="K1617">
        <f t="shared" si="1683"/>
        <v>2012.999999999879</v>
      </c>
      <c r="M1617">
        <f t="shared" ref="M1617:N1617" si="1743">+AVERAGE(B1614:B1620)</f>
        <v>0.17142857142857146</v>
      </c>
      <c r="N1617">
        <f t="shared" si="1743"/>
        <v>0.24285714285714288</v>
      </c>
      <c r="P1617">
        <f t="shared" si="1687"/>
        <v>-0.45999999999999996</v>
      </c>
    </row>
    <row r="1618" spans="1:16" x14ac:dyDescent="0.25">
      <c r="A1618">
        <f>+$C$10*(B1618)+$C$11*(C1618)+$C$12*(nino34!A1598)</f>
        <v>-0.4</v>
      </c>
      <c r="B1618">
        <v>-0.2</v>
      </c>
      <c r="C1618">
        <v>0.8</v>
      </c>
      <c r="D1618">
        <f t="shared" si="1679"/>
        <v>0.27999999999999997</v>
      </c>
      <c r="E1618">
        <f t="shared" si="1680"/>
        <v>0.24</v>
      </c>
      <c r="G1618">
        <v>0.16740725710908</v>
      </c>
      <c r="H1618">
        <f t="shared" si="1681"/>
        <v>-0.80673871489656901</v>
      </c>
      <c r="I1618">
        <f t="shared" si="1682"/>
        <v>-0.57859175136630303</v>
      </c>
      <c r="K1618">
        <f t="shared" si="1683"/>
        <v>2013.0833333332123</v>
      </c>
      <c r="M1618">
        <f t="shared" ref="M1618:N1618" si="1744">+AVERAGE(B1615:B1621)</f>
        <v>0.25714285714285717</v>
      </c>
      <c r="N1618">
        <f t="shared" si="1744"/>
        <v>0.19999999999999998</v>
      </c>
      <c r="P1618">
        <f t="shared" si="1687"/>
        <v>-0.13999999999999999</v>
      </c>
    </row>
    <row r="1619" spans="1:16" x14ac:dyDescent="0.25">
      <c r="A1619">
        <f>+$C$10*(B1619)+$C$11*(C1619)+$C$12*(nino34!A1599)</f>
        <v>-0.14000000000000001</v>
      </c>
      <c r="B1619">
        <v>1.6</v>
      </c>
      <c r="C1619">
        <v>-0.2</v>
      </c>
      <c r="D1619">
        <f t="shared" si="1679"/>
        <v>0.32</v>
      </c>
      <c r="E1619">
        <f t="shared" si="1680"/>
        <v>-0.2</v>
      </c>
      <c r="G1619">
        <v>-0.52525797602235602</v>
      </c>
      <c r="H1619">
        <f t="shared" si="1681"/>
        <v>-1.0414858165415302</v>
      </c>
      <c r="I1619">
        <f t="shared" si="1682"/>
        <v>0.34384464972134199</v>
      </c>
      <c r="K1619">
        <f t="shared" si="1683"/>
        <v>2013.1666666665456</v>
      </c>
      <c r="M1619">
        <f t="shared" ref="M1619:N1619" si="1745">+AVERAGE(B1616:B1622)</f>
        <v>0.18571428571428575</v>
      </c>
      <c r="N1619">
        <f t="shared" si="1745"/>
        <v>-4.2857142857142851E-2</v>
      </c>
      <c r="P1619">
        <f t="shared" si="1687"/>
        <v>-0.2</v>
      </c>
    </row>
    <row r="1620" spans="1:16" x14ac:dyDescent="0.25">
      <c r="A1620">
        <f>+$C$10*(B1620)+$C$11*(C1620)+$C$12*(nino34!A1600)</f>
        <v>-0.08</v>
      </c>
      <c r="B1620">
        <v>0.3</v>
      </c>
      <c r="C1620">
        <v>0.3</v>
      </c>
      <c r="D1620">
        <f t="shared" si="1679"/>
        <v>-0.14000000000000001</v>
      </c>
      <c r="E1620">
        <f t="shared" si="1680"/>
        <v>-0.26</v>
      </c>
      <c r="G1620">
        <v>-0.87407855943245005</v>
      </c>
      <c r="H1620">
        <f t="shared" si="1681"/>
        <v>-1.0142892576096938</v>
      </c>
      <c r="I1620">
        <f t="shared" si="1682"/>
        <v>-0.31664809078950595</v>
      </c>
      <c r="K1620">
        <f t="shared" si="1683"/>
        <v>2013.2499999998788</v>
      </c>
      <c r="M1620">
        <f t="shared" ref="M1620:N1620" si="1746">+AVERAGE(B1617:B1623)</f>
        <v>0.44285714285714295</v>
      </c>
      <c r="N1620">
        <f t="shared" si="1746"/>
        <v>-0.14285714285714285</v>
      </c>
      <c r="P1620">
        <f t="shared" si="1687"/>
        <v>0.3</v>
      </c>
    </row>
    <row r="1621" spans="1:16" x14ac:dyDescent="0.25">
      <c r="A1621">
        <f>+$C$10*(B1621)+$C$11*(C1621)+$C$12*(nino34!A1601)</f>
        <v>-0.28000000000000003</v>
      </c>
      <c r="B1621">
        <v>1</v>
      </c>
      <c r="C1621">
        <v>-0.1</v>
      </c>
      <c r="D1621">
        <f t="shared" si="1679"/>
        <v>-0.25</v>
      </c>
      <c r="E1621">
        <f t="shared" si="1680"/>
        <v>0.15000000000000002</v>
      </c>
      <c r="G1621">
        <v>-1.5395472336320499</v>
      </c>
      <c r="H1621">
        <f t="shared" si="1681"/>
        <v>-0.70572121173777003</v>
      </c>
      <c r="I1621">
        <f t="shared" si="1682"/>
        <v>0.62521613666142972</v>
      </c>
      <c r="K1621">
        <f t="shared" si="1683"/>
        <v>2013.3333333332121</v>
      </c>
      <c r="M1621">
        <f t="shared" ref="M1621:N1621" si="1747">+AVERAGE(B1618:B1624)</f>
        <v>0.58571428571428574</v>
      </c>
      <c r="N1621">
        <f t="shared" si="1747"/>
        <v>-1.4285714285714266E-2</v>
      </c>
      <c r="P1621">
        <f t="shared" si="1687"/>
        <v>0.67999999999999994</v>
      </c>
    </row>
    <row r="1622" spans="1:16" x14ac:dyDescent="0.25">
      <c r="A1622">
        <f>+$C$10*(B1622)+$C$11*(C1622)+$C$12*(nino34!A1602)</f>
        <v>-0.33</v>
      </c>
      <c r="B1622">
        <v>0.4</v>
      </c>
      <c r="C1622">
        <v>-1.1000000000000001</v>
      </c>
      <c r="D1622">
        <f t="shared" si="1679"/>
        <v>0</v>
      </c>
      <c r="E1622">
        <f t="shared" si="1680"/>
        <v>9.9999999999999978E-2</v>
      </c>
      <c r="G1622">
        <v>-1.5797997711702201</v>
      </c>
      <c r="H1622">
        <f t="shared" si="1681"/>
        <v>0.2476178983227999</v>
      </c>
      <c r="I1622">
        <f t="shared" si="1682"/>
        <v>0.32812297339914043</v>
      </c>
      <c r="K1622">
        <f t="shared" si="1683"/>
        <v>2013.4166666665453</v>
      </c>
      <c r="M1622">
        <f t="shared" ref="M1622:N1622" si="1748">+AVERAGE(B1619:B1625)</f>
        <v>0.65714285714285725</v>
      </c>
      <c r="N1622">
        <f t="shared" si="1748"/>
        <v>-0.17142857142857146</v>
      </c>
      <c r="P1622">
        <f t="shared" si="1687"/>
        <v>1.1000000000000001</v>
      </c>
    </row>
    <row r="1623" spans="1:16" x14ac:dyDescent="0.25">
      <c r="A1623">
        <f>+$C$10*(B1623)+$C$11*(C1623)+$C$12*(nino34!A1603)</f>
        <v>-0.28000000000000003</v>
      </c>
      <c r="B1623">
        <v>0.8</v>
      </c>
      <c r="C1623">
        <v>-0.3</v>
      </c>
      <c r="D1623">
        <f t="shared" ref="D1623:D1651" si="1749">+A1624-A1622</f>
        <v>4.0000000000000036E-2</v>
      </c>
      <c r="E1623">
        <f t="shared" ref="E1623:E1651" si="1750">+A1624+A1622-2*A1623</f>
        <v>-5.9999999999999942E-2</v>
      </c>
      <c r="G1623">
        <v>-1.29192933530925</v>
      </c>
      <c r="H1623">
        <f>+G1624-G1622</f>
        <v>0.61599350427302413</v>
      </c>
      <c r="I1623">
        <f>+G1624+G1622-2*G1623</f>
        <v>4.0252632551084133E-2</v>
      </c>
      <c r="K1623">
        <f t="shared" ref="K1623:K1652" si="1751">+K1622+1/12</f>
        <v>2013.4999999998786</v>
      </c>
      <c r="M1623">
        <f t="shared" ref="M1623:N1623" si="1752">+AVERAGE(B1620:B1626)</f>
        <v>0.37142857142857144</v>
      </c>
      <c r="N1623">
        <f t="shared" si="1752"/>
        <v>-0.12857142857142861</v>
      </c>
      <c r="P1623">
        <f t="shared" si="1687"/>
        <v>0.68</v>
      </c>
    </row>
    <row r="1624" spans="1:16" x14ac:dyDescent="0.25">
      <c r="A1624">
        <f>+$C$10*(B1624)+$C$11*(C1624)+$C$12*(nino34!A1604)</f>
        <v>-0.28999999999999998</v>
      </c>
      <c r="B1624">
        <v>0.2</v>
      </c>
      <c r="C1624">
        <v>0.5</v>
      </c>
      <c r="D1624">
        <f t="shared" si="1749"/>
        <v>0.19000000000000003</v>
      </c>
      <c r="E1624">
        <f t="shared" si="1750"/>
        <v>0.20999999999999996</v>
      </c>
      <c r="G1624">
        <v>-0.96380626689719595</v>
      </c>
      <c r="H1624">
        <f>+G1625-G1623</f>
        <v>0.32812306841205408</v>
      </c>
      <c r="I1624">
        <f>+G1625+G1623-2*G1624</f>
        <v>-0.32812306841205419</v>
      </c>
      <c r="K1624">
        <f t="shared" si="1751"/>
        <v>2013.5833333332118</v>
      </c>
      <c r="M1624">
        <f t="shared" ref="M1624:N1624" si="1753">+AVERAGE(B1621:B1627)</f>
        <v>0.34285714285714292</v>
      </c>
      <c r="N1624">
        <f t="shared" si="1753"/>
        <v>-0.31428571428571433</v>
      </c>
      <c r="P1624">
        <f t="shared" si="1687"/>
        <v>0.8</v>
      </c>
    </row>
    <row r="1625" spans="1:16" x14ac:dyDescent="0.25">
      <c r="A1625">
        <f>+$C$10*(B1625)+$C$11*(C1625)+$C$12*(nino34!A1605)</f>
        <v>-0.09</v>
      </c>
      <c r="B1625">
        <v>0.3</v>
      </c>
      <c r="C1625">
        <v>-0.3</v>
      </c>
      <c r="D1625">
        <f t="shared" si="1749"/>
        <v>4.9999999999999989E-2</v>
      </c>
      <c r="E1625">
        <f t="shared" si="1750"/>
        <v>-0.35000000000000003</v>
      </c>
      <c r="G1625">
        <v>-0.96380626689719595</v>
      </c>
      <c r="H1625">
        <f>+G1626-G1624</f>
        <v>0.96380626689719595</v>
      </c>
      <c r="I1625">
        <f>+G1626+G1624-2*G1625</f>
        <v>0.96380626689719595</v>
      </c>
      <c r="K1625">
        <f t="shared" si="1751"/>
        <v>2013.6666666665451</v>
      </c>
      <c r="M1625">
        <f t="shared" ref="M1625:N1625" si="1754">+AVERAGE(B1622:B1628)</f>
        <v>0.24285714285714291</v>
      </c>
      <c r="N1625">
        <f t="shared" si="1754"/>
        <v>-0.24285714285714288</v>
      </c>
      <c r="P1625">
        <f t="shared" ref="P1625:P1649" si="1755">+AVERAGE(B1622:B1626)-AVERAGE(C1622:C1626)</f>
        <v>0.48000000000000009</v>
      </c>
    </row>
    <row r="1626" spans="1:16" x14ac:dyDescent="0.25">
      <c r="A1626">
        <f>+$C$10*(B1626)+$C$11*(C1626)+$C$12*(nino34!A1606)</f>
        <v>-0.24</v>
      </c>
      <c r="B1626">
        <v>-0.4</v>
      </c>
      <c r="C1626">
        <v>0.1</v>
      </c>
      <c r="D1626">
        <f t="shared" si="1749"/>
        <v>6.9999999999999993E-2</v>
      </c>
      <c r="E1626">
        <f t="shared" si="1750"/>
        <v>0.37</v>
      </c>
      <c r="K1626">
        <f t="shared" si="1751"/>
        <v>2013.7499999998784</v>
      </c>
      <c r="M1626">
        <f t="shared" ref="M1626:N1626" si="1756">+AVERAGE(B1623:B1629)</f>
        <v>0.35714285714285715</v>
      </c>
      <c r="N1626">
        <f t="shared" si="1756"/>
        <v>-0.25714285714285712</v>
      </c>
      <c r="P1626">
        <f t="shared" si="1755"/>
        <v>0.4</v>
      </c>
    </row>
    <row r="1627" spans="1:16" x14ac:dyDescent="0.25">
      <c r="A1627">
        <f>+$C$10*(B1627)+$C$11*(C1627)+$C$12*(nino34!A1607)</f>
        <v>-0.02</v>
      </c>
      <c r="B1627">
        <v>0.1</v>
      </c>
      <c r="C1627">
        <v>-1</v>
      </c>
      <c r="D1627">
        <f t="shared" si="1749"/>
        <v>0.15</v>
      </c>
      <c r="E1627">
        <f t="shared" si="1750"/>
        <v>-0.28999999999999998</v>
      </c>
      <c r="K1627">
        <f t="shared" si="1751"/>
        <v>2013.8333333332116</v>
      </c>
      <c r="M1627">
        <f t="shared" ref="M1627:N1627" si="1757">+AVERAGE(B1624:B1630)</f>
        <v>0.11428571428571428</v>
      </c>
      <c r="N1627">
        <f t="shared" si="1757"/>
        <v>-0.27142857142857141</v>
      </c>
      <c r="P1627">
        <f t="shared" si="1755"/>
        <v>0.15999999999999998</v>
      </c>
    </row>
    <row r="1628" spans="1:16" x14ac:dyDescent="0.25">
      <c r="A1628">
        <f>+$C$10*(B1628)+$C$11*(C1628)+$C$12*(nino34!A1608)</f>
        <v>-0.09</v>
      </c>
      <c r="B1628">
        <v>0.3</v>
      </c>
      <c r="C1628">
        <v>0.4</v>
      </c>
      <c r="D1628">
        <f t="shared" si="1749"/>
        <v>-0.39999999999999997</v>
      </c>
      <c r="E1628">
        <f t="shared" si="1750"/>
        <v>-0.26</v>
      </c>
      <c r="K1628">
        <f t="shared" si="1751"/>
        <v>2013.9166666665449</v>
      </c>
      <c r="M1628">
        <f t="shared" ref="M1628:N1628" si="1758">+AVERAGE(B1625:B1631)</f>
        <v>-5.7142857142857148E-2</v>
      </c>
      <c r="N1628">
        <f t="shared" si="1758"/>
        <v>-9.9999999999999992E-2</v>
      </c>
      <c r="P1628">
        <f t="shared" si="1755"/>
        <v>0.7</v>
      </c>
    </row>
    <row r="1629" spans="1:16" x14ac:dyDescent="0.25">
      <c r="A1629">
        <f>+$C$10*(B1629)+$C$11*(C1629)+$C$12*(nino34!A1609)</f>
        <v>-0.42</v>
      </c>
      <c r="B1629">
        <v>1.2</v>
      </c>
      <c r="C1629">
        <v>-1.2</v>
      </c>
      <c r="D1629">
        <f t="shared" si="1749"/>
        <v>-0.36</v>
      </c>
      <c r="E1629">
        <f t="shared" si="1750"/>
        <v>0.29999999999999993</v>
      </c>
      <c r="K1629">
        <f t="shared" si="1751"/>
        <v>2013.9999999998781</v>
      </c>
      <c r="M1629">
        <f t="shared" ref="M1629:N1629" si="1759">+AVERAGE(B1626:B1632)</f>
        <v>-2.8571428571428581E-2</v>
      </c>
      <c r="N1629">
        <f t="shared" si="1759"/>
        <v>-0.12857142857142859</v>
      </c>
      <c r="P1629">
        <f t="shared" si="1755"/>
        <v>0.48000000000000004</v>
      </c>
    </row>
    <row r="1630" spans="1:16" x14ac:dyDescent="0.25">
      <c r="A1630">
        <f>+$C$10*(B1630)+$C$11*(C1630)+$C$12*(nino34!A1610)</f>
        <v>-0.45</v>
      </c>
      <c r="B1630">
        <v>-0.9</v>
      </c>
      <c r="C1630">
        <v>-0.4</v>
      </c>
      <c r="D1630">
        <f t="shared" si="1749"/>
        <v>0.35</v>
      </c>
      <c r="E1630">
        <f t="shared" si="1750"/>
        <v>0.41000000000000003</v>
      </c>
      <c r="K1630">
        <f t="shared" si="1751"/>
        <v>2014.0833333332114</v>
      </c>
      <c r="M1630">
        <f t="shared" ref="M1630:N1630" si="1760">+AVERAGE(B1627:B1633)</f>
        <v>0.22857142857142859</v>
      </c>
      <c r="N1630">
        <f t="shared" si="1760"/>
        <v>-2.8571428571428532E-2</v>
      </c>
      <c r="P1630">
        <f t="shared" si="1755"/>
        <v>3.9999999999999966E-2</v>
      </c>
    </row>
    <row r="1631" spans="1:16" x14ac:dyDescent="0.25">
      <c r="A1631">
        <f>+$C$10*(B1631)+$C$11*(C1631)+$C$12*(nino34!A1611)</f>
        <v>-7.0000000000000007E-2</v>
      </c>
      <c r="B1631">
        <v>-1</v>
      </c>
      <c r="C1631">
        <v>1.7</v>
      </c>
      <c r="D1631">
        <f t="shared" si="1749"/>
        <v>0.73</v>
      </c>
      <c r="E1631">
        <f t="shared" si="1750"/>
        <v>-2.9999999999999971E-2</v>
      </c>
      <c r="K1631">
        <f t="shared" si="1751"/>
        <v>2014.1666666665446</v>
      </c>
      <c r="M1631">
        <f t="shared" ref="M1631:N1631" si="1761">+AVERAGE(B1628:B1634)</f>
        <v>0.18571428571428572</v>
      </c>
      <c r="N1631">
        <f t="shared" si="1761"/>
        <v>0.14285714285714285</v>
      </c>
      <c r="P1631">
        <f t="shared" si="1755"/>
        <v>1.9999999999999997E-2</v>
      </c>
    </row>
    <row r="1632" spans="1:16" x14ac:dyDescent="0.25">
      <c r="A1632">
        <f>+$C$10*(B1632)+$C$11*(C1632)+$C$12*(nino34!A1612)</f>
        <v>0.28000000000000003</v>
      </c>
      <c r="B1632">
        <v>0.5</v>
      </c>
      <c r="C1632">
        <v>-0.5</v>
      </c>
      <c r="D1632">
        <f t="shared" si="1749"/>
        <v>0.52</v>
      </c>
      <c r="E1632">
        <f t="shared" si="1750"/>
        <v>-0.18000000000000005</v>
      </c>
      <c r="K1632">
        <f t="shared" si="1751"/>
        <v>2014.2499999998779</v>
      </c>
      <c r="M1632">
        <f t="shared" ref="M1632:N1632" si="1762">+AVERAGE(B1629:B1635)</f>
        <v>0.21428571428571425</v>
      </c>
      <c r="N1632">
        <f t="shared" si="1762"/>
        <v>0.24285714285714285</v>
      </c>
      <c r="P1632">
        <f t="shared" si="1755"/>
        <v>0.15999999999999995</v>
      </c>
    </row>
    <row r="1633" spans="1:16" x14ac:dyDescent="0.25">
      <c r="A1633">
        <f>+$C$10*(B1633)+$C$11*(C1633)+$C$12*(nino34!A1613)</f>
        <v>0.45</v>
      </c>
      <c r="B1633">
        <v>1.4</v>
      </c>
      <c r="C1633">
        <v>0.8</v>
      </c>
      <c r="D1633">
        <f t="shared" si="1749"/>
        <v>0.19999999999999996</v>
      </c>
      <c r="E1633">
        <f t="shared" si="1750"/>
        <v>-0.14000000000000001</v>
      </c>
      <c r="K1633">
        <f t="shared" si="1751"/>
        <v>2014.3333333332112</v>
      </c>
      <c r="M1633">
        <f t="shared" ref="M1633:N1633" si="1763">+AVERAGE(B1630:B1636)</f>
        <v>2.8571428571428571E-2</v>
      </c>
      <c r="N1633">
        <f t="shared" si="1763"/>
        <v>0.68571428571428572</v>
      </c>
      <c r="P1633">
        <f t="shared" si="1755"/>
        <v>-0.39999999999999997</v>
      </c>
    </row>
    <row r="1634" spans="1:16" x14ac:dyDescent="0.25">
      <c r="A1634">
        <f>+$C$10*(B1634)+$C$11*(C1634)+$C$12*(nino34!A1614)</f>
        <v>0.48</v>
      </c>
      <c r="B1634">
        <v>-0.2</v>
      </c>
      <c r="C1634">
        <v>0.2</v>
      </c>
      <c r="D1634">
        <f t="shared" si="1749"/>
        <v>-0.32</v>
      </c>
      <c r="E1634">
        <f t="shared" si="1750"/>
        <v>-0.37999999999999989</v>
      </c>
      <c r="K1634">
        <f t="shared" si="1751"/>
        <v>2014.4166666665444</v>
      </c>
      <c r="M1634">
        <f t="shared" ref="M1634:N1634" si="1764">+AVERAGE(B1631:B1637)</f>
        <v>0.14285714285714285</v>
      </c>
      <c r="N1634">
        <f t="shared" si="1764"/>
        <v>0.91428571428571437</v>
      </c>
      <c r="P1634">
        <f t="shared" si="1755"/>
        <v>-0.42000000000000004</v>
      </c>
    </row>
    <row r="1635" spans="1:16" x14ac:dyDescent="0.25">
      <c r="A1635">
        <f>+$C$10*(B1635)+$C$11*(C1635)+$C$12*(nino34!A1615)</f>
        <v>0.13</v>
      </c>
      <c r="B1635">
        <v>0.5</v>
      </c>
      <c r="C1635">
        <v>1.1000000000000001</v>
      </c>
      <c r="D1635">
        <f t="shared" si="1749"/>
        <v>-0.33999999999999997</v>
      </c>
      <c r="E1635">
        <f t="shared" si="1750"/>
        <v>0.36</v>
      </c>
      <c r="K1635">
        <f t="shared" si="1751"/>
        <v>2014.4999999998777</v>
      </c>
      <c r="M1635">
        <f t="shared" ref="M1635:N1635" si="1765">+AVERAGE(B1632:B1638)</f>
        <v>0.21428571428571427</v>
      </c>
      <c r="N1635">
        <f t="shared" si="1765"/>
        <v>0.81428571428571428</v>
      </c>
      <c r="P1635">
        <f t="shared" si="1755"/>
        <v>-0.27999999999999992</v>
      </c>
    </row>
    <row r="1636" spans="1:16" x14ac:dyDescent="0.25">
      <c r="A1636">
        <f>+$C$10*(B1636)+$C$11*(C1636)+$C$12*(nino34!A1616)</f>
        <v>0.14000000000000001</v>
      </c>
      <c r="B1636">
        <v>-0.1</v>
      </c>
      <c r="C1636">
        <v>1.9</v>
      </c>
      <c r="D1636">
        <f t="shared" si="1749"/>
        <v>0.24</v>
      </c>
      <c r="E1636">
        <f t="shared" si="1750"/>
        <v>0.21999999999999997</v>
      </c>
      <c r="K1636">
        <f t="shared" si="1751"/>
        <v>2014.5833333332109</v>
      </c>
      <c r="M1636">
        <f t="shared" ref="M1636:N1636" si="1766">+AVERAGE(B1633:B1639)</f>
        <v>5.7142857142857113E-2</v>
      </c>
      <c r="N1636">
        <f t="shared" si="1766"/>
        <v>1.0571428571428572</v>
      </c>
      <c r="P1636">
        <f t="shared" si="1755"/>
        <v>-0.7400000000000001</v>
      </c>
    </row>
    <row r="1637" spans="1:16" x14ac:dyDescent="0.25">
      <c r="A1637">
        <f>+$C$10*(B1637)+$C$11*(C1637)+$C$12*(nino34!A1617)</f>
        <v>0.37</v>
      </c>
      <c r="B1637">
        <v>-0.1</v>
      </c>
      <c r="C1637">
        <v>1.2</v>
      </c>
      <c r="D1637">
        <f t="shared" si="1749"/>
        <v>0.33999999999999997</v>
      </c>
      <c r="E1637">
        <f t="shared" si="1750"/>
        <v>-0.12</v>
      </c>
      <c r="K1637">
        <f t="shared" si="1751"/>
        <v>2014.6666666665442</v>
      </c>
      <c r="M1637">
        <f t="shared" ref="M1637:N1637" si="1767">+AVERAGE(B1634:B1640)</f>
        <v>-0.3</v>
      </c>
      <c r="N1637">
        <f t="shared" si="1767"/>
        <v>0.97142857142857153</v>
      </c>
      <c r="P1637">
        <f t="shared" si="1755"/>
        <v>-1.1600000000000001</v>
      </c>
    </row>
    <row r="1638" spans="1:16" x14ac:dyDescent="0.25">
      <c r="A1638">
        <f>+$C$10*(B1638)+$C$11*(C1638)+$C$12*(nino34!A1618)</f>
        <v>0.48</v>
      </c>
      <c r="B1638">
        <v>-0.5</v>
      </c>
      <c r="C1638">
        <v>1</v>
      </c>
      <c r="D1638">
        <f t="shared" si="1749"/>
        <v>0.52</v>
      </c>
      <c r="E1638">
        <f t="shared" si="1750"/>
        <v>0.30000000000000004</v>
      </c>
      <c r="K1638">
        <f t="shared" si="1751"/>
        <v>2014.7499999998774</v>
      </c>
      <c r="M1638">
        <f t="shared" ref="M1638:N1638" si="1768">+AVERAGE(B1635:B1641)</f>
        <v>-0.48571428571428571</v>
      </c>
      <c r="N1638">
        <f t="shared" si="1768"/>
        <v>0.98571428571428577</v>
      </c>
      <c r="P1638">
        <f t="shared" si="1755"/>
        <v>-1.44</v>
      </c>
    </row>
    <row r="1639" spans="1:16" x14ac:dyDescent="0.25">
      <c r="A1639">
        <f>+$C$10*(B1639)+$C$11*(C1639)+$C$12*(nino34!A1619)</f>
        <v>0.89</v>
      </c>
      <c r="B1639">
        <v>-0.6</v>
      </c>
      <c r="C1639">
        <v>1.2</v>
      </c>
      <c r="D1639">
        <f t="shared" si="1749"/>
        <v>0.29000000000000004</v>
      </c>
      <c r="E1639">
        <f t="shared" si="1750"/>
        <v>-0.53</v>
      </c>
      <c r="K1639">
        <f t="shared" si="1751"/>
        <v>2014.8333333332107</v>
      </c>
      <c r="M1639">
        <f t="shared" ref="M1639:N1639" si="1769">+AVERAGE(B1636:B1642)</f>
        <v>-0.37142857142857139</v>
      </c>
      <c r="N1639">
        <f t="shared" si="1769"/>
        <v>1.0285714285714285</v>
      </c>
      <c r="P1639">
        <f t="shared" si="1755"/>
        <v>-1.58</v>
      </c>
    </row>
    <row r="1640" spans="1:16" x14ac:dyDescent="0.25">
      <c r="A1640">
        <f>+$C$10*(B1640)+$C$11*(C1640)+$C$12*(nino34!A1620)</f>
        <v>0.77</v>
      </c>
      <c r="B1640">
        <v>-1.1000000000000001</v>
      </c>
      <c r="C1640">
        <v>0.2</v>
      </c>
      <c r="D1640">
        <f t="shared" si="1749"/>
        <v>-0.30000000000000004</v>
      </c>
      <c r="E1640">
        <f t="shared" si="1750"/>
        <v>-6.0000000000000053E-2</v>
      </c>
      <c r="K1640">
        <f t="shared" si="1751"/>
        <v>2014.916666666544</v>
      </c>
      <c r="M1640">
        <f t="shared" ref="M1640:N1640" si="1770">+AVERAGE(B1637:B1643)</f>
        <v>-0.47142857142857142</v>
      </c>
      <c r="N1640">
        <f t="shared" si="1770"/>
        <v>0.97142857142857153</v>
      </c>
      <c r="P1640">
        <f t="shared" si="1755"/>
        <v>-1.54</v>
      </c>
    </row>
    <row r="1641" spans="1:16" x14ac:dyDescent="0.25">
      <c r="A1641">
        <f>+$C$10*(B1641)+$C$11*(C1641)+$C$12*(nino34!A1621)</f>
        <v>0.59</v>
      </c>
      <c r="B1641">
        <v>-1.5</v>
      </c>
      <c r="C1641">
        <v>0.3</v>
      </c>
      <c r="D1641">
        <f t="shared" si="1749"/>
        <v>-0.20000000000000007</v>
      </c>
      <c r="E1641">
        <f t="shared" si="1750"/>
        <v>0.15999999999999992</v>
      </c>
      <c r="K1641">
        <f t="shared" si="1751"/>
        <v>2014.9999999998772</v>
      </c>
      <c r="M1641">
        <f t="shared" ref="M1641:N1641" si="1771">+AVERAGE(B1638:B1644)</f>
        <v>-0.37142857142857144</v>
      </c>
      <c r="N1641">
        <f t="shared" si="1771"/>
        <v>0.95714285714285707</v>
      </c>
      <c r="P1641">
        <f t="shared" si="1755"/>
        <v>-1.3</v>
      </c>
    </row>
    <row r="1642" spans="1:16" x14ac:dyDescent="0.25">
      <c r="A1642">
        <f>+$C$10*(B1642)+$C$11*(C1642)+$C$12*(nino34!A1622)</f>
        <v>0.56999999999999995</v>
      </c>
      <c r="B1642">
        <v>1.3</v>
      </c>
      <c r="C1642">
        <v>1.4</v>
      </c>
      <c r="D1642">
        <f t="shared" si="1749"/>
        <v>-0.10999999999999999</v>
      </c>
      <c r="E1642">
        <f t="shared" si="1750"/>
        <v>-7.0000000000000062E-2</v>
      </c>
      <c r="K1642">
        <f t="shared" si="1751"/>
        <v>2015.0833333332105</v>
      </c>
      <c r="M1642">
        <f t="shared" ref="M1642:N1642" si="1772">+AVERAGE(B1639:B1645)</f>
        <v>-0.22857142857142859</v>
      </c>
      <c r="N1642">
        <f t="shared" si="1772"/>
        <v>1.1285714285714286</v>
      </c>
      <c r="P1642">
        <f t="shared" si="1755"/>
        <v>-1.46</v>
      </c>
    </row>
    <row r="1643" spans="1:16" x14ac:dyDescent="0.25">
      <c r="A1643">
        <f>+$C$10*(B1643)+$C$11*(C1643)+$C$12*(nino34!A1623)</f>
        <v>0.48</v>
      </c>
      <c r="B1643">
        <v>-0.8</v>
      </c>
      <c r="C1643">
        <v>1.5</v>
      </c>
      <c r="D1643">
        <f t="shared" si="1749"/>
        <v>0.33000000000000007</v>
      </c>
      <c r="E1643">
        <f t="shared" si="1750"/>
        <v>0.51</v>
      </c>
      <c r="K1643">
        <f t="shared" si="1751"/>
        <v>2015.1666666665437</v>
      </c>
      <c r="M1643">
        <f t="shared" ref="M1643:N1643" si="1773">+AVERAGE(B1640:B1646)</f>
        <v>-0.24285714285714285</v>
      </c>
      <c r="N1643">
        <f t="shared" si="1773"/>
        <v>1.1000000000000001</v>
      </c>
      <c r="P1643">
        <f t="shared" si="1755"/>
        <v>-1.2</v>
      </c>
    </row>
    <row r="1644" spans="1:16" x14ac:dyDescent="0.25">
      <c r="A1644">
        <f>+$C$10*(B1644)+$C$11*(C1644)+$C$12*(nino34!A1624)</f>
        <v>0.9</v>
      </c>
      <c r="B1644">
        <v>0.6</v>
      </c>
      <c r="C1644">
        <v>1.1000000000000001</v>
      </c>
      <c r="D1644">
        <f t="shared" si="1749"/>
        <v>0.56000000000000005</v>
      </c>
      <c r="E1644">
        <f t="shared" si="1750"/>
        <v>-0.28000000000000003</v>
      </c>
      <c r="K1644">
        <f t="shared" si="1751"/>
        <v>2015.249999999877</v>
      </c>
      <c r="M1644">
        <f t="shared" ref="M1644:N1644" si="1774">+AVERAGE(B1641:B1647)</f>
        <v>-0.1142857142857143</v>
      </c>
      <c r="N1644">
        <f t="shared" si="1774"/>
        <v>1.3857142857142859</v>
      </c>
      <c r="P1644">
        <f t="shared" si="1755"/>
        <v>-1.2800000000000002</v>
      </c>
    </row>
    <row r="1645" spans="1:16" x14ac:dyDescent="0.25">
      <c r="A1645">
        <f>+$C$10*(B1645)+$C$11*(C1645)+$C$12*(nino34!A1625)</f>
        <v>1.04</v>
      </c>
      <c r="B1645">
        <v>0.5</v>
      </c>
      <c r="C1645">
        <v>2.2000000000000002</v>
      </c>
      <c r="D1645">
        <f t="shared" si="1749"/>
        <v>0.38</v>
      </c>
      <c r="E1645">
        <f t="shared" si="1750"/>
        <v>0.10000000000000009</v>
      </c>
      <c r="K1645">
        <f t="shared" si="1751"/>
        <v>2015.3333333332102</v>
      </c>
      <c r="M1645">
        <f t="shared" ref="M1645:N1645" si="1775">+AVERAGE(B1642:B1648)</f>
        <v>-5.7142857142857127E-2</v>
      </c>
      <c r="N1645">
        <f t="shared" si="1775"/>
        <v>1.6571428571428573</v>
      </c>
      <c r="P1645">
        <f t="shared" si="1755"/>
        <v>-1.26</v>
      </c>
    </row>
    <row r="1646" spans="1:16" x14ac:dyDescent="0.25">
      <c r="A1646">
        <f>+$C$10*(B1646)+$C$11*(C1646)+$C$12*(nino34!A1626)</f>
        <v>1.28</v>
      </c>
      <c r="B1646">
        <v>-0.7</v>
      </c>
      <c r="C1646">
        <v>1</v>
      </c>
      <c r="D1646">
        <f t="shared" si="1749"/>
        <v>0.52</v>
      </c>
      <c r="E1646">
        <f t="shared" si="1750"/>
        <v>4.0000000000000036E-2</v>
      </c>
      <c r="K1646">
        <f t="shared" si="1751"/>
        <v>2015.4166666665435</v>
      </c>
      <c r="M1646">
        <f t="shared" ref="M1646:N1646" si="1776">+AVERAGE(B1643:B1649)</f>
        <v>-0.38571428571428573</v>
      </c>
      <c r="N1646">
        <f t="shared" si="1776"/>
        <v>1.7428571428571427</v>
      </c>
      <c r="P1646">
        <f t="shared" si="1755"/>
        <v>-1.7200000000000002</v>
      </c>
    </row>
    <row r="1647" spans="1:16" x14ac:dyDescent="0.25">
      <c r="A1647">
        <f>+$C$10*(B1647)+$C$11*(C1647)+$C$12*(nino34!A1627)</f>
        <v>1.56</v>
      </c>
      <c r="B1647">
        <v>-0.2</v>
      </c>
      <c r="C1647">
        <v>2.2000000000000002</v>
      </c>
      <c r="D1647">
        <f t="shared" si="1749"/>
        <v>0.59000000000000008</v>
      </c>
      <c r="E1647">
        <f t="shared" si="1750"/>
        <v>3.0000000000000249E-2</v>
      </c>
      <c r="K1647">
        <f t="shared" si="1751"/>
        <v>2015.4999999998768</v>
      </c>
      <c r="M1647">
        <f t="shared" ref="M1647:N1647" si="1777">+AVERAGE(B1644:B1650)</f>
        <v>-0.31428571428571422</v>
      </c>
      <c r="N1647">
        <f t="shared" si="1777"/>
        <v>1.985714285714286</v>
      </c>
      <c r="P1647">
        <f t="shared" si="1755"/>
        <v>-1.9200000000000002</v>
      </c>
    </row>
    <row r="1648" spans="1:16" x14ac:dyDescent="0.25">
      <c r="A1648">
        <f>+$C$10*(B1648)+$C$11*(C1648)+$C$12*(nino34!A1628)</f>
        <v>1.87</v>
      </c>
      <c r="B1648">
        <v>-1.1000000000000001</v>
      </c>
      <c r="C1648">
        <v>2.2000000000000002</v>
      </c>
      <c r="D1648">
        <f t="shared" si="1749"/>
        <v>0.44999999999999973</v>
      </c>
      <c r="E1648">
        <f t="shared" si="1750"/>
        <v>-0.17000000000000037</v>
      </c>
      <c r="K1648">
        <f t="shared" si="1751"/>
        <v>2015.58333333321</v>
      </c>
      <c r="M1648">
        <f t="shared" ref="M1648:N1648" si="1778">+AVERAGE(B1645:B1651)</f>
        <v>-0.44285714285714278</v>
      </c>
      <c r="N1648">
        <f t="shared" si="1778"/>
        <v>1.9428571428571431</v>
      </c>
      <c r="P1648">
        <f t="shared" si="1755"/>
        <v>-2.4200000000000004</v>
      </c>
    </row>
    <row r="1649" spans="1:16" x14ac:dyDescent="0.25">
      <c r="A1649">
        <f>+$C$10*(B1649)+$C$11*(C1649)+$C$12*(nino34!A1629)</f>
        <v>2.0099999999999998</v>
      </c>
      <c r="B1649">
        <v>-1</v>
      </c>
      <c r="C1649">
        <v>2</v>
      </c>
      <c r="D1649">
        <f t="shared" si="1749"/>
        <v>0.33999999999999986</v>
      </c>
      <c r="E1649">
        <f t="shared" si="1750"/>
        <v>6.0000000000000497E-2</v>
      </c>
      <c r="K1649">
        <f t="shared" si="1751"/>
        <v>2015.6666666665433</v>
      </c>
      <c r="M1649">
        <f t="shared" ref="M1649:N1649" si="1779">+AVERAGE(B1646:B1652)</f>
        <v>-0.74285714285714277</v>
      </c>
      <c r="N1649">
        <f t="shared" si="1779"/>
        <v>1.5857142857142859</v>
      </c>
      <c r="P1649">
        <f t="shared" si="1755"/>
        <v>-2.7800000000000002</v>
      </c>
    </row>
    <row r="1650" spans="1:16" x14ac:dyDescent="0.25">
      <c r="A1650">
        <f>+$C$10*(B1650)+$C$11*(C1650)+$C$12*(nino34!A1630)</f>
        <v>2.21</v>
      </c>
      <c r="B1650">
        <v>-0.3</v>
      </c>
      <c r="C1650">
        <v>3.2</v>
      </c>
      <c r="D1650">
        <f t="shared" si="1749"/>
        <v>0.56000000000000005</v>
      </c>
      <c r="E1650">
        <f t="shared" si="1750"/>
        <v>0.16000000000000014</v>
      </c>
      <c r="K1650">
        <f t="shared" si="1751"/>
        <v>2015.7499999998765</v>
      </c>
      <c r="M1650">
        <f t="shared" ref="M1650:N1650" si="1780">+AVERAGE(B1648:B1652)</f>
        <v>-0.86</v>
      </c>
      <c r="N1650">
        <f t="shared" si="1780"/>
        <v>1.5800000000000003</v>
      </c>
      <c r="P1650">
        <f t="shared" ref="P1650:P1651" si="1781">+AVERAGE(B1648:B1650)-AVERAGE(C1648:C1650)</f>
        <v>-3.2666666666666666</v>
      </c>
    </row>
    <row r="1651" spans="1:16" x14ac:dyDescent="0.25">
      <c r="A1651">
        <f>+$C$10*(B1651)+$C$11*(C1651)+$C$12*(nino34!A1631)</f>
        <v>2.57</v>
      </c>
      <c r="B1651">
        <v>-0.3</v>
      </c>
      <c r="C1651">
        <v>0.8</v>
      </c>
      <c r="D1651">
        <f t="shared" si="1749"/>
        <v>0.35000000000000009</v>
      </c>
      <c r="E1651">
        <f t="shared" si="1750"/>
        <v>-0.37000000000000011</v>
      </c>
      <c r="K1651">
        <f t="shared" si="1751"/>
        <v>2015.8333333332098</v>
      </c>
      <c r="M1651">
        <f t="shared" ref="M1651" si="1782">+AVERAGE(B1650:B1652)</f>
        <v>-0.73333333333333339</v>
      </c>
      <c r="N1651">
        <f t="shared" ref="N1651" si="1783">+AVERAGE(C1650:C1652)</f>
        <v>1.2333333333333334</v>
      </c>
      <c r="P1651">
        <f t="shared" si="1781"/>
        <v>-2.5333333333333332</v>
      </c>
    </row>
    <row r="1652" spans="1:16" x14ac:dyDescent="0.25">
      <c r="A1652">
        <f>+$C$10*(B1652)+$C$11*(C1652)+$C$12*(nino34!A1632)</f>
        <v>2.56</v>
      </c>
      <c r="B1652">
        <v>-1.6</v>
      </c>
      <c r="C1652">
        <v>-0.3</v>
      </c>
      <c r="K1652">
        <f t="shared" si="1751"/>
        <v>2015.9166666665431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BC1703"/>
  <sheetViews>
    <sheetView zoomScale="50" zoomScaleNormal="50" workbookViewId="0">
      <selection activeCell="AG20" sqref="AG20"/>
    </sheetView>
  </sheetViews>
  <sheetFormatPr defaultRowHeight="15" x14ac:dyDescent="0.25"/>
  <cols>
    <col min="1" max="1" width="11.7109375" customWidth="1"/>
    <col min="2" max="2" width="8.85546875" customWidth="1"/>
    <col min="3" max="3" width="8.5703125" customWidth="1"/>
    <col min="4" max="4" width="9.28515625" customWidth="1"/>
    <col min="5" max="5" width="11.28515625" customWidth="1"/>
    <col min="6" max="7" width="10.5703125" customWidth="1"/>
    <col min="8" max="8" width="8.85546875" customWidth="1"/>
    <col min="9" max="9" width="10.42578125" style="37" customWidth="1"/>
    <col min="10" max="10" width="10.7109375" style="1" customWidth="1"/>
    <col min="11" max="11" width="10" style="1" customWidth="1"/>
    <col min="12" max="12" width="10.5703125" style="1" customWidth="1"/>
    <col min="13" max="13" width="9.85546875" style="1" customWidth="1"/>
    <col min="14" max="14" width="9.28515625" style="1" customWidth="1"/>
    <col min="15" max="15" width="8.5703125" style="1" customWidth="1"/>
    <col min="16" max="16" width="8.85546875" style="1" customWidth="1"/>
    <col min="17" max="18" width="9.85546875" style="1" customWidth="1"/>
    <col min="19" max="19" width="8.85546875" style="1" customWidth="1"/>
    <col min="20" max="20" width="9.85546875" style="1" customWidth="1"/>
    <col min="21" max="22" width="9.5703125" style="1" bestFit="1" customWidth="1"/>
    <col min="23" max="23" width="6" style="1" customWidth="1"/>
    <col min="24" max="24" width="6.140625" style="1" customWidth="1"/>
    <col min="25" max="25" width="6.5703125" style="1" customWidth="1"/>
    <col min="26" max="26" width="4" style="1" customWidth="1"/>
    <col min="27" max="27" width="5.42578125" style="1" customWidth="1"/>
    <col min="28" max="28" width="6" style="39" customWidth="1"/>
    <col min="29" max="29" width="9.28515625" customWidth="1"/>
    <col min="30" max="30" width="7.140625" customWidth="1"/>
    <col min="31" max="31" width="8.28515625" customWidth="1"/>
    <col min="32" max="32" width="8" customWidth="1"/>
    <col min="33" max="33" width="11.42578125" customWidth="1"/>
    <col min="35" max="35" width="9.42578125" bestFit="1" customWidth="1"/>
    <col min="38" max="38" width="5.7109375" customWidth="1"/>
    <col min="39" max="39" width="11.42578125" customWidth="1"/>
    <col min="40" max="40" width="7.140625" customWidth="1"/>
  </cols>
  <sheetData>
    <row r="1" spans="1:55" ht="18.75" x14ac:dyDescent="0.3">
      <c r="A1">
        <v>365.2766299792608</v>
      </c>
      <c r="I1" s="49" t="s">
        <v>9</v>
      </c>
      <c r="J1" s="47" t="s">
        <v>25</v>
      </c>
      <c r="K1" s="50" t="s">
        <v>51</v>
      </c>
      <c r="L1" s="47" t="s">
        <v>18</v>
      </c>
      <c r="M1" s="50" t="s">
        <v>8</v>
      </c>
      <c r="N1" s="50" t="s">
        <v>15</v>
      </c>
      <c r="O1" s="50" t="s">
        <v>17</v>
      </c>
      <c r="P1" s="47" t="s">
        <v>16</v>
      </c>
      <c r="Q1" s="50" t="s">
        <v>19</v>
      </c>
      <c r="R1" s="50" t="s">
        <v>37</v>
      </c>
      <c r="S1" s="48" t="s">
        <v>26</v>
      </c>
      <c r="T1" s="48" t="s">
        <v>52</v>
      </c>
      <c r="U1" s="48" t="s">
        <v>53</v>
      </c>
      <c r="V1" s="52" t="s">
        <v>54</v>
      </c>
      <c r="W1" s="48" t="s">
        <v>27</v>
      </c>
      <c r="X1" s="48" t="s">
        <v>28</v>
      </c>
      <c r="Y1" s="48" t="s">
        <v>30</v>
      </c>
      <c r="Z1" s="48" t="s">
        <v>29</v>
      </c>
      <c r="AA1" s="48" t="s">
        <v>31</v>
      </c>
      <c r="AB1" s="51" t="s">
        <v>38</v>
      </c>
      <c r="AH1">
        <v>2.5608127543916052E-2</v>
      </c>
      <c r="AR1">
        <v>365.24200000000002</v>
      </c>
      <c r="AX1" t="s">
        <v>40</v>
      </c>
    </row>
    <row r="2" spans="1:55" x14ac:dyDescent="0.25">
      <c r="A2">
        <v>365.24220000000003</v>
      </c>
      <c r="B2">
        <v>7.8265977901095532E-2</v>
      </c>
      <c r="C2">
        <v>2.0008051762678662</v>
      </c>
      <c r="E2" s="4">
        <f>1+$B$2</f>
        <v>1.0782659779010955</v>
      </c>
      <c r="F2" s="4">
        <f>+$B$2</f>
        <v>7.8265977901095532E-2</v>
      </c>
      <c r="G2" s="4"/>
      <c r="H2" s="4"/>
      <c r="I2" s="37">
        <f>+$D$9</f>
        <v>12.819136990031513</v>
      </c>
      <c r="L2" s="1">
        <f>+D13</f>
        <v>2.9071182371974262</v>
      </c>
      <c r="M2" s="1">
        <f>+D7</f>
        <v>4.0856520366786508</v>
      </c>
      <c r="N2" s="1">
        <f>+D8</f>
        <v>7.588863721109532</v>
      </c>
      <c r="O2" s="1">
        <f>+D14</f>
        <v>4.229117799303542</v>
      </c>
      <c r="P2" s="1">
        <f>+D15</f>
        <v>95.40116487847672</v>
      </c>
      <c r="Q2" s="1">
        <v>0.01</v>
      </c>
      <c r="S2" s="1">
        <f>1/B9</f>
        <v>2.3697152558180474</v>
      </c>
      <c r="V2" s="1">
        <f>1/B13</f>
        <v>1.1848576279090237</v>
      </c>
      <c r="W2" s="1">
        <f>1/B7</f>
        <v>3.9178654586936279</v>
      </c>
      <c r="X2" s="1">
        <f>1/B8</f>
        <v>2.7157089883748138</v>
      </c>
      <c r="Y2" s="38">
        <f>+X2/2</f>
        <v>1.3578544941874069</v>
      </c>
      <c r="Z2" s="1">
        <f>+W2/2</f>
        <v>1.958932729346814</v>
      </c>
      <c r="AE2">
        <v>0.70264800218687684</v>
      </c>
      <c r="AF2">
        <v>81</v>
      </c>
      <c r="AG2">
        <v>0.95</v>
      </c>
      <c r="AH2">
        <v>0</v>
      </c>
      <c r="AI2">
        <v>3.4466999999999999</v>
      </c>
      <c r="AK2">
        <f>+$C$2*2/13</f>
        <v>0.30781618096428709</v>
      </c>
      <c r="AR2">
        <v>27.212199999999999</v>
      </c>
      <c r="AS2">
        <f>+AR1/AR2</f>
        <v>13.421994546563674</v>
      </c>
      <c r="AT2">
        <f>+AS2-13</f>
        <v>0.42199454656367408</v>
      </c>
      <c r="AU2">
        <f>+AT2-1</f>
        <v>-0.57800545343632592</v>
      </c>
      <c r="AV2" s="13">
        <f>2/(AT2+AU2)</f>
        <v>-12.819616526122463</v>
      </c>
      <c r="AX2" s="32">
        <f>+AV2/2</f>
        <v>-6.4098082630612314</v>
      </c>
      <c r="AY2">
        <f>1/AT2</f>
        <v>2.3696988696727428</v>
      </c>
      <c r="AZ2">
        <f>1/(1/AX2+1/2)</f>
        <v>2.9070689157862053</v>
      </c>
    </row>
    <row r="3" spans="1:55" x14ac:dyDescent="0.25">
      <c r="A3" s="14">
        <v>27.554549878</v>
      </c>
      <c r="D3" s="3">
        <v>0</v>
      </c>
      <c r="E3" s="5">
        <v>6.8949618617373982</v>
      </c>
      <c r="F3" s="5"/>
      <c r="G3" s="5"/>
      <c r="H3">
        <v>2</v>
      </c>
      <c r="I3" s="58">
        <v>0.56749275916179742</v>
      </c>
      <c r="J3" s="59">
        <v>0.15912827053082249</v>
      </c>
      <c r="K3" s="59">
        <v>-2.6961628283299684E-2</v>
      </c>
      <c r="L3" s="60">
        <v>-1.2143792556109958</v>
      </c>
      <c r="M3" s="60">
        <v>0.21553639566559643</v>
      </c>
      <c r="N3" s="60">
        <v>-0.11232833274625174</v>
      </c>
      <c r="O3" s="60">
        <v>0.94476306096393559</v>
      </c>
      <c r="P3" s="60">
        <v>5.204011416823002E-3</v>
      </c>
      <c r="Q3" s="59">
        <v>0.6725465309419445</v>
      </c>
      <c r="R3" s="59">
        <v>-3.6955532523514495E-2</v>
      </c>
      <c r="S3" s="60">
        <v>0.13112033031669787</v>
      </c>
      <c r="T3" s="60">
        <v>-1.6825871137548659E-2</v>
      </c>
      <c r="U3" s="60">
        <v>-5.1877115124787078E-2</v>
      </c>
      <c r="V3" s="60">
        <v>-1.9436044152400376</v>
      </c>
      <c r="W3" s="7"/>
      <c r="X3" s="7"/>
      <c r="Y3" s="7"/>
      <c r="Z3" s="7"/>
      <c r="AA3" s="7"/>
      <c r="AB3" s="55"/>
      <c r="AF3">
        <v>1652</v>
      </c>
      <c r="AG3">
        <v>27.554549878</v>
      </c>
      <c r="AH3">
        <v>27.55</v>
      </c>
      <c r="AI3">
        <v>27.556525388791936</v>
      </c>
      <c r="AR3">
        <v>27.554500000000001</v>
      </c>
      <c r="AS3">
        <f>+AR1/AR3</f>
        <v>13.255257761890073</v>
      </c>
      <c r="AT3">
        <f t="shared" ref="AT3:AT4" si="0">+AS3-13</f>
        <v>0.2552577618900731</v>
      </c>
      <c r="AU3">
        <f t="shared" ref="AU3:AU4" si="1">+AT3-1</f>
        <v>-0.7447422381099269</v>
      </c>
      <c r="AV3" s="33">
        <f t="shared" ref="AV3:AV4" si="2">2/(AT3+AU3)</f>
        <v>-4.085931417979622</v>
      </c>
      <c r="AX3" s="33">
        <f t="shared" ref="AX3:AX4" si="3">+AV3/2</f>
        <v>-2.042965708989811</v>
      </c>
      <c r="AY3">
        <f>1/AT3</f>
        <v>3.9176085874742199</v>
      </c>
      <c r="AZ3">
        <f t="shared" ref="AZ3:AZ4" si="4">1/(1/AX3+1/2)</f>
        <v>95.097497842955988</v>
      </c>
    </row>
    <row r="4" spans="1:55" x14ac:dyDescent="0.25">
      <c r="A4">
        <v>27.321661547000001</v>
      </c>
      <c r="D4" s="3">
        <v>0</v>
      </c>
      <c r="E4" s="5">
        <f>+E3</f>
        <v>6.8949618617373982</v>
      </c>
      <c r="F4" s="5">
        <f>+F3</f>
        <v>0</v>
      </c>
      <c r="G4" s="5"/>
      <c r="H4">
        <f>+H3/3</f>
        <v>0.66666666666666663</v>
      </c>
      <c r="I4" s="58">
        <v>-0.67379242291799424</v>
      </c>
      <c r="J4" s="7"/>
      <c r="K4" s="7"/>
      <c r="L4" s="60">
        <v>-0.40240925797130384</v>
      </c>
      <c r="M4" s="60">
        <v>-0.90324791433054241</v>
      </c>
      <c r="N4" s="60">
        <v>-0.72485787295794502</v>
      </c>
      <c r="O4" s="60">
        <v>-2.1501564769626561E-2</v>
      </c>
      <c r="P4" s="60">
        <v>1.958778675880677E-2</v>
      </c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56"/>
      <c r="AF4">
        <f>+AF3-AF2</f>
        <v>1571</v>
      </c>
      <c r="AG4">
        <v>27.321661547000001</v>
      </c>
      <c r="AH4">
        <v>27.32</v>
      </c>
      <c r="AI4">
        <v>27.322447569640019</v>
      </c>
      <c r="AK4">
        <f>+$C$2*2/15</f>
        <v>0.26677402350238216</v>
      </c>
      <c r="AR4">
        <v>27.3216</v>
      </c>
      <c r="AS4">
        <f>+AR1/AR4</f>
        <v>13.368250761302413</v>
      </c>
      <c r="AT4">
        <f t="shared" si="0"/>
        <v>0.36825076130241285</v>
      </c>
      <c r="AU4">
        <f t="shared" si="1"/>
        <v>-0.63174923869758715</v>
      </c>
      <c r="AV4" s="34">
        <f t="shared" si="2"/>
        <v>-7.5901766862984843</v>
      </c>
      <c r="AX4" s="34">
        <f t="shared" si="3"/>
        <v>-3.7950883431492421</v>
      </c>
      <c r="AY4">
        <f>1/AT4</f>
        <v>2.7155408897547004</v>
      </c>
      <c r="AZ4">
        <f t="shared" si="4"/>
        <v>4.2283025875944</v>
      </c>
    </row>
    <row r="5" spans="1:55" x14ac:dyDescent="0.25">
      <c r="A5" s="14">
        <v>27.212220816999999</v>
      </c>
      <c r="E5" s="5">
        <f>+E3</f>
        <v>6.8949618617373982</v>
      </c>
      <c r="F5" s="5">
        <f>+F3</f>
        <v>0</v>
      </c>
      <c r="G5" s="5"/>
      <c r="H5">
        <f>+H3/5</f>
        <v>0.4</v>
      </c>
      <c r="I5" s="58">
        <v>-1.6737830261604063E-2</v>
      </c>
      <c r="J5" s="7"/>
      <c r="K5" s="7"/>
      <c r="L5" s="60">
        <v>4.4892332061108901E-3</v>
      </c>
      <c r="M5" s="60">
        <v>-8.7385197148846322E-2</v>
      </c>
      <c r="N5" s="60">
        <v>-2.8481130159508473E-2</v>
      </c>
      <c r="O5" s="60">
        <v>-1.8488425576825774E-2</v>
      </c>
      <c r="P5" s="60">
        <v>1.5371436547863999E-2</v>
      </c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56"/>
      <c r="AF5">
        <f>+AF4/4</f>
        <v>392.75</v>
      </c>
      <c r="AG5">
        <v>27.212220816999999</v>
      </c>
      <c r="AH5">
        <v>27.21</v>
      </c>
      <c r="AI5">
        <v>27.210293885160834</v>
      </c>
    </row>
    <row r="6" spans="1:55" x14ac:dyDescent="0.25">
      <c r="A6">
        <f>A2*(1/A4+1/A3)</f>
        <v>26.623468993242373</v>
      </c>
      <c r="B6">
        <f>+A6-26</f>
        <v>0.6234689932423727</v>
      </c>
      <c r="C6">
        <f>+A6-27</f>
        <v>-0.3765310067576273</v>
      </c>
      <c r="D6">
        <f>2/(B6+C6)</f>
        <v>8.0991994325002317</v>
      </c>
      <c r="E6" s="5"/>
      <c r="F6" s="5"/>
      <c r="G6" s="5"/>
      <c r="H6" s="18">
        <f>4/25</f>
        <v>0.16</v>
      </c>
      <c r="I6" s="54"/>
      <c r="J6" s="7"/>
      <c r="K6" s="7"/>
      <c r="L6" s="7"/>
      <c r="M6" s="7"/>
      <c r="N6" s="7"/>
      <c r="O6" s="7"/>
      <c r="P6" s="7"/>
      <c r="Q6" s="57"/>
      <c r="R6" s="7">
        <v>0</v>
      </c>
      <c r="S6" s="7"/>
      <c r="T6" s="7"/>
      <c r="U6" s="7"/>
      <c r="V6" s="7"/>
      <c r="W6" s="7"/>
      <c r="X6" s="7"/>
      <c r="Y6" s="7"/>
      <c r="Z6" s="7"/>
      <c r="AA6" s="7"/>
      <c r="AB6" s="56"/>
      <c r="AF6">
        <f>+AF2+AF5</f>
        <v>473.75</v>
      </c>
      <c r="AK6">
        <v>2</v>
      </c>
      <c r="AR6" s="35">
        <f>1/(1/AV2-1/AV3)</f>
        <v>5.9974768132753091</v>
      </c>
      <c r="AS6">
        <f>1/(1/AV2+1/AV3)</f>
        <v>-3.0983955151130504</v>
      </c>
      <c r="AT6" s="35">
        <f>1/(1/AX2-1/AX3)</f>
        <v>2.9987384066376546</v>
      </c>
      <c r="AU6">
        <f>1/(1/AX2+1/AX3)</f>
        <v>-1.5491977575565252</v>
      </c>
      <c r="AW6">
        <f>1/(1/AS6+1/2)</f>
        <v>5.6416754665902893</v>
      </c>
      <c r="AY6">
        <f>1/(1/AU6+1)</f>
        <v>2.8208377332951446</v>
      </c>
    </row>
    <row r="7" spans="1:55" x14ac:dyDescent="0.25">
      <c r="A7">
        <f>+$A$2/A3</f>
        <v>13.255241026151378</v>
      </c>
      <c r="B7">
        <f>+A7-13</f>
        <v>0.25524102615137778</v>
      </c>
      <c r="C7">
        <f>+A7-14</f>
        <v>-0.74475897384862222</v>
      </c>
      <c r="D7">
        <f>-2/(B7+C7)</f>
        <v>4.0856520366786508</v>
      </c>
      <c r="E7" s="5"/>
      <c r="F7" s="5"/>
      <c r="G7" s="5"/>
      <c r="H7" s="17">
        <f>4/21</f>
        <v>0.19047619047619047</v>
      </c>
      <c r="AF7">
        <f>+AF6+AF5</f>
        <v>866.5</v>
      </c>
      <c r="AR7" s="35">
        <f>1/(1/AV3-1/AV4)</f>
        <v>-8.8501058047919354</v>
      </c>
      <c r="AS7">
        <f>1/(1/AV3+1/AV4)</f>
        <v>-2.6561026254287889</v>
      </c>
      <c r="AT7" s="35">
        <f>1/(1/AX3-1/AX4)</f>
        <v>-4.4250529023959677</v>
      </c>
      <c r="AU7">
        <f>1/(1/AX3+1/AX4)</f>
        <v>-1.3280513127143945</v>
      </c>
      <c r="AW7">
        <f t="shared" ref="AW7:AW8" si="5">1/(1/AS7+1/2)</f>
        <v>8.0966072150463404</v>
      </c>
      <c r="AY7">
        <f>1/(1/AU7+1)</f>
        <v>4.0483036075231702</v>
      </c>
    </row>
    <row r="8" spans="1:55" x14ac:dyDescent="0.25">
      <c r="A8">
        <f>+$A$2/A4</f>
        <v>13.368227967090995</v>
      </c>
      <c r="B8">
        <f>+A8-13</f>
        <v>0.36822796709099492</v>
      </c>
      <c r="C8">
        <f>+A8-14</f>
        <v>-0.63177203290900508</v>
      </c>
      <c r="D8">
        <f>-2/(B8+C8)</f>
        <v>7.588863721109532</v>
      </c>
      <c r="E8" s="5"/>
      <c r="F8" s="5"/>
      <c r="G8" s="5"/>
      <c r="H8" s="17">
        <f>1/5</f>
        <v>0.2</v>
      </c>
      <c r="AF8">
        <f>+AF7+AF5</f>
        <v>1259.25</v>
      </c>
      <c r="AK8">
        <f>+$C$2/6</f>
        <v>0.33346752937797769</v>
      </c>
      <c r="AR8" s="35">
        <f>1/(1/AV2-1/AV4)</f>
        <v>18.606802537982094</v>
      </c>
      <c r="AS8">
        <f>1/(1/AV2+1/AV4)</f>
        <v>-4.7674738039307982</v>
      </c>
      <c r="AT8" s="35">
        <f>1/(1/AX2-1/AX4)</f>
        <v>9.3034012689910472</v>
      </c>
      <c r="AU8">
        <f>1/(1/AX2+1/AX4)</f>
        <v>-2.3837369019653991</v>
      </c>
      <c r="AW8">
        <f t="shared" si="5"/>
        <v>3.4453614680357862</v>
      </c>
      <c r="AY8">
        <f>1/(1/AU8+1)</f>
        <v>1.7226807340178931</v>
      </c>
    </row>
    <row r="9" spans="1:55" x14ac:dyDescent="0.25">
      <c r="A9">
        <f>+$A$2/A5</f>
        <v>13.421991628548971</v>
      </c>
      <c r="B9">
        <f>+A9-13</f>
        <v>0.42199162854897132</v>
      </c>
      <c r="C9">
        <f>+A9-14</f>
        <v>-0.57800837145102868</v>
      </c>
      <c r="D9">
        <f>-2/(B9+C9)</f>
        <v>12.819136990031513</v>
      </c>
      <c r="E9" s="5"/>
      <c r="F9" s="5">
        <v>20.007600010593343</v>
      </c>
      <c r="G9" s="5"/>
      <c r="H9">
        <v>1</v>
      </c>
      <c r="I9" s="37">
        <v>0.7</v>
      </c>
      <c r="AF9">
        <f>+AF8+AF5</f>
        <v>1652</v>
      </c>
    </row>
    <row r="10" spans="1:55" x14ac:dyDescent="0.25">
      <c r="A10">
        <f>$A$2*(1/A3+1/A5)</f>
        <v>26.677232654700347</v>
      </c>
      <c r="B10">
        <f>+A10-26</f>
        <v>0.67723265470034733</v>
      </c>
      <c r="C10">
        <f>+A10-27</f>
        <v>-0.32276734529965267</v>
      </c>
      <c r="D10" s="25">
        <f>2/(B10+C10)</f>
        <v>5.6423010854897511</v>
      </c>
      <c r="E10" s="5">
        <f>+E9</f>
        <v>0</v>
      </c>
      <c r="F10" s="5">
        <f>+F9</f>
        <v>20.007600010593343</v>
      </c>
      <c r="G10" s="5"/>
      <c r="H10">
        <f>+H9/3</f>
        <v>0.33333333333333331</v>
      </c>
      <c r="I10" s="37">
        <f>+I3*$I$9</f>
        <v>0.39724493141325817</v>
      </c>
      <c r="J10" s="1">
        <f t="shared" ref="J10:AB10" si="6">+J3*$I$9</f>
        <v>0.11138978937157573</v>
      </c>
      <c r="K10" s="1">
        <f t="shared" si="6"/>
        <v>-1.8873139798309777E-2</v>
      </c>
      <c r="L10" s="1">
        <f t="shared" si="6"/>
        <v>-0.85006547892769702</v>
      </c>
      <c r="M10" s="1">
        <f t="shared" si="6"/>
        <v>0.15087547696591749</v>
      </c>
      <c r="N10" s="1">
        <f t="shared" si="6"/>
        <v>-7.8629832922376214E-2</v>
      </c>
      <c r="O10" s="1">
        <f t="shared" si="6"/>
        <v>0.66133414267475488</v>
      </c>
      <c r="P10" s="1">
        <f t="shared" si="6"/>
        <v>3.642807991776101E-3</v>
      </c>
      <c r="Q10" s="1">
        <f t="shared" si="6"/>
        <v>0.4707825716593611</v>
      </c>
      <c r="R10" s="1">
        <f t="shared" si="6"/>
        <v>-2.5868872766460146E-2</v>
      </c>
      <c r="S10" s="1">
        <f t="shared" si="6"/>
        <v>9.1784231221688509E-2</v>
      </c>
      <c r="T10" s="1">
        <f t="shared" si="6"/>
        <v>-1.1778109796284061E-2</v>
      </c>
      <c r="U10" s="1">
        <f t="shared" si="6"/>
        <v>-3.6313980587350955E-2</v>
      </c>
      <c r="V10" s="1">
        <f t="shared" si="6"/>
        <v>-1.3605230906680261</v>
      </c>
      <c r="W10" s="1">
        <f t="shared" si="6"/>
        <v>0</v>
      </c>
      <c r="X10" s="1">
        <f t="shared" si="6"/>
        <v>0</v>
      </c>
      <c r="Y10" s="1">
        <f t="shared" si="6"/>
        <v>0</v>
      </c>
      <c r="Z10" s="1">
        <f t="shared" si="6"/>
        <v>0</v>
      </c>
      <c r="AA10" s="1">
        <f t="shared" si="6"/>
        <v>0</v>
      </c>
      <c r="AB10" s="39">
        <f t="shared" si="6"/>
        <v>0</v>
      </c>
      <c r="AK10">
        <v>4</v>
      </c>
      <c r="AR10" t="s">
        <v>41</v>
      </c>
    </row>
    <row r="11" spans="1:55" x14ac:dyDescent="0.25">
      <c r="A11">
        <f>$A$2*(1/A4+1/A5)</f>
        <v>26.790219595639964</v>
      </c>
      <c r="B11">
        <f>+A11-26</f>
        <v>0.79021959563996447</v>
      </c>
      <c r="C11">
        <f>+A11-27</f>
        <v>-0.20978040436003553</v>
      </c>
      <c r="D11" s="17">
        <f>2/(B11+C11)</f>
        <v>3.445666712459218</v>
      </c>
      <c r="E11" s="5">
        <f>+E9</f>
        <v>0</v>
      </c>
      <c r="F11" s="5">
        <f>+F9</f>
        <v>20.007600010593343</v>
      </c>
      <c r="G11" s="5"/>
      <c r="H11">
        <f>+H9/5</f>
        <v>0.2</v>
      </c>
      <c r="AT11" s="35"/>
    </row>
    <row r="12" spans="1:55" x14ac:dyDescent="0.25">
      <c r="A12">
        <f>+A11/2</f>
        <v>13.395109797819982</v>
      </c>
      <c r="B12">
        <f>+A12-13</f>
        <v>0.39510979781998223</v>
      </c>
      <c r="C12">
        <f>+A12-14</f>
        <v>-0.60489020218001777</v>
      </c>
      <c r="D12">
        <f>-2/(B12+C12)</f>
        <v>9.5337789346973558</v>
      </c>
      <c r="E12" s="5"/>
      <c r="F12" s="5"/>
      <c r="G12" s="5"/>
      <c r="H12">
        <f>+H3/7</f>
        <v>0.2857142857142857</v>
      </c>
      <c r="L12" s="1" t="s">
        <v>39</v>
      </c>
      <c r="R12" s="1" t="s">
        <v>56</v>
      </c>
      <c r="AK12">
        <f>+$C$2/7</f>
        <v>0.28582931089540947</v>
      </c>
      <c r="AR12">
        <f>+AR2/2</f>
        <v>13.6061</v>
      </c>
      <c r="AS12">
        <f>+$A$1/AR12</f>
        <v>26.846534273543543</v>
      </c>
      <c r="AT12">
        <f>+AS12-26</f>
        <v>0.84653427354354349</v>
      </c>
      <c r="AU12">
        <f>+AT12-1</f>
        <v>-0.15346572645645651</v>
      </c>
      <c r="AV12" s="13">
        <f>2/(AT12+AU12)</f>
        <v>2.8857174494584177</v>
      </c>
      <c r="AX12" s="32">
        <f t="shared" ref="AX12:AX14" si="7">+AV12/2</f>
        <v>1.4428587247292088</v>
      </c>
      <c r="AY12">
        <f>1/AT12</f>
        <v>1.181287079865128</v>
      </c>
    </row>
    <row r="13" spans="1:55" x14ac:dyDescent="0.25">
      <c r="A13">
        <f>2*A9</f>
        <v>26.843983257097943</v>
      </c>
      <c r="B13">
        <f>+A13-26</f>
        <v>0.84398325709794264</v>
      </c>
      <c r="C13">
        <f>+A13-27</f>
        <v>-0.15601674290205736</v>
      </c>
      <c r="D13">
        <f>2/(B13+C13)</f>
        <v>2.9071182371974262</v>
      </c>
      <c r="E13" s="5">
        <f>+E3</f>
        <v>6.8949618617373982</v>
      </c>
      <c r="F13" s="5">
        <f>+F3</f>
        <v>0</v>
      </c>
      <c r="G13" s="5"/>
      <c r="H13" s="17">
        <f>$H$3/9</f>
        <v>0.22222222222222221</v>
      </c>
      <c r="N13" s="1" t="s">
        <v>35</v>
      </c>
      <c r="O13" s="1" t="s">
        <v>36</v>
      </c>
      <c r="AR13">
        <f>+AR3/2</f>
        <v>13.77725</v>
      </c>
      <c r="AS13">
        <f>+AR1/AR13</f>
        <v>26.510515523780146</v>
      </c>
      <c r="AT13">
        <f>+AS13-26</f>
        <v>0.5105155237801462</v>
      </c>
      <c r="AU13">
        <f>+AT13-1</f>
        <v>-0.4894844762198538</v>
      </c>
      <c r="AV13" s="33">
        <f>2/(AT13+AU13)</f>
        <v>95.097497842955477</v>
      </c>
      <c r="AX13" s="33">
        <f t="shared" si="7"/>
        <v>47.548748921477738</v>
      </c>
      <c r="AY13">
        <f>1/AT13</f>
        <v>1.95880429373711</v>
      </c>
    </row>
    <row r="14" spans="1:55" x14ac:dyDescent="0.25">
      <c r="A14">
        <f>+A8*2</f>
        <v>26.73645593418199</v>
      </c>
      <c r="B14">
        <f>+A14-26</f>
        <v>0.73645593418198985</v>
      </c>
      <c r="C14">
        <f>+A14-27</f>
        <v>-0.26354406581801015</v>
      </c>
      <c r="D14" s="17">
        <f>2/(B14+C14)</f>
        <v>4.229117799303542</v>
      </c>
      <c r="E14" s="5">
        <f>+E3</f>
        <v>6.8949618617373982</v>
      </c>
      <c r="F14" s="5">
        <f>+F3</f>
        <v>0</v>
      </c>
      <c r="G14" s="5"/>
      <c r="H14" s="17">
        <f>$H$3/11</f>
        <v>0.18181818181818182</v>
      </c>
      <c r="AE14">
        <f>+AVERAGE(AE26:AE1671)</f>
        <v>-5.7210381713111144E-2</v>
      </c>
      <c r="AF14">
        <v>0</v>
      </c>
      <c r="AH14">
        <f>+AVERAGE(AH26:AH1671)</f>
        <v>-0.19999909679332925</v>
      </c>
      <c r="AK14">
        <f>+$C$2*2/3</f>
        <v>1.3338701175119108</v>
      </c>
      <c r="AR14">
        <f>+AR4/2</f>
        <v>13.6608</v>
      </c>
      <c r="AS14">
        <f>+AR1/AR14</f>
        <v>26.736501522604826</v>
      </c>
      <c r="AT14">
        <f>+AS14-26</f>
        <v>0.73650152260482571</v>
      </c>
      <c r="AU14">
        <f>+AT14-1</f>
        <v>-0.26349847739517429</v>
      </c>
      <c r="AV14" s="33">
        <f>2/(AT14+AU14)</f>
        <v>4.2283025875944</v>
      </c>
      <c r="AX14" s="33">
        <f t="shared" si="7"/>
        <v>2.1141512937972</v>
      </c>
      <c r="AY14">
        <f>1/AT14</f>
        <v>1.3577704448773502</v>
      </c>
    </row>
    <row r="15" spans="1:55" x14ac:dyDescent="0.25">
      <c r="A15">
        <f>+A7*2</f>
        <v>26.510482052302756</v>
      </c>
      <c r="B15">
        <f>+A15-26</f>
        <v>0.51048205230275556</v>
      </c>
      <c r="C15">
        <f>+A15-27</f>
        <v>-0.48951794769724444</v>
      </c>
      <c r="D15">
        <f>2/(B15+C15)</f>
        <v>95.40116487847672</v>
      </c>
      <c r="E15" s="5">
        <f>+E3</f>
        <v>6.8949618617373982</v>
      </c>
      <c r="F15" s="5">
        <f>+F3</f>
        <v>0</v>
      </c>
      <c r="G15" s="5"/>
      <c r="H15" s="17">
        <f>+$H$3/7</f>
        <v>0.2857142857142857</v>
      </c>
      <c r="L15" s="1" t="s">
        <v>24</v>
      </c>
      <c r="M15" s="1">
        <f>+A5-AG5</f>
        <v>0</v>
      </c>
      <c r="N15" s="1">
        <f>+M15*24*60</f>
        <v>0</v>
      </c>
      <c r="O15" s="1">
        <f>+N15*130*13/60/24</f>
        <v>0</v>
      </c>
      <c r="AE15">
        <v>1880</v>
      </c>
      <c r="AF15">
        <f>+$AF$14</f>
        <v>0</v>
      </c>
    </row>
    <row r="16" spans="1:55" x14ac:dyDescent="0.25">
      <c r="A16" s="27">
        <f>+C16/2</f>
        <v>2.9071182371974458</v>
      </c>
      <c r="B16" s="27">
        <f>+D16/2</f>
        <v>95.401164878487833</v>
      </c>
      <c r="C16" s="28">
        <f>2/(1/D10+1/A18)</f>
        <v>5.8142364743948916</v>
      </c>
      <c r="D16" s="29">
        <f>2/(1/D10-1/A18)</f>
        <v>190.80232975697567</v>
      </c>
      <c r="E16" s="5"/>
      <c r="F16" s="5"/>
      <c r="G16" s="5"/>
      <c r="H16" s="17">
        <v>4</v>
      </c>
      <c r="L16" s="1" t="s">
        <v>34</v>
      </c>
      <c r="M16" s="1">
        <f>+A4-AG4</f>
        <v>0</v>
      </c>
      <c r="N16" s="1">
        <f t="shared" ref="N16:N17" si="8">+M16*24*60</f>
        <v>0</v>
      </c>
      <c r="O16" s="1">
        <f t="shared" ref="O16:O17" si="9">+N16*130*13/60/24</f>
        <v>0</v>
      </c>
      <c r="AE16">
        <v>1950.5</v>
      </c>
      <c r="AF16">
        <f>+$AF$14</f>
        <v>0</v>
      </c>
      <c r="AH16">
        <f>2*AH19*AH20/(AH19+AH20)</f>
        <v>0.43389356037600335</v>
      </c>
      <c r="AK16">
        <f>+$C$2/10</f>
        <v>0.20008051762678664</v>
      </c>
      <c r="AR16">
        <f>1/(1/AR2+1/AR3)</f>
        <v>13.691140143554387</v>
      </c>
      <c r="AS16">
        <f>+$A$1/AR16</f>
        <v>26.679781679923007</v>
      </c>
      <c r="AT16">
        <f>+AS16-26</f>
        <v>0.67978167992300698</v>
      </c>
      <c r="AU16">
        <f>+AT16-1</f>
        <v>-0.32021832007699302</v>
      </c>
      <c r="AV16" s="15">
        <f>2/(AT16+AU16)</f>
        <v>5.5623020122420614</v>
      </c>
      <c r="AX16" s="36">
        <f>1/AT16</f>
        <v>1.4710605324245594</v>
      </c>
      <c r="AY16">
        <f>1/AT16</f>
        <v>1.4710605324245594</v>
      </c>
      <c r="AZ16" s="13">
        <f>2/(1/AV16-1/AV20)</f>
        <v>153.31667765528422</v>
      </c>
      <c r="BA16" s="13">
        <f>2/(1/AV16+1/AV20)</f>
        <v>5.7716982046779295</v>
      </c>
      <c r="BB16">
        <f>1/(1/BA16-1/AZ16)</f>
        <v>5.9974768132752789</v>
      </c>
      <c r="BC16">
        <f>1/(1/AZ16+1/BA16)</f>
        <v>5.5623020122420614</v>
      </c>
    </row>
    <row r="17" spans="1:55" x14ac:dyDescent="0.25">
      <c r="A17" s="27">
        <f>+C17/2</f>
        <v>2.9071182371974484</v>
      </c>
      <c r="B17" s="27">
        <f>+D17/2</f>
        <v>4.229117799303558</v>
      </c>
      <c r="C17" s="28">
        <f>2/(1/D11+1/A19)</f>
        <v>5.8142364743948969</v>
      </c>
      <c r="D17" s="28">
        <f>2/(1/D11-1/A19)</f>
        <v>8.458235598607116</v>
      </c>
      <c r="E17" s="5"/>
      <c r="F17" s="5"/>
      <c r="G17" s="5"/>
      <c r="H17" s="17">
        <f>+H16/3</f>
        <v>1.3333333333333333</v>
      </c>
      <c r="I17" s="37">
        <f>+SUM($I$18:V18)</f>
        <v>318.9051841542564</v>
      </c>
      <c r="L17" s="1" t="s">
        <v>33</v>
      </c>
      <c r="M17" s="1">
        <f>+A3-AG3</f>
        <v>0</v>
      </c>
      <c r="N17" s="1">
        <f t="shared" si="8"/>
        <v>0</v>
      </c>
      <c r="O17" s="1">
        <f t="shared" si="9"/>
        <v>0</v>
      </c>
      <c r="AG17">
        <v>0.15347272570500226</v>
      </c>
      <c r="AH17" t="s">
        <v>22</v>
      </c>
      <c r="AI17" t="s">
        <v>21</v>
      </c>
      <c r="AM17" t="s">
        <v>50</v>
      </c>
      <c r="AO17" t="s">
        <v>22</v>
      </c>
      <c r="AP17" t="s">
        <v>21</v>
      </c>
      <c r="AR17">
        <f>1/(1/AR2+1/AR4)</f>
        <v>13.633395133293481</v>
      </c>
      <c r="AS17">
        <f t="shared" ref="AS17:AS18" si="10">+$A$1/AR17</f>
        <v>26.792785392630169</v>
      </c>
      <c r="AT17">
        <f t="shared" ref="AT17:AT18" si="11">+AS17-26</f>
        <v>0.79278539263016867</v>
      </c>
      <c r="AU17">
        <f t="shared" ref="AU17:AU18" si="12">+AT17-1</f>
        <v>-0.20721460736983133</v>
      </c>
      <c r="AV17" s="15">
        <f t="shared" ref="AV17:AV18" si="13">2/(AT17+AU17)</f>
        <v>3.4154709393687144</v>
      </c>
      <c r="AX17" s="36">
        <f>1/AT17</f>
        <v>1.2613754104151313</v>
      </c>
      <c r="AY17">
        <f>1/AT17</f>
        <v>1.2613754104151313</v>
      </c>
      <c r="AZ17" s="13">
        <f>2/(1/AV17-1/AV21)</f>
        <v>8.3667442752485197</v>
      </c>
      <c r="BA17" s="13">
        <f>2/(1/AV17+1/AV21)</f>
        <v>5.77151976687691</v>
      </c>
      <c r="BB17">
        <f>1/(1/BA17-1/AZ17)</f>
        <v>18.606802537981654</v>
      </c>
      <c r="BC17">
        <f>1/(1/AZ17+1/BA17)</f>
        <v>3.4154709393687144</v>
      </c>
    </row>
    <row r="18" spans="1:55" x14ac:dyDescent="0.25">
      <c r="A18">
        <f>1/(1/A5-1/A3)/A2</f>
        <v>5.9969798346853516</v>
      </c>
      <c r="C18">
        <v>2000</v>
      </c>
      <c r="D18" s="12" t="s">
        <v>13</v>
      </c>
      <c r="E18" s="8">
        <v>2.6537621943076415</v>
      </c>
      <c r="F18" s="8"/>
      <c r="G18" s="8"/>
      <c r="I18" s="40">
        <f>+ABS(MAX(I22:I1701)-MIN(I22:I1701))/2</f>
        <v>24.332519517990868</v>
      </c>
      <c r="J18" s="40">
        <f t="shared" ref="J18:V18" si="14">+ABS(MAX(J22:J1701)-MIN(J22:J1701))/2</f>
        <v>49.207974179907261</v>
      </c>
      <c r="K18" s="40">
        <f t="shared" si="14"/>
        <v>25.558806544671455</v>
      </c>
      <c r="L18" s="40">
        <f t="shared" si="14"/>
        <v>49.905102605243499</v>
      </c>
      <c r="M18" s="40">
        <f t="shared" si="14"/>
        <v>14.068292282546095</v>
      </c>
      <c r="N18" s="40">
        <f t="shared" si="14"/>
        <v>6.3131989036064251</v>
      </c>
      <c r="O18" s="40">
        <f t="shared" si="14"/>
        <v>38.840172471851183</v>
      </c>
      <c r="P18" s="40">
        <f t="shared" si="14"/>
        <v>1.0258454894852034</v>
      </c>
      <c r="Q18" s="40">
        <f t="shared" si="14"/>
        <v>26.945605963223365</v>
      </c>
      <c r="R18" s="40">
        <f t="shared" si="14"/>
        <v>33.665780832112489</v>
      </c>
      <c r="S18" s="40">
        <f t="shared" si="14"/>
        <v>17.898917440398481</v>
      </c>
      <c r="T18" s="40">
        <f t="shared" si="14"/>
        <v>16.709578764508386</v>
      </c>
      <c r="U18" s="40">
        <f t="shared" si="14"/>
        <v>1.2526814406770974</v>
      </c>
      <c r="V18" s="40">
        <f t="shared" si="14"/>
        <v>13.180707718034604</v>
      </c>
      <c r="W18" s="30"/>
      <c r="X18" s="30"/>
      <c r="Y18" s="30"/>
      <c r="Z18" s="30"/>
      <c r="AA18" s="30"/>
      <c r="AB18" s="41"/>
      <c r="AE18">
        <v>1950</v>
      </c>
      <c r="AF18">
        <f>+$AF$14</f>
        <v>0</v>
      </c>
      <c r="AG18">
        <v>1.9271672459011224</v>
      </c>
      <c r="AH18" s="23">
        <f>2*AH19*AH20/(AH19+AH20)</f>
        <v>0.43389356037600335</v>
      </c>
      <c r="AI18" s="23">
        <f>2*AI19*AI20/(AI19+AI20)</f>
        <v>0.62521602819492061</v>
      </c>
      <c r="AK18">
        <f>+$C$2*2/17</f>
        <v>0.23538884426680778</v>
      </c>
      <c r="AM18">
        <f>+CORREL(AF1470:AF1652,AG1470:AG1652)</f>
        <v>0.34068520887306564</v>
      </c>
      <c r="AO18" s="23">
        <f>2*AO19*AO20/(AO19+AO20)</f>
        <v>0.39889537945313314</v>
      </c>
      <c r="AP18" s="23">
        <f>2*AP19*AP20/(AP19+AP20)</f>
        <v>0.61161573860337481</v>
      </c>
      <c r="AR18">
        <f>1/(1/AR3+1/AR4)</f>
        <v>13.718777886912518</v>
      </c>
      <c r="AS18">
        <f t="shared" si="10"/>
        <v>26.626032799009636</v>
      </c>
      <c r="AT18">
        <f t="shared" si="11"/>
        <v>0.62603279900963571</v>
      </c>
      <c r="AU18">
        <f t="shared" si="12"/>
        <v>-0.37396720099036429</v>
      </c>
      <c r="AV18" s="15">
        <f t="shared" si="13"/>
        <v>7.9344425249457959</v>
      </c>
      <c r="AX18" s="18">
        <f>1/AT18</f>
        <v>1.5973603964232683</v>
      </c>
      <c r="AY18">
        <f>1/AT18</f>
        <v>1.5973603964232683</v>
      </c>
      <c r="AZ18">
        <f t="shared" ref="AZ18" si="15">2/(1/AV18-1/AV22)</f>
        <v>8.3672976440359346</v>
      </c>
      <c r="BA18">
        <f t="shared" ref="BA18" si="16">2/(1/AV18+1/AV22)</f>
        <v>153.37659026712907</v>
      </c>
      <c r="BB18">
        <f t="shared" ref="BB18" si="17">1/(1/BA18-1/AZ18)</f>
        <v>-8.8501058047919692</v>
      </c>
      <c r="BC18">
        <f t="shared" ref="BC18" si="18">1/(1/AZ18+1/BA18)</f>
        <v>7.9344425249457959</v>
      </c>
    </row>
    <row r="19" spans="1:55" ht="21" x14ac:dyDescent="0.35">
      <c r="A19">
        <f>1/(1/A5-1/A4)/A2</f>
        <v>18.599923682311939</v>
      </c>
      <c r="B19">
        <v>0.38939247857386722</v>
      </c>
      <c r="C19">
        <v>1996</v>
      </c>
      <c r="D19" s="10">
        <f>+CORREL(H42:H475,C42:C475)</f>
        <v>-0.39126714897310638</v>
      </c>
      <c r="E19" s="11">
        <f>+CORREL(H474:H868,C474:C868)</f>
        <v>-0.16860160961225701</v>
      </c>
      <c r="F19" s="11"/>
      <c r="G19" s="11"/>
      <c r="H19">
        <v>0.02</v>
      </c>
      <c r="I19" s="45">
        <f>+I18*100/$I$17</f>
        <v>7.6300169225913486</v>
      </c>
      <c r="J19" s="45">
        <f t="shared" ref="J19:V19" si="19">+J18*100/$I$17</f>
        <v>15.430283552902376</v>
      </c>
      <c r="K19" s="45">
        <f t="shared" si="19"/>
        <v>8.0145472117218723</v>
      </c>
      <c r="L19" s="45">
        <f t="shared" si="19"/>
        <v>15.648884083710628</v>
      </c>
      <c r="M19" s="45">
        <f t="shared" si="19"/>
        <v>4.4114341759151756</v>
      </c>
      <c r="N19" s="45">
        <f t="shared" si="19"/>
        <v>1.9796476248415866</v>
      </c>
      <c r="O19" s="45">
        <f t="shared" si="19"/>
        <v>12.179222666089979</v>
      </c>
      <c r="P19" s="45">
        <f t="shared" si="19"/>
        <v>0.32167726975206384</v>
      </c>
      <c r="Q19" s="45">
        <f t="shared" si="19"/>
        <v>8.4494098252694467</v>
      </c>
      <c r="R19" s="45">
        <f t="shared" si="19"/>
        <v>10.556674053886857</v>
      </c>
      <c r="S19" s="45">
        <f t="shared" si="19"/>
        <v>5.6126141341561464</v>
      </c>
      <c r="T19" s="45">
        <f t="shared" si="19"/>
        <v>5.2396698438197413</v>
      </c>
      <c r="U19" s="45">
        <f t="shared" si="19"/>
        <v>0.3928068601328123</v>
      </c>
      <c r="V19" s="45">
        <f t="shared" si="19"/>
        <v>4.1331117752099678</v>
      </c>
      <c r="W19" s="44"/>
      <c r="X19" s="44"/>
      <c r="Y19" s="44"/>
      <c r="Z19" s="44"/>
      <c r="AA19" s="44"/>
      <c r="AB19" s="46"/>
      <c r="AE19">
        <v>1980</v>
      </c>
      <c r="AF19">
        <f>+$AF$14</f>
        <v>0</v>
      </c>
      <c r="AG19" s="22">
        <v>-9.953895920067696</v>
      </c>
      <c r="AH19">
        <f>+CORREL(AE474:AE868,AH474:AH868)</f>
        <v>0.50828167080569242</v>
      </c>
      <c r="AI19">
        <f>CORREL(AE868:AE1155,AH868:AH1155)</f>
        <v>0.63947567379496761</v>
      </c>
      <c r="AK19" s="26" t="s">
        <v>23</v>
      </c>
      <c r="AM19" s="15">
        <f>+WtCorrel(AF26:AF1470,AG26:AG1470,AK26:AK1470)</f>
        <v>0.51398061211419632</v>
      </c>
      <c r="AN19" t="s">
        <v>32</v>
      </c>
      <c r="AO19">
        <f>+CORREL(AG474:AG868,AF474:AF868)</f>
        <v>0.47258842072695861</v>
      </c>
      <c r="AP19">
        <f>CORREL(AG868:AG1155,AF868:AF1155)</f>
        <v>0.62684471488700244</v>
      </c>
      <c r="AX19" s="18"/>
    </row>
    <row r="20" spans="1:55" x14ac:dyDescent="0.25">
      <c r="A20" s="8">
        <f>+D19+D20+E19+E20</f>
        <v>-1.247282660061098</v>
      </c>
      <c r="B20">
        <v>0.57173428742701138</v>
      </c>
      <c r="C20" t="e">
        <f>+H20/AC19</f>
        <v>#DIV/0!</v>
      </c>
      <c r="D20" s="10">
        <f>+CORREL(H867:H1211,C867:C1211)</f>
        <v>-0.38591182221552833</v>
      </c>
      <c r="E20" s="11">
        <f>+CORREL(H1270:H1653,C1270:C1653)</f>
        <v>-0.30150207926020633</v>
      </c>
      <c r="F20" s="11"/>
      <c r="G20" s="11"/>
      <c r="H20" s="9">
        <f>2*E19*E20/(E19+E20)</f>
        <v>-0.21626605818234285</v>
      </c>
      <c r="I20" s="37">
        <f>2*D19*D20/(D19+D20)</f>
        <v>-0.3885710345516723</v>
      </c>
      <c r="N20" s="1">
        <f>+CORREL(H41:H1652,C41:C1652)</f>
        <v>-0.28053770518818882</v>
      </c>
      <c r="V20" s="1">
        <f>+N20*AG20/(N20+AG20)</f>
        <v>-3.3396324012538496</v>
      </c>
      <c r="X20" s="1">
        <f>0.1666*AI20+0.33333*AH19+0.5*AI19</f>
        <v>0.59105233792159428</v>
      </c>
      <c r="AE20">
        <v>1.5370271303874934</v>
      </c>
      <c r="AF20">
        <v>0.6</v>
      </c>
      <c r="AG20">
        <f>+CORREL(AF1251:AF1653,AG1251:AG1653)</f>
        <v>0.30626472963547841</v>
      </c>
      <c r="AH20">
        <f>+CORREL(AE1271:AE1653,AH1271:AH1653)</f>
        <v>0.3784993677759545</v>
      </c>
      <c r="AI20">
        <f>CORREL(AE51:AE475,AH51:AH475)</f>
        <v>0.61157846155131468</v>
      </c>
      <c r="AJ20">
        <f>+SUM(AJ23:AJ1653)</f>
        <v>787.70792791833992</v>
      </c>
      <c r="AK20">
        <f>0.1*AI20+0.2*AH19+0.3*AI19+0.4*AH20</f>
        <v>0.50605662956514208</v>
      </c>
      <c r="AL20">
        <f>2*AH20*AI19/(AH20+AI19)</f>
        <v>0.4755345236480138</v>
      </c>
      <c r="AM20">
        <f>+WtCorrel(AE26:AE1652,AH26:AH1652,AK26:AK1652)</f>
        <v>0.51761365664246728</v>
      </c>
      <c r="AN20">
        <f>0.25*AP20+0.25*AO19+0.25*AP19+0.25*AO20</f>
        <v>0.51040673620314247</v>
      </c>
      <c r="AO20">
        <f>+CORREL(AF1271:AF1653,AG1271:AG1653)</f>
        <v>0.34508463223444785</v>
      </c>
      <c r="AP20">
        <f>CORREL(AF51:AF475,AG51:AG475)</f>
        <v>0.59710917696416099</v>
      </c>
      <c r="AR20">
        <f>1/(1/AR2-1/AR3)</f>
        <v>2190.5304262342897</v>
      </c>
      <c r="AV20">
        <f>+AR20/AR1</f>
        <v>5.9974768132752798</v>
      </c>
      <c r="AX20" s="36">
        <f>AV20/2</f>
        <v>2.9987384066376399</v>
      </c>
      <c r="AZ20" s="32">
        <f>2/(1/AX16-1/AX20)</f>
        <v>5.7752040420728772</v>
      </c>
      <c r="BA20" s="32">
        <f>2/(1/AX16+1/AX20)</f>
        <v>1.9738363077225454</v>
      </c>
      <c r="BB20">
        <f>1/(1/BA20-1/AZ20)</f>
        <v>2.998738406637639</v>
      </c>
      <c r="BC20">
        <f>1/(1/AZ20+1/BA20)</f>
        <v>1.4710605324245594</v>
      </c>
    </row>
    <row r="21" spans="1:55" s="6" customFormat="1" x14ac:dyDescent="0.25">
      <c r="B21" s="6" t="s">
        <v>3</v>
      </c>
      <c r="C21" s="6" t="s">
        <v>11</v>
      </c>
      <c r="D21" s="6" t="s">
        <v>7</v>
      </c>
      <c r="E21" s="6" t="s">
        <v>6</v>
      </c>
      <c r="F21" s="6" t="s">
        <v>20</v>
      </c>
      <c r="G21" s="6" t="s">
        <v>55</v>
      </c>
      <c r="H21" s="6" t="s">
        <v>12</v>
      </c>
      <c r="I21" s="42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43"/>
      <c r="AR21">
        <f>1/(1/AR2-1/AR4)</f>
        <v>6795.9857725774964</v>
      </c>
      <c r="AS21"/>
      <c r="AT21"/>
      <c r="AU21"/>
      <c r="AV21">
        <f>+AR21/AR1</f>
        <v>18.606802537981658</v>
      </c>
      <c r="AW21"/>
      <c r="AX21" s="36">
        <f t="shared" ref="AX21:AX22" si="20">AV21/2</f>
        <v>9.3034012689908288</v>
      </c>
      <c r="AY21"/>
      <c r="AZ21" s="32">
        <f>2/(1/AX17-1/AX21)</f>
        <v>2.9184391595598105</v>
      </c>
      <c r="BA21" s="32">
        <f>2/(1/AX17+1/AX21)</f>
        <v>2.2215484434811175</v>
      </c>
      <c r="BB21">
        <f>1/(1/BA21-1/AZ21)</f>
        <v>9.303401268990827</v>
      </c>
      <c r="BC21">
        <f>1/(1/AZ21+1/BA21)</f>
        <v>1.2613754104151313</v>
      </c>
    </row>
    <row r="22" spans="1:55" x14ac:dyDescent="0.25">
      <c r="A22">
        <v>0</v>
      </c>
      <c r="B22" s="2">
        <v>1880</v>
      </c>
      <c r="C22">
        <f>+D22+($D$2+E22+F22)*SOI!A21*IF(B22&gt;$C$18, IF(B22&lt;$C$19,-1,1),1)</f>
        <v>-1.3335360875184503</v>
      </c>
      <c r="D22">
        <f>+$D$3*SOI!D21+$D$4*SOI!E21</f>
        <v>0</v>
      </c>
      <c r="E22">
        <f t="shared" ref="E22:E85" si="21">$E$3*COS(2*PI()*(A22+$E$2)/$H$3)+$E$4*COS(2*PI()*(A22+$E$2)/$H$4)+$E$5*COS(2*PI()*(A22+$E$2)/$H$5)+$E$6*COS(2*PI()/$H$6*(A22+$E$2))+$E$7*COS(2*PI()/$H$7*(A22+$E$2))+$E$8*COS(2*PI()/$H$8*(A22+$E$2))+$E$9*COS(2*PI()/$H$9*(A22+$E$2))+$E$10*COS(2*PI()/$H$10*(A22+$E$2))+$E$11*COS(2*PI()/$H$11*(A22+$E$2))+$E$12*COS(2*PI()/$H$12*(A22+$E$2))+$E$13*COS(2*PI()/$H$13*(A22+$E$2))+$E$14*COS(2*PI()/$H$14*(A22+$E$2))+$E$15*COS(2*PI()/$H$15*(A22+$E$2))+$E$16*COS(2*PI()/$H$16*(A22+$E$2))+$E$17*COS(2*PI()/$H$17*(A22+$E$2))</f>
        <v>-2.6892524457675164</v>
      </c>
      <c r="F22">
        <f t="shared" ref="F22:F85" si="22">$F$3*COS(2*PI()*(B22+$F$2)/$H$3)+$F$4*COS(2*PI()*(B22+$F$2)/$H$4)+$F$5*COS(2*PI()*(B22+$F$2)/$H$5)+$F$6*COS(2*PI()/$H$6*(B22+$F$2))+$F$7*COS(2*PI()/$H$7*(B22+$F$2))+$F$8*COS(2*PI()/$H$8*(B22+$F$2))+$F$9*COS(2*PI()/$H$9*(B22+$F$2))+$F$10*COS(2*PI()/$H$10*(B22+$F$2))+$F$11*COS(2*PI()/$H$11*(B22+$F$2))+$F$12*COS(2*PI()/$H$12*(B22+$F$2))+$F$13*COS(2*PI()/$H$13*(B22+$F$2))+$F$14*COS(2*PI()/$H$14*(B22+$F$2))+$F$15*COS(2*PI()/$H$15*(B22+$F$2))+$F$16*COS(2*PI()/$H$16*(B22+$F$2))+$F$17*COS(2*PI()/$H$17*(B22+$F$2))</f>
        <v>4.0227885332859667</v>
      </c>
      <c r="G22">
        <f>+E22+F22</f>
        <v>1.3335360875184503</v>
      </c>
      <c r="H22" s="21">
        <f>+$H$19*SUM(I22:V22)</f>
        <v>-2.6247039729582124E-2</v>
      </c>
      <c r="I22" s="37">
        <f t="shared" ref="I22:I85" si="23">+(I$3*$E22+I$5*$F22)*COS(2*PI()*$A22*$A$9+I$4)</f>
        <v>-1.2452299933447903</v>
      </c>
      <c r="J22" s="1">
        <f>+(J$3)*I22*M22</f>
        <v>0.11422405576973085</v>
      </c>
      <c r="K22" s="1">
        <f>+(K$3)*L22*P22*O22</f>
        <v>9.3699078912114868E-3</v>
      </c>
      <c r="L22" s="1">
        <f t="shared" ref="L22:L85" si="24">+(L$3*$E22+L$5*$F22)*COS(2*PI()*$A22*$A$9+L$4)^2</f>
        <v>2.780160879598895</v>
      </c>
      <c r="M22" s="1">
        <f t="shared" ref="M22:M85" si="25">+(M$3*$E22+M$5*$F22)*COS(2*PI()*$A22*$A$7+M$4)</f>
        <v>-0.57644869604953097</v>
      </c>
      <c r="N22" s="1">
        <f t="shared" ref="N22:N85" si="26">+(N$3*$E22+N$5*$F22)*COS(2*PI()*$A22*$A$8+N$4)</f>
        <v>0.1403655638004013</v>
      </c>
      <c r="O22" s="1">
        <f t="shared" ref="O22:O85" si="27">+(O$3*$E22+O$5*$F22)*COS(2*PI()*$A22*$A$8+O$4)^2</f>
        <v>-2.6138725877400217</v>
      </c>
      <c r="P22" s="1">
        <f t="shared" ref="P22:P85" si="28">+(P$3*$E22+P$5*$F22)*COS(2*PI()*$A22*$A$7+P$4)^2</f>
        <v>4.7822784847423992E-2</v>
      </c>
      <c r="Q22" s="1">
        <f>+(Q$3)*M22*N22</f>
        <v>-5.4418124818488373E-2</v>
      </c>
      <c r="R22" s="1">
        <f>+(R$3)*I22*N22*M22</f>
        <v>-3.7234906971840113E-3</v>
      </c>
      <c r="S22" s="1">
        <f>+(S$3)*I22*N22</f>
        <v>-2.2918182944497868E-2</v>
      </c>
      <c r="T22" s="1">
        <f>+(T$3)*L22*O22</f>
        <v>0.12227337525566426</v>
      </c>
      <c r="U22" s="1">
        <f>+(U$3)*P22*I22</f>
        <v>3.0893011956770965E-3</v>
      </c>
      <c r="V22" s="1">
        <f>+(V$3)*P22*N22</f>
        <v>-1.3046779243597355E-2</v>
      </c>
      <c r="W22" s="1">
        <f t="shared" ref="W22:Z41" si="29">+W$3*$F22*ABS($F22)*COS(2*PI()*$A22/W$2+W$4)</f>
        <v>0</v>
      </c>
      <c r="X22" s="1">
        <f t="shared" si="29"/>
        <v>0</v>
      </c>
      <c r="Y22" s="1">
        <f t="shared" si="29"/>
        <v>0</v>
      </c>
      <c r="Z22" s="1">
        <f t="shared" si="29"/>
        <v>0</v>
      </c>
      <c r="AA22" s="1">
        <f>+AA$3*$F22*ABS($F22)*COS(2*PI()*$A22/$AZ$22+AA$4)*COS(2*PI()*$A22/$BA$22+AA$5)</f>
        <v>0</v>
      </c>
      <c r="AB22" s="39">
        <f>+AB$3*$F22*ABS($F22)*COS(2*2*PI()*$A22/$BA$33+AB$4)*COS(2*2*PI()*$A22/$BA$34+AB$5)*COS(2*2*PI()*$A22/$BA$35+AB$6)</f>
        <v>0</v>
      </c>
      <c r="AF22" s="20"/>
      <c r="AG22" s="19"/>
      <c r="AI22">
        <v>5.9999999999999995E-4</v>
      </c>
      <c r="AK22">
        <v>1</v>
      </c>
      <c r="AR22">
        <f>1/(1/AR3-1/AR4)</f>
        <v>-3232.4303443538288</v>
      </c>
      <c r="AV22">
        <f>+AR22/AR1</f>
        <v>-8.8501058047919692</v>
      </c>
      <c r="AX22" s="18">
        <f t="shared" si="20"/>
        <v>-4.4250529023959846</v>
      </c>
      <c r="AZ22">
        <f>2/(1/AX18-1/AX22)</f>
        <v>2.34736605000225</v>
      </c>
      <c r="BA22">
        <f>2/(1/AX18+1/AX22)</f>
        <v>4.9994150661255707</v>
      </c>
      <c r="BB22">
        <f>1/(1/BA22-1/AZ22)</f>
        <v>-4.4250529023959855</v>
      </c>
      <c r="BC22">
        <f>1/(1/AZ22+1/BA22)</f>
        <v>1.5973603964232683</v>
      </c>
    </row>
    <row r="23" spans="1:55" x14ac:dyDescent="0.25">
      <c r="A23">
        <v>8.3333333333333329E-2</v>
      </c>
      <c r="B23" s="2">
        <v>1880.0833333333333</v>
      </c>
      <c r="C23">
        <f>+D23+($D$2+E23+F23)*SOI!A22*IF(B23&gt;$C$18, IF(B23&lt;$C$19,-1,1),1)</f>
        <v>0.64901685621579475</v>
      </c>
      <c r="D23">
        <f>+$D$3*((1-$D$5)*SOI!D22+$D$5*SOI!D21) +   $D$4*((1-$D$5)*SOI!E22+$D$5*SOI!E21)</f>
        <v>0</v>
      </c>
      <c r="E23">
        <f t="shared" si="21"/>
        <v>1.3464768071837412</v>
      </c>
      <c r="F23">
        <f t="shared" si="22"/>
        <v>-2.2355409937807202</v>
      </c>
      <c r="G23">
        <f t="shared" ref="G23:G86" si="30">+E23+F23</f>
        <v>-0.88906418659697906</v>
      </c>
      <c r="H23" s="21">
        <f t="shared" ref="H23:H86" si="31">+$H$19*SUM(I23:V23)</f>
        <v>1.0436718125436091E-2</v>
      </c>
      <c r="I23" s="37">
        <f t="shared" si="23"/>
        <v>0.79952811303599469</v>
      </c>
      <c r="J23" s="1">
        <f t="shared" ref="J23:J86" si="32">+(J$3)*I23*M23</f>
        <v>5.9917670558534052E-2</v>
      </c>
      <c r="K23" s="1">
        <f t="shared" ref="K23:K86" si="33">+(K$3)*L23*P23*O23</f>
        <v>-5.071262069624423E-4</v>
      </c>
      <c r="L23" s="1">
        <f t="shared" si="24"/>
        <v>-1.4599805030942685</v>
      </c>
      <c r="M23" s="1">
        <f t="shared" si="25"/>
        <v>0.47094895660086905</v>
      </c>
      <c r="N23" s="1">
        <f t="shared" si="26"/>
        <v>-8.7573630244442063E-2</v>
      </c>
      <c r="O23" s="1">
        <f t="shared" si="27"/>
        <v>0.77493076437377917</v>
      </c>
      <c r="P23" s="1">
        <f t="shared" si="28"/>
        <v>-1.6624935874702533E-2</v>
      </c>
      <c r="Q23" s="1">
        <f t="shared" ref="Q23:Q86" si="34">+(Q$3)*M23*N23</f>
        <v>-2.773764139548637E-2</v>
      </c>
      <c r="R23" s="1">
        <f t="shared" ref="R23:R86" si="35">+(R$3)*I23*N23*M23</f>
        <v>1.2185978176115424E-3</v>
      </c>
      <c r="S23" s="1">
        <f t="shared" ref="S23:S86" si="36">+(S$3)*I23*N23</f>
        <v>-9.1807281311741661E-3</v>
      </c>
      <c r="T23" s="1">
        <f t="shared" ref="T23:T86" si="37">+(T$3)*L23*O23</f>
        <v>1.9036518147622691E-2</v>
      </c>
      <c r="U23" s="1">
        <f t="shared" ref="U23:U86" si="38">+(U$3)*P23*I23</f>
        <v>6.8955598918741775E-4</v>
      </c>
      <c r="V23" s="1">
        <f t="shared" ref="V23:V86" si="39">+(V$3)*P23*N23</f>
        <v>-2.8297053047578627E-3</v>
      </c>
      <c r="W23" s="1">
        <f t="shared" si="29"/>
        <v>0</v>
      </c>
      <c r="X23" s="1">
        <f t="shared" si="29"/>
        <v>0</v>
      </c>
      <c r="Y23" s="1">
        <f t="shared" si="29"/>
        <v>0</v>
      </c>
      <c r="Z23" s="1">
        <f t="shared" si="29"/>
        <v>0</v>
      </c>
      <c r="AA23" s="1">
        <f>+AA$3*$F23*ABS($F23)*COS(2*PI()*$A23/$AZ$22+AA$4)*COS(2*PI()*$A23/$BA$22+AA$5)</f>
        <v>0</v>
      </c>
      <c r="AB23" s="39">
        <f>+AB$3*$F23*ABS($F23)*COS(2*2*PI()*$A23/$BA$33+AB$4)*COS(2*2*PI()*$A23/$BA$34+AB$5)*COS(2*2*PI()*$A23/$BA$35+AB$6)</f>
        <v>0</v>
      </c>
      <c r="AF23" s="20"/>
      <c r="AG23" s="19"/>
      <c r="AI23">
        <f>+AI22</f>
        <v>5.9999999999999995E-4</v>
      </c>
      <c r="AJ23">
        <f>+ABS(AF23-AG23)</f>
        <v>0</v>
      </c>
      <c r="AK23">
        <v>1</v>
      </c>
    </row>
    <row r="24" spans="1:55" x14ac:dyDescent="0.25">
      <c r="A24">
        <v>0.16666666666666666</v>
      </c>
      <c r="B24" s="2">
        <v>1880.1666666666665</v>
      </c>
      <c r="C24">
        <f>+D24+($D$2+E24+F24)*SOI!A23*IF(B24&gt;$C$18, IF(B24&lt;$C$19,-1,1),1)</f>
        <v>-0.59495680072701462</v>
      </c>
      <c r="D24">
        <f>+$D$3*((1-$D$5)*SOI!D23+$D$5*SOI!D22) +   $D$4*((1-$D$5)*SOI!E23+$D$5*SOI!E22)</f>
        <v>0</v>
      </c>
      <c r="E24">
        <f t="shared" si="21"/>
        <v>-0.94082667430536793</v>
      </c>
      <c r="F24">
        <f t="shared" si="22"/>
        <v>1.900434417413456</v>
      </c>
      <c r="G24">
        <f t="shared" si="30"/>
        <v>0.95960774310808805</v>
      </c>
      <c r="H24" s="21">
        <f t="shared" si="31"/>
        <v>-8.9930552243512579E-3</v>
      </c>
      <c r="I24" s="37">
        <f t="shared" si="23"/>
        <v>-0.38788130060929926</v>
      </c>
      <c r="J24" s="1">
        <f t="shared" si="32"/>
        <v>2.0868497520793949E-2</v>
      </c>
      <c r="K24" s="1">
        <f t="shared" si="33"/>
        <v>2.0952405121851781E-7</v>
      </c>
      <c r="L24" s="1">
        <f t="shared" si="24"/>
        <v>0.24932685074761926</v>
      </c>
      <c r="M24" s="1">
        <f t="shared" si="25"/>
        <v>-0.3380998640887366</v>
      </c>
      <c r="N24" s="1">
        <f t="shared" si="26"/>
        <v>3.9166230779946763E-2</v>
      </c>
      <c r="O24" s="1">
        <f t="shared" si="27"/>
        <v>-2.3305930272975419E-2</v>
      </c>
      <c r="P24" s="1">
        <f t="shared" si="28"/>
        <v>1.3373721395072398E-3</v>
      </c>
      <c r="Q24" s="1">
        <f t="shared" si="34"/>
        <v>-8.9059266039103972E-3</v>
      </c>
      <c r="R24" s="1">
        <f t="shared" si="35"/>
        <v>-1.8981699016829012E-4</v>
      </c>
      <c r="S24" s="1">
        <f t="shared" si="36"/>
        <v>-1.9919601980159826E-3</v>
      </c>
      <c r="T24" s="1">
        <f t="shared" si="37"/>
        <v>9.7771674394218309E-5</v>
      </c>
      <c r="U24" s="1">
        <f t="shared" si="38"/>
        <v>2.6910820030979208E-5</v>
      </c>
      <c r="V24" s="1">
        <f t="shared" si="39"/>
        <v>-1.018056608005276E-4</v>
      </c>
      <c r="W24" s="1">
        <f t="shared" si="29"/>
        <v>0</v>
      </c>
      <c r="X24" s="1">
        <f t="shared" si="29"/>
        <v>0</v>
      </c>
      <c r="Y24" s="1">
        <f t="shared" si="29"/>
        <v>0</v>
      </c>
      <c r="Z24" s="1">
        <f t="shared" si="29"/>
        <v>0</v>
      </c>
      <c r="AA24" s="1">
        <f>+AA$3*$F24*ABS($F24)*COS(2*PI()*$A24/$AZ$22+AA$4)*COS(2*PI()*$A24/$BA$22+AA$5)</f>
        <v>0</v>
      </c>
      <c r="AB24" s="39">
        <f>+AB$3*$F24*ABS($F24)*COS(2*2*PI()*$A24/$BA$33+AB$4)*COS(2*2*PI()*$A24/$BA$34+AB$5)*COS(2*2*PI()*$A24/$BA$35+AB$6)</f>
        <v>0</v>
      </c>
      <c r="AF24" s="20"/>
      <c r="AG24" s="19"/>
      <c r="AI24">
        <f>+AI23+$AI$22</f>
        <v>1.1999999999999999E-3</v>
      </c>
      <c r="AJ24">
        <f t="shared" ref="AJ24:AJ87" si="40">+ABS(AF24-AG24)</f>
        <v>0</v>
      </c>
      <c r="AK24">
        <v>1</v>
      </c>
      <c r="AZ24">
        <f>2/(AT16)</f>
        <v>2.9421210648491187</v>
      </c>
    </row>
    <row r="25" spans="1:55" x14ac:dyDescent="0.25">
      <c r="A25">
        <v>0.25</v>
      </c>
      <c r="B25" s="2">
        <v>1880.2499999999998</v>
      </c>
      <c r="C25">
        <f>+D25+($D$2+E25+F25)*SOI!A24*IF(B25&gt;$C$18, IF(B25&lt;$C$19,-1,1),1)</f>
        <v>0.79335114040381916</v>
      </c>
      <c r="D25">
        <f>+$D$3*((1-$D$5)*SOI!D24+$D$5*SOI!D23) +   $D$4*((1-$D$5)*SOI!E24+$D$5*SOI!E23)</f>
        <v>0</v>
      </c>
      <c r="E25">
        <f t="shared" si="21"/>
        <v>0.76296473694996081</v>
      </c>
      <c r="F25">
        <f t="shared" si="22"/>
        <v>-2.1548088429215735</v>
      </c>
      <c r="G25">
        <f t="shared" si="30"/>
        <v>-1.3918441059716127</v>
      </c>
      <c r="H25" s="21">
        <f t="shared" si="31"/>
        <v>6.3379354209106235E-3</v>
      </c>
      <c r="I25" s="37">
        <f t="shared" si="23"/>
        <v>5.1263227432801995E-3</v>
      </c>
      <c r="J25" s="1">
        <f t="shared" si="32"/>
        <v>1.3853888698454946E-4</v>
      </c>
      <c r="K25" s="1">
        <f t="shared" si="33"/>
        <v>-1.7282653440139416E-6</v>
      </c>
      <c r="L25" s="1">
        <f t="shared" si="24"/>
        <v>-6.2085165902194879E-2</v>
      </c>
      <c r="M25" s="1">
        <f t="shared" si="25"/>
        <v>0.16983156296587729</v>
      </c>
      <c r="N25" s="1">
        <f t="shared" si="26"/>
        <v>-3.5504969063731612E-3</v>
      </c>
      <c r="O25" s="1">
        <f t="shared" si="27"/>
        <v>0.21251412873955414</v>
      </c>
      <c r="P25" s="1">
        <f t="shared" si="28"/>
        <v>-4.8583483343532874E-3</v>
      </c>
      <c r="Q25" s="1">
        <f t="shared" si="34"/>
        <v>-4.0553643769722988E-4</v>
      </c>
      <c r="R25" s="1">
        <f t="shared" si="35"/>
        <v>1.1423336098663387E-7</v>
      </c>
      <c r="S25" s="1">
        <f t="shared" si="36"/>
        <v>-2.3865202196392106E-6</v>
      </c>
      <c r="T25" s="1">
        <f t="shared" si="37"/>
        <v>2.2200012212164402E-4</v>
      </c>
      <c r="U25" s="1">
        <f t="shared" si="38"/>
        <v>1.2920234966449171E-6</v>
      </c>
      <c r="V25" s="1">
        <f t="shared" si="39"/>
        <v>-3.3526302962076173E-5</v>
      </c>
      <c r="W25" s="1">
        <f t="shared" si="29"/>
        <v>0</v>
      </c>
      <c r="X25" s="1">
        <f t="shared" si="29"/>
        <v>0</v>
      </c>
      <c r="Y25" s="1">
        <f t="shared" si="29"/>
        <v>0</v>
      </c>
      <c r="Z25" s="1">
        <f t="shared" si="29"/>
        <v>0</v>
      </c>
      <c r="AA25" s="1">
        <f>+AA$3*$F25*ABS($F25)*COS(2*PI()*$A25/$AZ$22+AA$4)*COS(2*PI()*$A25/$BA$22+AA$5)</f>
        <v>0</v>
      </c>
      <c r="AB25" s="39">
        <f>+AB$3*$F25*ABS($F25)*COS(2*2*PI()*$A25/$BA$33+AB$4)*COS(2*2*PI()*$A25/$BA$34+AB$5)*COS(2*2*PI()*$A25/$BA$35+AB$6)</f>
        <v>0</v>
      </c>
      <c r="AF25" s="20"/>
      <c r="AG25" s="19"/>
      <c r="AI25">
        <f t="shared" ref="AI25:AI88" si="41">+AI24+$AI$22</f>
        <v>1.8E-3</v>
      </c>
      <c r="AJ25">
        <f t="shared" si="40"/>
        <v>0</v>
      </c>
      <c r="AK25">
        <v>1</v>
      </c>
      <c r="AR25">
        <f>+AS2+AS3</f>
        <v>26.677252308453745</v>
      </c>
    </row>
    <row r="26" spans="1:55" x14ac:dyDescent="0.25">
      <c r="A26">
        <v>0.33333333333333331</v>
      </c>
      <c r="B26" s="2">
        <v>1880.333333333333</v>
      </c>
      <c r="C26">
        <f>+D26+($D$2+E26+F26)*SOI!A25*IF(B26&gt;$C$18, IF(B26&lt;$C$19,-1,1),1)</f>
        <v>-2.0742524417177073</v>
      </c>
      <c r="D26">
        <f>+$D$3*((1-$D$5)*SOI!D25+$D$5*SOI!D24) +   $D$4*((1-$D$5)*SOI!E25+$D$5*SOI!E24)</f>
        <v>0</v>
      </c>
      <c r="E26">
        <f t="shared" si="21"/>
        <v>-0.6806714117907342</v>
      </c>
      <c r="F26">
        <f t="shared" si="22"/>
        <v>3.6021537240691952</v>
      </c>
      <c r="G26">
        <f t="shared" si="30"/>
        <v>2.921482312278461</v>
      </c>
      <c r="H26" s="21">
        <f t="shared" si="31"/>
        <v>7.7252445525071217E-3</v>
      </c>
      <c r="I26" s="37">
        <f t="shared" si="23"/>
        <v>0.29900671928208089</v>
      </c>
      <c r="J26" s="1">
        <f t="shared" si="32"/>
        <v>3.388223413349877E-3</v>
      </c>
      <c r="K26" s="1">
        <f t="shared" si="33"/>
        <v>4.2244417562264404E-4</v>
      </c>
      <c r="L26" s="1">
        <f t="shared" si="24"/>
        <v>0.60056680167176213</v>
      </c>
      <c r="M26" s="1">
        <f t="shared" si="25"/>
        <v>7.1210453010635971E-2</v>
      </c>
      <c r="N26" s="1">
        <f t="shared" si="26"/>
        <v>1.4102161218841825E-2</v>
      </c>
      <c r="O26" s="1">
        <f t="shared" si="27"/>
        <v>-0.64869857231971617</v>
      </c>
      <c r="P26" s="1">
        <f t="shared" si="28"/>
        <v>4.021785891974599E-2</v>
      </c>
      <c r="Q26" s="1">
        <f t="shared" si="34"/>
        <v>6.7538554409578809E-4</v>
      </c>
      <c r="R26" s="1">
        <f t="shared" si="35"/>
        <v>-1.1096597580323846E-5</v>
      </c>
      <c r="S26" s="1">
        <f t="shared" si="36"/>
        <v>5.5288735561132625E-4</v>
      </c>
      <c r="T26" s="1">
        <f t="shared" si="37"/>
        <v>6.5551377450791051E-3</v>
      </c>
      <c r="U26" s="1">
        <f t="shared" si="38"/>
        <v>-6.2384358169778489E-4</v>
      </c>
      <c r="V26" s="1">
        <f t="shared" si="39"/>
        <v>-1.1023322124752541E-3</v>
      </c>
      <c r="W26" s="1">
        <f t="shared" si="29"/>
        <v>0</v>
      </c>
      <c r="X26" s="1">
        <f t="shared" si="29"/>
        <v>0</v>
      </c>
      <c r="Y26" s="1">
        <f t="shared" si="29"/>
        <v>0</v>
      </c>
      <c r="Z26" s="1">
        <f t="shared" si="29"/>
        <v>0</v>
      </c>
      <c r="AA26" s="1">
        <f>+AA$3*$F26*ABS($F26)*COS(2*PI()*$A26/$AZ$22+AA$4)*COS(2*PI()*$A26/$BA$22+AA$5)</f>
        <v>0</v>
      </c>
      <c r="AB26" s="39">
        <f>+AB$3*$F26*ABS($F26)*COS(2*2*PI()*$A26/$BA$33+AB$4)*COS(2*2*PI()*$A26/$BA$34+AB$5)*COS(2*2*PI()*$A26/$BA$35+AB$6)</f>
        <v>0</v>
      </c>
      <c r="AE26" s="20">
        <f>+$AF$20*SIGN(SOI!A25)*(ABS(SOI!A25))^$AE$2</f>
        <v>-0.47166996950382928</v>
      </c>
      <c r="AF26" s="20">
        <f>+$AF$20*SIGN(SOI!A25)*SQRT(ABS(SOI!A25))</f>
        <v>-0.50556898639058145</v>
      </c>
      <c r="AG26" s="19">
        <f t="shared" ref="AG26:AG32" si="42">+AVERAGE(H22:H33)*$AG$19</f>
        <v>1.828986738326259E-2</v>
      </c>
      <c r="AH26" s="19"/>
      <c r="AI26">
        <f t="shared" si="41"/>
        <v>2.3999999999999998E-3</v>
      </c>
      <c r="AJ26">
        <f t="shared" si="40"/>
        <v>0.523858853773844</v>
      </c>
      <c r="AK26">
        <v>1</v>
      </c>
      <c r="AR26">
        <f>+AS2-AS3</f>
        <v>0.16673678467360098</v>
      </c>
    </row>
    <row r="27" spans="1:55" x14ac:dyDescent="0.25">
      <c r="A27">
        <v>0.41666666666666663</v>
      </c>
      <c r="B27" s="2">
        <v>1880.4166666666663</v>
      </c>
      <c r="C27">
        <f>+D27+($D$2+E27+F27)*SOI!A26*IF(B27&gt;$C$18, IF(B27&lt;$C$19,-1,1),1)</f>
        <v>35.998412803177253</v>
      </c>
      <c r="D27">
        <f>+$D$3*((1-$D$5)*SOI!D26+$D$5*SOI!D25) +   $D$4*((1-$D$5)*SOI!E26+$D$5*SOI!E25)</f>
        <v>0</v>
      </c>
      <c r="E27">
        <f t="shared" si="21"/>
        <v>0.65467329733216784</v>
      </c>
      <c r="F27">
        <f t="shared" si="22"/>
        <v>-59.668464777950618</v>
      </c>
      <c r="G27">
        <f t="shared" si="30"/>
        <v>-59.013791480618451</v>
      </c>
      <c r="H27" s="21">
        <f t="shared" si="31"/>
        <v>-9.1127862703262064E-2</v>
      </c>
      <c r="I27" s="37">
        <f t="shared" si="23"/>
        <v>-1.3643699394461097</v>
      </c>
      <c r="J27" s="1">
        <f t="shared" si="32"/>
        <v>0.84384867419619192</v>
      </c>
      <c r="K27" s="1">
        <f t="shared" si="33"/>
        <v>-3.5461680987241284E-2</v>
      </c>
      <c r="L27" s="1">
        <f t="shared" si="24"/>
        <v>-1.029281569184662</v>
      </c>
      <c r="M27" s="1">
        <f t="shared" si="25"/>
        <v>-3.8867363985788739</v>
      </c>
      <c r="N27" s="1">
        <f t="shared" si="26"/>
        <v>-1.5605579811615289</v>
      </c>
      <c r="O27" s="1">
        <f t="shared" si="27"/>
        <v>1.4368101719824677</v>
      </c>
      <c r="P27" s="1">
        <f t="shared" si="28"/>
        <v>-0.88936413454320562</v>
      </c>
      <c r="Q27" s="1">
        <f t="shared" si="34"/>
        <v>4.079315856157546</v>
      </c>
      <c r="R27" s="1">
        <f t="shared" si="35"/>
        <v>0.30582754858922057</v>
      </c>
      <c r="S27" s="1">
        <f t="shared" si="36"/>
        <v>0.2791785748829631</v>
      </c>
      <c r="T27" s="1">
        <f t="shared" si="37"/>
        <v>2.4883481803318654E-2</v>
      </c>
      <c r="U27" s="1">
        <f t="shared" si="38"/>
        <v>-6.2948816727392762E-2</v>
      </c>
      <c r="V27" s="1">
        <f t="shared" si="39"/>
        <v>-2.6975369221457965</v>
      </c>
      <c r="W27" s="1">
        <f t="shared" si="29"/>
        <v>0</v>
      </c>
      <c r="X27" s="1">
        <f t="shared" si="29"/>
        <v>0</v>
      </c>
      <c r="Y27" s="1">
        <f t="shared" si="29"/>
        <v>0</v>
      </c>
      <c r="Z27" s="1">
        <f t="shared" si="29"/>
        <v>0</v>
      </c>
      <c r="AA27" s="1">
        <f>+AA$3*$F27*ABS($F27)*COS(2*PI()*$A27/$AZ$22+AA$4)*COS(2*PI()*$A27/$BA$22+AA$5)</f>
        <v>0</v>
      </c>
      <c r="AB27" s="39">
        <f>+AB$3*$F27*ABS($F27)*COS(2*2*PI()*$A27/$BA$33+AB$4)*COS(2*2*PI()*$A27/$BA$34+AB$5)*COS(2*2*PI()*$A27/$BA$35+AB$6)</f>
        <v>0</v>
      </c>
      <c r="AE27" s="20">
        <f>+$AF$20*SIGN(SOI!A26)*(ABS(SOI!A26))^$AE$2</f>
        <v>-0.42394907089537015</v>
      </c>
      <c r="AF27" s="20">
        <f>+AVERAGE(AE26:AE28)</f>
        <v>-0.42656415003902537</v>
      </c>
      <c r="AG27" s="19">
        <f t="shared" si="42"/>
        <v>6.3164025212751329E-3</v>
      </c>
      <c r="AH27" s="19"/>
      <c r="AI27">
        <f t="shared" si="41"/>
        <v>2.9999999999999996E-3</v>
      </c>
      <c r="AJ27">
        <f t="shared" si="40"/>
        <v>0.4328805525603005</v>
      </c>
      <c r="AK27">
        <v>1</v>
      </c>
    </row>
    <row r="28" spans="1:55" x14ac:dyDescent="0.25">
      <c r="A28">
        <v>0.49999999999999994</v>
      </c>
      <c r="B28" s="2">
        <v>1880.4999999999995</v>
      </c>
      <c r="C28">
        <f>+D28+($D$2+E28+F28)*SOI!A27*IF(B28&gt;$C$18, IF(B28&lt;$C$19,-1,1),1)</f>
        <v>2.4897688802978561</v>
      </c>
      <c r="D28">
        <f>+$D$3*((1-$D$5)*SOI!D27+$D$5*SOI!D26) +   $D$4*((1-$D$5)*SOI!E27+$D$5*SOI!E26)</f>
        <v>0</v>
      </c>
      <c r="E28">
        <f t="shared" si="21"/>
        <v>-0.67488859901895282</v>
      </c>
      <c r="F28">
        <f t="shared" si="22"/>
        <v>-4.0227885336185114</v>
      </c>
      <c r="G28">
        <f t="shared" si="30"/>
        <v>-4.6976771326374642</v>
      </c>
      <c r="H28" s="21">
        <f t="shared" si="31"/>
        <v>6.8775584801839473E-4</v>
      </c>
      <c r="I28" s="37">
        <f t="shared" si="23"/>
        <v>0.25092330817438885</v>
      </c>
      <c r="J28" s="1">
        <f t="shared" si="32"/>
        <v>-8.185880388680844E-3</v>
      </c>
      <c r="K28" s="1">
        <f t="shared" si="33"/>
        <v>-2.389277585415676E-5</v>
      </c>
      <c r="L28" s="1">
        <f t="shared" si="24"/>
        <v>0.29160904875589477</v>
      </c>
      <c r="M28" s="1">
        <f t="shared" si="25"/>
        <v>-0.20501094480970597</v>
      </c>
      <c r="N28" s="1">
        <f t="shared" si="26"/>
        <v>-0.17289509224114882</v>
      </c>
      <c r="O28" s="1">
        <f t="shared" si="27"/>
        <v>-0.10022785585235669</v>
      </c>
      <c r="P28" s="1">
        <f t="shared" si="28"/>
        <v>-3.032012979561725E-2</v>
      </c>
      <c r="Q28" s="1">
        <f t="shared" si="34"/>
        <v>2.3838671535665244E-2</v>
      </c>
      <c r="R28" s="1">
        <f t="shared" si="35"/>
        <v>-3.2868522501484942E-4</v>
      </c>
      <c r="S28" s="1">
        <f t="shared" si="36"/>
        <v>-5.6884468543924524E-3</v>
      </c>
      <c r="T28" s="1">
        <f t="shared" si="37"/>
        <v>4.917756198107114E-4</v>
      </c>
      <c r="U28" s="1">
        <f t="shared" si="38"/>
        <v>3.9468250669283405E-4</v>
      </c>
      <c r="V28" s="1">
        <f t="shared" si="39"/>
        <v>-1.018876624876164E-2</v>
      </c>
      <c r="W28" s="1">
        <f t="shared" si="29"/>
        <v>0</v>
      </c>
      <c r="X28" s="1">
        <f t="shared" si="29"/>
        <v>0</v>
      </c>
      <c r="Y28" s="1">
        <f t="shared" si="29"/>
        <v>0</v>
      </c>
      <c r="Z28" s="1">
        <f t="shared" si="29"/>
        <v>0</v>
      </c>
      <c r="AA28" s="1">
        <f>+AA$3*$F28*ABS($F28)*COS(2*PI()*$A28/$AZ$22+AA$4)*COS(2*PI()*$A28/$BA$22+AA$5)</f>
        <v>0</v>
      </c>
      <c r="AB28" s="39">
        <f>+AB$3*$F28*ABS($F28)*COS(2*2*PI()*$A28/$BA$33+AB$4)*COS(2*2*PI()*$A28/$BA$34+AB$5)*COS(2*2*PI()*$A28/$BA$35+AB$6)</f>
        <v>0</v>
      </c>
      <c r="AE28" s="20">
        <f>+$AF$20*SIGN(SOI!A27)*(ABS(SOI!A27))^$AE$2</f>
        <v>-0.38407340971787662</v>
      </c>
      <c r="AF28" s="20">
        <f t="shared" ref="AF28:AF91" si="43">+AVERAGE(AE27:AE29)</f>
        <v>-0.34271389216080611</v>
      </c>
      <c r="AG28" s="19">
        <f t="shared" si="42"/>
        <v>4.2330329414369322E-4</v>
      </c>
      <c r="AH28" s="19"/>
      <c r="AI28">
        <f t="shared" si="41"/>
        <v>3.5999999999999995E-3</v>
      </c>
      <c r="AJ28">
        <f t="shared" si="40"/>
        <v>0.34313719545494981</v>
      </c>
      <c r="AK28">
        <v>1</v>
      </c>
      <c r="AR28">
        <f>+AR25+AS4</f>
        <v>40.045503069756158</v>
      </c>
      <c r="AS28">
        <f>+AR28-40</f>
        <v>4.5503069756158254E-2</v>
      </c>
      <c r="AT28">
        <f>+AS28-1</f>
        <v>-0.95449693024384175</v>
      </c>
      <c r="AV28">
        <f>-2/(AS28+AT28)</f>
        <v>2.200234882694347</v>
      </c>
      <c r="AX28" t="s">
        <v>42</v>
      </c>
      <c r="AY28" t="s">
        <v>43</v>
      </c>
      <c r="BA28">
        <f>+SUM(AV28:AV31)/4</f>
        <v>9.8419296868816044</v>
      </c>
    </row>
    <row r="29" spans="1:55" ht="40.5" customHeight="1" x14ac:dyDescent="0.25">
      <c r="A29">
        <v>0.58333333333333326</v>
      </c>
      <c r="B29" s="2">
        <v>1880.5833333333328</v>
      </c>
      <c r="C29">
        <f>+D29+($D$2+E29+F29)*SOI!A28*IF(B29&gt;$C$18, IF(B29&lt;$C$19,-1,1),1)</f>
        <v>-0.71630573495555017</v>
      </c>
      <c r="D29">
        <f>+$D$3*((1-$D$5)*SOI!D28+$D$5*SOI!D27) +   $D$4*((1-$D$5)*SOI!E28+$D$5*SOI!E27)</f>
        <v>0</v>
      </c>
      <c r="E29">
        <f t="shared" si="21"/>
        <v>0.7490662350652757</v>
      </c>
      <c r="F29">
        <f t="shared" si="22"/>
        <v>2.2355409939161834</v>
      </c>
      <c r="G29">
        <f t="shared" si="30"/>
        <v>2.9846072289814591</v>
      </c>
      <c r="H29" s="21">
        <f t="shared" si="31"/>
        <v>1.3112683624288146E-3</v>
      </c>
      <c r="I29" s="37">
        <f t="shared" si="23"/>
        <v>-6.7233301115086755E-2</v>
      </c>
      <c r="J29" s="1">
        <f t="shared" si="32"/>
        <v>-3.081029469606228E-4</v>
      </c>
      <c r="K29" s="1">
        <f t="shared" si="33"/>
        <v>3.7770724027375762E-9</v>
      </c>
      <c r="L29" s="1">
        <f t="shared" si="24"/>
        <v>-8.4506757268900841E-3</v>
      </c>
      <c r="M29" s="1">
        <f t="shared" si="25"/>
        <v>2.8798115832284314E-2</v>
      </c>
      <c r="N29" s="1">
        <f t="shared" si="26"/>
        <v>6.0599638920138144E-2</v>
      </c>
      <c r="O29" s="1">
        <f t="shared" si="27"/>
        <v>5.1219986904346128E-2</v>
      </c>
      <c r="P29" s="1">
        <f t="shared" si="28"/>
        <v>3.236519983712805E-4</v>
      </c>
      <c r="Q29" s="1">
        <f t="shared" si="34"/>
        <v>1.173698224359339E-3</v>
      </c>
      <c r="R29" s="1">
        <f t="shared" si="35"/>
        <v>4.3360872339632997E-6</v>
      </c>
      <c r="S29" s="1">
        <f t="shared" si="36"/>
        <v>-5.3422536746518528E-4</v>
      </c>
      <c r="T29" s="1">
        <f t="shared" si="37"/>
        <v>7.2829689548055252E-6</v>
      </c>
      <c r="U29" s="1">
        <f t="shared" si="38"/>
        <v>1.1288559991649379E-6</v>
      </c>
      <c r="V29" s="1">
        <f t="shared" si="39"/>
        <v>-3.8120290916150579E-5</v>
      </c>
      <c r="W29" s="1">
        <f t="shared" si="29"/>
        <v>0</v>
      </c>
      <c r="X29" s="1">
        <f t="shared" si="29"/>
        <v>0</v>
      </c>
      <c r="Y29" s="1">
        <f t="shared" si="29"/>
        <v>0</v>
      </c>
      <c r="Z29" s="1">
        <f t="shared" si="29"/>
        <v>0</v>
      </c>
      <c r="AA29" s="1">
        <f>+AA$3*$F29*ABS($F29)*COS(2*PI()*$A29/$AZ$22+AA$4)*COS(2*PI()*$A29/$BA$22+AA$5)</f>
        <v>0</v>
      </c>
      <c r="AB29" s="39">
        <f>+AB$3*$F29*ABS($F29)*COS(2*2*PI()*$A29/$BA$33+AB$4)*COS(2*2*PI()*$A29/$BA$34+AB$5)*COS(2*2*PI()*$A29/$BA$35+AB$6)</f>
        <v>0</v>
      </c>
      <c r="AE29" s="20">
        <f>+$AF$20*SIGN(SOI!A28)*(ABS(SOI!A28))^$AE$2</f>
        <v>-0.22011919586917147</v>
      </c>
      <c r="AF29" s="20">
        <f t="shared" si="43"/>
        <v>-0.21841842608491532</v>
      </c>
      <c r="AG29" s="19">
        <f t="shared" si="42"/>
        <v>1.1445043180882222E-3</v>
      </c>
      <c r="AH29" s="19"/>
      <c r="AI29">
        <f t="shared" si="41"/>
        <v>4.1999999999999997E-3</v>
      </c>
      <c r="AJ29">
        <f t="shared" si="40"/>
        <v>0.21956293040300354</v>
      </c>
      <c r="AK29">
        <v>1</v>
      </c>
      <c r="AL29" s="24"/>
      <c r="AR29">
        <f>+AR25-AS4</f>
        <v>13.309001547151333</v>
      </c>
      <c r="AS29">
        <f>+AR29-13</f>
        <v>0.30900154715133255</v>
      </c>
      <c r="AT29">
        <f>+AS29-1</f>
        <v>-0.69099845284866745</v>
      </c>
      <c r="AV29">
        <f>-2/(AS29+AT29)</f>
        <v>5.2356445043684383</v>
      </c>
      <c r="AX29" t="s">
        <v>44</v>
      </c>
      <c r="AY29" t="s">
        <v>45</v>
      </c>
      <c r="BA29">
        <f>-(AV28+AV29-AV30-AV31)/4</f>
        <v>6.1239899933502109</v>
      </c>
    </row>
    <row r="30" spans="1:55" x14ac:dyDescent="0.25">
      <c r="A30">
        <v>0.66666666666666663</v>
      </c>
      <c r="B30" s="2">
        <v>1880.6666666666661</v>
      </c>
      <c r="C30">
        <f>+D30+($D$2+E30+F30)*SOI!A29*IF(B30&gt;$C$18, IF(B30&lt;$C$19,-1,1),1)</f>
        <v>8.4353188008383012E-2</v>
      </c>
      <c r="D30">
        <f>+$D$3*((1-$D$5)*SOI!D29+$D$5*SOI!D28) +   $D$4*((1-$D$5)*SOI!E29+$D$5*SOI!E28)</f>
        <v>0</v>
      </c>
      <c r="E30">
        <f t="shared" si="21"/>
        <v>-0.91133851607565841</v>
      </c>
      <c r="F30">
        <f t="shared" si="22"/>
        <v>-1.9004344175371084</v>
      </c>
      <c r="G30">
        <f t="shared" si="30"/>
        <v>-2.811772933612767</v>
      </c>
      <c r="H30" s="21">
        <f t="shared" si="31"/>
        <v>-3.6578201344322791E-3</v>
      </c>
      <c r="I30" s="37">
        <f t="shared" si="23"/>
        <v>-0.26201996483904183</v>
      </c>
      <c r="J30" s="1">
        <f t="shared" si="32"/>
        <v>-4.4314940633660916E-4</v>
      </c>
      <c r="K30" s="1">
        <f t="shared" si="33"/>
        <v>-9.3443827016561292E-5</v>
      </c>
      <c r="L30" s="1">
        <f t="shared" si="24"/>
        <v>0.61070811722974816</v>
      </c>
      <c r="M30" s="1">
        <f t="shared" si="25"/>
        <v>1.0628413566968522E-2</v>
      </c>
      <c r="N30" s="1">
        <f t="shared" si="26"/>
        <v>4.5345729349598698E-2</v>
      </c>
      <c r="O30" s="1">
        <f t="shared" si="27"/>
        <v>-0.58276361358891415</v>
      </c>
      <c r="P30" s="1">
        <f t="shared" si="28"/>
        <v>-9.7381930528341668E-3</v>
      </c>
      <c r="Q30" s="1">
        <f t="shared" si="34"/>
        <v>3.2413592921294961E-4</v>
      </c>
      <c r="R30" s="1">
        <f t="shared" si="35"/>
        <v>4.6667945870570789E-6</v>
      </c>
      <c r="S30" s="1">
        <f t="shared" si="36"/>
        <v>-1.5579044227040457E-3</v>
      </c>
      <c r="T30" s="1">
        <f t="shared" si="37"/>
        <v>5.9883017815653486E-3</v>
      </c>
      <c r="U30" s="1">
        <f t="shared" si="38"/>
        <v>-1.3236969889693148E-4</v>
      </c>
      <c r="V30" s="1">
        <f t="shared" si="39"/>
        <v>8.5826746244957572E-4</v>
      </c>
      <c r="W30" s="1">
        <f t="shared" si="29"/>
        <v>0</v>
      </c>
      <c r="X30" s="1">
        <f t="shared" si="29"/>
        <v>0</v>
      </c>
      <c r="Y30" s="1">
        <f t="shared" si="29"/>
        <v>0</v>
      </c>
      <c r="Z30" s="1">
        <f t="shared" si="29"/>
        <v>0</v>
      </c>
      <c r="AA30" s="1">
        <f>+AA$3*$F30*ABS($F30)*COS(2*PI()*$A30/$AZ$22+AA$4)*COS(2*PI()*$A30/$BA$22+AA$5)</f>
        <v>0</v>
      </c>
      <c r="AB30" s="39">
        <f>+AB$3*$F30*ABS($F30)*COS(2*2*PI()*$A30/$BA$33+AB$4)*COS(2*2*PI()*$A30/$BA$34+AB$5)*COS(2*2*PI()*$A30/$BA$35+AB$6)</f>
        <v>0</v>
      </c>
      <c r="AE30" s="20">
        <f>+$AF$20*SIGN(SOI!A29)*(ABS(SOI!A29))^$AE$2</f>
        <v>-5.1062672667697775E-2</v>
      </c>
      <c r="AF30" s="20">
        <f t="shared" si="43"/>
        <v>-3.2809341163202443E-2</v>
      </c>
      <c r="AG30" s="19">
        <f t="shared" si="42"/>
        <v>6.2736386964301555E-3</v>
      </c>
      <c r="AH30" s="19"/>
      <c r="AI30">
        <f t="shared" si="41"/>
        <v>4.7999999999999996E-3</v>
      </c>
      <c r="AJ30">
        <f t="shared" si="40"/>
        <v>3.9082979859632598E-2</v>
      </c>
      <c r="AK30">
        <v>1</v>
      </c>
      <c r="AR30">
        <f>+AR26+AS4</f>
        <v>13.534987545976014</v>
      </c>
      <c r="AS30">
        <f>+AR30-13</f>
        <v>0.53498754597601383</v>
      </c>
      <c r="AT30">
        <f>+AS30-1</f>
        <v>-0.46501245402398617</v>
      </c>
      <c r="AV30">
        <f>2/(AS30+AT30)</f>
        <v>28.581598740465051</v>
      </c>
      <c r="AX30" t="s">
        <v>46</v>
      </c>
      <c r="AY30" t="s">
        <v>47</v>
      </c>
      <c r="BA30">
        <f>+(AV28+AV30-AV29-AV31)/4</f>
        <v>5.5489871246980949</v>
      </c>
    </row>
    <row r="31" spans="1:55" x14ac:dyDescent="0.25">
      <c r="A31">
        <v>0.75</v>
      </c>
      <c r="B31" s="2">
        <v>1880.7499999999993</v>
      </c>
      <c r="C31">
        <f>+D31+($D$2+E31+F31)*SOI!A30*IF(B31&gt;$C$18, IF(B31&lt;$C$19,-1,1),1)</f>
        <v>0.582933070831397</v>
      </c>
      <c r="D31">
        <f>+$D$3*((1-$D$5)*SOI!D30+$D$5*SOI!D29) +   $D$4*((1-$D$5)*SOI!E30+$D$5*SOI!E29)</f>
        <v>0</v>
      </c>
      <c r="E31">
        <f t="shared" si="21"/>
        <v>1.2742092206633906</v>
      </c>
      <c r="F31">
        <f t="shared" si="22"/>
        <v>2.1548088430507093</v>
      </c>
      <c r="G31">
        <f t="shared" si="30"/>
        <v>3.4290180637140999</v>
      </c>
      <c r="H31" s="21">
        <f t="shared" si="31"/>
        <v>3.6313523831030098E-3</v>
      </c>
      <c r="I31" s="37">
        <f t="shared" si="23"/>
        <v>0.66464750425982611</v>
      </c>
      <c r="J31" s="1">
        <f t="shared" si="32"/>
        <v>2.6946471292206928E-3</v>
      </c>
      <c r="K31" s="1">
        <f t="shared" si="33"/>
        <v>1.6600179294437173E-3</v>
      </c>
      <c r="L31" s="1">
        <f t="shared" si="24"/>
        <v>-1.5373359525217647</v>
      </c>
      <c r="M31" s="1">
        <f t="shared" si="25"/>
        <v>2.547787369284352E-2</v>
      </c>
      <c r="N31" s="1">
        <f t="shared" si="26"/>
        <v>-0.17321895262850931</v>
      </c>
      <c r="O31" s="1">
        <f t="shared" si="27"/>
        <v>1.1403673865548869</v>
      </c>
      <c r="P31" s="1">
        <f t="shared" si="28"/>
        <v>3.5119885370405154E-2</v>
      </c>
      <c r="Q31" s="1">
        <f t="shared" si="34"/>
        <v>-2.9681163787027612E-3</v>
      </c>
      <c r="R31" s="1">
        <f t="shared" si="35"/>
        <v>1.0840003730409157E-4</v>
      </c>
      <c r="S31" s="1">
        <f t="shared" si="36"/>
        <v>-1.5095823911267797E-2</v>
      </c>
      <c r="T31" s="1">
        <f t="shared" si="37"/>
        <v>2.949790215489282E-2</v>
      </c>
      <c r="U31" s="1">
        <f t="shared" si="38"/>
        <v>-1.210933475339768E-3</v>
      </c>
      <c r="V31" s="1">
        <f t="shared" si="39"/>
        <v>1.1823780941911787E-2</v>
      </c>
      <c r="W31" s="1">
        <f t="shared" si="29"/>
        <v>0</v>
      </c>
      <c r="X31" s="1">
        <f t="shared" si="29"/>
        <v>0</v>
      </c>
      <c r="Y31" s="1">
        <f t="shared" si="29"/>
        <v>0</v>
      </c>
      <c r="Z31" s="1">
        <f t="shared" si="29"/>
        <v>0</v>
      </c>
      <c r="AA31" s="1">
        <f>+AA$3*$F31*ABS($F31)*COS(2*PI()*$A31/$AZ$22+AA$4)*COS(2*PI()*$A31/$BA$22+AA$5)</f>
        <v>0</v>
      </c>
      <c r="AB31" s="39">
        <f>+AB$3*$F31*ABS($F31)*COS(2*2*PI()*$A31/$BA$33+AB$4)*COS(2*2*PI()*$A31/$BA$34+AB$5)*COS(2*2*PI()*$A31/$BA$35+AB$6)</f>
        <v>0</v>
      </c>
      <c r="AE31" s="20">
        <f>+$AF$20*SIGN(SOI!A30)*(ABS(SOI!A30))^$AE$2</f>
        <v>0.17275384504726193</v>
      </c>
      <c r="AF31" s="20">
        <f t="shared" si="43"/>
        <v>0.1139367894162452</v>
      </c>
      <c r="AG31" s="19">
        <f t="shared" si="42"/>
        <v>9.0594668566323765E-3</v>
      </c>
      <c r="AH31" s="19"/>
      <c r="AI31">
        <f t="shared" si="41"/>
        <v>5.3999999999999994E-3</v>
      </c>
      <c r="AJ31">
        <f t="shared" si="40"/>
        <v>0.10487732255961282</v>
      </c>
      <c r="AK31">
        <v>1</v>
      </c>
      <c r="AR31">
        <f>-AR26+AS4</f>
        <v>13.201513976628812</v>
      </c>
      <c r="AS31">
        <f>+AR31-13</f>
        <v>0.20151397662881188</v>
      </c>
      <c r="AT31">
        <f>+AS31-1</f>
        <v>-0.79848602337118812</v>
      </c>
      <c r="AV31">
        <f>-2/(AS31+AT31)</f>
        <v>3.3502406199985804</v>
      </c>
      <c r="AX31" t="s">
        <v>48</v>
      </c>
    </row>
    <row r="32" spans="1:55" x14ac:dyDescent="0.25">
      <c r="A32">
        <v>0.83333333333333337</v>
      </c>
      <c r="B32" s="2">
        <v>1880.8333333333326</v>
      </c>
      <c r="C32">
        <f>+D32+($D$2+E32+F32)*SOI!A31*IF(B32&gt;$C$18, IF(B32&lt;$C$19,-1,1),1)</f>
        <v>-1.4375403953094639</v>
      </c>
      <c r="D32">
        <f>+$D$3*((1-$D$5)*SOI!D31+$D$5*SOI!D30) +   $D$4*((1-$D$5)*SOI!E31+$D$5*SOI!E30)</f>
        <v>0</v>
      </c>
      <c r="E32">
        <f t="shared" si="21"/>
        <v>-2.3875979227782511</v>
      </c>
      <c r="F32">
        <f t="shared" si="22"/>
        <v>-3.6021537243445145</v>
      </c>
      <c r="G32">
        <f t="shared" si="30"/>
        <v>-5.9897516471227661</v>
      </c>
      <c r="H32" s="21">
        <f t="shared" si="31"/>
        <v>-8.5279173159594074E-3</v>
      </c>
      <c r="I32" s="37">
        <f t="shared" si="23"/>
        <v>-1.143194701200839</v>
      </c>
      <c r="J32" s="1">
        <f t="shared" si="32"/>
        <v>2.9713552461940174E-2</v>
      </c>
      <c r="K32" s="1">
        <f t="shared" si="33"/>
        <v>-2.3457528367415532E-3</v>
      </c>
      <c r="L32" s="1">
        <f t="shared" si="24"/>
        <v>1.5150214709896923</v>
      </c>
      <c r="M32" s="1">
        <f t="shared" si="25"/>
        <v>-0.16333792431843649</v>
      </c>
      <c r="N32" s="1">
        <f t="shared" si="26"/>
        <v>0.36628674736209099</v>
      </c>
      <c r="O32" s="1">
        <f t="shared" si="27"/>
        <v>-0.93328447162637662</v>
      </c>
      <c r="P32" s="1">
        <f t="shared" si="28"/>
        <v>-6.1532322235116226E-2</v>
      </c>
      <c r="Q32" s="1">
        <f t="shared" si="34"/>
        <v>-4.0237461572849326E-2</v>
      </c>
      <c r="R32" s="1">
        <f t="shared" si="35"/>
        <v>-2.5275974329074819E-3</v>
      </c>
      <c r="S32" s="1">
        <f t="shared" si="36"/>
        <v>-5.4904942764371037E-2</v>
      </c>
      <c r="T32" s="1">
        <f t="shared" si="37"/>
        <v>2.3790873411118008E-2</v>
      </c>
      <c r="U32" s="1">
        <f t="shared" si="38"/>
        <v>-3.649213943081694E-3</v>
      </c>
      <c r="V32" s="1">
        <f t="shared" si="39"/>
        <v>4.3805877907907805E-2</v>
      </c>
      <c r="W32" s="1">
        <f t="shared" si="29"/>
        <v>0</v>
      </c>
      <c r="X32" s="1">
        <f t="shared" si="29"/>
        <v>0</v>
      </c>
      <c r="Y32" s="1">
        <f t="shared" si="29"/>
        <v>0</v>
      </c>
      <c r="Z32" s="1">
        <f t="shared" si="29"/>
        <v>0</v>
      </c>
      <c r="AA32" s="1">
        <f>+AA$3*$F32*ABS($F32)*COS(2*PI()*$A32/$AZ$22+AA$4)*COS(2*PI()*$A32/$BA$22+AA$5)</f>
        <v>0</v>
      </c>
      <c r="AB32" s="39">
        <f>+AB$3*$F32*ABS($F32)*COS(2*2*PI()*$A32/$BA$33+AB$4)*COS(2*2*PI()*$A32/$BA$34+AB$5)*COS(2*2*PI()*$A32/$BA$35+AB$6)</f>
        <v>0</v>
      </c>
      <c r="AE32" s="20">
        <f>+$AF$20*SIGN(SOI!A31)*(ABS(SOI!A31))^$AE$2</f>
        <v>0.22011919586917147</v>
      </c>
      <c r="AF32" s="20">
        <f t="shared" si="43"/>
        <v>0.19090209295144567</v>
      </c>
      <c r="AG32" s="19">
        <f t="shared" si="42"/>
        <v>-1.4960778628089214E-2</v>
      </c>
      <c r="AH32" s="19"/>
      <c r="AI32">
        <f t="shared" si="41"/>
        <v>5.9999999999999993E-3</v>
      </c>
      <c r="AJ32">
        <f t="shared" si="40"/>
        <v>0.20586287157953487</v>
      </c>
      <c r="AK32">
        <v>1</v>
      </c>
    </row>
    <row r="33" spans="1:53" x14ac:dyDescent="0.25">
      <c r="A33">
        <v>0.91666666666666674</v>
      </c>
      <c r="B33" s="2">
        <v>1880.9166666666658</v>
      </c>
      <c r="C33">
        <f>+D33+($D$2+E33+F33)*SOI!A32*IF(B33&gt;$C$18, IF(B33&lt;$C$19,-1,1),1)</f>
        <v>18.141984860098184</v>
      </c>
      <c r="D33">
        <f>+$D$3*((1-$D$5)*SOI!D32+$D$5*SOI!D31) +   $D$4*((1-$D$5)*SOI!E32+$D$5*SOI!E31)</f>
        <v>0</v>
      </c>
      <c r="E33">
        <f t="shared" si="21"/>
        <v>41.120340000425351</v>
      </c>
      <c r="F33">
        <f t="shared" si="22"/>
        <v>59.668464777897896</v>
      </c>
      <c r="G33">
        <f t="shared" si="30"/>
        <v>100.78880477832325</v>
      </c>
      <c r="H33" s="21">
        <f t="shared" si="31"/>
        <v>8.6373922373248715E-2</v>
      </c>
      <c r="I33" s="37">
        <f t="shared" si="23"/>
        <v>7.400366703982808</v>
      </c>
      <c r="J33" s="1">
        <f t="shared" si="32"/>
        <v>4.2928263176586334</v>
      </c>
      <c r="K33" s="1">
        <f t="shared" si="33"/>
        <v>1.9833700277272161E-6</v>
      </c>
      <c r="L33" s="1">
        <f t="shared" si="24"/>
        <v>-0.21805100555143636</v>
      </c>
      <c r="M33" s="1">
        <f t="shared" si="25"/>
        <v>3.6453793963881536</v>
      </c>
      <c r="N33" s="1">
        <f t="shared" si="26"/>
        <v>-4.062749349688719</v>
      </c>
      <c r="O33" s="1">
        <f t="shared" si="27"/>
        <v>9.2268269902481186E-4</v>
      </c>
      <c r="P33" s="1">
        <f t="shared" si="28"/>
        <v>0.36563449200326203</v>
      </c>
      <c r="Q33" s="1">
        <f t="shared" si="34"/>
        <v>-9.9605908496772404</v>
      </c>
      <c r="R33" s="1">
        <f t="shared" si="35"/>
        <v>4.0503771967449573</v>
      </c>
      <c r="S33" s="1">
        <f t="shared" si="36"/>
        <v>-3.9422422182914389</v>
      </c>
      <c r="T33" s="1">
        <f t="shared" si="37"/>
        <v>3.3852288205665267E-6</v>
      </c>
      <c r="U33" s="1">
        <f t="shared" si="38"/>
        <v>-0.14037061916493687</v>
      </c>
      <c r="V33" s="1">
        <f t="shared" si="39"/>
        <v>2.8871880029605181</v>
      </c>
      <c r="W33" s="1">
        <f t="shared" si="29"/>
        <v>0</v>
      </c>
      <c r="X33" s="1">
        <f t="shared" si="29"/>
        <v>0</v>
      </c>
      <c r="Y33" s="1">
        <f t="shared" si="29"/>
        <v>0</v>
      </c>
      <c r="Z33" s="1">
        <f t="shared" si="29"/>
        <v>0</v>
      </c>
      <c r="AA33" s="1">
        <f>+AA$3*$F33*ABS($F33)*COS(2*PI()*$A33/$AZ$22+AA$4)*COS(2*PI()*$A33/$BA$22+AA$5)</f>
        <v>0</v>
      </c>
      <c r="AB33" s="39">
        <f>+AB$3*$F33*ABS($F33)*COS(2*2*PI()*$A33/$BA$33+AB$4)*COS(2*2*PI()*$A33/$BA$34+AB$5)*COS(2*2*PI()*$A33/$BA$35+AB$6)</f>
        <v>0</v>
      </c>
      <c r="AE33" s="20">
        <f>+$AF$20*SIGN(SOI!A32)*(ABS(SOI!A32))^$AE$2</f>
        <v>0.1798332379379036</v>
      </c>
      <c r="AF33" s="20">
        <f t="shared" si="43"/>
        <v>0.21712539035803954</v>
      </c>
      <c r="AG33" s="19">
        <f>+SIN((AVERAGE(H29:H40)+AVERAGE(H33:H36)/4)*($AG$19+AG32*$AG$18*AVERAGE(G29:G40))*$AE$20+$AG$17) - SIN($AG$17)</f>
        <v>-0.11095006017744059</v>
      </c>
      <c r="AH33" s="19"/>
      <c r="AI33">
        <f t="shared" si="41"/>
        <v>6.5999999999999991E-3</v>
      </c>
      <c r="AJ33">
        <f t="shared" si="40"/>
        <v>0.32807545053548015</v>
      </c>
      <c r="AK33">
        <v>1</v>
      </c>
      <c r="AV33">
        <f>1/AS28</f>
        <v>21.976539283147218</v>
      </c>
      <c r="BA33">
        <f>+SUM(AV33:AV36)/4</f>
        <v>8.0111015930808307</v>
      </c>
    </row>
    <row r="34" spans="1:53" x14ac:dyDescent="0.25">
      <c r="A34">
        <v>1</v>
      </c>
      <c r="B34" s="2">
        <v>1880.9999999999991</v>
      </c>
      <c r="C34">
        <f>+D34+($D$2+E34+F34)*SOI!A33*IF(B34&gt;$C$18, IF(B34&lt;$C$19,-1,1),1)</f>
        <v>1.9464918841184375</v>
      </c>
      <c r="D34">
        <f>+$D$3*((1-$D$5)*SOI!D33+$D$5*SOI!D32) +   $D$4*((1-$D$5)*SOI!E33+$D$5*SOI!E32)</f>
        <v>0</v>
      </c>
      <c r="E34">
        <f t="shared" si="21"/>
        <v>2.6892524457676896</v>
      </c>
      <c r="F34">
        <f t="shared" si="22"/>
        <v>4.0227885339510614</v>
      </c>
      <c r="G34">
        <f t="shared" si="30"/>
        <v>6.7120409797187506</v>
      </c>
      <c r="H34" s="21">
        <f t="shared" si="31"/>
        <v>-1.1812332003316047E-2</v>
      </c>
      <c r="I34" s="37">
        <f t="shared" si="23"/>
        <v>-0.57729067563976755</v>
      </c>
      <c r="J34" s="1">
        <f t="shared" si="32"/>
        <v>-1.602001987199559E-2</v>
      </c>
      <c r="K34" s="1">
        <f t="shared" si="33"/>
        <v>7.7477991236261946E-6</v>
      </c>
      <c r="L34" s="1">
        <f t="shared" si="24"/>
        <v>-1.2785147469972002</v>
      </c>
      <c r="M34" s="1">
        <f t="shared" si="25"/>
        <v>0.17438983424633075</v>
      </c>
      <c r="N34" s="1">
        <f t="shared" si="26"/>
        <v>7.4953266569797233E-3</v>
      </c>
      <c r="O34" s="1">
        <f t="shared" si="27"/>
        <v>1.07562515440995</v>
      </c>
      <c r="P34" s="1">
        <f t="shared" si="28"/>
        <v>2.0896114710290507E-4</v>
      </c>
      <c r="Q34" s="1">
        <f t="shared" si="34"/>
        <v>8.7909147106875402E-4</v>
      </c>
      <c r="R34" s="1">
        <f t="shared" si="35"/>
        <v>2.7885968810694871E-5</v>
      </c>
      <c r="S34" s="1">
        <f t="shared" si="36"/>
        <v>-5.6735533402052713E-4</v>
      </c>
      <c r="T34" s="1">
        <f t="shared" si="37"/>
        <v>2.3138982108386625E-2</v>
      </c>
      <c r="U34" s="1">
        <f t="shared" si="38"/>
        <v>6.2580049683364765E-6</v>
      </c>
      <c r="V34" s="1">
        <f t="shared" si="39"/>
        <v>-3.0441355396303582E-6</v>
      </c>
      <c r="W34" s="1">
        <f t="shared" si="29"/>
        <v>0</v>
      </c>
      <c r="X34" s="1">
        <f t="shared" si="29"/>
        <v>0</v>
      </c>
      <c r="Y34" s="1">
        <f t="shared" si="29"/>
        <v>0</v>
      </c>
      <c r="Z34" s="1">
        <f t="shared" si="29"/>
        <v>0</v>
      </c>
      <c r="AA34" s="1">
        <f>+AA$3*$F34*ABS($F34)*COS(2*PI()*$A34/$AZ$22+AA$4)*COS(2*PI()*$A34/$BA$22+AA$5)</f>
        <v>0</v>
      </c>
      <c r="AB34" s="39">
        <f>+AB$3*$F34*ABS($F34)*COS(2*2*PI()*$A34/$BA$33+AB$4)*COS(2*2*PI()*$A34/$BA$34+AB$5)*COS(2*2*PI()*$A34/$BA$35+AB$6)</f>
        <v>0</v>
      </c>
      <c r="AE34" s="20">
        <f>+$AF$20*SIGN(SOI!A33)*(ABS(SOI!A33))^$AE$2</f>
        <v>0.25142373726704353</v>
      </c>
      <c r="AF34" s="20">
        <f t="shared" si="43"/>
        <v>0.21496369404601576</v>
      </c>
      <c r="AG34" s="19">
        <f t="shared" ref="AG34:AG97" si="44">+SIN((AVERAGE(H30:H41)+AVERAGE(H34:H37)/4)*($AG$19+AG33*$AG$18*AVERAGE(G30:G41))*$AE$20+$AG$17) - SIN($AG$17)</f>
        <v>-1.4493963987698727E-2</v>
      </c>
      <c r="AH34" s="19">
        <f>+SIN((AVERAGE(H30:H41)+AVERAGE(H34:H37)*$AH$1)*($AG$19+AH33*$AG$18*AVERAGE(G30:G41))*$AE$20+$AG$17) - SIN($AG$17)+$AH$2</f>
        <v>-1.6894373356053899E-2</v>
      </c>
      <c r="AI34">
        <f t="shared" si="41"/>
        <v>7.1999999999999989E-3</v>
      </c>
      <c r="AJ34">
        <f t="shared" si="40"/>
        <v>0.22945765803371448</v>
      </c>
      <c r="AK34">
        <v>1</v>
      </c>
      <c r="AV34">
        <f>1/AS29</f>
        <v>3.2362297510123894</v>
      </c>
      <c r="BA34">
        <f>+(AV33+AV34-AV35-AV36)/4</f>
        <v>4.5952829239989725</v>
      </c>
    </row>
    <row r="35" spans="1:53" x14ac:dyDescent="0.25">
      <c r="A35">
        <v>1.0833333333333333</v>
      </c>
      <c r="B35" s="2">
        <v>1881.0833333333323</v>
      </c>
      <c r="C35">
        <f>+D35+($D$2+E35+F35)*SOI!A34*IF(B35&gt;$C$18, IF(B35&lt;$C$19,-1,1),1)</f>
        <v>-0.82386409428415042</v>
      </c>
      <c r="D35">
        <f>+$D$3*((1-$D$5)*SOI!D34+$D$5*SOI!D33) +   $D$4*((1-$D$5)*SOI!E34+$D$5*SOI!E33)</f>
        <v>0</v>
      </c>
      <c r="E35">
        <f t="shared" si="21"/>
        <v>-1.3464768071837927</v>
      </c>
      <c r="F35">
        <f t="shared" si="22"/>
        <v>-2.235540994051644</v>
      </c>
      <c r="G35">
        <f t="shared" si="30"/>
        <v>-3.5820178012354367</v>
      </c>
      <c r="H35" s="21">
        <f t="shared" si="31"/>
        <v>1.7541191719841157E-2</v>
      </c>
      <c r="I35" s="37">
        <f t="shared" si="23"/>
        <v>0.66372313416297291</v>
      </c>
      <c r="J35" s="1">
        <f t="shared" si="32"/>
        <v>-2.1186816007804717E-3</v>
      </c>
      <c r="K35" s="1">
        <f t="shared" si="33"/>
        <v>-9.1047475326782733E-4</v>
      </c>
      <c r="L35" s="1">
        <f t="shared" si="24"/>
        <v>1.5897619510639998</v>
      </c>
      <c r="M35" s="1">
        <f t="shared" si="25"/>
        <v>-2.0060021633808361E-2</v>
      </c>
      <c r="N35" s="1">
        <f t="shared" si="26"/>
        <v>-0.14402457608828259</v>
      </c>
      <c r="O35" s="1">
        <f t="shared" si="27"/>
        <v>-1.2091116283883934</v>
      </c>
      <c r="P35" s="1">
        <f t="shared" si="28"/>
        <v>-1.756803930474499E-2</v>
      </c>
      <c r="Q35" s="1">
        <f t="shared" si="34"/>
        <v>1.9430784696328192E-3</v>
      </c>
      <c r="R35" s="1">
        <f t="shared" si="35"/>
        <v>-7.0865429357077866E-5</v>
      </c>
      <c r="S35" s="1">
        <f t="shared" si="36"/>
        <v>-1.2534112706897575E-2</v>
      </c>
      <c r="T35" s="1">
        <f t="shared" si="37"/>
        <v>3.2342683803371242E-2</v>
      </c>
      <c r="U35" s="1">
        <f t="shared" si="38"/>
        <v>6.0490345739490977E-4</v>
      </c>
      <c r="V35" s="1">
        <f t="shared" si="39"/>
        <v>-4.9177650597813328E-3</v>
      </c>
      <c r="W35" s="1">
        <f t="shared" si="29"/>
        <v>0</v>
      </c>
      <c r="X35" s="1">
        <f t="shared" si="29"/>
        <v>0</v>
      </c>
      <c r="Y35" s="1">
        <f t="shared" si="29"/>
        <v>0</v>
      </c>
      <c r="Z35" s="1">
        <f t="shared" si="29"/>
        <v>0</v>
      </c>
      <c r="AA35" s="1">
        <f>+AA$3*$F35*ABS($F35)*COS(2*PI()*$A35/$AZ$22+AA$4)*COS(2*PI()*$A35/$BA$22+AA$5)</f>
        <v>0</v>
      </c>
      <c r="AB35" s="39">
        <f>+AB$3*$F35*ABS($F35)*COS(2*2*PI()*$A35/$BA$33+AB$4)*COS(2*2*PI()*$A35/$BA$34+AB$5)*COS(2*2*PI()*$A35/$BA$35+AB$6)</f>
        <v>0</v>
      </c>
      <c r="AE35" s="20">
        <f>+$AF$20*SIGN(SOI!A34)*(ABS(SOI!A34))^$AE$2</f>
        <v>0.21363410693310017</v>
      </c>
      <c r="AF35" s="20">
        <f t="shared" si="43"/>
        <v>0.2448292648893465</v>
      </c>
      <c r="AG35" s="19">
        <f t="shared" si="44"/>
        <v>-3.7463305833058194E-2</v>
      </c>
      <c r="AH35" s="19">
        <f t="shared" ref="AH35:AH98" si="45">+SIN((AVERAGE(H31:H42)+AVERAGE(H35:H38)*$AH$1)*($AG$19+AH34*$AG$18*AVERAGE(G31:G42))*$AE$20+$AG$17) - SIN($AG$17)+$AH$2</f>
        <v>-2.7009960099760727E-2</v>
      </c>
      <c r="AI35">
        <f t="shared" si="41"/>
        <v>7.7999999999999988E-3</v>
      </c>
      <c r="AJ35">
        <f t="shared" si="40"/>
        <v>0.28229257072240471</v>
      </c>
      <c r="AK35">
        <v>1</v>
      </c>
      <c r="AR35" t="s">
        <v>49</v>
      </c>
      <c r="AV35">
        <f>1/AS30</f>
        <v>1.8692023908250661</v>
      </c>
      <c r="BA35">
        <f>+(AV33+AV35-AV34-AV36)/4</f>
        <v>3.9117692439053116</v>
      </c>
    </row>
    <row r="36" spans="1:53" x14ac:dyDescent="0.25">
      <c r="A36">
        <v>1.1666666666666665</v>
      </c>
      <c r="B36" s="2">
        <v>1881.1666666666656</v>
      </c>
      <c r="C36">
        <f>+D36+($D$2+E36+F36)*SOI!A35*IF(B36&gt;$C$18, IF(B36&lt;$C$19,-1,1),1)</f>
        <v>0.90920354946352011</v>
      </c>
      <c r="D36">
        <f>+$D$3*((1-$D$5)*SOI!D35+$D$5*SOI!D34) +   $D$4*((1-$D$5)*SOI!E35+$D$5*SOI!E34)</f>
        <v>0</v>
      </c>
      <c r="E36">
        <f t="shared" si="21"/>
        <v>0.94082667430538081</v>
      </c>
      <c r="F36">
        <f t="shared" si="22"/>
        <v>1.9004344177681192</v>
      </c>
      <c r="G36">
        <f t="shared" si="30"/>
        <v>2.8412610920735002</v>
      </c>
      <c r="H36" s="21">
        <f t="shared" si="31"/>
        <v>-9.8625049711470337E-3</v>
      </c>
      <c r="I36" s="37">
        <f t="shared" si="23"/>
        <v>-0.47579074865244148</v>
      </c>
      <c r="J36" s="1">
        <f t="shared" si="32"/>
        <v>1.1944002752763288E-3</v>
      </c>
      <c r="K36" s="1">
        <f t="shared" si="33"/>
        <v>4.0704991636747998E-4</v>
      </c>
      <c r="L36" s="1">
        <f t="shared" si="24"/>
        <v>-0.77608459322716039</v>
      </c>
      <c r="M36" s="1">
        <f t="shared" si="25"/>
        <v>-1.5775624441469033E-2</v>
      </c>
      <c r="N36" s="1">
        <f t="shared" si="26"/>
        <v>0.1586587550525464</v>
      </c>
      <c r="O36" s="1">
        <f t="shared" si="27"/>
        <v>0.59469364050614537</v>
      </c>
      <c r="P36" s="1">
        <f t="shared" si="28"/>
        <v>3.2711404902346308E-2</v>
      </c>
      <c r="Q36" s="1">
        <f t="shared" si="34"/>
        <v>-1.6833442423546429E-3</v>
      </c>
      <c r="R36" s="1">
        <f t="shared" si="35"/>
        <v>-4.4009461954631826E-5</v>
      </c>
      <c r="S36" s="1">
        <f t="shared" si="36"/>
        <v>-9.8980597271297165E-3</v>
      </c>
      <c r="T36" s="1">
        <f t="shared" si="37"/>
        <v>7.7656875837170975E-3</v>
      </c>
      <c r="U36" s="1">
        <f t="shared" si="38"/>
        <v>8.074042054204059E-4</v>
      </c>
      <c r="V36" s="1">
        <f t="shared" si="39"/>
        <v>-1.0087211246661136E-2</v>
      </c>
      <c r="W36" s="1">
        <f t="shared" si="29"/>
        <v>0</v>
      </c>
      <c r="X36" s="1">
        <f t="shared" si="29"/>
        <v>0</v>
      </c>
      <c r="Y36" s="1">
        <f t="shared" si="29"/>
        <v>0</v>
      </c>
      <c r="Z36" s="1">
        <f t="shared" si="29"/>
        <v>0</v>
      </c>
      <c r="AA36" s="1">
        <f>+AA$3*$F36*ABS($F36)*COS(2*PI()*$A36/$AZ$22+AA$4)*COS(2*PI()*$A36/$BA$22+AA$5)</f>
        <v>0</v>
      </c>
      <c r="AB36" s="39">
        <f>+AB$3*$F36*ABS($F36)*COS(2*2*PI()*$A36/$BA$33+AB$4)*COS(2*2*PI()*$A36/$BA$34+AB$5)*COS(2*2*PI()*$A36/$BA$35+AB$6)</f>
        <v>0</v>
      </c>
      <c r="AE36" s="20">
        <f>+$AF$20*SIGN(SOI!A35)*(ABS(SOI!A35))^$AE$2</f>
        <v>0.26942995046789575</v>
      </c>
      <c r="AF36" s="20">
        <f t="shared" si="43"/>
        <v>0.2679153567476335</v>
      </c>
      <c r="AG36" s="19">
        <f t="shared" si="44"/>
        <v>2.9072209358268597E-2</v>
      </c>
      <c r="AH36" s="19">
        <f t="shared" si="45"/>
        <v>-2.9367055787923563E-2</v>
      </c>
      <c r="AI36">
        <f t="shared" si="41"/>
        <v>8.3999999999999995E-3</v>
      </c>
      <c r="AJ36">
        <f t="shared" si="40"/>
        <v>0.23884314738936491</v>
      </c>
      <c r="AK36">
        <v>1</v>
      </c>
      <c r="AV36">
        <f>1/AS31</f>
        <v>4.9624349473386502</v>
      </c>
    </row>
    <row r="37" spans="1:53" x14ac:dyDescent="0.25">
      <c r="A37">
        <v>1.2499999999999998</v>
      </c>
      <c r="B37" s="2">
        <v>1881.2499999999989</v>
      </c>
      <c r="C37">
        <f>+D37+($D$2+E37+F37)*SOI!A36*IF(B37&gt;$C$18, IF(B37&lt;$C$19,-1,1),1)</f>
        <v>-1.1962871678995626</v>
      </c>
      <c r="D37">
        <f>+$D$3*((1-$D$5)*SOI!D36+$D$5*SOI!D35) +   $D$4*((1-$D$5)*SOI!E36+$D$5*SOI!E35)</f>
        <v>0</v>
      </c>
      <c r="E37">
        <f t="shared" si="21"/>
        <v>-0.7629647369500514</v>
      </c>
      <c r="F37">
        <f t="shared" si="22"/>
        <v>-2.1548088432927841</v>
      </c>
      <c r="G37">
        <f t="shared" si="30"/>
        <v>-2.9177735802428355</v>
      </c>
      <c r="H37" s="21">
        <f t="shared" si="31"/>
        <v>1.5446584936174281E-4</v>
      </c>
      <c r="I37" s="37">
        <f t="shared" si="23"/>
        <v>0.19066165268821658</v>
      </c>
      <c r="J37" s="1">
        <f t="shared" si="32"/>
        <v>-6.4538741593749178E-4</v>
      </c>
      <c r="K37" s="1">
        <f t="shared" si="33"/>
        <v>-1.8748286812652299E-6</v>
      </c>
      <c r="L37" s="1">
        <f t="shared" si="24"/>
        <v>4.7525244781940645E-2</v>
      </c>
      <c r="M37" s="1">
        <f t="shared" si="25"/>
        <v>-2.1272072138282732E-2</v>
      </c>
      <c r="N37" s="1">
        <f t="shared" si="26"/>
        <v>-0.12168341602544414</v>
      </c>
      <c r="O37" s="1">
        <f t="shared" si="27"/>
        <v>-4.8813140855167622E-2</v>
      </c>
      <c r="P37" s="1">
        <f t="shared" si="28"/>
        <v>-2.9974666273347023E-2</v>
      </c>
      <c r="Q37" s="1">
        <f t="shared" si="34"/>
        <v>1.7408587199133885E-3</v>
      </c>
      <c r="R37" s="1">
        <f t="shared" si="35"/>
        <v>-1.8238285437059141E-5</v>
      </c>
      <c r="S37" s="1">
        <f t="shared" si="36"/>
        <v>-3.0420390245560298E-3</v>
      </c>
      <c r="T37" s="1">
        <f t="shared" si="37"/>
        <v>3.9033605983418227E-5</v>
      </c>
      <c r="U37" s="1">
        <f t="shared" si="38"/>
        <v>2.9647871989651954E-4</v>
      </c>
      <c r="V37" s="1">
        <f t="shared" si="39"/>
        <v>-7.0891412010100413E-3</v>
      </c>
      <c r="W37" s="1">
        <f t="shared" si="29"/>
        <v>0</v>
      </c>
      <c r="X37" s="1">
        <f t="shared" si="29"/>
        <v>0</v>
      </c>
      <c r="Y37" s="1">
        <f t="shared" si="29"/>
        <v>0</v>
      </c>
      <c r="Z37" s="1">
        <f t="shared" si="29"/>
        <v>0</v>
      </c>
      <c r="AA37" s="1">
        <f>+AA$3*$F37*ABS($F37)*COS(2*PI()*$A37/$AZ$22+AA$4)*COS(2*PI()*$A37/$BA$22+AA$5)</f>
        <v>0</v>
      </c>
      <c r="AB37" s="39">
        <f>+AB$3*$F37*ABS($F37)*COS(2*2*PI()*$A37/$BA$33+AB$4)*COS(2*2*PI()*$A37/$BA$34+AB$5)*COS(2*2*PI()*$A37/$BA$35+AB$6)</f>
        <v>0</v>
      </c>
      <c r="AE37" s="20">
        <f>+$AF$20*SIGN(SOI!A36)*(ABS(SOI!A36))^$AE$2</f>
        <v>0.32068201284190462</v>
      </c>
      <c r="AF37" s="20">
        <f t="shared" si="43"/>
        <v>0.25188713827431258</v>
      </c>
      <c r="AG37" s="19">
        <f t="shared" si="44"/>
        <v>3.0775168048130214E-2</v>
      </c>
      <c r="AH37" s="19">
        <f t="shared" si="45"/>
        <v>-1.1196367974008692E-2</v>
      </c>
      <c r="AI37">
        <f t="shared" si="41"/>
        <v>8.9999999999999993E-3</v>
      </c>
      <c r="AJ37">
        <f t="shared" si="40"/>
        <v>0.22111197022618237</v>
      </c>
      <c r="AK37">
        <v>1</v>
      </c>
    </row>
    <row r="38" spans="1:53" x14ac:dyDescent="0.25">
      <c r="A38">
        <v>1.333333333333333</v>
      </c>
      <c r="B38" s="2">
        <v>1881.3333333333321</v>
      </c>
      <c r="C38">
        <f>+D38+($D$2+E38+F38)*SOI!A37*IF(B38&gt;$C$18, IF(B38&lt;$C$19,-1,1),1)</f>
        <v>0.68525202183093481</v>
      </c>
      <c r="D38">
        <f>+$D$3*((1-$D$5)*SOI!D37+$D$5*SOI!D36) +   $D$4*((1-$D$5)*SOI!E37+$D$5*SOI!E36)</f>
        <v>0</v>
      </c>
      <c r="E38">
        <f t="shared" si="21"/>
        <v>0.68067141179081858</v>
      </c>
      <c r="F38">
        <f t="shared" si="22"/>
        <v>3.6021537246525241</v>
      </c>
      <c r="G38">
        <f t="shared" si="30"/>
        <v>4.2828251364433427</v>
      </c>
      <c r="H38" s="21">
        <f t="shared" si="31"/>
        <v>4.3667668076243565E-3</v>
      </c>
      <c r="I38" s="37">
        <f t="shared" si="23"/>
        <v>7.8589447945105376E-2</v>
      </c>
      <c r="J38" s="1">
        <f t="shared" si="32"/>
        <v>2.0648160296535037E-3</v>
      </c>
      <c r="K38" s="1">
        <f t="shared" si="33"/>
        <v>6.5839056740093731E-6</v>
      </c>
      <c r="L38" s="1">
        <f t="shared" si="24"/>
        <v>-0.19650749669317824</v>
      </c>
      <c r="M38" s="1">
        <f t="shared" si="25"/>
        <v>0.16510863321908009</v>
      </c>
      <c r="N38" s="1">
        <f t="shared" si="26"/>
        <v>4.5683326162252E-2</v>
      </c>
      <c r="O38" s="1">
        <f t="shared" si="27"/>
        <v>0.10698045000816148</v>
      </c>
      <c r="P38" s="1">
        <f t="shared" si="28"/>
        <v>1.1615928757720823E-2</v>
      </c>
      <c r="Q38" s="1">
        <f t="shared" si="34"/>
        <v>5.0728244825108985E-3</v>
      </c>
      <c r="R38" s="1">
        <f t="shared" si="35"/>
        <v>-2.1906409518870099E-5</v>
      </c>
      <c r="S38" s="1">
        <f t="shared" si="36"/>
        <v>4.7075180042183254E-4</v>
      </c>
      <c r="T38" s="1">
        <f t="shared" si="37"/>
        <v>3.5372121012568479E-4</v>
      </c>
      <c r="U38" s="1">
        <f t="shared" si="38"/>
        <v>-4.7358069975328649E-5</v>
      </c>
      <c r="V38" s="1">
        <f t="shared" si="39"/>
        <v>-1.031381966815463E-3</v>
      </c>
      <c r="W38" s="1">
        <f t="shared" si="29"/>
        <v>0</v>
      </c>
      <c r="X38" s="1">
        <f t="shared" si="29"/>
        <v>0</v>
      </c>
      <c r="Y38" s="1">
        <f t="shared" si="29"/>
        <v>0</v>
      </c>
      <c r="Z38" s="1">
        <f t="shared" si="29"/>
        <v>0</v>
      </c>
      <c r="AA38" s="1">
        <f>+AA$3*$F38*ABS($F38)*COS(2*PI()*$A38/$AZ$22+AA$4)*COS(2*PI()*$A38/$BA$22+AA$5)</f>
        <v>0</v>
      </c>
      <c r="AB38" s="39">
        <f>+AB$3*$F38*ABS($F38)*COS(2*2*PI()*$A38/$BA$33+AB$4)*COS(2*2*PI()*$A38/$BA$34+AB$5)*COS(2*2*PI()*$A38/$BA$35+AB$6)</f>
        <v>0</v>
      </c>
      <c r="AE38" s="20">
        <f>+$AF$20*SIGN(SOI!A37)*(ABS(SOI!A37))^$AE$2</f>
        <v>0.16554945151313741</v>
      </c>
      <c r="AF38" s="20">
        <f t="shared" si="43"/>
        <v>0.23328852376271406</v>
      </c>
      <c r="AG38" s="19">
        <f t="shared" si="44"/>
        <v>-0.27891198047577381</v>
      </c>
      <c r="AH38" s="19">
        <f t="shared" si="45"/>
        <v>-0.32268994513879512</v>
      </c>
      <c r="AI38">
        <f t="shared" si="41"/>
        <v>9.5999999999999992E-3</v>
      </c>
      <c r="AJ38">
        <f t="shared" si="40"/>
        <v>0.51220050423848784</v>
      </c>
      <c r="AK38">
        <v>1</v>
      </c>
    </row>
    <row r="39" spans="1:53" x14ac:dyDescent="0.25">
      <c r="A39">
        <v>1.4166666666666663</v>
      </c>
      <c r="B39" s="2">
        <v>1881.4166666666654</v>
      </c>
      <c r="C39">
        <f>+D39+($D$2+E39+F39)*SOI!A38*IF(B39&gt;$C$18, IF(B39&lt;$C$19,-1,1),1)</f>
        <v>-13.874321757285506</v>
      </c>
      <c r="D39">
        <f>+$D$3*((1-$D$5)*SOI!D38+$D$5*SOI!D37) +   $D$4*((1-$D$5)*SOI!E38+$D$5*SOI!E37)</f>
        <v>0</v>
      </c>
      <c r="E39">
        <f t="shared" si="21"/>
        <v>-0.65467329733226287</v>
      </c>
      <c r="F39">
        <f t="shared" si="22"/>
        <v>-59.668464777822102</v>
      </c>
      <c r="G39">
        <f t="shared" si="30"/>
        <v>-60.323138075154368</v>
      </c>
      <c r="H39" s="21">
        <f t="shared" si="31"/>
        <v>-6.2170060840421322E-2</v>
      </c>
      <c r="I39" s="37">
        <f t="shared" si="23"/>
        <v>0.52367701218451457</v>
      </c>
      <c r="J39" s="1">
        <f t="shared" si="32"/>
        <v>-0.28055777271193033</v>
      </c>
      <c r="K39" s="1">
        <f t="shared" si="33"/>
        <v>1.8557520410674631E-4</v>
      </c>
      <c r="L39" s="1">
        <f t="shared" si="24"/>
        <v>0.47767570896185169</v>
      </c>
      <c r="M39" s="1">
        <f t="shared" si="25"/>
        <v>-3.3667545232751115</v>
      </c>
      <c r="N39" s="1">
        <f t="shared" si="26"/>
        <v>0.78457711268470476</v>
      </c>
      <c r="O39" s="1">
        <f t="shared" si="27"/>
        <v>0.40800018271855948</v>
      </c>
      <c r="P39" s="1">
        <f t="shared" si="28"/>
        <v>-3.5316716213729095E-2</v>
      </c>
      <c r="Q39" s="1">
        <f t="shared" si="34"/>
        <v>-1.7765172306450736</v>
      </c>
      <c r="R39" s="1">
        <f t="shared" si="35"/>
        <v>5.1119907830633381E-2</v>
      </c>
      <c r="S39" s="1">
        <f t="shared" si="36"/>
        <v>5.3872754279432764E-2</v>
      </c>
      <c r="T39" s="1">
        <f t="shared" si="37"/>
        <v>-3.2792239177736513E-3</v>
      </c>
      <c r="U39" s="1">
        <f t="shared" si="38"/>
        <v>9.5944402543554326E-4</v>
      </c>
      <c r="V39" s="1">
        <f t="shared" si="39"/>
        <v>5.3854726853313557E-2</v>
      </c>
      <c r="W39" s="1">
        <f t="shared" si="29"/>
        <v>0</v>
      </c>
      <c r="X39" s="1">
        <f t="shared" si="29"/>
        <v>0</v>
      </c>
      <c r="Y39" s="1">
        <f t="shared" si="29"/>
        <v>0</v>
      </c>
      <c r="Z39" s="1">
        <f t="shared" si="29"/>
        <v>0</v>
      </c>
      <c r="AA39" s="1">
        <f>+AA$3*$F39*ABS($F39)*COS(2*PI()*$A39/$AZ$22+AA$4)*COS(2*PI()*$A39/$BA$22+AA$5)</f>
        <v>0</v>
      </c>
      <c r="AB39" s="39">
        <f>+AB$3*$F39*ABS($F39)*COS(2*2*PI()*$A39/$BA$33+AB$4)*COS(2*2*PI()*$A39/$BA$34+AB$5)*COS(2*2*PI()*$A39/$BA$35+AB$6)</f>
        <v>0</v>
      </c>
      <c r="AE39" s="20">
        <f>+$AF$20*SIGN(SOI!A38)*(ABS(SOI!A38))^$AE$2</f>
        <v>0.21363410693310017</v>
      </c>
      <c r="AF39" s="20">
        <f t="shared" si="43"/>
        <v>4.8776566056596693E-2</v>
      </c>
      <c r="AG39" s="19">
        <f t="shared" si="44"/>
        <v>-0.24659354240190692</v>
      </c>
      <c r="AH39" s="19">
        <f t="shared" si="45"/>
        <v>-0.27815398875655617</v>
      </c>
      <c r="AI39">
        <f t="shared" si="41"/>
        <v>1.0199999999999999E-2</v>
      </c>
      <c r="AJ39">
        <f t="shared" si="40"/>
        <v>0.29537010845850364</v>
      </c>
      <c r="AK39">
        <v>1</v>
      </c>
    </row>
    <row r="40" spans="1:53" x14ac:dyDescent="0.25">
      <c r="A40">
        <v>1.4999999999999996</v>
      </c>
      <c r="B40" s="2">
        <v>1881.4999999999986</v>
      </c>
      <c r="C40">
        <f>+D40+($D$2+E40+F40)*SOI!A39*IF(B40&gt;$C$18, IF(B40&lt;$C$19,-1,1),1)</f>
        <v>0.87045398318819911</v>
      </c>
      <c r="D40">
        <f>+$D$3*((1-$D$5)*SOI!D39+$D$5*SOI!D38) +   $D$4*((1-$D$5)*SOI!E39+$D$5*SOI!E38)</f>
        <v>0</v>
      </c>
      <c r="E40">
        <f t="shared" si="21"/>
        <v>0.67488859901904785</v>
      </c>
      <c r="F40">
        <f t="shared" si="22"/>
        <v>-4.0227885343582752</v>
      </c>
      <c r="G40">
        <f t="shared" si="30"/>
        <v>-3.3478999353392274</v>
      </c>
      <c r="H40" s="21">
        <f t="shared" si="31"/>
        <v>7.5774507492865767E-3</v>
      </c>
      <c r="I40" s="37">
        <f t="shared" si="23"/>
        <v>0.44444593899067336</v>
      </c>
      <c r="J40" s="1">
        <f t="shared" si="32"/>
        <v>-2.4042500785016047E-3</v>
      </c>
      <c r="K40" s="1">
        <f t="shared" si="33"/>
        <v>-3.9918937858923504E-4</v>
      </c>
      <c r="L40" s="1">
        <f t="shared" si="24"/>
        <v>-0.69004428630437564</v>
      </c>
      <c r="M40" s="1">
        <f t="shared" si="25"/>
        <v>-3.3994867585446446E-2</v>
      </c>
      <c r="N40" s="1">
        <f t="shared" si="26"/>
        <v>3.5764765683591757E-2</v>
      </c>
      <c r="O40" s="1">
        <f t="shared" si="27"/>
        <v>0.64680990092293422</v>
      </c>
      <c r="P40" s="1">
        <f t="shared" si="28"/>
        <v>-3.3172579006273482E-2</v>
      </c>
      <c r="Q40" s="1">
        <f t="shared" si="34"/>
        <v>-8.1769449670051535E-4</v>
      </c>
      <c r="R40" s="1">
        <f t="shared" si="35"/>
        <v>1.9969497882996144E-5</v>
      </c>
      <c r="S40" s="1">
        <f t="shared" si="36"/>
        <v>2.0842238487150423E-3</v>
      </c>
      <c r="T40" s="1">
        <f t="shared" si="37"/>
        <v>7.5098486040122616E-3</v>
      </c>
      <c r="U40" s="1">
        <f t="shared" si="38"/>
        <v>7.648459942254099E-4</v>
      </c>
      <c r="V40" s="1">
        <f t="shared" si="39"/>
        <v>2.3059107721806241E-3</v>
      </c>
      <c r="W40" s="1">
        <f t="shared" si="29"/>
        <v>0</v>
      </c>
      <c r="X40" s="1">
        <f t="shared" si="29"/>
        <v>0</v>
      </c>
      <c r="Y40" s="1">
        <f t="shared" si="29"/>
        <v>0</v>
      </c>
      <c r="Z40" s="1">
        <f t="shared" si="29"/>
        <v>0</v>
      </c>
      <c r="AA40" s="1">
        <f>+AA$3*$F40*ABS($F40)*COS(2*PI()*$A40/$AZ$22+AA$4)*COS(2*PI()*$A40/$BA$22+AA$5)</f>
        <v>0</v>
      </c>
      <c r="AB40" s="39">
        <f>+AB$3*$F40*ABS($F40)*COS(2*2*PI()*$A40/$BA$33+AB$4)*COS(2*2*PI()*$A40/$BA$34+AB$5)*COS(2*2*PI()*$A40/$BA$35+AB$6)</f>
        <v>0</v>
      </c>
      <c r="AE40" s="20">
        <f>+$AF$20*SIGN(SOI!A39)*(ABS(SOI!A39))^$AE$2</f>
        <v>-0.2328538602764475</v>
      </c>
      <c r="AF40" s="20">
        <f t="shared" si="43"/>
        <v>-6.3991199463536416E-2</v>
      </c>
      <c r="AG40" s="19">
        <f t="shared" si="44"/>
        <v>-0.28286410574113707</v>
      </c>
      <c r="AH40" s="19">
        <f t="shared" si="45"/>
        <v>-0.26761639803760101</v>
      </c>
      <c r="AI40">
        <f t="shared" si="41"/>
        <v>1.0799999999999999E-2</v>
      </c>
      <c r="AJ40">
        <f t="shared" si="40"/>
        <v>0.21887290627760064</v>
      </c>
      <c r="AK40">
        <v>1</v>
      </c>
    </row>
    <row r="41" spans="1:53" x14ac:dyDescent="0.25">
      <c r="A41">
        <v>1.5833333333333328</v>
      </c>
      <c r="B41" s="2">
        <v>1881.5833333333319</v>
      </c>
      <c r="C41">
        <f>+D41+($D$2+E41+F41)*SOI!A40*IF(B41&gt;$C$18, IF(B41&lt;$C$19,-1,1),1)</f>
        <v>-0.25270070907146258</v>
      </c>
      <c r="D41">
        <f>+$D$3*((1-$D$5)*SOI!D40+$D$5*SOI!D39) +   $D$4*((1-$D$5)*SOI!E40+$D$5*SOI!E39)</f>
        <v>0</v>
      </c>
      <c r="E41">
        <f t="shared" si="21"/>
        <v>-0.74906623506534054</v>
      </c>
      <c r="F41">
        <f t="shared" si="22"/>
        <v>2.2355409943092379</v>
      </c>
      <c r="G41">
        <f t="shared" si="30"/>
        <v>1.4864747592438974</v>
      </c>
      <c r="H41" s="21">
        <f t="shared" si="31"/>
        <v>-9.9172456537821863E-3</v>
      </c>
      <c r="I41" s="37">
        <f t="shared" si="23"/>
        <v>-0.28519476274999639</v>
      </c>
      <c r="J41" s="1">
        <f t="shared" si="32"/>
        <v>8.9926704398119884E-3</v>
      </c>
      <c r="K41" s="1">
        <f t="shared" si="33"/>
        <v>2.2380317558080898E-5</v>
      </c>
      <c r="L41" s="1">
        <f t="shared" si="24"/>
        <v>0.13492479688021758</v>
      </c>
      <c r="M41" s="1">
        <f t="shared" si="25"/>
        <v>-0.19815260637536244</v>
      </c>
      <c r="N41" s="1">
        <f t="shared" si="26"/>
        <v>1.9428745977673065E-2</v>
      </c>
      <c r="O41" s="1">
        <f t="shared" si="27"/>
        <v>-0.20264878838703321</v>
      </c>
      <c r="P41" s="1">
        <f t="shared" si="28"/>
        <v>3.035878197565893E-2</v>
      </c>
      <c r="Q41" s="1">
        <f t="shared" si="34"/>
        <v>-2.5892077373257747E-3</v>
      </c>
      <c r="R41" s="1">
        <f t="shared" si="35"/>
        <v>-4.057565787401893E-5</v>
      </c>
      <c r="S41" s="1">
        <f t="shared" si="36"/>
        <v>-7.2653468202089585E-4</v>
      </c>
      <c r="T41" s="1">
        <f t="shared" si="37"/>
        <v>4.6005880067727649E-4</v>
      </c>
      <c r="U41" s="1">
        <f t="shared" si="38"/>
        <v>4.4916065479005344E-4</v>
      </c>
      <c r="V41" s="1">
        <f t="shared" si="39"/>
        <v>-1.1464021458835398E-3</v>
      </c>
      <c r="W41" s="1">
        <f t="shared" si="29"/>
        <v>0</v>
      </c>
      <c r="X41" s="1">
        <f t="shared" si="29"/>
        <v>0</v>
      </c>
      <c r="Y41" s="1">
        <f t="shared" si="29"/>
        <v>0</v>
      </c>
      <c r="Z41" s="1">
        <f t="shared" si="29"/>
        <v>0</v>
      </c>
      <c r="AA41" s="1">
        <f>+AA$3*$F41*ABS($F41)*COS(2*PI()*$A41/$AZ$22+AA$4)*COS(2*PI()*$A41/$BA$22+AA$5)</f>
        <v>0</v>
      </c>
      <c r="AB41" s="39">
        <f>+AB$3*$F41*ABS($F41)*COS(2*2*PI()*$A41/$BA$33+AB$4)*COS(2*2*PI()*$A41/$BA$34+AB$5)*COS(2*2*PI()*$A41/$BA$35+AB$6)</f>
        <v>0</v>
      </c>
      <c r="AE41" s="20">
        <f>+$AF$20*SIGN(SOI!A40)*(ABS(SOI!A40))^$AE$2</f>
        <v>-0.17275384504726193</v>
      </c>
      <c r="AF41" s="20">
        <f t="shared" si="43"/>
        <v>-0.22697553646847954</v>
      </c>
      <c r="AG41" s="19">
        <f t="shared" si="44"/>
        <v>-0.25915376555608066</v>
      </c>
      <c r="AH41" s="19">
        <f t="shared" si="45"/>
        <v>-0.27615871554117405</v>
      </c>
      <c r="AI41">
        <f t="shared" si="41"/>
        <v>1.1399999999999999E-2</v>
      </c>
      <c r="AJ41">
        <f t="shared" si="40"/>
        <v>3.2178229087601123E-2</v>
      </c>
      <c r="AK41">
        <v>1</v>
      </c>
    </row>
    <row r="42" spans="1:53" x14ac:dyDescent="0.25">
      <c r="A42">
        <v>1.6666666666666661</v>
      </c>
      <c r="B42" s="2">
        <v>1881.6666666666652</v>
      </c>
      <c r="C42">
        <f>+D42+($D$2+E42+F42)*SOI!A41*IF(B42&gt;$C$18, IF(B42&lt;$C$19,-1,1),1)</f>
        <v>0.32640164759923496</v>
      </c>
      <c r="D42">
        <f>+$D$3*((1-$D$5)*SOI!D41+$D$5*SOI!D40) +   $D$4*((1-$D$5)*SOI!E41+$D$5*SOI!E40)</f>
        <v>0</v>
      </c>
      <c r="E42">
        <f t="shared" si="21"/>
        <v>0.91133851607590799</v>
      </c>
      <c r="F42">
        <f t="shared" si="22"/>
        <v>-1.9004344178917714</v>
      </c>
      <c r="G42">
        <f t="shared" si="30"/>
        <v>-0.98909590181586338</v>
      </c>
      <c r="H42" s="21">
        <f t="shared" si="31"/>
        <v>2.8578644651584694E-3</v>
      </c>
      <c r="I42" s="37">
        <f t="shared" si="23"/>
        <v>-4.3928039231826442E-2</v>
      </c>
      <c r="J42" s="1">
        <f t="shared" si="32"/>
        <v>-2.4014611503426165E-3</v>
      </c>
      <c r="K42" s="1">
        <f t="shared" si="33"/>
        <v>-1.5168876324095515E-6</v>
      </c>
      <c r="L42" s="1">
        <f t="shared" si="24"/>
        <v>-0.13219796077372817</v>
      </c>
      <c r="M42" s="1">
        <f t="shared" si="25"/>
        <v>0.34354719261644212</v>
      </c>
      <c r="N42" s="1">
        <f t="shared" si="26"/>
        <v>-2.4553515446689617E-2</v>
      </c>
      <c r="O42" s="1">
        <f t="shared" si="27"/>
        <v>2.5465187525801902E-2</v>
      </c>
      <c r="P42" s="1">
        <f t="shared" si="28"/>
        <v>-1.6712278294715496E-2</v>
      </c>
      <c r="Q42" s="1">
        <f t="shared" si="34"/>
        <v>-5.6731259016862545E-3</v>
      </c>
      <c r="R42" s="1">
        <f t="shared" si="35"/>
        <v>-1.3693717628822807E-5</v>
      </c>
      <c r="S42" s="1">
        <f t="shared" si="36"/>
        <v>1.4142478727694407E-4</v>
      </c>
      <c r="T42" s="1">
        <f t="shared" si="37"/>
        <v>5.6643384259347119E-5</v>
      </c>
      <c r="U42" s="1">
        <f t="shared" si="38"/>
        <v>-3.8084941652937147E-5</v>
      </c>
      <c r="V42" s="1">
        <f t="shared" si="39"/>
        <v>-7.9754870995403819E-4</v>
      </c>
      <c r="W42" s="1">
        <f t="shared" ref="W42:Z61" si="46">+W$3*$F42*ABS($F42)*COS(2*PI()*$A42/W$2+W$4)</f>
        <v>0</v>
      </c>
      <c r="X42" s="1">
        <f t="shared" si="46"/>
        <v>0</v>
      </c>
      <c r="Y42" s="1">
        <f t="shared" si="46"/>
        <v>0</v>
      </c>
      <c r="Z42" s="1">
        <f t="shared" si="46"/>
        <v>0</v>
      </c>
      <c r="AA42" s="1">
        <f>+AA$3*$F42*ABS($F42)*COS(2*PI()*$A42/$AZ$22+AA$4)*COS(2*PI()*$A42/$BA$22+AA$5)</f>
        <v>0</v>
      </c>
      <c r="AB42" s="39">
        <f>+AB$3*$F42*ABS($F42)*COS(2*2*PI()*$A42/$BA$33+AB$4)*COS(2*2*PI()*$A42/$BA$34+AB$5)*COS(2*2*PI()*$A42/$BA$35+AB$6)</f>
        <v>0</v>
      </c>
      <c r="AE42" s="20">
        <f>+$AF$20*SIGN(SOI!A41)*(ABS(SOI!A41))^$AE$2</f>
        <v>-0.27531890408172915</v>
      </c>
      <c r="AF42" s="20">
        <f t="shared" si="43"/>
        <v>-0.25988940740292171</v>
      </c>
      <c r="AG42" s="19">
        <f t="shared" si="44"/>
        <v>-0.53807289255348834</v>
      </c>
      <c r="AH42" s="19">
        <f t="shared" si="45"/>
        <v>-0.3120502400815659</v>
      </c>
      <c r="AI42">
        <f t="shared" si="41"/>
        <v>1.1999999999999999E-2</v>
      </c>
      <c r="AJ42">
        <f t="shared" si="40"/>
        <v>0.27818348515056662</v>
      </c>
      <c r="AK42">
        <v>1</v>
      </c>
    </row>
    <row r="43" spans="1:53" x14ac:dyDescent="0.25">
      <c r="A43">
        <v>1.7499999999999993</v>
      </c>
      <c r="B43" s="2">
        <v>1881.7499999999984</v>
      </c>
      <c r="C43">
        <f>+D43+($D$2+E43+F43)*SOI!A42*IF(B43&gt;$C$18, IF(B43&lt;$C$19,-1,1),1)</f>
        <v>-0.37865783778608508</v>
      </c>
      <c r="D43">
        <f>+$D$3*((1-$D$5)*SOI!D42+$D$5*SOI!D41) +   $D$4*((1-$D$5)*SOI!E42+$D$5*SOI!E41)</f>
        <v>0</v>
      </c>
      <c r="E43">
        <f t="shared" si="21"/>
        <v>-1.274209220663586</v>
      </c>
      <c r="F43">
        <f t="shared" si="22"/>
        <v>2.1548088434219235</v>
      </c>
      <c r="G43">
        <f t="shared" si="30"/>
        <v>0.88059962275833747</v>
      </c>
      <c r="H43" s="21">
        <f t="shared" si="31"/>
        <v>1.1465893579131038E-2</v>
      </c>
      <c r="I43" s="37">
        <f t="shared" si="23"/>
        <v>0.55746997614208271</v>
      </c>
      <c r="J43" s="1">
        <f t="shared" si="32"/>
        <v>-3.8817819587015023E-2</v>
      </c>
      <c r="K43" s="1">
        <f t="shared" si="33"/>
        <v>6.3167612715504541E-5</v>
      </c>
      <c r="L43" s="1">
        <f t="shared" si="24"/>
        <v>1.23168372984927</v>
      </c>
      <c r="M43" s="1">
        <f t="shared" si="25"/>
        <v>-0.43758488487717606</v>
      </c>
      <c r="N43" s="1">
        <f t="shared" si="26"/>
        <v>-1.483238648284407E-2</v>
      </c>
      <c r="O43" s="1">
        <f t="shared" si="27"/>
        <v>-0.74584138575240944</v>
      </c>
      <c r="P43" s="1">
        <f t="shared" si="28"/>
        <v>2.550366907039059E-3</v>
      </c>
      <c r="Q43" s="1">
        <f t="shared" si="34"/>
        <v>4.3651149242013567E-3</v>
      </c>
      <c r="R43" s="1">
        <f t="shared" si="35"/>
        <v>-1.3371320311881936E-4</v>
      </c>
      <c r="S43" s="1">
        <f t="shared" si="36"/>
        <v>-1.0841828926491251E-3</v>
      </c>
      <c r="T43" s="1">
        <f t="shared" si="37"/>
        <v>1.5456930037879572E-2</v>
      </c>
      <c r="U43" s="1">
        <f t="shared" si="38"/>
        <v>-7.3756442961286334E-5</v>
      </c>
      <c r="V43" s="1">
        <f t="shared" si="39"/>
        <v>7.3522721537542312E-5</v>
      </c>
      <c r="W43" s="1">
        <f t="shared" si="46"/>
        <v>0</v>
      </c>
      <c r="X43" s="1">
        <f t="shared" si="46"/>
        <v>0</v>
      </c>
      <c r="Y43" s="1">
        <f t="shared" si="46"/>
        <v>0</v>
      </c>
      <c r="Z43" s="1">
        <f t="shared" si="46"/>
        <v>0</v>
      </c>
      <c r="AA43" s="1">
        <f>+AA$3*$F43*ABS($F43)*COS(2*PI()*$A43/$AZ$22+AA$4)*COS(2*PI()*$A43/$BA$22+AA$5)</f>
        <v>0</v>
      </c>
      <c r="AB43" s="39">
        <f>+AB$3*$F43*ABS($F43)*COS(2*2*PI()*$A43/$BA$33+AB$4)*COS(2*2*PI()*$A43/$BA$34+AB$5)*COS(2*2*PI()*$A43/$BA$35+AB$6)</f>
        <v>0</v>
      </c>
      <c r="AE43" s="20">
        <f>+$AF$20*SIGN(SOI!A42)*(ABS(SOI!A42))^$AE$2</f>
        <v>-0.33159547307977416</v>
      </c>
      <c r="AF43" s="20">
        <f t="shared" si="43"/>
        <v>-0.34034945493333985</v>
      </c>
      <c r="AG43" s="19">
        <f t="shared" si="44"/>
        <v>-0.41523657061585417</v>
      </c>
      <c r="AH43" s="19">
        <f t="shared" si="45"/>
        <v>-0.29146365635060545</v>
      </c>
      <c r="AI43">
        <f t="shared" si="41"/>
        <v>1.2599999999999998E-2</v>
      </c>
      <c r="AJ43">
        <f t="shared" si="40"/>
        <v>7.4887115682514327E-2</v>
      </c>
      <c r="AK43">
        <v>1</v>
      </c>
    </row>
    <row r="44" spans="1:53" x14ac:dyDescent="0.25">
      <c r="A44">
        <v>1.8333333333333326</v>
      </c>
      <c r="B44" s="2">
        <v>1881.8333333333317</v>
      </c>
      <c r="C44">
        <f>+D44+($D$2+E44+F44)*SOI!A43*IF(B44&gt;$C$18, IF(B44&lt;$C$19,-1,1),1)</f>
        <v>0.71658792326810328</v>
      </c>
      <c r="D44">
        <f>+$D$3*((1-$D$5)*SOI!D43+$D$5*SOI!D42) +   $D$4*((1-$D$5)*SOI!E43+$D$5*SOI!E42)</f>
        <v>0</v>
      </c>
      <c r="E44">
        <f t="shared" si="21"/>
        <v>2.3875979227785158</v>
      </c>
      <c r="F44">
        <f t="shared" si="22"/>
        <v>-3.6021537249278435</v>
      </c>
      <c r="G44">
        <f t="shared" si="30"/>
        <v>-1.2145558021493277</v>
      </c>
      <c r="H44" s="21">
        <f t="shared" si="31"/>
        <v>-2.4033852636236488E-2</v>
      </c>
      <c r="I44" s="37">
        <f t="shared" si="23"/>
        <v>-1.4152349860973346</v>
      </c>
      <c r="J44" s="1">
        <f t="shared" si="32"/>
        <v>-0.10252891444349263</v>
      </c>
      <c r="K44" s="1">
        <f t="shared" si="33"/>
        <v>-8.1723588521770765E-4</v>
      </c>
      <c r="L44" s="1">
        <f t="shared" si="24"/>
        <v>-2.7084935567879818</v>
      </c>
      <c r="M44" s="1">
        <f t="shared" si="25"/>
        <v>0.45527149568199177</v>
      </c>
      <c r="N44" s="1">
        <f t="shared" si="26"/>
        <v>0.12959956398176706</v>
      </c>
      <c r="O44" s="1">
        <f t="shared" si="27"/>
        <v>2.3200249884760913</v>
      </c>
      <c r="P44" s="1">
        <f t="shared" si="28"/>
        <v>-4.8237061344042218E-3</v>
      </c>
      <c r="Q44" s="1">
        <f t="shared" si="34"/>
        <v>3.9682254446500219E-2</v>
      </c>
      <c r="R44" s="1">
        <f t="shared" si="35"/>
        <v>3.0859012307022089E-3</v>
      </c>
      <c r="S44" s="1">
        <f t="shared" si="36"/>
        <v>-2.4049282909132951E-2</v>
      </c>
      <c r="T44" s="1">
        <f t="shared" si="37"/>
        <v>0.10572995026099008</v>
      </c>
      <c r="U44" s="1">
        <f t="shared" si="38"/>
        <v>-3.5414834413585695E-4</v>
      </c>
      <c r="V44" s="1">
        <f t="shared" si="39"/>
        <v>1.2150447118329331E-3</v>
      </c>
      <c r="W44" s="1">
        <f t="shared" si="46"/>
        <v>0</v>
      </c>
      <c r="X44" s="1">
        <f t="shared" si="46"/>
        <v>0</v>
      </c>
      <c r="Y44" s="1">
        <f t="shared" si="46"/>
        <v>0</v>
      </c>
      <c r="Z44" s="1">
        <f t="shared" si="46"/>
        <v>0</v>
      </c>
      <c r="AA44" s="1">
        <f>+AA$3*$F44*ABS($F44)*COS(2*PI()*$A44/$AZ$22+AA$4)*COS(2*PI()*$A44/$BA$22+AA$5)</f>
        <v>0</v>
      </c>
      <c r="AB44" s="39">
        <f>+AB$3*$F44*ABS($F44)*COS(2*2*PI()*$A44/$BA$33+AB$4)*COS(2*2*PI()*$A44/$BA$34+AB$5)*COS(2*2*PI()*$A44/$BA$35+AB$6)</f>
        <v>0</v>
      </c>
      <c r="AE44" s="20">
        <f>+$AF$20*SIGN(SOI!A43)*(ABS(SOI!A43))^$AE$2</f>
        <v>-0.41413398763851611</v>
      </c>
      <c r="AF44" s="20">
        <f t="shared" si="43"/>
        <v>-0.34803175667379244</v>
      </c>
      <c r="AG44" s="19">
        <f t="shared" si="44"/>
        <v>-0.59674200919821041</v>
      </c>
      <c r="AH44" s="19">
        <f t="shared" si="45"/>
        <v>-0.46003031983854881</v>
      </c>
      <c r="AI44">
        <f t="shared" si="41"/>
        <v>1.3199999999999998E-2</v>
      </c>
      <c r="AJ44">
        <f t="shared" si="40"/>
        <v>0.24871025252441797</v>
      </c>
      <c r="AK44">
        <v>1</v>
      </c>
    </row>
    <row r="45" spans="1:53" x14ac:dyDescent="0.25">
      <c r="A45">
        <v>1.9166666666666659</v>
      </c>
      <c r="B45" s="2">
        <v>1881.9166666666649</v>
      </c>
      <c r="C45">
        <f>+D45+($D$2+E45+F45)*SOI!A44*IF(B45&gt;$C$18, IF(B45&lt;$C$19,-1,1),1)</f>
        <v>-6.8628061676173271</v>
      </c>
      <c r="D45">
        <f>+$D$3*((1-$D$5)*SOI!D44+$D$5*SOI!D43) +   $D$4*((1-$D$5)*SOI!E44+$D$5*SOI!E43)</f>
        <v>0</v>
      </c>
      <c r="E45">
        <f t="shared" si="21"/>
        <v>-41.120340000425259</v>
      </c>
      <c r="F45">
        <f t="shared" si="22"/>
        <v>59.668464777769387</v>
      </c>
      <c r="G45">
        <f t="shared" si="30"/>
        <v>18.548124777344128</v>
      </c>
      <c r="H45" s="21">
        <f t="shared" si="31"/>
        <v>0.33441301168608945</v>
      </c>
      <c r="I45" s="37">
        <f t="shared" si="23"/>
        <v>17.921323071361662</v>
      </c>
      <c r="J45" s="1">
        <f t="shared" si="32"/>
        <v>3.0547331118093926</v>
      </c>
      <c r="K45" s="1">
        <f t="shared" si="33"/>
        <v>4.0328201712169269</v>
      </c>
      <c r="L45" s="1">
        <f t="shared" si="24"/>
        <v>14.005147049532914</v>
      </c>
      <c r="M45" s="1">
        <f t="shared" si="25"/>
        <v>1.0711637345721299</v>
      </c>
      <c r="N45" s="1">
        <f t="shared" si="26"/>
        <v>-2.9166719706002397</v>
      </c>
      <c r="O45" s="1">
        <f t="shared" si="27"/>
        <v>-21.477092368616805</v>
      </c>
      <c r="P45" s="1">
        <f t="shared" si="28"/>
        <v>0.49727838432479787</v>
      </c>
      <c r="Q45" s="1">
        <f t="shared" si="34"/>
        <v>-2.101192227785416</v>
      </c>
      <c r="R45" s="1">
        <f t="shared" si="35"/>
        <v>2.0691547989093575</v>
      </c>
      <c r="S45" s="1">
        <f t="shared" si="36"/>
        <v>-6.8537410491990824</v>
      </c>
      <c r="T45" s="1">
        <f t="shared" si="37"/>
        <v>5.0610510337987558</v>
      </c>
      <c r="U45" s="1">
        <f t="shared" si="38"/>
        <v>-0.46232296618772434</v>
      </c>
      <c r="V45" s="1">
        <f t="shared" si="39"/>
        <v>2.8189998111678056</v>
      </c>
      <c r="W45" s="1">
        <f t="shared" si="46"/>
        <v>0</v>
      </c>
      <c r="X45" s="1">
        <f t="shared" si="46"/>
        <v>0</v>
      </c>
      <c r="Y45" s="1">
        <f t="shared" si="46"/>
        <v>0</v>
      </c>
      <c r="Z45" s="1">
        <f t="shared" si="46"/>
        <v>0</v>
      </c>
      <c r="AA45" s="1">
        <f>+AA$3*$F45*ABS($F45)*COS(2*PI()*$A45/$AZ$22+AA$4)*COS(2*PI()*$A45/$BA$22+AA$5)</f>
        <v>0</v>
      </c>
      <c r="AB45" s="39">
        <f>+AB$3*$F45*ABS($F45)*COS(2*2*PI()*$A45/$BA$33+AB$4)*COS(2*2*PI()*$A45/$BA$34+AB$5)*COS(2*2*PI()*$A45/$BA$35+AB$6)</f>
        <v>0</v>
      </c>
      <c r="AE45" s="20">
        <f>+$AF$20*SIGN(SOI!A44)*(ABS(SOI!A44))^$AE$2</f>
        <v>-0.29836580930308693</v>
      </c>
      <c r="AF45" s="20">
        <f t="shared" si="43"/>
        <v>-0.35161959026529738</v>
      </c>
      <c r="AG45" s="19">
        <f t="shared" si="44"/>
        <v>-0.51354027888630405</v>
      </c>
      <c r="AH45" s="19">
        <f t="shared" si="45"/>
        <v>-0.4017946819682463</v>
      </c>
      <c r="AI45">
        <f t="shared" si="41"/>
        <v>1.3799999999999998E-2</v>
      </c>
      <c r="AJ45">
        <f t="shared" si="40"/>
        <v>0.16192068862100667</v>
      </c>
      <c r="AK45">
        <v>1</v>
      </c>
    </row>
    <row r="46" spans="1:53" x14ac:dyDescent="0.25">
      <c r="A46">
        <v>1.9999999999999991</v>
      </c>
      <c r="B46" s="2">
        <v>1881.9999999999982</v>
      </c>
      <c r="C46">
        <f>+D46+($D$2+E46+F46)*SOI!A45*IF(B46&gt;$C$18, IF(B46&lt;$C$19,-1,1),1)</f>
        <v>-0.60009124001518577</v>
      </c>
      <c r="D46">
        <f>+$D$3*((1-$D$5)*SOI!D45+$D$5*SOI!D44) +   $D$4*((1-$D$5)*SOI!E45+$D$5*SOI!E44)</f>
        <v>0</v>
      </c>
      <c r="E46">
        <f t="shared" si="21"/>
        <v>-2.6892524457681883</v>
      </c>
      <c r="F46">
        <f t="shared" si="22"/>
        <v>4.0227885346908234</v>
      </c>
      <c r="G46">
        <f t="shared" si="30"/>
        <v>1.3335360889226351</v>
      </c>
      <c r="H46" s="21">
        <f t="shared" si="31"/>
        <v>1.4386608616621754E-2</v>
      </c>
      <c r="I46" s="37">
        <f t="shared" si="23"/>
        <v>0.13254748907725161</v>
      </c>
      <c r="J46" s="1">
        <f t="shared" si="32"/>
        <v>1.3147242703237406E-2</v>
      </c>
      <c r="K46" s="1">
        <f t="shared" si="33"/>
        <v>4.353028089809264E-6</v>
      </c>
      <c r="L46" s="1">
        <f t="shared" si="24"/>
        <v>0.11482938709084249</v>
      </c>
      <c r="M46" s="1">
        <f t="shared" si="25"/>
        <v>0.62332684685526996</v>
      </c>
      <c r="N46" s="1">
        <f t="shared" si="26"/>
        <v>-0.1358024963065792</v>
      </c>
      <c r="O46" s="1">
        <f t="shared" si="27"/>
        <v>-2.9605039389495574E-2</v>
      </c>
      <c r="P46" s="1">
        <f t="shared" si="28"/>
        <v>4.749267840332011E-2</v>
      </c>
      <c r="Q46" s="1">
        <f t="shared" si="34"/>
        <v>-5.6930621186116886E-2</v>
      </c>
      <c r="R46" s="1">
        <f t="shared" si="35"/>
        <v>4.1464320761756287E-4</v>
      </c>
      <c r="S46" s="1">
        <f t="shared" si="36"/>
        <v>-2.360202645738154E-3</v>
      </c>
      <c r="T46" s="1">
        <f t="shared" si="37"/>
        <v>5.7200028938799031E-5</v>
      </c>
      <c r="U46" s="1">
        <f t="shared" si="38"/>
        <v>-3.2656826951565177E-4</v>
      </c>
      <c r="V46" s="1">
        <f t="shared" si="39"/>
        <v>1.2535518233965287E-2</v>
      </c>
      <c r="W46" s="1">
        <f t="shared" si="46"/>
        <v>0</v>
      </c>
      <c r="X46" s="1">
        <f t="shared" si="46"/>
        <v>0</v>
      </c>
      <c r="Y46" s="1">
        <f t="shared" si="46"/>
        <v>0</v>
      </c>
      <c r="Z46" s="1">
        <f t="shared" si="46"/>
        <v>0</v>
      </c>
      <c r="AA46" s="1">
        <f>+AA$3*$F46*ABS($F46)*COS(2*PI()*$A46/$AZ$22+AA$4)*COS(2*PI()*$A46/$BA$22+AA$5)</f>
        <v>0</v>
      </c>
      <c r="AB46" s="39">
        <f>+AB$3*$F46*ABS($F46)*COS(2*2*PI()*$A46/$BA$33+AB$4)*COS(2*2*PI()*$A46/$BA$34+AB$5)*COS(2*2*PI()*$A46/$BA$35+AB$6)</f>
        <v>0</v>
      </c>
      <c r="AE46" s="20">
        <f>+$AF$20*SIGN(SOI!A45)*(ABS(SOI!A45))^$AE$2</f>
        <v>-0.34235897385428898</v>
      </c>
      <c r="AF46" s="20">
        <f t="shared" si="43"/>
        <v>-0.34497522813708059</v>
      </c>
      <c r="AG46" s="19">
        <f t="shared" si="44"/>
        <v>-0.37908194535517703</v>
      </c>
      <c r="AH46" s="19">
        <f t="shared" si="45"/>
        <v>-0.4133389765896176</v>
      </c>
      <c r="AI46">
        <f t="shared" si="41"/>
        <v>1.4399999999999998E-2</v>
      </c>
      <c r="AJ46">
        <f t="shared" si="40"/>
        <v>3.4106717218096438E-2</v>
      </c>
      <c r="AK46">
        <v>1</v>
      </c>
    </row>
    <row r="47" spans="1:53" x14ac:dyDescent="0.25">
      <c r="A47">
        <v>2.0833333333333326</v>
      </c>
      <c r="B47" s="2">
        <v>1882.0833333333314</v>
      </c>
      <c r="C47">
        <f>+D47+($D$2+E47+F47)*SOI!A46*IF(B47&gt;$C$18, IF(B47&lt;$C$19,-1,1),1)</f>
        <v>0.48898530301043835</v>
      </c>
      <c r="D47">
        <f>+$D$3*((1-$D$5)*SOI!D46+$D$5*SOI!D45) +   $D$4*((1-$D$5)*SOI!E46+$D$5*SOI!E45)</f>
        <v>0</v>
      </c>
      <c r="E47">
        <f t="shared" si="21"/>
        <v>1.346476807183917</v>
      </c>
      <c r="F47">
        <f t="shared" si="22"/>
        <v>-2.235540994475623</v>
      </c>
      <c r="G47">
        <f t="shared" si="30"/>
        <v>-0.889064187291706</v>
      </c>
      <c r="H47" s="21">
        <f t="shared" si="31"/>
        <v>-1.3080551037997696E-2</v>
      </c>
      <c r="I47" s="37">
        <f t="shared" si="23"/>
        <v>0.49224082560845284</v>
      </c>
      <c r="J47" s="1">
        <f t="shared" si="32"/>
        <v>-3.7418783203827549E-2</v>
      </c>
      <c r="K47" s="1">
        <f t="shared" si="33"/>
        <v>-1.8300484428069216E-4</v>
      </c>
      <c r="L47" s="1">
        <f t="shared" si="24"/>
        <v>-1.0613648218289435</v>
      </c>
      <c r="M47" s="1">
        <f t="shared" si="25"/>
        <v>-0.47771039059172404</v>
      </c>
      <c r="N47" s="1">
        <f t="shared" si="26"/>
        <v>8.1813198090106704E-3</v>
      </c>
      <c r="O47" s="1">
        <f t="shared" si="27"/>
        <v>0.43079335025854265</v>
      </c>
      <c r="P47" s="1">
        <f t="shared" si="28"/>
        <v>-1.4845088434943032E-2</v>
      </c>
      <c r="Q47" s="1">
        <f t="shared" si="34"/>
        <v>-2.6285146032703922E-3</v>
      </c>
      <c r="R47" s="1">
        <f t="shared" si="35"/>
        <v>7.1095997608286882E-5</v>
      </c>
      <c r="S47" s="1">
        <f t="shared" si="36"/>
        <v>5.2804512167215596E-4</v>
      </c>
      <c r="T47" s="1">
        <f t="shared" si="37"/>
        <v>7.693274676985491E-3</v>
      </c>
      <c r="U47" s="1">
        <f t="shared" si="38"/>
        <v>3.7908468269908191E-4</v>
      </c>
      <c r="V47" s="1">
        <f t="shared" si="39"/>
        <v>2.3605545213332607E-4</v>
      </c>
      <c r="W47" s="1">
        <f t="shared" si="46"/>
        <v>0</v>
      </c>
      <c r="X47" s="1">
        <f t="shared" si="46"/>
        <v>0</v>
      </c>
      <c r="Y47" s="1">
        <f t="shared" si="46"/>
        <v>0</v>
      </c>
      <c r="Z47" s="1">
        <f t="shared" si="46"/>
        <v>0</v>
      </c>
      <c r="AA47" s="1">
        <f>+AA$3*$F47*ABS($F47)*COS(2*PI()*$A47/$AZ$22+AA$4)*COS(2*PI()*$A47/$BA$22+AA$5)</f>
        <v>0</v>
      </c>
      <c r="AB47" s="39">
        <f>+AB$3*$F47*ABS($F47)*COS(2*2*PI()*$A47/$BA$33+AB$4)*COS(2*2*PI()*$A47/$BA$34+AB$5)*COS(2*2*PI()*$A47/$BA$35+AB$6)</f>
        <v>0</v>
      </c>
      <c r="AE47" s="20">
        <f>+$AF$20*SIGN(SOI!A46)*(ABS(SOI!A46))^$AE$2</f>
        <v>-0.39420090125386592</v>
      </c>
      <c r="AF47" s="20">
        <f t="shared" si="43"/>
        <v>-0.37354442827534379</v>
      </c>
      <c r="AG47" s="19">
        <f t="shared" si="44"/>
        <v>-0.40054782397473288</v>
      </c>
      <c r="AH47" s="19">
        <f t="shared" si="45"/>
        <v>-0.39378014056767546</v>
      </c>
      <c r="AI47">
        <f t="shared" si="41"/>
        <v>1.4999999999999998E-2</v>
      </c>
      <c r="AJ47">
        <f t="shared" si="40"/>
        <v>2.7003395699389088E-2</v>
      </c>
      <c r="AK47">
        <v>1</v>
      </c>
    </row>
    <row r="48" spans="1:53" x14ac:dyDescent="0.25">
      <c r="A48">
        <v>2.1666666666666661</v>
      </c>
      <c r="B48" s="2">
        <v>1882.1666666666647</v>
      </c>
      <c r="C48">
        <f>+D48+($D$2+E48+F48)*SOI!A47*IF(B48&gt;$C$18, IF(B48&lt;$C$19,-1,1),1)</f>
        <v>-0.50859210416619827</v>
      </c>
      <c r="D48">
        <f>+$D$3*((1-$D$5)*SOI!D47+$D$5*SOI!D46) +   $D$4*((1-$D$5)*SOI!E47+$D$5*SOI!E46)</f>
        <v>0</v>
      </c>
      <c r="E48">
        <f t="shared" si="21"/>
        <v>-0.94082667430561528</v>
      </c>
      <c r="F48">
        <f t="shared" si="22"/>
        <v>1.9004344180154233</v>
      </c>
      <c r="G48">
        <f t="shared" si="30"/>
        <v>0.95960774370980806</v>
      </c>
      <c r="H48" s="21">
        <f t="shared" si="31"/>
        <v>1.2168836220015169E-3</v>
      </c>
      <c r="I48" s="37">
        <f t="shared" si="23"/>
        <v>-0.55804098401191315</v>
      </c>
      <c r="J48" s="1">
        <f t="shared" si="32"/>
        <v>-2.9096501732629829E-2</v>
      </c>
      <c r="K48" s="1">
        <f t="shared" si="33"/>
        <v>1.876286737304512E-5</v>
      </c>
      <c r="L48" s="1">
        <f t="shared" si="24"/>
        <v>1.1380663827960025</v>
      </c>
      <c r="M48" s="1">
        <f t="shared" si="25"/>
        <v>0.32766295109325161</v>
      </c>
      <c r="N48" s="1">
        <f t="shared" si="26"/>
        <v>3.0074597904436336E-2</v>
      </c>
      <c r="O48" s="1">
        <f t="shared" si="27"/>
        <v>-0.86980938551430964</v>
      </c>
      <c r="P48" s="1">
        <f t="shared" si="28"/>
        <v>7.0300984573481247E-4</v>
      </c>
      <c r="Q48" s="1">
        <f t="shared" si="34"/>
        <v>6.6274964666308677E-3</v>
      </c>
      <c r="R48" s="1">
        <f t="shared" si="35"/>
        <v>2.0322293936115763E-4</v>
      </c>
      <c r="S48" s="1">
        <f t="shared" si="36"/>
        <v>-2.2005739119377167E-3</v>
      </c>
      <c r="T48" s="1">
        <f t="shared" si="37"/>
        <v>1.6655943654686034E-2</v>
      </c>
      <c r="U48" s="1">
        <f t="shared" si="38"/>
        <v>2.0351823159125622E-5</v>
      </c>
      <c r="V48" s="1">
        <f t="shared" si="39"/>
        <v>-4.1093119769293788E-5</v>
      </c>
      <c r="W48" s="1">
        <f t="shared" si="46"/>
        <v>0</v>
      </c>
      <c r="X48" s="1">
        <f t="shared" si="46"/>
        <v>0</v>
      </c>
      <c r="Y48" s="1">
        <f t="shared" si="46"/>
        <v>0</v>
      </c>
      <c r="Z48" s="1">
        <f t="shared" si="46"/>
        <v>0</v>
      </c>
      <c r="AA48" s="1">
        <f>+AA$3*$F48*ABS($F48)*COS(2*PI()*$A48/$AZ$22+AA$4)*COS(2*PI()*$A48/$BA$22+AA$5)</f>
        <v>0</v>
      </c>
      <c r="AB48" s="39">
        <f>+AB$3*$F48*ABS($F48)*COS(2*2*PI()*$A48/$BA$33+AB$4)*COS(2*2*PI()*$A48/$BA$34+AB$5)*COS(2*2*PI()*$A48/$BA$35+AB$6)</f>
        <v>0</v>
      </c>
      <c r="AE48" s="20">
        <f>+$AF$20*SIGN(SOI!A47)*(ABS(SOI!A47))^$AE$2</f>
        <v>-0.38407340971787662</v>
      </c>
      <c r="AF48" s="20">
        <f t="shared" si="43"/>
        <v>-0.21976209603932048</v>
      </c>
      <c r="AG48" s="19">
        <f t="shared" si="44"/>
        <v>-0.46571463415853287</v>
      </c>
      <c r="AH48" s="19">
        <f t="shared" si="45"/>
        <v>-0.40433951273848001</v>
      </c>
      <c r="AI48">
        <f t="shared" si="41"/>
        <v>1.5599999999999998E-2</v>
      </c>
      <c r="AJ48">
        <f t="shared" si="40"/>
        <v>0.24595253811921239</v>
      </c>
      <c r="AK48">
        <v>1</v>
      </c>
    </row>
    <row r="49" spans="1:37" x14ac:dyDescent="0.25">
      <c r="A49">
        <v>2.2499999999999996</v>
      </c>
      <c r="B49" s="2">
        <v>1882.249999999998</v>
      </c>
      <c r="C49">
        <f>+D49+($D$2+E49+F49)*SOI!A48*IF(B49&gt;$C$18, IF(B49&lt;$C$19,-1,1),1)</f>
        <v>-0.13918441067459941</v>
      </c>
      <c r="D49">
        <f>+$D$3*((1-$D$5)*SOI!D48+$D$5*SOI!D47) +   $D$4*((1-$D$5)*SOI!E48+$D$5*SOI!E47)</f>
        <v>0</v>
      </c>
      <c r="E49">
        <f t="shared" si="21"/>
        <v>0.76296473695007982</v>
      </c>
      <c r="F49">
        <f t="shared" si="22"/>
        <v>-2.154808843696074</v>
      </c>
      <c r="G49">
        <f t="shared" si="30"/>
        <v>-1.3918441067459941</v>
      </c>
      <c r="H49" s="21">
        <f t="shared" si="31"/>
        <v>8.1127411435757656E-3</v>
      </c>
      <c r="I49" s="37">
        <f t="shared" si="23"/>
        <v>0.39244432873813911</v>
      </c>
      <c r="J49" s="1">
        <f t="shared" si="32"/>
        <v>-9.3121375797811188E-3</v>
      </c>
      <c r="K49" s="1">
        <f t="shared" si="33"/>
        <v>-4.2171870402575481E-5</v>
      </c>
      <c r="L49" s="1">
        <f t="shared" si="24"/>
        <v>-0.4068903101335431</v>
      </c>
      <c r="M49" s="1">
        <f t="shared" si="25"/>
        <v>-0.14911591013153297</v>
      </c>
      <c r="N49" s="1">
        <f t="shared" si="26"/>
        <v>-2.3681831079570927E-2</v>
      </c>
      <c r="O49" s="1">
        <f t="shared" si="27"/>
        <v>0.6035308956868044</v>
      </c>
      <c r="P49" s="1">
        <f t="shared" si="28"/>
        <v>-6.3694200651888237E-3</v>
      </c>
      <c r="Q49" s="1">
        <f t="shared" si="34"/>
        <v>2.3749889836191212E-3</v>
      </c>
      <c r="R49" s="1">
        <f t="shared" si="35"/>
        <v>-5.121495374140113E-5</v>
      </c>
      <c r="S49" s="1">
        <f t="shared" si="36"/>
        <v>-1.2186061654054835E-3</v>
      </c>
      <c r="T49" s="1">
        <f t="shared" si="37"/>
        <v>4.1319438696374418E-3</v>
      </c>
      <c r="U49" s="1">
        <f t="shared" si="38"/>
        <v>1.2967425636924675E-4</v>
      </c>
      <c r="V49" s="1">
        <f t="shared" si="39"/>
        <v>-2.9317237661468829E-4</v>
      </c>
      <c r="W49" s="1">
        <f t="shared" si="46"/>
        <v>0</v>
      </c>
      <c r="X49" s="1">
        <f t="shared" si="46"/>
        <v>0</v>
      </c>
      <c r="Y49" s="1">
        <f t="shared" si="46"/>
        <v>0</v>
      </c>
      <c r="Z49" s="1">
        <f t="shared" si="46"/>
        <v>0</v>
      </c>
      <c r="AA49" s="1">
        <f>+AA$3*$F49*ABS($F49)*COS(2*PI()*$A49/$AZ$22+AA$4)*COS(2*PI()*$A49/$BA$22+AA$5)</f>
        <v>0</v>
      </c>
      <c r="AB49" s="39">
        <f>+AB$3*$F49*ABS($F49)*COS(2*2*PI()*$A49/$BA$33+AB$4)*COS(2*2*PI()*$A49/$BA$34+AB$5)*COS(2*2*PI()*$A49/$BA$35+AB$6)</f>
        <v>0</v>
      </c>
      <c r="AE49" s="20">
        <f>+$AF$20*SIGN(SOI!A48)*(ABS(SOI!A48))^$AE$2</f>
        <v>0.11898802285378103</v>
      </c>
      <c r="AF49" s="20">
        <f t="shared" si="43"/>
        <v>-8.049615696433636E-2</v>
      </c>
      <c r="AG49" s="19">
        <f t="shared" si="44"/>
        <v>-0.45795998247353897</v>
      </c>
      <c r="AH49" s="19">
        <f t="shared" si="45"/>
        <v>-0.41825700831962331</v>
      </c>
      <c r="AI49">
        <f t="shared" si="41"/>
        <v>1.6199999999999999E-2</v>
      </c>
      <c r="AJ49">
        <f t="shared" si="40"/>
        <v>0.3774638255092026</v>
      </c>
      <c r="AK49">
        <v>1</v>
      </c>
    </row>
    <row r="50" spans="1:37" x14ac:dyDescent="0.25">
      <c r="A50">
        <v>2.333333333333333</v>
      </c>
      <c r="B50" s="2">
        <v>1882.3333333333312</v>
      </c>
      <c r="C50">
        <f>+D50+($D$2+E50+F50)*SOI!A49*IF(B50&gt;$C$18, IF(B50&lt;$C$19,-1,1),1)</f>
        <v>2.921482313464191E-2</v>
      </c>
      <c r="D50">
        <f>+$D$3*((1-$D$5)*SOI!D49+$D$5*SOI!D48) +   $D$4*((1-$D$5)*SOI!E49+$D$5*SOI!E48)</f>
        <v>0</v>
      </c>
      <c r="E50">
        <f t="shared" si="21"/>
        <v>-0.68067141179085588</v>
      </c>
      <c r="F50">
        <f t="shared" si="22"/>
        <v>3.6021537252550466</v>
      </c>
      <c r="G50">
        <f t="shared" si="30"/>
        <v>2.9214823134641907</v>
      </c>
      <c r="H50" s="21">
        <f t="shared" si="31"/>
        <v>-5.6568443207700722E-3</v>
      </c>
      <c r="I50" s="37">
        <f t="shared" si="23"/>
        <v>-0.10903636448080638</v>
      </c>
      <c r="J50" s="1">
        <f t="shared" si="32"/>
        <v>1.7535381446398552E-3</v>
      </c>
      <c r="K50" s="1">
        <f t="shared" si="33"/>
        <v>5.8968737572305589E-8</v>
      </c>
      <c r="L50" s="1">
        <f t="shared" si="24"/>
        <v>5.1508214063774281E-4</v>
      </c>
      <c r="M50" s="1">
        <f t="shared" si="25"/>
        <v>-0.10106400673724854</v>
      </c>
      <c r="N50" s="1">
        <f t="shared" si="26"/>
        <v>-2.3122491636089482E-2</v>
      </c>
      <c r="O50" s="1">
        <f t="shared" si="27"/>
        <v>-9.8904836773658217E-2</v>
      </c>
      <c r="P50" s="1">
        <f t="shared" si="28"/>
        <v>4.293205637904908E-2</v>
      </c>
      <c r="Q50" s="1">
        <f t="shared" si="34"/>
        <v>1.5716414708641638E-3</v>
      </c>
      <c r="R50" s="1">
        <f t="shared" si="35"/>
        <v>9.4163365137027296E-6</v>
      </c>
      <c r="S50" s="1">
        <f t="shared" si="36"/>
        <v>3.3057958365459873E-4</v>
      </c>
      <c r="T50" s="1">
        <f t="shared" si="37"/>
        <v>8.5717911496029943E-7</v>
      </c>
      <c r="U50" s="1">
        <f t="shared" si="38"/>
        <v>2.4284483486663934E-4</v>
      </c>
      <c r="V50" s="1">
        <f t="shared" si="39"/>
        <v>1.9294085512206788E-3</v>
      </c>
      <c r="W50" s="1">
        <f t="shared" si="46"/>
        <v>0</v>
      </c>
      <c r="X50" s="1">
        <f t="shared" si="46"/>
        <v>0</v>
      </c>
      <c r="Y50" s="1">
        <f t="shared" si="46"/>
        <v>0</v>
      </c>
      <c r="Z50" s="1">
        <f t="shared" si="46"/>
        <v>0</v>
      </c>
      <c r="AA50" s="1">
        <f>+AA$3*$F50*ABS($F50)*COS(2*PI()*$A50/$AZ$22+AA$4)*COS(2*PI()*$A50/$BA$22+AA$5)</f>
        <v>0</v>
      </c>
      <c r="AB50" s="39">
        <f>+AB$3*$F50*ABS($F50)*COS(2*2*PI()*$A50/$BA$33+AB$4)*COS(2*2*PI()*$A50/$BA$34+AB$5)*COS(2*2*PI()*$A50/$BA$35+AB$6)</f>
        <v>0</v>
      </c>
      <c r="AE50" s="20">
        <f>+$AF$20*SIGN(SOI!A49)*(ABS(SOI!A49))^$AE$2</f>
        <v>2.3596915971086534E-2</v>
      </c>
      <c r="AF50" s="20">
        <f t="shared" si="43"/>
        <v>-5.7527053893565071E-2</v>
      </c>
      <c r="AG50" s="19">
        <f t="shared" si="44"/>
        <v>-0.96955482802968374</v>
      </c>
      <c r="AH50" s="19">
        <f t="shared" si="45"/>
        <v>-0.8832844460664554</v>
      </c>
      <c r="AI50">
        <f t="shared" si="41"/>
        <v>1.6799999999999999E-2</v>
      </c>
      <c r="AJ50">
        <f t="shared" si="40"/>
        <v>0.91202777413611869</v>
      </c>
      <c r="AK50">
        <v>1</v>
      </c>
    </row>
    <row r="51" spans="1:37" x14ac:dyDescent="0.25">
      <c r="A51">
        <v>2.4166666666666665</v>
      </c>
      <c r="B51" s="2">
        <v>1882.4166666666645</v>
      </c>
      <c r="C51">
        <f>+D51+($D$2+E51+F51)*SOI!A50*IF(B51&gt;$C$18, IF(B51&lt;$C$19,-1,1),1)</f>
        <v>23.605516592145012</v>
      </c>
      <c r="D51">
        <f>+$D$3*((1-$D$5)*SOI!D50+$D$5*SOI!D49) +   $D$4*((1-$D$5)*SOI!E50+$D$5*SOI!E49)</f>
        <v>0</v>
      </c>
      <c r="E51">
        <f t="shared" si="21"/>
        <v>0.65467329733222579</v>
      </c>
      <c r="F51">
        <f t="shared" si="22"/>
        <v>-59.668464777694751</v>
      </c>
      <c r="G51">
        <f t="shared" si="30"/>
        <v>-59.013791480362528</v>
      </c>
      <c r="H51" s="21">
        <f t="shared" si="31"/>
        <v>0.10046191792013404</v>
      </c>
      <c r="I51" s="37">
        <f t="shared" si="23"/>
        <v>-0.65439618938417599</v>
      </c>
      <c r="J51" s="1">
        <f t="shared" si="32"/>
        <v>-0.42910745289142005</v>
      </c>
      <c r="K51" s="1">
        <f t="shared" si="33"/>
        <v>-2.2202658465700449E-3</v>
      </c>
      <c r="L51" s="1">
        <f t="shared" si="24"/>
        <v>-0.51431238035269544</v>
      </c>
      <c r="M51" s="1">
        <f t="shared" si="25"/>
        <v>4.1207659958359626</v>
      </c>
      <c r="N51" s="1">
        <f t="shared" si="26"/>
        <v>0.58724536276363104</v>
      </c>
      <c r="O51" s="1">
        <f t="shared" si="27"/>
        <v>0.18483425624941502</v>
      </c>
      <c r="P51" s="1">
        <f t="shared" si="28"/>
        <v>-0.86626230889764988</v>
      </c>
      <c r="Q51" s="1">
        <f t="shared" si="34"/>
        <v>1.6274958358646787</v>
      </c>
      <c r="R51" s="1">
        <f t="shared" si="35"/>
        <v>5.8521813484032854E-2</v>
      </c>
      <c r="S51" s="1">
        <f t="shared" si="36"/>
        <v>-5.0388379592103745E-2</v>
      </c>
      <c r="T51" s="1">
        <f t="shared" si="37"/>
        <v>1.5995101540907069E-3</v>
      </c>
      <c r="U51" s="1">
        <f t="shared" si="38"/>
        <v>-2.9408034380447548E-2</v>
      </c>
      <c r="V51" s="1">
        <f t="shared" si="39"/>
        <v>0.98872813299995366</v>
      </c>
      <c r="W51" s="1">
        <f t="shared" si="46"/>
        <v>0</v>
      </c>
      <c r="X51" s="1">
        <f t="shared" si="46"/>
        <v>0</v>
      </c>
      <c r="Y51" s="1">
        <f t="shared" si="46"/>
        <v>0</v>
      </c>
      <c r="Z51" s="1">
        <f t="shared" si="46"/>
        <v>0</v>
      </c>
      <c r="AA51" s="1">
        <f>+AA$3*$F51*ABS($F51)*COS(2*PI()*$A51/$AZ$22+AA$4)*COS(2*PI()*$A51/$BA$22+AA$5)</f>
        <v>0</v>
      </c>
      <c r="AB51" s="39">
        <f>+AB$3*$F51*ABS($F51)*COS(2*2*PI()*$A51/$BA$33+AB$4)*COS(2*2*PI()*$A51/$BA$34+AB$5)*COS(2*2*PI()*$A51/$BA$35+AB$6)</f>
        <v>0</v>
      </c>
      <c r="AE51" s="20">
        <f>+$AF$20*SIGN(SOI!A50)*(ABS(SOI!A50))^$AE$2</f>
        <v>-0.31516610050556276</v>
      </c>
      <c r="AF51" s="20">
        <f t="shared" si="43"/>
        <v>-0.23192954441764732</v>
      </c>
      <c r="AG51" s="19">
        <f t="shared" si="44"/>
        <v>-1.1245207059761009</v>
      </c>
      <c r="AH51" s="19">
        <f t="shared" si="45"/>
        <v>-1.0571937191878367</v>
      </c>
      <c r="AI51">
        <f t="shared" si="41"/>
        <v>1.7399999999999999E-2</v>
      </c>
      <c r="AJ51">
        <f t="shared" si="40"/>
        <v>0.89259116155845353</v>
      </c>
      <c r="AK51">
        <v>1</v>
      </c>
    </row>
    <row r="52" spans="1:37" x14ac:dyDescent="0.25">
      <c r="A52">
        <v>2.5</v>
      </c>
      <c r="B52" s="2">
        <v>1882.4999999999977</v>
      </c>
      <c r="C52">
        <f>+D52+($D$2+E52+F52)*SOI!A51*IF(B52&gt;$C$18, IF(B52&lt;$C$19,-1,1),1)</f>
        <v>2.6776759664565364</v>
      </c>
      <c r="D52">
        <f>+$D$3*((1-$D$5)*SOI!D51+$D$5*SOI!D50) +   $D$4*((1-$D$5)*SOI!E51+$D$5*SOI!E50)</f>
        <v>0</v>
      </c>
      <c r="E52">
        <f t="shared" si="21"/>
        <v>-0.67488859901905318</v>
      </c>
      <c r="F52">
        <f t="shared" si="22"/>
        <v>-4.0227885351152217</v>
      </c>
      <c r="G52">
        <f t="shared" si="30"/>
        <v>-4.6976771341342749</v>
      </c>
      <c r="H52" s="21">
        <f t="shared" si="31"/>
        <v>1.579992777530808E-2</v>
      </c>
      <c r="I52" s="37">
        <f t="shared" si="23"/>
        <v>0.29879777696403997</v>
      </c>
      <c r="J52" s="1">
        <f t="shared" si="32"/>
        <v>9.7918222372026485E-3</v>
      </c>
      <c r="K52" s="1">
        <f t="shared" si="33"/>
        <v>-2.3794996660333152E-4</v>
      </c>
      <c r="L52" s="1">
        <f t="shared" si="24"/>
        <v>0.79891332555469563</v>
      </c>
      <c r="M52" s="1">
        <f t="shared" si="25"/>
        <v>0.20593910256164788</v>
      </c>
      <c r="N52" s="1">
        <f t="shared" si="26"/>
        <v>-6.4720733122332591E-2</v>
      </c>
      <c r="O52" s="1">
        <f t="shared" si="27"/>
        <v>-0.42389819584434485</v>
      </c>
      <c r="P52" s="1">
        <f t="shared" si="28"/>
        <v>-2.6060233225252697E-2</v>
      </c>
      <c r="Q52" s="1">
        <f t="shared" si="34"/>
        <v>-8.96405640983358E-3</v>
      </c>
      <c r="R52" s="1">
        <f t="shared" si="35"/>
        <v>1.471767033248848E-4</v>
      </c>
      <c r="S52" s="1">
        <f t="shared" si="36"/>
        <v>-2.5356588617788767E-3</v>
      </c>
      <c r="T52" s="1">
        <f t="shared" si="37"/>
        <v>5.6982144768505825E-3</v>
      </c>
      <c r="U52" s="1">
        <f t="shared" si="38"/>
        <v>4.0395359471014314E-4</v>
      </c>
      <c r="V52" s="1">
        <f t="shared" si="39"/>
        <v>-3.2781558969218242E-3</v>
      </c>
      <c r="W52" s="1">
        <f t="shared" si="46"/>
        <v>0</v>
      </c>
      <c r="X52" s="1">
        <f t="shared" si="46"/>
        <v>0</v>
      </c>
      <c r="Y52" s="1">
        <f t="shared" si="46"/>
        <v>0</v>
      </c>
      <c r="Z52" s="1">
        <f t="shared" si="46"/>
        <v>0</v>
      </c>
      <c r="AA52" s="1">
        <f>+AA$3*$F52*ABS($F52)*COS(2*PI()*$A52/$AZ$22+AA$4)*COS(2*PI()*$A52/$BA$22+AA$5)</f>
        <v>0</v>
      </c>
      <c r="AB52" s="39">
        <f>+AB$3*$F52*ABS($F52)*COS(2*2*PI()*$A52/$BA$33+AB$4)*COS(2*2*PI()*$A52/$BA$34+AB$5)*COS(2*2*PI()*$A52/$BA$35+AB$6)</f>
        <v>0</v>
      </c>
      <c r="AE52" s="20">
        <f>+$AF$20*SIGN(SOI!A51)*(ABS(SOI!A51))^$AE$2</f>
        <v>-0.40421944871846566</v>
      </c>
      <c r="AF52" s="20">
        <f t="shared" si="43"/>
        <v>-0.33156815110191923</v>
      </c>
      <c r="AG52" s="19">
        <f t="shared" si="44"/>
        <v>-1.1066836230831296</v>
      </c>
      <c r="AH52" s="19">
        <f t="shared" si="45"/>
        <v>-1.093186537918903</v>
      </c>
      <c r="AI52">
        <f t="shared" si="41"/>
        <v>1.7999999999999999E-2</v>
      </c>
      <c r="AJ52">
        <f t="shared" si="40"/>
        <v>0.77511547198121034</v>
      </c>
      <c r="AK52">
        <v>1</v>
      </c>
    </row>
    <row r="53" spans="1:37" x14ac:dyDescent="0.25">
      <c r="A53">
        <v>2.5833333333333335</v>
      </c>
      <c r="B53" s="2">
        <v>1882.583333333331</v>
      </c>
      <c r="C53">
        <f>+D53+($D$2+E53+F53)*SOI!A52*IF(B53&gt;$C$18, IF(B53&lt;$C$19,-1,1),1)</f>
        <v>-0.98492038583808728</v>
      </c>
      <c r="D53">
        <f>+$D$3*((1-$D$5)*SOI!D52+$D$5*SOI!D51) +   $D$4*((1-$D$5)*SOI!E52+$D$5*SOI!E51)</f>
        <v>0</v>
      </c>
      <c r="E53">
        <f t="shared" si="21"/>
        <v>0.7490662350652828</v>
      </c>
      <c r="F53">
        <f t="shared" si="22"/>
        <v>2.2355409947471028</v>
      </c>
      <c r="G53">
        <f t="shared" si="30"/>
        <v>2.9846072298123856</v>
      </c>
      <c r="H53" s="21">
        <f t="shared" si="31"/>
        <v>-3.0027894842456397E-3</v>
      </c>
      <c r="I53" s="37">
        <f t="shared" si="23"/>
        <v>-0.35457606757965282</v>
      </c>
      <c r="J53" s="1">
        <f t="shared" si="32"/>
        <v>1.5549260655980258E-3</v>
      </c>
      <c r="K53" s="1">
        <f t="shared" si="33"/>
        <v>2.4463175255380347E-7</v>
      </c>
      <c r="L53" s="1">
        <f t="shared" si="24"/>
        <v>-0.53723907502353929</v>
      </c>
      <c r="M53" s="1">
        <f t="shared" si="25"/>
        <v>-2.7558335430368709E-2</v>
      </c>
      <c r="N53" s="1">
        <f t="shared" si="26"/>
        <v>0.12918008171472092</v>
      </c>
      <c r="O53" s="1">
        <f t="shared" si="27"/>
        <v>0.64112979911572709</v>
      </c>
      <c r="P53" s="1">
        <f t="shared" si="28"/>
        <v>2.6342267411389438E-5</v>
      </c>
      <c r="Q53" s="1">
        <f t="shared" si="34"/>
        <v>-2.3942575949402558E-3</v>
      </c>
      <c r="R53" s="1">
        <f t="shared" si="35"/>
        <v>-4.6648471791510229E-5</v>
      </c>
      <c r="S53" s="1">
        <f t="shared" si="36"/>
        <v>-6.00585729503388E-3</v>
      </c>
      <c r="T53" s="1">
        <f t="shared" si="37"/>
        <v>5.7955027222551673E-3</v>
      </c>
      <c r="U53" s="1">
        <f t="shared" si="38"/>
        <v>4.8454976845365283E-7</v>
      </c>
      <c r="V53" s="1">
        <f t="shared" si="39"/>
        <v>-6.6138841892314886E-6</v>
      </c>
      <c r="W53" s="1">
        <f t="shared" si="46"/>
        <v>0</v>
      </c>
      <c r="X53" s="1">
        <f t="shared" si="46"/>
        <v>0</v>
      </c>
      <c r="Y53" s="1">
        <f t="shared" si="46"/>
        <v>0</v>
      </c>
      <c r="Z53" s="1">
        <f t="shared" si="46"/>
        <v>0</v>
      </c>
      <c r="AA53" s="1">
        <f>+AA$3*$F53*ABS($F53)*COS(2*PI()*$A53/$AZ$22+AA$4)*COS(2*PI()*$A53/$BA$22+AA$5)</f>
        <v>0</v>
      </c>
      <c r="AB53" s="39">
        <f>+AB$3*$F53*ABS($F53)*COS(2*2*PI()*$A53/$BA$33+AB$4)*COS(2*2*PI()*$A53/$BA$34+AB$5)*COS(2*2*PI()*$A53/$BA$35+AB$6)</f>
        <v>0</v>
      </c>
      <c r="AE53" s="20">
        <f>+$AF$20*SIGN(SOI!A52)*(ABS(SOI!A52))^$AE$2</f>
        <v>-0.27531890408172915</v>
      </c>
      <c r="AF53" s="20">
        <f t="shared" si="43"/>
        <v>-0.35112332027269794</v>
      </c>
      <c r="AG53" s="19">
        <f t="shared" si="44"/>
        <v>-1.0939871911477728</v>
      </c>
      <c r="AH53" s="19">
        <f t="shared" si="45"/>
        <v>-1.0903770248636306</v>
      </c>
      <c r="AI53">
        <f t="shared" si="41"/>
        <v>1.8599999999999998E-2</v>
      </c>
      <c r="AJ53">
        <f t="shared" si="40"/>
        <v>0.74286387087507477</v>
      </c>
      <c r="AK53">
        <v>1</v>
      </c>
    </row>
    <row r="54" spans="1:37" x14ac:dyDescent="0.25">
      <c r="A54">
        <v>2.666666666666667</v>
      </c>
      <c r="B54" s="2">
        <v>1882.6666666666642</v>
      </c>
      <c r="C54">
        <f>+D54+($D$2+E54+F54)*SOI!A53*IF(B54&gt;$C$18, IF(B54&lt;$C$19,-1,1),1)</f>
        <v>1.4340041964489643</v>
      </c>
      <c r="D54">
        <f>+$D$3*((1-$D$5)*SOI!D53+$D$5*SOI!D52) +   $D$4*((1-$D$5)*SOI!E53+$D$5*SOI!E52)</f>
        <v>0</v>
      </c>
      <c r="E54">
        <f t="shared" si="21"/>
        <v>-0.911338516075757</v>
      </c>
      <c r="F54">
        <f t="shared" si="22"/>
        <v>-1.9004344181378983</v>
      </c>
      <c r="G54">
        <f t="shared" si="30"/>
        <v>-2.8117729342136553</v>
      </c>
      <c r="H54" s="21">
        <f t="shared" si="31"/>
        <v>-5.5007614825981141E-3</v>
      </c>
      <c r="I54" s="37">
        <f t="shared" si="23"/>
        <v>0.19348987334014295</v>
      </c>
      <c r="J54" s="1">
        <f t="shared" si="32"/>
        <v>-2.6891580176739807E-4</v>
      </c>
      <c r="K54" s="1">
        <f t="shared" si="33"/>
        <v>-2.0674607053984314E-6</v>
      </c>
      <c r="L54" s="1">
        <f t="shared" si="24"/>
        <v>2.0977992669191762E-2</v>
      </c>
      <c r="M54" s="1">
        <f t="shared" si="25"/>
        <v>-8.7339507676025378E-3</v>
      </c>
      <c r="N54" s="1">
        <f t="shared" si="26"/>
        <v>-0.15309425290704565</v>
      </c>
      <c r="O54" s="1">
        <f t="shared" si="27"/>
        <v>-0.30930586867162002</v>
      </c>
      <c r="P54" s="1">
        <f t="shared" si="28"/>
        <v>-1.1817865899503253E-2</v>
      </c>
      <c r="Q54" s="1">
        <f t="shared" si="34"/>
        <v>8.9927384886813E-4</v>
      </c>
      <c r="R54" s="1">
        <f t="shared" si="35"/>
        <v>-9.5610883730623441E-6</v>
      </c>
      <c r="S54" s="1">
        <f t="shared" si="36"/>
        <v>-3.8840710233512214E-3</v>
      </c>
      <c r="T54" s="1">
        <f t="shared" si="37"/>
        <v>1.0917662080831334E-4</v>
      </c>
      <c r="U54" s="1">
        <f t="shared" si="38"/>
        <v>1.1862415040576274E-4</v>
      </c>
      <c r="V54" s="1">
        <f t="shared" si="39"/>
        <v>-3.516461139354163E-3</v>
      </c>
      <c r="W54" s="1">
        <f t="shared" si="46"/>
        <v>0</v>
      </c>
      <c r="X54" s="1">
        <f t="shared" si="46"/>
        <v>0</v>
      </c>
      <c r="Y54" s="1">
        <f t="shared" si="46"/>
        <v>0</v>
      </c>
      <c r="Z54" s="1">
        <f t="shared" si="46"/>
        <v>0</v>
      </c>
      <c r="AA54" s="1">
        <f>+AA$3*$F54*ABS($F54)*COS(2*PI()*$A54/$AZ$22+AA$4)*COS(2*PI()*$A54/$BA$22+AA$5)</f>
        <v>0</v>
      </c>
      <c r="AB54" s="39">
        <f>+AB$3*$F54*ABS($F54)*COS(2*2*PI()*$A54/$BA$33+AB$4)*COS(2*2*PI()*$A54/$BA$34+AB$5)*COS(2*2*PI()*$A54/$BA$35+AB$6)</f>
        <v>0</v>
      </c>
      <c r="AE54" s="20">
        <f>+$AF$20*SIGN(SOI!A53)*(ABS(SOI!A53))^$AE$2</f>
        <v>-0.37383160801789894</v>
      </c>
      <c r="AF54" s="20">
        <f t="shared" si="43"/>
        <v>-0.36414930746379603</v>
      </c>
      <c r="AG54" s="19">
        <f t="shared" si="44"/>
        <v>-1.0659804251153264</v>
      </c>
      <c r="AH54" s="19">
        <f t="shared" si="45"/>
        <v>-1.1104606480136827</v>
      </c>
      <c r="AI54">
        <f t="shared" si="41"/>
        <v>1.9199999999999998E-2</v>
      </c>
      <c r="AJ54">
        <f t="shared" si="40"/>
        <v>0.70183111765153039</v>
      </c>
      <c r="AK54">
        <v>1</v>
      </c>
    </row>
    <row r="55" spans="1:37" x14ac:dyDescent="0.25">
      <c r="A55">
        <v>2.7500000000000004</v>
      </c>
      <c r="B55" s="2">
        <v>1882.7499999999975</v>
      </c>
      <c r="C55">
        <f>+D55+($D$2+E55+F55)*SOI!A54*IF(B55&gt;$C$18, IF(B55&lt;$C$19,-1,1),1)</f>
        <v>-2.2288617419174788</v>
      </c>
      <c r="D55">
        <f>+$D$3*((1-$D$5)*SOI!D54+$D$5*SOI!D53) +   $D$4*((1-$D$5)*SOI!E54+$D$5*SOI!E53)</f>
        <v>0</v>
      </c>
      <c r="E55">
        <f t="shared" si="21"/>
        <v>1.2742092206632156</v>
      </c>
      <c r="F55">
        <f t="shared" si="22"/>
        <v>2.1548088438252133</v>
      </c>
      <c r="G55">
        <f t="shared" si="30"/>
        <v>3.4290180644884289</v>
      </c>
      <c r="H55" s="21">
        <f t="shared" si="31"/>
        <v>-2.9916153590255341E-3</v>
      </c>
      <c r="I55" s="37">
        <f t="shared" si="23"/>
        <v>0.22556155343445222</v>
      </c>
      <c r="J55" s="1">
        <f t="shared" si="32"/>
        <v>-1.107374404078366E-3</v>
      </c>
      <c r="K55" s="1">
        <f t="shared" si="33"/>
        <v>1.9173067325301191E-6</v>
      </c>
      <c r="L55" s="1">
        <f t="shared" si="24"/>
        <v>-0.49872240039057658</v>
      </c>
      <c r="M55" s="1">
        <f t="shared" si="25"/>
        <v>-3.0851910396410019E-2</v>
      </c>
      <c r="N55" s="1">
        <f t="shared" si="26"/>
        <v>0.12303086325253815</v>
      </c>
      <c r="O55" s="1">
        <f t="shared" si="27"/>
        <v>3.8891524301555712E-3</v>
      </c>
      <c r="P55" s="1">
        <f t="shared" si="28"/>
        <v>3.6663307399785121E-2</v>
      </c>
      <c r="Q55" s="1">
        <f t="shared" si="34"/>
        <v>-2.552809865418889E-3</v>
      </c>
      <c r="R55" s="1">
        <f t="shared" si="35"/>
        <v>3.1640305949606702E-5</v>
      </c>
      <c r="S55" s="1">
        <f t="shared" si="36"/>
        <v>3.6387245658125039E-3</v>
      </c>
      <c r="T55" s="1">
        <f t="shared" si="37"/>
        <v>3.2635584766347102E-5</v>
      </c>
      <c r="U55" s="1">
        <f t="shared" si="38"/>
        <v>-4.2901505635576336E-4</v>
      </c>
      <c r="V55" s="1">
        <f t="shared" si="39"/>
        <v>-8.7670521186291595E-3</v>
      </c>
      <c r="W55" s="1">
        <f t="shared" si="46"/>
        <v>0</v>
      </c>
      <c r="X55" s="1">
        <f t="shared" si="46"/>
        <v>0</v>
      </c>
      <c r="Y55" s="1">
        <f t="shared" si="46"/>
        <v>0</v>
      </c>
      <c r="Z55" s="1">
        <f t="shared" si="46"/>
        <v>0</v>
      </c>
      <c r="AA55" s="1">
        <f>+AA$3*$F55*ABS($F55)*COS(2*PI()*$A55/$AZ$22+AA$4)*COS(2*PI()*$A55/$BA$22+AA$5)</f>
        <v>0</v>
      </c>
      <c r="AB55" s="39">
        <f>+AB$3*$F55*ABS($F55)*COS(2*2*PI()*$A55/$BA$33+AB$4)*COS(2*2*PI()*$A55/$BA$34+AB$5)*COS(2*2*PI()*$A55/$BA$35+AB$6)</f>
        <v>0</v>
      </c>
      <c r="AE55" s="20">
        <f>+$AF$20*SIGN(SOI!A54)*(ABS(SOI!A54))^$AE$2</f>
        <v>-0.44329741029175995</v>
      </c>
      <c r="AF55" s="20">
        <f t="shared" si="43"/>
        <v>-0.46099540322202498</v>
      </c>
      <c r="AG55" s="19">
        <f t="shared" si="44"/>
        <v>-1.0291866612239908</v>
      </c>
      <c r="AH55" s="19">
        <f t="shared" si="45"/>
        <v>-1.1249472277574681</v>
      </c>
      <c r="AI55">
        <f t="shared" si="41"/>
        <v>1.9799999999999998E-2</v>
      </c>
      <c r="AJ55">
        <f t="shared" si="40"/>
        <v>0.5681912580019659</v>
      </c>
      <c r="AK55">
        <v>1</v>
      </c>
    </row>
    <row r="56" spans="1:37" x14ac:dyDescent="0.25">
      <c r="A56">
        <v>2.8333333333333339</v>
      </c>
      <c r="B56" s="2">
        <v>1882.8333333333308</v>
      </c>
      <c r="C56">
        <f>+D56+($D$2+E56+F56)*SOI!A55*IF(B56&gt;$C$18, IF(B56&lt;$C$19,-1,1),1)</f>
        <v>5.510571516443731</v>
      </c>
      <c r="D56">
        <f>+$D$3*((1-$D$5)*SOI!D55+$D$5*SOI!D54) +   $D$4*((1-$D$5)*SOI!E55+$D$5*SOI!E54)</f>
        <v>0</v>
      </c>
      <c r="E56">
        <f t="shared" si="21"/>
        <v>-2.3875979227780428</v>
      </c>
      <c r="F56">
        <f t="shared" si="22"/>
        <v>-3.6021537255303606</v>
      </c>
      <c r="G56">
        <f t="shared" si="30"/>
        <v>-5.9897516483084035</v>
      </c>
      <c r="H56" s="21">
        <f t="shared" si="31"/>
        <v>1.3697194609815604E-2</v>
      </c>
      <c r="I56" s="37">
        <f t="shared" si="23"/>
        <v>-1.1412590301579728</v>
      </c>
      <c r="J56" s="1">
        <f t="shared" si="32"/>
        <v>-3.0975055366286704E-2</v>
      </c>
      <c r="K56" s="1">
        <f t="shared" si="33"/>
        <v>-4.6511040009531886E-3</v>
      </c>
      <c r="L56" s="1">
        <f t="shared" si="24"/>
        <v>2.7455396083687296</v>
      </c>
      <c r="M56" s="1">
        <f t="shared" si="25"/>
        <v>0.1705613095090466</v>
      </c>
      <c r="N56" s="1">
        <f t="shared" si="26"/>
        <v>2.6260150154378017E-2</v>
      </c>
      <c r="O56" s="1">
        <f t="shared" si="27"/>
        <v>-1.0701295169320568</v>
      </c>
      <c r="P56" s="1">
        <f t="shared" si="28"/>
        <v>-5.8714568996255934E-2</v>
      </c>
      <c r="Q56" s="1">
        <f t="shared" si="34"/>
        <v>3.0123127753011979E-3</v>
      </c>
      <c r="R56" s="1">
        <f t="shared" si="35"/>
        <v>1.8890411496789178E-4</v>
      </c>
      <c r="S56" s="1">
        <f t="shared" si="36"/>
        <v>-3.9296282435954651E-3</v>
      </c>
      <c r="T56" s="1">
        <f t="shared" si="37"/>
        <v>4.943580552577146E-2</v>
      </c>
      <c r="U56" s="1">
        <f t="shared" si="38"/>
        <v>-3.4762093324766656E-3</v>
      </c>
      <c r="V56" s="1">
        <f t="shared" si="39"/>
        <v>2.996753072183046E-3</v>
      </c>
      <c r="W56" s="1">
        <f t="shared" si="46"/>
        <v>0</v>
      </c>
      <c r="X56" s="1">
        <f t="shared" si="46"/>
        <v>0</v>
      </c>
      <c r="Y56" s="1">
        <f t="shared" si="46"/>
        <v>0</v>
      </c>
      <c r="Z56" s="1">
        <f t="shared" si="46"/>
        <v>0</v>
      </c>
      <c r="AA56" s="1">
        <f>+AA$3*$F56*ABS($F56)*COS(2*PI()*$A56/$AZ$22+AA$4)*COS(2*PI()*$A56/$BA$22+AA$5)</f>
        <v>0</v>
      </c>
      <c r="AB56" s="39">
        <f>+AB$3*$F56*ABS($F56)*COS(2*2*PI()*$A56/$BA$33+AB$4)*COS(2*2*PI()*$A56/$BA$34+AB$5)*COS(2*2*PI()*$A56/$BA$35+AB$6)</f>
        <v>0</v>
      </c>
      <c r="AE56" s="20">
        <f>+$AF$20*SIGN(SOI!A55)*(ABS(SOI!A55))^$AE$2</f>
        <v>-0.56585719135641621</v>
      </c>
      <c r="AF56" s="20">
        <f t="shared" si="43"/>
        <v>-0.49978110099549528</v>
      </c>
      <c r="AG56" s="19">
        <f t="shared" si="44"/>
        <v>-1.1400983737516124</v>
      </c>
      <c r="AH56" s="19">
        <f t="shared" si="45"/>
        <v>-0.99896090820886652</v>
      </c>
      <c r="AI56">
        <f t="shared" si="41"/>
        <v>2.0399999999999998E-2</v>
      </c>
      <c r="AJ56">
        <f t="shared" si="40"/>
        <v>0.64031727275611705</v>
      </c>
      <c r="AK56">
        <v>1</v>
      </c>
    </row>
    <row r="57" spans="1:37" x14ac:dyDescent="0.25">
      <c r="A57">
        <v>2.9166666666666674</v>
      </c>
      <c r="B57" s="2">
        <v>1882.916666666664</v>
      </c>
      <c r="C57">
        <f>+D57+($D$2+E57+F57)*SOI!A56*IF(B57&gt;$C$18, IF(B57&lt;$C$19,-1,1),1)</f>
        <v>-75.59160358355058</v>
      </c>
      <c r="D57">
        <f>+$D$3*((1-$D$5)*SOI!D56+$D$5*SOI!D55) +   $D$4*((1-$D$5)*SOI!E56+$D$5*SOI!E55)</f>
        <v>0</v>
      </c>
      <c r="E57">
        <f t="shared" si="21"/>
        <v>41.120340000425415</v>
      </c>
      <c r="F57">
        <f t="shared" si="22"/>
        <v>59.668464777642029</v>
      </c>
      <c r="G57">
        <f t="shared" si="30"/>
        <v>100.78880477806744</v>
      </c>
      <c r="H57" s="21">
        <f t="shared" si="31"/>
        <v>0.47655535477109368</v>
      </c>
      <c r="I57" s="37">
        <f t="shared" si="23"/>
        <v>21.626686083686579</v>
      </c>
      <c r="J57" s="1">
        <f t="shared" si="32"/>
        <v>-12.482352829032417</v>
      </c>
      <c r="K57" s="1">
        <f t="shared" si="33"/>
        <v>11.21223378202877</v>
      </c>
      <c r="L57" s="1">
        <f t="shared" si="24"/>
        <v>-37.224688684610079</v>
      </c>
      <c r="M57" s="1">
        <f t="shared" si="25"/>
        <v>-3.6270967078818068</v>
      </c>
      <c r="N57" s="1">
        <f t="shared" si="26"/>
        <v>-4.4762056755877149</v>
      </c>
      <c r="O57" s="1">
        <f t="shared" si="27"/>
        <v>37.503806861844339</v>
      </c>
      <c r="P57" s="1">
        <f t="shared" si="28"/>
        <v>0.29787880287478458</v>
      </c>
      <c r="Q57" s="1">
        <f t="shared" si="34"/>
        <v>10.919217219088207</v>
      </c>
      <c r="R57" s="1">
        <f t="shared" si="35"/>
        <v>-12.975933462084551</v>
      </c>
      <c r="S57" s="1">
        <f t="shared" si="36"/>
        <v>-12.693168479816149</v>
      </c>
      <c r="T57" s="1">
        <f t="shared" si="37"/>
        <v>23.490052441877427</v>
      </c>
      <c r="U57" s="1">
        <f t="shared" si="38"/>
        <v>-0.3341991902510088</v>
      </c>
      <c r="V57" s="1">
        <f t="shared" si="39"/>
        <v>2.5915375764183093</v>
      </c>
      <c r="W57" s="1">
        <f t="shared" si="46"/>
        <v>0</v>
      </c>
      <c r="X57" s="1">
        <f t="shared" si="46"/>
        <v>0</v>
      </c>
      <c r="Y57" s="1">
        <f t="shared" si="46"/>
        <v>0</v>
      </c>
      <c r="Z57" s="1">
        <f t="shared" si="46"/>
        <v>0</v>
      </c>
      <c r="AA57" s="1">
        <f>+AA$3*$F57*ABS($F57)*COS(2*PI()*$A57/$AZ$22+AA$4)*COS(2*PI()*$A57/$BA$22+AA$5)</f>
        <v>0</v>
      </c>
      <c r="AB57" s="39">
        <f>+AB$3*$F57*ABS($F57)*COS(2*2*PI()*$A57/$BA$33+AB$4)*COS(2*2*PI()*$A57/$BA$34+AB$5)*COS(2*2*PI()*$A57/$BA$35+AB$6)</f>
        <v>0</v>
      </c>
      <c r="AE57" s="20">
        <f>+$AF$20*SIGN(SOI!A56)*(ABS(SOI!A56))^$AE$2</f>
        <v>-0.49018870133830955</v>
      </c>
      <c r="AF57" s="20">
        <f t="shared" si="43"/>
        <v>-0.46791103410191676</v>
      </c>
      <c r="AG57" s="19">
        <f t="shared" si="44"/>
        <v>-1.1405524899289636</v>
      </c>
      <c r="AH57" s="19">
        <f t="shared" si="45"/>
        <v>-0.94492357144090944</v>
      </c>
      <c r="AI57">
        <f t="shared" si="41"/>
        <v>2.0999999999999998E-2</v>
      </c>
      <c r="AJ57">
        <f t="shared" si="40"/>
        <v>0.67264145582704682</v>
      </c>
      <c r="AK57">
        <v>1</v>
      </c>
    </row>
    <row r="58" spans="1:37" x14ac:dyDescent="0.25">
      <c r="A58">
        <v>3.0000000000000009</v>
      </c>
      <c r="B58" s="2">
        <v>1882.9999999999973</v>
      </c>
      <c r="C58">
        <f>+D58+($D$2+E58+F58)*SOI!A57*IF(B58&gt;$C$18, IF(B58&lt;$C$19,-1,1),1)</f>
        <v>-3.0875388513588939</v>
      </c>
      <c r="D58">
        <f>+$D$3*((1-$D$5)*SOI!D57+$D$5*SOI!D56) +   $D$4*((1-$D$5)*SOI!E57+$D$5*SOI!E56)</f>
        <v>0</v>
      </c>
      <c r="E58">
        <f t="shared" si="21"/>
        <v>2.6892524457672216</v>
      </c>
      <c r="F58">
        <f t="shared" si="22"/>
        <v>4.0227885354477646</v>
      </c>
      <c r="G58">
        <f t="shared" si="30"/>
        <v>6.7120409812149866</v>
      </c>
      <c r="H58" s="21">
        <f t="shared" si="31"/>
        <v>3.0185723136298161E-2</v>
      </c>
      <c r="I58" s="37">
        <f t="shared" si="23"/>
        <v>0.7914092412396857</v>
      </c>
      <c r="J58" s="1">
        <f t="shared" si="32"/>
        <v>-2.0695662054763943E-2</v>
      </c>
      <c r="K58" s="1">
        <f t="shared" si="33"/>
        <v>1.3076185345853735E-5</v>
      </c>
      <c r="L58" s="1">
        <f t="shared" si="24"/>
        <v>-0.28737478932856464</v>
      </c>
      <c r="M58" s="1">
        <f t="shared" si="25"/>
        <v>-0.16433530082301445</v>
      </c>
      <c r="N58" s="1">
        <f t="shared" si="26"/>
        <v>-0.41571492239456781</v>
      </c>
      <c r="O58" s="1">
        <f t="shared" si="27"/>
        <v>1.5955910199885852</v>
      </c>
      <c r="P58" s="1">
        <f t="shared" si="28"/>
        <v>1.0577053513095239E-3</v>
      </c>
      <c r="Q58" s="1">
        <f t="shared" si="34"/>
        <v>4.5946117104512282E-2</v>
      </c>
      <c r="R58" s="1">
        <f t="shared" si="35"/>
        <v>-1.9980532583466319E-3</v>
      </c>
      <c r="S58" s="1">
        <f t="shared" si="36"/>
        <v>-4.3138671451021911E-2</v>
      </c>
      <c r="T58" s="1">
        <f t="shared" si="37"/>
        <v>7.7152109989840033E-3</v>
      </c>
      <c r="U58" s="1">
        <f t="shared" si="38"/>
        <v>-4.3425180856110807E-5</v>
      </c>
      <c r="V58" s="1">
        <f t="shared" si="39"/>
        <v>8.5461043762094285E-4</v>
      </c>
      <c r="W58" s="1">
        <f t="shared" si="46"/>
        <v>0</v>
      </c>
      <c r="X58" s="1">
        <f t="shared" si="46"/>
        <v>0</v>
      </c>
      <c r="Y58" s="1">
        <f t="shared" si="46"/>
        <v>0</v>
      </c>
      <c r="Z58" s="1">
        <f t="shared" si="46"/>
        <v>0</v>
      </c>
      <c r="AA58" s="1">
        <f>+AA$3*$F58*ABS($F58)*COS(2*PI()*$A58/$AZ$22+AA$4)*COS(2*PI()*$A58/$BA$22+AA$5)</f>
        <v>0</v>
      </c>
      <c r="AB58" s="39">
        <f>+AB$3*$F58*ABS($F58)*COS(2*2*PI()*$A58/$BA$33+AB$4)*COS(2*2*PI()*$A58/$BA$34+AB$5)*COS(2*2*PI()*$A58/$BA$35+AB$6)</f>
        <v>0</v>
      </c>
      <c r="AE58" s="20">
        <f>+$AF$20*SIGN(SOI!A57)*(ABS(SOI!A57))^$AE$2</f>
        <v>-0.34768720961102439</v>
      </c>
      <c r="AF58" s="20">
        <f t="shared" si="43"/>
        <v>-0.4004485181309283</v>
      </c>
      <c r="AG58" s="19">
        <f t="shared" si="44"/>
        <v>-0.95765993696205887</v>
      </c>
      <c r="AH58" s="19">
        <f t="shared" si="45"/>
        <v>-0.88132008867247524</v>
      </c>
      <c r="AI58">
        <f t="shared" si="41"/>
        <v>2.1599999999999998E-2</v>
      </c>
      <c r="AJ58">
        <f t="shared" si="40"/>
        <v>0.55721141883113057</v>
      </c>
      <c r="AK58">
        <v>1</v>
      </c>
    </row>
    <row r="59" spans="1:37" x14ac:dyDescent="0.25">
      <c r="A59">
        <v>3.0833333333333344</v>
      </c>
      <c r="B59" s="2">
        <v>1883.0833333333305</v>
      </c>
      <c r="C59">
        <f>+D59+($D$2+E59+F59)*SOI!A58*IF(B59&gt;$C$18, IF(B59&lt;$C$19,-1,1),1)</f>
        <v>1.7551887230123617</v>
      </c>
      <c r="D59">
        <f>+$D$3*((1-$D$5)*SOI!D58+$D$5*SOI!D57) +   $D$4*((1-$D$5)*SOI!E58+$D$5*SOI!E57)</f>
        <v>0</v>
      </c>
      <c r="E59">
        <f t="shared" si="21"/>
        <v>-1.3464768071834792</v>
      </c>
      <c r="F59">
        <f t="shared" si="22"/>
        <v>-2.2355409948825651</v>
      </c>
      <c r="G59">
        <f t="shared" si="30"/>
        <v>-3.5820178020660443</v>
      </c>
      <c r="H59" s="21">
        <f t="shared" si="31"/>
        <v>1.081440465919626E-2</v>
      </c>
      <c r="I59" s="37">
        <f t="shared" si="23"/>
        <v>0.12375641698871009</v>
      </c>
      <c r="J59" s="1">
        <f t="shared" si="32"/>
        <v>2.7402195580422895E-4</v>
      </c>
      <c r="K59" s="1">
        <f t="shared" si="33"/>
        <v>-9.3931542612464816E-6</v>
      </c>
      <c r="L59" s="1">
        <f t="shared" si="24"/>
        <v>0.29799154386794086</v>
      </c>
      <c r="M59" s="1">
        <f t="shared" si="25"/>
        <v>1.3914586082375923E-2</v>
      </c>
      <c r="N59" s="1">
        <f t="shared" si="26"/>
        <v>0.171184838085958</v>
      </c>
      <c r="O59" s="1">
        <f t="shared" si="27"/>
        <v>-5.7646842304502004E-2</v>
      </c>
      <c r="P59" s="1">
        <f t="shared" si="28"/>
        <v>-2.0280836996289343E-2</v>
      </c>
      <c r="Q59" s="1">
        <f t="shared" si="34"/>
        <v>1.6019830814581379E-3</v>
      </c>
      <c r="R59" s="1">
        <f t="shared" si="35"/>
        <v>-1.0893884844623276E-5</v>
      </c>
      <c r="S59" s="1">
        <f t="shared" si="36"/>
        <v>2.7778133332618531E-3</v>
      </c>
      <c r="T59" s="1">
        <f t="shared" si="37"/>
        <v>2.8903938325462172E-4</v>
      </c>
      <c r="U59" s="1">
        <f t="shared" si="38"/>
        <v>1.3020552670227299E-4</v>
      </c>
      <c r="V59" s="1">
        <f t="shared" si="39"/>
        <v>6.7477509942442341E-3</v>
      </c>
      <c r="W59" s="1">
        <f t="shared" si="46"/>
        <v>0</v>
      </c>
      <c r="X59" s="1">
        <f t="shared" si="46"/>
        <v>0</v>
      </c>
      <c r="Y59" s="1">
        <f t="shared" si="46"/>
        <v>0</v>
      </c>
      <c r="Z59" s="1">
        <f t="shared" si="46"/>
        <v>0</v>
      </c>
      <c r="AA59" s="1">
        <f>+AA$3*$F59*ABS($F59)*COS(2*PI()*$A59/$AZ$22+AA$4)*COS(2*PI()*$A59/$BA$22+AA$5)</f>
        <v>0</v>
      </c>
      <c r="AB59" s="39">
        <f>+AB$3*$F59*ABS($F59)*COS(2*2*PI()*$A59/$BA$33+AB$4)*COS(2*2*PI()*$A59/$BA$34+AB$5)*COS(2*2*PI()*$A59/$BA$35+AB$6)</f>
        <v>0</v>
      </c>
      <c r="AE59" s="20">
        <f>+$AF$20*SIGN(SOI!A58)*(ABS(SOI!A58))^$AE$2</f>
        <v>-0.36346964344345106</v>
      </c>
      <c r="AF59" s="20">
        <f t="shared" si="43"/>
        <v>-0.34210765118667941</v>
      </c>
      <c r="AG59" s="19">
        <f t="shared" si="44"/>
        <v>-0.91567118719341511</v>
      </c>
      <c r="AH59" s="19">
        <f t="shared" si="45"/>
        <v>-0.89392438770979521</v>
      </c>
      <c r="AI59">
        <f t="shared" si="41"/>
        <v>2.2199999999999998E-2</v>
      </c>
      <c r="AJ59">
        <f t="shared" si="40"/>
        <v>0.57356353600673571</v>
      </c>
      <c r="AK59">
        <v>1</v>
      </c>
    </row>
    <row r="60" spans="1:37" x14ac:dyDescent="0.25">
      <c r="A60">
        <v>3.1666666666666679</v>
      </c>
      <c r="B60" s="2">
        <v>1883.1666666666638</v>
      </c>
      <c r="C60">
        <f>+D60+($D$2+E60+F60)*SOI!A59*IF(B60&gt;$C$18, IF(B60&lt;$C$19,-1,1),1)</f>
        <v>-1.1365044370121924</v>
      </c>
      <c r="D60">
        <f>+$D$3*((1-$D$5)*SOI!D59+$D$5*SOI!D58) +   $D$4*((1-$D$5)*SOI!E59+$D$5*SOI!E58)</f>
        <v>0</v>
      </c>
      <c r="E60">
        <f t="shared" si="21"/>
        <v>0.94082667430530531</v>
      </c>
      <c r="F60">
        <f t="shared" si="22"/>
        <v>1.9004344182251756</v>
      </c>
      <c r="G60">
        <f t="shared" si="30"/>
        <v>2.8412610925304809</v>
      </c>
      <c r="H60" s="21">
        <f t="shared" si="31"/>
        <v>-2.3061054727508648E-2</v>
      </c>
      <c r="I60" s="37">
        <f t="shared" si="23"/>
        <v>-0.39815841063064261</v>
      </c>
      <c r="J60" s="1">
        <f t="shared" si="32"/>
        <v>-1.1355792335329675E-3</v>
      </c>
      <c r="K60" s="1">
        <f t="shared" si="33"/>
        <v>1.7152438190154567E-4</v>
      </c>
      <c r="L60" s="1">
        <f t="shared" si="24"/>
        <v>-0.97504999335166698</v>
      </c>
      <c r="M60" s="1">
        <f t="shared" si="25"/>
        <v>1.7923144455364009E-2</v>
      </c>
      <c r="N60" s="1">
        <f t="shared" si="26"/>
        <v>-3.2547445649529209E-2</v>
      </c>
      <c r="O60" s="1">
        <f t="shared" si="27"/>
        <v>0.19497521625078074</v>
      </c>
      <c r="P60" s="1">
        <f t="shared" si="28"/>
        <v>3.346366098161653E-2</v>
      </c>
      <c r="Q60" s="1">
        <f t="shared" si="34"/>
        <v>-3.9233174728948924E-4</v>
      </c>
      <c r="R60" s="1">
        <f t="shared" si="35"/>
        <v>-8.5835407730019724E-6</v>
      </c>
      <c r="S60" s="1">
        <f t="shared" si="36"/>
        <v>1.6991935044120287E-3</v>
      </c>
      <c r="T60" s="1">
        <f t="shared" si="37"/>
        <v>3.1987761766425131E-3</v>
      </c>
      <c r="U60" s="1">
        <f t="shared" si="38"/>
        <v>6.9120228147817174E-4</v>
      </c>
      <c r="V60" s="1">
        <f t="shared" si="39"/>
        <v>2.1168897458063965E-3</v>
      </c>
      <c r="W60" s="1">
        <f t="shared" si="46"/>
        <v>0</v>
      </c>
      <c r="X60" s="1">
        <f t="shared" si="46"/>
        <v>0</v>
      </c>
      <c r="Y60" s="1">
        <f t="shared" si="46"/>
        <v>0</v>
      </c>
      <c r="Z60" s="1">
        <f t="shared" si="46"/>
        <v>0</v>
      </c>
      <c r="AA60" s="1">
        <f>+AA$3*$F60*ABS($F60)*COS(2*PI()*$A60/$AZ$22+AA$4)*COS(2*PI()*$A60/$BA$22+AA$5)</f>
        <v>0</v>
      </c>
      <c r="AB60" s="39">
        <f>+AB$3*$F60*ABS($F60)*COS(2*2*PI()*$A60/$BA$33+AB$4)*COS(2*2*PI()*$A60/$BA$34+AB$5)*COS(2*2*PI()*$A60/$BA$35+AB$6)</f>
        <v>0</v>
      </c>
      <c r="AE60" s="20">
        <f>+$AF$20*SIGN(SOI!A59)*(ABS(SOI!A59))^$AE$2</f>
        <v>-0.31516610050556276</v>
      </c>
      <c r="AF60" s="20">
        <f t="shared" si="43"/>
        <v>-0.2974232836273713</v>
      </c>
      <c r="AG60" s="19">
        <f t="shared" si="44"/>
        <v>-0.83114321512671929</v>
      </c>
      <c r="AH60" s="19">
        <f t="shared" si="45"/>
        <v>-0.8758434151077088</v>
      </c>
      <c r="AI60">
        <f t="shared" si="41"/>
        <v>2.2799999999999997E-2</v>
      </c>
      <c r="AJ60">
        <f t="shared" si="40"/>
        <v>0.53371993149934793</v>
      </c>
      <c r="AK60">
        <v>1</v>
      </c>
    </row>
    <row r="61" spans="1:37" x14ac:dyDescent="0.25">
      <c r="A61">
        <v>3.2500000000000013</v>
      </c>
      <c r="B61" s="2">
        <v>1883.249999999997</v>
      </c>
      <c r="C61">
        <f>+D61+($D$2+E61+F61)*SOI!A60*IF(B61&gt;$C$18, IF(B61&lt;$C$19,-1,1),1)</f>
        <v>0.67108792360793468</v>
      </c>
      <c r="D61">
        <f>+$D$3*((1-$D$5)*SOI!D60+$D$5*SOI!D59) +   $D$4*((1-$D$5)*SOI!E60+$D$5*SOI!E59)</f>
        <v>0</v>
      </c>
      <c r="E61">
        <f t="shared" si="21"/>
        <v>-0.76296473694971656</v>
      </c>
      <c r="F61">
        <f t="shared" si="22"/>
        <v>-2.1548088439543474</v>
      </c>
      <c r="G61">
        <f t="shared" si="30"/>
        <v>-2.9177735809040639</v>
      </c>
      <c r="H61" s="21">
        <f t="shared" si="31"/>
        <v>1.0454055314992827E-2</v>
      </c>
      <c r="I61" s="37">
        <f t="shared" si="23"/>
        <v>0.39532352383872815</v>
      </c>
      <c r="J61" s="1">
        <f t="shared" si="32"/>
        <v>1.3799321444757538E-3</v>
      </c>
      <c r="K61" s="1">
        <f t="shared" si="33"/>
        <v>-3.6188589200635484E-4</v>
      </c>
      <c r="L61" s="1">
        <f t="shared" si="24"/>
        <v>0.80257569043048094</v>
      </c>
      <c r="M61" s="1">
        <f t="shared" si="25"/>
        <v>2.1936014811033824E-2</v>
      </c>
      <c r="N61" s="1">
        <f t="shared" si="26"/>
        <v>-7.1965166897965518E-2</v>
      </c>
      <c r="O61" s="1">
        <f t="shared" si="27"/>
        <v>-0.59820029454272827</v>
      </c>
      <c r="P61" s="1">
        <f t="shared" si="28"/>
        <v>-2.7957151003518671E-2</v>
      </c>
      <c r="Q61" s="1">
        <f t="shared" si="34"/>
        <v>-1.0617014353682299E-3</v>
      </c>
      <c r="R61" s="1">
        <f t="shared" si="35"/>
        <v>2.3062808362863809E-5</v>
      </c>
      <c r="S61" s="1">
        <f t="shared" si="36"/>
        <v>-3.7303109018559412E-3</v>
      </c>
      <c r="T61" s="1">
        <f t="shared" si="37"/>
        <v>8.0781178014412425E-3</v>
      </c>
      <c r="U61" s="1">
        <f t="shared" si="38"/>
        <v>5.7335207314292732E-4</v>
      </c>
      <c r="V61" s="1">
        <f t="shared" si="39"/>
        <v>-3.9104174845813796E-3</v>
      </c>
      <c r="W61" s="1">
        <f t="shared" si="46"/>
        <v>0</v>
      </c>
      <c r="X61" s="1">
        <f t="shared" si="46"/>
        <v>0</v>
      </c>
      <c r="Y61" s="1">
        <f t="shared" si="46"/>
        <v>0</v>
      </c>
      <c r="Z61" s="1">
        <f t="shared" si="46"/>
        <v>0</v>
      </c>
      <c r="AA61" s="1">
        <f>+AA$3*$F61*ABS($F61)*COS(2*PI()*$A61/$AZ$22+AA$4)*COS(2*PI()*$A61/$BA$22+AA$5)</f>
        <v>0</v>
      </c>
      <c r="AB61" s="39">
        <f>+AB$3*$F61*ABS($F61)*COS(2*2*PI()*$A61/$BA$33+AB$4)*COS(2*2*PI()*$A61/$BA$34+AB$5)*COS(2*2*PI()*$A61/$BA$35+AB$6)</f>
        <v>0</v>
      </c>
      <c r="AE61" s="20">
        <f>+$AF$20*SIGN(SOI!A60)*(ABS(SOI!A60))^$AE$2</f>
        <v>-0.21363410693310017</v>
      </c>
      <c r="AF61" s="20">
        <f t="shared" si="43"/>
        <v>-0.27760320757015305</v>
      </c>
      <c r="AG61" s="19">
        <f t="shared" si="44"/>
        <v>-0.74246951048166276</v>
      </c>
      <c r="AH61" s="19">
        <f t="shared" si="45"/>
        <v>-0.79419462556935438</v>
      </c>
      <c r="AI61">
        <f t="shared" si="41"/>
        <v>2.3399999999999997E-2</v>
      </c>
      <c r="AJ61">
        <f t="shared" si="40"/>
        <v>0.46486630291150971</v>
      </c>
      <c r="AK61">
        <v>1</v>
      </c>
    </row>
    <row r="62" spans="1:37" x14ac:dyDescent="0.25">
      <c r="A62">
        <v>3.3333333333333348</v>
      </c>
      <c r="B62" s="2">
        <v>1883.3333333333303</v>
      </c>
      <c r="C62">
        <f>+D62+($D$2+E62+F62)*SOI!A61*IF(B62&gt;$C$18, IF(B62&lt;$C$19,-1,1),1)</f>
        <v>-1.6274735522793189</v>
      </c>
      <c r="D62">
        <f>+$D$3*((1-$D$5)*SOI!D61+$D$5*SOI!D60) +   $D$4*((1-$D$5)*SOI!E61+$D$5*SOI!E60)</f>
        <v>0</v>
      </c>
      <c r="E62">
        <f t="shared" si="21"/>
        <v>0.6806714117906667</v>
      </c>
      <c r="F62">
        <f t="shared" si="22"/>
        <v>3.6021537257864882</v>
      </c>
      <c r="G62">
        <f t="shared" si="30"/>
        <v>4.2828251375771549</v>
      </c>
      <c r="H62" s="21">
        <f t="shared" si="31"/>
        <v>2.3600801258145472E-3</v>
      </c>
      <c r="I62" s="37">
        <f t="shared" si="23"/>
        <v>-0.21903542495281916</v>
      </c>
      <c r="J62" s="1">
        <f t="shared" si="32"/>
        <v>5.6703417286587642E-3</v>
      </c>
      <c r="K62" s="1">
        <f t="shared" si="33"/>
        <v>1.9311733562464728E-5</v>
      </c>
      <c r="L62" s="1">
        <f t="shared" si="24"/>
        <v>-0.16323278744252764</v>
      </c>
      <c r="M62" s="1">
        <f t="shared" si="25"/>
        <v>-0.16268500705161515</v>
      </c>
      <c r="N62" s="1">
        <f t="shared" si="26"/>
        <v>0.16861674874966687</v>
      </c>
      <c r="O62" s="1">
        <f t="shared" si="27"/>
        <v>0.50483573841865959</v>
      </c>
      <c r="P62" s="1">
        <f t="shared" si="28"/>
        <v>8.6919587232294013E-3</v>
      </c>
      <c r="Q62" s="1">
        <f t="shared" si="34"/>
        <v>-1.8448904314839573E-2</v>
      </c>
      <c r="R62" s="1">
        <f t="shared" si="35"/>
        <v>-2.2204554591663073E-4</v>
      </c>
      <c r="S62" s="1">
        <f t="shared" si="36"/>
        <v>-4.8426725639137318E-3</v>
      </c>
      <c r="T62" s="1">
        <f t="shared" si="37"/>
        <v>1.386548442707173E-3</v>
      </c>
      <c r="U62" s="1">
        <f t="shared" si="38"/>
        <v>9.8766083390609802E-5</v>
      </c>
      <c r="V62" s="1">
        <f t="shared" si="39"/>
        <v>-2.8485657175156553E-3</v>
      </c>
      <c r="W62" s="1">
        <f t="shared" ref="W62:Z81" si="47">+W$3*$F62*ABS($F62)*COS(2*PI()*$A62/W$2+W$4)</f>
        <v>0</v>
      </c>
      <c r="X62" s="1">
        <f t="shared" si="47"/>
        <v>0</v>
      </c>
      <c r="Y62" s="1">
        <f t="shared" si="47"/>
        <v>0</v>
      </c>
      <c r="Z62" s="1">
        <f t="shared" si="47"/>
        <v>0</v>
      </c>
      <c r="AA62" s="1">
        <f>+AA$3*$F62*ABS($F62)*COS(2*PI()*$A62/$AZ$22+AA$4)*COS(2*PI()*$A62/$BA$22+AA$5)</f>
        <v>0</v>
      </c>
      <c r="AB62" s="39">
        <f>+AB$3*$F62*ABS($F62)*COS(2*2*PI()*$A62/$BA$33+AB$4)*COS(2*2*PI()*$A62/$BA$34+AB$5)*COS(2*2*PI()*$A62/$BA$35+AB$6)</f>
        <v>0</v>
      </c>
      <c r="AE62" s="20">
        <f>+$AF$20*SIGN(SOI!A61)*(ABS(SOI!A61))^$AE$2</f>
        <v>-0.30400941527179615</v>
      </c>
      <c r="AF62" s="20">
        <f t="shared" si="43"/>
        <v>-0.23934972876811053</v>
      </c>
      <c r="AG62" s="19">
        <f t="shared" si="44"/>
        <v>-0.87326910384869483</v>
      </c>
      <c r="AH62" s="19">
        <f t="shared" si="45"/>
        <v>-0.84793640368841516</v>
      </c>
      <c r="AI62">
        <f t="shared" si="41"/>
        <v>2.3999999999999997E-2</v>
      </c>
      <c r="AJ62">
        <f t="shared" si="40"/>
        <v>0.63391937508058427</v>
      </c>
      <c r="AK62">
        <v>1</v>
      </c>
    </row>
    <row r="63" spans="1:37" x14ac:dyDescent="0.25">
      <c r="A63">
        <v>3.4166666666666683</v>
      </c>
      <c r="B63" s="2">
        <v>1883.4166666666636</v>
      </c>
      <c r="C63">
        <f>+D63+($D$2+E63+F63)*SOI!A62*IF(B63&gt;$C$18, IF(B63&lt;$C$19,-1,1),1)</f>
        <v>12.667858995728638</v>
      </c>
      <c r="D63">
        <f>+$D$3*((1-$D$5)*SOI!D62+$D$5*SOI!D61) +   $D$4*((1-$D$5)*SOI!E62+$D$5*SOI!E61)</f>
        <v>0</v>
      </c>
      <c r="E63">
        <f t="shared" si="21"/>
        <v>-0.65467329733204982</v>
      </c>
      <c r="F63">
        <f t="shared" si="22"/>
        <v>-59.668464777566228</v>
      </c>
      <c r="G63">
        <f t="shared" si="30"/>
        <v>-60.323138074898282</v>
      </c>
      <c r="H63" s="21">
        <f t="shared" si="31"/>
        <v>-4.1990325625965726E-2</v>
      </c>
      <c r="I63" s="37">
        <f t="shared" si="23"/>
        <v>4.8629132981539919E-3</v>
      </c>
      <c r="J63" s="1">
        <f t="shared" si="32"/>
        <v>2.4063749160011931E-3</v>
      </c>
      <c r="K63" s="1">
        <f t="shared" si="33"/>
        <v>7.3187620606035043E-6</v>
      </c>
      <c r="L63" s="1">
        <f t="shared" si="24"/>
        <v>4.0018768557686768E-2</v>
      </c>
      <c r="M63" s="1">
        <f t="shared" si="25"/>
        <v>3.1097066518097685</v>
      </c>
      <c r="N63" s="1">
        <f t="shared" si="26"/>
        <v>-1.6508511474056045</v>
      </c>
      <c r="O63" s="1">
        <f t="shared" si="27"/>
        <v>0.10901465841106255</v>
      </c>
      <c r="P63" s="1">
        <f t="shared" si="28"/>
        <v>-6.2221846109999326E-2</v>
      </c>
      <c r="Q63" s="1">
        <f t="shared" si="34"/>
        <v>-3.4526271032884766</v>
      </c>
      <c r="R63" s="1">
        <f t="shared" si="35"/>
        <v>9.2257850074748294E-4</v>
      </c>
      <c r="S63" s="1">
        <f t="shared" si="36"/>
        <v>-1.0526269310212569E-3</v>
      </c>
      <c r="T63" s="1">
        <f t="shared" si="37"/>
        <v>-7.340509031952926E-5</v>
      </c>
      <c r="U63" s="1">
        <f t="shared" si="38"/>
        <v>1.5696948592887566E-5</v>
      </c>
      <c r="V63" s="1">
        <f t="shared" si="39"/>
        <v>-0.19964511367693932</v>
      </c>
      <c r="W63" s="1">
        <f t="shared" si="47"/>
        <v>0</v>
      </c>
      <c r="X63" s="1">
        <f t="shared" si="47"/>
        <v>0</v>
      </c>
      <c r="Y63" s="1">
        <f t="shared" si="47"/>
        <v>0</v>
      </c>
      <c r="Z63" s="1">
        <f t="shared" si="47"/>
        <v>0</v>
      </c>
      <c r="AA63" s="1">
        <f>+AA$3*$F63*ABS($F63)*COS(2*PI()*$A63/$AZ$22+AA$4)*COS(2*PI()*$A63/$BA$22+AA$5)</f>
        <v>0</v>
      </c>
      <c r="AB63" s="39">
        <f>+AB$3*$F63*ABS($F63)*COS(2*2*PI()*$A63/$BA$33+AB$4)*COS(2*2*PI()*$A63/$BA$34+AB$5)*COS(2*2*PI()*$A63/$BA$35+AB$6)</f>
        <v>0</v>
      </c>
      <c r="AE63" s="20">
        <f>+$AF$20*SIGN(SOI!A62)*(ABS(SOI!A62))^$AE$2</f>
        <v>-0.20040566409943528</v>
      </c>
      <c r="AF63" s="20">
        <f t="shared" si="43"/>
        <v>-0.1760039984474393</v>
      </c>
      <c r="AG63" s="19">
        <f t="shared" si="44"/>
        <v>-0.64907936874615513</v>
      </c>
      <c r="AH63" s="19">
        <f t="shared" si="45"/>
        <v>-0.6852575258029121</v>
      </c>
      <c r="AI63">
        <f t="shared" si="41"/>
        <v>2.4599999999999997E-2</v>
      </c>
      <c r="AJ63">
        <f t="shared" si="40"/>
        <v>0.47307537029871582</v>
      </c>
      <c r="AK63">
        <v>1</v>
      </c>
    </row>
    <row r="64" spans="1:37" x14ac:dyDescent="0.25">
      <c r="A64">
        <v>3.5000000000000018</v>
      </c>
      <c r="B64" s="2">
        <v>1883.4999999999968</v>
      </c>
      <c r="C64">
        <f>+D64+($D$2+E64+F64)*SOI!A63*IF(B64&gt;$C$18, IF(B64&lt;$C$19,-1,1),1)</f>
        <v>3.3478999368361774E-2</v>
      </c>
      <c r="D64">
        <f>+$D$3*((1-$D$5)*SOI!D63+$D$5*SOI!D62) +   $D$4*((1-$D$5)*SOI!E63+$D$5*SOI!E62)</f>
        <v>0</v>
      </c>
      <c r="E64">
        <f t="shared" si="21"/>
        <v>0.67488859901880627</v>
      </c>
      <c r="F64">
        <f t="shared" si="22"/>
        <v>-4.0227885358549837</v>
      </c>
      <c r="G64">
        <f t="shared" si="30"/>
        <v>-3.3478999368361775</v>
      </c>
      <c r="H64" s="21">
        <f t="shared" si="31"/>
        <v>-6.4648894621114053E-3</v>
      </c>
      <c r="I64" s="37">
        <f t="shared" si="23"/>
        <v>0.3077196241935346</v>
      </c>
      <c r="J64" s="1">
        <f t="shared" si="32"/>
        <v>6.3117762569017222E-5</v>
      </c>
      <c r="K64" s="1">
        <f t="shared" si="33"/>
        <v>-2.1048694313877407E-5</v>
      </c>
      <c r="L64" s="1">
        <f t="shared" si="24"/>
        <v>-0.61094454619137006</v>
      </c>
      <c r="M64" s="1">
        <f t="shared" si="25"/>
        <v>1.2889885491706682E-3</v>
      </c>
      <c r="N64" s="1">
        <f t="shared" si="26"/>
        <v>-1.793786396759605E-2</v>
      </c>
      <c r="O64" s="1">
        <f t="shared" si="27"/>
        <v>3.4600246310858666E-2</v>
      </c>
      <c r="P64" s="1">
        <f t="shared" si="28"/>
        <v>-3.6931594751988858E-2</v>
      </c>
      <c r="Q64" s="1">
        <f t="shared" si="34"/>
        <v>-1.5550419965709925E-5</v>
      </c>
      <c r="R64" s="1">
        <f t="shared" si="35"/>
        <v>2.6293865897633417E-7</v>
      </c>
      <c r="S64" s="1">
        <f t="shared" si="36"/>
        <v>-7.2376229464558861E-4</v>
      </c>
      <c r="T64" s="1">
        <f t="shared" si="37"/>
        <v>3.5567925953696377E-4</v>
      </c>
      <c r="U64" s="1">
        <f t="shared" si="38"/>
        <v>5.8956144125351328E-4</v>
      </c>
      <c r="V64" s="1">
        <f t="shared" si="39"/>
        <v>-1.287587241272418E-3</v>
      </c>
      <c r="W64" s="1">
        <f t="shared" si="47"/>
        <v>0</v>
      </c>
      <c r="X64" s="1">
        <f t="shared" si="47"/>
        <v>0</v>
      </c>
      <c r="Y64" s="1">
        <f t="shared" si="47"/>
        <v>0</v>
      </c>
      <c r="Z64" s="1">
        <f t="shared" si="47"/>
        <v>0</v>
      </c>
      <c r="AA64" s="1">
        <f>+AA$3*$F64*ABS($F64)*COS(2*PI()*$A64/$AZ$22+AA$4)*COS(2*PI()*$A64/$BA$22+AA$5)</f>
        <v>0</v>
      </c>
      <c r="AB64" s="39">
        <f>+AB$3*$F64*ABS($F64)*COS(2*2*PI()*$A64/$BA$33+AB$4)*COS(2*2*PI()*$A64/$BA$34+AB$5)*COS(2*2*PI()*$A64/$BA$35+AB$6)</f>
        <v>0</v>
      </c>
      <c r="AE64" s="20">
        <f>+$AF$20*SIGN(SOI!A63)*(ABS(SOI!A63))^$AE$2</f>
        <v>-2.3596915971086534E-2</v>
      </c>
      <c r="AF64" s="20">
        <f t="shared" si="43"/>
        <v>-9.1688417579406531E-2</v>
      </c>
      <c r="AG64" s="19">
        <f t="shared" si="44"/>
        <v>-0.91407902947882524</v>
      </c>
      <c r="AH64" s="19">
        <f t="shared" si="45"/>
        <v>-0.88525201519423735</v>
      </c>
      <c r="AI64">
        <f t="shared" si="41"/>
        <v>2.5199999999999997E-2</v>
      </c>
      <c r="AJ64">
        <f t="shared" si="40"/>
        <v>0.82239061189941876</v>
      </c>
      <c r="AK64">
        <v>1</v>
      </c>
    </row>
    <row r="65" spans="1:37" x14ac:dyDescent="0.25">
      <c r="A65">
        <v>3.5833333333333353</v>
      </c>
      <c r="B65" s="2">
        <v>1883.5833333333301</v>
      </c>
      <c r="C65">
        <f>+D65+($D$2+E65+F65)*SOI!A64*IF(B65&gt;$C$18, IF(B65&lt;$C$19,-1,1),1)</f>
        <v>-4.4594242802669944E-2</v>
      </c>
      <c r="D65">
        <f>+$D$3*((1-$D$5)*SOI!D64+$D$5*SOI!D63) +   $D$4*((1-$D$5)*SOI!E64+$D$5*SOI!E63)</f>
        <v>0</v>
      </c>
      <c r="E65">
        <f t="shared" si="21"/>
        <v>-0.74906623506504211</v>
      </c>
      <c r="F65">
        <f t="shared" si="22"/>
        <v>2.2355409951540404</v>
      </c>
      <c r="G65">
        <f t="shared" si="30"/>
        <v>1.4864747600889983</v>
      </c>
      <c r="H65" s="21">
        <f t="shared" si="31"/>
        <v>3.6109184892513563E-3</v>
      </c>
      <c r="I65" s="37">
        <f t="shared" si="23"/>
        <v>-0.46124416507988653</v>
      </c>
      <c r="J65" s="1">
        <f t="shared" si="32"/>
        <v>-1.5945589760846198E-2</v>
      </c>
      <c r="K65" s="1">
        <f t="shared" si="33"/>
        <v>3.541037488787879E-4</v>
      </c>
      <c r="L65" s="1">
        <f t="shared" si="24"/>
        <v>0.88429580334434277</v>
      </c>
      <c r="M65" s="1">
        <f t="shared" si="25"/>
        <v>0.21725128739849356</v>
      </c>
      <c r="N65" s="1">
        <f t="shared" si="26"/>
        <v>4.7727906765162604E-3</v>
      </c>
      <c r="O65" s="1">
        <f t="shared" si="27"/>
        <v>-0.48752896597692175</v>
      </c>
      <c r="P65" s="1">
        <f t="shared" si="28"/>
        <v>3.046396445158224E-2</v>
      </c>
      <c r="Q65" s="1">
        <f t="shared" si="34"/>
        <v>6.9736008069564695E-4</v>
      </c>
      <c r="R65" s="1">
        <f t="shared" si="35"/>
        <v>1.7674416960996136E-5</v>
      </c>
      <c r="S65" s="1">
        <f t="shared" si="36"/>
        <v>-2.8865116022897528E-4</v>
      </c>
      <c r="T65" s="1">
        <f t="shared" si="37"/>
        <v>7.2539665129804668E-3</v>
      </c>
      <c r="U65" s="1">
        <f t="shared" si="38"/>
        <v>7.2894224869818824E-4</v>
      </c>
      <c r="V65" s="1">
        <f t="shared" si="39"/>
        <v>-2.8259643869765527E-4</v>
      </c>
      <c r="W65" s="1">
        <f t="shared" si="47"/>
        <v>0</v>
      </c>
      <c r="X65" s="1">
        <f t="shared" si="47"/>
        <v>0</v>
      </c>
      <c r="Y65" s="1">
        <f t="shared" si="47"/>
        <v>0</v>
      </c>
      <c r="Z65" s="1">
        <f t="shared" si="47"/>
        <v>0</v>
      </c>
      <c r="AA65" s="1">
        <f>+AA$3*$F65*ABS($F65)*COS(2*PI()*$A65/$AZ$22+AA$4)*COS(2*PI()*$A65/$BA$22+AA$5)</f>
        <v>0</v>
      </c>
      <c r="AB65" s="39">
        <f>+AB$3*$F65*ABS($F65)*COS(2*2*PI()*$A65/$BA$33+AB$4)*COS(2*2*PI()*$A65/$BA$34+AB$5)*COS(2*2*PI()*$A65/$BA$35+AB$6)</f>
        <v>0</v>
      </c>
      <c r="AE65" s="20">
        <f>+$AF$20*SIGN(SOI!A64)*(ABS(SOI!A64))^$AE$2</f>
        <v>-5.1062672667697775E-2</v>
      </c>
      <c r="AF65" s="20">
        <f t="shared" si="43"/>
        <v>-8.2471144562015417E-2</v>
      </c>
      <c r="AG65" s="19">
        <f t="shared" si="44"/>
        <v>-0.63507631139896892</v>
      </c>
      <c r="AH65" s="19">
        <f t="shared" si="45"/>
        <v>-0.67848321101508802</v>
      </c>
      <c r="AI65">
        <f t="shared" si="41"/>
        <v>2.5799999999999997E-2</v>
      </c>
      <c r="AJ65">
        <f t="shared" si="40"/>
        <v>0.55260516683695349</v>
      </c>
      <c r="AK65">
        <v>1</v>
      </c>
    </row>
    <row r="66" spans="1:37" x14ac:dyDescent="0.25">
      <c r="A66">
        <v>3.6666666666666687</v>
      </c>
      <c r="B66" s="2">
        <v>1883.6666666666633</v>
      </c>
      <c r="C66">
        <f>+D66+($D$2+E66+F66)*SOI!A65*IF(B66&gt;$C$18, IF(B66&lt;$C$19,-1,1),1)</f>
        <v>0.16814630341090972</v>
      </c>
      <c r="D66">
        <f>+$D$3*((1-$D$5)*SOI!D65+$D$5*SOI!D64) +   $D$4*((1-$D$5)*SOI!E65+$D$5*SOI!E64)</f>
        <v>0</v>
      </c>
      <c r="E66">
        <f t="shared" si="21"/>
        <v>0.91133851607544525</v>
      </c>
      <c r="F66">
        <f t="shared" si="22"/>
        <v>-1.9004344184925612</v>
      </c>
      <c r="G66">
        <f t="shared" si="30"/>
        <v>-0.98909590241711598</v>
      </c>
      <c r="H66" s="21">
        <f t="shared" si="31"/>
        <v>1.0336868458072237E-2</v>
      </c>
      <c r="I66" s="37">
        <f t="shared" si="23"/>
        <v>0.43009781858363294</v>
      </c>
      <c r="J66" s="1">
        <f t="shared" si="32"/>
        <v>-2.3982643006681327E-2</v>
      </c>
      <c r="K66" s="1">
        <f t="shared" si="33"/>
        <v>-1.4048308522545034E-4</v>
      </c>
      <c r="L66" s="1">
        <f t="shared" si="24"/>
        <v>-0.38581401495772122</v>
      </c>
      <c r="M66" s="1">
        <f t="shared" si="25"/>
        <v>-0.35041481584700734</v>
      </c>
      <c r="N66" s="1">
        <f t="shared" si="26"/>
        <v>-3.9289539595555749E-2</v>
      </c>
      <c r="O66" s="1">
        <f t="shared" si="27"/>
        <v>0.88978450209421167</v>
      </c>
      <c r="P66" s="1">
        <f t="shared" si="28"/>
        <v>-1.517801867541157E-2</v>
      </c>
      <c r="Q66" s="1">
        <f t="shared" si="34"/>
        <v>9.2593763570635954E-3</v>
      </c>
      <c r="R66" s="1">
        <f t="shared" si="35"/>
        <v>-2.1882961916645712E-4</v>
      </c>
      <c r="S66" s="1">
        <f t="shared" si="36"/>
        <v>-2.2157166140280922E-3</v>
      </c>
      <c r="T66" s="1">
        <f t="shared" si="37"/>
        <v>5.7761757014108362E-3</v>
      </c>
      <c r="U66" s="1">
        <f t="shared" si="38"/>
        <v>3.3865550509472341E-4</v>
      </c>
      <c r="V66" s="1">
        <f t="shared" si="39"/>
        <v>-1.1590439370047947E-3</v>
      </c>
      <c r="W66" s="1">
        <f t="shared" si="47"/>
        <v>0</v>
      </c>
      <c r="X66" s="1">
        <f t="shared" si="47"/>
        <v>0</v>
      </c>
      <c r="Y66" s="1">
        <f t="shared" si="47"/>
        <v>0</v>
      </c>
      <c r="Z66" s="1">
        <f t="shared" si="47"/>
        <v>0</v>
      </c>
      <c r="AA66" s="1">
        <f>+AA$3*$F66*ABS($F66)*COS(2*PI()*$A66/$AZ$22+AA$4)*COS(2*PI()*$A66/$BA$22+AA$5)</f>
        <v>0</v>
      </c>
      <c r="AB66" s="39">
        <f>+AB$3*$F66*ABS($F66)*COS(2*2*PI()*$A66/$BA$33+AB$4)*COS(2*2*PI()*$A66/$BA$34+AB$5)*COS(2*2*PI()*$A66/$BA$35+AB$6)</f>
        <v>0</v>
      </c>
      <c r="AE66" s="20">
        <f>+$AF$20*SIGN(SOI!A65)*(ABS(SOI!A65))^$AE$2</f>
        <v>-0.17275384504726193</v>
      </c>
      <c r="AF66" s="20">
        <f t="shared" si="43"/>
        <v>-0.18332485966559933</v>
      </c>
      <c r="AG66" s="19">
        <f t="shared" si="44"/>
        <v>-1.1485277890872641</v>
      </c>
      <c r="AH66" s="19">
        <f t="shared" si="45"/>
        <v>-0.93750259869736363</v>
      </c>
      <c r="AI66">
        <f t="shared" si="41"/>
        <v>2.6399999999999996E-2</v>
      </c>
      <c r="AJ66">
        <f t="shared" si="40"/>
        <v>0.96520292942166475</v>
      </c>
      <c r="AK66">
        <v>1</v>
      </c>
    </row>
    <row r="67" spans="1:37" x14ac:dyDescent="0.25">
      <c r="A67">
        <v>3.7500000000000022</v>
      </c>
      <c r="B67" s="2">
        <v>1883.7499999999966</v>
      </c>
      <c r="C67">
        <f>+D67+($D$2+E67+F67)*SOI!A66*IF(B67&gt;$C$18, IF(B67&lt;$C$19,-1,1),1)</f>
        <v>-0.36985184188406534</v>
      </c>
      <c r="D67">
        <f>+$D$3*((1-$D$5)*SOI!D66+$D$5*SOI!D65) +   $D$4*((1-$D$5)*SOI!E66+$D$5*SOI!E65)</f>
        <v>0</v>
      </c>
      <c r="E67">
        <f t="shared" si="21"/>
        <v>-1.2742092206629367</v>
      </c>
      <c r="F67">
        <f t="shared" si="22"/>
        <v>2.1548088441964257</v>
      </c>
      <c r="G67">
        <f t="shared" si="30"/>
        <v>0.88059962353348897</v>
      </c>
      <c r="H67" s="21">
        <f t="shared" si="31"/>
        <v>-3.5164577370354493E-3</v>
      </c>
      <c r="I67" s="37">
        <f t="shared" si="23"/>
        <v>-0.11767112836634894</v>
      </c>
      <c r="J67" s="1">
        <f t="shared" si="32"/>
        <v>-7.9897254806352517E-3</v>
      </c>
      <c r="K67" s="1">
        <f t="shared" si="33"/>
        <v>5.4578610005727457E-7</v>
      </c>
      <c r="L67" s="1">
        <f t="shared" si="24"/>
        <v>2.0770651928835558E-2</v>
      </c>
      <c r="M67" s="1">
        <f t="shared" si="25"/>
        <v>0.4266920948293309</v>
      </c>
      <c r="N67" s="1">
        <f t="shared" si="26"/>
        <v>8.1371477164486034E-2</v>
      </c>
      <c r="O67" s="1">
        <f t="shared" si="27"/>
        <v>-0.60282507472249669</v>
      </c>
      <c r="P67" s="1">
        <f t="shared" si="28"/>
        <v>1.6167203969843587E-3</v>
      </c>
      <c r="Q67" s="1">
        <f t="shared" si="34"/>
        <v>2.3351196249719843E-2</v>
      </c>
      <c r="R67" s="1">
        <f t="shared" si="35"/>
        <v>1.5098582614805022E-4</v>
      </c>
      <c r="S67" s="1">
        <f t="shared" si="36"/>
        <v>-1.255486804687244E-3</v>
      </c>
      <c r="T67" s="1">
        <f t="shared" si="37"/>
        <v>2.106779069764714E-4</v>
      </c>
      <c r="U67" s="1">
        <f t="shared" si="38"/>
        <v>9.869170514980809E-6</v>
      </c>
      <c r="V67" s="1">
        <f t="shared" si="39"/>
        <v>-2.5569073670056143E-4</v>
      </c>
      <c r="W67" s="1">
        <f t="shared" si="47"/>
        <v>0</v>
      </c>
      <c r="X67" s="1">
        <f t="shared" si="47"/>
        <v>0</v>
      </c>
      <c r="Y67" s="1">
        <f t="shared" si="47"/>
        <v>0</v>
      </c>
      <c r="Z67" s="1">
        <f t="shared" si="47"/>
        <v>0</v>
      </c>
      <c r="AA67" s="1">
        <f>+AA$3*$F67*ABS($F67)*COS(2*PI()*$A67/$AZ$22+AA$4)*COS(2*PI()*$A67/$BA$22+AA$5)</f>
        <v>0</v>
      </c>
      <c r="AB67" s="39">
        <f>+AB$3*$F67*ABS($F67)*COS(2*2*PI()*$A67/$BA$33+AB$4)*COS(2*2*PI()*$A67/$BA$34+AB$5)*COS(2*2*PI()*$A67/$BA$35+AB$6)</f>
        <v>0</v>
      </c>
      <c r="AE67" s="20">
        <f>+$AF$20*SIGN(SOI!A66)*(ABS(SOI!A66))^$AE$2</f>
        <v>-0.32615806128183827</v>
      </c>
      <c r="AF67" s="20">
        <f t="shared" si="43"/>
        <v>-0.23532550258967747</v>
      </c>
      <c r="AG67" s="19">
        <f t="shared" si="44"/>
        <v>-0.6588578024069508</v>
      </c>
      <c r="AH67" s="19">
        <f t="shared" si="45"/>
        <v>-0.66321559825348919</v>
      </c>
      <c r="AI67">
        <f t="shared" si="41"/>
        <v>2.6999999999999996E-2</v>
      </c>
      <c r="AJ67">
        <f t="shared" si="40"/>
        <v>0.42353229981727336</v>
      </c>
      <c r="AK67">
        <v>1</v>
      </c>
    </row>
    <row r="68" spans="1:37" x14ac:dyDescent="0.25">
      <c r="A68">
        <v>3.8333333333333357</v>
      </c>
      <c r="B68" s="2">
        <v>1883.8333333333298</v>
      </c>
      <c r="C68">
        <f>+D68+($D$2+E68+F68)*SOI!A67*IF(B68&gt;$C$18, IF(B68&lt;$C$19,-1,1),1)</f>
        <v>0.26720227673398972</v>
      </c>
      <c r="D68">
        <f>+$D$3*((1-$D$5)*SOI!D67+$D$5*SOI!D66) +   $D$4*((1-$D$5)*SOI!E67+$D$5*SOI!E66)</f>
        <v>0</v>
      </c>
      <c r="E68">
        <f t="shared" si="21"/>
        <v>2.387597922777378</v>
      </c>
      <c r="F68">
        <f t="shared" si="22"/>
        <v>-3.6021537261136949</v>
      </c>
      <c r="G68">
        <f t="shared" si="30"/>
        <v>-1.2145558033363169</v>
      </c>
      <c r="H68" s="21">
        <f t="shared" si="31"/>
        <v>-5.7802038535378374E-2</v>
      </c>
      <c r="I68" s="37">
        <f t="shared" si="23"/>
        <v>-0.78611935030969893</v>
      </c>
      <c r="J68" s="1">
        <f t="shared" si="32"/>
        <v>5.1120668913460197E-2</v>
      </c>
      <c r="K68" s="1">
        <f t="shared" si="33"/>
        <v>-2.0404076839781376E-6</v>
      </c>
      <c r="L68" s="1">
        <f t="shared" si="24"/>
        <v>-1.6754065548385808</v>
      </c>
      <c r="M68" s="1">
        <f t="shared" si="25"/>
        <v>-0.40865865251297745</v>
      </c>
      <c r="N68" s="1">
        <f t="shared" si="26"/>
        <v>-0.11373377707974375</v>
      </c>
      <c r="O68" s="1">
        <f t="shared" si="27"/>
        <v>6.6928754954424441E-3</v>
      </c>
      <c r="P68" s="1">
        <f t="shared" si="28"/>
        <v>-6.7489758982852586E-3</v>
      </c>
      <c r="Q68" s="1">
        <f t="shared" si="34"/>
        <v>3.1258814106962338E-2</v>
      </c>
      <c r="R68" s="1">
        <f t="shared" si="35"/>
        <v>1.3502622070643612E-3</v>
      </c>
      <c r="S68" s="1">
        <f t="shared" si="36"/>
        <v>1.1723248837767253E-2</v>
      </c>
      <c r="T68" s="1">
        <f t="shared" si="37"/>
        <v>1.886733300958094E-4</v>
      </c>
      <c r="U68" s="1">
        <f t="shared" si="38"/>
        <v>-2.7523406274478865E-4</v>
      </c>
      <c r="V68" s="1">
        <f t="shared" si="39"/>
        <v>-1.4918845499962822E-3</v>
      </c>
      <c r="W68" s="1">
        <f t="shared" si="47"/>
        <v>0</v>
      </c>
      <c r="X68" s="1">
        <f t="shared" si="47"/>
        <v>0</v>
      </c>
      <c r="Y68" s="1">
        <f t="shared" si="47"/>
        <v>0</v>
      </c>
      <c r="Z68" s="1">
        <f t="shared" si="47"/>
        <v>0</v>
      </c>
      <c r="AA68" s="1">
        <f>+AA$3*$F68*ABS($F68)*COS(2*PI()*$A68/$AZ$22+AA$4)*COS(2*PI()*$A68/$BA$22+AA$5)</f>
        <v>0</v>
      </c>
      <c r="AB68" s="39">
        <f>+AB$3*$F68*ABS($F68)*COS(2*2*PI()*$A68/$BA$33+AB$4)*COS(2*2*PI()*$A68/$BA$34+AB$5)*COS(2*2*PI()*$A68/$BA$35+AB$6)</f>
        <v>0</v>
      </c>
      <c r="AE68" s="20">
        <f>+$AF$20*SIGN(SOI!A67)*(ABS(SOI!A67))^$AE$2</f>
        <v>-0.20706460143993219</v>
      </c>
      <c r="AF68" s="20">
        <f t="shared" si="43"/>
        <v>-0.22798192121145389</v>
      </c>
      <c r="AG68" s="19">
        <f t="shared" si="44"/>
        <v>-1.1525726946498256</v>
      </c>
      <c r="AH68" s="19">
        <f t="shared" si="45"/>
        <v>-0.93296386673268106</v>
      </c>
      <c r="AI68">
        <f t="shared" si="41"/>
        <v>2.7599999999999996E-2</v>
      </c>
      <c r="AJ68">
        <f t="shared" si="40"/>
        <v>0.9245907734383717</v>
      </c>
      <c r="AK68">
        <v>1</v>
      </c>
    </row>
    <row r="69" spans="1:37" x14ac:dyDescent="0.25">
      <c r="A69">
        <v>3.9166666666666692</v>
      </c>
      <c r="B69" s="2">
        <v>1883.9166666666631</v>
      </c>
      <c r="C69">
        <f>+D69+($D$2+E69+F69)*SOI!A68*IF(B69&gt;$C$18, IF(B69&lt;$C$19,-1,1),1)</f>
        <v>-2.5967374687923139</v>
      </c>
      <c r="D69">
        <f>+$D$3*((1-$D$5)*SOI!D68+$D$5*SOI!D67) +   $D$4*((1-$D$5)*SOI!E68+$D$5*SOI!E67)</f>
        <v>0</v>
      </c>
      <c r="E69">
        <f t="shared" si="21"/>
        <v>-41.120340000425564</v>
      </c>
      <c r="F69">
        <f t="shared" si="22"/>
        <v>59.66846477751352</v>
      </c>
      <c r="G69">
        <f t="shared" si="30"/>
        <v>18.548124777087956</v>
      </c>
      <c r="H69" s="21">
        <f t="shared" si="31"/>
        <v>1.4646235561949059</v>
      </c>
      <c r="I69" s="37">
        <f t="shared" si="23"/>
        <v>23.652181802767988</v>
      </c>
      <c r="J69" s="1">
        <f t="shared" si="32"/>
        <v>-7.4996500979606582</v>
      </c>
      <c r="K69" s="1">
        <f t="shared" si="33"/>
        <v>11.000873766515078</v>
      </c>
      <c r="L69" s="1">
        <f t="shared" si="24"/>
        <v>50.145314862603563</v>
      </c>
      <c r="M69" s="1">
        <f t="shared" si="25"/>
        <v>-1.992610664061417</v>
      </c>
      <c r="N69" s="1">
        <f t="shared" si="26"/>
        <v>0.11868739804299969</v>
      </c>
      <c r="O69" s="1">
        <f t="shared" si="27"/>
        <v>-15.122783255623414</v>
      </c>
      <c r="P69" s="1">
        <f t="shared" si="28"/>
        <v>0.53804546354129312</v>
      </c>
      <c r="Q69" s="1">
        <f t="shared" si="34"/>
        <v>-0.15905575817203821</v>
      </c>
      <c r="R69" s="1">
        <f t="shared" si="35"/>
        <v>0.2067177325195656</v>
      </c>
      <c r="S69" s="1">
        <f t="shared" si="36"/>
        <v>0.36808307820381475</v>
      </c>
      <c r="T69" s="1">
        <f t="shared" si="37"/>
        <v>12.759676063393087</v>
      </c>
      <c r="U69" s="1">
        <f t="shared" si="38"/>
        <v>-0.66018552766552596</v>
      </c>
      <c r="V69" s="1">
        <f t="shared" si="39"/>
        <v>-0.1241170543590334</v>
      </c>
      <c r="W69" s="1">
        <f t="shared" si="47"/>
        <v>0</v>
      </c>
      <c r="X69" s="1">
        <f t="shared" si="47"/>
        <v>0</v>
      </c>
      <c r="Y69" s="1">
        <f t="shared" si="47"/>
        <v>0</v>
      </c>
      <c r="Z69" s="1">
        <f t="shared" si="47"/>
        <v>0</v>
      </c>
      <c r="AA69" s="1">
        <f>+AA$3*$F69*ABS($F69)*COS(2*PI()*$A69/$AZ$22+AA$4)*COS(2*PI()*$A69/$BA$22+AA$5)</f>
        <v>0</v>
      </c>
      <c r="AB69" s="39">
        <f>+AB$3*$F69*ABS($F69)*COS(2*2*PI()*$A69/$BA$33+AB$4)*COS(2*2*PI()*$A69/$BA$34+AB$5)*COS(2*2*PI()*$A69/$BA$35+AB$6)</f>
        <v>0</v>
      </c>
      <c r="AE69" s="20">
        <f>+$AF$20*SIGN(SOI!A68)*(ABS(SOI!A68))^$AE$2</f>
        <v>-0.15072310091259125</v>
      </c>
      <c r="AF69" s="20">
        <f t="shared" si="43"/>
        <v>-0.16167239251129076</v>
      </c>
      <c r="AG69" s="19">
        <f t="shared" si="44"/>
        <v>-0.65939714143781269</v>
      </c>
      <c r="AH69" s="19">
        <f t="shared" si="45"/>
        <v>-0.66122980864970804</v>
      </c>
      <c r="AI69">
        <f t="shared" si="41"/>
        <v>2.8199999999999996E-2</v>
      </c>
      <c r="AJ69">
        <f t="shared" si="40"/>
        <v>0.49772474892652196</v>
      </c>
      <c r="AK69">
        <v>1</v>
      </c>
    </row>
    <row r="70" spans="1:37" x14ac:dyDescent="0.25">
      <c r="A70">
        <v>4.0000000000000027</v>
      </c>
      <c r="B70" s="2">
        <v>1883.9999999999964</v>
      </c>
      <c r="C70">
        <f>+D70+($D$2+E70+F70)*SOI!A69*IF(B70&gt;$C$18, IF(B70&lt;$C$19,-1,1),1)</f>
        <v>-0.14668896994633904</v>
      </c>
      <c r="D70">
        <f>+$D$3*((1-$D$5)*SOI!D69+$D$5*SOI!D68) +   $D$4*((1-$D$5)*SOI!E69+$D$5*SOI!E68)</f>
        <v>0</v>
      </c>
      <c r="E70">
        <f t="shared" si="21"/>
        <v>-2.6892524457662663</v>
      </c>
      <c r="F70">
        <f t="shared" si="22"/>
        <v>4.0227885361875302</v>
      </c>
      <c r="G70">
        <f t="shared" si="30"/>
        <v>1.3335360904212639</v>
      </c>
      <c r="H70" s="21">
        <f t="shared" si="31"/>
        <v>-4.7755934117269675E-3</v>
      </c>
      <c r="I70" s="37">
        <f t="shared" si="23"/>
        <v>1.3928317585773009</v>
      </c>
      <c r="J70" s="1">
        <f t="shared" si="32"/>
        <v>-0.1479444624752585</v>
      </c>
      <c r="K70" s="1">
        <f t="shared" si="33"/>
        <v>5.2867921749184714E-3</v>
      </c>
      <c r="L70" s="1">
        <f t="shared" si="24"/>
        <v>1.6641761601514113</v>
      </c>
      <c r="M70" s="1">
        <f t="shared" si="25"/>
        <v>-0.66750221439450919</v>
      </c>
      <c r="N70" s="1">
        <f t="shared" si="26"/>
        <v>-0.11727990064143785</v>
      </c>
      <c r="O70" s="1">
        <f t="shared" si="27"/>
        <v>-2.5201502261441675</v>
      </c>
      <c r="P70" s="1">
        <f t="shared" si="28"/>
        <v>4.6754174726649333E-2</v>
      </c>
      <c r="Q70" s="1">
        <f t="shared" si="34"/>
        <v>5.2650031705350743E-2</v>
      </c>
      <c r="R70" s="1">
        <f t="shared" si="35"/>
        <v>-4.0295302990426551E-3</v>
      </c>
      <c r="S70" s="1">
        <f t="shared" si="36"/>
        <v>-2.141865940161013E-2</v>
      </c>
      <c r="T70" s="1">
        <f t="shared" si="37"/>
        <v>7.0567264838992505E-2</v>
      </c>
      <c r="U70" s="1">
        <f t="shared" si="38"/>
        <v>-3.3782740200579637E-3</v>
      </c>
      <c r="V70" s="1">
        <f t="shared" si="39"/>
        <v>1.0657414615112267E-2</v>
      </c>
      <c r="W70" s="1">
        <f t="shared" si="47"/>
        <v>0</v>
      </c>
      <c r="X70" s="1">
        <f t="shared" si="47"/>
        <v>0</v>
      </c>
      <c r="Y70" s="1">
        <f t="shared" si="47"/>
        <v>0</v>
      </c>
      <c r="Z70" s="1">
        <f t="shared" si="47"/>
        <v>0</v>
      </c>
      <c r="AA70" s="1">
        <f>+AA$3*$F70*ABS($F70)*COS(2*PI()*$A70/$AZ$22+AA$4)*COS(2*PI()*$A70/$BA$22+AA$5)</f>
        <v>0</v>
      </c>
      <c r="AB70" s="39">
        <f>+AB$3*$F70*ABS($F70)*COS(2*2*PI()*$A70/$BA$33+AB$4)*COS(2*2*PI()*$A70/$BA$34+AB$5)*COS(2*2*PI()*$A70/$BA$35+AB$6)</f>
        <v>0</v>
      </c>
      <c r="AE70" s="20">
        <f>+$AF$20*SIGN(SOI!A69)*(ABS(SOI!A69))^$AE$2</f>
        <v>-0.12722947518134881</v>
      </c>
      <c r="AF70" s="20">
        <f t="shared" si="43"/>
        <v>-0.10051649735500888</v>
      </c>
      <c r="AG70" s="19">
        <f t="shared" si="44"/>
        <v>-0.88058276521407752</v>
      </c>
      <c r="AH70" s="19">
        <f t="shared" si="45"/>
        <v>-0.87501867862530525</v>
      </c>
      <c r="AI70">
        <f t="shared" si="41"/>
        <v>2.8799999999999996E-2</v>
      </c>
      <c r="AJ70">
        <f t="shared" si="40"/>
        <v>0.78006626785906863</v>
      </c>
      <c r="AK70">
        <v>1</v>
      </c>
    </row>
    <row r="71" spans="1:37" x14ac:dyDescent="0.25">
      <c r="A71">
        <v>4.0833333333333357</v>
      </c>
      <c r="B71" s="2">
        <v>1884.0833333333296</v>
      </c>
      <c r="C71">
        <f>+D71+($D$2+E71+F71)*SOI!A70*IF(B71&gt;$C$18, IF(B71&lt;$C$19,-1,1),1)</f>
        <v>8.8906418813707779E-3</v>
      </c>
      <c r="D71">
        <f>+$D$3*((1-$D$5)*SOI!D70+$D$5*SOI!D69) +   $D$4*((1-$D$5)*SOI!E70+$D$5*SOI!E69)</f>
        <v>0</v>
      </c>
      <c r="E71">
        <f t="shared" si="21"/>
        <v>1.3464768071833451</v>
      </c>
      <c r="F71">
        <f t="shared" si="22"/>
        <v>-2.2355409953204228</v>
      </c>
      <c r="G71">
        <f t="shared" si="30"/>
        <v>-0.88906418813707777</v>
      </c>
      <c r="H71" s="21">
        <f t="shared" si="31"/>
        <v>2.585069215432732E-2</v>
      </c>
      <c r="I71" s="37">
        <f t="shared" si="23"/>
        <v>-0.25138031134112254</v>
      </c>
      <c r="J71" s="1">
        <f t="shared" si="32"/>
        <v>-1.9296844652123391E-2</v>
      </c>
      <c r="K71" s="1">
        <f t="shared" si="33"/>
        <v>-1.2901552307254811E-6</v>
      </c>
      <c r="L71" s="1">
        <f t="shared" si="24"/>
        <v>-3.728509478320641E-3</v>
      </c>
      <c r="M71" s="1">
        <f t="shared" si="25"/>
        <v>0.48240044316219005</v>
      </c>
      <c r="N71" s="1">
        <f t="shared" si="26"/>
        <v>8.6182851695532095E-2</v>
      </c>
      <c r="O71" s="1">
        <f t="shared" si="27"/>
        <v>0.98382015037227688</v>
      </c>
      <c r="P71" s="1">
        <f t="shared" si="28"/>
        <v>-1.3045024100132013E-2</v>
      </c>
      <c r="Q71" s="1">
        <f t="shared" si="34"/>
        <v>2.7960883842166724E-2</v>
      </c>
      <c r="R71" s="1">
        <f t="shared" si="35"/>
        <v>3.8622402275690894E-4</v>
      </c>
      <c r="S71" s="1">
        <f t="shared" si="36"/>
        <v>-2.8406789608389372E-3</v>
      </c>
      <c r="T71" s="1">
        <f t="shared" si="37"/>
        <v>6.1720370355139079E-5</v>
      </c>
      <c r="U71" s="1">
        <f t="shared" si="38"/>
        <v>-1.7011866369800525E-4</v>
      </c>
      <c r="V71" s="1">
        <f t="shared" si="39"/>
        <v>2.1851116025542352E-3</v>
      </c>
      <c r="W71" s="1">
        <f t="shared" si="47"/>
        <v>0</v>
      </c>
      <c r="X71" s="1">
        <f t="shared" si="47"/>
        <v>0</v>
      </c>
      <c r="Y71" s="1">
        <f t="shared" si="47"/>
        <v>0</v>
      </c>
      <c r="Z71" s="1">
        <f t="shared" si="47"/>
        <v>0</v>
      </c>
      <c r="AA71" s="1">
        <f>+AA$3*$F71*ABS($F71)*COS(2*PI()*$A71/$AZ$22+AA$4)*COS(2*PI()*$A71/$BA$22+AA$5)</f>
        <v>0</v>
      </c>
      <c r="AB71" s="39">
        <f>+AB$3*$F71*ABS($F71)*COS(2*2*PI()*$A71/$BA$33+AB$4)*COS(2*2*PI()*$A71/$BA$34+AB$5)*COS(2*2*PI()*$A71/$BA$35+AB$6)</f>
        <v>0</v>
      </c>
      <c r="AE71" s="20">
        <f>+$AF$20*SIGN(SOI!A70)*(ABS(SOI!A70))^$AE$2</f>
        <v>-2.3596915971086534E-2</v>
      </c>
      <c r="AF71" s="20">
        <f t="shared" si="43"/>
        <v>-5.0275463717478451E-2</v>
      </c>
      <c r="AG71" s="19">
        <f t="shared" si="44"/>
        <v>-0.65659253287935415</v>
      </c>
      <c r="AH71" s="19">
        <f t="shared" si="45"/>
        <v>-0.65865690856437442</v>
      </c>
      <c r="AI71">
        <f t="shared" si="41"/>
        <v>2.9399999999999996E-2</v>
      </c>
      <c r="AJ71">
        <f t="shared" si="40"/>
        <v>0.60631706916187567</v>
      </c>
      <c r="AK71">
        <v>1</v>
      </c>
    </row>
    <row r="72" spans="1:37" x14ac:dyDescent="0.25">
      <c r="A72">
        <v>4.1666666666666687</v>
      </c>
      <c r="B72" s="2">
        <v>1884.1666666666629</v>
      </c>
      <c r="C72">
        <f>+D72+($D$2+E72+F72)*SOI!A71*IF(B72&gt;$C$18, IF(B72&lt;$C$19,-1,1),1)</f>
        <v>0</v>
      </c>
      <c r="D72">
        <f>+$D$3*((1-$D$5)*SOI!D71+$D$5*SOI!D70) +   $D$4*((1-$D$5)*SOI!E71+$D$5*SOI!E70)</f>
        <v>0</v>
      </c>
      <c r="E72">
        <f t="shared" si="21"/>
        <v>-0.94082667430516409</v>
      </c>
      <c r="F72">
        <f t="shared" si="22"/>
        <v>1.900434418616213</v>
      </c>
      <c r="G72">
        <f t="shared" si="30"/>
        <v>0.95960774431104889</v>
      </c>
      <c r="H72" s="21">
        <f t="shared" si="31"/>
        <v>-3.8513066595338274E-3</v>
      </c>
      <c r="I72" s="37">
        <f t="shared" si="23"/>
        <v>-0.23354000931782223</v>
      </c>
      <c r="J72" s="1">
        <f t="shared" si="32"/>
        <v>1.1736213760360825E-2</v>
      </c>
      <c r="K72" s="1">
        <f t="shared" si="33"/>
        <v>3.307652289977102E-7</v>
      </c>
      <c r="L72" s="1">
        <f t="shared" si="24"/>
        <v>0.47422387204607286</v>
      </c>
      <c r="M72" s="1">
        <f t="shared" si="25"/>
        <v>-0.31580527152298704</v>
      </c>
      <c r="N72" s="1">
        <f t="shared" si="26"/>
        <v>-4.4278743806388909E-2</v>
      </c>
      <c r="O72" s="1">
        <f t="shared" si="27"/>
        <v>-9.6848952542479938E-2</v>
      </c>
      <c r="P72" s="1">
        <f t="shared" si="28"/>
        <v>2.6711322565117779E-4</v>
      </c>
      <c r="Q72" s="1">
        <f t="shared" si="34"/>
        <v>9.4045279913918846E-3</v>
      </c>
      <c r="R72" s="1">
        <f t="shared" si="35"/>
        <v>1.206855918221424E-4</v>
      </c>
      <c r="S72" s="1">
        <f t="shared" si="36"/>
        <v>1.3558967483345268E-3</v>
      </c>
      <c r="T72" s="1">
        <f t="shared" si="37"/>
        <v>7.7278004448704148E-4</v>
      </c>
      <c r="U72" s="1">
        <f t="shared" si="38"/>
        <v>3.2361787525602581E-6</v>
      </c>
      <c r="V72" s="1">
        <f t="shared" si="39"/>
        <v>2.2987860884746345E-5</v>
      </c>
      <c r="W72" s="1">
        <f t="shared" si="47"/>
        <v>0</v>
      </c>
      <c r="X72" s="1">
        <f t="shared" si="47"/>
        <v>0</v>
      </c>
      <c r="Y72" s="1">
        <f t="shared" si="47"/>
        <v>0</v>
      </c>
      <c r="Z72" s="1">
        <f t="shared" si="47"/>
        <v>0</v>
      </c>
      <c r="AA72" s="1">
        <f>+AA$3*$F72*ABS($F72)*COS(2*PI()*$A72/$AZ$22+AA$4)*COS(2*PI()*$A72/$BA$22+AA$5)</f>
        <v>0</v>
      </c>
      <c r="AB72" s="39">
        <f>+AB$3*$F72*ABS($F72)*COS(2*2*PI()*$A72/$BA$33+AB$4)*COS(2*2*PI()*$A72/$BA$34+AB$5)*COS(2*2*PI()*$A72/$BA$35+AB$6)</f>
        <v>0</v>
      </c>
      <c r="AE72" s="20">
        <f>+$AF$20*SIGN(SOI!A71)*(ABS(SOI!A71))^$AE$2</f>
        <v>0</v>
      </c>
      <c r="AF72" s="20">
        <f t="shared" si="43"/>
        <v>6.9752314768453658E-2</v>
      </c>
      <c r="AG72" s="19">
        <f t="shared" si="44"/>
        <v>-0.86813490113179981</v>
      </c>
      <c r="AH72" s="19">
        <f t="shared" si="45"/>
        <v>-0.89528119572602938</v>
      </c>
      <c r="AI72">
        <f t="shared" si="41"/>
        <v>2.9999999999999995E-2</v>
      </c>
      <c r="AJ72">
        <f t="shared" si="40"/>
        <v>0.93788721590025348</v>
      </c>
      <c r="AK72">
        <v>1</v>
      </c>
    </row>
    <row r="73" spans="1:37" x14ac:dyDescent="0.25">
      <c r="A73">
        <v>4.2500000000000018</v>
      </c>
      <c r="B73" s="2">
        <v>1884.2499999999961</v>
      </c>
      <c r="C73">
        <f>+D73+($D$2+E73+F73)*SOI!A72*IF(B73&gt;$C$18, IF(B73&lt;$C$19,-1,1),1)</f>
        <v>-0.36187946792965697</v>
      </c>
      <c r="D73">
        <f>+$D$3*((1-$D$5)*SOI!D72+$D$5*SOI!D71) +   $D$4*((1-$D$5)*SOI!E72+$D$5*SOI!E71)</f>
        <v>0</v>
      </c>
      <c r="E73">
        <f t="shared" si="21"/>
        <v>0.76296473694976896</v>
      </c>
      <c r="F73">
        <f t="shared" si="22"/>
        <v>-2.1548088443715265</v>
      </c>
      <c r="G73">
        <f t="shared" si="30"/>
        <v>-1.3918441074217576</v>
      </c>
      <c r="H73" s="21">
        <f t="shared" si="31"/>
        <v>-4.8289025062396816E-3</v>
      </c>
      <c r="I73" s="37">
        <f t="shared" si="23"/>
        <v>0.43189044812437161</v>
      </c>
      <c r="J73" s="1">
        <f t="shared" si="32"/>
        <v>8.7799969747229378E-3</v>
      </c>
      <c r="K73" s="1">
        <f t="shared" si="33"/>
        <v>-2.1545441049932661E-5</v>
      </c>
      <c r="L73" s="1">
        <f t="shared" si="24"/>
        <v>-0.92063372574042424</v>
      </c>
      <c r="M73" s="1">
        <f t="shared" si="25"/>
        <v>0.12775368159074346</v>
      </c>
      <c r="N73" s="1">
        <f t="shared" si="26"/>
        <v>7.5762754271308354E-3</v>
      </c>
      <c r="O73" s="1">
        <f t="shared" si="27"/>
        <v>0.10819400793321302</v>
      </c>
      <c r="P73" s="1">
        <f t="shared" si="28"/>
        <v>-8.0226746908135891E-3</v>
      </c>
      <c r="Q73" s="1">
        <f t="shared" si="34"/>
        <v>6.5095582249534358E-4</v>
      </c>
      <c r="R73" s="1">
        <f t="shared" si="35"/>
        <v>-1.5448355071707498E-5</v>
      </c>
      <c r="S73" s="1">
        <f t="shared" si="36"/>
        <v>4.2904158495809408E-4</v>
      </c>
      <c r="T73" s="1">
        <f t="shared" si="37"/>
        <v>1.6759754318818735E-3</v>
      </c>
      <c r="U73" s="1">
        <f t="shared" si="38"/>
        <v>1.797498756633152E-4</v>
      </c>
      <c r="V73" s="1">
        <f t="shared" si="39"/>
        <v>1.1813615019487955E-4</v>
      </c>
      <c r="W73" s="1">
        <f t="shared" si="47"/>
        <v>0</v>
      </c>
      <c r="X73" s="1">
        <f t="shared" si="47"/>
        <v>0</v>
      </c>
      <c r="Y73" s="1">
        <f t="shared" si="47"/>
        <v>0</v>
      </c>
      <c r="Z73" s="1">
        <f t="shared" si="47"/>
        <v>0</v>
      </c>
      <c r="AA73" s="1">
        <f>+AA$3*$F73*ABS($F73)*COS(2*PI()*$A73/$AZ$22+AA$4)*COS(2*PI()*$A73/$BA$22+AA$5)</f>
        <v>0</v>
      </c>
      <c r="AB73" s="39">
        <f>+AB$3*$F73*ABS($F73)*COS(2*2*PI()*$A73/$BA$33+AB$4)*COS(2*2*PI()*$A73/$BA$34+AB$5)*COS(2*2*PI()*$A73/$BA$35+AB$6)</f>
        <v>0</v>
      </c>
      <c r="AE73" s="20">
        <f>+$AF$20*SIGN(SOI!A72)*(ABS(SOI!A72))^$AE$2</f>
        <v>0.2328538602764475</v>
      </c>
      <c r="AF73" s="20">
        <f t="shared" si="43"/>
        <v>0.18267332026067007</v>
      </c>
      <c r="AG73" s="19">
        <f t="shared" si="44"/>
        <v>-0.61203843876018316</v>
      </c>
      <c r="AH73" s="19">
        <f t="shared" si="45"/>
        <v>-0.60446755422063048</v>
      </c>
      <c r="AI73">
        <f t="shared" si="41"/>
        <v>3.0599999999999995E-2</v>
      </c>
      <c r="AJ73">
        <f t="shared" si="40"/>
        <v>0.79471175902085323</v>
      </c>
      <c r="AK73">
        <v>1</v>
      </c>
    </row>
    <row r="74" spans="1:37" x14ac:dyDescent="0.25">
      <c r="A74">
        <v>4.3333333333333348</v>
      </c>
      <c r="B74" s="2">
        <v>1884.3333333333294</v>
      </c>
      <c r="C74">
        <f>+D74+($D$2+E74+F74)*SOI!A73*IF(B74&gt;$C$18, IF(B74&lt;$C$19,-1,1),1)</f>
        <v>1.1685929258393462</v>
      </c>
      <c r="D74">
        <f>+$D$3*((1-$D$5)*SOI!D73+$D$5*SOI!D72) +   $D$4*((1-$D$5)*SOI!E73+$D$5*SOI!E72)</f>
        <v>0</v>
      </c>
      <c r="E74">
        <f t="shared" si="21"/>
        <v>-0.68067141179064716</v>
      </c>
      <c r="F74">
        <f t="shared" si="22"/>
        <v>3.6021537263890124</v>
      </c>
      <c r="G74">
        <f t="shared" si="30"/>
        <v>2.9214823145983653</v>
      </c>
      <c r="H74" s="21">
        <f t="shared" si="31"/>
        <v>-5.1926497911822713E-3</v>
      </c>
      <c r="I74" s="37">
        <f t="shared" si="23"/>
        <v>-0.4204270493371845</v>
      </c>
      <c r="J74" s="1">
        <f t="shared" si="32"/>
        <v>-8.7293065761942425E-3</v>
      </c>
      <c r="K74" s="1">
        <f t="shared" si="33"/>
        <v>3.8858409376500355E-4</v>
      </c>
      <c r="L74" s="1">
        <f t="shared" si="24"/>
        <v>0.56203414368849469</v>
      </c>
      <c r="M74" s="1">
        <f t="shared" si="25"/>
        <v>0.1304793407692072</v>
      </c>
      <c r="N74" s="1">
        <f t="shared" si="26"/>
        <v>-1.0171467289556736E-2</v>
      </c>
      <c r="O74" s="1">
        <f t="shared" si="27"/>
        <v>-0.5654385557362821</v>
      </c>
      <c r="P74" s="1">
        <f t="shared" si="28"/>
        <v>4.5351408957006172E-2</v>
      </c>
      <c r="Q74" s="1">
        <f t="shared" si="34"/>
        <v>-8.9258112238665142E-4</v>
      </c>
      <c r="R74" s="1">
        <f t="shared" si="35"/>
        <v>-2.0620323537214085E-5</v>
      </c>
      <c r="S74" s="1">
        <f t="shared" si="36"/>
        <v>5.6071773312782653E-4</v>
      </c>
      <c r="T74" s="1">
        <f t="shared" si="37"/>
        <v>5.3471907494865674E-3</v>
      </c>
      <c r="U74" s="1">
        <f t="shared" si="38"/>
        <v>9.8913882977237784E-4</v>
      </c>
      <c r="V74" s="1">
        <f t="shared" si="39"/>
        <v>8.9656600516809935E-4</v>
      </c>
      <c r="W74" s="1">
        <f t="shared" si="47"/>
        <v>0</v>
      </c>
      <c r="X74" s="1">
        <f t="shared" si="47"/>
        <v>0</v>
      </c>
      <c r="Y74" s="1">
        <f t="shared" si="47"/>
        <v>0</v>
      </c>
      <c r="Z74" s="1">
        <f t="shared" si="47"/>
        <v>0</v>
      </c>
      <c r="AA74" s="1">
        <f>+AA$3*$F74*ABS($F74)*COS(2*PI()*$A74/$AZ$22+AA$4)*COS(2*PI()*$A74/$BA$22+AA$5)</f>
        <v>0</v>
      </c>
      <c r="AB74" s="39">
        <f>+AB$3*$F74*ABS($F74)*COS(2*2*PI()*$A74/$BA$33+AB$4)*COS(2*2*PI()*$A74/$BA$34+AB$5)*COS(2*2*PI()*$A74/$BA$35+AB$6)</f>
        <v>0</v>
      </c>
      <c r="AE74" s="20">
        <f>+$AF$20*SIGN(SOI!A73)*(ABS(SOI!A73))^$AE$2</f>
        <v>0.31516610050556276</v>
      </c>
      <c r="AF74" s="20">
        <f t="shared" si="43"/>
        <v>0.13498148201163329</v>
      </c>
      <c r="AG74" s="19">
        <f t="shared" si="44"/>
        <v>7.1902766178316202E-2</v>
      </c>
      <c r="AH74" s="19">
        <f t="shared" si="45"/>
        <v>-4.2729438293725039E-2</v>
      </c>
      <c r="AI74">
        <f t="shared" si="41"/>
        <v>3.1199999999999995E-2</v>
      </c>
      <c r="AJ74">
        <f t="shared" si="40"/>
        <v>6.3078715833317089E-2</v>
      </c>
      <c r="AK74">
        <v>1</v>
      </c>
    </row>
    <row r="75" spans="1:37" x14ac:dyDescent="0.25">
      <c r="A75">
        <v>4.4166666666666679</v>
      </c>
      <c r="B75" s="2">
        <v>1884.4166666666626</v>
      </c>
      <c r="C75">
        <f>+D75+($D$2+E75+F75)*SOI!A74*IF(B75&gt;$C$18, IF(B75&lt;$C$19,-1,1),1)</f>
        <v>7.6717928924168861</v>
      </c>
      <c r="D75">
        <f>+$D$3*((1-$D$5)*SOI!D74+$D$5*SOI!D73) +   $D$4*((1-$D$5)*SOI!E74+$D$5*SOI!E73)</f>
        <v>0</v>
      </c>
      <c r="E75">
        <f t="shared" si="21"/>
        <v>0.65467329733206536</v>
      </c>
      <c r="F75">
        <f t="shared" si="22"/>
        <v>-59.668464777461956</v>
      </c>
      <c r="G75">
        <f t="shared" si="30"/>
        <v>-59.013791480129889</v>
      </c>
      <c r="H75" s="21">
        <f t="shared" si="31"/>
        <v>-7.0676592966287463E-2</v>
      </c>
      <c r="I75" s="37">
        <f t="shared" si="23"/>
        <v>0.63564973990050833</v>
      </c>
      <c r="J75" s="1">
        <f t="shared" si="32"/>
        <v>-0.43867955931468855</v>
      </c>
      <c r="K75" s="1">
        <f t="shared" si="33"/>
        <v>-1.6998470055348889E-3</v>
      </c>
      <c r="L75" s="1">
        <f t="shared" si="24"/>
        <v>-4.6624629754417168E-2</v>
      </c>
      <c r="M75" s="1">
        <f t="shared" si="25"/>
        <v>-4.3369277000168518</v>
      </c>
      <c r="N75" s="1">
        <f t="shared" si="26"/>
        <v>1.4607295614077878</v>
      </c>
      <c r="O75" s="1">
        <f t="shared" si="27"/>
        <v>1.6173601723626263</v>
      </c>
      <c r="P75" s="1">
        <f t="shared" si="28"/>
        <v>-0.83606795347677387</v>
      </c>
      <c r="Q75" s="1">
        <f t="shared" si="34"/>
        <v>-4.2606350664714636</v>
      </c>
      <c r="R75" s="1">
        <f t="shared" si="35"/>
        <v>0.14881590127970748</v>
      </c>
      <c r="S75" s="1">
        <f t="shared" si="36"/>
        <v>0.12174684810340501</v>
      </c>
      <c r="T75" s="1">
        <f t="shared" si="37"/>
        <v>1.2688190747622407E-3</v>
      </c>
      <c r="U75" s="1">
        <f t="shared" si="38"/>
        <v>2.7569904890925923E-2</v>
      </c>
      <c r="V75" s="1">
        <f t="shared" si="39"/>
        <v>2.3736641607056344</v>
      </c>
      <c r="W75" s="1">
        <f t="shared" si="47"/>
        <v>0</v>
      </c>
      <c r="X75" s="1">
        <f t="shared" si="47"/>
        <v>0</v>
      </c>
      <c r="Y75" s="1">
        <f t="shared" si="47"/>
        <v>0</v>
      </c>
      <c r="Z75" s="1">
        <f t="shared" si="47"/>
        <v>0</v>
      </c>
      <c r="AA75" s="1">
        <f>+AA$3*$F75*ABS($F75)*COS(2*PI()*$A75/$AZ$22+AA$4)*COS(2*PI()*$A75/$BA$22+AA$5)</f>
        <v>0</v>
      </c>
      <c r="AB75" s="39">
        <f>+AB$3*$F75*ABS($F75)*COS(2*2*PI()*$A75/$BA$33+AB$4)*COS(2*2*PI()*$A75/$BA$34+AB$5)*COS(2*2*PI()*$A75/$BA$35+AB$6)</f>
        <v>0</v>
      </c>
      <c r="AE75" s="20">
        <f>+$AF$20*SIGN(SOI!A74)*(ABS(SOI!A74))^$AE$2</f>
        <v>-0.14307551474711033</v>
      </c>
      <c r="AF75" s="20">
        <f t="shared" si="43"/>
        <v>0.13913027006847759</v>
      </c>
      <c r="AG75" s="19">
        <f t="shared" si="44"/>
        <v>3.6529661863198726E-2</v>
      </c>
      <c r="AH75" s="19">
        <f t="shared" si="45"/>
        <v>-2.6546755559501034E-2</v>
      </c>
      <c r="AI75">
        <f t="shared" si="41"/>
        <v>3.1799999999999995E-2</v>
      </c>
      <c r="AJ75">
        <f t="shared" si="40"/>
        <v>0.10260060820527886</v>
      </c>
      <c r="AK75">
        <v>1</v>
      </c>
    </row>
    <row r="76" spans="1:37" x14ac:dyDescent="0.25">
      <c r="A76">
        <v>4.5000000000000009</v>
      </c>
      <c r="B76" s="2">
        <v>1884.4999999999959</v>
      </c>
      <c r="C76">
        <f>+D76+($D$2+E76+F76)*SOI!A75*IF(B76&gt;$C$18, IF(B76&lt;$C$19,-1,1),1)</f>
        <v>-1.3153495979509069</v>
      </c>
      <c r="D76">
        <f>+$D$3*((1-$D$5)*SOI!D75+$D$5*SOI!D74) +   $D$4*((1-$D$5)*SOI!E75+$D$5*SOI!E74)</f>
        <v>0</v>
      </c>
      <c r="E76">
        <f t="shared" si="21"/>
        <v>-0.67488859901887821</v>
      </c>
      <c r="F76">
        <f t="shared" si="22"/>
        <v>-4.0227885365200748</v>
      </c>
      <c r="G76">
        <f t="shared" si="30"/>
        <v>-4.6976771355389531</v>
      </c>
      <c r="H76" s="21">
        <f t="shared" si="31"/>
        <v>9.0113689491299112E-4</v>
      </c>
      <c r="I76" s="37">
        <f t="shared" si="23"/>
        <v>8.1810866003902499E-2</v>
      </c>
      <c r="J76" s="1">
        <f t="shared" si="32"/>
        <v>-2.6814602248693849E-3</v>
      </c>
      <c r="K76" s="1">
        <f t="shared" si="33"/>
        <v>-2.2363164713838989E-5</v>
      </c>
      <c r="L76" s="1">
        <f t="shared" si="24"/>
        <v>0.20732359064509862</v>
      </c>
      <c r="M76" s="1">
        <f t="shared" si="25"/>
        <v>-0.20597429577767637</v>
      </c>
      <c r="N76" s="1">
        <f t="shared" si="26"/>
        <v>0.18389725414343938</v>
      </c>
      <c r="O76" s="1">
        <f t="shared" si="27"/>
        <v>-0.18255698074596208</v>
      </c>
      <c r="P76" s="1">
        <f t="shared" si="28"/>
        <v>-2.1914924534130003E-2</v>
      </c>
      <c r="Q76" s="1">
        <f t="shared" si="34"/>
        <v>-2.5474789742382337E-2</v>
      </c>
      <c r="R76" s="1">
        <f t="shared" si="35"/>
        <v>1.145193108766797E-4</v>
      </c>
      <c r="S76" s="1">
        <f t="shared" si="36"/>
        <v>1.9726783086357162E-3</v>
      </c>
      <c r="T76" s="1">
        <f t="shared" si="37"/>
        <v>6.3683177527956995E-4</v>
      </c>
      <c r="U76" s="1">
        <f t="shared" si="38"/>
        <v>9.3009387929860507E-5</v>
      </c>
      <c r="V76" s="1">
        <f t="shared" si="39"/>
        <v>7.8329093602212373E-3</v>
      </c>
      <c r="W76" s="1">
        <f t="shared" si="47"/>
        <v>0</v>
      </c>
      <c r="X76" s="1">
        <f t="shared" si="47"/>
        <v>0</v>
      </c>
      <c r="Y76" s="1">
        <f t="shared" si="47"/>
        <v>0</v>
      </c>
      <c r="Z76" s="1">
        <f t="shared" si="47"/>
        <v>0</v>
      </c>
      <c r="AA76" s="1">
        <f>+AA$3*$F76*ABS($F76)*COS(2*PI()*$A76/$AZ$22+AA$4)*COS(2*PI()*$A76/$BA$22+AA$5)</f>
        <v>0</v>
      </c>
      <c r="AB76" s="39">
        <f>+AB$3*$F76*ABS($F76)*COS(2*2*PI()*$A76/$BA$33+AB$4)*COS(2*2*PI()*$A76/$BA$34+AB$5)*COS(2*2*PI()*$A76/$BA$35+AB$6)</f>
        <v>0</v>
      </c>
      <c r="AE76" s="20">
        <f>+$AF$20*SIGN(SOI!A75)*(ABS(SOI!A75))^$AE$2</f>
        <v>0.24530022444698038</v>
      </c>
      <c r="AF76" s="20">
        <f t="shared" si="43"/>
        <v>9.862547872749107E-2</v>
      </c>
      <c r="AG76" s="19">
        <f t="shared" si="44"/>
        <v>1.8094764168900712E-2</v>
      </c>
      <c r="AH76" s="19">
        <f t="shared" si="45"/>
        <v>2.7460804974513225E-2</v>
      </c>
      <c r="AI76">
        <f t="shared" si="41"/>
        <v>3.2399999999999998E-2</v>
      </c>
      <c r="AJ76">
        <f t="shared" si="40"/>
        <v>8.0530714558590358E-2</v>
      </c>
      <c r="AK76">
        <v>1</v>
      </c>
    </row>
    <row r="77" spans="1:37" x14ac:dyDescent="0.25">
      <c r="A77">
        <v>4.5833333333333339</v>
      </c>
      <c r="B77" s="2">
        <v>1884.5833333333292</v>
      </c>
      <c r="C77">
        <f>+D77+($D$2+E77+F77)*SOI!A76*IF(B77&gt;$C$18, IF(B77&lt;$C$19,-1,1),1)</f>
        <v>0.59692144613145159</v>
      </c>
      <c r="D77">
        <f>+$D$3*((1-$D$5)*SOI!D76+$D$5*SOI!D75) +   $D$4*((1-$D$5)*SOI!E76+$D$5*SOI!E75)</f>
        <v>0</v>
      </c>
      <c r="E77">
        <f t="shared" si="21"/>
        <v>0.74906623506535253</v>
      </c>
      <c r="F77">
        <f t="shared" si="22"/>
        <v>2.2355409955919052</v>
      </c>
      <c r="G77">
        <f t="shared" si="30"/>
        <v>2.9846072306572577</v>
      </c>
      <c r="H77" s="21">
        <f t="shared" si="31"/>
        <v>-2.399350441981141E-2</v>
      </c>
      <c r="I77" s="37">
        <f t="shared" si="23"/>
        <v>-0.32761426509012942</v>
      </c>
      <c r="J77" s="1">
        <f t="shared" si="32"/>
        <v>-1.3658275308292707E-3</v>
      </c>
      <c r="K77" s="1">
        <f t="shared" si="33"/>
        <v>1.0860060732483515E-8</v>
      </c>
      <c r="L77" s="1">
        <f t="shared" si="24"/>
        <v>-0.82472041474322544</v>
      </c>
      <c r="M77" s="1">
        <f t="shared" si="25"/>
        <v>2.6199060397978709E-2</v>
      </c>
      <c r="N77" s="1">
        <f t="shared" si="26"/>
        <v>-8.2559528688318715E-2</v>
      </c>
      <c r="O77" s="1">
        <f t="shared" si="27"/>
        <v>8.136550757346225E-3</v>
      </c>
      <c r="P77" s="1">
        <f t="shared" si="28"/>
        <v>6.0025951653879278E-5</v>
      </c>
      <c r="Q77" s="1">
        <f t="shared" si="34"/>
        <v>-1.4547060934075832E-3</v>
      </c>
      <c r="R77" s="1">
        <f t="shared" si="35"/>
        <v>-2.6187569298839527E-5</v>
      </c>
      <c r="S77" s="1">
        <f t="shared" si="36"/>
        <v>3.5465006463990464E-3</v>
      </c>
      <c r="T77" s="1">
        <f t="shared" si="37"/>
        <v>1.1290798100642931E-4</v>
      </c>
      <c r="U77" s="1">
        <f t="shared" si="38"/>
        <v>1.0201820428774616E-6</v>
      </c>
      <c r="V77" s="1">
        <f t="shared" si="39"/>
        <v>9.6319481506349279E-6</v>
      </c>
      <c r="W77" s="1">
        <f t="shared" si="47"/>
        <v>0</v>
      </c>
      <c r="X77" s="1">
        <f t="shared" si="47"/>
        <v>0</v>
      </c>
      <c r="Y77" s="1">
        <f t="shared" si="47"/>
        <v>0</v>
      </c>
      <c r="Z77" s="1">
        <f t="shared" si="47"/>
        <v>0</v>
      </c>
      <c r="AA77" s="1">
        <f>+AA$3*$F77*ABS($F77)*COS(2*PI()*$A77/$AZ$22+AA$4)*COS(2*PI()*$A77/$BA$22+AA$5)</f>
        <v>0</v>
      </c>
      <c r="AB77" s="39">
        <f>+AB$3*$F77*ABS($F77)*COS(2*2*PI()*$A77/$BA$33+AB$4)*COS(2*2*PI()*$A77/$BA$34+AB$5)*COS(2*2*PI()*$A77/$BA$35+AB$6)</f>
        <v>0</v>
      </c>
      <c r="AE77" s="20">
        <f>+$AF$20*SIGN(SOI!A76)*(ABS(SOI!A76))^$AE$2</f>
        <v>0.19365172648260318</v>
      </c>
      <c r="AF77" s="20">
        <f t="shared" si="43"/>
        <v>0.2062617296224957</v>
      </c>
      <c r="AG77" s="19">
        <f t="shared" si="44"/>
        <v>3.057128086322633E-2</v>
      </c>
      <c r="AH77" s="19">
        <f t="shared" si="45"/>
        <v>1.0792461244402252E-2</v>
      </c>
      <c r="AI77">
        <f t="shared" si="41"/>
        <v>3.3000000000000002E-2</v>
      </c>
      <c r="AJ77">
        <f t="shared" si="40"/>
        <v>0.17569044875926937</v>
      </c>
      <c r="AK77">
        <v>1</v>
      </c>
    </row>
    <row r="78" spans="1:37" x14ac:dyDescent="0.25">
      <c r="A78">
        <v>4.666666666666667</v>
      </c>
      <c r="B78" s="2">
        <v>1884.6666666666624</v>
      </c>
      <c r="C78">
        <f>+D78+($D$2+E78+F78)*SOI!A77*IF(B78&gt;$C$18, IF(B78&lt;$C$19,-1,1),1)</f>
        <v>-0.50611912829268624</v>
      </c>
      <c r="D78">
        <f>+$D$3*((1-$D$5)*SOI!D77+$D$5*SOI!D76) +   $D$4*((1-$D$5)*SOI!E77+$D$5*SOI!E76)</f>
        <v>0</v>
      </c>
      <c r="E78">
        <f t="shared" si="21"/>
        <v>-0.91133851607576943</v>
      </c>
      <c r="F78">
        <f t="shared" si="22"/>
        <v>-1.9004344188835989</v>
      </c>
      <c r="G78">
        <f t="shared" si="30"/>
        <v>-2.8117729349593681</v>
      </c>
      <c r="H78" s="21">
        <f t="shared" si="31"/>
        <v>1.796029073167088E-2</v>
      </c>
      <c r="I78" s="37">
        <f t="shared" si="23"/>
        <v>0.47748573524703825</v>
      </c>
      <c r="J78" s="1">
        <f t="shared" si="32"/>
        <v>5.1679692309745896E-4</v>
      </c>
      <c r="K78" s="1">
        <f t="shared" si="33"/>
        <v>-1.4994421712231627E-4</v>
      </c>
      <c r="L78" s="1">
        <f t="shared" si="24"/>
        <v>0.88880800365686274</v>
      </c>
      <c r="M78" s="1">
        <f t="shared" si="25"/>
        <v>6.8016170279688029E-3</v>
      </c>
      <c r="N78" s="1">
        <f t="shared" si="26"/>
        <v>-1.9320564565427554E-2</v>
      </c>
      <c r="O78" s="1">
        <f t="shared" si="27"/>
        <v>-0.44735591833466187</v>
      </c>
      <c r="P78" s="1">
        <f t="shared" si="28"/>
        <v>-1.3986931894545755E-2</v>
      </c>
      <c r="Q78" s="1">
        <f t="shared" si="34"/>
        <v>-8.8380066612305885E-5</v>
      </c>
      <c r="R78" s="1">
        <f t="shared" si="35"/>
        <v>2.3188457172124107E-6</v>
      </c>
      <c r="S78" s="1">
        <f t="shared" si="36"/>
        <v>-1.2096235935212202E-3</v>
      </c>
      <c r="T78" s="1">
        <f t="shared" si="37"/>
        <v>6.6901938618303168E-3</v>
      </c>
      <c r="U78" s="1">
        <f t="shared" si="38"/>
        <v>3.4646444982623658E-4</v>
      </c>
      <c r="V78" s="1">
        <f t="shared" si="39"/>
        <v>-5.2523075690608589E-4</v>
      </c>
      <c r="W78" s="1">
        <f t="shared" si="47"/>
        <v>0</v>
      </c>
      <c r="X78" s="1">
        <f t="shared" si="47"/>
        <v>0</v>
      </c>
      <c r="Y78" s="1">
        <f t="shared" si="47"/>
        <v>0</v>
      </c>
      <c r="Z78" s="1">
        <f t="shared" si="47"/>
        <v>0</v>
      </c>
      <c r="AA78" s="1">
        <f>+AA$3*$F78*ABS($F78)*COS(2*PI()*$A78/$AZ$22+AA$4)*COS(2*PI()*$A78/$BA$22+AA$5)</f>
        <v>0</v>
      </c>
      <c r="AB78" s="39">
        <f>+AB$3*$F78*ABS($F78)*COS(2*2*PI()*$A78/$BA$33+AB$4)*COS(2*2*PI()*$A78/$BA$34+AB$5)*COS(2*2*PI()*$A78/$BA$35+AB$6)</f>
        <v>0</v>
      </c>
      <c r="AE78" s="20">
        <f>+$AF$20*SIGN(SOI!A77)*(ABS(SOI!A77))^$AE$2</f>
        <v>0.1798332379379036</v>
      </c>
      <c r="AF78" s="20">
        <f t="shared" si="43"/>
        <v>0.20830290056251677</v>
      </c>
      <c r="AG78" s="19">
        <f t="shared" si="44"/>
        <v>-0.12890546163839547</v>
      </c>
      <c r="AH78" s="19">
        <f t="shared" si="45"/>
        <v>-2.9603378349031859E-2</v>
      </c>
      <c r="AI78">
        <f t="shared" si="41"/>
        <v>3.3600000000000005E-2</v>
      </c>
      <c r="AJ78">
        <f t="shared" si="40"/>
        <v>0.33720836220091222</v>
      </c>
      <c r="AK78">
        <v>1</v>
      </c>
    </row>
    <row r="79" spans="1:37" x14ac:dyDescent="0.25">
      <c r="A79">
        <v>4.75</v>
      </c>
      <c r="B79" s="2">
        <v>1884.7499999999957</v>
      </c>
      <c r="C79">
        <f>+D79+($D$2+E79+F79)*SOI!A78*IF(B79&gt;$C$18, IF(B79&lt;$C$19,-1,1),1)</f>
        <v>0.99441523893035721</v>
      </c>
      <c r="D79">
        <f>+$D$3*((1-$D$5)*SOI!D78+$D$5*SOI!D77) +   $D$4*((1-$D$5)*SOI!E78+$D$5*SOI!E77)</f>
        <v>0</v>
      </c>
      <c r="E79">
        <f t="shared" si="21"/>
        <v>1.2742092206634963</v>
      </c>
      <c r="F79">
        <f t="shared" si="22"/>
        <v>2.1548088446135978</v>
      </c>
      <c r="G79">
        <f t="shared" si="30"/>
        <v>3.4290180652770941</v>
      </c>
      <c r="H79" s="21">
        <f t="shared" si="31"/>
        <v>1.5146561068492419E-2</v>
      </c>
      <c r="I79" s="37">
        <f t="shared" si="23"/>
        <v>-0.41346746545913743</v>
      </c>
      <c r="J79" s="1">
        <f t="shared" si="32"/>
        <v>-2.3746614106364495E-3</v>
      </c>
      <c r="K79" s="1">
        <f t="shared" si="33"/>
        <v>2.4451981144621091E-4</v>
      </c>
      <c r="L79" s="1">
        <f t="shared" si="24"/>
        <v>-0.20564655739926468</v>
      </c>
      <c r="M79" s="1">
        <f t="shared" si="25"/>
        <v>3.6092171323100483E-2</v>
      </c>
      <c r="N79" s="1">
        <f t="shared" si="26"/>
        <v>0.1523043955866954</v>
      </c>
      <c r="O79" s="1">
        <f t="shared" si="27"/>
        <v>1.1631217592861098</v>
      </c>
      <c r="P79" s="1">
        <f t="shared" si="28"/>
        <v>3.7915894946679289E-2</v>
      </c>
      <c r="Q79" s="1">
        <f t="shared" si="34"/>
        <v>3.6969858182445566E-3</v>
      </c>
      <c r="R79" s="1">
        <f t="shared" si="35"/>
        <v>8.3993611345274582E-5</v>
      </c>
      <c r="S79" s="1">
        <f t="shared" si="36"/>
        <v>-8.2570290777137668E-3</v>
      </c>
      <c r="T79" s="1">
        <f t="shared" si="37"/>
        <v>4.0246135274013845E-3</v>
      </c>
      <c r="U79" s="1">
        <f t="shared" si="38"/>
        <v>8.132769623443169E-4</v>
      </c>
      <c r="V79" s="1">
        <f t="shared" si="39"/>
        <v>-1.1223844101993393E-2</v>
      </c>
      <c r="W79" s="1">
        <f t="shared" si="47"/>
        <v>0</v>
      </c>
      <c r="X79" s="1">
        <f t="shared" si="47"/>
        <v>0</v>
      </c>
      <c r="Y79" s="1">
        <f t="shared" si="47"/>
        <v>0</v>
      </c>
      <c r="Z79" s="1">
        <f t="shared" si="47"/>
        <v>0</v>
      </c>
      <c r="AA79" s="1">
        <f>+AA$3*$F79*ABS($F79)*COS(2*PI()*$A79/$AZ$22+AA$4)*COS(2*PI()*$A79/$BA$22+AA$5)</f>
        <v>0</v>
      </c>
      <c r="AB79" s="39">
        <f>+AB$3*$F79*ABS($F79)*COS(2*2*PI()*$A79/$BA$33+AB$4)*COS(2*2*PI()*$A79/$BA$34+AB$5)*COS(2*2*PI()*$A79/$BA$35+AB$6)</f>
        <v>0</v>
      </c>
      <c r="AE79" s="20">
        <f>+$AF$20*SIGN(SOI!A78)*(ABS(SOI!A78))^$AE$2</f>
        <v>0.25142373726704353</v>
      </c>
      <c r="AF79" s="20">
        <f t="shared" si="43"/>
        <v>0.22958058146424953</v>
      </c>
      <c r="AG79" s="19">
        <f t="shared" si="44"/>
        <v>-9.2693763305102109E-2</v>
      </c>
      <c r="AH79" s="19">
        <f t="shared" si="45"/>
        <v>-8.5263988422440429E-3</v>
      </c>
      <c r="AI79">
        <f t="shared" si="41"/>
        <v>3.4200000000000008E-2</v>
      </c>
      <c r="AJ79">
        <f t="shared" si="40"/>
        <v>0.32227434476935163</v>
      </c>
      <c r="AK79">
        <v>1</v>
      </c>
    </row>
    <row r="80" spans="1:37" x14ac:dyDescent="0.25">
      <c r="A80">
        <v>4.833333333333333</v>
      </c>
      <c r="B80" s="2">
        <v>1884.8333333333289</v>
      </c>
      <c r="C80">
        <f>+D80+($D$2+E80+F80)*SOI!A79*IF(B80&gt;$C$18, IF(B80&lt;$C$19,-1,1),1)</f>
        <v>-1.7969254948484177</v>
      </c>
      <c r="D80">
        <f>+$D$3*((1-$D$5)*SOI!D79+$D$5*SOI!D78) +   $D$4*((1-$D$5)*SOI!E79+$D$5*SOI!E78)</f>
        <v>0</v>
      </c>
      <c r="E80">
        <f t="shared" si="21"/>
        <v>-2.3875979227785171</v>
      </c>
      <c r="F80">
        <f t="shared" si="22"/>
        <v>-3.6021537267162085</v>
      </c>
      <c r="G80">
        <f t="shared" si="30"/>
        <v>-5.9897516494947256</v>
      </c>
      <c r="H80" s="21">
        <f t="shared" si="31"/>
        <v>-3.2722038240476238E-2</v>
      </c>
      <c r="I80" s="37">
        <f t="shared" si="23"/>
        <v>-0.12768450268888473</v>
      </c>
      <c r="J80" s="1">
        <f t="shared" si="32"/>
        <v>3.5972408631624085E-3</v>
      </c>
      <c r="K80" s="1">
        <f t="shared" si="33"/>
        <v>-7.3588312610256318E-4</v>
      </c>
      <c r="L80" s="1">
        <f t="shared" si="24"/>
        <v>0.37736125935750275</v>
      </c>
      <c r="M80" s="1">
        <f t="shared" si="25"/>
        <v>-0.17704513043583697</v>
      </c>
      <c r="N80" s="1">
        <f t="shared" si="26"/>
        <v>-0.370750825748633</v>
      </c>
      <c r="O80" s="1">
        <f t="shared" si="27"/>
        <v>-1.3039828970446454</v>
      </c>
      <c r="P80" s="1">
        <f t="shared" si="28"/>
        <v>-5.5466852199178879E-2</v>
      </c>
      <c r="Q80" s="1">
        <f t="shared" si="34"/>
        <v>4.4145704308080382E-2</v>
      </c>
      <c r="R80" s="1">
        <f t="shared" si="35"/>
        <v>3.0973035279466867E-4</v>
      </c>
      <c r="S80" s="1">
        <f t="shared" si="36"/>
        <v>6.2071229928277452E-3</v>
      </c>
      <c r="T80" s="1">
        <f t="shared" si="37"/>
        <v>8.2795506325664611E-3</v>
      </c>
      <c r="U80" s="1">
        <f t="shared" si="38"/>
        <v>-3.6740708449445238E-4</v>
      </c>
      <c r="V80" s="1">
        <f t="shared" si="39"/>
        <v>-3.9969022202970265E-2</v>
      </c>
      <c r="W80" s="1">
        <f t="shared" si="47"/>
        <v>0</v>
      </c>
      <c r="X80" s="1">
        <f t="shared" si="47"/>
        <v>0</v>
      </c>
      <c r="Y80" s="1">
        <f t="shared" si="47"/>
        <v>0</v>
      </c>
      <c r="Z80" s="1">
        <f t="shared" si="47"/>
        <v>0</v>
      </c>
      <c r="AA80" s="1">
        <f>+AA$3*$F80*ABS($F80)*COS(2*PI()*$A80/$AZ$22+AA$4)*COS(2*PI()*$A80/$BA$22+AA$5)</f>
        <v>0</v>
      </c>
      <c r="AB80" s="39">
        <f>+AB$3*$F80*ABS($F80)*COS(2*2*PI()*$A80/$BA$33+AB$4)*COS(2*2*PI()*$A80/$BA$34+AB$5)*COS(2*2*PI()*$A80/$BA$35+AB$6)</f>
        <v>0</v>
      </c>
      <c r="AE80" s="20">
        <f>+$AF$20*SIGN(SOI!A79)*(ABS(SOI!A79))^$AE$2</f>
        <v>0.25748476918780155</v>
      </c>
      <c r="AF80" s="20">
        <f t="shared" si="43"/>
        <v>0.26528294089866344</v>
      </c>
      <c r="AG80" s="19">
        <f t="shared" si="44"/>
        <v>-8.7147981483973083E-2</v>
      </c>
      <c r="AH80" s="19">
        <f t="shared" si="45"/>
        <v>-3.7654706196704343E-2</v>
      </c>
      <c r="AI80">
        <f t="shared" si="41"/>
        <v>3.4800000000000011E-2</v>
      </c>
      <c r="AJ80">
        <f t="shared" si="40"/>
        <v>0.35243092238263651</v>
      </c>
      <c r="AK80">
        <v>1</v>
      </c>
    </row>
    <row r="81" spans="1:37" x14ac:dyDescent="0.25">
      <c r="A81">
        <v>4.9166666666666661</v>
      </c>
      <c r="B81" s="2">
        <v>1884.9166666666622</v>
      </c>
      <c r="C81">
        <f>+D81+($D$2+E81+F81)*SOI!A80*IF(B81&gt;$C$18, IF(B81&lt;$C$19,-1,1),1)</f>
        <v>35.276081672233978</v>
      </c>
      <c r="D81">
        <f>+$D$3*((1-$D$5)*SOI!D80+$D$5*SOI!D79) +   $D$4*((1-$D$5)*SOI!E80+$D$5*SOI!E79)</f>
        <v>0</v>
      </c>
      <c r="E81">
        <f t="shared" si="21"/>
        <v>41.120340000425216</v>
      </c>
      <c r="F81">
        <f t="shared" si="22"/>
        <v>59.668464777386163</v>
      </c>
      <c r="G81">
        <f t="shared" si="30"/>
        <v>100.78880477781138</v>
      </c>
      <c r="H81" s="21">
        <f t="shared" si="31"/>
        <v>0.11851967754247117</v>
      </c>
      <c r="I81" s="37">
        <f t="shared" si="23"/>
        <v>16.682602075390626</v>
      </c>
      <c r="J81" s="1">
        <f t="shared" si="32"/>
        <v>9.5384724804701158</v>
      </c>
      <c r="K81" s="1">
        <f t="shared" si="33"/>
        <v>0.25883283851497035</v>
      </c>
      <c r="L81" s="1">
        <f t="shared" si="24"/>
        <v>-40.03343150011743</v>
      </c>
      <c r="M81" s="1">
        <f t="shared" si="25"/>
        <v>3.593086706487469</v>
      </c>
      <c r="N81" s="1">
        <f t="shared" si="26"/>
        <v>4.8236792222043459</v>
      </c>
      <c r="O81" s="1">
        <f t="shared" si="27"/>
        <v>1.0214658923107662</v>
      </c>
      <c r="P81" s="1">
        <f t="shared" si="28"/>
        <v>0.23476133521283124</v>
      </c>
      <c r="Q81" s="1">
        <f t="shared" si="34"/>
        <v>11.656507665823048</v>
      </c>
      <c r="R81" s="1">
        <f t="shared" si="35"/>
        <v>-10.68536526022273</v>
      </c>
      <c r="S81" s="1">
        <f t="shared" si="36"/>
        <v>10.551452415048292</v>
      </c>
      <c r="T81" s="1">
        <f t="shared" si="37"/>
        <v>0.68805672799716622</v>
      </c>
      <c r="U81" s="1">
        <f t="shared" si="38"/>
        <v>-0.20317308677402218</v>
      </c>
      <c r="V81" s="1">
        <f t="shared" si="39"/>
        <v>-2.2009636352218886</v>
      </c>
      <c r="W81" s="1">
        <f t="shared" si="47"/>
        <v>0</v>
      </c>
      <c r="X81" s="1">
        <f t="shared" si="47"/>
        <v>0</v>
      </c>
      <c r="Y81" s="1">
        <f t="shared" si="47"/>
        <v>0</v>
      </c>
      <c r="Z81" s="1">
        <f t="shared" si="47"/>
        <v>0</v>
      </c>
      <c r="AA81" s="1">
        <f>+AA$3*$F81*ABS($F81)*COS(2*PI()*$A81/$AZ$22+AA$4)*COS(2*PI()*$A81/$BA$22+AA$5)</f>
        <v>0</v>
      </c>
      <c r="AB81" s="39">
        <f>+AB$3*$F81*ABS($F81)*COS(2*2*PI()*$A81/$BA$33+AB$4)*COS(2*2*PI()*$A81/$BA$34+AB$5)*COS(2*2*PI()*$A81/$BA$35+AB$6)</f>
        <v>0</v>
      </c>
      <c r="AE81" s="20">
        <f>+$AF$20*SIGN(SOI!A80)*(ABS(SOI!A80))^$AE$2</f>
        <v>0.28694031624114524</v>
      </c>
      <c r="AF81" s="20">
        <f t="shared" si="43"/>
        <v>0.2265586232788124</v>
      </c>
      <c r="AG81" s="19">
        <f t="shared" si="44"/>
        <v>-0.14534724768275561</v>
      </c>
      <c r="AH81" s="19">
        <f t="shared" si="45"/>
        <v>-5.5946442817185832E-2</v>
      </c>
      <c r="AI81">
        <f t="shared" si="41"/>
        <v>3.5400000000000015E-2</v>
      </c>
      <c r="AJ81">
        <f t="shared" si="40"/>
        <v>0.37190587096156802</v>
      </c>
      <c r="AK81">
        <v>1</v>
      </c>
    </row>
    <row r="82" spans="1:37" x14ac:dyDescent="0.25">
      <c r="A82">
        <v>4.9999999999999991</v>
      </c>
      <c r="B82" s="2">
        <v>1884.9999999999955</v>
      </c>
      <c r="C82">
        <f>+D82+($D$2+E82+F82)*SOI!A81*IF(B82&gt;$C$18, IF(B82&lt;$C$19,-1,1),1)</f>
        <v>0.80544491792554407</v>
      </c>
      <c r="D82">
        <f>+$D$3*((1-$D$5)*SOI!D81+$D$5*SOI!D80) +   $D$4*((1-$D$5)*SOI!E81+$D$5*SOI!E80)</f>
        <v>0</v>
      </c>
      <c r="E82">
        <f t="shared" si="21"/>
        <v>2.6892524457683931</v>
      </c>
      <c r="F82">
        <f t="shared" si="22"/>
        <v>4.0227885369444749</v>
      </c>
      <c r="G82">
        <f t="shared" si="30"/>
        <v>6.7120409827128675</v>
      </c>
      <c r="H82" s="21">
        <f t="shared" si="31"/>
        <v>-1.086650104624564E-2</v>
      </c>
      <c r="I82" s="37">
        <f t="shared" si="23"/>
        <v>1.4585853859799485</v>
      </c>
      <c r="J82" s="1">
        <f t="shared" si="32"/>
        <v>3.5643512332549435E-2</v>
      </c>
      <c r="K82" s="1">
        <f t="shared" si="33"/>
        <v>1.3852224910813681E-4</v>
      </c>
      <c r="L82" s="1">
        <f t="shared" si="24"/>
        <v>-2.9848543138211885</v>
      </c>
      <c r="M82" s="1">
        <f t="shared" si="25"/>
        <v>0.15356819950909864</v>
      </c>
      <c r="N82" s="1">
        <f t="shared" si="26"/>
        <v>6.3173879777314562E-2</v>
      </c>
      <c r="O82" s="1">
        <f t="shared" si="27"/>
        <v>0.67632889923373896</v>
      </c>
      <c r="P82" s="1">
        <f t="shared" si="28"/>
        <v>2.5450266462555176E-3</v>
      </c>
      <c r="Q82" s="1">
        <f t="shared" si="34"/>
        <v>6.5247094795013467E-3</v>
      </c>
      <c r="R82" s="1">
        <f t="shared" si="35"/>
        <v>-5.2293795566131648E-4</v>
      </c>
      <c r="S82" s="1">
        <f t="shared" si="36"/>
        <v>1.2082016990873232E-2</v>
      </c>
      <c r="T82" s="1">
        <f t="shared" si="37"/>
        <v>3.3967113488829873E-2</v>
      </c>
      <c r="U82" s="1">
        <f t="shared" si="38"/>
        <v>-1.9257504530658455E-4</v>
      </c>
      <c r="V82" s="1">
        <f t="shared" si="39"/>
        <v>-3.1249117734374361E-4</v>
      </c>
      <c r="W82" s="1">
        <f t="shared" ref="W82:Z101" si="48">+W$3*$F82*ABS($F82)*COS(2*PI()*$A82/W$2+W$4)</f>
        <v>0</v>
      </c>
      <c r="X82" s="1">
        <f t="shared" si="48"/>
        <v>0</v>
      </c>
      <c r="Y82" s="1">
        <f t="shared" si="48"/>
        <v>0</v>
      </c>
      <c r="Z82" s="1">
        <f t="shared" si="48"/>
        <v>0</v>
      </c>
      <c r="AA82" s="1">
        <f>+AA$3*$F82*ABS($F82)*COS(2*PI()*$A82/$AZ$22+AA$4)*COS(2*PI()*$A82/$BA$22+AA$5)</f>
        <v>0</v>
      </c>
      <c r="AB82" s="39">
        <f>+AB$3*$F82*ABS($F82)*COS(2*2*PI()*$A82/$BA$33+AB$4)*COS(2*2*PI()*$A82/$BA$34+AB$5)*COS(2*2*PI()*$A82/$BA$35+AB$6)</f>
        <v>0</v>
      </c>
      <c r="AE82" s="20">
        <f>+$AF$20*SIGN(SOI!A81)*(ABS(SOI!A81))^$AE$2</f>
        <v>0.13525078440749047</v>
      </c>
      <c r="AF82" s="20">
        <f t="shared" si="43"/>
        <v>0.22043413991188879</v>
      </c>
      <c r="AG82" s="19">
        <f t="shared" si="44"/>
        <v>-6.8809381868372252E-2</v>
      </c>
      <c r="AH82" s="19">
        <f t="shared" si="45"/>
        <v>-6.9964706873832855E-2</v>
      </c>
      <c r="AI82">
        <f t="shared" si="41"/>
        <v>3.6000000000000018E-2</v>
      </c>
      <c r="AJ82">
        <f t="shared" si="40"/>
        <v>0.28924352178026103</v>
      </c>
      <c r="AK82">
        <v>1</v>
      </c>
    </row>
    <row r="83" spans="1:37" x14ac:dyDescent="0.25">
      <c r="A83">
        <v>5.0833333333333321</v>
      </c>
      <c r="B83" s="2">
        <v>1885.0833333333287</v>
      </c>
      <c r="C83">
        <f>+D83+($D$2+E83+F83)*SOI!A82*IF(B83&gt;$C$18, IF(B83&lt;$C$19,-1,1),1)</f>
        <v>-0.96714480678610992</v>
      </c>
      <c r="D83">
        <f>+$D$3*((1-$D$5)*SOI!D82+$D$5*SOI!D81) +   $D$4*((1-$D$5)*SOI!E82+$D$5*SOI!E81)</f>
        <v>0</v>
      </c>
      <c r="E83">
        <f t="shared" si="21"/>
        <v>-1.3464768071841551</v>
      </c>
      <c r="F83">
        <f t="shared" si="22"/>
        <v>-2.2355409957273631</v>
      </c>
      <c r="G83">
        <f t="shared" si="30"/>
        <v>-3.5820178029115182</v>
      </c>
      <c r="H83" s="21">
        <f t="shared" si="31"/>
        <v>-2.2639558126432799E-2</v>
      </c>
      <c r="I83" s="37">
        <f t="shared" si="23"/>
        <v>-0.52591089998414298</v>
      </c>
      <c r="J83" s="1">
        <f t="shared" si="32"/>
        <v>6.4512993909472964E-4</v>
      </c>
      <c r="K83" s="1">
        <f t="shared" si="33"/>
        <v>-2.9640607700069519E-4</v>
      </c>
      <c r="L83" s="1">
        <f t="shared" si="24"/>
        <v>0.4263721719110482</v>
      </c>
      <c r="M83" s="1">
        <f t="shared" si="25"/>
        <v>-7.7088160451298741E-3</v>
      </c>
      <c r="N83" s="1">
        <f t="shared" si="26"/>
        <v>0.11492411325545747</v>
      </c>
      <c r="O83" s="1">
        <f t="shared" si="27"/>
        <v>-1.1210169515791844</v>
      </c>
      <c r="P83" s="1">
        <f t="shared" si="28"/>
        <v>-2.3000641819797437E-2</v>
      </c>
      <c r="Q83" s="1">
        <f t="shared" si="34"/>
        <v>-5.9582837354250982E-4</v>
      </c>
      <c r="R83" s="1">
        <f t="shared" si="35"/>
        <v>-1.7218308331672789E-5</v>
      </c>
      <c r="S83" s="1">
        <f t="shared" si="36"/>
        <v>-7.924892287548977E-3</v>
      </c>
      <c r="T83" s="1">
        <f t="shared" si="37"/>
        <v>8.0422689030184985E-3</v>
      </c>
      <c r="U83" s="1">
        <f t="shared" si="38"/>
        <v>-6.27520537591584E-4</v>
      </c>
      <c r="V83" s="1">
        <f t="shared" si="39"/>
        <v>5.1375846820112666E-3</v>
      </c>
      <c r="W83" s="1">
        <f t="shared" si="48"/>
        <v>0</v>
      </c>
      <c r="X83" s="1">
        <f t="shared" si="48"/>
        <v>0</v>
      </c>
      <c r="Y83" s="1">
        <f t="shared" si="48"/>
        <v>0</v>
      </c>
      <c r="Z83" s="1">
        <f t="shared" si="48"/>
        <v>0</v>
      </c>
      <c r="AA83" s="1">
        <f>+AA$3*$F83*ABS($F83)*COS(2*PI()*$A83/$AZ$22+AA$4)*COS(2*PI()*$A83/$BA$22+AA$5)</f>
        <v>0</v>
      </c>
      <c r="AB83" s="39">
        <f>+AB$3*$F83*ABS($F83)*COS(2*2*PI()*$A83/$BA$33+AB$4)*COS(2*2*PI()*$A83/$BA$34+AB$5)*COS(2*2*PI()*$A83/$BA$35+AB$6)</f>
        <v>0</v>
      </c>
      <c r="AE83" s="20">
        <f>+$AF$20*SIGN(SOI!A82)*(ABS(SOI!A82))^$AE$2</f>
        <v>0.23911131908703068</v>
      </c>
      <c r="AF83" s="20">
        <f t="shared" si="43"/>
        <v>0.16987096263400389</v>
      </c>
      <c r="AG83" s="19">
        <f t="shared" si="44"/>
        <v>-2.8182607444385291E-2</v>
      </c>
      <c r="AH83" s="19">
        <f t="shared" si="45"/>
        <v>-4.1205970190305502E-2</v>
      </c>
      <c r="AI83">
        <f t="shared" si="41"/>
        <v>3.6600000000000021E-2</v>
      </c>
      <c r="AJ83">
        <f t="shared" si="40"/>
        <v>0.1980535700783892</v>
      </c>
      <c r="AK83">
        <v>1</v>
      </c>
    </row>
    <row r="84" spans="1:37" x14ac:dyDescent="0.25">
      <c r="A84">
        <v>5.1666666666666652</v>
      </c>
      <c r="B84" s="2">
        <v>1885.166666666662</v>
      </c>
      <c r="C84">
        <f>+D84+($D$2+E84+F84)*SOI!A83*IF(B84&gt;$C$18, IF(B84&lt;$C$19,-1,1),1)</f>
        <v>0.34095133119319232</v>
      </c>
      <c r="D84">
        <f>+$D$3*((1-$D$5)*SOI!D83+$D$5*SOI!D82) +   $D$4*((1-$D$5)*SOI!E83+$D$5*SOI!E82)</f>
        <v>0</v>
      </c>
      <c r="E84">
        <f t="shared" si="21"/>
        <v>0.94082667430572675</v>
      </c>
      <c r="F84">
        <f t="shared" si="22"/>
        <v>1.9004344189708759</v>
      </c>
      <c r="G84">
        <f t="shared" si="30"/>
        <v>2.8412610932766027</v>
      </c>
      <c r="H84" s="21">
        <f t="shared" si="31"/>
        <v>1.1469396129887068E-2</v>
      </c>
      <c r="I84" s="37">
        <f t="shared" si="23"/>
        <v>3.2410910635199401E-2</v>
      </c>
      <c r="J84" s="1">
        <f t="shared" si="32"/>
        <v>-1.0311347558317633E-4</v>
      </c>
      <c r="K84" s="1">
        <f t="shared" si="33"/>
        <v>3.1317281493678056E-5</v>
      </c>
      <c r="L84" s="1">
        <f t="shared" si="24"/>
        <v>-4.7803544648640249E-2</v>
      </c>
      <c r="M84" s="1">
        <f t="shared" si="25"/>
        <v>-1.9992948601783165E-2</v>
      </c>
      <c r="N84" s="1">
        <f t="shared" si="26"/>
        <v>-0.15312587177706874</v>
      </c>
      <c r="O84" s="1">
        <f t="shared" si="27"/>
        <v>0.71609936289855103</v>
      </c>
      <c r="P84" s="1">
        <f t="shared" si="28"/>
        <v>3.3931616577564716E-2</v>
      </c>
      <c r="Q84" s="1">
        <f t="shared" si="34"/>
        <v>2.0589592940975054E-3</v>
      </c>
      <c r="R84" s="1">
        <f t="shared" si="35"/>
        <v>-3.6668751379913211E-6</v>
      </c>
      <c r="S84" s="1">
        <f t="shared" si="36"/>
        <v>-6.507435051580087E-4</v>
      </c>
      <c r="T84" s="1">
        <f t="shared" si="37"/>
        <v>5.7598469922247623E-4</v>
      </c>
      <c r="U84" s="1">
        <f t="shared" si="38"/>
        <v>-5.7052095609494736E-5</v>
      </c>
      <c r="V84" s="1">
        <f t="shared" si="39"/>
        <v>1.0098596087205401E-2</v>
      </c>
      <c r="W84" s="1">
        <f t="shared" si="48"/>
        <v>0</v>
      </c>
      <c r="X84" s="1">
        <f t="shared" si="48"/>
        <v>0</v>
      </c>
      <c r="Y84" s="1">
        <f t="shared" si="48"/>
        <v>0</v>
      </c>
      <c r="Z84" s="1">
        <f t="shared" si="48"/>
        <v>0</v>
      </c>
      <c r="AA84" s="1">
        <f>+AA$3*$F84*ABS($F84)*COS(2*PI()*$A84/$AZ$22+AA$4)*COS(2*PI()*$A84/$BA$22+AA$5)</f>
        <v>0</v>
      </c>
      <c r="AB84" s="39">
        <f>+AB$3*$F84*ABS($F84)*COS(2*2*PI()*$A84/$BA$33+AB$4)*COS(2*2*PI()*$A84/$BA$34+AB$5)*COS(2*2*PI()*$A84/$BA$35+AB$6)</f>
        <v>0</v>
      </c>
      <c r="AE84" s="20">
        <f>+$AF$20*SIGN(SOI!A83)*(ABS(SOI!A83))^$AE$2</f>
        <v>0.13525078440749047</v>
      </c>
      <c r="AF84" s="20">
        <f t="shared" si="43"/>
        <v>0.11198612557795919</v>
      </c>
      <c r="AG84" s="19">
        <f t="shared" si="44"/>
        <v>3.0774149207123402E-2</v>
      </c>
      <c r="AH84" s="19">
        <f t="shared" si="45"/>
        <v>-8.3162836848393873E-4</v>
      </c>
      <c r="AI84">
        <f t="shared" si="41"/>
        <v>3.7200000000000025E-2</v>
      </c>
      <c r="AJ84">
        <f t="shared" si="40"/>
        <v>8.1211976370835784E-2</v>
      </c>
      <c r="AK84">
        <v>1</v>
      </c>
    </row>
    <row r="85" spans="1:37" x14ac:dyDescent="0.25">
      <c r="A85">
        <v>5.2499999999999982</v>
      </c>
      <c r="B85" s="2">
        <v>1885.2499999999952</v>
      </c>
      <c r="C85">
        <f>+D85+($D$2+E85+F85)*SOI!A84*IF(B85&gt;$C$18, IF(B85&lt;$C$19,-1,1),1)</f>
        <v>5.8355471633864051E-2</v>
      </c>
      <c r="D85">
        <f>+$D$3*((1-$D$5)*SOI!D84+$D$5*SOI!D83) +   $D$4*((1-$D$5)*SOI!E84+$D$5*SOI!E83)</f>
        <v>0</v>
      </c>
      <c r="E85">
        <f t="shared" si="21"/>
        <v>-0.76296473695046707</v>
      </c>
      <c r="F85">
        <f t="shared" si="22"/>
        <v>-2.1548088447427354</v>
      </c>
      <c r="G85">
        <f t="shared" si="30"/>
        <v>-2.9177735816932024</v>
      </c>
      <c r="H85" s="21">
        <f t="shared" si="31"/>
        <v>1.6570897110278635E-2</v>
      </c>
      <c r="I85" s="37">
        <f t="shared" si="23"/>
        <v>0.24956132208753368</v>
      </c>
      <c r="J85" s="1">
        <f t="shared" si="32"/>
        <v>-8.9371815620081351E-4</v>
      </c>
      <c r="K85" s="1">
        <f t="shared" si="33"/>
        <v>-5.2461568774937818E-5</v>
      </c>
      <c r="L85" s="1">
        <f t="shared" si="24"/>
        <v>0.60779536984824745</v>
      </c>
      <c r="M85" s="1">
        <f t="shared" si="25"/>
        <v>-2.2504841596820594E-2</v>
      </c>
      <c r="N85" s="1">
        <f t="shared" si="26"/>
        <v>0.1339170910181138</v>
      </c>
      <c r="O85" s="1">
        <f t="shared" si="27"/>
        <v>-0.12419733396034516</v>
      </c>
      <c r="P85" s="1">
        <f t="shared" si="28"/>
        <v>-2.5776591903913005E-2</v>
      </c>
      <c r="Q85" s="1">
        <f t="shared" si="34"/>
        <v>-2.0269092481739501E-3</v>
      </c>
      <c r="R85" s="1">
        <f t="shared" si="35"/>
        <v>2.7795130013611955E-5</v>
      </c>
      <c r="S85" s="1">
        <f t="shared" si="36"/>
        <v>4.3821104457942503E-3</v>
      </c>
      <c r="T85" s="1">
        <f t="shared" si="37"/>
        <v>1.270127207374379E-3</v>
      </c>
      <c r="U85" s="1">
        <f t="shared" si="38"/>
        <v>3.3371719964724858E-4</v>
      </c>
      <c r="V85" s="1">
        <f t="shared" si="39"/>
        <v>6.7091790114358636E-3</v>
      </c>
      <c r="W85" s="1">
        <f t="shared" si="48"/>
        <v>0</v>
      </c>
      <c r="X85" s="1">
        <f t="shared" si="48"/>
        <v>0</v>
      </c>
      <c r="Y85" s="1">
        <f t="shared" si="48"/>
        <v>0</v>
      </c>
      <c r="Z85" s="1">
        <f t="shared" si="48"/>
        <v>0</v>
      </c>
      <c r="AA85" s="1">
        <f>+AA$3*$F85*ABS($F85)*COS(2*PI()*$A85/$AZ$22+AA$4)*COS(2*PI()*$A85/$BA$22+AA$5)</f>
        <v>0</v>
      </c>
      <c r="AB85" s="39">
        <f>+AB$3*$F85*ABS($F85)*COS(2*2*PI()*$A85/$BA$33+AB$4)*COS(2*2*PI()*$A85/$BA$34+AB$5)*COS(2*2*PI()*$A85/$BA$35+AB$6)</f>
        <v>0</v>
      </c>
      <c r="AE85" s="20">
        <f>+$AF$20*SIGN(SOI!A84)*(ABS(SOI!A84))^$AE$2</f>
        <v>-3.8403726760643568E-2</v>
      </c>
      <c r="AF85" s="20">
        <f t="shared" si="43"/>
        <v>0.144614155925916</v>
      </c>
      <c r="AG85" s="19">
        <f t="shared" si="44"/>
        <v>-8.4973952974812153E-2</v>
      </c>
      <c r="AH85" s="19">
        <f t="shared" si="45"/>
        <v>-0.11882622303712786</v>
      </c>
      <c r="AI85">
        <f t="shared" si="41"/>
        <v>3.7800000000000028E-2</v>
      </c>
      <c r="AJ85">
        <f t="shared" si="40"/>
        <v>0.22958810890072817</v>
      </c>
      <c r="AK85">
        <v>1</v>
      </c>
    </row>
    <row r="86" spans="1:37" x14ac:dyDescent="0.25">
      <c r="A86">
        <v>5.3333333333333313</v>
      </c>
      <c r="B86" s="2">
        <v>1885.3333333333285</v>
      </c>
      <c r="C86">
        <f>+D86+($D$2+E86+F86)*SOI!A85*IF(B86&gt;$C$18, IF(B86&lt;$C$19,-1,1),1)</f>
        <v>1.8844430611196801</v>
      </c>
      <c r="D86">
        <f>+$D$3*((1-$D$5)*SOI!D85+$D$5*SOI!D84) +   $D$4*((1-$D$5)*SOI!E85+$D$5*SOI!E84)</f>
        <v>0</v>
      </c>
      <c r="E86">
        <f t="shared" ref="E86:E149" si="49">$E$3*COS(2*PI()*(A86+$E$2)/$H$3)+$E$4*COS(2*PI()*(A86+$E$2)/$H$4)+$E$5*COS(2*PI()*(A86+$E$2)/$H$5)+$E$6*COS(2*PI()/$H$6*(A86+$E$2))+$E$7*COS(2*PI()/$H$7*(A86+$E$2))+$E$8*COS(2*PI()/$H$8*(A86+$E$2))+$E$9*COS(2*PI()/$H$9*(A86+$E$2))+$E$10*COS(2*PI()/$H$10*(A86+$E$2))+$E$11*COS(2*PI()/$H$11*(A86+$E$2))+$E$12*COS(2*PI()/$H$12*(A86+$E$2))+$E$13*COS(2*PI()/$H$13*(A86+$E$2))+$E$14*COS(2*PI()/$H$14*(A86+$E$2))+$E$15*COS(2*PI()/$H$15*(A86+$E$2))+$E$16*COS(2*PI()/$H$16*(A86+$E$2))+$E$17*COS(2*PI()/$H$17*(A86+$E$2))</f>
        <v>0.68067141179111257</v>
      </c>
      <c r="F86">
        <f t="shared" ref="F86:F149" si="50">$F$3*COS(2*PI()*(B86+$F$2)/$H$3)+$F$4*COS(2*PI()*(B86+$F$2)/$H$4)+$F$5*COS(2*PI()*(B86+$F$2)/$H$5)+$F$6*COS(2*PI()/$H$6*(B86+$F$2))+$F$7*COS(2*PI()/$H$7*(B86+$F$2))+$F$8*COS(2*PI()/$H$8*(B86+$F$2))+$F$9*COS(2*PI()/$H$9*(B86+$F$2))+$F$10*COS(2*PI()/$H$10*(B86+$F$2))+$F$11*COS(2*PI()/$H$11*(B86+$F$2))+$F$12*COS(2*PI()/$H$12*(B86+$F$2))+$F$13*COS(2*PI()/$H$13*(B86+$F$2))+$F$14*COS(2*PI()/$H$14*(B86+$F$2))+$F$15*COS(2*PI()/$H$15*(B86+$F$2))+$F$16*COS(2*PI()/$H$16*(B86+$F$2))+$F$17*COS(2*PI()/$H$17*(B86+$F$2))</f>
        <v>3.6021537271172512</v>
      </c>
      <c r="G86">
        <f t="shared" si="30"/>
        <v>4.2828251389083638</v>
      </c>
      <c r="H86" s="21">
        <f t="shared" si="31"/>
        <v>-1.9960258041471911E-2</v>
      </c>
      <c r="I86" s="37">
        <f t="shared" ref="I86:I149" si="51">+(I$3*$E86+I$5*$F86)*COS(2*PI()*$A86*$A$9+I$4)</f>
        <v>-0.32250214357185136</v>
      </c>
      <c r="J86" s="1">
        <f t="shared" si="32"/>
        <v>-8.188286004587042E-3</v>
      </c>
      <c r="K86" s="1">
        <f t="shared" si="33"/>
        <v>5.6094362245606978E-6</v>
      </c>
      <c r="L86" s="1">
        <f t="shared" ref="L86:L149" si="52">+(L$3*$E86+L$5*$F86)*COS(2*PI()*$A86*$A$9+L$4)^2</f>
        <v>-0.7978056882350768</v>
      </c>
      <c r="M86" s="1">
        <f t="shared" ref="M86:M149" si="53">+(M$3*$E86+M$5*$F86)*COS(2*PI()*$A86*$A$7+M$4)</f>
        <v>0.15955596876885875</v>
      </c>
      <c r="N86" s="1">
        <f t="shared" ref="N86:N149" si="54">+(N$3*$E86+N$5*$F86)*COS(2*PI()*$A86*$A$8+N$4)</f>
        <v>-7.4347228256608069E-2</v>
      </c>
      <c r="O86" s="1">
        <f t="shared" ref="O86:O149" si="55">+(O$3*$E86+O$5*$F86)*COS(2*PI()*$A86*$A$8+O$4)^2</f>
        <v>4.2557459505803905E-2</v>
      </c>
      <c r="P86" s="1">
        <f t="shared" ref="P86:P149" si="56">+(P$3*$E86+P$5*$F86)*COS(2*PI()*$A86*$A$7+P$4)^2</f>
        <v>6.1277392239677056E-3</v>
      </c>
      <c r="Q86" s="1">
        <f t="shared" si="34"/>
        <v>-7.9781128353628907E-3</v>
      </c>
      <c r="R86" s="1">
        <f t="shared" si="35"/>
        <v>-1.4138062843762679E-4</v>
      </c>
      <c r="S86" s="1">
        <f t="shared" si="36"/>
        <v>3.1438905799686524E-3</v>
      </c>
      <c r="T86" s="1">
        <f t="shared" si="37"/>
        <v>5.7128179089740517E-4</v>
      </c>
      <c r="U86" s="1">
        <f t="shared" si="38"/>
        <v>1.0252002361824466E-4</v>
      </c>
      <c r="V86" s="1">
        <f t="shared" si="39"/>
        <v>8.8546812898907033E-4</v>
      </c>
      <c r="W86" s="1">
        <f t="shared" si="48"/>
        <v>0</v>
      </c>
      <c r="X86" s="1">
        <f t="shared" si="48"/>
        <v>0</v>
      </c>
      <c r="Y86" s="1">
        <f t="shared" si="48"/>
        <v>0</v>
      </c>
      <c r="Z86" s="1">
        <f t="shared" si="48"/>
        <v>0</v>
      </c>
      <c r="AA86" s="1">
        <f>+AA$3*$F86*ABS($F86)*COS(2*PI()*$A86/$AZ$22+AA$4)*COS(2*PI()*$A86/$BA$22+AA$5)</f>
        <v>0</v>
      </c>
      <c r="AB86" s="39">
        <f>+AB$3*$F86*ABS($F86)*COS(2*2*PI()*$A86/$BA$33+AB$4)*COS(2*2*PI()*$A86/$BA$34+AB$5)*COS(2*2*PI()*$A86/$BA$35+AB$6)</f>
        <v>0</v>
      </c>
      <c r="AE86" s="20">
        <f>+$AF$20*SIGN(SOI!A85)*(ABS(SOI!A85))^$AE$2</f>
        <v>0.33699541013090117</v>
      </c>
      <c r="AF86" s="20">
        <f t="shared" si="43"/>
        <v>0.15711517613917317</v>
      </c>
      <c r="AG86" s="19">
        <f t="shared" si="44"/>
        <v>-0.5400843501743019</v>
      </c>
      <c r="AH86" s="19">
        <f t="shared" si="45"/>
        <v>-0.57265572146648192</v>
      </c>
      <c r="AI86">
        <f t="shared" si="41"/>
        <v>3.8400000000000031E-2</v>
      </c>
      <c r="AJ86">
        <f t="shared" si="40"/>
        <v>0.69719952631347504</v>
      </c>
      <c r="AK86">
        <v>1</v>
      </c>
    </row>
    <row r="87" spans="1:37" x14ac:dyDescent="0.25">
      <c r="A87">
        <v>5.4166666666666643</v>
      </c>
      <c r="B87" s="2">
        <v>1885.4166666666617</v>
      </c>
      <c r="C87">
        <f>+D87+($D$2+E87+F87)*SOI!A86*IF(B87&gt;$C$18, IF(B87&lt;$C$19,-1,1),1)</f>
        <v>-10.254933472693228</v>
      </c>
      <c r="D87">
        <f>+$D$3*((1-$D$5)*SOI!D86+$D$5*SOI!D85) +   $D$4*((1-$D$5)*SOI!E86+$D$5*SOI!E85)</f>
        <v>0</v>
      </c>
      <c r="E87">
        <f t="shared" si="49"/>
        <v>-0.65467329733260105</v>
      </c>
      <c r="F87">
        <f t="shared" si="50"/>
        <v>-59.66846477733344</v>
      </c>
      <c r="G87">
        <f t="shared" ref="G87:G150" si="57">+E87+F87</f>
        <v>-60.323138074666041</v>
      </c>
      <c r="H87" s="21">
        <f t="shared" ref="H87:H150" si="58">+$H$19*SUM(I87:V87)</f>
        <v>-4.476428395342525E-2</v>
      </c>
      <c r="I87" s="37">
        <f t="shared" si="51"/>
        <v>-0.51826178634596309</v>
      </c>
      <c r="J87" s="1">
        <f t="shared" ref="J87:J150" si="59">+(J$3)*I87*M87</f>
        <v>0.23414704306425804</v>
      </c>
      <c r="K87" s="1">
        <f t="shared" ref="K87:K150" si="60">+(K$3)*L87*P87*O87</f>
        <v>1.9278893382548224E-4</v>
      </c>
      <c r="L87" s="1">
        <f t="shared" si="52"/>
        <v>0.21937358203617766</v>
      </c>
      <c r="M87" s="1">
        <f t="shared" si="53"/>
        <v>-2.8391749023501243</v>
      </c>
      <c r="N87" s="1">
        <f t="shared" si="54"/>
        <v>-0.50394167181810878</v>
      </c>
      <c r="O87" s="1">
        <f t="shared" si="55"/>
        <v>0.33944751551082281</v>
      </c>
      <c r="P87" s="1">
        <f t="shared" si="56"/>
        <v>-9.6023829894410329E-2</v>
      </c>
      <c r="Q87" s="1">
        <f t="shared" ref="Q87:Q150" si="61">+(Q$3)*M87*N87</f>
        <v>0.96226514824649201</v>
      </c>
      <c r="R87" s="1">
        <f t="shared" ref="R87:R150" si="62">+(R$3)*I87*N87*M87</f>
        <v>2.740318685867589E-2</v>
      </c>
      <c r="S87" s="1">
        <f t="shared" ref="S87:S150" si="63">+(S$3)*I87*N87</f>
        <v>3.4245183262995638E-2</v>
      </c>
      <c r="T87" s="1">
        <f t="shared" ref="T87:T150" si="64">+(T$3)*L87*O87</f>
        <v>-1.2529522475713479E-3</v>
      </c>
      <c r="U87" s="1">
        <f t="shared" ref="U87:U150" si="65">+(U$3)*P87*I87</f>
        <v>-2.5816896188707084E-3</v>
      </c>
      <c r="V87" s="1">
        <f t="shared" ref="V87:V150" si="66">+(V$3)*P87*N87</f>
        <v>-9.4051813309461468E-2</v>
      </c>
      <c r="W87" s="1">
        <f t="shared" si="48"/>
        <v>0</v>
      </c>
      <c r="X87" s="1">
        <f t="shared" si="48"/>
        <v>0</v>
      </c>
      <c r="Y87" s="1">
        <f t="shared" si="48"/>
        <v>0</v>
      </c>
      <c r="Z87" s="1">
        <f t="shared" si="48"/>
        <v>0</v>
      </c>
      <c r="AA87" s="1">
        <f>+AA$3*$F87*ABS($F87)*COS(2*PI()*$A87/$AZ$22+AA$4)*COS(2*PI()*$A87/$BA$22+AA$5)</f>
        <v>0</v>
      </c>
      <c r="AB87" s="39">
        <f>+AB$3*$F87*ABS($F87)*COS(2*2*PI()*$A87/$BA$33+AB$4)*COS(2*2*PI()*$A87/$BA$34+AB$5)*COS(2*2*PI()*$A87/$BA$35+AB$6)</f>
        <v>0</v>
      </c>
      <c r="AE87" s="20">
        <f>+$AF$20*SIGN(SOI!A86)*(ABS(SOI!A86))^$AE$2</f>
        <v>0.17275384504726193</v>
      </c>
      <c r="AF87" s="20">
        <f t="shared" si="43"/>
        <v>0.20382334033254981</v>
      </c>
      <c r="AG87" s="19">
        <f t="shared" si="44"/>
        <v>-0.46422125622348787</v>
      </c>
      <c r="AH87" s="19">
        <f t="shared" si="45"/>
        <v>-0.46934726552195072</v>
      </c>
      <c r="AI87">
        <f t="shared" si="41"/>
        <v>3.9000000000000035E-2</v>
      </c>
      <c r="AJ87">
        <f t="shared" si="40"/>
        <v>0.66804459655603765</v>
      </c>
      <c r="AK87">
        <v>1</v>
      </c>
    </row>
    <row r="88" spans="1:37" x14ac:dyDescent="0.25">
      <c r="A88">
        <v>5.4999999999999973</v>
      </c>
      <c r="B88" s="2">
        <v>1885.499999999995</v>
      </c>
      <c r="C88">
        <f>+D88+($D$2+E88+F88)*SOI!A87*IF(B88&gt;$C$18, IF(B88&lt;$C$19,-1,1),1)</f>
        <v>-0.26783199505922639</v>
      </c>
      <c r="D88">
        <f>+$D$3*((1-$D$5)*SOI!D87+$D$5*SOI!D86) +   $D$4*((1-$D$5)*SOI!E87+$D$5*SOI!E86)</f>
        <v>0</v>
      </c>
      <c r="E88">
        <f t="shared" si="49"/>
        <v>0.67488859901950526</v>
      </c>
      <c r="F88">
        <f t="shared" si="50"/>
        <v>-4.0227885372598351</v>
      </c>
      <c r="G88">
        <f t="shared" si="57"/>
        <v>-3.3478999382403298</v>
      </c>
      <c r="H88" s="21">
        <f t="shared" si="58"/>
        <v>1.0998513822929211E-2</v>
      </c>
      <c r="I88" s="37">
        <f t="shared" si="51"/>
        <v>-0.10177660569920448</v>
      </c>
      <c r="J88" s="1">
        <f t="shared" si="59"/>
        <v>-5.0890387645318813E-4</v>
      </c>
      <c r="K88" s="1">
        <f t="shared" si="60"/>
        <v>-1.2049953003507511E-6</v>
      </c>
      <c r="L88" s="1">
        <f t="shared" si="52"/>
        <v>-1.5772880237424375E-3</v>
      </c>
      <c r="M88" s="1">
        <f t="shared" si="53"/>
        <v>3.1422479636624472E-2</v>
      </c>
      <c r="N88" s="1">
        <f t="shared" si="54"/>
        <v>-3.2715429436667706E-2</v>
      </c>
      <c r="O88" s="1">
        <f t="shared" si="55"/>
        <v>0.69867167525892726</v>
      </c>
      <c r="P88" s="1">
        <f t="shared" si="56"/>
        <v>-4.0555998056100391E-2</v>
      </c>
      <c r="Q88" s="1">
        <f t="shared" si="61"/>
        <v>-6.9137777682823712E-4</v>
      </c>
      <c r="R88" s="1">
        <f t="shared" si="62"/>
        <v>-3.8665221859268121E-6</v>
      </c>
      <c r="S88" s="1">
        <f t="shared" si="63"/>
        <v>4.3658682211683396E-4</v>
      </c>
      <c r="T88" s="1">
        <f t="shared" si="64"/>
        <v>1.8542218788213891E-5</v>
      </c>
      <c r="U88" s="1">
        <f t="shared" si="65"/>
        <v>-2.1413066881127986E-4</v>
      </c>
      <c r="V88" s="1">
        <f t="shared" si="66"/>
        <v>-2.5787877347021025E-3</v>
      </c>
      <c r="W88" s="1">
        <f t="shared" si="48"/>
        <v>0</v>
      </c>
      <c r="X88" s="1">
        <f t="shared" si="48"/>
        <v>0</v>
      </c>
      <c r="Y88" s="1">
        <f t="shared" si="48"/>
        <v>0</v>
      </c>
      <c r="Z88" s="1">
        <f t="shared" si="48"/>
        <v>0</v>
      </c>
      <c r="AA88" s="1">
        <f>+AA$3*$F88*ABS($F88)*COS(2*PI()*$A88/$AZ$22+AA$4)*COS(2*PI()*$A88/$BA$22+AA$5)</f>
        <v>0</v>
      </c>
      <c r="AB88" s="39">
        <f>+AB$3*$F88*ABS($F88)*COS(2*2*PI()*$A88/$BA$33+AB$4)*COS(2*2*PI()*$A88/$BA$34+AB$5)*COS(2*2*PI()*$A88/$BA$35+AB$6)</f>
        <v>0</v>
      </c>
      <c r="AE88" s="20">
        <f>+$AF$20*SIGN(SOI!A87)*(ABS(SOI!A87))^$AE$2</f>
        <v>0.1017207658194864</v>
      </c>
      <c r="AF88" s="20">
        <f t="shared" si="43"/>
        <v>0.18520987808929665</v>
      </c>
      <c r="AG88" s="19">
        <f t="shared" si="44"/>
        <v>-0.51762277309809168</v>
      </c>
      <c r="AH88" s="19">
        <f t="shared" si="45"/>
        <v>-0.52201979046981661</v>
      </c>
      <c r="AI88">
        <f t="shared" si="41"/>
        <v>3.9600000000000038E-2</v>
      </c>
      <c r="AJ88">
        <f t="shared" ref="AJ88:AJ151" si="67">+ABS(AF88-AG88)</f>
        <v>0.70283265118738836</v>
      </c>
      <c r="AK88">
        <v>1</v>
      </c>
    </row>
    <row r="89" spans="1:37" x14ac:dyDescent="0.25">
      <c r="A89">
        <v>5.5833333333333304</v>
      </c>
      <c r="B89" s="2">
        <v>1885.5833333333283</v>
      </c>
      <c r="C89">
        <f>+D89+($D$2+E89+F89)*SOI!A88*IF(B89&gt;$C$18, IF(B89&lt;$C$19,-1,1),1)</f>
        <v>0.50540141867095056</v>
      </c>
      <c r="D89">
        <f>+$D$3*((1-$D$5)*SOI!D88+$D$5*SOI!D87) +   $D$4*((1-$D$5)*SOI!E88+$D$5*SOI!E87)</f>
        <v>0</v>
      </c>
      <c r="E89">
        <f t="shared" si="49"/>
        <v>-0.74906623506591119</v>
      </c>
      <c r="F89">
        <f t="shared" si="50"/>
        <v>2.2355409958628245</v>
      </c>
      <c r="G89">
        <f t="shared" si="57"/>
        <v>1.4864747607969133</v>
      </c>
      <c r="H89" s="21">
        <f t="shared" si="58"/>
        <v>-5.9716652814763163E-3</v>
      </c>
      <c r="I89" s="37">
        <f t="shared" si="51"/>
        <v>-0.22843588709832399</v>
      </c>
      <c r="J89" s="1">
        <f t="shared" si="59"/>
        <v>8.5572221557681776E-3</v>
      </c>
      <c r="K89" s="1">
        <f t="shared" si="60"/>
        <v>1.2220983641000204E-4</v>
      </c>
      <c r="L89" s="1">
        <f t="shared" si="52"/>
        <v>0.46219988021016145</v>
      </c>
      <c r="M89" s="1">
        <f t="shared" si="53"/>
        <v>-0.23540795356844946</v>
      </c>
      <c r="N89" s="1">
        <f t="shared" si="54"/>
        <v>-2.0240093595054989E-2</v>
      </c>
      <c r="O89" s="1">
        <f t="shared" si="55"/>
        <v>-0.32360277203314569</v>
      </c>
      <c r="P89" s="1">
        <f t="shared" si="56"/>
        <v>3.0305257892987394E-2</v>
      </c>
      <c r="Q89" s="1">
        <f t="shared" si="61"/>
        <v>3.2044683414103338E-3</v>
      </c>
      <c r="R89" s="1">
        <f t="shared" si="62"/>
        <v>4.0223276599524912E-5</v>
      </c>
      <c r="S89" s="1">
        <f t="shared" si="63"/>
        <v>6.0624320421801968E-4</v>
      </c>
      <c r="T89" s="1">
        <f t="shared" si="64"/>
        <v>2.5166314538611384E-3</v>
      </c>
      <c r="U89" s="1">
        <f t="shared" si="65"/>
        <v>3.5913533201243535E-4</v>
      </c>
      <c r="V89" s="1">
        <f t="shared" si="66"/>
        <v>1.1921705177298223E-3</v>
      </c>
      <c r="W89" s="1">
        <f t="shared" si="48"/>
        <v>0</v>
      </c>
      <c r="X89" s="1">
        <f t="shared" si="48"/>
        <v>0</v>
      </c>
      <c r="Y89" s="1">
        <f t="shared" si="48"/>
        <v>0</v>
      </c>
      <c r="Z89" s="1">
        <f t="shared" si="48"/>
        <v>0</v>
      </c>
      <c r="AA89" s="1">
        <f>+AA$3*$F89*ABS($F89)*COS(2*PI()*$A89/$AZ$22+AA$4)*COS(2*PI()*$A89/$BA$22+AA$5)</f>
        <v>0</v>
      </c>
      <c r="AB89" s="39">
        <f>+AB$3*$F89*ABS($F89)*COS(2*2*PI()*$A89/$BA$33+AB$4)*COS(2*2*PI()*$A89/$BA$34+AB$5)*COS(2*2*PI()*$A89/$BA$35+AB$6)</f>
        <v>0</v>
      </c>
      <c r="AE89" s="20">
        <f>+$AF$20*SIGN(SOI!A88)*(ABS(SOI!A88))^$AE$2</f>
        <v>0.28115502340114162</v>
      </c>
      <c r="AF89" s="20">
        <f t="shared" si="43"/>
        <v>0.25394764684288806</v>
      </c>
      <c r="AG89" s="19">
        <f t="shared" si="44"/>
        <v>-0.50024203071752238</v>
      </c>
      <c r="AH89" s="19">
        <f t="shared" si="45"/>
        <v>-0.47868188528720967</v>
      </c>
      <c r="AI89">
        <f t="shared" ref="AI89:AI152" si="68">+AI88+$AI$22</f>
        <v>4.0200000000000041E-2</v>
      </c>
      <c r="AJ89">
        <f t="shared" si="67"/>
        <v>0.75418967756041044</v>
      </c>
      <c r="AK89">
        <v>1</v>
      </c>
    </row>
    <row r="90" spans="1:37" x14ac:dyDescent="0.25">
      <c r="A90">
        <v>5.6666666666666634</v>
      </c>
      <c r="B90" s="2">
        <v>1885.6666666666615</v>
      </c>
      <c r="C90">
        <f>+D90+($D$2+E90+F90)*SOI!A89*IF(B90&gt;$C$18, IF(B90&lt;$C$19,-1,1),1)</f>
        <v>-0.51432986964421634</v>
      </c>
      <c r="D90">
        <f>+$D$3*((1-$D$5)*SOI!D89+$D$5*SOI!D88) +   $D$4*((1-$D$5)*SOI!E89+$D$5*SOI!E88)</f>
        <v>0</v>
      </c>
      <c r="E90">
        <f t="shared" si="49"/>
        <v>0.91133851607630767</v>
      </c>
      <c r="F90">
        <f t="shared" si="50"/>
        <v>-1.9004344192382621</v>
      </c>
      <c r="G90">
        <f t="shared" si="57"/>
        <v>-0.98909590316195439</v>
      </c>
      <c r="H90" s="21">
        <f t="shared" si="58"/>
        <v>-3.5427180090049056E-3</v>
      </c>
      <c r="I90" s="37">
        <f t="shared" si="51"/>
        <v>0.52287485046443571</v>
      </c>
      <c r="J90" s="1">
        <f t="shared" si="59"/>
        <v>2.9600966950615815E-2</v>
      </c>
      <c r="K90" s="1">
        <f t="shared" si="60"/>
        <v>-2.4501186711916761E-10</v>
      </c>
      <c r="L90" s="1">
        <f t="shared" si="52"/>
        <v>-1.1136084312897294</v>
      </c>
      <c r="M90" s="1">
        <f t="shared" si="53"/>
        <v>0.35576301904528612</v>
      </c>
      <c r="N90" s="1">
        <f t="shared" si="54"/>
        <v>3.1232516909637138E-2</v>
      </c>
      <c r="O90" s="1">
        <f t="shared" si="55"/>
        <v>6.0034456544977807E-7</v>
      </c>
      <c r="P90" s="1">
        <f t="shared" si="56"/>
        <v>-1.3592768143912724E-2</v>
      </c>
      <c r="Q90" s="1">
        <f t="shared" si="61"/>
        <v>7.4729163794567078E-3</v>
      </c>
      <c r="R90" s="1">
        <f t="shared" si="62"/>
        <v>-2.1470640678638081E-4</v>
      </c>
      <c r="S90" s="1">
        <f t="shared" si="63"/>
        <v>2.141286464761995E-3</v>
      </c>
      <c r="T90" s="1">
        <f t="shared" si="64"/>
        <v>1.1248915449213087E-8</v>
      </c>
      <c r="U90" s="1">
        <f t="shared" si="65"/>
        <v>3.6870708203879976E-4</v>
      </c>
      <c r="V90" s="1">
        <f t="shared" si="66"/>
        <v>8.2513074548204121E-4</v>
      </c>
      <c r="W90" s="1">
        <f t="shared" si="48"/>
        <v>0</v>
      </c>
      <c r="X90" s="1">
        <f t="shared" si="48"/>
        <v>0</v>
      </c>
      <c r="Y90" s="1">
        <f t="shared" si="48"/>
        <v>0</v>
      </c>
      <c r="Z90" s="1">
        <f t="shared" si="48"/>
        <v>0</v>
      </c>
      <c r="AA90" s="1">
        <f>+AA$3*$F90*ABS($F90)*COS(2*PI()*$A90/$AZ$22+AA$4)*COS(2*PI()*$A90/$BA$22+AA$5)</f>
        <v>0</v>
      </c>
      <c r="AB90" s="39">
        <f>+AB$3*$F90*ABS($F90)*COS(2*2*PI()*$A90/$BA$33+AB$4)*COS(2*2*PI()*$A90/$BA$34+AB$5)*COS(2*2*PI()*$A90/$BA$35+AB$6)</f>
        <v>0</v>
      </c>
      <c r="AE90" s="20">
        <f>+$AF$20*SIGN(SOI!A89)*(ABS(SOI!A89))^$AE$2</f>
        <v>0.37896715130803621</v>
      </c>
      <c r="AF90" s="20">
        <f t="shared" si="43"/>
        <v>0.37881676242023116</v>
      </c>
      <c r="AG90" s="19">
        <f t="shared" si="44"/>
        <v>-0.80293465616715165</v>
      </c>
      <c r="AH90" s="19">
        <f t="shared" si="45"/>
        <v>-0.53562123415357454</v>
      </c>
      <c r="AI90">
        <f t="shared" si="68"/>
        <v>4.0800000000000045E-2</v>
      </c>
      <c r="AJ90">
        <f t="shared" si="67"/>
        <v>1.1817514185873828</v>
      </c>
      <c r="AK90">
        <v>1</v>
      </c>
    </row>
    <row r="91" spans="1:37" x14ac:dyDescent="0.25">
      <c r="A91">
        <v>5.7499999999999964</v>
      </c>
      <c r="B91" s="2">
        <v>1885.7499999999948</v>
      </c>
      <c r="C91">
        <f>+D91+($D$2+E91+F91)*SOI!A90*IF(B91&gt;$C$18, IF(B91&lt;$C$19,-1,1),1)</f>
        <v>0.63403172951070008</v>
      </c>
      <c r="D91">
        <f>+$D$3*((1-$D$5)*SOI!D90+$D$5*SOI!D89) +   $D$4*((1-$D$5)*SOI!E90+$D$5*SOI!E89)</f>
        <v>0</v>
      </c>
      <c r="E91">
        <f t="shared" si="49"/>
        <v>-1.2742092206643933</v>
      </c>
      <c r="F91">
        <f t="shared" si="50"/>
        <v>2.1548088449848102</v>
      </c>
      <c r="G91">
        <f t="shared" si="57"/>
        <v>0.88059962432041683</v>
      </c>
      <c r="H91" s="21">
        <f t="shared" si="58"/>
        <v>-1.3630250166428323E-2</v>
      </c>
      <c r="I91" s="37">
        <f t="shared" si="51"/>
        <v>-0.68850577608828833</v>
      </c>
      <c r="J91" s="1">
        <f t="shared" si="59"/>
        <v>4.5352571564772758E-2</v>
      </c>
      <c r="K91" s="1">
        <f t="shared" si="60"/>
        <v>1.1504988619632952E-5</v>
      </c>
      <c r="L91" s="1">
        <f t="shared" si="52"/>
        <v>0.90121517313829413</v>
      </c>
      <c r="M91" s="1">
        <f t="shared" si="53"/>
        <v>-0.41394914179185804</v>
      </c>
      <c r="N91" s="1">
        <f t="shared" si="54"/>
        <v>9.9969150571795171E-4</v>
      </c>
      <c r="O91" s="1">
        <f t="shared" si="55"/>
        <v>-0.53528884208256977</v>
      </c>
      <c r="P91" s="1">
        <f t="shared" si="56"/>
        <v>8.8455204482216013E-4</v>
      </c>
      <c r="Q91" s="1">
        <f t="shared" si="61"/>
        <v>-2.7831417447209377E-4</v>
      </c>
      <c r="R91" s="1">
        <f t="shared" si="62"/>
        <v>-1.0529313130278492E-5</v>
      </c>
      <c r="S91" s="1">
        <f t="shared" si="63"/>
        <v>-9.0249254815024545E-5</v>
      </c>
      <c r="T91" s="1">
        <f t="shared" si="64"/>
        <v>8.1169756716389894E-3</v>
      </c>
      <c r="U91" s="1">
        <f t="shared" si="65"/>
        <v>3.1594158742334913E-5</v>
      </c>
      <c r="V91" s="1">
        <f t="shared" si="66"/>
        <v>-1.7186888905147105E-6</v>
      </c>
      <c r="W91" s="1">
        <f t="shared" si="48"/>
        <v>0</v>
      </c>
      <c r="X91" s="1">
        <f t="shared" si="48"/>
        <v>0</v>
      </c>
      <c r="Y91" s="1">
        <f t="shared" si="48"/>
        <v>0</v>
      </c>
      <c r="Z91" s="1">
        <f t="shared" si="48"/>
        <v>0</v>
      </c>
      <c r="AA91" s="1">
        <f>+AA$3*$F91*ABS($F91)*COS(2*PI()*$A91/$AZ$22+AA$4)*COS(2*PI()*$A91/$BA$22+AA$5)</f>
        <v>0</v>
      </c>
      <c r="AB91" s="39">
        <f>+AB$3*$F91*ABS($F91)*COS(2*2*PI()*$A91/$BA$33+AB$4)*COS(2*2*PI()*$A91/$BA$34+AB$5)*COS(2*2*PI()*$A91/$BA$35+AB$6)</f>
        <v>0</v>
      </c>
      <c r="AE91" s="20">
        <f>+$AF$20*SIGN(SOI!A90)*(ABS(SOI!A90))^$AE$2</f>
        <v>0.47632811255151541</v>
      </c>
      <c r="AF91" s="20">
        <f t="shared" si="43"/>
        <v>0.45757382771453053</v>
      </c>
      <c r="AG91" s="19">
        <f t="shared" si="44"/>
        <v>-0.62617258230939332</v>
      </c>
      <c r="AH91" s="19">
        <f t="shared" si="45"/>
        <v>-0.52250140207688256</v>
      </c>
      <c r="AI91">
        <f t="shared" si="68"/>
        <v>4.1400000000000048E-2</v>
      </c>
      <c r="AJ91">
        <f t="shared" si="67"/>
        <v>1.0837464100239238</v>
      </c>
      <c r="AK91">
        <v>1</v>
      </c>
    </row>
    <row r="92" spans="1:37" x14ac:dyDescent="0.25">
      <c r="A92">
        <v>5.8333333333333295</v>
      </c>
      <c r="B92" s="2">
        <v>1885.833333333328</v>
      </c>
      <c r="C92">
        <f>+D92+($D$2+E92+F92)*SOI!A91*IF(B92&gt;$C$18, IF(B92&lt;$C$19,-1,1),1)</f>
        <v>-0.98379020177807153</v>
      </c>
      <c r="D92">
        <f>+$D$3*((1-$D$5)*SOI!D91+$D$5*SOI!D90) +   $D$4*((1-$D$5)*SOI!E91+$D$5*SOI!E90)</f>
        <v>0</v>
      </c>
      <c r="E92">
        <f t="shared" si="49"/>
        <v>2.3875979227801634</v>
      </c>
      <c r="F92">
        <f t="shared" si="50"/>
        <v>-3.6021537274444491</v>
      </c>
      <c r="G92">
        <f t="shared" si="57"/>
        <v>-1.2145558046642857</v>
      </c>
      <c r="H92" s="21">
        <f t="shared" si="58"/>
        <v>6.0282606166362246E-2</v>
      </c>
      <c r="I92" s="37">
        <f t="shared" si="51"/>
        <v>0.53983097382838585</v>
      </c>
      <c r="J92" s="1">
        <f t="shared" si="59"/>
        <v>3.0948376472095123E-2</v>
      </c>
      <c r="K92" s="1">
        <f t="shared" si="60"/>
        <v>-2.290353520288532E-5</v>
      </c>
      <c r="L92" s="1">
        <f t="shared" si="52"/>
        <v>-4.1764906807292758E-2</v>
      </c>
      <c r="M92" s="1">
        <f t="shared" si="53"/>
        <v>0.36027384045819694</v>
      </c>
      <c r="N92" s="1">
        <f t="shared" si="54"/>
        <v>-0.11026545938552007</v>
      </c>
      <c r="O92" s="1">
        <f t="shared" si="55"/>
        <v>2.2778524156222741</v>
      </c>
      <c r="P92" s="1">
        <f t="shared" si="56"/>
        <v>-8.9293388916911656E-3</v>
      </c>
      <c r="Q92" s="1">
        <f t="shared" si="61"/>
        <v>-2.6717422428578153E-2</v>
      </c>
      <c r="R92" s="1">
        <f t="shared" si="62"/>
        <v>7.9251863784637118E-4</v>
      </c>
      <c r="S92" s="1">
        <f t="shared" si="63"/>
        <v>-7.8048996791273912E-3</v>
      </c>
      <c r="T92" s="1">
        <f t="shared" si="64"/>
        <v>1.600717369237107E-3</v>
      </c>
      <c r="U92" s="1">
        <f t="shared" si="65"/>
        <v>2.5006500678997461E-4</v>
      </c>
      <c r="V92" s="1">
        <f t="shared" si="66"/>
        <v>-1.9136683493011868E-3</v>
      </c>
      <c r="W92" s="1">
        <f t="shared" si="48"/>
        <v>0</v>
      </c>
      <c r="X92" s="1">
        <f t="shared" si="48"/>
        <v>0</v>
      </c>
      <c r="Y92" s="1">
        <f t="shared" si="48"/>
        <v>0</v>
      </c>
      <c r="Z92" s="1">
        <f t="shared" si="48"/>
        <v>0</v>
      </c>
      <c r="AA92" s="1">
        <f>+AA$3*$F92*ABS($F92)*COS(2*PI()*$A92/$AZ$22+AA$4)*COS(2*PI()*$A92/$BA$22+AA$5)</f>
        <v>0</v>
      </c>
      <c r="AB92" s="39">
        <f>+AB$3*$F92*ABS($F92)*COS(2*2*PI()*$A92/$BA$33+AB$4)*COS(2*2*PI()*$A92/$BA$34+AB$5)*COS(2*2*PI()*$A92/$BA$35+AB$6)</f>
        <v>0</v>
      </c>
      <c r="AE92" s="20">
        <f>+$AF$20*SIGN(SOI!A91)*(ABS(SOI!A91))^$AE$2</f>
        <v>0.51742621928404009</v>
      </c>
      <c r="AF92" s="20">
        <f t="shared" ref="AF92:AF155" si="69">+AVERAGE(AE91:AE93)</f>
        <v>0.53405375006578948</v>
      </c>
      <c r="AG92" s="19">
        <f t="shared" si="44"/>
        <v>-0.80313409689879345</v>
      </c>
      <c r="AH92" s="19">
        <f t="shared" si="45"/>
        <v>-0.57996641072572319</v>
      </c>
      <c r="AI92">
        <f t="shared" si="68"/>
        <v>4.2000000000000051E-2</v>
      </c>
      <c r="AJ92">
        <f t="shared" si="67"/>
        <v>1.337187846964583</v>
      </c>
      <c r="AK92">
        <v>1</v>
      </c>
    </row>
    <row r="93" spans="1:37" x14ac:dyDescent="0.25">
      <c r="A93">
        <v>5.9166666666666625</v>
      </c>
      <c r="B93" s="2">
        <v>1885.9166666666613</v>
      </c>
      <c r="C93">
        <f>+D93+($D$2+E93+F93)*SOI!A92*IF(B93&gt;$C$18, IF(B93&lt;$C$19,-1,1),1)</f>
        <v>18.919087272369428</v>
      </c>
      <c r="D93">
        <f>+$D$3*((1-$D$5)*SOI!D92+$D$5*SOI!D91) +   $D$4*((1-$D$5)*SOI!E92+$D$5*SOI!E91)</f>
        <v>0</v>
      </c>
      <c r="E93">
        <f t="shared" si="49"/>
        <v>-41.120340000424882</v>
      </c>
      <c r="F93">
        <f t="shared" si="50"/>
        <v>59.668464777257654</v>
      </c>
      <c r="G93">
        <f t="shared" si="57"/>
        <v>18.548124776832772</v>
      </c>
      <c r="H93" s="21">
        <f t="shared" si="58"/>
        <v>0.5225709574194054</v>
      </c>
      <c r="I93" s="37">
        <f t="shared" si="51"/>
        <v>8.4171900839019695</v>
      </c>
      <c r="J93" s="1">
        <f t="shared" si="59"/>
        <v>3.8915536976976526</v>
      </c>
      <c r="K93" s="1">
        <f t="shared" si="60"/>
        <v>7.4703052999262614</v>
      </c>
      <c r="L93" s="1">
        <f t="shared" si="52"/>
        <v>17.166633766663665</v>
      </c>
      <c r="M93" s="1">
        <f t="shared" si="53"/>
        <v>2.9054175119785302</v>
      </c>
      <c r="N93" s="1">
        <f t="shared" si="54"/>
        <v>2.8964957782746534</v>
      </c>
      <c r="O93" s="1">
        <f t="shared" si="55"/>
        <v>-28.041398691190647</v>
      </c>
      <c r="P93" s="1">
        <f t="shared" si="56"/>
        <v>0.5755822864697927</v>
      </c>
      <c r="Q93" s="1">
        <f t="shared" si="61"/>
        <v>5.6598352099838136</v>
      </c>
      <c r="R93" s="1">
        <f t="shared" si="62"/>
        <v>-2.6177492832078659</v>
      </c>
      <c r="S93" s="1">
        <f t="shared" si="63"/>
        <v>3.196760272031101</v>
      </c>
      <c r="T93" s="1">
        <f t="shared" si="64"/>
        <v>8.0995776391129279</v>
      </c>
      <c r="U93" s="1">
        <f t="shared" si="65"/>
        <v>-0.25133349587210557</v>
      </c>
      <c r="V93" s="1">
        <f t="shared" si="66"/>
        <v>-3.2403222047994769</v>
      </c>
      <c r="W93" s="1">
        <f t="shared" si="48"/>
        <v>0</v>
      </c>
      <c r="X93" s="1">
        <f t="shared" si="48"/>
        <v>0</v>
      </c>
      <c r="Y93" s="1">
        <f t="shared" si="48"/>
        <v>0</v>
      </c>
      <c r="Z93" s="1">
        <f t="shared" si="48"/>
        <v>0</v>
      </c>
      <c r="AA93" s="1">
        <f>+AA$3*$F93*ABS($F93)*COS(2*PI()*$A93/$AZ$22+AA$4)*COS(2*PI()*$A93/$BA$22+AA$5)</f>
        <v>0</v>
      </c>
      <c r="AB93" s="39">
        <f>+AB$3*$F93*ABS($F93)*COS(2*2*PI()*$A93/$BA$33+AB$4)*COS(2*2*PI()*$A93/$BA$34+AB$5)*COS(2*2*PI()*$A93/$BA$35+AB$6)</f>
        <v>0</v>
      </c>
      <c r="AE93" s="20">
        <f>+$AF$20*SIGN(SOI!A92)*(ABS(SOI!A92))^$AE$2</f>
        <v>0.60840691836181304</v>
      </c>
      <c r="AF93" s="20">
        <f t="shared" si="69"/>
        <v>0.43286232756437165</v>
      </c>
      <c r="AG93" s="19">
        <f t="shared" si="44"/>
        <v>-0.6117888507631194</v>
      </c>
      <c r="AH93" s="19">
        <f t="shared" si="45"/>
        <v>-0.52451341547416452</v>
      </c>
      <c r="AI93">
        <f t="shared" si="68"/>
        <v>4.2600000000000054E-2</v>
      </c>
      <c r="AJ93">
        <f t="shared" si="67"/>
        <v>1.044651178327491</v>
      </c>
      <c r="AK93">
        <v>1</v>
      </c>
    </row>
    <row r="94" spans="1:37" x14ac:dyDescent="0.25">
      <c r="A94">
        <v>5.9999999999999956</v>
      </c>
      <c r="B94" s="2">
        <v>1885.9999999999945</v>
      </c>
      <c r="C94">
        <f>+D94+($D$2+E94+F94)*SOI!A93*IF(B94&gt;$C$18, IF(B94&lt;$C$19,-1,1),1)</f>
        <v>0.22670113562536748</v>
      </c>
      <c r="D94">
        <f>+$D$3*((1-$D$5)*SOI!D93+$D$5*SOI!D92) +   $D$4*((1-$D$5)*SOI!E93+$D$5*SOI!E92)</f>
        <v>0</v>
      </c>
      <c r="E94">
        <f t="shared" si="49"/>
        <v>-2.6892524457703089</v>
      </c>
      <c r="F94">
        <f t="shared" si="50"/>
        <v>4.0227885376842352</v>
      </c>
      <c r="G94">
        <f t="shared" si="57"/>
        <v>1.3335360919139263</v>
      </c>
      <c r="H94" s="21">
        <f t="shared" si="58"/>
        <v>0.11073521449232838</v>
      </c>
      <c r="I94" s="37">
        <f t="shared" si="51"/>
        <v>1.4184771860587739</v>
      </c>
      <c r="J94" s="1">
        <f t="shared" si="59"/>
        <v>0.15998642895919957</v>
      </c>
      <c r="K94" s="1">
        <f t="shared" si="60"/>
        <v>7.5718321435599891E-4</v>
      </c>
      <c r="L94" s="1">
        <f t="shared" si="52"/>
        <v>3.1520855355430406</v>
      </c>
      <c r="M94" s="1">
        <f t="shared" si="53"/>
        <v>0.7087832515699648</v>
      </c>
      <c r="N94" s="1">
        <f t="shared" si="54"/>
        <v>0.15573942191212964</v>
      </c>
      <c r="O94" s="1">
        <f t="shared" si="55"/>
        <v>-0.19529941018088018</v>
      </c>
      <c r="P94" s="1">
        <f t="shared" si="56"/>
        <v>4.5620068719080656E-2</v>
      </c>
      <c r="Q94" s="1">
        <f t="shared" si="61"/>
        <v>7.4239380962196538E-2</v>
      </c>
      <c r="R94" s="1">
        <f t="shared" si="62"/>
        <v>-5.7864715878290212E-3</v>
      </c>
      <c r="S94" s="1">
        <f t="shared" si="63"/>
        <v>2.8966161529982749E-2</v>
      </c>
      <c r="T94" s="1">
        <f t="shared" si="64"/>
        <v>1.0358013775456528E-2</v>
      </c>
      <c r="U94" s="1">
        <f t="shared" si="65"/>
        <v>-3.3570213821898938E-3</v>
      </c>
      <c r="V94" s="1">
        <f t="shared" si="66"/>
        <v>-1.3809004476863918E-2</v>
      </c>
      <c r="W94" s="1">
        <f t="shared" si="48"/>
        <v>0</v>
      </c>
      <c r="X94" s="1">
        <f t="shared" si="48"/>
        <v>0</v>
      </c>
      <c r="Y94" s="1">
        <f t="shared" si="48"/>
        <v>0</v>
      </c>
      <c r="Z94" s="1">
        <f t="shared" si="48"/>
        <v>0</v>
      </c>
      <c r="AA94" s="1">
        <f>+AA$3*$F94*ABS($F94)*COS(2*PI()*$A94/$AZ$22+AA$4)*COS(2*PI()*$A94/$BA$22+AA$5)</f>
        <v>0</v>
      </c>
      <c r="AB94" s="39">
        <f>+AB$3*$F94*ABS($F94)*COS(2*2*PI()*$A94/$BA$33+AB$4)*COS(2*2*PI()*$A94/$BA$34+AB$5)*COS(2*2*PI()*$A94/$BA$35+AB$6)</f>
        <v>0</v>
      </c>
      <c r="AE94" s="20">
        <f>+$AF$20*SIGN(SOI!A93)*(ABS(SOI!A93))^$AE$2</f>
        <v>0.17275384504726193</v>
      </c>
      <c r="AF94" s="20">
        <f t="shared" si="69"/>
        <v>0.22072424685176462</v>
      </c>
      <c r="AG94" s="19">
        <f t="shared" si="44"/>
        <v>-0.53738143457515519</v>
      </c>
      <c r="AH94" s="19">
        <f t="shared" si="45"/>
        <v>-0.54646714042509181</v>
      </c>
      <c r="AI94">
        <f t="shared" si="68"/>
        <v>4.3200000000000058E-2</v>
      </c>
      <c r="AJ94">
        <f t="shared" si="67"/>
        <v>0.75810568142691981</v>
      </c>
      <c r="AK94">
        <v>1</v>
      </c>
    </row>
    <row r="95" spans="1:37" x14ac:dyDescent="0.25">
      <c r="A95">
        <v>6.0833333333333286</v>
      </c>
      <c r="B95" s="2">
        <v>1886.0833333333278</v>
      </c>
      <c r="C95">
        <f>+D95+($D$2+E95+F95)*SOI!A94*IF(B95&gt;$C$18, IF(B95&lt;$C$19,-1,1),1)</f>
        <v>8.8906418894909939E-2</v>
      </c>
      <c r="D95">
        <f>+$D$3*((1-$D$5)*SOI!D94+$D$5*SOI!D93) +   $D$4*((1-$D$5)*SOI!E94+$D$5*SOI!E93)</f>
        <v>0</v>
      </c>
      <c r="E95">
        <f t="shared" si="49"/>
        <v>1.3464768071852076</v>
      </c>
      <c r="F95">
        <f t="shared" si="50"/>
        <v>-2.2355409961343069</v>
      </c>
      <c r="G95">
        <f t="shared" si="57"/>
        <v>-0.88906418894909933</v>
      </c>
      <c r="H95" s="21">
        <f t="shared" si="58"/>
        <v>-4.3720127536666917E-2</v>
      </c>
      <c r="I95" s="37">
        <f t="shared" si="51"/>
        <v>-0.77217202573993726</v>
      </c>
      <c r="J95" s="1">
        <f t="shared" si="59"/>
        <v>5.9593933359425103E-2</v>
      </c>
      <c r="K95" s="1">
        <f t="shared" si="60"/>
        <v>-8.7071446986368621E-5</v>
      </c>
      <c r="L95" s="1">
        <f t="shared" si="52"/>
        <v>-1.2060922010129189</v>
      </c>
      <c r="M95" s="1">
        <f t="shared" si="53"/>
        <v>-0.48499877794242807</v>
      </c>
      <c r="N95" s="1">
        <f t="shared" si="54"/>
        <v>-2.28319214727093E-2</v>
      </c>
      <c r="O95" s="1">
        <f t="shared" si="55"/>
        <v>0.23788538478733393</v>
      </c>
      <c r="P95" s="1">
        <f t="shared" si="56"/>
        <v>-1.125592978067875E-2</v>
      </c>
      <c r="Q95" s="1">
        <f t="shared" si="61"/>
        <v>7.4474130815454275E-3</v>
      </c>
      <c r="R95" s="1">
        <f t="shared" si="62"/>
        <v>3.1599239830386089E-4</v>
      </c>
      <c r="S95" s="1">
        <f t="shared" si="63"/>
        <v>2.3116738522868416E-3</v>
      </c>
      <c r="T95" s="1">
        <f t="shared" si="64"/>
        <v>4.8275394153375166E-3</v>
      </c>
      <c r="U95" s="1">
        <f t="shared" si="65"/>
        <v>-4.508906775916955E-4</v>
      </c>
      <c r="V95" s="1">
        <f t="shared" si="66"/>
        <v>-4.9949565432819175E-4</v>
      </c>
      <c r="W95" s="1">
        <f t="shared" si="48"/>
        <v>0</v>
      </c>
      <c r="X95" s="1">
        <f t="shared" si="48"/>
        <v>0</v>
      </c>
      <c r="Y95" s="1">
        <f t="shared" si="48"/>
        <v>0</v>
      </c>
      <c r="Z95" s="1">
        <f t="shared" si="48"/>
        <v>0</v>
      </c>
      <c r="AA95" s="1">
        <f>+AA$3*$F95*ABS($F95)*COS(2*PI()*$A95/$AZ$22+AA$4)*COS(2*PI()*$A95/$BA$22+AA$5)</f>
        <v>0</v>
      </c>
      <c r="AB95" s="39">
        <f>+AB$3*$F95*ABS($F95)*COS(2*2*PI()*$A95/$BA$33+AB$4)*COS(2*2*PI()*$A95/$BA$34+AB$5)*COS(2*2*PI()*$A95/$BA$35+AB$6)</f>
        <v>0</v>
      </c>
      <c r="AE95" s="20">
        <f>+$AF$20*SIGN(SOI!A94)*(ABS(SOI!A94))^$AE$2</f>
        <v>-0.11898802285378103</v>
      </c>
      <c r="AF95" s="20">
        <f t="shared" si="69"/>
        <v>-2.4487884329289302E-2</v>
      </c>
      <c r="AG95" s="19">
        <f t="shared" si="44"/>
        <v>-0.51983349045015659</v>
      </c>
      <c r="AH95" s="19">
        <f t="shared" si="45"/>
        <v>-0.53175250071640423</v>
      </c>
      <c r="AI95">
        <f t="shared" si="68"/>
        <v>4.3800000000000061E-2</v>
      </c>
      <c r="AJ95">
        <f t="shared" si="67"/>
        <v>0.49534560612086731</v>
      </c>
      <c r="AK95">
        <v>1</v>
      </c>
    </row>
    <row r="96" spans="1:37" x14ac:dyDescent="0.25">
      <c r="A96">
        <v>6.1666666666666616</v>
      </c>
      <c r="B96" s="2">
        <v>1886.1666666666611</v>
      </c>
      <c r="C96">
        <f>+D96+($D$2+E96+F96)*SOI!A95*IF(B96&gt;$C$18, IF(B96&lt;$C$19,-1,1),1)</f>
        <v>-0.10555685195611404</v>
      </c>
      <c r="D96">
        <f>+$D$3*((1-$D$5)*SOI!D95+$D$5*SOI!D94) +   $D$4*((1-$D$5)*SOI!E95+$D$5*SOI!E94)</f>
        <v>0</v>
      </c>
      <c r="E96">
        <f t="shared" si="49"/>
        <v>-0.9408266743063316</v>
      </c>
      <c r="F96">
        <f t="shared" si="50"/>
        <v>1.9004344193619138</v>
      </c>
      <c r="G96">
        <f t="shared" si="57"/>
        <v>0.95960774505558222</v>
      </c>
      <c r="H96" s="21">
        <f t="shared" si="58"/>
        <v>-1.9157891810421001E-3</v>
      </c>
      <c r="I96" s="37">
        <f t="shared" si="51"/>
        <v>0.29797632449796696</v>
      </c>
      <c r="J96" s="1">
        <f t="shared" si="59"/>
        <v>1.4347188207465035E-2</v>
      </c>
      <c r="K96" s="1">
        <f t="shared" si="60"/>
        <v>6.9901756844622346E-8</v>
      </c>
      <c r="L96" s="1">
        <f t="shared" si="52"/>
        <v>8.99697580106327E-2</v>
      </c>
      <c r="M96" s="1">
        <f t="shared" si="53"/>
        <v>0.30257824101160075</v>
      </c>
      <c r="N96" s="1">
        <f t="shared" si="54"/>
        <v>-2.2547459652018161E-2</v>
      </c>
      <c r="O96" s="1">
        <f t="shared" si="55"/>
        <v>-0.77392927994809013</v>
      </c>
      <c r="P96" s="1">
        <f t="shared" si="56"/>
        <v>3.7234381506792781E-5</v>
      </c>
      <c r="Q96" s="1">
        <f t="shared" si="61"/>
        <v>-4.5883617341637957E-3</v>
      </c>
      <c r="R96" s="1">
        <f t="shared" si="62"/>
        <v>7.5127084620872078E-5</v>
      </c>
      <c r="S96" s="1">
        <f t="shared" si="63"/>
        <v>-8.8094625152482502E-4</v>
      </c>
      <c r="T96" s="1">
        <f t="shared" si="64"/>
        <v>1.171589277834546E-3</v>
      </c>
      <c r="U96" s="1">
        <f t="shared" si="65"/>
        <v>-5.7557473232554173E-7</v>
      </c>
      <c r="V96" s="1">
        <f t="shared" si="66"/>
        <v>1.6317350398496559E-6</v>
      </c>
      <c r="W96" s="1">
        <f t="shared" si="48"/>
        <v>0</v>
      </c>
      <c r="X96" s="1">
        <f t="shared" si="48"/>
        <v>0</v>
      </c>
      <c r="Y96" s="1">
        <f t="shared" si="48"/>
        <v>0</v>
      </c>
      <c r="Z96" s="1">
        <f t="shared" si="48"/>
        <v>0</v>
      </c>
      <c r="AA96" s="1">
        <f>+AA$3*$F96*ABS($F96)*COS(2*PI()*$A96/$AZ$22+AA$4)*COS(2*PI()*$A96/$BA$22+AA$5)</f>
        <v>0</v>
      </c>
      <c r="AB96" s="39">
        <f>+AB$3*$F96*ABS($F96)*COS(2*2*PI()*$A96/$BA$33+AB$4)*COS(2*2*PI()*$A96/$BA$34+AB$5)*COS(2*2*PI()*$A96/$BA$35+AB$6)</f>
        <v>0</v>
      </c>
      <c r="AE96" s="20">
        <f>+$AF$20*SIGN(SOI!A95)*(ABS(SOI!A95))^$AE$2</f>
        <v>-0.12722947518134881</v>
      </c>
      <c r="AF96" s="20">
        <f t="shared" si="69"/>
        <v>-0.18152776911273891</v>
      </c>
      <c r="AG96" s="19">
        <f t="shared" si="44"/>
        <v>-0.5540068681221072</v>
      </c>
      <c r="AH96" s="19">
        <f t="shared" si="45"/>
        <v>-0.53624756983774646</v>
      </c>
      <c r="AI96">
        <f t="shared" si="68"/>
        <v>4.4400000000000064E-2</v>
      </c>
      <c r="AJ96">
        <f t="shared" si="67"/>
        <v>0.37247909900936826</v>
      </c>
      <c r="AK96">
        <v>1</v>
      </c>
    </row>
    <row r="97" spans="1:37" x14ac:dyDescent="0.25">
      <c r="A97">
        <v>6.2499999999999947</v>
      </c>
      <c r="B97" s="2">
        <v>1886.2499999999943</v>
      </c>
      <c r="C97">
        <f>+D97+($D$2+E97+F97)*SOI!A96*IF(B97&gt;$C$18, IF(B97&lt;$C$19,-1,1),1)</f>
        <v>0.51498232003216593</v>
      </c>
      <c r="D97">
        <f>+$D$3*((1-$D$5)*SOI!D96+$D$5*SOI!D95) +   $D$4*((1-$D$5)*SOI!E96+$D$5*SOI!E95)</f>
        <v>0</v>
      </c>
      <c r="E97">
        <f t="shared" si="49"/>
        <v>0.76296473695098399</v>
      </c>
      <c r="F97">
        <f t="shared" si="50"/>
        <v>-2.154808845146027</v>
      </c>
      <c r="G97">
        <f t="shared" si="57"/>
        <v>-1.391844108195043</v>
      </c>
      <c r="H97" s="21">
        <f t="shared" si="58"/>
        <v>1.006351240667832E-2</v>
      </c>
      <c r="I97" s="37">
        <f t="shared" si="51"/>
        <v>8.8498712552988607E-2</v>
      </c>
      <c r="J97" s="1">
        <f t="shared" si="59"/>
        <v>-1.4904722338979373E-3</v>
      </c>
      <c r="K97" s="1">
        <f t="shared" si="60"/>
        <v>-3.393979673708416E-5</v>
      </c>
      <c r="L97" s="1">
        <f t="shared" si="52"/>
        <v>-0.18541058691587442</v>
      </c>
      <c r="M97" s="1">
        <f t="shared" si="53"/>
        <v>-0.10583750527844979</v>
      </c>
      <c r="N97" s="1">
        <f t="shared" si="54"/>
        <v>2.239390668844464E-2</v>
      </c>
      <c r="O97" s="1">
        <f t="shared" si="55"/>
        <v>0.69353672453629278</v>
      </c>
      <c r="P97" s="1">
        <f t="shared" si="56"/>
        <v>-9.7894688435023261E-3</v>
      </c>
      <c r="Q97" s="1">
        <f t="shared" si="61"/>
        <v>-1.5940127673569973E-3</v>
      </c>
      <c r="R97" s="1">
        <f t="shared" si="62"/>
        <v>7.7515022288834378E-6</v>
      </c>
      <c r="S97" s="1">
        <f t="shared" si="63"/>
        <v>2.5985845479713123E-4</v>
      </c>
      <c r="T97" s="1">
        <f t="shared" si="64"/>
        <v>2.1636228042483819E-3</v>
      </c>
      <c r="U97" s="1">
        <f t="shared" si="65"/>
        <v>4.4944018265937335E-5</v>
      </c>
      <c r="V97" s="1">
        <f t="shared" si="66"/>
        <v>4.2608561246810053E-4</v>
      </c>
      <c r="W97" s="1">
        <f t="shared" si="48"/>
        <v>0</v>
      </c>
      <c r="X97" s="1">
        <f t="shared" si="48"/>
        <v>0</v>
      </c>
      <c r="Y97" s="1">
        <f t="shared" si="48"/>
        <v>0</v>
      </c>
      <c r="Z97" s="1">
        <f t="shared" si="48"/>
        <v>0</v>
      </c>
      <c r="AA97" s="1">
        <f>+AA$3*$F97*ABS($F97)*COS(2*PI()*$A97/$AZ$22+AA$4)*COS(2*PI()*$A97/$BA$22+AA$5)</f>
        <v>0</v>
      </c>
      <c r="AB97" s="39">
        <f>+AB$3*$F97*ABS($F97)*COS(2*2*PI()*$A97/$BA$33+AB$4)*COS(2*2*PI()*$A97/$BA$34+AB$5)*COS(2*2*PI()*$A97/$BA$35+AB$6)</f>
        <v>0</v>
      </c>
      <c r="AE97" s="20">
        <f>+$AF$20*SIGN(SOI!A96)*(ABS(SOI!A96))^$AE$2</f>
        <v>-0.29836580930308693</v>
      </c>
      <c r="AF97" s="20">
        <f t="shared" si="69"/>
        <v>-0.32028214091916613</v>
      </c>
      <c r="AG97" s="19">
        <f t="shared" si="44"/>
        <v>-0.47983807794067446</v>
      </c>
      <c r="AH97" s="19">
        <f t="shared" si="45"/>
        <v>-0.47911153141284402</v>
      </c>
      <c r="AI97">
        <f t="shared" si="68"/>
        <v>4.5000000000000068E-2</v>
      </c>
      <c r="AJ97">
        <f t="shared" si="67"/>
        <v>0.15955593702150833</v>
      </c>
      <c r="AK97">
        <v>1</v>
      </c>
    </row>
    <row r="98" spans="1:37" x14ac:dyDescent="0.25">
      <c r="A98">
        <v>6.3333333333333277</v>
      </c>
      <c r="B98" s="2">
        <v>1886.3333333333276</v>
      </c>
      <c r="C98">
        <f>+D98+($D$2+E98+F98)*SOI!A97*IF(B98&gt;$C$18, IF(B98&lt;$C$19,-1,1),1)</f>
        <v>-2.4832599685388046</v>
      </c>
      <c r="D98">
        <f>+$D$3*((1-$D$5)*SOI!D97+$D$5*SOI!D96) +   $D$4*((1-$D$5)*SOI!E97+$D$5*SOI!E96)</f>
        <v>0</v>
      </c>
      <c r="E98">
        <f t="shared" si="49"/>
        <v>-0.68067141179176627</v>
      </c>
      <c r="F98">
        <f t="shared" si="50"/>
        <v>3.6021537277197719</v>
      </c>
      <c r="G98">
        <f t="shared" si="57"/>
        <v>2.9214823159280057</v>
      </c>
      <c r="H98" s="21">
        <f t="shared" si="58"/>
        <v>1.9989315304046688E-3</v>
      </c>
      <c r="I98" s="37">
        <f t="shared" si="51"/>
        <v>-0.35914130565815339</v>
      </c>
      <c r="J98" s="1">
        <f t="shared" si="59"/>
        <v>9.1055730040781237E-3</v>
      </c>
      <c r="K98" s="1">
        <f t="shared" si="60"/>
        <v>1.8399631291088066E-4</v>
      </c>
      <c r="L98" s="1">
        <f t="shared" si="52"/>
        <v>0.73536088871086813</v>
      </c>
      <c r="M98" s="1">
        <f t="shared" si="53"/>
        <v>-0.15932890842741471</v>
      </c>
      <c r="N98" s="1">
        <f t="shared" si="54"/>
        <v>2.4851584121507137E-2</v>
      </c>
      <c r="O98" s="1">
        <f t="shared" si="55"/>
        <v>-0.19564678871277683</v>
      </c>
      <c r="P98" s="1">
        <f t="shared" si="56"/>
        <v>4.7434000301925357E-2</v>
      </c>
      <c r="Q98" s="1">
        <f t="shared" si="61"/>
        <v>-2.6629989486343527E-3</v>
      </c>
      <c r="R98" s="1">
        <f t="shared" si="62"/>
        <v>-5.2552511999224533E-5</v>
      </c>
      <c r="S98" s="1">
        <f t="shared" si="63"/>
        <v>-1.170279154145279E-3</v>
      </c>
      <c r="T98" s="1">
        <f t="shared" si="64"/>
        <v>2.4207548462147612E-3</v>
      </c>
      <c r="U98" s="1">
        <f t="shared" si="65"/>
        <v>8.8375305127997878E-4</v>
      </c>
      <c r="V98" s="1">
        <f t="shared" si="66"/>
        <v>-2.2911404154271385E-3</v>
      </c>
      <c r="W98" s="1">
        <f t="shared" si="48"/>
        <v>0</v>
      </c>
      <c r="X98" s="1">
        <f t="shared" si="48"/>
        <v>0</v>
      </c>
      <c r="Y98" s="1">
        <f t="shared" si="48"/>
        <v>0</v>
      </c>
      <c r="Z98" s="1">
        <f t="shared" si="48"/>
        <v>0</v>
      </c>
      <c r="AA98" s="1">
        <f>+AA$3*$F98*ABS($F98)*COS(2*PI()*$A98/$AZ$22+AA$4)*COS(2*PI()*$A98/$BA$22+AA$5)</f>
        <v>0</v>
      </c>
      <c r="AB98" s="39">
        <f>+AB$3*$F98*ABS($F98)*COS(2*2*PI()*$A98/$BA$33+AB$4)*COS(2*2*PI()*$A98/$BA$34+AB$5)*COS(2*2*PI()*$A98/$BA$35+AB$6)</f>
        <v>0</v>
      </c>
      <c r="AE98" s="20">
        <f>+$AF$20*SIGN(SOI!A97)*(ABS(SOI!A97))^$AE$2</f>
        <v>-0.5352511382730627</v>
      </c>
      <c r="AF98" s="20">
        <f t="shared" si="69"/>
        <v>-0.46360083086274778</v>
      </c>
      <c r="AG98" s="19">
        <f t="shared" ref="AG98:AG161" si="70">+SIN((AVERAGE(H94:H105)+AVERAGE(H98:H101)/4)*($AG$19+AG97*$AG$18*AVERAGE(G94:G105))*$AE$20+$AG$17) - SIN($AG$17)</f>
        <v>-0.82086240522411902</v>
      </c>
      <c r="AH98" s="19">
        <f t="shared" si="45"/>
        <v>-0.80409320410423757</v>
      </c>
      <c r="AI98">
        <f t="shared" si="68"/>
        <v>4.5600000000000071E-2</v>
      </c>
      <c r="AJ98">
        <f t="shared" si="67"/>
        <v>0.35726157436137124</v>
      </c>
      <c r="AK98">
        <v>1</v>
      </c>
    </row>
    <row r="99" spans="1:37" x14ac:dyDescent="0.25">
      <c r="A99">
        <v>6.4166666666666607</v>
      </c>
      <c r="B99" s="2">
        <v>1886.4166666666608</v>
      </c>
      <c r="C99">
        <f>+D99+($D$2+E99+F99)*SOI!A98*IF(B99&gt;$C$18, IF(B99&lt;$C$19,-1,1),1)</f>
        <v>53.112412331873131</v>
      </c>
      <c r="D99">
        <f>+$D$3*((1-$D$5)*SOI!D98+$D$5*SOI!D97) +   $D$4*((1-$D$5)*SOI!E98+$D$5*SOI!E97)</f>
        <v>0</v>
      </c>
      <c r="E99">
        <f t="shared" si="49"/>
        <v>0.65467329733318325</v>
      </c>
      <c r="F99">
        <f t="shared" si="50"/>
        <v>-59.668464777192213</v>
      </c>
      <c r="G99">
        <f t="shared" si="57"/>
        <v>-59.01379147985903</v>
      </c>
      <c r="H99" s="21">
        <f t="shared" si="58"/>
        <v>1.2497500755324112E-2</v>
      </c>
      <c r="I99" s="37">
        <f t="shared" si="51"/>
        <v>1.3622407838487955</v>
      </c>
      <c r="J99" s="1">
        <f t="shared" si="59"/>
        <v>0.98290141541566545</v>
      </c>
      <c r="K99" s="1">
        <f t="shared" si="60"/>
        <v>-9.0276307203474482E-4</v>
      </c>
      <c r="L99" s="1">
        <f t="shared" si="52"/>
        <v>-0.9170119283605046</v>
      </c>
      <c r="M99" s="1">
        <f t="shared" si="53"/>
        <v>4.5342842207620206</v>
      </c>
      <c r="N99" s="1">
        <f t="shared" si="54"/>
        <v>-0.83556119976655874</v>
      </c>
      <c r="O99" s="1">
        <f t="shared" si="55"/>
        <v>4.5681524569495528E-2</v>
      </c>
      <c r="P99" s="1">
        <f t="shared" si="56"/>
        <v>-0.79930419886133386</v>
      </c>
      <c r="Q99" s="1">
        <f t="shared" si="61"/>
        <v>-2.5480581859844085</v>
      </c>
      <c r="R99" s="1">
        <f t="shared" si="62"/>
        <v>0.1907305878627748</v>
      </c>
      <c r="S99" s="1">
        <f t="shared" si="63"/>
        <v>-0.14924582047124949</v>
      </c>
      <c r="T99" s="1">
        <f t="shared" si="64"/>
        <v>7.0484420428690818E-4</v>
      </c>
      <c r="U99" s="1">
        <f t="shared" si="65"/>
        <v>5.6486125921587083E-2</v>
      </c>
      <c r="V99" s="1">
        <f t="shared" si="66"/>
        <v>-1.29807036830233</v>
      </c>
      <c r="W99" s="1">
        <f t="shared" si="48"/>
        <v>0</v>
      </c>
      <c r="X99" s="1">
        <f t="shared" si="48"/>
        <v>0</v>
      </c>
      <c r="Y99" s="1">
        <f t="shared" si="48"/>
        <v>0</v>
      </c>
      <c r="Z99" s="1">
        <f t="shared" si="48"/>
        <v>0</v>
      </c>
      <c r="AA99" s="1">
        <f>+AA$3*$F99*ABS($F99)*COS(2*PI()*$A99/$AZ$22+AA$4)*COS(2*PI()*$A99/$BA$22+AA$5)</f>
        <v>0</v>
      </c>
      <c r="AB99" s="39">
        <f>+AB$3*$F99*ABS($F99)*COS(2*2*PI()*$A99/$BA$33+AB$4)*COS(2*2*PI()*$A99/$BA$34+AB$5)*COS(2*2*PI()*$A99/$BA$35+AB$6)</f>
        <v>0</v>
      </c>
      <c r="AE99" s="20">
        <f>+$AF$20*SIGN(SOI!A98)*(ABS(SOI!A98))^$AE$2</f>
        <v>-0.55718554501209383</v>
      </c>
      <c r="AF99" s="20">
        <f t="shared" si="69"/>
        <v>-0.55991062079812215</v>
      </c>
      <c r="AG99" s="19">
        <f t="shared" si="70"/>
        <v>-0.84983026278856655</v>
      </c>
      <c r="AH99" s="19">
        <f t="shared" ref="AH99:AH162" si="71">+SIN((AVERAGE(H95:H106)+AVERAGE(H99:H102)*$AH$1)*($AG$19+AH98*$AG$18*AVERAGE(G95:G106))*$AE$20+$AG$17) - SIN($AG$17)+$AH$2</f>
        <v>-0.81027699451047552</v>
      </c>
      <c r="AI99">
        <f t="shared" si="68"/>
        <v>4.6200000000000074E-2</v>
      </c>
      <c r="AJ99">
        <f t="shared" si="67"/>
        <v>0.2899196419904444</v>
      </c>
      <c r="AK99">
        <v>1</v>
      </c>
    </row>
    <row r="100" spans="1:37" x14ac:dyDescent="0.25">
      <c r="A100">
        <v>6.4999999999999938</v>
      </c>
      <c r="B100" s="2">
        <v>1886.4999999999941</v>
      </c>
      <c r="C100">
        <f>+D100+($D$2+E100+F100)*SOI!A99*IF(B100&gt;$C$18, IF(B100&lt;$C$19,-1,1),1)</f>
        <v>4.5567468229258079</v>
      </c>
      <c r="D100">
        <f>+$D$3*((1-$D$5)*SOI!D99+$D$5*SOI!D98) +   $D$4*((1-$D$5)*SOI!E99+$D$5*SOI!E98)</f>
        <v>0</v>
      </c>
      <c r="E100">
        <f t="shared" si="49"/>
        <v>-0.67488859902013232</v>
      </c>
      <c r="F100">
        <f t="shared" si="50"/>
        <v>-4.0227885380167834</v>
      </c>
      <c r="G100">
        <f t="shared" si="57"/>
        <v>-4.6976771370369157</v>
      </c>
      <c r="H100" s="21">
        <f t="shared" si="58"/>
        <v>-3.4660724013878949E-3</v>
      </c>
      <c r="I100" s="37">
        <f t="shared" si="51"/>
        <v>-0.20769512143061142</v>
      </c>
      <c r="J100" s="1">
        <f t="shared" si="59"/>
        <v>-6.7791300311826497E-3</v>
      </c>
      <c r="K100" s="1">
        <f t="shared" si="60"/>
        <v>-2.4232410545073551E-5</v>
      </c>
      <c r="L100" s="1">
        <f t="shared" si="52"/>
        <v>0.14959641966856121</v>
      </c>
      <c r="M100" s="1">
        <f t="shared" si="53"/>
        <v>0.2051163718724146</v>
      </c>
      <c r="N100" s="1">
        <f t="shared" si="54"/>
        <v>3.3459230814181222E-2</v>
      </c>
      <c r="O100" s="1">
        <f t="shared" si="55"/>
        <v>-0.33459476976448804</v>
      </c>
      <c r="P100" s="1">
        <f t="shared" si="56"/>
        <v>-1.7956023032716935E-2</v>
      </c>
      <c r="Q100" s="1">
        <f t="shared" si="61"/>
        <v>4.6157110738718901E-3</v>
      </c>
      <c r="R100" s="1">
        <f t="shared" si="62"/>
        <v>5.2677121971948428E-5</v>
      </c>
      <c r="S100" s="1">
        <f t="shared" si="63"/>
        <v>-9.111970036642733E-4</v>
      </c>
      <c r="T100" s="1">
        <f t="shared" si="64"/>
        <v>8.4220517578800747E-4</v>
      </c>
      <c r="U100" s="1">
        <f t="shared" si="65"/>
        <v>-1.9346939178056888E-4</v>
      </c>
      <c r="V100" s="1">
        <f t="shared" si="66"/>
        <v>1.1677072688053363E-3</v>
      </c>
      <c r="W100" s="1">
        <f t="shared" si="48"/>
        <v>0</v>
      </c>
      <c r="X100" s="1">
        <f t="shared" si="48"/>
        <v>0</v>
      </c>
      <c r="Y100" s="1">
        <f t="shared" si="48"/>
        <v>0</v>
      </c>
      <c r="Z100" s="1">
        <f t="shared" si="48"/>
        <v>0</v>
      </c>
      <c r="AA100" s="1">
        <f>+AA$3*$F100*ABS($F100)*COS(2*PI()*$A100/$AZ$22+AA$4)*COS(2*PI()*$A100/$BA$22+AA$5)</f>
        <v>0</v>
      </c>
      <c r="AB100" s="39">
        <f>+AB$3*$F100*ABS($F100)*COS(2*2*PI()*$A100/$BA$33+AB$4)*COS(2*2*PI()*$A100/$BA$34+AB$5)*COS(2*2*PI()*$A100/$BA$35+AB$6)</f>
        <v>0</v>
      </c>
      <c r="AE100" s="20">
        <f>+$AF$20*SIGN(SOI!A99)*(ABS(SOI!A99))^$AE$2</f>
        <v>-0.58729517910920992</v>
      </c>
      <c r="AF100" s="20">
        <f t="shared" si="69"/>
        <v>-0.58569089851201417</v>
      </c>
      <c r="AG100" s="19">
        <f t="shared" si="70"/>
        <v>-0.85850866561459604</v>
      </c>
      <c r="AH100" s="19">
        <f t="shared" si="71"/>
        <v>-0.86832831830723933</v>
      </c>
      <c r="AI100">
        <f t="shared" si="68"/>
        <v>4.6800000000000078E-2</v>
      </c>
      <c r="AJ100">
        <f t="shared" si="67"/>
        <v>0.27281776710258188</v>
      </c>
      <c r="AK100">
        <v>1</v>
      </c>
    </row>
    <row r="101" spans="1:37" x14ac:dyDescent="0.25">
      <c r="A101">
        <v>6.5833333333333268</v>
      </c>
      <c r="B101" s="2">
        <v>1886.5833333333273</v>
      </c>
      <c r="C101">
        <f>+D101+($D$2+E101+F101)*SOI!A100*IF(B101&gt;$C$18, IF(B101&lt;$C$19,-1,1),1)</f>
        <v>-3.0741454483081112</v>
      </c>
      <c r="D101">
        <f>+$D$3*((1-$D$5)*SOI!D100+$D$5*SOI!D99) +   $D$4*((1-$D$5)*SOI!E100+$D$5*SOI!E99)</f>
        <v>0</v>
      </c>
      <c r="E101">
        <f t="shared" si="49"/>
        <v>0.74906623506640901</v>
      </c>
      <c r="F101">
        <f t="shared" si="50"/>
        <v>2.2355409963006894</v>
      </c>
      <c r="G101">
        <f t="shared" si="57"/>
        <v>2.9846072313670984</v>
      </c>
      <c r="H101" s="21">
        <f t="shared" si="58"/>
        <v>8.8367851759477908E-3</v>
      </c>
      <c r="I101" s="37">
        <f t="shared" si="51"/>
        <v>-1.0247469765737482E-2</v>
      </c>
      <c r="J101" s="1">
        <f t="shared" si="59"/>
        <v>4.0320053161730335E-5</v>
      </c>
      <c r="K101" s="1">
        <f t="shared" si="60"/>
        <v>5.8985030945897667E-7</v>
      </c>
      <c r="L101" s="1">
        <f t="shared" si="52"/>
        <v>-7.7461306670731644E-2</v>
      </c>
      <c r="M101" s="1">
        <f t="shared" si="53"/>
        <v>-2.4726184624348162E-2</v>
      </c>
      <c r="N101" s="1">
        <f t="shared" si="54"/>
        <v>-0.11514542467952432</v>
      </c>
      <c r="O101" s="1">
        <f t="shared" si="55"/>
        <v>0.66592093678498676</v>
      </c>
      <c r="P101" s="1">
        <f t="shared" si="56"/>
        <v>4.241194666582558E-4</v>
      </c>
      <c r="Q101" s="1">
        <f t="shared" si="61"/>
        <v>1.9148119557592551E-3</v>
      </c>
      <c r="R101" s="1">
        <f t="shared" si="62"/>
        <v>1.0782014312575377E-6</v>
      </c>
      <c r="S101" s="1">
        <f t="shared" si="63"/>
        <v>1.5471533647461264E-4</v>
      </c>
      <c r="T101" s="1">
        <f t="shared" si="64"/>
        <v>8.6793069279441184E-4</v>
      </c>
      <c r="U101" s="1">
        <f t="shared" si="65"/>
        <v>2.2546579713146549E-7</v>
      </c>
      <c r="V101" s="1">
        <f t="shared" si="66"/>
        <v>9.4916730358299362E-5</v>
      </c>
      <c r="W101" s="1">
        <f t="shared" si="48"/>
        <v>0</v>
      </c>
      <c r="X101" s="1">
        <f t="shared" si="48"/>
        <v>0</v>
      </c>
      <c r="Y101" s="1">
        <f t="shared" si="48"/>
        <v>0</v>
      </c>
      <c r="Z101" s="1">
        <f t="shared" si="48"/>
        <v>0</v>
      </c>
      <c r="AA101" s="1">
        <f>+AA$3*$F101*ABS($F101)*COS(2*PI()*$A101/$AZ$22+AA$4)*COS(2*PI()*$A101/$BA$22+AA$5)</f>
        <v>0</v>
      </c>
      <c r="AB101" s="39">
        <f>+AB$3*$F101*ABS($F101)*COS(2*2*PI()*$A101/$BA$33+AB$4)*COS(2*2*PI()*$A101/$BA$34+AB$5)*COS(2*2*PI()*$A101/$BA$35+AB$6)</f>
        <v>0</v>
      </c>
      <c r="AE101" s="20">
        <f>+$AF$20*SIGN(SOI!A100)*(ABS(SOI!A100))^$AE$2</f>
        <v>-0.61259197141473865</v>
      </c>
      <c r="AF101" s="20">
        <f t="shared" si="69"/>
        <v>-0.6286270018668102</v>
      </c>
      <c r="AG101" s="19">
        <f t="shared" si="70"/>
        <v>-0.91028558969799267</v>
      </c>
      <c r="AH101" s="19">
        <f t="shared" si="71"/>
        <v>-0.90393337759383674</v>
      </c>
      <c r="AI101">
        <f t="shared" si="68"/>
        <v>4.7400000000000081E-2</v>
      </c>
      <c r="AJ101">
        <f t="shared" si="67"/>
        <v>0.28165858783118247</v>
      </c>
      <c r="AK101">
        <v>1</v>
      </c>
    </row>
    <row r="102" spans="1:37" x14ac:dyDescent="0.25">
      <c r="A102">
        <v>6.6666666666666599</v>
      </c>
      <c r="B102" s="2">
        <v>1886.6666666666606</v>
      </c>
      <c r="C102">
        <f>+D102+($D$2+E102+F102)*SOI!A101*IF(B102&gt;$C$18, IF(B102&lt;$C$19,-1,1),1)</f>
        <v>3.4022452520305553</v>
      </c>
      <c r="D102">
        <f>+$D$3*((1-$D$5)*SOI!D101+$D$5*SOI!D100) +   $D$4*((1-$D$5)*SOI!E101+$D$5*SOI!E100)</f>
        <v>0</v>
      </c>
      <c r="E102">
        <f t="shared" si="49"/>
        <v>-0.9113385160768761</v>
      </c>
      <c r="F102">
        <f t="shared" si="50"/>
        <v>-1.9004344194855665</v>
      </c>
      <c r="G102">
        <f t="shared" si="57"/>
        <v>-2.8117729355624426</v>
      </c>
      <c r="H102" s="21">
        <f t="shared" si="58"/>
        <v>1.7225933144424346E-2</v>
      </c>
      <c r="I102" s="37">
        <f t="shared" si="51"/>
        <v>0.3382270069073669</v>
      </c>
      <c r="J102" s="1">
        <f t="shared" si="59"/>
        <v>-2.604847118724056E-4</v>
      </c>
      <c r="K102" s="1">
        <f t="shared" si="60"/>
        <v>-1.605945366985495E-4</v>
      </c>
      <c r="L102" s="1">
        <f t="shared" si="52"/>
        <v>0.81903293117171549</v>
      </c>
      <c r="M102" s="1">
        <f t="shared" si="53"/>
        <v>-4.8397910718388512E-3</v>
      </c>
      <c r="N102" s="1">
        <f t="shared" si="54"/>
        <v>0.15637864061566639</v>
      </c>
      <c r="O102" s="1">
        <f t="shared" si="55"/>
        <v>-0.44870294722255272</v>
      </c>
      <c r="P102" s="1">
        <f t="shared" si="56"/>
        <v>-1.6207811007326538E-2</v>
      </c>
      <c r="Q102" s="1">
        <f t="shared" si="61"/>
        <v>-5.0901008196166722E-4</v>
      </c>
      <c r="R102" s="1">
        <f t="shared" si="62"/>
        <v>9.4600143406940097E-6</v>
      </c>
      <c r="S102" s="1">
        <f t="shared" si="63"/>
        <v>6.9351482708040688E-3</v>
      </c>
      <c r="T102" s="1">
        <f t="shared" si="64"/>
        <v>6.1835495409670281E-3</v>
      </c>
      <c r="U102" s="1">
        <f t="shared" si="65"/>
        <v>2.8438616410539754E-4</v>
      </c>
      <c r="V102" s="1">
        <f t="shared" si="66"/>
        <v>4.9261731685022007E-3</v>
      </c>
      <c r="W102" s="1">
        <f t="shared" ref="W102:Z121" si="72">+W$3*$F102*ABS($F102)*COS(2*PI()*$A102/W$2+W$4)</f>
        <v>0</v>
      </c>
      <c r="X102" s="1">
        <f t="shared" si="72"/>
        <v>0</v>
      </c>
      <c r="Y102" s="1">
        <f t="shared" si="72"/>
        <v>0</v>
      </c>
      <c r="Z102" s="1">
        <f t="shared" si="72"/>
        <v>0</v>
      </c>
      <c r="AA102" s="1">
        <f>+AA$3*$F102*ABS($F102)*COS(2*PI()*$A102/$AZ$22+AA$4)*COS(2*PI()*$A102/$BA$22+AA$5)</f>
        <v>0</v>
      </c>
      <c r="AB102" s="39">
        <f>+AB$3*$F102*ABS($F102)*COS(2*2*PI()*$A102/$BA$33+AB$4)*COS(2*2*PI()*$A102/$BA$34+AB$5)*COS(2*2*PI()*$A102/$BA$35+AB$6)</f>
        <v>0</v>
      </c>
      <c r="AE102" s="20">
        <f>+$AF$20*SIGN(SOI!A101)*(ABS(SOI!A101))^$AE$2</f>
        <v>-0.68599385507648225</v>
      </c>
      <c r="AF102" s="20">
        <f t="shared" si="69"/>
        <v>-0.65214954283922733</v>
      </c>
      <c r="AG102" s="19">
        <f t="shared" si="70"/>
        <v>-1.1468633520182896</v>
      </c>
      <c r="AH102" s="19">
        <f t="shared" si="71"/>
        <v>-0.91864117098715237</v>
      </c>
      <c r="AI102">
        <f t="shared" si="68"/>
        <v>4.8000000000000084E-2</v>
      </c>
      <c r="AJ102">
        <f t="shared" si="67"/>
        <v>0.49471380917906227</v>
      </c>
      <c r="AK102">
        <v>1</v>
      </c>
    </row>
    <row r="103" spans="1:37" x14ac:dyDescent="0.25">
      <c r="A103">
        <v>6.7499999999999929</v>
      </c>
      <c r="B103" s="2">
        <v>1886.7499999999939</v>
      </c>
      <c r="C103">
        <f>+D103+($D$2+E103+F103)*SOI!A102*IF(B103&gt;$C$18, IF(B103&lt;$C$19,-1,1),1)</f>
        <v>-3.9090805951720395</v>
      </c>
      <c r="D103">
        <f>+$D$3*((1-$D$5)*SOI!D102+$D$5*SOI!D101) +   $D$4*((1-$D$5)*SOI!E102+$D$5*SOI!E101)</f>
        <v>0</v>
      </c>
      <c r="E103">
        <f t="shared" si="49"/>
        <v>1.2742092206652229</v>
      </c>
      <c r="F103">
        <f t="shared" si="50"/>
        <v>2.1548088452751628</v>
      </c>
      <c r="G103">
        <f t="shared" si="57"/>
        <v>3.4290180659403857</v>
      </c>
      <c r="H103" s="21">
        <f t="shared" si="58"/>
        <v>-4.5087927675010187E-2</v>
      </c>
      <c r="I103" s="37">
        <f t="shared" si="51"/>
        <v>-0.68598919468725028</v>
      </c>
      <c r="J103" s="1">
        <f t="shared" si="59"/>
        <v>4.4947762862510392E-3</v>
      </c>
      <c r="K103" s="1">
        <f t="shared" si="60"/>
        <v>2.2490711663036176E-5</v>
      </c>
      <c r="L103" s="1">
        <f t="shared" si="52"/>
        <v>-1.4669823467503604</v>
      </c>
      <c r="M103" s="1">
        <f t="shared" si="53"/>
        <v>-4.1175934387395197E-2</v>
      </c>
      <c r="N103" s="1">
        <f t="shared" si="54"/>
        <v>-0.14892175675502028</v>
      </c>
      <c r="O103" s="1">
        <f t="shared" si="55"/>
        <v>1.4634392614668885E-2</v>
      </c>
      <c r="P103" s="1">
        <f t="shared" si="56"/>
        <v>3.8855946374876785E-2</v>
      </c>
      <c r="Q103" s="1">
        <f t="shared" si="61"/>
        <v>4.1240502735490538E-3</v>
      </c>
      <c r="R103" s="1">
        <f t="shared" si="62"/>
        <v>1.5545273012813329E-4</v>
      </c>
      <c r="S103" s="1">
        <f t="shared" si="63"/>
        <v>1.3395084585048346E-2</v>
      </c>
      <c r="T103" s="1">
        <f t="shared" si="64"/>
        <v>3.612244582510995E-4</v>
      </c>
      <c r="U103" s="1">
        <f t="shared" si="65"/>
        <v>1.382772020072568E-3</v>
      </c>
      <c r="V103" s="1">
        <f t="shared" si="66"/>
        <v>1.1246658775007697E-2</v>
      </c>
      <c r="W103" s="1">
        <f t="shared" si="72"/>
        <v>0</v>
      </c>
      <c r="X103" s="1">
        <f t="shared" si="72"/>
        <v>0</v>
      </c>
      <c r="Y103" s="1">
        <f t="shared" si="72"/>
        <v>0</v>
      </c>
      <c r="Z103" s="1">
        <f t="shared" si="72"/>
        <v>0</v>
      </c>
      <c r="AA103" s="1">
        <f>+AA$3*$F103*ABS($F103)*COS(2*PI()*$A103/$AZ$22+AA$4)*COS(2*PI()*$A103/$BA$22+AA$5)</f>
        <v>0</v>
      </c>
      <c r="AB103" s="39">
        <f>+AB$3*$F103*ABS($F103)*COS(2*2*PI()*$A103/$BA$33+AB$4)*COS(2*2*PI()*$A103/$BA$34+AB$5)*COS(2*2*PI()*$A103/$BA$35+AB$6)</f>
        <v>0</v>
      </c>
      <c r="AE103" s="20">
        <f>+$AF$20*SIGN(SOI!A102)*(ABS(SOI!A102))^$AE$2</f>
        <v>-0.65786280202646086</v>
      </c>
      <c r="AF103" s="20">
        <f t="shared" si="69"/>
        <v>-0.69361531928034237</v>
      </c>
      <c r="AG103" s="19">
        <f t="shared" si="70"/>
        <v>-1.1504417794165289</v>
      </c>
      <c r="AH103" s="19">
        <f t="shared" si="71"/>
        <v>-0.92330546713779571</v>
      </c>
      <c r="AI103">
        <f t="shared" si="68"/>
        <v>4.8600000000000088E-2</v>
      </c>
      <c r="AJ103">
        <f t="shared" si="67"/>
        <v>0.45682646013618655</v>
      </c>
      <c r="AK103">
        <v>1</v>
      </c>
    </row>
    <row r="104" spans="1:37" x14ac:dyDescent="0.25">
      <c r="A104">
        <v>6.8333333333333259</v>
      </c>
      <c r="B104" s="2">
        <v>1886.8333333333271</v>
      </c>
      <c r="C104">
        <f>+D104+($D$2+E104+F104)*SOI!A103*IF(B104&gt;$C$18, IF(B104&lt;$C$19,-1,1),1)</f>
        <v>8.0262672121104046</v>
      </c>
      <c r="D104">
        <f>+$D$3*((1-$D$5)*SOI!D103+$D$5*SOI!D102) +   $D$4*((1-$D$5)*SOI!E103+$D$5*SOI!E102)</f>
        <v>0</v>
      </c>
      <c r="E104">
        <f t="shared" si="49"/>
        <v>-2.3875979227816879</v>
      </c>
      <c r="F104">
        <f t="shared" si="50"/>
        <v>-3.6021537280469715</v>
      </c>
      <c r="G104">
        <f t="shared" si="57"/>
        <v>-5.9897516508286595</v>
      </c>
      <c r="H104" s="21">
        <f t="shared" si="58"/>
        <v>2.9238922565548983E-2</v>
      </c>
      <c r="I104" s="37">
        <f t="shared" si="51"/>
        <v>0.99907257215553702</v>
      </c>
      <c r="J104" s="1">
        <f t="shared" si="59"/>
        <v>2.9055513361180615E-2</v>
      </c>
      <c r="K104" s="1">
        <f t="shared" si="60"/>
        <v>-9.3435937110754785E-4</v>
      </c>
      <c r="L104" s="1">
        <f t="shared" si="52"/>
        <v>0.94653420077894224</v>
      </c>
      <c r="M104" s="1">
        <f t="shared" si="53"/>
        <v>0.18276127284479601</v>
      </c>
      <c r="N104" s="1">
        <f t="shared" si="54"/>
        <v>3.676541190181417E-2</v>
      </c>
      <c r="O104" s="1">
        <f t="shared" si="55"/>
        <v>-0.70618900845825217</v>
      </c>
      <c r="P104" s="1">
        <f t="shared" si="56"/>
        <v>-5.1845439977528343E-2</v>
      </c>
      <c r="Q104" s="1">
        <f t="shared" si="61"/>
        <v>4.5190375175562054E-3</v>
      </c>
      <c r="R104" s="1">
        <f t="shared" si="62"/>
        <v>-2.4808477427259632E-4</v>
      </c>
      <c r="S104" s="1">
        <f t="shared" si="63"/>
        <v>4.8162221079213006E-3</v>
      </c>
      <c r="T104" s="1">
        <f t="shared" si="64"/>
        <v>1.1246951515968774E-2</v>
      </c>
      <c r="U104" s="1">
        <f t="shared" si="65"/>
        <v>2.6870974560297464E-3</v>
      </c>
      <c r="V104" s="1">
        <f t="shared" si="66"/>
        <v>3.7047412188632961E-3</v>
      </c>
      <c r="W104" s="1">
        <f t="shared" si="72"/>
        <v>0</v>
      </c>
      <c r="X104" s="1">
        <f t="shared" si="72"/>
        <v>0</v>
      </c>
      <c r="Y104" s="1">
        <f t="shared" si="72"/>
        <v>0</v>
      </c>
      <c r="Z104" s="1">
        <f t="shared" si="72"/>
        <v>0</v>
      </c>
      <c r="AA104" s="1">
        <f>+AA$3*$F104*ABS($F104)*COS(2*PI()*$A104/$AZ$22+AA$4)*COS(2*PI()*$A104/$BA$22+AA$5)</f>
        <v>0</v>
      </c>
      <c r="AB104" s="39">
        <f>+AB$3*$F104*ABS($F104)*COS(2*2*PI()*$A104/$BA$33+AB$4)*COS(2*2*PI()*$A104/$BA$34+AB$5)*COS(2*2*PI()*$A104/$BA$35+AB$6)</f>
        <v>0</v>
      </c>
      <c r="AE104" s="20">
        <f>+$AF$20*SIGN(SOI!A103)*(ABS(SOI!A103))^$AE$2</f>
        <v>-0.73698930073808366</v>
      </c>
      <c r="AF104" s="20">
        <f t="shared" si="69"/>
        <v>-0.72335699301572676</v>
      </c>
      <c r="AG104" s="19">
        <f t="shared" si="70"/>
        <v>-1.0548200290996856</v>
      </c>
      <c r="AH104" s="19">
        <f t="shared" si="71"/>
        <v>-1.068591013982759</v>
      </c>
      <c r="AI104">
        <f t="shared" si="68"/>
        <v>4.9200000000000091E-2</v>
      </c>
      <c r="AJ104">
        <f t="shared" si="67"/>
        <v>0.33146303608395888</v>
      </c>
      <c r="AK104">
        <v>1</v>
      </c>
    </row>
    <row r="105" spans="1:37" x14ac:dyDescent="0.25">
      <c r="A105">
        <v>6.916666666666659</v>
      </c>
      <c r="B105" s="2">
        <v>1886.9166666666604</v>
      </c>
      <c r="C105">
        <f>+D105+($D$2+E105+F105)*SOI!A104*IF(B105&gt;$C$18, IF(B105&lt;$C$19,-1,1),1)</f>
        <v>-145.13587887965895</v>
      </c>
      <c r="D105">
        <f>+$D$3*((1-$D$5)*SOI!D104+$D$5*SOI!D103) +   $D$4*((1-$D$5)*SOI!E104+$D$5*SOI!E103)</f>
        <v>0</v>
      </c>
      <c r="E105">
        <f t="shared" si="49"/>
        <v>41.120340000424513</v>
      </c>
      <c r="F105">
        <f t="shared" si="50"/>
        <v>59.668464777116426</v>
      </c>
      <c r="G105">
        <f t="shared" si="57"/>
        <v>100.78880477754095</v>
      </c>
      <c r="H105" s="21">
        <f t="shared" si="58"/>
        <v>0.42624760837540943</v>
      </c>
      <c r="I105" s="37">
        <f t="shared" si="51"/>
        <v>-3.0493329291055624</v>
      </c>
      <c r="J105" s="1">
        <f t="shared" si="59"/>
        <v>1.7194289664216331</v>
      </c>
      <c r="K105" s="1">
        <f t="shared" si="60"/>
        <v>0.15118484580545166</v>
      </c>
      <c r="L105" s="1">
        <f t="shared" si="52"/>
        <v>-0.89229690284701046</v>
      </c>
      <c r="M105" s="1">
        <f t="shared" si="53"/>
        <v>-3.5434968616500075</v>
      </c>
      <c r="N105" s="1">
        <f t="shared" si="54"/>
        <v>3.6562072479610537</v>
      </c>
      <c r="O105" s="1">
        <f t="shared" si="55"/>
        <v>35.428993530303828</v>
      </c>
      <c r="P105" s="1">
        <f t="shared" si="56"/>
        <v>0.17737562710041915</v>
      </c>
      <c r="Q105" s="1">
        <f t="shared" si="61"/>
        <v>-8.7133507097610003</v>
      </c>
      <c r="R105" s="1">
        <f t="shared" si="62"/>
        <v>-1.459980872784655</v>
      </c>
      <c r="S105" s="1">
        <f t="shared" si="63"/>
        <v>-1.4618596654237359</v>
      </c>
      <c r="T105" s="1">
        <f t="shared" si="64"/>
        <v>0.53191931308681772</v>
      </c>
      <c r="U105" s="1">
        <f t="shared" si="65"/>
        <v>2.8059156063481451E-2</v>
      </c>
      <c r="V105" s="1">
        <f t="shared" si="66"/>
        <v>-1.2604703264002417</v>
      </c>
      <c r="W105" s="1">
        <f t="shared" si="72"/>
        <v>0</v>
      </c>
      <c r="X105" s="1">
        <f t="shared" si="72"/>
        <v>0</v>
      </c>
      <c r="Y105" s="1">
        <f t="shared" si="72"/>
        <v>0</v>
      </c>
      <c r="Z105" s="1">
        <f t="shared" si="72"/>
        <v>0</v>
      </c>
      <c r="AA105" s="1">
        <f>+AA$3*$F105*ABS($F105)*COS(2*PI()*$A105/$AZ$22+AA$4)*COS(2*PI()*$A105/$BA$22+AA$5)</f>
        <v>0</v>
      </c>
      <c r="AB105" s="39">
        <f>+AB$3*$F105*ABS($F105)*COS(2*2*PI()*$A105/$BA$33+AB$4)*COS(2*2*PI()*$A105/$BA$34+AB$5)*COS(2*2*PI()*$A105/$BA$35+AB$6)</f>
        <v>0</v>
      </c>
      <c r="AE105" s="20">
        <f>+$AF$20*SIGN(SOI!A104)*(ABS(SOI!A104))^$AE$2</f>
        <v>-0.77521887628263564</v>
      </c>
      <c r="AF105" s="20">
        <f t="shared" si="69"/>
        <v>-0.65659498381032733</v>
      </c>
      <c r="AG105" s="19">
        <f t="shared" si="70"/>
        <v>-1.1039750907503552</v>
      </c>
      <c r="AH105" s="19">
        <f t="shared" si="71"/>
        <v>-1.0889041352079696</v>
      </c>
      <c r="AI105">
        <f t="shared" si="68"/>
        <v>4.9800000000000094E-2</v>
      </c>
      <c r="AJ105">
        <f t="shared" si="67"/>
        <v>0.44738010694002783</v>
      </c>
      <c r="AK105">
        <v>1</v>
      </c>
    </row>
    <row r="106" spans="1:37" x14ac:dyDescent="0.25">
      <c r="A106">
        <v>6.999999999999992</v>
      </c>
      <c r="B106" s="2">
        <v>1886.9999999999936</v>
      </c>
      <c r="C106">
        <f>+D106+($D$2+E106+F106)*SOI!A105*IF(B106&gt;$C$18, IF(B106&lt;$C$19,-1,1),1)</f>
        <v>-4.5641878692647069</v>
      </c>
      <c r="D106">
        <f>+$D$3*((1-$D$5)*SOI!D105+$D$5*SOI!D104) +   $D$4*((1-$D$5)*SOI!E105+$D$5*SOI!E104)</f>
        <v>0</v>
      </c>
      <c r="E106">
        <f t="shared" si="49"/>
        <v>2.689252445771622</v>
      </c>
      <c r="F106">
        <f t="shared" si="50"/>
        <v>4.0227885384411817</v>
      </c>
      <c r="G106">
        <f t="shared" si="57"/>
        <v>6.7120409842128037</v>
      </c>
      <c r="H106" s="21">
        <f t="shared" si="58"/>
        <v>2.3828919038742246E-2</v>
      </c>
      <c r="I106" s="37">
        <f t="shared" si="51"/>
        <v>0.83283712626455064</v>
      </c>
      <c r="J106" s="1">
        <f t="shared" si="59"/>
        <v>-1.8836886322640176E-2</v>
      </c>
      <c r="K106" s="1">
        <f t="shared" si="60"/>
        <v>4.747998946895453E-4</v>
      </c>
      <c r="L106" s="1">
        <f t="shared" si="52"/>
        <v>-1.926051606684914</v>
      </c>
      <c r="M106" s="1">
        <f t="shared" si="53"/>
        <v>-0.14213521711440308</v>
      </c>
      <c r="N106" s="1">
        <f t="shared" si="54"/>
        <v>0.4049757170514478</v>
      </c>
      <c r="O106" s="1">
        <f t="shared" si="55"/>
        <v>1.9683223518480519</v>
      </c>
      <c r="P106" s="1">
        <f t="shared" si="56"/>
        <v>4.6451565323195904E-3</v>
      </c>
      <c r="Q106" s="1">
        <f t="shared" si="61"/>
        <v>-3.8712660345058103E-2</v>
      </c>
      <c r="R106" s="1">
        <f t="shared" si="62"/>
        <v>1.7716185623105705E-3</v>
      </c>
      <c r="S106" s="1">
        <f t="shared" si="63"/>
        <v>4.4224109290194116E-2</v>
      </c>
      <c r="T106" s="1">
        <f t="shared" si="64"/>
        <v>6.3788399016541597E-2</v>
      </c>
      <c r="U106" s="1">
        <f t="shared" si="65"/>
        <v>-2.0069485885013398E-4</v>
      </c>
      <c r="V106" s="1">
        <f t="shared" si="66"/>
        <v>-3.6562611971279334E-3</v>
      </c>
      <c r="W106" s="1">
        <f t="shared" si="72"/>
        <v>0</v>
      </c>
      <c r="X106" s="1">
        <f t="shared" si="72"/>
        <v>0</v>
      </c>
      <c r="Y106" s="1">
        <f t="shared" si="72"/>
        <v>0</v>
      </c>
      <c r="Z106" s="1">
        <f t="shared" si="72"/>
        <v>0</v>
      </c>
      <c r="AA106" s="1">
        <f>+AA$3*$F106*ABS($F106)*COS(2*PI()*$A106/$AZ$22+AA$4)*COS(2*PI()*$A106/$BA$22+AA$5)</f>
        <v>0</v>
      </c>
      <c r="AB106" s="39">
        <f>+AB$3*$F106*ABS($F106)*COS(2*2*PI()*$A106/$BA$33+AB$4)*COS(2*2*PI()*$A106/$BA$34+AB$5)*COS(2*2*PI()*$A106/$BA$35+AB$6)</f>
        <v>0</v>
      </c>
      <c r="AE106" s="20">
        <f>+$AF$20*SIGN(SOI!A105)*(ABS(SOI!A105))^$AE$2</f>
        <v>-0.45757677441026284</v>
      </c>
      <c r="AF106" s="20">
        <f t="shared" si="69"/>
        <v>-0.6137341896849039</v>
      </c>
      <c r="AG106" s="19">
        <f t="shared" si="70"/>
        <v>-1.069531116929902</v>
      </c>
      <c r="AH106" s="19">
        <f t="shared" si="71"/>
        <v>-1.0511613988929529</v>
      </c>
      <c r="AI106">
        <f t="shared" si="68"/>
        <v>5.0400000000000097E-2</v>
      </c>
      <c r="AJ106">
        <f t="shared" si="67"/>
        <v>0.4557969272449981</v>
      </c>
      <c r="AK106">
        <v>1</v>
      </c>
    </row>
    <row r="107" spans="1:37" x14ac:dyDescent="0.25">
      <c r="A107">
        <v>7.083333333333325</v>
      </c>
      <c r="B107" s="2">
        <v>1887.0833333333269</v>
      </c>
      <c r="C107">
        <f>+D107+($D$2+E107+F107)*SOI!A106*IF(B107&gt;$C$18, IF(B107&lt;$C$19,-1,1),1)</f>
        <v>3.6536581598333369</v>
      </c>
      <c r="D107">
        <f>+$D$3*((1-$D$5)*SOI!D106+$D$5*SOI!D105) +   $D$4*((1-$D$5)*SOI!E106+$D$5*SOI!E105)</f>
        <v>0</v>
      </c>
      <c r="E107">
        <f t="shared" si="49"/>
        <v>-1.3464768071860087</v>
      </c>
      <c r="F107">
        <f t="shared" si="50"/>
        <v>-2.2355409965721647</v>
      </c>
      <c r="G107">
        <f t="shared" si="57"/>
        <v>-3.5820178037581734</v>
      </c>
      <c r="H107" s="21">
        <f t="shared" si="58"/>
        <v>1.0626134458368517E-2</v>
      </c>
      <c r="I107" s="37">
        <f t="shared" si="51"/>
        <v>-0.70939842130258712</v>
      </c>
      <c r="J107" s="1">
        <f t="shared" si="59"/>
        <v>-1.6589857268427889E-4</v>
      </c>
      <c r="K107" s="1">
        <f t="shared" si="60"/>
        <v>-1.9801145297389339E-4</v>
      </c>
      <c r="L107" s="1">
        <f t="shared" si="52"/>
        <v>1.6205800492003692</v>
      </c>
      <c r="M107" s="1">
        <f t="shared" si="53"/>
        <v>1.4696201203271452E-3</v>
      </c>
      <c r="N107" s="1">
        <f t="shared" si="54"/>
        <v>-0.19072129314863984</v>
      </c>
      <c r="O107" s="1">
        <f t="shared" si="55"/>
        <v>-0.17647088855084148</v>
      </c>
      <c r="P107" s="1">
        <f t="shared" si="56"/>
        <v>-2.5680331952068636E-2</v>
      </c>
      <c r="Q107" s="1">
        <f t="shared" si="61"/>
        <v>-1.8850662103878668E-4</v>
      </c>
      <c r="R107" s="1">
        <f t="shared" si="62"/>
        <v>-7.3480813270953875E-6</v>
      </c>
      <c r="S107" s="1">
        <f t="shared" si="63"/>
        <v>1.7740237716262142E-2</v>
      </c>
      <c r="T107" s="1">
        <f t="shared" si="64"/>
        <v>4.8119501434810367E-3</v>
      </c>
      <c r="U107" s="1">
        <f t="shared" si="65"/>
        <v>-9.4507585525838481E-4</v>
      </c>
      <c r="V107" s="1">
        <f t="shared" si="66"/>
        <v>-9.5193587245941888E-3</v>
      </c>
      <c r="W107" s="1">
        <f t="shared" si="72"/>
        <v>0</v>
      </c>
      <c r="X107" s="1">
        <f t="shared" si="72"/>
        <v>0</v>
      </c>
      <c r="Y107" s="1">
        <f t="shared" si="72"/>
        <v>0</v>
      </c>
      <c r="Z107" s="1">
        <f t="shared" si="72"/>
        <v>0</v>
      </c>
      <c r="AA107" s="1">
        <f>+AA$3*$F107*ABS($F107)*COS(2*PI()*$A107/$AZ$22+AA$4)*COS(2*PI()*$A107/$BA$22+AA$5)</f>
        <v>0</v>
      </c>
      <c r="AB107" s="39">
        <f>+AB$3*$F107*ABS($F107)*COS(2*2*PI()*$A107/$BA$33+AB$4)*COS(2*2*PI()*$A107/$BA$34+AB$5)*COS(2*2*PI()*$A107/$BA$35+AB$6)</f>
        <v>0</v>
      </c>
      <c r="AE107" s="20">
        <f>+$AF$20*SIGN(SOI!A106)*(ABS(SOI!A106))^$AE$2</f>
        <v>-0.60840691836181304</v>
      </c>
      <c r="AF107" s="20">
        <f t="shared" si="69"/>
        <v>-0.57865460098564447</v>
      </c>
      <c r="AG107" s="19">
        <f t="shared" si="70"/>
        <v>-1.0435992419562685</v>
      </c>
      <c r="AH107" s="19">
        <f t="shared" si="71"/>
        <v>-1.0417624564073895</v>
      </c>
      <c r="AI107">
        <f t="shared" si="68"/>
        <v>5.1000000000000101E-2</v>
      </c>
      <c r="AJ107">
        <f t="shared" si="67"/>
        <v>0.46494464097062405</v>
      </c>
      <c r="AK107">
        <v>1</v>
      </c>
    </row>
    <row r="108" spans="1:37" x14ac:dyDescent="0.25">
      <c r="A108">
        <v>7.1666666666666581</v>
      </c>
      <c r="B108" s="2">
        <v>1887.1666666666601</v>
      </c>
      <c r="C108">
        <f>+D108+($D$2+E108+F108)*SOI!A107*IF(B108&gt;$C$18, IF(B108&lt;$C$19,-1,1),1)</f>
        <v>-3.3242754800076679</v>
      </c>
      <c r="D108">
        <f>+$D$3*((1-$D$5)*SOI!D107+$D$5*SOI!D106) +   $D$4*((1-$D$5)*SOI!E107+$D$5*SOI!E106)</f>
        <v>0</v>
      </c>
      <c r="E108">
        <f t="shared" si="49"/>
        <v>0.94082667430707145</v>
      </c>
      <c r="F108">
        <f t="shared" si="50"/>
        <v>1.9004344197165763</v>
      </c>
      <c r="G108">
        <f t="shared" si="57"/>
        <v>2.8412610940236478</v>
      </c>
      <c r="H108" s="21">
        <f t="shared" si="58"/>
        <v>1.7192396290007705E-3</v>
      </c>
      <c r="I108" s="37">
        <f t="shared" si="51"/>
        <v>0.43425043811422787</v>
      </c>
      <c r="J108" s="1">
        <f t="shared" si="59"/>
        <v>1.5185793206067585E-3</v>
      </c>
      <c r="K108" s="1">
        <f t="shared" si="60"/>
        <v>4.5111011556656215E-5</v>
      </c>
      <c r="L108" s="1">
        <f t="shared" si="52"/>
        <v>-0.55349671142356882</v>
      </c>
      <c r="M108" s="1">
        <f t="shared" si="53"/>
        <v>2.197606209471558E-2</v>
      </c>
      <c r="N108" s="1">
        <f t="shared" si="54"/>
        <v>5.8577985484231605E-2</v>
      </c>
      <c r="O108" s="1">
        <f t="shared" si="55"/>
        <v>8.8628988460334082E-2</v>
      </c>
      <c r="P108" s="1">
        <f t="shared" si="56"/>
        <v>3.4107164147882715E-2</v>
      </c>
      <c r="Q108" s="1">
        <f t="shared" si="61"/>
        <v>8.657781926010306E-4</v>
      </c>
      <c r="R108" s="1">
        <f t="shared" si="62"/>
        <v>-2.0658749789198191E-5</v>
      </c>
      <c r="S108" s="1">
        <f t="shared" si="63"/>
        <v>3.3353754820488017E-3</v>
      </c>
      <c r="T108" s="1">
        <f t="shared" si="64"/>
        <v>8.2540747205048692E-4</v>
      </c>
      <c r="U108" s="1">
        <f t="shared" si="65"/>
        <v>-7.6835459649998304E-4</v>
      </c>
      <c r="V108" s="1">
        <f t="shared" si="66"/>
        <v>-3.8831835603590488E-3</v>
      </c>
      <c r="W108" s="1">
        <f t="shared" si="72"/>
        <v>0</v>
      </c>
      <c r="X108" s="1">
        <f t="shared" si="72"/>
        <v>0</v>
      </c>
      <c r="Y108" s="1">
        <f t="shared" si="72"/>
        <v>0</v>
      </c>
      <c r="Z108" s="1">
        <f t="shared" si="72"/>
        <v>0</v>
      </c>
      <c r="AA108" s="1">
        <f>+AA$3*$F108*ABS($F108)*COS(2*PI()*$A108/$AZ$22+AA$4)*COS(2*PI()*$A108/$BA$22+AA$5)</f>
        <v>0</v>
      </c>
      <c r="AB108" s="39">
        <f>+AB$3*$F108*ABS($F108)*COS(2*2*PI()*$A108/$BA$33+AB$4)*COS(2*2*PI()*$A108/$BA$34+AB$5)*COS(2*2*PI()*$A108/$BA$35+AB$6)</f>
        <v>0</v>
      </c>
      <c r="AE108" s="20">
        <f>+$AF$20*SIGN(SOI!A107)*(ABS(SOI!A107))^$AE$2</f>
        <v>-0.66998011018485737</v>
      </c>
      <c r="AF108" s="20">
        <f t="shared" si="69"/>
        <v>-0.65079521198389279</v>
      </c>
      <c r="AG108" s="19">
        <f t="shared" si="70"/>
        <v>-1.1353437178389119</v>
      </c>
      <c r="AH108" s="19">
        <f t="shared" si="71"/>
        <v>-1.0808532734447791</v>
      </c>
      <c r="AI108">
        <f t="shared" si="68"/>
        <v>5.1600000000000104E-2</v>
      </c>
      <c r="AJ108">
        <f t="shared" si="67"/>
        <v>0.48454850585501907</v>
      </c>
      <c r="AK108">
        <v>1</v>
      </c>
    </row>
    <row r="109" spans="1:37" x14ac:dyDescent="0.25">
      <c r="A109">
        <v>7.2499999999999911</v>
      </c>
      <c r="B109" s="2">
        <v>1887.2499999999934</v>
      </c>
      <c r="C109">
        <f>+D109+($D$2+E109+F109)*SOI!A108*IF(B109&gt;$C$18, IF(B109&lt;$C$19,-1,1),1)</f>
        <v>3.4429728273131093</v>
      </c>
      <c r="D109">
        <f>+$D$3*((1-$D$5)*SOI!D108+$D$5*SOI!D107) +   $D$4*((1-$D$5)*SOI!E108+$D$5*SOI!E107)</f>
        <v>0</v>
      </c>
      <c r="E109">
        <f t="shared" si="49"/>
        <v>-0.76296473695149736</v>
      </c>
      <c r="F109">
        <f t="shared" si="50"/>
        <v>-2.1548088455172394</v>
      </c>
      <c r="G109">
        <f t="shared" si="57"/>
        <v>-2.9177735824687367</v>
      </c>
      <c r="H109" s="21">
        <f t="shared" si="58"/>
        <v>-1.1507540198167718E-2</v>
      </c>
      <c r="I109" s="37">
        <f t="shared" si="51"/>
        <v>-0.1174179073487699</v>
      </c>
      <c r="J109" s="1">
        <f t="shared" si="59"/>
        <v>-4.2929687506380393E-4</v>
      </c>
      <c r="K109" s="1">
        <f t="shared" si="60"/>
        <v>-2.4734378107783735E-7</v>
      </c>
      <c r="L109" s="1">
        <f t="shared" si="52"/>
        <v>7.6773060086218661E-4</v>
      </c>
      <c r="M109" s="1">
        <f t="shared" si="53"/>
        <v>2.2976086016497758E-2</v>
      </c>
      <c r="N109" s="1">
        <f t="shared" si="54"/>
        <v>4.9200012143999515E-2</v>
      </c>
      <c r="O109" s="1">
        <f t="shared" si="55"/>
        <v>-0.50911831926004136</v>
      </c>
      <c r="P109" s="1">
        <f t="shared" si="56"/>
        <v>-2.3470768125027852E-2</v>
      </c>
      <c r="Q109" s="1">
        <f t="shared" si="61"/>
        <v>7.6026254534994299E-4</v>
      </c>
      <c r="R109" s="1">
        <f t="shared" si="62"/>
        <v>4.9051812464858615E-6</v>
      </c>
      <c r="S109" s="1">
        <f t="shared" si="63"/>
        <v>-7.5747722696346993E-4</v>
      </c>
      <c r="T109" s="1">
        <f t="shared" si="64"/>
        <v>6.5766561216397958E-6</v>
      </c>
      <c r="U109" s="1">
        <f t="shared" si="65"/>
        <v>-1.429675437980568E-4</v>
      </c>
      <c r="V109" s="1">
        <f t="shared" si="66"/>
        <v>2.2444006709820769E-3</v>
      </c>
      <c r="W109" s="1">
        <f t="shared" si="72"/>
        <v>0</v>
      </c>
      <c r="X109" s="1">
        <f t="shared" si="72"/>
        <v>0</v>
      </c>
      <c r="Y109" s="1">
        <f t="shared" si="72"/>
        <v>0</v>
      </c>
      <c r="Z109" s="1">
        <f t="shared" si="72"/>
        <v>0</v>
      </c>
      <c r="AA109" s="1">
        <f>+AA$3*$F109*ABS($F109)*COS(2*PI()*$A109/$AZ$22+AA$4)*COS(2*PI()*$A109/$BA$22+AA$5)</f>
        <v>0</v>
      </c>
      <c r="AB109" s="39">
        <f>+AB$3*$F109*ABS($F109)*COS(2*2*PI()*$A109/$BA$33+AB$4)*COS(2*2*PI()*$A109/$BA$34+AB$5)*COS(2*2*PI()*$A109/$BA$35+AB$6)</f>
        <v>0</v>
      </c>
      <c r="AE109" s="20">
        <f>+$AF$20*SIGN(SOI!A108)*(ABS(SOI!A108))^$AE$2</f>
        <v>-0.67399860740500794</v>
      </c>
      <c r="AF109" s="20">
        <f t="shared" si="69"/>
        <v>-0.66728050653877535</v>
      </c>
      <c r="AG109" s="19">
        <f t="shared" si="70"/>
        <v>-1.1310650314869255</v>
      </c>
      <c r="AH109" s="19">
        <f t="shared" si="71"/>
        <v>-1.0687066828875942</v>
      </c>
      <c r="AI109">
        <f t="shared" si="68"/>
        <v>5.2200000000000107E-2</v>
      </c>
      <c r="AJ109">
        <f t="shared" si="67"/>
        <v>0.46378452494815015</v>
      </c>
      <c r="AK109">
        <v>1</v>
      </c>
    </row>
    <row r="110" spans="1:37" x14ac:dyDescent="0.25">
      <c r="A110">
        <v>7.3333333333333242</v>
      </c>
      <c r="B110" s="2">
        <v>1887.3333333333267</v>
      </c>
      <c r="C110">
        <f>+D110+($D$2+E110+F110)*SOI!A109*IF(B110&gt;$C$18, IF(B110&lt;$C$19,-1,1),1)</f>
        <v>-4.8824206597084485</v>
      </c>
      <c r="D110">
        <f>+$D$3*((1-$D$5)*SOI!D109+$D$5*SOI!D108) +   $D$4*((1-$D$5)*SOI!E109+$D$5*SOI!E108)</f>
        <v>0</v>
      </c>
      <c r="E110">
        <f t="shared" si="49"/>
        <v>0.68067141179203183</v>
      </c>
      <c r="F110">
        <f t="shared" si="50"/>
        <v>3.6021537283030991</v>
      </c>
      <c r="G110">
        <f t="shared" si="57"/>
        <v>4.2828251400951309</v>
      </c>
      <c r="H110" s="21">
        <f t="shared" si="58"/>
        <v>-4.269287597041471E-3</v>
      </c>
      <c r="I110" s="37">
        <f t="shared" si="51"/>
        <v>-0.14009537414424966</v>
      </c>
      <c r="J110" s="1">
        <f t="shared" si="59"/>
        <v>3.4718232346094696E-3</v>
      </c>
      <c r="K110" s="1">
        <f t="shared" si="60"/>
        <v>2.074460981233413E-5</v>
      </c>
      <c r="L110" s="1">
        <f t="shared" si="52"/>
        <v>-0.34883834468801989</v>
      </c>
      <c r="M110" s="1">
        <f t="shared" si="53"/>
        <v>-0.155735086042389</v>
      </c>
      <c r="N110" s="1">
        <f t="shared" si="54"/>
        <v>-0.15597813678043937</v>
      </c>
      <c r="O110" s="1">
        <f t="shared" si="55"/>
        <v>0.5558997676726386</v>
      </c>
      <c r="P110" s="1">
        <f t="shared" si="56"/>
        <v>3.9676964981779101E-3</v>
      </c>
      <c r="Q110" s="1">
        <f t="shared" si="61"/>
        <v>1.633700839698362E-2</v>
      </c>
      <c r="R110" s="1">
        <f t="shared" si="62"/>
        <v>1.2576316416348671E-4</v>
      </c>
      <c r="S110" s="1">
        <f t="shared" si="63"/>
        <v>2.865217257276982E-3</v>
      </c>
      <c r="T110" s="1">
        <f t="shared" si="64"/>
        <v>3.2628587092182583E-3</v>
      </c>
      <c r="U110" s="1">
        <f t="shared" si="65"/>
        <v>2.8836201834929781E-5</v>
      </c>
      <c r="V110" s="1">
        <f t="shared" si="66"/>
        <v>1.2028460583087637E-3</v>
      </c>
      <c r="W110" s="1">
        <f t="shared" si="72"/>
        <v>0</v>
      </c>
      <c r="X110" s="1">
        <f t="shared" si="72"/>
        <v>0</v>
      </c>
      <c r="Y110" s="1">
        <f t="shared" si="72"/>
        <v>0</v>
      </c>
      <c r="Z110" s="1">
        <f t="shared" si="72"/>
        <v>0</v>
      </c>
      <c r="AA110" s="1">
        <f>+AA$3*$F110*ABS($F110)*COS(2*PI()*$A110/$AZ$22+AA$4)*COS(2*PI()*$A110/$BA$22+AA$5)</f>
        <v>0</v>
      </c>
      <c r="AB110" s="39">
        <f>+AB$3*$F110*ABS($F110)*COS(2*2*PI()*$A110/$BA$33+AB$4)*COS(2*2*PI()*$A110/$BA$34+AB$5)*COS(2*2*PI()*$A110/$BA$35+AB$6)</f>
        <v>0</v>
      </c>
      <c r="AE110" s="20">
        <f>+$AF$20*SIGN(SOI!A109)*(ABS(SOI!A109))^$AE$2</f>
        <v>-0.65786280202646086</v>
      </c>
      <c r="AF110" s="20">
        <f t="shared" si="69"/>
        <v>-0.57702829482074813</v>
      </c>
      <c r="AG110" s="19">
        <f t="shared" si="70"/>
        <v>-5.2122273450363993E-2</v>
      </c>
      <c r="AH110" s="19">
        <f t="shared" si="71"/>
        <v>-2.0366678011040057E-2</v>
      </c>
      <c r="AI110">
        <f t="shared" si="68"/>
        <v>5.2800000000000111E-2</v>
      </c>
      <c r="AJ110">
        <f t="shared" si="67"/>
        <v>0.52490602137038411</v>
      </c>
      <c r="AK110">
        <v>1</v>
      </c>
    </row>
    <row r="111" spans="1:37" x14ac:dyDescent="0.25">
      <c r="A111">
        <v>7.4166666666666572</v>
      </c>
      <c r="B111" s="2">
        <v>1887.4166666666599</v>
      </c>
      <c r="C111">
        <f>+D111+($D$2+E111+F111)*SOI!A110*IF(B111&gt;$C$18, IF(B111&lt;$C$19,-1,1),1)</f>
        <v>33.780957321662484</v>
      </c>
      <c r="D111">
        <f>+$D$3*((1-$D$5)*SOI!D110+$D$5*SOI!D109) +   $D$4*((1-$D$5)*SOI!E110+$D$5*SOI!E109)</f>
        <v>0</v>
      </c>
      <c r="E111">
        <f t="shared" si="49"/>
        <v>-0.65467329733359714</v>
      </c>
      <c r="F111">
        <f t="shared" si="50"/>
        <v>-59.66846477706369</v>
      </c>
      <c r="G111">
        <f t="shared" si="57"/>
        <v>-60.323138074397285</v>
      </c>
      <c r="H111" s="21">
        <f t="shared" si="58"/>
        <v>0.14891037095699269</v>
      </c>
      <c r="I111" s="37">
        <f t="shared" si="51"/>
        <v>-0.58198704464696671</v>
      </c>
      <c r="J111" s="1">
        <f t="shared" si="59"/>
        <v>-0.23674344894249613</v>
      </c>
      <c r="K111" s="1">
        <f t="shared" si="60"/>
        <v>3.5211708355908174E-4</v>
      </c>
      <c r="L111" s="1">
        <f t="shared" si="52"/>
        <v>0.52073029071093613</v>
      </c>
      <c r="M111" s="1">
        <f t="shared" si="53"/>
        <v>2.5563323170839483</v>
      </c>
      <c r="N111" s="1">
        <f t="shared" si="54"/>
        <v>1.736518406649199</v>
      </c>
      <c r="O111" s="1">
        <f t="shared" si="55"/>
        <v>0.18422639599368162</v>
      </c>
      <c r="P111" s="1">
        <f t="shared" si="56"/>
        <v>-0.13613703322632356</v>
      </c>
      <c r="Q111" s="1">
        <f t="shared" si="61"/>
        <v>2.9855134934790235</v>
      </c>
      <c r="R111" s="1">
        <f t="shared" si="62"/>
        <v>9.5474959623010031E-2</v>
      </c>
      <c r="S111" s="1">
        <f t="shared" si="63"/>
        <v>-0.13251429879958948</v>
      </c>
      <c r="T111" s="1">
        <f t="shared" si="64"/>
        <v>-1.6141439244891256E-3</v>
      </c>
      <c r="U111" s="1">
        <f t="shared" si="65"/>
        <v>-4.1102232935991429E-3</v>
      </c>
      <c r="V111" s="1">
        <f t="shared" si="66"/>
        <v>0.45947676005974297</v>
      </c>
      <c r="W111" s="1">
        <f t="shared" si="72"/>
        <v>0</v>
      </c>
      <c r="X111" s="1">
        <f t="shared" si="72"/>
        <v>0</v>
      </c>
      <c r="Y111" s="1">
        <f t="shared" si="72"/>
        <v>0</v>
      </c>
      <c r="Z111" s="1">
        <f t="shared" si="72"/>
        <v>0</v>
      </c>
      <c r="AA111" s="1">
        <f>+AA$3*$F111*ABS($F111)*COS(2*PI()*$A111/$AZ$22+AA$4)*COS(2*PI()*$A111/$BA$22+AA$5)</f>
        <v>0</v>
      </c>
      <c r="AB111" s="39">
        <f>+AB$3*$F111*ABS($F111)*COS(2*2*PI()*$A111/$BA$33+AB$4)*COS(2*2*PI()*$A111/$BA$34+AB$5)*COS(2*2*PI()*$A111/$BA$35+AB$6)</f>
        <v>0</v>
      </c>
      <c r="AE111" s="20">
        <f>+$AF$20*SIGN(SOI!A110)*(ABS(SOI!A110))^$AE$2</f>
        <v>-0.39922347503077565</v>
      </c>
      <c r="AF111" s="20">
        <f t="shared" si="69"/>
        <v>-0.48376239277036742</v>
      </c>
      <c r="AG111" s="19">
        <f t="shared" si="70"/>
        <v>-8.644082949953244E-2</v>
      </c>
      <c r="AH111" s="19">
        <f t="shared" si="71"/>
        <v>2.8316981404709507E-2</v>
      </c>
      <c r="AI111">
        <f t="shared" si="68"/>
        <v>5.3400000000000114E-2</v>
      </c>
      <c r="AJ111">
        <f t="shared" si="67"/>
        <v>0.39732156327083501</v>
      </c>
      <c r="AK111">
        <v>1</v>
      </c>
    </row>
    <row r="112" spans="1:37" x14ac:dyDescent="0.25">
      <c r="A112">
        <v>7.4999999999999902</v>
      </c>
      <c r="B112" s="2">
        <v>1887.4999999999932</v>
      </c>
      <c r="C112">
        <f>+D112+($D$2+E112+F112)*SOI!A111*IF(B112&gt;$C$18, IF(B112&lt;$C$19,-1,1),1)</f>
        <v>1.8413449668549009</v>
      </c>
      <c r="D112">
        <f>+$D$3*((1-$D$5)*SOI!D111+$D$5*SOI!D110) +   $D$4*((1-$D$5)*SOI!E111+$D$5*SOI!E110)</f>
        <v>0</v>
      </c>
      <c r="E112">
        <f t="shared" si="49"/>
        <v>0.67488859902036413</v>
      </c>
      <c r="F112">
        <f t="shared" si="50"/>
        <v>-4.0227885387565472</v>
      </c>
      <c r="G112">
        <f t="shared" si="57"/>
        <v>-3.3478999397361831</v>
      </c>
      <c r="H112" s="21">
        <f t="shared" si="58"/>
        <v>-2.0887040359286773E-2</v>
      </c>
      <c r="I112" s="37">
        <f t="shared" si="51"/>
        <v>-0.42105565768977038</v>
      </c>
      <c r="J112" s="1">
        <f t="shared" si="59"/>
        <v>4.2879647157052199E-3</v>
      </c>
      <c r="K112" s="1">
        <f t="shared" si="60"/>
        <v>-1.2437828490830615E-6</v>
      </c>
      <c r="L112" s="1">
        <f t="shared" si="52"/>
        <v>-0.54376411730557772</v>
      </c>
      <c r="M112" s="1">
        <f t="shared" si="53"/>
        <v>-6.3997698048337395E-2</v>
      </c>
      <c r="N112" s="1">
        <f t="shared" si="54"/>
        <v>2.3499303622815253E-2</v>
      </c>
      <c r="O112" s="1">
        <f t="shared" si="55"/>
        <v>1.9288706607984043E-3</v>
      </c>
      <c r="P112" s="1">
        <f t="shared" si="56"/>
        <v>-4.3982994528019188E-2</v>
      </c>
      <c r="Q112" s="1">
        <f t="shared" si="61"/>
        <v>-1.0114436274812461E-3</v>
      </c>
      <c r="R112" s="1">
        <f t="shared" si="62"/>
        <v>-2.3401210202040793E-5</v>
      </c>
      <c r="S112" s="1">
        <f t="shared" si="63"/>
        <v>-1.2973720413149419E-3</v>
      </c>
      <c r="T112" s="1">
        <f t="shared" si="64"/>
        <v>1.7647825917556032E-5</v>
      </c>
      <c r="U112" s="1">
        <f t="shared" si="65"/>
        <v>-9.6072727130487926E-4</v>
      </c>
      <c r="V112" s="1">
        <f t="shared" si="66"/>
        <v>2.0088507152818823E-3</v>
      </c>
      <c r="W112" s="1">
        <f t="shared" si="72"/>
        <v>0</v>
      </c>
      <c r="X112" s="1">
        <f t="shared" si="72"/>
        <v>0</v>
      </c>
      <c r="Y112" s="1">
        <f t="shared" si="72"/>
        <v>0</v>
      </c>
      <c r="Z112" s="1">
        <f t="shared" si="72"/>
        <v>0</v>
      </c>
      <c r="AA112" s="1">
        <f>+AA$3*$F112*ABS($F112)*COS(2*PI()*$A112/$AZ$22+AA$4)*COS(2*PI()*$A112/$BA$22+AA$5)</f>
        <v>0</v>
      </c>
      <c r="AB112" s="39">
        <f>+AB$3*$F112*ABS($F112)*COS(2*2*PI()*$A112/$BA$33+AB$4)*COS(2*2*PI()*$A112/$BA$34+AB$5)*COS(2*2*PI()*$A112/$BA$35+AB$6)</f>
        <v>0</v>
      </c>
      <c r="AE112" s="20">
        <f>+$AF$20*SIGN(SOI!A111)*(ABS(SOI!A111))^$AE$2</f>
        <v>-0.39420090125386592</v>
      </c>
      <c r="AF112" s="20">
        <f t="shared" si="69"/>
        <v>-0.40741500711250889</v>
      </c>
      <c r="AG112" s="19">
        <f t="shared" si="70"/>
        <v>6.6943756401042415E-2</v>
      </c>
      <c r="AH112" s="19">
        <f t="shared" si="71"/>
        <v>6.8337118547260628E-2</v>
      </c>
      <c r="AI112">
        <f t="shared" si="68"/>
        <v>5.4000000000000117E-2</v>
      </c>
      <c r="AJ112">
        <f t="shared" si="67"/>
        <v>0.47435876351355133</v>
      </c>
      <c r="AK112">
        <v>1</v>
      </c>
    </row>
    <row r="113" spans="1:37" x14ac:dyDescent="0.25">
      <c r="A113">
        <v>7.5833333333333233</v>
      </c>
      <c r="B113" s="2">
        <v>1887.5833333333264</v>
      </c>
      <c r="C113">
        <f>+D113+($D$2+E113+F113)*SOI!A112*IF(B113&gt;$C$18, IF(B113&lt;$C$19,-1,1),1)</f>
        <v>-0.92161435221717236</v>
      </c>
      <c r="D113">
        <f>+$D$3*((1-$D$5)*SOI!D112+$D$5*SOI!D111) +   $D$4*((1-$D$5)*SOI!E112+$D$5*SOI!E111)</f>
        <v>0</v>
      </c>
      <c r="E113">
        <f t="shared" si="49"/>
        <v>-0.74906623506702541</v>
      </c>
      <c r="F113">
        <f t="shared" si="50"/>
        <v>2.2355409967076261</v>
      </c>
      <c r="G113">
        <f t="shared" si="57"/>
        <v>1.4864747616406007</v>
      </c>
      <c r="H113" s="21">
        <f t="shared" si="58"/>
        <v>3.3549339295971875E-3</v>
      </c>
      <c r="I113" s="37">
        <f t="shared" si="51"/>
        <v>0.20686333597950618</v>
      </c>
      <c r="J113" s="1">
        <f t="shared" si="59"/>
        <v>8.3131900525078139E-3</v>
      </c>
      <c r="K113" s="1">
        <f t="shared" si="60"/>
        <v>9.7961024923940434E-6</v>
      </c>
      <c r="L113" s="1">
        <f t="shared" si="52"/>
        <v>3.3599590859806211E-2</v>
      </c>
      <c r="M113" s="1">
        <f t="shared" si="53"/>
        <v>0.25254387648636212</v>
      </c>
      <c r="N113" s="1">
        <f t="shared" si="54"/>
        <v>-1.332088219250077E-3</v>
      </c>
      <c r="O113" s="1">
        <f t="shared" si="55"/>
        <v>-0.3618378277787106</v>
      </c>
      <c r="P113" s="1">
        <f t="shared" si="56"/>
        <v>2.9885411965343896E-2</v>
      </c>
      <c r="Q113" s="1">
        <f t="shared" si="61"/>
        <v>-2.2625186453110983E-4</v>
      </c>
      <c r="R113" s="1">
        <f t="shared" si="62"/>
        <v>2.5717741031662479E-6</v>
      </c>
      <c r="S113" s="1">
        <f t="shared" si="63"/>
        <v>-3.6131546131434215E-5</v>
      </c>
      <c r="T113" s="1">
        <f t="shared" si="64"/>
        <v>2.045622609309476E-4</v>
      </c>
      <c r="U113" s="1">
        <f t="shared" si="65"/>
        <v>-3.2071449446018871E-4</v>
      </c>
      <c r="V113" s="1">
        <f t="shared" si="66"/>
        <v>7.7374901890023772E-5</v>
      </c>
      <c r="W113" s="1">
        <f t="shared" si="72"/>
        <v>0</v>
      </c>
      <c r="X113" s="1">
        <f t="shared" si="72"/>
        <v>0</v>
      </c>
      <c r="Y113" s="1">
        <f t="shared" si="72"/>
        <v>0</v>
      </c>
      <c r="Z113" s="1">
        <f t="shared" si="72"/>
        <v>0</v>
      </c>
      <c r="AA113" s="1">
        <f>+AA$3*$F113*ABS($F113)*COS(2*PI()*$A113/$AZ$22+AA$4)*COS(2*PI()*$A113/$BA$22+AA$5)</f>
        <v>0</v>
      </c>
      <c r="AB113" s="39">
        <f>+AB$3*$F113*ABS($F113)*COS(2*2*PI()*$A113/$BA$33+AB$4)*COS(2*2*PI()*$A113/$BA$34+AB$5)*COS(2*2*PI()*$A113/$BA$35+AB$6)</f>
        <v>0</v>
      </c>
      <c r="AE113" s="20">
        <f>+$AF$20*SIGN(SOI!A112)*(ABS(SOI!A112))^$AE$2</f>
        <v>-0.42882064505288503</v>
      </c>
      <c r="AF113" s="20">
        <f t="shared" si="69"/>
        <v>-0.36805885656929754</v>
      </c>
      <c r="AG113" s="19">
        <f t="shared" si="70"/>
        <v>4.729616083888849E-2</v>
      </c>
      <c r="AH113" s="19">
        <f t="shared" si="71"/>
        <v>4.2975543923757159E-2</v>
      </c>
      <c r="AI113">
        <f t="shared" si="68"/>
        <v>5.4600000000000121E-2</v>
      </c>
      <c r="AJ113">
        <f t="shared" si="67"/>
        <v>0.41535501740818603</v>
      </c>
      <c r="AK113">
        <v>1</v>
      </c>
    </row>
    <row r="114" spans="1:37" x14ac:dyDescent="0.25">
      <c r="A114">
        <v>7.6666666666666563</v>
      </c>
      <c r="B114" s="2">
        <v>1887.6666666666597</v>
      </c>
      <c r="C114">
        <f>+D114+($D$2+E114+F114)*SOI!A113*IF(B114&gt;$C$18, IF(B114&lt;$C$19,-1,1),1)</f>
        <v>0.33629260727932286</v>
      </c>
      <c r="D114">
        <f>+$D$3*((1-$D$5)*SOI!D113+$D$5*SOI!D112) +   $D$4*((1-$D$5)*SOI!E113+$D$5*SOI!E112)</f>
        <v>0</v>
      </c>
      <c r="E114">
        <f t="shared" si="49"/>
        <v>0.9113385160775147</v>
      </c>
      <c r="F114">
        <f t="shared" si="50"/>
        <v>-1.900434419840229</v>
      </c>
      <c r="G114">
        <f t="shared" si="57"/>
        <v>-0.98909590376271428</v>
      </c>
      <c r="H114" s="21">
        <f t="shared" si="58"/>
        <v>7.7286880477688913E-3</v>
      </c>
      <c r="I114" s="37">
        <f t="shared" si="51"/>
        <v>0.15216331242647427</v>
      </c>
      <c r="J114" s="1">
        <f t="shared" si="59"/>
        <v>-8.7064091025424433E-3</v>
      </c>
      <c r="K114" s="1">
        <f t="shared" si="60"/>
        <v>-8.8209991265485272E-5</v>
      </c>
      <c r="L114" s="1">
        <f t="shared" si="52"/>
        <v>-0.30690687202919742</v>
      </c>
      <c r="M114" s="1">
        <f t="shared" si="53"/>
        <v>-0.35956861205037249</v>
      </c>
      <c r="N114" s="1">
        <f t="shared" si="54"/>
        <v>3.3980186772215704E-2</v>
      </c>
      <c r="O114" s="1">
        <f t="shared" si="55"/>
        <v>0.88953603039069518</v>
      </c>
      <c r="P114" s="1">
        <f t="shared" si="56"/>
        <v>-1.1983991865260798E-2</v>
      </c>
      <c r="Q114" s="1">
        <f t="shared" si="61"/>
        <v>-8.2173138048237185E-3</v>
      </c>
      <c r="R114" s="1">
        <f t="shared" si="62"/>
        <v>6.8706362102476505E-5</v>
      </c>
      <c r="S114" s="1">
        <f t="shared" si="63"/>
        <v>6.7796262112120953E-4</v>
      </c>
      <c r="T114" s="1">
        <f t="shared" si="64"/>
        <v>4.5935422495064458E-3</v>
      </c>
      <c r="U114" s="1">
        <f t="shared" si="65"/>
        <v>9.4599159205428659E-5</v>
      </c>
      <c r="V114" s="1">
        <f t="shared" si="66"/>
        <v>7.9147125058620649E-4</v>
      </c>
      <c r="W114" s="1">
        <f t="shared" si="72"/>
        <v>0</v>
      </c>
      <c r="X114" s="1">
        <f t="shared" si="72"/>
        <v>0</v>
      </c>
      <c r="Y114" s="1">
        <f t="shared" si="72"/>
        <v>0</v>
      </c>
      <c r="Z114" s="1">
        <f t="shared" si="72"/>
        <v>0</v>
      </c>
      <c r="AA114" s="1">
        <f>+AA$3*$F114*ABS($F114)*COS(2*PI()*$A114/$AZ$22+AA$4)*COS(2*PI()*$A114/$BA$22+AA$5)</f>
        <v>0</v>
      </c>
      <c r="AB114" s="39">
        <f>+AB$3*$F114*ABS($F114)*COS(2*2*PI()*$A114/$BA$33+AB$4)*COS(2*2*PI()*$A114/$BA$34+AB$5)*COS(2*2*PI()*$A114/$BA$35+AB$6)</f>
        <v>0</v>
      </c>
      <c r="AE114" s="20">
        <f>+$AF$20*SIGN(SOI!A113)*(ABS(SOI!A113))^$AE$2</f>
        <v>-0.28115502340114162</v>
      </c>
      <c r="AF114" s="20">
        <f t="shared" si="69"/>
        <v>-0.28174215095383903</v>
      </c>
      <c r="AG114" s="19">
        <f t="shared" si="70"/>
        <v>0.14956577422715719</v>
      </c>
      <c r="AH114" s="19">
        <f t="shared" si="71"/>
        <v>5.0517255483054357E-2</v>
      </c>
      <c r="AI114">
        <f t="shared" si="68"/>
        <v>5.5200000000000124E-2</v>
      </c>
      <c r="AJ114">
        <f t="shared" si="67"/>
        <v>0.43130792518099625</v>
      </c>
      <c r="AK114">
        <v>1</v>
      </c>
    </row>
    <row r="115" spans="1:37" x14ac:dyDescent="0.25">
      <c r="A115">
        <v>7.7499999999999893</v>
      </c>
      <c r="B115" s="2">
        <v>1887.749999999993</v>
      </c>
      <c r="C115">
        <f>+D115+($D$2+E115+F115)*SOI!A114*IF(B115&gt;$C$18, IF(B115&lt;$C$19,-1,1),1)</f>
        <v>-0.10567195499763894</v>
      </c>
      <c r="D115">
        <f>+$D$3*((1-$D$5)*SOI!D114+$D$5*SOI!D113) +   $D$4*((1-$D$5)*SOI!E114+$D$5*SOI!E113)</f>
        <v>0</v>
      </c>
      <c r="E115">
        <f t="shared" si="49"/>
        <v>-1.2742092206660507</v>
      </c>
      <c r="F115">
        <f t="shared" si="50"/>
        <v>2.1548088456463752</v>
      </c>
      <c r="G115">
        <f t="shared" si="57"/>
        <v>0.88059962498032451</v>
      </c>
      <c r="H115" s="21">
        <f t="shared" si="58"/>
        <v>5.2720284206385064E-3</v>
      </c>
      <c r="I115" s="37">
        <f t="shared" si="51"/>
        <v>-0.64903270438685234</v>
      </c>
      <c r="J115" s="1">
        <f t="shared" si="59"/>
        <v>-4.125097802546436E-2</v>
      </c>
      <c r="K115" s="1">
        <f t="shared" si="60"/>
        <v>1.157182993206902E-5</v>
      </c>
      <c r="L115" s="1">
        <f t="shared" si="52"/>
        <v>1.4430366892513813</v>
      </c>
      <c r="M115" s="1">
        <f t="shared" si="53"/>
        <v>0.39941127997579079</v>
      </c>
      <c r="N115" s="1">
        <f t="shared" si="54"/>
        <v>-8.1541419075683297E-2</v>
      </c>
      <c r="O115" s="1">
        <f t="shared" si="55"/>
        <v>-0.8114259500224682</v>
      </c>
      <c r="P115" s="1">
        <f t="shared" si="56"/>
        <v>3.6654699178006962E-4</v>
      </c>
      <c r="Q115" s="1">
        <f t="shared" si="61"/>
        <v>-2.1903873770224926E-2</v>
      </c>
      <c r="R115" s="1">
        <f t="shared" si="62"/>
        <v>-7.8116834655540281E-4</v>
      </c>
      <c r="S115" s="1">
        <f t="shared" si="63"/>
        <v>6.9392875013278834E-3</v>
      </c>
      <c r="T115" s="1">
        <f t="shared" si="64"/>
        <v>1.9701705562623947E-2</v>
      </c>
      <c r="U115" s="1">
        <f t="shared" si="65"/>
        <v>1.2341616805814985E-5</v>
      </c>
      <c r="V115" s="1">
        <f t="shared" si="66"/>
        <v>5.8091929532060898E-5</v>
      </c>
      <c r="W115" s="1">
        <f t="shared" si="72"/>
        <v>0</v>
      </c>
      <c r="X115" s="1">
        <f t="shared" si="72"/>
        <v>0</v>
      </c>
      <c r="Y115" s="1">
        <f t="shared" si="72"/>
        <v>0</v>
      </c>
      <c r="Z115" s="1">
        <f t="shared" si="72"/>
        <v>0</v>
      </c>
      <c r="AA115" s="1">
        <f>+AA$3*$F115*ABS($F115)*COS(2*PI()*$A115/$AZ$22+AA$4)*COS(2*PI()*$A115/$BA$22+AA$5)</f>
        <v>0</v>
      </c>
      <c r="AB115" s="39">
        <f>+AB$3*$F115*ABS($F115)*COS(2*2*PI()*$A115/$BA$33+AB$4)*COS(2*2*PI()*$A115/$BA$34+AB$5)*COS(2*2*PI()*$A115/$BA$35+AB$6)</f>
        <v>0</v>
      </c>
      <c r="AE115" s="20">
        <f>+$AF$20*SIGN(SOI!A114)*(ABS(SOI!A114))^$AE$2</f>
        <v>-0.13525078440749047</v>
      </c>
      <c r="AF115" s="20">
        <f t="shared" si="69"/>
        <v>-0.11796805195304795</v>
      </c>
      <c r="AG115" s="19">
        <f t="shared" si="70"/>
        <v>0.21105646091542254</v>
      </c>
      <c r="AH115" s="19">
        <f t="shared" si="71"/>
        <v>5.4535186194193008E-2</v>
      </c>
      <c r="AI115">
        <f t="shared" si="68"/>
        <v>5.5800000000000127E-2</v>
      </c>
      <c r="AJ115">
        <f t="shared" si="67"/>
        <v>0.32902451286847051</v>
      </c>
      <c r="AK115">
        <v>1</v>
      </c>
    </row>
    <row r="116" spans="1:37" x14ac:dyDescent="0.25">
      <c r="A116">
        <v>7.8333333333333224</v>
      </c>
      <c r="B116" s="2">
        <v>1887.8333333333262</v>
      </c>
      <c r="C116">
        <f>+D116+($D$2+E116+F116)*SOI!A115*IF(B116&gt;$C$18, IF(B116&lt;$C$19,-1,1),1)</f>
        <v>-4.8582232231816819E-2</v>
      </c>
      <c r="D116">
        <f>+$D$3*((1-$D$5)*SOI!D115+$D$5*SOI!D114) +   $D$4*((1-$D$5)*SOI!E115+$D$5*SOI!E114)</f>
        <v>0</v>
      </c>
      <c r="E116">
        <f t="shared" si="49"/>
        <v>2.3875979227829998</v>
      </c>
      <c r="F116">
        <f t="shared" si="50"/>
        <v>-3.6021537285784202</v>
      </c>
      <c r="G116">
        <f t="shared" si="57"/>
        <v>-1.2145558057954204</v>
      </c>
      <c r="H116" s="21">
        <f t="shared" si="58"/>
        <v>-2.1311714681555044E-2</v>
      </c>
      <c r="I116" s="37">
        <f t="shared" si="51"/>
        <v>1.3872624213864049</v>
      </c>
      <c r="J116" s="1">
        <f t="shared" si="59"/>
        <v>-6.8505482662869058E-2</v>
      </c>
      <c r="K116" s="1">
        <f t="shared" si="60"/>
        <v>-8.0995219089248581E-5</v>
      </c>
      <c r="L116" s="1">
        <f t="shared" si="52"/>
        <v>-2.3163337005309517</v>
      </c>
      <c r="M116" s="1">
        <f t="shared" si="53"/>
        <v>-0.31032685900353407</v>
      </c>
      <c r="N116" s="1">
        <f t="shared" si="54"/>
        <v>0.13247828700749259</v>
      </c>
      <c r="O116" s="1">
        <f t="shared" si="55"/>
        <v>0.11449763048110824</v>
      </c>
      <c r="P116" s="1">
        <f t="shared" si="56"/>
        <v>-1.1327019359421483E-2</v>
      </c>
      <c r="Q116" s="1">
        <f t="shared" si="61"/>
        <v>-2.7649444251288777E-2</v>
      </c>
      <c r="R116" s="1">
        <f t="shared" si="62"/>
        <v>2.1076677799508297E-3</v>
      </c>
      <c r="S116" s="1">
        <f t="shared" si="63"/>
        <v>2.4097576111401457E-2</v>
      </c>
      <c r="T116" s="1">
        <f t="shared" si="64"/>
        <v>4.4624687044247666E-3</v>
      </c>
      <c r="U116" s="1">
        <f t="shared" si="65"/>
        <v>8.1517355436692485E-4</v>
      </c>
      <c r="V116" s="1">
        <f t="shared" si="66"/>
        <v>2.9165419242525026E-3</v>
      </c>
      <c r="W116" s="1">
        <f t="shared" si="72"/>
        <v>0</v>
      </c>
      <c r="X116" s="1">
        <f t="shared" si="72"/>
        <v>0</v>
      </c>
      <c r="Y116" s="1">
        <f t="shared" si="72"/>
        <v>0</v>
      </c>
      <c r="Z116" s="1">
        <f t="shared" si="72"/>
        <v>0</v>
      </c>
      <c r="AA116" s="1">
        <f>+AA$3*$F116*ABS($F116)*COS(2*PI()*$A116/$AZ$22+AA$4)*COS(2*PI()*$A116/$BA$22+AA$5)</f>
        <v>0</v>
      </c>
      <c r="AB116" s="39">
        <f>+AB$3*$F116*ABS($F116)*COS(2*2*PI()*$A116/$BA$33+AB$4)*COS(2*2*PI()*$A116/$BA$34+AB$5)*COS(2*2*PI()*$A116/$BA$35+AB$6)</f>
        <v>0</v>
      </c>
      <c r="AE116" s="20">
        <f>+$AF$20*SIGN(SOI!A115)*(ABS(SOI!A115))^$AE$2</f>
        <v>6.2501651949488243E-2</v>
      </c>
      <c r="AF116" s="20">
        <f t="shared" si="69"/>
        <v>2.8486893800904137E-2</v>
      </c>
      <c r="AG116" s="19">
        <f t="shared" si="70"/>
        <v>0.50505304910588356</v>
      </c>
      <c r="AH116" s="19">
        <f t="shared" si="71"/>
        <v>0.32996201730378905</v>
      </c>
      <c r="AI116">
        <f t="shared" si="68"/>
        <v>5.6400000000000131E-2</v>
      </c>
      <c r="AJ116">
        <f t="shared" si="67"/>
        <v>0.47656615530497942</v>
      </c>
      <c r="AK116">
        <v>1</v>
      </c>
    </row>
    <row r="117" spans="1:37" x14ac:dyDescent="0.25">
      <c r="A117">
        <v>7.9166666666666554</v>
      </c>
      <c r="B117" s="2">
        <v>1887.9166666666595</v>
      </c>
      <c r="C117">
        <f>+D117+($D$2+E117+F117)*SOI!A116*IF(B117&gt;$C$18, IF(B117&lt;$C$19,-1,1),1)</f>
        <v>2.7822187164880217</v>
      </c>
      <c r="D117">
        <f>+$D$3*((1-$D$5)*SOI!D116+$D$5*SOI!D115) +   $D$4*((1-$D$5)*SOI!E116+$D$5*SOI!E115)</f>
        <v>0</v>
      </c>
      <c r="E117">
        <f t="shared" si="49"/>
        <v>-41.120340000424164</v>
      </c>
      <c r="F117">
        <f t="shared" si="50"/>
        <v>59.668464777010975</v>
      </c>
      <c r="G117">
        <f t="shared" si="57"/>
        <v>18.54812477658681</v>
      </c>
      <c r="H117" s="21">
        <f t="shared" si="58"/>
        <v>-0.10728345082007598</v>
      </c>
      <c r="I117" s="37">
        <f t="shared" si="51"/>
        <v>-14.278996969170565</v>
      </c>
      <c r="J117" s="1">
        <f t="shared" si="59"/>
        <v>8.6471139683301459</v>
      </c>
      <c r="K117" s="1">
        <f t="shared" si="60"/>
        <v>0.89327450844063438</v>
      </c>
      <c r="L117" s="1">
        <f t="shared" si="52"/>
        <v>6.0885302968185133</v>
      </c>
      <c r="M117" s="1">
        <f t="shared" si="53"/>
        <v>-3.8056262920813761</v>
      </c>
      <c r="N117" s="1">
        <f t="shared" si="54"/>
        <v>-0.61107544343091269</v>
      </c>
      <c r="O117" s="1">
        <f t="shared" si="55"/>
        <v>-8.9318002973641502</v>
      </c>
      <c r="P117" s="1">
        <f t="shared" si="56"/>
        <v>0.60923851102801951</v>
      </c>
      <c r="Q117" s="1">
        <f t="shared" si="61"/>
        <v>1.5640236193503607</v>
      </c>
      <c r="R117" s="1">
        <f t="shared" si="62"/>
        <v>1.2271513701777719</v>
      </c>
      <c r="S117" s="1">
        <f t="shared" si="63"/>
        <v>1.1440962645352546</v>
      </c>
      <c r="T117" s="1">
        <f t="shared" si="64"/>
        <v>0.91501672903913278</v>
      </c>
      <c r="U117" s="1">
        <f t="shared" si="65"/>
        <v>0.45129535810841226</v>
      </c>
      <c r="V117" s="1">
        <f t="shared" si="66"/>
        <v>0.72358583521496234</v>
      </c>
      <c r="W117" s="1">
        <f t="shared" si="72"/>
        <v>0</v>
      </c>
      <c r="X117" s="1">
        <f t="shared" si="72"/>
        <v>0</v>
      </c>
      <c r="Y117" s="1">
        <f t="shared" si="72"/>
        <v>0</v>
      </c>
      <c r="Z117" s="1">
        <f t="shared" si="72"/>
        <v>0</v>
      </c>
      <c r="AA117" s="1">
        <f>+AA$3*$F117*ABS($F117)*COS(2*PI()*$A117/$AZ$22+AA$4)*COS(2*PI()*$A117/$BA$22+AA$5)</f>
        <v>0</v>
      </c>
      <c r="AB117" s="39">
        <f>+AB$3*$F117*ABS($F117)*COS(2*2*PI()*$A117/$BA$33+AB$4)*COS(2*2*PI()*$A117/$BA$34+AB$5)*COS(2*2*PI()*$A117/$BA$35+AB$6)</f>
        <v>0</v>
      </c>
      <c r="AE117" s="20">
        <f>+$AF$20*SIGN(SOI!A116)*(ABS(SOI!A116))^$AE$2</f>
        <v>0.15820981386071464</v>
      </c>
      <c r="AF117" s="20">
        <f t="shared" si="69"/>
        <v>0.12630709322363917</v>
      </c>
      <c r="AG117" s="19">
        <f t="shared" si="70"/>
        <v>0.51615076802419657</v>
      </c>
      <c r="AH117" s="19">
        <f t="shared" si="71"/>
        <v>0.35692203370360875</v>
      </c>
      <c r="AI117">
        <f t="shared" si="68"/>
        <v>5.7000000000000134E-2</v>
      </c>
      <c r="AJ117">
        <f t="shared" si="67"/>
        <v>0.38984367480055737</v>
      </c>
      <c r="AK117">
        <v>1</v>
      </c>
    </row>
    <row r="118" spans="1:37" x14ac:dyDescent="0.25">
      <c r="A118">
        <v>7.9999999999999885</v>
      </c>
      <c r="B118" s="2">
        <v>1887.9999999999927</v>
      </c>
      <c r="C118">
        <f>+D118+($D$2+E118+F118)*SOI!A117*IF(B118&gt;$C$18, IF(B118&lt;$C$19,-1,1),1)</f>
        <v>0.20003041403278127</v>
      </c>
      <c r="D118">
        <f>+$D$3*((1-$D$5)*SOI!D117+$D$5*SOI!D116) +   $D$4*((1-$D$5)*SOI!E117+$D$5*SOI!E116)</f>
        <v>0</v>
      </c>
      <c r="E118">
        <f t="shared" si="49"/>
        <v>-2.6892524457739819</v>
      </c>
      <c r="F118">
        <f t="shared" si="50"/>
        <v>4.0227885393258571</v>
      </c>
      <c r="G118">
        <f t="shared" si="57"/>
        <v>1.3335360935518752</v>
      </c>
      <c r="H118" s="21">
        <f t="shared" si="58"/>
        <v>-4.5889605180191272E-2</v>
      </c>
      <c r="I118" s="37">
        <f t="shared" si="51"/>
        <v>0.18675106115951182</v>
      </c>
      <c r="J118" s="1">
        <f t="shared" si="59"/>
        <v>-2.2198609309768778E-2</v>
      </c>
      <c r="K118" s="1">
        <f t="shared" si="60"/>
        <v>1.2839510557589287E-3</v>
      </c>
      <c r="L118" s="1">
        <f t="shared" si="52"/>
        <v>0.47200583855321032</v>
      </c>
      <c r="M118" s="1">
        <f t="shared" si="53"/>
        <v>-0.74699096129179487</v>
      </c>
      <c r="N118" s="1">
        <f t="shared" si="54"/>
        <v>9.0805071897876705E-2</v>
      </c>
      <c r="O118" s="1">
        <f t="shared" si="55"/>
        <v>-2.2872720977884162</v>
      </c>
      <c r="P118" s="1">
        <f t="shared" si="56"/>
        <v>4.4110009271412981E-2</v>
      </c>
      <c r="Q118" s="1">
        <f t="shared" si="61"/>
        <v>-4.5619213164687991E-2</v>
      </c>
      <c r="R118" s="1">
        <f t="shared" si="62"/>
        <v>4.6813164142805335E-4</v>
      </c>
      <c r="S118" s="1">
        <f t="shared" si="63"/>
        <v>2.2235311578790284E-3</v>
      </c>
      <c r="T118" s="1">
        <f t="shared" si="64"/>
        <v>1.8165307809618038E-2</v>
      </c>
      <c r="U118" s="1">
        <f t="shared" si="65"/>
        <v>-4.2734245869109226E-4</v>
      </c>
      <c r="V118" s="1">
        <f t="shared" si="66"/>
        <v>-7.7849375429007491E-3</v>
      </c>
      <c r="W118" s="1">
        <f t="shared" si="72"/>
        <v>0</v>
      </c>
      <c r="X118" s="1">
        <f t="shared" si="72"/>
        <v>0</v>
      </c>
      <c r="Y118" s="1">
        <f t="shared" si="72"/>
        <v>0</v>
      </c>
      <c r="Z118" s="1">
        <f t="shared" si="72"/>
        <v>0</v>
      </c>
      <c r="AA118" s="1">
        <f>+AA$3*$F118*ABS($F118)*COS(2*PI()*$A118/$AZ$22+AA$4)*COS(2*PI()*$A118/$BA$22+AA$5)</f>
        <v>0</v>
      </c>
      <c r="AB118" s="39">
        <f>+AB$3*$F118*ABS($F118)*COS(2*2*PI()*$A118/$BA$33+AB$4)*COS(2*2*PI()*$A118/$BA$34+AB$5)*COS(2*2*PI()*$A118/$BA$35+AB$6)</f>
        <v>0</v>
      </c>
      <c r="AE118" s="20">
        <f>+$AF$20*SIGN(SOI!A117)*(ABS(SOI!A117))^$AE$2</f>
        <v>0.15820981386071464</v>
      </c>
      <c r="AF118" s="20">
        <f t="shared" si="69"/>
        <v>0.25483272691855025</v>
      </c>
      <c r="AG118" s="19">
        <f t="shared" si="70"/>
        <v>0.41847211795449912</v>
      </c>
      <c r="AH118" s="19">
        <f t="shared" si="71"/>
        <v>0.35133626034612153</v>
      </c>
      <c r="AI118">
        <f t="shared" si="68"/>
        <v>5.7600000000000137E-2</v>
      </c>
      <c r="AJ118">
        <f t="shared" si="67"/>
        <v>0.16363939103594888</v>
      </c>
      <c r="AK118">
        <v>1</v>
      </c>
    </row>
    <row r="119" spans="1:37" x14ac:dyDescent="0.25">
      <c r="A119">
        <v>8.0833333333333215</v>
      </c>
      <c r="B119" s="2">
        <v>1888.083333333326</v>
      </c>
      <c r="C119">
        <f>+D119+($D$2+E119+F119)*SOI!A118*IF(B119&gt;$C$18, IF(B119&lt;$C$19,-1,1),1)</f>
        <v>-0.58678236526248628</v>
      </c>
      <c r="D119">
        <f>+$D$3*((1-$D$5)*SOI!D118+$D$5*SOI!D117) +   $D$4*((1-$D$5)*SOI!E118+$D$5*SOI!E117)</f>
        <v>0</v>
      </c>
      <c r="E119">
        <f t="shared" si="49"/>
        <v>1.3464768071874609</v>
      </c>
      <c r="F119">
        <f t="shared" si="50"/>
        <v>-2.2355409969791067</v>
      </c>
      <c r="G119">
        <f t="shared" si="57"/>
        <v>-0.88906418979164581</v>
      </c>
      <c r="H119" s="21">
        <f t="shared" si="58"/>
        <v>-9.0765550777751978E-3</v>
      </c>
      <c r="I119" s="37">
        <f t="shared" si="51"/>
        <v>-0.60849228848181436</v>
      </c>
      <c r="J119" s="1">
        <f t="shared" si="59"/>
        <v>-4.7009583491671371E-2</v>
      </c>
      <c r="K119" s="1">
        <f t="shared" si="60"/>
        <v>-3.9980742492398929E-4</v>
      </c>
      <c r="L119" s="1">
        <f t="shared" si="52"/>
        <v>-1.3499953014993866</v>
      </c>
      <c r="M119" s="1">
        <f t="shared" si="53"/>
        <v>0.48549412839848927</v>
      </c>
      <c r="N119" s="1">
        <f t="shared" si="54"/>
        <v>-8.2301552989365312E-2</v>
      </c>
      <c r="O119" s="1">
        <f t="shared" si="55"/>
        <v>1.1551720228423896</v>
      </c>
      <c r="P119" s="1">
        <f t="shared" si="56"/>
        <v>-9.5088023286218366E-3</v>
      </c>
      <c r="Q119" s="1">
        <f t="shared" si="61"/>
        <v>-2.6872888427052384E-2</v>
      </c>
      <c r="R119" s="1">
        <f t="shared" si="62"/>
        <v>-8.9851753210229228E-4</v>
      </c>
      <c r="S119" s="1">
        <f t="shared" si="63"/>
        <v>6.566487827910898E-3</v>
      </c>
      <c r="T119" s="1">
        <f t="shared" si="64"/>
        <v>2.6239555733662007E-2</v>
      </c>
      <c r="U119" s="1">
        <f t="shared" si="65"/>
        <v>-3.001626943329197E-4</v>
      </c>
      <c r="V119" s="1">
        <f t="shared" si="66"/>
        <v>-1.5210438219406075E-3</v>
      </c>
      <c r="W119" s="1">
        <f t="shared" si="72"/>
        <v>0</v>
      </c>
      <c r="X119" s="1">
        <f t="shared" si="72"/>
        <v>0</v>
      </c>
      <c r="Y119" s="1">
        <f t="shared" si="72"/>
        <v>0</v>
      </c>
      <c r="Z119" s="1">
        <f t="shared" si="72"/>
        <v>0</v>
      </c>
      <c r="AA119" s="1">
        <f>+AA$3*$F119*ABS($F119)*COS(2*PI()*$A119/$AZ$22+AA$4)*COS(2*PI()*$A119/$BA$22+AA$5)</f>
        <v>0</v>
      </c>
      <c r="AB119" s="39">
        <f>+AB$3*$F119*ABS($F119)*COS(2*2*PI()*$A119/$BA$33+AB$4)*COS(2*2*PI()*$A119/$BA$34+AB$5)*COS(2*2*PI()*$A119/$BA$35+AB$6)</f>
        <v>0</v>
      </c>
      <c r="AE119" s="20">
        <f>+$AF$20*SIGN(SOI!A118)*(ABS(SOI!A118))^$AE$2</f>
        <v>0.44807855303422139</v>
      </c>
      <c r="AF119" s="20">
        <f t="shared" si="69"/>
        <v>0.3071514891334996</v>
      </c>
      <c r="AG119" s="19">
        <f t="shared" si="70"/>
        <v>0.38219966877504818</v>
      </c>
      <c r="AH119" s="19">
        <f t="shared" si="71"/>
        <v>0.37069979409171572</v>
      </c>
      <c r="AI119">
        <f t="shared" si="68"/>
        <v>5.8200000000000141E-2</v>
      </c>
      <c r="AJ119">
        <f t="shared" si="67"/>
        <v>7.5048179641548585E-2</v>
      </c>
      <c r="AK119">
        <v>1</v>
      </c>
    </row>
    <row r="120" spans="1:37" x14ac:dyDescent="0.25">
      <c r="A120">
        <v>8.1666666666666554</v>
      </c>
      <c r="B120" s="2">
        <v>1888.1666666666592</v>
      </c>
      <c r="C120">
        <f>+D120+($D$2+E120+F120)*SOI!A119*IF(B120&gt;$C$18, IF(B120&lt;$C$19,-1,1),1)</f>
        <v>0.38384309831991514</v>
      </c>
      <c r="D120">
        <f>+$D$3*((1-$D$5)*SOI!D119+$D$5*SOI!D118) +   $D$4*((1-$D$5)*SOI!E119+$D$5*SOI!E118)</f>
        <v>0</v>
      </c>
      <c r="E120">
        <f t="shared" si="49"/>
        <v>-0.94082667430782729</v>
      </c>
      <c r="F120">
        <f t="shared" si="50"/>
        <v>1.9004344201076151</v>
      </c>
      <c r="G120">
        <f t="shared" si="57"/>
        <v>0.9596077457997878</v>
      </c>
      <c r="H120" s="21">
        <f t="shared" si="58"/>
        <v>2.262670631719664E-2</v>
      </c>
      <c r="I120" s="37">
        <f t="shared" si="51"/>
        <v>0.56535943336206707</v>
      </c>
      <c r="J120" s="1">
        <f t="shared" si="59"/>
        <v>-2.5913352394351146E-2</v>
      </c>
      <c r="K120" s="1">
        <f t="shared" si="60"/>
        <v>1.0389558237120034E-7</v>
      </c>
      <c r="L120" s="1">
        <f t="shared" si="52"/>
        <v>1.0458251998557317</v>
      </c>
      <c r="M120" s="1">
        <f t="shared" si="53"/>
        <v>-0.2880392127592834</v>
      </c>
      <c r="N120" s="1">
        <f t="shared" si="54"/>
        <v>4.8111685514880279E-2</v>
      </c>
      <c r="O120" s="1">
        <f t="shared" si="55"/>
        <v>-0.2122953891456161</v>
      </c>
      <c r="P120" s="1">
        <f t="shared" si="56"/>
        <v>1.7356066318376986E-5</v>
      </c>
      <c r="Q120" s="1">
        <f t="shared" si="61"/>
        <v>-9.320184811817572E-3</v>
      </c>
      <c r="R120" s="1">
        <f t="shared" si="62"/>
        <v>2.8953848327847794E-4</v>
      </c>
      <c r="S120" s="1">
        <f t="shared" si="63"/>
        <v>3.5665248113390937E-3</v>
      </c>
      <c r="T120" s="1">
        <f t="shared" si="64"/>
        <v>3.7357449887544247E-3</v>
      </c>
      <c r="U120" s="1">
        <f t="shared" si="65"/>
        <v>-5.0903982510243388E-7</v>
      </c>
      <c r="V120" s="1">
        <f t="shared" si="66"/>
        <v>-1.6229672261334982E-6</v>
      </c>
      <c r="W120" s="1">
        <f t="shared" si="72"/>
        <v>0</v>
      </c>
      <c r="X120" s="1">
        <f t="shared" si="72"/>
        <v>0</v>
      </c>
      <c r="Y120" s="1">
        <f t="shared" si="72"/>
        <v>0</v>
      </c>
      <c r="Z120" s="1">
        <f t="shared" si="72"/>
        <v>0</v>
      </c>
      <c r="AA120" s="1">
        <f>+AA$3*$F120*ABS($F120)*COS(2*PI()*$A120/$AZ$22+AA$4)*COS(2*PI()*$A120/$BA$22+AA$5)</f>
        <v>0</v>
      </c>
      <c r="AB120" s="39">
        <f>+AB$3*$F120*ABS($F120)*COS(2*2*PI()*$A120/$BA$33+AB$4)*COS(2*2*PI()*$A120/$BA$34+AB$5)*COS(2*2*PI()*$A120/$BA$35+AB$6)</f>
        <v>0</v>
      </c>
      <c r="AE120" s="20">
        <f>+$AF$20*SIGN(SOI!A119)*(ABS(SOI!A119))^$AE$2</f>
        <v>0.31516610050556276</v>
      </c>
      <c r="AF120" s="20">
        <f t="shared" si="69"/>
        <v>0.34024314090919522</v>
      </c>
      <c r="AG120" s="19">
        <f t="shared" si="70"/>
        <v>0.44273510861484122</v>
      </c>
      <c r="AH120" s="19">
        <f t="shared" si="71"/>
        <v>0.38510592944241984</v>
      </c>
      <c r="AI120">
        <f t="shared" si="68"/>
        <v>5.8800000000000144E-2</v>
      </c>
      <c r="AJ120">
        <f t="shared" si="67"/>
        <v>0.102491967705646</v>
      </c>
      <c r="AK120">
        <v>1</v>
      </c>
    </row>
    <row r="121" spans="1:37" x14ac:dyDescent="0.25">
      <c r="A121">
        <v>8.2499999999999893</v>
      </c>
      <c r="B121" s="2">
        <v>1888.2499999999925</v>
      </c>
      <c r="C121">
        <f>+D121+($D$2+E121+F121)*SOI!A120*IF(B121&gt;$C$18, IF(B121&lt;$C$19,-1,1),1)</f>
        <v>-0.41755323269060085</v>
      </c>
      <c r="D121">
        <f>+$D$3*((1-$D$5)*SOI!D120+$D$5*SOI!D119) +   $D$4*((1-$D$5)*SOI!E120+$D$5*SOI!E119)</f>
        <v>0</v>
      </c>
      <c r="E121">
        <f t="shared" si="49"/>
        <v>0.76296473695185618</v>
      </c>
      <c r="F121">
        <f t="shared" si="50"/>
        <v>-2.1548088459205257</v>
      </c>
      <c r="G121">
        <f t="shared" si="57"/>
        <v>-1.3918441089686695</v>
      </c>
      <c r="H121" s="21">
        <f t="shared" si="58"/>
        <v>-9.4620089412614412E-3</v>
      </c>
      <c r="I121" s="37">
        <f t="shared" si="51"/>
        <v>-0.33334036408923018</v>
      </c>
      <c r="J121" s="1">
        <f t="shared" si="59"/>
        <v>-4.4271697530225921E-3</v>
      </c>
      <c r="K121" s="1">
        <f t="shared" si="60"/>
        <v>-2.5380366917043412E-6</v>
      </c>
      <c r="L121" s="1">
        <f t="shared" si="52"/>
        <v>-0.23039811504667121</v>
      </c>
      <c r="M121" s="1">
        <f t="shared" si="53"/>
        <v>8.3462411069535461E-2</v>
      </c>
      <c r="N121" s="1">
        <f t="shared" si="54"/>
        <v>-1.1383114013277091E-2</v>
      </c>
      <c r="O121" s="1">
        <f t="shared" si="55"/>
        <v>3.510346800699251E-2</v>
      </c>
      <c r="P121" s="1">
        <f t="shared" si="56"/>
        <v>-1.1639192031896877E-2</v>
      </c>
      <c r="Q121" s="1">
        <f t="shared" si="61"/>
        <v>-6.3896099712733637E-4</v>
      </c>
      <c r="R121" s="1">
        <f t="shared" si="62"/>
        <v>-1.1703597634241748E-5</v>
      </c>
      <c r="S121" s="1">
        <f t="shared" si="63"/>
        <v>4.9752971695981077E-4</v>
      </c>
      <c r="T121" s="1">
        <f t="shared" si="64"/>
        <v>1.3608382393905905E-4</v>
      </c>
      <c r="U121" s="1">
        <f t="shared" si="65"/>
        <v>-2.0127348022398872E-4</v>
      </c>
      <c r="V121" s="1">
        <f t="shared" si="66"/>
        <v>-2.575086347236998E-4</v>
      </c>
      <c r="W121" s="1">
        <f t="shared" si="72"/>
        <v>0</v>
      </c>
      <c r="X121" s="1">
        <f t="shared" si="72"/>
        <v>0</v>
      </c>
      <c r="Y121" s="1">
        <f t="shared" si="72"/>
        <v>0</v>
      </c>
      <c r="Z121" s="1">
        <f t="shared" si="72"/>
        <v>0</v>
      </c>
      <c r="AA121" s="1">
        <f>+AA$3*$F121*ABS($F121)*COS(2*PI()*$A121/$AZ$22+AA$4)*COS(2*PI()*$A121/$BA$22+AA$5)</f>
        <v>0</v>
      </c>
      <c r="AB121" s="39">
        <f>+AB$3*$F121*ABS($F121)*COS(2*2*PI()*$A121/$BA$33+AB$4)*COS(2*2*PI()*$A121/$BA$34+AB$5)*COS(2*2*PI()*$A121/$BA$35+AB$6)</f>
        <v>0</v>
      </c>
      <c r="AE121" s="20">
        <f>+$AF$20*SIGN(SOI!A120)*(ABS(SOI!A120))^$AE$2</f>
        <v>0.25748476918780155</v>
      </c>
      <c r="AF121" s="20">
        <f t="shared" si="69"/>
        <v>0.30854399346804828</v>
      </c>
      <c r="AG121" s="19">
        <f t="shared" si="70"/>
        <v>0.38920461546733909</v>
      </c>
      <c r="AH121" s="19">
        <f t="shared" si="71"/>
        <v>0.29285041305680604</v>
      </c>
      <c r="AI121">
        <f t="shared" si="68"/>
        <v>5.9400000000000147E-2</v>
      </c>
      <c r="AJ121">
        <f t="shared" si="67"/>
        <v>8.0660621999290805E-2</v>
      </c>
      <c r="AK121">
        <v>1</v>
      </c>
    </row>
    <row r="122" spans="1:37" x14ac:dyDescent="0.25">
      <c r="A122">
        <v>8.3333333333333233</v>
      </c>
      <c r="B122" s="2">
        <v>1888.3333333333258</v>
      </c>
      <c r="C122">
        <f>+D122+($D$2+E122+F122)*SOI!A121*IF(B122&gt;$C$18, IF(B122&lt;$C$19,-1,1),1)</f>
        <v>1.3730966890431275</v>
      </c>
      <c r="D122">
        <f>+$D$3*((1-$D$5)*SOI!D121+$D$5*SOI!D120) +   $D$4*((1-$D$5)*SOI!E121+$D$5*SOI!E120)</f>
        <v>0</v>
      </c>
      <c r="E122">
        <f t="shared" si="49"/>
        <v>-0.6806714117925825</v>
      </c>
      <c r="F122">
        <f t="shared" si="50"/>
        <v>3.6021537289056198</v>
      </c>
      <c r="G122">
        <f t="shared" si="57"/>
        <v>2.9214823171130373</v>
      </c>
      <c r="H122" s="21">
        <f t="shared" si="58"/>
        <v>-3.0341477113945666E-3</v>
      </c>
      <c r="I122" s="37">
        <f t="shared" si="51"/>
        <v>2.0495741434203303E-2</v>
      </c>
      <c r="J122" s="1">
        <f t="shared" si="59"/>
        <v>6.114818398208075E-4</v>
      </c>
      <c r="K122" s="1">
        <f t="shared" si="60"/>
        <v>2.5562595448408571E-5</v>
      </c>
      <c r="L122" s="1">
        <f t="shared" si="52"/>
        <v>4.2122610631994323E-2</v>
      </c>
      <c r="M122" s="1">
        <f t="shared" si="53"/>
        <v>0.18748761621540785</v>
      </c>
      <c r="N122" s="1">
        <f t="shared" si="54"/>
        <v>5.9468373220907464E-3</v>
      </c>
      <c r="O122" s="1">
        <f t="shared" si="55"/>
        <v>-0.45801032656097307</v>
      </c>
      <c r="P122" s="1">
        <f t="shared" si="56"/>
        <v>4.9143748591666508E-2</v>
      </c>
      <c r="Q122" s="1">
        <f t="shared" si="61"/>
        <v>7.4986137281780939E-4</v>
      </c>
      <c r="R122" s="1">
        <f t="shared" si="62"/>
        <v>-8.445040643474788E-7</v>
      </c>
      <c r="S122" s="1">
        <f t="shared" si="63"/>
        <v>1.5981580495144776E-5</v>
      </c>
      <c r="T122" s="1">
        <f t="shared" si="64"/>
        <v>3.2461464420590149E-4</v>
      </c>
      <c r="U122" s="1">
        <f t="shared" si="65"/>
        <v>-5.225257907820737E-5</v>
      </c>
      <c r="V122" s="1">
        <f t="shared" si="66"/>
        <v>-5.6801815376353597E-4</v>
      </c>
      <c r="W122" s="1">
        <f t="shared" ref="W122:Z141" si="73">+W$3*$F122*ABS($F122)*COS(2*PI()*$A122/W$2+W$4)</f>
        <v>0</v>
      </c>
      <c r="X122" s="1">
        <f t="shared" si="73"/>
        <v>0</v>
      </c>
      <c r="Y122" s="1">
        <f t="shared" si="73"/>
        <v>0</v>
      </c>
      <c r="Z122" s="1">
        <f t="shared" si="73"/>
        <v>0</v>
      </c>
      <c r="AA122" s="1">
        <f>+AA$3*$F122*ABS($F122)*COS(2*PI()*$A122/$AZ$22+AA$4)*COS(2*PI()*$A122/$BA$22+AA$5)</f>
        <v>0</v>
      </c>
      <c r="AB122" s="39">
        <f>+AB$3*$F122*ABS($F122)*COS(2*2*PI()*$A122/$BA$33+AB$4)*COS(2*2*PI()*$A122/$BA$34+AB$5)*COS(2*2*PI()*$A122/$BA$35+AB$6)</f>
        <v>0</v>
      </c>
      <c r="AE122" s="20">
        <f>+$AF$20*SIGN(SOI!A121)*(ABS(SOI!A121))^$AE$2</f>
        <v>0.35298111071078059</v>
      </c>
      <c r="AF122" s="20">
        <f t="shared" si="69"/>
        <v>0.30854399346804828</v>
      </c>
      <c r="AG122" s="19">
        <f t="shared" si="70"/>
        <v>0.84705086850742894</v>
      </c>
      <c r="AH122" s="19">
        <f t="shared" si="71"/>
        <v>0.84632255987012994</v>
      </c>
      <c r="AI122">
        <f t="shared" si="68"/>
        <v>6.000000000000015E-2</v>
      </c>
      <c r="AJ122">
        <f t="shared" si="67"/>
        <v>0.53850687503938066</v>
      </c>
      <c r="AK122">
        <v>1</v>
      </c>
    </row>
    <row r="123" spans="1:37" x14ac:dyDescent="0.25">
      <c r="A123">
        <v>8.4166666666666572</v>
      </c>
      <c r="B123" s="2">
        <v>1888.416666666659</v>
      </c>
      <c r="C123">
        <f>+D123+($D$2+E123+F123)*SOI!A122*IF(B123&gt;$C$18, IF(B123&lt;$C$19,-1,1),1)</f>
        <v>-23.605516591841127</v>
      </c>
      <c r="D123">
        <f>+$D$3*((1-$D$5)*SOI!D122+$D$5*SOI!D121) +   $D$4*((1-$D$5)*SOI!E122+$D$5*SOI!E121)</f>
        <v>0</v>
      </c>
      <c r="E123">
        <f t="shared" si="49"/>
        <v>0.65467329733352919</v>
      </c>
      <c r="F123">
        <f t="shared" si="50"/>
        <v>-59.668464776936347</v>
      </c>
      <c r="G123">
        <f t="shared" si="57"/>
        <v>-59.013791479602816</v>
      </c>
      <c r="H123" s="21">
        <f t="shared" si="58"/>
        <v>-7.327521831752834E-2</v>
      </c>
      <c r="I123" s="37">
        <f t="shared" si="51"/>
        <v>0.88130954551317797</v>
      </c>
      <c r="J123" s="1">
        <f t="shared" si="59"/>
        <v>-0.66081400319965988</v>
      </c>
      <c r="K123" s="1">
        <f t="shared" si="60"/>
        <v>-2.5245274545199026E-2</v>
      </c>
      <c r="L123" s="1">
        <f t="shared" si="52"/>
        <v>-0.72325107773165132</v>
      </c>
      <c r="M123" s="1">
        <f t="shared" si="53"/>
        <v>-4.7119798081480271</v>
      </c>
      <c r="N123" s="1">
        <f t="shared" si="54"/>
        <v>-1.3186888413501052</v>
      </c>
      <c r="O123" s="1">
        <f t="shared" si="55"/>
        <v>1.7110943865921098</v>
      </c>
      <c r="P123" s="1">
        <f t="shared" si="56"/>
        <v>-0.7566079933836658</v>
      </c>
      <c r="Q123" s="1">
        <f t="shared" si="61"/>
        <v>4.1789587940427548</v>
      </c>
      <c r="R123" s="1">
        <f t="shared" si="62"/>
        <v>-0.20237352236603465</v>
      </c>
      <c r="S123" s="1">
        <f t="shared" si="63"/>
        <v>-0.15238451596388833</v>
      </c>
      <c r="T123" s="1">
        <f t="shared" si="64"/>
        <v>2.0822871283117723E-2</v>
      </c>
      <c r="U123" s="1">
        <f t="shared" si="65"/>
        <v>3.4591963679318119E-2</v>
      </c>
      <c r="V123" s="1">
        <f t="shared" si="66"/>
        <v>-1.9391934402986639</v>
      </c>
      <c r="W123" s="1">
        <f t="shared" si="73"/>
        <v>0</v>
      </c>
      <c r="X123" s="1">
        <f t="shared" si="73"/>
        <v>0</v>
      </c>
      <c r="Y123" s="1">
        <f t="shared" si="73"/>
        <v>0</v>
      </c>
      <c r="Z123" s="1">
        <f t="shared" si="73"/>
        <v>0</v>
      </c>
      <c r="AA123" s="1">
        <f>+AA$3*$F123*ABS($F123)*COS(2*PI()*$A123/$AZ$22+AA$4)*COS(2*PI()*$A123/$BA$22+AA$5)</f>
        <v>0</v>
      </c>
      <c r="AB123" s="39">
        <f>+AB$3*$F123*ABS($F123)*COS(2*2*PI()*$A123/$BA$33+AB$4)*COS(2*2*PI()*$A123/$BA$34+AB$5)*COS(2*2*PI()*$A123/$BA$35+AB$6)</f>
        <v>0</v>
      </c>
      <c r="AE123" s="20">
        <f>+$AF$20*SIGN(SOI!A122)*(ABS(SOI!A122))^$AE$2</f>
        <v>0.31516610050556276</v>
      </c>
      <c r="AF123" s="20">
        <f t="shared" si="69"/>
        <v>0.35579022874903971</v>
      </c>
      <c r="AG123" s="19">
        <f t="shared" si="70"/>
        <v>0.62568022049359762</v>
      </c>
      <c r="AH123" s="19">
        <f t="shared" si="71"/>
        <v>0.60740126530966465</v>
      </c>
      <c r="AI123">
        <f t="shared" si="68"/>
        <v>6.0600000000000154E-2</v>
      </c>
      <c r="AJ123">
        <f t="shared" si="67"/>
        <v>0.26988999174455791</v>
      </c>
      <c r="AK123">
        <v>1</v>
      </c>
    </row>
    <row r="124" spans="1:37" x14ac:dyDescent="0.25">
      <c r="A124">
        <v>8.4999999999999911</v>
      </c>
      <c r="B124" s="2">
        <v>1888.4999999999923</v>
      </c>
      <c r="C124">
        <f>+D124+($D$2+E124+F124)*SOI!A123*IF(B124&gt;$C$18, IF(B124&lt;$C$19,-1,1),1)</f>
        <v>-2.6306991976600953</v>
      </c>
      <c r="D124">
        <f>+$D$3*((1-$D$5)*SOI!D123+$D$5*SOI!D122) +   $D$4*((1-$D$5)*SOI!E123+$D$5*SOI!E122)</f>
        <v>0</v>
      </c>
      <c r="E124">
        <f t="shared" si="49"/>
        <v>-0.67488859902033926</v>
      </c>
      <c r="F124">
        <f t="shared" si="50"/>
        <v>-4.0227885396584018</v>
      </c>
      <c r="G124">
        <f t="shared" si="57"/>
        <v>-4.697677138678741</v>
      </c>
      <c r="H124" s="21">
        <f t="shared" si="58"/>
        <v>-3.3825019232609391E-3</v>
      </c>
      <c r="I124" s="37">
        <f t="shared" si="51"/>
        <v>-0.31309526644131541</v>
      </c>
      <c r="J124" s="1">
        <f t="shared" si="59"/>
        <v>1.0132315542539419E-2</v>
      </c>
      <c r="K124" s="1">
        <f t="shared" si="60"/>
        <v>-8.3336381507698726E-5</v>
      </c>
      <c r="L124" s="1">
        <f t="shared" si="52"/>
        <v>0.78505577048409669</v>
      </c>
      <c r="M124" s="1">
        <f t="shared" si="53"/>
        <v>-0.20336905086019091</v>
      </c>
      <c r="N124" s="1">
        <f t="shared" si="54"/>
        <v>-0.18958513590693485</v>
      </c>
      <c r="O124" s="1">
        <f t="shared" si="55"/>
        <v>-0.27625400909539483</v>
      </c>
      <c r="P124" s="1">
        <f t="shared" si="56"/>
        <v>-1.4252118443198047E-2</v>
      </c>
      <c r="Q124" s="1">
        <f t="shared" si="61"/>
        <v>2.5930535336409388E-2</v>
      </c>
      <c r="R124" s="1">
        <f t="shared" si="62"/>
        <v>4.4611323982823007E-4</v>
      </c>
      <c r="S124" s="1">
        <f t="shared" si="63"/>
        <v>7.7830679238966947E-3</v>
      </c>
      <c r="T124" s="1">
        <f t="shared" si="64"/>
        <v>3.6491075044071384E-3</v>
      </c>
      <c r="U124" s="1">
        <f t="shared" si="65"/>
        <v>-2.314897371159215E-4</v>
      </c>
      <c r="V124" s="1">
        <f t="shared" si="66"/>
        <v>-5.2515993285667979E-3</v>
      </c>
      <c r="W124" s="1">
        <f t="shared" si="73"/>
        <v>0</v>
      </c>
      <c r="X124" s="1">
        <f t="shared" si="73"/>
        <v>0</v>
      </c>
      <c r="Y124" s="1">
        <f t="shared" si="73"/>
        <v>0</v>
      </c>
      <c r="Z124" s="1">
        <f t="shared" si="73"/>
        <v>0</v>
      </c>
      <c r="AA124" s="1">
        <f>+AA$3*$F124*ABS($F124)*COS(2*PI()*$A124/$AZ$22+AA$4)*COS(2*PI()*$A124/$BA$22+AA$5)</f>
        <v>0</v>
      </c>
      <c r="AB124" s="39">
        <f>+AB$3*$F124*ABS($F124)*COS(2*2*PI()*$A124/$BA$33+AB$4)*COS(2*2*PI()*$A124/$BA$34+AB$5)*COS(2*2*PI()*$A124/$BA$35+AB$6)</f>
        <v>0</v>
      </c>
      <c r="AE124" s="20">
        <f>+$AF$20*SIGN(SOI!A123)*(ABS(SOI!A123))^$AE$2</f>
        <v>0.39922347503077565</v>
      </c>
      <c r="AF124" s="20">
        <f t="shared" si="69"/>
        <v>0.42818717914630383</v>
      </c>
      <c r="AG124" s="19">
        <f t="shared" si="70"/>
        <v>0.77166753480195016</v>
      </c>
      <c r="AH124" s="19">
        <f t="shared" si="71"/>
        <v>0.77722255705509324</v>
      </c>
      <c r="AI124">
        <f t="shared" si="68"/>
        <v>6.1200000000000157E-2</v>
      </c>
      <c r="AJ124">
        <f t="shared" si="67"/>
        <v>0.34348035565564633</v>
      </c>
      <c r="AK124">
        <v>1</v>
      </c>
    </row>
    <row r="125" spans="1:37" x14ac:dyDescent="0.25">
      <c r="A125">
        <v>8.583333333333325</v>
      </c>
      <c r="B125" s="2">
        <v>1888.5833333333255</v>
      </c>
      <c r="C125">
        <f>+D125+($D$2+E125+F125)*SOI!A124*IF(B125&gt;$C$18, IF(B125&lt;$C$19,-1,1),1)</f>
        <v>2.7756847259571553</v>
      </c>
      <c r="D125">
        <f>+$D$3*((1-$D$5)*SOI!D124+$D$5*SOI!D123) +   $D$4*((1-$D$5)*SOI!E124+$D$5*SOI!E123)</f>
        <v>0</v>
      </c>
      <c r="E125">
        <f t="shared" si="49"/>
        <v>0.74906623506650494</v>
      </c>
      <c r="F125">
        <f t="shared" si="50"/>
        <v>2.23554099714549</v>
      </c>
      <c r="G125">
        <f t="shared" si="57"/>
        <v>2.984607232211995</v>
      </c>
      <c r="H125" s="21">
        <f t="shared" si="58"/>
        <v>1.8765607385384168E-3</v>
      </c>
      <c r="I125" s="37">
        <f t="shared" si="51"/>
        <v>0.31620292384540616</v>
      </c>
      <c r="J125" s="1">
        <f t="shared" si="59"/>
        <v>1.1646379780518321E-3</v>
      </c>
      <c r="K125" s="1">
        <f t="shared" si="60"/>
        <v>2.5264701252004166E-8</v>
      </c>
      <c r="L125" s="1">
        <f t="shared" si="52"/>
        <v>-0.35785761472426247</v>
      </c>
      <c r="M125" s="1">
        <f t="shared" si="53"/>
        <v>2.3146094606469533E-2</v>
      </c>
      <c r="N125" s="1">
        <f t="shared" si="54"/>
        <v>0.10213360543969424</v>
      </c>
      <c r="O125" s="1">
        <f t="shared" si="55"/>
        <v>2.354128139046229E-3</v>
      </c>
      <c r="P125" s="1">
        <f t="shared" si="56"/>
        <v>1.1123147313616205E-3</v>
      </c>
      <c r="Q125" s="1">
        <f t="shared" si="61"/>
        <v>1.589896027091649E-3</v>
      </c>
      <c r="R125" s="1">
        <f t="shared" si="62"/>
        <v>-2.7624328725004281E-5</v>
      </c>
      <c r="S125" s="1">
        <f t="shared" si="63"/>
        <v>4.2345238117595038E-3</v>
      </c>
      <c r="T125" s="1">
        <f t="shared" si="64"/>
        <v>1.4174831984451605E-5</v>
      </c>
      <c r="U125" s="1">
        <f t="shared" si="65"/>
        <v>-1.8246072134647137E-5</v>
      </c>
      <c r="V125" s="1">
        <f t="shared" si="66"/>
        <v>-2.2080262352354844E-4</v>
      </c>
      <c r="W125" s="1">
        <f t="shared" si="73"/>
        <v>0</v>
      </c>
      <c r="X125" s="1">
        <f t="shared" si="73"/>
        <v>0</v>
      </c>
      <c r="Y125" s="1">
        <f t="shared" si="73"/>
        <v>0</v>
      </c>
      <c r="Z125" s="1">
        <f t="shared" si="73"/>
        <v>0</v>
      </c>
      <c r="AA125" s="1">
        <f>+AA$3*$F125*ABS($F125)*COS(2*PI()*$A125/$AZ$22+AA$4)*COS(2*PI()*$A125/$BA$22+AA$5)</f>
        <v>0</v>
      </c>
      <c r="AB125" s="39">
        <f>+AB$3*$F125*ABS($F125)*COS(2*2*PI()*$A125/$BA$33+AB$4)*COS(2*2*PI()*$A125/$BA$34+AB$5)*COS(2*2*PI()*$A125/$BA$35+AB$6)</f>
        <v>0</v>
      </c>
      <c r="AE125" s="20">
        <f>+$AF$20*SIGN(SOI!A124)*(ABS(SOI!A124))^$AE$2</f>
        <v>0.57017196190257302</v>
      </c>
      <c r="AF125" s="20">
        <f t="shared" si="69"/>
        <v>0.45952828772305088</v>
      </c>
      <c r="AG125" s="19">
        <f t="shared" si="70"/>
        <v>0.66563906935745842</v>
      </c>
      <c r="AH125" s="19">
        <f t="shared" si="71"/>
        <v>0.67261353646697231</v>
      </c>
      <c r="AI125">
        <f t="shared" si="68"/>
        <v>6.180000000000016E-2</v>
      </c>
      <c r="AJ125">
        <f t="shared" si="67"/>
        <v>0.20611078163440755</v>
      </c>
      <c r="AK125">
        <v>1</v>
      </c>
    </row>
    <row r="126" spans="1:37" x14ac:dyDescent="0.25">
      <c r="A126">
        <v>8.666666666666659</v>
      </c>
      <c r="B126" s="2">
        <v>1888.6666666666588</v>
      </c>
      <c r="C126">
        <f>+D126+($D$2+E126+F126)*SOI!A125*IF(B126&gt;$C$18, IF(B126&lt;$C$19,-1,1),1)</f>
        <v>-1.630828303058973</v>
      </c>
      <c r="D126">
        <f>+$D$3*((1-$D$5)*SOI!D125+$D$5*SOI!D124) +   $D$4*((1-$D$5)*SOI!E125+$D$5*SOI!E124)</f>
        <v>0</v>
      </c>
      <c r="E126">
        <f t="shared" si="49"/>
        <v>-0.91133851607730776</v>
      </c>
      <c r="F126">
        <f t="shared" si="50"/>
        <v>-1.9004344202312664</v>
      </c>
      <c r="G126">
        <f t="shared" si="57"/>
        <v>-2.8117729363085742</v>
      </c>
      <c r="H126" s="21">
        <f t="shared" si="58"/>
        <v>-8.5552184150818229E-3</v>
      </c>
      <c r="I126" s="37">
        <f t="shared" si="51"/>
        <v>-0.10084409831643626</v>
      </c>
      <c r="J126" s="1">
        <f t="shared" si="59"/>
        <v>-4.5846369758249851E-5</v>
      </c>
      <c r="K126" s="1">
        <f t="shared" si="60"/>
        <v>-6.4754346041030842E-7</v>
      </c>
      <c r="L126" s="1">
        <f t="shared" si="52"/>
        <v>4.2283080427388238E-3</v>
      </c>
      <c r="M126" s="1">
        <f t="shared" si="53"/>
        <v>2.8569794915748372E-3</v>
      </c>
      <c r="N126" s="1">
        <f t="shared" si="54"/>
        <v>-7.2629277244230248E-3</v>
      </c>
      <c r="O126" s="1">
        <f t="shared" si="55"/>
        <v>-0.30799776633190612</v>
      </c>
      <c r="P126" s="1">
        <f t="shared" si="56"/>
        <v>-1.8442025525650541E-2</v>
      </c>
      <c r="Q126" s="1">
        <f t="shared" si="61"/>
        <v>-1.395536443109635E-5</v>
      </c>
      <c r="R126" s="1">
        <f t="shared" si="62"/>
        <v>-7.73301401327999E-8</v>
      </c>
      <c r="S126" s="1">
        <f t="shared" si="63"/>
        <v>9.6035597812781033E-5</v>
      </c>
      <c r="T126" s="1">
        <f t="shared" si="64"/>
        <v>2.1912490692909915E-5</v>
      </c>
      <c r="U126" s="1">
        <f t="shared" si="65"/>
        <v>-9.6479473098695279E-5</v>
      </c>
      <c r="V126" s="1">
        <f t="shared" si="66"/>
        <v>-2.6033239760591933E-4</v>
      </c>
      <c r="W126" s="1">
        <f t="shared" si="73"/>
        <v>0</v>
      </c>
      <c r="X126" s="1">
        <f t="shared" si="73"/>
        <v>0</v>
      </c>
      <c r="Y126" s="1">
        <f t="shared" si="73"/>
        <v>0</v>
      </c>
      <c r="Z126" s="1">
        <f t="shared" si="73"/>
        <v>0</v>
      </c>
      <c r="AA126" s="1">
        <f>+AA$3*$F126*ABS($F126)*COS(2*PI()*$A126/$AZ$22+AA$4)*COS(2*PI()*$A126/$BA$22+AA$5)</f>
        <v>0</v>
      </c>
      <c r="AB126" s="39">
        <f>+AB$3*$F126*ABS($F126)*COS(2*2*PI()*$A126/$BA$33+AB$4)*COS(2*2*PI()*$A126/$BA$34+AB$5)*COS(2*2*PI()*$A126/$BA$35+AB$6)</f>
        <v>0</v>
      </c>
      <c r="AE126" s="20">
        <f>+$AF$20*SIGN(SOI!A125)*(ABS(SOI!A125))^$AE$2</f>
        <v>0.40918942623580401</v>
      </c>
      <c r="AF126" s="20">
        <f t="shared" si="69"/>
        <v>0.5823330622494044</v>
      </c>
      <c r="AG126" s="19">
        <f t="shared" si="70"/>
        <v>0.81861640492488319</v>
      </c>
      <c r="AH126" s="19">
        <f t="shared" si="71"/>
        <v>0.77558938274610456</v>
      </c>
      <c r="AI126">
        <f t="shared" si="68"/>
        <v>6.2400000000000164E-2</v>
      </c>
      <c r="AJ126">
        <f t="shared" si="67"/>
        <v>0.23628334267547879</v>
      </c>
      <c r="AK126">
        <v>1</v>
      </c>
    </row>
    <row r="127" spans="1:37" x14ac:dyDescent="0.25">
      <c r="A127">
        <v>8.7499999999999929</v>
      </c>
      <c r="B127" s="2">
        <v>1888.749999999992</v>
      </c>
      <c r="C127">
        <f>+D127+($D$2+E127+F127)*SOI!A126*IF(B127&gt;$C$18, IF(B127&lt;$C$19,-1,1),1)</f>
        <v>4.8692056547351434</v>
      </c>
      <c r="D127">
        <f>+$D$3*((1-$D$5)*SOI!D126+$D$5*SOI!D125) +   $D$4*((1-$D$5)*SOI!E126+$D$5*SOI!E125)</f>
        <v>0</v>
      </c>
      <c r="E127">
        <f t="shared" si="49"/>
        <v>1.2742092206652247</v>
      </c>
      <c r="F127">
        <f t="shared" si="50"/>
        <v>2.154808846049665</v>
      </c>
      <c r="G127">
        <f t="shared" si="57"/>
        <v>3.4290180667148897</v>
      </c>
      <c r="H127" s="21">
        <f t="shared" si="58"/>
        <v>-9.6870923354414192E-4</v>
      </c>
      <c r="I127" s="37">
        <f t="shared" si="51"/>
        <v>-0.35043396144889827</v>
      </c>
      <c r="J127" s="1">
        <f t="shared" si="59"/>
        <v>-2.5696672933570547E-3</v>
      </c>
      <c r="K127" s="1">
        <f t="shared" si="60"/>
        <v>9.5453868662693413E-4</v>
      </c>
      <c r="L127" s="1">
        <f t="shared" si="52"/>
        <v>-0.8015092829718069</v>
      </c>
      <c r="M127" s="1">
        <f t="shared" si="53"/>
        <v>4.6081156072879645E-2</v>
      </c>
      <c r="N127" s="1">
        <f t="shared" si="54"/>
        <v>-0.12698853177876296</v>
      </c>
      <c r="O127" s="1">
        <f t="shared" si="55"/>
        <v>1.1191874230952177</v>
      </c>
      <c r="P127" s="1">
        <f t="shared" si="56"/>
        <v>3.9467174880464612E-2</v>
      </c>
      <c r="Q127" s="1">
        <f t="shared" si="61"/>
        <v>-3.9355932307229115E-3</v>
      </c>
      <c r="R127" s="1">
        <f t="shared" si="62"/>
        <v>-7.5783301414497192E-5</v>
      </c>
      <c r="S127" s="1">
        <f t="shared" si="63"/>
        <v>5.8349981774897504E-3</v>
      </c>
      <c r="T127" s="1">
        <f t="shared" si="64"/>
        <v>1.5093464453310052E-2</v>
      </c>
      <c r="U127" s="1">
        <f t="shared" si="65"/>
        <v>7.1749362263011536E-4</v>
      </c>
      <c r="V127" s="1">
        <f t="shared" si="66"/>
        <v>9.741109359136713E-3</v>
      </c>
      <c r="W127" s="1">
        <f t="shared" si="73"/>
        <v>0</v>
      </c>
      <c r="X127" s="1">
        <f t="shared" si="73"/>
        <v>0</v>
      </c>
      <c r="Y127" s="1">
        <f t="shared" si="73"/>
        <v>0</v>
      </c>
      <c r="Z127" s="1">
        <f t="shared" si="73"/>
        <v>0</v>
      </c>
      <c r="AA127" s="1">
        <f>+AA$3*$F127*ABS($F127)*COS(2*PI()*$A127/$AZ$22+AA$4)*COS(2*PI()*$A127/$BA$22+AA$5)</f>
        <v>0</v>
      </c>
      <c r="AB127" s="39">
        <f>+AB$3*$F127*ABS($F127)*COS(2*2*PI()*$A127/$BA$33+AB$4)*COS(2*2*PI()*$A127/$BA$34+AB$5)*COS(2*2*PI()*$A127/$BA$35+AB$6)</f>
        <v>0</v>
      </c>
      <c r="AE127" s="20">
        <f>+$AF$20*SIGN(SOI!A126)*(ABS(SOI!A126))^$AE$2</f>
        <v>0.76763779860983616</v>
      </c>
      <c r="AF127" s="20">
        <f t="shared" si="69"/>
        <v>0.74142935325617632</v>
      </c>
      <c r="AG127" s="19">
        <f t="shared" si="70"/>
        <v>0.84034970912636242</v>
      </c>
      <c r="AH127" s="19">
        <f t="shared" si="71"/>
        <v>0.70265204715963381</v>
      </c>
      <c r="AI127">
        <f t="shared" si="68"/>
        <v>6.3000000000000167E-2</v>
      </c>
      <c r="AJ127">
        <f t="shared" si="67"/>
        <v>9.8920355870186105E-2</v>
      </c>
      <c r="AK127">
        <v>1</v>
      </c>
    </row>
    <row r="128" spans="1:37" x14ac:dyDescent="0.25">
      <c r="A128">
        <v>8.8333333333333268</v>
      </c>
      <c r="B128" s="2">
        <v>1888.8333333333253</v>
      </c>
      <c r="C128">
        <f>+D128+($D$2+E128+F128)*SOI!A127*IF(B128&gt;$C$18, IF(B128&lt;$C$19,-1,1),1)</f>
        <v>-13.237351150836592</v>
      </c>
      <c r="D128">
        <f>+$D$3*((1-$D$5)*SOI!D127+$D$5*SOI!D126) +   $D$4*((1-$D$5)*SOI!E127+$D$5*SOI!E126)</f>
        <v>0</v>
      </c>
      <c r="E128">
        <f t="shared" si="49"/>
        <v>-2.3875979227813162</v>
      </c>
      <c r="F128">
        <f t="shared" si="50"/>
        <v>-3.6021537291809427</v>
      </c>
      <c r="G128">
        <f t="shared" si="57"/>
        <v>-5.9897516519622584</v>
      </c>
      <c r="H128" s="21">
        <f t="shared" si="58"/>
        <v>5.3818854826584869E-2</v>
      </c>
      <c r="I128" s="37">
        <f t="shared" si="51"/>
        <v>1.2402282123438932</v>
      </c>
      <c r="J128" s="1">
        <f t="shared" si="59"/>
        <v>-3.7040633084140288E-2</v>
      </c>
      <c r="K128" s="1">
        <f t="shared" si="60"/>
        <v>-6.1457438871081157E-3</v>
      </c>
      <c r="L128" s="1">
        <f t="shared" si="52"/>
        <v>2.8821710288231608</v>
      </c>
      <c r="M128" s="1">
        <f t="shared" si="53"/>
        <v>-0.18768495122001591</v>
      </c>
      <c r="N128" s="1">
        <f t="shared" si="54"/>
        <v>0.36450091189163608</v>
      </c>
      <c r="O128" s="1">
        <f t="shared" si="55"/>
        <v>-1.6506483014302016</v>
      </c>
      <c r="P128" s="1">
        <f t="shared" si="56"/>
        <v>-4.7913074897839476E-2</v>
      </c>
      <c r="Q128" s="1">
        <f t="shared" si="61"/>
        <v>-4.6009806615149841E-2</v>
      </c>
      <c r="R128" s="1">
        <f t="shared" si="62"/>
        <v>3.1355168723620134E-3</v>
      </c>
      <c r="S128" s="1">
        <f t="shared" si="63"/>
        <v>5.9274822222367754E-2</v>
      </c>
      <c r="T128" s="1">
        <f t="shared" si="64"/>
        <v>8.0048252642840295E-2</v>
      </c>
      <c r="U128" s="1">
        <f t="shared" si="65"/>
        <v>3.0827014498472924E-3</v>
      </c>
      <c r="V128" s="1">
        <f t="shared" si="66"/>
        <v>3.3943806217591528E-2</v>
      </c>
      <c r="W128" s="1">
        <f t="shared" si="73"/>
        <v>0</v>
      </c>
      <c r="X128" s="1">
        <f t="shared" si="73"/>
        <v>0</v>
      </c>
      <c r="Y128" s="1">
        <f t="shared" si="73"/>
        <v>0</v>
      </c>
      <c r="Z128" s="1">
        <f t="shared" si="73"/>
        <v>0</v>
      </c>
      <c r="AA128" s="1">
        <f>+AA$3*$F128*ABS($F128)*COS(2*PI()*$A128/$AZ$22+AA$4)*COS(2*PI()*$A128/$BA$22+AA$5)</f>
        <v>0</v>
      </c>
      <c r="AB128" s="39">
        <f>+AB$3*$F128*ABS($F128)*COS(2*2*PI()*$A128/$BA$33+AB$4)*COS(2*2*PI()*$A128/$BA$34+AB$5)*COS(2*2*PI()*$A128/$BA$35+AB$6)</f>
        <v>0</v>
      </c>
      <c r="AE128" s="20">
        <f>+$AF$20*SIGN(SOI!A127)*(ABS(SOI!A127))^$AE$2</f>
        <v>1.0474608349228887</v>
      </c>
      <c r="AF128" s="20">
        <f t="shared" si="69"/>
        <v>0.8917946655540071</v>
      </c>
      <c r="AG128" s="19">
        <f t="shared" si="70"/>
        <v>0.8401287459819694</v>
      </c>
      <c r="AH128" s="19">
        <f t="shared" si="71"/>
        <v>0.7496483102071364</v>
      </c>
      <c r="AI128">
        <f t="shared" si="68"/>
        <v>6.360000000000017E-2</v>
      </c>
      <c r="AJ128">
        <f t="shared" si="67"/>
        <v>5.16659195720377E-2</v>
      </c>
      <c r="AK128">
        <v>1</v>
      </c>
    </row>
    <row r="129" spans="1:37" x14ac:dyDescent="0.25">
      <c r="A129">
        <v>8.9166666666666607</v>
      </c>
      <c r="B129" s="2">
        <v>1888.9166666666586</v>
      </c>
      <c r="C129">
        <f>+D129+($D$2+E129+F129)*SOI!A128*IF(B129&gt;$C$18, IF(B129&lt;$C$19,-1,1),1)</f>
        <v>168.31730397810486</v>
      </c>
      <c r="D129">
        <f>+$D$3*((1-$D$5)*SOI!D128+$D$5*SOI!D127) +   $D$4*((1-$D$5)*SOI!E128+$D$5*SOI!E127)</f>
        <v>0</v>
      </c>
      <c r="E129">
        <f t="shared" si="49"/>
        <v>41.120340000424676</v>
      </c>
      <c r="F129">
        <f t="shared" si="50"/>
        <v>59.668464776883624</v>
      </c>
      <c r="G129">
        <f t="shared" si="57"/>
        <v>100.7888047773083</v>
      </c>
      <c r="H129" s="21">
        <f t="shared" si="58"/>
        <v>-1.3090228395313872</v>
      </c>
      <c r="I129" s="37">
        <f t="shared" si="51"/>
        <v>-20.078267479017736</v>
      </c>
      <c r="J129" s="1">
        <f t="shared" si="59"/>
        <v>-11.114011820945089</v>
      </c>
      <c r="K129" s="1">
        <f t="shared" si="60"/>
        <v>0.38891723582937698</v>
      </c>
      <c r="L129" s="1">
        <f t="shared" si="52"/>
        <v>-27.828759206050176</v>
      </c>
      <c r="M129" s="1">
        <f t="shared" si="53"/>
        <v>3.4785421979608446</v>
      </c>
      <c r="N129" s="1">
        <f t="shared" si="54"/>
        <v>-5.4452139586998545</v>
      </c>
      <c r="O129" s="1">
        <f t="shared" si="55"/>
        <v>4.0905911949151941</v>
      </c>
      <c r="P129" s="1">
        <f t="shared" si="56"/>
        <v>0.12671591134687737</v>
      </c>
      <c r="Q129" s="1">
        <f t="shared" si="61"/>
        <v>-12.738977254434475</v>
      </c>
      <c r="R129" s="1">
        <f t="shared" si="62"/>
        <v>-14.054581737139053</v>
      </c>
      <c r="S129" s="1">
        <f t="shared" si="63"/>
        <v>14.33544633612512</v>
      </c>
      <c r="T129" s="1">
        <f t="shared" si="64"/>
        <v>1.9153911686936254</v>
      </c>
      <c r="U129" s="1">
        <f t="shared" si="65"/>
        <v>0.1319876218985587</v>
      </c>
      <c r="V129" s="1">
        <f t="shared" si="66"/>
        <v>1.3410778129474261</v>
      </c>
      <c r="W129" s="1">
        <f t="shared" si="73"/>
        <v>0</v>
      </c>
      <c r="X129" s="1">
        <f t="shared" si="73"/>
        <v>0</v>
      </c>
      <c r="Y129" s="1">
        <f t="shared" si="73"/>
        <v>0</v>
      </c>
      <c r="Z129" s="1">
        <f t="shared" si="73"/>
        <v>0</v>
      </c>
      <c r="AA129" s="1">
        <f>+AA$3*$F129*ABS($F129)*COS(2*PI()*$A129/$AZ$22+AA$4)*COS(2*PI()*$A129/$BA$22+AA$5)</f>
        <v>0</v>
      </c>
      <c r="AB129" s="39">
        <f>+AB$3*$F129*ABS($F129)*COS(2*2*PI()*$A129/$BA$33+AB$4)*COS(2*2*PI()*$A129/$BA$34+AB$5)*COS(2*2*PI()*$A129/$BA$35+AB$6)</f>
        <v>0</v>
      </c>
      <c r="AE129" s="20">
        <f>+$AF$20*SIGN(SOI!A128)*(ABS(SOI!A128))^$AE$2</f>
        <v>0.86028536312929638</v>
      </c>
      <c r="AF129" s="20">
        <f t="shared" si="69"/>
        <v>0.95912272739078863</v>
      </c>
      <c r="AG129" s="19">
        <f t="shared" si="70"/>
        <v>0.83590556916486225</v>
      </c>
      <c r="AH129" s="19">
        <f t="shared" si="71"/>
        <v>0.71178459221214729</v>
      </c>
      <c r="AI129">
        <f t="shared" si="68"/>
        <v>6.4200000000000174E-2</v>
      </c>
      <c r="AJ129">
        <f t="shared" si="67"/>
        <v>0.12321715822592638</v>
      </c>
      <c r="AK129">
        <v>1</v>
      </c>
    </row>
    <row r="130" spans="1:37" x14ac:dyDescent="0.25">
      <c r="A130">
        <v>8.9999999999999947</v>
      </c>
      <c r="B130" s="2">
        <v>1888.9999999999918</v>
      </c>
      <c r="C130">
        <f>+D130+($D$2+E130+F130)*SOI!A129*IF(B130&gt;$C$18, IF(B130&lt;$C$19,-1,1),1)</f>
        <v>13.28984115180835</v>
      </c>
      <c r="D130">
        <f>+$D$3*((1-$D$5)*SOI!D129+$D$5*SOI!D128) +   $D$4*((1-$D$5)*SOI!E129+$D$5*SOI!E128)</f>
        <v>0</v>
      </c>
      <c r="E130">
        <f t="shared" si="49"/>
        <v>2.6892524457708467</v>
      </c>
      <c r="F130">
        <f t="shared" si="50"/>
        <v>4.0227885399909464</v>
      </c>
      <c r="G130">
        <f t="shared" si="57"/>
        <v>6.7120409857617931</v>
      </c>
      <c r="H130" s="21">
        <f t="shared" si="58"/>
        <v>-4.5890981066795331E-3</v>
      </c>
      <c r="I130" s="37">
        <f t="shared" si="51"/>
        <v>-0.53115755754472738</v>
      </c>
      <c r="J130" s="1">
        <f t="shared" si="59"/>
        <v>-1.0995146657209938E-2</v>
      </c>
      <c r="K130" s="1">
        <f t="shared" si="60"/>
        <v>2.234866263524513E-6</v>
      </c>
      <c r="L130" s="1">
        <f t="shared" si="52"/>
        <v>-3.3206491186005861E-2</v>
      </c>
      <c r="M130" s="1">
        <f t="shared" si="53"/>
        <v>0.13008592774603459</v>
      </c>
      <c r="N130" s="1">
        <f t="shared" si="54"/>
        <v>-0.13201748151907253</v>
      </c>
      <c r="O130" s="1">
        <f t="shared" si="55"/>
        <v>0.34093371568739284</v>
      </c>
      <c r="P130" s="1">
        <f t="shared" si="56"/>
        <v>7.3217093297245532E-3</v>
      </c>
      <c r="Q130" s="1">
        <f t="shared" si="61"/>
        <v>-1.1550056242569849E-2</v>
      </c>
      <c r="R130" s="1">
        <f t="shared" si="62"/>
        <v>-3.3710453270546136E-4</v>
      </c>
      <c r="S130" s="1">
        <f t="shared" si="63"/>
        <v>9.1944306902901965E-3</v>
      </c>
      <c r="T130" s="1">
        <f t="shared" si="64"/>
        <v>1.9048926138362312E-4</v>
      </c>
      <c r="U130" s="1">
        <f t="shared" si="65"/>
        <v>2.0174912774575309E-4</v>
      </c>
      <c r="V130" s="1">
        <f t="shared" si="66"/>
        <v>1.8786756394792963E-3</v>
      </c>
      <c r="W130" s="1">
        <f t="shared" si="73"/>
        <v>0</v>
      </c>
      <c r="X130" s="1">
        <f t="shared" si="73"/>
        <v>0</v>
      </c>
      <c r="Y130" s="1">
        <f t="shared" si="73"/>
        <v>0</v>
      </c>
      <c r="Z130" s="1">
        <f t="shared" si="73"/>
        <v>0</v>
      </c>
      <c r="AA130" s="1">
        <f>+AA$3*$F130*ABS($F130)*COS(2*PI()*$A130/$AZ$22+AA$4)*COS(2*PI()*$A130/$BA$22+AA$5)</f>
        <v>0</v>
      </c>
      <c r="AB130" s="39">
        <f>+AB$3*$F130*ABS($F130)*COS(2*2*PI()*$A130/$BA$33+AB$4)*COS(2*2*PI()*$A130/$BA$34+AB$5)*COS(2*2*PI()*$A130/$BA$35+AB$6)</f>
        <v>0</v>
      </c>
      <c r="AE130" s="20">
        <f>+$AF$20*SIGN(SOI!A129)*(ABS(SOI!A129))^$AE$2</f>
        <v>0.96962198412018097</v>
      </c>
      <c r="AF130" s="20">
        <f t="shared" si="69"/>
        <v>0.8721464761379254</v>
      </c>
      <c r="AG130" s="19">
        <f t="shared" si="70"/>
        <v>0.641393711072485</v>
      </c>
      <c r="AH130" s="19">
        <f t="shared" si="71"/>
        <v>0.71339475787297146</v>
      </c>
      <c r="AI130">
        <f t="shared" si="68"/>
        <v>6.4800000000000177E-2</v>
      </c>
      <c r="AJ130">
        <f t="shared" si="67"/>
        <v>0.2307527650654404</v>
      </c>
      <c r="AK130">
        <v>1</v>
      </c>
    </row>
    <row r="131" spans="1:37" x14ac:dyDescent="0.25">
      <c r="A131">
        <v>9.0833333333333286</v>
      </c>
      <c r="B131" s="2">
        <v>1889.0833333333251</v>
      </c>
      <c r="C131">
        <f>+D131+($D$2+E131+F131)*SOI!A130*IF(B131&gt;$C$18, IF(B131&lt;$C$19,-1,1),1)</f>
        <v>-5.2655661727443865</v>
      </c>
      <c r="D131">
        <f>+$D$3*((1-$D$5)*SOI!D130+$D$5*SOI!D129) +   $D$4*((1-$D$5)*SOI!E130+$D$5*SOI!E129)</f>
        <v>0</v>
      </c>
      <c r="E131">
        <f t="shared" si="49"/>
        <v>-1.3464768071849358</v>
      </c>
      <c r="F131">
        <f t="shared" si="50"/>
        <v>-2.2355409974030822</v>
      </c>
      <c r="G131">
        <f t="shared" si="57"/>
        <v>-3.582017804588018</v>
      </c>
      <c r="H131" s="21">
        <f t="shared" si="58"/>
        <v>-1.5073394132285554E-2</v>
      </c>
      <c r="I131" s="37">
        <f t="shared" si="51"/>
        <v>-0.26405849090374839</v>
      </c>
      <c r="J131" s="1">
        <f t="shared" si="59"/>
        <v>-2.0068138220705566E-4</v>
      </c>
      <c r="K131" s="1">
        <f t="shared" si="60"/>
        <v>-4.3450099170498673E-4</v>
      </c>
      <c r="L131" s="1">
        <f t="shared" si="52"/>
        <v>0.58466419945414549</v>
      </c>
      <c r="M131" s="1">
        <f t="shared" si="53"/>
        <v>4.7759481575523404E-3</v>
      </c>
      <c r="N131" s="1">
        <f t="shared" si="54"/>
        <v>-8.2502562570985899E-2</v>
      </c>
      <c r="O131" s="1">
        <f t="shared" si="55"/>
        <v>-0.97489732430576703</v>
      </c>
      <c r="P131" s="1">
        <f t="shared" si="56"/>
        <v>-2.8273480574653089E-2</v>
      </c>
      <c r="Q131" s="1">
        <f t="shared" si="61"/>
        <v>-2.6500213873831654E-4</v>
      </c>
      <c r="R131" s="1">
        <f t="shared" si="62"/>
        <v>-3.8450911887032674E-6</v>
      </c>
      <c r="S131" s="1">
        <f t="shared" si="63"/>
        <v>2.856522240407766E-3</v>
      </c>
      <c r="T131" s="1">
        <f t="shared" si="64"/>
        <v>9.5905372962362991E-3</v>
      </c>
      <c r="U131" s="1">
        <f t="shared" si="65"/>
        <v>-3.8730689551652196E-4</v>
      </c>
      <c r="V131" s="1">
        <f t="shared" si="66"/>
        <v>-4.5337189081095849E-3</v>
      </c>
      <c r="W131" s="1">
        <f t="shared" si="73"/>
        <v>0</v>
      </c>
      <c r="X131" s="1">
        <f t="shared" si="73"/>
        <v>0</v>
      </c>
      <c r="Y131" s="1">
        <f t="shared" si="73"/>
        <v>0</v>
      </c>
      <c r="Z131" s="1">
        <f t="shared" si="73"/>
        <v>0</v>
      </c>
      <c r="AA131" s="1">
        <f>+AA$3*$F131*ABS($F131)*COS(2*PI()*$A131/$AZ$22+AA$4)*COS(2*PI()*$A131/$BA$22+AA$5)</f>
        <v>0</v>
      </c>
      <c r="AB131" s="39">
        <f>+AB$3*$F131*ABS($F131)*COS(2*2*PI()*$A131/$BA$33+AB$4)*COS(2*2*PI()*$A131/$BA$34+AB$5)*COS(2*2*PI()*$A131/$BA$35+AB$6)</f>
        <v>0</v>
      </c>
      <c r="AE131" s="20">
        <f>+$AF$20*SIGN(SOI!A130)*(ABS(SOI!A130))^$AE$2</f>
        <v>0.78653208116429874</v>
      </c>
      <c r="AF131" s="20">
        <f t="shared" si="69"/>
        <v>0.76084155894856487</v>
      </c>
      <c r="AG131" s="19">
        <f t="shared" si="70"/>
        <v>0.73441784138101029</v>
      </c>
      <c r="AH131" s="19">
        <f t="shared" si="71"/>
        <v>0.69270370948718185</v>
      </c>
      <c r="AI131">
        <f t="shared" si="68"/>
        <v>6.540000000000018E-2</v>
      </c>
      <c r="AJ131">
        <f t="shared" si="67"/>
        <v>2.6423717567554572E-2</v>
      </c>
      <c r="AK131">
        <v>1</v>
      </c>
    </row>
    <row r="132" spans="1:37" x14ac:dyDescent="0.25">
      <c r="A132">
        <v>9.1666666666666625</v>
      </c>
      <c r="B132" s="2">
        <v>1889.1666666666583</v>
      </c>
      <c r="C132">
        <f>+D132+($D$2+E132+F132)*SOI!A131*IF(B132&gt;$C$18, IF(B132&lt;$C$19,-1,1),1)</f>
        <v>2.3582467086580037</v>
      </c>
      <c r="D132">
        <f>+$D$3*((1-$D$5)*SOI!D131+$D$5*SOI!D130) +   $D$4*((1-$D$5)*SOI!E131+$D$5*SOI!E130)</f>
        <v>0</v>
      </c>
      <c r="E132">
        <f t="shared" si="49"/>
        <v>0.94082667430640177</v>
      </c>
      <c r="F132">
        <f t="shared" si="50"/>
        <v>1.9004344204622774</v>
      </c>
      <c r="G132">
        <f t="shared" si="57"/>
        <v>2.8412610947686794</v>
      </c>
      <c r="H132" s="21">
        <f t="shared" si="58"/>
        <v>6.4446079647950405E-3</v>
      </c>
      <c r="I132" s="37">
        <f t="shared" si="51"/>
        <v>0.45116015997760017</v>
      </c>
      <c r="J132" s="1">
        <f t="shared" si="59"/>
        <v>-1.7132441240922133E-3</v>
      </c>
      <c r="K132" s="1">
        <f t="shared" si="60"/>
        <v>8.0811536060053292E-4</v>
      </c>
      <c r="L132" s="1">
        <f t="shared" si="52"/>
        <v>-1.0964429315325723</v>
      </c>
      <c r="M132" s="1">
        <f t="shared" si="53"/>
        <v>-2.3863886032895361E-2</v>
      </c>
      <c r="N132" s="1">
        <f t="shared" si="54"/>
        <v>0.14316794265557478</v>
      </c>
      <c r="O132" s="1">
        <f t="shared" si="55"/>
        <v>0.8043128927403862</v>
      </c>
      <c r="P132" s="1">
        <f t="shared" si="56"/>
        <v>3.3987262253047781E-2</v>
      </c>
      <c r="Q132" s="1">
        <f t="shared" si="61"/>
        <v>-2.2977844566082727E-3</v>
      </c>
      <c r="R132" s="1">
        <f t="shared" si="62"/>
        <v>5.6963564458664471E-5</v>
      </c>
      <c r="S132" s="1">
        <f t="shared" si="63"/>
        <v>8.4692813568292783E-3</v>
      </c>
      <c r="T132" s="1">
        <f t="shared" si="64"/>
        <v>1.4838452845766455E-2</v>
      </c>
      <c r="U132" s="1">
        <f t="shared" si="65"/>
        <v>-7.9546805146659078E-4</v>
      </c>
      <c r="V132" s="1">
        <f t="shared" si="66"/>
        <v>-9.4573583168770549E-3</v>
      </c>
      <c r="W132" s="1">
        <f t="shared" si="73"/>
        <v>0</v>
      </c>
      <c r="X132" s="1">
        <f t="shared" si="73"/>
        <v>0</v>
      </c>
      <c r="Y132" s="1">
        <f t="shared" si="73"/>
        <v>0</v>
      </c>
      <c r="Z132" s="1">
        <f t="shared" si="73"/>
        <v>0</v>
      </c>
      <c r="AA132" s="1">
        <f>+AA$3*$F132*ABS($F132)*COS(2*PI()*$A132/$AZ$22+AA$4)*COS(2*PI()*$A132/$BA$22+AA$5)</f>
        <v>0</v>
      </c>
      <c r="AB132" s="39">
        <f>+AB$3*$F132*ABS($F132)*COS(2*2*PI()*$A132/$BA$33+AB$4)*COS(2*2*PI()*$A132/$BA$34+AB$5)*COS(2*2*PI()*$A132/$BA$35+AB$6)</f>
        <v>0</v>
      </c>
      <c r="AE132" s="20">
        <f>+$AF$20*SIGN(SOI!A131)*(ABS(SOI!A131))^$AE$2</f>
        <v>0.52637061156121512</v>
      </c>
      <c r="AF132" s="20">
        <f t="shared" si="69"/>
        <v>0.55352996744551275</v>
      </c>
      <c r="AG132" s="19">
        <f t="shared" si="70"/>
        <v>0.71822570254978246</v>
      </c>
      <c r="AH132" s="19">
        <f t="shared" si="71"/>
        <v>0.7328129381977041</v>
      </c>
      <c r="AI132">
        <f t="shared" si="68"/>
        <v>6.6000000000000184E-2</v>
      </c>
      <c r="AJ132">
        <f t="shared" si="67"/>
        <v>0.16469573510426971</v>
      </c>
      <c r="AK132">
        <v>1</v>
      </c>
    </row>
    <row r="133" spans="1:37" x14ac:dyDescent="0.25">
      <c r="A133">
        <v>9.2499999999999964</v>
      </c>
      <c r="B133" s="2">
        <v>1889.2499999999916</v>
      </c>
      <c r="C133">
        <f>+D133+($D$2+E133+F133)*SOI!A132*IF(B133&gt;$C$18, IF(B133&lt;$C$19,-1,1),1)</f>
        <v>-1.3421758482915975</v>
      </c>
      <c r="D133">
        <f>+$D$3*((1-$D$5)*SOI!D132+$D$5*SOI!D131) +   $D$4*((1-$D$5)*SOI!E132+$D$5*SOI!E131)</f>
        <v>0</v>
      </c>
      <c r="E133">
        <f t="shared" si="49"/>
        <v>-0.76296473695086497</v>
      </c>
      <c r="F133">
        <f t="shared" si="50"/>
        <v>-2.1548088462917381</v>
      </c>
      <c r="G133">
        <f t="shared" si="57"/>
        <v>-2.9177735832426031</v>
      </c>
      <c r="H133" s="21">
        <f t="shared" si="58"/>
        <v>-2.5525764631101774E-3</v>
      </c>
      <c r="I133" s="37">
        <f t="shared" si="51"/>
        <v>-0.38031514102343328</v>
      </c>
      <c r="J133" s="1">
        <f t="shared" si="59"/>
        <v>1.4129771892156763E-3</v>
      </c>
      <c r="K133" s="1">
        <f t="shared" si="60"/>
        <v>-8.3773810766535098E-5</v>
      </c>
      <c r="L133" s="1">
        <f t="shared" si="52"/>
        <v>0.6568571529156767</v>
      </c>
      <c r="M133" s="1">
        <f t="shared" si="53"/>
        <v>-2.3347704726446934E-2</v>
      </c>
      <c r="N133" s="1">
        <f t="shared" si="54"/>
        <v>-0.14228081732292602</v>
      </c>
      <c r="O133" s="1">
        <f t="shared" si="55"/>
        <v>-0.22440279206152644</v>
      </c>
      <c r="P133" s="1">
        <f t="shared" si="56"/>
        <v>-2.107962908526442E-2</v>
      </c>
      <c r="Q133" s="1">
        <f t="shared" si="61"/>
        <v>2.2341528412659407E-3</v>
      </c>
      <c r="R133" s="1">
        <f t="shared" si="62"/>
        <v>4.6688898078091668E-5</v>
      </c>
      <c r="S133" s="1">
        <f t="shared" si="63"/>
        <v>7.0951241926086612E-3</v>
      </c>
      <c r="T133" s="1">
        <f t="shared" si="64"/>
        <v>2.4801431495343408E-3</v>
      </c>
      <c r="U133" s="1">
        <f t="shared" si="65"/>
        <v>-4.1589375361559747E-4</v>
      </c>
      <c r="V133" s="1">
        <f t="shared" si="66"/>
        <v>-5.8293105579090652E-3</v>
      </c>
      <c r="W133" s="1">
        <f t="shared" si="73"/>
        <v>0</v>
      </c>
      <c r="X133" s="1">
        <f t="shared" si="73"/>
        <v>0</v>
      </c>
      <c r="Y133" s="1">
        <f t="shared" si="73"/>
        <v>0</v>
      </c>
      <c r="Z133" s="1">
        <f t="shared" si="73"/>
        <v>0</v>
      </c>
      <c r="AA133" s="1">
        <f>+AA$3*$F133*ABS($F133)*COS(2*PI()*$A133/$AZ$22+AA$4)*COS(2*PI()*$A133/$BA$22+AA$5)</f>
        <v>0</v>
      </c>
      <c r="AB133" s="39">
        <f>+AB$3*$F133*ABS($F133)*COS(2*2*PI()*$A133/$BA$33+AB$4)*COS(2*2*PI()*$A133/$BA$34+AB$5)*COS(2*2*PI()*$A133/$BA$35+AB$6)</f>
        <v>0</v>
      </c>
      <c r="AE133" s="20">
        <f>+$AF$20*SIGN(SOI!A132)*(ABS(SOI!A132))^$AE$2</f>
        <v>0.34768720961102439</v>
      </c>
      <c r="AF133" s="20">
        <f t="shared" si="69"/>
        <v>0.38116259054671175</v>
      </c>
      <c r="AG133" s="19">
        <f t="shared" si="70"/>
        <v>0.6900180255649021</v>
      </c>
      <c r="AH133" s="19">
        <f t="shared" si="71"/>
        <v>0.66969191277537587</v>
      </c>
      <c r="AI133">
        <f t="shared" si="68"/>
        <v>6.6600000000000187E-2</v>
      </c>
      <c r="AJ133">
        <f t="shared" si="67"/>
        <v>0.30885543501819035</v>
      </c>
      <c r="AK133">
        <v>1</v>
      </c>
    </row>
    <row r="134" spans="1:37" x14ac:dyDescent="0.25">
      <c r="A134">
        <v>9.3333333333333304</v>
      </c>
      <c r="B134" s="2">
        <v>1889.3333333333248</v>
      </c>
      <c r="C134">
        <f>+D134+($D$2+E134+F134)*SOI!A133*IF(B134&gt;$C$18, IF(B134&lt;$C$19,-1,1),1)</f>
        <v>1.3705040452096504</v>
      </c>
      <c r="D134">
        <f>+$D$3*((1-$D$5)*SOI!D133+$D$5*SOI!D132) +   $D$4*((1-$D$5)*SOI!E133+$D$5*SOI!E132)</f>
        <v>0</v>
      </c>
      <c r="E134">
        <f t="shared" si="49"/>
        <v>0.68067141179120316</v>
      </c>
      <c r="F134">
        <f t="shared" si="50"/>
        <v>3.6021537294889541</v>
      </c>
      <c r="G134">
        <f t="shared" si="57"/>
        <v>4.2828251412801572</v>
      </c>
      <c r="H134" s="21">
        <f t="shared" si="58"/>
        <v>7.7527378966093206E-3</v>
      </c>
      <c r="I134" s="37">
        <f t="shared" si="51"/>
        <v>0.16649523112873219</v>
      </c>
      <c r="J134" s="1">
        <f t="shared" si="59"/>
        <v>4.0069389665711606E-3</v>
      </c>
      <c r="K134" s="1">
        <f t="shared" si="60"/>
        <v>2.1281918971937056E-8</v>
      </c>
      <c r="L134" s="1">
        <f t="shared" si="52"/>
        <v>-5.5457028216242439E-2</v>
      </c>
      <c r="M134" s="1">
        <f t="shared" si="53"/>
        <v>0.15123892646486886</v>
      </c>
      <c r="N134" s="1">
        <f t="shared" si="54"/>
        <v>0.10086263717367672</v>
      </c>
      <c r="O134" s="1">
        <f t="shared" si="55"/>
        <v>6.3280445319684915E-3</v>
      </c>
      <c r="P134" s="1">
        <f t="shared" si="56"/>
        <v>2.249254243512743E-3</v>
      </c>
      <c r="Q134" s="1">
        <f t="shared" si="61"/>
        <v>1.0259264859611653E-2</v>
      </c>
      <c r="R134" s="1">
        <f t="shared" si="62"/>
        <v>-9.3858836983457837E-5</v>
      </c>
      <c r="S134" s="1">
        <f t="shared" si="63"/>
        <v>2.2019231244193452E-3</v>
      </c>
      <c r="T134" s="1">
        <f t="shared" si="64"/>
        <v>5.9047794178012745E-6</v>
      </c>
      <c r="U134" s="1">
        <f t="shared" si="65"/>
        <v>-1.9427466297489945E-5</v>
      </c>
      <c r="V134" s="1">
        <f t="shared" si="66"/>
        <v>-4.4093720470848608E-4</v>
      </c>
      <c r="W134" s="1">
        <f t="shared" si="73"/>
        <v>0</v>
      </c>
      <c r="X134" s="1">
        <f t="shared" si="73"/>
        <v>0</v>
      </c>
      <c r="Y134" s="1">
        <f t="shared" si="73"/>
        <v>0</v>
      </c>
      <c r="Z134" s="1">
        <f t="shared" si="73"/>
        <v>0</v>
      </c>
      <c r="AA134" s="1">
        <f>+AA$3*$F134*ABS($F134)*COS(2*PI()*$A134/$AZ$22+AA$4)*COS(2*PI()*$A134/$BA$22+AA$5)</f>
        <v>0</v>
      </c>
      <c r="AB134" s="39">
        <f>+AB$3*$F134*ABS($F134)*COS(2*2*PI()*$A134/$BA$33+AB$4)*COS(2*2*PI()*$A134/$BA$34+AB$5)*COS(2*2*PI()*$A134/$BA$35+AB$6)</f>
        <v>0</v>
      </c>
      <c r="AE134" s="20">
        <f>+$AF$20*SIGN(SOI!A133)*(ABS(SOI!A133))^$AE$2</f>
        <v>0.26942995046789575</v>
      </c>
      <c r="AF134" s="20">
        <f t="shared" si="69"/>
        <v>0.24253816800613751</v>
      </c>
      <c r="AG134" s="19">
        <f t="shared" si="70"/>
        <v>-0.62799097276354288</v>
      </c>
      <c r="AH134" s="19">
        <f t="shared" si="71"/>
        <v>-0.65615311637444218</v>
      </c>
      <c r="AI134">
        <f t="shared" si="68"/>
        <v>6.720000000000019E-2</v>
      </c>
      <c r="AJ134">
        <f t="shared" si="67"/>
        <v>0.87052914076968035</v>
      </c>
      <c r="AK134">
        <v>1</v>
      </c>
    </row>
    <row r="135" spans="1:37" x14ac:dyDescent="0.25">
      <c r="A135">
        <v>9.4166666666666643</v>
      </c>
      <c r="B135" s="2">
        <v>1889.4166666666581</v>
      </c>
      <c r="C135">
        <f>+D135+($D$2+E135+F135)*SOI!A134*IF(B135&gt;$C$18, IF(B135&lt;$C$19,-1,1),1)</f>
        <v>-5.4290824266726334</v>
      </c>
      <c r="D135">
        <f>+$D$3*((1-$D$5)*SOI!D134+$D$5*SOI!D133) +   $D$4*((1-$D$5)*SOI!E134+$D$5*SOI!E133)</f>
        <v>0</v>
      </c>
      <c r="E135">
        <f t="shared" si="49"/>
        <v>-0.65467329733254542</v>
      </c>
      <c r="F135">
        <f t="shared" si="50"/>
        <v>-59.668464776807831</v>
      </c>
      <c r="G135">
        <f t="shared" si="57"/>
        <v>-60.323138074140374</v>
      </c>
      <c r="H135" s="21">
        <f t="shared" si="58"/>
        <v>-4.3954578721830895E-2</v>
      </c>
      <c r="I135" s="37">
        <f t="shared" si="51"/>
        <v>-0.12982529329596632</v>
      </c>
      <c r="J135" s="1">
        <f t="shared" si="59"/>
        <v>4.6738747306575124E-2</v>
      </c>
      <c r="K135" s="1">
        <f t="shared" si="60"/>
        <v>1.4310908481827826E-4</v>
      </c>
      <c r="L135" s="1">
        <f t="shared" si="52"/>
        <v>0.11236021731080573</v>
      </c>
      <c r="M135" s="1">
        <f t="shared" si="53"/>
        <v>-2.2624053187347859</v>
      </c>
      <c r="N135" s="1">
        <f t="shared" si="54"/>
        <v>0.20874327710842083</v>
      </c>
      <c r="O135" s="1">
        <f t="shared" si="55"/>
        <v>0.2597501834037122</v>
      </c>
      <c r="P135" s="1">
        <f t="shared" si="56"/>
        <v>-0.18186647709219361</v>
      </c>
      <c r="Q135" s="1">
        <f t="shared" si="61"/>
        <v>-0.3176181027967675</v>
      </c>
      <c r="R135" s="1">
        <f t="shared" si="62"/>
        <v>-2.2658006005355788E-3</v>
      </c>
      <c r="S135" s="1">
        <f t="shared" si="63"/>
        <v>-3.5533815603105388E-3</v>
      </c>
      <c r="T135" s="1">
        <f t="shared" si="64"/>
        <v>-4.9107292684032037E-4</v>
      </c>
      <c r="U135" s="1">
        <f t="shared" si="65"/>
        <v>-1.224863755260849E-3</v>
      </c>
      <c r="V135" s="1">
        <f t="shared" si="66"/>
        <v>7.3785840456783769E-2</v>
      </c>
      <c r="W135" s="1">
        <f t="shared" si="73"/>
        <v>0</v>
      </c>
      <c r="X135" s="1">
        <f t="shared" si="73"/>
        <v>0</v>
      </c>
      <c r="Y135" s="1">
        <f t="shared" si="73"/>
        <v>0</v>
      </c>
      <c r="Z135" s="1">
        <f t="shared" si="73"/>
        <v>0</v>
      </c>
      <c r="AA135" s="1">
        <f>+AA$3*$F135*ABS($F135)*COS(2*PI()*$A135/$AZ$22+AA$4)*COS(2*PI()*$A135/$BA$22+AA$5)</f>
        <v>0</v>
      </c>
      <c r="AB135" s="39">
        <f>+AB$3*$F135*ABS($F135)*COS(2*2*PI()*$A135/$BA$33+AB$4)*COS(2*2*PI()*$A135/$BA$34+AB$5)*COS(2*2*PI()*$A135/$BA$35+AB$6)</f>
        <v>0</v>
      </c>
      <c r="AE135" s="20">
        <f>+$AF$20*SIGN(SOI!A134)*(ABS(SOI!A134))^$AE$2</f>
        <v>0.1104973439394924</v>
      </c>
      <c r="AF135" s="20">
        <f t="shared" si="69"/>
        <v>-3.8281585594041899E-2</v>
      </c>
      <c r="AG135" s="19">
        <f t="shared" si="70"/>
        <v>-0.2506331941499601</v>
      </c>
      <c r="AH135" s="19">
        <f t="shared" si="71"/>
        <v>-0.26236896833364987</v>
      </c>
      <c r="AI135">
        <f t="shared" si="68"/>
        <v>6.7800000000000193E-2</v>
      </c>
      <c r="AJ135">
        <f t="shared" si="67"/>
        <v>0.2123516085559182</v>
      </c>
      <c r="AK135">
        <v>1</v>
      </c>
    </row>
    <row r="136" spans="1:37" x14ac:dyDescent="0.25">
      <c r="A136">
        <v>9.4999999999999982</v>
      </c>
      <c r="B136" s="2">
        <v>1889.4999999999914</v>
      </c>
      <c r="C136">
        <f>+D136+($D$2+E136+F136)*SOI!A135*IF(B136&gt;$C$18, IF(B136&lt;$C$19,-1,1),1)</f>
        <v>2.544403955447776</v>
      </c>
      <c r="D136">
        <f>+$D$3*((1-$D$5)*SOI!D135+$D$5*SOI!D134) +   $D$4*((1-$D$5)*SOI!E135+$D$5*SOI!E134)</f>
        <v>0</v>
      </c>
      <c r="E136">
        <f t="shared" si="49"/>
        <v>0.67488859901951326</v>
      </c>
      <c r="F136">
        <f t="shared" si="50"/>
        <v>-4.0227885403981656</v>
      </c>
      <c r="G136">
        <f t="shared" si="57"/>
        <v>-3.3478999413786523</v>
      </c>
      <c r="H136" s="21">
        <f t="shared" si="58"/>
        <v>-6.2861011756128373E-3</v>
      </c>
      <c r="I136" s="37">
        <f t="shared" si="51"/>
        <v>-0.36710106791341818</v>
      </c>
      <c r="J136" s="1">
        <f t="shared" si="59"/>
        <v>-5.6252083893500787E-3</v>
      </c>
      <c r="K136" s="1">
        <f t="shared" si="60"/>
        <v>-6.7008500081254042E-4</v>
      </c>
      <c r="L136" s="1">
        <f t="shared" si="52"/>
        <v>-0.7410978814280621</v>
      </c>
      <c r="M136" s="1">
        <f t="shared" si="53"/>
        <v>9.629541855211475E-2</v>
      </c>
      <c r="N136" s="1">
        <f t="shared" si="54"/>
        <v>2.8720679621752645E-2</v>
      </c>
      <c r="O136" s="1">
        <f t="shared" si="55"/>
        <v>0.71120851184503364</v>
      </c>
      <c r="P136" s="1">
        <f t="shared" si="56"/>
        <v>-4.7153209937002005E-2</v>
      </c>
      <c r="Q136" s="1">
        <f t="shared" si="61"/>
        <v>1.8600416736233023E-3</v>
      </c>
      <c r="R136" s="1">
        <f t="shared" si="62"/>
        <v>3.7520226402879422E-5</v>
      </c>
      <c r="S136" s="1">
        <f t="shared" si="63"/>
        <v>-1.3824530627228591E-3</v>
      </c>
      <c r="T136" s="1">
        <f t="shared" si="64"/>
        <v>8.8684980721806632E-3</v>
      </c>
      <c r="U136" s="1">
        <f t="shared" si="65"/>
        <v>-8.9799253719915117E-4</v>
      </c>
      <c r="V136" s="1">
        <f t="shared" si="66"/>
        <v>2.6321694968171362E-3</v>
      </c>
      <c r="W136" s="1">
        <f t="shared" si="73"/>
        <v>0</v>
      </c>
      <c r="X136" s="1">
        <f t="shared" si="73"/>
        <v>0</v>
      </c>
      <c r="Y136" s="1">
        <f t="shared" si="73"/>
        <v>0</v>
      </c>
      <c r="Z136" s="1">
        <f t="shared" si="73"/>
        <v>0</v>
      </c>
      <c r="AA136" s="1">
        <f>+AA$3*$F136*ABS($F136)*COS(2*PI()*$A136/$AZ$22+AA$4)*COS(2*PI()*$A136/$BA$22+AA$5)</f>
        <v>0</v>
      </c>
      <c r="AB136" s="39">
        <f>+AB$3*$F136*ABS($F136)*COS(2*2*PI()*$A136/$BA$33+AB$4)*COS(2*2*PI()*$A136/$BA$34+AB$5)*COS(2*2*PI()*$A136/$BA$35+AB$6)</f>
        <v>0</v>
      </c>
      <c r="AE136" s="20">
        <f>+$AF$20*SIGN(SOI!A135)*(ABS(SOI!A135))^$AE$2</f>
        <v>-0.49477205118951384</v>
      </c>
      <c r="AF136" s="20">
        <f t="shared" si="69"/>
        <v>-0.32668417465350091</v>
      </c>
      <c r="AG136" s="19">
        <f t="shared" si="70"/>
        <v>-0.40447377157133746</v>
      </c>
      <c r="AH136" s="19">
        <f t="shared" si="71"/>
        <v>-0.40891385386173962</v>
      </c>
      <c r="AI136">
        <f t="shared" si="68"/>
        <v>6.8400000000000197E-2</v>
      </c>
      <c r="AJ136">
        <f t="shared" si="67"/>
        <v>7.7789596917836545E-2</v>
      </c>
      <c r="AK136">
        <v>1</v>
      </c>
    </row>
    <row r="137" spans="1:37" x14ac:dyDescent="0.25">
      <c r="A137">
        <v>9.5833333333333321</v>
      </c>
      <c r="B137" s="2">
        <v>1889.5833333333246</v>
      </c>
      <c r="C137">
        <f>+D137+($D$2+E137+F137)*SOI!A136*IF(B137&gt;$C$18, IF(B137&lt;$C$19,-1,1),1)</f>
        <v>-1.4716100148479421</v>
      </c>
      <c r="D137">
        <f>+$D$3*((1-$D$5)*SOI!D136+$D$5*SOI!D135) +   $D$4*((1-$D$5)*SOI!E136+$D$5*SOI!E135)</f>
        <v>0</v>
      </c>
      <c r="E137">
        <f t="shared" si="49"/>
        <v>-0.74906623506587389</v>
      </c>
      <c r="F137">
        <f t="shared" si="50"/>
        <v>2.2355409975385427</v>
      </c>
      <c r="G137">
        <f t="shared" si="57"/>
        <v>1.4864747624726689</v>
      </c>
      <c r="H137" s="21">
        <f t="shared" si="58"/>
        <v>1.106516873781848E-2</v>
      </c>
      <c r="I137" s="37">
        <f t="shared" si="51"/>
        <v>0.45879403088181619</v>
      </c>
      <c r="J137" s="1">
        <f t="shared" si="59"/>
        <v>-1.9608594152772527E-2</v>
      </c>
      <c r="K137" s="1">
        <f t="shared" si="60"/>
        <v>2.7719075242571615E-4</v>
      </c>
      <c r="L137" s="1">
        <f t="shared" si="52"/>
        <v>0.78140920758598897</v>
      </c>
      <c r="M137" s="1">
        <f t="shared" si="53"/>
        <v>-0.26858475373502805</v>
      </c>
      <c r="N137" s="1">
        <f t="shared" si="54"/>
        <v>2.0466541077569018E-2</v>
      </c>
      <c r="O137" s="1">
        <f t="shared" si="55"/>
        <v>-0.45039883050438029</v>
      </c>
      <c r="P137" s="1">
        <f t="shared" si="56"/>
        <v>2.9211700682900115E-2</v>
      </c>
      <c r="Q137" s="1">
        <f t="shared" si="61"/>
        <v>-3.6969888826022326E-3</v>
      </c>
      <c r="R137" s="1">
        <f t="shared" si="62"/>
        <v>9.3201527757823897E-5</v>
      </c>
      <c r="S137" s="1">
        <f t="shared" si="63"/>
        <v>1.2312103140485293E-3</v>
      </c>
      <c r="T137" s="1">
        <f t="shared" si="64"/>
        <v>5.9217945644936491E-3</v>
      </c>
      <c r="U137" s="1">
        <f t="shared" si="65"/>
        <v>-6.9526508106125659E-4</v>
      </c>
      <c r="V137" s="1">
        <f t="shared" si="66"/>
        <v>-1.1620081402315421E-3</v>
      </c>
      <c r="W137" s="1">
        <f t="shared" si="73"/>
        <v>0</v>
      </c>
      <c r="X137" s="1">
        <f t="shared" si="73"/>
        <v>0</v>
      </c>
      <c r="Y137" s="1">
        <f t="shared" si="73"/>
        <v>0</v>
      </c>
      <c r="Z137" s="1">
        <f t="shared" si="73"/>
        <v>0</v>
      </c>
      <c r="AA137" s="1">
        <f>+AA$3*$F137*ABS($F137)*COS(2*PI()*$A137/$AZ$22+AA$4)*COS(2*PI()*$A137/$BA$22+AA$5)</f>
        <v>0</v>
      </c>
      <c r="AB137" s="39">
        <f>+AB$3*$F137*ABS($F137)*COS(2*2*PI()*$A137/$BA$33+AB$4)*COS(2*2*PI()*$A137/$BA$34+AB$5)*COS(2*2*PI()*$A137/$BA$35+AB$6)</f>
        <v>0</v>
      </c>
      <c r="AE137" s="20">
        <f>+$AF$20*SIGN(SOI!A136)*(ABS(SOI!A136))^$AE$2</f>
        <v>-0.59577781671048125</v>
      </c>
      <c r="AF137" s="20">
        <f t="shared" si="69"/>
        <v>-0.55213568641880384</v>
      </c>
      <c r="AG137" s="19">
        <f t="shared" si="70"/>
        <v>-0.38089083508906285</v>
      </c>
      <c r="AH137" s="19">
        <f t="shared" si="71"/>
        <v>-0.36601409039918531</v>
      </c>
      <c r="AI137">
        <f t="shared" si="68"/>
        <v>6.90000000000002E-2</v>
      </c>
      <c r="AJ137">
        <f t="shared" si="67"/>
        <v>0.17124485132974099</v>
      </c>
      <c r="AK137">
        <v>1</v>
      </c>
    </row>
    <row r="138" spans="1:37" x14ac:dyDescent="0.25">
      <c r="A138">
        <v>9.6666666666666661</v>
      </c>
      <c r="B138" s="2">
        <v>1889.6666666666579</v>
      </c>
      <c r="C138">
        <f>+D138+($D$2+E138+F138)*SOI!A137*IF(B138&gt;$C$18, IF(B138&lt;$C$19,-1,1),1)</f>
        <v>0.90996823214919398</v>
      </c>
      <c r="D138">
        <f>+$D$3*((1-$D$5)*SOI!D137+$D$5*SOI!D136) +   $D$4*((1-$D$5)*SOI!E137+$D$5*SOI!E136)</f>
        <v>0</v>
      </c>
      <c r="E138">
        <f t="shared" si="49"/>
        <v>0.91133851607593641</v>
      </c>
      <c r="F138">
        <f t="shared" si="50"/>
        <v>-1.9004344205859298</v>
      </c>
      <c r="G138">
        <f t="shared" si="57"/>
        <v>-0.98909590450999341</v>
      </c>
      <c r="H138" s="21">
        <f t="shared" si="58"/>
        <v>-4.6775935548490737E-3</v>
      </c>
      <c r="I138" s="37">
        <f t="shared" si="51"/>
        <v>-0.35342936593764379</v>
      </c>
      <c r="J138" s="1">
        <f t="shared" si="59"/>
        <v>-2.0348699312384439E-2</v>
      </c>
      <c r="K138" s="1">
        <f t="shared" si="60"/>
        <v>-1.3957758962393902E-6</v>
      </c>
      <c r="L138" s="1">
        <f t="shared" si="52"/>
        <v>-0.19216324221018261</v>
      </c>
      <c r="M138" s="1">
        <f t="shared" si="53"/>
        <v>0.36181509360212427</v>
      </c>
      <c r="N138" s="1">
        <f t="shared" si="54"/>
        <v>-3.700895815029679E-2</v>
      </c>
      <c r="O138" s="1">
        <f t="shared" si="55"/>
        <v>2.5954950628051861E-2</v>
      </c>
      <c r="P138" s="1">
        <f t="shared" si="56"/>
        <v>-1.0379562603392444E-2</v>
      </c>
      <c r="Q138" s="1">
        <f t="shared" si="61"/>
        <v>-9.0056668374209441E-3</v>
      </c>
      <c r="R138" s="1">
        <f t="shared" si="62"/>
        <v>-1.7489429201822431E-4</v>
      </c>
      <c r="S138" s="1">
        <f t="shared" si="63"/>
        <v>1.7150608191858125E-3</v>
      </c>
      <c r="T138" s="1">
        <f t="shared" si="64"/>
        <v>8.3920503958059389E-5</v>
      </c>
      <c r="U138" s="1">
        <f t="shared" si="65"/>
        <v>-1.9030819987499414E-4</v>
      </c>
      <c r="V138" s="1">
        <f t="shared" si="66"/>
        <v>-7.4660997666322986E-4</v>
      </c>
      <c r="W138" s="1">
        <f t="shared" si="73"/>
        <v>0</v>
      </c>
      <c r="X138" s="1">
        <f t="shared" si="73"/>
        <v>0</v>
      </c>
      <c r="Y138" s="1">
        <f t="shared" si="73"/>
        <v>0</v>
      </c>
      <c r="Z138" s="1">
        <f t="shared" si="73"/>
        <v>0</v>
      </c>
      <c r="AA138" s="1">
        <f>+AA$3*$F138*ABS($F138)*COS(2*PI()*$A138/$AZ$22+AA$4)*COS(2*PI()*$A138/$BA$22+AA$5)</f>
        <v>0</v>
      </c>
      <c r="AB138" s="39">
        <f>+AB$3*$F138*ABS($F138)*COS(2*2*PI()*$A138/$BA$33+AB$4)*COS(2*2*PI()*$A138/$BA$34+AB$5)*COS(2*2*PI()*$A138/$BA$35+AB$6)</f>
        <v>0</v>
      </c>
      <c r="AE138" s="20">
        <f>+$AF$20*SIGN(SOI!A137)*(ABS(SOI!A137))^$AE$2</f>
        <v>-0.56585719135641621</v>
      </c>
      <c r="AF138" s="20">
        <f t="shared" si="69"/>
        <v>-0.62899727225454261</v>
      </c>
      <c r="AG138" s="19">
        <f t="shared" si="70"/>
        <v>-0.6534376126002982</v>
      </c>
      <c r="AH138" s="19">
        <f t="shared" si="71"/>
        <v>-0.40327938196418611</v>
      </c>
      <c r="AI138">
        <f t="shared" si="68"/>
        <v>6.9600000000000203E-2</v>
      </c>
      <c r="AJ138">
        <f t="shared" si="67"/>
        <v>2.4440340345755596E-2</v>
      </c>
      <c r="AK138">
        <v>1</v>
      </c>
    </row>
    <row r="139" spans="1:37" x14ac:dyDescent="0.25">
      <c r="A139">
        <v>9.75</v>
      </c>
      <c r="B139" s="2">
        <v>1889.7499999999911</v>
      </c>
      <c r="C139">
        <f>+D139+($D$2+E139+F139)*SOI!A138*IF(B139&gt;$C$18, IF(B139&lt;$C$19,-1,1),1)</f>
        <v>-1.1535855097417971</v>
      </c>
      <c r="D139">
        <f>+$D$3*((1-$D$5)*SOI!D138+$D$5*SOI!D137) +   $D$4*((1-$D$5)*SOI!E138+$D$5*SOI!E137)</f>
        <v>0</v>
      </c>
      <c r="E139">
        <f t="shared" si="49"/>
        <v>-1.2742092206637805</v>
      </c>
      <c r="F139">
        <f t="shared" si="50"/>
        <v>2.1548088464208774</v>
      </c>
      <c r="G139">
        <f t="shared" si="57"/>
        <v>0.88059962575709694</v>
      </c>
      <c r="H139" s="21">
        <f t="shared" si="58"/>
        <v>-1.1774480411054906E-2</v>
      </c>
      <c r="I139" s="37">
        <f t="shared" si="51"/>
        <v>-3.4241772742902035E-2</v>
      </c>
      <c r="J139" s="1">
        <f t="shared" si="59"/>
        <v>2.0876747144414061E-3</v>
      </c>
      <c r="K139" s="1">
        <f t="shared" si="60"/>
        <v>9.7558097328074138E-8</v>
      </c>
      <c r="L139" s="1">
        <f t="shared" si="52"/>
        <v>0.15083629278857821</v>
      </c>
      <c r="M139" s="1">
        <f t="shared" si="53"/>
        <v>-0.38314154645487147</v>
      </c>
      <c r="N139" s="1">
        <f t="shared" si="54"/>
        <v>1.2861892636052764E-2</v>
      </c>
      <c r="O139" s="1">
        <f t="shared" si="55"/>
        <v>-0.33466780293437987</v>
      </c>
      <c r="P139" s="1">
        <f t="shared" si="56"/>
        <v>7.1679905211185404E-5</v>
      </c>
      <c r="Q139" s="1">
        <f t="shared" si="61"/>
        <v>-3.3142591559918357E-3</v>
      </c>
      <c r="R139" s="1">
        <f t="shared" si="62"/>
        <v>-6.2359099228135041E-6</v>
      </c>
      <c r="S139" s="1">
        <f t="shared" si="63"/>
        <v>-5.7747229770701639E-5</v>
      </c>
      <c r="T139" s="1">
        <f t="shared" si="64"/>
        <v>8.4937082826877129E-4</v>
      </c>
      <c r="U139" s="1">
        <f t="shared" si="65"/>
        <v>1.273296308563376E-7</v>
      </c>
      <c r="V139" s="1">
        <f t="shared" si="66"/>
        <v>-1.7918851871431152E-6</v>
      </c>
      <c r="W139" s="1">
        <f t="shared" si="73"/>
        <v>0</v>
      </c>
      <c r="X139" s="1">
        <f t="shared" si="73"/>
        <v>0</v>
      </c>
      <c r="Y139" s="1">
        <f t="shared" si="73"/>
        <v>0</v>
      </c>
      <c r="Z139" s="1">
        <f t="shared" si="73"/>
        <v>0</v>
      </c>
      <c r="AA139" s="1">
        <f>+AA$3*$F139*ABS($F139)*COS(2*PI()*$A139/$AZ$22+AA$4)*COS(2*PI()*$A139/$BA$22+AA$5)</f>
        <v>0</v>
      </c>
      <c r="AB139" s="39">
        <f>+AB$3*$F139*ABS($F139)*COS(2*2*PI()*$A139/$BA$33+AB$4)*COS(2*2*PI()*$A139/$BA$34+AB$5)*COS(2*2*PI()*$A139/$BA$35+AB$6)</f>
        <v>0</v>
      </c>
      <c r="AE139" s="20">
        <f>+$AF$20*SIGN(SOI!A138)*(ABS(SOI!A138))^$AE$2</f>
        <v>-0.72535680869673047</v>
      </c>
      <c r="AF139" s="20">
        <f t="shared" si="69"/>
        <v>-0.64151774124989824</v>
      </c>
      <c r="AG139" s="19">
        <f t="shared" si="70"/>
        <v>-0.49408620172262319</v>
      </c>
      <c r="AH139" s="19">
        <f t="shared" si="71"/>
        <v>-0.38388331781170459</v>
      </c>
      <c r="AI139">
        <f t="shared" si="68"/>
        <v>7.0200000000000207E-2</v>
      </c>
      <c r="AJ139">
        <f t="shared" si="67"/>
        <v>0.14743153952727506</v>
      </c>
      <c r="AK139">
        <v>1</v>
      </c>
    </row>
    <row r="140" spans="1:37" x14ac:dyDescent="0.25">
      <c r="A140">
        <v>9.8333333333333339</v>
      </c>
      <c r="B140" s="2">
        <v>1889.8333333333244</v>
      </c>
      <c r="C140">
        <f>+D140+($D$2+E140+F140)*SOI!A139*IF(B140&gt;$C$18, IF(B140&lt;$C$19,-1,1),1)</f>
        <v>1.3117202715449723</v>
      </c>
      <c r="D140">
        <f>+$D$3*((1-$D$5)*SOI!D139+$D$5*SOI!D138) +   $D$4*((1-$D$5)*SOI!E139+$D$5*SOI!E138)</f>
        <v>0</v>
      </c>
      <c r="E140">
        <f t="shared" si="49"/>
        <v>2.3875979227781827</v>
      </c>
      <c r="F140">
        <f t="shared" si="50"/>
        <v>-3.6021537297642681</v>
      </c>
      <c r="G140">
        <f t="shared" si="57"/>
        <v>-1.2145558069860853</v>
      </c>
      <c r="H140" s="21">
        <f t="shared" si="58"/>
        <v>2.7430470606908126E-2</v>
      </c>
      <c r="I140" s="37">
        <f t="shared" si="51"/>
        <v>1.0049918184319875</v>
      </c>
      <c r="J140" s="1">
        <f t="shared" si="59"/>
        <v>4.1425438338925723E-2</v>
      </c>
      <c r="K140" s="1">
        <f t="shared" si="60"/>
        <v>-1.7546113210452703E-3</v>
      </c>
      <c r="L140" s="1">
        <f t="shared" si="52"/>
        <v>-2.221422611865707</v>
      </c>
      <c r="M140" s="1">
        <f t="shared" si="53"/>
        <v>0.25903428131936707</v>
      </c>
      <c r="N140" s="1">
        <f t="shared" si="54"/>
        <v>8.7744893190089879E-2</v>
      </c>
      <c r="O140" s="1">
        <f t="shared" si="55"/>
        <v>2.1075308305473501</v>
      </c>
      <c r="P140" s="1">
        <f t="shared" si="56"/>
        <v>-1.3900476426519769E-2</v>
      </c>
      <c r="Q140" s="1">
        <f t="shared" si="61"/>
        <v>1.528626661958794E-2</v>
      </c>
      <c r="R140" s="1">
        <f t="shared" si="62"/>
        <v>-8.4415283679674955E-4</v>
      </c>
      <c r="S140" s="1">
        <f t="shared" si="63"/>
        <v>1.1562570945501078E-2</v>
      </c>
      <c r="T140" s="1">
        <f t="shared" si="64"/>
        <v>7.8773960923871289E-2</v>
      </c>
      <c r="U140" s="1">
        <f t="shared" si="65"/>
        <v>7.2471629908265711E-4</v>
      </c>
      <c r="V140" s="1">
        <f t="shared" si="66"/>
        <v>2.3706061797119245E-3</v>
      </c>
      <c r="W140" s="1">
        <f t="shared" si="73"/>
        <v>0</v>
      </c>
      <c r="X140" s="1">
        <f t="shared" si="73"/>
        <v>0</v>
      </c>
      <c r="Y140" s="1">
        <f t="shared" si="73"/>
        <v>0</v>
      </c>
      <c r="Z140" s="1">
        <f t="shared" si="73"/>
        <v>0</v>
      </c>
      <c r="AA140" s="1">
        <f>+AA$3*$F140*ABS($F140)*COS(2*PI()*$A140/$AZ$22+AA$4)*COS(2*PI()*$A140/$BA$22+AA$5)</f>
        <v>0</v>
      </c>
      <c r="AB140" s="39">
        <f>+AB$3*$F140*ABS($F140)*COS(2*2*PI()*$A140/$BA$33+AB$4)*COS(2*2*PI()*$A140/$BA$34+AB$5)*COS(2*2*PI()*$A140/$BA$35+AB$6)</f>
        <v>0</v>
      </c>
      <c r="AE140" s="20">
        <f>+$AF$20*SIGN(SOI!A139)*(ABS(SOI!A139))^$AE$2</f>
        <v>-0.63333922369654816</v>
      </c>
      <c r="AF140" s="20">
        <f t="shared" si="69"/>
        <v>-0.68684898622426604</v>
      </c>
      <c r="AG140" s="19">
        <f t="shared" si="70"/>
        <v>-0.76558283611071243</v>
      </c>
      <c r="AH140" s="19">
        <f t="shared" si="71"/>
        <v>-0.60352703792769791</v>
      </c>
      <c r="AI140">
        <f t="shared" si="68"/>
        <v>7.080000000000021E-2</v>
      </c>
      <c r="AJ140">
        <f t="shared" si="67"/>
        <v>7.8733849886446383E-2</v>
      </c>
      <c r="AK140">
        <v>1</v>
      </c>
    </row>
    <row r="141" spans="1:37" x14ac:dyDescent="0.25">
      <c r="A141">
        <v>9.9166666666666679</v>
      </c>
      <c r="B141" s="2">
        <v>1889.9166666666576</v>
      </c>
      <c r="C141">
        <f>+D141+($D$2+E141+F141)*SOI!A140*IF(B141&gt;$C$18, IF(B141&lt;$C$19,-1,1),1)</f>
        <v>-23.185155970412133</v>
      </c>
      <c r="D141">
        <f>+$D$3*((1-$D$5)*SOI!D140+$D$5*SOI!D139) +   $D$4*((1-$D$5)*SOI!E140+$D$5*SOI!E139)</f>
        <v>0</v>
      </c>
      <c r="E141">
        <f t="shared" si="49"/>
        <v>-41.120340000425408</v>
      </c>
      <c r="F141">
        <f t="shared" si="50"/>
        <v>59.668464776755116</v>
      </c>
      <c r="G141">
        <f t="shared" si="57"/>
        <v>18.548124776329708</v>
      </c>
      <c r="H141" s="21">
        <f t="shared" si="58"/>
        <v>0.41831435242711634</v>
      </c>
      <c r="I141" s="37">
        <f t="shared" si="51"/>
        <v>-24.317945145411144</v>
      </c>
      <c r="J141" s="1">
        <f t="shared" si="59"/>
        <v>-18.146185698563364</v>
      </c>
      <c r="K141" s="1">
        <f t="shared" si="60"/>
        <v>27.529581221093938</v>
      </c>
      <c r="L141" s="1">
        <f t="shared" si="52"/>
        <v>47.485987788138921</v>
      </c>
      <c r="M141" s="1">
        <f t="shared" si="53"/>
        <v>4.689333644134007</v>
      </c>
      <c r="N141" s="1">
        <f t="shared" si="54"/>
        <v>-2.7926163784196385</v>
      </c>
      <c r="O141" s="1">
        <f t="shared" si="55"/>
        <v>-33.680150676995815</v>
      </c>
      <c r="P141" s="1">
        <f t="shared" si="56"/>
        <v>0.63843102821912101</v>
      </c>
      <c r="Q141" s="1">
        <f t="shared" si="61"/>
        <v>-8.8073397800424154</v>
      </c>
      <c r="R141" s="1">
        <f t="shared" si="62"/>
        <v>-11.768707086498797</v>
      </c>
      <c r="S141" s="1">
        <f t="shared" si="63"/>
        <v>8.9044723543025111</v>
      </c>
      <c r="T141" s="1">
        <f t="shared" si="64"/>
        <v>26.910208380568502</v>
      </c>
      <c r="U141" s="1">
        <f t="shared" si="65"/>
        <v>0.80540936928619333</v>
      </c>
      <c r="V141" s="1">
        <f t="shared" si="66"/>
        <v>3.4652386015437981</v>
      </c>
      <c r="W141" s="1">
        <f t="shared" si="73"/>
        <v>0</v>
      </c>
      <c r="X141" s="1">
        <f t="shared" si="73"/>
        <v>0</v>
      </c>
      <c r="Y141" s="1">
        <f t="shared" si="73"/>
        <v>0</v>
      </c>
      <c r="Z141" s="1">
        <f t="shared" si="73"/>
        <v>0</v>
      </c>
      <c r="AA141" s="1">
        <f>+AA$3*$F141*ABS($F141)*COS(2*PI()*$A141/$AZ$22+AA$4)*COS(2*PI()*$A141/$BA$22+AA$5)</f>
        <v>0</v>
      </c>
      <c r="AB141" s="39">
        <f>+AB$3*$F141*ABS($F141)*COS(2*2*PI()*$A141/$BA$33+AB$4)*COS(2*2*PI()*$A141/$BA$34+AB$5)*COS(2*2*PI()*$A141/$BA$35+AB$6)</f>
        <v>0</v>
      </c>
      <c r="AE141" s="20">
        <f>+$AF$20*SIGN(SOI!A140)*(ABS(SOI!A140))^$AE$2</f>
        <v>-0.70185092627951939</v>
      </c>
      <c r="AF141" s="20">
        <f t="shared" si="69"/>
        <v>-0.82474421778948515</v>
      </c>
      <c r="AG141" s="19">
        <f t="shared" si="70"/>
        <v>-0.56473392181973292</v>
      </c>
      <c r="AH141" s="19">
        <f t="shared" si="71"/>
        <v>-0.48938855936740799</v>
      </c>
      <c r="AI141">
        <f t="shared" si="68"/>
        <v>7.1400000000000213E-2</v>
      </c>
      <c r="AJ141">
        <f t="shared" si="67"/>
        <v>0.26001029596975223</v>
      </c>
      <c r="AK141">
        <v>1</v>
      </c>
    </row>
    <row r="142" spans="1:37" x14ac:dyDescent="0.25">
      <c r="A142">
        <v>10.000000000000002</v>
      </c>
      <c r="B142" s="2">
        <v>1889.9999999999909</v>
      </c>
      <c r="C142">
        <f>+D142+($D$2+E142+F142)*SOI!A141*IF(B142&gt;$C$18, IF(B142&lt;$C$19,-1,1),1)</f>
        <v>-3.3205048764597573</v>
      </c>
      <c r="D142">
        <f>+$D$3*((1-$D$5)*SOI!D141+$D$5*SOI!D140) +   $D$4*((1-$D$5)*SOI!E141+$D$5*SOI!E140)</f>
        <v>0</v>
      </c>
      <c r="E142">
        <f t="shared" si="49"/>
        <v>-2.6892524457669524</v>
      </c>
      <c r="F142">
        <f t="shared" si="50"/>
        <v>4.0227885407307102</v>
      </c>
      <c r="G142">
        <f t="shared" si="57"/>
        <v>1.3335360949637578</v>
      </c>
      <c r="H142" s="21">
        <f t="shared" si="58"/>
        <v>-4.3818667119933513E-3</v>
      </c>
      <c r="I142" s="37">
        <f t="shared" si="51"/>
        <v>-1.2105155983629075</v>
      </c>
      <c r="J142" s="1">
        <f t="shared" si="59"/>
        <v>-0.15062674416690661</v>
      </c>
      <c r="K142" s="1">
        <f t="shared" si="60"/>
        <v>5.6820299809187571E-4</v>
      </c>
      <c r="L142" s="1">
        <f t="shared" si="52"/>
        <v>1.0208161735626939</v>
      </c>
      <c r="M142" s="1">
        <f t="shared" si="53"/>
        <v>0.78195967256823351</v>
      </c>
      <c r="N142" s="1">
        <f t="shared" si="54"/>
        <v>-0.17117577503183096</v>
      </c>
      <c r="O142" s="1">
        <f t="shared" si="55"/>
        <v>-0.48863156216113396</v>
      </c>
      <c r="P142" s="1">
        <f t="shared" si="56"/>
        <v>4.225015882684853E-2</v>
      </c>
      <c r="Q142" s="1">
        <f t="shared" si="61"/>
        <v>-9.0022070174849089E-2</v>
      </c>
      <c r="R142" s="1">
        <f t="shared" si="62"/>
        <v>-5.9879272293835882E-3</v>
      </c>
      <c r="S142" s="1">
        <f t="shared" si="63"/>
        <v>2.7169567650387666E-2</v>
      </c>
      <c r="T142" s="1">
        <f t="shared" si="64"/>
        <v>8.3927950273937103E-3</v>
      </c>
      <c r="U142" s="1">
        <f t="shared" si="65"/>
        <v>2.6532278846598208E-3</v>
      </c>
      <c r="V142" s="1">
        <f t="shared" si="66"/>
        <v>1.4056543009035187E-2</v>
      </c>
      <c r="W142" s="1">
        <f t="shared" ref="W142:Z161" si="74">+W$3*$F142*ABS($F142)*COS(2*PI()*$A142/W$2+W$4)</f>
        <v>0</v>
      </c>
      <c r="X142" s="1">
        <f t="shared" si="74"/>
        <v>0</v>
      </c>
      <c r="Y142" s="1">
        <f t="shared" si="74"/>
        <v>0</v>
      </c>
      <c r="Z142" s="1">
        <f t="shared" si="74"/>
        <v>0</v>
      </c>
      <c r="AA142" s="1">
        <f>+AA$3*$F142*ABS($F142)*COS(2*PI()*$A142/$AZ$22+AA$4)*COS(2*PI()*$A142/$BA$22+AA$5)</f>
        <v>0</v>
      </c>
      <c r="AB142" s="39">
        <f>+AB$3*$F142*ABS($F142)*COS(2*2*PI()*$A142/$BA$33+AB$4)*COS(2*2*PI()*$A142/$BA$34+AB$5)*COS(2*2*PI()*$A142/$BA$35+AB$6)</f>
        <v>0</v>
      </c>
      <c r="AE142" s="20">
        <f>+$AF$20*SIGN(SOI!A141)*(ABS(SOI!A141))^$AE$2</f>
        <v>-1.1390425033923881</v>
      </c>
      <c r="AF142" s="20">
        <f t="shared" si="69"/>
        <v>-0.9516075738268458</v>
      </c>
      <c r="AG142" s="19">
        <f t="shared" si="70"/>
        <v>-0.48504868434347959</v>
      </c>
      <c r="AH142" s="19">
        <f t="shared" si="71"/>
        <v>-0.52715911869596166</v>
      </c>
      <c r="AI142">
        <f t="shared" si="68"/>
        <v>7.2000000000000217E-2</v>
      </c>
      <c r="AJ142">
        <f t="shared" si="67"/>
        <v>0.46655888948336621</v>
      </c>
      <c r="AK142">
        <v>1</v>
      </c>
    </row>
    <row r="143" spans="1:37" x14ac:dyDescent="0.25">
      <c r="A143">
        <v>10.083333333333336</v>
      </c>
      <c r="B143" s="2">
        <v>1890.0833333333242</v>
      </c>
      <c r="C143">
        <f>+D143+($D$2+E143+F143)*SOI!A142*IF(B143&gt;$C$18, IF(B143&lt;$C$19,-1,1),1)</f>
        <v>1.8759254419352476</v>
      </c>
      <c r="D143">
        <f>+$D$3*((1-$D$5)*SOI!D142+$D$5*SOI!D141) +   $D$4*((1-$D$5)*SOI!E142+$D$5*SOI!E141)</f>
        <v>0</v>
      </c>
      <c r="E143">
        <f t="shared" si="49"/>
        <v>1.3464768071833655</v>
      </c>
      <c r="F143">
        <f t="shared" si="50"/>
        <v>-2.2355409976740042</v>
      </c>
      <c r="G143">
        <f t="shared" si="57"/>
        <v>-0.88906419049063867</v>
      </c>
      <c r="H143" s="21">
        <f t="shared" si="58"/>
        <v>-6.4729148411191055E-3</v>
      </c>
      <c r="I143" s="37">
        <f t="shared" si="51"/>
        <v>9.4569330210737282E-2</v>
      </c>
      <c r="J143" s="1">
        <f t="shared" si="59"/>
        <v>-7.28180809010488E-3</v>
      </c>
      <c r="K143" s="1">
        <f t="shared" si="60"/>
        <v>-7.521270329574586E-7</v>
      </c>
      <c r="L143" s="1">
        <f t="shared" si="52"/>
        <v>-3.827281683708917E-2</v>
      </c>
      <c r="M143" s="1">
        <f t="shared" si="53"/>
        <v>-0.48388434664263613</v>
      </c>
      <c r="N143" s="1">
        <f t="shared" si="54"/>
        <v>3.6822724107244652E-2</v>
      </c>
      <c r="O143" s="1">
        <f t="shared" si="55"/>
        <v>9.304134792156793E-2</v>
      </c>
      <c r="P143" s="1">
        <f t="shared" si="56"/>
        <v>-7.8339115001503663E-3</v>
      </c>
      <c r="Q143" s="1">
        <f t="shared" si="61"/>
        <v>-1.1983393598491023E-2</v>
      </c>
      <c r="R143" s="1">
        <f t="shared" si="62"/>
        <v>6.227120433379816E-5</v>
      </c>
      <c r="S143" s="1">
        <f t="shared" si="63"/>
        <v>4.5660037285635054E-4</v>
      </c>
      <c r="T143" s="1">
        <f t="shared" si="64"/>
        <v>5.991616099309881E-5</v>
      </c>
      <c r="U143" s="1">
        <f t="shared" si="65"/>
        <v>3.8433044717000037E-5</v>
      </c>
      <c r="V143" s="1">
        <f t="shared" si="66"/>
        <v>5.6066371709930592E-4</v>
      </c>
      <c r="W143" s="1">
        <f t="shared" si="74"/>
        <v>0</v>
      </c>
      <c r="X143" s="1">
        <f t="shared" si="74"/>
        <v>0</v>
      </c>
      <c r="Y143" s="1">
        <f t="shared" si="74"/>
        <v>0</v>
      </c>
      <c r="Z143" s="1">
        <f t="shared" si="74"/>
        <v>0</v>
      </c>
      <c r="AA143" s="1">
        <f>+AA$3*$F143*ABS($F143)*COS(2*PI()*$A143/$AZ$22+AA$4)*COS(2*PI()*$A143/$BA$22+AA$5)</f>
        <v>0</v>
      </c>
      <c r="AB143" s="39">
        <f>+AB$3*$F143*ABS($F143)*COS(2*2*PI()*$A143/$BA$33+AB$4)*COS(2*2*PI()*$A143/$BA$34+AB$5)*COS(2*2*PI()*$A143/$BA$35+AB$6)</f>
        <v>0</v>
      </c>
      <c r="AE143" s="20">
        <f>+$AF$20*SIGN(SOI!A142)*(ABS(SOI!A142))^$AE$2</f>
        <v>-1.01392929180863</v>
      </c>
      <c r="AF143" s="20">
        <f t="shared" si="69"/>
        <v>-0.93829470612002153</v>
      </c>
      <c r="AG143" s="19">
        <f t="shared" si="70"/>
        <v>-0.51425795275334685</v>
      </c>
      <c r="AH143" s="19">
        <f t="shared" si="71"/>
        <v>-0.49386384861444887</v>
      </c>
      <c r="AI143">
        <f t="shared" si="68"/>
        <v>7.260000000000022E-2</v>
      </c>
      <c r="AJ143">
        <f t="shared" si="67"/>
        <v>0.42403675336667468</v>
      </c>
      <c r="AK143">
        <v>1</v>
      </c>
    </row>
    <row r="144" spans="1:37" x14ac:dyDescent="0.25">
      <c r="A144">
        <v>10.16666666666667</v>
      </c>
      <c r="B144" s="2">
        <v>1890.1666666666574</v>
      </c>
      <c r="C144">
        <f>+D144+($D$2+E144+F144)*SOI!A143*IF(B144&gt;$C$18, IF(B144&lt;$C$19,-1,1),1)</f>
        <v>-1.1035489083654304</v>
      </c>
      <c r="D144">
        <f>+$D$3*((1-$D$5)*SOI!D143+$D$5*SOI!D142) +   $D$4*((1-$D$5)*SOI!E143+$D$5*SOI!E142)</f>
        <v>0</v>
      </c>
      <c r="E144">
        <f t="shared" si="49"/>
        <v>-0.94082667430485944</v>
      </c>
      <c r="F144">
        <f t="shared" si="50"/>
        <v>1.9004344207095816</v>
      </c>
      <c r="G144">
        <f t="shared" si="57"/>
        <v>0.95960774640472213</v>
      </c>
      <c r="H144" s="21">
        <f t="shared" si="58"/>
        <v>1.4100399212577471E-2</v>
      </c>
      <c r="I144" s="37">
        <f t="shared" si="51"/>
        <v>0.33159463843441678</v>
      </c>
      <c r="J144" s="1">
        <f t="shared" si="59"/>
        <v>1.4365630485099657E-2</v>
      </c>
      <c r="K144" s="1">
        <f t="shared" si="60"/>
        <v>2.5323273289483291E-6</v>
      </c>
      <c r="L144" s="1">
        <f t="shared" si="52"/>
        <v>0.70367941583252847</v>
      </c>
      <c r="M144" s="1">
        <f t="shared" si="53"/>
        <v>0.27225122886965791</v>
      </c>
      <c r="N144" s="1">
        <f t="shared" si="54"/>
        <v>1.4368742800734739E-2</v>
      </c>
      <c r="O144" s="1">
        <f t="shared" si="55"/>
        <v>-0.64225269434762278</v>
      </c>
      <c r="P144" s="1">
        <f t="shared" si="56"/>
        <v>2.0782268098733976E-4</v>
      </c>
      <c r="Q144" s="1">
        <f t="shared" si="61"/>
        <v>2.630940077294806E-3</v>
      </c>
      <c r="R144" s="1">
        <f t="shared" si="62"/>
        <v>-4.7937522410824051E-5</v>
      </c>
      <c r="S144" s="1">
        <f t="shared" si="63"/>
        <v>6.2473567325860063E-4</v>
      </c>
      <c r="T144" s="1">
        <f t="shared" si="64"/>
        <v>7.6042842149505662E-3</v>
      </c>
      <c r="U144" s="1">
        <f t="shared" si="65"/>
        <v>-3.5750017600542174E-6</v>
      </c>
      <c r="V144" s="1">
        <f t="shared" si="66"/>
        <v>-5.8038955903729595E-6</v>
      </c>
      <c r="W144" s="1">
        <f t="shared" si="74"/>
        <v>0</v>
      </c>
      <c r="X144" s="1">
        <f t="shared" si="74"/>
        <v>0</v>
      </c>
      <c r="Y144" s="1">
        <f t="shared" si="74"/>
        <v>0</v>
      </c>
      <c r="Z144" s="1">
        <f t="shared" si="74"/>
        <v>0</v>
      </c>
      <c r="AA144" s="1">
        <f>+AA$3*$F144*ABS($F144)*COS(2*PI()*$A144/$AZ$22+AA$4)*COS(2*PI()*$A144/$BA$22+AA$5)</f>
        <v>0</v>
      </c>
      <c r="AB144" s="39">
        <f>+AB$3*$F144*ABS($F144)*COS(2*2*PI()*$A144/$BA$33+AB$4)*COS(2*2*PI()*$A144/$BA$34+AB$5)*COS(2*2*PI()*$A144/$BA$35+AB$6)</f>
        <v>0</v>
      </c>
      <c r="AE144" s="20">
        <f>+$AF$20*SIGN(SOI!A143)*(ABS(SOI!A143))^$AE$2</f>
        <v>-0.66191232315904658</v>
      </c>
      <c r="AF144" s="20">
        <f t="shared" si="69"/>
        <v>-0.77790147233137918</v>
      </c>
      <c r="AG144" s="19">
        <f t="shared" si="70"/>
        <v>-0.64497113564685049</v>
      </c>
      <c r="AH144" s="19">
        <f t="shared" si="71"/>
        <v>-0.55472578709093712</v>
      </c>
      <c r="AI144">
        <f t="shared" si="68"/>
        <v>7.3200000000000223E-2</v>
      </c>
      <c r="AJ144">
        <f t="shared" si="67"/>
        <v>0.13293033668452869</v>
      </c>
      <c r="AK144">
        <v>1</v>
      </c>
    </row>
    <row r="145" spans="1:37" x14ac:dyDescent="0.25">
      <c r="A145">
        <v>10.250000000000004</v>
      </c>
      <c r="B145" s="2">
        <v>1890.2499999999907</v>
      </c>
      <c r="C145">
        <f>+D145+($D$2+E145+F145)*SOI!A144*IF(B145&gt;$C$18, IF(B145&lt;$C$19,-1,1),1)</f>
        <v>1.5867022851093935</v>
      </c>
      <c r="D145">
        <f>+$D$3*((1-$D$5)*SOI!D144+$D$5*SOI!D143) +   $D$4*((1-$D$5)*SOI!E144+$D$5*SOI!E143)</f>
        <v>0</v>
      </c>
      <c r="E145">
        <f t="shared" si="49"/>
        <v>0.76296473694994749</v>
      </c>
      <c r="F145">
        <f t="shared" si="50"/>
        <v>-2.1548088466950297</v>
      </c>
      <c r="G145">
        <f t="shared" si="57"/>
        <v>-1.3918441097450822</v>
      </c>
      <c r="H145" s="21">
        <f t="shared" si="58"/>
        <v>-1.4422461433405863E-2</v>
      </c>
      <c r="I145" s="37">
        <f t="shared" si="51"/>
        <v>-0.45969869901904198</v>
      </c>
      <c r="J145" s="1">
        <f t="shared" si="59"/>
        <v>4.4421286853084073E-3</v>
      </c>
      <c r="K145" s="1">
        <f t="shared" si="60"/>
        <v>-2.5420208637135639E-4</v>
      </c>
      <c r="L145" s="1">
        <f t="shared" si="52"/>
        <v>-0.93143309695107257</v>
      </c>
      <c r="M145" s="1">
        <f t="shared" si="53"/>
        <v>-6.0725418738526458E-2</v>
      </c>
      <c r="N145" s="1">
        <f t="shared" si="54"/>
        <v>-2.0458841077728475E-2</v>
      </c>
      <c r="O145" s="1">
        <f t="shared" si="55"/>
        <v>0.7475997982934145</v>
      </c>
      <c r="P145" s="1">
        <f t="shared" si="56"/>
        <v>-1.3539796982696837E-2</v>
      </c>
      <c r="Q145" s="1">
        <f t="shared" si="61"/>
        <v>8.3555277115793713E-4</v>
      </c>
      <c r="R145" s="1">
        <f t="shared" si="62"/>
        <v>2.1105919941618927E-5</v>
      </c>
      <c r="S145" s="1">
        <f t="shared" si="63"/>
        <v>1.2331739390314578E-3</v>
      </c>
      <c r="T145" s="1">
        <f t="shared" si="64"/>
        <v>1.1716513569899292E-2</v>
      </c>
      <c r="U145" s="1">
        <f t="shared" si="65"/>
        <v>-3.2289494364692932E-4</v>
      </c>
      <c r="V145" s="1">
        <f t="shared" si="66"/>
        <v>-5.3839504996194083E-4</v>
      </c>
      <c r="W145" s="1">
        <f t="shared" si="74"/>
        <v>0</v>
      </c>
      <c r="X145" s="1">
        <f t="shared" si="74"/>
        <v>0</v>
      </c>
      <c r="Y145" s="1">
        <f t="shared" si="74"/>
        <v>0</v>
      </c>
      <c r="Z145" s="1">
        <f t="shared" si="74"/>
        <v>0</v>
      </c>
      <c r="AA145" s="1">
        <f>+AA$3*$F145*ABS($F145)*COS(2*PI()*$A145/$AZ$22+AA$4)*COS(2*PI()*$A145/$BA$22+AA$5)</f>
        <v>0</v>
      </c>
      <c r="AB145" s="39">
        <f>+AB$3*$F145*ABS($F145)*COS(2*2*PI()*$A145/$BA$33+AB$4)*COS(2*2*PI()*$A145/$BA$34+AB$5)*COS(2*2*PI()*$A145/$BA$35+AB$6)</f>
        <v>0</v>
      </c>
      <c r="AE145" s="20">
        <f>+$AF$20*SIGN(SOI!A144)*(ABS(SOI!A144))^$AE$2</f>
        <v>-0.65786280202646086</v>
      </c>
      <c r="AF145" s="20">
        <f t="shared" si="69"/>
        <v>-0.6399250417285024</v>
      </c>
      <c r="AG145" s="19">
        <f t="shared" si="70"/>
        <v>-0.51337236921587992</v>
      </c>
      <c r="AH145" s="19">
        <f t="shared" si="71"/>
        <v>-0.48385512453701918</v>
      </c>
      <c r="AI145">
        <f t="shared" si="68"/>
        <v>7.3800000000000227E-2</v>
      </c>
      <c r="AJ145">
        <f t="shared" si="67"/>
        <v>0.12655267251262248</v>
      </c>
      <c r="AK145">
        <v>1</v>
      </c>
    </row>
    <row r="146" spans="1:37" x14ac:dyDescent="0.25">
      <c r="A146">
        <v>10.333333333333337</v>
      </c>
      <c r="B146" s="2">
        <v>1890.3333333333239</v>
      </c>
      <c r="C146">
        <f>+D146+($D$2+E146+F146)*SOI!A145*IF(B146&gt;$C$18, IF(B146&lt;$C$19,-1,1),1)</f>
        <v>-2.9214823183007654</v>
      </c>
      <c r="D146">
        <f>+$D$3*((1-$D$5)*SOI!D145+$D$5*SOI!D144) +   $D$4*((1-$D$5)*SOI!E145+$D$5*SOI!E144)</f>
        <v>0</v>
      </c>
      <c r="E146">
        <f t="shared" si="49"/>
        <v>-0.68067141179070578</v>
      </c>
      <c r="F146">
        <f t="shared" si="50"/>
        <v>3.6021537300914712</v>
      </c>
      <c r="G146">
        <f t="shared" si="57"/>
        <v>2.9214823183007654</v>
      </c>
      <c r="H146" s="21">
        <f t="shared" si="58"/>
        <v>5.3952062604369164E-3</v>
      </c>
      <c r="I146" s="37">
        <f t="shared" si="51"/>
        <v>0.38196488111730997</v>
      </c>
      <c r="J146" s="1">
        <f t="shared" si="59"/>
        <v>-1.3057875117325098E-2</v>
      </c>
      <c r="K146" s="1">
        <f t="shared" si="60"/>
        <v>1.6717674998243664E-4</v>
      </c>
      <c r="L146" s="1">
        <f t="shared" si="52"/>
        <v>0.39562052182096025</v>
      </c>
      <c r="M146" s="1">
        <f t="shared" si="53"/>
        <v>-0.214833366259579</v>
      </c>
      <c r="N146" s="1">
        <f t="shared" si="54"/>
        <v>-2.5862513195657921E-2</v>
      </c>
      <c r="O146" s="1">
        <f t="shared" si="55"/>
        <v>-0.31065682414255785</v>
      </c>
      <c r="P146" s="1">
        <f t="shared" si="56"/>
        <v>5.0451031681697782E-2</v>
      </c>
      <c r="Q146" s="1">
        <f t="shared" si="61"/>
        <v>3.7367564746591756E-3</v>
      </c>
      <c r="R146" s="1">
        <f t="shared" si="62"/>
        <v>-7.8428761709894095E-5</v>
      </c>
      <c r="S146" s="1">
        <f t="shared" si="63"/>
        <v>-1.2952815946114286E-3</v>
      </c>
      <c r="T146" s="1">
        <f t="shared" si="64"/>
        <v>2.0679368299980068E-3</v>
      </c>
      <c r="U146" s="1">
        <f t="shared" si="65"/>
        <v>-9.9969910483395505E-4</v>
      </c>
      <c r="V146" s="1">
        <f t="shared" si="66"/>
        <v>2.5359965235132857E-3</v>
      </c>
      <c r="W146" s="1">
        <f t="shared" si="74"/>
        <v>0</v>
      </c>
      <c r="X146" s="1">
        <f t="shared" si="74"/>
        <v>0</v>
      </c>
      <c r="Y146" s="1">
        <f t="shared" si="74"/>
        <v>0</v>
      </c>
      <c r="Z146" s="1">
        <f t="shared" si="74"/>
        <v>0</v>
      </c>
      <c r="AA146" s="1">
        <f>+AA$3*$F146*ABS($F146)*COS(2*PI()*$A146/$AZ$22+AA$4)*COS(2*PI()*$A146/$BA$22+AA$5)</f>
        <v>0</v>
      </c>
      <c r="AB146" s="39">
        <f>+AB$3*$F146*ABS($F146)*COS(2*2*PI()*$A146/$BA$33+AB$4)*COS(2*2*PI()*$A146/$BA$34+AB$5)*COS(2*2*PI()*$A146/$BA$35+AB$6)</f>
        <v>0</v>
      </c>
      <c r="AE146" s="20">
        <f>+$AF$20*SIGN(SOI!A145)*(ABS(SOI!A145))^$AE$2</f>
        <v>-0.6</v>
      </c>
      <c r="AF146" s="20">
        <f t="shared" si="69"/>
        <v>-0.59917695512651858</v>
      </c>
      <c r="AG146" s="19">
        <f t="shared" si="70"/>
        <v>-1.0250873845709256</v>
      </c>
      <c r="AH146" s="19">
        <f t="shared" si="71"/>
        <v>-0.88281485334927856</v>
      </c>
      <c r="AI146">
        <f t="shared" si="68"/>
        <v>7.440000000000023E-2</v>
      </c>
      <c r="AJ146">
        <f t="shared" si="67"/>
        <v>0.42591042944440705</v>
      </c>
      <c r="AK146">
        <v>1</v>
      </c>
    </row>
    <row r="147" spans="1:37" x14ac:dyDescent="0.25">
      <c r="A147">
        <v>10.416666666666671</v>
      </c>
      <c r="B147" s="2">
        <v>1890.4166666666572</v>
      </c>
      <c r="C147">
        <f>+D147+($D$2+E147+F147)*SOI!A146*IF(B147&gt;$C$18, IF(B147&lt;$C$19,-1,1),1)</f>
        <v>50.751860672239701</v>
      </c>
      <c r="D147">
        <f>+$D$3*((1-$D$5)*SOI!D146+$D$5*SOI!D145) +   $D$4*((1-$D$5)*SOI!E146+$D$5*SOI!E145)</f>
        <v>0</v>
      </c>
      <c r="E147">
        <f t="shared" si="49"/>
        <v>0.65467329733197888</v>
      </c>
      <c r="F147">
        <f t="shared" si="50"/>
        <v>-59.668464776680473</v>
      </c>
      <c r="G147">
        <f t="shared" si="57"/>
        <v>-59.013791479348491</v>
      </c>
      <c r="H147" s="21">
        <f t="shared" si="58"/>
        <v>0.18960297483290078</v>
      </c>
      <c r="I147" s="37">
        <f t="shared" si="51"/>
        <v>-0.38083520984749891</v>
      </c>
      <c r="J147" s="1">
        <f t="shared" si="59"/>
        <v>-0.29508421014941311</v>
      </c>
      <c r="K147" s="1">
        <f t="shared" si="60"/>
        <v>-1.5935912905982577E-10</v>
      </c>
      <c r="L147" s="1">
        <f t="shared" si="52"/>
        <v>-1.118419434458636E-4</v>
      </c>
      <c r="M147" s="1">
        <f t="shared" si="53"/>
        <v>4.8692439632549123</v>
      </c>
      <c r="N147" s="1">
        <f t="shared" si="54"/>
        <v>1.0597309105953769</v>
      </c>
      <c r="O147" s="1">
        <f t="shared" si="55"/>
        <v>7.4567916431619562E-5</v>
      </c>
      <c r="P147" s="1">
        <f t="shared" si="56"/>
        <v>-0.70871906771325621</v>
      </c>
      <c r="Q147" s="1">
        <f t="shared" si="61"/>
        <v>3.470399511809747</v>
      </c>
      <c r="R147" s="1">
        <f t="shared" si="62"/>
        <v>7.262291807701339E-2</v>
      </c>
      <c r="S147" s="1">
        <f t="shared" si="63"/>
        <v>-5.2917915778518232E-2</v>
      </c>
      <c r="T147" s="1">
        <f t="shared" si="64"/>
        <v>1.4032474828093891E-10</v>
      </c>
      <c r="U147" s="1">
        <f t="shared" si="65"/>
        <v>-1.4001901829792192E-2</v>
      </c>
      <c r="V147" s="1">
        <f t="shared" si="66"/>
        <v>1.4597470172725155</v>
      </c>
      <c r="W147" s="1">
        <f t="shared" si="74"/>
        <v>0</v>
      </c>
      <c r="X147" s="1">
        <f t="shared" si="74"/>
        <v>0</v>
      </c>
      <c r="Y147" s="1">
        <f t="shared" si="74"/>
        <v>0</v>
      </c>
      <c r="Z147" s="1">
        <f t="shared" si="74"/>
        <v>0</v>
      </c>
      <c r="AA147" s="1">
        <f>+AA$3*$F147*ABS($F147)*COS(2*PI()*$A147/$AZ$22+AA$4)*COS(2*PI()*$A147/$BA$22+AA$5)</f>
        <v>0</v>
      </c>
      <c r="AB147" s="39">
        <f>+AB$3*$F147*ABS($F147)*COS(2*2*PI()*$A147/$BA$33+AB$4)*COS(2*2*PI()*$A147/$BA$34+AB$5)*COS(2*2*PI()*$A147/$BA$35+AB$6)</f>
        <v>0</v>
      </c>
      <c r="AE147" s="20">
        <f>+$AF$20*SIGN(SOI!A146)*(ABS(SOI!A146))^$AE$2</f>
        <v>-0.53966806335309503</v>
      </c>
      <c r="AF147" s="20">
        <f t="shared" si="69"/>
        <v>-0.56850841823650378</v>
      </c>
      <c r="AG147" s="19">
        <f t="shared" si="70"/>
        <v>-1.1236054747113235</v>
      </c>
      <c r="AH147" s="19">
        <f t="shared" si="71"/>
        <v>-0.98560416152706298</v>
      </c>
      <c r="AI147">
        <f t="shared" si="68"/>
        <v>7.5000000000000233E-2</v>
      </c>
      <c r="AJ147">
        <f t="shared" si="67"/>
        <v>0.55509705647481977</v>
      </c>
      <c r="AK147">
        <v>1</v>
      </c>
    </row>
    <row r="148" spans="1:37" x14ac:dyDescent="0.25">
      <c r="A148">
        <v>10.500000000000005</v>
      </c>
      <c r="B148" s="2">
        <v>1890.4999999999905</v>
      </c>
      <c r="C148">
        <f>+D148+($D$2+E148+F148)*SOI!A147*IF(B148&gt;$C$18, IF(B148&lt;$C$19,-1,1),1)</f>
        <v>4.3218629689595982</v>
      </c>
      <c r="D148">
        <f>+$D$3*((1-$D$5)*SOI!D147+$D$5*SOI!D146) +   $D$4*((1-$D$5)*SOI!E147+$D$5*SOI!E146)</f>
        <v>0</v>
      </c>
      <c r="E148">
        <f t="shared" si="49"/>
        <v>-0.67488859901836395</v>
      </c>
      <c r="F148">
        <f t="shared" si="50"/>
        <v>-4.0227885411551121</v>
      </c>
      <c r="G148">
        <f t="shared" si="57"/>
        <v>-4.697677140173476</v>
      </c>
      <c r="H148" s="21">
        <f t="shared" si="58"/>
        <v>3.3001406082824899E-3</v>
      </c>
      <c r="I148" s="37">
        <f t="shared" si="51"/>
        <v>-0.1409604006239375</v>
      </c>
      <c r="J148" s="1">
        <f t="shared" si="59"/>
        <v>-4.5027536970599002E-3</v>
      </c>
      <c r="K148" s="1">
        <f t="shared" si="60"/>
        <v>-2.5222956121732592E-5</v>
      </c>
      <c r="L148" s="1">
        <f t="shared" si="52"/>
        <v>0.35986723323354952</v>
      </c>
      <c r="M148" s="1">
        <f t="shared" si="53"/>
        <v>0.20073990920559631</v>
      </c>
      <c r="N148" s="1">
        <f t="shared" si="54"/>
        <v>-1.2308204785382386E-3</v>
      </c>
      <c r="O148" s="1">
        <f t="shared" si="55"/>
        <v>-0.23921180457670524</v>
      </c>
      <c r="P148" s="1">
        <f t="shared" si="56"/>
        <v>-1.0867382552380537E-2</v>
      </c>
      <c r="Q148" s="1">
        <f t="shared" si="61"/>
        <v>-1.6616929364434007E-4</v>
      </c>
      <c r="R148" s="1">
        <f t="shared" si="62"/>
        <v>-1.2870784742743567E-6</v>
      </c>
      <c r="S148" s="1">
        <f t="shared" si="63"/>
        <v>2.2748977098036433E-5</v>
      </c>
      <c r="T148" s="1">
        <f t="shared" si="64"/>
        <v>1.4484465402216109E-3</v>
      </c>
      <c r="U148" s="1">
        <f t="shared" si="65"/>
        <v>-7.9469027385175203E-5</v>
      </c>
      <c r="V148" s="1">
        <f t="shared" si="66"/>
        <v>-2.5997258094074797E-5</v>
      </c>
      <c r="W148" s="1">
        <f t="shared" si="74"/>
        <v>0</v>
      </c>
      <c r="X148" s="1">
        <f t="shared" si="74"/>
        <v>0</v>
      </c>
      <c r="Y148" s="1">
        <f t="shared" si="74"/>
        <v>0</v>
      </c>
      <c r="Z148" s="1">
        <f t="shared" si="74"/>
        <v>0</v>
      </c>
      <c r="AA148" s="1">
        <f>+AA$3*$F148*ABS($F148)*COS(2*PI()*$A148/$AZ$22+AA$4)*COS(2*PI()*$A148/$BA$22+AA$5)</f>
        <v>0</v>
      </c>
      <c r="AB148" s="39">
        <f>+AB$3*$F148*ABS($F148)*COS(2*2*PI()*$A148/$BA$33+AB$4)*COS(2*2*PI()*$A148/$BA$34+AB$5)*COS(2*2*PI()*$A148/$BA$35+AB$6)</f>
        <v>0</v>
      </c>
      <c r="AE148" s="20">
        <f>+$AF$20*SIGN(SOI!A147)*(ABS(SOI!A147))^$AE$2</f>
        <v>-0.56585719135641621</v>
      </c>
      <c r="AF148" s="20">
        <f t="shared" si="69"/>
        <v>-0.61930161789116578</v>
      </c>
      <c r="AG148" s="19">
        <f t="shared" si="70"/>
        <v>-1.0352253290480362</v>
      </c>
      <c r="AH148" s="19">
        <f t="shared" si="71"/>
        <v>-0.99803784158835629</v>
      </c>
      <c r="AI148">
        <f t="shared" si="68"/>
        <v>7.5600000000000236E-2</v>
      </c>
      <c r="AJ148">
        <f t="shared" si="67"/>
        <v>0.41592371115687043</v>
      </c>
      <c r="AK148">
        <v>1</v>
      </c>
    </row>
    <row r="149" spans="1:37" x14ac:dyDescent="0.25">
      <c r="A149">
        <v>10.583333333333339</v>
      </c>
      <c r="B149" s="2">
        <v>1890.5833333333237</v>
      </c>
      <c r="C149">
        <f>+D149+($D$2+E149+F149)*SOI!A148*IF(B149&gt;$C$18, IF(B149&lt;$C$19,-1,1),1)</f>
        <v>-4.1187579815970556</v>
      </c>
      <c r="D149">
        <f>+$D$3*((1-$D$5)*SOI!D148+$D$5*SOI!D147) +   $D$4*((1-$D$5)*SOI!E148+$D$5*SOI!E147)</f>
        <v>0</v>
      </c>
      <c r="E149">
        <f t="shared" si="49"/>
        <v>0.74906623506493819</v>
      </c>
      <c r="F149">
        <f t="shared" si="50"/>
        <v>2.2355409979764067</v>
      </c>
      <c r="G149">
        <f t="shared" si="57"/>
        <v>2.9846072330413449</v>
      </c>
      <c r="H149" s="21">
        <f t="shared" si="58"/>
        <v>4.2540346004504917E-3</v>
      </c>
      <c r="I149" s="37">
        <f t="shared" si="51"/>
        <v>0.36236360596634559</v>
      </c>
      <c r="J149" s="1">
        <f t="shared" si="59"/>
        <v>-1.2377581409500405E-3</v>
      </c>
      <c r="K149" s="1">
        <f t="shared" si="60"/>
        <v>3.3155838415522071E-5</v>
      </c>
      <c r="L149" s="1">
        <f t="shared" si="52"/>
        <v>-0.89203026570217447</v>
      </c>
      <c r="M149" s="1">
        <f t="shared" si="53"/>
        <v>-2.1465641700822234E-2</v>
      </c>
      <c r="N149" s="1">
        <f t="shared" si="54"/>
        <v>9.778328432086468E-2</v>
      </c>
      <c r="O149" s="1">
        <f t="shared" si="55"/>
        <v>0.65252754330089391</v>
      </c>
      <c r="P149" s="1">
        <f t="shared" si="56"/>
        <v>2.1126884583222713E-3</v>
      </c>
      <c r="Q149" s="1">
        <f t="shared" si="61"/>
        <v>-1.4116623534505014E-3</v>
      </c>
      <c r="R149" s="1">
        <f t="shared" si="62"/>
        <v>2.8108167549324156E-5</v>
      </c>
      <c r="S149" s="1">
        <f t="shared" si="63"/>
        <v>4.6460002363429799E-3</v>
      </c>
      <c r="T149" s="1">
        <f t="shared" si="64"/>
        <v>9.7939074642619719E-3</v>
      </c>
      <c r="U149" s="1">
        <f t="shared" si="65"/>
        <v>-3.9715117300044191E-5</v>
      </c>
      <c r="V149" s="1">
        <f t="shared" si="66"/>
        <v>-4.0152071577438908E-4</v>
      </c>
      <c r="W149" s="1">
        <f t="shared" si="74"/>
        <v>0</v>
      </c>
      <c r="X149" s="1">
        <f t="shared" si="74"/>
        <v>0</v>
      </c>
      <c r="Y149" s="1">
        <f t="shared" si="74"/>
        <v>0</v>
      </c>
      <c r="Z149" s="1">
        <f t="shared" si="74"/>
        <v>0</v>
      </c>
      <c r="AA149" s="1">
        <f>+AA$3*$F149*ABS($F149)*COS(2*PI()*$A149/$AZ$22+AA$4)*COS(2*PI()*$A149/$BA$22+AA$5)</f>
        <v>0</v>
      </c>
      <c r="AB149" s="39">
        <f>+AB$3*$F149*ABS($F149)*COS(2*2*PI()*$A149/$BA$33+AB$4)*COS(2*2*PI()*$A149/$BA$34+AB$5)*COS(2*2*PI()*$A149/$BA$35+AB$6)</f>
        <v>0</v>
      </c>
      <c r="AE149" s="20">
        <f>+$AF$20*SIGN(SOI!A148)*(ABS(SOI!A148))^$AE$2</f>
        <v>-0.7523795989639861</v>
      </c>
      <c r="AF149" s="20">
        <f t="shared" si="69"/>
        <v>-0.67859819661758802</v>
      </c>
      <c r="AG149" s="19">
        <f t="shared" si="70"/>
        <v>-1.0203596593038846</v>
      </c>
      <c r="AH149" s="19">
        <f t="shared" si="71"/>
        <v>-0.9951534262389663</v>
      </c>
      <c r="AI149">
        <f t="shared" si="68"/>
        <v>7.620000000000024E-2</v>
      </c>
      <c r="AJ149">
        <f t="shared" si="67"/>
        <v>0.34176146268629659</v>
      </c>
      <c r="AK149">
        <v>1</v>
      </c>
    </row>
    <row r="150" spans="1:37" x14ac:dyDescent="0.25">
      <c r="A150">
        <v>10.666666666666673</v>
      </c>
      <c r="B150" s="2">
        <v>1890.666666666657</v>
      </c>
      <c r="C150">
        <f>+D150+($D$2+E150+F150)*SOI!A149*IF(B150&gt;$C$18, IF(B150&lt;$C$19,-1,1),1)</f>
        <v>3.6271870886098547</v>
      </c>
      <c r="D150">
        <f>+$D$3*((1-$D$5)*SOI!D149+$D$5*SOI!D148) +   $D$4*((1-$D$5)*SOI!E149+$D$5*SOI!E148)</f>
        <v>0</v>
      </c>
      <c r="E150">
        <f t="shared" ref="E150:E213" si="75">$E$3*COS(2*PI()*(A150+$E$2)/$H$3)+$E$4*COS(2*PI()*(A150+$E$2)/$H$4)+$E$5*COS(2*PI()*(A150+$E$2)/$H$5)+$E$6*COS(2*PI()/$H$6*(A150+$E$2))+$E$7*COS(2*PI()/$H$7*(A150+$E$2))+$E$8*COS(2*PI()/$H$8*(A150+$E$2))+$E$9*COS(2*PI()/$H$9*(A150+$E$2))+$E$10*COS(2*PI()/$H$10*(A150+$E$2))+$E$11*COS(2*PI()/$H$11*(A150+$E$2))+$E$12*COS(2*PI()/$H$12*(A150+$E$2))+$E$13*COS(2*PI()/$H$13*(A150+$E$2))+$E$14*COS(2*PI()/$H$14*(A150+$E$2))+$E$15*COS(2*PI()/$H$15*(A150+$E$2))+$E$16*COS(2*PI()/$H$16*(A150+$E$2))+$E$17*COS(2*PI()/$H$17*(A150+$E$2))</f>
        <v>-0.91133851607480754</v>
      </c>
      <c r="F150">
        <f t="shared" ref="F150:F213" si="76">$F$3*COS(2*PI()*(B150+$F$2)/$H$3)+$F$4*COS(2*PI()*(B150+$F$2)/$H$4)+$F$5*COS(2*PI()*(B150+$F$2)/$H$5)+$F$6*COS(2*PI()/$H$6*(B150+$F$2))+$F$7*COS(2*PI()/$H$7*(B150+$F$2))+$F$8*COS(2*PI()/$H$8*(B150+$F$2))+$F$9*COS(2*PI()/$H$9*(B150+$F$2))+$F$10*COS(2*PI()/$H$10*(B150+$F$2))+$F$11*COS(2*PI()/$H$11*(B150+$F$2))+$F$12*COS(2*PI()/$H$12*(B150+$F$2))+$F$13*COS(2*PI()/$H$13*(B150+$F$2))+$F$14*COS(2*PI()/$H$14*(B150+$F$2))+$F$15*COS(2*PI()/$H$15*(B150+$F$2))+$F$16*COS(2*PI()/$H$16*(B150+$F$2))+$F$17*COS(2*PI()/$H$17*(B150+$F$2))</f>
        <v>-1.9004344208320565</v>
      </c>
      <c r="G150">
        <f t="shared" si="57"/>
        <v>-2.811772936906864</v>
      </c>
      <c r="H150" s="21">
        <f t="shared" si="58"/>
        <v>-1.0175377198153314E-2</v>
      </c>
      <c r="I150" s="37">
        <f t="shared" ref="I150:I213" si="77">+(I$3*$E150+I$5*$F150)*COS(2*PI()*$A150*$A$9+I$4)</f>
        <v>-0.45052462206304872</v>
      </c>
      <c r="J150" s="1">
        <f t="shared" si="59"/>
        <v>6.1782037311409319E-5</v>
      </c>
      <c r="K150" s="1">
        <f t="shared" si="60"/>
        <v>-2.2540297060907964E-4</v>
      </c>
      <c r="L150" s="1">
        <f t="shared" ref="L150:L213" si="78">+(L$3*$E150+L$5*$F150)*COS(2*PI()*$A150*$A$9+L$4)^2</f>
        <v>0.69321206969133697</v>
      </c>
      <c r="M150" s="1">
        <f t="shared" ref="M150:M213" si="79">+(M$3*$E150+M$5*$F150)*COS(2*PI()*$A150*$A$7+M$4)</f>
        <v>-8.61779882546432E-4</v>
      </c>
      <c r="N150" s="1">
        <f t="shared" ref="N150:N213" si="80">+(N$3*$E150+N$5*$F150)*COS(2*PI()*$A150*$A$8+N$4)</f>
        <v>-0.15514398365438453</v>
      </c>
      <c r="O150" s="1">
        <f t="shared" ref="O150:O213" si="81">+(O$3*$E150+O$5*$F150)*COS(2*PI()*$A150*$A$8+O$4)^2</f>
        <v>-0.5839949876384124</v>
      </c>
      <c r="P150" s="1">
        <f t="shared" ref="P150:P213" si="82">+(P$3*$E150+P$5*$F150)*COS(2*PI()*$A150*$A$7+P$4)^2</f>
        <v>-2.0650866691268567E-2</v>
      </c>
      <c r="Q150" s="1">
        <f t="shared" si="61"/>
        <v>8.9919446982970972E-5</v>
      </c>
      <c r="R150" s="1">
        <f t="shared" si="62"/>
        <v>2.226021148937787E-6</v>
      </c>
      <c r="S150" s="1">
        <f t="shared" si="63"/>
        <v>9.1648108127924503E-3</v>
      </c>
      <c r="T150" s="1">
        <f t="shared" si="64"/>
        <v>6.8116573584129222E-3</v>
      </c>
      <c r="U150" s="1">
        <f t="shared" si="65"/>
        <v>-4.8265035643876224E-4</v>
      </c>
      <c r="V150" s="1">
        <f t="shared" si="66"/>
        <v>-6.2270320189428824E-3</v>
      </c>
      <c r="W150" s="1">
        <f t="shared" si="74"/>
        <v>0</v>
      </c>
      <c r="X150" s="1">
        <f t="shared" si="74"/>
        <v>0</v>
      </c>
      <c r="Y150" s="1">
        <f t="shared" si="74"/>
        <v>0</v>
      </c>
      <c r="Z150" s="1">
        <f t="shared" si="74"/>
        <v>0</v>
      </c>
      <c r="AA150" s="1">
        <f>+AA$3*$F150*ABS($F150)*COS(2*PI()*$A150/$AZ$22+AA$4)*COS(2*PI()*$A150/$BA$22+AA$5)</f>
        <v>0</v>
      </c>
      <c r="AB150" s="39">
        <f>+AB$3*$F150*ABS($F150)*COS(2*2*PI()*$A150/$BA$33+AB$4)*COS(2*2*PI()*$A150/$BA$34+AB$5)*COS(2*2*PI()*$A150/$BA$35+AB$6)</f>
        <v>0</v>
      </c>
      <c r="AE150" s="20">
        <f>+$AF$20*SIGN(SOI!A149)*(ABS(SOI!A149))^$AE$2</f>
        <v>-0.7175577995323621</v>
      </c>
      <c r="AF150" s="20">
        <f t="shared" si="69"/>
        <v>-0.72524296055113247</v>
      </c>
      <c r="AG150" s="19">
        <f t="shared" si="70"/>
        <v>-1.1508889508099138</v>
      </c>
      <c r="AH150" s="19">
        <f t="shared" si="71"/>
        <v>-1.0319261403340552</v>
      </c>
      <c r="AI150">
        <f t="shared" si="68"/>
        <v>7.6800000000000243E-2</v>
      </c>
      <c r="AJ150">
        <f t="shared" si="67"/>
        <v>0.42564599025878136</v>
      </c>
      <c r="AK150">
        <v>1</v>
      </c>
    </row>
    <row r="151" spans="1:37" x14ac:dyDescent="0.25">
      <c r="A151">
        <v>10.750000000000007</v>
      </c>
      <c r="B151" s="2">
        <v>1890.7499999999902</v>
      </c>
      <c r="C151">
        <f>+D151+($D$2+E151+F151)*SOI!A150*IF(B151&gt;$C$18, IF(B151&lt;$C$19,-1,1),1)</f>
        <v>-4.3205627650324585</v>
      </c>
      <c r="D151">
        <f>+$D$3*((1-$D$5)*SOI!D150+$D$5*SOI!D149) +   $D$4*((1-$D$5)*SOI!E150+$D$5*SOI!E149)</f>
        <v>0</v>
      </c>
      <c r="E151">
        <f t="shared" si="75"/>
        <v>1.2742092206619109</v>
      </c>
      <c r="F151">
        <f t="shared" si="76"/>
        <v>2.1548088468241673</v>
      </c>
      <c r="G151">
        <f t="shared" ref="G151:G214" si="83">+E151+F151</f>
        <v>3.4290180674860782</v>
      </c>
      <c r="H151" s="21">
        <f t="shared" ref="H151:H214" si="84">+$H$19*SUM(I151:V151)</f>
        <v>9.6918729986696268E-3</v>
      </c>
      <c r="I151" s="37">
        <f t="shared" si="77"/>
        <v>0.29575418038217932</v>
      </c>
      <c r="J151" s="1">
        <f t="shared" ref="J151:J214" si="85">+(J$3)*I151*M151</f>
        <v>-2.3901606490423794E-3</v>
      </c>
      <c r="K151" s="1">
        <f t="shared" ref="K151:K214" si="86">+(K$3)*L151*P151*O151</f>
        <v>4.4498884787277947E-6</v>
      </c>
      <c r="L151" s="1">
        <f t="shared" si="78"/>
        <v>-4.5898046235746733E-2</v>
      </c>
      <c r="M151" s="1">
        <f t="shared" si="79"/>
        <v>-5.078656704287602E-2</v>
      </c>
      <c r="N151" s="1">
        <f t="shared" si="80"/>
        <v>0.17050909533017403</v>
      </c>
      <c r="O151" s="1">
        <f t="shared" si="81"/>
        <v>9.048820617953808E-2</v>
      </c>
      <c r="P151" s="1">
        <f t="shared" si="82"/>
        <v>3.9738990657091709E-2</v>
      </c>
      <c r="Q151" s="1">
        <f t="shared" ref="Q151:Q214" si="87">+(Q$3)*M151*N151</f>
        <v>-5.8239648399689998E-3</v>
      </c>
      <c r="R151" s="1">
        <f t="shared" ref="R151:R214" si="88">+(R$3)*I151*N151*M151</f>
        <v>9.4646980698886995E-5</v>
      </c>
      <c r="S151" s="1">
        <f t="shared" ref="S151:S214" si="89">+(S$3)*I151*N151</f>
        <v>6.6122379943535977E-3</v>
      </c>
      <c r="T151" s="1">
        <f t="shared" ref="T151:T214" si="90">+(T$3)*L151*O151</f>
        <v>6.988174426611272E-5</v>
      </c>
      <c r="U151" s="1">
        <f t="shared" ref="U151:U214" si="91">+(U$3)*P151*I151</f>
        <v>-6.0971031319948454E-4</v>
      </c>
      <c r="V151" s="1">
        <f t="shared" ref="V151:V214" si="92">+(V$3)*P151*N151</f>
        <v>-1.3169590142465458E-2</v>
      </c>
      <c r="W151" s="1">
        <f t="shared" si="74"/>
        <v>0</v>
      </c>
      <c r="X151" s="1">
        <f t="shared" si="74"/>
        <v>0</v>
      </c>
      <c r="Y151" s="1">
        <f t="shared" si="74"/>
        <v>0</v>
      </c>
      <c r="Z151" s="1">
        <f t="shared" si="74"/>
        <v>0</v>
      </c>
      <c r="AA151" s="1">
        <f>+AA$3*$F151*ABS($F151)*COS(2*PI()*$A151/$AZ$22+AA$4)*COS(2*PI()*$A151/$BA$22+AA$5)</f>
        <v>0</v>
      </c>
      <c r="AB151" s="39">
        <f>+AB$3*$F151*ABS($F151)*COS(2*2*PI()*$A151/$BA$33+AB$4)*COS(2*2*PI()*$A151/$BA$34+AB$5)*COS(2*2*PI()*$A151/$BA$35+AB$6)</f>
        <v>0</v>
      </c>
      <c r="AE151" s="20">
        <f>+$AF$20*SIGN(SOI!A150)*(ABS(SOI!A150))^$AE$2</f>
        <v>-0.7057914831570492</v>
      </c>
      <c r="AF151" s="20">
        <f t="shared" si="69"/>
        <v>-0.68418743537989812</v>
      </c>
      <c r="AG151" s="19">
        <f t="shared" si="70"/>
        <v>-1.1447370334118534</v>
      </c>
      <c r="AH151" s="19">
        <f t="shared" si="71"/>
        <v>-1.0436501626694563</v>
      </c>
      <c r="AI151">
        <f t="shared" si="68"/>
        <v>7.7400000000000246E-2</v>
      </c>
      <c r="AJ151">
        <f t="shared" si="67"/>
        <v>0.46054959803195528</v>
      </c>
      <c r="AK151">
        <v>1</v>
      </c>
    </row>
    <row r="152" spans="1:37" x14ac:dyDescent="0.25">
      <c r="A152">
        <v>10.833333333333341</v>
      </c>
      <c r="B152" s="2">
        <v>1890.8333333333235</v>
      </c>
      <c r="C152">
        <f>+D152+($D$2+E152+F152)*SOI!A151*IF(B152&gt;$C$18, IF(B152&lt;$C$19,-1,1),1)</f>
        <v>6.4090342688623414</v>
      </c>
      <c r="D152">
        <f>+$D$3*((1-$D$5)*SOI!D151+$D$5*SOI!D150) +   $D$4*((1-$D$5)*SOI!E151+$D$5*SOI!E150)</f>
        <v>0</v>
      </c>
      <c r="E152">
        <f t="shared" si="75"/>
        <v>-2.3875979227755844</v>
      </c>
      <c r="F152">
        <f t="shared" si="76"/>
        <v>-3.6021537303667905</v>
      </c>
      <c r="G152">
        <f t="shared" si="83"/>
        <v>-5.9897516531423749</v>
      </c>
      <c r="H152" s="21">
        <f t="shared" si="84"/>
        <v>1.7567203096672365E-2</v>
      </c>
      <c r="I152" s="37">
        <f t="shared" si="77"/>
        <v>0.38201638441416769</v>
      </c>
      <c r="J152" s="1">
        <f t="shared" si="85"/>
        <v>1.1659131416548443E-2</v>
      </c>
      <c r="K152" s="1">
        <f t="shared" si="86"/>
        <v>-3.840867820566085E-4</v>
      </c>
      <c r="L152" s="1">
        <f t="shared" si="78"/>
        <v>0.84201583106347455</v>
      </c>
      <c r="M152" s="1">
        <f t="shared" si="79"/>
        <v>0.19179481617205868</v>
      </c>
      <c r="N152" s="1">
        <f t="shared" si="80"/>
        <v>-9.8728523647493252E-2</v>
      </c>
      <c r="O152" s="1">
        <f t="shared" si="81"/>
        <v>-0.38681667755028382</v>
      </c>
      <c r="P152" s="1">
        <f t="shared" si="82"/>
        <v>-4.3737886929795272E-2</v>
      </c>
      <c r="Q152" s="1">
        <f t="shared" si="87"/>
        <v>-1.2735084899219699E-2</v>
      </c>
      <c r="R152" s="1">
        <f t="shared" si="88"/>
        <v>2.6732585365222427E-4</v>
      </c>
      <c r="S152" s="1">
        <f t="shared" si="89"/>
        <v>-4.9453230549828227E-3</v>
      </c>
      <c r="T152" s="1">
        <f t="shared" si="90"/>
        <v>5.480283251118984E-3</v>
      </c>
      <c r="U152" s="1">
        <f t="shared" si="91"/>
        <v>8.6679341726877491E-4</v>
      </c>
      <c r="V152" s="1">
        <f t="shared" si="92"/>
        <v>-8.392827890839517E-3</v>
      </c>
      <c r="W152" s="1">
        <f t="shared" si="74"/>
        <v>0</v>
      </c>
      <c r="X152" s="1">
        <f t="shared" si="74"/>
        <v>0</v>
      </c>
      <c r="Y152" s="1">
        <f t="shared" si="74"/>
        <v>0</v>
      </c>
      <c r="Z152" s="1">
        <f t="shared" si="74"/>
        <v>0</v>
      </c>
      <c r="AA152" s="1">
        <f>+AA$3*$F152*ABS($F152)*COS(2*PI()*$A152/$AZ$22+AA$4)*COS(2*PI()*$A152/$BA$22+AA$5)</f>
        <v>0</v>
      </c>
      <c r="AB152" s="39">
        <f>+AB$3*$F152*ABS($F152)*COS(2*2*PI()*$A152/$BA$33+AB$4)*COS(2*2*PI()*$A152/$BA$34+AB$5)*COS(2*2*PI()*$A152/$BA$35+AB$6)</f>
        <v>0</v>
      </c>
      <c r="AE152" s="20">
        <f>+$AF$20*SIGN(SOI!A151)*(ABS(SOI!A151))^$AE$2</f>
        <v>-0.62921302345028307</v>
      </c>
      <c r="AF152" s="20">
        <f t="shared" si="69"/>
        <v>-0.59752709367253165</v>
      </c>
      <c r="AG152" s="19">
        <f t="shared" si="70"/>
        <v>-1.0626432359631079</v>
      </c>
      <c r="AH152" s="19">
        <f t="shared" si="71"/>
        <v>-0.70415250413143748</v>
      </c>
      <c r="AI152">
        <f t="shared" si="68"/>
        <v>7.800000000000025E-2</v>
      </c>
      <c r="AJ152">
        <f t="shared" ref="AJ152:AJ215" si="93">+ABS(AF152-AG152)</f>
        <v>0.4651161422905763</v>
      </c>
      <c r="AK152">
        <v>1</v>
      </c>
    </row>
    <row r="153" spans="1:37" x14ac:dyDescent="0.25">
      <c r="A153">
        <v>10.916666666666675</v>
      </c>
      <c r="B153" s="2">
        <v>1890.9166666666567</v>
      </c>
      <c r="C153">
        <f>+D153+($D$2+E153+F153)*SOI!A152*IF(B153&gt;$C$18, IF(B153&lt;$C$19,-1,1),1)</f>
        <v>-68.536387248396608</v>
      </c>
      <c r="D153">
        <f>+$D$3*((1-$D$5)*SOI!D152+$D$5*SOI!D151) +   $D$4*((1-$D$5)*SOI!E152+$D$5*SOI!E151)</f>
        <v>0</v>
      </c>
      <c r="E153">
        <f t="shared" si="75"/>
        <v>41.120340000426062</v>
      </c>
      <c r="F153">
        <f t="shared" si="76"/>
        <v>59.668464776627758</v>
      </c>
      <c r="G153">
        <f t="shared" si="83"/>
        <v>100.78880477705383</v>
      </c>
      <c r="H153" s="21">
        <f t="shared" si="84"/>
        <v>0.36510587042029846</v>
      </c>
      <c r="I153" s="37">
        <f t="shared" si="77"/>
        <v>-19.30935332408874</v>
      </c>
      <c r="J153" s="1">
        <f t="shared" si="85"/>
        <v>10.442462007864913</v>
      </c>
      <c r="K153" s="1">
        <f t="shared" si="86"/>
        <v>3.2990729148581819</v>
      </c>
      <c r="L153" s="1">
        <f t="shared" si="78"/>
        <v>-46.499598176383273</v>
      </c>
      <c r="M153" s="1">
        <f t="shared" si="79"/>
        <v>-3.3985043628133083</v>
      </c>
      <c r="N153" s="1">
        <f t="shared" si="80"/>
        <v>-2.7305513992891139</v>
      </c>
      <c r="O153" s="1">
        <f t="shared" si="81"/>
        <v>31.454248128464201</v>
      </c>
      <c r="P153" s="1">
        <f t="shared" si="82"/>
        <v>8.3659889965184309E-2</v>
      </c>
      <c r="Q153" s="1">
        <f t="shared" si="87"/>
        <v>6.2410911395753397</v>
      </c>
      <c r="R153" s="1">
        <f t="shared" si="88"/>
        <v>6.6219421431818972</v>
      </c>
      <c r="S153" s="1">
        <f t="shared" si="89"/>
        <v>6.9133432455545938</v>
      </c>
      <c r="T153" s="1">
        <f t="shared" si="90"/>
        <v>24.609685683627358</v>
      </c>
      <c r="U153" s="1">
        <f t="shared" si="91"/>
        <v>8.3803244983036915E-2</v>
      </c>
      <c r="V153" s="1">
        <f t="shared" si="92"/>
        <v>0.4439923855146462</v>
      </c>
      <c r="W153" s="1">
        <f t="shared" si="74"/>
        <v>0</v>
      </c>
      <c r="X153" s="1">
        <f t="shared" si="74"/>
        <v>0</v>
      </c>
      <c r="Y153" s="1">
        <f t="shared" si="74"/>
        <v>0</v>
      </c>
      <c r="Z153" s="1">
        <f t="shared" si="74"/>
        <v>0</v>
      </c>
      <c r="AA153" s="1">
        <f>+AA$3*$F153*ABS($F153)*COS(2*PI()*$A153/$AZ$22+AA$4)*COS(2*PI()*$A153/$BA$22+AA$5)</f>
        <v>0</v>
      </c>
      <c r="AB153" s="39">
        <f>+AB$3*$F153*ABS($F153)*COS(2*2*PI()*$A153/$BA$33+AB$4)*COS(2*2*PI()*$A153/$BA$34+AB$5)*COS(2*2*PI()*$A153/$BA$35+AB$6)</f>
        <v>0</v>
      </c>
      <c r="AE153" s="20">
        <f>+$AF$20*SIGN(SOI!A152)*(ABS(SOI!A152))^$AE$2</f>
        <v>-0.45757677441026284</v>
      </c>
      <c r="AF153" s="20">
        <f t="shared" si="69"/>
        <v>-0.47638292390494491</v>
      </c>
      <c r="AG153" s="19">
        <f t="shared" si="70"/>
        <v>-1.0300441093686723</v>
      </c>
      <c r="AH153" s="19">
        <f t="shared" si="71"/>
        <v>-0.61034432690856899</v>
      </c>
      <c r="AI153">
        <f t="shared" ref="AI153:AI216" si="94">+AI152+$AI$22</f>
        <v>7.8600000000000253E-2</v>
      </c>
      <c r="AJ153">
        <f t="shared" si="93"/>
        <v>0.55366118546372745</v>
      </c>
      <c r="AK153">
        <v>1</v>
      </c>
    </row>
    <row r="154" spans="1:37" x14ac:dyDescent="0.25">
      <c r="A154">
        <v>11.000000000000009</v>
      </c>
      <c r="B154" s="2">
        <v>1890.99999999999</v>
      </c>
      <c r="C154">
        <f>+D154+($D$2+E154+F154)*SOI!A153*IF(B154&gt;$C$18, IF(B154&lt;$C$19,-1,1),1)</f>
        <v>-3.0204184442628064</v>
      </c>
      <c r="D154">
        <f>+$D$3*((1-$D$5)*SOI!D153+$D$5*SOI!D152) +   $D$4*((1-$D$5)*SOI!E153+$D$5*SOI!E152)</f>
        <v>0</v>
      </c>
      <c r="E154">
        <f t="shared" si="75"/>
        <v>2.6892524457630254</v>
      </c>
      <c r="F154">
        <f t="shared" si="76"/>
        <v>4.022788541487655</v>
      </c>
      <c r="G154">
        <f t="shared" si="83"/>
        <v>6.7120409872506803</v>
      </c>
      <c r="H154" s="21">
        <f t="shared" si="84"/>
        <v>-3.9012357839521054E-2</v>
      </c>
      <c r="I154" s="37">
        <f t="shared" si="77"/>
        <v>-1.4243216849632094</v>
      </c>
      <c r="J154" s="1">
        <f t="shared" si="85"/>
        <v>2.6625141730156961E-2</v>
      </c>
      <c r="K154" s="1">
        <f t="shared" si="86"/>
        <v>1.6209818641005468E-3</v>
      </c>
      <c r="L154" s="1">
        <f t="shared" si="78"/>
        <v>-2.5304720021421159</v>
      </c>
      <c r="M154" s="1">
        <f t="shared" si="79"/>
        <v>-0.11747257786470501</v>
      </c>
      <c r="N154" s="1">
        <f t="shared" si="80"/>
        <v>-0.38253348532666498</v>
      </c>
      <c r="O154" s="1">
        <f t="shared" si="81"/>
        <v>2.2566891053946647</v>
      </c>
      <c r="P154" s="1">
        <f t="shared" si="82"/>
        <v>1.0528312576203175E-2</v>
      </c>
      <c r="Q154" s="1">
        <f t="shared" si="87"/>
        <v>3.0222354365995959E-2</v>
      </c>
      <c r="R154" s="1">
        <f t="shared" si="88"/>
        <v>2.3653396274153173E-3</v>
      </c>
      <c r="S154" s="1">
        <f t="shared" si="89"/>
        <v>7.1441008789069296E-2</v>
      </c>
      <c r="T154" s="1">
        <f t="shared" si="90"/>
        <v>9.6083945294845735E-2</v>
      </c>
      <c r="U154" s="1">
        <f t="shared" si="91"/>
        <v>7.7793385803105839E-4</v>
      </c>
      <c r="V154" s="1">
        <f t="shared" si="92"/>
        <v>7.8277348201593634E-3</v>
      </c>
      <c r="W154" s="1">
        <f t="shared" si="74"/>
        <v>0</v>
      </c>
      <c r="X154" s="1">
        <f t="shared" si="74"/>
        <v>0</v>
      </c>
      <c r="Y154" s="1">
        <f t="shared" si="74"/>
        <v>0</v>
      </c>
      <c r="Z154" s="1">
        <f t="shared" si="74"/>
        <v>0</v>
      </c>
      <c r="AA154" s="1">
        <f>+AA$3*$F154*ABS($F154)*COS(2*PI()*$A154/$AZ$22+AA$4)*COS(2*PI()*$A154/$BA$22+AA$5)</f>
        <v>0</v>
      </c>
      <c r="AB154" s="39">
        <f>+AB$3*$F154*ABS($F154)*COS(2*2*PI()*$A154/$BA$33+AB$4)*COS(2*2*PI()*$A154/$BA$34+AB$5)*COS(2*2*PI()*$A154/$BA$35+AB$6)</f>
        <v>0</v>
      </c>
      <c r="AE154" s="20">
        <f>+$AF$20*SIGN(SOI!A153)*(ABS(SOI!A153))^$AE$2</f>
        <v>-0.34235897385428898</v>
      </c>
      <c r="AF154" s="20">
        <f t="shared" si="69"/>
        <v>-0.34215338475898571</v>
      </c>
      <c r="AG154" s="19">
        <f t="shared" si="70"/>
        <v>-0.6220814355099028</v>
      </c>
      <c r="AH154" s="19">
        <f t="shared" si="71"/>
        <v>-0.5616792993011066</v>
      </c>
      <c r="AI154">
        <f t="shared" si="94"/>
        <v>7.9200000000000256E-2</v>
      </c>
      <c r="AJ154">
        <f t="shared" si="93"/>
        <v>0.27992805075091709</v>
      </c>
      <c r="AK154">
        <v>1</v>
      </c>
    </row>
    <row r="155" spans="1:37" x14ac:dyDescent="0.25">
      <c r="A155">
        <v>11.083333333333343</v>
      </c>
      <c r="B155" s="2">
        <v>1891.0833333333233</v>
      </c>
      <c r="C155">
        <f>+D155+($D$2+E155+F155)*SOI!A154*IF(B155&gt;$C$18, IF(B155&lt;$C$19,-1,1),1)</f>
        <v>0.89550445132332945</v>
      </c>
      <c r="D155">
        <f>+$D$3*((1-$D$5)*SOI!D154+$D$5*SOI!D153) +   $D$4*((1-$D$5)*SOI!E154+$D$5*SOI!E153)</f>
        <v>0</v>
      </c>
      <c r="E155">
        <f t="shared" si="75"/>
        <v>-1.3464768071814488</v>
      </c>
      <c r="F155">
        <f t="shared" si="76"/>
        <v>-2.235540998111869</v>
      </c>
      <c r="G155">
        <f t="shared" si="83"/>
        <v>-3.5820178052933178</v>
      </c>
      <c r="H155" s="21">
        <f t="shared" si="84"/>
        <v>8.6642575475533532E-3</v>
      </c>
      <c r="I155" s="37">
        <f t="shared" si="77"/>
        <v>0.41534909870891423</v>
      </c>
      <c r="J155" s="1">
        <f t="shared" si="85"/>
        <v>-7.2708500012060105E-4</v>
      </c>
      <c r="K155" s="1">
        <f t="shared" si="86"/>
        <v>-5.0899966261169244E-5</v>
      </c>
      <c r="L155" s="1">
        <f t="shared" si="78"/>
        <v>0.17769792242404014</v>
      </c>
      <c r="M155" s="1">
        <f t="shared" si="79"/>
        <v>-1.1000807624146144E-2</v>
      </c>
      <c r="N155" s="1">
        <f t="shared" si="80"/>
        <v>0.20474626633967113</v>
      </c>
      <c r="O155" s="1">
        <f t="shared" si="81"/>
        <v>-0.34566351805169943</v>
      </c>
      <c r="P155" s="1">
        <f t="shared" si="82"/>
        <v>-3.0735160237869711E-2</v>
      </c>
      <c r="Q155" s="1">
        <f t="shared" si="87"/>
        <v>-1.5148265136191242E-3</v>
      </c>
      <c r="R155" s="1">
        <f t="shared" si="88"/>
        <v>3.4572700037896148E-5</v>
      </c>
      <c r="S155" s="1">
        <f t="shared" si="89"/>
        <v>1.1150627243437315E-2</v>
      </c>
      <c r="T155" s="1">
        <f t="shared" si="90"/>
        <v>1.0335070761688721E-3</v>
      </c>
      <c r="U155" s="1">
        <f t="shared" si="91"/>
        <v>6.6225397104731777E-4</v>
      </c>
      <c r="V155" s="1">
        <f t="shared" si="92"/>
        <v>1.2230926308067075E-2</v>
      </c>
      <c r="W155" s="1">
        <f t="shared" si="74"/>
        <v>0</v>
      </c>
      <c r="X155" s="1">
        <f t="shared" si="74"/>
        <v>0</v>
      </c>
      <c r="Y155" s="1">
        <f t="shared" si="74"/>
        <v>0</v>
      </c>
      <c r="Z155" s="1">
        <f t="shared" si="74"/>
        <v>0</v>
      </c>
      <c r="AA155" s="1">
        <f>+AA$3*$F155*ABS($F155)*COS(2*PI()*$A155/$AZ$22+AA$4)*COS(2*PI()*$A155/$BA$22+AA$5)</f>
        <v>0</v>
      </c>
      <c r="AB155" s="39">
        <f>+AB$3*$F155*ABS($F155)*COS(2*2*PI()*$A155/$BA$33+AB$4)*COS(2*2*PI()*$A155/$BA$34+AB$5)*COS(2*2*PI()*$A155/$BA$35+AB$6)</f>
        <v>0</v>
      </c>
      <c r="AE155" s="20">
        <f>+$AF$20*SIGN(SOI!A154)*(ABS(SOI!A154))^$AE$2</f>
        <v>-0.22652440601240525</v>
      </c>
      <c r="AF155" s="20">
        <f t="shared" si="69"/>
        <v>-0.2204980641986547</v>
      </c>
      <c r="AG155" s="19">
        <f t="shared" si="70"/>
        <v>-0.56766951711990377</v>
      </c>
      <c r="AH155" s="19">
        <f t="shared" si="71"/>
        <v>-0.54080402411102291</v>
      </c>
      <c r="AI155">
        <f t="shared" si="94"/>
        <v>7.980000000000026E-2</v>
      </c>
      <c r="AJ155">
        <f t="shared" si="93"/>
        <v>0.34717145292124907</v>
      </c>
      <c r="AK155">
        <v>1</v>
      </c>
    </row>
    <row r="156" spans="1:37" x14ac:dyDescent="0.25">
      <c r="A156">
        <v>11.166666666666677</v>
      </c>
      <c r="B156" s="2">
        <v>1891.1666666666565</v>
      </c>
      <c r="C156">
        <f>+D156+($D$2+E156+F156)*SOI!A155*IF(B156&gt;$C$18, IF(B156&lt;$C$19,-1,1),1)</f>
        <v>-0.1988882766656217</v>
      </c>
      <c r="D156">
        <f>+$D$3*((1-$D$5)*SOI!D155+$D$5*SOI!D154) +   $D$4*((1-$D$5)*SOI!E155+$D$5*SOI!E154)</f>
        <v>0</v>
      </c>
      <c r="E156">
        <f t="shared" si="75"/>
        <v>0.9408266743038336</v>
      </c>
      <c r="F156">
        <f t="shared" si="76"/>
        <v>1.9004344209193333</v>
      </c>
      <c r="G156">
        <f t="shared" si="83"/>
        <v>2.8412610952231669</v>
      </c>
      <c r="H156" s="21">
        <f t="shared" si="84"/>
        <v>-2.1822710022275696E-3</v>
      </c>
      <c r="I156" s="37">
        <f t="shared" si="77"/>
        <v>6.8150900926860977E-2</v>
      </c>
      <c r="J156" s="1">
        <f t="shared" si="85"/>
        <v>2.7814830868467502E-4</v>
      </c>
      <c r="K156" s="1">
        <f t="shared" si="86"/>
        <v>3.4020178290451303E-6</v>
      </c>
      <c r="L156" s="1">
        <f t="shared" si="78"/>
        <v>-0.17813917358013145</v>
      </c>
      <c r="M156" s="1">
        <f t="shared" si="79"/>
        <v>2.5648234714329879E-2</v>
      </c>
      <c r="N156" s="1">
        <f t="shared" si="80"/>
        <v>-8.2915733191433916E-2</v>
      </c>
      <c r="O156" s="1">
        <f t="shared" si="81"/>
        <v>2.109735939871973E-2</v>
      </c>
      <c r="P156" s="1">
        <f t="shared" si="82"/>
        <v>3.3573988242017259E-2</v>
      </c>
      <c r="Q156" s="1">
        <f t="shared" si="87"/>
        <v>-1.4302658250212391E-3</v>
      </c>
      <c r="R156" s="1">
        <f t="shared" si="88"/>
        <v>5.3560607091087217E-6</v>
      </c>
      <c r="S156" s="1">
        <f t="shared" si="89"/>
        <v>-7.4093239163676048E-4</v>
      </c>
      <c r="T156" s="1">
        <f t="shared" si="90"/>
        <v>6.3236102243561073E-5</v>
      </c>
      <c r="U156" s="1">
        <f t="shared" si="91"/>
        <v>-1.1869989983140379E-4</v>
      </c>
      <c r="V156" s="1">
        <f t="shared" si="92"/>
        <v>5.4106290052820727E-3</v>
      </c>
      <c r="W156" s="1">
        <f t="shared" si="74"/>
        <v>0</v>
      </c>
      <c r="X156" s="1">
        <f t="shared" si="74"/>
        <v>0</v>
      </c>
      <c r="Y156" s="1">
        <f t="shared" si="74"/>
        <v>0</v>
      </c>
      <c r="Z156" s="1">
        <f t="shared" si="74"/>
        <v>0</v>
      </c>
      <c r="AA156" s="1">
        <f>+AA$3*$F156*ABS($F156)*COS(2*PI()*$A156/$AZ$22+AA$4)*COS(2*PI()*$A156/$BA$22+AA$5)</f>
        <v>0</v>
      </c>
      <c r="AB156" s="39">
        <f>+AB$3*$F156*ABS($F156)*COS(2*2*PI()*$A156/$BA$33+AB$4)*COS(2*2*PI()*$A156/$BA$34+AB$5)*COS(2*2*PI()*$A156/$BA$35+AB$6)</f>
        <v>0</v>
      </c>
      <c r="AE156" s="20">
        <f>+$AF$20*SIGN(SOI!A155)*(ABS(SOI!A155))^$AE$2</f>
        <v>-9.2610812729269867E-2</v>
      </c>
      <c r="AF156" s="20">
        <f t="shared" ref="AF156:AF219" si="95">+AVERAGE(AE155:AE157)</f>
        <v>-5.3641801626986819E-2</v>
      </c>
      <c r="AG156" s="19">
        <f t="shared" si="70"/>
        <v>-0.487194447310068</v>
      </c>
      <c r="AH156" s="19">
        <f t="shared" si="71"/>
        <v>-0.52821710714425452</v>
      </c>
      <c r="AI156">
        <f t="shared" si="94"/>
        <v>8.0400000000000263E-2</v>
      </c>
      <c r="AJ156">
        <f t="shared" si="93"/>
        <v>0.43355264568308116</v>
      </c>
      <c r="AK156">
        <v>1</v>
      </c>
    </row>
    <row r="157" spans="1:37" x14ac:dyDescent="0.25">
      <c r="A157">
        <v>11.250000000000011</v>
      </c>
      <c r="B157" s="2">
        <v>1891.2499999999898</v>
      </c>
      <c r="C157">
        <f>+D157+($D$2+E157+F157)*SOI!A156*IF(B157&gt;$C$18, IF(B157&lt;$C$19,-1,1),1)</f>
        <v>-0.43766603758528722</v>
      </c>
      <c r="D157">
        <f>+$D$3*((1-$D$5)*SOI!D156+$D$5*SOI!D155) +   $D$4*((1-$D$5)*SOI!E156+$D$5*SOI!E155)</f>
        <v>0</v>
      </c>
      <c r="E157">
        <f t="shared" si="75"/>
        <v>-0.76296473694861167</v>
      </c>
      <c r="F157">
        <f t="shared" si="76"/>
        <v>-2.1548088469533031</v>
      </c>
      <c r="G157">
        <f t="shared" si="83"/>
        <v>-2.9177735839019148</v>
      </c>
      <c r="H157" s="21">
        <f t="shared" si="84"/>
        <v>8.3453811922172658E-4</v>
      </c>
      <c r="I157" s="37">
        <f t="shared" si="77"/>
        <v>-0.30609208544612121</v>
      </c>
      <c r="J157" s="1">
        <f t="shared" si="85"/>
        <v>-1.1503874870945222E-3</v>
      </c>
      <c r="K157" s="1">
        <f t="shared" si="86"/>
        <v>-1.5414493027722737E-4</v>
      </c>
      <c r="L157" s="1">
        <f t="shared" si="78"/>
        <v>0.76529131386780891</v>
      </c>
      <c r="M157" s="1">
        <f t="shared" si="79"/>
        <v>2.3618086354900678E-2</v>
      </c>
      <c r="N157" s="1">
        <f t="shared" si="80"/>
        <v>-2.5013070795278938E-2</v>
      </c>
      <c r="O157" s="1">
        <f t="shared" si="81"/>
        <v>-0.40068512504199461</v>
      </c>
      <c r="P157" s="1">
        <f t="shared" si="82"/>
        <v>-1.8644602326758321E-2</v>
      </c>
      <c r="Q157" s="1">
        <f t="shared" si="87"/>
        <v>-3.9731417107424658E-4</v>
      </c>
      <c r="R157" s="1">
        <f t="shared" si="88"/>
        <v>-6.6825664126368001E-6</v>
      </c>
      <c r="S157" s="1">
        <f t="shared" si="89"/>
        <v>1.0038969787762328E-3</v>
      </c>
      <c r="T157" s="1">
        <f t="shared" si="90"/>
        <v>5.159499356782833E-3</v>
      </c>
      <c r="U157" s="1">
        <f t="shared" si="91"/>
        <v>-2.9606089113508267E-4</v>
      </c>
      <c r="V157" s="1">
        <f t="shared" si="92"/>
        <v>-9.0641694103559141E-4</v>
      </c>
      <c r="W157" s="1">
        <f t="shared" si="74"/>
        <v>0</v>
      </c>
      <c r="X157" s="1">
        <f t="shared" si="74"/>
        <v>0</v>
      </c>
      <c r="Y157" s="1">
        <f t="shared" si="74"/>
        <v>0</v>
      </c>
      <c r="Z157" s="1">
        <f t="shared" si="74"/>
        <v>0</v>
      </c>
      <c r="AA157" s="1">
        <f>+AA$3*$F157*ABS($F157)*COS(2*PI()*$A157/$AZ$22+AA$4)*COS(2*PI()*$A157/$BA$22+AA$5)</f>
        <v>0</v>
      </c>
      <c r="AB157" s="39">
        <f>+AB$3*$F157*ABS($F157)*COS(2*2*PI()*$A157/$BA$33+AB$4)*COS(2*2*PI()*$A157/$BA$34+AB$5)*COS(2*2*PI()*$A157/$BA$35+AB$6)</f>
        <v>0</v>
      </c>
      <c r="AE157" s="20">
        <f>+$AF$20*SIGN(SOI!A156)*(ABS(SOI!A156))^$AE$2</f>
        <v>0.15820981386071464</v>
      </c>
      <c r="AF157" s="20">
        <f t="shared" si="95"/>
        <v>6.955817195951837E-2</v>
      </c>
      <c r="AG157" s="19">
        <f t="shared" si="70"/>
        <v>-0.44115930508467516</v>
      </c>
      <c r="AH157" s="19">
        <f t="shared" si="71"/>
        <v>-0.50186368137905524</v>
      </c>
      <c r="AI157">
        <f t="shared" si="94"/>
        <v>8.1000000000000266E-2</v>
      </c>
      <c r="AJ157">
        <f t="shared" si="93"/>
        <v>0.51071747704419357</v>
      </c>
      <c r="AK157">
        <v>1</v>
      </c>
    </row>
    <row r="158" spans="1:37" x14ac:dyDescent="0.25">
      <c r="A158">
        <v>11.333333333333345</v>
      </c>
      <c r="B158" s="2">
        <v>1891.333333333323</v>
      </c>
      <c r="C158">
        <f>+D158+($D$2+E158+F158)*SOI!A157*IF(B158&gt;$C$18, IF(B158&lt;$C$19,-1,1),1)</f>
        <v>0.55676726852041147</v>
      </c>
      <c r="D158">
        <f>+$D$3*((1-$D$5)*SOI!D157+$D$5*SOI!D156) +   $D$4*((1-$D$5)*SOI!E157+$D$5*SOI!E156)</f>
        <v>0</v>
      </c>
      <c r="E158">
        <f t="shared" si="75"/>
        <v>0.68067141178990376</v>
      </c>
      <c r="F158">
        <f t="shared" si="76"/>
        <v>3.6021537306748002</v>
      </c>
      <c r="G158">
        <f t="shared" si="83"/>
        <v>4.2828251424647039</v>
      </c>
      <c r="H158" s="21">
        <f t="shared" si="84"/>
        <v>3.1971084644357361E-3</v>
      </c>
      <c r="I158" s="37">
        <f t="shared" si="77"/>
        <v>0.32550054611749374</v>
      </c>
      <c r="J158" s="1">
        <f t="shared" si="85"/>
        <v>-7.5667710268499623E-3</v>
      </c>
      <c r="K158" s="1">
        <f t="shared" si="86"/>
        <v>1.1325668929893032E-5</v>
      </c>
      <c r="L158" s="1">
        <f t="shared" si="78"/>
        <v>-0.72737875276380259</v>
      </c>
      <c r="M158" s="1">
        <f t="shared" si="79"/>
        <v>-0.14608698565777412</v>
      </c>
      <c r="N158" s="1">
        <f t="shared" si="80"/>
        <v>0.13883205392351933</v>
      </c>
      <c r="O158" s="1">
        <f t="shared" si="81"/>
        <v>0.5762476072346584</v>
      </c>
      <c r="P158" s="1">
        <f t="shared" si="82"/>
        <v>1.0021852336252427E-3</v>
      </c>
      <c r="Q158" s="1">
        <f t="shared" si="87"/>
        <v>-1.3640290311737481E-2</v>
      </c>
      <c r="R158" s="1">
        <f t="shared" si="88"/>
        <v>2.4396777370233773E-4</v>
      </c>
      <c r="S158" s="1">
        <f t="shared" si="89"/>
        <v>5.9253158436702999E-3</v>
      </c>
      <c r="T158" s="1">
        <f t="shared" si="90"/>
        <v>7.0525683601832543E-3</v>
      </c>
      <c r="U158" s="1">
        <f t="shared" si="91"/>
        <v>-1.6922929223150481E-5</v>
      </c>
      <c r="V158" s="1">
        <f t="shared" si="92"/>
        <v>-2.7042424460843438E-4</v>
      </c>
      <c r="W158" s="1">
        <f t="shared" si="74"/>
        <v>0</v>
      </c>
      <c r="X158" s="1">
        <f t="shared" si="74"/>
        <v>0</v>
      </c>
      <c r="Y158" s="1">
        <f t="shared" si="74"/>
        <v>0</v>
      </c>
      <c r="Z158" s="1">
        <f t="shared" si="74"/>
        <v>0</v>
      </c>
      <c r="AA158" s="1">
        <f>+AA$3*$F158*ABS($F158)*COS(2*PI()*$A158/$AZ$22+AA$4)*COS(2*PI()*$A158/$BA$22+AA$5)</f>
        <v>0</v>
      </c>
      <c r="AB158" s="39">
        <f>+AB$3*$F158*ABS($F158)*COS(2*2*PI()*$A158/$BA$33+AB$4)*COS(2*2*PI()*$A158/$BA$34+AB$5)*COS(2*2*PI()*$A158/$BA$35+AB$6)</f>
        <v>0</v>
      </c>
      <c r="AE158" s="20">
        <f>+$AF$20*SIGN(SOI!A157)*(ABS(SOI!A157))^$AE$2</f>
        <v>0.14307551474711033</v>
      </c>
      <c r="AF158" s="20">
        <f t="shared" si="95"/>
        <v>0.18423635529162286</v>
      </c>
      <c r="AG158" s="19">
        <f t="shared" si="70"/>
        <v>-0.13602711126781872</v>
      </c>
      <c r="AH158" s="19">
        <f t="shared" si="71"/>
        <v>-0.14467481733413881</v>
      </c>
      <c r="AI158">
        <f t="shared" si="94"/>
        <v>8.160000000000027E-2</v>
      </c>
      <c r="AJ158">
        <f t="shared" si="93"/>
        <v>0.3202634665594416</v>
      </c>
      <c r="AK158">
        <v>1</v>
      </c>
    </row>
    <row r="159" spans="1:37" x14ac:dyDescent="0.25">
      <c r="A159">
        <v>11.416666666666679</v>
      </c>
      <c r="B159" s="2">
        <v>1891.4166666666563</v>
      </c>
      <c r="C159">
        <f>+D159+($D$2+E159+F159)*SOI!A158*IF(B159&gt;$C$18, IF(B159&lt;$C$19,-1,1),1)</f>
        <v>-17.493710041426038</v>
      </c>
      <c r="D159">
        <f>+$D$3*((1-$D$5)*SOI!D158+$D$5*SOI!D157) +   $D$4*((1-$D$5)*SOI!E158+$D$5*SOI!E157)</f>
        <v>0</v>
      </c>
      <c r="E159">
        <f t="shared" si="75"/>
        <v>-0.65467329733092183</v>
      </c>
      <c r="F159">
        <f t="shared" si="76"/>
        <v>-59.668464776551971</v>
      </c>
      <c r="G159">
        <f t="shared" si="83"/>
        <v>-60.323138073882895</v>
      </c>
      <c r="H159" s="21">
        <f t="shared" si="84"/>
        <v>-4.5197458180076061E-2</v>
      </c>
      <c r="I159" s="37">
        <f t="shared" si="77"/>
        <v>0.43741665262042739</v>
      </c>
      <c r="J159" s="1">
        <f t="shared" si="85"/>
        <v>0.13633380965062414</v>
      </c>
      <c r="K159" s="1">
        <f t="shared" si="86"/>
        <v>2.0234394917276172E-4</v>
      </c>
      <c r="L159" s="1">
        <f t="shared" si="78"/>
        <v>0.12134330135305475</v>
      </c>
      <c r="M159" s="1">
        <f t="shared" si="79"/>
        <v>1.9586683927231603</v>
      </c>
      <c r="N159" s="1">
        <f t="shared" si="80"/>
        <v>-1.7720035935877438</v>
      </c>
      <c r="O159" s="1">
        <f t="shared" si="81"/>
        <v>0.26610622160448055</v>
      </c>
      <c r="P159" s="1">
        <f t="shared" si="82"/>
        <v>-0.23241987862255684</v>
      </c>
      <c r="Q159" s="1">
        <f t="shared" si="87"/>
        <v>-2.3342525951241484</v>
      </c>
      <c r="R159" s="1">
        <f t="shared" si="88"/>
        <v>5.6104835191147173E-2</v>
      </c>
      <c r="S159" s="1">
        <f t="shared" si="89"/>
        <v>-0.10163187681974088</v>
      </c>
      <c r="T159" s="1">
        <f t="shared" si="90"/>
        <v>-5.4331086939142113E-4</v>
      </c>
      <c r="U159" s="1">
        <f t="shared" si="91"/>
        <v>5.2740519081660251E-3</v>
      </c>
      <c r="V159" s="1">
        <f t="shared" si="92"/>
        <v>-0.80047126298045423</v>
      </c>
      <c r="W159" s="1">
        <f t="shared" si="74"/>
        <v>0</v>
      </c>
      <c r="X159" s="1">
        <f t="shared" si="74"/>
        <v>0</v>
      </c>
      <c r="Y159" s="1">
        <f t="shared" si="74"/>
        <v>0</v>
      </c>
      <c r="Z159" s="1">
        <f t="shared" si="74"/>
        <v>0</v>
      </c>
      <c r="AA159" s="1">
        <f>+AA$3*$F159*ABS($F159)*COS(2*PI()*$A159/$AZ$22+AA$4)*COS(2*PI()*$A159/$BA$22+AA$5)</f>
        <v>0</v>
      </c>
      <c r="AB159" s="39">
        <f>+AB$3*$F159*ABS($F159)*COS(2*2*PI()*$A159/$BA$33+AB$4)*COS(2*2*PI()*$A159/$BA$34+AB$5)*COS(2*2*PI()*$A159/$BA$35+AB$6)</f>
        <v>0</v>
      </c>
      <c r="AE159" s="20">
        <f>+$AF$20*SIGN(SOI!A158)*(ABS(SOI!A158))^$AE$2</f>
        <v>0.25142373726704353</v>
      </c>
      <c r="AF159" s="20">
        <f t="shared" si="95"/>
        <v>0.17390957573183422</v>
      </c>
      <c r="AG159" s="19">
        <f t="shared" si="70"/>
        <v>-0.17576235218035557</v>
      </c>
      <c r="AH159" s="19">
        <f t="shared" si="71"/>
        <v>-0.21467316199212164</v>
      </c>
      <c r="AI159">
        <f t="shared" si="94"/>
        <v>8.2200000000000273E-2</v>
      </c>
      <c r="AJ159">
        <f t="shared" si="93"/>
        <v>0.34967192791218982</v>
      </c>
      <c r="AK159">
        <v>1</v>
      </c>
    </row>
    <row r="160" spans="1:37" x14ac:dyDescent="0.25">
      <c r="A160">
        <v>11.500000000000012</v>
      </c>
      <c r="B160" s="2">
        <v>1891.4999999999895</v>
      </c>
      <c r="C160">
        <f>+D160+($D$2+E160+F160)*SOI!A159*IF(B160&gt;$C$18, IF(B160&lt;$C$19,-1,1),1)</f>
        <v>-0.36826899371649546</v>
      </c>
      <c r="D160">
        <f>+$D$3*((1-$D$5)*SOI!D159+$D$5*SOI!D158) +   $D$4*((1-$D$5)*SOI!E159+$D$5*SOI!E158)</f>
        <v>0</v>
      </c>
      <c r="E160">
        <f t="shared" si="75"/>
        <v>0.67488859901763742</v>
      </c>
      <c r="F160">
        <f t="shared" si="76"/>
        <v>-4.0227885418948688</v>
      </c>
      <c r="G160">
        <f t="shared" si="83"/>
        <v>-3.3478999428772314</v>
      </c>
      <c r="H160" s="21">
        <f t="shared" si="84"/>
        <v>-4.6787507777930658E-3</v>
      </c>
      <c r="I160" s="37">
        <f t="shared" si="77"/>
        <v>1.2260545823053628E-2</v>
      </c>
      <c r="J160" s="1">
        <f t="shared" si="85"/>
        <v>-2.5007051812688755E-4</v>
      </c>
      <c r="K160" s="1">
        <f t="shared" si="86"/>
        <v>-6.5267525422050526E-7</v>
      </c>
      <c r="L160" s="1">
        <f t="shared" si="78"/>
        <v>-4.8947762858279842E-2</v>
      </c>
      <c r="M160" s="1">
        <f t="shared" si="79"/>
        <v>-0.12817559625420252</v>
      </c>
      <c r="N160" s="1">
        <f t="shared" si="80"/>
        <v>-2.8381658218340149E-2</v>
      </c>
      <c r="O160" s="1">
        <f t="shared" si="81"/>
        <v>9.8888639382698831E-3</v>
      </c>
      <c r="P160" s="1">
        <f t="shared" si="82"/>
        <v>-5.0011718893413014E-2</v>
      </c>
      <c r="Q160" s="1">
        <f t="shared" si="87"/>
        <v>2.4466139582746825E-3</v>
      </c>
      <c r="R160" s="1">
        <f t="shared" si="88"/>
        <v>-1.6482852861881478E-6</v>
      </c>
      <c r="S160" s="1">
        <f t="shared" si="89"/>
        <v>-4.5626547263109206E-5</v>
      </c>
      <c r="T160" s="1">
        <f t="shared" si="90"/>
        <v>8.1443570930507538E-6</v>
      </c>
      <c r="U160" s="1">
        <f t="shared" si="91"/>
        <v>3.1809541063205158E-5</v>
      </c>
      <c r="V160" s="1">
        <f t="shared" si="92"/>
        <v>-2.7587822572417938E-3</v>
      </c>
      <c r="W160" s="1">
        <f t="shared" si="74"/>
        <v>0</v>
      </c>
      <c r="X160" s="1">
        <f t="shared" si="74"/>
        <v>0</v>
      </c>
      <c r="Y160" s="1">
        <f t="shared" si="74"/>
        <v>0</v>
      </c>
      <c r="Z160" s="1">
        <f t="shared" si="74"/>
        <v>0</v>
      </c>
      <c r="AA160" s="1">
        <f>+AA$3*$F160*ABS($F160)*COS(2*PI()*$A160/$AZ$22+AA$4)*COS(2*PI()*$A160/$BA$22+AA$5)</f>
        <v>0</v>
      </c>
      <c r="AB160" s="39">
        <f>+AB$3*$F160*ABS($F160)*COS(2*2*PI()*$A160/$BA$33+AB$4)*COS(2*2*PI()*$A160/$BA$34+AB$5)*COS(2*2*PI()*$A160/$BA$35+AB$6)</f>
        <v>0</v>
      </c>
      <c r="AE160" s="20">
        <f>+$AF$20*SIGN(SOI!A159)*(ABS(SOI!A159))^$AE$2</f>
        <v>0.12722947518134881</v>
      </c>
      <c r="AF160" s="20">
        <f t="shared" si="95"/>
        <v>0.15058820543543547</v>
      </c>
      <c r="AG160" s="19">
        <f t="shared" si="70"/>
        <v>-0.25184852193072188</v>
      </c>
      <c r="AH160" s="19">
        <f t="shared" si="71"/>
        <v>-0.23906105189139612</v>
      </c>
      <c r="AI160">
        <f t="shared" si="94"/>
        <v>8.2800000000000276E-2</v>
      </c>
      <c r="AJ160">
        <f t="shared" si="93"/>
        <v>0.40243672736615732</v>
      </c>
      <c r="AK160">
        <v>1</v>
      </c>
    </row>
    <row r="161" spans="1:37" x14ac:dyDescent="0.25">
      <c r="A161">
        <v>11.583333333333346</v>
      </c>
      <c r="B161" s="2">
        <v>1891.5833333333228</v>
      </c>
      <c r="C161">
        <f>+D161+($D$2+E161+F161)*SOI!A160*IF(B161&gt;$C$18, IF(B161&lt;$C$19,-1,1),1)</f>
        <v>7.4323738165985129E-2</v>
      </c>
      <c r="D161">
        <f>+$D$3*((1-$D$5)*SOI!D160+$D$5*SOI!D159) +   $D$4*((1-$D$5)*SOI!E160+$D$5*SOI!E159)</f>
        <v>0</v>
      </c>
      <c r="E161">
        <f t="shared" si="75"/>
        <v>-0.74906623506364278</v>
      </c>
      <c r="F161">
        <f t="shared" si="76"/>
        <v>2.2355409983833452</v>
      </c>
      <c r="G161">
        <f t="shared" si="83"/>
        <v>1.4864747633197024</v>
      </c>
      <c r="H161" s="21">
        <f t="shared" si="84"/>
        <v>2.0666815367446096E-2</v>
      </c>
      <c r="I161" s="37">
        <f t="shared" si="77"/>
        <v>0.30403890207974049</v>
      </c>
      <c r="J161" s="1">
        <f t="shared" si="85"/>
        <v>1.3714180489757241E-2</v>
      </c>
      <c r="K161" s="1">
        <f t="shared" si="86"/>
        <v>1.1632083137883703E-4</v>
      </c>
      <c r="L161" s="1">
        <f t="shared" si="78"/>
        <v>0.64171349152192714</v>
      </c>
      <c r="M161" s="1">
        <f t="shared" si="79"/>
        <v>0.28346103109206522</v>
      </c>
      <c r="N161" s="1">
        <f t="shared" si="80"/>
        <v>-2.1471090333396573E-3</v>
      </c>
      <c r="O161" s="1">
        <f t="shared" si="81"/>
        <v>-0.23760101352249519</v>
      </c>
      <c r="P161" s="1">
        <f t="shared" si="82"/>
        <v>2.8295796392324837E-2</v>
      </c>
      <c r="Q161" s="1">
        <f t="shared" si="87"/>
        <v>-4.0932644020057153E-4</v>
      </c>
      <c r="R161" s="1">
        <f t="shared" si="88"/>
        <v>6.8384249025588295E-6</v>
      </c>
      <c r="S161" s="1">
        <f t="shared" si="89"/>
        <v>-8.5595964374673823E-5</v>
      </c>
      <c r="T161" s="1">
        <f t="shared" si="90"/>
        <v>2.56547045469662E-3</v>
      </c>
      <c r="U161" s="1">
        <f t="shared" si="91"/>
        <v>-4.4630000777524378E-4</v>
      </c>
      <c r="V161" s="1">
        <f t="shared" si="92"/>
        <v>1.1808205369697273E-4</v>
      </c>
      <c r="W161" s="1">
        <f t="shared" si="74"/>
        <v>0</v>
      </c>
      <c r="X161" s="1">
        <f t="shared" si="74"/>
        <v>0</v>
      </c>
      <c r="Y161" s="1">
        <f t="shared" si="74"/>
        <v>0</v>
      </c>
      <c r="Z161" s="1">
        <f t="shared" si="74"/>
        <v>0</v>
      </c>
      <c r="AA161" s="1">
        <f>+AA$3*$F161*ABS($F161)*COS(2*PI()*$A161/$AZ$22+AA$4)*COS(2*PI()*$A161/$BA$22+AA$5)</f>
        <v>0</v>
      </c>
      <c r="AB161" s="39">
        <f>+AB$3*$F161*ABS($F161)*COS(2*2*PI()*$A161/$BA$33+AB$4)*COS(2*2*PI()*$A161/$BA$34+AB$5)*COS(2*2*PI()*$A161/$BA$35+AB$6)</f>
        <v>0</v>
      </c>
      <c r="AE161" s="20">
        <f>+$AF$20*SIGN(SOI!A160)*(ABS(SOI!A160))^$AE$2</f>
        <v>7.3111403857914078E-2</v>
      </c>
      <c r="AF161" s="20">
        <f t="shared" si="95"/>
        <v>3.2873371073258835E-2</v>
      </c>
      <c r="AG161" s="19">
        <f t="shared" si="70"/>
        <v>-0.21958441003652401</v>
      </c>
      <c r="AH161" s="19">
        <f t="shared" si="71"/>
        <v>-0.21716899736528872</v>
      </c>
      <c r="AI161">
        <f t="shared" si="94"/>
        <v>8.3400000000000279E-2</v>
      </c>
      <c r="AJ161">
        <f t="shared" si="93"/>
        <v>0.25245778110978284</v>
      </c>
      <c r="AK161">
        <v>1</v>
      </c>
    </row>
    <row r="162" spans="1:37" x14ac:dyDescent="0.25">
      <c r="A162">
        <v>11.66666666666668</v>
      </c>
      <c r="B162" s="2">
        <v>1891.6666666666561</v>
      </c>
      <c r="C162">
        <f>+D162+($D$2+E162+F162)*SOI!A161*IF(B162&gt;$C$18, IF(B162&lt;$C$19,-1,1),1)</f>
        <v>7.9127672409064445E-2</v>
      </c>
      <c r="D162">
        <f>+$D$3*((1-$D$5)*SOI!D161+$D$5*SOI!D160) +   $D$4*((1-$D$5)*SOI!E161+$D$5*SOI!E160)</f>
        <v>0</v>
      </c>
      <c r="E162">
        <f t="shared" si="75"/>
        <v>0.91133851607341398</v>
      </c>
      <c r="F162">
        <f t="shared" si="76"/>
        <v>-1.9004344211867195</v>
      </c>
      <c r="G162">
        <f t="shared" si="83"/>
        <v>-0.98909590511330547</v>
      </c>
      <c r="H162" s="21">
        <f t="shared" si="84"/>
        <v>-2.2747237652113582E-2</v>
      </c>
      <c r="I162" s="37">
        <f t="shared" si="77"/>
        <v>-0.54573393868508757</v>
      </c>
      <c r="J162" s="1">
        <f t="shared" si="85"/>
        <v>3.1479483499517999E-2</v>
      </c>
      <c r="K162" s="1">
        <f t="shared" si="86"/>
        <v>-2.1627754859130437E-4</v>
      </c>
      <c r="L162" s="1">
        <f t="shared" si="78"/>
        <v>-1.0860639294552217</v>
      </c>
      <c r="M162" s="1">
        <f t="shared" si="79"/>
        <v>-0.3624927227940542</v>
      </c>
      <c r="N162" s="1">
        <f t="shared" si="80"/>
        <v>-2.7688871323269353E-2</v>
      </c>
      <c r="O162" s="1">
        <f t="shared" si="81"/>
        <v>0.83862583283143766</v>
      </c>
      <c r="P162" s="1">
        <f t="shared" si="82"/>
        <v>-8.8072778039935216E-3</v>
      </c>
      <c r="Q162" s="1">
        <f t="shared" si="87"/>
        <v>6.7503591868593059E-3</v>
      </c>
      <c r="R162" s="1">
        <f t="shared" si="88"/>
        <v>2.0242538462217992E-4</v>
      </c>
      <c r="S162" s="1">
        <f t="shared" si="89"/>
        <v>1.981327423605888E-3</v>
      </c>
      <c r="T162" s="1">
        <f t="shared" si="90"/>
        <v>1.5325024756306201E-2</v>
      </c>
      <c r="U162" s="1">
        <f t="shared" si="91"/>
        <v>-2.4934374346294465E-4</v>
      </c>
      <c r="V162" s="1">
        <f t="shared" si="92"/>
        <v>-4.7397433434755517E-4</v>
      </c>
      <c r="W162" s="1">
        <f t="shared" ref="W162:Z181" si="96">+W$3*$F162*ABS($F162)*COS(2*PI()*$A162/W$2+W$4)</f>
        <v>0</v>
      </c>
      <c r="X162" s="1">
        <f t="shared" si="96"/>
        <v>0</v>
      </c>
      <c r="Y162" s="1">
        <f t="shared" si="96"/>
        <v>0</v>
      </c>
      <c r="Z162" s="1">
        <f t="shared" si="96"/>
        <v>0</v>
      </c>
      <c r="AA162" s="1">
        <f>+AA$3*$F162*ABS($F162)*COS(2*PI()*$A162/$AZ$22+AA$4)*COS(2*PI()*$A162/$BA$22+AA$5)</f>
        <v>0</v>
      </c>
      <c r="AB162" s="39">
        <f>+AB$3*$F162*ABS($F162)*COS(2*2*PI()*$A162/$BA$33+AB$4)*COS(2*2*PI()*$A162/$BA$34+AB$5)*COS(2*2*PI()*$A162/$BA$35+AB$6)</f>
        <v>0</v>
      </c>
      <c r="AE162" s="20">
        <f>+$AF$20*SIGN(SOI!A161)*(ABS(SOI!A161))^$AE$2</f>
        <v>-0.1017207658194864</v>
      </c>
      <c r="AF162" s="20">
        <f t="shared" si="95"/>
        <v>-2.6557344876423365E-2</v>
      </c>
      <c r="AG162" s="19">
        <f t="shared" ref="AG162:AG225" si="97">+SIN((AVERAGE(H158:H169)+AVERAGE(H162:H165)/4)*($AG$19+AG161*$AG$18*AVERAGE(G158:G169))*$AE$20+$AG$17) - SIN($AG$17)</f>
        <v>-0.39050843225745757</v>
      </c>
      <c r="AH162" s="19">
        <f t="shared" si="71"/>
        <v>-0.22891327904144182</v>
      </c>
      <c r="AI162">
        <f t="shared" si="94"/>
        <v>8.4000000000000283E-2</v>
      </c>
      <c r="AJ162">
        <f t="shared" si="93"/>
        <v>0.36395108738103421</v>
      </c>
      <c r="AK162">
        <v>1</v>
      </c>
    </row>
    <row r="163" spans="1:37" x14ac:dyDescent="0.25">
      <c r="A163">
        <v>11.750000000000014</v>
      </c>
      <c r="B163" s="2">
        <v>1891.7499999999893</v>
      </c>
      <c r="C163">
        <f>+D163+($D$2+E163+F163)*SOI!A162*IF(B163&gt;$C$18, IF(B163&lt;$C$19,-1,1),1)</f>
        <v>-2.6417988796463242E-2</v>
      </c>
      <c r="D163">
        <f>+$D$3*((1-$D$5)*SOI!D162+$D$5*SOI!D161) +   $D$4*((1-$D$5)*SOI!E162+$D$5*SOI!E161)</f>
        <v>0</v>
      </c>
      <c r="E163">
        <f t="shared" si="75"/>
        <v>-1.2742092206604836</v>
      </c>
      <c r="F163">
        <f t="shared" si="76"/>
        <v>2.1548088472092584</v>
      </c>
      <c r="G163">
        <f t="shared" si="83"/>
        <v>0.88059962654877477</v>
      </c>
      <c r="H163" s="21">
        <f t="shared" si="84"/>
        <v>1.4376889793899311E-2</v>
      </c>
      <c r="I163" s="37">
        <f t="shared" si="77"/>
        <v>0.61090187193669765</v>
      </c>
      <c r="J163" s="1">
        <f t="shared" si="85"/>
        <v>3.5502753683237902E-2</v>
      </c>
      <c r="K163" s="1">
        <f t="shared" si="86"/>
        <v>8.0482621018513515E-8</v>
      </c>
      <c r="L163" s="1">
        <f t="shared" si="78"/>
        <v>0.59101916266798449</v>
      </c>
      <c r="M163" s="1">
        <f t="shared" si="79"/>
        <v>0.36521048777988607</v>
      </c>
      <c r="N163" s="1">
        <f t="shared" si="80"/>
        <v>7.9354969383254245E-2</v>
      </c>
      <c r="O163" s="1">
        <f t="shared" si="81"/>
        <v>-0.99826958740455163</v>
      </c>
      <c r="P163" s="1">
        <f t="shared" si="82"/>
        <v>5.0594882514703458E-6</v>
      </c>
      <c r="Q163" s="1">
        <f t="shared" si="87"/>
        <v>1.9491250634411202E-2</v>
      </c>
      <c r="R163" s="1">
        <f t="shared" si="88"/>
        <v>-6.5428699760513925E-4</v>
      </c>
      <c r="S163" s="1">
        <f t="shared" si="89"/>
        <v>6.3564643990728642E-3</v>
      </c>
      <c r="T163" s="1">
        <f t="shared" si="90"/>
        <v>9.9272043346255653E-3</v>
      </c>
      <c r="U163" s="1">
        <f t="shared" si="91"/>
        <v>-1.6034442506072798E-7</v>
      </c>
      <c r="V163" s="1">
        <f t="shared" si="92"/>
        <v>-7.8034849508951351E-7</v>
      </c>
      <c r="W163" s="1">
        <f t="shared" si="96"/>
        <v>0</v>
      </c>
      <c r="X163" s="1">
        <f t="shared" si="96"/>
        <v>0</v>
      </c>
      <c r="Y163" s="1">
        <f t="shared" si="96"/>
        <v>0</v>
      </c>
      <c r="Z163" s="1">
        <f t="shared" si="96"/>
        <v>0</v>
      </c>
      <c r="AA163" s="1">
        <f>+AA$3*$F163*ABS($F163)*COS(2*PI()*$A163/$AZ$22+AA$4)*COS(2*PI()*$A163/$BA$22+AA$5)</f>
        <v>0</v>
      </c>
      <c r="AB163" s="39">
        <f>+AB$3*$F163*ABS($F163)*COS(2*2*PI()*$A163/$BA$33+AB$4)*COS(2*2*PI()*$A163/$BA$34+AB$5)*COS(2*2*PI()*$A163/$BA$35+AB$6)</f>
        <v>0</v>
      </c>
      <c r="AE163" s="20">
        <f>+$AF$20*SIGN(SOI!A162)*(ABS(SOI!A162))^$AE$2</f>
        <v>-5.1062672667697775E-2</v>
      </c>
      <c r="AF163" s="20">
        <f t="shared" si="95"/>
        <v>-2.3226496108954529E-2</v>
      </c>
      <c r="AG163" s="19">
        <f t="shared" si="97"/>
        <v>-0.36194154564398651</v>
      </c>
      <c r="AH163" s="19">
        <f t="shared" ref="AH163:AH226" si="98">+SIN((AVERAGE(H159:H170)+AVERAGE(H163:H166)*$AH$1)*($AG$19+AH162*$AG$18*AVERAGE(G159:G170))*$AE$20+$AG$17) - SIN($AG$17)+$AH$2</f>
        <v>-0.24855910410759052</v>
      </c>
      <c r="AI163">
        <f t="shared" si="94"/>
        <v>8.4600000000000286E-2</v>
      </c>
      <c r="AJ163">
        <f t="shared" si="93"/>
        <v>0.33871504953503195</v>
      </c>
      <c r="AK163">
        <v>1</v>
      </c>
    </row>
    <row r="164" spans="1:37" x14ac:dyDescent="0.25">
      <c r="A164">
        <v>11.833333333333348</v>
      </c>
      <c r="B164" s="2">
        <v>1891.8333333333226</v>
      </c>
      <c r="C164">
        <f>+D164+($D$2+E164+F164)*SOI!A163*IF(B164&gt;$C$18, IF(B164&lt;$C$19,-1,1),1)</f>
        <v>-7.2873348490669176E-2</v>
      </c>
      <c r="D164">
        <f>+$D$3*((1-$D$5)*SOI!D163+$D$5*SOI!D162) +   $D$4*((1-$D$5)*SOI!E163+$D$5*SOI!E162)</f>
        <v>0</v>
      </c>
      <c r="E164">
        <f t="shared" si="75"/>
        <v>2.3875979227722963</v>
      </c>
      <c r="F164">
        <f t="shared" si="76"/>
        <v>-3.6021537309501159</v>
      </c>
      <c r="G164">
        <f t="shared" si="83"/>
        <v>-1.2145558081778196</v>
      </c>
      <c r="H164" s="21">
        <f t="shared" si="84"/>
        <v>-5.7082499655991053E-3</v>
      </c>
      <c r="I164" s="37">
        <f t="shared" si="77"/>
        <v>-0.26812717834558131</v>
      </c>
      <c r="J164" s="1">
        <f t="shared" si="85"/>
        <v>8.8157124670020792E-3</v>
      </c>
      <c r="K164" s="1">
        <f t="shared" si="86"/>
        <v>-2.9098112529507693E-6</v>
      </c>
      <c r="L164" s="1">
        <f t="shared" si="78"/>
        <v>-1.8981257202601808E-2</v>
      </c>
      <c r="M164" s="1">
        <f t="shared" si="79"/>
        <v>-0.20661851515502072</v>
      </c>
      <c r="N164" s="1">
        <f t="shared" si="80"/>
        <v>-0.14739442691882934</v>
      </c>
      <c r="O164" s="1">
        <f t="shared" si="81"/>
        <v>0.34241407653478262</v>
      </c>
      <c r="P164" s="1">
        <f t="shared" si="82"/>
        <v>-1.6605123809552716E-2</v>
      </c>
      <c r="Q164" s="1">
        <f t="shared" si="87"/>
        <v>2.0482012930321827E-2</v>
      </c>
      <c r="R164" s="1">
        <f t="shared" si="88"/>
        <v>3.0176620534684155E-4</v>
      </c>
      <c r="S164" s="1">
        <f t="shared" si="89"/>
        <v>5.1819346934432395E-3</v>
      </c>
      <c r="T164" s="1">
        <f t="shared" si="90"/>
        <v>1.0935890238522174E-4</v>
      </c>
      <c r="U164" s="1">
        <f t="shared" si="91"/>
        <v>-2.3097170115719511E-4</v>
      </c>
      <c r="V164" s="1">
        <f t="shared" si="92"/>
        <v>-4.7569770692410668E-3</v>
      </c>
      <c r="W164" s="1">
        <f t="shared" si="96"/>
        <v>0</v>
      </c>
      <c r="X164" s="1">
        <f t="shared" si="96"/>
        <v>0</v>
      </c>
      <c r="Y164" s="1">
        <f t="shared" si="96"/>
        <v>0</v>
      </c>
      <c r="Z164" s="1">
        <f t="shared" si="96"/>
        <v>0</v>
      </c>
      <c r="AA164" s="1">
        <f>+AA$3*$F164*ABS($F164)*COS(2*PI()*$A164/$AZ$22+AA$4)*COS(2*PI()*$A164/$BA$22+AA$5)</f>
        <v>0</v>
      </c>
      <c r="AB164" s="39">
        <f>+AB$3*$F164*ABS($F164)*COS(2*2*PI()*$A164/$BA$33+AB$4)*COS(2*2*PI()*$A164/$BA$34+AB$5)*COS(2*2*PI()*$A164/$BA$35+AB$6)</f>
        <v>0</v>
      </c>
      <c r="AE164" s="20">
        <f>+$AF$20*SIGN(SOI!A163)*(ABS(SOI!A163))^$AE$2</f>
        <v>8.3103950160320586E-2</v>
      </c>
      <c r="AF164" s="20">
        <f t="shared" si="95"/>
        <v>1.8546064487903115E-2</v>
      </c>
      <c r="AG164" s="19">
        <f t="shared" si="97"/>
        <v>-0.3045770047745231</v>
      </c>
      <c r="AH164" s="19">
        <f t="shared" si="98"/>
        <v>-0.15283896976214864</v>
      </c>
      <c r="AI164">
        <f t="shared" si="94"/>
        <v>8.5200000000000289E-2</v>
      </c>
      <c r="AJ164">
        <f t="shared" si="93"/>
        <v>0.32312306926242623</v>
      </c>
      <c r="AK164">
        <v>1</v>
      </c>
    </row>
    <row r="165" spans="1:37" x14ac:dyDescent="0.25">
      <c r="A165">
        <v>11.916666666666682</v>
      </c>
      <c r="B165" s="2">
        <v>1891.9166666666558</v>
      </c>
      <c r="C165">
        <f>+D165+($D$2+E165+F165)*SOI!A164*IF(B165&gt;$C$18, IF(B165&lt;$C$19,-1,1),1)</f>
        <v>0.18548124776072505</v>
      </c>
      <c r="D165">
        <f>+$D$3*((1-$D$5)*SOI!D164+$D$5*SOI!D163) +   $D$4*((1-$D$5)*SOI!E164+$D$5*SOI!E163)</f>
        <v>0</v>
      </c>
      <c r="E165">
        <f t="shared" si="75"/>
        <v>-41.120340000426729</v>
      </c>
      <c r="F165">
        <f t="shared" si="76"/>
        <v>59.668464776499235</v>
      </c>
      <c r="G165">
        <f t="shared" si="83"/>
        <v>18.548124776072505</v>
      </c>
      <c r="H165" s="21">
        <f t="shared" si="84"/>
        <v>0.23765223657975632</v>
      </c>
      <c r="I165" s="37">
        <f t="shared" si="77"/>
        <v>-12.800894580102746</v>
      </c>
      <c r="J165" s="1">
        <f t="shared" si="85"/>
        <v>11.310778060031092</v>
      </c>
      <c r="K165" s="1">
        <f t="shared" si="86"/>
        <v>1.9409843514279101</v>
      </c>
      <c r="L165" s="1">
        <f t="shared" si="78"/>
        <v>27.104199327472664</v>
      </c>
      <c r="M165" s="1">
        <f t="shared" si="79"/>
        <v>-5.5527077590558624</v>
      </c>
      <c r="N165" s="1">
        <f t="shared" si="80"/>
        <v>1.0858045731542281</v>
      </c>
      <c r="O165" s="1">
        <f t="shared" si="81"/>
        <v>-4.0082284694207564</v>
      </c>
      <c r="P165" s="1">
        <f t="shared" si="82"/>
        <v>0.66265406475225064</v>
      </c>
      <c r="Q165" s="1">
        <f t="shared" si="87"/>
        <v>-4.0548876013540793</v>
      </c>
      <c r="R165" s="1">
        <f t="shared" si="88"/>
        <v>-2.8521756594205643</v>
      </c>
      <c r="S165" s="1">
        <f t="shared" si="89"/>
        <v>-1.8224768572418291</v>
      </c>
      <c r="T165" s="1">
        <f t="shared" si="90"/>
        <v>1.8279596686859396</v>
      </c>
      <c r="U165" s="1">
        <f t="shared" si="91"/>
        <v>0.44005099203032239</v>
      </c>
      <c r="V165" s="1">
        <f t="shared" si="92"/>
        <v>-1.3984482819707511</v>
      </c>
      <c r="W165" s="1">
        <f t="shared" si="96"/>
        <v>0</v>
      </c>
      <c r="X165" s="1">
        <f t="shared" si="96"/>
        <v>0</v>
      </c>
      <c r="Y165" s="1">
        <f t="shared" si="96"/>
        <v>0</v>
      </c>
      <c r="Z165" s="1">
        <f t="shared" si="96"/>
        <v>0</v>
      </c>
      <c r="AA165" s="1">
        <f>+AA$3*$F165*ABS($F165)*COS(2*PI()*$A165/$AZ$22+AA$4)*COS(2*PI()*$A165/$BA$22+AA$5)</f>
        <v>0</v>
      </c>
      <c r="AB165" s="39">
        <f>+AB$3*$F165*ABS($F165)*COS(2*2*PI()*$A165/$BA$33+AB$4)*COS(2*2*PI()*$A165/$BA$34+AB$5)*COS(2*2*PI()*$A165/$BA$35+AB$6)</f>
        <v>0</v>
      </c>
      <c r="AE165" s="20">
        <f>+$AF$20*SIGN(SOI!A164)*(ABS(SOI!A164))^$AE$2</f>
        <v>2.3596915971086534E-2</v>
      </c>
      <c r="AF165" s="20">
        <f t="shared" si="95"/>
        <v>-8.7321722162716123E-2</v>
      </c>
      <c r="AG165" s="19">
        <f t="shared" si="97"/>
        <v>-0.30927454603797455</v>
      </c>
      <c r="AH165" s="19">
        <f t="shared" si="98"/>
        <v>-0.1634632702330038</v>
      </c>
      <c r="AI165">
        <f t="shared" si="94"/>
        <v>8.5800000000000293E-2</v>
      </c>
      <c r="AJ165">
        <f t="shared" si="93"/>
        <v>0.22195282387525844</v>
      </c>
      <c r="AK165">
        <v>1</v>
      </c>
    </row>
    <row r="166" spans="1:37" x14ac:dyDescent="0.25">
      <c r="A166">
        <v>12.000000000000016</v>
      </c>
      <c r="B166" s="2">
        <v>1891.9999999999891</v>
      </c>
      <c r="C166">
        <f>+D166+($D$2+E166+F166)*SOI!A165*IF(B166&gt;$C$18, IF(B166&lt;$C$19,-1,1),1)</f>
        <v>-0.66676804823411207</v>
      </c>
      <c r="D166">
        <f>+$D$3*((1-$D$5)*SOI!D165+$D$5*SOI!D164) +   $D$4*((1-$D$5)*SOI!E165+$D$5*SOI!E164)</f>
        <v>0</v>
      </c>
      <c r="E166">
        <f t="shared" si="75"/>
        <v>-2.6892524457591964</v>
      </c>
      <c r="F166">
        <f t="shared" si="76"/>
        <v>4.0227885422274205</v>
      </c>
      <c r="G166">
        <f t="shared" si="83"/>
        <v>1.3335360964682241</v>
      </c>
      <c r="H166" s="21">
        <f t="shared" si="84"/>
        <v>-1.3163205844854437E-2</v>
      </c>
      <c r="I166" s="37">
        <f t="shared" si="77"/>
        <v>-1.5347527499081146</v>
      </c>
      <c r="J166" s="1">
        <f t="shared" si="85"/>
        <v>0.19868426665179251</v>
      </c>
      <c r="K166" s="1">
        <f t="shared" si="86"/>
        <v>6.8899575752726008E-3</v>
      </c>
      <c r="L166" s="1">
        <f t="shared" si="78"/>
        <v>3.2838288602625081</v>
      </c>
      <c r="M166" s="1">
        <f t="shared" si="79"/>
        <v>-0.81353775895354263</v>
      </c>
      <c r="N166" s="1">
        <f t="shared" si="80"/>
        <v>-6.1706149671032245E-2</v>
      </c>
      <c r="O166" s="1">
        <f t="shared" si="81"/>
        <v>-1.9419626624164863</v>
      </c>
      <c r="P166" s="1">
        <f t="shared" si="82"/>
        <v>4.0072740122623171E-2</v>
      </c>
      <c r="Q166" s="1">
        <f t="shared" si="87"/>
        <v>3.3762025993638971E-2</v>
      </c>
      <c r="R166" s="1">
        <f t="shared" si="88"/>
        <v>2.8472398143045983E-3</v>
      </c>
      <c r="S166" s="1">
        <f t="shared" si="89"/>
        <v>1.2417578183250528E-2</v>
      </c>
      <c r="T166" s="1">
        <f t="shared" si="90"/>
        <v>0.10729980914512642</v>
      </c>
      <c r="U166" s="1">
        <f t="shared" si="91"/>
        <v>3.1905332665359662E-3</v>
      </c>
      <c r="V166" s="1">
        <f t="shared" si="92"/>
        <v>4.8060176914012428E-3</v>
      </c>
      <c r="W166" s="1">
        <f t="shared" si="96"/>
        <v>0</v>
      </c>
      <c r="X166" s="1">
        <f t="shared" si="96"/>
        <v>0</v>
      </c>
      <c r="Y166" s="1">
        <f t="shared" si="96"/>
        <v>0</v>
      </c>
      <c r="Z166" s="1">
        <f t="shared" si="96"/>
        <v>0</v>
      </c>
      <c r="AA166" s="1">
        <f>+AA$3*$F166*ABS($F166)*COS(2*PI()*$A166/$AZ$22+AA$4)*COS(2*PI()*$A166/$BA$22+AA$5)</f>
        <v>0</v>
      </c>
      <c r="AB166" s="39">
        <f>+AB$3*$F166*ABS($F166)*COS(2*2*PI()*$A166/$BA$33+AB$4)*COS(2*2*PI()*$A166/$BA$34+AB$5)*COS(2*2*PI()*$A166/$BA$35+AB$6)</f>
        <v>0</v>
      </c>
      <c r="AE166" s="20">
        <f>+$AF$20*SIGN(SOI!A165)*(ABS(SOI!A165))^$AE$2</f>
        <v>-0.36866603261955549</v>
      </c>
      <c r="AF166" s="20">
        <f t="shared" si="95"/>
        <v>-0.20874138001653686</v>
      </c>
      <c r="AG166" s="19">
        <f t="shared" si="97"/>
        <v>-9.8139979269386404E-2</v>
      </c>
      <c r="AH166" s="19">
        <f t="shared" si="98"/>
        <v>-0.11356806913046341</v>
      </c>
      <c r="AI166">
        <f t="shared" si="94"/>
        <v>8.6400000000000296E-2</v>
      </c>
      <c r="AJ166">
        <f t="shared" si="93"/>
        <v>0.11060140074715046</v>
      </c>
      <c r="AK166">
        <v>1</v>
      </c>
    </row>
    <row r="167" spans="1:37" x14ac:dyDescent="0.25">
      <c r="A167">
        <v>12.08333333333335</v>
      </c>
      <c r="B167" s="2">
        <v>1892.0833333333223</v>
      </c>
      <c r="C167">
        <f>+D167+($D$2+E167+F167)*SOI!A166*IF(B167&gt;$C$18, IF(B167&lt;$C$19,-1,1),1)</f>
        <v>0.30228182505532586</v>
      </c>
      <c r="D167">
        <f>+$D$3*((1-$D$5)*SOI!D166+$D$5*SOI!D165) +   $D$4*((1-$D$5)*SOI!E166+$D$5*SOI!E165)</f>
        <v>0</v>
      </c>
      <c r="E167">
        <f t="shared" si="75"/>
        <v>1.3464768071796138</v>
      </c>
      <c r="F167">
        <f t="shared" si="76"/>
        <v>-2.2355409985188075</v>
      </c>
      <c r="G167">
        <f t="shared" si="83"/>
        <v>-0.88906419133919368</v>
      </c>
      <c r="H167" s="21">
        <f t="shared" si="84"/>
        <v>3.4942511150572612E-2</v>
      </c>
      <c r="I167" s="37">
        <f t="shared" si="77"/>
        <v>0.71380246954827586</v>
      </c>
      <c r="J167" s="1">
        <f t="shared" si="85"/>
        <v>5.4541391243096218E-2</v>
      </c>
      <c r="K167" s="1">
        <f t="shared" si="86"/>
        <v>-1.9093763089491413E-4</v>
      </c>
      <c r="L167" s="1">
        <f t="shared" si="78"/>
        <v>-0.89120986333492669</v>
      </c>
      <c r="M167" s="1">
        <f t="shared" si="79"/>
        <v>0.4801764128138164</v>
      </c>
      <c r="N167" s="1">
        <f t="shared" si="80"/>
        <v>7.6041896268551346E-2</v>
      </c>
      <c r="O167" s="1">
        <f t="shared" si="81"/>
        <v>1.2693225075527383</v>
      </c>
      <c r="P167" s="1">
        <f t="shared" si="82"/>
        <v>-6.2602755223700596E-3</v>
      </c>
      <c r="Q167" s="1">
        <f t="shared" si="87"/>
        <v>2.4557044553586749E-2</v>
      </c>
      <c r="R167" s="1">
        <f t="shared" si="88"/>
        <v>-9.6318846343717191E-4</v>
      </c>
      <c r="S167" s="1">
        <f t="shared" si="89"/>
        <v>7.1170664247032656E-3</v>
      </c>
      <c r="T167" s="1">
        <f t="shared" si="90"/>
        <v>1.9033976284308442E-2</v>
      </c>
      <c r="U167" s="1">
        <f t="shared" si="91"/>
        <v>2.3181808328276334E-4</v>
      </c>
      <c r="V167" s="1">
        <f t="shared" si="92"/>
        <v>9.2523970790003092E-4</v>
      </c>
      <c r="W167" s="1">
        <f t="shared" si="96"/>
        <v>0</v>
      </c>
      <c r="X167" s="1">
        <f t="shared" si="96"/>
        <v>0</v>
      </c>
      <c r="Y167" s="1">
        <f t="shared" si="96"/>
        <v>0</v>
      </c>
      <c r="Z167" s="1">
        <f t="shared" si="96"/>
        <v>0</v>
      </c>
      <c r="AA167" s="1">
        <f>+AA$3*$F167*ABS($F167)*COS(2*PI()*$A167/$AZ$22+AA$4)*COS(2*PI()*$A167/$BA$22+AA$5)</f>
        <v>0</v>
      </c>
      <c r="AB167" s="39">
        <f>+AB$3*$F167*ABS($F167)*COS(2*2*PI()*$A167/$BA$33+AB$4)*COS(2*2*PI()*$A167/$BA$34+AB$5)*COS(2*2*PI()*$A167/$BA$35+AB$6)</f>
        <v>0</v>
      </c>
      <c r="AE167" s="20">
        <f>+$AF$20*SIGN(SOI!A166)*(ABS(SOI!A166))^$AE$2</f>
        <v>-0.28115502340114162</v>
      </c>
      <c r="AF167" s="20">
        <f t="shared" si="95"/>
        <v>-0.35300349408550041</v>
      </c>
      <c r="AG167" s="19">
        <f t="shared" si="97"/>
        <v>-0.18486747774965998</v>
      </c>
      <c r="AH167" s="19">
        <f t="shared" si="98"/>
        <v>-0.15716105551874535</v>
      </c>
      <c r="AI167">
        <f t="shared" si="94"/>
        <v>8.7000000000000299E-2</v>
      </c>
      <c r="AJ167">
        <f t="shared" si="93"/>
        <v>0.16813601633584044</v>
      </c>
      <c r="AK167">
        <v>1</v>
      </c>
    </row>
    <row r="168" spans="1:37" x14ac:dyDescent="0.25">
      <c r="A168">
        <v>12.166666666666684</v>
      </c>
      <c r="B168" s="2">
        <v>1892.1666666666556</v>
      </c>
      <c r="C168">
        <f>+D168+($D$2+E168+F168)*SOI!A167*IF(B168&gt;$C$18, IF(B168&lt;$C$19,-1,1),1)</f>
        <v>-0.55657249326447089</v>
      </c>
      <c r="D168">
        <f>+$D$3*((1-$D$5)*SOI!D167+$D$5*SOI!D166) +   $D$4*((1-$D$5)*SOI!E167+$D$5*SOI!E166)</f>
        <v>0</v>
      </c>
      <c r="E168">
        <f t="shared" si="75"/>
        <v>-0.94082667430266298</v>
      </c>
      <c r="F168">
        <f t="shared" si="76"/>
        <v>1.9004344213103714</v>
      </c>
      <c r="G168">
        <f t="shared" si="83"/>
        <v>0.95960774700770846</v>
      </c>
      <c r="H168" s="21">
        <f t="shared" si="84"/>
        <v>-1.6634865479041677E-2</v>
      </c>
      <c r="I168" s="37">
        <f t="shared" si="77"/>
        <v>-0.19610344593575357</v>
      </c>
      <c r="J168" s="1">
        <f t="shared" si="85"/>
        <v>7.966251851127067E-3</v>
      </c>
      <c r="K168" s="1">
        <f t="shared" si="86"/>
        <v>4.5584103023361483E-8</v>
      </c>
      <c r="L168" s="1">
        <f t="shared" si="78"/>
        <v>7.8367873864690091E-3</v>
      </c>
      <c r="M168" s="1">
        <f t="shared" si="79"/>
        <v>-0.25528274701651843</v>
      </c>
      <c r="N168" s="1">
        <f t="shared" si="80"/>
        <v>-5.0554291210590518E-2</v>
      </c>
      <c r="O168" s="1">
        <f t="shared" si="81"/>
        <v>-0.3563969214295199</v>
      </c>
      <c r="P168" s="1">
        <f t="shared" si="82"/>
        <v>6.0533430729879819E-4</v>
      </c>
      <c r="Q168" s="1">
        <f t="shared" si="87"/>
        <v>8.6796422909297729E-3</v>
      </c>
      <c r="R168" s="1">
        <f t="shared" si="88"/>
        <v>9.3528545447114006E-5</v>
      </c>
      <c r="S168" s="1">
        <f t="shared" si="89"/>
        <v>1.2999100026365913E-3</v>
      </c>
      <c r="T168" s="1">
        <f t="shared" si="90"/>
        <v>4.6994774159355942E-5</v>
      </c>
      <c r="U168" s="1">
        <f t="shared" si="91"/>
        <v>6.158236032016601E-6</v>
      </c>
      <c r="V168" s="1">
        <f t="shared" si="92"/>
        <v>5.947866209576133E-5</v>
      </c>
      <c r="W168" s="1">
        <f t="shared" si="96"/>
        <v>0</v>
      </c>
      <c r="X168" s="1">
        <f t="shared" si="96"/>
        <v>0</v>
      </c>
      <c r="Y168" s="1">
        <f t="shared" si="96"/>
        <v>0</v>
      </c>
      <c r="Z168" s="1">
        <f t="shared" si="96"/>
        <v>0</v>
      </c>
      <c r="AA168" s="1">
        <f>+AA$3*$F168*ABS($F168)*COS(2*PI()*$A168/$AZ$22+AA$4)*COS(2*PI()*$A168/$BA$22+AA$5)</f>
        <v>0</v>
      </c>
      <c r="AB168" s="39">
        <f>+AB$3*$F168*ABS($F168)*COS(2*2*PI()*$A168/$BA$33+AB$4)*COS(2*2*PI()*$A168/$BA$34+AB$5)*COS(2*2*PI()*$A168/$BA$35+AB$6)</f>
        <v>0</v>
      </c>
      <c r="AE168" s="20">
        <f>+$AF$20*SIGN(SOI!A167)*(ABS(SOI!A167))^$AE$2</f>
        <v>-0.40918942623580401</v>
      </c>
      <c r="AF168" s="20">
        <f t="shared" si="95"/>
        <v>-0.37788061997623518</v>
      </c>
      <c r="AG168" s="19">
        <f t="shared" si="97"/>
        <v>-3.0284351586572653E-2</v>
      </c>
      <c r="AH168" s="19">
        <f t="shared" si="98"/>
        <v>-0.1362948375313778</v>
      </c>
      <c r="AI168">
        <f t="shared" si="94"/>
        <v>8.7600000000000303E-2</v>
      </c>
      <c r="AJ168">
        <f t="shared" si="93"/>
        <v>0.34759626838966251</v>
      </c>
      <c r="AK168">
        <v>1</v>
      </c>
    </row>
    <row r="169" spans="1:37" x14ac:dyDescent="0.25">
      <c r="A169">
        <v>12.250000000000018</v>
      </c>
      <c r="B169" s="2">
        <v>1892.2499999999889</v>
      </c>
      <c r="C169">
        <f>+D169+($D$2+E169+F169)*SOI!A168*IF(B169&gt;$C$18, IF(B169&lt;$C$19,-1,1),1)</f>
        <v>0.90469867177475916</v>
      </c>
      <c r="D169">
        <f>+$D$3*((1-$D$5)*SOI!D168+$D$5*SOI!D167) +   $D$4*((1-$D$5)*SOI!E168+$D$5*SOI!E167)</f>
        <v>0</v>
      </c>
      <c r="E169">
        <f t="shared" si="75"/>
        <v>0.76296473694777056</v>
      </c>
      <c r="F169">
        <f t="shared" si="76"/>
        <v>-2.154808847370477</v>
      </c>
      <c r="G169">
        <f t="shared" si="83"/>
        <v>-1.3918441104227064</v>
      </c>
      <c r="H169" s="21">
        <f t="shared" si="84"/>
        <v>-9.8846719138011973E-3</v>
      </c>
      <c r="I169" s="37">
        <f t="shared" si="77"/>
        <v>-0.17856929111514599</v>
      </c>
      <c r="J169" s="1">
        <f t="shared" si="85"/>
        <v>-1.0719751448523308E-3</v>
      </c>
      <c r="K169" s="1">
        <f t="shared" si="86"/>
        <v>-2.4031172343021144E-7</v>
      </c>
      <c r="L169" s="1">
        <f t="shared" si="78"/>
        <v>-0.35369582749169259</v>
      </c>
      <c r="M169" s="1">
        <f t="shared" si="79"/>
        <v>3.7725117272852063E-2</v>
      </c>
      <c r="N169" s="1">
        <f t="shared" si="80"/>
        <v>1.4861002287730688E-2</v>
      </c>
      <c r="O169" s="1">
        <f t="shared" si="81"/>
        <v>1.6301802665196242E-3</v>
      </c>
      <c r="P169" s="1">
        <f t="shared" si="82"/>
        <v>-1.5458354872587192E-2</v>
      </c>
      <c r="Q169" s="1">
        <f t="shared" si="87"/>
        <v>3.7705181566416543E-4</v>
      </c>
      <c r="R169" s="1">
        <f t="shared" si="88"/>
        <v>3.6996866194893671E-6</v>
      </c>
      <c r="S169" s="1">
        <f t="shared" si="89"/>
        <v>-3.4795646514009594E-4</v>
      </c>
      <c r="T169" s="1">
        <f t="shared" si="90"/>
        <v>9.7015946862771975E-6</v>
      </c>
      <c r="U169" s="1">
        <f t="shared" si="91"/>
        <v>-1.4320093864305858E-4</v>
      </c>
      <c r="V169" s="1">
        <f t="shared" si="92"/>
        <v>4.4649772565252187E-4</v>
      </c>
      <c r="W169" s="1">
        <f t="shared" si="96"/>
        <v>0</v>
      </c>
      <c r="X169" s="1">
        <f t="shared" si="96"/>
        <v>0</v>
      </c>
      <c r="Y169" s="1">
        <f t="shared" si="96"/>
        <v>0</v>
      </c>
      <c r="Z169" s="1">
        <f t="shared" si="96"/>
        <v>0</v>
      </c>
      <c r="AA169" s="1">
        <f>+AA$3*$F169*ABS($F169)*COS(2*PI()*$A169/$AZ$22+AA$4)*COS(2*PI()*$A169/$BA$22+AA$5)</f>
        <v>0</v>
      </c>
      <c r="AB169" s="39">
        <f>+AB$3*$F169*ABS($F169)*COS(2*2*PI()*$A169/$BA$33+AB$4)*COS(2*2*PI()*$A169/$BA$34+AB$5)*COS(2*2*PI()*$A169/$BA$35+AB$6)</f>
        <v>0</v>
      </c>
      <c r="AE169" s="20">
        <f>+$AF$20*SIGN(SOI!A168)*(ABS(SOI!A168))^$AE$2</f>
        <v>-0.44329741029175995</v>
      </c>
      <c r="AF169" s="20">
        <f t="shared" si="95"/>
        <v>-0.44293831635969311</v>
      </c>
      <c r="AG169" s="19">
        <f t="shared" si="97"/>
        <v>1.6286700332455079E-2</v>
      </c>
      <c r="AH169" s="19">
        <f t="shared" si="98"/>
        <v>-8.0586134033036716E-2</v>
      </c>
      <c r="AI169">
        <f t="shared" si="94"/>
        <v>8.8200000000000306E-2</v>
      </c>
      <c r="AJ169">
        <f t="shared" si="93"/>
        <v>0.45922501669214821</v>
      </c>
      <c r="AK169">
        <v>1</v>
      </c>
    </row>
    <row r="170" spans="1:37" x14ac:dyDescent="0.25">
      <c r="A170">
        <v>12.333333333333352</v>
      </c>
      <c r="B170" s="2">
        <v>1892.3333333333221</v>
      </c>
      <c r="C170">
        <f>+D170+($D$2+E170+F170)*SOI!A169*IF(B170&gt;$C$18, IF(B170&lt;$C$19,-1,1),1)</f>
        <v>-2.1034672699944825</v>
      </c>
      <c r="D170">
        <f>+$D$3*((1-$D$5)*SOI!D169+$D$5*SOI!D168) +   $D$4*((1-$D$5)*SOI!E169+$D$5*SOI!E168)</f>
        <v>0</v>
      </c>
      <c r="E170">
        <f t="shared" si="75"/>
        <v>-0.68067141178865409</v>
      </c>
      <c r="F170">
        <f t="shared" si="76"/>
        <v>3.6021537312254353</v>
      </c>
      <c r="G170">
        <f t="shared" si="83"/>
        <v>2.9214823194367812</v>
      </c>
      <c r="H170" s="21">
        <f t="shared" si="84"/>
        <v>2.3934169234161199E-2</v>
      </c>
      <c r="I170" s="37">
        <f t="shared" si="77"/>
        <v>0.40485136313445996</v>
      </c>
      <c r="J170" s="1">
        <f t="shared" si="85"/>
        <v>1.5541964922325766E-2</v>
      </c>
      <c r="K170" s="1">
        <f t="shared" si="86"/>
        <v>3.8454164872529014E-4</v>
      </c>
      <c r="L170" s="1">
        <f t="shared" si="78"/>
        <v>0.82021896651000636</v>
      </c>
      <c r="M170" s="1">
        <f t="shared" si="79"/>
        <v>0.24124758571417845</v>
      </c>
      <c r="N170" s="1">
        <f t="shared" si="80"/>
        <v>-1.5503550663774422E-3</v>
      </c>
      <c r="O170" s="1">
        <f t="shared" si="81"/>
        <v>-0.33874205578861444</v>
      </c>
      <c r="P170" s="1">
        <f t="shared" si="82"/>
        <v>5.1333200312490959E-2</v>
      </c>
      <c r="Q170" s="1">
        <f t="shared" si="87"/>
        <v>-2.5154546124908867E-4</v>
      </c>
      <c r="R170" s="1">
        <f t="shared" si="88"/>
        <v>5.5958906502065988E-6</v>
      </c>
      <c r="S170" s="1">
        <f t="shared" si="89"/>
        <v>-8.2299427348582322E-5</v>
      </c>
      <c r="T170" s="1">
        <f t="shared" si="90"/>
        <v>4.6749447753741341E-3</v>
      </c>
      <c r="U170" s="1">
        <f t="shared" si="91"/>
        <v>-1.0781266059463337E-3</v>
      </c>
      <c r="V170" s="1">
        <f t="shared" si="92"/>
        <v>1.5468114938434402E-4</v>
      </c>
      <c r="W170" s="1">
        <f t="shared" si="96"/>
        <v>0</v>
      </c>
      <c r="X170" s="1">
        <f t="shared" si="96"/>
        <v>0</v>
      </c>
      <c r="Y170" s="1">
        <f t="shared" si="96"/>
        <v>0</v>
      </c>
      <c r="Z170" s="1">
        <f t="shared" si="96"/>
        <v>0</v>
      </c>
      <c r="AA170" s="1">
        <f>+AA$3*$F170*ABS($F170)*COS(2*PI()*$A170/$AZ$22+AA$4)*COS(2*PI()*$A170/$BA$22+AA$5)</f>
        <v>0</v>
      </c>
      <c r="AB170" s="39">
        <f>+AB$3*$F170*ABS($F170)*COS(2*2*PI()*$A170/$BA$33+AB$4)*COS(2*2*PI()*$A170/$BA$34+AB$5)*COS(2*2*PI()*$A170/$BA$35+AB$6)</f>
        <v>0</v>
      </c>
      <c r="AE170" s="20">
        <f>+$AF$20*SIGN(SOI!A169)*(ABS(SOI!A169))^$AE$2</f>
        <v>-0.47632811255151541</v>
      </c>
      <c r="AF170" s="20">
        <f t="shared" si="95"/>
        <v>-0.44128165718724705</v>
      </c>
      <c r="AG170" s="19">
        <f t="shared" si="97"/>
        <v>-0.29232920963148967</v>
      </c>
      <c r="AH170" s="19">
        <f t="shared" si="98"/>
        <v>-0.41357268812252956</v>
      </c>
      <c r="AI170">
        <f t="shared" si="94"/>
        <v>8.8800000000000309E-2</v>
      </c>
      <c r="AJ170">
        <f t="shared" si="93"/>
        <v>0.14895244755575737</v>
      </c>
      <c r="AK170">
        <v>1</v>
      </c>
    </row>
    <row r="171" spans="1:37" x14ac:dyDescent="0.25">
      <c r="A171">
        <v>12.416666666666686</v>
      </c>
      <c r="B171" s="2">
        <v>1892.4166666666554</v>
      </c>
      <c r="C171">
        <f>+D171+($D$2+E171+F171)*SOI!A170*IF(B171&gt;$C$18, IF(B171&lt;$C$19,-1,1),1)</f>
        <v>33.637861143097062</v>
      </c>
      <c r="D171">
        <f>+$D$3*((1-$D$5)*SOI!D170+$D$5*SOI!D169) +   $D$4*((1-$D$5)*SOI!E170+$D$5*SOI!E169)</f>
        <v>0</v>
      </c>
      <c r="E171">
        <f t="shared" si="75"/>
        <v>0.65467329733001134</v>
      </c>
      <c r="F171">
        <f t="shared" si="76"/>
        <v>-59.668464776447678</v>
      </c>
      <c r="G171">
        <f t="shared" si="83"/>
        <v>-59.013791479117664</v>
      </c>
      <c r="H171" s="21">
        <f t="shared" si="84"/>
        <v>-0.1344111863583923</v>
      </c>
      <c r="I171" s="37">
        <f t="shared" si="77"/>
        <v>-1.3053986747117825</v>
      </c>
      <c r="J171" s="1">
        <f t="shared" si="85"/>
        <v>1.0397498022850147</v>
      </c>
      <c r="K171" s="1">
        <f t="shared" si="86"/>
        <v>-2.246427006522398E-2</v>
      </c>
      <c r="L171" s="1">
        <f t="shared" si="78"/>
        <v>-0.74342050509560476</v>
      </c>
      <c r="M171" s="1">
        <f t="shared" si="79"/>
        <v>-5.0053947790979088</v>
      </c>
      <c r="N171" s="1">
        <f t="shared" si="80"/>
        <v>1.138540527088266</v>
      </c>
      <c r="O171" s="1">
        <f t="shared" si="81"/>
        <v>1.7072561315251107</v>
      </c>
      <c r="P171" s="1">
        <f t="shared" si="82"/>
        <v>-0.65646711869926977</v>
      </c>
      <c r="Q171" s="1">
        <f t="shared" si="87"/>
        <v>-3.832738307395128</v>
      </c>
      <c r="R171" s="1">
        <f t="shared" si="88"/>
        <v>-0.2749219797936594</v>
      </c>
      <c r="S171" s="1">
        <f t="shared" si="89"/>
        <v>-0.19487749851521405</v>
      </c>
      <c r="T171" s="1">
        <f t="shared" si="90"/>
        <v>2.1355550708711712E-2</v>
      </c>
      <c r="U171" s="1">
        <f t="shared" si="91"/>
        <v>-4.4456161596185706E-2</v>
      </c>
      <c r="V171" s="1">
        <f t="shared" si="92"/>
        <v>1.4526779654432578</v>
      </c>
      <c r="W171" s="1">
        <f t="shared" si="96"/>
        <v>0</v>
      </c>
      <c r="X171" s="1">
        <f t="shared" si="96"/>
        <v>0</v>
      </c>
      <c r="Y171" s="1">
        <f t="shared" si="96"/>
        <v>0</v>
      </c>
      <c r="Z171" s="1">
        <f t="shared" si="96"/>
        <v>0</v>
      </c>
      <c r="AA171" s="1">
        <f>+AA$3*$F171*ABS($F171)*COS(2*PI()*$A171/$AZ$22+AA$4)*COS(2*PI()*$A171/$BA$22+AA$5)</f>
        <v>0</v>
      </c>
      <c r="AB171" s="39">
        <f>+AB$3*$F171*ABS($F171)*COS(2*2*PI()*$A171/$BA$33+AB$4)*COS(2*2*PI()*$A171/$BA$34+AB$5)*COS(2*2*PI()*$A171/$BA$35+AB$6)</f>
        <v>0</v>
      </c>
      <c r="AE171" s="20">
        <f>+$AF$20*SIGN(SOI!A170)*(ABS(SOI!A170))^$AE$2</f>
        <v>-0.40421944871846566</v>
      </c>
      <c r="AF171" s="20">
        <f t="shared" si="95"/>
        <v>-0.43645606877428872</v>
      </c>
      <c r="AG171" s="19">
        <f t="shared" si="97"/>
        <v>-0.2600570066118385</v>
      </c>
      <c r="AH171" s="19">
        <f t="shared" si="98"/>
        <v>-0.42294093321878101</v>
      </c>
      <c r="AI171">
        <f t="shared" si="94"/>
        <v>8.9400000000000313E-2</v>
      </c>
      <c r="AJ171">
        <f t="shared" si="93"/>
        <v>0.17639906216245022</v>
      </c>
      <c r="AK171">
        <v>1</v>
      </c>
    </row>
    <row r="172" spans="1:37" x14ac:dyDescent="0.25">
      <c r="A172">
        <v>12.50000000000002</v>
      </c>
      <c r="B172" s="2">
        <v>1892.4999999999886</v>
      </c>
      <c r="C172">
        <f>+D172+($D$2+E172+F172)*SOI!A171*IF(B172&gt;$C$18, IF(B172&lt;$C$19,-1,1),1)</f>
        <v>2.9125598278345506</v>
      </c>
      <c r="D172">
        <f>+$D$3*((1-$D$5)*SOI!D171+$D$5*SOI!D170) +   $D$4*((1-$D$5)*SOI!E171+$D$5*SOI!E170)</f>
        <v>0</v>
      </c>
      <c r="E172">
        <f t="shared" si="75"/>
        <v>-0.67488859901681142</v>
      </c>
      <c r="F172">
        <f t="shared" si="76"/>
        <v>-4.0227885426518188</v>
      </c>
      <c r="G172">
        <f t="shared" si="83"/>
        <v>-4.6976771416686303</v>
      </c>
      <c r="H172" s="21">
        <f t="shared" si="84"/>
        <v>-4.0987788601774336E-3</v>
      </c>
      <c r="I172" s="37">
        <f t="shared" si="77"/>
        <v>0.15612508085382931</v>
      </c>
      <c r="J172" s="1">
        <f t="shared" si="85"/>
        <v>-4.900222239419715E-3</v>
      </c>
      <c r="K172" s="1">
        <f t="shared" si="86"/>
        <v>-3.7326492921762012E-6</v>
      </c>
      <c r="L172" s="1">
        <f t="shared" si="78"/>
        <v>4.7528823715998224E-2</v>
      </c>
      <c r="M172" s="1">
        <f t="shared" si="79"/>
        <v>-0.19724034703840729</v>
      </c>
      <c r="N172" s="1">
        <f t="shared" si="80"/>
        <v>0.18979436857320983</v>
      </c>
      <c r="O172" s="1">
        <f t="shared" si="81"/>
        <v>-0.37056652510224508</v>
      </c>
      <c r="P172" s="1">
        <f t="shared" si="82"/>
        <v>-7.8604574098711348E-3</v>
      </c>
      <c r="Q172" s="1">
        <f t="shared" si="87"/>
        <v>-2.5176851431225774E-2</v>
      </c>
      <c r="R172" s="1">
        <f t="shared" si="88"/>
        <v>2.1598879488125505E-4</v>
      </c>
      <c r="S172" s="1">
        <f t="shared" si="89"/>
        <v>3.8853131963904478E-3</v>
      </c>
      <c r="T172" s="1">
        <f t="shared" si="90"/>
        <v>2.9634718734901767E-4</v>
      </c>
      <c r="U172" s="1">
        <f t="shared" si="91"/>
        <v>6.3664350423866972E-5</v>
      </c>
      <c r="V172" s="1">
        <f t="shared" si="92"/>
        <v>2.8996061895074929E-3</v>
      </c>
      <c r="W172" s="1">
        <f t="shared" si="96"/>
        <v>0</v>
      </c>
      <c r="X172" s="1">
        <f t="shared" si="96"/>
        <v>0</v>
      </c>
      <c r="Y172" s="1">
        <f t="shared" si="96"/>
        <v>0</v>
      </c>
      <c r="Z172" s="1">
        <f t="shared" si="96"/>
        <v>0</v>
      </c>
      <c r="AA172" s="1">
        <f>+AA$3*$F172*ABS($F172)*COS(2*PI()*$A172/$AZ$22+AA$4)*COS(2*PI()*$A172/$BA$22+AA$5)</f>
        <v>0</v>
      </c>
      <c r="AB172" s="39">
        <f>+AB$3*$F172*ABS($F172)*COS(2*2*PI()*$A172/$BA$33+AB$4)*COS(2*2*PI()*$A172/$BA$34+AB$5)*COS(2*2*PI()*$A172/$BA$35+AB$6)</f>
        <v>0</v>
      </c>
      <c r="AE172" s="20">
        <f>+$AF$20*SIGN(SOI!A171)*(ABS(SOI!A171))^$AE$2</f>
        <v>-0.42882064505288503</v>
      </c>
      <c r="AF172" s="20">
        <f t="shared" si="95"/>
        <v>-0.42223633456388421</v>
      </c>
      <c r="AG172" s="19">
        <f t="shared" si="97"/>
        <v>-0.40788803407861818</v>
      </c>
      <c r="AH172" s="19">
        <f t="shared" si="98"/>
        <v>-0.42984983415131028</v>
      </c>
      <c r="AI172">
        <f t="shared" si="94"/>
        <v>9.0000000000000316E-2</v>
      </c>
      <c r="AJ172">
        <f t="shared" si="93"/>
        <v>1.434830048526603E-2</v>
      </c>
      <c r="AK172">
        <v>1</v>
      </c>
    </row>
    <row r="173" spans="1:37" x14ac:dyDescent="0.25">
      <c r="A173">
        <v>12.583333333333353</v>
      </c>
      <c r="B173" s="2">
        <v>1892.5833333333219</v>
      </c>
      <c r="C173">
        <f>+D173+($D$2+E173+F173)*SOI!A172*IF(B173&gt;$C$18, IF(B173&lt;$C$19,-1,1),1)</f>
        <v>-1.8803025573469416</v>
      </c>
      <c r="D173">
        <f>+$D$3*((1-$D$5)*SOI!D172+$D$5*SOI!D171) +   $D$4*((1-$D$5)*SOI!E172+$D$5*SOI!E171)</f>
        <v>0</v>
      </c>
      <c r="E173">
        <f t="shared" si="75"/>
        <v>0.7490662350628261</v>
      </c>
      <c r="F173">
        <f t="shared" si="76"/>
        <v>2.2355409988212083</v>
      </c>
      <c r="G173">
        <f t="shared" si="83"/>
        <v>2.9846072338840344</v>
      </c>
      <c r="H173" s="21">
        <f t="shared" si="84"/>
        <v>-3.6250797315350515E-3</v>
      </c>
      <c r="I173" s="37">
        <f t="shared" si="77"/>
        <v>8.7316661896905165E-2</v>
      </c>
      <c r="J173" s="1">
        <f t="shared" si="85"/>
        <v>2.7361302921907781E-4</v>
      </c>
      <c r="K173" s="1">
        <f t="shared" si="86"/>
        <v>6.5271668000194602E-7</v>
      </c>
      <c r="L173" s="1">
        <f t="shared" si="78"/>
        <v>-0.20569081788984597</v>
      </c>
      <c r="M173" s="1">
        <f t="shared" si="79"/>
        <v>1.9692112454853677E-2</v>
      </c>
      <c r="N173" s="1">
        <f t="shared" si="80"/>
        <v>-0.11875621566437064</v>
      </c>
      <c r="O173" s="1">
        <f t="shared" si="81"/>
        <v>3.4536294114857355E-2</v>
      </c>
      <c r="P173" s="1">
        <f t="shared" si="82"/>
        <v>3.4079087299692013E-3</v>
      </c>
      <c r="Q173" s="1">
        <f t="shared" si="87"/>
        <v>-1.5727909222142779E-3</v>
      </c>
      <c r="R173" s="1">
        <f t="shared" si="88"/>
        <v>7.5461467393471258E-6</v>
      </c>
      <c r="S173" s="1">
        <f t="shared" si="89"/>
        <v>-1.35963867214767E-3</v>
      </c>
      <c r="T173" s="1">
        <f t="shared" si="90"/>
        <v>1.1952759955087228E-4</v>
      </c>
      <c r="U173" s="1">
        <f t="shared" si="91"/>
        <v>-1.5436928636209189E-5</v>
      </c>
      <c r="V173" s="1">
        <f t="shared" si="92"/>
        <v>7.8659681168746244E-4</v>
      </c>
      <c r="W173" s="1">
        <f t="shared" si="96"/>
        <v>0</v>
      </c>
      <c r="X173" s="1">
        <f t="shared" si="96"/>
        <v>0</v>
      </c>
      <c r="Y173" s="1">
        <f t="shared" si="96"/>
        <v>0</v>
      </c>
      <c r="Z173" s="1">
        <f t="shared" si="96"/>
        <v>0</v>
      </c>
      <c r="AA173" s="1">
        <f>+AA$3*$F173*ABS($F173)*COS(2*PI()*$A173/$AZ$22+AA$4)*COS(2*PI()*$A173/$BA$22+AA$5)</f>
        <v>0</v>
      </c>
      <c r="AB173" s="39">
        <f>+AB$3*$F173*ABS($F173)*COS(2*2*PI()*$A173/$BA$33+AB$4)*COS(2*2*PI()*$A173/$BA$34+AB$5)*COS(2*2*PI()*$A173/$BA$35+AB$6)</f>
        <v>0</v>
      </c>
      <c r="AE173" s="20">
        <f>+$AF$20*SIGN(SOI!A172)*(ABS(SOI!A172))^$AE$2</f>
        <v>-0.43366890992030188</v>
      </c>
      <c r="AF173" s="20">
        <f t="shared" si="95"/>
        <v>-0.49723419280782338</v>
      </c>
      <c r="AG173" s="19">
        <f t="shared" si="97"/>
        <v>-0.41152891136641145</v>
      </c>
      <c r="AH173" s="19">
        <f t="shared" si="98"/>
        <v>-0.45687590524642896</v>
      </c>
      <c r="AI173">
        <f t="shared" si="94"/>
        <v>9.0600000000000319E-2</v>
      </c>
      <c r="AJ173">
        <f t="shared" si="93"/>
        <v>8.5705281441411929E-2</v>
      </c>
      <c r="AK173">
        <v>1</v>
      </c>
    </row>
    <row r="174" spans="1:37" x14ac:dyDescent="0.25">
      <c r="A174">
        <v>12.666666666666687</v>
      </c>
      <c r="B174" s="2">
        <v>1892.6666666666551</v>
      </c>
      <c r="C174">
        <f>+D174+($D$2+E174+F174)*SOI!A173*IF(B174&gt;$C$18, IF(B174&lt;$C$19,-1,1),1)</f>
        <v>3.0085970432852345</v>
      </c>
      <c r="D174">
        <f>+$D$3*((1-$D$5)*SOI!D173+$D$5*SOI!D172) +   $D$4*((1-$D$5)*SOI!E173+$D$5*SOI!E172)</f>
        <v>0</v>
      </c>
      <c r="E174">
        <f t="shared" si="75"/>
        <v>-0.91133851607199468</v>
      </c>
      <c r="F174">
        <f t="shared" si="76"/>
        <v>-1.9004344215777569</v>
      </c>
      <c r="G174">
        <f t="shared" si="83"/>
        <v>-2.8117729376497516</v>
      </c>
      <c r="H174" s="21">
        <f t="shared" si="84"/>
        <v>8.2955114455672569E-3</v>
      </c>
      <c r="I174" s="37">
        <f t="shared" si="77"/>
        <v>-0.40084952063733259</v>
      </c>
      <c r="J174" s="1">
        <f t="shared" si="85"/>
        <v>7.2535219572162219E-5</v>
      </c>
      <c r="K174" s="1">
        <f t="shared" si="86"/>
        <v>-1.0932072098228962E-4</v>
      </c>
      <c r="L174" s="1">
        <f t="shared" si="78"/>
        <v>0.98442524548578725</v>
      </c>
      <c r="M174" s="1">
        <f t="shared" si="79"/>
        <v>-1.1371564492429695E-3</v>
      </c>
      <c r="N174" s="1">
        <f t="shared" si="80"/>
        <v>3.363653525796121E-2</v>
      </c>
      <c r="O174" s="1">
        <f t="shared" si="81"/>
        <v>-0.18068151956342091</v>
      </c>
      <c r="P174" s="1">
        <f t="shared" si="82"/>
        <v>-2.2796065355233177E-2</v>
      </c>
      <c r="Q174" s="1">
        <f t="shared" si="87"/>
        <v>-2.5724906825347872E-5</v>
      </c>
      <c r="R174" s="1">
        <f t="shared" si="88"/>
        <v>-5.6662053118100326E-7</v>
      </c>
      <c r="S174" s="1">
        <f t="shared" si="89"/>
        <v>-1.767920199867703E-3</v>
      </c>
      <c r="T174" s="1">
        <f t="shared" si="90"/>
        <v>2.9927747806612246E-3</v>
      </c>
      <c r="U174" s="1">
        <f t="shared" si="91"/>
        <v>-4.7404228082957692E-4</v>
      </c>
      <c r="V174" s="1">
        <f t="shared" si="92"/>
        <v>1.4903182686468155E-3</v>
      </c>
      <c r="W174" s="1">
        <f t="shared" si="96"/>
        <v>0</v>
      </c>
      <c r="X174" s="1">
        <f t="shared" si="96"/>
        <v>0</v>
      </c>
      <c r="Y174" s="1">
        <f t="shared" si="96"/>
        <v>0</v>
      </c>
      <c r="Z174" s="1">
        <f t="shared" si="96"/>
        <v>0</v>
      </c>
      <c r="AA174" s="1">
        <f>+AA$3*$F174*ABS($F174)*COS(2*PI()*$A174/$AZ$22+AA$4)*COS(2*PI()*$A174/$BA$22+AA$5)</f>
        <v>0</v>
      </c>
      <c r="AB174" s="39">
        <f>+AB$3*$F174*ABS($F174)*COS(2*2*PI()*$A174/$BA$33+AB$4)*COS(2*2*PI()*$A174/$BA$34+AB$5)*COS(2*2*PI()*$A174/$BA$35+AB$6)</f>
        <v>0</v>
      </c>
      <c r="AE174" s="20">
        <f>+$AF$20*SIGN(SOI!A173)*(ABS(SOI!A173))^$AE$2</f>
        <v>-0.62921302345028307</v>
      </c>
      <c r="AF174" s="20">
        <f t="shared" si="95"/>
        <v>-0.62518278165353991</v>
      </c>
      <c r="AG174" s="19">
        <f t="shared" si="97"/>
        <v>-0.90778012648787698</v>
      </c>
      <c r="AH174" s="19">
        <f t="shared" si="98"/>
        <v>-0.52736462760619429</v>
      </c>
      <c r="AI174">
        <f t="shared" si="94"/>
        <v>9.1200000000000322E-2</v>
      </c>
      <c r="AJ174">
        <f t="shared" si="93"/>
        <v>0.28259734483433707</v>
      </c>
      <c r="AK174">
        <v>1</v>
      </c>
    </row>
    <row r="175" spans="1:37" x14ac:dyDescent="0.25">
      <c r="A175">
        <v>12.750000000000021</v>
      </c>
      <c r="B175" s="2">
        <v>1892.7499999999884</v>
      </c>
      <c r="C175">
        <f>+D175+($D$2+E175+F175)*SOI!A174*IF(B175&gt;$C$18, IF(B175&lt;$C$19,-1,1),1)</f>
        <v>-5.2806878251376776</v>
      </c>
      <c r="D175">
        <f>+$D$3*((1-$D$5)*SOI!D174+$D$5*SOI!D173) +   $D$4*((1-$D$5)*SOI!E174+$D$5*SOI!E173)</f>
        <v>0</v>
      </c>
      <c r="E175">
        <f t="shared" si="75"/>
        <v>1.2742092206586655</v>
      </c>
      <c r="F175">
        <f t="shared" si="76"/>
        <v>2.1548088476125535</v>
      </c>
      <c r="G175">
        <f t="shared" si="83"/>
        <v>3.429018068271219</v>
      </c>
      <c r="H175" s="21">
        <f t="shared" si="84"/>
        <v>1.2666325666423082E-2</v>
      </c>
      <c r="I175" s="37">
        <f t="shared" si="77"/>
        <v>0.67977885804919147</v>
      </c>
      <c r="J175" s="1">
        <f t="shared" si="85"/>
        <v>5.9788591736424498E-3</v>
      </c>
      <c r="K175" s="1">
        <f t="shared" si="86"/>
        <v>1.3936244301173805E-3</v>
      </c>
      <c r="L175" s="1">
        <f t="shared" si="78"/>
        <v>-1.2855959365870411</v>
      </c>
      <c r="M175" s="1">
        <f t="shared" si="79"/>
        <v>5.5271764347821377E-2</v>
      </c>
      <c r="N175" s="1">
        <f t="shared" si="80"/>
        <v>9.8002941422171849E-2</v>
      </c>
      <c r="O175" s="1">
        <f t="shared" si="81"/>
        <v>1.0136061627399922</v>
      </c>
      <c r="P175" s="1">
        <f t="shared" si="82"/>
        <v>3.9666684376151305E-2</v>
      </c>
      <c r="Q175" s="1">
        <f t="shared" si="87"/>
        <v>3.6430470113707238E-3</v>
      </c>
      <c r="R175" s="1">
        <f t="shared" si="88"/>
        <v>-1.3607851361591548E-4</v>
      </c>
      <c r="S175" s="1">
        <f t="shared" si="89"/>
        <v>8.7352793614300546E-3</v>
      </c>
      <c r="T175" s="1">
        <f t="shared" si="90"/>
        <v>2.1925590165142065E-2</v>
      </c>
      <c r="U175" s="1">
        <f t="shared" si="91"/>
        <v>-1.3988442789681383E-3</v>
      </c>
      <c r="V175" s="1">
        <f t="shared" si="92"/>
        <v>-7.5556683762515765E-3</v>
      </c>
      <c r="W175" s="1">
        <f t="shared" si="96"/>
        <v>0</v>
      </c>
      <c r="X175" s="1">
        <f t="shared" si="96"/>
        <v>0</v>
      </c>
      <c r="Y175" s="1">
        <f t="shared" si="96"/>
        <v>0</v>
      </c>
      <c r="Z175" s="1">
        <f t="shared" si="96"/>
        <v>0</v>
      </c>
      <c r="AA175" s="1">
        <f>+AA$3*$F175*ABS($F175)*COS(2*PI()*$A175/$AZ$22+AA$4)*COS(2*PI()*$A175/$BA$22+AA$5)</f>
        <v>0</v>
      </c>
      <c r="AB175" s="39">
        <f>+AB$3*$F175*ABS($F175)*COS(2*2*PI()*$A175/$BA$33+AB$4)*COS(2*2*PI()*$A175/$BA$34+AB$5)*COS(2*2*PI()*$A175/$BA$35+AB$6)</f>
        <v>0</v>
      </c>
      <c r="AE175" s="20">
        <f>+$AF$20*SIGN(SOI!A174)*(ABS(SOI!A174))^$AE$2</f>
        <v>-0.81266641159003461</v>
      </c>
      <c r="AF175" s="20">
        <f t="shared" si="95"/>
        <v>-0.76132834589202458</v>
      </c>
      <c r="AG175" s="19">
        <f t="shared" si="97"/>
        <v>-0.97024778953880209</v>
      </c>
      <c r="AH175" s="19">
        <f t="shared" si="98"/>
        <v>-0.49215933645473042</v>
      </c>
      <c r="AI175">
        <f t="shared" si="94"/>
        <v>9.1800000000000326E-2</v>
      </c>
      <c r="AJ175">
        <f t="shared" si="93"/>
        <v>0.2089194436467775</v>
      </c>
      <c r="AK175">
        <v>1</v>
      </c>
    </row>
    <row r="176" spans="1:37" x14ac:dyDescent="0.25">
      <c r="A176">
        <v>12.833333333333355</v>
      </c>
      <c r="B176" s="2">
        <v>1892.8333333333217</v>
      </c>
      <c r="C176">
        <f>+D176+($D$2+E176+F176)*SOI!A175*IF(B176&gt;$C$18, IF(B176&lt;$C$19,-1,1),1)</f>
        <v>9.703397680000343</v>
      </c>
      <c r="D176">
        <f>+$D$3*((1-$D$5)*SOI!D175+$D$5*SOI!D174) +   $D$4*((1-$D$5)*SOI!E175+$D$5*SOI!E174)</f>
        <v>0</v>
      </c>
      <c r="E176">
        <f t="shared" si="75"/>
        <v>-2.3875979227685624</v>
      </c>
      <c r="F176">
        <f t="shared" si="76"/>
        <v>-3.6021537315526366</v>
      </c>
      <c r="G176">
        <f t="shared" si="83"/>
        <v>-5.989751654321199</v>
      </c>
      <c r="H176" s="21">
        <f t="shared" si="84"/>
        <v>-5.5559496293047711E-2</v>
      </c>
      <c r="I176" s="37">
        <f t="shared" si="77"/>
        <v>-0.81482375489371806</v>
      </c>
      <c r="J176" s="1">
        <f t="shared" si="85"/>
        <v>2.5293462899958825E-2</v>
      </c>
      <c r="K176" s="1">
        <f t="shared" si="86"/>
        <v>-9.3802976950769319E-4</v>
      </c>
      <c r="L176" s="1">
        <f t="shared" si="78"/>
        <v>0.45678972706393434</v>
      </c>
      <c r="M176" s="1">
        <f t="shared" si="79"/>
        <v>-0.19507304708117526</v>
      </c>
      <c r="N176" s="1">
        <f t="shared" si="80"/>
        <v>-0.34771761637907728</v>
      </c>
      <c r="O176" s="1">
        <f t="shared" si="81"/>
        <v>-1.933498307096055</v>
      </c>
      <c r="P176" s="1">
        <f t="shared" si="82"/>
        <v>-3.9392213053691151E-2</v>
      </c>
      <c r="Q176" s="1">
        <f t="shared" si="87"/>
        <v>4.5619056463837605E-2</v>
      </c>
      <c r="R176" s="1">
        <f t="shared" si="88"/>
        <v>2.0425237170348548E-3</v>
      </c>
      <c r="S176" s="1">
        <f t="shared" si="89"/>
        <v>3.7150136187528202E-2</v>
      </c>
      <c r="T176" s="1">
        <f t="shared" si="90"/>
        <v>1.4860645799480888E-2</v>
      </c>
      <c r="U176" s="1">
        <f t="shared" si="91"/>
        <v>-1.6651366464018613E-3</v>
      </c>
      <c r="V176" s="1">
        <f t="shared" si="92"/>
        <v>-2.6622261864534535E-2</v>
      </c>
      <c r="W176" s="1">
        <f t="shared" si="96"/>
        <v>0</v>
      </c>
      <c r="X176" s="1">
        <f t="shared" si="96"/>
        <v>0</v>
      </c>
      <c r="Y176" s="1">
        <f t="shared" si="96"/>
        <v>0</v>
      </c>
      <c r="Z176" s="1">
        <f t="shared" si="96"/>
        <v>0</v>
      </c>
      <c r="AA176" s="1">
        <f>+AA$3*$F176*ABS($F176)*COS(2*PI()*$A176/$AZ$22+AA$4)*COS(2*PI()*$A176/$BA$22+AA$5)</f>
        <v>0</v>
      </c>
      <c r="AB176" s="39">
        <f>+AB$3*$F176*ABS($F176)*COS(2*2*PI()*$A176/$BA$33+AB$4)*COS(2*2*PI()*$A176/$BA$34+AB$5)*COS(2*2*PI()*$A176/$BA$35+AB$6)</f>
        <v>0</v>
      </c>
      <c r="AE176" s="20">
        <f>+$AF$20*SIGN(SOI!A175)*(ABS(SOI!A175))^$AE$2</f>
        <v>-0.84210560263575596</v>
      </c>
      <c r="AF176" s="20">
        <f t="shared" si="95"/>
        <v>-0.77625687387693298</v>
      </c>
      <c r="AG176" s="19">
        <f t="shared" si="97"/>
        <v>-1.1019997454325836</v>
      </c>
      <c r="AH176" s="19">
        <f t="shared" si="98"/>
        <v>-0.66568939676240779</v>
      </c>
      <c r="AI176">
        <f t="shared" si="94"/>
        <v>9.2400000000000329E-2</v>
      </c>
      <c r="AJ176">
        <f t="shared" si="93"/>
        <v>0.32574287155565063</v>
      </c>
      <c r="AK176">
        <v>1</v>
      </c>
    </row>
    <row r="177" spans="1:37" x14ac:dyDescent="0.25">
      <c r="A177">
        <v>12.916666666666689</v>
      </c>
      <c r="B177" s="2">
        <v>1892.9166666666549</v>
      </c>
      <c r="C177">
        <f>+D177+($D$2+E177+F177)*SOI!A176*IF(B177&gt;$C$18, IF(B177&lt;$C$19,-1,1),1)</f>
        <v>-118.93078963662332</v>
      </c>
      <c r="D177">
        <f>+$D$3*((1-$D$5)*SOI!D176+$D$5*SOI!D175) +   $D$4*((1-$D$5)*SOI!E176+$D$5*SOI!E175)</f>
        <v>0</v>
      </c>
      <c r="E177">
        <f t="shared" si="75"/>
        <v>41.120340000427525</v>
      </c>
      <c r="F177">
        <f t="shared" si="76"/>
        <v>59.668464776371891</v>
      </c>
      <c r="G177">
        <f t="shared" si="83"/>
        <v>100.78880477679942</v>
      </c>
      <c r="H177" s="21">
        <f t="shared" si="84"/>
        <v>0.47860351220174879</v>
      </c>
      <c r="I177" s="37">
        <f t="shared" si="77"/>
        <v>-1.4241740626603179</v>
      </c>
      <c r="J177" s="1">
        <f t="shared" si="85"/>
        <v>-0.74871238135905893</v>
      </c>
      <c r="K177" s="1">
        <f t="shared" si="86"/>
        <v>6.2819226827292116E-2</v>
      </c>
      <c r="L177" s="1">
        <f t="shared" si="78"/>
        <v>-5.3742795555984575</v>
      </c>
      <c r="M177" s="1">
        <f t="shared" si="79"/>
        <v>3.303730405147824</v>
      </c>
      <c r="N177" s="1">
        <f t="shared" si="80"/>
        <v>5.9093923898721368</v>
      </c>
      <c r="O177" s="1">
        <f t="shared" si="81"/>
        <v>8.8560941294050188</v>
      </c>
      <c r="P177" s="1">
        <f t="shared" si="82"/>
        <v>4.8953527596778235E-2</v>
      </c>
      <c r="Q177" s="1">
        <f t="shared" si="87"/>
        <v>13.130152364322567</v>
      </c>
      <c r="R177" s="1">
        <f t="shared" si="88"/>
        <v>1.0275192470993531</v>
      </c>
      <c r="S177" s="1">
        <f t="shared" si="89"/>
        <v>-1.1035091415242702</v>
      </c>
      <c r="T177" s="1">
        <f t="shared" si="90"/>
        <v>0.80082945049317955</v>
      </c>
      <c r="U177" s="1">
        <f t="shared" si="91"/>
        <v>3.6167865724742142E-3</v>
      </c>
      <c r="V177" s="1">
        <f t="shared" si="92"/>
        <v>-0.56225677610708069</v>
      </c>
      <c r="W177" s="1">
        <f t="shared" si="96"/>
        <v>0</v>
      </c>
      <c r="X177" s="1">
        <f t="shared" si="96"/>
        <v>0</v>
      </c>
      <c r="Y177" s="1">
        <f t="shared" si="96"/>
        <v>0</v>
      </c>
      <c r="Z177" s="1">
        <f t="shared" si="96"/>
        <v>0</v>
      </c>
      <c r="AA177" s="1">
        <f>+AA$3*$F177*ABS($F177)*COS(2*PI()*$A177/$AZ$22+AA$4)*COS(2*PI()*$A177/$BA$22+AA$5)</f>
        <v>0</v>
      </c>
      <c r="AB177" s="39">
        <f>+AB$3*$F177*ABS($F177)*COS(2*2*PI()*$A177/$BA$33+AB$4)*COS(2*2*PI()*$A177/$BA$34+AB$5)*COS(2*2*PI()*$A177/$BA$35+AB$6)</f>
        <v>0</v>
      </c>
      <c r="AE177" s="20">
        <f>+$AF$20*SIGN(SOI!A176)*(ABS(SOI!A176))^$AE$2</f>
        <v>-0.67399860740500794</v>
      </c>
      <c r="AF177" s="20">
        <f t="shared" si="95"/>
        <v>-0.73668192295138846</v>
      </c>
      <c r="AG177" s="19">
        <f t="shared" si="97"/>
        <v>-1.1490455234157229</v>
      </c>
      <c r="AH177" s="19">
        <f t="shared" si="98"/>
        <v>-0.75809663126046689</v>
      </c>
      <c r="AI177">
        <f t="shared" si="94"/>
        <v>9.3000000000000332E-2</v>
      </c>
      <c r="AJ177">
        <f t="shared" si="93"/>
        <v>0.4123636004643344</v>
      </c>
      <c r="AK177">
        <v>1</v>
      </c>
    </row>
    <row r="178" spans="1:37" x14ac:dyDescent="0.25">
      <c r="A178">
        <v>13.000000000000023</v>
      </c>
      <c r="B178" s="2">
        <v>1892.9999999999882</v>
      </c>
      <c r="C178">
        <f>+D178+($D$2+E178+F178)*SOI!A177*IF(B178&gt;$C$18, IF(B178&lt;$C$19,-1,1),1)</f>
        <v>-8.255810416149318</v>
      </c>
      <c r="D178">
        <f>+$D$3*((1-$D$5)*SOI!D177+$D$5*SOI!D176) +   $D$4*((1-$D$5)*SOI!E177+$D$5*SOI!E176)</f>
        <v>0</v>
      </c>
      <c r="E178">
        <f t="shared" si="75"/>
        <v>2.6892524457549216</v>
      </c>
      <c r="F178">
        <f t="shared" si="76"/>
        <v>4.0227885429843617</v>
      </c>
      <c r="G178">
        <f t="shared" si="83"/>
        <v>6.7120409887392833</v>
      </c>
      <c r="H178" s="21">
        <f t="shared" si="84"/>
        <v>-6.3740852166193365E-2</v>
      </c>
      <c r="I178" s="37">
        <f t="shared" si="77"/>
        <v>-1.0549335586738255</v>
      </c>
      <c r="J178" s="1">
        <f t="shared" si="85"/>
        <v>-1.7517185148017131E-2</v>
      </c>
      <c r="K178" s="1">
        <f t="shared" si="86"/>
        <v>1.0442652611695345E-4</v>
      </c>
      <c r="L178" s="1">
        <f t="shared" si="78"/>
        <v>-2.5255265802877229</v>
      </c>
      <c r="M178" s="1">
        <f t="shared" si="79"/>
        <v>0.10434985972476116</v>
      </c>
      <c r="N178" s="1">
        <f t="shared" si="80"/>
        <v>0.19704602968367108</v>
      </c>
      <c r="O178" s="1">
        <f t="shared" si="81"/>
        <v>0.10792864158720902</v>
      </c>
      <c r="P178" s="1">
        <f t="shared" si="82"/>
        <v>1.4209410450782807E-2</v>
      </c>
      <c r="Q178" s="1">
        <f t="shared" si="87"/>
        <v>1.3828717193414367E-2</v>
      </c>
      <c r="R178" s="1">
        <f t="shared" si="88"/>
        <v>8.0161185428137603E-4</v>
      </c>
      <c r="S178" s="1">
        <f t="shared" si="89"/>
        <v>-2.7256044599898402E-2</v>
      </c>
      <c r="T178" s="1">
        <f t="shared" si="90"/>
        <v>4.586339640212744E-3</v>
      </c>
      <c r="U178" s="1">
        <f t="shared" si="91"/>
        <v>7.7763712223695837E-4</v>
      </c>
      <c r="V178" s="1">
        <f t="shared" si="92"/>
        <v>-5.4419133828905071E-3</v>
      </c>
      <c r="W178" s="1">
        <f t="shared" si="96"/>
        <v>0</v>
      </c>
      <c r="X178" s="1">
        <f t="shared" si="96"/>
        <v>0</v>
      </c>
      <c r="Y178" s="1">
        <f t="shared" si="96"/>
        <v>0</v>
      </c>
      <c r="Z178" s="1">
        <f t="shared" si="96"/>
        <v>0</v>
      </c>
      <c r="AA178" s="1">
        <f>+AA$3*$F178*ABS($F178)*COS(2*PI()*$A178/$AZ$22+AA$4)*COS(2*PI()*$A178/$BA$22+AA$5)</f>
        <v>0</v>
      </c>
      <c r="AB178" s="39">
        <f>+AB$3*$F178*ABS($F178)*COS(2*2*PI()*$A178/$BA$33+AB$4)*COS(2*2*PI()*$A178/$BA$34+AB$5)*COS(2*2*PI()*$A178/$BA$35+AB$6)</f>
        <v>0</v>
      </c>
      <c r="AE178" s="20">
        <f>+$AF$20*SIGN(SOI!A177)*(ABS(SOI!A177))^$AE$2</f>
        <v>-0.69394155881340136</v>
      </c>
      <c r="AF178" s="20">
        <f t="shared" si="95"/>
        <v>-0.6779638510535464</v>
      </c>
      <c r="AG178" s="19">
        <f t="shared" si="97"/>
        <v>-0.75391068714991893</v>
      </c>
      <c r="AH178" s="19">
        <f t="shared" si="98"/>
        <v>-0.69587631219528223</v>
      </c>
      <c r="AI178">
        <f t="shared" si="94"/>
        <v>9.3600000000000336E-2</v>
      </c>
      <c r="AJ178">
        <f t="shared" si="93"/>
        <v>7.5946836096372539E-2</v>
      </c>
      <c r="AK178">
        <v>1</v>
      </c>
    </row>
    <row r="179" spans="1:37" x14ac:dyDescent="0.25">
      <c r="A179">
        <v>13.083333333333357</v>
      </c>
      <c r="B179" s="2">
        <v>1893.0833333333214</v>
      </c>
      <c r="C179">
        <f>+D179+($D$2+E179+F179)*SOI!A178*IF(B179&gt;$C$18, IF(B179&lt;$C$19,-1,1),1)</f>
        <v>4.1551406551162495</v>
      </c>
      <c r="D179">
        <f>+$D$3*((1-$D$5)*SOI!D178+$D$5*SOI!D177) +   $D$4*((1-$D$5)*SOI!E178+$D$5*SOI!E177)</f>
        <v>0</v>
      </c>
      <c r="E179">
        <f t="shared" si="75"/>
        <v>-1.3464768071780293</v>
      </c>
      <c r="F179">
        <f t="shared" si="76"/>
        <v>-2.2355409989566688</v>
      </c>
      <c r="G179">
        <f t="shared" si="83"/>
        <v>-3.5820178061346981</v>
      </c>
      <c r="H179" s="21">
        <f t="shared" si="84"/>
        <v>3.0485522164462962E-2</v>
      </c>
      <c r="I179" s="37">
        <f t="shared" si="77"/>
        <v>0.72658147466559198</v>
      </c>
      <c r="J179" s="1">
        <f t="shared" si="85"/>
        <v>1.9861105809421634E-3</v>
      </c>
      <c r="K179" s="1">
        <f t="shared" si="86"/>
        <v>-1.0677971280958298E-3</v>
      </c>
      <c r="L179" s="1">
        <f t="shared" si="78"/>
        <v>1.5228867534056596</v>
      </c>
      <c r="M179" s="1">
        <f t="shared" si="79"/>
        <v>1.7177966906578784E-2</v>
      </c>
      <c r="N179" s="1">
        <f t="shared" si="80"/>
        <v>4.7696845055397126E-2</v>
      </c>
      <c r="O179" s="1">
        <f t="shared" si="81"/>
        <v>-0.78752103703997889</v>
      </c>
      <c r="P179" s="1">
        <f t="shared" si="82"/>
        <v>-3.3022721254072164E-2</v>
      </c>
      <c r="Q179" s="1">
        <f t="shared" si="87"/>
        <v>5.5104079484557666E-4</v>
      </c>
      <c r="R179" s="1">
        <f t="shared" si="88"/>
        <v>-2.2000127634682252E-5</v>
      </c>
      <c r="S179" s="1">
        <f t="shared" si="89"/>
        <v>4.5440594908792804E-3</v>
      </c>
      <c r="T179" s="1">
        <f t="shared" si="90"/>
        <v>2.0179357363463477E-2</v>
      </c>
      <c r="U179" s="1">
        <f t="shared" si="91"/>
        <v>1.2447238078012834E-3</v>
      </c>
      <c r="V179" s="1">
        <f t="shared" si="92"/>
        <v>3.061331701771179E-3</v>
      </c>
      <c r="W179" s="1">
        <f t="shared" si="96"/>
        <v>0</v>
      </c>
      <c r="X179" s="1">
        <f t="shared" si="96"/>
        <v>0</v>
      </c>
      <c r="Y179" s="1">
        <f t="shared" si="96"/>
        <v>0</v>
      </c>
      <c r="Z179" s="1">
        <f t="shared" si="96"/>
        <v>0</v>
      </c>
      <c r="AA179" s="1">
        <f>+AA$3*$F179*ABS($F179)*COS(2*PI()*$A179/$AZ$22+AA$4)*COS(2*PI()*$A179/$BA$22+AA$5)</f>
        <v>0</v>
      </c>
      <c r="AB179" s="39">
        <f>+AB$3*$F179*ABS($F179)*COS(2*2*PI()*$A179/$BA$33+AB$4)*COS(2*2*PI()*$A179/$BA$34+AB$5)*COS(2*2*PI()*$A179/$BA$35+AB$6)</f>
        <v>0</v>
      </c>
      <c r="AE179" s="20">
        <f>+$AF$20*SIGN(SOI!A178)*(ABS(SOI!A178))^$AE$2</f>
        <v>-0.66595138694223011</v>
      </c>
      <c r="AF179" s="20">
        <f t="shared" si="95"/>
        <v>-0.68593131000820684</v>
      </c>
      <c r="AG179" s="19">
        <f t="shared" si="97"/>
        <v>-0.71220269657680091</v>
      </c>
      <c r="AH179" s="19">
        <f t="shared" si="98"/>
        <v>-0.67231518873636076</v>
      </c>
      <c r="AI179">
        <f t="shared" si="94"/>
        <v>9.4200000000000339E-2</v>
      </c>
      <c r="AJ179">
        <f t="shared" si="93"/>
        <v>2.6271386568594068E-2</v>
      </c>
      <c r="AK179">
        <v>1</v>
      </c>
    </row>
    <row r="180" spans="1:37" x14ac:dyDescent="0.25">
      <c r="A180">
        <v>13.166666666666691</v>
      </c>
      <c r="B180" s="2">
        <v>1893.1666666666547</v>
      </c>
      <c r="C180">
        <f>+D180+($D$2+E180+F180)*SOI!A179*IF(B180&gt;$C$18, IF(B180&lt;$C$19,-1,1),1)</f>
        <v>-3.5231637589980291</v>
      </c>
      <c r="D180">
        <f>+$D$3*((1-$D$5)*SOI!D179+$D$5*SOI!D178) +   $D$4*((1-$D$5)*SOI!E179+$D$5*SOI!E178)</f>
        <v>0</v>
      </c>
      <c r="E180">
        <f t="shared" si="75"/>
        <v>0.94082667430111799</v>
      </c>
      <c r="F180">
        <f t="shared" si="76"/>
        <v>1.9004344216650344</v>
      </c>
      <c r="G180">
        <f t="shared" si="83"/>
        <v>2.8412610959661526</v>
      </c>
      <c r="H180" s="21">
        <f t="shared" si="84"/>
        <v>8.3333888482410134E-4</v>
      </c>
      <c r="I180" s="37">
        <f t="shared" si="77"/>
        <v>-0.37526892017489483</v>
      </c>
      <c r="J180" s="1">
        <f t="shared" si="85"/>
        <v>1.6315201050640426E-3</v>
      </c>
      <c r="K180" s="1">
        <f t="shared" si="86"/>
        <v>2.5069035598837352E-4</v>
      </c>
      <c r="L180" s="1">
        <f t="shared" si="78"/>
        <v>-0.33305554540350329</v>
      </c>
      <c r="M180" s="1">
        <f t="shared" si="79"/>
        <v>-2.732137106070022E-2</v>
      </c>
      <c r="N180" s="1">
        <f t="shared" si="80"/>
        <v>-0.12907273284333454</v>
      </c>
      <c r="O180" s="1">
        <f t="shared" si="81"/>
        <v>0.84921108559884873</v>
      </c>
      <c r="P180" s="1">
        <f t="shared" si="82"/>
        <v>3.2874502278742862E-2</v>
      </c>
      <c r="Q180" s="1">
        <f t="shared" si="87"/>
        <v>2.3716976974789265E-3</v>
      </c>
      <c r="R180" s="1">
        <f t="shared" si="88"/>
        <v>4.8905652473104612E-5</v>
      </c>
      <c r="S180" s="1">
        <f t="shared" si="89"/>
        <v>6.3510734829907919E-3</v>
      </c>
      <c r="T180" s="1">
        <f t="shared" si="90"/>
        <v>4.7589361987018649E-3</v>
      </c>
      <c r="U180" s="1">
        <f t="shared" si="91"/>
        <v>6.3999650296997588E-4</v>
      </c>
      <c r="V180" s="1">
        <f t="shared" si="92"/>
        <v>8.2471058503792629E-3</v>
      </c>
      <c r="W180" s="1">
        <f t="shared" si="96"/>
        <v>0</v>
      </c>
      <c r="X180" s="1">
        <f t="shared" si="96"/>
        <v>0</v>
      </c>
      <c r="Y180" s="1">
        <f t="shared" si="96"/>
        <v>0</v>
      </c>
      <c r="Z180" s="1">
        <f t="shared" si="96"/>
        <v>0</v>
      </c>
      <c r="AA180" s="1">
        <f>+AA$3*$F180*ABS($F180)*COS(2*PI()*$A180/$AZ$22+AA$4)*COS(2*PI()*$A180/$BA$22+AA$5)</f>
        <v>0</v>
      </c>
      <c r="AB180" s="39">
        <f>+AB$3*$F180*ABS($F180)*COS(2*2*PI()*$A180/$BA$33+AB$4)*COS(2*2*PI()*$A180/$BA$34+AB$5)*COS(2*2*PI()*$A180/$BA$35+AB$6)</f>
        <v>0</v>
      </c>
      <c r="AE180" s="20">
        <f>+$AF$20*SIGN(SOI!A179)*(ABS(SOI!A179))^$AE$2</f>
        <v>-0.69790098426898906</v>
      </c>
      <c r="AF180" s="20">
        <f t="shared" si="95"/>
        <v>-0.69510471169590649</v>
      </c>
      <c r="AG180" s="19">
        <f t="shared" si="97"/>
        <v>-0.66872714602684213</v>
      </c>
      <c r="AH180" s="19">
        <f t="shared" si="98"/>
        <v>-0.68224559391983397</v>
      </c>
      <c r="AI180">
        <f t="shared" si="94"/>
        <v>9.4800000000000342E-2</v>
      </c>
      <c r="AJ180">
        <f t="shared" si="93"/>
        <v>2.6377565669064351E-2</v>
      </c>
      <c r="AK180">
        <v>1</v>
      </c>
    </row>
    <row r="181" spans="1:37" x14ac:dyDescent="0.25">
      <c r="A181">
        <v>13.250000000000025</v>
      </c>
      <c r="B181" s="2">
        <v>1893.2499999999879</v>
      </c>
      <c r="C181">
        <f>+D181+($D$2+E181+F181)*SOI!A180*IF(B181&gt;$C$18, IF(B181&lt;$C$19,-1,1),1)</f>
        <v>3.7931056600948061</v>
      </c>
      <c r="D181">
        <f>+$D$3*((1-$D$5)*SOI!D180+$D$5*SOI!D179) +   $D$4*((1-$D$5)*SOI!E180+$D$5*SOI!E179)</f>
        <v>0</v>
      </c>
      <c r="E181">
        <f t="shared" si="75"/>
        <v>-0.76296473694662303</v>
      </c>
      <c r="F181">
        <f t="shared" si="76"/>
        <v>-2.1548088477416893</v>
      </c>
      <c r="G181">
        <f t="shared" si="83"/>
        <v>-2.9177735846883124</v>
      </c>
      <c r="H181" s="21">
        <f t="shared" si="84"/>
        <v>-3.2413611067739585E-3</v>
      </c>
      <c r="I181" s="37">
        <f t="shared" si="77"/>
        <v>3.945819654353936E-2</v>
      </c>
      <c r="J181" s="1">
        <f t="shared" si="85"/>
        <v>-1.4935062956937203E-4</v>
      </c>
      <c r="K181" s="1">
        <f t="shared" si="86"/>
        <v>-3.9572691804915135E-6</v>
      </c>
      <c r="L181" s="1">
        <f t="shared" si="78"/>
        <v>2.6797628300781865E-2</v>
      </c>
      <c r="M181" s="1">
        <f t="shared" si="79"/>
        <v>-2.3786058530264439E-2</v>
      </c>
      <c r="N181" s="1">
        <f t="shared" si="80"/>
        <v>0.14653289918209922</v>
      </c>
      <c r="O181" s="1">
        <f t="shared" si="81"/>
        <v>-0.33793020968893017</v>
      </c>
      <c r="P181" s="1">
        <f t="shared" si="82"/>
        <v>-1.6207875768669295E-2</v>
      </c>
      <c r="Q181" s="1">
        <f t="shared" si="87"/>
        <v>-2.3441206591947837E-3</v>
      </c>
      <c r="R181" s="1">
        <f t="shared" si="88"/>
        <v>5.082464127281608E-6</v>
      </c>
      <c r="S181" s="1">
        <f t="shared" si="89"/>
        <v>7.5812777635721467E-4</v>
      </c>
      <c r="T181" s="1">
        <f t="shared" si="90"/>
        <v>1.5237051492286087E-4</v>
      </c>
      <c r="U181" s="1">
        <f t="shared" si="91"/>
        <v>3.3177155476742542E-5</v>
      </c>
      <c r="V181" s="1">
        <f t="shared" si="92"/>
        <v>4.6160352698061142E-3</v>
      </c>
      <c r="W181" s="1">
        <f t="shared" si="96"/>
        <v>0</v>
      </c>
      <c r="X181" s="1">
        <f t="shared" si="96"/>
        <v>0</v>
      </c>
      <c r="Y181" s="1">
        <f t="shared" si="96"/>
        <v>0</v>
      </c>
      <c r="Z181" s="1">
        <f t="shared" si="96"/>
        <v>0</v>
      </c>
      <c r="AA181" s="1">
        <f>+AA$3*$F181*ABS($F181)*COS(2*PI()*$A181/$AZ$22+AA$4)*COS(2*PI()*$A181/$BA$22+AA$5)</f>
        <v>0</v>
      </c>
      <c r="AB181" s="39">
        <f>+AB$3*$F181*ABS($F181)*COS(2*2*PI()*$A181/$BA$33+AB$4)*COS(2*2*PI()*$A181/$BA$34+AB$5)*COS(2*2*PI()*$A181/$BA$35+AB$6)</f>
        <v>0</v>
      </c>
      <c r="AE181" s="20">
        <f>+$AF$20*SIGN(SOI!A180)*(ABS(SOI!A180))^$AE$2</f>
        <v>-0.72146176387650052</v>
      </c>
      <c r="AF181" s="20">
        <f t="shared" si="95"/>
        <v>-0.71620192345804845</v>
      </c>
      <c r="AG181" s="19">
        <f t="shared" si="97"/>
        <v>-0.74593207615296342</v>
      </c>
      <c r="AH181" s="19">
        <f t="shared" si="98"/>
        <v>-0.75840626137716005</v>
      </c>
      <c r="AI181">
        <f t="shared" si="94"/>
        <v>9.5400000000000346E-2</v>
      </c>
      <c r="AJ181">
        <f t="shared" si="93"/>
        <v>2.9730152694914969E-2</v>
      </c>
      <c r="AK181">
        <v>1</v>
      </c>
    </row>
    <row r="182" spans="1:37" x14ac:dyDescent="0.25">
      <c r="A182">
        <v>13.333333333333359</v>
      </c>
      <c r="B182" s="2">
        <v>1893.3333333333212</v>
      </c>
      <c r="C182">
        <f>+D182+($D$2+E182+F182)*SOI!A181*IF(B182&gt;$C$18, IF(B182&lt;$C$19,-1,1),1)</f>
        <v>-5.6533291897387139</v>
      </c>
      <c r="D182">
        <f>+$D$3*((1-$D$5)*SOI!D181+$D$5*SOI!D180) +   $D$4*((1-$D$5)*SOI!E181+$D$5*SOI!E180)</f>
        <v>0</v>
      </c>
      <c r="E182">
        <f t="shared" si="75"/>
        <v>0.68067141178777035</v>
      </c>
      <c r="F182">
        <f t="shared" si="76"/>
        <v>3.6021537319536794</v>
      </c>
      <c r="G182">
        <f t="shared" si="83"/>
        <v>4.2828251437414497</v>
      </c>
      <c r="H182" s="21">
        <f t="shared" si="84"/>
        <v>-6.119727431704281E-3</v>
      </c>
      <c r="I182" s="37">
        <f t="shared" si="77"/>
        <v>0.19597451848657499</v>
      </c>
      <c r="J182" s="1">
        <f t="shared" si="85"/>
        <v>4.3753175752648862E-3</v>
      </c>
      <c r="K182" s="1">
        <f t="shared" si="86"/>
        <v>8.3594861466882344E-9</v>
      </c>
      <c r="L182" s="1">
        <f t="shared" si="78"/>
        <v>-0.51013487335546792</v>
      </c>
      <c r="M182" s="1">
        <f t="shared" si="79"/>
        <v>0.14030160275726022</v>
      </c>
      <c r="N182" s="1">
        <f t="shared" si="80"/>
        <v>-0.12446330813180133</v>
      </c>
      <c r="O182" s="1">
        <f t="shared" si="81"/>
        <v>2.4497940711711726E-3</v>
      </c>
      <c r="P182" s="1">
        <f t="shared" si="82"/>
        <v>2.4809549194624214E-4</v>
      </c>
      <c r="Q182" s="1">
        <f t="shared" si="87"/>
        <v>-1.1744277628327034E-2</v>
      </c>
      <c r="R182" s="1">
        <f t="shared" si="88"/>
        <v>1.2646869671873774E-4</v>
      </c>
      <c r="S182" s="1">
        <f t="shared" si="89"/>
        <v>-3.1982394847198483E-3</v>
      </c>
      <c r="T182" s="1">
        <f t="shared" si="90"/>
        <v>2.102771833991453E-5</v>
      </c>
      <c r="U182" s="1">
        <f t="shared" si="91"/>
        <v>-2.5222858066685584E-6</v>
      </c>
      <c r="V182" s="1">
        <f t="shared" si="92"/>
        <v>6.0016144146446518E-5</v>
      </c>
      <c r="W182" s="1">
        <f t="shared" ref="W182:Z201" si="99">+W$3*$F182*ABS($F182)*COS(2*PI()*$A182/W$2+W$4)</f>
        <v>0</v>
      </c>
      <c r="X182" s="1">
        <f t="shared" si="99"/>
        <v>0</v>
      </c>
      <c r="Y182" s="1">
        <f t="shared" si="99"/>
        <v>0</v>
      </c>
      <c r="Z182" s="1">
        <f t="shared" si="99"/>
        <v>0</v>
      </c>
      <c r="AA182" s="1">
        <f>+AA$3*$F182*ABS($F182)*COS(2*PI()*$A182/$AZ$22+AA$4)*COS(2*PI()*$A182/$BA$22+AA$5)</f>
        <v>0</v>
      </c>
      <c r="AB182" s="39">
        <f>+AB$3*$F182*ABS($F182)*COS(2*2*PI()*$A182/$BA$33+AB$4)*COS(2*2*PI()*$A182/$BA$34+AB$5)*COS(2*2*PI()*$A182/$BA$35+AB$6)</f>
        <v>0</v>
      </c>
      <c r="AE182" s="20">
        <f>+$AF$20*SIGN(SOI!A181)*(ABS(SOI!A181))^$AE$2</f>
        <v>-0.72924302222865578</v>
      </c>
      <c r="AF182" s="20">
        <f t="shared" si="95"/>
        <v>-0.70957059233302855</v>
      </c>
      <c r="AG182" s="19">
        <f t="shared" si="97"/>
        <v>5.4925731309235365E-2</v>
      </c>
      <c r="AH182" s="19">
        <f t="shared" si="98"/>
        <v>4.3174806524827275E-2</v>
      </c>
      <c r="AI182">
        <f t="shared" si="94"/>
        <v>9.6000000000000349E-2</v>
      </c>
      <c r="AJ182">
        <f t="shared" si="93"/>
        <v>0.76449632364226394</v>
      </c>
      <c r="AK182">
        <v>1</v>
      </c>
    </row>
    <row r="183" spans="1:37" x14ac:dyDescent="0.25">
      <c r="A183">
        <v>13.416666666666693</v>
      </c>
      <c r="B183" s="2">
        <v>1893.4166666666545</v>
      </c>
      <c r="C183">
        <f>+D183+($D$2+E183+F183)*SOI!A182*IF(B183&gt;$C$18, IF(B183&lt;$C$19,-1,1),1)</f>
        <v>71.784534307641039</v>
      </c>
      <c r="D183">
        <f>+$D$3*((1-$D$5)*SOI!D182+$D$5*SOI!D181) +   $D$4*((1-$D$5)*SOI!E182+$D$5*SOI!E181)</f>
        <v>0</v>
      </c>
      <c r="E183">
        <f t="shared" si="75"/>
        <v>-0.65467329732876345</v>
      </c>
      <c r="F183">
        <f t="shared" si="76"/>
        <v>-59.668464776319169</v>
      </c>
      <c r="G183">
        <f t="shared" si="83"/>
        <v>-60.323138073647932</v>
      </c>
      <c r="H183" s="21">
        <f t="shared" si="84"/>
        <v>-1.4323717543718393E-2</v>
      </c>
      <c r="I183" s="37">
        <f t="shared" si="77"/>
        <v>0.61692218589518599</v>
      </c>
      <c r="J183" s="1">
        <f t="shared" si="85"/>
        <v>-0.16163047919272722</v>
      </c>
      <c r="K183" s="1">
        <f t="shared" si="86"/>
        <v>7.202254152905203E-4</v>
      </c>
      <c r="L183" s="1">
        <f t="shared" si="78"/>
        <v>0.52288670301049478</v>
      </c>
      <c r="M183" s="1">
        <f t="shared" si="79"/>
        <v>-1.6464385609178684</v>
      </c>
      <c r="N183" s="1">
        <f t="shared" si="80"/>
        <v>9.2487400454367014E-2</v>
      </c>
      <c r="O183" s="1">
        <f t="shared" si="81"/>
        <v>0.17805403517800372</v>
      </c>
      <c r="P183" s="1">
        <f t="shared" si="82"/>
        <v>-0.28692137774447724</v>
      </c>
      <c r="Q183" s="1">
        <f t="shared" si="87"/>
        <v>-0.10241190362696566</v>
      </c>
      <c r="R183" s="1">
        <f t="shared" si="88"/>
        <v>3.4716661541789829E-3</v>
      </c>
      <c r="S183" s="1">
        <f t="shared" si="89"/>
        <v>7.4814020831107499E-3</v>
      </c>
      <c r="T183" s="1">
        <f t="shared" si="90"/>
        <v>-1.5665237254301107E-3</v>
      </c>
      <c r="U183" s="1">
        <f t="shared" si="91"/>
        <v>9.182672877897367E-3</v>
      </c>
      <c r="V183" s="1">
        <f t="shared" si="92"/>
        <v>5.1576676953019922E-2</v>
      </c>
      <c r="W183" s="1">
        <f t="shared" si="99"/>
        <v>0</v>
      </c>
      <c r="X183" s="1">
        <f t="shared" si="99"/>
        <v>0</v>
      </c>
      <c r="Y183" s="1">
        <f t="shared" si="99"/>
        <v>0</v>
      </c>
      <c r="Z183" s="1">
        <f t="shared" si="99"/>
        <v>0</v>
      </c>
      <c r="AA183" s="1">
        <f>+AA$3*$F183*ABS($F183)*COS(2*PI()*$A183/$AZ$22+AA$4)*COS(2*PI()*$A183/$BA$22+AA$5)</f>
        <v>0</v>
      </c>
      <c r="AB183" s="39">
        <f>+AB$3*$F183*ABS($F183)*COS(2*2*PI()*$A183/$BA$33+AB$4)*COS(2*2*PI()*$A183/$BA$34+AB$5)*COS(2*2*PI()*$A183/$BA$35+AB$6)</f>
        <v>0</v>
      </c>
      <c r="AE183" s="20">
        <f>+$AF$20*SIGN(SOI!A182)*(ABS(SOI!A182))^$AE$2</f>
        <v>-0.67800699089392935</v>
      </c>
      <c r="AF183" s="20">
        <f t="shared" si="95"/>
        <v>-0.71216434511708027</v>
      </c>
      <c r="AG183" s="19">
        <f t="shared" si="97"/>
        <v>1.7449672267820238E-3</v>
      </c>
      <c r="AH183" s="19">
        <f t="shared" si="98"/>
        <v>-1.9080684824108879E-2</v>
      </c>
      <c r="AI183">
        <f t="shared" si="94"/>
        <v>9.6600000000000352E-2</v>
      </c>
      <c r="AJ183">
        <f t="shared" si="93"/>
        <v>0.71390931234386223</v>
      </c>
      <c r="AK183">
        <v>1</v>
      </c>
    </row>
    <row r="184" spans="1:37" x14ac:dyDescent="0.25">
      <c r="A184">
        <v>13.500000000000027</v>
      </c>
      <c r="B184" s="2">
        <v>1893.4999999999877</v>
      </c>
      <c r="C184">
        <f>+D184+($D$2+E184+F184)*SOI!A183*IF(B184&gt;$C$18, IF(B184&lt;$C$19,-1,1),1)</f>
        <v>4.4192279264544974</v>
      </c>
      <c r="D184">
        <f>+$D$3*((1-$D$5)*SOI!D183+$D$5*SOI!D182) +   $D$4*((1-$D$5)*SOI!E183+$D$5*SOI!E182)</f>
        <v>0</v>
      </c>
      <c r="E184">
        <f t="shared" si="75"/>
        <v>0.67488859901601916</v>
      </c>
      <c r="F184">
        <f t="shared" si="76"/>
        <v>-4.022788543299729</v>
      </c>
      <c r="G184">
        <f t="shared" si="83"/>
        <v>-3.3478999442837098</v>
      </c>
      <c r="H184" s="21">
        <f t="shared" si="84"/>
        <v>1.5555062136475162E-2</v>
      </c>
      <c r="I184" s="37">
        <f t="shared" si="77"/>
        <v>0.38075412330846514</v>
      </c>
      <c r="J184" s="1">
        <f t="shared" si="85"/>
        <v>9.6639046531695073E-3</v>
      </c>
      <c r="K184" s="1">
        <f t="shared" si="86"/>
        <v>-3.6511894517878593E-4</v>
      </c>
      <c r="L184" s="1">
        <f t="shared" si="78"/>
        <v>-0.37761171090820511</v>
      </c>
      <c r="M184" s="1">
        <f t="shared" si="79"/>
        <v>0.15949999675534446</v>
      </c>
      <c r="N184" s="1">
        <f t="shared" si="80"/>
        <v>-2.3895956880649889E-2</v>
      </c>
      <c r="O184" s="1">
        <f t="shared" si="81"/>
        <v>0.68298171744517289</v>
      </c>
      <c r="P184" s="1">
        <f t="shared" si="82"/>
        <v>-5.2508996463817389E-2</v>
      </c>
      <c r="Q184" s="1">
        <f t="shared" si="87"/>
        <v>-2.5633472409819671E-3</v>
      </c>
      <c r="R184" s="1">
        <f t="shared" si="88"/>
        <v>5.3630171332950275E-5</v>
      </c>
      <c r="S184" s="1">
        <f t="shared" si="89"/>
        <v>-1.1929962422395969E-3</v>
      </c>
      <c r="T184" s="1">
        <f t="shared" si="90"/>
        <v>4.3394240487662893E-3</v>
      </c>
      <c r="U184" s="1">
        <f t="shared" si="91"/>
        <v>1.0371800401595261E-3</v>
      </c>
      <c r="V184" s="1">
        <f t="shared" si="92"/>
        <v>-2.4387429175800912E-3</v>
      </c>
      <c r="W184" s="1">
        <f t="shared" si="99"/>
        <v>0</v>
      </c>
      <c r="X184" s="1">
        <f t="shared" si="99"/>
        <v>0</v>
      </c>
      <c r="Y184" s="1">
        <f t="shared" si="99"/>
        <v>0</v>
      </c>
      <c r="Z184" s="1">
        <f t="shared" si="99"/>
        <v>0</v>
      </c>
      <c r="AA184" s="1">
        <f>+AA$3*$F184*ABS($F184)*COS(2*PI()*$A184/$AZ$22+AA$4)*COS(2*PI()*$A184/$BA$22+AA$5)</f>
        <v>0</v>
      </c>
      <c r="AB184" s="39">
        <f>+AB$3*$F184*ABS($F184)*COS(2*2*PI()*$A184/$BA$33+AB$4)*COS(2*2*PI()*$A184/$BA$34+AB$5)*COS(2*2*PI()*$A184/$BA$35+AB$6)</f>
        <v>0</v>
      </c>
      <c r="AE184" s="20">
        <f>+$AF$20*SIGN(SOI!A183)*(ABS(SOI!A183))^$AE$2</f>
        <v>-0.72924302222865578</v>
      </c>
      <c r="AF184" s="20">
        <f t="shared" si="95"/>
        <v>-0.70826927088498248</v>
      </c>
      <c r="AG184" s="19">
        <f t="shared" si="97"/>
        <v>3.01185673724855E-2</v>
      </c>
      <c r="AH184" s="19">
        <f t="shared" si="98"/>
        <v>4.999533973890849E-2</v>
      </c>
      <c r="AI184">
        <f t="shared" si="94"/>
        <v>9.7200000000000356E-2</v>
      </c>
      <c r="AJ184">
        <f t="shared" si="93"/>
        <v>0.73838783825746801</v>
      </c>
      <c r="AK184">
        <v>1</v>
      </c>
    </row>
    <row r="185" spans="1:37" x14ac:dyDescent="0.25">
      <c r="A185">
        <v>13.583333333333361</v>
      </c>
      <c r="B185" s="2">
        <v>1893.583333333321</v>
      </c>
      <c r="C185">
        <f>+D185+($D$2+E185+F185)*SOI!A184*IF(B185&gt;$C$18, IF(B185&lt;$C$19,-1,1),1)</f>
        <v>-1.917552445599203</v>
      </c>
      <c r="D185">
        <f>+$D$3*((1-$D$5)*SOI!D184+$D$5*SOI!D183) +   $D$4*((1-$D$5)*SOI!E184+$D$5*SOI!E183)</f>
        <v>0</v>
      </c>
      <c r="E185">
        <f t="shared" si="75"/>
        <v>-0.74906623506173764</v>
      </c>
      <c r="F185">
        <f t="shared" si="76"/>
        <v>2.2355409990921276</v>
      </c>
      <c r="G185">
        <f t="shared" si="83"/>
        <v>1.4864747640303899</v>
      </c>
      <c r="H185" s="21">
        <f t="shared" si="84"/>
        <v>-1.9348512727566207E-2</v>
      </c>
      <c r="I185" s="37">
        <f t="shared" si="77"/>
        <v>-0.1202234631191971</v>
      </c>
      <c r="J185" s="1">
        <f t="shared" si="85"/>
        <v>5.6839627211224212E-3</v>
      </c>
      <c r="K185" s="1">
        <f t="shared" si="86"/>
        <v>2.7167670862642867E-8</v>
      </c>
      <c r="L185" s="1">
        <f t="shared" si="78"/>
        <v>6.5276892497902219E-5</v>
      </c>
      <c r="M185" s="1">
        <f t="shared" si="79"/>
        <v>-0.29710820409893812</v>
      </c>
      <c r="N185" s="1">
        <f t="shared" si="80"/>
        <v>-2.010154453364324E-2</v>
      </c>
      <c r="O185" s="1">
        <f t="shared" si="81"/>
        <v>-0.56848619345324436</v>
      </c>
      <c r="P185" s="1">
        <f t="shared" si="82"/>
        <v>2.7153567538962867E-2</v>
      </c>
      <c r="Q185" s="1">
        <f t="shared" si="87"/>
        <v>4.0166723761308806E-3</v>
      </c>
      <c r="R185" s="1">
        <f t="shared" si="88"/>
        <v>2.6534613819157754E-5</v>
      </c>
      <c r="S185" s="1">
        <f t="shared" si="89"/>
        <v>3.16875525566806E-4</v>
      </c>
      <c r="T185" s="1">
        <f t="shared" si="90"/>
        <v>6.2439145625197709E-7</v>
      </c>
      <c r="U185" s="1">
        <f t="shared" si="91"/>
        <v>1.6935263095545935E-4</v>
      </c>
      <c r="V185" s="1">
        <f t="shared" si="92"/>
        <v>1.0608749685297688E-3</v>
      </c>
      <c r="W185" s="1">
        <f t="shared" si="99"/>
        <v>0</v>
      </c>
      <c r="X185" s="1">
        <f t="shared" si="99"/>
        <v>0</v>
      </c>
      <c r="Y185" s="1">
        <f t="shared" si="99"/>
        <v>0</v>
      </c>
      <c r="Z185" s="1">
        <f t="shared" si="99"/>
        <v>0</v>
      </c>
      <c r="AA185" s="1">
        <f>+AA$3*$F185*ABS($F185)*COS(2*PI()*$A185/$AZ$22+AA$4)*COS(2*PI()*$A185/$BA$22+AA$5)</f>
        <v>0</v>
      </c>
      <c r="AB185" s="39">
        <f>+AB$3*$F185*ABS($F185)*COS(2*2*PI()*$A185/$BA$33+AB$4)*COS(2*2*PI()*$A185/$BA$34+AB$5)*COS(2*2*PI()*$A185/$BA$35+AB$6)</f>
        <v>0</v>
      </c>
      <c r="AE185" s="20">
        <f>+$AF$20*SIGN(SOI!A184)*(ABS(SOI!A184))^$AE$2</f>
        <v>-0.7175577995323621</v>
      </c>
      <c r="AF185" s="20">
        <f t="shared" si="95"/>
        <v>-0.72014854920549709</v>
      </c>
      <c r="AG185" s="19">
        <f t="shared" si="97"/>
        <v>6.7516917979879937E-2</v>
      </c>
      <c r="AH185" s="19">
        <f t="shared" si="98"/>
        <v>5.5783660732529716E-2</v>
      </c>
      <c r="AI185">
        <f t="shared" si="94"/>
        <v>9.7800000000000359E-2</v>
      </c>
      <c r="AJ185">
        <f t="shared" si="93"/>
        <v>0.787665467185377</v>
      </c>
      <c r="AK185">
        <v>1</v>
      </c>
    </row>
    <row r="186" spans="1:37" x14ac:dyDescent="0.25">
      <c r="A186">
        <v>13.666666666666694</v>
      </c>
      <c r="B186" s="2">
        <v>1893.6666666666542</v>
      </c>
      <c r="C186">
        <f>+D186+($D$2+E186+F186)*SOI!A185*IF(B186&gt;$C$18, IF(B186&lt;$C$19,-1,1),1)</f>
        <v>1.2660427595028134</v>
      </c>
      <c r="D186">
        <f>+$D$3*((1-$D$5)*SOI!D185+$D$5*SOI!D184) +   $D$4*((1-$D$5)*SOI!E185+$D$5*SOI!E184)</f>
        <v>0</v>
      </c>
      <c r="E186">
        <f t="shared" si="75"/>
        <v>0.91133851607084715</v>
      </c>
      <c r="F186">
        <f t="shared" si="76"/>
        <v>-1.9004344219324201</v>
      </c>
      <c r="G186">
        <f t="shared" si="83"/>
        <v>-0.98909590586157292</v>
      </c>
      <c r="H186" s="21">
        <f t="shared" si="84"/>
        <v>-5.675556314862165E-3</v>
      </c>
      <c r="I186" s="37">
        <f t="shared" si="77"/>
        <v>-0.25428710788328657</v>
      </c>
      <c r="J186" s="1">
        <f t="shared" si="85"/>
        <v>-1.463182098727291E-2</v>
      </c>
      <c r="K186" s="1">
        <f t="shared" si="86"/>
        <v>-1.0291930402372491E-5</v>
      </c>
      <c r="L186" s="1">
        <f t="shared" si="78"/>
        <v>-0.52149001850115873</v>
      </c>
      <c r="M186" s="1">
        <f t="shared" si="79"/>
        <v>0.36159856140950147</v>
      </c>
      <c r="N186" s="1">
        <f t="shared" si="80"/>
        <v>4.1715911027363439E-2</v>
      </c>
      <c r="O186" s="1">
        <f t="shared" si="81"/>
        <v>0.10034978782629508</v>
      </c>
      <c r="P186" s="1">
        <f t="shared" si="82"/>
        <v>-7.2943779994876796E-3</v>
      </c>
      <c r="Q186" s="1">
        <f t="shared" si="87"/>
        <v>1.0144969913808874E-2</v>
      </c>
      <c r="R186" s="1">
        <f t="shared" si="88"/>
        <v>1.4175299178093205E-4</v>
      </c>
      <c r="S186" s="1">
        <f t="shared" si="89"/>
        <v>-1.3909006483339608E-3</v>
      </c>
      <c r="T186" s="1">
        <f t="shared" si="90"/>
        <v>8.8052160670638847E-4</v>
      </c>
      <c r="U186" s="1">
        <f t="shared" si="91"/>
        <v>-9.622511182344877E-5</v>
      </c>
      <c r="V186" s="1">
        <f t="shared" si="92"/>
        <v>5.9142254320119104E-4</v>
      </c>
      <c r="W186" s="1">
        <f t="shared" si="99"/>
        <v>0</v>
      </c>
      <c r="X186" s="1">
        <f t="shared" si="99"/>
        <v>0</v>
      </c>
      <c r="Y186" s="1">
        <f t="shared" si="99"/>
        <v>0</v>
      </c>
      <c r="Z186" s="1">
        <f t="shared" si="99"/>
        <v>0</v>
      </c>
      <c r="AA186" s="1">
        <f>+AA$3*$F186*ABS($F186)*COS(2*PI()*$A186/$AZ$22+AA$4)*COS(2*PI()*$A186/$BA$22+AA$5)</f>
        <v>0</v>
      </c>
      <c r="AB186" s="39">
        <f>+AB$3*$F186*ABS($F186)*COS(2*2*PI()*$A186/$BA$33+AB$4)*COS(2*2*PI()*$A186/$BA$34+AB$5)*COS(2*2*PI()*$A186/$BA$35+AB$6)</f>
        <v>0</v>
      </c>
      <c r="AE186" s="20">
        <f>+$AF$20*SIGN(SOI!A185)*(ABS(SOI!A185))^$AE$2</f>
        <v>-0.71364482585547317</v>
      </c>
      <c r="AF186" s="20">
        <f t="shared" si="95"/>
        <v>-0.72530130022438088</v>
      </c>
      <c r="AG186" s="19">
        <f t="shared" si="97"/>
        <v>2.8640975335905094E-2</v>
      </c>
      <c r="AH186" s="19">
        <f t="shared" si="98"/>
        <v>2.6702958447835518E-2</v>
      </c>
      <c r="AI186">
        <f t="shared" si="94"/>
        <v>9.8400000000000362E-2</v>
      </c>
      <c r="AJ186">
        <f t="shared" si="93"/>
        <v>0.75394227556028603</v>
      </c>
      <c r="AK186">
        <v>1</v>
      </c>
    </row>
    <row r="187" spans="1:37" x14ac:dyDescent="0.25">
      <c r="A187">
        <v>13.750000000000028</v>
      </c>
      <c r="B187" s="2">
        <v>1893.7499999999875</v>
      </c>
      <c r="C187">
        <f>+D187+($D$2+E187+F187)*SOI!A186*IF(B187&gt;$C$18, IF(B187&lt;$C$19,-1,1),1)</f>
        <v>-1.1976154931644898</v>
      </c>
      <c r="D187">
        <f>+$D$3*((1-$D$5)*SOI!D186+$D$5*SOI!D185) +   $D$4*((1-$D$5)*SOI!E186+$D$5*SOI!E185)</f>
        <v>0</v>
      </c>
      <c r="E187">
        <f t="shared" si="75"/>
        <v>-1.2742092206569318</v>
      </c>
      <c r="F187">
        <f t="shared" si="76"/>
        <v>2.1548088479837624</v>
      </c>
      <c r="G187">
        <f t="shared" si="83"/>
        <v>0.88059962732683061</v>
      </c>
      <c r="H187" s="21">
        <f t="shared" si="84"/>
        <v>3.3856341221981702E-2</v>
      </c>
      <c r="I187" s="37">
        <f t="shared" si="77"/>
        <v>0.71452772374068729</v>
      </c>
      <c r="J187" s="1">
        <f t="shared" si="85"/>
        <v>-3.9306158218164196E-2</v>
      </c>
      <c r="K187" s="1">
        <f t="shared" si="86"/>
        <v>1.1703854123090358E-6</v>
      </c>
      <c r="L187" s="1">
        <f t="shared" si="78"/>
        <v>1.5487037131040851</v>
      </c>
      <c r="M187" s="1">
        <f t="shared" si="79"/>
        <v>-0.34569585411434112</v>
      </c>
      <c r="N187" s="1">
        <f t="shared" si="80"/>
        <v>-2.6351792579002175E-2</v>
      </c>
      <c r="O187" s="1">
        <f t="shared" si="81"/>
        <v>-0.16700099237739086</v>
      </c>
      <c r="P187" s="1">
        <f t="shared" si="82"/>
        <v>1.6783996944452374E-4</v>
      </c>
      <c r="Q187" s="1">
        <f t="shared" si="87"/>
        <v>6.126700793620923E-3</v>
      </c>
      <c r="R187" s="1">
        <f t="shared" si="88"/>
        <v>-2.4054862758343039E-4</v>
      </c>
      <c r="S187" s="1">
        <f t="shared" si="89"/>
        <v>-2.4688760241287004E-3</v>
      </c>
      <c r="T187" s="1">
        <f t="shared" si="90"/>
        <v>4.3517601405146759E-3</v>
      </c>
      <c r="U187" s="1">
        <f t="shared" si="91"/>
        <v>-6.2214310588336152E-6</v>
      </c>
      <c r="V187" s="1">
        <f t="shared" si="92"/>
        <v>8.5963369895755695E-6</v>
      </c>
      <c r="W187" s="1">
        <f t="shared" si="99"/>
        <v>0</v>
      </c>
      <c r="X187" s="1">
        <f t="shared" si="99"/>
        <v>0</v>
      </c>
      <c r="Y187" s="1">
        <f t="shared" si="99"/>
        <v>0</v>
      </c>
      <c r="Z187" s="1">
        <f t="shared" si="99"/>
        <v>0</v>
      </c>
      <c r="AA187" s="1">
        <f>+AA$3*$F187*ABS($F187)*COS(2*PI()*$A187/$AZ$22+AA$4)*COS(2*PI()*$A187/$BA$22+AA$5)</f>
        <v>0</v>
      </c>
      <c r="AB187" s="39">
        <f>+AB$3*$F187*ABS($F187)*COS(2*2*PI()*$A187/$BA$33+AB$4)*COS(2*2*PI()*$A187/$BA$34+AB$5)*COS(2*2*PI()*$A187/$BA$35+AB$6)</f>
        <v>0</v>
      </c>
      <c r="AE187" s="20">
        <f>+$AF$20*SIGN(SOI!A186)*(ABS(SOI!A186))^$AE$2</f>
        <v>-0.7447012752853075</v>
      </c>
      <c r="AF187" s="20">
        <f t="shared" si="95"/>
        <v>-0.72660262167242706</v>
      </c>
      <c r="AG187" s="19">
        <f t="shared" si="97"/>
        <v>1.1256475650644887E-2</v>
      </c>
      <c r="AH187" s="19">
        <f t="shared" si="98"/>
        <v>2.7033022797018608E-2</v>
      </c>
      <c r="AI187">
        <f t="shared" si="94"/>
        <v>9.9000000000000365E-2</v>
      </c>
      <c r="AJ187">
        <f t="shared" si="93"/>
        <v>0.73785909732307198</v>
      </c>
      <c r="AK187">
        <v>1</v>
      </c>
    </row>
    <row r="188" spans="1:37" x14ac:dyDescent="0.25">
      <c r="A188">
        <v>13.833333333333362</v>
      </c>
      <c r="B188" s="2">
        <v>1893.8333333333208</v>
      </c>
      <c r="C188">
        <f>+D188+($D$2+E188+F188)*SOI!A187*IF(B188&gt;$C$18, IF(B188&lt;$C$19,-1,1),1)</f>
        <v>1.5789225523696222</v>
      </c>
      <c r="D188">
        <f>+$D$3*((1-$D$5)*SOI!D187+$D$5*SOI!D186) +   $D$4*((1-$D$5)*SOI!E187+$D$5*SOI!E186)</f>
        <v>0</v>
      </c>
      <c r="E188">
        <f t="shared" si="75"/>
        <v>2.3875979227657815</v>
      </c>
      <c r="F188">
        <f t="shared" si="76"/>
        <v>-3.6021537322808754</v>
      </c>
      <c r="G188">
        <f t="shared" si="83"/>
        <v>-1.2145558095150939</v>
      </c>
      <c r="H188" s="21">
        <f t="shared" si="84"/>
        <v>-2.3395378542055669E-2</v>
      </c>
      <c r="I188" s="37">
        <f t="shared" si="77"/>
        <v>-1.3035719356374689</v>
      </c>
      <c r="J188" s="1">
        <f t="shared" si="85"/>
        <v>-3.180122667222892E-2</v>
      </c>
      <c r="K188" s="1">
        <f t="shared" si="86"/>
        <v>-1.7092832410265592E-3</v>
      </c>
      <c r="L188" s="1">
        <f t="shared" si="78"/>
        <v>-1.7876320197411153</v>
      </c>
      <c r="M188" s="1">
        <f t="shared" si="79"/>
        <v>0.1533068384769331</v>
      </c>
      <c r="N188" s="1">
        <f t="shared" si="80"/>
        <v>-6.2688666832211318E-2</v>
      </c>
      <c r="O188" s="1">
        <f t="shared" si="81"/>
        <v>1.8286058744904292</v>
      </c>
      <c r="P188" s="1">
        <f t="shared" si="82"/>
        <v>-1.9394102295910414E-2</v>
      </c>
      <c r="Q188" s="1">
        <f t="shared" si="87"/>
        <v>-6.4635765782877037E-3</v>
      </c>
      <c r="R188" s="1">
        <f t="shared" si="88"/>
        <v>-4.6298298269216437E-4</v>
      </c>
      <c r="S188" s="1">
        <f t="shared" si="89"/>
        <v>1.0715046761838477E-2</v>
      </c>
      <c r="T188" s="1">
        <f t="shared" si="90"/>
        <v>5.5001659633354266E-2</v>
      </c>
      <c r="U188" s="1">
        <f t="shared" si="91"/>
        <v>-1.3115368612521008E-3</v>
      </c>
      <c r="V188" s="1">
        <f t="shared" si="92"/>
        <v>-2.3630156231449614E-3</v>
      </c>
      <c r="W188" s="1">
        <f t="shared" si="99"/>
        <v>0</v>
      </c>
      <c r="X188" s="1">
        <f t="shared" si="99"/>
        <v>0</v>
      </c>
      <c r="Y188" s="1">
        <f t="shared" si="99"/>
        <v>0</v>
      </c>
      <c r="Z188" s="1">
        <f t="shared" si="99"/>
        <v>0</v>
      </c>
      <c r="AA188" s="1">
        <f>+AA$3*$F188*ABS($F188)*COS(2*PI()*$A188/$AZ$22+AA$4)*COS(2*PI()*$A188/$BA$22+AA$5)</f>
        <v>0</v>
      </c>
      <c r="AB188" s="39">
        <f>+AB$3*$F188*ABS($F188)*COS(2*2*PI()*$A188/$BA$33+AB$4)*COS(2*2*PI()*$A188/$BA$34+AB$5)*COS(2*2*PI()*$A188/$BA$35+AB$6)</f>
        <v>0</v>
      </c>
      <c r="AE188" s="20">
        <f>+$AF$20*SIGN(SOI!A187)*(ABS(SOI!A187))^$AE$2</f>
        <v>-0.72146176387650052</v>
      </c>
      <c r="AF188" s="20">
        <f t="shared" si="95"/>
        <v>-0.68872101305393596</v>
      </c>
      <c r="AG188" s="19">
        <f t="shared" si="97"/>
        <v>0.18569503853962635</v>
      </c>
      <c r="AH188" s="19">
        <f t="shared" si="98"/>
        <v>0.15136749554615955</v>
      </c>
      <c r="AI188">
        <f t="shared" si="94"/>
        <v>9.9600000000000369E-2</v>
      </c>
      <c r="AJ188">
        <f t="shared" si="93"/>
        <v>0.87441605159356228</v>
      </c>
      <c r="AK188">
        <v>1</v>
      </c>
    </row>
    <row r="189" spans="1:37" x14ac:dyDescent="0.25">
      <c r="A189">
        <v>13.916666666666696</v>
      </c>
      <c r="B189" s="2">
        <v>1893.916666666654</v>
      </c>
      <c r="C189">
        <f>+D189+($D$2+E189+F189)*SOI!A188*IF(B189&gt;$C$18, IF(B189&lt;$C$19,-1,1),1)</f>
        <v>-18.548124775815218</v>
      </c>
      <c r="D189">
        <f>+$D$3*((1-$D$5)*SOI!D188+$D$5*SOI!D187) +   $D$4*((1-$D$5)*SOI!E188+$D$5*SOI!E187)</f>
        <v>0</v>
      </c>
      <c r="E189">
        <f t="shared" si="75"/>
        <v>-41.120340000428158</v>
      </c>
      <c r="F189">
        <f t="shared" si="76"/>
        <v>59.668464776243376</v>
      </c>
      <c r="G189">
        <f t="shared" si="83"/>
        <v>18.548124775815218</v>
      </c>
      <c r="H189" s="21">
        <f t="shared" si="84"/>
        <v>-6.7594346987166713E-3</v>
      </c>
      <c r="I189" s="37">
        <f t="shared" si="77"/>
        <v>10.063170126791208</v>
      </c>
      <c r="J189" s="1">
        <f t="shared" si="85"/>
        <v>10.235740411442597</v>
      </c>
      <c r="K189" s="1">
        <f t="shared" si="86"/>
        <v>0.82936865049232766</v>
      </c>
      <c r="L189" s="1">
        <f t="shared" si="78"/>
        <v>1.1958298424861591</v>
      </c>
      <c r="M189" s="1">
        <f t="shared" si="79"/>
        <v>6.3920049939420238</v>
      </c>
      <c r="N189" s="1">
        <f t="shared" si="80"/>
        <v>2.6080356877086142</v>
      </c>
      <c r="O189" s="1">
        <f t="shared" si="81"/>
        <v>-37.746260505193945</v>
      </c>
      <c r="P189" s="1">
        <f t="shared" si="82"/>
        <v>0.6814879457905858</v>
      </c>
      <c r="Q189" s="1">
        <f t="shared" si="87"/>
        <v>11.211738824449986</v>
      </c>
      <c r="R189" s="1">
        <f t="shared" si="88"/>
        <v>-6.1996177804390555</v>
      </c>
      <c r="S189" s="1">
        <f t="shared" si="89"/>
        <v>3.4412670757179438</v>
      </c>
      <c r="T189" s="1">
        <f t="shared" si="90"/>
        <v>0.75948793399016179</v>
      </c>
      <c r="U189" s="1">
        <f t="shared" si="91"/>
        <v>-0.35576957940177917</v>
      </c>
      <c r="V189" s="1">
        <f t="shared" si="92"/>
        <v>-3.4544553627126615</v>
      </c>
      <c r="W189" s="1">
        <f t="shared" si="99"/>
        <v>0</v>
      </c>
      <c r="X189" s="1">
        <f t="shared" si="99"/>
        <v>0</v>
      </c>
      <c r="Y189" s="1">
        <f t="shared" si="99"/>
        <v>0</v>
      </c>
      <c r="Z189" s="1">
        <f t="shared" si="99"/>
        <v>0</v>
      </c>
      <c r="AA189" s="1">
        <f>+AA$3*$F189*ABS($F189)*COS(2*PI()*$A189/$AZ$22+AA$4)*COS(2*PI()*$A189/$BA$22+AA$5)</f>
        <v>0</v>
      </c>
      <c r="AB189" s="39">
        <f>+AB$3*$F189*ABS($F189)*COS(2*2*PI()*$A189/$BA$33+AB$4)*COS(2*2*PI()*$A189/$BA$34+AB$5)*COS(2*2*PI()*$A189/$BA$35+AB$6)</f>
        <v>0</v>
      </c>
      <c r="AE189" s="20">
        <f>+$AF$20*SIGN(SOI!A188)*(ABS(SOI!A188))^$AE$2</f>
        <v>-0.6</v>
      </c>
      <c r="AF189" s="20">
        <f t="shared" si="95"/>
        <v>-0.6529719475864203</v>
      </c>
      <c r="AG189" s="19">
        <f t="shared" si="97"/>
        <v>0.17502038028105768</v>
      </c>
      <c r="AH189" s="19">
        <f t="shared" si="98"/>
        <v>0.15423096844017778</v>
      </c>
      <c r="AI189">
        <f t="shared" si="94"/>
        <v>0.10020000000000037</v>
      </c>
      <c r="AJ189">
        <f t="shared" si="93"/>
        <v>0.82799232786747801</v>
      </c>
      <c r="AK189">
        <v>1</v>
      </c>
    </row>
    <row r="190" spans="1:37" x14ac:dyDescent="0.25">
      <c r="A190">
        <v>14.00000000000003</v>
      </c>
      <c r="B190" s="2">
        <v>1893.9999999999873</v>
      </c>
      <c r="C190">
        <f>+D190+($D$2+E190+F190)*SOI!A189*IF(B190&gt;$C$18, IF(B190&lt;$C$19,-1,1),1)</f>
        <v>-1.4535543467905014</v>
      </c>
      <c r="D190">
        <f>+$D$3*((1-$D$5)*SOI!D189+$D$5*SOI!D188) +   $D$4*((1-$D$5)*SOI!E189+$D$5*SOI!E188)</f>
        <v>0</v>
      </c>
      <c r="E190">
        <f t="shared" si="75"/>
        <v>-2.6892524457511904</v>
      </c>
      <c r="F190">
        <f t="shared" si="76"/>
        <v>4.0227885437241273</v>
      </c>
      <c r="G190">
        <f t="shared" si="83"/>
        <v>1.3335360979729369</v>
      </c>
      <c r="H190" s="21">
        <f t="shared" si="84"/>
        <v>1.4643689876165107E-2</v>
      </c>
      <c r="I190" s="37">
        <f t="shared" si="77"/>
        <v>-0.49854895350253703</v>
      </c>
      <c r="J190" s="1">
        <f t="shared" si="85"/>
        <v>-6.6765920157087183E-2</v>
      </c>
      <c r="K190" s="1">
        <f t="shared" si="86"/>
        <v>9.019010170882003E-4</v>
      </c>
      <c r="L190" s="1">
        <f t="shared" si="78"/>
        <v>1.0152478225285539</v>
      </c>
      <c r="M190" s="1">
        <f t="shared" si="79"/>
        <v>0.84158829592902606</v>
      </c>
      <c r="N190" s="1">
        <f t="shared" si="80"/>
        <v>0.18166547448691864</v>
      </c>
      <c r="O190" s="1">
        <f t="shared" si="81"/>
        <v>-0.87593949645420788</v>
      </c>
      <c r="P190" s="1">
        <f t="shared" si="82"/>
        <v>3.7615477900801372E-2</v>
      </c>
      <c r="Q190" s="1">
        <f t="shared" si="87"/>
        <v>0.10282398270260058</v>
      </c>
      <c r="R190" s="1">
        <f t="shared" si="88"/>
        <v>2.8168217036571306E-3</v>
      </c>
      <c r="S190" s="1">
        <f t="shared" si="89"/>
        <v>-1.1875454529642197E-2</v>
      </c>
      <c r="T190" s="1">
        <f t="shared" si="90"/>
        <v>1.496317428673174E-2</v>
      </c>
      <c r="U190" s="1">
        <f t="shared" si="91"/>
        <v>9.7285969205764249E-4</v>
      </c>
      <c r="V190" s="1">
        <f t="shared" si="92"/>
        <v>-1.3281491795705541E-2</v>
      </c>
      <c r="W190" s="1">
        <f t="shared" si="99"/>
        <v>0</v>
      </c>
      <c r="X190" s="1">
        <f t="shared" si="99"/>
        <v>0</v>
      </c>
      <c r="Y190" s="1">
        <f t="shared" si="99"/>
        <v>0</v>
      </c>
      <c r="Z190" s="1">
        <f t="shared" si="99"/>
        <v>0</v>
      </c>
      <c r="AA190" s="1">
        <f>+AA$3*$F190*ABS($F190)*COS(2*PI()*$A190/$AZ$22+AA$4)*COS(2*PI()*$A190/$BA$22+AA$5)</f>
        <v>0</v>
      </c>
      <c r="AB190" s="39">
        <f>+AB$3*$F190*ABS($F190)*COS(2*2*PI()*$A190/$BA$33+AB$4)*COS(2*2*PI()*$A190/$BA$34+AB$5)*COS(2*2*PI()*$A190/$BA$35+AB$6)</f>
        <v>0</v>
      </c>
      <c r="AE190" s="20">
        <f>+$AF$20*SIGN(SOI!A189)*(ABS(SOI!A189))^$AE$2</f>
        <v>-0.6374540788827604</v>
      </c>
      <c r="AF190" s="20">
        <f t="shared" si="95"/>
        <v>-0.63041892775375752</v>
      </c>
      <c r="AG190" s="19">
        <f t="shared" si="97"/>
        <v>0.11989213288643416</v>
      </c>
      <c r="AH190" s="19">
        <f t="shared" si="98"/>
        <v>0.12378572172952715</v>
      </c>
      <c r="AI190">
        <f t="shared" si="94"/>
        <v>0.10080000000000038</v>
      </c>
      <c r="AJ190">
        <f t="shared" si="93"/>
        <v>0.75031106064019171</v>
      </c>
      <c r="AK190">
        <v>1</v>
      </c>
    </row>
    <row r="191" spans="1:37" x14ac:dyDescent="0.25">
      <c r="A191">
        <v>14.083333333333364</v>
      </c>
      <c r="B191" s="2">
        <v>1894.0833333333205</v>
      </c>
      <c r="C191">
        <f>+D191+($D$2+E191+F191)*SOI!A190*IF(B191&gt;$C$18, IF(B191&lt;$C$19,-1,1),1)</f>
        <v>1.0046425371725916</v>
      </c>
      <c r="D191">
        <f>+$D$3*((1-$D$5)*SOI!D190+$D$5*SOI!D189) +   $D$4*((1-$D$5)*SOI!E190+$D$5*SOI!E189)</f>
        <v>0</v>
      </c>
      <c r="E191">
        <f t="shared" si="75"/>
        <v>1.3464768071754749</v>
      </c>
      <c r="F191">
        <f t="shared" si="76"/>
        <v>-2.2355409993636091</v>
      </c>
      <c r="G191">
        <f t="shared" si="83"/>
        <v>-0.88906419218813415</v>
      </c>
      <c r="H191" s="21">
        <f t="shared" si="84"/>
        <v>-2.825272286008346E-2</v>
      </c>
      <c r="I191" s="37">
        <f t="shared" si="77"/>
        <v>0.70030430518913656</v>
      </c>
      <c r="J191" s="1">
        <f t="shared" si="85"/>
        <v>-5.2864773180940516E-2</v>
      </c>
      <c r="K191" s="1">
        <f t="shared" si="86"/>
        <v>-2.6003860130184019E-6</v>
      </c>
      <c r="L191" s="1">
        <f t="shared" si="78"/>
        <v>-1.5547450212262859</v>
      </c>
      <c r="M191" s="1">
        <f t="shared" si="79"/>
        <v>-0.47438640472573085</v>
      </c>
      <c r="N191" s="1">
        <f t="shared" si="80"/>
        <v>-4.9749420179459637E-2</v>
      </c>
      <c r="O191" s="1">
        <f t="shared" si="81"/>
        <v>1.2883146855883921E-2</v>
      </c>
      <c r="P191" s="1">
        <f t="shared" si="82"/>
        <v>-4.8151583350089571E-3</v>
      </c>
      <c r="Q191" s="1">
        <f t="shared" si="87"/>
        <v>1.5872399818545668E-2</v>
      </c>
      <c r="R191" s="1">
        <f t="shared" si="88"/>
        <v>-6.1078240643512138E-4</v>
      </c>
      <c r="S191" s="1">
        <f t="shared" si="89"/>
        <v>-4.5681973164578777E-3</v>
      </c>
      <c r="T191" s="1">
        <f t="shared" si="90"/>
        <v>3.3702234075937457E-4</v>
      </c>
      <c r="U191" s="1">
        <f t="shared" si="91"/>
        <v>1.7493358068080165E-4</v>
      </c>
      <c r="V191" s="1">
        <f t="shared" si="92"/>
        <v>-4.6559303284714329E-4</v>
      </c>
      <c r="W191" s="1">
        <f t="shared" si="99"/>
        <v>0</v>
      </c>
      <c r="X191" s="1">
        <f t="shared" si="99"/>
        <v>0</v>
      </c>
      <c r="Y191" s="1">
        <f t="shared" si="99"/>
        <v>0</v>
      </c>
      <c r="Z191" s="1">
        <f t="shared" si="99"/>
        <v>0</v>
      </c>
      <c r="AA191" s="1">
        <f>+AA$3*$F191*ABS($F191)*COS(2*PI()*$A191/$AZ$22+AA$4)*COS(2*PI()*$A191/$BA$22+AA$5)</f>
        <v>0</v>
      </c>
      <c r="AB191" s="39">
        <f>+AB$3*$F191*ABS($F191)*COS(2*2*PI()*$A191/$BA$33+AB$4)*COS(2*2*PI()*$A191/$BA$34+AB$5)*COS(2*2*PI()*$A191/$BA$35+AB$6)</f>
        <v>0</v>
      </c>
      <c r="AE191" s="20">
        <f>+$AF$20*SIGN(SOI!A190)*(ABS(SOI!A190))^$AE$2</f>
        <v>-0.65380270437851229</v>
      </c>
      <c r="AF191" s="20">
        <f t="shared" si="95"/>
        <v>-0.63877737455117156</v>
      </c>
      <c r="AG191" s="19">
        <f t="shared" si="97"/>
        <v>0.14454414463146267</v>
      </c>
      <c r="AH191" s="19">
        <f t="shared" si="98"/>
        <v>0.1296743237992066</v>
      </c>
      <c r="AI191">
        <f t="shared" si="94"/>
        <v>0.10140000000000038</v>
      </c>
      <c r="AJ191">
        <f t="shared" si="93"/>
        <v>0.78332151918263426</v>
      </c>
      <c r="AK191">
        <v>1</v>
      </c>
    </row>
    <row r="192" spans="1:37" x14ac:dyDescent="0.25">
      <c r="A192">
        <v>14.166666666666698</v>
      </c>
      <c r="B192" s="2">
        <v>1894.1666666666538</v>
      </c>
      <c r="C192">
        <f>+D192+($D$2+E192+F192)*SOI!A191*IF(B192&gt;$C$18, IF(B192&lt;$C$19,-1,1),1)</f>
        <v>-1.0171842126220834</v>
      </c>
      <c r="D192">
        <f>+$D$3*((1-$D$5)*SOI!D191+$D$5*SOI!D190) +   $D$4*((1-$D$5)*SOI!E191+$D$5*SOI!E190)</f>
        <v>0</v>
      </c>
      <c r="E192">
        <f t="shared" si="75"/>
        <v>-0.9408266742993896</v>
      </c>
      <c r="F192">
        <f t="shared" si="76"/>
        <v>1.900434422056072</v>
      </c>
      <c r="G192">
        <f t="shared" si="83"/>
        <v>0.95960774775668245</v>
      </c>
      <c r="H192" s="21">
        <f t="shared" si="84"/>
        <v>1.1514807455071481E-3</v>
      </c>
      <c r="I192" s="37">
        <f t="shared" si="77"/>
        <v>-0.54997082182503432</v>
      </c>
      <c r="J192" s="1">
        <f t="shared" si="85"/>
        <v>-2.075941551681566E-2</v>
      </c>
      <c r="K192" s="1">
        <f t="shared" si="86"/>
        <v>1.3963537844060401E-5</v>
      </c>
      <c r="L192" s="1">
        <f t="shared" si="78"/>
        <v>0.87878639700783479</v>
      </c>
      <c r="M192" s="1">
        <f t="shared" si="79"/>
        <v>0.23720734358127141</v>
      </c>
      <c r="N192" s="1">
        <f t="shared" si="80"/>
        <v>-5.7747966806457295E-3</v>
      </c>
      <c r="O192" s="1">
        <f t="shared" si="81"/>
        <v>-0.48989047505814076</v>
      </c>
      <c r="P192" s="1">
        <f t="shared" si="82"/>
        <v>1.2030038806081936E-3</v>
      </c>
      <c r="Q192" s="1">
        <f t="shared" si="87"/>
        <v>-9.2127050048665881E-4</v>
      </c>
      <c r="R192" s="1">
        <f t="shared" si="88"/>
        <v>-2.784094305182976E-5</v>
      </c>
      <c r="S192" s="1">
        <f t="shared" si="89"/>
        <v>4.1643419303584006E-4</v>
      </c>
      <c r="T192" s="1">
        <f t="shared" si="90"/>
        <v>7.2436903962476836E-3</v>
      </c>
      <c r="U192" s="1">
        <f t="shared" si="91"/>
        <v>3.4322782983069461E-5</v>
      </c>
      <c r="V192" s="1">
        <f t="shared" si="92"/>
        <v>1.3502419707353892E-5</v>
      </c>
      <c r="W192" s="1">
        <f t="shared" si="99"/>
        <v>0</v>
      </c>
      <c r="X192" s="1">
        <f t="shared" si="99"/>
        <v>0</v>
      </c>
      <c r="Y192" s="1">
        <f t="shared" si="99"/>
        <v>0</v>
      </c>
      <c r="Z192" s="1">
        <f t="shared" si="99"/>
        <v>0</v>
      </c>
      <c r="AA192" s="1">
        <f>+AA$3*$F192*ABS($F192)*COS(2*PI()*$A192/$AZ$22+AA$4)*COS(2*PI()*$A192/$BA$22+AA$5)</f>
        <v>0</v>
      </c>
      <c r="AB192" s="39">
        <f>+AB$3*$F192*ABS($F192)*COS(2*2*PI()*$A192/$BA$33+AB$4)*COS(2*2*PI()*$A192/$BA$34+AB$5)*COS(2*2*PI()*$A192/$BA$35+AB$6)</f>
        <v>0</v>
      </c>
      <c r="AE192" s="20">
        <f>+$AF$20*SIGN(SOI!A191)*(ABS(SOI!A191))^$AE$2</f>
        <v>-0.62507534039224188</v>
      </c>
      <c r="AF192" s="20">
        <f t="shared" si="95"/>
        <v>-0.61491174537572346</v>
      </c>
      <c r="AG192" s="19">
        <f t="shared" si="97"/>
        <v>0.28344746282745981</v>
      </c>
      <c r="AH192" s="19">
        <f t="shared" si="98"/>
        <v>0.19799357856877273</v>
      </c>
      <c r="AI192">
        <f t="shared" si="94"/>
        <v>0.10200000000000038</v>
      </c>
      <c r="AJ192">
        <f t="shared" si="93"/>
        <v>0.89835920820318327</v>
      </c>
      <c r="AK192">
        <v>1</v>
      </c>
    </row>
    <row r="193" spans="1:37" x14ac:dyDescent="0.25">
      <c r="A193">
        <v>14.250000000000032</v>
      </c>
      <c r="B193" s="2">
        <v>1894.249999999987</v>
      </c>
      <c r="C193">
        <f>+D193+($D$2+E193+F193)*SOI!A192*IF(B193&gt;$C$18, IF(B193&lt;$C$19,-1,1),1)</f>
        <v>1.2804965823032142</v>
      </c>
      <c r="D193">
        <f>+$D$3*((1-$D$5)*SOI!D192+$D$5*SOI!D191) +   $D$4*((1-$D$5)*SOI!E192+$D$5*SOI!E191)</f>
        <v>0</v>
      </c>
      <c r="E193">
        <f t="shared" si="75"/>
        <v>0.76296473694583522</v>
      </c>
      <c r="F193">
        <f t="shared" si="76"/>
        <v>-2.154808848144981</v>
      </c>
      <c r="G193">
        <f t="shared" si="83"/>
        <v>-1.3918441111991458</v>
      </c>
      <c r="H193" s="21">
        <f t="shared" si="84"/>
        <v>1.8329566142814998E-2</v>
      </c>
      <c r="I193" s="37">
        <f t="shared" si="77"/>
        <v>0.26084813791635736</v>
      </c>
      <c r="J193" s="1">
        <f t="shared" si="85"/>
        <v>-6.044123999589321E-4</v>
      </c>
      <c r="K193" s="1">
        <f t="shared" si="86"/>
        <v>-3.2605730704800131E-5</v>
      </c>
      <c r="L193" s="1">
        <f t="shared" si="78"/>
        <v>-9.171080572549227E-2</v>
      </c>
      <c r="M193" s="1">
        <f t="shared" si="79"/>
        <v>-1.4561237386763182E-2</v>
      </c>
      <c r="N193" s="1">
        <f t="shared" si="80"/>
        <v>1.7932553962566256E-2</v>
      </c>
      <c r="O193" s="1">
        <f t="shared" si="81"/>
        <v>0.75951598584872737</v>
      </c>
      <c r="P193" s="1">
        <f t="shared" si="82"/>
        <v>-1.7361625837986241E-2</v>
      </c>
      <c r="Q193" s="1">
        <f t="shared" si="87"/>
        <v>-1.75615467989624E-4</v>
      </c>
      <c r="R193" s="1">
        <f t="shared" si="88"/>
        <v>2.5171415241155051E-6</v>
      </c>
      <c r="S193" s="1">
        <f t="shared" si="89"/>
        <v>6.1333806941852806E-4</v>
      </c>
      <c r="T193" s="1">
        <f t="shared" si="90"/>
        <v>1.1720199021746248E-3</v>
      </c>
      <c r="U193" s="1">
        <f t="shared" si="91"/>
        <v>2.3493836948932493E-4</v>
      </c>
      <c r="V193" s="1">
        <f t="shared" si="92"/>
        <v>6.0511847938736767E-4</v>
      </c>
      <c r="W193" s="1">
        <f t="shared" si="99"/>
        <v>0</v>
      </c>
      <c r="X193" s="1">
        <f t="shared" si="99"/>
        <v>0</v>
      </c>
      <c r="Y193" s="1">
        <f t="shared" si="99"/>
        <v>0</v>
      </c>
      <c r="Z193" s="1">
        <f t="shared" si="99"/>
        <v>0</v>
      </c>
      <c r="AA193" s="1">
        <f>+AA$3*$F193*ABS($F193)*COS(2*PI()*$A193/$AZ$22+AA$4)*COS(2*PI()*$A193/$BA$22+AA$5)</f>
        <v>0</v>
      </c>
      <c r="AB193" s="39">
        <f>+AB$3*$F193*ABS($F193)*COS(2*2*PI()*$A193/$BA$33+AB$4)*COS(2*2*PI()*$A193/$BA$34+AB$5)*COS(2*2*PI()*$A193/$BA$35+AB$6)</f>
        <v>0</v>
      </c>
      <c r="AE193" s="20">
        <f>+$AF$20*SIGN(SOI!A192)*(ABS(SOI!A192))^$AE$2</f>
        <v>-0.56585719135641621</v>
      </c>
      <c r="AF193" s="20">
        <f t="shared" si="95"/>
        <v>-0.59697751058288606</v>
      </c>
      <c r="AG193" s="19">
        <f t="shared" si="97"/>
        <v>0.21142784302681342</v>
      </c>
      <c r="AH193" s="19">
        <f t="shared" si="98"/>
        <v>0.12883579420791538</v>
      </c>
      <c r="AI193">
        <f t="shared" si="94"/>
        <v>0.10260000000000039</v>
      </c>
      <c r="AJ193">
        <f t="shared" si="93"/>
        <v>0.80840535360969945</v>
      </c>
      <c r="AK193">
        <v>1</v>
      </c>
    </row>
    <row r="194" spans="1:37" x14ac:dyDescent="0.25">
      <c r="A194">
        <v>14.333333333333366</v>
      </c>
      <c r="B194" s="2">
        <v>1894.3333333333203</v>
      </c>
      <c r="C194">
        <f>+D194+($D$2+E194+F194)*SOI!A193*IF(B194&gt;$C$18, IF(B194&lt;$C$19,-1,1),1)</f>
        <v>-2.921482320769405</v>
      </c>
      <c r="D194">
        <f>+$D$3*((1-$D$5)*SOI!D193+$D$5*SOI!D192) +   $D$4*((1-$D$5)*SOI!E193+$D$5*SOI!E192)</f>
        <v>0</v>
      </c>
      <c r="E194">
        <f t="shared" si="75"/>
        <v>-0.68067141178679158</v>
      </c>
      <c r="F194">
        <f t="shared" si="76"/>
        <v>3.6021537325561965</v>
      </c>
      <c r="G194">
        <f t="shared" si="83"/>
        <v>2.921482320769405</v>
      </c>
      <c r="H194" s="21">
        <f t="shared" si="84"/>
        <v>-8.3114216146100272E-3</v>
      </c>
      <c r="I194" s="37">
        <f t="shared" si="77"/>
        <v>6.8868071314007212E-2</v>
      </c>
      <c r="J194" s="1">
        <f t="shared" si="85"/>
        <v>-2.9218038008327796E-3</v>
      </c>
      <c r="K194" s="1">
        <f t="shared" si="86"/>
        <v>8.6613733517521983E-5</v>
      </c>
      <c r="L194" s="1">
        <f t="shared" si="78"/>
        <v>0.14404855335602854</v>
      </c>
      <c r="M194" s="1">
        <f t="shared" si="79"/>
        <v>-0.26661574092133772</v>
      </c>
      <c r="N194" s="1">
        <f t="shared" si="80"/>
        <v>2.6126064936379714E-2</v>
      </c>
      <c r="O194" s="1">
        <f t="shared" si="81"/>
        <v>-0.43073670462867236</v>
      </c>
      <c r="P194" s="1">
        <f t="shared" si="82"/>
        <v>5.1774970525424041E-2</v>
      </c>
      <c r="Q194" s="1">
        <f t="shared" si="87"/>
        <v>-4.6847036747173654E-3</v>
      </c>
      <c r="R194" s="1">
        <f t="shared" si="88"/>
        <v>1.7727895119240843E-5</v>
      </c>
      <c r="S194" s="1">
        <f t="shared" si="89"/>
        <v>2.3591847764554494E-4</v>
      </c>
      <c r="T194" s="1">
        <f t="shared" si="90"/>
        <v>1.0439948126591781E-3</v>
      </c>
      <c r="U194" s="1">
        <f t="shared" si="91"/>
        <v>-1.8497523932936669E-4</v>
      </c>
      <c r="V194" s="1">
        <f t="shared" si="92"/>
        <v>-2.6290675163927629E-3</v>
      </c>
      <c r="W194" s="1">
        <f t="shared" si="99"/>
        <v>0</v>
      </c>
      <c r="X194" s="1">
        <f t="shared" si="99"/>
        <v>0</v>
      </c>
      <c r="Y194" s="1">
        <f t="shared" si="99"/>
        <v>0</v>
      </c>
      <c r="Z194" s="1">
        <f t="shared" si="99"/>
        <v>0</v>
      </c>
      <c r="AA194" s="1">
        <f>+AA$3*$F194*ABS($F194)*COS(2*PI()*$A194/$AZ$22+AA$4)*COS(2*PI()*$A194/$BA$22+AA$5)</f>
        <v>0</v>
      </c>
      <c r="AB194" s="39">
        <f>+AB$3*$F194*ABS($F194)*COS(2*2*PI()*$A194/$BA$33+AB$4)*COS(2*2*PI()*$A194/$BA$34+AB$5)*COS(2*2*PI()*$A194/$BA$35+AB$6)</f>
        <v>0</v>
      </c>
      <c r="AE194" s="20">
        <f>+$AF$20*SIGN(SOI!A193)*(ABS(SOI!A193))^$AE$2</f>
        <v>-0.6</v>
      </c>
      <c r="AF194" s="20">
        <f t="shared" si="95"/>
        <v>-0.5655586418444124</v>
      </c>
      <c r="AG194" s="19">
        <f t="shared" si="97"/>
        <v>-0.43708843867810077</v>
      </c>
      <c r="AH194" s="19">
        <f t="shared" si="98"/>
        <v>-0.53169481128906027</v>
      </c>
      <c r="AI194">
        <f t="shared" si="94"/>
        <v>0.10320000000000039</v>
      </c>
      <c r="AJ194">
        <f t="shared" si="93"/>
        <v>0.12847020316631164</v>
      </c>
      <c r="AK194">
        <v>1</v>
      </c>
    </row>
    <row r="195" spans="1:37" x14ac:dyDescent="0.25">
      <c r="A195">
        <v>14.4166666666667</v>
      </c>
      <c r="B195" s="2">
        <v>1894.4166666666536</v>
      </c>
      <c r="C195">
        <f>+D195+($D$2+E195+F195)*SOI!A194*IF(B195&gt;$C$18, IF(B195&lt;$C$19,-1,1),1)</f>
        <v>49.571584842234017</v>
      </c>
      <c r="D195">
        <f>+$D$3*((1-$D$5)*SOI!D194+$D$5*SOI!D193) +   $D$4*((1-$D$5)*SOI!E194+$D$5*SOI!E193)</f>
        <v>0</v>
      </c>
      <c r="E195">
        <f t="shared" si="75"/>
        <v>0.65467329732790125</v>
      </c>
      <c r="F195">
        <f t="shared" si="76"/>
        <v>-59.668464776177927</v>
      </c>
      <c r="G195">
        <f t="shared" si="83"/>
        <v>-59.013791478850024</v>
      </c>
      <c r="H195" s="21">
        <f t="shared" si="84"/>
        <v>-0.10839638795214125</v>
      </c>
      <c r="I195" s="37">
        <f t="shared" si="77"/>
        <v>-1.0728260402421894</v>
      </c>
      <c r="J195" s="1">
        <f t="shared" si="85"/>
        <v>-0.87404380531357884</v>
      </c>
      <c r="K195" s="1">
        <f t="shared" si="86"/>
        <v>-7.7767087741258329E-4</v>
      </c>
      <c r="L195" s="1">
        <f t="shared" si="78"/>
        <v>-0.90168422361484002</v>
      </c>
      <c r="M195" s="1">
        <f t="shared" si="79"/>
        <v>5.1198418974179267</v>
      </c>
      <c r="N195" s="1">
        <f t="shared" si="80"/>
        <v>-1.2532764178564499</v>
      </c>
      <c r="O195" s="1">
        <f t="shared" si="81"/>
        <v>5.3247116421675664E-2</v>
      </c>
      <c r="P195" s="1">
        <f t="shared" si="82"/>
        <v>-0.60075743450073626</v>
      </c>
      <c r="Q195" s="1">
        <f t="shared" si="87"/>
        <v>-4.3154466779956016</v>
      </c>
      <c r="R195" s="1">
        <f t="shared" si="88"/>
        <v>-0.25439711922868347</v>
      </c>
      <c r="S195" s="1">
        <f t="shared" si="89"/>
        <v>0.17629752238313784</v>
      </c>
      <c r="T195" s="1">
        <f t="shared" si="90"/>
        <v>8.078451524014933E-4</v>
      </c>
      <c r="U195" s="1">
        <f t="shared" si="91"/>
        <v>-3.3435227107137602E-2</v>
      </c>
      <c r="V195" s="1">
        <f t="shared" si="92"/>
        <v>-1.4633691622455736</v>
      </c>
      <c r="W195" s="1">
        <f t="shared" si="99"/>
        <v>0</v>
      </c>
      <c r="X195" s="1">
        <f t="shared" si="99"/>
        <v>0</v>
      </c>
      <c r="Y195" s="1">
        <f t="shared" si="99"/>
        <v>0</v>
      </c>
      <c r="Z195" s="1">
        <f t="shared" si="99"/>
        <v>0</v>
      </c>
      <c r="AA195" s="1">
        <f>+AA$3*$F195*ABS($F195)*COS(2*PI()*$A195/$AZ$22+AA$4)*COS(2*PI()*$A195/$BA$22+AA$5)</f>
        <v>0</v>
      </c>
      <c r="AB195" s="39">
        <f>+AB$3*$F195*ABS($F195)*COS(2*2*PI()*$A195/$BA$33+AB$4)*COS(2*2*PI()*$A195/$BA$34+AB$5)*COS(2*2*PI()*$A195/$BA$35+AB$6)</f>
        <v>0</v>
      </c>
      <c r="AE195" s="20">
        <f>+$AF$20*SIGN(SOI!A194)*(ABS(SOI!A194))^$AE$2</f>
        <v>-0.53081873417682079</v>
      </c>
      <c r="AF195" s="20">
        <f t="shared" si="95"/>
        <v>-0.55975837898637115</v>
      </c>
      <c r="AG195" s="19">
        <f t="shared" si="97"/>
        <v>-0.69845397143223276</v>
      </c>
      <c r="AH195" s="19">
        <f t="shared" si="98"/>
        <v>-0.81734569044732253</v>
      </c>
      <c r="AI195">
        <f t="shared" si="94"/>
        <v>0.10380000000000039</v>
      </c>
      <c r="AJ195">
        <f t="shared" si="93"/>
        <v>0.1386955924458616</v>
      </c>
      <c r="AK195">
        <v>1</v>
      </c>
    </row>
    <row r="196" spans="1:37" x14ac:dyDescent="0.25">
      <c r="A196">
        <v>14.500000000000034</v>
      </c>
      <c r="B196" s="2">
        <v>1894.4999999999868</v>
      </c>
      <c r="C196">
        <f>+D196+($D$2+E196+F196)*SOI!A195*IF(B196&gt;$C$18, IF(B196&lt;$C$19,-1,1),1)</f>
        <v>4.1339558859029566</v>
      </c>
      <c r="D196">
        <f>+$D$3*((1-$D$5)*SOI!D195+$D$5*SOI!D194) +   $D$4*((1-$D$5)*SOI!E195+$D$5*SOI!E194)</f>
        <v>0</v>
      </c>
      <c r="E196">
        <f t="shared" si="75"/>
        <v>-0.67488859901487164</v>
      </c>
      <c r="F196">
        <f t="shared" si="76"/>
        <v>-4.0227885440566702</v>
      </c>
      <c r="G196">
        <f t="shared" si="83"/>
        <v>-4.6976771430715418</v>
      </c>
      <c r="H196" s="21">
        <f t="shared" si="84"/>
        <v>2.0774487382092657E-2</v>
      </c>
      <c r="I196" s="37">
        <f t="shared" si="77"/>
        <v>0.31481761723840612</v>
      </c>
      <c r="J196" s="1">
        <f t="shared" si="85"/>
        <v>9.6628678131619496E-3</v>
      </c>
      <c r="K196" s="1">
        <f t="shared" si="86"/>
        <v>-1.5040625609310655E-5</v>
      </c>
      <c r="L196" s="1">
        <f t="shared" si="78"/>
        <v>0.71007813632832184</v>
      </c>
      <c r="M196" s="1">
        <f t="shared" si="79"/>
        <v>0.19288553866549357</v>
      </c>
      <c r="N196" s="1">
        <f t="shared" si="80"/>
        <v>-3.1033158251881451E-2</v>
      </c>
      <c r="O196" s="1">
        <f t="shared" si="81"/>
        <v>-0.14869518959450875</v>
      </c>
      <c r="P196" s="1">
        <f t="shared" si="82"/>
        <v>-5.2834393259295741E-3</v>
      </c>
      <c r="Q196" s="1">
        <f t="shared" si="87"/>
        <v>-4.0257609344915507E-3</v>
      </c>
      <c r="R196" s="1">
        <f t="shared" si="88"/>
        <v>6.9640861766393045E-5</v>
      </c>
      <c r="S196" s="1">
        <f t="shared" si="89"/>
        <v>-1.2810174279628483E-3</v>
      </c>
      <c r="T196" s="1">
        <f t="shared" si="90"/>
        <v>1.7765630215314048E-3</v>
      </c>
      <c r="U196" s="1">
        <f t="shared" si="91"/>
        <v>8.62882316859353E-5</v>
      </c>
      <c r="V196" s="1">
        <f t="shared" si="92"/>
        <v>-3.1867689535074477E-4</v>
      </c>
      <c r="W196" s="1">
        <f t="shared" si="99"/>
        <v>0</v>
      </c>
      <c r="X196" s="1">
        <f t="shared" si="99"/>
        <v>0</v>
      </c>
      <c r="Y196" s="1">
        <f t="shared" si="99"/>
        <v>0</v>
      </c>
      <c r="Z196" s="1">
        <f t="shared" si="99"/>
        <v>0</v>
      </c>
      <c r="AA196" s="1">
        <f>+AA$3*$F196*ABS($F196)*COS(2*PI()*$A196/$AZ$22+AA$4)*COS(2*PI()*$A196/$BA$22+AA$5)</f>
        <v>0</v>
      </c>
      <c r="AB196" s="39">
        <f>+AB$3*$F196*ABS($F196)*COS(2*2*PI()*$A196/$BA$33+AB$4)*COS(2*2*PI()*$A196/$BA$34+AB$5)*COS(2*2*PI()*$A196/$BA$35+AB$6)</f>
        <v>0</v>
      </c>
      <c r="AE196" s="20">
        <f>+$AF$20*SIGN(SOI!A195)*(ABS(SOI!A195))^$AE$2</f>
        <v>-0.54845640278229257</v>
      </c>
      <c r="AF196" s="20">
        <f t="shared" si="95"/>
        <v>-0.53073485776102303</v>
      </c>
      <c r="AG196" s="19">
        <f t="shared" si="97"/>
        <v>-0.91408315454342326</v>
      </c>
      <c r="AH196" s="19">
        <f t="shared" si="98"/>
        <v>-0.94805285827584229</v>
      </c>
      <c r="AI196">
        <f t="shared" si="94"/>
        <v>0.1044000000000004</v>
      </c>
      <c r="AJ196">
        <f t="shared" si="93"/>
        <v>0.38334829678240023</v>
      </c>
      <c r="AK196">
        <v>1</v>
      </c>
    </row>
    <row r="197" spans="1:37" x14ac:dyDescent="0.25">
      <c r="A197">
        <v>14.583333333333368</v>
      </c>
      <c r="B197" s="2">
        <v>1894.5833333333201</v>
      </c>
      <c r="C197">
        <f>+D197+($D$2+E197+F197)*SOI!A196*IF(B197&gt;$C$18, IF(B197&lt;$C$19,-1,1),1)</f>
        <v>-2.3876857876723925</v>
      </c>
      <c r="D197">
        <f>+$D$3*((1-$D$5)*SOI!D196+$D$5*SOI!D195) +   $D$4*((1-$D$5)*SOI!E196+$D$5*SOI!E195)</f>
        <v>0</v>
      </c>
      <c r="E197">
        <f t="shared" si="75"/>
        <v>0.7490662350604973</v>
      </c>
      <c r="F197">
        <f t="shared" si="76"/>
        <v>2.2355409995299933</v>
      </c>
      <c r="G197">
        <f t="shared" si="83"/>
        <v>2.9846072345904906</v>
      </c>
      <c r="H197" s="21">
        <f t="shared" si="84"/>
        <v>1.2197941897816877E-3</v>
      </c>
      <c r="I197" s="37">
        <f t="shared" si="77"/>
        <v>-0.26512982568415006</v>
      </c>
      <c r="J197" s="1">
        <f t="shared" si="85"/>
        <v>7.5237635066792929E-4</v>
      </c>
      <c r="K197" s="1">
        <f t="shared" si="86"/>
        <v>1.5606868340912683E-5</v>
      </c>
      <c r="L197" s="1">
        <f t="shared" si="78"/>
        <v>-0.19310007469222404</v>
      </c>
      <c r="M197" s="1">
        <f t="shared" si="79"/>
        <v>-1.7833196992198975E-2</v>
      </c>
      <c r="N197" s="1">
        <f t="shared" si="80"/>
        <v>-7.7595393397691892E-2</v>
      </c>
      <c r="O197" s="1">
        <f t="shared" si="81"/>
        <v>0.60248660802977394</v>
      </c>
      <c r="P197" s="1">
        <f t="shared" si="82"/>
        <v>4.9755352814429095E-3</v>
      </c>
      <c r="Q197" s="1">
        <f t="shared" si="87"/>
        <v>9.3065236036436196E-4</v>
      </c>
      <c r="R197" s="1">
        <f t="shared" si="88"/>
        <v>1.3558236255336505E-5</v>
      </c>
      <c r="S197" s="1">
        <f t="shared" si="89"/>
        <v>2.6975192973623871E-3</v>
      </c>
      <c r="T197" s="1">
        <f t="shared" si="90"/>
        <v>1.9575253649448954E-3</v>
      </c>
      <c r="U197" s="1">
        <f t="shared" si="91"/>
        <v>6.8434360540132054E-5</v>
      </c>
      <c r="V197" s="1">
        <f t="shared" si="92"/>
        <v>7.5038410565652616E-4</v>
      </c>
      <c r="W197" s="1">
        <f t="shared" si="99"/>
        <v>0</v>
      </c>
      <c r="X197" s="1">
        <f t="shared" si="99"/>
        <v>0</v>
      </c>
      <c r="Y197" s="1">
        <f t="shared" si="99"/>
        <v>0</v>
      </c>
      <c r="Z197" s="1">
        <f t="shared" si="99"/>
        <v>0</v>
      </c>
      <c r="AA197" s="1">
        <f>+AA$3*$F197*ABS($F197)*COS(2*PI()*$A197/$AZ$22+AA$4)*COS(2*PI()*$A197/$BA$22+AA$5)</f>
        <v>0</v>
      </c>
      <c r="AB197" s="39">
        <f>+AB$3*$F197*ABS($F197)*COS(2*2*PI()*$A197/$BA$33+AB$4)*COS(2*2*PI()*$A197/$BA$34+AB$5)*COS(2*2*PI()*$A197/$BA$35+AB$6)</f>
        <v>0</v>
      </c>
      <c r="AE197" s="20">
        <f>+$AF$20*SIGN(SOI!A196)*(ABS(SOI!A196))^$AE$2</f>
        <v>-0.5129294363239556</v>
      </c>
      <c r="AF197" s="20">
        <f t="shared" si="95"/>
        <v>-0.56764785432246334</v>
      </c>
      <c r="AG197" s="19">
        <f t="shared" si="97"/>
        <v>-0.95956232350162152</v>
      </c>
      <c r="AH197" s="19">
        <f t="shared" si="98"/>
        <v>-0.95866536054484097</v>
      </c>
      <c r="AI197">
        <f t="shared" si="94"/>
        <v>0.1050000000000004</v>
      </c>
      <c r="AJ197">
        <f t="shared" si="93"/>
        <v>0.39191446917915818</v>
      </c>
      <c r="AK197">
        <v>1</v>
      </c>
    </row>
    <row r="198" spans="1:37" x14ac:dyDescent="0.25">
      <c r="A198">
        <v>14.666666666666702</v>
      </c>
      <c r="B198" s="2">
        <v>1894.6666666666533</v>
      </c>
      <c r="C198">
        <f>+D198+($D$2+E198+F198)*SOI!A197*IF(B198&gt;$C$18, IF(B198&lt;$C$19,-1,1),1)</f>
        <v>3.09295023207443</v>
      </c>
      <c r="D198">
        <f>+$D$3*((1-$D$5)*SOI!D197+$D$5*SOI!D196) +   $D$4*((1-$D$5)*SOI!E197+$D$5*SOI!E196)</f>
        <v>0</v>
      </c>
      <c r="E198">
        <f t="shared" si="75"/>
        <v>-0.91133851606975735</v>
      </c>
      <c r="F198">
        <f t="shared" si="76"/>
        <v>-1.9004344221797242</v>
      </c>
      <c r="G198">
        <f t="shared" si="83"/>
        <v>-2.8117729382494816</v>
      </c>
      <c r="H198" s="21">
        <f t="shared" si="84"/>
        <v>-9.7040240703328146E-3</v>
      </c>
      <c r="I198" s="37">
        <f t="shared" si="77"/>
        <v>4.1480272541184237E-3</v>
      </c>
      <c r="J198" s="1">
        <f t="shared" si="85"/>
        <v>2.0667810970210888E-6</v>
      </c>
      <c r="K198" s="1">
        <f t="shared" si="86"/>
        <v>-3.4738603513280324E-5</v>
      </c>
      <c r="L198" s="1">
        <f t="shared" si="78"/>
        <v>7.4134775783838994E-2</v>
      </c>
      <c r="M198" s="1">
        <f t="shared" si="79"/>
        <v>3.131161993865561E-3</v>
      </c>
      <c r="N198" s="1">
        <f t="shared" si="80"/>
        <v>0.14942596125424776</v>
      </c>
      <c r="O198" s="1">
        <f t="shared" si="81"/>
        <v>-0.69965624382569147</v>
      </c>
      <c r="P198" s="1">
        <f t="shared" si="82"/>
        <v>-2.484045499777569E-2</v>
      </c>
      <c r="Q198" s="1">
        <f t="shared" si="87"/>
        <v>3.1466897979938826E-4</v>
      </c>
      <c r="R198" s="1">
        <f t="shared" si="88"/>
        <v>-7.1722044526256527E-8</v>
      </c>
      <c r="S198" s="1">
        <f t="shared" si="89"/>
        <v>8.1271391221009691E-5</v>
      </c>
      <c r="T198" s="1">
        <f t="shared" si="90"/>
        <v>8.7273873357743238E-4</v>
      </c>
      <c r="U198" s="1">
        <f t="shared" si="91"/>
        <v>5.345360065001096E-6</v>
      </c>
      <c r="V198" s="1">
        <f t="shared" si="92"/>
        <v>7.2142881005537451E-3</v>
      </c>
      <c r="W198" s="1">
        <f t="shared" si="99"/>
        <v>0</v>
      </c>
      <c r="X198" s="1">
        <f t="shared" si="99"/>
        <v>0</v>
      </c>
      <c r="Y198" s="1">
        <f t="shared" si="99"/>
        <v>0</v>
      </c>
      <c r="Z198" s="1">
        <f t="shared" si="99"/>
        <v>0</v>
      </c>
      <c r="AA198" s="1">
        <f>+AA$3*$F198*ABS($F198)*COS(2*PI()*$A198/$AZ$22+AA$4)*COS(2*PI()*$A198/$BA$22+AA$5)</f>
        <v>0</v>
      </c>
      <c r="AB198" s="39">
        <f>+AB$3*$F198*ABS($F198)*COS(2*2*PI()*$A198/$BA$33+AB$4)*COS(2*2*PI()*$A198/$BA$34+AB$5)*COS(2*2*PI()*$A198/$BA$35+AB$6)</f>
        <v>0</v>
      </c>
      <c r="AE198" s="20">
        <f>+$AF$20*SIGN(SOI!A197)*(ABS(SOI!A197))^$AE$2</f>
        <v>-0.64155772386114196</v>
      </c>
      <c r="AF198" s="20">
        <f t="shared" si="95"/>
        <v>-0.55879789482221776</v>
      </c>
      <c r="AG198" s="19">
        <f t="shared" si="97"/>
        <v>-1.131457060096839</v>
      </c>
      <c r="AH198" s="19">
        <f t="shared" si="98"/>
        <v>-0.9934056706942539</v>
      </c>
      <c r="AI198">
        <f t="shared" si="94"/>
        <v>0.1056000000000004</v>
      </c>
      <c r="AJ198">
        <f t="shared" si="93"/>
        <v>0.57265916527462124</v>
      </c>
      <c r="AK198">
        <v>1</v>
      </c>
    </row>
    <row r="199" spans="1:37" x14ac:dyDescent="0.25">
      <c r="A199">
        <v>14.750000000000036</v>
      </c>
      <c r="B199" s="2">
        <v>1894.7499999999866</v>
      </c>
      <c r="C199">
        <f>+D199+($D$2+E199+F199)*SOI!A198*IF(B199&gt;$C$18, IF(B199&lt;$C$19,-1,1),1)</f>
        <v>-2.8117948166148965</v>
      </c>
      <c r="D199">
        <f>+$D$3*((1-$D$5)*SOI!D198+$D$5*SOI!D197) +   $D$4*((1-$D$5)*SOI!E198+$D$5*SOI!E197)</f>
        <v>0</v>
      </c>
      <c r="E199">
        <f t="shared" si="75"/>
        <v>1.2742092206555009</v>
      </c>
      <c r="F199">
        <f t="shared" si="76"/>
        <v>2.1548088483870558</v>
      </c>
      <c r="G199">
        <f t="shared" si="83"/>
        <v>3.4290180690425567</v>
      </c>
      <c r="H199" s="21">
        <f t="shared" si="84"/>
        <v>-1.2264533319669873E-2</v>
      </c>
      <c r="I199" s="37">
        <f t="shared" si="77"/>
        <v>0.46123156176441438</v>
      </c>
      <c r="J199" s="1">
        <f t="shared" si="85"/>
        <v>-4.3682710797300402E-3</v>
      </c>
      <c r="K199" s="1">
        <f t="shared" si="86"/>
        <v>2.5908961081830414E-4</v>
      </c>
      <c r="L199" s="1">
        <f t="shared" si="78"/>
        <v>-1.0991019325472327</v>
      </c>
      <c r="M199" s="1">
        <f t="shared" si="79"/>
        <v>-5.9517299900048865E-2</v>
      </c>
      <c r="N199" s="1">
        <f t="shared" si="80"/>
        <v>-0.18716904603360959</v>
      </c>
      <c r="O199" s="1">
        <f t="shared" si="81"/>
        <v>0.22274581605955371</v>
      </c>
      <c r="P199" s="1">
        <f t="shared" si="82"/>
        <v>3.9251508775459722E-2</v>
      </c>
      <c r="Q199" s="1">
        <f t="shared" si="87"/>
        <v>7.4920313198325351E-3</v>
      </c>
      <c r="R199" s="1">
        <f t="shared" si="88"/>
        <v>-1.8987847289625415E-4</v>
      </c>
      <c r="S199" s="1">
        <f t="shared" si="89"/>
        <v>-1.131939146374036E-2</v>
      </c>
      <c r="T199" s="1">
        <f t="shared" si="90"/>
        <v>4.1193157770121639E-3</v>
      </c>
      <c r="U199" s="1">
        <f t="shared" si="91"/>
        <v>-9.3918509204973821E-4</v>
      </c>
      <c r="V199" s="1">
        <f t="shared" si="92"/>
        <v>1.4279015298723002E-2</v>
      </c>
      <c r="W199" s="1">
        <f t="shared" si="99"/>
        <v>0</v>
      </c>
      <c r="X199" s="1">
        <f t="shared" si="99"/>
        <v>0</v>
      </c>
      <c r="Y199" s="1">
        <f t="shared" si="99"/>
        <v>0</v>
      </c>
      <c r="Z199" s="1">
        <f t="shared" si="99"/>
        <v>0</v>
      </c>
      <c r="AA199" s="1">
        <f>+AA$3*$F199*ABS($F199)*COS(2*PI()*$A199/$AZ$22+AA$4)*COS(2*PI()*$A199/$BA$22+AA$5)</f>
        <v>0</v>
      </c>
      <c r="AB199" s="39">
        <f>+AB$3*$F199*ABS($F199)*COS(2*2*PI()*$A199/$BA$33+AB$4)*COS(2*2*PI()*$A199/$BA$34+AB$5)*COS(2*2*PI()*$A199/$BA$35+AB$6)</f>
        <v>0</v>
      </c>
      <c r="AE199" s="20">
        <f>+$AF$20*SIGN(SOI!A198)*(ABS(SOI!A198))^$AE$2</f>
        <v>-0.52190652428155548</v>
      </c>
      <c r="AF199" s="20">
        <f t="shared" si="95"/>
        <v>-0.57644047983303792</v>
      </c>
      <c r="AG199" s="19">
        <f t="shared" si="97"/>
        <v>-1.0240338435907632</v>
      </c>
      <c r="AH199" s="19">
        <f t="shared" si="98"/>
        <v>-1.029038935127172</v>
      </c>
      <c r="AI199">
        <f t="shared" si="94"/>
        <v>0.10620000000000041</v>
      </c>
      <c r="AJ199">
        <f t="shared" si="93"/>
        <v>0.44759336375772529</v>
      </c>
      <c r="AK199">
        <v>1</v>
      </c>
    </row>
    <row r="200" spans="1:37" x14ac:dyDescent="0.25">
      <c r="A200">
        <v>14.833333333333369</v>
      </c>
      <c r="B200" s="2">
        <v>1894.8333333333198</v>
      </c>
      <c r="C200">
        <f>+D200+($D$2+E200+F200)*SOI!A199*IF(B200&gt;$C$18, IF(B200&lt;$C$19,-1,1),1)</f>
        <v>5.5105715231943613</v>
      </c>
      <c r="D200">
        <f>+$D$3*((1-$D$5)*SOI!D199+$D$5*SOI!D198) +   $D$4*((1-$D$5)*SOI!E199+$D$5*SOI!E198)</f>
        <v>0</v>
      </c>
      <c r="E200">
        <f t="shared" si="75"/>
        <v>-2.387597922762648</v>
      </c>
      <c r="F200">
        <f t="shared" si="76"/>
        <v>-3.6021537328833961</v>
      </c>
      <c r="G200">
        <f t="shared" si="83"/>
        <v>-5.9897516556460442</v>
      </c>
      <c r="H200" s="21">
        <f t="shared" si="84"/>
        <v>3.2845116259301935E-2</v>
      </c>
      <c r="I200" s="37">
        <f t="shared" si="77"/>
        <v>-1.2893849462545592</v>
      </c>
      <c r="J200" s="1">
        <f t="shared" si="85"/>
        <v>-4.0523689294036491E-2</v>
      </c>
      <c r="K200" s="1">
        <f t="shared" si="86"/>
        <v>-3.9081329842729438E-4</v>
      </c>
      <c r="L200" s="1">
        <f t="shared" si="78"/>
        <v>2.7896965171544714</v>
      </c>
      <c r="M200" s="1">
        <f t="shared" si="79"/>
        <v>0.19750542932672502</v>
      </c>
      <c r="N200" s="1">
        <f t="shared" si="80"/>
        <v>0.15783856925056747</v>
      </c>
      <c r="O200" s="1">
        <f t="shared" si="81"/>
        <v>-0.14866282309044024</v>
      </c>
      <c r="P200" s="1">
        <f t="shared" si="82"/>
        <v>-3.4951343995463929E-2</v>
      </c>
      <c r="Q200" s="1">
        <f t="shared" si="87"/>
        <v>2.0965948327732683E-2</v>
      </c>
      <c r="R200" s="1">
        <f t="shared" si="88"/>
        <v>1.4854369900960368E-3</v>
      </c>
      <c r="S200" s="1">
        <f t="shared" si="89"/>
        <v>-2.6684911427346233E-2</v>
      </c>
      <c r="T200" s="1">
        <f t="shared" si="90"/>
        <v>6.9780952705197283E-3</v>
      </c>
      <c r="U200" s="1">
        <f t="shared" si="91"/>
        <v>-2.3378804161110875E-3</v>
      </c>
      <c r="V200" s="1">
        <f t="shared" si="92"/>
        <v>1.0722224421368665E-2</v>
      </c>
      <c r="W200" s="1">
        <f t="shared" si="99"/>
        <v>0</v>
      </c>
      <c r="X200" s="1">
        <f t="shared" si="99"/>
        <v>0</v>
      </c>
      <c r="Y200" s="1">
        <f t="shared" si="99"/>
        <v>0</v>
      </c>
      <c r="Z200" s="1">
        <f t="shared" si="99"/>
        <v>0</v>
      </c>
      <c r="AA200" s="1">
        <f>+AA$3*$F200*ABS($F200)*COS(2*PI()*$A200/$AZ$22+AA$4)*COS(2*PI()*$A200/$BA$22+AA$5)</f>
        <v>0</v>
      </c>
      <c r="AB200" s="39">
        <f>+AB$3*$F200*ABS($F200)*COS(2*2*PI()*$A200/$BA$33+AB$4)*COS(2*2*PI()*$A200/$BA$34+AB$5)*COS(2*2*PI()*$A200/$BA$35+AB$6)</f>
        <v>0</v>
      </c>
      <c r="AE200" s="20">
        <f>+$AF$20*SIGN(SOI!A199)*(ABS(SOI!A199))^$AE$2</f>
        <v>-0.56585719135641621</v>
      </c>
      <c r="AF200" s="20">
        <f t="shared" si="95"/>
        <v>-0.4820017792303502</v>
      </c>
      <c r="AG200" s="19">
        <f t="shared" si="97"/>
        <v>-0.74953205307077853</v>
      </c>
      <c r="AH200" s="19">
        <f t="shared" si="98"/>
        <v>-1.1528492534618979</v>
      </c>
      <c r="AI200">
        <f t="shared" si="94"/>
        <v>0.10680000000000041</v>
      </c>
      <c r="AJ200">
        <f t="shared" si="93"/>
        <v>0.26753027384042832</v>
      </c>
      <c r="AK200">
        <v>1</v>
      </c>
    </row>
    <row r="201" spans="1:37" x14ac:dyDescent="0.25">
      <c r="A201">
        <v>14.916666666666703</v>
      </c>
      <c r="B201" s="2">
        <v>1894.9166666666531</v>
      </c>
      <c r="C201">
        <f>+D201+($D$2+E201+F201)*SOI!A200*IF(B201&gt;$C$18, IF(B201&lt;$C$19,-1,1),1)</f>
        <v>-48.378626292734857</v>
      </c>
      <c r="D201">
        <f>+$D$3*((1-$D$5)*SOI!D200+$D$5*SOI!D199) +   $D$4*((1-$D$5)*SOI!E200+$D$5*SOI!E199)</f>
        <v>0</v>
      </c>
      <c r="E201">
        <f t="shared" si="75"/>
        <v>41.120340000428818</v>
      </c>
      <c r="F201">
        <f t="shared" si="76"/>
        <v>59.668464776102141</v>
      </c>
      <c r="G201">
        <f t="shared" si="83"/>
        <v>100.78880477653095</v>
      </c>
      <c r="H201" s="21">
        <f t="shared" si="84"/>
        <v>0.54642078036585207</v>
      </c>
      <c r="I201" s="37">
        <f t="shared" si="77"/>
        <v>17.723426596595562</v>
      </c>
      <c r="J201" s="1">
        <f t="shared" si="85"/>
        <v>-9.0098128931470818</v>
      </c>
      <c r="K201" s="1">
        <f t="shared" si="86"/>
        <v>0.29240886495095952</v>
      </c>
      <c r="L201" s="1">
        <f t="shared" si="78"/>
        <v>-17.956521277134829</v>
      </c>
      <c r="M201" s="1">
        <f t="shared" si="79"/>
        <v>-3.1946312706359565</v>
      </c>
      <c r="N201" s="1">
        <f t="shared" si="80"/>
        <v>1.7259878193783909</v>
      </c>
      <c r="O201" s="1">
        <f t="shared" si="81"/>
        <v>26.035701613505246</v>
      </c>
      <c r="P201" s="1">
        <f t="shared" si="82"/>
        <v>2.3198127341838792E-2</v>
      </c>
      <c r="Q201" s="1">
        <f t="shared" si="87"/>
        <v>-3.7083507259140362</v>
      </c>
      <c r="R201" s="1">
        <f t="shared" si="88"/>
        <v>3.6114833803442581</v>
      </c>
      <c r="S201" s="1">
        <f t="shared" si="89"/>
        <v>4.0110257681983983</v>
      </c>
      <c r="T201" s="1">
        <f t="shared" si="90"/>
        <v>7.866273615612962</v>
      </c>
      <c r="U201" s="1">
        <f t="shared" si="91"/>
        <v>-2.1329291816136544E-2</v>
      </c>
      <c r="V201" s="1">
        <f t="shared" si="92"/>
        <v>-7.7821308986970122E-2</v>
      </c>
      <c r="W201" s="1">
        <f t="shared" si="99"/>
        <v>0</v>
      </c>
      <c r="X201" s="1">
        <f t="shared" si="99"/>
        <v>0</v>
      </c>
      <c r="Y201" s="1">
        <f t="shared" si="99"/>
        <v>0</v>
      </c>
      <c r="Z201" s="1">
        <f t="shared" si="99"/>
        <v>0</v>
      </c>
      <c r="AA201" s="1">
        <f>+AA$3*$F201*ABS($F201)*COS(2*PI()*$A201/$AZ$22+AA$4)*COS(2*PI()*$A201/$BA$22+AA$5)</f>
        <v>0</v>
      </c>
      <c r="AB201" s="39">
        <f>+AB$3*$F201*ABS($F201)*COS(2*2*PI()*$A201/$BA$33+AB$4)*COS(2*2*PI()*$A201/$BA$34+AB$5)*COS(2*2*PI()*$A201/$BA$35+AB$6)</f>
        <v>0</v>
      </c>
      <c r="AE201" s="20">
        <f>+$AF$20*SIGN(SOI!A200)*(ABS(SOI!A200))^$AE$2</f>
        <v>-0.35824162205307897</v>
      </c>
      <c r="AF201" s="20">
        <f t="shared" si="95"/>
        <v>-0.46835529011933802</v>
      </c>
      <c r="AG201" s="19">
        <f t="shared" si="97"/>
        <v>-1.0209875548286811</v>
      </c>
      <c r="AH201" s="19">
        <f t="shared" si="98"/>
        <v>-1.1523451219378644</v>
      </c>
      <c r="AI201">
        <f t="shared" si="94"/>
        <v>0.10740000000000041</v>
      </c>
      <c r="AJ201">
        <f t="shared" si="93"/>
        <v>0.55263226470934312</v>
      </c>
      <c r="AK201">
        <v>1</v>
      </c>
    </row>
    <row r="202" spans="1:37" x14ac:dyDescent="0.25">
      <c r="A202">
        <v>15.000000000000037</v>
      </c>
      <c r="B202" s="2">
        <v>1894.9999999999864</v>
      </c>
      <c r="C202">
        <f>+D202+($D$2+E202+F202)*SOI!A201*IF(B202&gt;$C$18, IF(B202&lt;$C$19,-1,1),1)</f>
        <v>-4.8997899228666695</v>
      </c>
      <c r="D202">
        <f>+$D$3*((1-$D$5)*SOI!D201+$D$5*SOI!D200) +   $D$4*((1-$D$5)*SOI!E201+$D$5*SOI!E200)</f>
        <v>0</v>
      </c>
      <c r="E202">
        <f t="shared" si="75"/>
        <v>2.6892524457472424</v>
      </c>
      <c r="F202">
        <f t="shared" si="76"/>
        <v>4.022788544481072</v>
      </c>
      <c r="G202">
        <f t="shared" si="83"/>
        <v>6.7120409902283145</v>
      </c>
      <c r="H202" s="21">
        <f t="shared" si="84"/>
        <v>5.7944196486673927E-2</v>
      </c>
      <c r="I202" s="37">
        <f t="shared" si="77"/>
        <v>0.24957249498904741</v>
      </c>
      <c r="J202" s="1">
        <f t="shared" si="85"/>
        <v>-3.6050289981140139E-3</v>
      </c>
      <c r="K202" s="1">
        <f t="shared" si="86"/>
        <v>3.8354428498276215E-5</v>
      </c>
      <c r="L202" s="1">
        <f t="shared" si="78"/>
        <v>-3.2019330022695212E-2</v>
      </c>
      <c r="M202" s="1">
        <f t="shared" si="79"/>
        <v>-9.0774674234385483E-2</v>
      </c>
      <c r="N202" s="1">
        <f t="shared" si="80"/>
        <v>0.34903676493770674</v>
      </c>
      <c r="O202" s="1">
        <f t="shared" si="81"/>
        <v>2.4275990973632715</v>
      </c>
      <c r="P202" s="1">
        <f t="shared" si="82"/>
        <v>1.8301226302823888E-2</v>
      </c>
      <c r="Q202" s="1">
        <f t="shared" si="87"/>
        <v>-2.1308761603063844E-2</v>
      </c>
      <c r="R202" s="1">
        <f t="shared" si="88"/>
        <v>2.922214283565191E-4</v>
      </c>
      <c r="S202" s="1">
        <f t="shared" si="89"/>
        <v>1.142188886219352E-2</v>
      </c>
      <c r="T202" s="1">
        <f t="shared" si="90"/>
        <v>1.3078765899317572E-3</v>
      </c>
      <c r="U202" s="1">
        <f t="shared" si="91"/>
        <v>-2.369478263644313E-4</v>
      </c>
      <c r="V202" s="1">
        <f t="shared" si="92"/>
        <v>-1.2415357883510419E-2</v>
      </c>
      <c r="W202" s="1">
        <f t="shared" ref="W202:Z221" si="100">+W$3*$F202*ABS($F202)*COS(2*PI()*$A202/W$2+W$4)</f>
        <v>0</v>
      </c>
      <c r="X202" s="1">
        <f t="shared" si="100"/>
        <v>0</v>
      </c>
      <c r="Y202" s="1">
        <f t="shared" si="100"/>
        <v>0</v>
      </c>
      <c r="Z202" s="1">
        <f t="shared" si="100"/>
        <v>0</v>
      </c>
      <c r="AA202" s="1">
        <f>+AA$3*$F202*ABS($F202)*COS(2*PI()*$A202/$AZ$22+AA$4)*COS(2*PI()*$A202/$BA$22+AA$5)</f>
        <v>0</v>
      </c>
      <c r="AB202" s="39">
        <f>+AB$3*$F202*ABS($F202)*COS(2*2*PI()*$A202/$BA$33+AB$4)*COS(2*2*PI()*$A202/$BA$34+AB$5)*COS(2*2*PI()*$A202/$BA$35+AB$6)</f>
        <v>0</v>
      </c>
      <c r="AE202" s="20">
        <f>+$AF$20*SIGN(SOI!A201)*(ABS(SOI!A201))^$AE$2</f>
        <v>-0.48096705694851882</v>
      </c>
      <c r="AF202" s="20">
        <f t="shared" si="95"/>
        <v>-0.40089277414834962</v>
      </c>
      <c r="AG202" s="19">
        <f t="shared" si="97"/>
        <v>-1.1493872465832162</v>
      </c>
      <c r="AH202" s="19">
        <f t="shared" si="98"/>
        <v>-1.1502108060238119</v>
      </c>
      <c r="AI202">
        <f t="shared" si="94"/>
        <v>0.10800000000000042</v>
      </c>
      <c r="AJ202">
        <f t="shared" si="93"/>
        <v>0.74849447243486655</v>
      </c>
      <c r="AK202">
        <v>1</v>
      </c>
    </row>
    <row r="203" spans="1:37" x14ac:dyDescent="0.25">
      <c r="A203">
        <v>15.083333333333371</v>
      </c>
      <c r="B203" s="2">
        <v>1895.0833333333196</v>
      </c>
      <c r="C203">
        <f>+D203+($D$2+E203+F203)*SOI!A202*IF(B203&gt;$C$18, IF(B203&lt;$C$19,-1,1),1)</f>
        <v>1.7551887254177783</v>
      </c>
      <c r="D203">
        <f>+$D$3*((1-$D$5)*SOI!D202+$D$5*SOI!D201) +   $D$4*((1-$D$5)*SOI!E202+$D$5*SOI!E201)</f>
        <v>0</v>
      </c>
      <c r="E203">
        <f t="shared" si="75"/>
        <v>-1.3464768071735911</v>
      </c>
      <c r="F203">
        <f t="shared" si="76"/>
        <v>-2.2355409998014668</v>
      </c>
      <c r="G203">
        <f t="shared" si="83"/>
        <v>-3.5820178069750579</v>
      </c>
      <c r="H203" s="21">
        <f t="shared" si="84"/>
        <v>9.3834155787179737E-3</v>
      </c>
      <c r="I203" s="37">
        <f t="shared" si="77"/>
        <v>0.39375493611021406</v>
      </c>
      <c r="J203" s="1">
        <f t="shared" si="85"/>
        <v>-1.4587077703199598E-3</v>
      </c>
      <c r="K203" s="1">
        <f t="shared" si="86"/>
        <v>-4.6874401597578531E-4</v>
      </c>
      <c r="L203" s="1">
        <f t="shared" si="78"/>
        <v>0.90758021916468734</v>
      </c>
      <c r="M203" s="1">
        <f t="shared" si="79"/>
        <v>-2.3280641465453472E-2</v>
      </c>
      <c r="N203" s="1">
        <f t="shared" si="80"/>
        <v>-0.21285446267003738</v>
      </c>
      <c r="O203" s="1">
        <f t="shared" si="81"/>
        <v>-0.54580864543294361</v>
      </c>
      <c r="P203" s="1">
        <f t="shared" si="82"/>
        <v>-3.50965306140021E-2</v>
      </c>
      <c r="Q203" s="1">
        <f t="shared" si="87"/>
        <v>3.3327292978934308E-3</v>
      </c>
      <c r="R203" s="1">
        <f t="shared" si="88"/>
        <v>-7.2107954893559399E-5</v>
      </c>
      <c r="S203" s="1">
        <f t="shared" si="89"/>
        <v>-1.0989522074881936E-2</v>
      </c>
      <c r="T203" s="1">
        <f t="shared" si="90"/>
        <v>8.3349498441555817E-3</v>
      </c>
      <c r="U203" s="1">
        <f t="shared" si="91"/>
        <v>7.1691227362186605E-4</v>
      </c>
      <c r="V203" s="1">
        <f t="shared" si="92"/>
        <v>-1.451960575616576E-2</v>
      </c>
      <c r="W203" s="1">
        <f t="shared" si="100"/>
        <v>0</v>
      </c>
      <c r="X203" s="1">
        <f t="shared" si="100"/>
        <v>0</v>
      </c>
      <c r="Y203" s="1">
        <f t="shared" si="100"/>
        <v>0</v>
      </c>
      <c r="Z203" s="1">
        <f t="shared" si="100"/>
        <v>0</v>
      </c>
      <c r="AA203" s="1">
        <f>+AA$3*$F203*ABS($F203)*COS(2*PI()*$A203/$AZ$22+AA$4)*COS(2*PI()*$A203/$BA$22+AA$5)</f>
        <v>0</v>
      </c>
      <c r="AB203" s="39">
        <f>+AB$3*$F203*ABS($F203)*COS(2*2*PI()*$A203/$BA$33+AB$4)*COS(2*2*PI()*$A203/$BA$34+AB$5)*COS(2*2*PI()*$A203/$BA$35+AB$6)</f>
        <v>0</v>
      </c>
      <c r="AE203" s="20">
        <f>+$AF$20*SIGN(SOI!A202)*(ABS(SOI!A202))^$AE$2</f>
        <v>-0.36346964344345106</v>
      </c>
      <c r="AF203" s="20">
        <f t="shared" si="95"/>
        <v>-0.38653426696584425</v>
      </c>
      <c r="AG203" s="19">
        <f t="shared" si="97"/>
        <v>-1.1528170616859235</v>
      </c>
      <c r="AH203" s="19">
        <f t="shared" si="98"/>
        <v>-1.1528664466202505</v>
      </c>
      <c r="AI203">
        <f t="shared" si="94"/>
        <v>0.10860000000000042</v>
      </c>
      <c r="AJ203">
        <f t="shared" si="93"/>
        <v>0.76628279472007921</v>
      </c>
      <c r="AK203">
        <v>1</v>
      </c>
    </row>
    <row r="204" spans="1:37" x14ac:dyDescent="0.25">
      <c r="A204">
        <v>15.166666666666705</v>
      </c>
      <c r="B204" s="2">
        <v>1895.1666666666529</v>
      </c>
      <c r="C204">
        <f>+D204+($D$2+E204+F204)*SOI!A203*IF(B204&gt;$C$18, IF(B204&lt;$C$19,-1,1),1)</f>
        <v>-1.1365044386981107</v>
      </c>
      <c r="D204">
        <f>+$D$3*((1-$D$5)*SOI!D203+$D$5*SOI!D202) +   $D$4*((1-$D$5)*SOI!E203+$D$5*SOI!E202)</f>
        <v>0</v>
      </c>
      <c r="E204">
        <f t="shared" si="75"/>
        <v>0.94082667429816613</v>
      </c>
      <c r="F204">
        <f t="shared" si="76"/>
        <v>1.9004344224471104</v>
      </c>
      <c r="G204">
        <f t="shared" si="83"/>
        <v>2.8412610967452765</v>
      </c>
      <c r="H204" s="21">
        <f t="shared" si="84"/>
        <v>-2.9328555034753147E-2</v>
      </c>
      <c r="I204" s="37">
        <f t="shared" si="77"/>
        <v>-0.48604154090446322</v>
      </c>
      <c r="J204" s="1">
        <f t="shared" si="85"/>
        <v>-2.2333581329264576E-3</v>
      </c>
      <c r="K204" s="1">
        <f t="shared" si="86"/>
        <v>1.2682782654582685E-7</v>
      </c>
      <c r="L204" s="1">
        <f t="shared" si="78"/>
        <v>-1.1336310028293879</v>
      </c>
      <c r="M204" s="1">
        <f t="shared" si="79"/>
        <v>2.8876040264889095E-2</v>
      </c>
      <c r="N204" s="1">
        <f t="shared" si="80"/>
        <v>0.10485737425505394</v>
      </c>
      <c r="O204" s="1">
        <f t="shared" si="81"/>
        <v>1.3007488965503165E-4</v>
      </c>
      <c r="P204" s="1">
        <f t="shared" si="82"/>
        <v>3.1900923263363995E-2</v>
      </c>
      <c r="Q204" s="1">
        <f t="shared" si="87"/>
        <v>2.0363806137584459E-3</v>
      </c>
      <c r="R204" s="1">
        <f t="shared" si="88"/>
        <v>5.43862945996131E-5</v>
      </c>
      <c r="S204" s="1">
        <f t="shared" si="89"/>
        <v>-6.6825528476886498E-3</v>
      </c>
      <c r="T204" s="1">
        <f t="shared" si="90"/>
        <v>2.4810912621794411E-6</v>
      </c>
      <c r="U204" s="1">
        <f t="shared" si="91"/>
        <v>8.0436369139866672E-4</v>
      </c>
      <c r="V204" s="1">
        <f t="shared" si="92"/>
        <v>-6.5014482149987427E-3</v>
      </c>
      <c r="W204" s="1">
        <f t="shared" si="100"/>
        <v>0</v>
      </c>
      <c r="X204" s="1">
        <f t="shared" si="100"/>
        <v>0</v>
      </c>
      <c r="Y204" s="1">
        <f t="shared" si="100"/>
        <v>0</v>
      </c>
      <c r="Z204" s="1">
        <f t="shared" si="100"/>
        <v>0</v>
      </c>
      <c r="AA204" s="1">
        <f>+AA$3*$F204*ABS($F204)*COS(2*PI()*$A204/$AZ$22+AA$4)*COS(2*PI()*$A204/$BA$22+AA$5)</f>
        <v>0</v>
      </c>
      <c r="AB204" s="39">
        <f>+AB$3*$F204*ABS($F204)*COS(2*2*PI()*$A204/$BA$33+AB$4)*COS(2*2*PI()*$A204/$BA$34+AB$5)*COS(2*2*PI()*$A204/$BA$35+AB$6)</f>
        <v>0</v>
      </c>
      <c r="AE204" s="20">
        <f>+$AF$20*SIGN(SOI!A203)*(ABS(SOI!A203))^$AE$2</f>
        <v>-0.31516610050556276</v>
      </c>
      <c r="AF204" s="20">
        <f t="shared" si="95"/>
        <v>-0.28379652966542523</v>
      </c>
      <c r="AG204" s="19">
        <f t="shared" si="97"/>
        <v>-1.140752174746694</v>
      </c>
      <c r="AH204" s="19">
        <f t="shared" si="98"/>
        <v>-1.1527720848530241</v>
      </c>
      <c r="AI204">
        <f t="shared" si="94"/>
        <v>0.10920000000000042</v>
      </c>
      <c r="AJ204">
        <f t="shared" si="93"/>
        <v>0.85695564508126876</v>
      </c>
      <c r="AK204">
        <v>1</v>
      </c>
    </row>
    <row r="205" spans="1:37" x14ac:dyDescent="0.25">
      <c r="A205">
        <v>15.250000000000039</v>
      </c>
      <c r="B205" s="2">
        <v>1895.2499999999861</v>
      </c>
      <c r="C205">
        <f>+D205+($D$2+E205+F205)*SOI!A204*IF(B205&gt;$C$18, IF(B205&lt;$C$19,-1,1),1)</f>
        <v>0.49602150952832658</v>
      </c>
      <c r="D205">
        <f>+$D$3*((1-$D$5)*SOI!D204+$D$5*SOI!D203) +   $D$4*((1-$D$5)*SOI!E204+$D$5*SOI!E203)</f>
        <v>0</v>
      </c>
      <c r="E205">
        <f t="shared" si="75"/>
        <v>-0.76296473694455447</v>
      </c>
      <c r="F205">
        <f t="shared" si="76"/>
        <v>-2.1548088485161898</v>
      </c>
      <c r="G205">
        <f t="shared" si="83"/>
        <v>-2.9177735854607443</v>
      </c>
      <c r="H205" s="21">
        <f t="shared" si="84"/>
        <v>1.1164999834672992E-2</v>
      </c>
      <c r="I205" s="37">
        <f t="shared" si="77"/>
        <v>0.35003180470148093</v>
      </c>
      <c r="J205" s="1">
        <f t="shared" si="85"/>
        <v>1.3284936783740952E-3</v>
      </c>
      <c r="K205" s="1">
        <f t="shared" si="86"/>
        <v>-5.095915348255445E-5</v>
      </c>
      <c r="L205" s="1">
        <f t="shared" si="78"/>
        <v>0.47957985470008391</v>
      </c>
      <c r="M205" s="1">
        <f t="shared" si="79"/>
        <v>2.3850892902338886E-2</v>
      </c>
      <c r="N205" s="1">
        <f t="shared" si="80"/>
        <v>1.0329935983258399E-4</v>
      </c>
      <c r="O205" s="1">
        <f t="shared" si="81"/>
        <v>-0.28534420993977117</v>
      </c>
      <c r="P205" s="1">
        <f t="shared" si="82"/>
        <v>-1.3811666776810925E-2</v>
      </c>
      <c r="Q205" s="1">
        <f t="shared" si="87"/>
        <v>1.657008015741922E-6</v>
      </c>
      <c r="R205" s="1">
        <f t="shared" si="88"/>
        <v>-3.1870526960427593E-8</v>
      </c>
      <c r="S205" s="1">
        <f t="shared" si="89"/>
        <v>4.7410569473916536E-6</v>
      </c>
      <c r="T205" s="1">
        <f t="shared" si="90"/>
        <v>2.3025419681507652E-3</v>
      </c>
      <c r="U205" s="1">
        <f t="shared" si="91"/>
        <v>2.5080108797448418E-4</v>
      </c>
      <c r="V205" s="1">
        <f t="shared" si="92"/>
        <v>2.7730110425490929E-6</v>
      </c>
      <c r="W205" s="1">
        <f t="shared" si="100"/>
        <v>0</v>
      </c>
      <c r="X205" s="1">
        <f t="shared" si="100"/>
        <v>0</v>
      </c>
      <c r="Y205" s="1">
        <f t="shared" si="100"/>
        <v>0</v>
      </c>
      <c r="Z205" s="1">
        <f t="shared" si="100"/>
        <v>0</v>
      </c>
      <c r="AA205" s="1">
        <f>+AA$3*$F205*ABS($F205)*COS(2*PI()*$A205/$AZ$22+AA$4)*COS(2*PI()*$A205/$BA$22+AA$5)</f>
        <v>0</v>
      </c>
      <c r="AB205" s="39">
        <f>+AB$3*$F205*ABS($F205)*COS(2*2*PI()*$A205/$BA$33+AB$4)*COS(2*2*PI()*$A205/$BA$34+AB$5)*COS(2*2*PI()*$A205/$BA$35+AB$6)</f>
        <v>0</v>
      </c>
      <c r="AE205" s="20">
        <f>+$AF$20*SIGN(SOI!A204)*(ABS(SOI!A204))^$AE$2</f>
        <v>-0.17275384504726193</v>
      </c>
      <c r="AF205" s="20">
        <f t="shared" si="95"/>
        <v>-0.17966087274017417</v>
      </c>
      <c r="AG205" s="19">
        <f t="shared" si="97"/>
        <v>-1.1514804539851922</v>
      </c>
      <c r="AH205" s="19">
        <f t="shared" si="98"/>
        <v>-1.1423048073708937</v>
      </c>
      <c r="AI205">
        <f t="shared" si="94"/>
        <v>0.10980000000000043</v>
      </c>
      <c r="AJ205">
        <f t="shared" si="93"/>
        <v>0.97181958124501799</v>
      </c>
      <c r="AK205">
        <v>1</v>
      </c>
    </row>
    <row r="206" spans="1:37" x14ac:dyDescent="0.25">
      <c r="A206">
        <v>15.333333333333373</v>
      </c>
      <c r="B206" s="2">
        <v>1895.3333333333194</v>
      </c>
      <c r="C206">
        <f>+D206+($D$2+E206+F206)*SOI!A205*IF(B206&gt;$C$18, IF(B206&lt;$C$19,-1,1),1)</f>
        <v>-0.12848475434777432</v>
      </c>
      <c r="D206">
        <f>+$D$3*((1-$D$5)*SOI!D205+$D$5*SOI!D204) +   $D$4*((1-$D$5)*SOI!E205+$D$5*SOI!E204)</f>
        <v>0</v>
      </c>
      <c r="E206">
        <f t="shared" si="75"/>
        <v>0.68067141178628354</v>
      </c>
      <c r="F206">
        <f t="shared" si="76"/>
        <v>3.6021537331395272</v>
      </c>
      <c r="G206">
        <f t="shared" si="83"/>
        <v>4.2828251449258108</v>
      </c>
      <c r="H206" s="21">
        <f t="shared" si="84"/>
        <v>4.320393086017448E-3</v>
      </c>
      <c r="I206" s="37">
        <f t="shared" si="77"/>
        <v>-0.10726793328694677</v>
      </c>
      <c r="J206" s="1">
        <f t="shared" si="85"/>
        <v>2.2857216240113752E-3</v>
      </c>
      <c r="K206" s="1">
        <f t="shared" si="86"/>
        <v>2.5102736900972212E-12</v>
      </c>
      <c r="L206" s="1">
        <f t="shared" si="78"/>
        <v>-3.3070792792814396E-3</v>
      </c>
      <c r="M206" s="1">
        <f t="shared" si="79"/>
        <v>-0.13390786352208325</v>
      </c>
      <c r="N206" s="1">
        <f t="shared" si="80"/>
        <v>-0.11767398929711252</v>
      </c>
      <c r="O206" s="1">
        <f t="shared" si="81"/>
        <v>0.56354419445479287</v>
      </c>
      <c r="P206" s="1">
        <f t="shared" si="82"/>
        <v>4.9957692576741277E-8</v>
      </c>
      <c r="Q206" s="1">
        <f t="shared" si="87"/>
        <v>1.0597633465546156E-2</v>
      </c>
      <c r="R206" s="1">
        <f t="shared" si="88"/>
        <v>6.2464883716383942E-5</v>
      </c>
      <c r="S206" s="1">
        <f t="shared" si="89"/>
        <v>1.6550854649392815E-3</v>
      </c>
      <c r="T206" s="1">
        <f t="shared" si="90"/>
        <v>3.1358129177284877E-5</v>
      </c>
      <c r="U206" s="1">
        <f t="shared" si="91"/>
        <v>2.7800211594356108E-10</v>
      </c>
      <c r="V206" s="1">
        <f t="shared" si="92"/>
        <v>1.1425908055770697E-8</v>
      </c>
      <c r="W206" s="1">
        <f t="shared" si="100"/>
        <v>0</v>
      </c>
      <c r="X206" s="1">
        <f t="shared" si="100"/>
        <v>0</v>
      </c>
      <c r="Y206" s="1">
        <f t="shared" si="100"/>
        <v>0</v>
      </c>
      <c r="Z206" s="1">
        <f t="shared" si="100"/>
        <v>0</v>
      </c>
      <c r="AA206" s="1">
        <f>+AA$3*$F206*ABS($F206)*COS(2*PI()*$A206/$AZ$22+AA$4)*COS(2*PI()*$A206/$BA$22+AA$5)</f>
        <v>0</v>
      </c>
      <c r="AB206" s="39">
        <f>+AB$3*$F206*ABS($F206)*COS(2*2*PI()*$A206/$BA$33+AB$4)*COS(2*2*PI()*$A206/$BA$34+AB$5)*COS(2*2*PI()*$A206/$BA$35+AB$6)</f>
        <v>0</v>
      </c>
      <c r="AE206" s="20">
        <f>+$AF$20*SIGN(SOI!A205)*(ABS(SOI!A205))^$AE$2</f>
        <v>-5.1062672667697775E-2</v>
      </c>
      <c r="AF206" s="20">
        <f t="shared" si="95"/>
        <v>-0.14140739393813165</v>
      </c>
      <c r="AG206" s="19">
        <f t="shared" si="97"/>
        <v>-0.26764618927087991</v>
      </c>
      <c r="AH206" s="19">
        <f t="shared" si="98"/>
        <v>-0.23905575435303478</v>
      </c>
      <c r="AI206">
        <f t="shared" si="94"/>
        <v>0.11040000000000043</v>
      </c>
      <c r="AJ206">
        <f t="shared" si="93"/>
        <v>0.12623879533274826</v>
      </c>
      <c r="AK206">
        <v>1</v>
      </c>
    </row>
    <row r="207" spans="1:37" x14ac:dyDescent="0.25">
      <c r="A207">
        <v>15.416666666666707</v>
      </c>
      <c r="B207" s="2">
        <v>1895.4166666666526</v>
      </c>
      <c r="C207">
        <f>+D207+($D$2+E207+F207)*SOI!A206*IF(B207&gt;$C$18, IF(B207&lt;$C$19,-1,1),1)</f>
        <v>12.667858995409016</v>
      </c>
      <c r="D207">
        <f>+$D$3*((1-$D$5)*SOI!D206+$D$5*SOI!D205) +   $D$4*((1-$D$5)*SOI!E206+$D$5*SOI!E205)</f>
        <v>0</v>
      </c>
      <c r="E207">
        <f t="shared" si="75"/>
        <v>-0.65467329732684965</v>
      </c>
      <c r="F207">
        <f t="shared" si="76"/>
        <v>-59.668464776049419</v>
      </c>
      <c r="G207">
        <f t="shared" si="83"/>
        <v>-60.323138073376271</v>
      </c>
      <c r="H207" s="21">
        <f t="shared" si="84"/>
        <v>0.12756636779651889</v>
      </c>
      <c r="I207" s="37">
        <f t="shared" si="77"/>
        <v>0.24957337834216362</v>
      </c>
      <c r="J207" s="1">
        <f t="shared" si="85"/>
        <v>5.2703483872046972E-2</v>
      </c>
      <c r="K207" s="1">
        <f t="shared" si="86"/>
        <v>6.692934552930891E-4</v>
      </c>
      <c r="L207" s="1">
        <f t="shared" si="78"/>
        <v>0.20875173798117444</v>
      </c>
      <c r="M207" s="1">
        <f t="shared" si="79"/>
        <v>1.3270696709411345</v>
      </c>
      <c r="N207" s="1">
        <f t="shared" si="80"/>
        <v>1.7562812539538957</v>
      </c>
      <c r="O207" s="1">
        <f t="shared" si="81"/>
        <v>0.34525782945577033</v>
      </c>
      <c r="P207" s="1">
        <f t="shared" si="82"/>
        <v>-0.3444267118458203</v>
      </c>
      <c r="Q207" s="1">
        <f t="shared" si="87"/>
        <v>1.5675093014461097</v>
      </c>
      <c r="R207" s="1">
        <f t="shared" si="88"/>
        <v>-2.1496388990128571E-2</v>
      </c>
      <c r="S207" s="1">
        <f t="shared" si="89"/>
        <v>5.7472800319010017E-2</v>
      </c>
      <c r="T207" s="1">
        <f t="shared" si="90"/>
        <v>-1.2126939037134991E-3</v>
      </c>
      <c r="U207" s="1">
        <f t="shared" si="91"/>
        <v>4.4593432277798472E-3</v>
      </c>
      <c r="V207" s="1">
        <f t="shared" si="92"/>
        <v>1.1757060915712283</v>
      </c>
      <c r="W207" s="1">
        <f t="shared" si="100"/>
        <v>0</v>
      </c>
      <c r="X207" s="1">
        <f t="shared" si="100"/>
        <v>0</v>
      </c>
      <c r="Y207" s="1">
        <f t="shared" si="100"/>
        <v>0</v>
      </c>
      <c r="Z207" s="1">
        <f t="shared" si="100"/>
        <v>0</v>
      </c>
      <c r="AA207" s="1">
        <f>+AA$3*$F207*ABS($F207)*COS(2*PI()*$A207/$AZ$22+AA$4)*COS(2*PI()*$A207/$BA$22+AA$5)</f>
        <v>0</v>
      </c>
      <c r="AB207" s="39">
        <f>+AB$3*$F207*ABS($F207)*COS(2*2*PI()*$A207/$BA$33+AB$4)*COS(2*2*PI()*$A207/$BA$34+AB$5)*COS(2*2*PI()*$A207/$BA$35+AB$6)</f>
        <v>0</v>
      </c>
      <c r="AE207" s="20">
        <f>+$AF$20*SIGN(SOI!A206)*(ABS(SOI!A206))^$AE$2</f>
        <v>-0.20040566409943528</v>
      </c>
      <c r="AF207" s="20">
        <f t="shared" si="95"/>
        <v>-0.16144073234786019</v>
      </c>
      <c r="AG207" s="19">
        <f t="shared" si="97"/>
        <v>-0.63012737878319758</v>
      </c>
      <c r="AH207" s="19">
        <f t="shared" si="98"/>
        <v>-0.55733212542329569</v>
      </c>
      <c r="AI207">
        <f t="shared" si="94"/>
        <v>0.11100000000000043</v>
      </c>
      <c r="AJ207">
        <f t="shared" si="93"/>
        <v>0.46868664643533742</v>
      </c>
      <c r="AK207">
        <v>1</v>
      </c>
    </row>
    <row r="208" spans="1:37" x14ac:dyDescent="0.25">
      <c r="A208">
        <v>15.500000000000041</v>
      </c>
      <c r="B208" s="2">
        <v>1895.4999999999859</v>
      </c>
      <c r="C208">
        <f>+D208+($D$2+E208+F208)*SOI!A207*IF(B208&gt;$C$18, IF(B208&lt;$C$19,-1,1),1)</f>
        <v>0.87045398594103662</v>
      </c>
      <c r="D208">
        <f>+$D$3*((1-$D$5)*SOI!D207+$D$5*SOI!D206) +   $D$4*((1-$D$5)*SOI!E207+$D$5*SOI!E206)</f>
        <v>0</v>
      </c>
      <c r="E208">
        <f t="shared" si="75"/>
        <v>0.67488859901428011</v>
      </c>
      <c r="F208">
        <f t="shared" si="76"/>
        <v>-4.0227885449413439</v>
      </c>
      <c r="G208">
        <f t="shared" si="83"/>
        <v>-3.3478999459270637</v>
      </c>
      <c r="H208" s="21">
        <f t="shared" si="84"/>
        <v>-1.144813391731758E-2</v>
      </c>
      <c r="I208" s="37">
        <f t="shared" si="77"/>
        <v>0.41173828734529649</v>
      </c>
      <c r="J208" s="1">
        <f t="shared" si="85"/>
        <v>-1.245734895799422E-2</v>
      </c>
      <c r="K208" s="1">
        <f t="shared" si="86"/>
        <v>-6.9492127513287437E-5</v>
      </c>
      <c r="L208" s="1">
        <f t="shared" si="78"/>
        <v>-0.81999450285622733</v>
      </c>
      <c r="M208" s="1">
        <f t="shared" si="79"/>
        <v>-0.19013279555053608</v>
      </c>
      <c r="N208" s="1">
        <f t="shared" si="80"/>
        <v>3.2443837002842493E-2</v>
      </c>
      <c r="O208" s="1">
        <f t="shared" si="81"/>
        <v>5.7566759001829046E-2</v>
      </c>
      <c r="P208" s="1">
        <f t="shared" si="82"/>
        <v>-5.460177621267702E-2</v>
      </c>
      <c r="Q208" s="1">
        <f t="shared" si="87"/>
        <v>-4.1486957026627344E-3</v>
      </c>
      <c r="R208" s="1">
        <f t="shared" si="88"/>
        <v>9.386203440873647E-5</v>
      </c>
      <c r="S208" s="1">
        <f t="shared" si="89"/>
        <v>1.7515538714808264E-3</v>
      </c>
      <c r="T208" s="1">
        <f t="shared" si="90"/>
        <v>7.9425558779909228E-4</v>
      </c>
      <c r="U208" s="1">
        <f t="shared" si="91"/>
        <v>1.1662827210884752E-3</v>
      </c>
      <c r="V208" s="1">
        <f t="shared" si="92"/>
        <v>3.4430779769865525E-3</v>
      </c>
      <c r="W208" s="1">
        <f t="shared" si="100"/>
        <v>0</v>
      </c>
      <c r="X208" s="1">
        <f t="shared" si="100"/>
        <v>0</v>
      </c>
      <c r="Y208" s="1">
        <f t="shared" si="100"/>
        <v>0</v>
      </c>
      <c r="Z208" s="1">
        <f t="shared" si="100"/>
        <v>0</v>
      </c>
      <c r="AA208" s="1">
        <f>+AA$3*$F208*ABS($F208)*COS(2*PI()*$A208/$AZ$22+AA$4)*COS(2*PI()*$A208/$BA$22+AA$5)</f>
        <v>0</v>
      </c>
      <c r="AB208" s="39">
        <f>+AB$3*$F208*ABS($F208)*COS(2*2*PI()*$A208/$BA$33+AB$4)*COS(2*2*PI()*$A208/$BA$34+AB$5)*COS(2*2*PI()*$A208/$BA$35+AB$6)</f>
        <v>0</v>
      </c>
      <c r="AE208" s="20">
        <f>+$AF$20*SIGN(SOI!A207)*(ABS(SOI!A207))^$AE$2</f>
        <v>-0.2328538602764475</v>
      </c>
      <c r="AF208" s="20">
        <f t="shared" si="95"/>
        <v>-4.6860955081111877E-2</v>
      </c>
      <c r="AG208" s="19">
        <f t="shared" si="97"/>
        <v>-0.40913891206944841</v>
      </c>
      <c r="AH208" s="19">
        <f t="shared" si="98"/>
        <v>-0.44026306255555037</v>
      </c>
      <c r="AI208">
        <f t="shared" si="94"/>
        <v>0.11160000000000043</v>
      </c>
      <c r="AJ208">
        <f t="shared" si="93"/>
        <v>0.36227795698833654</v>
      </c>
      <c r="AK208">
        <v>1</v>
      </c>
    </row>
    <row r="209" spans="1:37" x14ac:dyDescent="0.25">
      <c r="A209">
        <v>15.583333333333375</v>
      </c>
      <c r="B209" s="2">
        <v>1895.5833333333192</v>
      </c>
      <c r="C209">
        <f>+D209+($D$2+E209+F209)*SOI!A208*IF(B209&gt;$C$18, IF(B209&lt;$C$19,-1,1),1)</f>
        <v>0.53513091535574464</v>
      </c>
      <c r="D209">
        <f>+$D$3*((1-$D$5)*SOI!D208+$D$5*SOI!D207) +   $D$4*((1-$D$5)*SOI!E208+$D$5*SOI!E207)</f>
        <v>0</v>
      </c>
      <c r="E209">
        <f t="shared" si="75"/>
        <v>-0.74906623505986136</v>
      </c>
      <c r="F209">
        <f t="shared" si="76"/>
        <v>2.23554099993693</v>
      </c>
      <c r="G209">
        <f t="shared" si="83"/>
        <v>1.4864747648770686</v>
      </c>
      <c r="H209" s="21">
        <f t="shared" si="84"/>
        <v>7.6450171634414857E-3</v>
      </c>
      <c r="I209" s="37">
        <f t="shared" si="77"/>
        <v>-0.43791692195162191</v>
      </c>
      <c r="J209" s="1">
        <f t="shared" si="85"/>
        <v>-2.1565203082288046E-2</v>
      </c>
      <c r="K209" s="1">
        <f t="shared" si="86"/>
        <v>5.6340597010322586E-5</v>
      </c>
      <c r="L209" s="1">
        <f t="shared" si="78"/>
        <v>0.62737991240187485</v>
      </c>
      <c r="M209" s="1">
        <f t="shared" si="79"/>
        <v>0.30946709779864678</v>
      </c>
      <c r="N209" s="1">
        <f t="shared" si="80"/>
        <v>5.5642589117883461E-3</v>
      </c>
      <c r="O209" s="1">
        <f t="shared" si="81"/>
        <v>-0.12907560165638166</v>
      </c>
      <c r="P209" s="1">
        <f t="shared" si="82"/>
        <v>2.5804803747321733E-2</v>
      </c>
      <c r="Q209" s="1">
        <f t="shared" si="87"/>
        <v>1.1580948999098941E-3</v>
      </c>
      <c r="R209" s="1">
        <f t="shared" si="88"/>
        <v>2.7867178819506954E-5</v>
      </c>
      <c r="S209" s="1">
        <f t="shared" si="89"/>
        <v>-3.1949869761598081E-4</v>
      </c>
      <c r="T209" s="1">
        <f t="shared" si="90"/>
        <v>1.3625496165167877E-3</v>
      </c>
      <c r="U209" s="1">
        <f t="shared" si="91"/>
        <v>5.8623008853027456E-4</v>
      </c>
      <c r="V209" s="1">
        <f t="shared" si="92"/>
        <v>-2.790716804365896E-4</v>
      </c>
      <c r="W209" s="1">
        <f t="shared" si="100"/>
        <v>0</v>
      </c>
      <c r="X209" s="1">
        <f t="shared" si="100"/>
        <v>0</v>
      </c>
      <c r="Y209" s="1">
        <f t="shared" si="100"/>
        <v>0</v>
      </c>
      <c r="Z209" s="1">
        <f t="shared" si="100"/>
        <v>0</v>
      </c>
      <c r="AA209" s="1">
        <f>+AA$3*$F209*ABS($F209)*COS(2*PI()*$A209/$AZ$22+AA$4)*COS(2*PI()*$A209/$BA$22+AA$5)</f>
        <v>0</v>
      </c>
      <c r="AB209" s="39">
        <f>+AB$3*$F209*ABS($F209)*COS(2*2*PI()*$A209/$BA$33+AB$4)*COS(2*2*PI()*$A209/$BA$34+AB$5)*COS(2*2*PI()*$A209/$BA$35+AB$6)</f>
        <v>0</v>
      </c>
      <c r="AE209" s="20">
        <f>+$AF$20*SIGN(SOI!A208)*(ABS(SOI!A208))^$AE$2</f>
        <v>0.29267665913254715</v>
      </c>
      <c r="AF209" s="20">
        <f t="shared" si="95"/>
        <v>0.12866028671264598</v>
      </c>
      <c r="AG209" s="19">
        <f t="shared" si="97"/>
        <v>-0.48615364005544481</v>
      </c>
      <c r="AH209" s="19">
        <f t="shared" si="98"/>
        <v>-0.50045733544113136</v>
      </c>
      <c r="AI209">
        <f t="shared" si="94"/>
        <v>0.11220000000000044</v>
      </c>
      <c r="AJ209">
        <f t="shared" si="93"/>
        <v>0.61481392676809077</v>
      </c>
      <c r="AK209">
        <v>1</v>
      </c>
    </row>
    <row r="210" spans="1:37" x14ac:dyDescent="0.25">
      <c r="A210">
        <v>15.666666666666709</v>
      </c>
      <c r="B210" s="2">
        <v>1895.6666666666524</v>
      </c>
      <c r="C210">
        <f>+D210+($D$2+E210+F210)*SOI!A209*IF(B210&gt;$C$18, IF(B210&lt;$C$19,-1,1),1)</f>
        <v>-0.41542028071561921</v>
      </c>
      <c r="D210">
        <f>+$D$3*((1-$D$5)*SOI!D209+$D$5*SOI!D208) +   $D$4*((1-$D$5)*SOI!E209+$D$5*SOI!E208)</f>
        <v>0</v>
      </c>
      <c r="E210">
        <f t="shared" si="75"/>
        <v>0.9113385160686267</v>
      </c>
      <c r="F210">
        <f t="shared" si="76"/>
        <v>-1.9004344225343868</v>
      </c>
      <c r="G210">
        <f t="shared" si="83"/>
        <v>-0.98909590646576007</v>
      </c>
      <c r="H210" s="21">
        <f t="shared" si="84"/>
        <v>1.1724733689246683E-2</v>
      </c>
      <c r="I210" s="37">
        <f t="shared" si="77"/>
        <v>0.26256579835450061</v>
      </c>
      <c r="J210" s="1">
        <f t="shared" si="85"/>
        <v>-1.5005311892536986E-2</v>
      </c>
      <c r="K210" s="1">
        <f t="shared" si="86"/>
        <v>-6.6555993767737736E-6</v>
      </c>
      <c r="L210" s="1">
        <f t="shared" si="78"/>
        <v>-5.6635830768252043E-2</v>
      </c>
      <c r="M210" s="1">
        <f t="shared" si="79"/>
        <v>-0.35913648656129604</v>
      </c>
      <c r="N210" s="1">
        <f t="shared" si="80"/>
        <v>2.0597400276357088E-2</v>
      </c>
      <c r="O210" s="1">
        <f t="shared" si="81"/>
        <v>0.74289622504000574</v>
      </c>
      <c r="P210" s="1">
        <f t="shared" si="82"/>
        <v>-5.8670748477651765E-3</v>
      </c>
      <c r="Q210" s="1">
        <f t="shared" si="87"/>
        <v>-4.9750136354873844E-3</v>
      </c>
      <c r="R210" s="1">
        <f t="shared" si="88"/>
        <v>7.177770327920492E-5</v>
      </c>
      <c r="S210" s="1">
        <f t="shared" si="89"/>
        <v>7.0912141018565449E-4</v>
      </c>
      <c r="T210" s="1">
        <f t="shared" si="90"/>
        <v>7.07940870317497E-4</v>
      </c>
      <c r="U210" s="1">
        <f t="shared" si="91"/>
        <v>7.9916342639679174E-5</v>
      </c>
      <c r="V210" s="1">
        <f t="shared" si="92"/>
        <v>2.3487776976307019E-4</v>
      </c>
      <c r="W210" s="1">
        <f t="shared" si="100"/>
        <v>0</v>
      </c>
      <c r="X210" s="1">
        <f t="shared" si="100"/>
        <v>0</v>
      </c>
      <c r="Y210" s="1">
        <f t="shared" si="100"/>
        <v>0</v>
      </c>
      <c r="Z210" s="1">
        <f t="shared" si="100"/>
        <v>0</v>
      </c>
      <c r="AA210" s="1">
        <f>+AA$3*$F210*ABS($F210)*COS(2*PI()*$A210/$AZ$22+AA$4)*COS(2*PI()*$A210/$BA$22+AA$5)</f>
        <v>0</v>
      </c>
      <c r="AB210" s="39">
        <f>+AB$3*$F210*ABS($F210)*COS(2*2*PI()*$A210/$BA$33+AB$4)*COS(2*2*PI()*$A210/$BA$34+AB$5)*COS(2*2*PI()*$A210/$BA$35+AB$6)</f>
        <v>0</v>
      </c>
      <c r="AE210" s="20">
        <f>+$AF$20*SIGN(SOI!A209)*(ABS(SOI!A209))^$AE$2</f>
        <v>0.32615806128183827</v>
      </c>
      <c r="AF210" s="20">
        <f t="shared" si="95"/>
        <v>0.29608822362742704</v>
      </c>
      <c r="AG210" s="19">
        <f t="shared" si="97"/>
        <v>-0.72134041882911393</v>
      </c>
      <c r="AH210" s="19">
        <f t="shared" si="98"/>
        <v>-0.49432932396745133</v>
      </c>
      <c r="AI210">
        <f t="shared" si="94"/>
        <v>0.11280000000000044</v>
      </c>
      <c r="AJ210">
        <f t="shared" si="93"/>
        <v>1.0174286424565411</v>
      </c>
      <c r="AK210">
        <v>1</v>
      </c>
    </row>
    <row r="211" spans="1:37" x14ac:dyDescent="0.25">
      <c r="A211">
        <v>15.750000000000043</v>
      </c>
      <c r="B211" s="2">
        <v>1895.7499999999857</v>
      </c>
      <c r="C211">
        <f>+D211+($D$2+E211+F211)*SOI!A210*IF(B211&gt;$C$18, IF(B211&lt;$C$19,-1,1),1)</f>
        <v>0.28179188095752095</v>
      </c>
      <c r="D211">
        <f>+$D$3*((1-$D$5)*SOI!D210+$D$5*SOI!D209) +   $D$4*((1-$D$5)*SOI!E210+$D$5*SOI!E209)</f>
        <v>0</v>
      </c>
      <c r="E211">
        <f t="shared" si="75"/>
        <v>-1.2742092206530726</v>
      </c>
      <c r="F211">
        <f t="shared" si="76"/>
        <v>2.1548088486453256</v>
      </c>
      <c r="G211">
        <f t="shared" si="83"/>
        <v>0.880599627992253</v>
      </c>
      <c r="H211" s="21">
        <f t="shared" si="84"/>
        <v>-6.5418731809228636E-3</v>
      </c>
      <c r="I211" s="37">
        <f t="shared" si="77"/>
        <v>0.18477938945216113</v>
      </c>
      <c r="J211" s="1">
        <f t="shared" si="85"/>
        <v>9.5468353727244677E-3</v>
      </c>
      <c r="K211" s="1">
        <f t="shared" si="86"/>
        <v>6.5314521868699418E-6</v>
      </c>
      <c r="L211" s="1">
        <f t="shared" si="78"/>
        <v>0.38073091877100312</v>
      </c>
      <c r="M211" s="1">
        <f t="shared" si="79"/>
        <v>0.32468226209557322</v>
      </c>
      <c r="N211" s="1">
        <f t="shared" si="80"/>
        <v>-7.4875312326019558E-2</v>
      </c>
      <c r="O211" s="1">
        <f t="shared" si="81"/>
        <v>-1.14191431991245</v>
      </c>
      <c r="P211" s="1">
        <f t="shared" si="82"/>
        <v>5.5720110512820162E-4</v>
      </c>
      <c r="Q211" s="1">
        <f t="shared" si="87"/>
        <v>-1.6350067386914996E-2</v>
      </c>
      <c r="R211" s="1">
        <f t="shared" si="88"/>
        <v>1.6600845304533401E-4</v>
      </c>
      <c r="S211" s="1">
        <f t="shared" si="89"/>
        <v>-1.8141041188680989E-3</v>
      </c>
      <c r="T211" s="1">
        <f t="shared" si="90"/>
        <v>7.3152508711751378E-3</v>
      </c>
      <c r="U211" s="1">
        <f t="shared" si="91"/>
        <v>-5.3412304221224905E-6</v>
      </c>
      <c r="V211" s="1">
        <f t="shared" si="92"/>
        <v>8.1088355534145046E-5</v>
      </c>
      <c r="W211" s="1">
        <f t="shared" si="100"/>
        <v>0</v>
      </c>
      <c r="X211" s="1">
        <f t="shared" si="100"/>
        <v>0</v>
      </c>
      <c r="Y211" s="1">
        <f t="shared" si="100"/>
        <v>0</v>
      </c>
      <c r="Z211" s="1">
        <f t="shared" si="100"/>
        <v>0</v>
      </c>
      <c r="AA211" s="1">
        <f>+AA$3*$F211*ABS($F211)*COS(2*PI()*$A211/$AZ$22+AA$4)*COS(2*PI()*$A211/$BA$22+AA$5)</f>
        <v>0</v>
      </c>
      <c r="AB211" s="39">
        <f>+AB$3*$F211*ABS($F211)*COS(2*2*PI()*$A211/$BA$33+AB$4)*COS(2*2*PI()*$A211/$BA$34+AB$5)*COS(2*2*PI()*$A211/$BA$35+AB$6)</f>
        <v>0</v>
      </c>
      <c r="AE211" s="20">
        <f>+$AF$20*SIGN(SOI!A210)*(ABS(SOI!A210))^$AE$2</f>
        <v>0.26942995046789575</v>
      </c>
      <c r="AF211" s="20">
        <f t="shared" si="95"/>
        <v>0.31086114062687842</v>
      </c>
      <c r="AG211" s="19">
        <f t="shared" si="97"/>
        <v>-0.53951459125524259</v>
      </c>
      <c r="AH211" s="19">
        <f t="shared" si="98"/>
        <v>-0.48427463618369238</v>
      </c>
      <c r="AI211">
        <f t="shared" si="94"/>
        <v>0.11340000000000044</v>
      </c>
      <c r="AJ211">
        <f t="shared" si="93"/>
        <v>0.85037573188212101</v>
      </c>
      <c r="AK211">
        <v>1</v>
      </c>
    </row>
    <row r="212" spans="1:37" x14ac:dyDescent="0.25">
      <c r="A212">
        <v>15.833333333333377</v>
      </c>
      <c r="B212" s="2">
        <v>1895.8333333333189</v>
      </c>
      <c r="C212">
        <f>+D212+($D$2+E212+F212)*SOI!A211*IF(B212&gt;$C$18, IF(B212&lt;$C$19,-1,1),1)</f>
        <v>-0.53440455668834475</v>
      </c>
      <c r="D212">
        <f>+$D$3*((1-$D$5)*SOI!D211+$D$5*SOI!D210) +   $D$4*((1-$D$5)*SOI!E211+$D$5*SOI!E210)</f>
        <v>0</v>
      </c>
      <c r="E212">
        <f t="shared" si="75"/>
        <v>2.3875979227595123</v>
      </c>
      <c r="F212">
        <f t="shared" si="76"/>
        <v>-3.6021537334148412</v>
      </c>
      <c r="G212">
        <f t="shared" si="83"/>
        <v>-1.2145558106553289</v>
      </c>
      <c r="H212" s="21">
        <f t="shared" si="84"/>
        <v>-6.2235692737138588E-2</v>
      </c>
      <c r="I212" s="37">
        <f t="shared" si="77"/>
        <v>-1.1834998581038296</v>
      </c>
      <c r="J212" s="1">
        <f t="shared" si="85"/>
        <v>1.8706726569379238E-2</v>
      </c>
      <c r="K212" s="1">
        <f t="shared" si="86"/>
        <v>-1.052971821175745E-3</v>
      </c>
      <c r="L212" s="1">
        <f t="shared" si="78"/>
        <v>-2.6459917514206666</v>
      </c>
      <c r="M212" s="1">
        <f t="shared" si="79"/>
        <v>-9.9330413965289591E-2</v>
      </c>
      <c r="N212" s="1">
        <f t="shared" si="80"/>
        <v>0.15805114879960053</v>
      </c>
      <c r="O212" s="1">
        <f t="shared" si="81"/>
        <v>0.66428714304041214</v>
      </c>
      <c r="P212" s="1">
        <f t="shared" si="82"/>
        <v>-2.2219091596004315E-2</v>
      </c>
      <c r="Q212" s="1">
        <f t="shared" si="87"/>
        <v>-1.0558500363091203E-2</v>
      </c>
      <c r="R212" s="1">
        <f t="shared" si="88"/>
        <v>-6.8663759325096596E-4</v>
      </c>
      <c r="S212" s="1">
        <f t="shared" si="89"/>
        <v>-2.4526518303608923E-2</v>
      </c>
      <c r="T212" s="1">
        <f t="shared" si="90"/>
        <v>2.9574805112319243E-2</v>
      </c>
      <c r="U212" s="1">
        <f t="shared" si="91"/>
        <v>-1.3641757545250969E-3</v>
      </c>
      <c r="V212" s="1">
        <f t="shared" si="92"/>
        <v>6.8254585428016929E-3</v>
      </c>
      <c r="W212" s="1">
        <f t="shared" si="100"/>
        <v>0</v>
      </c>
      <c r="X212" s="1">
        <f t="shared" si="100"/>
        <v>0</v>
      </c>
      <c r="Y212" s="1">
        <f t="shared" si="100"/>
        <v>0</v>
      </c>
      <c r="Z212" s="1">
        <f t="shared" si="100"/>
        <v>0</v>
      </c>
      <c r="AA212" s="1">
        <f>+AA$3*$F212*ABS($F212)*COS(2*PI()*$A212/$AZ$22+AA$4)*COS(2*PI()*$A212/$BA$22+AA$5)</f>
        <v>0</v>
      </c>
      <c r="AB212" s="39">
        <f>+AB$3*$F212*ABS($F212)*COS(2*2*PI()*$A212/$BA$33+AB$4)*COS(2*2*PI()*$A212/$BA$34+AB$5)*COS(2*2*PI()*$A212/$BA$35+AB$6)</f>
        <v>0</v>
      </c>
      <c r="AE212" s="20">
        <f>+$AF$20*SIGN(SOI!A211)*(ABS(SOI!A211))^$AE$2</f>
        <v>0.33699541013090117</v>
      </c>
      <c r="AF212" s="20">
        <f t="shared" si="95"/>
        <v>0.32155566088395865</v>
      </c>
      <c r="AG212" s="19">
        <f t="shared" si="97"/>
        <v>-0.55465338386478902</v>
      </c>
      <c r="AH212" s="19">
        <f t="shared" si="98"/>
        <v>-0.34406614707963656</v>
      </c>
      <c r="AI212">
        <f t="shared" si="94"/>
        <v>0.11400000000000045</v>
      </c>
      <c r="AJ212">
        <f t="shared" si="93"/>
        <v>0.87620904474874761</v>
      </c>
      <c r="AK212">
        <v>1</v>
      </c>
    </row>
    <row r="213" spans="1:37" x14ac:dyDescent="0.25">
      <c r="A213">
        <v>15.91666666666671</v>
      </c>
      <c r="B213" s="2">
        <v>1895.9166666666522</v>
      </c>
      <c r="C213">
        <f>+D213+($D$2+E213+F213)*SOI!A212*IF(B213&gt;$C$18, IF(B213&lt;$C$19,-1,1),1)</f>
        <v>8.9030998922610873</v>
      </c>
      <c r="D213">
        <f>+$D$3*((1-$D$5)*SOI!D212+$D$5*SOI!D211) +   $D$4*((1-$D$5)*SOI!E212+$D$5*SOI!E211)</f>
        <v>0</v>
      </c>
      <c r="E213">
        <f t="shared" si="75"/>
        <v>-41.1203400004297</v>
      </c>
      <c r="F213">
        <f t="shared" si="76"/>
        <v>59.668464775973632</v>
      </c>
      <c r="G213">
        <f t="shared" si="83"/>
        <v>18.548124775543933</v>
      </c>
      <c r="H213" s="21">
        <f t="shared" si="84"/>
        <v>0.48332590456911151</v>
      </c>
      <c r="I213" s="37">
        <f t="shared" si="77"/>
        <v>24.00700406204102</v>
      </c>
      <c r="J213" s="1">
        <f t="shared" si="85"/>
        <v>-27.519089478784839</v>
      </c>
      <c r="K213" s="1">
        <f t="shared" si="86"/>
        <v>0.70874924809914597</v>
      </c>
      <c r="L213" s="1">
        <f t="shared" si="78"/>
        <v>41.26661742253394</v>
      </c>
      <c r="M213" s="1">
        <f t="shared" si="79"/>
        <v>-7.2035861047112428</v>
      </c>
      <c r="N213" s="1">
        <f t="shared" si="80"/>
        <v>-1.5291560201654484</v>
      </c>
      <c r="O213" s="1">
        <f t="shared" si="81"/>
        <v>-0.91708346533710128</v>
      </c>
      <c r="P213" s="1">
        <f t="shared" si="82"/>
        <v>0.69460636600317138</v>
      </c>
      <c r="Q213" s="1">
        <f t="shared" si="87"/>
        <v>7.4083738043089236</v>
      </c>
      <c r="R213" s="1">
        <f t="shared" si="88"/>
        <v>-9.772776826922426</v>
      </c>
      <c r="S213" s="1">
        <f t="shared" si="89"/>
        <v>-4.8134869578271537</v>
      </c>
      <c r="T213" s="1">
        <f t="shared" si="90"/>
        <v>0.6367739575988931</v>
      </c>
      <c r="U213" s="1">
        <f t="shared" si="91"/>
        <v>-0.8650725715665597</v>
      </c>
      <c r="V213" s="1">
        <f t="shared" si="92"/>
        <v>2.0644217931852458</v>
      </c>
      <c r="W213" s="1">
        <f t="shared" si="100"/>
        <v>0</v>
      </c>
      <c r="X213" s="1">
        <f t="shared" si="100"/>
        <v>0</v>
      </c>
      <c r="Y213" s="1">
        <f t="shared" si="100"/>
        <v>0</v>
      </c>
      <c r="Z213" s="1">
        <f t="shared" si="100"/>
        <v>0</v>
      </c>
      <c r="AA213" s="1">
        <f>+AA$3*$F213*ABS($F213)*COS(2*PI()*$A213/$AZ$22+AA$4)*COS(2*PI()*$A213/$BA$22+AA$5)</f>
        <v>0</v>
      </c>
      <c r="AB213" s="39">
        <f>+AB$3*$F213*ABS($F213)*COS(2*2*PI()*$A213/$BA$33+AB$4)*COS(2*2*PI()*$A213/$BA$34+AB$5)*COS(2*2*PI()*$A213/$BA$35+AB$6)</f>
        <v>0</v>
      </c>
      <c r="AE213" s="20">
        <f>+$AF$20*SIGN(SOI!A212)*(ABS(SOI!A212))^$AE$2</f>
        <v>0.35824162205307897</v>
      </c>
      <c r="AF213" s="20">
        <f t="shared" si="95"/>
        <v>0.28692882789903917</v>
      </c>
      <c r="AG213" s="19">
        <f t="shared" si="97"/>
        <v>-0.57582510286207078</v>
      </c>
      <c r="AH213" s="19">
        <f t="shared" si="98"/>
        <v>-0.39923024151368675</v>
      </c>
      <c r="AI213">
        <f t="shared" si="94"/>
        <v>0.11460000000000045</v>
      </c>
      <c r="AJ213">
        <f t="shared" si="93"/>
        <v>0.86275393076110996</v>
      </c>
      <c r="AK213">
        <v>1</v>
      </c>
    </row>
    <row r="214" spans="1:37" x14ac:dyDescent="0.25">
      <c r="A214">
        <v>16.000000000000043</v>
      </c>
      <c r="B214" s="2">
        <v>1895.9999999999854</v>
      </c>
      <c r="C214">
        <f>+D214+($D$2+E214+F214)*SOI!A213*IF(B214&gt;$C$18, IF(B214&lt;$C$19,-1,1),1)</f>
        <v>0.21336577593958311</v>
      </c>
      <c r="D214">
        <f>+$D$3*((1-$D$5)*SOI!D213+$D$5*SOI!D212) +   $D$4*((1-$D$5)*SOI!E213+$D$5*SOI!E212)</f>
        <v>0</v>
      </c>
      <c r="E214">
        <f t="shared" ref="E214:E277" si="101">$E$3*COS(2*PI()*(A214+$E$2)/$H$3)+$E$4*COS(2*PI()*(A214+$E$2)/$H$4)+$E$5*COS(2*PI()*(A214+$E$2)/$H$5)+$E$6*COS(2*PI()/$H$6*(A214+$E$2))+$E$7*COS(2*PI()/$H$7*(A214+$E$2))+$E$8*COS(2*PI()/$H$8*(A214+$E$2))+$E$9*COS(2*PI()/$H$9*(A214+$E$2))+$E$10*COS(2*PI()/$H$10*(A214+$E$2))+$E$11*COS(2*PI()/$H$11*(A214+$E$2))+$E$12*COS(2*PI()/$H$12*(A214+$E$2))+$E$13*COS(2*PI()/$H$13*(A214+$E$2))+$E$14*COS(2*PI()/$H$14*(A214+$E$2))+$E$15*COS(2*PI()/$H$15*(A214+$E$2))+$E$16*COS(2*PI()/$H$16*(A214+$E$2))+$E$17*COS(2*PI()/$H$17*(A214+$E$2))</f>
        <v>-2.6892524457433495</v>
      </c>
      <c r="F214">
        <f t="shared" ref="F214:F277" si="102">$F$3*COS(2*PI()*(B214+$F$2)/$H$3)+$F$4*COS(2*PI()*(B214+$F$2)/$H$4)+$F$5*COS(2*PI()*(B214+$F$2)/$H$5)+$F$6*COS(2*PI()/$H$6*(B214+$F$2))+$F$7*COS(2*PI()/$H$7*(B214+$F$2))+$F$8*COS(2*PI()/$H$8*(B214+$F$2))+$F$9*COS(2*PI()/$H$9*(B214+$F$2))+$F$10*COS(2*PI()/$H$10*(B214+$F$2))+$F$11*COS(2*PI()/$H$11*(B214+$F$2))+$F$12*COS(2*PI()/$H$12*(B214+$F$2))+$F$13*COS(2*PI()/$H$13*(B214+$F$2))+$F$14*COS(2*PI()/$H$14*(B214+$F$2))+$F$15*COS(2*PI()/$H$15*(B214+$F$2))+$F$16*COS(2*PI()/$H$16*(B214+$F$2))+$F$17*COS(2*PI()/$H$17*(B214+$F$2))</f>
        <v>4.0227885453657439</v>
      </c>
      <c r="G214">
        <f t="shared" si="83"/>
        <v>1.3335360996223944</v>
      </c>
      <c r="H214" s="21">
        <f t="shared" si="84"/>
        <v>-2.0145294850687081E-2</v>
      </c>
      <c r="I214" s="37">
        <f t="shared" ref="I214:I277" si="103">+(I$3*$E214+I$5*$F214)*COS(2*PI()*$A214*$A$9+I$4)</f>
        <v>0.97958036542809201</v>
      </c>
      <c r="J214" s="1">
        <f t="shared" si="85"/>
        <v>-0.13498954023742452</v>
      </c>
      <c r="K214" s="1">
        <f t="shared" si="86"/>
        <v>6.8327815739695056E-4</v>
      </c>
      <c r="L214" s="1">
        <f t="shared" ref="L214:L277" si="104">+(L$3*$E214+L$5*$F214)*COS(2*PI()*$A214*$A$9+L$4)^2</f>
        <v>0.47623749267532006</v>
      </c>
      <c r="M214" s="1">
        <f t="shared" ref="M214:M277" si="105">+(M$3*$E214+M$5*$F214)*COS(2*PI()*$A214*$A$7+M$4)</f>
        <v>-0.86598965466358424</v>
      </c>
      <c r="N214" s="1">
        <f t="shared" ref="N214:N277" si="106">+(N$3*$E214+N$5*$F214)*COS(2*PI()*$A214*$A$8+N$4)</f>
        <v>3.0824037351029739E-2</v>
      </c>
      <c r="O214" s="1">
        <f t="shared" ref="O214:O277" si="107">+(O$3*$E214+O$5*$F214)*COS(2*PI()*$A214*$A$8+O$4)^2</f>
        <v>-1.5238486904086381</v>
      </c>
      <c r="P214" s="1">
        <f t="shared" ref="P214:P277" si="108">+(P$3*$E214+P$5*$F214)*COS(2*PI()*$A214*$A$7+P$4)^2</f>
        <v>3.4920945319315388E-2</v>
      </c>
      <c r="Q214" s="1">
        <f t="shared" si="87"/>
        <v>-1.7952484606767148E-2</v>
      </c>
      <c r="R214" s="1">
        <f t="shared" si="88"/>
        <v>9.6632176720122032E-4</v>
      </c>
      <c r="S214" s="1">
        <f t="shared" si="89"/>
        <v>3.9591287805705354E-3</v>
      </c>
      <c r="T214" s="1">
        <f t="shared" si="90"/>
        <v>1.221076821981637E-2</v>
      </c>
      <c r="U214" s="1">
        <f t="shared" si="91"/>
        <v>-1.7746057334751023E-3</v>
      </c>
      <c r="V214" s="1">
        <f t="shared" si="92"/>
        <v>-2.0921045832069654E-3</v>
      </c>
      <c r="W214" s="1">
        <f t="shared" si="100"/>
        <v>0</v>
      </c>
      <c r="X214" s="1">
        <f t="shared" si="100"/>
        <v>0</v>
      </c>
      <c r="Y214" s="1">
        <f t="shared" si="100"/>
        <v>0</v>
      </c>
      <c r="Z214" s="1">
        <f t="shared" si="100"/>
        <v>0</v>
      </c>
      <c r="AA214" s="1">
        <f>+AA$3*$F214*ABS($F214)*COS(2*PI()*$A214/$AZ$22+AA$4)*COS(2*PI()*$A214/$BA$22+AA$5)</f>
        <v>0</v>
      </c>
      <c r="AB214" s="39">
        <f>+AB$3*$F214*ABS($F214)*COS(2*2*PI()*$A214/$BA$33+AB$4)*COS(2*2*PI()*$A214/$BA$34+AB$5)*COS(2*2*PI()*$A214/$BA$35+AB$6)</f>
        <v>0</v>
      </c>
      <c r="AE214" s="20">
        <f>+$AF$20*SIGN(SOI!A213)*(ABS(SOI!A213))^$AE$2</f>
        <v>0.16554945151313741</v>
      </c>
      <c r="AF214" s="20">
        <f t="shared" si="95"/>
        <v>0.21142947250190292</v>
      </c>
      <c r="AG214" s="19">
        <f t="shared" si="97"/>
        <v>-0.2733754284967137</v>
      </c>
      <c r="AH214" s="19">
        <f t="shared" si="98"/>
        <v>-0.32429891101516406</v>
      </c>
      <c r="AI214">
        <f t="shared" si="94"/>
        <v>0.11520000000000045</v>
      </c>
      <c r="AJ214">
        <f t="shared" si="93"/>
        <v>0.48480490099861662</v>
      </c>
      <c r="AK214">
        <v>1</v>
      </c>
    </row>
    <row r="215" spans="1:37" x14ac:dyDescent="0.25">
      <c r="A215">
        <v>16.083333333333375</v>
      </c>
      <c r="B215" s="2">
        <v>1896.0833333333187</v>
      </c>
      <c r="C215">
        <f>+D215+($D$2+E215+F215)*SOI!A214*IF(B215&gt;$C$18, IF(B215&lt;$C$19,-1,1),1)</f>
        <v>-8.0015777373188837E-2</v>
      </c>
      <c r="D215">
        <f>+$D$3*((1-$D$5)*SOI!D214+$D$5*SOI!D213) +   $D$4*((1-$D$5)*SOI!E214+$D$5*SOI!E213)</f>
        <v>0</v>
      </c>
      <c r="E215">
        <f t="shared" si="101"/>
        <v>1.3464768071729774</v>
      </c>
      <c r="F215">
        <f t="shared" si="102"/>
        <v>-2.2355410002084088</v>
      </c>
      <c r="G215">
        <f t="shared" ref="G215:G278" si="109">+E215+F215</f>
        <v>-0.88906419303543149</v>
      </c>
      <c r="H215" s="21">
        <f t="shared" ref="H215:H278" si="110">+$H$19*SUM(I215:V215)</f>
        <v>3.1283299065104672E-2</v>
      </c>
      <c r="I215" s="37">
        <f t="shared" si="103"/>
        <v>6.6039927594143552E-2</v>
      </c>
      <c r="J215" s="1">
        <f t="shared" ref="J215:J278" si="111">+(J$3)*I215*M215</f>
        <v>4.9027786238819713E-3</v>
      </c>
      <c r="K215" s="1">
        <f t="shared" ref="K215:K278" si="112">+(K$3)*L215*P215*O215</f>
        <v>-2.4645889687578169E-5</v>
      </c>
      <c r="L215" s="1">
        <f t="shared" si="104"/>
        <v>-0.19755612873800854</v>
      </c>
      <c r="M215" s="1">
        <f t="shared" si="105"/>
        <v>0.46653942820696653</v>
      </c>
      <c r="N215" s="1">
        <f t="shared" si="106"/>
        <v>-6.7584773679043059E-2</v>
      </c>
      <c r="O215" s="1">
        <f t="shared" si="107"/>
        <v>1.3131720057827641</v>
      </c>
      <c r="P215" s="1">
        <f t="shared" si="108"/>
        <v>-3.5235972336480539E-3</v>
      </c>
      <c r="Q215" s="1">
        <f t="shared" ref="Q215:Q278" si="113">+(Q$3)*M215*N215</f>
        <v>-2.1206038886887164E-2</v>
      </c>
      <c r="R215" s="1">
        <f t="shared" ref="R215:R278" si="114">+(R$3)*I215*N215*M215</f>
        <v>7.6952595009720983E-5</v>
      </c>
      <c r="S215" s="1">
        <f t="shared" ref="S215:S278" si="115">+(S$3)*I215*N215</f>
        <v>-5.852285259178244E-4</v>
      </c>
      <c r="T215" s="1">
        <f t="shared" ref="T215:T278" si="116">+(T$3)*L215*O215</f>
        <v>4.3650546119959671E-3</v>
      </c>
      <c r="U215" s="1">
        <f t="shared" ref="U215:U278" si="117">+(U$3)*P215*I215</f>
        <v>1.2071706443673843E-5</v>
      </c>
      <c r="V215" s="1">
        <f t="shared" ref="V215:V278" si="118">+(V$3)*P215*N215</f>
        <v>-4.6285291277972011E-4</v>
      </c>
      <c r="W215" s="1">
        <f t="shared" si="100"/>
        <v>0</v>
      </c>
      <c r="X215" s="1">
        <f t="shared" si="100"/>
        <v>0</v>
      </c>
      <c r="Y215" s="1">
        <f t="shared" si="100"/>
        <v>0</v>
      </c>
      <c r="Z215" s="1">
        <f t="shared" si="100"/>
        <v>0</v>
      </c>
      <c r="AA215" s="1">
        <f>+AA$3*$F215*ABS($F215)*COS(2*PI()*$A215/$AZ$22+AA$4)*COS(2*PI()*$A215/$BA$22+AA$5)</f>
        <v>0</v>
      </c>
      <c r="AB215" s="39">
        <f>+AB$3*$F215*ABS($F215)*COS(2*2*PI()*$A215/$BA$33+AB$4)*COS(2*2*PI()*$A215/$BA$34+AB$5)*COS(2*2*PI()*$A215/$BA$35+AB$6)</f>
        <v>0</v>
      </c>
      <c r="AE215" s="20">
        <f>+$AF$20*SIGN(SOI!A214)*(ABS(SOI!A214))^$AE$2</f>
        <v>0.1104973439394924</v>
      </c>
      <c r="AF215" s="20">
        <f t="shared" si="95"/>
        <v>0.14475220310444814</v>
      </c>
      <c r="AG215" s="19">
        <f t="shared" si="97"/>
        <v>-0.37369197030549428</v>
      </c>
      <c r="AH215" s="19">
        <f t="shared" si="98"/>
        <v>-0.34525456059112497</v>
      </c>
      <c r="AI215">
        <f t="shared" si="94"/>
        <v>0.11580000000000046</v>
      </c>
      <c r="AJ215">
        <f t="shared" si="93"/>
        <v>0.51844417340994242</v>
      </c>
      <c r="AK215">
        <v>1</v>
      </c>
    </row>
    <row r="216" spans="1:37" x14ac:dyDescent="0.25">
      <c r="A216">
        <v>16.166666666666707</v>
      </c>
      <c r="B216" s="2">
        <v>1896.166666666652</v>
      </c>
      <c r="C216">
        <f>+D216+($D$2+E216+F216)*SOI!A215*IF(B216&gt;$C$18, IF(B216&lt;$C$19,-1,1),1)</f>
        <v>0.14394116227560705</v>
      </c>
      <c r="D216">
        <f>+$D$3*((1-$D$5)*SOI!D215+$D$5*SOI!D214) +   $D$4*((1-$D$5)*SOI!E215+$D$5*SOI!E214)</f>
        <v>0</v>
      </c>
      <c r="E216">
        <f t="shared" si="101"/>
        <v>-0.9408266742977256</v>
      </c>
      <c r="F216">
        <f t="shared" si="102"/>
        <v>1.9004344228017727</v>
      </c>
      <c r="G216">
        <f t="shared" si="109"/>
        <v>0.95960774850404706</v>
      </c>
      <c r="H216" s="21">
        <f t="shared" si="110"/>
        <v>-3.3825366075204296E-3</v>
      </c>
      <c r="I216" s="37">
        <f t="shared" si="103"/>
        <v>-0.41633112126735133</v>
      </c>
      <c r="J216" s="1">
        <f t="shared" si="111"/>
        <v>1.4449361080501745E-2</v>
      </c>
      <c r="K216" s="1">
        <f t="shared" si="112"/>
        <v>2.5110153455755764E-5</v>
      </c>
      <c r="L216" s="1">
        <f t="shared" si="104"/>
        <v>0.91275309741476995</v>
      </c>
      <c r="M216" s="1">
        <f t="shared" si="105"/>
        <v>-0.21810339460821063</v>
      </c>
      <c r="N216" s="1">
        <f t="shared" si="106"/>
        <v>5.1535974231830213E-2</v>
      </c>
      <c r="O216" s="1">
        <f t="shared" si="107"/>
        <v>-0.51261685001694124</v>
      </c>
      <c r="P216" s="1">
        <f t="shared" si="108"/>
        <v>1.9904765110981774E-3</v>
      </c>
      <c r="Q216" s="1">
        <f t="shared" si="113"/>
        <v>-7.5595379624020425E-3</v>
      </c>
      <c r="R216" s="1">
        <f t="shared" si="114"/>
        <v>-1.7293832820636584E-4</v>
      </c>
      <c r="S216" s="1">
        <f t="shared" si="115"/>
        <v>-2.8133217326956226E-3</v>
      </c>
      <c r="T216" s="1">
        <f t="shared" si="116"/>
        <v>7.8727008906203898E-3</v>
      </c>
      <c r="U216" s="1">
        <f t="shared" si="117"/>
        <v>4.2990426155057613E-5</v>
      </c>
      <c r="V216" s="1">
        <f t="shared" si="118"/>
        <v>-1.993771686455866E-4</v>
      </c>
      <c r="W216" s="1">
        <f t="shared" si="100"/>
        <v>0</v>
      </c>
      <c r="X216" s="1">
        <f t="shared" si="100"/>
        <v>0</v>
      </c>
      <c r="Y216" s="1">
        <f t="shared" si="100"/>
        <v>0</v>
      </c>
      <c r="Z216" s="1">
        <f t="shared" si="100"/>
        <v>0</v>
      </c>
      <c r="AA216" s="1">
        <f>+AA$3*$F216*ABS($F216)*COS(2*PI()*$A216/$AZ$22+AA$4)*COS(2*PI()*$A216/$BA$22+AA$5)</f>
        <v>0</v>
      </c>
      <c r="AB216" s="39">
        <f>+AB$3*$F216*ABS($F216)*COS(2*2*PI()*$A216/$BA$33+AB$4)*COS(2*2*PI()*$A216/$BA$34+AB$5)*COS(2*2*PI()*$A216/$BA$35+AB$6)</f>
        <v>0</v>
      </c>
      <c r="AE216" s="20">
        <f>+$AF$20*SIGN(SOI!A215)*(ABS(SOI!A215))^$AE$2</f>
        <v>0.15820981386071464</v>
      </c>
      <c r="AF216" s="20">
        <f t="shared" si="95"/>
        <v>8.1703413943040162E-2</v>
      </c>
      <c r="AG216" s="19">
        <f t="shared" si="97"/>
        <v>-0.30654017499505731</v>
      </c>
      <c r="AH216" s="19">
        <f t="shared" si="98"/>
        <v>-0.35913147563598891</v>
      </c>
      <c r="AI216">
        <f t="shared" si="94"/>
        <v>0.11640000000000046</v>
      </c>
      <c r="AJ216">
        <f t="shared" ref="AJ216:AJ279" si="119">+ABS(AF216-AG216)</f>
        <v>0.38824358893809746</v>
      </c>
      <c r="AK216">
        <v>1</v>
      </c>
    </row>
    <row r="217" spans="1:37" x14ac:dyDescent="0.25">
      <c r="A217">
        <v>16.250000000000039</v>
      </c>
      <c r="B217" s="2">
        <v>1896.2499999999852</v>
      </c>
      <c r="C217">
        <f>+D217+($D$2+E217+F217)*SOI!A216*IF(B217&gt;$C$18, IF(B217&lt;$C$19,-1,1),1)</f>
        <v>1.3918441119750807E-2</v>
      </c>
      <c r="D217">
        <f>+$D$3*((1-$D$5)*SOI!D216+$D$5*SOI!D215) +   $D$4*((1-$D$5)*SOI!E216+$D$5*SOI!E215)</f>
        <v>0</v>
      </c>
      <c r="E217">
        <f t="shared" si="101"/>
        <v>0.76296473694440259</v>
      </c>
      <c r="F217">
        <f t="shared" si="102"/>
        <v>-2.1548088489194832</v>
      </c>
      <c r="G217">
        <f t="shared" si="109"/>
        <v>-1.3918441119750806</v>
      </c>
      <c r="H217" s="21">
        <f t="shared" si="110"/>
        <v>-8.7071808512002476E-3</v>
      </c>
      <c r="I217" s="37">
        <f t="shared" si="103"/>
        <v>0.46904364015134431</v>
      </c>
      <c r="J217" s="1">
        <f t="shared" si="111"/>
        <v>-6.4679745133641373E-4</v>
      </c>
      <c r="K217" s="1">
        <f t="shared" si="112"/>
        <v>-5.2269784252806263E-6</v>
      </c>
      <c r="L217" s="1">
        <f t="shared" si="104"/>
        <v>-0.86854292235076791</v>
      </c>
      <c r="M217" s="1">
        <f t="shared" si="105"/>
        <v>-8.6657809226030648E-3</v>
      </c>
      <c r="N217" s="1">
        <f t="shared" si="106"/>
        <v>-1.7909435906622743E-2</v>
      </c>
      <c r="O217" s="1">
        <f t="shared" si="107"/>
        <v>1.1615448051884844E-2</v>
      </c>
      <c r="P217" s="1">
        <f t="shared" si="108"/>
        <v>-1.9216634865762711E-2</v>
      </c>
      <c r="Q217" s="1">
        <f t="shared" si="113"/>
        <v>1.0437871585674444E-4</v>
      </c>
      <c r="R217" s="1">
        <f t="shared" si="114"/>
        <v>-2.6901861290370014E-6</v>
      </c>
      <c r="S217" s="1">
        <f t="shared" si="115"/>
        <v>-1.1014510300045943E-3</v>
      </c>
      <c r="T217" s="1">
        <f t="shared" si="116"/>
        <v>1.6974805664696151E-4</v>
      </c>
      <c r="U217" s="1">
        <f t="shared" si="117"/>
        <v>4.6759128368765123E-4</v>
      </c>
      <c r="V217" s="1">
        <f t="shared" si="118"/>
        <v>-6.6890912778122264E-4</v>
      </c>
      <c r="W217" s="1">
        <f t="shared" si="100"/>
        <v>0</v>
      </c>
      <c r="X217" s="1">
        <f t="shared" si="100"/>
        <v>0</v>
      </c>
      <c r="Y217" s="1">
        <f t="shared" si="100"/>
        <v>0</v>
      </c>
      <c r="Z217" s="1">
        <f t="shared" si="100"/>
        <v>0</v>
      </c>
      <c r="AA217" s="1">
        <f>+AA$3*$F217*ABS($F217)*COS(2*PI()*$A217/$AZ$22+AA$4)*COS(2*PI()*$A217/$BA$22+AA$5)</f>
        <v>0</v>
      </c>
      <c r="AB217" s="39">
        <f>+AB$3*$F217*ABS($F217)*COS(2*2*PI()*$A217/$BA$33+AB$4)*COS(2*2*PI()*$A217/$BA$34+AB$5)*COS(2*2*PI()*$A217/$BA$35+AB$6)</f>
        <v>0</v>
      </c>
      <c r="AE217" s="20">
        <f>+$AF$20*SIGN(SOI!A216)*(ABS(SOI!A216))^$AE$2</f>
        <v>-2.3596915971086534E-2</v>
      </c>
      <c r="AF217" s="20">
        <f t="shared" si="95"/>
        <v>2.4037081980046619E-2</v>
      </c>
      <c r="AG217" s="19">
        <f t="shared" si="97"/>
        <v>-0.35207440921982947</v>
      </c>
      <c r="AH217" s="19">
        <f t="shared" si="98"/>
        <v>-0.37732721766664923</v>
      </c>
      <c r="AI217">
        <f t="shared" ref="AI217:AI280" si="120">+AI216+$AI$22</f>
        <v>0.11700000000000046</v>
      </c>
      <c r="AJ217">
        <f t="shared" si="119"/>
        <v>0.37611149119987608</v>
      </c>
      <c r="AK217">
        <v>1</v>
      </c>
    </row>
    <row r="218" spans="1:37" x14ac:dyDescent="0.25">
      <c r="A218">
        <v>16.333333333333371</v>
      </c>
      <c r="B218" s="2">
        <v>1896.3333333333185</v>
      </c>
      <c r="C218">
        <f>+D218+($D$2+E218+F218)*SOI!A217*IF(B218&gt;$C$18, IF(B218&lt;$C$19,-1,1),1)</f>
        <v>-0.11685929287823257</v>
      </c>
      <c r="D218">
        <f>+$D$3*((1-$D$5)*SOI!D217+$D$5*SOI!D216) +   $D$4*((1-$D$5)*SOI!E217+$D$5*SOI!E216)</f>
        <v>0</v>
      </c>
      <c r="E218">
        <f t="shared" si="101"/>
        <v>-0.68067141178623025</v>
      </c>
      <c r="F218">
        <f t="shared" si="102"/>
        <v>3.6021537337420444</v>
      </c>
      <c r="G218">
        <f t="shared" si="109"/>
        <v>2.9214823219558141</v>
      </c>
      <c r="H218" s="21">
        <f t="shared" si="110"/>
        <v>2.0004763329437451E-4</v>
      </c>
      <c r="I218" s="37">
        <f t="shared" si="103"/>
        <v>-0.32816149931516247</v>
      </c>
      <c r="J218" s="1">
        <f t="shared" si="111"/>
        <v>-1.5186963136123412E-2</v>
      </c>
      <c r="K218" s="1">
        <f t="shared" si="112"/>
        <v>7.2070502379536754E-5</v>
      </c>
      <c r="L218" s="1">
        <f t="shared" si="104"/>
        <v>0.23330408457837223</v>
      </c>
      <c r="M218" s="1">
        <f t="shared" si="105"/>
        <v>0.29082783399392037</v>
      </c>
      <c r="N218" s="1">
        <f t="shared" si="106"/>
        <v>-2.8909295190221538E-3</v>
      </c>
      <c r="O218" s="1">
        <f t="shared" si="107"/>
        <v>-0.22132064535535428</v>
      </c>
      <c r="P218" s="1">
        <f t="shared" si="108"/>
        <v>5.1768688450546121E-2</v>
      </c>
      <c r="Q218" s="1">
        <f t="shared" si="113"/>
        <v>-5.6545208447428752E-4</v>
      </c>
      <c r="R218" s="1">
        <f t="shared" si="114"/>
        <v>-1.0196252094049737E-5</v>
      </c>
      <c r="S218" s="1">
        <f t="shared" si="115"/>
        <v>1.2439277764493353E-4</v>
      </c>
      <c r="T218" s="1">
        <f t="shared" si="116"/>
        <v>8.6880403391774831E-4</v>
      </c>
      <c r="U218" s="1">
        <f t="shared" si="117"/>
        <v>8.8131387328930155E-4</v>
      </c>
      <c r="V218" s="1">
        <f t="shared" si="118"/>
        <v>2.9087911687908385E-4</v>
      </c>
      <c r="W218" s="1">
        <f t="shared" si="100"/>
        <v>0</v>
      </c>
      <c r="X218" s="1">
        <f t="shared" si="100"/>
        <v>0</v>
      </c>
      <c r="Y218" s="1">
        <f t="shared" si="100"/>
        <v>0</v>
      </c>
      <c r="Z218" s="1">
        <f t="shared" si="100"/>
        <v>0</v>
      </c>
      <c r="AA218" s="1">
        <f>+AA$3*$F218*ABS($F218)*COS(2*PI()*$A218/$AZ$22+AA$4)*COS(2*PI()*$A218/$BA$22+AA$5)</f>
        <v>0</v>
      </c>
      <c r="AB218" s="39">
        <f>+AB$3*$F218*ABS($F218)*COS(2*2*PI()*$A218/$BA$33+AB$4)*COS(2*2*PI()*$A218/$BA$34+AB$5)*COS(2*2*PI()*$A218/$BA$35+AB$6)</f>
        <v>0</v>
      </c>
      <c r="AE218" s="20">
        <f>+$AF$20*SIGN(SOI!A217)*(ABS(SOI!A217))^$AE$2</f>
        <v>-6.2501651949488243E-2</v>
      </c>
      <c r="AF218" s="20">
        <f t="shared" si="95"/>
        <v>-9.5501410673336687E-2</v>
      </c>
      <c r="AG218" s="19">
        <f t="shared" si="97"/>
        <v>0.44551677392999767</v>
      </c>
      <c r="AH218" s="19">
        <f t="shared" si="98"/>
        <v>0.38164354622140884</v>
      </c>
      <c r="AI218">
        <f t="shared" si="120"/>
        <v>0.11760000000000047</v>
      </c>
      <c r="AJ218">
        <f t="shared" si="119"/>
        <v>0.5410181846033344</v>
      </c>
      <c r="AK218">
        <v>1</v>
      </c>
    </row>
    <row r="219" spans="1:37" x14ac:dyDescent="0.25">
      <c r="A219">
        <v>16.416666666666703</v>
      </c>
      <c r="B219" s="2">
        <v>1896.4166666666517</v>
      </c>
      <c r="C219">
        <f>+D219+($D$2+E219+F219)*SOI!A218*IF(B219&gt;$C$18, IF(B219&lt;$C$19,-1,1),1)</f>
        <v>12.392896210504903</v>
      </c>
      <c r="D219">
        <f>+$D$3*((1-$D$5)*SOI!D218+$D$5*SOI!D217) +   $D$4*((1-$D$5)*SOI!E218+$D$5*SOI!E217)</f>
        <v>0</v>
      </c>
      <c r="E219">
        <f t="shared" si="101"/>
        <v>0.65467329732728907</v>
      </c>
      <c r="F219">
        <f t="shared" si="102"/>
        <v>-59.668464775922068</v>
      </c>
      <c r="G219">
        <f t="shared" si="109"/>
        <v>-59.013791478594776</v>
      </c>
      <c r="H219" s="21">
        <f t="shared" si="110"/>
        <v>-5.7094759304628449E-2</v>
      </c>
      <c r="I219" s="37">
        <f t="shared" si="103"/>
        <v>0.11072483827600796</v>
      </c>
      <c r="J219" s="1">
        <f t="shared" si="111"/>
        <v>-9.1834153265042809E-2</v>
      </c>
      <c r="K219" s="1">
        <f t="shared" si="112"/>
        <v>-8.9531780756229055E-4</v>
      </c>
      <c r="L219" s="1">
        <f t="shared" si="104"/>
        <v>-3.8103452395192215E-2</v>
      </c>
      <c r="M219" s="1">
        <f t="shared" si="105"/>
        <v>-5.2120890685215988</v>
      </c>
      <c r="N219" s="1">
        <f t="shared" si="106"/>
        <v>-0.92549056155304021</v>
      </c>
      <c r="O219" s="1">
        <f t="shared" si="107"/>
        <v>1.6062858748661799</v>
      </c>
      <c r="P219" s="1">
        <f t="shared" si="108"/>
        <v>-0.54255521007306884</v>
      </c>
      <c r="Q219" s="1">
        <f t="shared" si="113"/>
        <v>3.2441890912843525</v>
      </c>
      <c r="R219" s="1">
        <f t="shared" si="114"/>
        <v>-1.9738236219450669E-2</v>
      </c>
      <c r="S219" s="1">
        <f t="shared" si="115"/>
        <v>-1.3436528675030743E-2</v>
      </c>
      <c r="T219" s="1">
        <f t="shared" si="116"/>
        <v>1.0298280716897247E-3</v>
      </c>
      <c r="U219" s="1">
        <f t="shared" si="117"/>
        <v>3.1164833428243433E-3</v>
      </c>
      <c r="V219" s="1">
        <f t="shared" si="118"/>
        <v>-0.97594155256249027</v>
      </c>
      <c r="W219" s="1">
        <f t="shared" si="100"/>
        <v>0</v>
      </c>
      <c r="X219" s="1">
        <f t="shared" si="100"/>
        <v>0</v>
      </c>
      <c r="Y219" s="1">
        <f t="shared" si="100"/>
        <v>0</v>
      </c>
      <c r="Z219" s="1">
        <f t="shared" si="100"/>
        <v>0</v>
      </c>
      <c r="AA219" s="1">
        <f>+AA$3*$F219*ABS($F219)*COS(2*PI()*$A219/$AZ$22+AA$4)*COS(2*PI()*$A219/$BA$22+AA$5)</f>
        <v>0</v>
      </c>
      <c r="AB219" s="39">
        <f>+AB$3*$F219*ABS($F219)*COS(2*2*PI()*$A219/$BA$33+AB$4)*COS(2*2*PI()*$A219/$BA$34+AB$5)*COS(2*2*PI()*$A219/$BA$35+AB$6)</f>
        <v>0</v>
      </c>
      <c r="AE219" s="20">
        <f>+$AF$20*SIGN(SOI!A218)*(ABS(SOI!A218))^$AE$2</f>
        <v>-0.20040566409943528</v>
      </c>
      <c r="AF219" s="20">
        <f t="shared" si="95"/>
        <v>2.2896052343616875E-2</v>
      </c>
      <c r="AG219" s="19">
        <f t="shared" si="97"/>
        <v>0.25319677853131284</v>
      </c>
      <c r="AH219" s="19">
        <f t="shared" si="98"/>
        <v>0.23083173041299168</v>
      </c>
      <c r="AI219">
        <f t="shared" si="120"/>
        <v>0.11820000000000047</v>
      </c>
      <c r="AJ219">
        <f t="shared" si="119"/>
        <v>0.23030072618769595</v>
      </c>
      <c r="AK219">
        <v>1</v>
      </c>
    </row>
    <row r="220" spans="1:37" x14ac:dyDescent="0.25">
      <c r="A220">
        <v>16.500000000000036</v>
      </c>
      <c r="B220" s="2">
        <v>1896.499999999985</v>
      </c>
      <c r="C220">
        <f>+D220+($D$2+E220+F220)*SOI!A219*IF(B220&gt;$C$18, IF(B220&lt;$C$19,-1,1),1)</f>
        <v>-2.0200011722264986</v>
      </c>
      <c r="D220">
        <f>+$D$3*((1-$D$5)*SOI!D219+$D$5*SOI!D218) +   $D$4*((1-$D$5)*SOI!E219+$D$5*SOI!E218)</f>
        <v>0</v>
      </c>
      <c r="E220">
        <f t="shared" si="101"/>
        <v>-0.67488859901449505</v>
      </c>
      <c r="F220">
        <f t="shared" si="102"/>
        <v>-4.0227885456982921</v>
      </c>
      <c r="G220">
        <f t="shared" si="109"/>
        <v>-4.6976771447127872</v>
      </c>
      <c r="H220" s="21">
        <f t="shared" si="110"/>
        <v>-2.0266244448588788E-3</v>
      </c>
      <c r="I220" s="37">
        <f t="shared" si="103"/>
        <v>0.19444841051294087</v>
      </c>
      <c r="J220" s="1">
        <f t="shared" si="111"/>
        <v>-5.8076840084524649E-3</v>
      </c>
      <c r="K220" s="1">
        <f t="shared" si="112"/>
        <v>-2.0234829917297756E-5</v>
      </c>
      <c r="L220" s="1">
        <f t="shared" si="104"/>
        <v>0.51891389044024361</v>
      </c>
      <c r="M220" s="1">
        <f t="shared" si="105"/>
        <v>-0.18769436682736762</v>
      </c>
      <c r="N220" s="1">
        <f t="shared" si="106"/>
        <v>-0.18451890571833157</v>
      </c>
      <c r="O220" s="1">
        <f t="shared" si="107"/>
        <v>-0.45467148128935247</v>
      </c>
      <c r="P220" s="1">
        <f t="shared" si="108"/>
        <v>-3.180976281216615E-3</v>
      </c>
      <c r="Q220" s="1">
        <f t="shared" si="113"/>
        <v>2.3292411059702457E-2</v>
      </c>
      <c r="R220" s="1">
        <f t="shared" si="114"/>
        <v>-2.4887196174025098E-4</v>
      </c>
      <c r="S220" s="1">
        <f t="shared" si="115"/>
        <v>-4.7045198188924268E-3</v>
      </c>
      <c r="T220" s="1">
        <f t="shared" si="116"/>
        <v>3.9698177492525789E-3</v>
      </c>
      <c r="U220" s="1">
        <f t="shared" si="117"/>
        <v>3.208785195926415E-5</v>
      </c>
      <c r="V220" s="1">
        <f t="shared" si="118"/>
        <v>-1.1407991217719446E-3</v>
      </c>
      <c r="W220" s="1">
        <f t="shared" si="100"/>
        <v>0</v>
      </c>
      <c r="X220" s="1">
        <f t="shared" si="100"/>
        <v>0</v>
      </c>
      <c r="Y220" s="1">
        <f t="shared" si="100"/>
        <v>0</v>
      </c>
      <c r="Z220" s="1">
        <f t="shared" si="100"/>
        <v>0</v>
      </c>
      <c r="AA220" s="1">
        <f>+AA$3*$F220*ABS($F220)*COS(2*PI()*$A220/$AZ$22+AA$4)*COS(2*PI()*$A220/$BA$22+AA$5)</f>
        <v>0</v>
      </c>
      <c r="AB220" s="39">
        <f>+AB$3*$F220*ABS($F220)*COS(2*2*PI()*$A220/$BA$33+AB$4)*COS(2*2*PI()*$A220/$BA$34+AB$5)*COS(2*2*PI()*$A220/$BA$35+AB$6)</f>
        <v>0</v>
      </c>
      <c r="AE220" s="20">
        <f>+$AF$20*SIGN(SOI!A219)*(ABS(SOI!A219))^$AE$2</f>
        <v>0.33159547307977416</v>
      </c>
      <c r="AF220" s="20">
        <f t="shared" ref="AF220:AF283" si="121">+AVERAGE(AE219:AE221)</f>
        <v>0.25070528092040384</v>
      </c>
      <c r="AG220" s="19">
        <f t="shared" si="97"/>
        <v>0.2981016866222177</v>
      </c>
      <c r="AH220" s="19">
        <f t="shared" si="98"/>
        <v>0.30699887148533644</v>
      </c>
      <c r="AI220">
        <f t="shared" si="120"/>
        <v>0.11880000000000047</v>
      </c>
      <c r="AJ220">
        <f t="shared" si="119"/>
        <v>4.739640570181386E-2</v>
      </c>
      <c r="AK220">
        <v>1</v>
      </c>
    </row>
    <row r="221" spans="1:37" x14ac:dyDescent="0.25">
      <c r="A221">
        <v>16.583333333333368</v>
      </c>
      <c r="B221" s="2">
        <v>1896.5833333333183</v>
      </c>
      <c r="C221">
        <f>+D221+($D$2+E221+F221)*SOI!A220*IF(B221&gt;$C$18, IF(B221&lt;$C$19,-1,1),1)</f>
        <v>3.1338375972071151</v>
      </c>
      <c r="D221">
        <f>+$D$3*((1-$D$5)*SOI!D220+$D$5*SOI!D219) +   $D$4*((1-$D$5)*SOI!E220+$D$5*SOI!E219)</f>
        <v>0</v>
      </c>
      <c r="E221">
        <f t="shared" si="101"/>
        <v>0.74906623506055281</v>
      </c>
      <c r="F221">
        <f t="shared" si="102"/>
        <v>2.2355410003747949</v>
      </c>
      <c r="G221">
        <f t="shared" si="109"/>
        <v>2.9846072354353477</v>
      </c>
      <c r="H221" s="21">
        <f t="shared" si="110"/>
        <v>-2.0443393456007541E-2</v>
      </c>
      <c r="I221" s="37">
        <f t="shared" si="103"/>
        <v>-0.38255899765608792</v>
      </c>
      <c r="J221" s="1">
        <f t="shared" si="111"/>
        <v>-9.677423067229996E-4</v>
      </c>
      <c r="K221" s="1">
        <f t="shared" si="112"/>
        <v>1.6432273136206748E-5</v>
      </c>
      <c r="L221" s="1">
        <f t="shared" si="104"/>
        <v>-0.88900782557644764</v>
      </c>
      <c r="M221" s="1">
        <f t="shared" si="105"/>
        <v>1.5896955696413816E-2</v>
      </c>
      <c r="N221" s="1">
        <f t="shared" si="106"/>
        <v>0.13194699760185158</v>
      </c>
      <c r="O221" s="1">
        <f t="shared" si="107"/>
        <v>0.10098991096012594</v>
      </c>
      <c r="P221" s="1">
        <f t="shared" si="108"/>
        <v>6.788408289111013E-3</v>
      </c>
      <c r="Q221" s="1">
        <f t="shared" si="113"/>
        <v>1.4107037255260461E-3</v>
      </c>
      <c r="R221" s="1">
        <f t="shared" si="114"/>
        <v>2.9654551632623204E-5</v>
      </c>
      <c r="S221" s="1">
        <f t="shared" si="115"/>
        <v>-6.6186279350669433E-3</v>
      </c>
      <c r="T221" s="1">
        <f t="shared" si="116"/>
        <v>1.5106405272565333E-3</v>
      </c>
      <c r="U221" s="1">
        <f t="shared" si="117"/>
        <v>1.3472313895438579E-4</v>
      </c>
      <c r="V221" s="1">
        <f t="shared" si="118"/>
        <v>-1.740906090059956E-3</v>
      </c>
      <c r="W221" s="1">
        <f t="shared" si="100"/>
        <v>0</v>
      </c>
      <c r="X221" s="1">
        <f t="shared" si="100"/>
        <v>0</v>
      </c>
      <c r="Y221" s="1">
        <f t="shared" si="100"/>
        <v>0</v>
      </c>
      <c r="Z221" s="1">
        <f t="shared" si="100"/>
        <v>0</v>
      </c>
      <c r="AA221" s="1">
        <f>+AA$3*$F221*ABS($F221)*COS(2*PI()*$A221/$AZ$22+AA$4)*COS(2*PI()*$A221/$BA$22+AA$5)</f>
        <v>0</v>
      </c>
      <c r="AB221" s="39">
        <f>+AB$3*$F221*ABS($F221)*COS(2*2*PI()*$A221/$BA$33+AB$4)*COS(2*2*PI()*$A221/$BA$34+AB$5)*COS(2*2*PI()*$A221/$BA$35+AB$6)</f>
        <v>0</v>
      </c>
      <c r="AE221" s="20">
        <f>+$AF$20*SIGN(SOI!A220)*(ABS(SOI!A220))^$AE$2</f>
        <v>0.62092603378087274</v>
      </c>
      <c r="AF221" s="20">
        <f t="shared" si="121"/>
        <v>0.52309548888380464</v>
      </c>
      <c r="AG221" s="19">
        <f t="shared" si="97"/>
        <v>0.29001217720009087</v>
      </c>
      <c r="AH221" s="19">
        <f t="shared" si="98"/>
        <v>0.27788692220895317</v>
      </c>
      <c r="AI221">
        <f t="shared" si="120"/>
        <v>0.11940000000000048</v>
      </c>
      <c r="AJ221">
        <f t="shared" si="119"/>
        <v>0.23308331168371377</v>
      </c>
      <c r="AK221">
        <v>1</v>
      </c>
    </row>
    <row r="222" spans="1:37" x14ac:dyDescent="0.25">
      <c r="A222">
        <v>16.6666666666667</v>
      </c>
      <c r="B222" s="2">
        <v>1896.6666666666515</v>
      </c>
      <c r="C222">
        <f>+D222+($D$2+E222+F222)*SOI!A221*IF(B222&gt;$C$18, IF(B222&lt;$C$19,-1,1),1)</f>
        <v>-2.9242438565547042</v>
      </c>
      <c r="D222">
        <f>+$D$3*((1-$D$5)*SOI!D221+$D$5*SOI!D220) +   $D$4*((1-$D$5)*SOI!E221+$D$5*SOI!E220)</f>
        <v>0</v>
      </c>
      <c r="E222">
        <f t="shared" si="101"/>
        <v>-0.91133851606948291</v>
      </c>
      <c r="F222">
        <f t="shared" si="102"/>
        <v>-1.9004344229254253</v>
      </c>
      <c r="G222">
        <f t="shared" si="109"/>
        <v>-2.811772938994908</v>
      </c>
      <c r="H222" s="21">
        <f t="shared" si="110"/>
        <v>1.4081642511772123E-2</v>
      </c>
      <c r="I222" s="37">
        <f t="shared" si="103"/>
        <v>0.40546866617111749</v>
      </c>
      <c r="J222" s="1">
        <f t="shared" si="111"/>
        <v>-3.2980763526506537E-4</v>
      </c>
      <c r="K222" s="1">
        <f t="shared" si="112"/>
        <v>-2.7393492079409213E-5</v>
      </c>
      <c r="L222" s="1">
        <f t="shared" si="104"/>
        <v>0.47469451401054374</v>
      </c>
      <c r="M222" s="1">
        <f t="shared" si="105"/>
        <v>-5.1115906197727367E-3</v>
      </c>
      <c r="N222" s="1">
        <f t="shared" si="106"/>
        <v>-5.9038111043565045E-2</v>
      </c>
      <c r="O222" s="1">
        <f t="shared" si="107"/>
        <v>-8.0017643761559565E-2</v>
      </c>
      <c r="P222" s="1">
        <f t="shared" si="108"/>
        <v>-2.6748615665899974E-2</v>
      </c>
      <c r="Q222" s="1">
        <f t="shared" si="113"/>
        <v>2.0296018727659681E-4</v>
      </c>
      <c r="R222" s="1">
        <f t="shared" si="114"/>
        <v>-4.5219450570393491E-6</v>
      </c>
      <c r="S222" s="1">
        <f t="shared" si="115"/>
        <v>-3.1387721217427432E-3</v>
      </c>
      <c r="T222" s="1">
        <f t="shared" si="116"/>
        <v>6.3911282114301519E-4</v>
      </c>
      <c r="U222" s="1">
        <f t="shared" si="117"/>
        <v>5.6264495120414426E-4</v>
      </c>
      <c r="V222" s="1">
        <f t="shared" si="118"/>
        <v>-3.069316267737337E-3</v>
      </c>
      <c r="W222" s="1">
        <f t="shared" ref="W222:Z241" si="122">+W$3*$F222*ABS($F222)*COS(2*PI()*$A222/W$2+W$4)</f>
        <v>0</v>
      </c>
      <c r="X222" s="1">
        <f t="shared" si="122"/>
        <v>0</v>
      </c>
      <c r="Y222" s="1">
        <f t="shared" si="122"/>
        <v>0</v>
      </c>
      <c r="Z222" s="1">
        <f t="shared" si="122"/>
        <v>0</v>
      </c>
      <c r="AA222" s="1">
        <f>+AA$3*$F222*ABS($F222)*COS(2*PI()*$A222/$AZ$22+AA$4)*COS(2*PI()*$A222/$BA$22+AA$5)</f>
        <v>0</v>
      </c>
      <c r="AB222" s="39">
        <f>+AB$3*$F222*ABS($F222)*COS(2*2*PI()*$A222/$BA$33+AB$4)*COS(2*2*PI()*$A222/$BA$34+AB$5)*COS(2*2*PI()*$A222/$BA$35+AB$6)</f>
        <v>0</v>
      </c>
      <c r="AE222" s="20">
        <f>+$AF$20*SIGN(SOI!A221)*(ABS(SOI!A221))^$AE$2</f>
        <v>0.61676495979076706</v>
      </c>
      <c r="AF222" s="20">
        <f t="shared" si="121"/>
        <v>0.62641623914426059</v>
      </c>
      <c r="AG222" s="19">
        <f t="shared" si="97"/>
        <v>0.3831367509992939</v>
      </c>
      <c r="AH222" s="19">
        <f t="shared" si="98"/>
        <v>0.27899868892479618</v>
      </c>
      <c r="AI222">
        <f t="shared" si="120"/>
        <v>0.12000000000000048</v>
      </c>
      <c r="AJ222">
        <f t="shared" si="119"/>
        <v>0.24327948814496669</v>
      </c>
      <c r="AK222">
        <v>1</v>
      </c>
    </row>
    <row r="223" spans="1:37" x14ac:dyDescent="0.25">
      <c r="A223">
        <v>16.750000000000032</v>
      </c>
      <c r="B223" s="2">
        <v>1896.7499999999848</v>
      </c>
      <c r="C223">
        <f>+D223+($D$2+E223+F223)*SOI!A222*IF(B223&gt;$C$18, IF(B223&lt;$C$19,-1,1),1)</f>
        <v>3.7719198766745263</v>
      </c>
      <c r="D223">
        <f>+$D$3*((1-$D$5)*SOI!D222+$D$5*SOI!D221) +   $D$4*((1-$D$5)*SOI!E222+$D$5*SOI!E221)</f>
        <v>0</v>
      </c>
      <c r="E223">
        <f t="shared" si="101"/>
        <v>1.2742092206554956</v>
      </c>
      <c r="F223">
        <f t="shared" si="102"/>
        <v>2.154808849048619</v>
      </c>
      <c r="G223">
        <f t="shared" si="109"/>
        <v>3.4290180697041146</v>
      </c>
      <c r="H223" s="21">
        <f t="shared" si="110"/>
        <v>1.4584691356103366E-2</v>
      </c>
      <c r="I223" s="37">
        <f t="shared" si="103"/>
        <v>-0.16616224293666501</v>
      </c>
      <c r="J223" s="1">
        <f t="shared" si="111"/>
        <v>-1.6791364937189409E-3</v>
      </c>
      <c r="K223" s="1">
        <f t="shared" si="112"/>
        <v>1.0067193583050841E-6</v>
      </c>
      <c r="L223" s="1">
        <f t="shared" si="104"/>
        <v>-1.1296835359065032E-3</v>
      </c>
      <c r="M223" s="1">
        <f t="shared" si="105"/>
        <v>6.3504764805416294E-2</v>
      </c>
      <c r="N223" s="1">
        <f t="shared" si="106"/>
        <v>-6.6185252829012262E-2</v>
      </c>
      <c r="O223" s="1">
        <f t="shared" si="107"/>
        <v>0.85849419612263711</v>
      </c>
      <c r="P223" s="1">
        <f t="shared" si="108"/>
        <v>3.8500656954656765E-2</v>
      </c>
      <c r="Q223" s="1">
        <f t="shared" si="113"/>
        <v>-2.8267661432177949E-3</v>
      </c>
      <c r="R223" s="1">
        <f t="shared" si="114"/>
        <v>-2.5809485952685305E-5</v>
      </c>
      <c r="S223" s="1">
        <f t="shared" si="115"/>
        <v>1.4419945292429891E-3</v>
      </c>
      <c r="T223" s="1">
        <f t="shared" si="116"/>
        <v>1.6318180073202597E-5</v>
      </c>
      <c r="U223" s="1">
        <f t="shared" si="117"/>
        <v>3.3187634850024021E-4</v>
      </c>
      <c r="V223" s="1">
        <f t="shared" si="118"/>
        <v>4.9526455697565279E-3</v>
      </c>
      <c r="W223" s="1">
        <f t="shared" si="122"/>
        <v>0</v>
      </c>
      <c r="X223" s="1">
        <f t="shared" si="122"/>
        <v>0</v>
      </c>
      <c r="Y223" s="1">
        <f t="shared" si="122"/>
        <v>0</v>
      </c>
      <c r="Z223" s="1">
        <f t="shared" si="122"/>
        <v>0</v>
      </c>
      <c r="AA223" s="1">
        <f>+AA$3*$F223*ABS($F223)*COS(2*PI()*$A223/$AZ$22+AA$4)*COS(2*PI()*$A223/$BA$22+AA$5)</f>
        <v>0</v>
      </c>
      <c r="AB223" s="39">
        <f>+AB$3*$F223*ABS($F223)*COS(2*2*PI()*$A223/$BA$33+AB$4)*COS(2*2*PI()*$A223/$BA$34+AB$5)*COS(2*2*PI()*$A223/$BA$35+AB$6)</f>
        <v>0</v>
      </c>
      <c r="AE223" s="20">
        <f>+$AF$20*SIGN(SOI!A222)*(ABS(SOI!A222))^$AE$2</f>
        <v>0.64155772386114196</v>
      </c>
      <c r="AF223" s="20">
        <f t="shared" si="121"/>
        <v>0.68661095585905529</v>
      </c>
      <c r="AG223" s="19">
        <f t="shared" si="97"/>
        <v>0.3810293903031734</v>
      </c>
      <c r="AH223" s="19">
        <f t="shared" si="98"/>
        <v>0.29058006739621656</v>
      </c>
      <c r="AI223">
        <f t="shared" si="120"/>
        <v>0.12060000000000048</v>
      </c>
      <c r="AJ223">
        <f t="shared" si="119"/>
        <v>0.3055815655558819</v>
      </c>
      <c r="AK223">
        <v>1</v>
      </c>
    </row>
    <row r="224" spans="1:37" x14ac:dyDescent="0.25">
      <c r="A224">
        <v>16.833333333333364</v>
      </c>
      <c r="B224" s="2">
        <v>1896.833333333318</v>
      </c>
      <c r="C224">
        <f>+D224+($D$2+E224+F224)*SOI!A223*IF(B224&gt;$C$18, IF(B224&lt;$C$19,-1,1),1)</f>
        <v>-9.0445250017401815</v>
      </c>
      <c r="D224">
        <f>+$D$3*((1-$D$5)*SOI!D223+$D$5*SOI!D222) +   $D$4*((1-$D$5)*SOI!E223+$D$5*SOI!E222)</f>
        <v>0</v>
      </c>
      <c r="E224">
        <f t="shared" si="101"/>
        <v>-2.387597922764213</v>
      </c>
      <c r="F224">
        <f t="shared" si="102"/>
        <v>-3.6021537340173637</v>
      </c>
      <c r="G224">
        <f t="shared" si="109"/>
        <v>-5.9897516567815767</v>
      </c>
      <c r="H224" s="21">
        <f t="shared" si="110"/>
        <v>-2.4660221688382462E-2</v>
      </c>
      <c r="I224" s="37">
        <f t="shared" si="103"/>
        <v>-0.62100498397366166</v>
      </c>
      <c r="J224" s="1">
        <f t="shared" si="111"/>
        <v>1.9673115851582886E-2</v>
      </c>
      <c r="K224" s="1">
        <f t="shared" si="112"/>
        <v>-2.4436855945243444E-3</v>
      </c>
      <c r="L224" s="1">
        <f t="shared" si="104"/>
        <v>1.4020360733284007</v>
      </c>
      <c r="M224" s="1">
        <f t="shared" si="105"/>
        <v>-0.19908141598235651</v>
      </c>
      <c r="N224" s="1">
        <f t="shared" si="106"/>
        <v>0.32088594446731411</v>
      </c>
      <c r="O224" s="1">
        <f t="shared" si="107"/>
        <v>-2.1200738177535015</v>
      </c>
      <c r="P224" s="1">
        <f t="shared" si="108"/>
        <v>-3.0492219775938637E-2</v>
      </c>
      <c r="Q224" s="1">
        <f t="shared" si="113"/>
        <v>-4.2963905469611451E-2</v>
      </c>
      <c r="R224" s="1">
        <f t="shared" si="114"/>
        <v>-1.4660742500881702E-3</v>
      </c>
      <c r="S224" s="1">
        <f t="shared" si="115"/>
        <v>-2.6128580410259464E-2</v>
      </c>
      <c r="T224" s="1">
        <f t="shared" si="116"/>
        <v>5.0013555392151125E-2</v>
      </c>
      <c r="U224" s="1">
        <f t="shared" si="117"/>
        <v>-9.8233573763700788E-4</v>
      </c>
      <c r="V224" s="1">
        <f t="shared" si="118"/>
        <v>1.901724548900708E-2</v>
      </c>
      <c r="W224" s="1">
        <f t="shared" si="122"/>
        <v>0</v>
      </c>
      <c r="X224" s="1">
        <f t="shared" si="122"/>
        <v>0</v>
      </c>
      <c r="Y224" s="1">
        <f t="shared" si="122"/>
        <v>0</v>
      </c>
      <c r="Z224" s="1">
        <f t="shared" si="122"/>
        <v>0</v>
      </c>
      <c r="AA224" s="1">
        <f>+AA$3*$F224*ABS($F224)*COS(2*PI()*$A224/$AZ$22+AA$4)*COS(2*PI()*$A224/$BA$22+AA$5)</f>
        <v>0</v>
      </c>
      <c r="AB224" s="39">
        <f>+AB$3*$F224*ABS($F224)*COS(2*2*PI()*$A224/$BA$33+AB$4)*COS(2*2*PI()*$A224/$BA$34+AB$5)*COS(2*2*PI()*$A224/$BA$35+AB$6)</f>
        <v>0</v>
      </c>
      <c r="AE224" s="20">
        <f>+$AF$20*SIGN(SOI!A223)*(ABS(SOI!A223))^$AE$2</f>
        <v>0.80151018392525675</v>
      </c>
      <c r="AF224" s="20">
        <f t="shared" si="121"/>
        <v>0.75314622051800972</v>
      </c>
      <c r="AG224" s="19">
        <f t="shared" si="97"/>
        <v>0.39024490328780126</v>
      </c>
      <c r="AH224" s="19">
        <f t="shared" si="98"/>
        <v>0.27566243647176725</v>
      </c>
      <c r="AI224">
        <f t="shared" si="120"/>
        <v>0.12120000000000049</v>
      </c>
      <c r="AJ224">
        <f t="shared" si="119"/>
        <v>0.36290131723020846</v>
      </c>
      <c r="AK224">
        <v>1</v>
      </c>
    </row>
    <row r="225" spans="1:37" x14ac:dyDescent="0.25">
      <c r="A225">
        <v>16.916666666666696</v>
      </c>
      <c r="B225" s="2">
        <v>1896.9166666666513</v>
      </c>
      <c r="C225">
        <f>+D225+($D$2+E225+F225)*SOI!A224*IF(B225&gt;$C$18, IF(B225&lt;$C$19,-1,1),1)</f>
        <v>156.22264740326148</v>
      </c>
      <c r="D225">
        <f>+$D$3*((1-$D$5)*SOI!D224+$D$5*SOI!D223) +   $D$4*((1-$D$5)*SOI!E224+$D$5*SOI!E223)</f>
        <v>0</v>
      </c>
      <c r="E225">
        <f t="shared" si="101"/>
        <v>41.120340000428371</v>
      </c>
      <c r="F225">
        <f t="shared" si="102"/>
        <v>59.668464775869353</v>
      </c>
      <c r="G225">
        <f t="shared" si="109"/>
        <v>100.78880477629772</v>
      </c>
      <c r="H225" s="21">
        <f t="shared" si="110"/>
        <v>-0.17953782932152262</v>
      </c>
      <c r="I225" s="37">
        <f t="shared" si="103"/>
        <v>21.160564915059666</v>
      </c>
      <c r="J225" s="1">
        <f t="shared" si="111"/>
        <v>10.343096418769909</v>
      </c>
      <c r="K225" s="1">
        <f t="shared" si="112"/>
        <v>0.1348932130136993</v>
      </c>
      <c r="L225" s="1">
        <f t="shared" si="104"/>
        <v>-49.519997485612713</v>
      </c>
      <c r="M225" s="1">
        <f t="shared" si="105"/>
        <v>3.0716800197881331</v>
      </c>
      <c r="N225" s="1">
        <f t="shared" si="106"/>
        <v>-6.2028006437584091</v>
      </c>
      <c r="O225" s="1">
        <f t="shared" si="107"/>
        <v>14.771098557924862</v>
      </c>
      <c r="P225" s="1">
        <f t="shared" si="108"/>
        <v>6.8399129173646322E-3</v>
      </c>
      <c r="Q225" s="1">
        <f t="shared" si="113"/>
        <v>-12.81404170071057</v>
      </c>
      <c r="R225" s="1">
        <f t="shared" si="114"/>
        <v>14.899459655689036</v>
      </c>
      <c r="S225" s="1">
        <f t="shared" si="115"/>
        <v>-17.210168231264575</v>
      </c>
      <c r="T225" s="1">
        <f t="shared" si="116"/>
        <v>12.307531851436535</v>
      </c>
      <c r="U225" s="1">
        <f t="shared" si="117"/>
        <v>-7.5085079905946022E-3</v>
      </c>
      <c r="V225" s="1">
        <f t="shared" si="118"/>
        <v>8.2460558661520952E-2</v>
      </c>
      <c r="W225" s="1">
        <f t="shared" si="122"/>
        <v>0</v>
      </c>
      <c r="X225" s="1">
        <f t="shared" si="122"/>
        <v>0</v>
      </c>
      <c r="Y225" s="1">
        <f t="shared" si="122"/>
        <v>0</v>
      </c>
      <c r="Z225" s="1">
        <f t="shared" si="122"/>
        <v>0</v>
      </c>
      <c r="AA225" s="1">
        <f>+AA$3*$F225*ABS($F225)*COS(2*PI()*$A225/$AZ$22+AA$4)*COS(2*PI()*$A225/$BA$22+AA$5)</f>
        <v>0</v>
      </c>
      <c r="AB225" s="39">
        <f>+AB$3*$F225*ABS($F225)*COS(2*2*PI()*$A225/$BA$33+AB$4)*COS(2*2*PI()*$A225/$BA$34+AB$5)*COS(2*2*PI()*$A225/$BA$35+AB$6)</f>
        <v>0</v>
      </c>
      <c r="AE225" s="20">
        <f>+$AF$20*SIGN(SOI!A224)*(ABS(SOI!A224))^$AE$2</f>
        <v>0.81637075376763046</v>
      </c>
      <c r="AF225" s="20">
        <f t="shared" si="121"/>
        <v>0.80397233875539997</v>
      </c>
      <c r="AG225" s="19">
        <f t="shared" si="97"/>
        <v>0.3502314800433014</v>
      </c>
      <c r="AH225" s="19">
        <f t="shared" si="98"/>
        <v>0.25885128825830028</v>
      </c>
      <c r="AI225">
        <f t="shared" si="120"/>
        <v>0.12180000000000049</v>
      </c>
      <c r="AJ225">
        <f t="shared" si="119"/>
        <v>0.45374085871209857</v>
      </c>
      <c r="AK225">
        <v>1</v>
      </c>
    </row>
    <row r="226" spans="1:37" x14ac:dyDescent="0.25">
      <c r="A226">
        <v>17.000000000000028</v>
      </c>
      <c r="B226" s="2">
        <v>1896.9999999999845</v>
      </c>
      <c r="C226">
        <f>+D226+($D$2+E226+F226)*SOI!A225*IF(B226&gt;$C$18, IF(B226&lt;$C$19,-1,1),1)</f>
        <v>10.000941077755044</v>
      </c>
      <c r="D226">
        <f>+$D$3*((1-$D$5)*SOI!D225+$D$5*SOI!D224) +   $D$4*((1-$D$5)*SOI!E225+$D$5*SOI!E224)</f>
        <v>0</v>
      </c>
      <c r="E226">
        <f t="shared" si="101"/>
        <v>2.6892524457510723</v>
      </c>
      <c r="F226">
        <f t="shared" si="102"/>
        <v>4.0227885460308368</v>
      </c>
      <c r="G226">
        <f t="shared" si="109"/>
        <v>6.712040991781909</v>
      </c>
      <c r="H226" s="21">
        <f t="shared" si="110"/>
        <v>-1.5654668319402966E-2</v>
      </c>
      <c r="I226" s="37">
        <f t="shared" si="103"/>
        <v>1.3328516169866438</v>
      </c>
      <c r="J226" s="1">
        <f t="shared" si="111"/>
        <v>1.6290095833712478E-2</v>
      </c>
      <c r="K226" s="1">
        <f t="shared" si="112"/>
        <v>4.7987680361851362E-6</v>
      </c>
      <c r="L226" s="1">
        <f t="shared" si="104"/>
        <v>-1.9318992085830118</v>
      </c>
      <c r="M226" s="1">
        <f t="shared" si="105"/>
        <v>7.6805884227224105E-2</v>
      </c>
      <c r="N226" s="1">
        <f t="shared" si="106"/>
        <v>-0.25638032317016257</v>
      </c>
      <c r="O226" s="1">
        <f t="shared" si="107"/>
        <v>4.0527046365819641E-3</v>
      </c>
      <c r="P226" s="1">
        <f t="shared" si="108"/>
        <v>2.2732867610910895E-2</v>
      </c>
      <c r="Q226" s="1">
        <f t="shared" si="113"/>
        <v>-1.3243461729498404E-2</v>
      </c>
      <c r="R226" s="1">
        <f t="shared" si="114"/>
        <v>9.6993013319767178E-4</v>
      </c>
      <c r="S226" s="1">
        <f t="shared" si="115"/>
        <v>-4.4806036513622617E-2</v>
      </c>
      <c r="T226" s="1">
        <f t="shared" si="116"/>
        <v>1.3173675950559023E-4</v>
      </c>
      <c r="U226" s="1">
        <f t="shared" si="117"/>
        <v>-1.5718526912926677E-3</v>
      </c>
      <c r="V226" s="1">
        <f t="shared" si="118"/>
        <v>1.1327831761626991E-2</v>
      </c>
      <c r="W226" s="1">
        <f t="shared" si="122"/>
        <v>0</v>
      </c>
      <c r="X226" s="1">
        <f t="shared" si="122"/>
        <v>0</v>
      </c>
      <c r="Y226" s="1">
        <f t="shared" si="122"/>
        <v>0</v>
      </c>
      <c r="Z226" s="1">
        <f t="shared" si="122"/>
        <v>0</v>
      </c>
      <c r="AA226" s="1">
        <f>+AA$3*$F226*ABS($F226)*COS(2*PI()*$A226/$AZ$22+AA$4)*COS(2*PI()*$A226/$BA$22+AA$5)</f>
        <v>0</v>
      </c>
      <c r="AB226" s="39">
        <f>+AB$3*$F226*ABS($F226)*COS(2*2*PI()*$A226/$BA$33+AB$4)*COS(2*2*PI()*$A226/$BA$34+AB$5)*COS(2*2*PI()*$A226/$BA$35+AB$6)</f>
        <v>0</v>
      </c>
      <c r="AE226" s="20">
        <f>+$AF$20*SIGN(SOI!A225)*(ABS(SOI!A225))^$AE$2</f>
        <v>0.79403607857331271</v>
      </c>
      <c r="AF226" s="20">
        <f t="shared" si="121"/>
        <v>0.75608987812246797</v>
      </c>
      <c r="AG226" s="19">
        <f t="shared" ref="AG226:AG289" si="123">+SIN((AVERAGE(H222:H233)+AVERAGE(H226:H229)/4)*($AG$19+AG225*$AG$18*AVERAGE(G222:G233))*$AE$20+$AG$17) - SIN($AG$17)</f>
        <v>0.2309410872369683</v>
      </c>
      <c r="AH226" s="19">
        <f t="shared" si="98"/>
        <v>0.23975346477216095</v>
      </c>
      <c r="AI226">
        <f t="shared" si="120"/>
        <v>0.12240000000000049</v>
      </c>
      <c r="AJ226">
        <f t="shared" si="119"/>
        <v>0.52514879088549971</v>
      </c>
      <c r="AK226">
        <v>1</v>
      </c>
    </row>
    <row r="227" spans="1:37" x14ac:dyDescent="0.25">
      <c r="A227">
        <v>17.083333333333361</v>
      </c>
      <c r="B227" s="2">
        <v>1897.0833333333178</v>
      </c>
      <c r="C227">
        <f>+D227+($D$2+E227+F227)*SOI!A226*IF(B227&gt;$C$18, IF(B227&lt;$C$19,-1,1),1)</f>
        <v>-4.0835003009019584</v>
      </c>
      <c r="D227">
        <f>+$D$3*((1-$D$5)*SOI!D226+$D$5*SOI!D225) +   $D$4*((1-$D$5)*SOI!E226+$D$5*SOI!E225)</f>
        <v>0</v>
      </c>
      <c r="E227">
        <f t="shared" si="101"/>
        <v>-1.3464768071763507</v>
      </c>
      <c r="F227">
        <f t="shared" si="102"/>
        <v>-2.2355410006323853</v>
      </c>
      <c r="G227">
        <f t="shared" si="109"/>
        <v>-3.5820178078087359</v>
      </c>
      <c r="H227" s="21">
        <f t="shared" si="110"/>
        <v>-1.719790919847285E-2</v>
      </c>
      <c r="I227" s="37">
        <f t="shared" si="103"/>
        <v>-0.28810524225429579</v>
      </c>
      <c r="J227" s="1">
        <f t="shared" si="111"/>
        <v>-1.3424704138874481E-3</v>
      </c>
      <c r="K227" s="1">
        <f t="shared" si="112"/>
        <v>-1.7327734406459161E-5</v>
      </c>
      <c r="L227" s="1">
        <f t="shared" si="104"/>
        <v>2.9992014994737595E-2</v>
      </c>
      <c r="M227" s="1">
        <f t="shared" si="105"/>
        <v>2.9282369731952088E-2</v>
      </c>
      <c r="N227" s="1">
        <f t="shared" si="106"/>
        <v>-1.1512779609058452E-2</v>
      </c>
      <c r="O227" s="1">
        <f t="shared" si="107"/>
        <v>-0.58039088219170054</v>
      </c>
      <c r="P227" s="1">
        <f t="shared" si="108"/>
        <v>-3.6920658651740886E-2</v>
      </c>
      <c r="Q227" s="1">
        <f t="shared" si="113"/>
        <v>-2.2672987458619882E-4</v>
      </c>
      <c r="R227" s="1">
        <f t="shared" si="114"/>
        <v>-3.5893601452910579E-6</v>
      </c>
      <c r="S227" s="1">
        <f t="shared" si="115"/>
        <v>4.3491199541960087E-4</v>
      </c>
      <c r="T227" s="1">
        <f t="shared" si="116"/>
        <v>2.9288948756976923E-4</v>
      </c>
      <c r="U227" s="1">
        <f t="shared" si="117"/>
        <v>-5.5181870510639811E-4</v>
      </c>
      <c r="V227" s="1">
        <f t="shared" si="118"/>
        <v>-8.2614733839400547E-4</v>
      </c>
      <c r="W227" s="1">
        <f t="shared" si="122"/>
        <v>0</v>
      </c>
      <c r="X227" s="1">
        <f t="shared" si="122"/>
        <v>0</v>
      </c>
      <c r="Y227" s="1">
        <f t="shared" si="122"/>
        <v>0</v>
      </c>
      <c r="Z227" s="1">
        <f t="shared" si="122"/>
        <v>0</v>
      </c>
      <c r="AA227" s="1">
        <f>+AA$3*$F227*ABS($F227)*COS(2*PI()*$A227/$AZ$22+AA$4)*COS(2*PI()*$A227/$BA$22+AA$5)</f>
        <v>0</v>
      </c>
      <c r="AB227" s="39">
        <f>+AB$3*$F227*ABS($F227)*COS(2*2*PI()*$A227/$BA$33+AB$4)*COS(2*2*PI()*$A227/$BA$34+AB$5)*COS(2*2*PI()*$A227/$BA$35+AB$6)</f>
        <v>0</v>
      </c>
      <c r="AE227" s="20">
        <f>+$AF$20*SIGN(SOI!A226)*(ABS(SOI!A226))^$AE$2</f>
        <v>0.65786280202646086</v>
      </c>
      <c r="AF227" s="20">
        <f t="shared" si="121"/>
        <v>0.61368332625689981</v>
      </c>
      <c r="AG227" s="19">
        <f t="shared" si="123"/>
        <v>0.26054438452711737</v>
      </c>
      <c r="AH227" s="19">
        <f t="shared" ref="AH227:AH290" si="124">+SIN((AVERAGE(H223:H234)+AVERAGE(H227:H230)*$AH$1)*($AG$19+AH226*$AG$18*AVERAGE(G223:G234))*$AE$20+$AG$17) - SIN($AG$17)+$AH$2</f>
        <v>0.25257133919280828</v>
      </c>
      <c r="AI227">
        <f t="shared" si="120"/>
        <v>0.1230000000000005</v>
      </c>
      <c r="AJ227">
        <f t="shared" si="119"/>
        <v>0.35313894172978244</v>
      </c>
      <c r="AK227">
        <v>1</v>
      </c>
    </row>
    <row r="228" spans="1:37" x14ac:dyDescent="0.25">
      <c r="A228">
        <v>17.166666666666693</v>
      </c>
      <c r="B228" s="2">
        <v>1897.1666666666511</v>
      </c>
      <c r="C228">
        <f>+D228+($D$2+E228+F228)*SOI!A227*IF(B228&gt;$C$18, IF(B228&lt;$C$19,-1,1),1)</f>
        <v>1.5342809926467149</v>
      </c>
      <c r="D228">
        <f>+$D$3*((1-$D$5)*SOI!D227+$D$5*SOI!D226) +   $D$4*((1-$D$5)*SOI!E227+$D$5*SOI!E226)</f>
        <v>0</v>
      </c>
      <c r="E228">
        <f t="shared" si="101"/>
        <v>0.94082667430110556</v>
      </c>
      <c r="F228">
        <f t="shared" si="102"/>
        <v>1.9004344231928108</v>
      </c>
      <c r="G228">
        <f t="shared" si="109"/>
        <v>2.8412610974939163</v>
      </c>
      <c r="H228" s="21">
        <f t="shared" si="110"/>
        <v>8.3242152453370313E-3</v>
      </c>
      <c r="I228" s="37">
        <f t="shared" si="103"/>
        <v>-0.16597550395673535</v>
      </c>
      <c r="J228" s="1">
        <f t="shared" si="111"/>
        <v>8.0041055949223768E-4</v>
      </c>
      <c r="K228" s="1">
        <f t="shared" si="112"/>
        <v>2.5895500267355214E-4</v>
      </c>
      <c r="L228" s="1">
        <f t="shared" si="104"/>
        <v>-0.37031935991457987</v>
      </c>
      <c r="M228" s="1">
        <f t="shared" si="105"/>
        <v>-3.0305501192601531E-2</v>
      </c>
      <c r="N228" s="1">
        <f t="shared" si="106"/>
        <v>0.11124756705307427</v>
      </c>
      <c r="O228" s="1">
        <f t="shared" si="107"/>
        <v>0.84564154714321071</v>
      </c>
      <c r="P228" s="1">
        <f t="shared" si="108"/>
        <v>3.0670118882475221E-2</v>
      </c>
      <c r="Q228" s="1">
        <f t="shared" si="113"/>
        <v>-2.2674323031460627E-3</v>
      </c>
      <c r="R228" s="1">
        <f t="shared" si="114"/>
        <v>-2.0679281893103952E-5</v>
      </c>
      <c r="S228" s="1">
        <f t="shared" si="115"/>
        <v>-2.4210544253436372E-3</v>
      </c>
      <c r="T228" s="1">
        <f t="shared" si="116"/>
        <v>5.269146671561099E-3</v>
      </c>
      <c r="U228" s="1">
        <f t="shared" si="117"/>
        <v>2.6407985473598605E-4</v>
      </c>
      <c r="V228" s="1">
        <f t="shared" si="118"/>
        <v>-6.631531826071976E-3</v>
      </c>
      <c r="W228" s="1">
        <f t="shared" si="122"/>
        <v>0</v>
      </c>
      <c r="X228" s="1">
        <f t="shared" si="122"/>
        <v>0</v>
      </c>
      <c r="Y228" s="1">
        <f t="shared" si="122"/>
        <v>0</v>
      </c>
      <c r="Z228" s="1">
        <f t="shared" si="122"/>
        <v>0</v>
      </c>
      <c r="AA228" s="1">
        <f>+AA$3*$F228*ABS($F228)*COS(2*PI()*$A228/$AZ$22+AA$4)*COS(2*PI()*$A228/$BA$22+AA$5)</f>
        <v>0</v>
      </c>
      <c r="AB228" s="39">
        <f>+AB$3*$F228*ABS($F228)*COS(2*2*PI()*$A228/$BA$33+AB$4)*COS(2*2*PI()*$A228/$BA$34+AB$5)*COS(2*2*PI()*$A228/$BA$35+AB$6)</f>
        <v>0</v>
      </c>
      <c r="AE228" s="20">
        <f>+$AF$20*SIGN(SOI!A227)*(ABS(SOI!A227))^$AE$2</f>
        <v>0.38915109817092591</v>
      </c>
      <c r="AF228" s="20">
        <f t="shared" si="121"/>
        <v>0.27998309958581818</v>
      </c>
      <c r="AG228" s="19">
        <f t="shared" si="123"/>
        <v>0.29705698201165842</v>
      </c>
      <c r="AH228" s="19">
        <f t="shared" si="124"/>
        <v>0.27847753867867231</v>
      </c>
      <c r="AI228">
        <f t="shared" si="120"/>
        <v>0.1236000000000005</v>
      </c>
      <c r="AJ228">
        <f t="shared" si="119"/>
        <v>1.7073882425840237E-2</v>
      </c>
      <c r="AK228">
        <v>1</v>
      </c>
    </row>
    <row r="229" spans="1:37" x14ac:dyDescent="0.25">
      <c r="A229">
        <v>17.250000000000025</v>
      </c>
      <c r="B229" s="2">
        <v>1897.2499999999843</v>
      </c>
      <c r="C229">
        <f>+D229+($D$2+E229+F229)*SOI!A228*IF(B229&gt;$C$18, IF(B229&lt;$C$19,-1,1),1)</f>
        <v>0.64191018897209384</v>
      </c>
      <c r="D229">
        <f>+$D$3*((1-$D$5)*SOI!D228+$D$5*SOI!D227) +   $D$4*((1-$D$5)*SOI!E228+$D$5*SOI!E227)</f>
        <v>0</v>
      </c>
      <c r="E229">
        <f t="shared" si="101"/>
        <v>-0.76296473694609812</v>
      </c>
      <c r="F229">
        <f t="shared" si="102"/>
        <v>-2.1548088492906921</v>
      </c>
      <c r="G229">
        <f t="shared" si="109"/>
        <v>-2.9177735862367902</v>
      </c>
      <c r="H229" s="21">
        <f t="shared" si="110"/>
        <v>1.1767949887415157E-2</v>
      </c>
      <c r="I229" s="37">
        <f t="shared" si="103"/>
        <v>0.35032898544071089</v>
      </c>
      <c r="J229" s="1">
        <f t="shared" si="111"/>
        <v>-1.3274706009054264E-3</v>
      </c>
      <c r="K229" s="1">
        <f t="shared" si="112"/>
        <v>-1.2239162098122869E-4</v>
      </c>
      <c r="L229" s="1">
        <f t="shared" si="104"/>
        <v>0.87398284546923477</v>
      </c>
      <c r="M229" s="1">
        <f t="shared" si="105"/>
        <v>-2.3812308345147064E-2</v>
      </c>
      <c r="N229" s="1">
        <f t="shared" si="106"/>
        <v>-0.14655045953807472</v>
      </c>
      <c r="O229" s="1">
        <f t="shared" si="107"/>
        <v>-0.45175148958866185</v>
      </c>
      <c r="P229" s="1">
        <f t="shared" si="108"/>
        <v>-1.1497490733620348E-2</v>
      </c>
      <c r="Q229" s="1">
        <f t="shared" si="113"/>
        <v>2.3469888106060688E-3</v>
      </c>
      <c r="R229" s="1">
        <f t="shared" si="114"/>
        <v>-4.5179791079149143E-5</v>
      </c>
      <c r="S229" s="1">
        <f t="shared" si="115"/>
        <v>-6.7318323321701222E-3</v>
      </c>
      <c r="T229" s="1">
        <f t="shared" si="116"/>
        <v>6.6432418003969963E-3</v>
      </c>
      <c r="U229" s="1">
        <f t="shared" si="117"/>
        <v>2.0895605320597643E-4</v>
      </c>
      <c r="V229" s="1">
        <f t="shared" si="118"/>
        <v>-3.27490065275691E-3</v>
      </c>
      <c r="W229" s="1">
        <f t="shared" si="122"/>
        <v>0</v>
      </c>
      <c r="X229" s="1">
        <f t="shared" si="122"/>
        <v>0</v>
      </c>
      <c r="Y229" s="1">
        <f t="shared" si="122"/>
        <v>0</v>
      </c>
      <c r="Z229" s="1">
        <f t="shared" si="122"/>
        <v>0</v>
      </c>
      <c r="AA229" s="1">
        <f>+AA$3*$F229*ABS($F229)*COS(2*PI()*$A229/$AZ$22+AA$4)*COS(2*PI()*$A229/$BA$22+AA$5)</f>
        <v>0</v>
      </c>
      <c r="AB229" s="39">
        <f>+AB$3*$F229*ABS($F229)*COS(2*2*PI()*$A229/$BA$33+AB$4)*COS(2*2*PI()*$A229/$BA$34+AB$5)*COS(2*2*PI()*$A229/$BA$35+AB$6)</f>
        <v>0</v>
      </c>
      <c r="AE229" s="20">
        <f>+$AF$20*SIGN(SOI!A228)*(ABS(SOI!A228))^$AE$2</f>
        <v>-0.20706460143993219</v>
      </c>
      <c r="AF229" s="20">
        <f t="shared" si="121"/>
        <v>3.1108838945772634E-3</v>
      </c>
      <c r="AG229" s="19">
        <f t="shared" si="123"/>
        <v>0.23081296464542247</v>
      </c>
      <c r="AH229" s="19">
        <f t="shared" si="124"/>
        <v>0.21860410182938814</v>
      </c>
      <c r="AI229">
        <f t="shared" si="120"/>
        <v>0.1242000000000005</v>
      </c>
      <c r="AJ229">
        <f t="shared" si="119"/>
        <v>0.22770208075084522</v>
      </c>
      <c r="AK229">
        <v>1</v>
      </c>
    </row>
    <row r="230" spans="1:37" x14ac:dyDescent="0.25">
      <c r="A230">
        <v>17.333333333333357</v>
      </c>
      <c r="B230" s="2">
        <v>1897.3333333333176</v>
      </c>
      <c r="C230">
        <f>+D230+($D$2+E230+F230)*SOI!A229*IF(B230&gt;$C$18, IF(B230&lt;$C$19,-1,1),1)</f>
        <v>-0.72808027483931936</v>
      </c>
      <c r="D230">
        <f>+$D$3*((1-$D$5)*SOI!D229+$D$5*SOI!D228) +   $D$4*((1-$D$5)*SOI!E229+$D$5*SOI!E228)</f>
        <v>0</v>
      </c>
      <c r="E230">
        <f t="shared" si="101"/>
        <v>0.68067141178826773</v>
      </c>
      <c r="F230">
        <f t="shared" si="102"/>
        <v>3.6021537343253751</v>
      </c>
      <c r="G230">
        <f t="shared" si="109"/>
        <v>4.2828251461136428</v>
      </c>
      <c r="H230" s="21">
        <f t="shared" si="110"/>
        <v>-1.2353143157400779E-2</v>
      </c>
      <c r="I230" s="37">
        <f t="shared" si="103"/>
        <v>-0.31542556511153014</v>
      </c>
      <c r="J230" s="1">
        <f t="shared" si="111"/>
        <v>-6.3711885671936331E-3</v>
      </c>
      <c r="K230" s="1">
        <f t="shared" si="112"/>
        <v>1.3439143029532503E-7</v>
      </c>
      <c r="L230" s="1">
        <f t="shared" si="104"/>
        <v>-0.60571344437333086</v>
      </c>
      <c r="M230" s="1">
        <f t="shared" si="105"/>
        <v>0.12693349160229406</v>
      </c>
      <c r="N230" s="1">
        <f t="shared" si="106"/>
        <v>0.14446722671647402</v>
      </c>
      <c r="O230" s="1">
        <f t="shared" si="107"/>
        <v>3.1367765576154082E-2</v>
      </c>
      <c r="P230" s="1">
        <f t="shared" si="108"/>
        <v>2.6234613008719584E-4</v>
      </c>
      <c r="Q230" s="1">
        <f t="shared" si="113"/>
        <v>1.2332976366779162E-2</v>
      </c>
      <c r="R230" s="1">
        <f t="shared" si="114"/>
        <v>2.1375777337771877E-4</v>
      </c>
      <c r="S230" s="1">
        <f t="shared" si="115"/>
        <v>-5.9749773090386959E-3</v>
      </c>
      <c r="T230" s="1">
        <f t="shared" si="116"/>
        <v>3.1968948757417906E-4</v>
      </c>
      <c r="U230" s="1">
        <f t="shared" si="117"/>
        <v>4.2928663630184629E-6</v>
      </c>
      <c r="V230" s="1">
        <f t="shared" si="118"/>
        <v>-7.3663419479498164E-5</v>
      </c>
      <c r="W230" s="1">
        <f t="shared" si="122"/>
        <v>0</v>
      </c>
      <c r="X230" s="1">
        <f t="shared" si="122"/>
        <v>0</v>
      </c>
      <c r="Y230" s="1">
        <f t="shared" si="122"/>
        <v>0</v>
      </c>
      <c r="Z230" s="1">
        <f t="shared" si="122"/>
        <v>0</v>
      </c>
      <c r="AA230" s="1">
        <f>+AA$3*$F230*ABS($F230)*COS(2*PI()*$A230/$AZ$22+AA$4)*COS(2*PI()*$A230/$BA$22+AA$5)</f>
        <v>0</v>
      </c>
      <c r="AB230" s="39">
        <f>+AB$3*$F230*ABS($F230)*COS(2*2*PI()*$A230/$BA$33+AB$4)*COS(2*2*PI()*$A230/$BA$34+AB$5)*COS(2*2*PI()*$A230/$BA$35+AB$6)</f>
        <v>0</v>
      </c>
      <c r="AE230" s="20">
        <f>+$AF$20*SIGN(SOI!A229)*(ABS(SOI!A229))^$AE$2</f>
        <v>-0.17275384504726193</v>
      </c>
      <c r="AF230" s="20">
        <f t="shared" si="121"/>
        <v>-0.13940739108261255</v>
      </c>
      <c r="AG230" s="19">
        <f t="shared" si="123"/>
        <v>-0.8680635128941534</v>
      </c>
      <c r="AH230" s="19">
        <f t="shared" si="124"/>
        <v>-0.84729523373981197</v>
      </c>
      <c r="AI230">
        <f t="shared" si="120"/>
        <v>0.12480000000000051</v>
      </c>
      <c r="AJ230">
        <f t="shared" si="119"/>
        <v>0.72865612181154082</v>
      </c>
      <c r="AK230">
        <v>1</v>
      </c>
    </row>
    <row r="231" spans="1:37" x14ac:dyDescent="0.25">
      <c r="A231">
        <v>17.416666666666689</v>
      </c>
      <c r="B231" s="2">
        <v>1897.4166666666508</v>
      </c>
      <c r="C231">
        <f>+D231+($D$2+E231+F231)*SOI!A230*IF(B231&gt;$C$18, IF(B231&lt;$C$19,-1,1),1)</f>
        <v>1.206462761462463</v>
      </c>
      <c r="D231">
        <f>+$D$3*((1-$D$5)*SOI!D230+$D$5*SOI!D229) +   $D$4*((1-$D$5)*SOI!E230+$D$5*SOI!E229)</f>
        <v>0</v>
      </c>
      <c r="E231">
        <f t="shared" si="101"/>
        <v>-0.65467329732960333</v>
      </c>
      <c r="F231">
        <f t="shared" si="102"/>
        <v>-59.668464775793552</v>
      </c>
      <c r="G231">
        <f t="shared" si="109"/>
        <v>-60.323138073123154</v>
      </c>
      <c r="H231" s="21">
        <f t="shared" si="110"/>
        <v>-3.9211171379679104E-2</v>
      </c>
      <c r="I231" s="37">
        <f t="shared" si="103"/>
        <v>-0.3390031438542348</v>
      </c>
      <c r="J231" s="1">
        <f t="shared" si="111"/>
        <v>5.4049989290391273E-2</v>
      </c>
      <c r="K231" s="1">
        <f t="shared" si="112"/>
        <v>5.1894691933935463E-5</v>
      </c>
      <c r="L231" s="1">
        <f t="shared" si="104"/>
        <v>4.5934399476319228E-2</v>
      </c>
      <c r="M231" s="1">
        <f t="shared" si="105"/>
        <v>-1.0019465258230951</v>
      </c>
      <c r="N231" s="1">
        <f t="shared" si="106"/>
        <v>-0.39104536841640153</v>
      </c>
      <c r="O231" s="1">
        <f t="shared" si="107"/>
        <v>0.10373429829888325</v>
      </c>
      <c r="P231" s="1">
        <f t="shared" si="108"/>
        <v>-0.40393957554093857</v>
      </c>
      <c r="Q231" s="1">
        <f t="shared" si="113"/>
        <v>0.26350813487566088</v>
      </c>
      <c r="R231" s="1">
        <f t="shared" si="114"/>
        <v>4.9085687789801628E-3</v>
      </c>
      <c r="S231" s="1">
        <f t="shared" si="115"/>
        <v>1.7382046477794733E-2</v>
      </c>
      <c r="T231" s="1">
        <f t="shared" si="116"/>
        <v>-8.0174816581341806E-5</v>
      </c>
      <c r="U231" s="1">
        <f t="shared" si="117"/>
        <v>-7.1038854139831801E-3</v>
      </c>
      <c r="V231" s="1">
        <f t="shared" si="118"/>
        <v>-0.30700922700868455</v>
      </c>
      <c r="W231" s="1">
        <f t="shared" si="122"/>
        <v>0</v>
      </c>
      <c r="X231" s="1">
        <f t="shared" si="122"/>
        <v>0</v>
      </c>
      <c r="Y231" s="1">
        <f t="shared" si="122"/>
        <v>0</v>
      </c>
      <c r="Z231" s="1">
        <f t="shared" si="122"/>
        <v>0</v>
      </c>
      <c r="AA231" s="1">
        <f>+AA$3*$F231*ABS($F231)*COS(2*PI()*$A231/$AZ$22+AA$4)*COS(2*PI()*$A231/$BA$22+AA$5)</f>
        <v>0</v>
      </c>
      <c r="AB231" s="39">
        <f>+AB$3*$F231*ABS($F231)*COS(2*2*PI()*$A231/$BA$33+AB$4)*COS(2*2*PI()*$A231/$BA$34+AB$5)*COS(2*2*PI()*$A231/$BA$35+AB$6)</f>
        <v>0</v>
      </c>
      <c r="AE231" s="20">
        <f>+$AF$20*SIGN(SOI!A230)*(ABS(SOI!A230))^$AE$2</f>
        <v>-3.8403726760643568E-2</v>
      </c>
      <c r="AF231" s="20">
        <f t="shared" si="121"/>
        <v>-3.9515586359545211E-2</v>
      </c>
      <c r="AG231" s="19">
        <f t="shared" si="123"/>
        <v>-0.85290384097400807</v>
      </c>
      <c r="AH231" s="19">
        <f t="shared" si="124"/>
        <v>-0.88435204894648856</v>
      </c>
      <c r="AI231">
        <f t="shared" si="120"/>
        <v>0.12540000000000051</v>
      </c>
      <c r="AJ231">
        <f t="shared" si="119"/>
        <v>0.81338825461446285</v>
      </c>
      <c r="AK231">
        <v>1</v>
      </c>
    </row>
    <row r="232" spans="1:37" x14ac:dyDescent="0.25">
      <c r="A232">
        <v>17.500000000000021</v>
      </c>
      <c r="B232" s="2">
        <v>1897.4999999999841</v>
      </c>
      <c r="C232">
        <f>+D232+($D$2+E232+F232)*SOI!A231*IF(B232&gt;$C$18, IF(B232&lt;$C$19,-1,1),1)</f>
        <v>-0.23435299631951406</v>
      </c>
      <c r="D232">
        <f>+$D$3*((1-$D$5)*SOI!D231+$D$5*SOI!D230) +   $D$4*((1-$D$5)*SOI!E231+$D$5*SOI!E230)</f>
        <v>0</v>
      </c>
      <c r="E232">
        <f t="shared" si="101"/>
        <v>0.67488859901642329</v>
      </c>
      <c r="F232">
        <f t="shared" si="102"/>
        <v>-4.0227885464380524</v>
      </c>
      <c r="G232">
        <f t="shared" si="109"/>
        <v>-3.3478999474216291</v>
      </c>
      <c r="H232" s="21">
        <f t="shared" si="110"/>
        <v>1.4624438199124947E-2</v>
      </c>
      <c r="I232" s="37">
        <f t="shared" si="103"/>
        <v>7.7747945877923191E-2</v>
      </c>
      <c r="J232" s="1">
        <f t="shared" si="111"/>
        <v>2.7210892797739361E-3</v>
      </c>
      <c r="K232" s="1">
        <f t="shared" si="112"/>
        <v>-1.45236987862838E-4</v>
      </c>
      <c r="L232" s="1">
        <f t="shared" si="104"/>
        <v>-0.15514288363150397</v>
      </c>
      <c r="M232" s="1">
        <f t="shared" si="105"/>
        <v>0.21994116694082272</v>
      </c>
      <c r="N232" s="1">
        <f t="shared" si="106"/>
        <v>1.8380686510023819E-2</v>
      </c>
      <c r="O232" s="1">
        <f t="shared" si="107"/>
        <v>0.61723052212017937</v>
      </c>
      <c r="P232" s="1">
        <f t="shared" si="108"/>
        <v>-5.6253799798422058E-2</v>
      </c>
      <c r="Q232" s="1">
        <f t="shared" si="113"/>
        <v>2.71888344225281E-3</v>
      </c>
      <c r="R232" s="1">
        <f t="shared" si="114"/>
        <v>-1.1615466094698171E-5</v>
      </c>
      <c r="S232" s="1">
        <f t="shared" si="115"/>
        <v>1.8737890053441574E-4</v>
      </c>
      <c r="T232" s="1">
        <f t="shared" si="116"/>
        <v>1.611227299797518E-3</v>
      </c>
      <c r="U232" s="1">
        <f t="shared" si="117"/>
        <v>2.268906524458375E-4</v>
      </c>
      <c r="V232" s="1">
        <f t="shared" si="118"/>
        <v>2.0096548163772271E-3</v>
      </c>
      <c r="W232" s="1">
        <f t="shared" si="122"/>
        <v>0</v>
      </c>
      <c r="X232" s="1">
        <f t="shared" si="122"/>
        <v>0</v>
      </c>
      <c r="Y232" s="1">
        <f t="shared" si="122"/>
        <v>0</v>
      </c>
      <c r="Z232" s="1">
        <f t="shared" si="122"/>
        <v>0</v>
      </c>
      <c r="AA232" s="1">
        <f>+AA$3*$F232*ABS($F232)*COS(2*PI()*$A232/$AZ$22+AA$4)*COS(2*PI()*$A232/$BA$22+AA$5)</f>
        <v>0</v>
      </c>
      <c r="AB232" s="39">
        <f>+AB$3*$F232*ABS($F232)*COS(2*2*PI()*$A232/$BA$33+AB$4)*COS(2*2*PI()*$A232/$BA$34+AB$5)*COS(2*2*PI()*$A232/$BA$35+AB$6)</f>
        <v>0</v>
      </c>
      <c r="AE232" s="20">
        <f>+$AF$20*SIGN(SOI!A231)*(ABS(SOI!A231))^$AE$2</f>
        <v>9.2610812729269867E-2</v>
      </c>
      <c r="AF232" s="20">
        <f t="shared" si="121"/>
        <v>-3.4667575964029446E-2</v>
      </c>
      <c r="AG232" s="19">
        <f t="shared" si="123"/>
        <v>-0.93059552294956371</v>
      </c>
      <c r="AH232" s="19">
        <f t="shared" si="124"/>
        <v>-0.90027518374165905</v>
      </c>
      <c r="AI232">
        <f t="shared" si="120"/>
        <v>0.1260000000000005</v>
      </c>
      <c r="AJ232">
        <f t="shared" si="119"/>
        <v>0.89592794698553424</v>
      </c>
      <c r="AK232">
        <v>1</v>
      </c>
    </row>
    <row r="233" spans="1:37" x14ac:dyDescent="0.25">
      <c r="A233">
        <v>17.583333333333353</v>
      </c>
      <c r="B233" s="2">
        <v>1897.5833333333173</v>
      </c>
      <c r="C233">
        <f>+D233+($D$2+E233+F233)*SOI!A232*IF(B233&gt;$C$18, IF(B233&lt;$C$19,-1,1),1)</f>
        <v>-0.22297121485579099</v>
      </c>
      <c r="D233">
        <f>+$D$3*((1-$D$5)*SOI!D232+$D$5*SOI!D231) +   $D$4*((1-$D$5)*SOI!E232+$D$5*SOI!E231)</f>
        <v>0</v>
      </c>
      <c r="E233">
        <f t="shared" si="101"/>
        <v>-0.74906623506257253</v>
      </c>
      <c r="F233">
        <f t="shared" si="102"/>
        <v>2.2355410007678458</v>
      </c>
      <c r="G233">
        <f t="shared" si="109"/>
        <v>1.4864747657052733</v>
      </c>
      <c r="H233" s="21">
        <f t="shared" si="110"/>
        <v>-9.8826984085960135E-3</v>
      </c>
      <c r="I233" s="37">
        <f t="shared" si="103"/>
        <v>-0.36743051764793327</v>
      </c>
      <c r="J233" s="1">
        <f t="shared" si="111"/>
        <v>1.8738252501407249E-2</v>
      </c>
      <c r="K233" s="1">
        <f t="shared" si="112"/>
        <v>3.4445389543156883E-4</v>
      </c>
      <c r="L233" s="1">
        <f t="shared" si="104"/>
        <v>0.79230197438294736</v>
      </c>
      <c r="M233" s="1">
        <f t="shared" si="105"/>
        <v>-0.32048412326254183</v>
      </c>
      <c r="N233" s="1">
        <f t="shared" si="106"/>
        <v>1.9155651664575883E-2</v>
      </c>
      <c r="O233" s="1">
        <f t="shared" si="107"/>
        <v>-0.66431347672968755</v>
      </c>
      <c r="P233" s="1">
        <f t="shared" si="108"/>
        <v>2.4272872945364943E-2</v>
      </c>
      <c r="Q233" s="1">
        <f t="shared" si="113"/>
        <v>-4.1288184564455613E-3</v>
      </c>
      <c r="R233" s="1">
        <f t="shared" si="114"/>
        <v>-8.336008329951483E-5</v>
      </c>
      <c r="S233" s="1">
        <f t="shared" si="115"/>
        <v>-9.2287353132912745E-4</v>
      </c>
      <c r="T233" s="1">
        <f t="shared" si="116"/>
        <v>8.8560765047310981E-3</v>
      </c>
      <c r="U233" s="1">
        <f t="shared" si="117"/>
        <v>4.6267094175405271E-4</v>
      </c>
      <c r="V233" s="1">
        <f t="shared" si="118"/>
        <v>-9.0370355477591114E-4</v>
      </c>
      <c r="W233" s="1">
        <f t="shared" si="122"/>
        <v>0</v>
      </c>
      <c r="X233" s="1">
        <f t="shared" si="122"/>
        <v>0</v>
      </c>
      <c r="Y233" s="1">
        <f t="shared" si="122"/>
        <v>0</v>
      </c>
      <c r="Z233" s="1">
        <f t="shared" si="122"/>
        <v>0</v>
      </c>
      <c r="AA233" s="1">
        <f>+AA$3*$F233*ABS($F233)*COS(2*PI()*$A233/$AZ$22+AA$4)*COS(2*PI()*$A233/$BA$22+AA$5)</f>
        <v>0</v>
      </c>
      <c r="AB233" s="39">
        <f>+AB$3*$F233*ABS($F233)*COS(2*2*PI()*$A233/$BA$33+AB$4)*COS(2*2*PI()*$A233/$BA$34+AB$5)*COS(2*2*PI()*$A233/$BA$35+AB$6)</f>
        <v>0</v>
      </c>
      <c r="AE233" s="20">
        <f>+$AF$20*SIGN(SOI!A232)*(ABS(SOI!A232))^$AE$2</f>
        <v>-0.15820981386071464</v>
      </c>
      <c r="AF233" s="20">
        <f t="shared" si="121"/>
        <v>-9.5239399000205407E-2</v>
      </c>
      <c r="AG233" s="19">
        <f t="shared" si="123"/>
        <v>-0.80169980872280189</v>
      </c>
      <c r="AH233" s="19">
        <f t="shared" si="124"/>
        <v>-0.83572577031592976</v>
      </c>
      <c r="AI233">
        <f t="shared" si="120"/>
        <v>0.12660000000000049</v>
      </c>
      <c r="AJ233">
        <f t="shared" si="119"/>
        <v>0.70646040972259649</v>
      </c>
      <c r="AK233">
        <v>1</v>
      </c>
    </row>
    <row r="234" spans="1:37" x14ac:dyDescent="0.25">
      <c r="A234">
        <v>17.666666666666686</v>
      </c>
      <c r="B234" s="2">
        <v>1897.6666666666506</v>
      </c>
      <c r="C234">
        <f>+D234+($D$2+E234+F234)*SOI!A233*IF(B234&gt;$C$18, IF(B234&lt;$C$19,-1,1),1)</f>
        <v>0.23738301772987419</v>
      </c>
      <c r="D234">
        <f>+$D$3*((1-$D$5)*SOI!D233+$D$5*SOI!D232) +   $D$4*((1-$D$5)*SOI!E233+$D$5*SOI!E232)</f>
        <v>0</v>
      </c>
      <c r="E234">
        <f t="shared" si="101"/>
        <v>0.91133851607227889</v>
      </c>
      <c r="F234">
        <f t="shared" si="102"/>
        <v>-1.900434423280088</v>
      </c>
      <c r="G234">
        <f t="shared" si="109"/>
        <v>-0.98909590720780916</v>
      </c>
      <c r="H234" s="21">
        <f t="shared" si="110"/>
        <v>2.2519216399950613E-3</v>
      </c>
      <c r="I234" s="37">
        <f t="shared" si="103"/>
        <v>0.54667420317138216</v>
      </c>
      <c r="J234" s="1">
        <f t="shared" si="111"/>
        <v>3.0892111894977731E-2</v>
      </c>
      <c r="K234" s="1">
        <f t="shared" si="112"/>
        <v>-2.5660411431741932E-5</v>
      </c>
      <c r="L234" s="1">
        <f t="shared" si="104"/>
        <v>-0.97447449265378683</v>
      </c>
      <c r="M234" s="1">
        <f t="shared" si="105"/>
        <v>0.35511717398218895</v>
      </c>
      <c r="N234" s="1">
        <f t="shared" si="106"/>
        <v>-4.5217353576669755E-2</v>
      </c>
      <c r="O234" s="1">
        <f t="shared" si="107"/>
        <v>0.2146477630430117</v>
      </c>
      <c r="P234" s="1">
        <f t="shared" si="108"/>
        <v>-4.5500970095211941E-3</v>
      </c>
      <c r="Q234" s="1">
        <f t="shared" si="113"/>
        <v>-1.0799388223184006E-2</v>
      </c>
      <c r="R234" s="1">
        <f t="shared" si="114"/>
        <v>3.2440300030488602E-4</v>
      </c>
      <c r="S234" s="1">
        <f t="shared" si="115"/>
        <v>-3.2411845208617143E-3</v>
      </c>
      <c r="T234" s="1">
        <f t="shared" si="116"/>
        <v>3.5194467698615437E-3</v>
      </c>
      <c r="U234" s="1">
        <f t="shared" si="117"/>
        <v>1.2904020778864786E-4</v>
      </c>
      <c r="V234" s="1">
        <f t="shared" si="118"/>
        <v>-3.9988367430736615E-4</v>
      </c>
      <c r="W234" s="1">
        <f t="shared" si="122"/>
        <v>0</v>
      </c>
      <c r="X234" s="1">
        <f t="shared" si="122"/>
        <v>0</v>
      </c>
      <c r="Y234" s="1">
        <f t="shared" si="122"/>
        <v>0</v>
      </c>
      <c r="Z234" s="1">
        <f t="shared" si="122"/>
        <v>0</v>
      </c>
      <c r="AA234" s="1">
        <f>+AA$3*$F234*ABS($F234)*COS(2*PI()*$A234/$AZ$22+AA$4)*COS(2*PI()*$A234/$BA$22+AA$5)</f>
        <v>0</v>
      </c>
      <c r="AB234" s="39">
        <f>+AB$3*$F234*ABS($F234)*COS(2*2*PI()*$A234/$BA$33+AB$4)*COS(2*2*PI()*$A234/$BA$34+AB$5)*COS(2*2*PI()*$A234/$BA$35+AB$6)</f>
        <v>0</v>
      </c>
      <c r="AE234" s="20">
        <f>+$AF$20*SIGN(SOI!A233)*(ABS(SOI!A233))^$AE$2</f>
        <v>-0.22011919586917147</v>
      </c>
      <c r="AF234" s="20">
        <f t="shared" si="121"/>
        <v>-0.26084948614945058</v>
      </c>
      <c r="AG234" s="19">
        <f t="shared" si="123"/>
        <v>-1.1321862699449641</v>
      </c>
      <c r="AH234" s="19">
        <f t="shared" si="124"/>
        <v>-0.98379392542186717</v>
      </c>
      <c r="AI234">
        <f t="shared" si="120"/>
        <v>0.12720000000000048</v>
      </c>
      <c r="AJ234">
        <f t="shared" si="119"/>
        <v>0.87133678379551349</v>
      </c>
      <c r="AK234">
        <v>1</v>
      </c>
    </row>
    <row r="235" spans="1:37" x14ac:dyDescent="0.25">
      <c r="A235">
        <v>17.750000000000018</v>
      </c>
      <c r="B235" s="2">
        <v>1897.7499999999839</v>
      </c>
      <c r="C235">
        <f>+D235+($D$2+E235+F235)*SOI!A234*IF(B235&gt;$C$18, IF(B235&lt;$C$19,-1,1),1)</f>
        <v>-0.50194178839368786</v>
      </c>
      <c r="D235">
        <f>+$D$3*((1-$D$5)*SOI!D234+$D$5*SOI!D233) +   $D$4*((1-$D$5)*SOI!E234+$D$5*SOI!E233)</f>
        <v>0</v>
      </c>
      <c r="E235">
        <f t="shared" si="101"/>
        <v>-1.2742092206589719</v>
      </c>
      <c r="F235">
        <f t="shared" si="102"/>
        <v>2.1548088494198279</v>
      </c>
      <c r="G235">
        <f t="shared" si="109"/>
        <v>0.88059962876085596</v>
      </c>
      <c r="H235" s="21">
        <f t="shared" si="110"/>
        <v>-9.9550399586353887E-3</v>
      </c>
      <c r="I235" s="37">
        <f t="shared" si="103"/>
        <v>-0.50876174324892665</v>
      </c>
      <c r="J235" s="1">
        <f t="shared" si="111"/>
        <v>2.447054585528978E-2</v>
      </c>
      <c r="K235" s="1">
        <f t="shared" si="112"/>
        <v>5.0339741785820443E-7</v>
      </c>
      <c r="L235" s="1">
        <f t="shared" si="104"/>
        <v>0.31064430584943847</v>
      </c>
      <c r="M235" s="1">
        <f t="shared" si="105"/>
        <v>-0.30226082795858195</v>
      </c>
      <c r="N235" s="1">
        <f t="shared" si="106"/>
        <v>3.9080175928538914E-2</v>
      </c>
      <c r="O235" s="1">
        <f t="shared" si="107"/>
        <v>-5.152939695233337E-2</v>
      </c>
      <c r="P235" s="1">
        <f t="shared" si="108"/>
        <v>1.1663970414723709E-3</v>
      </c>
      <c r="Q235" s="1">
        <f t="shared" si="113"/>
        <v>-7.9443929012868557E-3</v>
      </c>
      <c r="R235" s="1">
        <f t="shared" si="114"/>
        <v>-2.2209167998956688E-4</v>
      </c>
      <c r="S235" s="1">
        <f t="shared" si="115"/>
        <v>-2.606999761909097E-3</v>
      </c>
      <c r="T235" s="1">
        <f t="shared" si="116"/>
        <v>2.6933699836697824E-4</v>
      </c>
      <c r="U235" s="1">
        <f t="shared" si="117"/>
        <v>3.0784823870783263E-5</v>
      </c>
      <c r="V235" s="1">
        <f t="shared" si="118"/>
        <v>-8.8595323137132437E-5</v>
      </c>
      <c r="W235" s="1">
        <f t="shared" si="122"/>
        <v>0</v>
      </c>
      <c r="X235" s="1">
        <f t="shared" si="122"/>
        <v>0</v>
      </c>
      <c r="Y235" s="1">
        <f t="shared" si="122"/>
        <v>0</v>
      </c>
      <c r="Z235" s="1">
        <f t="shared" si="122"/>
        <v>0</v>
      </c>
      <c r="AA235" s="1">
        <f>+AA$3*$F235*ABS($F235)*COS(2*PI()*$A235/$AZ$22+AA$4)*COS(2*PI()*$A235/$BA$22+AA$5)</f>
        <v>0</v>
      </c>
      <c r="AB235" s="39">
        <f>+AB$3*$F235*ABS($F235)*COS(2*2*PI()*$A235/$BA$33+AB$4)*COS(2*2*PI()*$A235/$BA$34+AB$5)*COS(2*2*PI()*$A235/$BA$35+AB$6)</f>
        <v>0</v>
      </c>
      <c r="AE235" s="20">
        <f>+$AF$20*SIGN(SOI!A234)*(ABS(SOI!A234))^$AE$2</f>
        <v>-0.40421944871846566</v>
      </c>
      <c r="AF235" s="20">
        <f t="shared" si="121"/>
        <v>-0.34942923849433577</v>
      </c>
      <c r="AG235" s="19">
        <f t="shared" si="123"/>
        <v>-0.87826252692955165</v>
      </c>
      <c r="AH235" s="19">
        <f t="shared" si="124"/>
        <v>-0.78733480576507087</v>
      </c>
      <c r="AI235">
        <f t="shared" si="120"/>
        <v>0.12780000000000047</v>
      </c>
      <c r="AJ235">
        <f t="shared" si="119"/>
        <v>0.52883328843521582</v>
      </c>
      <c r="AK235">
        <v>1</v>
      </c>
    </row>
    <row r="236" spans="1:37" x14ac:dyDescent="0.25">
      <c r="A236">
        <v>17.83333333333335</v>
      </c>
      <c r="B236" s="2">
        <v>1897.8333333333171</v>
      </c>
      <c r="C236">
        <f>+D236+($D$2+E236+F236)*SOI!A235*IF(B236&gt;$C$18, IF(B236&lt;$C$19,-1,1),1)</f>
        <v>0.74087904521660042</v>
      </c>
      <c r="D236">
        <f>+$D$3*((1-$D$5)*SOI!D235+$D$5*SOI!D234) +   $D$4*((1-$D$5)*SOI!E235+$D$5*SOI!E234)</f>
        <v>0</v>
      </c>
      <c r="E236">
        <f t="shared" si="101"/>
        <v>2.387597922770202</v>
      </c>
      <c r="F236">
        <f t="shared" si="102"/>
        <v>-3.6021537346006944</v>
      </c>
      <c r="G236">
        <f t="shared" si="109"/>
        <v>-1.2145558118304924</v>
      </c>
      <c r="H236" s="21">
        <f t="shared" si="110"/>
        <v>2.594824074485326E-2</v>
      </c>
      <c r="I236" s="37">
        <f t="shared" si="103"/>
        <v>-1.4345660357296092E-2</v>
      </c>
      <c r="J236" s="1">
        <f t="shared" si="111"/>
        <v>-1.0255088437588821E-4</v>
      </c>
      <c r="K236" s="1">
        <f t="shared" si="112"/>
        <v>-2.2371787502011573E-4</v>
      </c>
      <c r="L236" s="1">
        <f t="shared" si="104"/>
        <v>-0.22503270637756509</v>
      </c>
      <c r="M236" s="1">
        <f t="shared" si="105"/>
        <v>4.4923286701729799E-2</v>
      </c>
      <c r="N236" s="1">
        <f t="shared" si="106"/>
        <v>3.5820857505948864E-2</v>
      </c>
      <c r="O236" s="1">
        <f t="shared" si="107"/>
        <v>1.4730862157636144</v>
      </c>
      <c r="P236" s="1">
        <f t="shared" si="108"/>
        <v>-2.503114752055266E-2</v>
      </c>
      <c r="Q236" s="1">
        <f t="shared" si="113"/>
        <v>1.0822555903857319E-3</v>
      </c>
      <c r="R236" s="1">
        <f t="shared" si="114"/>
        <v>8.5311486656686448E-7</v>
      </c>
      <c r="S236" s="1">
        <f t="shared" si="115"/>
        <v>-6.737930967262857E-5</v>
      </c>
      <c r="T236" s="1">
        <f t="shared" si="116"/>
        <v>5.5776513981391643E-3</v>
      </c>
      <c r="U236" s="1">
        <f t="shared" si="117"/>
        <v>-1.8628467189592302E-5</v>
      </c>
      <c r="V236" s="1">
        <f t="shared" si="118"/>
        <v>1.7427079596506426E-3</v>
      </c>
      <c r="W236" s="1">
        <f t="shared" si="122"/>
        <v>0</v>
      </c>
      <c r="X236" s="1">
        <f t="shared" si="122"/>
        <v>0</v>
      </c>
      <c r="Y236" s="1">
        <f t="shared" si="122"/>
        <v>0</v>
      </c>
      <c r="Z236" s="1">
        <f t="shared" si="122"/>
        <v>0</v>
      </c>
      <c r="AA236" s="1">
        <f>+AA$3*$F236*ABS($F236)*COS(2*PI()*$A236/$AZ$22+AA$4)*COS(2*PI()*$A236/$BA$22+AA$5)</f>
        <v>0</v>
      </c>
      <c r="AB236" s="39">
        <f>+AB$3*$F236*ABS($F236)*COS(2*2*PI()*$A236/$BA$33+AB$4)*COS(2*2*PI()*$A236/$BA$34+AB$5)*COS(2*2*PI()*$A236/$BA$35+AB$6)</f>
        <v>0</v>
      </c>
      <c r="AE236" s="20">
        <f>+$AF$20*SIGN(SOI!A235)*(ABS(SOI!A235))^$AE$2</f>
        <v>-0.42394907089537015</v>
      </c>
      <c r="AF236" s="20">
        <f t="shared" si="121"/>
        <v>-0.38111154003979952</v>
      </c>
      <c r="AG236" s="19">
        <f t="shared" si="123"/>
        <v>-1.1328942637477126</v>
      </c>
      <c r="AH236" s="19">
        <f t="shared" si="124"/>
        <v>-1.1065575203489055</v>
      </c>
      <c r="AI236">
        <f t="shared" si="120"/>
        <v>0.12840000000000046</v>
      </c>
      <c r="AJ236">
        <f t="shared" si="119"/>
        <v>0.7517827237079131</v>
      </c>
      <c r="AK236">
        <v>1</v>
      </c>
    </row>
    <row r="237" spans="1:37" x14ac:dyDescent="0.25">
      <c r="A237">
        <v>17.916666666666682</v>
      </c>
      <c r="B237" s="2">
        <v>1897.9166666666504</v>
      </c>
      <c r="C237">
        <f>+D237+($D$2+E237+F237)*SOI!A236*IF(B237&gt;$C$18, IF(B237&lt;$C$19,-1,1),1)</f>
        <v>-7.4192499101256004</v>
      </c>
      <c r="D237">
        <f>+$D$3*((1-$D$5)*SOI!D236+$D$5*SOI!D235) +   $D$4*((1-$D$5)*SOI!E236+$D$5*SOI!E235)</f>
        <v>0</v>
      </c>
      <c r="E237">
        <f t="shared" si="101"/>
        <v>-41.120340000426843</v>
      </c>
      <c r="F237">
        <f t="shared" si="102"/>
        <v>59.668464775740844</v>
      </c>
      <c r="G237">
        <f t="shared" si="109"/>
        <v>18.548124775314001</v>
      </c>
      <c r="H237" s="21">
        <f t="shared" si="110"/>
        <v>1.7950839964634469</v>
      </c>
      <c r="I237" s="37">
        <f t="shared" si="103"/>
        <v>16.670464747954355</v>
      </c>
      <c r="J237" s="1">
        <f t="shared" si="111"/>
        <v>21.179313601354082</v>
      </c>
      <c r="K237" s="1">
        <f t="shared" si="112"/>
        <v>27.63627978622641</v>
      </c>
      <c r="L237" s="1">
        <f t="shared" si="104"/>
        <v>36.723294382529467</v>
      </c>
      <c r="M237" s="1">
        <f t="shared" si="105"/>
        <v>7.9839320260552142</v>
      </c>
      <c r="N237" s="1">
        <f t="shared" si="106"/>
        <v>-2.3480877362996875</v>
      </c>
      <c r="O237" s="1">
        <f t="shared" si="107"/>
        <v>-39.77311248600197</v>
      </c>
      <c r="P237" s="1">
        <f t="shared" si="108"/>
        <v>0.70178204295007418</v>
      </c>
      <c r="Q237" s="1">
        <f t="shared" si="113"/>
        <v>-12.608211574647669</v>
      </c>
      <c r="R237" s="1">
        <f t="shared" si="114"/>
        <v>11.549370759033362</v>
      </c>
      <c r="S237" s="1">
        <f t="shared" si="115"/>
        <v>-5.1325366876167795</v>
      </c>
      <c r="T237" s="1">
        <f t="shared" si="116"/>
        <v>24.575862644209391</v>
      </c>
      <c r="U237" s="1">
        <f t="shared" si="117"/>
        <v>-0.60691207181613138</v>
      </c>
      <c r="V237" s="1">
        <f t="shared" si="118"/>
        <v>3.2027603892422083</v>
      </c>
      <c r="W237" s="1">
        <f t="shared" si="122"/>
        <v>0</v>
      </c>
      <c r="X237" s="1">
        <f t="shared" si="122"/>
        <v>0</v>
      </c>
      <c r="Y237" s="1">
        <f t="shared" si="122"/>
        <v>0</v>
      </c>
      <c r="Z237" s="1">
        <f t="shared" si="122"/>
        <v>0</v>
      </c>
      <c r="AA237" s="1">
        <f>+AA$3*$F237*ABS($F237)*COS(2*PI()*$A237/$AZ$22+AA$4)*COS(2*PI()*$A237/$BA$22+AA$5)</f>
        <v>0</v>
      </c>
      <c r="AB237" s="39">
        <f>+AB$3*$F237*ABS($F237)*COS(2*2*PI()*$A237/$BA$33+AB$4)*COS(2*2*PI()*$A237/$BA$34+AB$5)*COS(2*2*PI()*$A237/$BA$35+AB$6)</f>
        <v>0</v>
      </c>
      <c r="AE237" s="20">
        <f>+$AF$20*SIGN(SOI!A236)*(ABS(SOI!A236))^$AE$2</f>
        <v>-0.31516610050556276</v>
      </c>
      <c r="AF237" s="20">
        <f t="shared" si="121"/>
        <v>-0.3709822598062773</v>
      </c>
      <c r="AG237" s="19">
        <f t="shared" si="123"/>
        <v>-0.92875016072157657</v>
      </c>
      <c r="AH237" s="19">
        <f t="shared" si="124"/>
        <v>-0.69535313897350193</v>
      </c>
      <c r="AI237">
        <f t="shared" si="120"/>
        <v>0.12900000000000045</v>
      </c>
      <c r="AJ237">
        <f t="shared" si="119"/>
        <v>0.55776790091529926</v>
      </c>
      <c r="AK237">
        <v>1</v>
      </c>
    </row>
    <row r="238" spans="1:37" x14ac:dyDescent="0.25">
      <c r="A238">
        <v>18.000000000000014</v>
      </c>
      <c r="B238" s="2">
        <v>1897.9999999999836</v>
      </c>
      <c r="C238">
        <f>+D238+($D$2+E238+F238)*SOI!A237*IF(B238&gt;$C$18, IF(B238&lt;$C$19,-1,1),1)</f>
        <v>-0.68010341151591758</v>
      </c>
      <c r="D238">
        <f>+$D$3*((1-$D$5)*SOI!D237+$D$5*SOI!D236) +   $D$4*((1-$D$5)*SOI!E237+$D$5*SOI!E236)</f>
        <v>0</v>
      </c>
      <c r="E238">
        <f t="shared" si="101"/>
        <v>-2.6892524457589939</v>
      </c>
      <c r="F238">
        <f t="shared" si="102"/>
        <v>4.0227885467705971</v>
      </c>
      <c r="G238">
        <f t="shared" si="109"/>
        <v>1.3335361010116031</v>
      </c>
      <c r="H238" s="21">
        <f t="shared" si="110"/>
        <v>8.6572784288802468E-2</v>
      </c>
      <c r="I238" s="37">
        <f t="shared" si="103"/>
        <v>1.5893866004305419</v>
      </c>
      <c r="J238" s="1">
        <f t="shared" si="111"/>
        <v>0.22424474028038993</v>
      </c>
      <c r="K238" s="1">
        <f t="shared" si="112"/>
        <v>3.576802387952219E-3</v>
      </c>
      <c r="L238" s="1">
        <f t="shared" si="104"/>
        <v>3.1544380518766872</v>
      </c>
      <c r="M238" s="1">
        <f t="shared" si="105"/>
        <v>0.88663602934709085</v>
      </c>
      <c r="N238" s="1">
        <f t="shared" si="106"/>
        <v>-0.1869053879615899</v>
      </c>
      <c r="O238" s="1">
        <f t="shared" si="107"/>
        <v>-1.312776809379526</v>
      </c>
      <c r="P238" s="1">
        <f t="shared" si="108"/>
        <v>3.2035826344363964E-2</v>
      </c>
      <c r="Q238" s="1">
        <f t="shared" si="113"/>
        <v>-0.11145242779880991</v>
      </c>
      <c r="R238" s="1">
        <f t="shared" si="114"/>
        <v>9.7336608144504427E-3</v>
      </c>
      <c r="S238" s="1">
        <f t="shared" si="115"/>
        <v>-3.895125032765348E-2</v>
      </c>
      <c r="T238" s="1">
        <f t="shared" si="116"/>
        <v>6.9677162707266926E-2</v>
      </c>
      <c r="U238" s="1">
        <f t="shared" si="117"/>
        <v>-2.6414433148538971E-3</v>
      </c>
      <c r="V238" s="1">
        <f t="shared" si="118"/>
        <v>1.1637659033812678E-2</v>
      </c>
      <c r="W238" s="1">
        <f t="shared" si="122"/>
        <v>0</v>
      </c>
      <c r="X238" s="1">
        <f t="shared" si="122"/>
        <v>0</v>
      </c>
      <c r="Y238" s="1">
        <f t="shared" si="122"/>
        <v>0</v>
      </c>
      <c r="Z238" s="1">
        <f t="shared" si="122"/>
        <v>0</v>
      </c>
      <c r="AA238" s="1">
        <f>+AA$3*$F238*ABS($F238)*COS(2*PI()*$A238/$AZ$22+AA$4)*COS(2*PI()*$A238/$BA$22+AA$5)</f>
        <v>0</v>
      </c>
      <c r="AB238" s="39">
        <f>+AB$3*$F238*ABS($F238)*COS(2*2*PI()*$A238/$BA$33+AB$4)*COS(2*2*PI()*$A238/$BA$34+AB$5)*COS(2*2*PI()*$A238/$BA$35+AB$6)</f>
        <v>0</v>
      </c>
      <c r="AE238" s="20">
        <f>+$AF$20*SIGN(SOI!A237)*(ABS(SOI!A237))^$AE$2</f>
        <v>-0.37383160801789894</v>
      </c>
      <c r="AF238" s="20">
        <f t="shared" si="121"/>
        <v>-0.36440571908064245</v>
      </c>
      <c r="AG238" s="19">
        <f t="shared" si="123"/>
        <v>-0.96594669730628724</v>
      </c>
      <c r="AH238" s="19">
        <f t="shared" si="124"/>
        <v>-1.1284406382661061</v>
      </c>
      <c r="AI238">
        <f t="shared" si="120"/>
        <v>0.12960000000000044</v>
      </c>
      <c r="AJ238">
        <f t="shared" si="119"/>
        <v>0.60154097822564478</v>
      </c>
      <c r="AK238">
        <v>1</v>
      </c>
    </row>
    <row r="239" spans="1:37" x14ac:dyDescent="0.25">
      <c r="A239">
        <v>18.083333333333346</v>
      </c>
      <c r="B239" s="2">
        <v>1898.0833333333169</v>
      </c>
      <c r="C239">
        <f>+D239+($D$2+E239+F239)*SOI!A238*IF(B239&gt;$C$18, IF(B239&lt;$C$19,-1,1),1)</f>
        <v>0.50676659042218675</v>
      </c>
      <c r="D239">
        <f>+$D$3*((1-$D$5)*SOI!D238+$D$5*SOI!D237) +   $D$4*((1-$D$5)*SOI!E238+$D$5*SOI!E237)</f>
        <v>0</v>
      </c>
      <c r="E239">
        <f t="shared" si="101"/>
        <v>1.3464768071801769</v>
      </c>
      <c r="F239">
        <f t="shared" si="102"/>
        <v>-2.2355410009033116</v>
      </c>
      <c r="G239">
        <f t="shared" si="109"/>
        <v>-0.88906419372313472</v>
      </c>
      <c r="H239" s="21">
        <f t="shared" si="110"/>
        <v>-3.1241558259106714E-2</v>
      </c>
      <c r="I239" s="37">
        <f t="shared" si="103"/>
        <v>-0.62676379566534113</v>
      </c>
      <c r="J239" s="1">
        <f t="shared" si="111"/>
        <v>4.5546316472568626E-2</v>
      </c>
      <c r="K239" s="1">
        <f t="shared" si="112"/>
        <v>-2.4262345575840008E-7</v>
      </c>
      <c r="L239" s="1">
        <f t="shared" si="104"/>
        <v>-0.56541319816404445</v>
      </c>
      <c r="M239" s="1">
        <f t="shared" si="105"/>
        <v>-0.45666950821623475</v>
      </c>
      <c r="N239" s="1">
        <f t="shared" si="106"/>
        <v>6.123845281701705E-2</v>
      </c>
      <c r="O239" s="1">
        <f t="shared" si="107"/>
        <v>6.6095184379804479E-3</v>
      </c>
      <c r="P239" s="1">
        <f t="shared" si="108"/>
        <v>-2.4079690865320661E-3</v>
      </c>
      <c r="Q239" s="1">
        <f t="shared" si="113"/>
        <v>-1.8808257475634083E-2</v>
      </c>
      <c r="R239" s="1">
        <f t="shared" si="114"/>
        <v>-6.4775323599194857E-4</v>
      </c>
      <c r="S239" s="1">
        <f t="shared" si="115"/>
        <v>-5.0326664354487091E-3</v>
      </c>
      <c r="T239" s="1">
        <f t="shared" si="116"/>
        <v>6.2880113760053712E-5</v>
      </c>
      <c r="U239" s="1">
        <f t="shared" si="117"/>
        <v>-7.8294386639679724E-5</v>
      </c>
      <c r="V239" s="1">
        <f t="shared" si="118"/>
        <v>2.8660449266070513E-4</v>
      </c>
      <c r="W239" s="1">
        <f t="shared" si="122"/>
        <v>0</v>
      </c>
      <c r="X239" s="1">
        <f t="shared" si="122"/>
        <v>0</v>
      </c>
      <c r="Y239" s="1">
        <f t="shared" si="122"/>
        <v>0</v>
      </c>
      <c r="Z239" s="1">
        <f t="shared" si="122"/>
        <v>0</v>
      </c>
      <c r="AA239" s="1">
        <f>+AA$3*$F239*ABS($F239)*COS(2*PI()*$A239/$AZ$22+AA$4)*COS(2*PI()*$A239/$BA$22+AA$5)</f>
        <v>0</v>
      </c>
      <c r="AB239" s="39">
        <f>+AB$3*$F239*ABS($F239)*COS(2*2*PI()*$A239/$BA$33+AB$4)*COS(2*2*PI()*$A239/$BA$34+AB$5)*COS(2*2*PI()*$A239/$BA$35+AB$6)</f>
        <v>0</v>
      </c>
      <c r="AE239" s="20">
        <f>+$AF$20*SIGN(SOI!A238)*(ABS(SOI!A238))^$AE$2</f>
        <v>-0.40421944871846566</v>
      </c>
      <c r="AF239" s="20">
        <f t="shared" si="121"/>
        <v>-0.42882232146835858</v>
      </c>
      <c r="AG239" s="19">
        <f t="shared" si="123"/>
        <v>-0.85225531499480411</v>
      </c>
      <c r="AH239" s="19">
        <f t="shared" si="124"/>
        <v>-0.61162312228565607</v>
      </c>
      <c r="AI239">
        <f t="shared" si="120"/>
        <v>0.13020000000000043</v>
      </c>
      <c r="AJ239">
        <f t="shared" si="119"/>
        <v>0.42343299352644553</v>
      </c>
      <c r="AK239">
        <v>1</v>
      </c>
    </row>
    <row r="240" spans="1:37" x14ac:dyDescent="0.25">
      <c r="A240">
        <v>18.166666666666679</v>
      </c>
      <c r="B240" s="2">
        <v>1898.1666666666501</v>
      </c>
      <c r="C240">
        <f>+D240+($D$2+E240+F240)*SOI!A239*IF(B240&gt;$C$18, IF(B240&lt;$C$19,-1,1),1)</f>
        <v>-0.75809012178829971</v>
      </c>
      <c r="D240">
        <f>+$D$3*((1-$D$5)*SOI!D239+$D$5*SOI!D238) +   $D$4*((1-$D$5)*SOI!E239+$D$5*SOI!E238)</f>
        <v>0</v>
      </c>
      <c r="E240">
        <f t="shared" si="101"/>
        <v>-0.94082667430344991</v>
      </c>
      <c r="F240">
        <f t="shared" si="102"/>
        <v>1.9004344234025634</v>
      </c>
      <c r="G240">
        <f t="shared" si="109"/>
        <v>0.95960774909911351</v>
      </c>
      <c r="H240" s="21">
        <f t="shared" si="110"/>
        <v>-6.3148911961534893E-4</v>
      </c>
      <c r="I240" s="37">
        <f t="shared" si="103"/>
        <v>8.6354280841784065E-2</v>
      </c>
      <c r="J240" s="1">
        <f t="shared" si="111"/>
        <v>2.7215370659396465E-3</v>
      </c>
      <c r="K240" s="1">
        <f t="shared" si="112"/>
        <v>4.2580297015991298E-7</v>
      </c>
      <c r="L240" s="1">
        <f t="shared" si="104"/>
        <v>1.5990580701153934E-2</v>
      </c>
      <c r="M240" s="1">
        <f t="shared" si="105"/>
        <v>0.19805373598129289</v>
      </c>
      <c r="N240" s="1">
        <f t="shared" si="106"/>
        <v>-2.9860300444170484E-3</v>
      </c>
      <c r="O240" s="1">
        <f t="shared" si="107"/>
        <v>-0.3343272954104336</v>
      </c>
      <c r="P240" s="1">
        <f t="shared" si="108"/>
        <v>2.9541088866148289E-3</v>
      </c>
      <c r="Q240" s="1">
        <f t="shared" si="113"/>
        <v>-3.977402562068493E-4</v>
      </c>
      <c r="R240" s="1">
        <f t="shared" si="114"/>
        <v>1.8872983001832248E-6</v>
      </c>
      <c r="S240" s="1">
        <f t="shared" si="115"/>
        <v>-3.3810226446091848E-5</v>
      </c>
      <c r="T240" s="1">
        <f t="shared" si="116"/>
        <v>8.9952581011623777E-5</v>
      </c>
      <c r="U240" s="1">
        <f t="shared" si="117"/>
        <v>-1.3233849393131358E-5</v>
      </c>
      <c r="V240" s="1">
        <f t="shared" si="118"/>
        <v>1.7144647061919522E-5</v>
      </c>
      <c r="W240" s="1">
        <f t="shared" si="122"/>
        <v>0</v>
      </c>
      <c r="X240" s="1">
        <f t="shared" si="122"/>
        <v>0</v>
      </c>
      <c r="Y240" s="1">
        <f t="shared" si="122"/>
        <v>0</v>
      </c>
      <c r="Z240" s="1">
        <f t="shared" si="122"/>
        <v>0</v>
      </c>
      <c r="AA240" s="1">
        <f>+AA$3*$F240*ABS($F240)*COS(2*PI()*$A240/$AZ$22+AA$4)*COS(2*PI()*$A240/$BA$22+AA$5)</f>
        <v>0</v>
      </c>
      <c r="AB240" s="39">
        <f>+AB$3*$F240*ABS($F240)*COS(2*2*PI()*$A240/$BA$33+AB$4)*COS(2*2*PI()*$A240/$BA$34+AB$5)*COS(2*2*PI()*$A240/$BA$35+AB$6)</f>
        <v>0</v>
      </c>
      <c r="AE240" s="20">
        <f>+$AF$20*SIGN(SOI!A239)*(ABS(SOI!A239))^$AE$2</f>
        <v>-0.50841590766871125</v>
      </c>
      <c r="AF240" s="20">
        <f t="shared" si="121"/>
        <v>-0.44552814242751571</v>
      </c>
      <c r="AG240" s="19">
        <f t="shared" si="123"/>
        <v>-1.0895962679995974</v>
      </c>
      <c r="AH240" s="19">
        <f t="shared" si="124"/>
        <v>-1.1520796455212488</v>
      </c>
      <c r="AI240">
        <f t="shared" si="120"/>
        <v>0.13080000000000042</v>
      </c>
      <c r="AJ240">
        <f t="shared" si="119"/>
        <v>0.64406812557208171</v>
      </c>
      <c r="AK240">
        <v>1</v>
      </c>
    </row>
    <row r="241" spans="1:37" x14ac:dyDescent="0.25">
      <c r="A241">
        <v>18.250000000000011</v>
      </c>
      <c r="B241" s="2">
        <v>1898.2499999999834</v>
      </c>
      <c r="C241">
        <f>+D241+($D$2+E241+F241)*SOI!A240*IF(B241&gt;$C$18, IF(B241&lt;$C$19,-1,1),1)</f>
        <v>0.84902490877436154</v>
      </c>
      <c r="D241">
        <f>+$D$3*((1-$D$5)*SOI!D240+$D$5*SOI!D239) +   $D$4*((1-$D$5)*SOI!E240+$D$5*SOI!E239)</f>
        <v>0</v>
      </c>
      <c r="E241">
        <f t="shared" si="101"/>
        <v>0.76296473694913036</v>
      </c>
      <c r="F241">
        <f t="shared" si="102"/>
        <v>-2.1548088496939855</v>
      </c>
      <c r="G241">
        <f t="shared" si="109"/>
        <v>-1.3918441127448551</v>
      </c>
      <c r="H241" s="21">
        <f t="shared" si="110"/>
        <v>9.0351317344141719E-3</v>
      </c>
      <c r="I241" s="37">
        <f t="shared" si="103"/>
        <v>0.26146782386549033</v>
      </c>
      <c r="J241" s="1">
        <f t="shared" si="111"/>
        <v>1.325397834923286E-3</v>
      </c>
      <c r="K241" s="1">
        <f t="shared" si="112"/>
        <v>-2.2253698646863216E-4</v>
      </c>
      <c r="L241" s="1">
        <f t="shared" si="104"/>
        <v>-0.54017636414049974</v>
      </c>
      <c r="M241" s="1">
        <f t="shared" si="105"/>
        <v>3.1855223884483141E-2</v>
      </c>
      <c r="N241" s="1">
        <f t="shared" si="106"/>
        <v>-1.4888050224011434E-2</v>
      </c>
      <c r="O241" s="1">
        <f t="shared" si="107"/>
        <v>0.72791781798292765</v>
      </c>
      <c r="P241" s="1">
        <f t="shared" si="108"/>
        <v>-2.0991243102875722E-2</v>
      </c>
      <c r="Q241" s="1">
        <f t="shared" si="113"/>
        <v>-3.1896337926820594E-4</v>
      </c>
      <c r="R241" s="1">
        <f t="shared" si="114"/>
        <v>4.5826448803366017E-6</v>
      </c>
      <c r="S241" s="1">
        <f t="shared" si="115"/>
        <v>-5.1041815364135973E-4</v>
      </c>
      <c r="T241" s="1">
        <f t="shared" si="116"/>
        <v>6.6159998400032788E-3</v>
      </c>
      <c r="U241" s="1">
        <f t="shared" si="117"/>
        <v>2.8472934412960025E-4</v>
      </c>
      <c r="V241" s="1">
        <f t="shared" si="118"/>
        <v>-6.0741268936397551E-4</v>
      </c>
      <c r="W241" s="1">
        <f t="shared" si="122"/>
        <v>0</v>
      </c>
      <c r="X241" s="1">
        <f t="shared" si="122"/>
        <v>0</v>
      </c>
      <c r="Y241" s="1">
        <f t="shared" si="122"/>
        <v>0</v>
      </c>
      <c r="Z241" s="1">
        <f t="shared" si="122"/>
        <v>0</v>
      </c>
      <c r="AA241" s="1">
        <f>+AA$3*$F241*ABS($F241)*COS(2*PI()*$A241/$AZ$22+AA$4)*COS(2*PI()*$A241/$BA$22+AA$5)</f>
        <v>0</v>
      </c>
      <c r="AB241" s="39">
        <f>+AB$3*$F241*ABS($F241)*COS(2*2*PI()*$A241/$BA$33+AB$4)*COS(2*2*PI()*$A241/$BA$34+AB$5)*COS(2*2*PI()*$A241/$BA$35+AB$6)</f>
        <v>0</v>
      </c>
      <c r="AE241" s="20">
        <f>+$AF$20*SIGN(SOI!A240)*(ABS(SOI!A240))^$AE$2</f>
        <v>-0.42394907089537015</v>
      </c>
      <c r="AF241" s="20">
        <f t="shared" si="121"/>
        <v>-0.44883298873419913</v>
      </c>
      <c r="AG241" s="19">
        <f t="shared" si="123"/>
        <v>-0.62795761061310174</v>
      </c>
      <c r="AH241" s="19">
        <f t="shared" si="124"/>
        <v>-0.46494650543240079</v>
      </c>
      <c r="AI241">
        <f t="shared" si="120"/>
        <v>0.13140000000000041</v>
      </c>
      <c r="AJ241">
        <f t="shared" si="119"/>
        <v>0.1791246218789026</v>
      </c>
      <c r="AK241">
        <v>1</v>
      </c>
    </row>
    <row r="242" spans="1:37" x14ac:dyDescent="0.25">
      <c r="A242">
        <v>18.333333333333343</v>
      </c>
      <c r="B242" s="2">
        <v>1898.3333333333167</v>
      </c>
      <c r="C242">
        <f>+D242+($D$2+E242+F242)*SOI!A241*IF(B242&gt;$C$18, IF(B242&lt;$C$19,-1,1),1)</f>
        <v>-1.7236745706515473</v>
      </c>
      <c r="D242">
        <f>+$D$3*((1-$D$5)*SOI!D241+$D$5*SOI!D240) +   $D$4*((1-$D$5)*SOI!E241+$D$5*SOI!E240)</f>
        <v>0</v>
      </c>
      <c r="E242">
        <f t="shared" si="101"/>
        <v>-0.68067141178967638</v>
      </c>
      <c r="F242">
        <f t="shared" si="102"/>
        <v>3.6021537349278923</v>
      </c>
      <c r="G242">
        <f t="shared" si="109"/>
        <v>2.9214823231382159</v>
      </c>
      <c r="H242" s="21">
        <f t="shared" si="110"/>
        <v>-7.6431340896671819E-3</v>
      </c>
      <c r="I242" s="37">
        <f t="shared" si="103"/>
        <v>-0.43430099582856957</v>
      </c>
      <c r="J242" s="1">
        <f t="shared" si="111"/>
        <v>2.168512231625349E-2</v>
      </c>
      <c r="K242" s="1">
        <f t="shared" si="112"/>
        <v>6.3124706418814529E-4</v>
      </c>
      <c r="L242" s="1">
        <f t="shared" si="104"/>
        <v>0.84164498510333219</v>
      </c>
      <c r="M242" s="1">
        <f t="shared" si="105"/>
        <v>-0.31377887982314551</v>
      </c>
      <c r="N242" s="1">
        <f t="shared" si="106"/>
        <v>-2.5634623190428914E-2</v>
      </c>
      <c r="O242" s="1">
        <f t="shared" si="107"/>
        <v>-0.54210639013274964</v>
      </c>
      <c r="P242" s="1">
        <f t="shared" si="108"/>
        <v>5.1314462929659181E-2</v>
      </c>
      <c r="Q242" s="1">
        <f t="shared" si="113"/>
        <v>5.4096975288993408E-3</v>
      </c>
      <c r="R242" s="1">
        <f t="shared" si="114"/>
        <v>1.2909842271920872E-4</v>
      </c>
      <c r="S242" s="1">
        <f t="shared" si="115"/>
        <v>1.4597813062357809E-3</v>
      </c>
      <c r="T242" s="1">
        <f t="shared" si="116"/>
        <v>7.676990888395214E-3</v>
      </c>
      <c r="U242" s="1">
        <f t="shared" si="117"/>
        <v>1.1561293594524005E-3</v>
      </c>
      <c r="V242" s="1">
        <f t="shared" si="118"/>
        <v>2.5566695723995554E-3</v>
      </c>
      <c r="W242" s="1">
        <f t="shared" ref="W242:Z261" si="125">+W$3*$F242*ABS($F242)*COS(2*PI()*$A242/W$2+W$4)</f>
        <v>0</v>
      </c>
      <c r="X242" s="1">
        <f t="shared" si="125"/>
        <v>0</v>
      </c>
      <c r="Y242" s="1">
        <f t="shared" si="125"/>
        <v>0</v>
      </c>
      <c r="Z242" s="1">
        <f t="shared" si="125"/>
        <v>0</v>
      </c>
      <c r="AA242" s="1">
        <f>+AA$3*$F242*ABS($F242)*COS(2*PI()*$A242/$AZ$22+AA$4)*COS(2*PI()*$A242/$BA$22+AA$5)</f>
        <v>0</v>
      </c>
      <c r="AB242" s="39">
        <f>+AB$3*$F242*ABS($F242)*COS(2*2*PI()*$A242/$BA$33+AB$4)*COS(2*2*PI()*$A242/$BA$34+AB$5)*COS(2*2*PI()*$A242/$BA$35+AB$6)</f>
        <v>0</v>
      </c>
      <c r="AE242" s="20">
        <f>+$AF$20*SIGN(SOI!A241)*(ABS(SOI!A241))^$AE$2</f>
        <v>-0.41413398763851611</v>
      </c>
      <c r="AF242" s="20">
        <f t="shared" si="121"/>
        <v>-0.36112776099362226</v>
      </c>
      <c r="AG242" s="19">
        <f t="shared" si="123"/>
        <v>-1.0911758394649662</v>
      </c>
      <c r="AH242" s="19">
        <f t="shared" si="124"/>
        <v>-0.87709387149872176</v>
      </c>
      <c r="AI242">
        <f t="shared" si="120"/>
        <v>0.13200000000000039</v>
      </c>
      <c r="AJ242">
        <f t="shared" si="119"/>
        <v>0.7300480784713439</v>
      </c>
      <c r="AK242">
        <v>1</v>
      </c>
    </row>
    <row r="243" spans="1:37" x14ac:dyDescent="0.25">
      <c r="A243">
        <v>18.416666666666675</v>
      </c>
      <c r="B243" s="2">
        <v>1898.4166666666499</v>
      </c>
      <c r="C243">
        <f>+D243+($D$2+E243+F243)*SOI!A242*IF(B243&gt;$C$18, IF(B243&lt;$C$19,-1,1),1)</f>
        <v>16.523861613933871</v>
      </c>
      <c r="D243">
        <f>+$D$3*((1-$D$5)*SOI!D242+$D$5*SOI!D241) +   $D$4*((1-$D$5)*SOI!E242+$D$5*SOI!E241)</f>
        <v>0</v>
      </c>
      <c r="E243">
        <f t="shared" si="101"/>
        <v>0.6546732973309537</v>
      </c>
      <c r="F243">
        <f t="shared" si="102"/>
        <v>-59.668464775666202</v>
      </c>
      <c r="G243">
        <f t="shared" si="109"/>
        <v>-59.01379147833525</v>
      </c>
      <c r="H243" s="21">
        <f t="shared" si="110"/>
        <v>0.28661580930266717</v>
      </c>
      <c r="I243" s="37">
        <f t="shared" si="103"/>
        <v>1.1961266149533039</v>
      </c>
      <c r="J243" s="1">
        <f t="shared" si="111"/>
        <v>1.0053127982309593</v>
      </c>
      <c r="K243" s="1">
        <f t="shared" si="112"/>
        <v>-1.3896296131051318E-3</v>
      </c>
      <c r="L243" s="1">
        <f t="shared" si="104"/>
        <v>-0.53611573202326912</v>
      </c>
      <c r="M243" s="1">
        <f t="shared" si="105"/>
        <v>5.2817363030403186</v>
      </c>
      <c r="N243" s="1">
        <f t="shared" si="106"/>
        <v>1.4106046252752453</v>
      </c>
      <c r="O243" s="1">
        <f t="shared" si="107"/>
        <v>0.19909723323617734</v>
      </c>
      <c r="P243" s="1">
        <f t="shared" si="108"/>
        <v>-0.48286882473391995</v>
      </c>
      <c r="Q243" s="1">
        <f t="shared" si="113"/>
        <v>5.0107686914450653</v>
      </c>
      <c r="R243" s="1">
        <f t="shared" si="114"/>
        <v>-0.32933556820963705</v>
      </c>
      <c r="S243" s="1">
        <f t="shared" si="115"/>
        <v>0.22123431608528288</v>
      </c>
      <c r="T243" s="1">
        <f t="shared" si="116"/>
        <v>1.7959793336584796E-3</v>
      </c>
      <c r="U243" s="1">
        <f t="shared" si="117"/>
        <v>2.9962782251152904E-2</v>
      </c>
      <c r="V243" s="1">
        <f t="shared" si="118"/>
        <v>1.3238608758621231</v>
      </c>
      <c r="W243" s="1">
        <f t="shared" si="125"/>
        <v>0</v>
      </c>
      <c r="X243" s="1">
        <f t="shared" si="125"/>
        <v>0</v>
      </c>
      <c r="Y243" s="1">
        <f t="shared" si="125"/>
        <v>0</v>
      </c>
      <c r="Z243" s="1">
        <f t="shared" si="125"/>
        <v>0</v>
      </c>
      <c r="AA243" s="1">
        <f>+AA$3*$F243*ABS($F243)*COS(2*PI()*$A243/$AZ$22+AA$4)*COS(2*PI()*$A243/$BA$22+AA$5)</f>
        <v>0</v>
      </c>
      <c r="AB243" s="39">
        <f>+AB$3*$F243*ABS($F243)*COS(2*2*PI()*$A243/$BA$33+AB$4)*COS(2*2*PI()*$A243/$BA$34+AB$5)*COS(2*2*PI()*$A243/$BA$35+AB$6)</f>
        <v>0</v>
      </c>
      <c r="AE243" s="20">
        <f>+$AF$20*SIGN(SOI!A242)*(ABS(SOI!A242))^$AE$2</f>
        <v>-0.24530022444698038</v>
      </c>
      <c r="AF243" s="20">
        <f t="shared" si="121"/>
        <v>-0.36436770733526608</v>
      </c>
      <c r="AG243" s="19">
        <f t="shared" si="123"/>
        <v>-1.145618373301365</v>
      </c>
      <c r="AH243" s="19">
        <f t="shared" si="124"/>
        <v>-0.93603618231981012</v>
      </c>
      <c r="AI243">
        <f t="shared" si="120"/>
        <v>0.13260000000000038</v>
      </c>
      <c r="AJ243">
        <f t="shared" si="119"/>
        <v>0.78125066596609893</v>
      </c>
      <c r="AK243">
        <v>1</v>
      </c>
    </row>
    <row r="244" spans="1:37" x14ac:dyDescent="0.25">
      <c r="A244">
        <v>18.500000000000007</v>
      </c>
      <c r="B244" s="2">
        <v>1898.4999999999832</v>
      </c>
      <c r="C244">
        <f>+D244+($D$2+E244+F244)*SOI!A243*IF(B244&gt;$C$18, IF(B244&lt;$C$19,-1,1),1)</f>
        <v>2.9595366021146234</v>
      </c>
      <c r="D244">
        <f>+$D$3*((1-$D$5)*SOI!D243+$D$5*SOI!D242) +   $D$4*((1-$D$5)*SOI!E243+$D$5*SOI!E242)</f>
        <v>0</v>
      </c>
      <c r="E244">
        <f t="shared" si="101"/>
        <v>-0.6748885990186908</v>
      </c>
      <c r="F244">
        <f t="shared" si="102"/>
        <v>-4.0227885471949971</v>
      </c>
      <c r="G244">
        <f t="shared" si="109"/>
        <v>-4.6976771462136879</v>
      </c>
      <c r="H244" s="21">
        <f t="shared" si="110"/>
        <v>1.5325967372051073E-3</v>
      </c>
      <c r="I244" s="37">
        <f t="shared" si="103"/>
        <v>-9.8284442336103867E-2</v>
      </c>
      <c r="J244" s="1">
        <f t="shared" si="111"/>
        <v>-2.8415910066739271E-3</v>
      </c>
      <c r="K244" s="1">
        <f t="shared" si="112"/>
        <v>-5.1590092298071363E-9</v>
      </c>
      <c r="L244" s="1">
        <f t="shared" si="104"/>
        <v>1.6393575148077816E-3</v>
      </c>
      <c r="M244" s="1">
        <f t="shared" si="105"/>
        <v>0.18168934072969845</v>
      </c>
      <c r="N244" s="1">
        <f t="shared" si="106"/>
        <v>6.2400337886134014E-2</v>
      </c>
      <c r="O244" s="1">
        <f t="shared" si="107"/>
        <v>-7.3432365022760168E-2</v>
      </c>
      <c r="P244" s="1">
        <f t="shared" si="108"/>
        <v>-1.5894943792898878E-3</v>
      </c>
      <c r="Q244" s="1">
        <f t="shared" si="113"/>
        <v>7.624980322813093E-3</v>
      </c>
      <c r="R244" s="1">
        <f t="shared" si="114"/>
        <v>4.1179458644457916E-5</v>
      </c>
      <c r="S244" s="1">
        <f t="shared" si="115"/>
        <v>-8.0415867952051551E-4</v>
      </c>
      <c r="T244" s="1">
        <f t="shared" si="116"/>
        <v>2.0255303271053823E-6</v>
      </c>
      <c r="U244" s="1">
        <f t="shared" si="117"/>
        <v>-8.1043761797178392E-6</v>
      </c>
      <c r="V244" s="1">
        <f t="shared" si="118"/>
        <v>1.927763773677834E-4</v>
      </c>
      <c r="W244" s="1">
        <f t="shared" si="125"/>
        <v>0</v>
      </c>
      <c r="X244" s="1">
        <f t="shared" si="125"/>
        <v>0</v>
      </c>
      <c r="Y244" s="1">
        <f t="shared" si="125"/>
        <v>0</v>
      </c>
      <c r="Z244" s="1">
        <f t="shared" si="125"/>
        <v>0</v>
      </c>
      <c r="AA244" s="1">
        <f>+AA$3*$F244*ABS($F244)*COS(2*PI()*$A244/$AZ$22+AA$4)*COS(2*PI()*$A244/$BA$22+AA$5)</f>
        <v>0</v>
      </c>
      <c r="AB244" s="39">
        <f>+AB$3*$F244*ABS($F244)*COS(2*2*PI()*$A244/$BA$33+AB$4)*COS(2*2*PI()*$A244/$BA$34+AB$5)*COS(2*2*PI()*$A244/$BA$35+AB$6)</f>
        <v>0</v>
      </c>
      <c r="AE244" s="20">
        <f>+$AF$20*SIGN(SOI!A243)*(ABS(SOI!A243))^$AE$2</f>
        <v>-0.43366890992030188</v>
      </c>
      <c r="AF244" s="20">
        <f t="shared" si="121"/>
        <v>-0.39124706185226538</v>
      </c>
      <c r="AG244" s="19">
        <f t="shared" si="123"/>
        <v>-0.99034113714982996</v>
      </c>
      <c r="AH244" s="19">
        <f t="shared" si="124"/>
        <v>-0.94542700516763511</v>
      </c>
      <c r="AI244">
        <f t="shared" si="120"/>
        <v>0.13320000000000037</v>
      </c>
      <c r="AJ244">
        <f t="shared" si="119"/>
        <v>0.59909407529756464</v>
      </c>
      <c r="AK244">
        <v>1</v>
      </c>
    </row>
    <row r="245" spans="1:37" x14ac:dyDescent="0.25">
      <c r="A245">
        <v>18.583333333333339</v>
      </c>
      <c r="B245" s="2">
        <v>1898.5833333333164</v>
      </c>
      <c r="C245">
        <f>+D245+($D$2+E245+F245)*SOI!A244*IF(B245&gt;$C$18, IF(B245&lt;$C$19,-1,1),1)</f>
        <v>-2.2683014995653985</v>
      </c>
      <c r="D245">
        <f>+$D$3*((1-$D$5)*SOI!D244+$D$5*SOI!D243) +   $D$4*((1-$D$5)*SOI!E244+$D$5*SOI!E243)</f>
        <v>0</v>
      </c>
      <c r="E245">
        <f t="shared" si="101"/>
        <v>0.74906623506455228</v>
      </c>
      <c r="F245">
        <f t="shared" si="102"/>
        <v>2.2355410012057089</v>
      </c>
      <c r="G245">
        <f t="shared" si="109"/>
        <v>2.9846072362702611</v>
      </c>
      <c r="H245" s="21">
        <f t="shared" si="110"/>
        <v>7.8245289824079858E-4</v>
      </c>
      <c r="I245" s="37">
        <f t="shared" si="103"/>
        <v>-0.16087887307133211</v>
      </c>
      <c r="J245" s="1">
        <f t="shared" si="111"/>
        <v>3.5563491097527088E-4</v>
      </c>
      <c r="K245" s="1">
        <f t="shared" si="112"/>
        <v>4.6203472167491328E-5</v>
      </c>
      <c r="L245" s="1">
        <f t="shared" si="104"/>
        <v>-0.37274525353876076</v>
      </c>
      <c r="M245" s="1">
        <f t="shared" si="105"/>
        <v>-1.3891784220309169E-2</v>
      </c>
      <c r="N245" s="1">
        <f t="shared" si="106"/>
        <v>5.5165143483688443E-2</v>
      </c>
      <c r="O245" s="1">
        <f t="shared" si="107"/>
        <v>0.52154069242126111</v>
      </c>
      <c r="P245" s="1">
        <f t="shared" si="108"/>
        <v>8.8151189251468448E-3</v>
      </c>
      <c r="Q245" s="1">
        <f t="shared" si="113"/>
        <v>-5.1540083503978033E-4</v>
      </c>
      <c r="R245" s="1">
        <f t="shared" si="114"/>
        <v>-4.5561840688607556E-6</v>
      </c>
      <c r="S245" s="1">
        <f t="shared" si="115"/>
        <v>-1.1636806215217712E-3</v>
      </c>
      <c r="T245" s="1">
        <f t="shared" si="116"/>
        <v>3.2709799323029226E-3</v>
      </c>
      <c r="U245" s="1">
        <f t="shared" si="117"/>
        <v>7.3570381529773231E-5</v>
      </c>
      <c r="V245" s="1">
        <f t="shared" si="118"/>
        <v>-9.4515014399946758E-4</v>
      </c>
      <c r="W245" s="1">
        <f t="shared" si="125"/>
        <v>0</v>
      </c>
      <c r="X245" s="1">
        <f t="shared" si="125"/>
        <v>0</v>
      </c>
      <c r="Y245" s="1">
        <f t="shared" si="125"/>
        <v>0</v>
      </c>
      <c r="Z245" s="1">
        <f t="shared" si="125"/>
        <v>0</v>
      </c>
      <c r="AA245" s="1">
        <f>+AA$3*$F245*ABS($F245)*COS(2*PI()*$A245/$AZ$22+AA$4)*COS(2*PI()*$A245/$BA$22+AA$5)</f>
        <v>0</v>
      </c>
      <c r="AB245" s="39">
        <f>+AB$3*$F245*ABS($F245)*COS(2*2*PI()*$A245/$BA$33+AB$4)*COS(2*2*PI()*$A245/$BA$34+AB$5)*COS(2*2*PI()*$A245/$BA$35+AB$6)</f>
        <v>0</v>
      </c>
      <c r="AE245" s="20">
        <f>+$AF$20*SIGN(SOI!A244)*(ABS(SOI!A244))^$AE$2</f>
        <v>-0.49477205118951384</v>
      </c>
      <c r="AF245" s="20">
        <f t="shared" si="121"/>
        <v>-0.37174584537396299</v>
      </c>
      <c r="AG245" s="19">
        <f t="shared" si="123"/>
        <v>-0.97780503093362969</v>
      </c>
      <c r="AH245" s="19">
        <f t="shared" si="124"/>
        <v>-0.9640248072672285</v>
      </c>
      <c r="AI245">
        <f t="shared" si="120"/>
        <v>0.13380000000000036</v>
      </c>
      <c r="AJ245">
        <f t="shared" si="119"/>
        <v>0.60605918555966665</v>
      </c>
      <c r="AK245">
        <v>1</v>
      </c>
    </row>
    <row r="246" spans="1:37" x14ac:dyDescent="0.25">
      <c r="A246">
        <v>18.666666666666671</v>
      </c>
      <c r="B246" s="2">
        <v>1898.6666666666497</v>
      </c>
      <c r="C246">
        <f>+D246+($D$2+E246+F246)*SOI!A245*IF(B246&gt;$C$18, IF(B246&lt;$C$19,-1,1),1)</f>
        <v>0.5342368585242192</v>
      </c>
      <c r="D246">
        <f>+$D$3*((1-$D$5)*SOI!D245+$D$5*SOI!D244) +   $D$4*((1-$D$5)*SOI!E245+$D$5*SOI!E244)</f>
        <v>0</v>
      </c>
      <c r="E246">
        <f t="shared" si="101"/>
        <v>-0.91133851607493899</v>
      </c>
      <c r="F246">
        <f t="shared" si="102"/>
        <v>-1.9004344235262147</v>
      </c>
      <c r="G246">
        <f t="shared" si="109"/>
        <v>-2.8117729396011537</v>
      </c>
      <c r="H246" s="21">
        <f t="shared" si="110"/>
        <v>1.1658633142622348E-2</v>
      </c>
      <c r="I246" s="37">
        <f t="shared" si="103"/>
        <v>0.44737233931883119</v>
      </c>
      <c r="J246" s="1">
        <f t="shared" si="111"/>
        <v>5.0330006011851784E-4</v>
      </c>
      <c r="K246" s="1">
        <f t="shared" si="112"/>
        <v>-6.4937253766975654E-4</v>
      </c>
      <c r="L246" s="1">
        <f t="shared" si="104"/>
        <v>1.0805806352285794</v>
      </c>
      <c r="M246" s="1">
        <f t="shared" si="105"/>
        <v>7.0698550712169324E-3</v>
      </c>
      <c r="N246" s="1">
        <f t="shared" si="106"/>
        <v>-0.13938981336340175</v>
      </c>
      <c r="O246" s="1">
        <f t="shared" si="107"/>
        <v>-0.78241374504039152</v>
      </c>
      <c r="P246" s="1">
        <f t="shared" si="108"/>
        <v>-2.8487487627533302E-2</v>
      </c>
      <c r="Q246" s="1">
        <f t="shared" si="113"/>
        <v>-6.627715909499161E-4</v>
      </c>
      <c r="R246" s="1">
        <f t="shared" si="114"/>
        <v>1.6292590458077518E-5</v>
      </c>
      <c r="S246" s="1">
        <f t="shared" si="115"/>
        <v>-8.1765519373829133E-3</v>
      </c>
      <c r="T246" s="1">
        <f t="shared" si="116"/>
        <v>1.4225620220826031E-2</v>
      </c>
      <c r="U246" s="1">
        <f t="shared" si="117"/>
        <v>6.6114861901454857E-4</v>
      </c>
      <c r="V246" s="1">
        <f t="shared" si="118"/>
        <v>-7.7177918805981689E-3</v>
      </c>
      <c r="W246" s="1">
        <f t="shared" si="125"/>
        <v>0</v>
      </c>
      <c r="X246" s="1">
        <f t="shared" si="125"/>
        <v>0</v>
      </c>
      <c r="Y246" s="1">
        <f t="shared" si="125"/>
        <v>0</v>
      </c>
      <c r="Z246" s="1">
        <f t="shared" si="125"/>
        <v>0</v>
      </c>
      <c r="AA246" s="1">
        <f>+AA$3*$F246*ABS($F246)*COS(2*PI()*$A246/$AZ$22+AA$4)*COS(2*PI()*$A246/$BA$22+AA$5)</f>
        <v>0</v>
      </c>
      <c r="AB246" s="39">
        <f>+AB$3*$F246*ABS($F246)*COS(2*2*PI()*$A246/$BA$33+AB$4)*COS(2*2*PI()*$A246/$BA$34+AB$5)*COS(2*2*PI()*$A246/$BA$35+AB$6)</f>
        <v>0</v>
      </c>
      <c r="AE246" s="20">
        <f>+$AF$20*SIGN(SOI!A245)*(ABS(SOI!A245))^$AE$2</f>
        <v>-0.18679657501207333</v>
      </c>
      <c r="AF246" s="20">
        <f t="shared" si="121"/>
        <v>-0.31896251009443882</v>
      </c>
      <c r="AG246" s="19">
        <f t="shared" si="123"/>
        <v>-1.1097488942985794</v>
      </c>
      <c r="AH246" s="19">
        <f t="shared" si="124"/>
        <v>-0.96987740938582989</v>
      </c>
      <c r="AI246">
        <f t="shared" si="120"/>
        <v>0.13440000000000035</v>
      </c>
      <c r="AJ246">
        <f t="shared" si="119"/>
        <v>0.79078638420414049</v>
      </c>
      <c r="AK246">
        <v>1</v>
      </c>
    </row>
    <row r="247" spans="1:37" x14ac:dyDescent="0.25">
      <c r="A247">
        <v>18.750000000000004</v>
      </c>
      <c r="B247" s="2">
        <v>1898.7499999999829</v>
      </c>
      <c r="C247">
        <f>+D247+($D$2+E247+F247)*SOI!A246*IF(B247&gt;$C$18, IF(B247&lt;$C$19,-1,1),1)</f>
        <v>-1.1315759632603912</v>
      </c>
      <c r="D247">
        <f>+$D$3*((1-$D$5)*SOI!D246+$D$5*SOI!D245) +   $D$4*((1-$D$5)*SOI!E246+$D$5*SOI!E245)</f>
        <v>0</v>
      </c>
      <c r="E247">
        <f t="shared" si="101"/>
        <v>1.274209220662911</v>
      </c>
      <c r="F247">
        <f t="shared" si="102"/>
        <v>2.154808849823123</v>
      </c>
      <c r="G247">
        <f t="shared" si="109"/>
        <v>3.429018070486034</v>
      </c>
      <c r="H247" s="21">
        <f t="shared" si="110"/>
        <v>-2.2571540211349887E-2</v>
      </c>
      <c r="I247" s="37">
        <f t="shared" si="103"/>
        <v>-0.64626592593548515</v>
      </c>
      <c r="J247" s="1">
        <f t="shared" si="111"/>
        <v>6.9125276458607563E-3</v>
      </c>
      <c r="K247" s="1">
        <f t="shared" si="112"/>
        <v>4.086403331733048E-4</v>
      </c>
      <c r="L247" s="1">
        <f t="shared" si="104"/>
        <v>-1.0220248897234414</v>
      </c>
      <c r="M247" s="1">
        <f t="shared" si="105"/>
        <v>-6.7216869159690898E-2</v>
      </c>
      <c r="N247" s="1">
        <f t="shared" si="106"/>
        <v>0.1984201680386205</v>
      </c>
      <c r="O247" s="1">
        <f t="shared" si="107"/>
        <v>0.39622969915387457</v>
      </c>
      <c r="P247" s="1">
        <f t="shared" si="108"/>
        <v>3.742713775743594E-2</v>
      </c>
      <c r="Q247" s="1">
        <f t="shared" si="113"/>
        <v>-8.9698758052238359E-3</v>
      </c>
      <c r="R247" s="1">
        <f t="shared" si="114"/>
        <v>-3.1853328200639314E-4</v>
      </c>
      <c r="S247" s="1">
        <f t="shared" si="115"/>
        <v>-1.6813847584919096E-2</v>
      </c>
      <c r="T247" s="1">
        <f t="shared" si="116"/>
        <v>6.8137478132696827E-3</v>
      </c>
      <c r="U247" s="1">
        <f t="shared" si="117"/>
        <v>1.2547976344849754E-3</v>
      </c>
      <c r="V247" s="1">
        <f t="shared" si="118"/>
        <v>-1.4433787453447412E-2</v>
      </c>
      <c r="W247" s="1">
        <f t="shared" si="125"/>
        <v>0</v>
      </c>
      <c r="X247" s="1">
        <f t="shared" si="125"/>
        <v>0</v>
      </c>
      <c r="Y247" s="1">
        <f t="shared" si="125"/>
        <v>0</v>
      </c>
      <c r="Z247" s="1">
        <f t="shared" si="125"/>
        <v>0</v>
      </c>
      <c r="AA247" s="1">
        <f>+AA$3*$F247*ABS($F247)*COS(2*PI()*$A247/$AZ$22+AA$4)*COS(2*PI()*$A247/$BA$22+AA$5)</f>
        <v>0</v>
      </c>
      <c r="AB247" s="39">
        <f>+AB$3*$F247*ABS($F247)*COS(2*2*PI()*$A247/$BA$33+AB$4)*COS(2*2*PI()*$A247/$BA$34+AB$5)*COS(2*2*PI()*$A247/$BA$35+AB$6)</f>
        <v>0</v>
      </c>
      <c r="AE247" s="20">
        <f>+$AF$20*SIGN(SOI!A246)*(ABS(SOI!A246))^$AE$2</f>
        <v>-0.27531890408172915</v>
      </c>
      <c r="AF247" s="20">
        <f t="shared" si="121"/>
        <v>-0.3033980107093413</v>
      </c>
      <c r="AG247" s="19">
        <f t="shared" si="123"/>
        <v>-1.1323341300861465</v>
      </c>
      <c r="AH247" s="19">
        <f t="shared" si="124"/>
        <v>-0.9788553161310497</v>
      </c>
      <c r="AI247">
        <f t="shared" si="120"/>
        <v>0.13500000000000034</v>
      </c>
      <c r="AJ247">
        <f t="shared" si="119"/>
        <v>0.82893611937680522</v>
      </c>
      <c r="AK247">
        <v>1</v>
      </c>
    </row>
    <row r="248" spans="1:37" x14ac:dyDescent="0.25">
      <c r="A248">
        <v>18.833333333333336</v>
      </c>
      <c r="B248" s="2">
        <v>1898.8333333333162</v>
      </c>
      <c r="C248">
        <f>+D248+($D$2+E248+F248)*SOI!A247*IF(B248&gt;$C$18, IF(B248&lt;$C$19,-1,1),1)</f>
        <v>3.9532360942666687</v>
      </c>
      <c r="D248">
        <f>+$D$3*((1-$D$5)*SOI!D247+$D$5*SOI!D246) +   $D$4*((1-$D$5)*SOI!E247+$D$5*SOI!E246)</f>
        <v>0</v>
      </c>
      <c r="E248">
        <f t="shared" si="101"/>
        <v>-2.3875979227765853</v>
      </c>
      <c r="F248">
        <f t="shared" si="102"/>
        <v>-3.6021537352032151</v>
      </c>
      <c r="G248">
        <f t="shared" si="109"/>
        <v>-5.9897516579798005</v>
      </c>
      <c r="H248" s="21">
        <f t="shared" si="110"/>
        <v>1.257235341970713E-2</v>
      </c>
      <c r="I248" s="37">
        <f t="shared" si="103"/>
        <v>0.5978484073945004</v>
      </c>
      <c r="J248" s="1">
        <f t="shared" si="111"/>
        <v>1.9007335399013153E-2</v>
      </c>
      <c r="K248" s="1">
        <f t="shared" si="112"/>
        <v>-1.6580998478137249E-6</v>
      </c>
      <c r="L248" s="1">
        <f t="shared" si="104"/>
        <v>0.1236782880476105</v>
      </c>
      <c r="M248" s="1">
        <f t="shared" si="105"/>
        <v>0.19979417345400835</v>
      </c>
      <c r="N248" s="1">
        <f t="shared" si="106"/>
        <v>-0.21238738105032812</v>
      </c>
      <c r="O248" s="1">
        <f t="shared" si="107"/>
        <v>-1.9057332797127936E-2</v>
      </c>
      <c r="P248" s="1">
        <f t="shared" si="108"/>
        <v>-2.6092096699471396E-2</v>
      </c>
      <c r="Q248" s="1">
        <f t="shared" si="113"/>
        <v>-2.8538678922841614E-2</v>
      </c>
      <c r="R248" s="1">
        <f t="shared" si="114"/>
        <v>9.3752330007147353E-4</v>
      </c>
      <c r="S248" s="1">
        <f t="shared" si="115"/>
        <v>-1.6649063931038439E-2</v>
      </c>
      <c r="T248" s="1">
        <f t="shared" si="116"/>
        <v>3.9658213067391501E-5</v>
      </c>
      <c r="U248" s="1">
        <f t="shared" si="117"/>
        <v>8.0923726405777378E-4</v>
      </c>
      <c r="V248" s="1">
        <f t="shared" si="118"/>
        <v>-1.0770740586317178E-2</v>
      </c>
      <c r="W248" s="1">
        <f t="shared" si="125"/>
        <v>0</v>
      </c>
      <c r="X248" s="1">
        <f t="shared" si="125"/>
        <v>0</v>
      </c>
      <c r="Y248" s="1">
        <f t="shared" si="125"/>
        <v>0</v>
      </c>
      <c r="Z248" s="1">
        <f t="shared" si="125"/>
        <v>0</v>
      </c>
      <c r="AA248" s="1">
        <f>+AA$3*$F248*ABS($F248)*COS(2*PI()*$A248/$AZ$22+AA$4)*COS(2*PI()*$A248/$BA$22+AA$5)</f>
        <v>0</v>
      </c>
      <c r="AB248" s="39">
        <f>+AB$3*$F248*ABS($F248)*COS(2*2*PI()*$A248/$BA$33+AB$4)*COS(2*2*PI()*$A248/$BA$34+AB$5)*COS(2*2*PI()*$A248/$BA$35+AB$6)</f>
        <v>0</v>
      </c>
      <c r="AE248" s="20">
        <f>+$AF$20*SIGN(SOI!A247)*(ABS(SOI!A247))^$AE$2</f>
        <v>-0.44807855303422139</v>
      </c>
      <c r="AF248" s="20">
        <f t="shared" si="121"/>
        <v>-0.40909427163354506</v>
      </c>
      <c r="AG248" s="19">
        <f t="shared" si="123"/>
        <v>-0.72252735370285615</v>
      </c>
      <c r="AH248" s="19">
        <f t="shared" si="124"/>
        <v>-0.3708772799476564</v>
      </c>
      <c r="AI248">
        <f t="shared" si="120"/>
        <v>0.13560000000000033</v>
      </c>
      <c r="AJ248">
        <f t="shared" si="119"/>
        <v>0.31343308206931109</v>
      </c>
      <c r="AK248">
        <v>1</v>
      </c>
    </row>
    <row r="249" spans="1:37" x14ac:dyDescent="0.25">
      <c r="A249">
        <v>18.916666666666668</v>
      </c>
      <c r="B249" s="2">
        <v>1898.9166666666495</v>
      </c>
      <c r="C249">
        <f>+D249+($D$2+E249+F249)*SOI!A248*IF(B249&gt;$C$18, IF(B249&lt;$C$19,-1,1),1)</f>
        <v>-78.61526772531036</v>
      </c>
      <c r="D249">
        <f>+$D$3*((1-$D$5)*SOI!D248+$D$5*SOI!D247) +   $D$4*((1-$D$5)*SOI!E248+$D$5*SOI!E247)</f>
        <v>0</v>
      </c>
      <c r="E249">
        <f t="shared" si="101"/>
        <v>41.120340000425443</v>
      </c>
      <c r="F249">
        <f t="shared" si="102"/>
        <v>59.668464775613472</v>
      </c>
      <c r="G249">
        <f t="shared" si="109"/>
        <v>100.78880477603892</v>
      </c>
      <c r="H249" s="21">
        <f t="shared" si="110"/>
        <v>0.22101042976468627</v>
      </c>
      <c r="I249" s="37">
        <f t="shared" si="103"/>
        <v>5.8404806164623784</v>
      </c>
      <c r="J249" s="1">
        <f t="shared" si="111"/>
        <v>-2.7281275166242143</v>
      </c>
      <c r="K249" s="1">
        <f t="shared" si="112"/>
        <v>1.1218290186391351E-3</v>
      </c>
      <c r="L249" s="1">
        <f t="shared" si="104"/>
        <v>-12.951172755081377</v>
      </c>
      <c r="M249" s="1">
        <f t="shared" si="105"/>
        <v>-2.9354097767439651</v>
      </c>
      <c r="N249" s="1">
        <f t="shared" si="106"/>
        <v>-0.67154648103666603</v>
      </c>
      <c r="O249" s="1">
        <f t="shared" si="107"/>
        <v>19.795171625876385</v>
      </c>
      <c r="P249" s="1">
        <f t="shared" si="108"/>
        <v>1.6229763265675462E-4</v>
      </c>
      <c r="Q249" s="1">
        <f t="shared" si="113"/>
        <v>1.3257668360425385</v>
      </c>
      <c r="R249" s="1">
        <f t="shared" si="114"/>
        <v>-0.42547384280325695</v>
      </c>
      <c r="S249" s="1">
        <f t="shared" si="115"/>
        <v>-0.51427415498450146</v>
      </c>
      <c r="T249" s="1">
        <f t="shared" si="116"/>
        <v>4.3136601503642185</v>
      </c>
      <c r="U249" s="1">
        <f t="shared" si="117"/>
        <v>-4.9174119133231546E-5</v>
      </c>
      <c r="V249" s="1">
        <f t="shared" si="118"/>
        <v>2.1183423061050085E-4</v>
      </c>
      <c r="W249" s="1">
        <f t="shared" si="125"/>
        <v>0</v>
      </c>
      <c r="X249" s="1">
        <f t="shared" si="125"/>
        <v>0</v>
      </c>
      <c r="Y249" s="1">
        <f t="shared" si="125"/>
        <v>0</v>
      </c>
      <c r="Z249" s="1">
        <f t="shared" si="125"/>
        <v>0</v>
      </c>
      <c r="AA249" s="1">
        <f>+AA$3*$F249*ABS($F249)*COS(2*PI()*$A249/$AZ$22+AA$4)*COS(2*PI()*$A249/$BA$22+AA$5)</f>
        <v>0</v>
      </c>
      <c r="AB249" s="39">
        <f>+AB$3*$F249*ABS($F249)*COS(2*2*PI()*$A249/$BA$33+AB$4)*COS(2*2*PI()*$A249/$BA$34+AB$5)*COS(2*2*PI()*$A249/$BA$35+AB$6)</f>
        <v>0</v>
      </c>
      <c r="AE249" s="20">
        <f>+$AF$20*SIGN(SOI!A248)*(ABS(SOI!A248))^$AE$2</f>
        <v>-0.50388535778468457</v>
      </c>
      <c r="AF249" s="20">
        <f t="shared" si="121"/>
        <v>-0.48071753738573847</v>
      </c>
      <c r="AG249" s="19">
        <f t="shared" si="123"/>
        <v>-0.58826083155870335</v>
      </c>
      <c r="AH249" s="19">
        <f t="shared" si="124"/>
        <v>-0.25657667805729817</v>
      </c>
      <c r="AI249">
        <f t="shared" si="120"/>
        <v>0.13620000000000032</v>
      </c>
      <c r="AJ249">
        <f t="shared" si="119"/>
        <v>0.10754329417296488</v>
      </c>
      <c r="AK249">
        <v>1</v>
      </c>
    </row>
    <row r="250" spans="1:37" x14ac:dyDescent="0.25">
      <c r="A250">
        <v>19</v>
      </c>
      <c r="B250" s="2">
        <v>1898.9999999999827</v>
      </c>
      <c r="C250">
        <f>+D250+($D$2+E250+F250)*SOI!A249*IF(B250&gt;$C$18, IF(B250&lt;$C$19,-1,1),1)</f>
        <v>-5.0340307449715036</v>
      </c>
      <c r="D250">
        <f>+$D$3*((1-$D$5)*SOI!D249+$D$5*SOI!D248) +   $D$4*((1-$D$5)*SOI!E249+$D$5*SOI!E248)</f>
        <v>0</v>
      </c>
      <c r="E250">
        <f t="shared" si="101"/>
        <v>2.6892524457677913</v>
      </c>
      <c r="F250">
        <f t="shared" si="102"/>
        <v>4.0227885475275471</v>
      </c>
      <c r="G250">
        <f t="shared" si="109"/>
        <v>6.7120409932953384</v>
      </c>
      <c r="H250" s="21">
        <f t="shared" si="110"/>
        <v>9.3529948364711631E-3</v>
      </c>
      <c r="I250" s="37">
        <f t="shared" si="103"/>
        <v>1.2346597056795383</v>
      </c>
      <c r="J250" s="1">
        <f t="shared" si="111"/>
        <v>-1.2280126493270203E-2</v>
      </c>
      <c r="K250" s="1">
        <f t="shared" si="112"/>
        <v>5.4271438901232769E-3</v>
      </c>
      <c r="L250" s="1">
        <f t="shared" si="104"/>
        <v>-2.9815976048048114</v>
      </c>
      <c r="M250" s="1">
        <f t="shared" si="105"/>
        <v>-6.250405923336505E-2</v>
      </c>
      <c r="N250" s="1">
        <f t="shared" si="106"/>
        <v>-0.30545354726236906</v>
      </c>
      <c r="O250" s="1">
        <f t="shared" si="107"/>
        <v>2.4614391625896599</v>
      </c>
      <c r="P250" s="1">
        <f t="shared" si="108"/>
        <v>2.7427554226523765E-2</v>
      </c>
      <c r="Q250" s="1">
        <f t="shared" si="113"/>
        <v>1.2840316618757678E-2</v>
      </c>
      <c r="R250" s="1">
        <f t="shared" si="114"/>
        <v>-8.7112431375101673E-4</v>
      </c>
      <c r="S250" s="1">
        <f t="shared" si="115"/>
        <v>-4.9449565780925984E-2</v>
      </c>
      <c r="T250" s="1">
        <f t="shared" si="116"/>
        <v>0.12348542349869096</v>
      </c>
      <c r="U250" s="1">
        <f t="shared" si="117"/>
        <v>-1.7567508574383782E-3</v>
      </c>
      <c r="V250" s="1">
        <f t="shared" si="118"/>
        <v>1.6283214066195449E-2</v>
      </c>
      <c r="W250" s="1">
        <f t="shared" si="125"/>
        <v>0</v>
      </c>
      <c r="X250" s="1">
        <f t="shared" si="125"/>
        <v>0</v>
      </c>
      <c r="Y250" s="1">
        <f t="shared" si="125"/>
        <v>0</v>
      </c>
      <c r="Z250" s="1">
        <f t="shared" si="125"/>
        <v>0</v>
      </c>
      <c r="AA250" s="1">
        <f>+AA$3*$F250*ABS($F250)*COS(2*PI()*$A250/$AZ$22+AA$4)*COS(2*PI()*$A250/$BA$22+AA$5)</f>
        <v>0</v>
      </c>
      <c r="AB250" s="39">
        <f>+AB$3*$F250*ABS($F250)*COS(2*2*PI()*$A250/$BA$33+AB$4)*COS(2*2*PI()*$A250/$BA$34+AB$5)*COS(2*2*PI()*$A250/$BA$35+AB$6)</f>
        <v>0</v>
      </c>
      <c r="AE250" s="20">
        <f>+$AF$20*SIGN(SOI!A249)*(ABS(SOI!A249))^$AE$2</f>
        <v>-0.49018870133830955</v>
      </c>
      <c r="AF250" s="20">
        <f t="shared" si="121"/>
        <v>-0.48858134287560784</v>
      </c>
      <c r="AG250" s="19">
        <f t="shared" si="123"/>
        <v>-0.27974821481630269</v>
      </c>
      <c r="AH250" s="19">
        <f t="shared" si="124"/>
        <v>-0.22391426960646144</v>
      </c>
      <c r="AI250">
        <f t="shared" si="120"/>
        <v>0.13680000000000031</v>
      </c>
      <c r="AJ250">
        <f t="shared" si="119"/>
        <v>0.20883312805930515</v>
      </c>
      <c r="AK250">
        <v>1</v>
      </c>
    </row>
    <row r="251" spans="1:37" x14ac:dyDescent="0.25">
      <c r="A251">
        <v>19.083333333333332</v>
      </c>
      <c r="B251" s="2">
        <v>1899.083333333316</v>
      </c>
      <c r="C251">
        <f>+D251+($D$2+E251+F251)*SOI!A250*IF(B251&gt;$C$18, IF(B251&lt;$C$19,-1,1),1)</f>
        <v>2.5432326440529929</v>
      </c>
      <c r="D251">
        <f>+$D$3*((1-$D$5)*SOI!D250+$D$5*SOI!D249) +   $D$4*((1-$D$5)*SOI!E250+$D$5*SOI!E249)</f>
        <v>0</v>
      </c>
      <c r="E251">
        <f t="shared" si="101"/>
        <v>-1.3464768071841728</v>
      </c>
      <c r="F251">
        <f t="shared" si="102"/>
        <v>-2.2355410013411694</v>
      </c>
      <c r="G251">
        <f t="shared" si="109"/>
        <v>-3.5820178085253422</v>
      </c>
      <c r="H251" s="21">
        <f t="shared" si="110"/>
        <v>-1.2528902705812668E-4</v>
      </c>
      <c r="I251" s="37">
        <f t="shared" si="103"/>
        <v>-0.71458215518690171</v>
      </c>
      <c r="J251" s="1">
        <f t="shared" si="111"/>
        <v>3.9977248305103092E-3</v>
      </c>
      <c r="K251" s="1">
        <f t="shared" si="112"/>
        <v>-1.025975841618824E-3</v>
      </c>
      <c r="L251" s="1">
        <f t="shared" si="104"/>
        <v>1.3122194602243484</v>
      </c>
      <c r="M251" s="1">
        <f t="shared" si="105"/>
        <v>-3.5157127849797458E-2</v>
      </c>
      <c r="N251" s="1">
        <f t="shared" si="106"/>
        <v>0.21481157071105197</v>
      </c>
      <c r="O251" s="1">
        <f t="shared" si="107"/>
        <v>-0.75393816098712929</v>
      </c>
      <c r="P251" s="1">
        <f t="shared" si="108"/>
        <v>-3.8463501539506222E-2</v>
      </c>
      <c r="Q251" s="1">
        <f t="shared" si="113"/>
        <v>-5.0791775665763273E-3</v>
      </c>
      <c r="R251" s="1">
        <f t="shared" si="114"/>
        <v>-1.9943560290783645E-4</v>
      </c>
      <c r="S251" s="1">
        <f t="shared" si="115"/>
        <v>-2.0127038251272326E-2</v>
      </c>
      <c r="T251" s="1">
        <f t="shared" si="116"/>
        <v>1.6646378240475729E-2</v>
      </c>
      <c r="U251" s="1">
        <f t="shared" si="117"/>
        <v>-1.425859723387383E-3</v>
      </c>
      <c r="V251" s="1">
        <f t="shared" si="118"/>
        <v>1.6058847189804548E-2</v>
      </c>
      <c r="W251" s="1">
        <f t="shared" si="125"/>
        <v>0</v>
      </c>
      <c r="X251" s="1">
        <f t="shared" si="125"/>
        <v>0</v>
      </c>
      <c r="Y251" s="1">
        <f t="shared" si="125"/>
        <v>0</v>
      </c>
      <c r="Z251" s="1">
        <f t="shared" si="125"/>
        <v>0</v>
      </c>
      <c r="AA251" s="1">
        <f>+AA$3*$F251*ABS($F251)*COS(2*PI()*$A251/$AZ$22+AA$4)*COS(2*PI()*$A251/$BA$22+AA$5)</f>
        <v>0</v>
      </c>
      <c r="AB251" s="39">
        <f>+AB$3*$F251*ABS($F251)*COS(2*2*PI()*$A251/$BA$33+AB$4)*COS(2*2*PI()*$A251/$BA$34+AB$5)*COS(2*2*PI()*$A251/$BA$35+AB$6)</f>
        <v>0</v>
      </c>
      <c r="AE251" s="20">
        <f>+$AF$20*SIGN(SOI!A250)*(ABS(SOI!A250))^$AE$2</f>
        <v>-0.47166996950382928</v>
      </c>
      <c r="AF251" s="20">
        <f t="shared" si="121"/>
        <v>-0.45369404862430485</v>
      </c>
      <c r="AG251" s="19">
        <f t="shared" si="123"/>
        <v>-0.19844512606535547</v>
      </c>
      <c r="AH251" s="19">
        <f t="shared" si="124"/>
        <v>-0.19737462889731605</v>
      </c>
      <c r="AI251">
        <f t="shared" si="120"/>
        <v>0.1374000000000003</v>
      </c>
      <c r="AJ251">
        <f t="shared" si="119"/>
        <v>0.25524892255894938</v>
      </c>
      <c r="AK251">
        <v>1</v>
      </c>
    </row>
    <row r="252" spans="1:37" x14ac:dyDescent="0.25">
      <c r="A252">
        <v>19.166666666666664</v>
      </c>
      <c r="B252" s="2">
        <v>1899.1666666666492</v>
      </c>
      <c r="C252">
        <f>+D252+($D$2+E252+F252)*SOI!A251*IF(B252&gt;$C$18, IF(B252&lt;$C$19,-1,1),1)</f>
        <v>-1.5911062148551385</v>
      </c>
      <c r="D252">
        <f>+$D$3*((1-$D$5)*SOI!D251+$D$5*SOI!D250) +   $D$4*((1-$D$5)*SOI!E251+$D$5*SOI!E250)</f>
        <v>0</v>
      </c>
      <c r="E252">
        <f t="shared" si="101"/>
        <v>0.94082667430573697</v>
      </c>
      <c r="F252">
        <f t="shared" si="102"/>
        <v>1.9004344236498674</v>
      </c>
      <c r="G252">
        <f t="shared" si="109"/>
        <v>2.8412610979556043</v>
      </c>
      <c r="H252" s="21">
        <f t="shared" si="110"/>
        <v>2.3449655753464823E-3</v>
      </c>
      <c r="I252" s="37">
        <f t="shared" si="103"/>
        <v>0.30121512483988305</v>
      </c>
      <c r="J252" s="1">
        <f t="shared" si="111"/>
        <v>1.5148166312476223E-3</v>
      </c>
      <c r="K252" s="1">
        <f t="shared" si="112"/>
        <v>3.318728932202022E-6</v>
      </c>
      <c r="L252" s="1">
        <f t="shared" si="104"/>
        <v>-0.14982063305875154</v>
      </c>
      <c r="M252" s="1">
        <f t="shared" si="105"/>
        <v>3.1603555633133953E-2</v>
      </c>
      <c r="N252" s="1">
        <f t="shared" si="106"/>
        <v>-0.12376883705715221</v>
      </c>
      <c r="O252" s="1">
        <f t="shared" si="107"/>
        <v>2.813328339631235E-2</v>
      </c>
      <c r="P252" s="1">
        <f t="shared" si="108"/>
        <v>2.9203413363772291E-2</v>
      </c>
      <c r="Q252" s="1">
        <f t="shared" si="113"/>
        <v>-2.6306895152234822E-3</v>
      </c>
      <c r="R252" s="1">
        <f t="shared" si="114"/>
        <v>4.3541511088869172E-5</v>
      </c>
      <c r="S252" s="1">
        <f t="shared" si="115"/>
        <v>-4.8883030274514648E-3</v>
      </c>
      <c r="T252" s="1">
        <f t="shared" si="116"/>
        <v>7.0920143774297621E-5</v>
      </c>
      <c r="U252" s="1">
        <f t="shared" si="117"/>
        <v>-4.5633755170086502E-4</v>
      </c>
      <c r="V252" s="1">
        <f t="shared" si="118"/>
        <v>7.0251047294590061E-3</v>
      </c>
      <c r="W252" s="1">
        <f t="shared" si="125"/>
        <v>0</v>
      </c>
      <c r="X252" s="1">
        <f t="shared" si="125"/>
        <v>0</v>
      </c>
      <c r="Y252" s="1">
        <f t="shared" si="125"/>
        <v>0</v>
      </c>
      <c r="Z252" s="1">
        <f t="shared" si="125"/>
        <v>0</v>
      </c>
      <c r="AA252" s="1">
        <f>+AA$3*$F252*ABS($F252)*COS(2*PI()*$A252/$AZ$22+AA$4)*COS(2*PI()*$A252/$BA$22+AA$5)</f>
        <v>0</v>
      </c>
      <c r="AB252" s="39">
        <f>+AB$3*$F252*ABS($F252)*COS(2*2*PI()*$A252/$BA$33+AB$4)*COS(2*2*PI()*$A252/$BA$34+AB$5)*COS(2*2*PI()*$A252/$BA$35+AB$6)</f>
        <v>0</v>
      </c>
      <c r="AE252" s="20">
        <f>+$AF$20*SIGN(SOI!A251)*(ABS(SOI!A251))^$AE$2</f>
        <v>-0.39922347503077565</v>
      </c>
      <c r="AF252" s="20">
        <f t="shared" si="121"/>
        <v>-0.38401615597858219</v>
      </c>
      <c r="AG252" s="19">
        <f t="shared" si="123"/>
        <v>-0.14287117804594263</v>
      </c>
      <c r="AH252" s="19">
        <f t="shared" si="124"/>
        <v>-0.21497943433924277</v>
      </c>
      <c r="AI252">
        <f t="shared" si="120"/>
        <v>0.13800000000000029</v>
      </c>
      <c r="AJ252">
        <f t="shared" si="119"/>
        <v>0.24114497793263956</v>
      </c>
      <c r="AK252">
        <v>1</v>
      </c>
    </row>
    <row r="253" spans="1:37" x14ac:dyDescent="0.25">
      <c r="A253">
        <v>19.249999999999996</v>
      </c>
      <c r="B253" s="2">
        <v>1899.2499999999825</v>
      </c>
      <c r="C253">
        <f>+D253+($D$2+E253+F253)*SOI!A252*IF(B253&gt;$C$18, IF(B253&lt;$C$19,-1,1),1)</f>
        <v>0.99204301954716911</v>
      </c>
      <c r="D253">
        <f>+$D$3*((1-$D$5)*SOI!D252+$D$5*SOI!D251) +   $D$4*((1-$D$5)*SOI!E252+$D$5*SOI!E251)</f>
        <v>0</v>
      </c>
      <c r="E253">
        <f t="shared" si="101"/>
        <v>-0.76296473695118294</v>
      </c>
      <c r="F253">
        <f t="shared" si="102"/>
        <v>-2.1548088499522553</v>
      </c>
      <c r="G253">
        <f t="shared" si="109"/>
        <v>-2.9177735869034382</v>
      </c>
      <c r="H253" s="21">
        <f t="shared" si="110"/>
        <v>5.1805318021711736E-4</v>
      </c>
      <c r="I253" s="37">
        <f t="shared" si="103"/>
        <v>4.0086310779418696E-2</v>
      </c>
      <c r="J253" s="1">
        <f t="shared" si="111"/>
        <v>1.5099075360241123E-4</v>
      </c>
      <c r="K253" s="1">
        <f t="shared" si="112"/>
        <v>-5.3740399181537728E-6</v>
      </c>
      <c r="L253" s="1">
        <f t="shared" si="104"/>
        <v>0.12147507507096024</v>
      </c>
      <c r="M253" s="1">
        <f t="shared" si="105"/>
        <v>2.3670472153334985E-2</v>
      </c>
      <c r="N253" s="1">
        <f t="shared" si="106"/>
        <v>2.4809457245624816E-2</v>
      </c>
      <c r="O253" s="1">
        <f t="shared" si="107"/>
        <v>-0.17633178324058488</v>
      </c>
      <c r="P253" s="1">
        <f t="shared" si="108"/>
        <v>-9.3054417637187439E-3</v>
      </c>
      <c r="Q253" s="1">
        <f t="shared" si="113"/>
        <v>3.9495400408992917E-4</v>
      </c>
      <c r="R253" s="1">
        <f t="shared" si="114"/>
        <v>-8.6996090847274857E-7</v>
      </c>
      <c r="S253" s="1">
        <f t="shared" si="115"/>
        <v>1.3040174021764774E-4</v>
      </c>
      <c r="T253" s="1">
        <f t="shared" si="116"/>
        <v>3.6040875659878725E-4</v>
      </c>
      <c r="U253" s="1">
        <f t="shared" si="117"/>
        <v>1.9351244566765621E-5</v>
      </c>
      <c r="V253" s="1">
        <f t="shared" si="118"/>
        <v>4.48706267571847E-4</v>
      </c>
      <c r="W253" s="1">
        <f t="shared" si="125"/>
        <v>0</v>
      </c>
      <c r="X253" s="1">
        <f t="shared" si="125"/>
        <v>0</v>
      </c>
      <c r="Y253" s="1">
        <f t="shared" si="125"/>
        <v>0</v>
      </c>
      <c r="Z253" s="1">
        <f t="shared" si="125"/>
        <v>0</v>
      </c>
      <c r="AA253" s="1">
        <f>+AA$3*$F253*ABS($F253)*COS(2*PI()*$A253/$AZ$22+AA$4)*COS(2*PI()*$A253/$BA$22+AA$5)</f>
        <v>0</v>
      </c>
      <c r="AB253" s="39">
        <f>+AB$3*$F253*ABS($F253)*COS(2*2*PI()*$A253/$BA$33+AB$4)*COS(2*2*PI()*$A253/$BA$34+AB$5)*COS(2*2*PI()*$A253/$BA$35+AB$6)</f>
        <v>0</v>
      </c>
      <c r="AE253" s="20">
        <f>+$AF$20*SIGN(SOI!A252)*(ABS(SOI!A252))^$AE$2</f>
        <v>-0.28115502340114162</v>
      </c>
      <c r="AF253" s="20">
        <f t="shared" si="121"/>
        <v>-0.20595894882747634</v>
      </c>
      <c r="AG253" s="19">
        <f t="shared" si="123"/>
        <v>-0.12699054622029532</v>
      </c>
      <c r="AH253" s="19">
        <f t="shared" si="124"/>
        <v>-0.22374085006645464</v>
      </c>
      <c r="AI253">
        <f t="shared" si="120"/>
        <v>0.13860000000000028</v>
      </c>
      <c r="AJ253">
        <f t="shared" si="119"/>
        <v>7.8968402607181021E-2</v>
      </c>
      <c r="AK253">
        <v>1</v>
      </c>
    </row>
    <row r="254" spans="1:37" x14ac:dyDescent="0.25">
      <c r="A254">
        <v>19.333333333333329</v>
      </c>
      <c r="B254" s="2">
        <v>1899.3333333333157</v>
      </c>
      <c r="C254">
        <f>+D254+($D$2+E254+F254)*SOI!A253*IF(B254&gt;$C$18, IF(B254&lt;$C$19,-1,1),1)</f>
        <v>0.17131300589212994</v>
      </c>
      <c r="D254">
        <f>+$D$3*((1-$D$5)*SOI!D253+$D$5*SOI!D252) +   $D$4*((1-$D$5)*SOI!E253+$D$5*SOI!E252)</f>
        <v>0</v>
      </c>
      <c r="E254">
        <f t="shared" si="101"/>
        <v>0.68067141179202562</v>
      </c>
      <c r="F254">
        <f t="shared" si="102"/>
        <v>3.602153735511223</v>
      </c>
      <c r="G254">
        <f t="shared" si="109"/>
        <v>4.2828251473032486</v>
      </c>
      <c r="H254" s="21">
        <f t="shared" si="110"/>
        <v>-8.1021373045815324E-3</v>
      </c>
      <c r="I254" s="37">
        <f t="shared" si="103"/>
        <v>-0.24398255452374662</v>
      </c>
      <c r="J254" s="1">
        <f t="shared" si="111"/>
        <v>4.6359867918408853E-3</v>
      </c>
      <c r="K254" s="1">
        <f t="shared" si="112"/>
        <v>9.4452728899256395E-6</v>
      </c>
      <c r="L254" s="1">
        <f t="shared" si="104"/>
        <v>-0.65474406217386572</v>
      </c>
      <c r="M254" s="1">
        <f t="shared" si="105"/>
        <v>-0.11940872830010181</v>
      </c>
      <c r="N254" s="1">
        <f t="shared" si="106"/>
        <v>9.3115370636736694E-2</v>
      </c>
      <c r="O254" s="1">
        <f t="shared" si="107"/>
        <v>0.51924733839936954</v>
      </c>
      <c r="P254" s="1">
        <f t="shared" si="108"/>
        <v>1.0304396122080444E-3</v>
      </c>
      <c r="Q254" s="1">
        <f t="shared" si="113"/>
        <v>-7.4779022929209026E-3</v>
      </c>
      <c r="R254" s="1">
        <f t="shared" si="114"/>
        <v>-1.0025261007693601E-4</v>
      </c>
      <c r="S254" s="1">
        <f t="shared" si="115"/>
        <v>-2.9788606325600112E-3</v>
      </c>
      <c r="T254" s="1">
        <f t="shared" si="116"/>
        <v>5.7203605921630095E-3</v>
      </c>
      <c r="U254" s="1">
        <f t="shared" si="117"/>
        <v>1.3042388622096797E-5</v>
      </c>
      <c r="V254" s="1">
        <f t="shared" si="118"/>
        <v>-1.8648838963480747E-4</v>
      </c>
      <c r="W254" s="1">
        <f t="shared" si="125"/>
        <v>0</v>
      </c>
      <c r="X254" s="1">
        <f t="shared" si="125"/>
        <v>0</v>
      </c>
      <c r="Y254" s="1">
        <f t="shared" si="125"/>
        <v>0</v>
      </c>
      <c r="Z254" s="1">
        <f t="shared" si="125"/>
        <v>0</v>
      </c>
      <c r="AA254" s="1">
        <f>+AA$3*$F254*ABS($F254)*COS(2*PI()*$A254/$AZ$22+AA$4)*COS(2*PI()*$A254/$BA$22+AA$5)</f>
        <v>0</v>
      </c>
      <c r="AB254" s="39">
        <f>+AB$3*$F254*ABS($F254)*COS(2*2*PI()*$A254/$BA$33+AB$4)*COS(2*2*PI()*$A254/$BA$34+AB$5)*COS(2*2*PI()*$A254/$BA$35+AB$6)</f>
        <v>0</v>
      </c>
      <c r="AE254" s="20">
        <f>+$AF$20*SIGN(SOI!A253)*(ABS(SOI!A253))^$AE$2</f>
        <v>6.2501651949488243E-2</v>
      </c>
      <c r="AF254" s="20">
        <f t="shared" si="121"/>
        <v>-3.6052009170720323E-2</v>
      </c>
      <c r="AG254" s="19">
        <f t="shared" si="123"/>
        <v>0.5837975062497901</v>
      </c>
      <c r="AH254" s="19">
        <f t="shared" si="124"/>
        <v>0.50820305933694954</v>
      </c>
      <c r="AI254">
        <f t="shared" si="120"/>
        <v>0.13920000000000027</v>
      </c>
      <c r="AJ254">
        <f t="shared" si="119"/>
        <v>0.61984951542051037</v>
      </c>
      <c r="AK254">
        <v>1</v>
      </c>
    </row>
    <row r="255" spans="1:37" x14ac:dyDescent="0.25">
      <c r="A255">
        <v>19.416666666666661</v>
      </c>
      <c r="B255" s="2">
        <v>1899.416666666649</v>
      </c>
      <c r="C255">
        <f>+D255+($D$2+E255+F255)*SOI!A254*IF(B255&gt;$C$18, IF(B255&lt;$C$19,-1,1),1)</f>
        <v>-5.4290824265583559</v>
      </c>
      <c r="D255">
        <f>+$D$3*((1-$D$5)*SOI!D254+$D$5*SOI!D253) +   $D$4*((1-$D$5)*SOI!E254+$D$5*SOI!E253)</f>
        <v>0</v>
      </c>
      <c r="E255">
        <f t="shared" si="101"/>
        <v>-0.65467329733293289</v>
      </c>
      <c r="F255">
        <f t="shared" si="102"/>
        <v>-59.668464775537686</v>
      </c>
      <c r="G255">
        <f t="shared" si="109"/>
        <v>-60.32313807287062</v>
      </c>
      <c r="H255" s="21">
        <f t="shared" si="110"/>
        <v>-6.9449686034049232E-2</v>
      </c>
      <c r="I255" s="37">
        <f t="shared" si="103"/>
        <v>-0.62707930309441762</v>
      </c>
      <c r="J255" s="1">
        <f t="shared" si="111"/>
        <v>-6.7104007709827232E-2</v>
      </c>
      <c r="K255" s="1">
        <f t="shared" si="112"/>
        <v>2.4995400345007666E-3</v>
      </c>
      <c r="L255" s="1">
        <f t="shared" si="104"/>
        <v>0.4838019844429573</v>
      </c>
      <c r="M255" s="1">
        <f t="shared" si="105"/>
        <v>0.67247887937146122</v>
      </c>
      <c r="N255" s="1">
        <f t="shared" si="106"/>
        <v>-1.6898057333960732</v>
      </c>
      <c r="O255" s="1">
        <f t="shared" si="107"/>
        <v>0.41259799659252111</v>
      </c>
      <c r="P255" s="1">
        <f t="shared" si="108"/>
        <v>-0.46442888210877414</v>
      </c>
      <c r="Q255" s="1">
        <f t="shared" si="113"/>
        <v>-0.76425407869026085</v>
      </c>
      <c r="R255" s="1">
        <f t="shared" si="114"/>
        <v>-2.6334032065753469E-2</v>
      </c>
      <c r="S255" s="1">
        <f t="shared" si="115"/>
        <v>0.1389406354995604</v>
      </c>
      <c r="T255" s="1">
        <f t="shared" si="116"/>
        <v>-3.3587085420768354E-3</v>
      </c>
      <c r="U255" s="1">
        <f t="shared" si="117"/>
        <v>-1.510836624417938E-2</v>
      </c>
      <c r="V255" s="1">
        <f t="shared" si="118"/>
        <v>-1.5253302257920995</v>
      </c>
      <c r="W255" s="1">
        <f t="shared" si="125"/>
        <v>0</v>
      </c>
      <c r="X255" s="1">
        <f t="shared" si="125"/>
        <v>0</v>
      </c>
      <c r="Y255" s="1">
        <f t="shared" si="125"/>
        <v>0</v>
      </c>
      <c r="Z255" s="1">
        <f t="shared" si="125"/>
        <v>0</v>
      </c>
      <c r="AA255" s="1">
        <f>+AA$3*$F255*ABS($F255)*COS(2*PI()*$A255/$AZ$22+AA$4)*COS(2*PI()*$A255/$BA$22+AA$5)</f>
        <v>0</v>
      </c>
      <c r="AB255" s="39">
        <f>+AB$3*$F255*ABS($F255)*COS(2*2*PI()*$A255/$BA$33+AB$4)*COS(2*2*PI()*$A255/$BA$34+AB$5)*COS(2*2*PI()*$A255/$BA$35+AB$6)</f>
        <v>0</v>
      </c>
      <c r="AE255" s="20">
        <f>+$AF$20*SIGN(SOI!A254)*(ABS(SOI!A254))^$AE$2</f>
        <v>0.1104973439394924</v>
      </c>
      <c r="AF255" s="20">
        <f t="shared" si="121"/>
        <v>4.4865089709445694E-2</v>
      </c>
      <c r="AG255" s="19">
        <f t="shared" si="123"/>
        <v>0.77018927234683965</v>
      </c>
      <c r="AH255" s="19">
        <f t="shared" si="124"/>
        <v>0.71206309233949672</v>
      </c>
      <c r="AI255">
        <f t="shared" si="120"/>
        <v>0.13980000000000026</v>
      </c>
      <c r="AJ255">
        <f t="shared" si="119"/>
        <v>0.72532418263739395</v>
      </c>
      <c r="AK255">
        <v>1</v>
      </c>
    </row>
    <row r="256" spans="1:37" x14ac:dyDescent="0.25">
      <c r="A256">
        <v>19.499999999999993</v>
      </c>
      <c r="B256" s="2">
        <v>1899.4999999999823</v>
      </c>
      <c r="C256">
        <f>+D256+($D$2+E256+F256)*SOI!A255*IF(B256&gt;$C$18, IF(B256&lt;$C$19,-1,1),1)</f>
        <v>6.6957998978291119E-2</v>
      </c>
      <c r="D256">
        <f>+$D$3*((1-$D$5)*SOI!D255+$D$5*SOI!D254) +   $D$4*((1-$D$5)*SOI!E255+$D$5*SOI!E254)</f>
        <v>0</v>
      </c>
      <c r="E256">
        <f t="shared" si="101"/>
        <v>0.67488859902020337</v>
      </c>
      <c r="F256">
        <f t="shared" si="102"/>
        <v>-4.0227885479347592</v>
      </c>
      <c r="G256">
        <f t="shared" si="109"/>
        <v>-3.3478999489145558</v>
      </c>
      <c r="H256" s="21">
        <f t="shared" si="110"/>
        <v>-1.459018566594922E-2</v>
      </c>
      <c r="I256" s="37">
        <f t="shared" si="103"/>
        <v>-0.32516000415216301</v>
      </c>
      <c r="J256" s="1">
        <f t="shared" si="111"/>
        <v>1.2873232485797121E-2</v>
      </c>
      <c r="K256" s="1">
        <f t="shared" si="112"/>
        <v>-4.7093562251906211E-5</v>
      </c>
      <c r="L256" s="1">
        <f t="shared" si="104"/>
        <v>-0.21801237910900922</v>
      </c>
      <c r="M256" s="1">
        <f t="shared" si="105"/>
        <v>-0.248795860011404</v>
      </c>
      <c r="N256" s="1">
        <f t="shared" si="106"/>
        <v>-3.5568450746963187E-2</v>
      </c>
      <c r="O256" s="1">
        <f t="shared" si="107"/>
        <v>0.13949117047787324</v>
      </c>
      <c r="P256" s="1">
        <f t="shared" si="108"/>
        <v>-5.7436445182661867E-2</v>
      </c>
      <c r="Q256" s="1">
        <f t="shared" si="113"/>
        <v>5.9515547799381717E-3</v>
      </c>
      <c r="R256" s="1">
        <f t="shared" si="114"/>
        <v>1.0633706852937711E-4</v>
      </c>
      <c r="S256" s="1">
        <f t="shared" si="115"/>
        <v>1.5164639973947441E-3</v>
      </c>
      <c r="T256" s="1">
        <f t="shared" si="116"/>
        <v>5.1168823464173968E-4</v>
      </c>
      <c r="U256" s="1">
        <f t="shared" si="117"/>
        <v>-9.6885880501192318E-4</v>
      </c>
      <c r="V256" s="1">
        <f t="shared" si="118"/>
        <v>-3.9706387721702204E-3</v>
      </c>
      <c r="W256" s="1">
        <f t="shared" si="125"/>
        <v>0</v>
      </c>
      <c r="X256" s="1">
        <f t="shared" si="125"/>
        <v>0</v>
      </c>
      <c r="Y256" s="1">
        <f t="shared" si="125"/>
        <v>0</v>
      </c>
      <c r="Z256" s="1">
        <f t="shared" si="125"/>
        <v>0</v>
      </c>
      <c r="AA256" s="1">
        <f>+AA$3*$F256*ABS($F256)*COS(2*PI()*$A256/$AZ$22+AA$4)*COS(2*PI()*$A256/$BA$22+AA$5)</f>
        <v>0</v>
      </c>
      <c r="AB256" s="39">
        <f>+AB$3*$F256*ABS($F256)*COS(2*2*PI()*$A256/$BA$33+AB$4)*COS(2*2*PI()*$A256/$BA$34+AB$5)*COS(2*2*PI()*$A256/$BA$35+AB$6)</f>
        <v>0</v>
      </c>
      <c r="AE256" s="20">
        <f>+$AF$20*SIGN(SOI!A255)*(ABS(SOI!A255))^$AE$2</f>
        <v>-3.8403726760643568E-2</v>
      </c>
      <c r="AF256" s="20">
        <f t="shared" si="121"/>
        <v>0.16858750903305023</v>
      </c>
      <c r="AG256" s="19">
        <f t="shared" si="123"/>
        <v>0.76889232175573041</v>
      </c>
      <c r="AH256" s="19">
        <f t="shared" si="124"/>
        <v>0.75217374228341349</v>
      </c>
      <c r="AI256">
        <f t="shared" si="120"/>
        <v>0.14040000000000025</v>
      </c>
      <c r="AJ256">
        <f t="shared" si="119"/>
        <v>0.60030481272268021</v>
      </c>
      <c r="AK256">
        <v>1</v>
      </c>
    </row>
    <row r="257" spans="1:37" x14ac:dyDescent="0.25">
      <c r="A257">
        <v>19.583333333333325</v>
      </c>
      <c r="B257" s="2">
        <v>1899.5833333333155</v>
      </c>
      <c r="C257">
        <f>+D257+($D$2+E257+F257)*SOI!A256*IF(B257&gt;$C$18, IF(B257&lt;$C$19,-1,1),1)</f>
        <v>0.93647910292373926</v>
      </c>
      <c r="D257">
        <f>+$D$3*((1-$D$5)*SOI!D256+$D$5*SOI!D255) +   $D$4*((1-$D$5)*SOI!E256+$D$5*SOI!E255)</f>
        <v>0</v>
      </c>
      <c r="E257">
        <f t="shared" si="101"/>
        <v>-0.74906623506702941</v>
      </c>
      <c r="F257">
        <f t="shared" si="102"/>
        <v>2.2355410016126473</v>
      </c>
      <c r="G257">
        <f t="shared" si="109"/>
        <v>1.4864747665456179</v>
      </c>
      <c r="H257" s="21">
        <f t="shared" si="110"/>
        <v>7.2695784203699312E-3</v>
      </c>
      <c r="I257" s="37">
        <f t="shared" si="103"/>
        <v>2.8754942603784524E-2</v>
      </c>
      <c r="J257" s="1">
        <f t="shared" si="111"/>
        <v>1.5104992532988177E-3</v>
      </c>
      <c r="K257" s="1">
        <f t="shared" si="112"/>
        <v>1.1763115294050898E-6</v>
      </c>
      <c r="L257" s="1">
        <f t="shared" si="104"/>
        <v>3.9655239720677436E-2</v>
      </c>
      <c r="M257" s="1">
        <f t="shared" si="105"/>
        <v>0.33011150999674926</v>
      </c>
      <c r="N257" s="1">
        <f t="shared" si="106"/>
        <v>-8.8206122972580153E-3</v>
      </c>
      <c r="O257" s="1">
        <f t="shared" si="107"/>
        <v>-4.8715672880715169E-2</v>
      </c>
      <c r="P257" s="1">
        <f t="shared" si="108"/>
        <v>2.2584316513054769E-2</v>
      </c>
      <c r="Q257" s="1">
        <f t="shared" si="113"/>
        <v>-1.9583113340844453E-3</v>
      </c>
      <c r="R257" s="1">
        <f t="shared" si="114"/>
        <v>3.094221293027083E-6</v>
      </c>
      <c r="S257" s="1">
        <f t="shared" si="115"/>
        <v>-3.3256862368576317E-5</v>
      </c>
      <c r="T257" s="1">
        <f t="shared" si="116"/>
        <v>3.2504751012088468E-5</v>
      </c>
      <c r="U257" s="1">
        <f t="shared" si="117"/>
        <v>-3.3689554948173619E-5</v>
      </c>
      <c r="V257" s="1">
        <f t="shared" si="118"/>
        <v>3.8718057647160959E-4</v>
      </c>
      <c r="W257" s="1">
        <f t="shared" si="125"/>
        <v>0</v>
      </c>
      <c r="X257" s="1">
        <f t="shared" si="125"/>
        <v>0</v>
      </c>
      <c r="Y257" s="1">
        <f t="shared" si="125"/>
        <v>0</v>
      </c>
      <c r="Z257" s="1">
        <f t="shared" si="125"/>
        <v>0</v>
      </c>
      <c r="AA257" s="1">
        <f>+AA$3*$F257*ABS($F257)*COS(2*PI()*$A257/$AZ$22+AA$4)*COS(2*PI()*$A257/$BA$22+AA$5)</f>
        <v>0</v>
      </c>
      <c r="AB257" s="39">
        <f>+AB$3*$F257*ABS($F257)*COS(2*2*PI()*$A257/$BA$33+AB$4)*COS(2*2*PI()*$A257/$BA$34+AB$5)*COS(2*2*PI()*$A257/$BA$35+AB$6)</f>
        <v>0</v>
      </c>
      <c r="AE257" s="20">
        <f>+$AF$20*SIGN(SOI!A256)*(ABS(SOI!A256))^$AE$2</f>
        <v>0.43366890992030188</v>
      </c>
      <c r="AF257" s="20">
        <f t="shared" si="121"/>
        <v>0.24228688541314414</v>
      </c>
      <c r="AG257" s="19">
        <f t="shared" si="123"/>
        <v>0.75429769028856763</v>
      </c>
      <c r="AH257" s="19">
        <f t="shared" si="124"/>
        <v>0.76118315022907423</v>
      </c>
      <c r="AI257">
        <f t="shared" si="120"/>
        <v>0.14100000000000024</v>
      </c>
      <c r="AJ257">
        <f t="shared" si="119"/>
        <v>0.5120108048754235</v>
      </c>
      <c r="AK257">
        <v>1</v>
      </c>
    </row>
    <row r="258" spans="1:37" x14ac:dyDescent="0.25">
      <c r="A258">
        <v>19.666666666666657</v>
      </c>
      <c r="B258" s="2">
        <v>1899.6666666666488</v>
      </c>
      <c r="C258">
        <f>+D258+($D$2+E258+F258)*SOI!A257*IF(B258&gt;$C$18, IF(B258&lt;$C$19,-1,1),1)</f>
        <v>-0.42531124035551426</v>
      </c>
      <c r="D258">
        <f>+$D$3*((1-$D$5)*SOI!D257+$D$5*SOI!D256) +   $D$4*((1-$D$5)*SOI!E257+$D$5*SOI!E256)</f>
        <v>0</v>
      </c>
      <c r="E258">
        <f t="shared" si="101"/>
        <v>0.91133851607735572</v>
      </c>
      <c r="F258">
        <f t="shared" si="102"/>
        <v>-1.9004344238808772</v>
      </c>
      <c r="G258">
        <f t="shared" si="109"/>
        <v>-0.98909590780352152</v>
      </c>
      <c r="H258" s="21">
        <f t="shared" si="110"/>
        <v>-3.1479890371906801E-3</v>
      </c>
      <c r="I258" s="37">
        <f t="shared" si="103"/>
        <v>0.34619773187408259</v>
      </c>
      <c r="J258" s="1">
        <f t="shared" si="111"/>
        <v>-1.9257099349433732E-2</v>
      </c>
      <c r="K258" s="1">
        <f t="shared" si="112"/>
        <v>-4.1294147555756203E-5</v>
      </c>
      <c r="L258" s="1">
        <f t="shared" si="104"/>
        <v>-0.74181953701827485</v>
      </c>
      <c r="M258" s="1">
        <f t="shared" si="105"/>
        <v>-0.34955805163071335</v>
      </c>
      <c r="N258" s="1">
        <f t="shared" si="106"/>
        <v>-1.2910703630322559E-2</v>
      </c>
      <c r="O258" s="1">
        <f t="shared" si="107"/>
        <v>0.61333287609115716</v>
      </c>
      <c r="P258" s="1">
        <f t="shared" si="108"/>
        <v>-3.3662617083003829E-3</v>
      </c>
      <c r="Q258" s="1">
        <f t="shared" si="113"/>
        <v>3.0352296691887048E-3</v>
      </c>
      <c r="R258" s="1">
        <f t="shared" si="114"/>
        <v>-5.7739484863011981E-5</v>
      </c>
      <c r="S258" s="1">
        <f t="shared" si="115"/>
        <v>-5.8606281225657628E-4</v>
      </c>
      <c r="T258" s="1">
        <f t="shared" si="116"/>
        <v>7.6554737209533633E-3</v>
      </c>
      <c r="U258" s="1">
        <f t="shared" si="117"/>
        <v>6.0457183680848032E-5</v>
      </c>
      <c r="V258" s="1">
        <f t="shared" si="118"/>
        <v>-8.4470616876485924E-5</v>
      </c>
      <c r="W258" s="1">
        <f t="shared" si="125"/>
        <v>0</v>
      </c>
      <c r="X258" s="1">
        <f t="shared" si="125"/>
        <v>0</v>
      </c>
      <c r="Y258" s="1">
        <f t="shared" si="125"/>
        <v>0</v>
      </c>
      <c r="Z258" s="1">
        <f t="shared" si="125"/>
        <v>0</v>
      </c>
      <c r="AA258" s="1">
        <f>+AA$3*$F258*ABS($F258)*COS(2*PI()*$A258/$AZ$22+AA$4)*COS(2*PI()*$A258/$BA$22+AA$5)</f>
        <v>0</v>
      </c>
      <c r="AB258" s="39">
        <f>+AB$3*$F258*ABS($F258)*COS(2*2*PI()*$A258/$BA$33+AB$4)*COS(2*2*PI()*$A258/$BA$34+AB$5)*COS(2*2*PI()*$A258/$BA$35+AB$6)</f>
        <v>0</v>
      </c>
      <c r="AE258" s="20">
        <f>+$AF$20*SIGN(SOI!A257)*(ABS(SOI!A257))^$AE$2</f>
        <v>0.33159547307977416</v>
      </c>
      <c r="AF258" s="20">
        <f t="shared" si="121"/>
        <v>0.44370719145216403</v>
      </c>
      <c r="AG258" s="19">
        <f t="shared" si="123"/>
        <v>0.82592988669901723</v>
      </c>
      <c r="AH258" s="19">
        <f t="shared" si="124"/>
        <v>0.78612669707552507</v>
      </c>
      <c r="AI258">
        <f t="shared" si="120"/>
        <v>0.14160000000000023</v>
      </c>
      <c r="AJ258">
        <f t="shared" si="119"/>
        <v>0.38222269524685321</v>
      </c>
      <c r="AK258">
        <v>1</v>
      </c>
    </row>
    <row r="259" spans="1:37" x14ac:dyDescent="0.25">
      <c r="A259">
        <v>19.749999999999989</v>
      </c>
      <c r="B259" s="2">
        <v>1899.749999999982</v>
      </c>
      <c r="C259">
        <f>+D259+($D$2+E259+F259)*SOI!A258*IF(B259&gt;$C$18, IF(B259&lt;$C$19,-1,1),1)</f>
        <v>0.81015165917935006</v>
      </c>
      <c r="D259">
        <f>+$D$3*((1-$D$5)*SOI!D258+$D$5*SOI!D257) +   $D$4*((1-$D$5)*SOI!E258+$D$5*SOI!E257)</f>
        <v>0</v>
      </c>
      <c r="E259">
        <f t="shared" si="101"/>
        <v>-1.2742092206654423</v>
      </c>
      <c r="F259">
        <f t="shared" si="102"/>
        <v>2.1548088502082141</v>
      </c>
      <c r="G259">
        <f t="shared" si="109"/>
        <v>0.88059962954277182</v>
      </c>
      <c r="H259" s="21">
        <f t="shared" si="110"/>
        <v>-1.8355294988537207E-3</v>
      </c>
      <c r="I259" s="37">
        <f t="shared" si="103"/>
        <v>-0.75132449635378251</v>
      </c>
      <c r="J259" s="1">
        <f t="shared" si="111"/>
        <v>-3.3300055448985288E-2</v>
      </c>
      <c r="K259" s="1">
        <f t="shared" si="112"/>
        <v>1.0049626239452471E-4</v>
      </c>
      <c r="L259" s="1">
        <f t="shared" si="104"/>
        <v>1.5318792424195844</v>
      </c>
      <c r="M259" s="1">
        <f t="shared" si="105"/>
        <v>0.27852877240196217</v>
      </c>
      <c r="N259" s="1">
        <f t="shared" si="106"/>
        <v>6.8231901452518007E-2</v>
      </c>
      <c r="O259" s="1">
        <f t="shared" si="107"/>
        <v>-1.2258758692837539</v>
      </c>
      <c r="P259" s="1">
        <f t="shared" si="108"/>
        <v>1.9848731893687189E-3</v>
      </c>
      <c r="Q259" s="1">
        <f t="shared" si="113"/>
        <v>1.2781442661532005E-2</v>
      </c>
      <c r="R259" s="1">
        <f t="shared" si="114"/>
        <v>5.2767261135286511E-4</v>
      </c>
      <c r="S259" s="1">
        <f t="shared" si="115"/>
        <v>-6.721791817556947E-3</v>
      </c>
      <c r="T259" s="1">
        <f t="shared" si="116"/>
        <v>3.1597199054120874E-2</v>
      </c>
      <c r="U259" s="1">
        <f t="shared" si="117"/>
        <v>7.73635039353543E-5</v>
      </c>
      <c r="V259" s="1">
        <f t="shared" si="118"/>
        <v>-2.6322559537634779E-4</v>
      </c>
      <c r="W259" s="1">
        <f t="shared" si="125"/>
        <v>0</v>
      </c>
      <c r="X259" s="1">
        <f t="shared" si="125"/>
        <v>0</v>
      </c>
      <c r="Y259" s="1">
        <f t="shared" si="125"/>
        <v>0</v>
      </c>
      <c r="Z259" s="1">
        <f t="shared" si="125"/>
        <v>0</v>
      </c>
      <c r="AA259" s="1">
        <f>+AA$3*$F259*ABS($F259)*COS(2*PI()*$A259/$AZ$22+AA$4)*COS(2*PI()*$A259/$BA$22+AA$5)</f>
        <v>0</v>
      </c>
      <c r="AB259" s="39">
        <f>+AB$3*$F259*ABS($F259)*COS(2*2*PI()*$A259/$BA$33+AB$4)*COS(2*2*PI()*$A259/$BA$34+AB$5)*COS(2*2*PI()*$A259/$BA$35+AB$6)</f>
        <v>0</v>
      </c>
      <c r="AE259" s="20">
        <f>+$AF$20*SIGN(SOI!A258)*(ABS(SOI!A258))^$AE$2</f>
        <v>0.56585719135641621</v>
      </c>
      <c r="AF259" s="20">
        <f t="shared" si="121"/>
        <v>0.53833682132285088</v>
      </c>
      <c r="AG259" s="19">
        <f t="shared" si="123"/>
        <v>0.82125446053059348</v>
      </c>
      <c r="AH259" s="19">
        <f t="shared" si="124"/>
        <v>0.78287411035490995</v>
      </c>
      <c r="AI259">
        <f t="shared" si="120"/>
        <v>0.14220000000000022</v>
      </c>
      <c r="AJ259">
        <f t="shared" si="119"/>
        <v>0.2829176392077426</v>
      </c>
      <c r="AK259">
        <v>1</v>
      </c>
    </row>
    <row r="260" spans="1:37" x14ac:dyDescent="0.25">
      <c r="A260">
        <v>19.833333333333321</v>
      </c>
      <c r="B260" s="2">
        <v>1899.8333333333153</v>
      </c>
      <c r="C260">
        <f>+D260+($D$2+E260+F260)*SOI!A259*IF(B260&gt;$C$18, IF(B260&lt;$C$19,-1,1),1)</f>
        <v>-1.5667769987733566</v>
      </c>
      <c r="D260">
        <f>+$D$3*((1-$D$5)*SOI!D259+$D$5*SOI!D258) +   $D$4*((1-$D$5)*SOI!E259+$D$5*SOI!E258)</f>
        <v>0</v>
      </c>
      <c r="E260">
        <f t="shared" si="101"/>
        <v>2.3875979227839421</v>
      </c>
      <c r="F260">
        <f t="shared" si="102"/>
        <v>-3.6021537357865441</v>
      </c>
      <c r="G260">
        <f t="shared" si="109"/>
        <v>-1.214555813002602</v>
      </c>
      <c r="H260" s="21">
        <f t="shared" si="110"/>
        <v>1.6214210065610059E-2</v>
      </c>
      <c r="I260" s="37">
        <f t="shared" si="103"/>
        <v>1.1675248683063089</v>
      </c>
      <c r="J260" s="1">
        <f t="shared" si="111"/>
        <v>1.7981561440010216E-3</v>
      </c>
      <c r="K260" s="1">
        <f t="shared" si="112"/>
        <v>-9.4271374869205461E-4</v>
      </c>
      <c r="L260" s="1">
        <f t="shared" si="104"/>
        <v>-1.2064746084701254</v>
      </c>
      <c r="M260" s="1">
        <f t="shared" si="105"/>
        <v>9.678630690849805E-3</v>
      </c>
      <c r="N260" s="1">
        <f t="shared" si="106"/>
        <v>-0.16414049371129533</v>
      </c>
      <c r="O260" s="1">
        <f t="shared" si="107"/>
        <v>1.0431795535396984</v>
      </c>
      <c r="P260" s="1">
        <f t="shared" si="108"/>
        <v>-2.7781549955104259E-2</v>
      </c>
      <c r="Q260" s="1">
        <f t="shared" si="113"/>
        <v>-1.0684445571043334E-3</v>
      </c>
      <c r="R260" s="1">
        <f t="shared" si="114"/>
        <v>6.8544917603229551E-5</v>
      </c>
      <c r="S260" s="1">
        <f t="shared" si="115"/>
        <v>-2.5127652062089251E-2</v>
      </c>
      <c r="T260" s="1">
        <f t="shared" si="116"/>
        <v>2.117653063782975E-2</v>
      </c>
      <c r="U260" s="1">
        <f t="shared" si="117"/>
        <v>1.6826679726809411E-3</v>
      </c>
      <c r="V260" s="1">
        <f t="shared" si="118"/>
        <v>-8.8629864240583923E-3</v>
      </c>
      <c r="W260" s="1">
        <f t="shared" si="125"/>
        <v>0</v>
      </c>
      <c r="X260" s="1">
        <f t="shared" si="125"/>
        <v>0</v>
      </c>
      <c r="Y260" s="1">
        <f t="shared" si="125"/>
        <v>0</v>
      </c>
      <c r="Z260" s="1">
        <f t="shared" si="125"/>
        <v>0</v>
      </c>
      <c r="AA260" s="1">
        <f>+AA$3*$F260*ABS($F260)*COS(2*PI()*$A260/$AZ$22+AA$4)*COS(2*PI()*$A260/$BA$22+AA$5)</f>
        <v>0</v>
      </c>
      <c r="AB260" s="39">
        <f>+AB$3*$F260*ABS($F260)*COS(2*2*PI()*$A260/$BA$33+AB$4)*COS(2*2*PI()*$A260/$BA$34+AB$5)*COS(2*2*PI()*$A260/$BA$35+AB$6)</f>
        <v>0</v>
      </c>
      <c r="AE260" s="20">
        <f>+$AF$20*SIGN(SOI!A259)*(ABS(SOI!A259))^$AE$2</f>
        <v>0.7175577995323621</v>
      </c>
      <c r="AF260" s="20">
        <f t="shared" si="121"/>
        <v>0.69497505827134498</v>
      </c>
      <c r="AG260" s="19">
        <f t="shared" si="123"/>
        <v>0.7950903121895343</v>
      </c>
      <c r="AH260" s="19">
        <f t="shared" si="124"/>
        <v>0.81046743704477808</v>
      </c>
      <c r="AI260">
        <f t="shared" si="120"/>
        <v>0.1428000000000002</v>
      </c>
      <c r="AJ260">
        <f t="shared" si="119"/>
        <v>0.10011525391818932</v>
      </c>
      <c r="AK260">
        <v>1</v>
      </c>
    </row>
    <row r="261" spans="1:37" x14ac:dyDescent="0.25">
      <c r="A261">
        <v>19.916666666666654</v>
      </c>
      <c r="B261" s="2">
        <v>1899.9166666666486</v>
      </c>
      <c r="C261">
        <f>+D261+($D$2+E261+F261)*SOI!A260*IF(B261&gt;$C$18, IF(B261&lt;$C$19,-1,1),1)</f>
        <v>28.007668410341807</v>
      </c>
      <c r="D261">
        <f>+$D$3*((1-$D$5)*SOI!D260+$D$5*SOI!D259) +   $D$4*((1-$D$5)*SOI!E260+$D$5*SOI!E259)</f>
        <v>0</v>
      </c>
      <c r="E261">
        <f t="shared" si="101"/>
        <v>-41.120340000424179</v>
      </c>
      <c r="F261">
        <f t="shared" si="102"/>
        <v>59.668464775484978</v>
      </c>
      <c r="G261">
        <f t="shared" si="109"/>
        <v>18.548124775060799</v>
      </c>
      <c r="H261" s="21">
        <f t="shared" si="110"/>
        <v>-0.44815632121191573</v>
      </c>
      <c r="I261" s="37">
        <f t="shared" si="103"/>
        <v>-5.4431667497605849</v>
      </c>
      <c r="J261" s="1">
        <f t="shared" si="111"/>
        <v>7.561296489735132</v>
      </c>
      <c r="K261" s="1">
        <f t="shared" si="112"/>
        <v>2.6108605976966026E-5</v>
      </c>
      <c r="L261" s="1">
        <f t="shared" si="104"/>
        <v>0.10519352542154861</v>
      </c>
      <c r="M261" s="1">
        <f t="shared" si="105"/>
        <v>-8.7296591304296545</v>
      </c>
      <c r="N261" s="1">
        <f t="shared" si="106"/>
        <v>1.9283177726502616</v>
      </c>
      <c r="O261" s="1">
        <f t="shared" si="107"/>
        <v>-1.3096667079584538E-2</v>
      </c>
      <c r="P261" s="1">
        <f t="shared" si="108"/>
        <v>0.70289065484991731</v>
      </c>
      <c r="Q261" s="1">
        <f t="shared" si="113"/>
        <v>-11.321350263141197</v>
      </c>
      <c r="R261" s="1">
        <f t="shared" si="114"/>
        <v>-3.3861562467710002</v>
      </c>
      <c r="S261" s="1">
        <f t="shared" si="115"/>
        <v>-1.3762593346584484</v>
      </c>
      <c r="T261" s="1">
        <f t="shared" si="116"/>
        <v>2.3180743234383816E-5</v>
      </c>
      <c r="U261" s="1">
        <f t="shared" si="117"/>
        <v>0.19847930262595054</v>
      </c>
      <c r="V261" s="1">
        <f t="shared" si="118"/>
        <v>-2.634354703387336</v>
      </c>
      <c r="W261" s="1">
        <f t="shared" si="125"/>
        <v>0</v>
      </c>
      <c r="X261" s="1">
        <f t="shared" si="125"/>
        <v>0</v>
      </c>
      <c r="Y261" s="1">
        <f t="shared" si="125"/>
        <v>0</v>
      </c>
      <c r="Z261" s="1">
        <f t="shared" si="125"/>
        <v>0</v>
      </c>
      <c r="AA261" s="1">
        <f>+AA$3*$F261*ABS($F261)*COS(2*PI()*$A261/$AZ$22+AA$4)*COS(2*PI()*$A261/$BA$22+AA$5)</f>
        <v>0</v>
      </c>
      <c r="AB261" s="39">
        <f>+AB$3*$F261*ABS($F261)*COS(2*2*PI()*$A261/$BA$33+AB$4)*COS(2*2*PI()*$A261/$BA$34+AB$5)*COS(2*2*PI()*$A261/$BA$35+AB$6)</f>
        <v>0</v>
      </c>
      <c r="AE261" s="20">
        <f>+$AF$20*SIGN(SOI!A260)*(ABS(SOI!A260))^$AE$2</f>
        <v>0.80151018392525675</v>
      </c>
      <c r="AF261" s="20">
        <f t="shared" si="121"/>
        <v>0.76096778268438314</v>
      </c>
      <c r="AG261" s="19">
        <f t="shared" si="123"/>
        <v>0.79607190038271003</v>
      </c>
      <c r="AH261" s="19">
        <f t="shared" si="124"/>
        <v>0.81305261088177327</v>
      </c>
      <c r="AI261">
        <f t="shared" si="120"/>
        <v>0.14340000000000019</v>
      </c>
      <c r="AJ261">
        <f t="shared" si="119"/>
        <v>3.5104117698326887E-2</v>
      </c>
      <c r="AK261">
        <v>1</v>
      </c>
    </row>
    <row r="262" spans="1:37" x14ac:dyDescent="0.25">
      <c r="A262">
        <v>19.999999999999986</v>
      </c>
      <c r="B262" s="2">
        <v>1899.9999999999818</v>
      </c>
      <c r="C262">
        <f>+D262+($D$2+E262+F262)*SOI!A261*IF(B262&gt;$C$18, IF(B262&lt;$C$19,-1,1),1)</f>
        <v>1.8802859045137104</v>
      </c>
      <c r="D262">
        <f>+$D$3*((1-$D$5)*SOI!D261+$D$5*SOI!D260) +   $D$4*((1-$D$5)*SOI!E261+$D$5*SOI!E260)</f>
        <v>0</v>
      </c>
      <c r="E262">
        <f t="shared" si="101"/>
        <v>-2.6892524457753142</v>
      </c>
      <c r="F262">
        <f t="shared" si="102"/>
        <v>4.0227885482673074</v>
      </c>
      <c r="G262">
        <f t="shared" si="109"/>
        <v>1.3335361024919932</v>
      </c>
      <c r="H262" s="21">
        <f t="shared" si="110"/>
        <v>8.206669254786074E-3</v>
      </c>
      <c r="I262" s="37">
        <f t="shared" si="103"/>
        <v>0.79032315692410648</v>
      </c>
      <c r="J262" s="1">
        <f t="shared" si="111"/>
        <v>-0.11361884069685002</v>
      </c>
      <c r="K262" s="1">
        <f t="shared" si="112"/>
        <v>1.4018814211708822E-3</v>
      </c>
      <c r="L262" s="1">
        <f t="shared" si="104"/>
        <v>1.658156717300225</v>
      </c>
      <c r="M262" s="1">
        <f t="shared" si="105"/>
        <v>-0.90343789606025982</v>
      </c>
      <c r="N262" s="1">
        <f t="shared" si="106"/>
        <v>9.4883087146387546E-4</v>
      </c>
      <c r="O262" s="1">
        <f t="shared" si="107"/>
        <v>-1.0809118024592477</v>
      </c>
      <c r="P262" s="1">
        <f t="shared" si="108"/>
        <v>2.9010106943744025E-2</v>
      </c>
      <c r="Q262" s="1">
        <f t="shared" si="113"/>
        <v>-5.7651345456911983E-4</v>
      </c>
      <c r="R262" s="1">
        <f t="shared" si="114"/>
        <v>2.5036365455383799E-5</v>
      </c>
      <c r="S262" s="1">
        <f t="shared" si="115"/>
        <v>9.832490793367818E-5</v>
      </c>
      <c r="T262" s="1">
        <f t="shared" si="116"/>
        <v>3.0157364977174275E-2</v>
      </c>
      <c r="U262" s="1">
        <f t="shared" si="117"/>
        <v>-1.1894052580424096E-3</v>
      </c>
      <c r="V262" s="1">
        <f t="shared" si="118"/>
        <v>-5.3499043000920571E-5</v>
      </c>
      <c r="W262" s="1">
        <f t="shared" ref="W262:Z281" si="126">+W$3*$F262*ABS($F262)*COS(2*PI()*$A262/W$2+W$4)</f>
        <v>0</v>
      </c>
      <c r="X262" s="1">
        <f t="shared" si="126"/>
        <v>0</v>
      </c>
      <c r="Y262" s="1">
        <f t="shared" si="126"/>
        <v>0</v>
      </c>
      <c r="Z262" s="1">
        <f t="shared" si="126"/>
        <v>0</v>
      </c>
      <c r="AA262" s="1">
        <f>+AA$3*$F262*ABS($F262)*COS(2*PI()*$A262/$AZ$22+AA$4)*COS(2*PI()*$A262/$BA$22+AA$5)</f>
        <v>0</v>
      </c>
      <c r="AB262" s="39">
        <f>+AB$3*$F262*ABS($F262)*COS(2*2*PI()*$A262/$BA$33+AB$4)*COS(2*2*PI()*$A262/$BA$34+AB$5)*COS(2*2*PI()*$A262/$BA$35+AB$6)</f>
        <v>0</v>
      </c>
      <c r="AE262" s="20">
        <f>+$AF$20*SIGN(SOI!A261)*(ABS(SOI!A261))^$AE$2</f>
        <v>0.7638353645955307</v>
      </c>
      <c r="AF262" s="20">
        <f t="shared" si="121"/>
        <v>0.76096778268438314</v>
      </c>
      <c r="AG262" s="19">
        <f t="shared" si="123"/>
        <v>0.78970637524722853</v>
      </c>
      <c r="AH262" s="19">
        <f t="shared" si="124"/>
        <v>0.79127553582619437</v>
      </c>
      <c r="AI262">
        <f t="shared" si="120"/>
        <v>0.14400000000000018</v>
      </c>
      <c r="AJ262">
        <f t="shared" si="119"/>
        <v>2.8738592562845389E-2</v>
      </c>
      <c r="AK262">
        <v>1</v>
      </c>
    </row>
    <row r="263" spans="1:37" x14ac:dyDescent="0.25">
      <c r="A263">
        <v>20.083333333333318</v>
      </c>
      <c r="B263" s="2">
        <v>1900.0833333333151</v>
      </c>
      <c r="C263">
        <f>+D263+($D$2+E263+F263)*SOI!A262*IF(B263&gt;$C$18, IF(B263&lt;$C$19,-1,1),1)</f>
        <v>-1.1468928109825438</v>
      </c>
      <c r="D263">
        <f>+$D$3*((1-$D$5)*SOI!D262+$D$5*SOI!D261) +   $D$4*((1-$D$5)*SOI!E262+$D$5*SOI!E261)</f>
        <v>0</v>
      </c>
      <c r="E263">
        <f t="shared" si="101"/>
        <v>1.3464768071879982</v>
      </c>
      <c r="F263">
        <f t="shared" si="102"/>
        <v>-2.2355410017481097</v>
      </c>
      <c r="G263">
        <f t="shared" si="109"/>
        <v>-0.88906419456011143</v>
      </c>
      <c r="H263" s="21">
        <f t="shared" si="110"/>
        <v>-1.2627440955278346E-2</v>
      </c>
      <c r="I263" s="37">
        <f t="shared" si="103"/>
        <v>-0.76398934365353732</v>
      </c>
      <c r="J263" s="1">
        <f t="shared" si="111"/>
        <v>-5.4077723886295781E-2</v>
      </c>
      <c r="K263" s="1">
        <f t="shared" si="112"/>
        <v>-8.4462966267113068E-5</v>
      </c>
      <c r="L263" s="1">
        <f t="shared" si="104"/>
        <v>-1.6430500517020796</v>
      </c>
      <c r="M263" s="1">
        <f t="shared" si="105"/>
        <v>0.44481944135155349</v>
      </c>
      <c r="N263" s="1">
        <f t="shared" si="106"/>
        <v>5.7174579955259638E-2</v>
      </c>
      <c r="O263" s="1">
        <f t="shared" si="107"/>
        <v>1.2816884685488097</v>
      </c>
      <c r="P263" s="1">
        <f t="shared" si="108"/>
        <v>-1.4876026461473066E-3</v>
      </c>
      <c r="Q263" s="1">
        <f t="shared" si="113"/>
        <v>1.7104448662863668E-2</v>
      </c>
      <c r="R263" s="1">
        <f t="shared" si="114"/>
        <v>7.1804805263251141E-4</v>
      </c>
      <c r="S263" s="1">
        <f t="shared" si="115"/>
        <v>-5.7274369664580878E-3</v>
      </c>
      <c r="T263" s="1">
        <f t="shared" si="116"/>
        <v>3.5433236983130209E-2</v>
      </c>
      <c r="U263" s="1">
        <f t="shared" si="117"/>
        <v>-5.8958993395612122E-5</v>
      </c>
      <c r="V263" s="1">
        <f t="shared" si="118"/>
        <v>1.6530949601440347E-4</v>
      </c>
      <c r="W263" s="1">
        <f t="shared" si="126"/>
        <v>0</v>
      </c>
      <c r="X263" s="1">
        <f t="shared" si="126"/>
        <v>0</v>
      </c>
      <c r="Y263" s="1">
        <f t="shared" si="126"/>
        <v>0</v>
      </c>
      <c r="Z263" s="1">
        <f t="shared" si="126"/>
        <v>0</v>
      </c>
      <c r="AA263" s="1">
        <f>+AA$3*$F263*ABS($F263)*COS(2*PI()*$A263/$AZ$22+AA$4)*COS(2*PI()*$A263/$BA$22+AA$5)</f>
        <v>0</v>
      </c>
      <c r="AB263" s="39">
        <f>+AB$3*$F263*ABS($F263)*COS(2*2*PI()*$A263/$BA$33+AB$4)*COS(2*2*PI()*$A263/$BA$34+AB$5)*COS(2*2*PI()*$A263/$BA$35+AB$6)</f>
        <v>0</v>
      </c>
      <c r="AE263" s="20">
        <f>+$AF$20*SIGN(SOI!A262)*(ABS(SOI!A262))^$AE$2</f>
        <v>0.7175577995323621</v>
      </c>
      <c r="AF263" s="20">
        <f t="shared" si="121"/>
        <v>0.69239032694612457</v>
      </c>
      <c r="AG263" s="19">
        <f t="shared" si="123"/>
        <v>0.78770327694634534</v>
      </c>
      <c r="AH263" s="19">
        <f t="shared" si="124"/>
        <v>0.78680622129152444</v>
      </c>
      <c r="AI263">
        <f t="shared" si="120"/>
        <v>0.14460000000000017</v>
      </c>
      <c r="AJ263">
        <f t="shared" si="119"/>
        <v>9.5312950000220775E-2</v>
      </c>
      <c r="AK263">
        <v>1</v>
      </c>
    </row>
    <row r="264" spans="1:37" x14ac:dyDescent="0.25">
      <c r="A264">
        <v>20.16666666666665</v>
      </c>
      <c r="B264" s="2">
        <v>1900.1666666666483</v>
      </c>
      <c r="C264">
        <f>+D264+($D$2+E264+F264)*SOI!A263*IF(B264&gt;$C$18, IF(B264&lt;$C$19,-1,1),1)</f>
        <v>0.95001167219871074</v>
      </c>
      <c r="D264">
        <f>+$D$3*((1-$D$5)*SOI!D263+$D$5*SOI!D262) +   $D$4*((1-$D$5)*SOI!E263+$D$5*SOI!E262)</f>
        <v>0</v>
      </c>
      <c r="E264">
        <f t="shared" si="101"/>
        <v>-0.94082667430886202</v>
      </c>
      <c r="F264">
        <f t="shared" si="102"/>
        <v>1.9004344240045294</v>
      </c>
      <c r="G264">
        <f t="shared" si="109"/>
        <v>0.95960774969566742</v>
      </c>
      <c r="H264" s="21">
        <f t="shared" si="110"/>
        <v>5.6932877113778854E-3</v>
      </c>
      <c r="I264" s="37">
        <f t="shared" si="103"/>
        <v>0.51249321664767078</v>
      </c>
      <c r="J264" s="1">
        <f t="shared" si="111"/>
        <v>-1.4446582058061526E-2</v>
      </c>
      <c r="K264" s="1">
        <f t="shared" si="112"/>
        <v>4.8360640498034457E-5</v>
      </c>
      <c r="L264" s="1">
        <f t="shared" si="104"/>
        <v>0.66351626107225403</v>
      </c>
      <c r="M264" s="1">
        <f t="shared" si="105"/>
        <v>-0.17714530425117009</v>
      </c>
      <c r="N264" s="1">
        <f t="shared" si="106"/>
        <v>-5.1028365830261359E-2</v>
      </c>
      <c r="O264" s="1">
        <f t="shared" si="107"/>
        <v>-0.66302780137896422</v>
      </c>
      <c r="P264" s="1">
        <f t="shared" si="108"/>
        <v>4.0772056497950055E-3</v>
      </c>
      <c r="Q264" s="1">
        <f t="shared" si="113"/>
        <v>6.0794409135153799E-3</v>
      </c>
      <c r="R264" s="1">
        <f t="shared" si="114"/>
        <v>-1.712020226125715E-4</v>
      </c>
      <c r="S264" s="1">
        <f t="shared" si="115"/>
        <v>-3.4290184074475239E-3</v>
      </c>
      <c r="T264" s="1">
        <f t="shared" si="116"/>
        <v>7.4022009088317497E-3</v>
      </c>
      <c r="U264" s="1">
        <f t="shared" si="117"/>
        <v>-1.083993195052221E-4</v>
      </c>
      <c r="V264" s="1">
        <f t="shared" si="118"/>
        <v>4.0437300435194591E-4</v>
      </c>
      <c r="W264" s="1">
        <f t="shared" si="126"/>
        <v>0</v>
      </c>
      <c r="X264" s="1">
        <f t="shared" si="126"/>
        <v>0</v>
      </c>
      <c r="Y264" s="1">
        <f t="shared" si="126"/>
        <v>0</v>
      </c>
      <c r="Z264" s="1">
        <f t="shared" si="126"/>
        <v>0</v>
      </c>
      <c r="AA264" s="1">
        <f>+AA$3*$F264*ABS($F264)*COS(2*PI()*$A264/$AZ$22+AA$4)*COS(2*PI()*$A264/$BA$22+AA$5)</f>
        <v>0</v>
      </c>
      <c r="AB264" s="39">
        <f>+AB$3*$F264*ABS($F264)*COS(2*2*PI()*$A264/$BA$33+AB$4)*COS(2*2*PI()*$A264/$BA$34+AB$5)*COS(2*2*PI()*$A264/$BA$35+AB$6)</f>
        <v>0</v>
      </c>
      <c r="AE264" s="20">
        <f>+$AF$20*SIGN(SOI!A263)*(ABS(SOI!A263))^$AE$2</f>
        <v>0.59577781671048125</v>
      </c>
      <c r="AF264" s="20">
        <f t="shared" si="121"/>
        <v>0.58713805642568817</v>
      </c>
      <c r="AG264" s="19">
        <f t="shared" si="123"/>
        <v>0.83177272677625869</v>
      </c>
      <c r="AH264" s="19">
        <f t="shared" si="124"/>
        <v>0.79645393140491649</v>
      </c>
      <c r="AI264">
        <f t="shared" si="120"/>
        <v>0.14520000000000016</v>
      </c>
      <c r="AJ264">
        <f t="shared" si="119"/>
        <v>0.24463467035057052</v>
      </c>
      <c r="AK264">
        <v>1</v>
      </c>
    </row>
    <row r="265" spans="1:37" x14ac:dyDescent="0.25">
      <c r="A265">
        <v>20.249999999999982</v>
      </c>
      <c r="B265" s="2">
        <v>1900.2499999999816</v>
      </c>
      <c r="C265">
        <f>+D265+($D$2+E265+F265)*SOI!A264*IF(B265&gt;$C$18, IF(B265&lt;$C$19,-1,1),1)</f>
        <v>-0.91861711485476116</v>
      </c>
      <c r="D265">
        <f>+$D$3*((1-$D$5)*SOI!D264+$D$5*SOI!D263) +   $D$4*((1-$D$5)*SOI!E264+$D$5*SOI!E263)</f>
        <v>0</v>
      </c>
      <c r="E265">
        <f t="shared" si="101"/>
        <v>0.7629647369531245</v>
      </c>
      <c r="F265">
        <f t="shared" si="102"/>
        <v>-2.1548088503694292</v>
      </c>
      <c r="G265">
        <f t="shared" si="109"/>
        <v>-1.3918441134163047</v>
      </c>
      <c r="H265" s="21">
        <f t="shared" si="110"/>
        <v>-3.6590553682159777E-3</v>
      </c>
      <c r="I265" s="37">
        <f t="shared" si="103"/>
        <v>-0.177879223461511</v>
      </c>
      <c r="J265" s="1">
        <f t="shared" si="111"/>
        <v>1.5541633016039455E-3</v>
      </c>
      <c r="K265" s="1">
        <f t="shared" si="112"/>
        <v>-5.0303722328091691E-7</v>
      </c>
      <c r="L265" s="1">
        <f t="shared" si="104"/>
        <v>-1.2885573503687076E-2</v>
      </c>
      <c r="M265" s="1">
        <f t="shared" si="105"/>
        <v>-5.4906540657437337E-2</v>
      </c>
      <c r="N265" s="1">
        <f t="shared" si="106"/>
        <v>2.0440320955006634E-2</v>
      </c>
      <c r="O265" s="1">
        <f t="shared" si="107"/>
        <v>6.39133892347616E-2</v>
      </c>
      <c r="P265" s="1">
        <f t="shared" si="108"/>
        <v>-2.2654704674571868E-2</v>
      </c>
      <c r="Q265" s="1">
        <f t="shared" si="113"/>
        <v>-7.5480389039035321E-4</v>
      </c>
      <c r="R265" s="1">
        <f t="shared" si="114"/>
        <v>-7.3776234051419089E-6</v>
      </c>
      <c r="S265" s="1">
        <f t="shared" si="115"/>
        <v>-4.7674151287177899E-4</v>
      </c>
      <c r="T265" s="1">
        <f t="shared" si="116"/>
        <v>1.3857125789050774E-5</v>
      </c>
      <c r="U265" s="1">
        <f t="shared" si="117"/>
        <v>-2.0905446468681726E-4</v>
      </c>
      <c r="V265" s="1">
        <f t="shared" si="118"/>
        <v>9.0002379782451708E-4</v>
      </c>
      <c r="W265" s="1">
        <f t="shared" si="126"/>
        <v>0</v>
      </c>
      <c r="X265" s="1">
        <f t="shared" si="126"/>
        <v>0</v>
      </c>
      <c r="Y265" s="1">
        <f t="shared" si="126"/>
        <v>0</v>
      </c>
      <c r="Z265" s="1">
        <f t="shared" si="126"/>
        <v>0</v>
      </c>
      <c r="AA265" s="1">
        <f>+AA$3*$F265*ABS($F265)*COS(2*PI()*$A265/$AZ$22+AA$4)*COS(2*PI()*$A265/$BA$22+AA$5)</f>
        <v>0</v>
      </c>
      <c r="AB265" s="39">
        <f>+AB$3*$F265*ABS($F265)*COS(2*2*PI()*$A265/$BA$33+AB$4)*COS(2*2*PI()*$A265/$BA$34+AB$5)*COS(2*2*PI()*$A265/$BA$35+AB$6)</f>
        <v>0</v>
      </c>
      <c r="AE265" s="20">
        <f>+$AF$20*SIGN(SOI!A264)*(ABS(SOI!A264))^$AE$2</f>
        <v>0.44807855303422139</v>
      </c>
      <c r="AF265" s="20">
        <f t="shared" si="121"/>
        <v>0.4776691559718762</v>
      </c>
      <c r="AG265" s="19">
        <f t="shared" si="123"/>
        <v>0.84265729521694199</v>
      </c>
      <c r="AH265" s="19">
        <f t="shared" si="124"/>
        <v>0.80808478886421975</v>
      </c>
      <c r="AI265">
        <f t="shared" si="120"/>
        <v>0.14580000000000015</v>
      </c>
      <c r="AJ265">
        <f t="shared" si="119"/>
        <v>0.36498813924506579</v>
      </c>
      <c r="AK265">
        <v>1</v>
      </c>
    </row>
    <row r="266" spans="1:37" x14ac:dyDescent="0.25">
      <c r="A266">
        <v>20.333333333333314</v>
      </c>
      <c r="B266" s="2">
        <v>1900.3333333333148</v>
      </c>
      <c r="C266">
        <f>+D266+($D$2+E266+F266)*SOI!A265*IF(B266&gt;$C$18, IF(B266&lt;$C$19,-1,1),1)</f>
        <v>1.5776004551048857</v>
      </c>
      <c r="D266">
        <f>+$D$3*((1-$D$5)*SOI!D265+$D$5*SOI!D264) +   $D$4*((1-$D$5)*SOI!E265+$D$5*SOI!E264)</f>
        <v>0</v>
      </c>
      <c r="E266">
        <f t="shared" si="101"/>
        <v>-0.68067141179355328</v>
      </c>
      <c r="F266">
        <f t="shared" si="102"/>
        <v>3.6021537360618598</v>
      </c>
      <c r="G266">
        <f t="shared" si="109"/>
        <v>2.9214823242683066</v>
      </c>
      <c r="H266" s="21">
        <f t="shared" si="110"/>
        <v>8.0392654638666745E-3</v>
      </c>
      <c r="I266" s="37">
        <f t="shared" si="103"/>
        <v>-0.1554658711794486</v>
      </c>
      <c r="J266" s="1">
        <f t="shared" si="111"/>
        <v>-8.2967077285190996E-3</v>
      </c>
      <c r="K266" s="1">
        <f t="shared" si="112"/>
        <v>4.7013721213095496E-5</v>
      </c>
      <c r="L266" s="1">
        <f t="shared" si="104"/>
        <v>0.29008234259447635</v>
      </c>
      <c r="M266" s="1">
        <f t="shared" si="105"/>
        <v>0.33536936126920003</v>
      </c>
      <c r="N266" s="1">
        <f t="shared" si="106"/>
        <v>7.2486717737088738E-3</v>
      </c>
      <c r="O266" s="1">
        <f t="shared" si="107"/>
        <v>-0.11922105652492099</v>
      </c>
      <c r="P266" s="1">
        <f t="shared" si="108"/>
        <v>5.0420163620190042E-2</v>
      </c>
      <c r="Q266" s="1">
        <f t="shared" si="113"/>
        <v>1.6349487952341927E-3</v>
      </c>
      <c r="R266" s="1">
        <f t="shared" si="114"/>
        <v>1.3966781799906634E-5</v>
      </c>
      <c r="S266" s="1">
        <f t="shared" si="115"/>
        <v>-1.4776226322686285E-4</v>
      </c>
      <c r="T266" s="1">
        <f t="shared" si="116"/>
        <v>5.8190463794237618E-4</v>
      </c>
      <c r="U266" s="1">
        <f t="shared" si="117"/>
        <v>4.0664471525099619E-4</v>
      </c>
      <c r="V266" s="1">
        <f t="shared" si="118"/>
        <v>-7.1034701956650711E-4</v>
      </c>
      <c r="W266" s="1">
        <f t="shared" si="126"/>
        <v>0</v>
      </c>
      <c r="X266" s="1">
        <f t="shared" si="126"/>
        <v>0</v>
      </c>
      <c r="Y266" s="1">
        <f t="shared" si="126"/>
        <v>0</v>
      </c>
      <c r="Z266" s="1">
        <f t="shared" si="126"/>
        <v>0</v>
      </c>
      <c r="AA266" s="1">
        <f>+AA$3*$F266*ABS($F266)*COS(2*PI()*$A266/$AZ$22+AA$4)*COS(2*PI()*$A266/$BA$22+AA$5)</f>
        <v>0</v>
      </c>
      <c r="AB266" s="39">
        <f>+AB$3*$F266*ABS($F266)*COS(2*2*PI()*$A266/$BA$33+AB$4)*COS(2*2*PI()*$A266/$BA$34+AB$5)*COS(2*2*PI()*$A266/$BA$35+AB$6)</f>
        <v>0</v>
      </c>
      <c r="AE266" s="20">
        <f>+$AF$20*SIGN(SOI!A265)*(ABS(SOI!A265))^$AE$2</f>
        <v>0.38915109817092591</v>
      </c>
      <c r="AF266" s="20">
        <f t="shared" si="121"/>
        <v>0.44400056746488703</v>
      </c>
      <c r="AG266" s="19">
        <f t="shared" si="123"/>
        <v>-3.2870149187453915E-2</v>
      </c>
      <c r="AH266" s="19">
        <f t="shared" si="124"/>
        <v>-8.3976902116210617E-2</v>
      </c>
      <c r="AI266">
        <f t="shared" si="120"/>
        <v>0.14640000000000014</v>
      </c>
      <c r="AJ266">
        <f t="shared" si="119"/>
        <v>0.47687071665234093</v>
      </c>
      <c r="AK266">
        <v>1</v>
      </c>
    </row>
    <row r="267" spans="1:37" x14ac:dyDescent="0.25">
      <c r="A267">
        <v>20.416666666666647</v>
      </c>
      <c r="B267" s="2">
        <v>1900.4166666666481</v>
      </c>
      <c r="C267">
        <f>+D267+($D$2+E267+F267)*SOI!A266*IF(B267&gt;$C$18, IF(B267&lt;$C$19,-1,1),1)</f>
        <v>-44.850481523337109</v>
      </c>
      <c r="D267">
        <f>+$D$3*((1-$D$5)*SOI!D266+$D$5*SOI!D265) +   $D$4*((1-$D$5)*SOI!E266+$D$5*SOI!E265)</f>
        <v>0</v>
      </c>
      <c r="E267">
        <f t="shared" si="101"/>
        <v>0.65467329733520163</v>
      </c>
      <c r="F267">
        <f t="shared" si="102"/>
        <v>-59.668464775410342</v>
      </c>
      <c r="G267">
        <f t="shared" si="109"/>
        <v>-59.013791478075142</v>
      </c>
      <c r="H267" s="21">
        <f t="shared" si="110"/>
        <v>-0.12131598510901903</v>
      </c>
      <c r="I267" s="37">
        <f t="shared" si="103"/>
        <v>1.2212536170684278</v>
      </c>
      <c r="J267" s="1">
        <f t="shared" si="111"/>
        <v>-1.0355156733671405</v>
      </c>
      <c r="K267" s="1">
        <f t="shared" si="112"/>
        <v>-1.6525507877997919E-2</v>
      </c>
      <c r="L267" s="1">
        <f t="shared" si="104"/>
        <v>-1.0212333452002595</v>
      </c>
      <c r="M267" s="1">
        <f t="shared" si="105"/>
        <v>-5.3284816063138125</v>
      </c>
      <c r="N267" s="1">
        <f t="shared" si="106"/>
        <v>0.6856956826870747</v>
      </c>
      <c r="O267" s="1">
        <f t="shared" si="107"/>
        <v>1.4197706882792891</v>
      </c>
      <c r="P267" s="1">
        <f t="shared" si="108"/>
        <v>-0.42273237154325916</v>
      </c>
      <c r="Q267" s="1">
        <f t="shared" si="113"/>
        <v>-2.4572945808946454</v>
      </c>
      <c r="R267" s="1">
        <f t="shared" si="114"/>
        <v>0.16489983222603552</v>
      </c>
      <c r="S267" s="1">
        <f t="shared" si="115"/>
        <v>0.10980125719224113</v>
      </c>
      <c r="T267" s="1">
        <f t="shared" si="116"/>
        <v>2.4396119452590653E-2</v>
      </c>
      <c r="U267" s="1">
        <f t="shared" si="117"/>
        <v>2.6782257797423287E-2</v>
      </c>
      <c r="V267" s="1">
        <f t="shared" si="118"/>
        <v>0.56338437504308125</v>
      </c>
      <c r="W267" s="1">
        <f t="shared" si="126"/>
        <v>0</v>
      </c>
      <c r="X267" s="1">
        <f t="shared" si="126"/>
        <v>0</v>
      </c>
      <c r="Y267" s="1">
        <f t="shared" si="126"/>
        <v>0</v>
      </c>
      <c r="Z267" s="1">
        <f t="shared" si="126"/>
        <v>0</v>
      </c>
      <c r="AA267" s="1">
        <f>+AA$3*$F267*ABS($F267)*COS(2*PI()*$A267/$AZ$22+AA$4)*COS(2*PI()*$A267/$BA$22+AA$5)</f>
        <v>0</v>
      </c>
      <c r="AB267" s="39">
        <f>+AB$3*$F267*ABS($F267)*COS(2*2*PI()*$A267/$BA$33+AB$4)*COS(2*2*PI()*$A267/$BA$34+AB$5)*COS(2*2*PI()*$A267/$BA$35+AB$6)</f>
        <v>0</v>
      </c>
      <c r="AE267" s="20">
        <f>+$AF$20*SIGN(SOI!A266)*(ABS(SOI!A266))^$AE$2</f>
        <v>0.49477205118951384</v>
      </c>
      <c r="AF267" s="20">
        <f t="shared" si="121"/>
        <v>0.45803728356624979</v>
      </c>
      <c r="AG267" s="19">
        <f t="shared" si="123"/>
        <v>-6.1870301648501172E-2</v>
      </c>
      <c r="AH267" s="19">
        <f t="shared" si="124"/>
        <v>-0.16864429202795334</v>
      </c>
      <c r="AI267">
        <f t="shared" si="120"/>
        <v>0.14700000000000013</v>
      </c>
      <c r="AJ267">
        <f t="shared" si="119"/>
        <v>0.519907585214751</v>
      </c>
      <c r="AK267">
        <v>1</v>
      </c>
    </row>
    <row r="268" spans="1:37" x14ac:dyDescent="0.25">
      <c r="A268">
        <v>20.499999999999979</v>
      </c>
      <c r="B268" s="2">
        <v>1900.4999999999814</v>
      </c>
      <c r="C268">
        <f>+D268+($D$2+E268+F268)*SOI!A267*IF(B268&gt;$C$18, IF(B268&lt;$C$19,-1,1),1)</f>
        <v>-3.5232578607850003</v>
      </c>
      <c r="D268">
        <f>+$D$3*((1-$D$5)*SOI!D267+$D$5*SOI!D266) +   $D$4*((1-$D$5)*SOI!E267+$D$5*SOI!E266)</f>
        <v>0</v>
      </c>
      <c r="E268">
        <f t="shared" si="101"/>
        <v>-0.67488859902162979</v>
      </c>
      <c r="F268">
        <f t="shared" si="102"/>
        <v>-4.0227885486917039</v>
      </c>
      <c r="G268">
        <f t="shared" si="109"/>
        <v>-4.6976771477133337</v>
      </c>
      <c r="H268" s="21">
        <f t="shared" si="110"/>
        <v>-5.0483137066997174E-3</v>
      </c>
      <c r="I268" s="37">
        <f t="shared" si="103"/>
        <v>-0.30389565297631915</v>
      </c>
      <c r="J268" s="1">
        <f t="shared" si="111"/>
        <v>8.4577130302649454E-3</v>
      </c>
      <c r="K268" s="1">
        <f t="shared" si="112"/>
        <v>-4.3984049128551053E-6</v>
      </c>
      <c r="L268" s="1">
        <f t="shared" si="104"/>
        <v>0.58590506156363742</v>
      </c>
      <c r="M268" s="1">
        <f t="shared" si="105"/>
        <v>-0.17489649854429407</v>
      </c>
      <c r="N268" s="1">
        <f t="shared" si="106"/>
        <v>0.17391119815679937</v>
      </c>
      <c r="O268" s="1">
        <f t="shared" si="107"/>
        <v>-0.51891722195346468</v>
      </c>
      <c r="P268" s="1">
        <f t="shared" si="108"/>
        <v>-5.3656674965681453E-4</v>
      </c>
      <c r="Q268" s="1">
        <f t="shared" si="113"/>
        <v>-2.0456484397783636E-2</v>
      </c>
      <c r="R268" s="1">
        <f t="shared" si="114"/>
        <v>-3.4159587267258159E-4</v>
      </c>
      <c r="S268" s="1">
        <f t="shared" si="115"/>
        <v>-6.9298218435873051E-3</v>
      </c>
      <c r="T268" s="1">
        <f t="shared" si="116"/>
        <v>5.1156743745465446E-3</v>
      </c>
      <c r="U268" s="1">
        <f t="shared" si="117"/>
        <v>-8.4590980981657158E-6</v>
      </c>
      <c r="V268" s="1">
        <f t="shared" si="118"/>
        <v>1.813673805551386E-4</v>
      </c>
      <c r="W268" s="1">
        <f t="shared" si="126"/>
        <v>0</v>
      </c>
      <c r="X268" s="1">
        <f t="shared" si="126"/>
        <v>0</v>
      </c>
      <c r="Y268" s="1">
        <f t="shared" si="126"/>
        <v>0</v>
      </c>
      <c r="Z268" s="1">
        <f t="shared" si="126"/>
        <v>0</v>
      </c>
      <c r="AA268" s="1">
        <f>+AA$3*$F268*ABS($F268)*COS(2*PI()*$A268/$AZ$22+AA$4)*COS(2*PI()*$A268/$BA$22+AA$5)</f>
        <v>0</v>
      </c>
      <c r="AB268" s="39">
        <f>+AB$3*$F268*ABS($F268)*COS(2*2*PI()*$A268/$BA$33+AB$4)*COS(2*2*PI()*$A268/$BA$34+AB$5)*COS(2*2*PI()*$A268/$BA$35+AB$6)</f>
        <v>0</v>
      </c>
      <c r="AE268" s="20">
        <f>+$AF$20*SIGN(SOI!A267)*(ABS(SOI!A267))^$AE$2</f>
        <v>0.49018870133830955</v>
      </c>
      <c r="AF268" s="20">
        <f t="shared" si="121"/>
        <v>0.49628203677083604</v>
      </c>
      <c r="AG268" s="19">
        <f t="shared" si="123"/>
        <v>-0.18693711891130782</v>
      </c>
      <c r="AH268" s="19">
        <f t="shared" si="124"/>
        <v>-0.21426491832790034</v>
      </c>
      <c r="AI268">
        <f t="shared" si="120"/>
        <v>0.14760000000000012</v>
      </c>
      <c r="AJ268">
        <f t="shared" si="119"/>
        <v>0.68321915568214386</v>
      </c>
      <c r="AK268">
        <v>1</v>
      </c>
    </row>
    <row r="269" spans="1:37" x14ac:dyDescent="0.25">
      <c r="A269">
        <v>20.583333333333311</v>
      </c>
      <c r="B269" s="2">
        <v>1900.5833333333146</v>
      </c>
      <c r="C269">
        <f>+D269+($D$2+E269+F269)*SOI!A268*IF(B269&gt;$C$18, IF(B269&lt;$C$19,-1,1),1)</f>
        <v>2.3279936449532563</v>
      </c>
      <c r="D269">
        <f>+$D$3*((1-$D$5)*SOI!D268+$D$5*SOI!D267) +   $D$4*((1-$D$5)*SOI!E268+$D$5*SOI!E267)</f>
        <v>0</v>
      </c>
      <c r="E269">
        <f t="shared" si="101"/>
        <v>0.74906623506905046</v>
      </c>
      <c r="F269">
        <f t="shared" si="102"/>
        <v>2.2355410020505087</v>
      </c>
      <c r="G269">
        <f t="shared" si="109"/>
        <v>2.9846072371195591</v>
      </c>
      <c r="H269" s="21">
        <f t="shared" si="110"/>
        <v>4.1698398363642095E-3</v>
      </c>
      <c r="I269" s="37">
        <f t="shared" si="103"/>
        <v>0.20340806982503123</v>
      </c>
      <c r="J269" s="1">
        <f t="shared" si="111"/>
        <v>3.8279587113953134E-4</v>
      </c>
      <c r="K269" s="1">
        <f t="shared" si="112"/>
        <v>3.9890328803603618E-6</v>
      </c>
      <c r="L269" s="1">
        <f t="shared" si="104"/>
        <v>-6.9169923736596986E-2</v>
      </c>
      <c r="M269" s="1">
        <f t="shared" si="105"/>
        <v>1.1826377111009893E-2</v>
      </c>
      <c r="N269" s="1">
        <f t="shared" si="106"/>
        <v>-0.14132476279938536</v>
      </c>
      <c r="O269" s="1">
        <f t="shared" si="107"/>
        <v>0.1940889425924941</v>
      </c>
      <c r="P269" s="1">
        <f t="shared" si="108"/>
        <v>1.1020553530523855E-2</v>
      </c>
      <c r="Q269" s="1">
        <f t="shared" si="113"/>
        <v>-1.1240673295953108E-3</v>
      </c>
      <c r="R269" s="1">
        <f t="shared" si="114"/>
        <v>1.2563702153452907E-5</v>
      </c>
      <c r="S269" s="1">
        <f t="shared" si="115"/>
        <v>-3.7692633229023482E-3</v>
      </c>
      <c r="T269" s="1">
        <f t="shared" si="116"/>
        <v>2.2588929465938075E-4</v>
      </c>
      <c r="U269" s="1">
        <f t="shared" si="117"/>
        <v>-1.1629134786697374E-4</v>
      </c>
      <c r="V269" s="1">
        <f t="shared" si="118"/>
        <v>3.0271193946656109E-3</v>
      </c>
      <c r="W269" s="1">
        <f t="shared" si="126"/>
        <v>0</v>
      </c>
      <c r="X269" s="1">
        <f t="shared" si="126"/>
        <v>0</v>
      </c>
      <c r="Y269" s="1">
        <f t="shared" si="126"/>
        <v>0</v>
      </c>
      <c r="Z269" s="1">
        <f t="shared" si="126"/>
        <v>0</v>
      </c>
      <c r="AA269" s="1">
        <f>+AA$3*$F269*ABS($F269)*COS(2*PI()*$A269/$AZ$22+AA$4)*COS(2*PI()*$A269/$BA$22+AA$5)</f>
        <v>0</v>
      </c>
      <c r="AB269" s="39">
        <f>+AB$3*$F269*ABS($F269)*COS(2*2*PI()*$A269/$BA$33+AB$4)*COS(2*2*PI()*$A269/$BA$34+AB$5)*COS(2*2*PI()*$A269/$BA$35+AB$6)</f>
        <v>0</v>
      </c>
      <c r="AE269" s="20">
        <f>+$AF$20*SIGN(SOI!A268)*(ABS(SOI!A268))^$AE$2</f>
        <v>0.50388535778468457</v>
      </c>
      <c r="AF269" s="20">
        <f t="shared" si="121"/>
        <v>0.46443251138458996</v>
      </c>
      <c r="AG269" s="19">
        <f t="shared" si="123"/>
        <v>-0.2272944505587669</v>
      </c>
      <c r="AH269" s="19">
        <f t="shared" si="124"/>
        <v>-0.2198264666216494</v>
      </c>
      <c r="AI269">
        <f t="shared" si="120"/>
        <v>0.14820000000000011</v>
      </c>
      <c r="AJ269">
        <f t="shared" si="119"/>
        <v>0.69172696194335681</v>
      </c>
      <c r="AK269">
        <v>1</v>
      </c>
    </row>
    <row r="270" spans="1:37" x14ac:dyDescent="0.25">
      <c r="A270">
        <v>20.666666666666643</v>
      </c>
      <c r="B270" s="2">
        <v>1900.6666666666479</v>
      </c>
      <c r="C270">
        <f>+D270+($D$2+E270+F270)*SOI!A269*IF(B270&gt;$C$18, IF(B270&lt;$C$19,-1,1),1)</f>
        <v>-1.5745928465968886</v>
      </c>
      <c r="D270">
        <f>+$D$3*((1-$D$5)*SOI!D269+$D$5*SOI!D268) +   $D$4*((1-$D$5)*SOI!E269+$D$5*SOI!E268)</f>
        <v>0</v>
      </c>
      <c r="E270">
        <f t="shared" si="101"/>
        <v>-0.91133851607967031</v>
      </c>
      <c r="F270">
        <f t="shared" si="102"/>
        <v>-1.9004344242719158</v>
      </c>
      <c r="G270">
        <f t="shared" si="109"/>
        <v>-2.8117729403515863</v>
      </c>
      <c r="H270" s="21">
        <f t="shared" si="110"/>
        <v>6.8770911901604283E-3</v>
      </c>
      <c r="I270" s="37">
        <f t="shared" si="103"/>
        <v>9.2714644897742379E-2</v>
      </c>
      <c r="J270" s="1">
        <f t="shared" si="111"/>
        <v>-1.32744277715783E-4</v>
      </c>
      <c r="K270" s="1">
        <f t="shared" si="112"/>
        <v>-3.121223998719288E-6</v>
      </c>
      <c r="L270" s="1">
        <f t="shared" si="104"/>
        <v>0.21957928896510795</v>
      </c>
      <c r="M270" s="1">
        <f t="shared" si="105"/>
        <v>-8.9974641888476148E-3</v>
      </c>
      <c r="N270" s="1">
        <f t="shared" si="106"/>
        <v>8.2733597954925756E-2</v>
      </c>
      <c r="O270" s="1">
        <f t="shared" si="107"/>
        <v>-1.7558051151441063E-2</v>
      </c>
      <c r="P270" s="1">
        <f t="shared" si="108"/>
        <v>-3.0026944159396596E-2</v>
      </c>
      <c r="Q270" s="1">
        <f t="shared" si="113"/>
        <v>-5.0063865057553656E-4</v>
      </c>
      <c r="R270" s="1">
        <f t="shared" si="114"/>
        <v>2.5505265125805136E-6</v>
      </c>
      <c r="S270" s="1">
        <f t="shared" si="115"/>
        <v>1.0057737240422215E-3</v>
      </c>
      <c r="T270" s="1">
        <f t="shared" si="116"/>
        <v>6.4870200888890491E-5</v>
      </c>
      <c r="U270" s="1">
        <f t="shared" si="117"/>
        <v>1.444226443773456E-4</v>
      </c>
      <c r="V270" s="1">
        <f t="shared" si="118"/>
        <v>4.8283742463995924E-3</v>
      </c>
      <c r="W270" s="1">
        <f t="shared" si="126"/>
        <v>0</v>
      </c>
      <c r="X270" s="1">
        <f t="shared" si="126"/>
        <v>0</v>
      </c>
      <c r="Y270" s="1">
        <f t="shared" si="126"/>
        <v>0</v>
      </c>
      <c r="Z270" s="1">
        <f t="shared" si="126"/>
        <v>0</v>
      </c>
      <c r="AA270" s="1">
        <f>+AA$3*$F270*ABS($F270)*COS(2*PI()*$A270/$AZ$22+AA$4)*COS(2*PI()*$A270/$BA$22+AA$5)</f>
        <v>0</v>
      </c>
      <c r="AB270" s="39">
        <f>+AB$3*$F270*ABS($F270)*COS(2*2*PI()*$A270/$BA$33+AB$4)*COS(2*2*PI()*$A270/$BA$34+AB$5)*COS(2*2*PI()*$A270/$BA$35+AB$6)</f>
        <v>0</v>
      </c>
      <c r="AE270" s="20">
        <f>+$AF$20*SIGN(SOI!A269)*(ABS(SOI!A269))^$AE$2</f>
        <v>0.39922347503077565</v>
      </c>
      <c r="AF270" s="20">
        <f t="shared" si="121"/>
        <v>0.40975563136576615</v>
      </c>
      <c r="AG270" s="19">
        <f t="shared" si="123"/>
        <v>-0.48559917244670092</v>
      </c>
      <c r="AH270" s="19">
        <f t="shared" si="124"/>
        <v>-0.23900749385548456</v>
      </c>
      <c r="AI270">
        <f t="shared" si="120"/>
        <v>0.1488000000000001</v>
      </c>
      <c r="AJ270">
        <f t="shared" si="119"/>
        <v>0.89535480381246701</v>
      </c>
      <c r="AK270">
        <v>1</v>
      </c>
    </row>
    <row r="271" spans="1:37" x14ac:dyDescent="0.25">
      <c r="A271">
        <v>20.749999999999975</v>
      </c>
      <c r="B271" s="2">
        <v>1900.7499999999811</v>
      </c>
      <c r="C271">
        <f>+D271+($D$2+E271+F271)*SOI!A270*IF(B271&gt;$C$18, IF(B271&lt;$C$19,-1,1),1)</f>
        <v>1.4401875899379415</v>
      </c>
      <c r="D271">
        <f>+$D$3*((1-$D$5)*SOI!D270+$D$5*SOI!D269) +   $D$4*((1-$D$5)*SOI!E270+$D$5*SOI!E269)</f>
        <v>0</v>
      </c>
      <c r="E271">
        <f t="shared" si="101"/>
        <v>1.2742092206693094</v>
      </c>
      <c r="F271">
        <f t="shared" si="102"/>
        <v>2.154808850611504</v>
      </c>
      <c r="G271">
        <f t="shared" si="109"/>
        <v>3.4290180712808134</v>
      </c>
      <c r="H271" s="21">
        <f t="shared" si="110"/>
        <v>-2.1580800472134759E-2</v>
      </c>
      <c r="I271" s="37">
        <f t="shared" si="103"/>
        <v>-0.55350428651100836</v>
      </c>
      <c r="J271" s="1">
        <f t="shared" si="111"/>
        <v>-6.2216239310465011E-3</v>
      </c>
      <c r="K271" s="1">
        <f t="shared" si="112"/>
        <v>8.7749461473506259E-4</v>
      </c>
      <c r="L271" s="1">
        <f t="shared" si="104"/>
        <v>-1.3441704381242625</v>
      </c>
      <c r="M271" s="1">
        <f t="shared" si="105"/>
        <v>7.0637517056704263E-2</v>
      </c>
      <c r="N271" s="1">
        <f t="shared" si="106"/>
        <v>3.2454936559133271E-2</v>
      </c>
      <c r="O271" s="1">
        <f t="shared" si="107"/>
        <v>0.67165175008461431</v>
      </c>
      <c r="P271" s="1">
        <f t="shared" si="108"/>
        <v>3.6049550377706747E-2</v>
      </c>
      <c r="Q271" s="1">
        <f t="shared" si="113"/>
        <v>1.5418372244986388E-3</v>
      </c>
      <c r="R271" s="1">
        <f t="shared" si="114"/>
        <v>4.6893931318648692E-5</v>
      </c>
      <c r="S271" s="1">
        <f t="shared" si="115"/>
        <v>-2.3554385993858869E-3</v>
      </c>
      <c r="T271" s="1">
        <f t="shared" si="116"/>
        <v>1.5190639212819591E-2</v>
      </c>
      <c r="U271" s="1">
        <f t="shared" si="117"/>
        <v>1.0351342010949116E-3</v>
      </c>
      <c r="V271" s="1">
        <f t="shared" si="118"/>
        <v>-2.2739897036601142E-3</v>
      </c>
      <c r="W271" s="1">
        <f t="shared" si="126"/>
        <v>0</v>
      </c>
      <c r="X271" s="1">
        <f t="shared" si="126"/>
        <v>0</v>
      </c>
      <c r="Y271" s="1">
        <f t="shared" si="126"/>
        <v>0</v>
      </c>
      <c r="Z271" s="1">
        <f t="shared" si="126"/>
        <v>0</v>
      </c>
      <c r="AA271" s="1">
        <f>+AA$3*$F271*ABS($F271)*COS(2*PI()*$A271/$AZ$22+AA$4)*COS(2*PI()*$A271/$BA$22+AA$5)</f>
        <v>0</v>
      </c>
      <c r="AB271" s="39">
        <f>+AB$3*$F271*ABS($F271)*COS(2*2*PI()*$A271/$BA$33+AB$4)*COS(2*2*PI()*$A271/$BA$34+AB$5)*COS(2*2*PI()*$A271/$BA$35+AB$6)</f>
        <v>0</v>
      </c>
      <c r="AE271" s="20">
        <f>+$AF$20*SIGN(SOI!A270)*(ABS(SOI!A270))^$AE$2</f>
        <v>0.32615806128183827</v>
      </c>
      <c r="AF271" s="20">
        <f t="shared" si="121"/>
        <v>0.29203487907506837</v>
      </c>
      <c r="AG271" s="19">
        <f t="shared" si="123"/>
        <v>-0.54292972591847999</v>
      </c>
      <c r="AH271" s="19">
        <f t="shared" si="124"/>
        <v>-0.23227381105668676</v>
      </c>
      <c r="AI271">
        <f t="shared" si="120"/>
        <v>0.14940000000000009</v>
      </c>
      <c r="AJ271">
        <f t="shared" si="119"/>
        <v>0.83496460499354841</v>
      </c>
      <c r="AK271">
        <v>1</v>
      </c>
    </row>
    <row r="272" spans="1:37" x14ac:dyDescent="0.25">
      <c r="A272">
        <v>20.833333333333307</v>
      </c>
      <c r="B272" s="2">
        <v>1900.8333333333144</v>
      </c>
      <c r="C272">
        <f>+D272+($D$2+E272+F272)*SOI!A271*IF(B272&gt;$C$18, IF(B272&lt;$C$19,-1,1),1)</f>
        <v>-0.83856523230526037</v>
      </c>
      <c r="D272">
        <f>+$D$3*((1-$D$5)*SOI!D271+$D$5*SOI!D270) +   $D$4*((1-$D$5)*SOI!E271+$D$5*SOI!E270)</f>
        <v>0</v>
      </c>
      <c r="E272">
        <f t="shared" si="101"/>
        <v>-2.3875979227893129</v>
      </c>
      <c r="F272">
        <f t="shared" si="102"/>
        <v>-3.6021537365339746</v>
      </c>
      <c r="G272">
        <f t="shared" si="109"/>
        <v>-5.9897516593232876</v>
      </c>
      <c r="H272" s="21">
        <f t="shared" si="110"/>
        <v>2.1971898167800968E-2</v>
      </c>
      <c r="I272" s="37">
        <f t="shared" si="103"/>
        <v>1.2867549039498916</v>
      </c>
      <c r="J272" s="1">
        <f t="shared" si="111"/>
        <v>-4.0878228365909069E-2</v>
      </c>
      <c r="K272" s="1">
        <f t="shared" si="112"/>
        <v>-3.1983704748869495E-3</v>
      </c>
      <c r="L272" s="1">
        <f t="shared" si="104"/>
        <v>2.4828234609288451</v>
      </c>
      <c r="M272" s="1">
        <f t="shared" si="105"/>
        <v>-0.19964061117228077</v>
      </c>
      <c r="N272" s="1">
        <f t="shared" si="106"/>
        <v>-0.28478128033102507</v>
      </c>
      <c r="O272" s="1">
        <f t="shared" si="107"/>
        <v>-2.1889639359566591</v>
      </c>
      <c r="P272" s="1">
        <f t="shared" si="108"/>
        <v>-2.1827208847619007E-2</v>
      </c>
      <c r="Q272" s="1">
        <f t="shared" si="113"/>
        <v>3.8236899171397568E-2</v>
      </c>
      <c r="R272" s="1">
        <f t="shared" si="114"/>
        <v>-2.7035575938417727E-3</v>
      </c>
      <c r="S272" s="1">
        <f t="shared" si="115"/>
        <v>-4.804822016905707E-2</v>
      </c>
      <c r="T272" s="1">
        <f t="shared" si="116"/>
        <v>9.1445429800710021E-2</v>
      </c>
      <c r="U272" s="1">
        <f t="shared" si="117"/>
        <v>1.4570345597176833E-3</v>
      </c>
      <c r="V272" s="1">
        <f t="shared" si="118"/>
        <v>-1.2081407109234516E-2</v>
      </c>
      <c r="W272" s="1">
        <f t="shared" si="126"/>
        <v>0</v>
      </c>
      <c r="X272" s="1">
        <f t="shared" si="126"/>
        <v>0</v>
      </c>
      <c r="Y272" s="1">
        <f t="shared" si="126"/>
        <v>0</v>
      </c>
      <c r="Z272" s="1">
        <f t="shared" si="126"/>
        <v>0</v>
      </c>
      <c r="AA272" s="1">
        <f>+AA$3*$F272*ABS($F272)*COS(2*PI()*$A272/$AZ$22+AA$4)*COS(2*PI()*$A272/$BA$22+AA$5)</f>
        <v>0</v>
      </c>
      <c r="AB272" s="39">
        <f>+AB$3*$F272*ABS($F272)*COS(2*2*PI()*$A272/$BA$33+AB$4)*COS(2*2*PI()*$A272/$BA$34+AB$5)*COS(2*2*PI()*$A272/$BA$35+AB$6)</f>
        <v>0</v>
      </c>
      <c r="AE272" s="20">
        <f>+$AF$20*SIGN(SOI!A271)*(ABS(SOI!A271))^$AE$2</f>
        <v>0.15072310091259125</v>
      </c>
      <c r="AF272" s="20">
        <f t="shared" si="121"/>
        <v>0.2986449508813826</v>
      </c>
      <c r="AG272" s="19">
        <f t="shared" si="123"/>
        <v>-0.77322121482757422</v>
      </c>
      <c r="AH272" s="19">
        <f t="shared" si="124"/>
        <v>-0.41818940214580735</v>
      </c>
      <c r="AI272">
        <f t="shared" si="120"/>
        <v>0.15000000000000008</v>
      </c>
      <c r="AJ272">
        <f t="shared" si="119"/>
        <v>1.0718661657089568</v>
      </c>
      <c r="AK272">
        <v>1</v>
      </c>
    </row>
    <row r="273" spans="1:37" x14ac:dyDescent="0.25">
      <c r="A273">
        <v>20.916666666666639</v>
      </c>
      <c r="B273" s="2">
        <v>1900.9166666666476</v>
      </c>
      <c r="C273">
        <f>+D273+($D$2+E273+F273)*SOI!A272*IF(B273&gt;$C$18, IF(B273&lt;$C$19,-1,1),1)</f>
        <v>60.473282865468128</v>
      </c>
      <c r="D273">
        <f>+$D$3*((1-$D$5)*SOI!D272+$D$5*SOI!D271) +   $D$4*((1-$D$5)*SOI!E272+$D$5*SOI!E271)</f>
        <v>0</v>
      </c>
      <c r="E273">
        <f t="shared" si="101"/>
        <v>41.120340000422615</v>
      </c>
      <c r="F273">
        <f t="shared" si="102"/>
        <v>59.668464775357613</v>
      </c>
      <c r="G273">
        <f t="shared" si="109"/>
        <v>100.78880477578022</v>
      </c>
      <c r="H273" s="21">
        <f t="shared" si="110"/>
        <v>0.24816830599909431</v>
      </c>
      <c r="I273" s="37">
        <f t="shared" si="103"/>
        <v>-14.656743118329882</v>
      </c>
      <c r="J273" s="1">
        <f t="shared" si="111"/>
        <v>-6.4987534348791058</v>
      </c>
      <c r="K273" s="1">
        <f t="shared" si="112"/>
        <v>1.717714999774609E-2</v>
      </c>
      <c r="L273" s="1">
        <f t="shared" si="104"/>
        <v>-9.1780813619758099</v>
      </c>
      <c r="M273" s="1">
        <f t="shared" si="105"/>
        <v>2.7864114175967098</v>
      </c>
      <c r="N273" s="1">
        <f t="shared" si="106"/>
        <v>6.3169597810260942</v>
      </c>
      <c r="O273" s="1">
        <f t="shared" si="107"/>
        <v>21.156814681850992</v>
      </c>
      <c r="P273" s="1">
        <f t="shared" si="108"/>
        <v>3.2809741294553153E-3</v>
      </c>
      <c r="Q273" s="1">
        <f t="shared" si="113"/>
        <v>11.837927878541747</v>
      </c>
      <c r="R273" s="1">
        <f t="shared" si="114"/>
        <v>9.533893447579544</v>
      </c>
      <c r="S273" s="1">
        <f t="shared" si="115"/>
        <v>-12.1399143502475</v>
      </c>
      <c r="T273" s="1">
        <f t="shared" si="116"/>
        <v>3.2672302681242265</v>
      </c>
      <c r="U273" s="1">
        <f t="shared" si="117"/>
        <v>2.4946872032343107E-3</v>
      </c>
      <c r="V273" s="1">
        <f t="shared" si="118"/>
        <v>-4.0282720662738171E-2</v>
      </c>
      <c r="W273" s="1">
        <f t="shared" si="126"/>
        <v>0</v>
      </c>
      <c r="X273" s="1">
        <f t="shared" si="126"/>
        <v>0</v>
      </c>
      <c r="Y273" s="1">
        <f t="shared" si="126"/>
        <v>0</v>
      </c>
      <c r="Z273" s="1">
        <f t="shared" si="126"/>
        <v>0</v>
      </c>
      <c r="AA273" s="1">
        <f>+AA$3*$F273*ABS($F273)*COS(2*PI()*$A273/$AZ$22+AA$4)*COS(2*PI()*$A273/$BA$22+AA$5)</f>
        <v>0</v>
      </c>
      <c r="AB273" s="39">
        <f>+AB$3*$F273*ABS($F273)*COS(2*2*PI()*$A273/$BA$33+AB$4)*COS(2*2*PI()*$A273/$BA$34+AB$5)*COS(2*2*PI()*$A273/$BA$35+AB$6)</f>
        <v>0</v>
      </c>
      <c r="AE273" s="20">
        <f>+$AF$20*SIGN(SOI!A272)*(ABS(SOI!A272))^$AE$2</f>
        <v>0.4190536904497183</v>
      </c>
      <c r="AF273" s="20">
        <f t="shared" si="121"/>
        <v>0.363894438547955</v>
      </c>
      <c r="AG273" s="19">
        <f t="shared" si="123"/>
        <v>-0.82034841882384701</v>
      </c>
      <c r="AH273" s="19">
        <f t="shared" si="124"/>
        <v>-0.45215476274232291</v>
      </c>
      <c r="AI273">
        <f t="shared" si="120"/>
        <v>0.15060000000000007</v>
      </c>
      <c r="AJ273">
        <f t="shared" si="119"/>
        <v>1.184242857371802</v>
      </c>
      <c r="AK273">
        <v>1</v>
      </c>
    </row>
    <row r="274" spans="1:37" x14ac:dyDescent="0.25">
      <c r="A274">
        <v>20.999999999999972</v>
      </c>
      <c r="B274" s="2">
        <v>1900.9999999999809</v>
      </c>
      <c r="C274">
        <f>+D274+($D$2+E274+F274)*SOI!A273*IF(B274&gt;$C$18, IF(B274&lt;$C$19,-1,1),1)</f>
        <v>5.5038736157421413</v>
      </c>
      <c r="D274">
        <f>+$D$3*((1-$D$5)*SOI!D273+$D$5*SOI!D272) +   $D$4*((1-$D$5)*SOI!E273+$D$5*SOI!E272)</f>
        <v>0</v>
      </c>
      <c r="E274">
        <f t="shared" si="101"/>
        <v>2.6892524457832376</v>
      </c>
      <c r="F274">
        <f t="shared" si="102"/>
        <v>4.0227885490242521</v>
      </c>
      <c r="G274">
        <f t="shared" si="109"/>
        <v>6.7120409948074897</v>
      </c>
      <c r="H274" s="21">
        <f t="shared" si="110"/>
        <v>3.6103306840987938E-3</v>
      </c>
      <c r="I274" s="37">
        <f t="shared" si="103"/>
        <v>4.203638157945408E-2</v>
      </c>
      <c r="J274" s="1">
        <f t="shared" si="111"/>
        <v>3.2062035211539281E-4</v>
      </c>
      <c r="K274" s="1">
        <f t="shared" si="112"/>
        <v>1.0197623471240126E-5</v>
      </c>
      <c r="L274" s="1">
        <f t="shared" si="104"/>
        <v>-0.28400211503392014</v>
      </c>
      <c r="M274" s="1">
        <f t="shared" si="105"/>
        <v>4.7931212836702673E-2</v>
      </c>
      <c r="N274" s="1">
        <f t="shared" si="106"/>
        <v>0.30830571398160461</v>
      </c>
      <c r="O274" s="1">
        <f t="shared" si="107"/>
        <v>4.1226424451714573E-2</v>
      </c>
      <c r="P274" s="1">
        <f t="shared" si="108"/>
        <v>3.2303948625287966E-2</v>
      </c>
      <c r="Q274" s="1">
        <f t="shared" si="113"/>
        <v>9.9385340295066061E-3</v>
      </c>
      <c r="R274" s="1">
        <f t="shared" si="114"/>
        <v>-2.2956452814400263E-5</v>
      </c>
      <c r="S274" s="1">
        <f t="shared" si="115"/>
        <v>1.6993269070428748E-3</v>
      </c>
      <c r="T274" s="1">
        <f t="shared" si="116"/>
        <v>1.9700389063799549E-4</v>
      </c>
      <c r="U274" s="1">
        <f t="shared" si="117"/>
        <v>-7.0446067344691844E-5</v>
      </c>
      <c r="V274" s="1">
        <f t="shared" si="118"/>
        <v>-1.9357312518519128E-2</v>
      </c>
      <c r="W274" s="1">
        <f t="shared" si="126"/>
        <v>0</v>
      </c>
      <c r="X274" s="1">
        <f t="shared" si="126"/>
        <v>0</v>
      </c>
      <c r="Y274" s="1">
        <f t="shared" si="126"/>
        <v>0</v>
      </c>
      <c r="Z274" s="1">
        <f t="shared" si="126"/>
        <v>0</v>
      </c>
      <c r="AA274" s="1">
        <f>+AA$3*$F274*ABS($F274)*COS(2*PI()*$A274/$AZ$22+AA$4)*COS(2*PI()*$A274/$BA$22+AA$5)</f>
        <v>0</v>
      </c>
      <c r="AB274" s="39">
        <f>+AB$3*$F274*ABS($F274)*COS(2*2*PI()*$A274/$BA$33+AB$4)*COS(2*2*PI()*$A274/$BA$34+AB$5)*COS(2*2*PI()*$A274/$BA$35+AB$6)</f>
        <v>0</v>
      </c>
      <c r="AE274" s="20">
        <f>+$AF$20*SIGN(SOI!A273)*(ABS(SOI!A273))^$AE$2</f>
        <v>0.52190652428155548</v>
      </c>
      <c r="AF274" s="20">
        <f t="shared" si="121"/>
        <v>0.3974613173327724</v>
      </c>
      <c r="AG274" s="19">
        <f t="shared" si="123"/>
        <v>-0.48898777609311084</v>
      </c>
      <c r="AH274" s="19">
        <f t="shared" si="124"/>
        <v>-0.4110888364283628</v>
      </c>
      <c r="AI274">
        <f t="shared" si="120"/>
        <v>0.15120000000000006</v>
      </c>
      <c r="AJ274">
        <f t="shared" si="119"/>
        <v>0.88644909342588329</v>
      </c>
      <c r="AK274">
        <v>1</v>
      </c>
    </row>
    <row r="275" spans="1:37" x14ac:dyDescent="0.25">
      <c r="A275">
        <v>21.083333333333304</v>
      </c>
      <c r="B275" s="2">
        <v>1901.0833333333142</v>
      </c>
      <c r="C275">
        <f>+D275+($D$2+E275+F275)*SOI!A274*IF(B275&gt;$C$18, IF(B275&lt;$C$19,-1,1),1)</f>
        <v>-1.0387851647194895</v>
      </c>
      <c r="D275">
        <f>+$D$3*((1-$D$5)*SOI!D274+$D$5*SOI!D273) +   $D$4*((1-$D$5)*SOI!E274+$D$5*SOI!E273)</f>
        <v>0</v>
      </c>
      <c r="E275">
        <f t="shared" si="101"/>
        <v>-1.3464768071915785</v>
      </c>
      <c r="F275">
        <f t="shared" si="102"/>
        <v>-2.2355410021859718</v>
      </c>
      <c r="G275">
        <f t="shared" si="109"/>
        <v>-3.5820178093775503</v>
      </c>
      <c r="H275" s="21">
        <f t="shared" si="110"/>
        <v>6.1710276765695442E-3</v>
      </c>
      <c r="I275" s="37">
        <f t="shared" si="103"/>
        <v>-0.50763663271096204</v>
      </c>
      <c r="J275" s="1">
        <f t="shared" si="111"/>
        <v>-3.3022143611603247E-3</v>
      </c>
      <c r="K275" s="1">
        <f t="shared" si="112"/>
        <v>-4.907847130733627E-4</v>
      </c>
      <c r="L275" s="1">
        <f t="shared" si="104"/>
        <v>1.2153821971805383</v>
      </c>
      <c r="M275" s="1">
        <f t="shared" si="105"/>
        <v>4.0879442501185984E-2</v>
      </c>
      <c r="N275" s="1">
        <f t="shared" si="106"/>
        <v>-2.5003983242564372E-2</v>
      </c>
      <c r="O275" s="1">
        <f t="shared" si="107"/>
        <v>-0.37727655221418932</v>
      </c>
      <c r="P275" s="1">
        <f t="shared" si="108"/>
        <v>-3.9698328844474357E-2</v>
      </c>
      <c r="Q275" s="1">
        <f t="shared" si="113"/>
        <v>-6.8744269361663561E-4</v>
      </c>
      <c r="R275" s="1">
        <f t="shared" si="114"/>
        <v>-1.9175494968768695E-5</v>
      </c>
      <c r="S275" s="1">
        <f t="shared" si="115"/>
        <v>1.664302204580021E-3</v>
      </c>
      <c r="T275" s="1">
        <f t="shared" si="116"/>
        <v>7.7152542709351011E-3</v>
      </c>
      <c r="U275" s="1">
        <f t="shared" si="117"/>
        <v>-1.0454445348376312E-3</v>
      </c>
      <c r="V275" s="1">
        <f t="shared" si="118"/>
        <v>-1.9292535189155036E-3</v>
      </c>
      <c r="W275" s="1">
        <f t="shared" si="126"/>
        <v>0</v>
      </c>
      <c r="X275" s="1">
        <f t="shared" si="126"/>
        <v>0</v>
      </c>
      <c r="Y275" s="1">
        <f t="shared" si="126"/>
        <v>0</v>
      </c>
      <c r="Z275" s="1">
        <f t="shared" si="126"/>
        <v>0</v>
      </c>
      <c r="AA275" s="1">
        <f>+AA$3*$F275*ABS($F275)*COS(2*PI()*$A275/$AZ$22+AA$4)*COS(2*PI()*$A275/$BA$22+AA$5)</f>
        <v>0</v>
      </c>
      <c r="AB275" s="39">
        <f>+AB$3*$F275*ABS($F275)*COS(2*2*PI()*$A275/$BA$33+AB$4)*COS(2*2*PI()*$A275/$BA$34+AB$5)*COS(2*2*PI()*$A275/$BA$35+AB$6)</f>
        <v>0</v>
      </c>
      <c r="AE275" s="20">
        <f>+$AF$20*SIGN(SOI!A274)*(ABS(SOI!A274))^$AE$2</f>
        <v>0.25142373726704353</v>
      </c>
      <c r="AF275" s="20">
        <f t="shared" si="121"/>
        <v>0.28214722180217106</v>
      </c>
      <c r="AG275" s="19">
        <f t="shared" si="123"/>
        <v>-0.43159765992939614</v>
      </c>
      <c r="AH275" s="19">
        <f t="shared" si="124"/>
        <v>-0.41376555746661292</v>
      </c>
      <c r="AI275">
        <f t="shared" si="120"/>
        <v>0.15180000000000005</v>
      </c>
      <c r="AJ275">
        <f t="shared" si="119"/>
        <v>0.71374488173156725</v>
      </c>
      <c r="AK275">
        <v>1</v>
      </c>
    </row>
    <row r="276" spans="1:37" x14ac:dyDescent="0.25">
      <c r="A276">
        <v>21.166666666666636</v>
      </c>
      <c r="B276" s="2">
        <v>1901.1666666666474</v>
      </c>
      <c r="C276">
        <f>+D276+($D$2+E276+F276)*SOI!A275*IF(B276&gt;$C$18, IF(B276&lt;$C$19,-1,1),1)</f>
        <v>0.14206305493533875</v>
      </c>
      <c r="D276">
        <f>+$D$3*((1-$D$5)*SOI!D275+$D$5*SOI!D274) +   $D$4*((1-$D$5)*SOI!E275+$D$5*SOI!E274)</f>
        <v>0</v>
      </c>
      <c r="E276">
        <f t="shared" si="101"/>
        <v>0.94082667431120726</v>
      </c>
      <c r="F276">
        <f t="shared" si="102"/>
        <v>1.9004344243955678</v>
      </c>
      <c r="G276">
        <f t="shared" si="109"/>
        <v>2.841261098706775</v>
      </c>
      <c r="H276" s="21">
        <f t="shared" si="110"/>
        <v>2.6368631058488324E-3</v>
      </c>
      <c r="I276" s="37">
        <f t="shared" si="103"/>
        <v>0.50140157982690536</v>
      </c>
      <c r="J276" s="1">
        <f t="shared" si="111"/>
        <v>-2.6141926003415503E-3</v>
      </c>
      <c r="K276" s="1">
        <f t="shared" si="112"/>
        <v>6.3683336773839351E-4</v>
      </c>
      <c r="L276" s="1">
        <f t="shared" si="104"/>
        <v>-1.0806997194458092</v>
      </c>
      <c r="M276" s="1">
        <f t="shared" si="105"/>
        <v>-3.2764575100984565E-2</v>
      </c>
      <c r="N276" s="1">
        <f t="shared" si="106"/>
        <v>-9.0207558587099723E-2</v>
      </c>
      <c r="O276" s="1">
        <f t="shared" si="107"/>
        <v>0.79401390789897708</v>
      </c>
      <c r="P276" s="1">
        <f t="shared" si="108"/>
        <v>2.7526218037656841E-2</v>
      </c>
      <c r="Q276" s="1">
        <f t="shared" si="113"/>
        <v>1.9877868180079943E-3</v>
      </c>
      <c r="R276" s="1">
        <f t="shared" si="114"/>
        <v>-5.4766203034269956E-5</v>
      </c>
      <c r="S276" s="1">
        <f t="shared" si="115"/>
        <v>-5.9306003885958381E-3</v>
      </c>
      <c r="T276" s="1">
        <f t="shared" si="116"/>
        <v>1.4438121986177829E-2</v>
      </c>
      <c r="U276" s="1">
        <f t="shared" si="117"/>
        <v>-7.1599182010214247E-4</v>
      </c>
      <c r="V276" s="1">
        <f t="shared" si="118"/>
        <v>4.8261115029453574E-3</v>
      </c>
      <c r="W276" s="1">
        <f t="shared" si="126"/>
        <v>0</v>
      </c>
      <c r="X276" s="1">
        <f t="shared" si="126"/>
        <v>0</v>
      </c>
      <c r="Y276" s="1">
        <f t="shared" si="126"/>
        <v>0</v>
      </c>
      <c r="Z276" s="1">
        <f t="shared" si="126"/>
        <v>0</v>
      </c>
      <c r="AA276" s="1">
        <f>+AA$3*$F276*ABS($F276)*COS(2*PI()*$A276/$AZ$22+AA$4)*COS(2*PI()*$A276/$BA$22+AA$5)</f>
        <v>0</v>
      </c>
      <c r="AB276" s="39">
        <f>+AB$3*$F276*ABS($F276)*COS(2*2*PI()*$A276/$BA$33+AB$4)*COS(2*2*PI()*$A276/$BA$34+AB$5)*COS(2*2*PI()*$A276/$BA$35+AB$6)</f>
        <v>0</v>
      </c>
      <c r="AE276" s="20">
        <f>+$AF$20*SIGN(SOI!A275)*(ABS(SOI!A275))^$AE$2</f>
        <v>7.3111403857914078E-2</v>
      </c>
      <c r="AF276" s="20">
        <f t="shared" si="121"/>
        <v>6.0486542125949096E-2</v>
      </c>
      <c r="AG276" s="19">
        <f t="shared" si="123"/>
        <v>-0.44991671254898458</v>
      </c>
      <c r="AH276" s="19">
        <f t="shared" si="124"/>
        <v>-0.44462806183173864</v>
      </c>
      <c r="AI276">
        <f t="shared" si="120"/>
        <v>0.15240000000000004</v>
      </c>
      <c r="AJ276">
        <f t="shared" si="119"/>
        <v>0.51040325467493364</v>
      </c>
      <c r="AK276">
        <v>1</v>
      </c>
    </row>
    <row r="277" spans="1:37" x14ac:dyDescent="0.25">
      <c r="A277">
        <v>21.249999999999968</v>
      </c>
      <c r="B277" s="2">
        <v>1901.2499999999807</v>
      </c>
      <c r="C277">
        <f>+D277+($D$2+E277+F277)*SOI!A276*IF(B277&gt;$C$18, IF(B277&lt;$C$19,-1,1),1)</f>
        <v>0.37931056640049859</v>
      </c>
      <c r="D277">
        <f>+$D$3*((1-$D$5)*SOI!D276+$D$5*SOI!D275) +   $D$4*((1-$D$5)*SOI!E276+$D$5*SOI!E275)</f>
        <v>0</v>
      </c>
      <c r="E277">
        <f t="shared" si="101"/>
        <v>-0.76296473695550304</v>
      </c>
      <c r="F277">
        <f t="shared" si="102"/>
        <v>-2.1548088507406398</v>
      </c>
      <c r="G277">
        <f t="shared" si="109"/>
        <v>-2.9177735876961428</v>
      </c>
      <c r="H277" s="21">
        <f t="shared" si="110"/>
        <v>-9.0024674515725885E-3</v>
      </c>
      <c r="I277" s="37">
        <f t="shared" si="103"/>
        <v>-0.30568981291205616</v>
      </c>
      <c r="J277" s="1">
        <f t="shared" si="111"/>
        <v>1.1395317651600495E-3</v>
      </c>
      <c r="K277" s="1">
        <f t="shared" si="112"/>
        <v>-3.2407312992434904E-5</v>
      </c>
      <c r="L277" s="1">
        <f t="shared" si="104"/>
        <v>0.29893843959408878</v>
      </c>
      <c r="M277" s="1">
        <f t="shared" si="105"/>
        <v>-2.3425999358482563E-2</v>
      </c>
      <c r="N277" s="1">
        <f t="shared" si="106"/>
        <v>0.14233299092244225</v>
      </c>
      <c r="O277" s="1">
        <f t="shared" si="107"/>
        <v>-0.55280481167835172</v>
      </c>
      <c r="P277" s="1">
        <f t="shared" si="108"/>
        <v>-7.2734980875305286E-3</v>
      </c>
      <c r="Q277" s="1">
        <f t="shared" si="113"/>
        <v>-2.2424668903651829E-3</v>
      </c>
      <c r="R277" s="1">
        <f t="shared" si="114"/>
        <v>-3.7667268992937073E-5</v>
      </c>
      <c r="S277" s="1">
        <f t="shared" si="115"/>
        <v>-5.7050121844239828E-3</v>
      </c>
      <c r="T277" s="1">
        <f t="shared" si="116"/>
        <v>2.7805527357833005E-3</v>
      </c>
      <c r="U277" s="1">
        <f t="shared" si="117"/>
        <v>-1.1534535557609397E-4</v>
      </c>
      <c r="V277" s="1">
        <f t="shared" si="118"/>
        <v>2.0121334526677415E-3</v>
      </c>
      <c r="W277" s="1">
        <f t="shared" si="126"/>
        <v>0</v>
      </c>
      <c r="X277" s="1">
        <f t="shared" si="126"/>
        <v>0</v>
      </c>
      <c r="Y277" s="1">
        <f t="shared" si="126"/>
        <v>0</v>
      </c>
      <c r="Z277" s="1">
        <f t="shared" si="126"/>
        <v>0</v>
      </c>
      <c r="AA277" s="1">
        <f>+AA$3*$F277*ABS($F277)*COS(2*PI()*$A277/$AZ$22+AA$4)*COS(2*PI()*$A277/$BA$22+AA$5)</f>
        <v>0</v>
      </c>
      <c r="AB277" s="39">
        <f>+AB$3*$F277*ABS($F277)*COS(2*2*PI()*$A277/$BA$33+AB$4)*COS(2*2*PI()*$A277/$BA$34+AB$5)*COS(2*2*PI()*$A277/$BA$35+AB$6)</f>
        <v>0</v>
      </c>
      <c r="AE277" s="20">
        <f>+$AF$20*SIGN(SOI!A276)*(ABS(SOI!A276))^$AE$2</f>
        <v>-0.14307551474711033</v>
      </c>
      <c r="AF277" s="20">
        <f t="shared" si="121"/>
        <v>-8.5586895300423196E-2</v>
      </c>
      <c r="AG277" s="19">
        <f t="shared" si="123"/>
        <v>-0.39526227973583394</v>
      </c>
      <c r="AH277" s="19">
        <f t="shared" si="124"/>
        <v>-0.4079682184171971</v>
      </c>
      <c r="AI277">
        <f t="shared" si="120"/>
        <v>0.15300000000000002</v>
      </c>
      <c r="AJ277">
        <f t="shared" si="119"/>
        <v>0.30967538443541076</v>
      </c>
      <c r="AK277">
        <v>1</v>
      </c>
    </row>
    <row r="278" spans="1:37" x14ac:dyDescent="0.25">
      <c r="A278">
        <v>21.3333333333333</v>
      </c>
      <c r="B278" s="2">
        <v>1901.3333333333139</v>
      </c>
      <c r="C278">
        <f>+D278+($D$2+E278+F278)*SOI!A277*IF(B278&gt;$C$18, IF(B278&lt;$C$19,-1,1),1)</f>
        <v>-0.81373677823129753</v>
      </c>
      <c r="D278">
        <f>+$D$3*((1-$D$5)*SOI!D277+$D$5*SOI!D276) +   $D$4*((1-$D$5)*SOI!E277+$D$5*SOI!E276)</f>
        <v>0</v>
      </c>
      <c r="E278">
        <f t="shared" ref="E278:E341" si="127">$E$3*COS(2*PI()*(A278+$E$2)/$H$3)+$E$4*COS(2*PI()*(A278+$E$2)/$H$4)+$E$5*COS(2*PI()*(A278+$E$2)/$H$5)+$E$6*COS(2*PI()/$H$6*(A278+$E$2))+$E$7*COS(2*PI()/$H$7*(A278+$E$2))+$E$8*COS(2*PI()/$H$8*(A278+$E$2))+$E$9*COS(2*PI()/$H$9*(A278+$E$2))+$E$10*COS(2*PI()/$H$10*(A278+$E$2))+$E$11*COS(2*PI()/$H$11*(A278+$E$2))+$E$12*COS(2*PI()/$H$12*(A278+$E$2))+$E$13*COS(2*PI()/$H$13*(A278+$E$2))+$E$14*COS(2*PI()/$H$14*(A278+$E$2))+$E$15*COS(2*PI()/$H$15*(A278+$E$2))+$E$16*COS(2*PI()/$H$16*(A278+$E$2))+$E$17*COS(2*PI()/$H$17*(A278+$E$2))</f>
        <v>0.68067141179567603</v>
      </c>
      <c r="F278">
        <f t="shared" ref="F278:F341" si="128">$F$3*COS(2*PI()*(B278+$F$2)/$H$3)+$F$4*COS(2*PI()*(B278+$F$2)/$H$4)+$F$5*COS(2*PI()*(B278+$F$2)/$H$5)+$F$6*COS(2*PI()/$H$6*(B278+$F$2))+$F$7*COS(2*PI()/$H$7*(B278+$F$2))+$F$8*COS(2*PI()/$H$8*(B278+$F$2))+$F$9*COS(2*PI()/$H$9*(B278+$F$2))+$F$10*COS(2*PI()/$H$10*(B278+$F$2))+$F$11*COS(2*PI()/$H$11*(B278+$F$2))+$F$12*COS(2*PI()/$H$12*(B278+$F$2))+$F$13*COS(2*PI()/$H$13*(B278+$F$2))+$F$14*COS(2*PI()/$H$14*(B278+$F$2))+$F$15*COS(2*PI()/$H$15*(B278+$F$2))+$F$16*COS(2*PI()/$H$16*(B278+$F$2))+$F$17*COS(2*PI()/$H$17*(B278+$F$2))</f>
        <v>3.6021537367901004</v>
      </c>
      <c r="G278">
        <f t="shared" si="109"/>
        <v>4.2828251485857765</v>
      </c>
      <c r="H278" s="21">
        <f t="shared" si="110"/>
        <v>1.207794695031767E-3</v>
      </c>
      <c r="I278" s="37">
        <f t="shared" ref="I278:I341" si="129">+(I$3*$E278+I$5*$F278)*COS(2*PI()*$A278*$A$9+I$4)</f>
        <v>4.3732332917954184E-2</v>
      </c>
      <c r="J278" s="1">
        <f t="shared" si="111"/>
        <v>7.7500302030148024E-4</v>
      </c>
      <c r="K278" s="1">
        <f t="shared" si="112"/>
        <v>8.3596857129286386E-8</v>
      </c>
      <c r="L278" s="1">
        <f t="shared" ref="L278:L341" si="130">+(L$3*$E278+L$5*$F278)*COS(2*PI()*$A278*$A$9+L$4)^2</f>
        <v>-1.5077004496516284E-2</v>
      </c>
      <c r="M278" s="1">
        <f t="shared" ref="M278:M341" si="131">+(M$3*$E278+M$5*$F278)*COS(2*PI()*$A278*$A$7+M$4)</f>
        <v>0.11136620145382464</v>
      </c>
      <c r="N278" s="1">
        <f t="shared" ref="N278:N341" si="132">+(N$3*$E278+N$5*$F278)*COS(2*PI()*$A278*$A$8+N$4)</f>
        <v>-0.16029631780768999</v>
      </c>
      <c r="O278" s="1">
        <f t="shared" ref="O278:O341" si="133">+(O$3*$E278+O$5*$F278)*COS(2*PI()*$A278*$A$8+O$4)^2</f>
        <v>8.9763411390502298E-2</v>
      </c>
      <c r="P278" s="1">
        <f t="shared" ref="P278:P341" si="134">+(P$3*$E278+P$5*$F278)*COS(2*PI()*$A278*$A$7+P$4)^2</f>
        <v>2.29102284479559E-3</v>
      </c>
      <c r="Q278" s="1">
        <f t="shared" si="113"/>
        <v>-1.2006026285701079E-2</v>
      </c>
      <c r="R278" s="1">
        <f t="shared" si="114"/>
        <v>2.885087992671018E-5</v>
      </c>
      <c r="S278" s="1">
        <f t="shared" si="115"/>
        <v>-9.1917081499727862E-4</v>
      </c>
      <c r="T278" s="1">
        <f t="shared" si="116"/>
        <v>2.2771517449808034E-5</v>
      </c>
      <c r="U278" s="1">
        <f t="shared" si="117"/>
        <v>-5.1976601824871989E-6</v>
      </c>
      <c r="V278" s="1">
        <f t="shared" si="118"/>
        <v>7.1377419506364885E-4</v>
      </c>
      <c r="W278" s="1">
        <f t="shared" si="126"/>
        <v>0</v>
      </c>
      <c r="X278" s="1">
        <f t="shared" si="126"/>
        <v>0</v>
      </c>
      <c r="Y278" s="1">
        <f t="shared" si="126"/>
        <v>0</v>
      </c>
      <c r="Z278" s="1">
        <f t="shared" si="126"/>
        <v>0</v>
      </c>
      <c r="AA278" s="1">
        <f>+AA$3*$F278*ABS($F278)*COS(2*PI()*$A278/$AZ$22+AA$4)*COS(2*PI()*$A278/$BA$22+AA$5)</f>
        <v>0</v>
      </c>
      <c r="AB278" s="39">
        <f>+AB$3*$F278*ABS($F278)*COS(2*2*PI()*$A278/$BA$33+AB$4)*COS(2*2*PI()*$A278/$BA$34+AB$5)*COS(2*2*PI()*$A278/$BA$35+AB$6)</f>
        <v>0</v>
      </c>
      <c r="AE278" s="20">
        <f>+$AF$20*SIGN(SOI!A277)*(ABS(SOI!A277))^$AE$2</f>
        <v>-0.18679657501207333</v>
      </c>
      <c r="AF278" s="20">
        <f t="shared" si="121"/>
        <v>-0.18757531667854374</v>
      </c>
      <c r="AG278" s="19">
        <f t="shared" si="123"/>
        <v>-0.27906624603027191</v>
      </c>
      <c r="AH278" s="19">
        <f t="shared" si="124"/>
        <v>-0.28147239383798672</v>
      </c>
      <c r="AI278">
        <f t="shared" si="120"/>
        <v>0.15360000000000001</v>
      </c>
      <c r="AJ278">
        <f t="shared" si="119"/>
        <v>9.1490929351728173E-2</v>
      </c>
      <c r="AK278">
        <v>1</v>
      </c>
    </row>
    <row r="279" spans="1:37" x14ac:dyDescent="0.25">
      <c r="A279">
        <v>21.416666666666632</v>
      </c>
      <c r="B279" s="2">
        <v>1901.4166666666472</v>
      </c>
      <c r="C279">
        <f>+D279+($D$2+E279+F279)*SOI!A278*IF(B279&gt;$C$18, IF(B279&lt;$C$19,-1,1),1)</f>
        <v>15.68401589888674</v>
      </c>
      <c r="D279">
        <f>+$D$3*((1-$D$5)*SOI!D278+$D$5*SOI!D277) +   $D$4*((1-$D$5)*SOI!E278+$D$5*SOI!E277)</f>
        <v>0</v>
      </c>
      <c r="E279">
        <f t="shared" si="127"/>
        <v>-0.65467329733640522</v>
      </c>
      <c r="F279">
        <f t="shared" si="128"/>
        <v>-59.668464775304898</v>
      </c>
      <c r="G279">
        <f t="shared" ref="G279:G342" si="135">+E279+F279</f>
        <v>-60.323138072641306</v>
      </c>
      <c r="H279" s="21">
        <f t="shared" ref="H279:H342" si="136">+$H$19*SUM(I279:V279)</f>
        <v>6.492716151225624E-3</v>
      </c>
      <c r="I279" s="37">
        <f t="shared" si="129"/>
        <v>-0.35929761383561004</v>
      </c>
      <c r="J279" s="1">
        <f t="shared" ref="J279:J342" si="137">+(J$3)*I279*M279</f>
        <v>1.9444748744845003E-2</v>
      </c>
      <c r="K279" s="1">
        <f t="shared" ref="K279:K342" si="138">+(K$3)*L279*P279*O279</f>
        <v>2.0128233821143041E-4</v>
      </c>
      <c r="L279" s="1">
        <f t="shared" si="130"/>
        <v>0.31386297177071404</v>
      </c>
      <c r="M279" s="1">
        <f t="shared" si="131"/>
        <v>-0.34009532342478999</v>
      </c>
      <c r="N279" s="1">
        <f t="shared" si="132"/>
        <v>0.67830287053202154</v>
      </c>
      <c r="O279" s="1">
        <f t="shared" si="133"/>
        <v>4.5319703363040587E-2</v>
      </c>
      <c r="P279" s="1">
        <f t="shared" si="134"/>
        <v>-0.52484662752202493</v>
      </c>
      <c r="Q279" s="1">
        <f t="shared" ref="Q279:Q342" si="139">+(Q$3)*M279*N279</f>
        <v>-0.15514816806772444</v>
      </c>
      <c r="R279" s="1">
        <f t="shared" ref="R279:R342" si="140">+(R$3)*I279*N279*M279</f>
        <v>-3.0630784002106761E-3</v>
      </c>
      <c r="S279" s="1">
        <f t="shared" ref="S279:S342" si="141">+(S$3)*I279*N279</f>
        <v>-3.1955676986723011E-2</v>
      </c>
      <c r="T279" s="1">
        <f t="shared" ref="T279:T342" si="142">+(T$3)*L279*O279</f>
        <v>-2.3933416549241294E-4</v>
      </c>
      <c r="U279" s="1">
        <f t="shared" ref="U279:U342" si="143">+(U$3)*P279*I279</f>
        <v>-9.7827861711707736E-3</v>
      </c>
      <c r="V279" s="1">
        <f t="shared" ref="V279:V342" si="144">+(V$3)*P279*N279</f>
        <v>0.69193283938619499</v>
      </c>
      <c r="W279" s="1">
        <f t="shared" si="126"/>
        <v>0</v>
      </c>
      <c r="X279" s="1">
        <f t="shared" si="126"/>
        <v>0</v>
      </c>
      <c r="Y279" s="1">
        <f t="shared" si="126"/>
        <v>0</v>
      </c>
      <c r="Z279" s="1">
        <f t="shared" si="126"/>
        <v>0</v>
      </c>
      <c r="AA279" s="1">
        <f>+AA$3*$F279*ABS($F279)*COS(2*PI()*$A279/$AZ$22+AA$4)*COS(2*PI()*$A279/$BA$22+AA$5)</f>
        <v>0</v>
      </c>
      <c r="AB279" s="39">
        <f>+AB$3*$F279*ABS($F279)*COS(2*2*PI()*$A279/$BA$33+AB$4)*COS(2*2*PI()*$A279/$BA$34+AB$5)*COS(2*2*PI()*$A279/$BA$35+AB$6)</f>
        <v>0</v>
      </c>
      <c r="AE279" s="20">
        <f>+$AF$20*SIGN(SOI!A278)*(ABS(SOI!A278))^$AE$2</f>
        <v>-0.2328538602764475</v>
      </c>
      <c r="AF279" s="20">
        <f t="shared" si="121"/>
        <v>-0.2257117348254408</v>
      </c>
      <c r="AG279" s="19">
        <f t="shared" si="123"/>
        <v>-0.2754490782309289</v>
      </c>
      <c r="AH279" s="19">
        <f t="shared" si="124"/>
        <v>-0.27331081834088783</v>
      </c>
      <c r="AI279">
        <f t="shared" si="120"/>
        <v>0.1542</v>
      </c>
      <c r="AJ279">
        <f t="shared" si="119"/>
        <v>4.9737343405488105E-2</v>
      </c>
      <c r="AK279">
        <v>1</v>
      </c>
    </row>
    <row r="280" spans="1:37" x14ac:dyDescent="0.25">
      <c r="A280">
        <v>21.499999999999964</v>
      </c>
      <c r="B280" s="2">
        <v>1901.4999999999804</v>
      </c>
      <c r="C280">
        <f>+D280+($D$2+E280+F280)*SOI!A279*IF(B280&gt;$C$18, IF(B280&lt;$C$19,-1,1),1)</f>
        <v>1.0043699850945509</v>
      </c>
      <c r="D280">
        <f>+$D$3*((1-$D$5)*SOI!D279+$D$5*SOI!D278) +   $D$4*((1-$D$5)*SOI!E279+$D$5*SOI!E278)</f>
        <v>0</v>
      </c>
      <c r="E280">
        <f t="shared" si="127"/>
        <v>0.67488859902444442</v>
      </c>
      <c r="F280">
        <f t="shared" si="128"/>
        <v>-4.0227885493396141</v>
      </c>
      <c r="G280">
        <f t="shared" si="135"/>
        <v>-3.3478999503151696</v>
      </c>
      <c r="H280" s="21">
        <f t="shared" si="136"/>
        <v>-1.1287739062463744E-2</v>
      </c>
      <c r="I280" s="37">
        <f t="shared" si="129"/>
        <v>-0.4398384760041662</v>
      </c>
      <c r="J280" s="1">
        <f t="shared" si="137"/>
        <v>-1.9357460972284597E-2</v>
      </c>
      <c r="K280" s="1">
        <f t="shared" si="138"/>
        <v>-6.8253777801033236E-4</v>
      </c>
      <c r="L280" s="1">
        <f t="shared" si="130"/>
        <v>-0.83508648608928704</v>
      </c>
      <c r="M280" s="1">
        <f t="shared" si="131"/>
        <v>0.27657175904587078</v>
      </c>
      <c r="N280" s="1">
        <f t="shared" si="132"/>
        <v>-1.233424930198522E-2</v>
      </c>
      <c r="O280" s="1">
        <f t="shared" si="133"/>
        <v>0.5215003539623877</v>
      </c>
      <c r="P280" s="1">
        <f t="shared" si="134"/>
        <v>-5.8129222508749495E-2</v>
      </c>
      <c r="Q280" s="1">
        <f t="shared" si="139"/>
        <v>-2.2942613611944577E-3</v>
      </c>
      <c r="R280" s="1">
        <f t="shared" si="140"/>
        <v>-5.5448938507205512E-5</v>
      </c>
      <c r="S280" s="1">
        <f t="shared" si="141"/>
        <v>7.1133794273245702E-4</v>
      </c>
      <c r="T280" s="1">
        <f t="shared" si="142"/>
        <v>7.3276315138476348E-3</v>
      </c>
      <c r="U280" s="1">
        <f t="shared" si="143"/>
        <v>-1.3263665140636014E-3</v>
      </c>
      <c r="V280" s="1">
        <f t="shared" si="144"/>
        <v>-1.3935261197777417E-3</v>
      </c>
      <c r="W280" s="1">
        <f t="shared" si="126"/>
        <v>0</v>
      </c>
      <c r="X280" s="1">
        <f t="shared" si="126"/>
        <v>0</v>
      </c>
      <c r="Y280" s="1">
        <f t="shared" si="126"/>
        <v>0</v>
      </c>
      <c r="Z280" s="1">
        <f t="shared" si="126"/>
        <v>0</v>
      </c>
      <c r="AA280" s="1">
        <f>+AA$3*$F280*ABS($F280)*COS(2*PI()*$A280/$AZ$22+AA$4)*COS(2*PI()*$A280/$BA$22+AA$5)</f>
        <v>0</v>
      </c>
      <c r="AB280" s="39">
        <f>+AB$3*$F280*ABS($F280)*COS(2*2*PI()*$A280/$BA$33+AB$4)*COS(2*2*PI()*$A280/$BA$34+AB$5)*COS(2*2*PI()*$A280/$BA$35+AB$6)</f>
        <v>0</v>
      </c>
      <c r="AE280" s="20">
        <f>+$AF$20*SIGN(SOI!A279)*(ABS(SOI!A279))^$AE$2</f>
        <v>-0.25748476918780155</v>
      </c>
      <c r="AF280" s="20">
        <f t="shared" si="121"/>
        <v>-0.26478268157868173</v>
      </c>
      <c r="AG280" s="19">
        <f t="shared" si="123"/>
        <v>-0.24770393228767898</v>
      </c>
      <c r="AH280" s="19">
        <f t="shared" si="124"/>
        <v>-0.25012212024557889</v>
      </c>
      <c r="AI280">
        <f t="shared" si="120"/>
        <v>0.15479999999999999</v>
      </c>
      <c r="AJ280">
        <f t="shared" ref="AJ280:AJ343" si="145">+ABS(AF280-AG280)</f>
        <v>1.7078749291002754E-2</v>
      </c>
      <c r="AK280">
        <v>1</v>
      </c>
    </row>
    <row r="281" spans="1:37" x14ac:dyDescent="0.25">
      <c r="A281">
        <v>21.583333333333297</v>
      </c>
      <c r="B281" s="2">
        <v>1901.5833333333137</v>
      </c>
      <c r="C281">
        <f>+D281+($D$2+E281+F281)*SOI!A280*IF(B281&gt;$C$18, IF(B281&lt;$C$19,-1,1),1)</f>
        <v>-0.56486041160698475</v>
      </c>
      <c r="D281">
        <f>+$D$3*((1-$D$5)*SOI!D280+$D$5*SOI!D279) +   $D$4*((1-$D$5)*SOI!E280+$D$5*SOI!E279)</f>
        <v>0</v>
      </c>
      <c r="E281">
        <f t="shared" si="127"/>
        <v>-0.74906623507064518</v>
      </c>
      <c r="F281">
        <f t="shared" si="128"/>
        <v>2.2355410024574471</v>
      </c>
      <c r="G281">
        <f t="shared" si="135"/>
        <v>1.486474767386802</v>
      </c>
      <c r="H281" s="21">
        <f t="shared" si="136"/>
        <v>-4.5698986662592572E-3</v>
      </c>
      <c r="I281" s="37">
        <f t="shared" si="129"/>
        <v>0.399451345198089</v>
      </c>
      <c r="J281" s="1">
        <f t="shared" si="137"/>
        <v>-2.1504179343055908E-2</v>
      </c>
      <c r="K281" s="1">
        <f t="shared" si="138"/>
        <v>1.8181716230438754E-4</v>
      </c>
      <c r="L281" s="1">
        <f t="shared" si="130"/>
        <v>0.44670513858200001</v>
      </c>
      <c r="M281" s="1">
        <f t="shared" si="131"/>
        <v>-0.33830751306232015</v>
      </c>
      <c r="N281" s="1">
        <f t="shared" si="132"/>
        <v>-1.7656196977369022E-2</v>
      </c>
      <c r="O281" s="1">
        <f t="shared" si="133"/>
        <v>-0.72688380229025396</v>
      </c>
      <c r="P281" s="1">
        <f t="shared" si="134"/>
        <v>2.0768389438267934E-2</v>
      </c>
      <c r="Q281" s="1">
        <f t="shared" si="139"/>
        <v>4.0172711399671657E-3</v>
      </c>
      <c r="R281" s="1">
        <f t="shared" si="140"/>
        <v>-8.8176358766235352E-5</v>
      </c>
      <c r="S281" s="1">
        <f t="shared" si="141"/>
        <v>-9.2476436866460233E-4</v>
      </c>
      <c r="T281" s="1">
        <f t="shared" si="142"/>
        <v>5.4634062868501414E-3</v>
      </c>
      <c r="U281" s="1">
        <f t="shared" si="143"/>
        <v>-4.3037052898873662E-4</v>
      </c>
      <c r="V281" s="1">
        <f t="shared" si="144"/>
        <v>7.1270180897721144E-4</v>
      </c>
      <c r="W281" s="1">
        <f t="shared" si="126"/>
        <v>0</v>
      </c>
      <c r="X281" s="1">
        <f t="shared" si="126"/>
        <v>0</v>
      </c>
      <c r="Y281" s="1">
        <f t="shared" si="126"/>
        <v>0</v>
      </c>
      <c r="Z281" s="1">
        <f t="shared" si="126"/>
        <v>0</v>
      </c>
      <c r="AA281" s="1">
        <f>+AA$3*$F281*ABS($F281)*COS(2*PI()*$A281/$AZ$22+AA$4)*COS(2*PI()*$A281/$BA$22+AA$5)</f>
        <v>0</v>
      </c>
      <c r="AB281" s="39">
        <f>+AB$3*$F281*ABS($F281)*COS(2*2*PI()*$A281/$BA$33+AB$4)*COS(2*2*PI()*$A281/$BA$34+AB$5)*COS(2*2*PI()*$A281/$BA$35+AB$6)</f>
        <v>0</v>
      </c>
      <c r="AE281" s="20">
        <f>+$AF$20*SIGN(SOI!A280)*(ABS(SOI!A280))^$AE$2</f>
        <v>-0.30400941527179615</v>
      </c>
      <c r="AF281" s="20">
        <f t="shared" si="121"/>
        <v>-0.27299298454913307</v>
      </c>
      <c r="AG281" s="19">
        <f t="shared" si="123"/>
        <v>-0.28093144654450419</v>
      </c>
      <c r="AH281" s="19">
        <f t="shared" si="124"/>
        <v>-0.28219757501504777</v>
      </c>
      <c r="AI281">
        <f t="shared" ref="AI281:AI344" si="146">+AI280+$AI$22</f>
        <v>0.15539999999999998</v>
      </c>
      <c r="AJ281">
        <f t="shared" si="145"/>
        <v>7.9384619953711266E-3</v>
      </c>
      <c r="AK281">
        <v>1</v>
      </c>
    </row>
    <row r="282" spans="1:37" x14ac:dyDescent="0.25">
      <c r="A282">
        <v>21.666666666666629</v>
      </c>
      <c r="B282" s="2">
        <v>1901.666666666647</v>
      </c>
      <c r="C282">
        <f>+D282+($D$2+E282+F282)*SOI!A281*IF(B282&gt;$C$18, IF(B282&lt;$C$19,-1,1),1)</f>
        <v>0.29672877256335278</v>
      </c>
      <c r="D282">
        <f>+$D$3*((1-$D$5)*SOI!D281+$D$5*SOI!D280) +   $D$4*((1-$D$5)*SOI!E281+$D$5*SOI!E280)</f>
        <v>0</v>
      </c>
      <c r="E282">
        <f t="shared" si="127"/>
        <v>0.91133851608206928</v>
      </c>
      <c r="F282">
        <f t="shared" si="128"/>
        <v>-1.9004344246265785</v>
      </c>
      <c r="G282">
        <f t="shared" si="135"/>
        <v>-0.98909590854450924</v>
      </c>
      <c r="H282" s="21">
        <f t="shared" si="136"/>
        <v>1.1655635629986671E-2</v>
      </c>
      <c r="I282" s="37">
        <f t="shared" si="129"/>
        <v>-0.16115655448745311</v>
      </c>
      <c r="J282" s="1">
        <f t="shared" si="137"/>
        <v>-8.7828328941592249E-3</v>
      </c>
      <c r="K282" s="1">
        <f t="shared" si="138"/>
        <v>-1.7620088235672836E-8</v>
      </c>
      <c r="L282" s="1">
        <f t="shared" si="130"/>
        <v>-7.8641356409624088E-4</v>
      </c>
      <c r="M282" s="1">
        <f t="shared" si="131"/>
        <v>0.3424832242246329</v>
      </c>
      <c r="N282" s="1">
        <f t="shared" si="132"/>
        <v>4.741210078432509E-2</v>
      </c>
      <c r="O282" s="1">
        <f t="shared" si="133"/>
        <v>0.35573235193978814</v>
      </c>
      <c r="P282" s="1">
        <f t="shared" si="134"/>
        <v>-2.3360794159656218E-3</v>
      </c>
      <c r="Q282" s="1">
        <f t="shared" si="139"/>
        <v>1.0920709111674379E-2</v>
      </c>
      <c r="R282" s="1">
        <f t="shared" si="140"/>
        <v>9.6706561266332624E-5</v>
      </c>
      <c r="S282" s="1">
        <f t="shared" si="141"/>
        <v>-1.001860391617786E-3</v>
      </c>
      <c r="T282" s="1">
        <f t="shared" si="142"/>
        <v>4.7070836672464294E-6</v>
      </c>
      <c r="U282" s="1">
        <f t="shared" si="143"/>
        <v>-1.9530411480532611E-5</v>
      </c>
      <c r="V282" s="1">
        <f t="shared" si="144"/>
        <v>2.1527057884012418E-4</v>
      </c>
      <c r="W282" s="1">
        <f t="shared" ref="W282:Z301" si="147">+W$3*$F282*ABS($F282)*COS(2*PI()*$A282/W$2+W$4)</f>
        <v>0</v>
      </c>
      <c r="X282" s="1">
        <f t="shared" si="147"/>
        <v>0</v>
      </c>
      <c r="Y282" s="1">
        <f t="shared" si="147"/>
        <v>0</v>
      </c>
      <c r="Z282" s="1">
        <f t="shared" si="147"/>
        <v>0</v>
      </c>
      <c r="AA282" s="1">
        <f>+AA$3*$F282*ABS($F282)*COS(2*PI()*$A282/$AZ$22+AA$4)*COS(2*PI()*$A282/$BA$22+AA$5)</f>
        <v>0</v>
      </c>
      <c r="AB282" s="39">
        <f>+AB$3*$F282*ABS($F282)*COS(2*2*PI()*$A282/$BA$33+AB$4)*COS(2*2*PI()*$A282/$BA$34+AB$5)*COS(2*2*PI()*$A282/$BA$35+AB$6)</f>
        <v>0</v>
      </c>
      <c r="AE282" s="20">
        <f>+$AF$20*SIGN(SOI!A281)*(ABS(SOI!A281))^$AE$2</f>
        <v>-0.25748476918780155</v>
      </c>
      <c r="AF282" s="20">
        <f t="shared" si="121"/>
        <v>-0.27499339810709134</v>
      </c>
      <c r="AG282" s="19">
        <f t="shared" si="123"/>
        <v>-0.50360839384615663</v>
      </c>
      <c r="AH282" s="19">
        <f t="shared" si="124"/>
        <v>-0.30049294183801267</v>
      </c>
      <c r="AI282">
        <f t="shared" si="146"/>
        <v>0.15599999999999997</v>
      </c>
      <c r="AJ282">
        <f t="shared" si="145"/>
        <v>0.2286149957390653</v>
      </c>
      <c r="AK282">
        <v>1</v>
      </c>
    </row>
    <row r="283" spans="1:37" x14ac:dyDescent="0.25">
      <c r="A283">
        <v>21.749999999999961</v>
      </c>
      <c r="B283" s="2">
        <v>1901.7499999999802</v>
      </c>
      <c r="C283">
        <f>+D283+($D$2+E283+F283)*SOI!A282*IF(B283&gt;$C$18, IF(B283&lt;$C$19,-1,1),1)</f>
        <v>-0.27298588539585517</v>
      </c>
      <c r="D283">
        <f>+$D$3*((1-$D$5)*SOI!D282+$D$5*SOI!D281) +   $D$4*((1-$D$5)*SOI!E282+$D$5*SOI!E281)</f>
        <v>0</v>
      </c>
      <c r="E283">
        <f t="shared" si="127"/>
        <v>-1.2742092206735061</v>
      </c>
      <c r="F283">
        <f t="shared" si="128"/>
        <v>2.1548088509827164</v>
      </c>
      <c r="G283">
        <f t="shared" si="135"/>
        <v>0.88059963030921029</v>
      </c>
      <c r="H283" s="21">
        <f t="shared" si="136"/>
        <v>1.3559012432151332E-3</v>
      </c>
      <c r="I283" s="37">
        <f t="shared" si="129"/>
        <v>-0.32789553834780105</v>
      </c>
      <c r="J283" s="1">
        <f t="shared" si="137"/>
        <v>1.32316273021084E-2</v>
      </c>
      <c r="K283" s="1">
        <f t="shared" si="138"/>
        <v>8.1949222895855979E-8</v>
      </c>
      <c r="L283" s="1">
        <f t="shared" si="130"/>
        <v>0.67389148907337226</v>
      </c>
      <c r="M283" s="1">
        <f t="shared" si="131"/>
        <v>-0.25358899906640897</v>
      </c>
      <c r="N283" s="1">
        <f t="shared" si="132"/>
        <v>-5.0679216663827173E-2</v>
      </c>
      <c r="O283" s="1">
        <f t="shared" si="133"/>
        <v>-1.504222471359972E-3</v>
      </c>
      <c r="P283" s="1">
        <f t="shared" si="134"/>
        <v>2.9984490873015213E-3</v>
      </c>
      <c r="Q283" s="1">
        <f t="shared" si="139"/>
        <v>8.6433607551516627E-3</v>
      </c>
      <c r="R283" s="1">
        <f t="shared" si="140"/>
        <v>1.5573107268614564E-4</v>
      </c>
      <c r="S283" s="1">
        <f t="shared" si="141"/>
        <v>2.1788906507828176E-3</v>
      </c>
      <c r="T283" s="1">
        <f t="shared" si="142"/>
        <v>1.705609483996517E-5</v>
      </c>
      <c r="U283" s="1">
        <f t="shared" si="143"/>
        <v>5.1004442324449747E-5</v>
      </c>
      <c r="V283" s="1">
        <f t="shared" si="144"/>
        <v>2.9534828236367749E-4</v>
      </c>
      <c r="W283" s="1">
        <f t="shared" si="147"/>
        <v>0</v>
      </c>
      <c r="X283" s="1">
        <f t="shared" si="147"/>
        <v>0</v>
      </c>
      <c r="Y283" s="1">
        <f t="shared" si="147"/>
        <v>0</v>
      </c>
      <c r="Z283" s="1">
        <f t="shared" si="147"/>
        <v>0</v>
      </c>
      <c r="AA283" s="1">
        <f>+AA$3*$F283*ABS($F283)*COS(2*PI()*$A283/$AZ$22+AA$4)*COS(2*PI()*$A283/$BA$22+AA$5)</f>
        <v>0</v>
      </c>
      <c r="AB283" s="39">
        <f>+AB$3*$F283*ABS($F283)*COS(2*2*PI()*$A283/$BA$33+AB$4)*COS(2*2*PI()*$A283/$BA$34+AB$5)*COS(2*2*PI()*$A283/$BA$35+AB$6)</f>
        <v>0</v>
      </c>
      <c r="AE283" s="20">
        <f>+$AF$20*SIGN(SOI!A282)*(ABS(SOI!A282))^$AE$2</f>
        <v>-0.26348600986167625</v>
      </c>
      <c r="AF283" s="20">
        <f t="shared" si="121"/>
        <v>-0.27685993509958423</v>
      </c>
      <c r="AG283" s="19">
        <f t="shared" si="123"/>
        <v>-0.37735972243237292</v>
      </c>
      <c r="AH283" s="19">
        <f t="shared" si="124"/>
        <v>-0.27813959931388105</v>
      </c>
      <c r="AI283">
        <f t="shared" si="146"/>
        <v>0.15659999999999996</v>
      </c>
      <c r="AJ283">
        <f t="shared" si="145"/>
        <v>0.10049978733278869</v>
      </c>
      <c r="AK283">
        <v>1</v>
      </c>
    </row>
    <row r="284" spans="1:37" x14ac:dyDescent="0.25">
      <c r="A284">
        <v>21.833333333333293</v>
      </c>
      <c r="B284" s="2">
        <v>1901.8333333333135</v>
      </c>
      <c r="C284">
        <f>+D284+($D$2+E284+F284)*SOI!A283*IF(B284&gt;$C$18, IF(B284&lt;$C$19,-1,1),1)</f>
        <v>0.47367676758548954</v>
      </c>
      <c r="D284">
        <f>+$D$3*((1-$D$5)*SOI!D283+$D$5*SOI!D282) +   $D$4*((1-$D$5)*SOI!E283+$D$5*SOI!E282)</f>
        <v>0</v>
      </c>
      <c r="E284">
        <f t="shared" si="127"/>
        <v>2.3875979227955355</v>
      </c>
      <c r="F284">
        <f t="shared" si="128"/>
        <v>-3.6021537371173036</v>
      </c>
      <c r="G284">
        <f t="shared" si="135"/>
        <v>-1.2145558143217681</v>
      </c>
      <c r="H284" s="21">
        <f t="shared" si="136"/>
        <v>-1.1018179973614711E-2</v>
      </c>
      <c r="I284" s="37">
        <f t="shared" si="129"/>
        <v>1.3144738836201244</v>
      </c>
      <c r="J284" s="1">
        <f t="shared" si="137"/>
        <v>-1.3436781138368244E-2</v>
      </c>
      <c r="K284" s="1">
        <f t="shared" si="138"/>
        <v>-2.5568795732597975E-3</v>
      </c>
      <c r="L284" s="1">
        <f t="shared" si="130"/>
        <v>-2.8815893904805958</v>
      </c>
      <c r="M284" s="1">
        <f t="shared" si="131"/>
        <v>-6.4238580964696604E-2</v>
      </c>
      <c r="N284" s="1">
        <f t="shared" si="132"/>
        <v>-7.9178936900492439E-3</v>
      </c>
      <c r="O284" s="1">
        <f t="shared" si="133"/>
        <v>1.0817703221464265</v>
      </c>
      <c r="P284" s="1">
        <f t="shared" si="134"/>
        <v>-3.0422646960986031E-2</v>
      </c>
      <c r="Q284" s="1">
        <f t="shared" si="139"/>
        <v>3.420802036364994E-4</v>
      </c>
      <c r="R284" s="1">
        <f t="shared" si="140"/>
        <v>-2.4707968089024949E-5</v>
      </c>
      <c r="S284" s="1">
        <f t="shared" si="141"/>
        <v>-1.3646826270470756E-3</v>
      </c>
      <c r="T284" s="1">
        <f t="shared" si="142"/>
        <v>5.2449906410956128E-2</v>
      </c>
      <c r="U284" s="1">
        <f t="shared" si="143"/>
        <v>2.0745541563437077E-3</v>
      </c>
      <c r="V284" s="1">
        <f t="shared" si="144"/>
        <v>-4.6818181513094183E-4</v>
      </c>
      <c r="W284" s="1">
        <f t="shared" si="147"/>
        <v>0</v>
      </c>
      <c r="X284" s="1">
        <f t="shared" si="147"/>
        <v>0</v>
      </c>
      <c r="Y284" s="1">
        <f t="shared" si="147"/>
        <v>0</v>
      </c>
      <c r="Z284" s="1">
        <f t="shared" si="147"/>
        <v>0</v>
      </c>
      <c r="AA284" s="1">
        <f>+AA$3*$F284*ABS($F284)*COS(2*PI()*$A284/$AZ$22+AA$4)*COS(2*PI()*$A284/$BA$22+AA$5)</f>
        <v>0</v>
      </c>
      <c r="AB284" s="39">
        <f>+AB$3*$F284*ABS($F284)*COS(2*2*PI()*$A284/$BA$33+AB$4)*COS(2*2*PI()*$A284/$BA$34+AB$5)*COS(2*2*PI()*$A284/$BA$35+AB$6)</f>
        <v>0</v>
      </c>
      <c r="AE284" s="20">
        <f>+$AF$20*SIGN(SOI!A283)*(ABS(SOI!A283))^$AE$2</f>
        <v>-0.30960902624927489</v>
      </c>
      <c r="AF284" s="20">
        <f t="shared" ref="AF284:AF347" si="148">+AVERAGE(AE283:AE285)</f>
        <v>-0.28667845078403215</v>
      </c>
      <c r="AG284" s="19">
        <f t="shared" si="123"/>
        <v>-0.36076653330813085</v>
      </c>
      <c r="AH284" s="19">
        <f t="shared" si="124"/>
        <v>-0.22460475725456464</v>
      </c>
      <c r="AI284">
        <f t="shared" si="146"/>
        <v>0.15719999999999995</v>
      </c>
      <c r="AJ284">
        <f t="shared" si="145"/>
        <v>7.4088082524098708E-2</v>
      </c>
      <c r="AK284">
        <v>1</v>
      </c>
    </row>
    <row r="285" spans="1:37" x14ac:dyDescent="0.25">
      <c r="A285">
        <v>21.916666666666625</v>
      </c>
      <c r="B285" s="2">
        <v>1901.9166666666467</v>
      </c>
      <c r="C285">
        <f>+D285+($D$2+E285+F285)*SOI!A284*IF(B285&gt;$C$18, IF(B285&lt;$C$19,-1,1),1)</f>
        <v>-6.4918436711827585</v>
      </c>
      <c r="D285">
        <f>+$D$3*((1-$D$5)*SOI!D284+$D$5*SOI!D283) +   $D$4*((1-$D$5)*SOI!E284+$D$5*SOI!E283)</f>
        <v>0</v>
      </c>
      <c r="E285">
        <f t="shared" si="127"/>
        <v>-41.120340000421216</v>
      </c>
      <c r="F285">
        <f t="shared" si="128"/>
        <v>59.668464775229097</v>
      </c>
      <c r="G285">
        <f t="shared" si="135"/>
        <v>18.548124774807881</v>
      </c>
      <c r="H285" s="21">
        <f t="shared" si="136"/>
        <v>0.29781390539855346</v>
      </c>
      <c r="I285" s="37">
        <f t="shared" si="129"/>
        <v>-22.731847170923306</v>
      </c>
      <c r="J285" s="1">
        <f t="shared" si="137"/>
        <v>-34.138198153464394</v>
      </c>
      <c r="K285" s="1">
        <f t="shared" si="138"/>
        <v>24.155757029469765</v>
      </c>
      <c r="L285" s="1">
        <f t="shared" si="130"/>
        <v>32.476348647216966</v>
      </c>
      <c r="M285" s="1">
        <f t="shared" si="131"/>
        <v>9.4375338995634834</v>
      </c>
      <c r="N285" s="1">
        <f t="shared" si="132"/>
        <v>2.0202845245462933</v>
      </c>
      <c r="O285" s="1">
        <f t="shared" si="133"/>
        <v>-39.528110606062583</v>
      </c>
      <c r="P285" s="1">
        <f t="shared" si="134"/>
        <v>0.69791299451091016</v>
      </c>
      <c r="Q285" s="1">
        <f t="shared" si="139"/>
        <v>12.823110911997396</v>
      </c>
      <c r="R285" s="1">
        <f t="shared" si="140"/>
        <v>16.017150418828816</v>
      </c>
      <c r="S285" s="1">
        <f t="shared" si="141"/>
        <v>-6.0216748216580074</v>
      </c>
      <c r="T285" s="1">
        <f t="shared" si="142"/>
        <v>21.59985370546778</v>
      </c>
      <c r="U285" s="1">
        <f t="shared" si="143"/>
        <v>0.8230227292503054</v>
      </c>
      <c r="V285" s="1">
        <f t="shared" si="144"/>
        <v>-2.7404488388157526</v>
      </c>
      <c r="W285" s="1">
        <f t="shared" si="147"/>
        <v>0</v>
      </c>
      <c r="X285" s="1">
        <f t="shared" si="147"/>
        <v>0</v>
      </c>
      <c r="Y285" s="1">
        <f t="shared" si="147"/>
        <v>0</v>
      </c>
      <c r="Z285" s="1">
        <f t="shared" si="147"/>
        <v>0</v>
      </c>
      <c r="AA285" s="1">
        <f>+AA$3*$F285*ABS($F285)*COS(2*PI()*$A285/$AZ$22+AA$4)*COS(2*PI()*$A285/$BA$22+AA$5)</f>
        <v>0</v>
      </c>
      <c r="AB285" s="39">
        <f>+AB$3*$F285*ABS($F285)*COS(2*2*PI()*$A285/$BA$33+AB$4)*COS(2*2*PI()*$A285/$BA$34+AB$5)*COS(2*2*PI()*$A285/$BA$35+AB$6)</f>
        <v>0</v>
      </c>
      <c r="AE285" s="20">
        <f>+$AF$20*SIGN(SOI!A284)*(ABS(SOI!A284))^$AE$2</f>
        <v>-0.28694031624114524</v>
      </c>
      <c r="AF285" s="20">
        <f t="shared" si="148"/>
        <v>-0.32173845836999188</v>
      </c>
      <c r="AG285" s="19">
        <f t="shared" si="123"/>
        <v>-0.41083268248429539</v>
      </c>
      <c r="AH285" s="19">
        <f t="shared" si="124"/>
        <v>-0.25840906213790138</v>
      </c>
      <c r="AI285">
        <f t="shared" si="146"/>
        <v>0.15779999999999994</v>
      </c>
      <c r="AJ285">
        <f t="shared" si="145"/>
        <v>8.9094224114303511E-2</v>
      </c>
      <c r="AK285">
        <v>1</v>
      </c>
    </row>
    <row r="286" spans="1:37" x14ac:dyDescent="0.25">
      <c r="A286">
        <v>21.999999999999957</v>
      </c>
      <c r="B286" s="2">
        <v>1901.99999999998</v>
      </c>
      <c r="C286">
        <f>+D286+($D$2+E286+F286)*SOI!A285*IF(B286&gt;$C$18, IF(B286&lt;$C$19,-1,1),1)</f>
        <v>-0.66676805198646028</v>
      </c>
      <c r="D286">
        <f>+$D$3*((1-$D$5)*SOI!D285+$D$5*SOI!D284) +   $D$4*((1-$D$5)*SOI!E285+$D$5*SOI!E284)</f>
        <v>0</v>
      </c>
      <c r="E286">
        <f t="shared" si="127"/>
        <v>-2.6892524457910936</v>
      </c>
      <c r="F286">
        <f t="shared" si="128"/>
        <v>4.0227885497640141</v>
      </c>
      <c r="G286">
        <f t="shared" si="135"/>
        <v>1.3335361039729206</v>
      </c>
      <c r="H286" s="21">
        <f t="shared" si="136"/>
        <v>-2.4367644921503073E-2</v>
      </c>
      <c r="I286" s="37">
        <f t="shared" si="129"/>
        <v>-0.70930132804851809</v>
      </c>
      <c r="J286" s="1">
        <f t="shared" si="137"/>
        <v>-0.10342521190601994</v>
      </c>
      <c r="K286" s="1">
        <f t="shared" si="138"/>
        <v>1.4293933681452001E-4</v>
      </c>
      <c r="L286" s="1">
        <f t="shared" si="130"/>
        <v>0.11705133101062871</v>
      </c>
      <c r="M286" s="1">
        <f t="shared" si="131"/>
        <v>0.91632240087372985</v>
      </c>
      <c r="N286" s="1">
        <f t="shared" si="132"/>
        <v>0.18674409195095654</v>
      </c>
      <c r="O286" s="1">
        <f t="shared" si="133"/>
        <v>-1.7490132406403782</v>
      </c>
      <c r="P286" s="1">
        <f t="shared" si="134"/>
        <v>2.5896209045288537E-2</v>
      </c>
      <c r="Q286" s="1">
        <f t="shared" si="139"/>
        <v>0.1150846791981589</v>
      </c>
      <c r="R286" s="1">
        <f t="shared" si="140"/>
        <v>4.4854437248515715E-3</v>
      </c>
      <c r="S286" s="1">
        <f t="shared" si="141"/>
        <v>-1.7367914740734614E-2</v>
      </c>
      <c r="T286" s="1">
        <f t="shared" si="142"/>
        <v>3.4446651578157956E-3</v>
      </c>
      <c r="U286" s="1">
        <f t="shared" si="143"/>
        <v>9.5289002843117416E-4</v>
      </c>
      <c r="V286" s="1">
        <f t="shared" si="144"/>
        <v>-9.3992010661783851E-3</v>
      </c>
      <c r="W286" s="1">
        <f t="shared" si="147"/>
        <v>0</v>
      </c>
      <c r="X286" s="1">
        <f t="shared" si="147"/>
        <v>0</v>
      </c>
      <c r="Y286" s="1">
        <f t="shared" si="147"/>
        <v>0</v>
      </c>
      <c r="Z286" s="1">
        <f t="shared" si="147"/>
        <v>0</v>
      </c>
      <c r="AA286" s="1">
        <f>+AA$3*$F286*ABS($F286)*COS(2*PI()*$A286/$AZ$22+AA$4)*COS(2*PI()*$A286/$BA$22+AA$5)</f>
        <v>0</v>
      </c>
      <c r="AB286" s="39">
        <f>+AB$3*$F286*ABS($F286)*COS(2*2*PI()*$A286/$BA$33+AB$4)*COS(2*2*PI()*$A286/$BA$34+AB$5)*COS(2*2*PI()*$A286/$BA$35+AB$6)</f>
        <v>0</v>
      </c>
      <c r="AE286" s="20">
        <f>+$AF$20*SIGN(SOI!A285)*(ABS(SOI!A285))^$AE$2</f>
        <v>-0.36866603261955549</v>
      </c>
      <c r="AF286" s="20">
        <f t="shared" si="148"/>
        <v>-0.29615340304571608</v>
      </c>
      <c r="AG286" s="19">
        <f t="shared" si="123"/>
        <v>-0.18934429341671888</v>
      </c>
      <c r="AH286" s="19">
        <f t="shared" si="124"/>
        <v>-0.23254633337239702</v>
      </c>
      <c r="AI286">
        <f t="shared" si="146"/>
        <v>0.15839999999999993</v>
      </c>
      <c r="AJ286">
        <f t="shared" si="145"/>
        <v>0.1068091096289972</v>
      </c>
      <c r="AK286">
        <v>1</v>
      </c>
    </row>
    <row r="287" spans="1:37" x14ac:dyDescent="0.25">
      <c r="A287">
        <v>22.08333333333329</v>
      </c>
      <c r="B287" s="2">
        <v>1902.0833333333132</v>
      </c>
      <c r="C287">
        <f>+D287+($D$2+E287+F287)*SOI!A286*IF(B287&gt;$C$18, IF(B287&lt;$C$19,-1,1),1)</f>
        <v>0.23115669080325377</v>
      </c>
      <c r="D287">
        <f>+$D$3*((1-$D$5)*SOI!D286+$D$5*SOI!D285) +   $D$4*((1-$D$5)*SOI!E286+$D$5*SOI!E285)</f>
        <v>0</v>
      </c>
      <c r="E287">
        <f t="shared" si="127"/>
        <v>1.3464768071957822</v>
      </c>
      <c r="F287">
        <f t="shared" si="128"/>
        <v>-2.2355410025929121</v>
      </c>
      <c r="G287">
        <f t="shared" si="135"/>
        <v>-0.88906419539712989</v>
      </c>
      <c r="H287" s="21">
        <f t="shared" si="136"/>
        <v>-2.1386979818164346E-2</v>
      </c>
      <c r="I287" s="37">
        <f t="shared" si="129"/>
        <v>-0.22399676189366496</v>
      </c>
      <c r="J287" s="1">
        <f t="shared" si="137"/>
        <v>1.5364105186194436E-2</v>
      </c>
      <c r="K287" s="1">
        <f t="shared" si="138"/>
        <v>-7.1760929705599901E-7</v>
      </c>
      <c r="L287" s="1">
        <f t="shared" si="130"/>
        <v>-0.45624561189668955</v>
      </c>
      <c r="M287" s="1">
        <f t="shared" si="131"/>
        <v>-0.43104061021343154</v>
      </c>
      <c r="N287" s="1">
        <f t="shared" si="132"/>
        <v>-7.0957810870417831E-2</v>
      </c>
      <c r="O287" s="1">
        <f t="shared" si="133"/>
        <v>7.4940407189405936E-2</v>
      </c>
      <c r="P287" s="1">
        <f t="shared" si="134"/>
        <v>-7.7844366872709646E-4</v>
      </c>
      <c r="Q287" s="1">
        <f t="shared" si="139"/>
        <v>2.0570305151571058E-2</v>
      </c>
      <c r="R287" s="1">
        <f t="shared" si="140"/>
        <v>2.5318595034780637E-4</v>
      </c>
      <c r="S287" s="1">
        <f t="shared" si="141"/>
        <v>2.0840684709939844E-3</v>
      </c>
      <c r="T287" s="1">
        <f t="shared" si="142"/>
        <v>5.7529726255413588E-4</v>
      </c>
      <c r="U287" s="1">
        <f t="shared" si="143"/>
        <v>-9.0457534820590055E-6</v>
      </c>
      <c r="V287" s="1">
        <f t="shared" si="144"/>
        <v>-1.0735821357462871E-4</v>
      </c>
      <c r="W287" s="1">
        <f t="shared" si="147"/>
        <v>0</v>
      </c>
      <c r="X287" s="1">
        <f t="shared" si="147"/>
        <v>0</v>
      </c>
      <c r="Y287" s="1">
        <f t="shared" si="147"/>
        <v>0</v>
      </c>
      <c r="Z287" s="1">
        <f t="shared" si="147"/>
        <v>0</v>
      </c>
      <c r="AA287" s="1">
        <f>+AA$3*$F287*ABS($F287)*COS(2*PI()*$A287/$AZ$22+AA$4)*COS(2*PI()*$A287/$BA$22+AA$5)</f>
        <v>0</v>
      </c>
      <c r="AB287" s="39">
        <f>+AB$3*$F287*ABS($F287)*COS(2*2*PI()*$A287/$BA$33+AB$4)*COS(2*2*PI()*$A287/$BA$34+AB$5)*COS(2*2*PI()*$A287/$BA$35+AB$6)</f>
        <v>0</v>
      </c>
      <c r="AE287" s="20">
        <f>+$AF$20*SIGN(SOI!A286)*(ABS(SOI!A286))^$AE$2</f>
        <v>-0.2328538602764475</v>
      </c>
      <c r="AF287" s="20">
        <f t="shared" si="148"/>
        <v>-0.28021040399434455</v>
      </c>
      <c r="AG287" s="19">
        <f t="shared" si="123"/>
        <v>-0.20584066056018885</v>
      </c>
      <c r="AH287" s="19">
        <f t="shared" si="124"/>
        <v>-0.20708885727992768</v>
      </c>
      <c r="AI287">
        <f t="shared" si="146"/>
        <v>0.15899999999999992</v>
      </c>
      <c r="AJ287">
        <f t="shared" si="145"/>
        <v>7.43697434341557E-2</v>
      </c>
      <c r="AK287">
        <v>1</v>
      </c>
    </row>
    <row r="288" spans="1:37" x14ac:dyDescent="0.25">
      <c r="A288">
        <v>22.166666666666622</v>
      </c>
      <c r="B288" s="2">
        <v>1902.1666666666465</v>
      </c>
      <c r="C288">
        <f>+D288+($D$2+E288+F288)*SOI!A287*IF(B288&gt;$C$18, IF(B288&lt;$C$19,-1,1),1)</f>
        <v>-0.25909409261781724</v>
      </c>
      <c r="D288">
        <f>+$D$3*((1-$D$5)*SOI!D287+$D$5*SOI!D286) +   $D$4*((1-$D$5)*SOI!E287+$D$5*SOI!E286)</f>
        <v>0</v>
      </c>
      <c r="E288">
        <f t="shared" si="127"/>
        <v>-0.94082667431387046</v>
      </c>
      <c r="F288">
        <f t="shared" si="128"/>
        <v>1.9004344247502305</v>
      </c>
      <c r="G288">
        <f t="shared" si="135"/>
        <v>0.95960775043636004</v>
      </c>
      <c r="H288" s="21">
        <f t="shared" si="136"/>
        <v>3.0975089903465852E-2</v>
      </c>
      <c r="I288" s="37">
        <f t="shared" si="129"/>
        <v>0.48434610703095965</v>
      </c>
      <c r="J288" s="1">
        <f t="shared" si="137"/>
        <v>1.1982468331776117E-2</v>
      </c>
      <c r="K288" s="1">
        <f t="shared" si="138"/>
        <v>2.9747662024937998E-5</v>
      </c>
      <c r="L288" s="1">
        <f t="shared" si="130"/>
        <v>1.0681932933019269</v>
      </c>
      <c r="M288" s="1">
        <f t="shared" si="131"/>
        <v>0.15546875965994691</v>
      </c>
      <c r="N288" s="1">
        <f t="shared" si="132"/>
        <v>1.1660566179800656E-2</v>
      </c>
      <c r="O288" s="1">
        <f t="shared" si="133"/>
        <v>-0.19341516222527813</v>
      </c>
      <c r="P288" s="1">
        <f t="shared" si="134"/>
        <v>5.3403086524617662E-3</v>
      </c>
      <c r="Q288" s="1">
        <f t="shared" si="139"/>
        <v>1.2192285080026119E-3</v>
      </c>
      <c r="R288" s="1">
        <f t="shared" si="140"/>
        <v>-3.2448755875104633E-5</v>
      </c>
      <c r="S288" s="1">
        <f t="shared" si="141"/>
        <v>7.40534823906466E-4</v>
      </c>
      <c r="T288" s="1">
        <f t="shared" si="142"/>
        <v>3.4763053897393136E-3</v>
      </c>
      <c r="U288" s="1">
        <f t="shared" si="143"/>
        <v>-1.3418315189955461E-4</v>
      </c>
      <c r="V288" s="1">
        <f t="shared" si="144"/>
        <v>-1.2103023419980632E-4</v>
      </c>
      <c r="W288" s="1">
        <f t="shared" si="147"/>
        <v>0</v>
      </c>
      <c r="X288" s="1">
        <f t="shared" si="147"/>
        <v>0</v>
      </c>
      <c r="Y288" s="1">
        <f t="shared" si="147"/>
        <v>0</v>
      </c>
      <c r="Z288" s="1">
        <f t="shared" si="147"/>
        <v>0</v>
      </c>
      <c r="AA288" s="1">
        <f>+AA$3*$F288*ABS($F288)*COS(2*PI()*$A288/$AZ$22+AA$4)*COS(2*PI()*$A288/$BA$22+AA$5)</f>
        <v>0</v>
      </c>
      <c r="AB288" s="39">
        <f>+AB$3*$F288*ABS($F288)*COS(2*2*PI()*$A288/$BA$33+AB$4)*COS(2*2*PI()*$A288/$BA$34+AB$5)*COS(2*2*PI()*$A288/$BA$35+AB$6)</f>
        <v>0</v>
      </c>
      <c r="AE288" s="20">
        <f>+$AF$20*SIGN(SOI!A287)*(ABS(SOI!A287))^$AE$2</f>
        <v>-0.23911131908703068</v>
      </c>
      <c r="AF288" s="20">
        <f t="shared" si="148"/>
        <v>-9.2771150960291648E-2</v>
      </c>
      <c r="AG288" s="19">
        <f t="shared" si="123"/>
        <v>-0.18669705917536064</v>
      </c>
      <c r="AH288" s="19">
        <f t="shared" si="124"/>
        <v>-0.2166372119553808</v>
      </c>
      <c r="AI288">
        <f t="shared" si="146"/>
        <v>0.15959999999999991</v>
      </c>
      <c r="AJ288">
        <f t="shared" si="145"/>
        <v>9.3925908215068993E-2</v>
      </c>
      <c r="AK288">
        <v>1</v>
      </c>
    </row>
    <row r="289" spans="1:37" x14ac:dyDescent="0.25">
      <c r="A289">
        <v>22.249999999999954</v>
      </c>
      <c r="B289" s="2">
        <v>1902.2499999999798</v>
      </c>
      <c r="C289">
        <f>+D289+($D$2+E289+F289)*SOI!A288*IF(B289&gt;$C$18, IF(B289&lt;$C$19,-1,1),1)</f>
        <v>-0.27836882283727571</v>
      </c>
      <c r="D289">
        <f>+$D$3*((1-$D$5)*SOI!D288+$D$5*SOI!D287) +   $D$4*((1-$D$5)*SOI!E288+$D$5*SOI!E287)</f>
        <v>0</v>
      </c>
      <c r="E289">
        <f t="shared" si="127"/>
        <v>0.76296473695755296</v>
      </c>
      <c r="F289">
        <f t="shared" si="128"/>
        <v>-2.1548088511439314</v>
      </c>
      <c r="G289">
        <f t="shared" si="135"/>
        <v>-1.3918441141863784</v>
      </c>
      <c r="H289" s="21">
        <f t="shared" si="136"/>
        <v>-9.5610224289478414E-3</v>
      </c>
      <c r="I289" s="37">
        <f t="shared" si="129"/>
        <v>-0.45954994190347331</v>
      </c>
      <c r="J289" s="1">
        <f t="shared" si="137"/>
        <v>-5.6834444174322556E-3</v>
      </c>
      <c r="K289" s="1">
        <f t="shared" si="138"/>
        <v>-3.1749953426448021E-4</v>
      </c>
      <c r="L289" s="1">
        <f t="shared" si="130"/>
        <v>-0.74196541933594551</v>
      </c>
      <c r="M289" s="1">
        <f t="shared" si="131"/>
        <v>7.7719779325770344E-2</v>
      </c>
      <c r="N289" s="1">
        <f t="shared" si="132"/>
        <v>1.1413310222518475E-2</v>
      </c>
      <c r="O289" s="1">
        <f t="shared" si="133"/>
        <v>0.65643141437290653</v>
      </c>
      <c r="P289" s="1">
        <f t="shared" si="134"/>
        <v>-2.4178199374602041E-2</v>
      </c>
      <c r="Q289" s="1">
        <f t="shared" si="139"/>
        <v>5.9657564243754512E-4</v>
      </c>
      <c r="R289" s="1">
        <f t="shared" si="140"/>
        <v>1.5064522174196367E-5</v>
      </c>
      <c r="S289" s="1">
        <f t="shared" si="141"/>
        <v>-6.8772430334112795E-4</v>
      </c>
      <c r="T289" s="1">
        <f t="shared" si="142"/>
        <v>8.1950306040616313E-3</v>
      </c>
      <c r="U289" s="1">
        <f t="shared" si="143"/>
        <v>-5.7641130120968489E-4</v>
      </c>
      <c r="V289" s="1">
        <f t="shared" si="144"/>
        <v>5.3634403300773458E-4</v>
      </c>
      <c r="W289" s="1">
        <f t="shared" si="147"/>
        <v>0</v>
      </c>
      <c r="X289" s="1">
        <f t="shared" si="147"/>
        <v>0</v>
      </c>
      <c r="Y289" s="1">
        <f t="shared" si="147"/>
        <v>0</v>
      </c>
      <c r="Z289" s="1">
        <f t="shared" si="147"/>
        <v>0</v>
      </c>
      <c r="AA289" s="1">
        <f>+AA$3*$F289*ABS($F289)*COS(2*PI()*$A289/$AZ$22+AA$4)*COS(2*PI()*$A289/$BA$22+AA$5)</f>
        <v>0</v>
      </c>
      <c r="AB289" s="39">
        <f>+AB$3*$F289*ABS($F289)*COS(2*2*PI()*$A289/$BA$33+AB$4)*COS(2*2*PI()*$A289/$BA$34+AB$5)*COS(2*2*PI()*$A289/$BA$35+AB$6)</f>
        <v>0</v>
      </c>
      <c r="AE289" s="20">
        <f>+$AF$20*SIGN(SOI!A288)*(ABS(SOI!A288))^$AE$2</f>
        <v>0.19365172648260318</v>
      </c>
      <c r="AF289" s="20">
        <f t="shared" si="148"/>
        <v>0.10250717270211769</v>
      </c>
      <c r="AG289" s="19">
        <f t="shared" si="123"/>
        <v>-0.25370834976376377</v>
      </c>
      <c r="AH289" s="19">
        <f t="shared" si="124"/>
        <v>-0.29223966484076369</v>
      </c>
      <c r="AI289">
        <f t="shared" si="146"/>
        <v>0.1601999999999999</v>
      </c>
      <c r="AJ289">
        <f t="shared" si="145"/>
        <v>0.35621552246588145</v>
      </c>
      <c r="AK289">
        <v>1</v>
      </c>
    </row>
    <row r="290" spans="1:37" x14ac:dyDescent="0.25">
      <c r="A290">
        <v>22.333333333333286</v>
      </c>
      <c r="B290" s="2">
        <v>1902.333333333313</v>
      </c>
      <c r="C290">
        <f>+D290+($D$2+E290+F290)*SOI!A289*IF(B290&gt;$C$18, IF(B290&lt;$C$19,-1,1),1)</f>
        <v>1.3730966930295743</v>
      </c>
      <c r="D290">
        <f>+$D$3*((1-$D$5)*SOI!D289+$D$5*SOI!D288) +   $D$4*((1-$D$5)*SOI!E289+$D$5*SOI!E288)</f>
        <v>0</v>
      </c>
      <c r="E290">
        <f t="shared" si="127"/>
        <v>-0.68067141179778012</v>
      </c>
      <c r="F290">
        <f t="shared" si="128"/>
        <v>3.6021537373926193</v>
      </c>
      <c r="G290">
        <f t="shared" si="135"/>
        <v>2.9214823255948392</v>
      </c>
      <c r="H290" s="21">
        <f t="shared" si="136"/>
        <v>-1.1468726800933075E-2</v>
      </c>
      <c r="I290" s="37">
        <f t="shared" si="129"/>
        <v>0.26117785959710976</v>
      </c>
      <c r="J290" s="1">
        <f t="shared" si="137"/>
        <v>-1.4775092943721948E-2</v>
      </c>
      <c r="K290" s="1">
        <f t="shared" si="138"/>
        <v>8.4418464212882832E-5</v>
      </c>
      <c r="L290" s="1">
        <f t="shared" si="130"/>
        <v>0.10090006141964583</v>
      </c>
      <c r="M290" s="1">
        <f t="shared" si="131"/>
        <v>-0.35550566070109235</v>
      </c>
      <c r="N290" s="1">
        <f t="shared" si="132"/>
        <v>2.4402389689035998E-2</v>
      </c>
      <c r="O290" s="1">
        <f t="shared" si="133"/>
        <v>-0.63198539886218064</v>
      </c>
      <c r="P290" s="1">
        <f t="shared" si="134"/>
        <v>4.9101284657297288E-2</v>
      </c>
      <c r="Q290" s="1">
        <f t="shared" si="139"/>
        <v>-5.8344673721143023E-3</v>
      </c>
      <c r="R290" s="1">
        <f t="shared" si="140"/>
        <v>8.3732624101124029E-5</v>
      </c>
      <c r="S290" s="1">
        <f t="shared" si="141"/>
        <v>8.356775808503323E-4</v>
      </c>
      <c r="T290" s="1">
        <f t="shared" si="142"/>
        <v>1.0729414757189824E-3</v>
      </c>
      <c r="U290" s="1">
        <f t="shared" si="143"/>
        <v>-6.6528086203632597E-4</v>
      </c>
      <c r="V290" s="1">
        <f t="shared" si="144"/>
        <v>-2.3288048134803524E-3</v>
      </c>
      <c r="W290" s="1">
        <f t="shared" si="147"/>
        <v>0</v>
      </c>
      <c r="X290" s="1">
        <f t="shared" si="147"/>
        <v>0</v>
      </c>
      <c r="Y290" s="1">
        <f t="shared" si="147"/>
        <v>0</v>
      </c>
      <c r="Z290" s="1">
        <f t="shared" si="147"/>
        <v>0</v>
      </c>
      <c r="AA290" s="1">
        <f>+AA$3*$F290*ABS($F290)*COS(2*PI()*$A290/$AZ$22+AA$4)*COS(2*PI()*$A290/$BA$22+AA$5)</f>
        <v>0</v>
      </c>
      <c r="AB290" s="39">
        <f>+AB$3*$F290*ABS($F290)*COS(2*2*PI()*$A290/$BA$33+AB$4)*COS(2*2*PI()*$A290/$BA$34+AB$5)*COS(2*2*PI()*$A290/$BA$35+AB$6)</f>
        <v>0</v>
      </c>
      <c r="AE290" s="20">
        <f>+$AF$20*SIGN(SOI!A289)*(ABS(SOI!A289))^$AE$2</f>
        <v>0.35298111071078059</v>
      </c>
      <c r="AF290" s="20">
        <f t="shared" si="148"/>
        <v>0.34865678006672168</v>
      </c>
      <c r="AG290" s="19">
        <f t="shared" ref="AG290:AG353" si="149">+SIN((AVERAGE(H286:H297)+AVERAGE(H290:H293)/4)*($AG$19+AG289*$AG$18*AVERAGE(G286:G297))*$AE$20+$AG$17) - SIN($AG$17)</f>
        <v>0.81872513033111938</v>
      </c>
      <c r="AH290" s="19">
        <f t="shared" si="124"/>
        <v>0.8111628887170671</v>
      </c>
      <c r="AI290">
        <f t="shared" si="146"/>
        <v>0.16079999999999989</v>
      </c>
      <c r="AJ290">
        <f t="shared" si="145"/>
        <v>0.47006835026439769</v>
      </c>
      <c r="AK290">
        <v>1</v>
      </c>
    </row>
    <row r="291" spans="1:37" x14ac:dyDescent="0.25">
      <c r="A291">
        <v>22.416666666666618</v>
      </c>
      <c r="B291" s="2">
        <v>1902.4166666666463</v>
      </c>
      <c r="C291">
        <f>+D291+($D$2+E291+F291)*SOI!A290*IF(B291&gt;$C$18, IF(B291&lt;$C$19,-1,1),1)</f>
        <v>-45.440619437925157</v>
      </c>
      <c r="D291">
        <f>+$D$3*((1-$D$5)*SOI!D290+$D$5*SOI!D289) +   $D$4*((1-$D$5)*SOI!E290+$D$5*SOI!E289)</f>
        <v>0</v>
      </c>
      <c r="E291">
        <f t="shared" si="127"/>
        <v>0.654673297338775</v>
      </c>
      <c r="F291">
        <f t="shared" si="128"/>
        <v>-59.668464775163656</v>
      </c>
      <c r="G291">
        <f t="shared" si="135"/>
        <v>-59.013791477824881</v>
      </c>
      <c r="H291" s="21">
        <f t="shared" si="136"/>
        <v>-5.0469117266749602E-2</v>
      </c>
      <c r="I291" s="37">
        <f t="shared" si="129"/>
        <v>0.16383267874839899</v>
      </c>
      <c r="J291" s="1">
        <f t="shared" si="137"/>
        <v>0.1395320268335058</v>
      </c>
      <c r="K291" s="1">
        <f t="shared" si="138"/>
        <v>-6.3698991795949631E-4</v>
      </c>
      <c r="L291" s="1">
        <f t="shared" si="130"/>
        <v>-0.15455717630932886</v>
      </c>
      <c r="M291" s="1">
        <f t="shared" si="131"/>
        <v>5.352122287852322</v>
      </c>
      <c r="N291" s="1">
        <f t="shared" si="132"/>
        <v>-1.5271690475084225</v>
      </c>
      <c r="O291" s="1">
        <f t="shared" si="133"/>
        <v>0.42088755617907719</v>
      </c>
      <c r="P291" s="1">
        <f t="shared" si="134"/>
        <v>-0.36318774118813735</v>
      </c>
      <c r="Q291" s="1">
        <f t="shared" si="139"/>
        <v>-5.4971232964857251</v>
      </c>
      <c r="R291" s="1">
        <f t="shared" si="140"/>
        <v>4.9487229183526493E-2</v>
      </c>
      <c r="S291" s="1">
        <f t="shared" si="141"/>
        <v>-3.2806332338915035E-2</v>
      </c>
      <c r="T291" s="1">
        <f t="shared" si="142"/>
        <v>1.0945429777515759E-3</v>
      </c>
      <c r="U291" s="1">
        <f t="shared" si="143"/>
        <v>3.0867931690590745E-3</v>
      </c>
      <c r="V291" s="1">
        <f t="shared" si="144"/>
        <v>-1.0780183945326329</v>
      </c>
      <c r="W291" s="1">
        <f t="shared" si="147"/>
        <v>0</v>
      </c>
      <c r="X291" s="1">
        <f t="shared" si="147"/>
        <v>0</v>
      </c>
      <c r="Y291" s="1">
        <f t="shared" si="147"/>
        <v>0</v>
      </c>
      <c r="Z291" s="1">
        <f t="shared" si="147"/>
        <v>0</v>
      </c>
      <c r="AA291" s="1">
        <f>+AA$3*$F291*ABS($F291)*COS(2*PI()*$A291/$AZ$22+AA$4)*COS(2*PI()*$A291/$BA$22+AA$5)</f>
        <v>0</v>
      </c>
      <c r="AB291" s="39">
        <f>+AB$3*$F291*ABS($F291)*COS(2*2*PI()*$A291/$BA$33+AB$4)*COS(2*2*PI()*$A291/$BA$34+AB$5)*COS(2*2*PI()*$A291/$BA$35+AB$6)</f>
        <v>0</v>
      </c>
      <c r="AE291" s="20">
        <f>+$AF$20*SIGN(SOI!A290)*(ABS(SOI!A290))^$AE$2</f>
        <v>0.49933750300678137</v>
      </c>
      <c r="AF291" s="20">
        <f t="shared" si="148"/>
        <v>0.54251249666673251</v>
      </c>
      <c r="AG291" s="19">
        <f t="shared" si="149"/>
        <v>0.39634051627196498</v>
      </c>
      <c r="AH291" s="19">
        <f t="shared" ref="AH291:AH354" si="150">+SIN((AVERAGE(H287:H298)+AVERAGE(H291:H294)*$AH$1)*($AG$19+AH290*$AG$18*AVERAGE(G287:G298))*$AE$20+$AG$17) - SIN($AG$17)+$AH$2</f>
        <v>0.38250716017140163</v>
      </c>
      <c r="AI291">
        <f t="shared" si="146"/>
        <v>0.16139999999999988</v>
      </c>
      <c r="AJ291">
        <f t="shared" si="145"/>
        <v>0.14617198039476753</v>
      </c>
      <c r="AK291">
        <v>1</v>
      </c>
    </row>
    <row r="292" spans="1:37" x14ac:dyDescent="0.25">
      <c r="A292">
        <v>22.49999999999995</v>
      </c>
      <c r="B292" s="2">
        <v>1902.4999999999795</v>
      </c>
      <c r="C292">
        <f>+D292+($D$2+E292+F292)*SOI!A291*IF(B292&gt;$C$18, IF(B292&lt;$C$19,-1,1),1)</f>
        <v>-6.7646550947365736</v>
      </c>
      <c r="D292">
        <f>+$D$3*((1-$D$5)*SOI!D291+$D$5*SOI!D290) +   $D$4*((1-$D$5)*SOI!E291+$D$5*SOI!E290)</f>
        <v>0</v>
      </c>
      <c r="E292">
        <f t="shared" si="127"/>
        <v>-0.67488859902606002</v>
      </c>
      <c r="F292">
        <f t="shared" si="128"/>
        <v>-4.0227885500965606</v>
      </c>
      <c r="G292">
        <f t="shared" si="135"/>
        <v>-4.6976771491226206</v>
      </c>
      <c r="H292" s="21">
        <f t="shared" si="136"/>
        <v>9.1714638499734782E-3</v>
      </c>
      <c r="I292" s="37">
        <f t="shared" si="129"/>
        <v>-0.24012660660044516</v>
      </c>
      <c r="J292" s="1">
        <f t="shared" si="137"/>
        <v>-6.394419602304237E-3</v>
      </c>
      <c r="K292" s="1">
        <f t="shared" si="138"/>
        <v>-1.5853312189942258E-8</v>
      </c>
      <c r="L292" s="1">
        <f t="shared" si="130"/>
        <v>0.6591683671725308</v>
      </c>
      <c r="M292" s="1">
        <f t="shared" si="131"/>
        <v>0.16734529444183605</v>
      </c>
      <c r="N292" s="1">
        <f t="shared" si="132"/>
        <v>-9.1964266711013806E-2</v>
      </c>
      <c r="O292" s="1">
        <f t="shared" si="133"/>
        <v>-2.2060287626866949E-2</v>
      </c>
      <c r="P292" s="1">
        <f t="shared" si="134"/>
        <v>-4.0435830442994761E-5</v>
      </c>
      <c r="Q292" s="1">
        <f t="shared" si="139"/>
        <v>-1.0350348054417214E-2</v>
      </c>
      <c r="R292" s="1">
        <f t="shared" si="140"/>
        <v>-1.3656907429943259E-4</v>
      </c>
      <c r="S292" s="1">
        <f t="shared" si="141"/>
        <v>2.8955390779707626E-3</v>
      </c>
      <c r="T292" s="1">
        <f t="shared" si="142"/>
        <v>2.4467245910126149E-4</v>
      </c>
      <c r="U292" s="1">
        <f t="shared" si="143"/>
        <v>-5.0371219738919388E-7</v>
      </c>
      <c r="V292" s="1">
        <f t="shared" si="144"/>
        <v>-7.2275874654722656E-6</v>
      </c>
      <c r="W292" s="1">
        <f t="shared" si="147"/>
        <v>0</v>
      </c>
      <c r="X292" s="1">
        <f t="shared" si="147"/>
        <v>0</v>
      </c>
      <c r="Y292" s="1">
        <f t="shared" si="147"/>
        <v>0</v>
      </c>
      <c r="Z292" s="1">
        <f t="shared" si="147"/>
        <v>0</v>
      </c>
      <c r="AA292" s="1">
        <f>+AA$3*$F292*ABS($F292)*COS(2*PI()*$A292/$AZ$22+AA$4)*COS(2*PI()*$A292/$BA$22+AA$5)</f>
        <v>0</v>
      </c>
      <c r="AB292" s="39">
        <f>+AB$3*$F292*ABS($F292)*COS(2*2*PI()*$A292/$BA$33+AB$4)*COS(2*2*PI()*$A292/$BA$34+AB$5)*COS(2*2*PI()*$A292/$BA$35+AB$6)</f>
        <v>0</v>
      </c>
      <c r="AE292" s="20">
        <f>+$AF$20*SIGN(SOI!A291)*(ABS(SOI!A291))^$AE$2</f>
        <v>0.77521887628263564</v>
      </c>
      <c r="AF292" s="20">
        <f t="shared" si="148"/>
        <v>0.65351674478863309</v>
      </c>
      <c r="AG292" s="19">
        <f t="shared" si="149"/>
        <v>0.59776786318354125</v>
      </c>
      <c r="AH292" s="19">
        <f t="shared" si="150"/>
        <v>0.6029698396890969</v>
      </c>
      <c r="AI292">
        <f t="shared" si="146"/>
        <v>0.16199999999999987</v>
      </c>
      <c r="AJ292">
        <f t="shared" si="145"/>
        <v>5.5748881605091838E-2</v>
      </c>
      <c r="AK292">
        <v>1</v>
      </c>
    </row>
    <row r="293" spans="1:37" x14ac:dyDescent="0.25">
      <c r="A293">
        <v>22.583333333333282</v>
      </c>
      <c r="B293" s="2">
        <v>1902.5833333333128</v>
      </c>
      <c r="C293">
        <f>+D293+($D$2+E293+F293)*SOI!A292*IF(B293&gt;$C$18, IF(B293&lt;$C$19,-1,1),1)</f>
        <v>3.6113747577772659</v>
      </c>
      <c r="D293">
        <f>+$D$3*((1-$D$5)*SOI!D292+$D$5*SOI!D291) +   $D$4*((1-$D$5)*SOI!E292+$D$5*SOI!E291)</f>
        <v>0</v>
      </c>
      <c r="E293">
        <f t="shared" si="127"/>
        <v>0.74906623507315562</v>
      </c>
      <c r="F293">
        <f t="shared" si="128"/>
        <v>2.2355410027592955</v>
      </c>
      <c r="G293">
        <f t="shared" si="135"/>
        <v>2.9846072378324511</v>
      </c>
      <c r="H293" s="21">
        <f t="shared" si="136"/>
        <v>-6.5627320840088235E-4</v>
      </c>
      <c r="I293" s="37">
        <f t="shared" si="129"/>
        <v>0.38738931372715524</v>
      </c>
      <c r="J293" s="1">
        <f t="shared" si="137"/>
        <v>-5.985498796969059E-4</v>
      </c>
      <c r="K293" s="1">
        <f t="shared" si="138"/>
        <v>1.2323027736512322E-4</v>
      </c>
      <c r="L293" s="1">
        <f t="shared" si="130"/>
        <v>-0.81613379115364415</v>
      </c>
      <c r="M293" s="1">
        <f t="shared" si="131"/>
        <v>-9.7096900957834818E-3</v>
      </c>
      <c r="N293" s="1">
        <f t="shared" si="132"/>
        <v>-3.1140726046686714E-2</v>
      </c>
      <c r="O293" s="1">
        <f t="shared" si="133"/>
        <v>0.41897892929415165</v>
      </c>
      <c r="P293" s="1">
        <f t="shared" si="134"/>
        <v>1.3366501973322242E-2</v>
      </c>
      <c r="Q293" s="1">
        <f t="shared" si="139"/>
        <v>2.0335574192174424E-4</v>
      </c>
      <c r="R293" s="1">
        <f t="shared" si="140"/>
        <v>-4.3287370353717436E-6</v>
      </c>
      <c r="S293" s="1">
        <f t="shared" si="141"/>
        <v>-1.5817811834195189E-3</v>
      </c>
      <c r="T293" s="1">
        <f t="shared" si="142"/>
        <v>5.7534865320519775E-3</v>
      </c>
      <c r="U293" s="1">
        <f t="shared" si="143"/>
        <v>-2.6862177856916544E-4</v>
      </c>
      <c r="V293" s="1">
        <f t="shared" si="144"/>
        <v>8.0901090882326814E-4</v>
      </c>
      <c r="W293" s="1">
        <f t="shared" si="147"/>
        <v>0</v>
      </c>
      <c r="X293" s="1">
        <f t="shared" si="147"/>
        <v>0</v>
      </c>
      <c r="Y293" s="1">
        <f t="shared" si="147"/>
        <v>0</v>
      </c>
      <c r="Z293" s="1">
        <f t="shared" si="147"/>
        <v>0</v>
      </c>
      <c r="AA293" s="1">
        <f>+AA$3*$F293*ABS($F293)*COS(2*PI()*$A293/$AZ$22+AA$4)*COS(2*PI()*$A293/$BA$22+AA$5)</f>
        <v>0</v>
      </c>
      <c r="AB293" s="39">
        <f>+AB$3*$F293*ABS($F293)*COS(2*2*PI()*$A293/$BA$33+AB$4)*COS(2*2*PI()*$A293/$BA$34+AB$5)*COS(2*2*PI()*$A293/$BA$35+AB$6)</f>
        <v>0</v>
      </c>
      <c r="AE293" s="20">
        <f>+$AF$20*SIGN(SOI!A292)*(ABS(SOI!A292))^$AE$2</f>
        <v>0.68599385507648225</v>
      </c>
      <c r="AF293" s="20">
        <f t="shared" si="148"/>
        <v>0.74547720254725114</v>
      </c>
      <c r="AG293" s="19">
        <f t="shared" si="149"/>
        <v>0.49181619687085165</v>
      </c>
      <c r="AH293" s="19">
        <f t="shared" si="150"/>
        <v>0.51101429595774495</v>
      </c>
      <c r="AI293">
        <f t="shared" si="146"/>
        <v>0.16259999999999986</v>
      </c>
      <c r="AJ293">
        <f t="shared" si="145"/>
        <v>0.25366100567639949</v>
      </c>
      <c r="AK293">
        <v>1</v>
      </c>
    </row>
    <row r="294" spans="1:37" x14ac:dyDescent="0.25">
      <c r="A294">
        <v>22.666666666666615</v>
      </c>
      <c r="B294" s="2">
        <v>1902.6666666666461</v>
      </c>
      <c r="C294">
        <f>+D294+($D$2+E294+F294)*SOI!A293*IF(B294&gt;$C$18, IF(B294&lt;$C$19,-1,1),1)</f>
        <v>-4.04895303498059</v>
      </c>
      <c r="D294">
        <f>+$D$3*((1-$D$5)*SOI!D293+$D$5*SOI!D292) +   $D$4*((1-$D$5)*SOI!E293+$D$5*SOI!E292)</f>
        <v>0</v>
      </c>
      <c r="E294">
        <f t="shared" si="127"/>
        <v>-0.91133851608486083</v>
      </c>
      <c r="F294">
        <f t="shared" si="128"/>
        <v>-1.9004344248738825</v>
      </c>
      <c r="G294">
        <f t="shared" si="135"/>
        <v>-2.8117729409587433</v>
      </c>
      <c r="H294" s="21">
        <f t="shared" si="136"/>
        <v>-1.5774709160261351E-2</v>
      </c>
      <c r="I294" s="37">
        <f t="shared" si="129"/>
        <v>-0.34412749218336636</v>
      </c>
      <c r="J294" s="1">
        <f t="shared" si="137"/>
        <v>-5.9612512421978894E-4</v>
      </c>
      <c r="K294" s="1">
        <f t="shared" si="138"/>
        <v>-1.8632770109163442E-4</v>
      </c>
      <c r="L294" s="1">
        <f t="shared" si="130"/>
        <v>0.26800893850862867</v>
      </c>
      <c r="M294" s="1">
        <f t="shared" si="131"/>
        <v>1.0886059748614904E-2</v>
      </c>
      <c r="N294" s="1">
        <f t="shared" si="132"/>
        <v>0.12532556552505414</v>
      </c>
      <c r="O294" s="1">
        <f t="shared" si="133"/>
        <v>-0.82277046582645563</v>
      </c>
      <c r="P294" s="1">
        <f t="shared" si="134"/>
        <v>-3.1340313491384289E-2</v>
      </c>
      <c r="Q294" s="1">
        <f t="shared" si="139"/>
        <v>9.1755630442836092E-4</v>
      </c>
      <c r="R294" s="1">
        <f t="shared" si="140"/>
        <v>1.7350389191433162E-5</v>
      </c>
      <c r="S294" s="1">
        <f t="shared" si="141"/>
        <v>-5.654954009346431E-3</v>
      </c>
      <c r="T294" s="1">
        <f t="shared" si="142"/>
        <v>3.7102701386446122E-3</v>
      </c>
      <c r="U294" s="1">
        <f t="shared" si="143"/>
        <v>-5.5949798009294674E-4</v>
      </c>
      <c r="V294" s="1">
        <f t="shared" si="144"/>
        <v>7.6339776883273683E-3</v>
      </c>
      <c r="W294" s="1">
        <f t="shared" si="147"/>
        <v>0</v>
      </c>
      <c r="X294" s="1">
        <f t="shared" si="147"/>
        <v>0</v>
      </c>
      <c r="Y294" s="1">
        <f t="shared" si="147"/>
        <v>0</v>
      </c>
      <c r="Z294" s="1">
        <f t="shared" si="147"/>
        <v>0</v>
      </c>
      <c r="AA294" s="1">
        <f>+AA$3*$F294*ABS($F294)*COS(2*PI()*$A294/$AZ$22+AA$4)*COS(2*PI()*$A294/$BA$22+AA$5)</f>
        <v>0</v>
      </c>
      <c r="AB294" s="39">
        <f>+AB$3*$F294*ABS($F294)*COS(2*2*PI()*$A294/$BA$33+AB$4)*COS(2*2*PI()*$A294/$BA$34+AB$5)*COS(2*2*PI()*$A294/$BA$35+AB$6)</f>
        <v>0</v>
      </c>
      <c r="AE294" s="20">
        <f>+$AF$20*SIGN(SOI!A293)*(ABS(SOI!A293))^$AE$2</f>
        <v>0.77521887628263564</v>
      </c>
      <c r="AF294" s="20">
        <f t="shared" si="148"/>
        <v>0.74041254484225527</v>
      </c>
      <c r="AG294" s="19">
        <f t="shared" si="149"/>
        <v>0.79353403692952218</v>
      </c>
      <c r="AH294" s="19">
        <f t="shared" si="150"/>
        <v>0.58637875377393434</v>
      </c>
      <c r="AI294">
        <f t="shared" si="146"/>
        <v>0.16319999999999985</v>
      </c>
      <c r="AJ294">
        <f t="shared" si="145"/>
        <v>5.3121492087266908E-2</v>
      </c>
      <c r="AK294">
        <v>1</v>
      </c>
    </row>
    <row r="295" spans="1:37" x14ac:dyDescent="0.25">
      <c r="A295">
        <v>22.749999999999947</v>
      </c>
      <c r="B295" s="2">
        <v>1902.7499999999793</v>
      </c>
      <c r="C295">
        <f>+D295+($D$2+E295+F295)*SOI!A294*IF(B295&gt;$C$18, IF(B295&lt;$C$19,-1,1),1)</f>
        <v>4.8006253008864617</v>
      </c>
      <c r="D295">
        <f>+$D$3*((1-$D$5)*SOI!D294+$D$5*SOI!D293) +   $D$4*((1-$D$5)*SOI!E294+$D$5*SOI!E293)</f>
        <v>0</v>
      </c>
      <c r="E295">
        <f t="shared" si="127"/>
        <v>1.2742092206757523</v>
      </c>
      <c r="F295">
        <f t="shared" si="128"/>
        <v>2.1548088513860062</v>
      </c>
      <c r="G295">
        <f t="shared" si="135"/>
        <v>3.4290180720617585</v>
      </c>
      <c r="H295" s="21">
        <f t="shared" si="136"/>
        <v>6.450390052588937E-3</v>
      </c>
      <c r="I295" s="37">
        <f t="shared" si="129"/>
        <v>2.9896575593694935E-2</v>
      </c>
      <c r="J295" s="1">
        <f t="shared" si="137"/>
        <v>-3.5086646629593863E-4</v>
      </c>
      <c r="K295" s="1">
        <f t="shared" si="138"/>
        <v>4.2999945246151547E-5</v>
      </c>
      <c r="L295" s="1">
        <f t="shared" si="130"/>
        <v>-7.8461546437340934E-2</v>
      </c>
      <c r="M295" s="1">
        <f t="shared" si="131"/>
        <v>-7.3751876360802687E-2</v>
      </c>
      <c r="N295" s="1">
        <f t="shared" si="132"/>
        <v>-0.20393732536596978</v>
      </c>
      <c r="O295" s="1">
        <f t="shared" si="133"/>
        <v>0.59103131751589089</v>
      </c>
      <c r="P295" s="1">
        <f t="shared" si="134"/>
        <v>3.4391762126513667E-2</v>
      </c>
      <c r="Q295" s="1">
        <f t="shared" si="139"/>
        <v>1.0115611233611942E-2</v>
      </c>
      <c r="R295" s="1">
        <f t="shared" si="140"/>
        <v>-1.6617691959911357E-5</v>
      </c>
      <c r="S295" s="1">
        <f t="shared" si="141"/>
        <v>-7.9944428127728387E-4</v>
      </c>
      <c r="T295" s="1">
        <f t="shared" si="142"/>
        <v>7.8027001181734106E-4</v>
      </c>
      <c r="U295" s="1">
        <f t="shared" si="143"/>
        <v>-5.3339837916357297E-5</v>
      </c>
      <c r="V295" s="1">
        <f t="shared" si="144"/>
        <v>1.3631982644234764E-2</v>
      </c>
      <c r="W295" s="1">
        <f t="shared" si="147"/>
        <v>0</v>
      </c>
      <c r="X295" s="1">
        <f t="shared" si="147"/>
        <v>0</v>
      </c>
      <c r="Y295" s="1">
        <f t="shared" si="147"/>
        <v>0</v>
      </c>
      <c r="Z295" s="1">
        <f t="shared" si="147"/>
        <v>0</v>
      </c>
      <c r="AA295" s="1">
        <f>+AA$3*$F295*ABS($F295)*COS(2*PI()*$A295/$AZ$22+AA$4)*COS(2*PI()*$A295/$BA$22+AA$5)</f>
        <v>0</v>
      </c>
      <c r="AB295" s="39">
        <f>+AB$3*$F295*ABS($F295)*COS(2*2*PI()*$A295/$BA$33+AB$4)*COS(2*2*PI()*$A295/$BA$34+AB$5)*COS(2*2*PI()*$A295/$BA$35+AB$6)</f>
        <v>0</v>
      </c>
      <c r="AE295" s="20">
        <f>+$AF$20*SIGN(SOI!A294)*(ABS(SOI!A294))^$AE$2</f>
        <v>0.76002490316764759</v>
      </c>
      <c r="AF295" s="20">
        <f t="shared" si="148"/>
        <v>0.78263673034677261</v>
      </c>
      <c r="AG295" s="19">
        <f t="shared" si="149"/>
        <v>0.61747724992123032</v>
      </c>
      <c r="AH295" s="19">
        <f t="shared" si="150"/>
        <v>0.53351971236665463</v>
      </c>
      <c r="AI295">
        <f t="shared" si="146"/>
        <v>0.16379999999999983</v>
      </c>
      <c r="AJ295">
        <f t="shared" si="145"/>
        <v>0.16515948042554229</v>
      </c>
      <c r="AK295">
        <v>1</v>
      </c>
    </row>
    <row r="296" spans="1:37" x14ac:dyDescent="0.25">
      <c r="A296">
        <v>22.833333333333279</v>
      </c>
      <c r="B296" s="2">
        <v>1902.8333333333126</v>
      </c>
      <c r="C296">
        <f>+D296+($D$2+E296+F296)*SOI!A295*IF(B296&gt;$C$18, IF(B296&lt;$C$19,-1,1),1)</f>
        <v>-9.2242175572047582</v>
      </c>
      <c r="D296">
        <f>+$D$3*((1-$D$5)*SOI!D295+$D$5*SOI!D294) +   $D$4*((1-$D$5)*SOI!E295+$D$5*SOI!E294)</f>
        <v>0</v>
      </c>
      <c r="E296">
        <f t="shared" si="127"/>
        <v>-2.3875979228027493</v>
      </c>
      <c r="F296">
        <f t="shared" si="128"/>
        <v>-3.6021537377198207</v>
      </c>
      <c r="G296">
        <f t="shared" si="135"/>
        <v>-5.98975166052257</v>
      </c>
      <c r="H296" s="21">
        <f t="shared" si="136"/>
        <v>6.6611233496858338E-2</v>
      </c>
      <c r="I296" s="37">
        <f t="shared" si="129"/>
        <v>0.83505157822875831</v>
      </c>
      <c r="J296" s="1">
        <f t="shared" si="137"/>
        <v>2.6392873227502577E-2</v>
      </c>
      <c r="K296" s="1">
        <f t="shared" si="138"/>
        <v>-1.2141291959498884E-5</v>
      </c>
      <c r="L296" s="1">
        <f t="shared" si="130"/>
        <v>1.9683549064946533</v>
      </c>
      <c r="M296" s="1">
        <f t="shared" si="131"/>
        <v>0.19862139501887224</v>
      </c>
      <c r="N296" s="1">
        <f t="shared" si="132"/>
        <v>0.26079860235326568</v>
      </c>
      <c r="O296" s="1">
        <f t="shared" si="133"/>
        <v>-1.2873379757907108E-2</v>
      </c>
      <c r="P296" s="1">
        <f t="shared" si="134"/>
        <v>-1.7771447290075175E-2</v>
      </c>
      <c r="Q296" s="1">
        <f t="shared" si="139"/>
        <v>3.4838032853130571E-2</v>
      </c>
      <c r="R296" s="1">
        <f t="shared" si="140"/>
        <v>-1.5985420074850073E-3</v>
      </c>
      <c r="S296" s="1">
        <f t="shared" si="141"/>
        <v>2.8555422839442131E-2</v>
      </c>
      <c r="T296" s="1">
        <f t="shared" si="142"/>
        <v>4.2635714611284436E-4</v>
      </c>
      <c r="U296" s="1">
        <f t="shared" si="143"/>
        <v>7.6986028478562372E-4</v>
      </c>
      <c r="V296" s="1">
        <f t="shared" si="144"/>
        <v>9.0081567438200141E-3</v>
      </c>
      <c r="W296" s="1">
        <f t="shared" si="147"/>
        <v>0</v>
      </c>
      <c r="X296" s="1">
        <f t="shared" si="147"/>
        <v>0</v>
      </c>
      <c r="Y296" s="1">
        <f t="shared" si="147"/>
        <v>0</v>
      </c>
      <c r="Z296" s="1">
        <f t="shared" si="147"/>
        <v>0</v>
      </c>
      <c r="AA296" s="1">
        <f>+AA$3*$F296*ABS($F296)*COS(2*PI()*$A296/$AZ$22+AA$4)*COS(2*PI()*$A296/$BA$22+AA$5)</f>
        <v>0</v>
      </c>
      <c r="AB296" s="39">
        <f>+AB$3*$F296*ABS($F296)*COS(2*2*PI()*$A296/$BA$33+AB$4)*COS(2*2*PI()*$A296/$BA$34+AB$5)*COS(2*2*PI()*$A296/$BA$35+AB$6)</f>
        <v>0</v>
      </c>
      <c r="AE296" s="20">
        <f>+$AF$20*SIGN(SOI!A295)*(ABS(SOI!A295))^$AE$2</f>
        <v>0.81266641159003461</v>
      </c>
      <c r="AF296" s="20">
        <f t="shared" si="148"/>
        <v>0.77629921820503822</v>
      </c>
      <c r="AG296" s="19">
        <f t="shared" si="149"/>
        <v>0.69492778111935638</v>
      </c>
      <c r="AH296" s="19">
        <f t="shared" si="150"/>
        <v>0.49524818387671032</v>
      </c>
      <c r="AI296">
        <f t="shared" si="146"/>
        <v>0.16439999999999982</v>
      </c>
      <c r="AJ296">
        <f t="shared" si="145"/>
        <v>8.1371437085681841E-2</v>
      </c>
      <c r="AK296">
        <v>1</v>
      </c>
    </row>
    <row r="297" spans="1:37" x14ac:dyDescent="0.25">
      <c r="A297">
        <v>22.916666666666611</v>
      </c>
      <c r="B297" s="2">
        <v>1902.9166666666458</v>
      </c>
      <c r="C297">
        <f>+D297+($D$2+E297+F297)*SOI!A296*IF(B297&gt;$C$18, IF(B297&lt;$C$19,-1,1),1)</f>
        <v>140.0964386379558</v>
      </c>
      <c r="D297">
        <f>+$D$3*((1-$D$5)*SOI!D296+$D$5*SOI!D295) +   $D$4*((1-$D$5)*SOI!E296+$D$5*SOI!E295)</f>
        <v>0</v>
      </c>
      <c r="E297">
        <f t="shared" si="127"/>
        <v>41.120340000419901</v>
      </c>
      <c r="F297">
        <f t="shared" si="128"/>
        <v>59.66846477508787</v>
      </c>
      <c r="G297">
        <f t="shared" si="135"/>
        <v>100.78880477550777</v>
      </c>
      <c r="H297" s="21">
        <f t="shared" si="136"/>
        <v>-0.74038938445130442</v>
      </c>
      <c r="I297" s="37">
        <f t="shared" si="129"/>
        <v>-22.161884901837873</v>
      </c>
      <c r="J297" s="1">
        <f t="shared" si="137"/>
        <v>9.2584461705140253</v>
      </c>
      <c r="K297" s="1">
        <f t="shared" si="138"/>
        <v>0.28454330325102162</v>
      </c>
      <c r="L297" s="1">
        <f t="shared" si="130"/>
        <v>-48.614257245586153</v>
      </c>
      <c r="M297" s="1">
        <f t="shared" si="131"/>
        <v>-2.6253310083327674</v>
      </c>
      <c r="N297" s="1">
        <f t="shared" si="132"/>
        <v>-0.40230127070220878</v>
      </c>
      <c r="O297" s="1">
        <f t="shared" si="133"/>
        <v>13.448804391119666</v>
      </c>
      <c r="P297" s="1">
        <f t="shared" si="134"/>
        <v>1.6141909956163835E-2</v>
      </c>
      <c r="Q297" s="1">
        <f t="shared" si="139"/>
        <v>0.71032616021911654</v>
      </c>
      <c r="R297" s="1">
        <f t="shared" si="140"/>
        <v>0.86501100402204689</v>
      </c>
      <c r="S297" s="1">
        <f t="shared" si="141"/>
        <v>1.1690366694461078</v>
      </c>
      <c r="T297" s="1">
        <f t="shared" si="142"/>
        <v>11.000815733904659</v>
      </c>
      <c r="U297" s="1">
        <f t="shared" si="143"/>
        <v>1.8558267588971437E-2</v>
      </c>
      <c r="V297" s="1">
        <f t="shared" si="144"/>
        <v>1.2621593872003452E-2</v>
      </c>
      <c r="W297" s="1">
        <f t="shared" si="147"/>
        <v>0</v>
      </c>
      <c r="X297" s="1">
        <f t="shared" si="147"/>
        <v>0</v>
      </c>
      <c r="Y297" s="1">
        <f t="shared" si="147"/>
        <v>0</v>
      </c>
      <c r="Z297" s="1">
        <f t="shared" si="147"/>
        <v>0</v>
      </c>
      <c r="AA297" s="1">
        <f>+AA$3*$F297*ABS($F297)*COS(2*PI()*$A297/$AZ$22+AA$4)*COS(2*PI()*$A297/$BA$22+AA$5)</f>
        <v>0</v>
      </c>
      <c r="AB297" s="39">
        <f>+AB$3*$F297*ABS($F297)*COS(2*2*PI()*$A297/$BA$33+AB$4)*COS(2*2*PI()*$A297/$BA$34+AB$5)*COS(2*2*PI()*$A297/$BA$35+AB$6)</f>
        <v>0</v>
      </c>
      <c r="AE297" s="20">
        <f>+$AF$20*SIGN(SOI!A296)*(ABS(SOI!A296))^$AE$2</f>
        <v>0.75620633985743246</v>
      </c>
      <c r="AF297" s="20">
        <f t="shared" si="148"/>
        <v>0.7673310808737881</v>
      </c>
      <c r="AG297" s="19">
        <f t="shared" si="149"/>
        <v>0.6685775436935314</v>
      </c>
      <c r="AH297" s="19">
        <f t="shared" si="150"/>
        <v>0.5203846827147014</v>
      </c>
      <c r="AI297">
        <f t="shared" si="146"/>
        <v>0.16499999999999981</v>
      </c>
      <c r="AJ297">
        <f t="shared" si="145"/>
        <v>9.8753537180256701E-2</v>
      </c>
      <c r="AK297">
        <v>1</v>
      </c>
    </row>
    <row r="298" spans="1:37" x14ac:dyDescent="0.25">
      <c r="A298">
        <v>22.999999999999943</v>
      </c>
      <c r="B298" s="2">
        <v>1902.9999999999791</v>
      </c>
      <c r="C298">
        <f>+D298+($D$2+E298+F298)*SOI!A297*IF(B298&gt;$C$18, IF(B298&lt;$C$19,-1,1),1)</f>
        <v>8.9270145251055251</v>
      </c>
      <c r="D298">
        <f>+$D$3*((1-$D$5)*SOI!D297+$D$5*SOI!D296) +   $D$4*((1-$D$5)*SOI!E297+$D$5*SOI!E296)</f>
        <v>0</v>
      </c>
      <c r="E298">
        <f t="shared" si="127"/>
        <v>2.6892524457989881</v>
      </c>
      <c r="F298">
        <f t="shared" si="128"/>
        <v>4.0227885505209553</v>
      </c>
      <c r="G298">
        <f t="shared" si="135"/>
        <v>6.7120409963199439</v>
      </c>
      <c r="H298" s="21">
        <f t="shared" si="136"/>
        <v>2.7607350206250172E-3</v>
      </c>
      <c r="I298" s="37">
        <f t="shared" si="129"/>
        <v>-1.1878489801786118</v>
      </c>
      <c r="J298" s="1">
        <f t="shared" si="137"/>
        <v>6.2661256278132302E-3</v>
      </c>
      <c r="K298" s="1">
        <f t="shared" si="138"/>
        <v>3.0390538011884818E-3</v>
      </c>
      <c r="L298" s="1">
        <f t="shared" si="130"/>
        <v>-1.2843345111664488</v>
      </c>
      <c r="M298" s="1">
        <f t="shared" si="131"/>
        <v>-3.3150533789612802E-2</v>
      </c>
      <c r="N298" s="1">
        <f t="shared" si="132"/>
        <v>0.25304330421692023</v>
      </c>
      <c r="O298" s="1">
        <f t="shared" si="133"/>
        <v>2.3543259073237834</v>
      </c>
      <c r="P298" s="1">
        <f t="shared" si="134"/>
        <v>3.7277565114758646E-2</v>
      </c>
      <c r="Q298" s="1">
        <f t="shared" si="139"/>
        <v>-5.6416704337564965E-3</v>
      </c>
      <c r="R298" s="1">
        <f t="shared" si="140"/>
        <v>-3.6823585188803723E-4</v>
      </c>
      <c r="S298" s="1">
        <f t="shared" si="141"/>
        <v>-3.9411785795398391E-2</v>
      </c>
      <c r="T298" s="1">
        <f t="shared" si="142"/>
        <v>5.0877093469132495E-2</v>
      </c>
      <c r="U298" s="1">
        <f t="shared" si="143"/>
        <v>2.2971247639270026E-3</v>
      </c>
      <c r="V298" s="1">
        <f t="shared" si="144"/>
        <v>-1.8333706070556243E-2</v>
      </c>
      <c r="W298" s="1">
        <f t="shared" si="147"/>
        <v>0</v>
      </c>
      <c r="X298" s="1">
        <f t="shared" si="147"/>
        <v>0</v>
      </c>
      <c r="Y298" s="1">
        <f t="shared" si="147"/>
        <v>0</v>
      </c>
      <c r="Z298" s="1">
        <f t="shared" si="147"/>
        <v>0</v>
      </c>
      <c r="AA298" s="1">
        <f>+AA$3*$F298*ABS($F298)*COS(2*PI()*$A298/$AZ$22+AA$4)*COS(2*PI()*$A298/$BA$22+AA$5)</f>
        <v>0</v>
      </c>
      <c r="AB298" s="39">
        <f>+AB$3*$F298*ABS($F298)*COS(2*2*PI()*$A298/$BA$33+AB$4)*COS(2*2*PI()*$A298/$BA$34+AB$5)*COS(2*2*PI()*$A298/$BA$35+AB$6)</f>
        <v>0</v>
      </c>
      <c r="AE298" s="20">
        <f>+$AF$20*SIGN(SOI!A297)*(ABS(SOI!A297))^$AE$2</f>
        <v>0.73312049117389722</v>
      </c>
      <c r="AF298" s="20">
        <f t="shared" si="148"/>
        <v>0.6864995976446342</v>
      </c>
      <c r="AG298" s="19">
        <f t="shared" si="149"/>
        <v>0.40234830027083657</v>
      </c>
      <c r="AH298" s="19">
        <f t="shared" si="150"/>
        <v>0.45797784326598123</v>
      </c>
      <c r="AI298">
        <f t="shared" si="146"/>
        <v>0.1655999999999998</v>
      </c>
      <c r="AJ298">
        <f t="shared" si="145"/>
        <v>0.28415129737379763</v>
      </c>
      <c r="AK298">
        <v>1</v>
      </c>
    </row>
    <row r="299" spans="1:37" x14ac:dyDescent="0.25">
      <c r="A299">
        <v>23.083333333333275</v>
      </c>
      <c r="B299" s="2">
        <v>1903.0833333333123</v>
      </c>
      <c r="C299">
        <f>+D299+($D$2+E299+F299)*SOI!A298*IF(B299&gt;$C$18, IF(B299&lt;$C$19,-1,1),1)</f>
        <v>-3.3312765635142636</v>
      </c>
      <c r="D299">
        <f>+$D$3*((1-$D$5)*SOI!D298+$D$5*SOI!D297) +   $D$4*((1-$D$5)*SOI!E298+$D$5*SOI!E297)</f>
        <v>0</v>
      </c>
      <c r="E299">
        <f t="shared" si="127"/>
        <v>-1.3464768071996192</v>
      </c>
      <c r="F299">
        <f t="shared" si="128"/>
        <v>-2.2355410030307716</v>
      </c>
      <c r="G299">
        <f t="shared" si="135"/>
        <v>-3.5820178102303908</v>
      </c>
      <c r="H299" s="21">
        <f t="shared" si="136"/>
        <v>-2.2052547950532939E-2</v>
      </c>
      <c r="I299" s="37">
        <f t="shared" si="129"/>
        <v>0.14928994491730974</v>
      </c>
      <c r="J299" s="1">
        <f t="shared" si="137"/>
        <v>-1.1028720954717479E-3</v>
      </c>
      <c r="K299" s="1">
        <f t="shared" si="138"/>
        <v>-6.9875597783355015E-6</v>
      </c>
      <c r="L299" s="1">
        <f t="shared" si="130"/>
        <v>6.7459823024970484E-3</v>
      </c>
      <c r="M299" s="1">
        <f t="shared" si="131"/>
        <v>-4.6424501384237697E-2</v>
      </c>
      <c r="N299" s="1">
        <f t="shared" si="132"/>
        <v>-0.210561033774193</v>
      </c>
      <c r="O299" s="1">
        <f t="shared" si="133"/>
        <v>-0.94616768833595644</v>
      </c>
      <c r="P299" s="1">
        <f t="shared" si="134"/>
        <v>-4.0603746634712903E-2</v>
      </c>
      <c r="Q299" s="1">
        <f t="shared" si="139"/>
        <v>6.5742707989789751E-3</v>
      </c>
      <c r="R299" s="1">
        <f t="shared" si="140"/>
        <v>-5.3930602815603722E-5</v>
      </c>
      <c r="S299" s="1">
        <f t="shared" si="141"/>
        <v>-4.1217210533426646E-3</v>
      </c>
      <c r="T299" s="1">
        <f t="shared" si="142"/>
        <v>1.073966831612258E-4</v>
      </c>
      <c r="U299" s="1">
        <f t="shared" si="143"/>
        <v>3.1446512205408238E-4</v>
      </c>
      <c r="V299" s="1">
        <f t="shared" si="144"/>
        <v>-1.6616975910139855E-2</v>
      </c>
      <c r="W299" s="1">
        <f t="shared" si="147"/>
        <v>0</v>
      </c>
      <c r="X299" s="1">
        <f t="shared" si="147"/>
        <v>0</v>
      </c>
      <c r="Y299" s="1">
        <f t="shared" si="147"/>
        <v>0</v>
      </c>
      <c r="Z299" s="1">
        <f t="shared" si="147"/>
        <v>0</v>
      </c>
      <c r="AA299" s="1">
        <f>+AA$3*$F299*ABS($F299)*COS(2*PI()*$A299/$AZ$22+AA$4)*COS(2*PI()*$A299/$BA$22+AA$5)</f>
        <v>0</v>
      </c>
      <c r="AB299" s="39">
        <f>+AB$3*$F299*ABS($F299)*COS(2*2*PI()*$A299/$BA$33+AB$4)*COS(2*2*PI()*$A299/$BA$34+AB$5)*COS(2*2*PI()*$A299/$BA$35+AB$6)</f>
        <v>0</v>
      </c>
      <c r="AE299" s="20">
        <f>+$AF$20*SIGN(SOI!A298)*(ABS(SOI!A298))^$AE$2</f>
        <v>0.57017196190257302</v>
      </c>
      <c r="AF299" s="20">
        <f t="shared" si="148"/>
        <v>0.6039027869150605</v>
      </c>
      <c r="AG299" s="19">
        <f t="shared" si="149"/>
        <v>0.50745509431345559</v>
      </c>
      <c r="AH299" s="19">
        <f t="shared" si="150"/>
        <v>0.47940078084572579</v>
      </c>
      <c r="AI299">
        <f t="shared" si="146"/>
        <v>0.16619999999999979</v>
      </c>
      <c r="AJ299">
        <f t="shared" si="145"/>
        <v>9.6447692601604906E-2</v>
      </c>
      <c r="AK299">
        <v>1</v>
      </c>
    </row>
    <row r="300" spans="1:37" x14ac:dyDescent="0.25">
      <c r="A300">
        <v>23.166666666666607</v>
      </c>
      <c r="B300" s="2">
        <v>1903.1666666666456</v>
      </c>
      <c r="C300">
        <f>+D300+($D$2+E300+F300)*SOI!A299*IF(B300&gt;$C$18, IF(B300&lt;$C$19,-1,1),1)</f>
        <v>2.2445962685715384</v>
      </c>
      <c r="D300">
        <f>+$D$3*((1-$D$5)*SOI!D299+$D$5*SOI!D298) +   $D$4*((1-$D$5)*SOI!E299+$D$5*SOI!E298)</f>
        <v>0</v>
      </c>
      <c r="E300">
        <f t="shared" si="127"/>
        <v>0.94082667431637468</v>
      </c>
      <c r="F300">
        <f t="shared" si="128"/>
        <v>1.9004344251412686</v>
      </c>
      <c r="G300">
        <f t="shared" si="135"/>
        <v>2.8412610994576433</v>
      </c>
      <c r="H300" s="21">
        <f t="shared" si="136"/>
        <v>-6.6462241686743361E-4</v>
      </c>
      <c r="I300" s="37">
        <f t="shared" si="129"/>
        <v>0.25713387722846115</v>
      </c>
      <c r="J300" s="1">
        <f t="shared" si="137"/>
        <v>1.3823296011873179E-3</v>
      </c>
      <c r="K300" s="1">
        <f t="shared" si="138"/>
        <v>4.1869942631136086E-5</v>
      </c>
      <c r="L300" s="1">
        <f t="shared" si="130"/>
        <v>-0.59377926567845296</v>
      </c>
      <c r="M300" s="1">
        <f t="shared" si="131"/>
        <v>3.3783525365913579E-2</v>
      </c>
      <c r="N300" s="1">
        <f t="shared" si="132"/>
        <v>0.13910361637562604</v>
      </c>
      <c r="O300" s="1">
        <f t="shared" si="133"/>
        <v>0.10189341297574672</v>
      </c>
      <c r="P300" s="1">
        <f t="shared" si="134"/>
        <v>2.5667591051985066E-2</v>
      </c>
      <c r="Q300" s="1">
        <f t="shared" si="139"/>
        <v>3.1605722644322772E-3</v>
      </c>
      <c r="R300" s="1">
        <f t="shared" si="140"/>
        <v>-4.46562397671968E-5</v>
      </c>
      <c r="S300" s="1">
        <f t="shared" si="141"/>
        <v>4.6899450453034199E-3</v>
      </c>
      <c r="T300" s="1">
        <f t="shared" si="142"/>
        <v>1.0180021523277418E-3</v>
      </c>
      <c r="U300" s="1">
        <f t="shared" si="143"/>
        <v>-3.4238933366624477E-4</v>
      </c>
      <c r="V300" s="1">
        <f t="shared" si="144"/>
        <v>-6.9395515950997078E-3</v>
      </c>
      <c r="W300" s="1">
        <f t="shared" si="147"/>
        <v>0</v>
      </c>
      <c r="X300" s="1">
        <f t="shared" si="147"/>
        <v>0</v>
      </c>
      <c r="Y300" s="1">
        <f t="shared" si="147"/>
        <v>0</v>
      </c>
      <c r="Z300" s="1">
        <f t="shared" si="147"/>
        <v>0</v>
      </c>
      <c r="AA300" s="1">
        <f>+AA$3*$F300*ABS($F300)*COS(2*PI()*$A300/$AZ$22+AA$4)*COS(2*PI()*$A300/$BA$22+AA$5)</f>
        <v>0</v>
      </c>
      <c r="AB300" s="39">
        <f>+AB$3*$F300*ABS($F300)*COS(2*2*PI()*$A300/$BA$33+AB$4)*COS(2*2*PI()*$A300/$BA$34+AB$5)*COS(2*2*PI()*$A300/$BA$35+AB$6)</f>
        <v>0</v>
      </c>
      <c r="AE300" s="20">
        <f>+$AF$20*SIGN(SOI!A299)*(ABS(SOI!A299))^$AE$2</f>
        <v>0.50841590766871125</v>
      </c>
      <c r="AF300" s="20">
        <f t="shared" si="148"/>
        <v>0.45708817623461045</v>
      </c>
      <c r="AG300" s="19">
        <f t="shared" si="149"/>
        <v>0.44182033369345697</v>
      </c>
      <c r="AH300" s="19">
        <f t="shared" si="150"/>
        <v>0.48974035629369672</v>
      </c>
      <c r="AI300">
        <f t="shared" si="146"/>
        <v>0.16679999999999978</v>
      </c>
      <c r="AJ300">
        <f t="shared" si="145"/>
        <v>1.5267842541153487E-2</v>
      </c>
      <c r="AK300">
        <v>1</v>
      </c>
    </row>
    <row r="301" spans="1:37" x14ac:dyDescent="0.25">
      <c r="A301">
        <v>23.24999999999994</v>
      </c>
      <c r="B301" s="2">
        <v>1903.2499999999789</v>
      </c>
      <c r="C301">
        <f>+D301+($D$2+E301+F301)*SOI!A300*IF(B301&gt;$C$18, IF(B301&lt;$C$19,-1,1),1)</f>
        <v>-1.0503984918508873</v>
      </c>
      <c r="D301">
        <f>+$D$3*((1-$D$5)*SOI!D300+$D$5*SOI!D299) +   $D$4*((1-$D$5)*SOI!E300+$D$5*SOI!E299)</f>
        <v>0</v>
      </c>
      <c r="E301">
        <f t="shared" si="127"/>
        <v>-0.76296473695954514</v>
      </c>
      <c r="F301">
        <f t="shared" si="128"/>
        <v>-2.154808851515142</v>
      </c>
      <c r="G301">
        <f t="shared" si="135"/>
        <v>-2.9177735884746872</v>
      </c>
      <c r="H301" s="21">
        <f t="shared" si="136"/>
        <v>8.3906198980332487E-3</v>
      </c>
      <c r="I301" s="37">
        <f t="shared" si="129"/>
        <v>-0.38049529400386961</v>
      </c>
      <c r="J301" s="1">
        <f t="shared" si="137"/>
        <v>-1.3974346129038005E-3</v>
      </c>
      <c r="K301" s="1">
        <f t="shared" si="138"/>
        <v>-1.1576072523524576E-5</v>
      </c>
      <c r="L301" s="1">
        <f t="shared" si="130"/>
        <v>0.91658338005833884</v>
      </c>
      <c r="M301" s="1">
        <f t="shared" si="131"/>
        <v>2.3079949996637331E-2</v>
      </c>
      <c r="N301" s="1">
        <f t="shared" si="132"/>
        <v>-4.9005267836569846E-2</v>
      </c>
      <c r="O301" s="1">
        <f t="shared" si="133"/>
        <v>-8.6157814133542079E-2</v>
      </c>
      <c r="P301" s="1">
        <f t="shared" si="134"/>
        <v>-5.4368640288233426E-3</v>
      </c>
      <c r="Q301" s="1">
        <f t="shared" si="139"/>
        <v>-7.6067644407495298E-4</v>
      </c>
      <c r="R301" s="1">
        <f t="shared" si="140"/>
        <v>-1.5904000666714522E-5</v>
      </c>
      <c r="S301" s="1">
        <f t="shared" si="141"/>
        <v>2.4449055789418088E-3</v>
      </c>
      <c r="T301" s="1">
        <f t="shared" si="142"/>
        <v>1.3287528493083373E-3</v>
      </c>
      <c r="U301" s="1">
        <f t="shared" si="143"/>
        <v>-1.0731824912352092E-4</v>
      </c>
      <c r="V301" s="1">
        <f t="shared" si="144"/>
        <v>-5.1784419946649676E-4</v>
      </c>
      <c r="W301" s="1">
        <f t="shared" si="147"/>
        <v>0</v>
      </c>
      <c r="X301" s="1">
        <f t="shared" si="147"/>
        <v>0</v>
      </c>
      <c r="Y301" s="1">
        <f t="shared" si="147"/>
        <v>0</v>
      </c>
      <c r="Z301" s="1">
        <f t="shared" si="147"/>
        <v>0</v>
      </c>
      <c r="AA301" s="1">
        <f>+AA$3*$F301*ABS($F301)*COS(2*PI()*$A301/$AZ$22+AA$4)*COS(2*PI()*$A301/$BA$22+AA$5)</f>
        <v>0</v>
      </c>
      <c r="AB301" s="39">
        <f>+AB$3*$F301*ABS($F301)*COS(2*2*PI()*$A301/$BA$33+AB$4)*COS(2*2*PI()*$A301/$BA$34+AB$5)*COS(2*2*PI()*$A301/$BA$35+AB$6)</f>
        <v>0</v>
      </c>
      <c r="AE301" s="20">
        <f>+$AF$20*SIGN(SOI!A300)*(ABS(SOI!A300))^$AE$2</f>
        <v>0.29267665913254715</v>
      </c>
      <c r="AF301" s="20">
        <f t="shared" si="148"/>
        <v>0.22736818131582578</v>
      </c>
      <c r="AG301" s="19">
        <f t="shared" si="149"/>
        <v>0.47810970386554685</v>
      </c>
      <c r="AH301" s="19">
        <f t="shared" si="150"/>
        <v>0.48781605350600477</v>
      </c>
      <c r="AI301">
        <f t="shared" si="146"/>
        <v>0.16739999999999977</v>
      </c>
      <c r="AJ301">
        <f t="shared" si="145"/>
        <v>0.25074152254972104</v>
      </c>
      <c r="AK301">
        <v>1</v>
      </c>
    </row>
    <row r="302" spans="1:37" x14ac:dyDescent="0.25">
      <c r="A302">
        <v>23.333333333333272</v>
      </c>
      <c r="B302" s="2">
        <v>1903.3333333333121</v>
      </c>
      <c r="C302">
        <f>+D302+($D$2+E302+F302)*SOI!A301*IF(B302&gt;$C$18, IF(B302&lt;$C$19,-1,1),1)</f>
        <v>-0.42828251497752262</v>
      </c>
      <c r="D302">
        <f>+$D$3*((1-$D$5)*SOI!D301+$D$5*SOI!D300) +   $D$4*((1-$D$5)*SOI!E301+$D$5*SOI!E300)</f>
        <v>0</v>
      </c>
      <c r="E302">
        <f t="shared" si="127"/>
        <v>0.68067141179927759</v>
      </c>
      <c r="F302">
        <f t="shared" si="128"/>
        <v>3.6021537379759483</v>
      </c>
      <c r="G302">
        <f t="shared" si="135"/>
        <v>4.2828251497752259</v>
      </c>
      <c r="H302" s="21">
        <f t="shared" si="136"/>
        <v>2.506612799251007E-3</v>
      </c>
      <c r="I302" s="37">
        <f t="shared" si="129"/>
        <v>0.2926818514745132</v>
      </c>
      <c r="J302" s="1">
        <f t="shared" si="137"/>
        <v>-4.7897022326733093E-3</v>
      </c>
      <c r="K302" s="1">
        <f t="shared" si="138"/>
        <v>2.198935176542367E-5</v>
      </c>
      <c r="L302" s="1">
        <f t="shared" si="130"/>
        <v>-0.45215973098727713</v>
      </c>
      <c r="M302" s="1">
        <f t="shared" si="131"/>
        <v>-0.10284078393930428</v>
      </c>
      <c r="N302" s="1">
        <f t="shared" si="132"/>
        <v>-6.586589521549828E-2</v>
      </c>
      <c r="O302" s="1">
        <f t="shared" si="133"/>
        <v>0.44844042561763303</v>
      </c>
      <c r="P302" s="1">
        <f t="shared" si="134"/>
        <v>4.0222556654117446E-3</v>
      </c>
      <c r="Q302" s="1">
        <f t="shared" si="139"/>
        <v>4.5556286376157813E-3</v>
      </c>
      <c r="R302" s="1">
        <f t="shared" si="140"/>
        <v>-7.326578984456906E-5</v>
      </c>
      <c r="S302" s="1">
        <f t="shared" si="141"/>
        <v>-2.5277052310741996E-3</v>
      </c>
      <c r="T302" s="1">
        <f t="shared" si="142"/>
        <v>3.4117264023894862E-3</v>
      </c>
      <c r="U302" s="1">
        <f t="shared" si="143"/>
        <v>-6.1071879091051092E-5</v>
      </c>
      <c r="V302" s="1">
        <f t="shared" si="144"/>
        <v>5.1491808798451188E-4</v>
      </c>
      <c r="W302" s="1">
        <f t="shared" ref="W302:Z321" si="151">+W$3*$F302*ABS($F302)*COS(2*PI()*$A302/W$2+W$4)</f>
        <v>0</v>
      </c>
      <c r="X302" s="1">
        <f t="shared" si="151"/>
        <v>0</v>
      </c>
      <c r="Y302" s="1">
        <f t="shared" si="151"/>
        <v>0</v>
      </c>
      <c r="Z302" s="1">
        <f t="shared" si="151"/>
        <v>0</v>
      </c>
      <c r="AA302" s="1">
        <f>+AA$3*$F302*ABS($F302)*COS(2*PI()*$A302/$AZ$22+AA$4)*COS(2*PI()*$A302/$BA$22+AA$5)</f>
        <v>0</v>
      </c>
      <c r="AB302" s="39">
        <f>+AB$3*$F302*ABS($F302)*COS(2*2*PI()*$A302/$BA$33+AB$4)*COS(2*2*PI()*$A302/$BA$34+AB$5)*COS(2*2*PI()*$A302/$BA$35+AB$6)</f>
        <v>0</v>
      </c>
      <c r="AE302" s="20">
        <f>+$AF$20*SIGN(SOI!A301)*(ABS(SOI!A301))^$AE$2</f>
        <v>-0.11898802285378103</v>
      </c>
      <c r="AF302" s="20">
        <f t="shared" si="148"/>
        <v>0.1417041245152699</v>
      </c>
      <c r="AG302" s="19">
        <f t="shared" si="149"/>
        <v>-0.31583331442465201</v>
      </c>
      <c r="AH302" s="19">
        <f t="shared" si="150"/>
        <v>-0.4067531543377555</v>
      </c>
      <c r="AI302">
        <f t="shared" si="146"/>
        <v>0.16799999999999976</v>
      </c>
      <c r="AJ302">
        <f t="shared" si="145"/>
        <v>0.45753743893992194</v>
      </c>
      <c r="AK302">
        <v>1</v>
      </c>
    </row>
    <row r="303" spans="1:37" x14ac:dyDescent="0.25">
      <c r="A303">
        <v>23.416666666666604</v>
      </c>
      <c r="B303" s="2">
        <v>1903.4166666666454</v>
      </c>
      <c r="C303">
        <f>+D303+($D$2+E303+F303)*SOI!A302*IF(B303&gt;$C$18, IF(B303&lt;$C$19,-1,1),1)</f>
        <v>-17.493710040988926</v>
      </c>
      <c r="D303">
        <f>+$D$3*((1-$D$5)*SOI!D302+$D$5*SOI!D301) +   $D$4*((1-$D$5)*SOI!E302+$D$5*SOI!E301)</f>
        <v>0</v>
      </c>
      <c r="E303">
        <f t="shared" si="127"/>
        <v>-0.65467329734045732</v>
      </c>
      <c r="F303">
        <f t="shared" si="128"/>
        <v>-59.668464775035147</v>
      </c>
      <c r="G303">
        <f t="shared" si="135"/>
        <v>-60.323138072375606</v>
      </c>
      <c r="H303" s="21">
        <f t="shared" si="136"/>
        <v>7.0743764274867324E-2</v>
      </c>
      <c r="I303" s="37">
        <f t="shared" si="129"/>
        <v>0.22697393405305807</v>
      </c>
      <c r="J303" s="1">
        <f t="shared" si="137"/>
        <v>2.2527114911266376E-4</v>
      </c>
      <c r="K303" s="1">
        <f t="shared" si="138"/>
        <v>3.7271241274217967E-5</v>
      </c>
      <c r="L303" s="1">
        <f t="shared" si="130"/>
        <v>5.140104801233625E-3</v>
      </c>
      <c r="M303" s="1">
        <f t="shared" si="131"/>
        <v>6.2370933837992831E-3</v>
      </c>
      <c r="N303" s="1">
        <f t="shared" si="132"/>
        <v>1.574498047761232</v>
      </c>
      <c r="O303" s="1">
        <f t="shared" si="133"/>
        <v>0.46039894883522603</v>
      </c>
      <c r="P303" s="1">
        <f t="shared" si="134"/>
        <v>-0.58414604758119726</v>
      </c>
      <c r="Q303" s="1">
        <f t="shared" si="139"/>
        <v>6.6046028846508615E-3</v>
      </c>
      <c r="R303" s="1">
        <f t="shared" si="140"/>
        <v>-8.2372040232107471E-5</v>
      </c>
      <c r="S303" s="1">
        <f t="shared" si="141"/>
        <v>4.6858474550969413E-2</v>
      </c>
      <c r="T303" s="1">
        <f t="shared" si="142"/>
        <v>-3.9818404653356027E-5</v>
      </c>
      <c r="U303" s="1">
        <f t="shared" si="143"/>
        <v>6.8781753719839448E-3</v>
      </c>
      <c r="V303" s="1">
        <f t="shared" si="144"/>
        <v>1.7876045277369084</v>
      </c>
      <c r="W303" s="1">
        <f t="shared" si="151"/>
        <v>0</v>
      </c>
      <c r="X303" s="1">
        <f t="shared" si="151"/>
        <v>0</v>
      </c>
      <c r="Y303" s="1">
        <f t="shared" si="151"/>
        <v>0</v>
      </c>
      <c r="Z303" s="1">
        <f t="shared" si="151"/>
        <v>0</v>
      </c>
      <c r="AA303" s="1">
        <f>+AA$3*$F303*ABS($F303)*COS(2*PI()*$A303/$AZ$22+AA$4)*COS(2*PI()*$A303/$BA$22+AA$5)</f>
        <v>0</v>
      </c>
      <c r="AB303" s="39">
        <f>+AB$3*$F303*ABS($F303)*COS(2*2*PI()*$A303/$BA$33+AB$4)*COS(2*2*PI()*$A303/$BA$34+AB$5)*COS(2*2*PI()*$A303/$BA$35+AB$6)</f>
        <v>0</v>
      </c>
      <c r="AE303" s="20">
        <f>+$AF$20*SIGN(SOI!A302)*(ABS(SOI!A302))^$AE$2</f>
        <v>0.25142373726704353</v>
      </c>
      <c r="AF303" s="20">
        <f t="shared" si="148"/>
        <v>-7.701130967672952E-2</v>
      </c>
      <c r="AG303" s="19">
        <f t="shared" si="149"/>
        <v>-1.1420706627492911</v>
      </c>
      <c r="AH303" s="19">
        <f t="shared" si="150"/>
        <v>-1.1517330345983523</v>
      </c>
      <c r="AI303">
        <f t="shared" si="146"/>
        <v>0.16859999999999975</v>
      </c>
      <c r="AJ303">
        <f t="shared" si="145"/>
        <v>1.0650593530725616</v>
      </c>
      <c r="AK303">
        <v>1</v>
      </c>
    </row>
    <row r="304" spans="1:37" x14ac:dyDescent="0.25">
      <c r="A304">
        <v>23.499999999999936</v>
      </c>
      <c r="B304" s="2">
        <v>1903.4999999999786</v>
      </c>
      <c r="C304">
        <f>+D304+($D$2+E304+F304)*SOI!A303*IF(B304&gt;$C$18, IF(B304&lt;$C$19,-1,1),1)</f>
        <v>1.6404709764573682</v>
      </c>
      <c r="D304">
        <f>+$D$3*((1-$D$5)*SOI!D303+$D$5*SOI!D302) +   $D$4*((1-$D$5)*SOI!E303+$D$5*SOI!E302)</f>
        <v>0</v>
      </c>
      <c r="E304">
        <f t="shared" si="127"/>
        <v>0.6748885990274216</v>
      </c>
      <c r="F304">
        <f t="shared" si="128"/>
        <v>-4.0227885509812342</v>
      </c>
      <c r="G304">
        <f t="shared" si="135"/>
        <v>-3.3478999519538126</v>
      </c>
      <c r="H304" s="21">
        <f t="shared" si="136"/>
        <v>-1.082317967626497E-2</v>
      </c>
      <c r="I304" s="37">
        <f t="shared" si="129"/>
        <v>-0.16463377397785831</v>
      </c>
      <c r="J304" s="1">
        <f t="shared" si="137"/>
        <v>7.9418484297709129E-3</v>
      </c>
      <c r="K304" s="1">
        <f t="shared" si="138"/>
        <v>-1.1743391876987448E-4</v>
      </c>
      <c r="L304" s="1">
        <f t="shared" si="130"/>
        <v>-0.30327310141826902</v>
      </c>
      <c r="M304" s="1">
        <f t="shared" si="131"/>
        <v>-0.30314842606480402</v>
      </c>
      <c r="N304" s="1">
        <f t="shared" si="132"/>
        <v>3.7665204067481826E-2</v>
      </c>
      <c r="O304" s="1">
        <f t="shared" si="133"/>
        <v>0.24626067603388205</v>
      </c>
      <c r="P304" s="1">
        <f t="shared" si="134"/>
        <v>-5.8320129107499299E-2</v>
      </c>
      <c r="Q304" s="1">
        <f t="shared" si="139"/>
        <v>-7.6792353768894506E-3</v>
      </c>
      <c r="R304" s="1">
        <f t="shared" si="140"/>
        <v>-6.9469478886998587E-5</v>
      </c>
      <c r="S304" s="1">
        <f t="shared" si="141"/>
        <v>-8.1307253886449249E-4</v>
      </c>
      <c r="T304" s="1">
        <f t="shared" si="142"/>
        <v>1.2566273810523249E-3</v>
      </c>
      <c r="U304" s="1">
        <f t="shared" si="143"/>
        <v>-4.9809619902292028E-4</v>
      </c>
      <c r="V304" s="1">
        <f t="shared" si="144"/>
        <v>4.2693983554287695E-3</v>
      </c>
      <c r="W304" s="1">
        <f t="shared" si="151"/>
        <v>0</v>
      </c>
      <c r="X304" s="1">
        <f t="shared" si="151"/>
        <v>0</v>
      </c>
      <c r="Y304" s="1">
        <f t="shared" si="151"/>
        <v>0</v>
      </c>
      <c r="Z304" s="1">
        <f t="shared" si="151"/>
        <v>0</v>
      </c>
      <c r="AA304" s="1">
        <f>+AA$3*$F304*ABS($F304)*COS(2*PI()*$A304/$AZ$22+AA$4)*COS(2*PI()*$A304/$BA$22+AA$5)</f>
        <v>0</v>
      </c>
      <c r="AB304" s="39">
        <f>+AB$3*$F304*ABS($F304)*COS(2*2*PI()*$A304/$BA$33+AB$4)*COS(2*2*PI()*$A304/$BA$34+AB$5)*COS(2*2*PI()*$A304/$BA$35+AB$6)</f>
        <v>0</v>
      </c>
      <c r="AE304" s="20">
        <f>+$AF$20*SIGN(SOI!A303)*(ABS(SOI!A303))^$AE$2</f>
        <v>-0.36346964344345106</v>
      </c>
      <c r="AF304" s="20">
        <f t="shared" si="148"/>
        <v>-0.12715861888143443</v>
      </c>
      <c r="AG304" s="19">
        <f t="shared" si="149"/>
        <v>-0.59853431016174696</v>
      </c>
      <c r="AH304" s="19">
        <f t="shared" si="150"/>
        <v>-0.58723322000471034</v>
      </c>
      <c r="AI304">
        <f t="shared" si="146"/>
        <v>0.16919999999999974</v>
      </c>
      <c r="AJ304">
        <f t="shared" si="145"/>
        <v>0.47137569128031254</v>
      </c>
      <c r="AK304">
        <v>1</v>
      </c>
    </row>
    <row r="305" spans="1:37" x14ac:dyDescent="0.25">
      <c r="A305">
        <v>23.583333333333268</v>
      </c>
      <c r="B305" s="2">
        <v>1903.5833333333119</v>
      </c>
      <c r="C305">
        <f>+D305+($D$2+E305+F305)*SOI!A304*IF(B305&gt;$C$18, IF(B305&lt;$C$19,-1,1),1)</f>
        <v>-0.47567192578924178</v>
      </c>
      <c r="D305">
        <f>+$D$3*((1-$D$5)*SOI!D304+$D$5*SOI!D303) +   $D$4*((1-$D$5)*SOI!E304+$D$5*SOI!E303)</f>
        <v>0</v>
      </c>
      <c r="E305">
        <f t="shared" si="127"/>
        <v>-0.74906623507485515</v>
      </c>
      <c r="F305">
        <f t="shared" si="128"/>
        <v>2.2355410031662357</v>
      </c>
      <c r="G305">
        <f t="shared" si="135"/>
        <v>1.4864747680913806</v>
      </c>
      <c r="H305" s="21">
        <f t="shared" si="136"/>
        <v>3.402940169646157E-2</v>
      </c>
      <c r="I305" s="37">
        <f t="shared" si="129"/>
        <v>0.4160646769291455</v>
      </c>
      <c r="J305" s="1">
        <f t="shared" si="137"/>
        <v>2.2844062909669692E-2</v>
      </c>
      <c r="K305" s="1">
        <f t="shared" si="138"/>
        <v>2.5986832494381141E-6</v>
      </c>
      <c r="L305" s="1">
        <f t="shared" si="130"/>
        <v>0.89001534381061642</v>
      </c>
      <c r="M305" s="1">
        <f t="shared" si="131"/>
        <v>0.34503659407753851</v>
      </c>
      <c r="N305" s="1">
        <f t="shared" si="132"/>
        <v>1.182206678634184E-2</v>
      </c>
      <c r="O305" s="1">
        <f t="shared" si="133"/>
        <v>-5.7431137690197821E-3</v>
      </c>
      <c r="P305" s="1">
        <f t="shared" si="134"/>
        <v>1.8856553460579399E-2</v>
      </c>
      <c r="Q305" s="1">
        <f t="shared" si="139"/>
        <v>2.7433480074581435E-3</v>
      </c>
      <c r="R305" s="1">
        <f t="shared" si="140"/>
        <v>-6.2718964291429927E-5</v>
      </c>
      <c r="S305" s="1">
        <f t="shared" si="141"/>
        <v>6.4494739022150549E-4</v>
      </c>
      <c r="T305" s="1">
        <f t="shared" si="142"/>
        <v>8.6004756779966667E-5</v>
      </c>
      <c r="U305" s="1">
        <f t="shared" si="143"/>
        <v>-4.0700428390629564E-4</v>
      </c>
      <c r="V305" s="1">
        <f t="shared" si="144"/>
        <v>-4.3327497130432732E-4</v>
      </c>
      <c r="W305" s="1">
        <f t="shared" si="151"/>
        <v>0</v>
      </c>
      <c r="X305" s="1">
        <f t="shared" si="151"/>
        <v>0</v>
      </c>
      <c r="Y305" s="1">
        <f t="shared" si="151"/>
        <v>0</v>
      </c>
      <c r="Z305" s="1">
        <f t="shared" si="151"/>
        <v>0</v>
      </c>
      <c r="AA305" s="1">
        <f>+AA$3*$F305*ABS($F305)*COS(2*PI()*$A305/$AZ$22+AA$4)*COS(2*PI()*$A305/$BA$22+AA$5)</f>
        <v>0</v>
      </c>
      <c r="AB305" s="39">
        <f>+AB$3*$F305*ABS($F305)*COS(2*2*PI()*$A305/$BA$33+AB$4)*COS(2*2*PI()*$A305/$BA$34+AB$5)*COS(2*2*PI()*$A305/$BA$35+AB$6)</f>
        <v>0</v>
      </c>
      <c r="AE305" s="20">
        <f>+$AF$20*SIGN(SOI!A304)*(ABS(SOI!A304))^$AE$2</f>
        <v>-0.26942995046789575</v>
      </c>
      <c r="AF305" s="20">
        <f t="shared" si="148"/>
        <v>-0.35065109478702167</v>
      </c>
      <c r="AG305" s="19">
        <f t="shared" si="149"/>
        <v>-1.1095970334365033</v>
      </c>
      <c r="AH305" s="19">
        <f t="shared" si="150"/>
        <v>-1.1108500964576935</v>
      </c>
      <c r="AI305">
        <f t="shared" si="146"/>
        <v>0.16979999999999973</v>
      </c>
      <c r="AJ305">
        <f t="shared" si="145"/>
        <v>0.75894593864948168</v>
      </c>
      <c r="AK305">
        <v>1</v>
      </c>
    </row>
    <row r="306" spans="1:37" x14ac:dyDescent="0.25">
      <c r="A306">
        <v>23.6666666666666</v>
      </c>
      <c r="B306" s="2">
        <v>1903.6666666666451</v>
      </c>
      <c r="C306">
        <f>+D306+($D$2+E306+F306)*SOI!A305*IF(B306&gt;$C$18, IF(B306&lt;$C$19,-1,1),1)</f>
        <v>0.59345754548444385</v>
      </c>
      <c r="D306">
        <f>+$D$3*((1-$D$5)*SOI!D305+$D$5*SOI!D304) +   $D$4*((1-$D$5)*SOI!E305+$D$5*SOI!E304)</f>
        <v>0</v>
      </c>
      <c r="E306">
        <f t="shared" si="127"/>
        <v>0.91133851608780514</v>
      </c>
      <c r="F306">
        <f t="shared" si="128"/>
        <v>-1.900434425228545</v>
      </c>
      <c r="G306">
        <f t="shared" si="135"/>
        <v>-0.98909590914073986</v>
      </c>
      <c r="H306" s="21">
        <f t="shared" si="136"/>
        <v>-2.3106518855531503E-2</v>
      </c>
      <c r="I306" s="37">
        <f t="shared" si="129"/>
        <v>-0.52565787920146168</v>
      </c>
      <c r="J306" s="1">
        <f t="shared" si="137"/>
        <v>2.7931697768562889E-2</v>
      </c>
      <c r="K306" s="1">
        <f t="shared" si="138"/>
        <v>-1.4748480588412855E-5</v>
      </c>
      <c r="L306" s="1">
        <f t="shared" si="130"/>
        <v>-0.79658759591895234</v>
      </c>
      <c r="M306" s="1">
        <f t="shared" si="131"/>
        <v>-0.33392336862353467</v>
      </c>
      <c r="N306" s="1">
        <f t="shared" si="132"/>
        <v>4.8509122681861215E-3</v>
      </c>
      <c r="O306" s="1">
        <f t="shared" si="133"/>
        <v>0.46480412303818092</v>
      </c>
      <c r="P306" s="1">
        <f t="shared" si="134"/>
        <v>-1.4773984967195299E-3</v>
      </c>
      <c r="Q306" s="1">
        <f t="shared" si="139"/>
        <v>-1.0894130416456622E-3</v>
      </c>
      <c r="R306" s="1">
        <f t="shared" si="140"/>
        <v>-3.1466821491880068E-5</v>
      </c>
      <c r="S306" s="1">
        <f t="shared" si="141"/>
        <v>-3.3434638612825493E-4</v>
      </c>
      <c r="T306" s="1">
        <f t="shared" si="142"/>
        <v>6.2298999171848521E-3</v>
      </c>
      <c r="U306" s="1">
        <f t="shared" si="143"/>
        <v>-4.0288087195967607E-5</v>
      </c>
      <c r="V306" s="1">
        <f t="shared" si="144"/>
        <v>1.3929289028518074E-5</v>
      </c>
      <c r="W306" s="1">
        <f t="shared" si="151"/>
        <v>0</v>
      </c>
      <c r="X306" s="1">
        <f t="shared" si="151"/>
        <v>0</v>
      </c>
      <c r="Y306" s="1">
        <f t="shared" si="151"/>
        <v>0</v>
      </c>
      <c r="Z306" s="1">
        <f t="shared" si="151"/>
        <v>0</v>
      </c>
      <c r="AA306" s="1">
        <f>+AA$3*$F306*ABS($F306)*COS(2*PI()*$A306/$AZ$22+AA$4)*COS(2*PI()*$A306/$BA$22+AA$5)</f>
        <v>0</v>
      </c>
      <c r="AB306" s="39">
        <f>+AB$3*$F306*ABS($F306)*COS(2*2*PI()*$A306/$BA$33+AB$4)*COS(2*2*PI()*$A306/$BA$34+AB$5)*COS(2*2*PI()*$A306/$BA$35+AB$6)</f>
        <v>0</v>
      </c>
      <c r="AE306" s="20">
        <f>+$AF$20*SIGN(SOI!A305)*(ABS(SOI!A305))^$AE$2</f>
        <v>-0.4190536904497183</v>
      </c>
      <c r="AF306" s="20">
        <f t="shared" si="148"/>
        <v>-0.33821390073315077</v>
      </c>
      <c r="AG306" s="19">
        <f t="shared" si="149"/>
        <v>-0.96010036842896085</v>
      </c>
      <c r="AH306" s="19">
        <f t="shared" si="150"/>
        <v>-0.658117679301647</v>
      </c>
      <c r="AI306">
        <f t="shared" si="146"/>
        <v>0.17039999999999972</v>
      </c>
      <c r="AJ306">
        <f t="shared" si="145"/>
        <v>0.62188646769581002</v>
      </c>
      <c r="AK306">
        <v>1</v>
      </c>
    </row>
    <row r="307" spans="1:37" x14ac:dyDescent="0.25">
      <c r="A307">
        <v>23.749999999999932</v>
      </c>
      <c r="B307" s="2">
        <v>1903.7499999999784</v>
      </c>
      <c r="C307">
        <f>+D307+($D$2+E307+F307)*SOI!A306*IF(B307&gt;$C$18, IF(B307&lt;$C$19,-1,1),1)</f>
        <v>-0.36985184500522739</v>
      </c>
      <c r="D307">
        <f>+$D$3*((1-$D$5)*SOI!D306+$D$5*SOI!D305) +   $D$4*((1-$D$5)*SOI!E306+$D$5*SOI!E305)</f>
        <v>0</v>
      </c>
      <c r="E307">
        <f t="shared" si="127"/>
        <v>-1.2742092206794489</v>
      </c>
      <c r="F307">
        <f t="shared" si="128"/>
        <v>2.154808851644276</v>
      </c>
      <c r="G307">
        <f t="shared" si="135"/>
        <v>0.88059963096482718</v>
      </c>
      <c r="H307" s="21">
        <f t="shared" si="136"/>
        <v>-1.1457811515841606E-2</v>
      </c>
      <c r="I307" s="37">
        <f t="shared" si="129"/>
        <v>0.38618773976491483</v>
      </c>
      <c r="J307" s="1">
        <f t="shared" si="137"/>
        <v>1.398369662975504E-2</v>
      </c>
      <c r="K307" s="1">
        <f t="shared" si="138"/>
        <v>1.4668679712507625E-5</v>
      </c>
      <c r="L307" s="1">
        <f t="shared" si="130"/>
        <v>0.10468215103465101</v>
      </c>
      <c r="M307" s="1">
        <f t="shared" si="131"/>
        <v>0.22754964832778926</v>
      </c>
      <c r="N307" s="1">
        <f t="shared" si="132"/>
        <v>-5.961671868165884E-2</v>
      </c>
      <c r="O307" s="1">
        <f t="shared" si="133"/>
        <v>-1.2405190367538514</v>
      </c>
      <c r="P307" s="1">
        <f t="shared" si="134"/>
        <v>4.1895640839140309E-3</v>
      </c>
      <c r="Q307" s="1">
        <f t="shared" si="139"/>
        <v>-9.1236070943876979E-3</v>
      </c>
      <c r="R307" s="1">
        <f t="shared" si="140"/>
        <v>1.9360750322336263E-4</v>
      </c>
      <c r="S307" s="1">
        <f t="shared" si="141"/>
        <v>-3.0188155994863731E-3</v>
      </c>
      <c r="T307" s="1">
        <f t="shared" si="142"/>
        <v>2.1850110107291677E-3</v>
      </c>
      <c r="U307" s="1">
        <f t="shared" si="143"/>
        <v>-8.3935008174835756E-5</v>
      </c>
      <c r="V307" s="1">
        <f t="shared" si="144"/>
        <v>4.854503107897557E-4</v>
      </c>
      <c r="W307" s="1">
        <f t="shared" si="151"/>
        <v>0</v>
      </c>
      <c r="X307" s="1">
        <f t="shared" si="151"/>
        <v>0</v>
      </c>
      <c r="Y307" s="1">
        <f t="shared" si="151"/>
        <v>0</v>
      </c>
      <c r="Z307" s="1">
        <f t="shared" si="151"/>
        <v>0</v>
      </c>
      <c r="AA307" s="1">
        <f>+AA$3*$F307*ABS($F307)*COS(2*PI()*$A307/$AZ$22+AA$4)*COS(2*PI()*$A307/$BA$22+AA$5)</f>
        <v>0</v>
      </c>
      <c r="AB307" s="39">
        <f>+AB$3*$F307*ABS($F307)*COS(2*2*PI()*$A307/$BA$33+AB$4)*COS(2*2*PI()*$A307/$BA$34+AB$5)*COS(2*2*PI()*$A307/$BA$35+AB$6)</f>
        <v>0</v>
      </c>
      <c r="AE307" s="20">
        <f>+$AF$20*SIGN(SOI!A306)*(ABS(SOI!A306))^$AE$2</f>
        <v>-0.32615806128183827</v>
      </c>
      <c r="AF307" s="20">
        <f t="shared" si="148"/>
        <v>-0.41332793430702353</v>
      </c>
      <c r="AG307" s="19">
        <f t="shared" si="149"/>
        <v>-1.107755150244548</v>
      </c>
      <c r="AH307" s="19">
        <f t="shared" si="150"/>
        <v>-1.1061521448911797</v>
      </c>
      <c r="AI307">
        <f t="shared" si="146"/>
        <v>0.17099999999999971</v>
      </c>
      <c r="AJ307">
        <f t="shared" si="145"/>
        <v>0.69442721593752443</v>
      </c>
      <c r="AK307">
        <v>1</v>
      </c>
    </row>
    <row r="308" spans="1:37" x14ac:dyDescent="0.25">
      <c r="A308">
        <v>23.833333333333265</v>
      </c>
      <c r="B308" s="2">
        <v>1903.8333333333117</v>
      </c>
      <c r="C308">
        <f>+D308+($D$2+E308+F308)*SOI!A307*IF(B308&gt;$C$18, IF(B308&lt;$C$19,-1,1),1)</f>
        <v>0.9230624197762245</v>
      </c>
      <c r="D308">
        <f>+$D$3*((1-$D$5)*SOI!D307+$D$5*SOI!D306) +   $D$4*((1-$D$5)*SOI!E307+$D$5*SOI!E306)</f>
        <v>0</v>
      </c>
      <c r="E308">
        <f t="shared" si="127"/>
        <v>2.3875979228081192</v>
      </c>
      <c r="F308">
        <f t="shared" si="128"/>
        <v>-3.6021537383031514</v>
      </c>
      <c r="G308">
        <f t="shared" si="135"/>
        <v>-1.2145558154950322</v>
      </c>
      <c r="H308" s="21">
        <f t="shared" si="136"/>
        <v>2.8124690754981047E-2</v>
      </c>
      <c r="I308" s="37">
        <f t="shared" si="129"/>
        <v>0.29624232087468277</v>
      </c>
      <c r="J308" s="1">
        <f t="shared" si="137"/>
        <v>5.5870948737174169E-3</v>
      </c>
      <c r="K308" s="1">
        <f t="shared" si="138"/>
        <v>-7.9884680094542996E-4</v>
      </c>
      <c r="L308" s="1">
        <f t="shared" si="130"/>
        <v>-0.62714829454063814</v>
      </c>
      <c r="M308" s="1">
        <f t="shared" si="131"/>
        <v>0.11851998884108916</v>
      </c>
      <c r="N308" s="1">
        <f t="shared" si="132"/>
        <v>0.1654864911845845</v>
      </c>
      <c r="O308" s="1">
        <f t="shared" si="133"/>
        <v>1.4356106469007326</v>
      </c>
      <c r="P308" s="1">
        <f t="shared" si="134"/>
        <v>-3.2908680359808984E-2</v>
      </c>
      <c r="Q308" s="1">
        <f t="shared" si="139"/>
        <v>1.3190962524681616E-2</v>
      </c>
      <c r="R308" s="1">
        <f t="shared" si="140"/>
        <v>-2.1472406280503536E-4</v>
      </c>
      <c r="S308" s="1">
        <f t="shared" si="141"/>
        <v>6.4280564768188983E-3</v>
      </c>
      <c r="T308" s="1">
        <f t="shared" si="142"/>
        <v>1.5149017756184387E-2</v>
      </c>
      <c r="U308" s="1">
        <f t="shared" si="143"/>
        <v>5.0574708228100988E-4</v>
      </c>
      <c r="V308" s="1">
        <f t="shared" si="144"/>
        <v>1.0584756998477569E-2</v>
      </c>
      <c r="W308" s="1">
        <f t="shared" si="151"/>
        <v>0</v>
      </c>
      <c r="X308" s="1">
        <f t="shared" si="151"/>
        <v>0</v>
      </c>
      <c r="Y308" s="1">
        <f t="shared" si="151"/>
        <v>0</v>
      </c>
      <c r="Z308" s="1">
        <f t="shared" si="151"/>
        <v>0</v>
      </c>
      <c r="AA308" s="1">
        <f>+AA$3*$F308*ABS($F308)*COS(2*PI()*$A308/$AZ$22+AA$4)*COS(2*PI()*$A308/$BA$22+AA$5)</f>
        <v>0</v>
      </c>
      <c r="AB308" s="39">
        <f>+AB$3*$F308*ABS($F308)*COS(2*2*PI()*$A308/$BA$33+AB$4)*COS(2*2*PI()*$A308/$BA$34+AB$5)*COS(2*2*PI()*$A308/$BA$35+AB$6)</f>
        <v>0</v>
      </c>
      <c r="AE308" s="20">
        <f>+$AF$20*SIGN(SOI!A307)*(ABS(SOI!A307))^$AE$2</f>
        <v>-0.49477205118951384</v>
      </c>
      <c r="AF308" s="20">
        <f t="shared" si="148"/>
        <v>-0.47644567694438839</v>
      </c>
      <c r="AG308" s="19">
        <f t="shared" si="149"/>
        <v>-0.94647446409960523</v>
      </c>
      <c r="AH308" s="19">
        <f t="shared" si="150"/>
        <v>-0.62791966322393822</v>
      </c>
      <c r="AI308">
        <f t="shared" si="146"/>
        <v>0.1715999999999997</v>
      </c>
      <c r="AJ308">
        <f t="shared" si="145"/>
        <v>0.47002878715521684</v>
      </c>
      <c r="AK308">
        <v>1</v>
      </c>
    </row>
    <row r="309" spans="1:37" x14ac:dyDescent="0.25">
      <c r="A309">
        <v>23.916666666666597</v>
      </c>
      <c r="B309" s="2">
        <v>1903.9166666666449</v>
      </c>
      <c r="C309">
        <f>+D309+($D$2+E309+F309)*SOI!A308*IF(B309&gt;$C$18, IF(B309&lt;$C$19,-1,1),1)</f>
        <v>-18.919087270031749</v>
      </c>
      <c r="D309">
        <f>+$D$3*((1-$D$5)*SOI!D308+$D$5*SOI!D307) +   $D$4*((1-$D$5)*SOI!E308+$D$5*SOI!E307)</f>
        <v>0</v>
      </c>
      <c r="E309">
        <f t="shared" si="127"/>
        <v>-41.120340000418416</v>
      </c>
      <c r="F309">
        <f t="shared" si="128"/>
        <v>59.668464774959347</v>
      </c>
      <c r="G309">
        <f t="shared" si="135"/>
        <v>18.548124774540931</v>
      </c>
      <c r="H309" s="21">
        <f t="shared" si="136"/>
        <v>1.7528144668831211</v>
      </c>
      <c r="I309" s="37">
        <f t="shared" si="129"/>
        <v>-19.870483413484635</v>
      </c>
      <c r="J309" s="1">
        <f t="shared" si="137"/>
        <v>31.949939689820955</v>
      </c>
      <c r="K309" s="1">
        <f t="shared" si="138"/>
        <v>1.1537039116418271</v>
      </c>
      <c r="L309" s="1">
        <f t="shared" si="130"/>
        <v>44.49407297090405</v>
      </c>
      <c r="M309" s="1">
        <f t="shared" si="131"/>
        <v>-10.104486945211654</v>
      </c>
      <c r="N309" s="1">
        <f t="shared" si="132"/>
        <v>-2.2717548167079711</v>
      </c>
      <c r="O309" s="1">
        <f t="shared" si="133"/>
        <v>-1.4000071378075538</v>
      </c>
      <c r="P309" s="1">
        <f t="shared" si="134"/>
        <v>0.68693530210295939</v>
      </c>
      <c r="Q309" s="1">
        <f t="shared" si="139"/>
        <v>15.438249721184183</v>
      </c>
      <c r="R309" s="1">
        <f t="shared" si="140"/>
        <v>16.856353184660009</v>
      </c>
      <c r="S309" s="1">
        <f t="shared" si="141"/>
        <v>5.9188853137923614</v>
      </c>
      <c r="T309" s="1">
        <f t="shared" si="142"/>
        <v>1.0481174972009701</v>
      </c>
      <c r="U309" s="1">
        <f t="shared" si="143"/>
        <v>0.70810895321208611</v>
      </c>
      <c r="V309" s="1">
        <f t="shared" si="144"/>
        <v>3.0330891128484638</v>
      </c>
      <c r="W309" s="1">
        <f t="shared" si="151"/>
        <v>0</v>
      </c>
      <c r="X309" s="1">
        <f t="shared" si="151"/>
        <v>0</v>
      </c>
      <c r="Y309" s="1">
        <f t="shared" si="151"/>
        <v>0</v>
      </c>
      <c r="Z309" s="1">
        <f t="shared" si="151"/>
        <v>0</v>
      </c>
      <c r="AA309" s="1">
        <f>+AA$3*$F309*ABS($F309)*COS(2*PI()*$A309/$AZ$22+AA$4)*COS(2*PI()*$A309/$BA$22+AA$5)</f>
        <v>0</v>
      </c>
      <c r="AB309" s="39">
        <f>+AB$3*$F309*ABS($F309)*COS(2*2*PI()*$A309/$BA$33+AB$4)*COS(2*2*PI()*$A309/$BA$34+AB$5)*COS(2*2*PI()*$A309/$BA$35+AB$6)</f>
        <v>0</v>
      </c>
      <c r="AE309" s="20">
        <f>+$AF$20*SIGN(SOI!A308)*(ABS(SOI!A308))^$AE$2</f>
        <v>-0.60840691836181304</v>
      </c>
      <c r="AF309" s="20">
        <f t="shared" si="148"/>
        <v>-0.52804867549994861</v>
      </c>
      <c r="AG309" s="19">
        <f t="shared" si="149"/>
        <v>-1.0970545018293982</v>
      </c>
      <c r="AH309" s="19">
        <f t="shared" si="150"/>
        <v>-1.0855199918756702</v>
      </c>
      <c r="AI309">
        <f t="shared" si="146"/>
        <v>0.17219999999999969</v>
      </c>
      <c r="AJ309">
        <f t="shared" si="145"/>
        <v>0.56900582632944963</v>
      </c>
      <c r="AK309">
        <v>1</v>
      </c>
    </row>
    <row r="310" spans="1:37" x14ac:dyDescent="0.25">
      <c r="A310">
        <v>23.999999999999929</v>
      </c>
      <c r="B310" s="2">
        <v>1903.9999999999782</v>
      </c>
      <c r="C310">
        <f>+D310+($D$2+E310+F310)*SOI!A309*IF(B310&gt;$C$18, IF(B310&lt;$C$19,-1,1),1)</f>
        <v>-0.97348135708716255</v>
      </c>
      <c r="D310">
        <f>+$D$3*((1-$D$5)*SOI!D309+$D$5*SOI!D308) +   $D$4*((1-$D$5)*SOI!E309+$D$5*SOI!E308)</f>
        <v>0</v>
      </c>
      <c r="E310">
        <f t="shared" si="127"/>
        <v>-2.6892524458067797</v>
      </c>
      <c r="F310">
        <f t="shared" si="128"/>
        <v>4.0227885514056325</v>
      </c>
      <c r="G310">
        <f t="shared" si="135"/>
        <v>1.3335361055988528</v>
      </c>
      <c r="H310" s="21">
        <f t="shared" si="136"/>
        <v>-1.9553018664897875E-3</v>
      </c>
      <c r="I310" s="37">
        <f t="shared" si="129"/>
        <v>-1.5801844270948429</v>
      </c>
      <c r="J310" s="1">
        <f t="shared" si="137"/>
        <v>0.23265187212865213</v>
      </c>
      <c r="K310" s="1">
        <f t="shared" si="138"/>
        <v>1.1339484232761674E-3</v>
      </c>
      <c r="L310" s="1">
        <f t="shared" si="130"/>
        <v>2.7844917620113669</v>
      </c>
      <c r="M310" s="1">
        <f t="shared" si="131"/>
        <v>-0.92523367579918181</v>
      </c>
      <c r="N310" s="1">
        <f t="shared" si="132"/>
        <v>-3.2694279662193987E-2</v>
      </c>
      <c r="O310" s="1">
        <f t="shared" si="133"/>
        <v>-0.66398222949204955</v>
      </c>
      <c r="P310" s="1">
        <f t="shared" si="134"/>
        <v>2.2748082310465018E-2</v>
      </c>
      <c r="Q310" s="1">
        <f t="shared" si="139"/>
        <v>2.0344430703457306E-2</v>
      </c>
      <c r="R310" s="1">
        <f t="shared" si="140"/>
        <v>1.7664870047166047E-3</v>
      </c>
      <c r="S310" s="1">
        <f t="shared" si="141"/>
        <v>6.7740685207620718E-3</v>
      </c>
      <c r="T310" s="1">
        <f t="shared" si="142"/>
        <v>3.110856314031064E-2</v>
      </c>
      <c r="U310" s="1">
        <f t="shared" si="143"/>
        <v>1.864783361438769E-3</v>
      </c>
      <c r="V310" s="1">
        <f t="shared" si="144"/>
        <v>1.4455211193331297E-3</v>
      </c>
      <c r="W310" s="1">
        <f t="shared" si="151"/>
        <v>0</v>
      </c>
      <c r="X310" s="1">
        <f t="shared" si="151"/>
        <v>0</v>
      </c>
      <c r="Y310" s="1">
        <f t="shared" si="151"/>
        <v>0</v>
      </c>
      <c r="Z310" s="1">
        <f t="shared" si="151"/>
        <v>0</v>
      </c>
      <c r="AA310" s="1">
        <f>+AA$3*$F310*ABS($F310)*COS(2*PI()*$A310/$AZ$22+AA$4)*COS(2*PI()*$A310/$BA$22+AA$5)</f>
        <v>0</v>
      </c>
      <c r="AB310" s="39">
        <f>+AB$3*$F310*ABS($F310)*COS(2*2*PI()*$A310/$BA$33+AB$4)*COS(2*2*PI()*$A310/$BA$34+AB$5)*COS(2*2*PI()*$A310/$BA$35+AB$6)</f>
        <v>0</v>
      </c>
      <c r="AE310" s="20">
        <f>+$AF$20*SIGN(SOI!A309)*(ABS(SOI!A309))^$AE$2</f>
        <v>-0.48096705694851882</v>
      </c>
      <c r="AF310" s="20">
        <f t="shared" si="148"/>
        <v>-0.53259662765968097</v>
      </c>
      <c r="AG310" s="19">
        <f t="shared" si="149"/>
        <v>-0.58960977852564445</v>
      </c>
      <c r="AH310" s="19">
        <f t="shared" si="150"/>
        <v>-0.60439852562995555</v>
      </c>
      <c r="AI310">
        <f t="shared" si="146"/>
        <v>0.17279999999999968</v>
      </c>
      <c r="AJ310">
        <f t="shared" si="145"/>
        <v>5.701315086596348E-2</v>
      </c>
      <c r="AK310">
        <v>1</v>
      </c>
    </row>
    <row r="311" spans="1:37" x14ac:dyDescent="0.25">
      <c r="A311">
        <v>24.083333333333261</v>
      </c>
      <c r="B311" s="2">
        <v>1904.0833333333114</v>
      </c>
      <c r="C311">
        <f>+D311+($D$2+E311+F311)*SOI!A310*IF(B311&gt;$C$18, IF(B311&lt;$C$19,-1,1),1)</f>
        <v>0.70236071502541997</v>
      </c>
      <c r="D311">
        <f>+$D$3*((1-$D$5)*SOI!D310+$D$5*SOI!D309) +   $D$4*((1-$D$5)*SOI!E310+$D$5*SOI!E309)</f>
        <v>0</v>
      </c>
      <c r="E311">
        <f t="shared" si="127"/>
        <v>1.3464768072030031</v>
      </c>
      <c r="F311">
        <f t="shared" si="128"/>
        <v>-2.2355410034377119</v>
      </c>
      <c r="G311">
        <f t="shared" si="135"/>
        <v>-0.88906419623470878</v>
      </c>
      <c r="H311" s="21">
        <f t="shared" si="136"/>
        <v>3.6135412315002273E-2</v>
      </c>
      <c r="I311" s="37">
        <f t="shared" si="129"/>
        <v>0.51455181994620836</v>
      </c>
      <c r="J311" s="1">
        <f t="shared" si="137"/>
        <v>3.4012251741466749E-2</v>
      </c>
      <c r="K311" s="1">
        <f t="shared" si="138"/>
        <v>-2.6095755985695633E-6</v>
      </c>
      <c r="L311" s="1">
        <f t="shared" si="130"/>
        <v>-0.28051775669869777</v>
      </c>
      <c r="M311" s="1">
        <f t="shared" si="131"/>
        <v>0.41539276065463865</v>
      </c>
      <c r="N311" s="1">
        <f t="shared" si="132"/>
        <v>-4.5112149848938306E-2</v>
      </c>
      <c r="O311" s="1">
        <f t="shared" si="133"/>
        <v>1.1784848608185554</v>
      </c>
      <c r="P311" s="1">
        <f t="shared" si="134"/>
        <v>-2.9277864796613441E-4</v>
      </c>
      <c r="Q311" s="1">
        <f t="shared" si="139"/>
        <v>-1.260302461802968E-2</v>
      </c>
      <c r="R311" s="1">
        <f t="shared" si="140"/>
        <v>3.563370916713306E-4</v>
      </c>
      <c r="S311" s="1">
        <f t="shared" si="141"/>
        <v>-3.0436357557918456E-3</v>
      </c>
      <c r="T311" s="1">
        <f t="shared" si="142"/>
        <v>5.5623962489840468E-3</v>
      </c>
      <c r="U311" s="1">
        <f t="shared" si="143"/>
        <v>7.8152762997507779E-6</v>
      </c>
      <c r="V311" s="1">
        <f t="shared" si="144"/>
        <v>-2.5670882688056331E-5</v>
      </c>
      <c r="W311" s="1">
        <f t="shared" si="151"/>
        <v>0</v>
      </c>
      <c r="X311" s="1">
        <f t="shared" si="151"/>
        <v>0</v>
      </c>
      <c r="Y311" s="1">
        <f t="shared" si="151"/>
        <v>0</v>
      </c>
      <c r="Z311" s="1">
        <f t="shared" si="151"/>
        <v>0</v>
      </c>
      <c r="AA311" s="1">
        <f>+AA$3*$F311*ABS($F311)*COS(2*PI()*$A311/$AZ$22+AA$4)*COS(2*PI()*$A311/$BA$22+AA$5)</f>
        <v>0</v>
      </c>
      <c r="AB311" s="39">
        <f>+AB$3*$F311*ABS($F311)*COS(2*2*PI()*$A311/$BA$33+AB$4)*COS(2*2*PI()*$A311/$BA$34+AB$5)*COS(2*2*PI()*$A311/$BA$35+AB$6)</f>
        <v>0</v>
      </c>
      <c r="AE311" s="20">
        <f>+$AF$20*SIGN(SOI!A310)*(ABS(SOI!A310))^$AE$2</f>
        <v>-0.50841590766871125</v>
      </c>
      <c r="AF311" s="20">
        <f t="shared" si="148"/>
        <v>-0.50821136763009755</v>
      </c>
      <c r="AG311" s="19">
        <f t="shared" si="149"/>
        <v>-1.074555688753176</v>
      </c>
      <c r="AH311" s="19">
        <f t="shared" si="150"/>
        <v>-1.0586034433171991</v>
      </c>
      <c r="AI311">
        <f t="shared" si="146"/>
        <v>0.17339999999999967</v>
      </c>
      <c r="AJ311">
        <f t="shared" si="145"/>
        <v>0.56634432112307842</v>
      </c>
      <c r="AK311">
        <v>1</v>
      </c>
    </row>
    <row r="312" spans="1:37" x14ac:dyDescent="0.25">
      <c r="A312">
        <v>24.166666666666593</v>
      </c>
      <c r="B312" s="2">
        <v>1904.1666666666447</v>
      </c>
      <c r="C312">
        <f>+D312+($D$2+E312+F312)*SOI!A311*IF(B312&gt;$C$18, IF(B312&lt;$C$19,-1,1),1)</f>
        <v>-0.81566658850033436</v>
      </c>
      <c r="D312">
        <f>+$D$3*((1-$D$5)*SOI!D311+$D$5*SOI!D310) +   $D$4*((1-$D$5)*SOI!E311+$D$5*SOI!E310)</f>
        <v>0</v>
      </c>
      <c r="E312">
        <f t="shared" si="127"/>
        <v>-0.94082667431906675</v>
      </c>
      <c r="F312">
        <f t="shared" si="128"/>
        <v>1.9004344254959307</v>
      </c>
      <c r="G312">
        <f t="shared" si="135"/>
        <v>0.95960775117686392</v>
      </c>
      <c r="H312" s="21">
        <f t="shared" si="136"/>
        <v>-1.4632641526581518E-2</v>
      </c>
      <c r="I312" s="37">
        <f t="shared" si="129"/>
        <v>2.6863212191069807E-2</v>
      </c>
      <c r="J312" s="1">
        <f t="shared" si="137"/>
        <v>-5.6903944591074835E-4</v>
      </c>
      <c r="K312" s="1">
        <f t="shared" si="138"/>
        <v>1.6204620718385494E-5</v>
      </c>
      <c r="L312" s="1">
        <f t="shared" si="130"/>
        <v>0.11313433740158518</v>
      </c>
      <c r="M312" s="1">
        <f t="shared" si="131"/>
        <v>-0.13311809302198371</v>
      </c>
      <c r="N312" s="1">
        <f t="shared" si="132"/>
        <v>4.9046134905318298E-2</v>
      </c>
      <c r="O312" s="1">
        <f t="shared" si="133"/>
        <v>-0.79036902437285916</v>
      </c>
      <c r="P312" s="1">
        <f t="shared" si="134"/>
        <v>6.7215340756091009E-3</v>
      </c>
      <c r="Q312" s="1">
        <f t="shared" si="139"/>
        <v>-4.3910078426646765E-3</v>
      </c>
      <c r="R312" s="1">
        <f t="shared" si="140"/>
        <v>6.4815560833047912E-6</v>
      </c>
      <c r="S312" s="1">
        <f t="shared" si="141"/>
        <v>1.7275585112573082E-4</v>
      </c>
      <c r="T312" s="1">
        <f t="shared" si="142"/>
        <v>1.5045336568687759E-3</v>
      </c>
      <c r="U312" s="1">
        <f t="shared" si="143"/>
        <v>-9.3670354600131423E-6</v>
      </c>
      <c r="V312" s="1">
        <f t="shared" si="144"/>
        <v>-6.4073886857609556E-4</v>
      </c>
      <c r="W312" s="1">
        <f t="shared" si="151"/>
        <v>0</v>
      </c>
      <c r="X312" s="1">
        <f t="shared" si="151"/>
        <v>0</v>
      </c>
      <c r="Y312" s="1">
        <f t="shared" si="151"/>
        <v>0</v>
      </c>
      <c r="Z312" s="1">
        <f t="shared" si="151"/>
        <v>0</v>
      </c>
      <c r="AA312" s="1">
        <f>+AA$3*$F312*ABS($F312)*COS(2*PI()*$A312/$AZ$22+AA$4)*COS(2*PI()*$A312/$BA$22+AA$5)</f>
        <v>0</v>
      </c>
      <c r="AB312" s="39">
        <f>+AB$3*$F312*ABS($F312)*COS(2*2*PI()*$A312/$BA$33+AB$4)*COS(2*2*PI()*$A312/$BA$34+AB$5)*COS(2*2*PI()*$A312/$BA$35+AB$6)</f>
        <v>0</v>
      </c>
      <c r="AE312" s="20">
        <f>+$AF$20*SIGN(SOI!A311)*(ABS(SOI!A311))^$AE$2</f>
        <v>-0.5352511382730627</v>
      </c>
      <c r="AF312" s="20">
        <f t="shared" si="148"/>
        <v>-0.50666505283109642</v>
      </c>
      <c r="AG312" s="19">
        <f t="shared" si="149"/>
        <v>-0.63894742380183911</v>
      </c>
      <c r="AH312" s="19">
        <f t="shared" si="150"/>
        <v>-0.67735389484487607</v>
      </c>
      <c r="AI312">
        <f t="shared" si="146"/>
        <v>0.17399999999999965</v>
      </c>
      <c r="AJ312">
        <f t="shared" si="145"/>
        <v>0.13228237097074269</v>
      </c>
      <c r="AK312">
        <v>1</v>
      </c>
    </row>
    <row r="313" spans="1:37" x14ac:dyDescent="0.25">
      <c r="A313">
        <v>24.249999999999925</v>
      </c>
      <c r="B313" s="2">
        <v>1904.2499999999779</v>
      </c>
      <c r="C313">
        <f>+D313+($D$2+E313+F313)*SOI!A312*IF(B313&gt;$C$18, IF(B313&lt;$C$19,-1,1),1)</f>
        <v>1.00212776274559</v>
      </c>
      <c r="D313">
        <f>+$D$3*((1-$D$5)*SOI!D312+$D$5*SOI!D311) +   $D$4*((1-$D$5)*SOI!E312+$D$5*SOI!E311)</f>
        <v>0</v>
      </c>
      <c r="E313">
        <f t="shared" si="127"/>
        <v>0.76296473696192191</v>
      </c>
      <c r="F313">
        <f t="shared" si="128"/>
        <v>-2.1548088518863526</v>
      </c>
      <c r="G313">
        <f t="shared" si="135"/>
        <v>-1.3918441149244307</v>
      </c>
      <c r="H313" s="21">
        <f t="shared" si="136"/>
        <v>-2.0732041510804246E-2</v>
      </c>
      <c r="I313" s="37">
        <f t="shared" si="129"/>
        <v>-0.33386477932559699</v>
      </c>
      <c r="J313" s="1">
        <f t="shared" si="137"/>
        <v>5.3231465262434784E-3</v>
      </c>
      <c r="K313" s="1">
        <f t="shared" si="138"/>
        <v>-7.510089677000989E-5</v>
      </c>
      <c r="L313" s="1">
        <f t="shared" si="130"/>
        <v>-0.71519384604450431</v>
      </c>
      <c r="M313" s="1">
        <f t="shared" si="131"/>
        <v>-0.10019602029152491</v>
      </c>
      <c r="N313" s="1">
        <f t="shared" si="132"/>
        <v>-2.2380519676038029E-2</v>
      </c>
      <c r="O313" s="1">
        <f t="shared" si="133"/>
        <v>0.1525224345238502</v>
      </c>
      <c r="P313" s="1">
        <f t="shared" si="134"/>
        <v>-2.5535331980972738E-2</v>
      </c>
      <c r="Q313" s="1">
        <f t="shared" si="139"/>
        <v>1.5081445727168482E-3</v>
      </c>
      <c r="R313" s="1">
        <f t="shared" si="140"/>
        <v>2.7667550386185274E-5</v>
      </c>
      <c r="S313" s="1">
        <f t="shared" si="141"/>
        <v>9.7973992765119726E-4</v>
      </c>
      <c r="T313" s="1">
        <f t="shared" si="142"/>
        <v>1.8354182941810071E-3</v>
      </c>
      <c r="U313" s="1">
        <f t="shared" si="143"/>
        <v>-4.422704584730529E-4</v>
      </c>
      <c r="V313" s="1">
        <f t="shared" si="144"/>
        <v>-1.1107582613611804E-3</v>
      </c>
      <c r="W313" s="1">
        <f t="shared" si="151"/>
        <v>0</v>
      </c>
      <c r="X313" s="1">
        <f t="shared" si="151"/>
        <v>0</v>
      </c>
      <c r="Y313" s="1">
        <f t="shared" si="151"/>
        <v>0</v>
      </c>
      <c r="Z313" s="1">
        <f t="shared" si="151"/>
        <v>0</v>
      </c>
      <c r="AA313" s="1">
        <f>+AA$3*$F313*ABS($F313)*COS(2*PI()*$A313/$AZ$22+AA$4)*COS(2*PI()*$A313/$BA$22+AA$5)</f>
        <v>0</v>
      </c>
      <c r="AB313" s="39">
        <f>+AB$3*$F313*ABS($F313)*COS(2*2*PI()*$A313/$BA$33+AB$4)*COS(2*2*PI()*$A313/$BA$34+AB$5)*COS(2*2*PI()*$A313/$BA$35+AB$6)</f>
        <v>0</v>
      </c>
      <c r="AE313" s="20">
        <f>+$AF$20*SIGN(SOI!A312)*(ABS(SOI!A312))^$AE$2</f>
        <v>-0.47632811255151541</v>
      </c>
      <c r="AF313" s="20">
        <f t="shared" si="148"/>
        <v>-0.44224845044338035</v>
      </c>
      <c r="AG313" s="19">
        <f t="shared" si="149"/>
        <v>-0.96431462366654574</v>
      </c>
      <c r="AH313" s="19">
        <f t="shared" si="150"/>
        <v>-0.95278592060319089</v>
      </c>
      <c r="AI313">
        <f t="shared" si="146"/>
        <v>0.17459999999999964</v>
      </c>
      <c r="AJ313">
        <f t="shared" si="145"/>
        <v>0.5220661732231654</v>
      </c>
      <c r="AK313">
        <v>1</v>
      </c>
    </row>
    <row r="314" spans="1:37" x14ac:dyDescent="0.25">
      <c r="A314">
        <v>24.333333333333258</v>
      </c>
      <c r="B314" s="2">
        <v>1904.3333333333112</v>
      </c>
      <c r="C314">
        <f>+D314+($D$2+E314+F314)*SOI!A313*IF(B314&gt;$C$18, IF(B314&lt;$C$19,-1,1),1)</f>
        <v>-1.1685929307108567</v>
      </c>
      <c r="D314">
        <f>+$D$3*((1-$D$5)*SOI!D313+$D$5*SOI!D312) +   $D$4*((1-$D$5)*SOI!E313+$D$5*SOI!E312)</f>
        <v>0</v>
      </c>
      <c r="E314">
        <f t="shared" si="127"/>
        <v>-0.68067141180132751</v>
      </c>
      <c r="F314">
        <f t="shared" si="128"/>
        <v>3.602153738578469</v>
      </c>
      <c r="G314">
        <f t="shared" si="135"/>
        <v>2.9214823267771415</v>
      </c>
      <c r="H314" s="21">
        <f t="shared" si="136"/>
        <v>3.2643131120256685E-2</v>
      </c>
      <c r="I314" s="37">
        <f t="shared" si="129"/>
        <v>0.44630739053366975</v>
      </c>
      <c r="J314" s="1">
        <f t="shared" si="137"/>
        <v>2.6568661168169548E-2</v>
      </c>
      <c r="K314" s="1">
        <f t="shared" si="138"/>
        <v>4.4917469963366343E-5</v>
      </c>
      <c r="L314" s="1">
        <f t="shared" si="130"/>
        <v>0.79623129463155762</v>
      </c>
      <c r="M314" s="1">
        <f t="shared" si="131"/>
        <v>0.37410046587150969</v>
      </c>
      <c r="N314" s="1">
        <f t="shared" si="132"/>
        <v>-1.1396941253099729E-2</v>
      </c>
      <c r="O314" s="1">
        <f t="shared" si="133"/>
        <v>-4.415996005353847E-2</v>
      </c>
      <c r="P314" s="1">
        <f t="shared" si="134"/>
        <v>4.7380676197994909E-2</v>
      </c>
      <c r="Q314" s="1">
        <f t="shared" si="139"/>
        <v>-2.8674700835903855E-3</v>
      </c>
      <c r="R314" s="1">
        <f t="shared" si="140"/>
        <v>7.0321819964273095E-5</v>
      </c>
      <c r="S314" s="1">
        <f t="shared" si="141"/>
        <v>-6.6694868836856885E-4</v>
      </c>
      <c r="T314" s="1">
        <f t="shared" si="142"/>
        <v>5.9162357745411003E-4</v>
      </c>
      <c r="U314" s="1">
        <f t="shared" si="143"/>
        <v>-1.09701142360972E-3</v>
      </c>
      <c r="V314" s="1">
        <f t="shared" si="144"/>
        <v>1.0495362447577011E-3</v>
      </c>
      <c r="W314" s="1">
        <f t="shared" si="151"/>
        <v>0</v>
      </c>
      <c r="X314" s="1">
        <f t="shared" si="151"/>
        <v>0</v>
      </c>
      <c r="Y314" s="1">
        <f t="shared" si="151"/>
        <v>0</v>
      </c>
      <c r="Z314" s="1">
        <f t="shared" si="151"/>
        <v>0</v>
      </c>
      <c r="AA314" s="1">
        <f>+AA$3*$F314*ABS($F314)*COS(2*PI()*$A314/$AZ$22+AA$4)*COS(2*PI()*$A314/$BA$22+AA$5)</f>
        <v>0</v>
      </c>
      <c r="AB314" s="39">
        <f>+AB$3*$F314*ABS($F314)*COS(2*2*PI()*$A314/$BA$33+AB$4)*COS(2*2*PI()*$A314/$BA$34+AB$5)*COS(2*2*PI()*$A314/$BA$35+AB$6)</f>
        <v>0</v>
      </c>
      <c r="AE314" s="20">
        <f>+$AF$20*SIGN(SOI!A313)*(ABS(SOI!A313))^$AE$2</f>
        <v>-0.31516610050556276</v>
      </c>
      <c r="AF314" s="20">
        <f t="shared" si="148"/>
        <v>-0.21359037071482898</v>
      </c>
      <c r="AG314" s="19">
        <f t="shared" si="149"/>
        <v>0.56610450888346087</v>
      </c>
      <c r="AH314" s="19">
        <f t="shared" si="150"/>
        <v>0.50512892858265457</v>
      </c>
      <c r="AI314">
        <f t="shared" si="146"/>
        <v>0.17519999999999963</v>
      </c>
      <c r="AJ314">
        <f t="shared" si="145"/>
        <v>0.77969487959828987</v>
      </c>
      <c r="AK314">
        <v>1</v>
      </c>
    </row>
    <row r="315" spans="1:37" x14ac:dyDescent="0.25">
      <c r="A315">
        <v>24.41666666666659</v>
      </c>
      <c r="B315" s="2">
        <v>1904.4166666666445</v>
      </c>
      <c r="C315">
        <f>+D315+($D$2+E315+F315)*SOI!A314*IF(B315&gt;$C$18, IF(B315&lt;$C$19,-1,1),1)</f>
        <v>-8.2619308068591497</v>
      </c>
      <c r="D315">
        <f>+$D$3*((1-$D$5)*SOI!D314+$D$5*SOI!D313) +   $D$4*((1-$D$5)*SOI!E314+$D$5*SOI!E313)</f>
        <v>0</v>
      </c>
      <c r="E315">
        <f t="shared" si="127"/>
        <v>0.65467329734243973</v>
      </c>
      <c r="F315">
        <f t="shared" si="128"/>
        <v>-59.66846477490779</v>
      </c>
      <c r="G315">
        <f t="shared" si="135"/>
        <v>-59.013791477565348</v>
      </c>
      <c r="H315" s="21">
        <f t="shared" si="136"/>
        <v>-7.966798652548289E-2</v>
      </c>
      <c r="I315" s="37">
        <f t="shared" si="129"/>
        <v>-1.038813400748031</v>
      </c>
      <c r="J315" s="1">
        <f t="shared" si="137"/>
        <v>0.8848019943722647</v>
      </c>
      <c r="K315" s="1">
        <f t="shared" si="138"/>
        <v>-3.1567934649161028E-3</v>
      </c>
      <c r="L315" s="1">
        <f t="shared" si="130"/>
        <v>-0.32806790083482024</v>
      </c>
      <c r="M315" s="1">
        <f t="shared" si="131"/>
        <v>-5.3525558402155609</v>
      </c>
      <c r="N315" s="1">
        <f t="shared" si="132"/>
        <v>-0.42608550546985297</v>
      </c>
      <c r="O315" s="1">
        <f t="shared" si="133"/>
        <v>1.1691145465974033</v>
      </c>
      <c r="P315" s="1">
        <f t="shared" si="134"/>
        <v>-0.30526657076224439</v>
      </c>
      <c r="Q315" s="1">
        <f t="shared" si="139"/>
        <v>1.5338408654715818</v>
      </c>
      <c r="R315" s="1">
        <f t="shared" si="140"/>
        <v>8.755379507572042E-2</v>
      </c>
      <c r="S315" s="1">
        <f t="shared" si="141"/>
        <v>5.8036917621833536E-2</v>
      </c>
      <c r="T315" s="1">
        <f t="shared" si="142"/>
        <v>6.4535452940877444E-3</v>
      </c>
      <c r="U315" s="1">
        <f t="shared" si="143"/>
        <v>-1.6451011596670121E-2</v>
      </c>
      <c r="V315" s="1">
        <f t="shared" si="144"/>
        <v>-0.25280396761494034</v>
      </c>
      <c r="W315" s="1">
        <f t="shared" si="151"/>
        <v>0</v>
      </c>
      <c r="X315" s="1">
        <f t="shared" si="151"/>
        <v>0</v>
      </c>
      <c r="Y315" s="1">
        <f t="shared" si="151"/>
        <v>0</v>
      </c>
      <c r="Z315" s="1">
        <f t="shared" si="151"/>
        <v>0</v>
      </c>
      <c r="AA315" s="1">
        <f>+AA$3*$F315*ABS($F315)*COS(2*PI()*$A315/$AZ$22+AA$4)*COS(2*PI()*$A315/$BA$22+AA$5)</f>
        <v>0</v>
      </c>
      <c r="AB315" s="39">
        <f>+AB$3*$F315*ABS($F315)*COS(2*2*PI()*$A315/$BA$33+AB$4)*COS(2*2*PI()*$A315/$BA$34+AB$5)*COS(2*2*PI()*$A315/$BA$35+AB$6)</f>
        <v>0</v>
      </c>
      <c r="AE315" s="20">
        <f>+$AF$20*SIGN(SOI!A314)*(ABS(SOI!A314))^$AE$2</f>
        <v>0.15072310091259125</v>
      </c>
      <c r="AF315" s="20">
        <f t="shared" si="148"/>
        <v>0.10858190058177934</v>
      </c>
      <c r="AG315" s="19">
        <f t="shared" si="149"/>
        <v>0.31305114553724622</v>
      </c>
      <c r="AH315" s="19">
        <f t="shared" si="150"/>
        <v>0.29224853355725122</v>
      </c>
      <c r="AI315">
        <f t="shared" si="146"/>
        <v>0.17579999999999962</v>
      </c>
      <c r="AJ315">
        <f t="shared" si="145"/>
        <v>0.20446924495546687</v>
      </c>
      <c r="AK315">
        <v>1</v>
      </c>
    </row>
    <row r="316" spans="1:37" x14ac:dyDescent="0.25">
      <c r="A316">
        <v>24.499999999999922</v>
      </c>
      <c r="B316" s="2">
        <v>1904.4999999999777</v>
      </c>
      <c r="C316">
        <f>+D316+($D$2+E316+F316)*SOI!A315*IF(B316&gt;$C$18, IF(B316&lt;$C$19,-1,1),1)</f>
        <v>-3.5232578630762474</v>
      </c>
      <c r="D316">
        <f>+$D$3*((1-$D$5)*SOI!D315+$D$5*SOI!D314) +   $D$4*((1-$D$5)*SOI!E315+$D$5*SOI!E314)</f>
        <v>0</v>
      </c>
      <c r="E316">
        <f t="shared" si="127"/>
        <v>-0.67488859903015452</v>
      </c>
      <c r="F316">
        <f t="shared" si="128"/>
        <v>-4.0227885517381754</v>
      </c>
      <c r="G316">
        <f t="shared" si="135"/>
        <v>-4.6976771507683299</v>
      </c>
      <c r="H316" s="21">
        <f t="shared" si="136"/>
        <v>-1.6046010535802745E-2</v>
      </c>
      <c r="I316" s="37">
        <f t="shared" si="129"/>
        <v>3.6496313662015188E-2</v>
      </c>
      <c r="J316" s="1">
        <f t="shared" si="137"/>
        <v>-9.2380529996453171E-4</v>
      </c>
      <c r="K316" s="1">
        <f t="shared" si="138"/>
        <v>-3.1612661145968388E-8</v>
      </c>
      <c r="L316" s="1">
        <f t="shared" si="130"/>
        <v>1.9226401424782023E-2</v>
      </c>
      <c r="M316" s="1">
        <f t="shared" si="131"/>
        <v>-0.15906847092706486</v>
      </c>
      <c r="N316" s="1">
        <f t="shared" si="132"/>
        <v>-0.1582777884170524</v>
      </c>
      <c r="O316" s="1">
        <f t="shared" si="133"/>
        <v>-0.55593108085989618</v>
      </c>
      <c r="P316" s="1">
        <f t="shared" si="134"/>
        <v>-1.0969731016140447E-4</v>
      </c>
      <c r="Q316" s="1">
        <f t="shared" si="139"/>
        <v>1.6932707900353648E-2</v>
      </c>
      <c r="R316" s="1">
        <f t="shared" si="140"/>
        <v>-3.3957252570938678E-5</v>
      </c>
      <c r="S316" s="1">
        <f t="shared" si="141"/>
        <v>-7.574239061359019E-4</v>
      </c>
      <c r="T316" s="1">
        <f t="shared" si="142"/>
        <v>1.7984423435607274E-4</v>
      </c>
      <c r="U316" s="1">
        <f t="shared" si="143"/>
        <v>2.0769249142804348E-7</v>
      </c>
      <c r="V316" s="1">
        <f t="shared" si="144"/>
        <v>-3.3746118628222885E-5</v>
      </c>
      <c r="W316" s="1">
        <f t="shared" si="151"/>
        <v>0</v>
      </c>
      <c r="X316" s="1">
        <f t="shared" si="151"/>
        <v>0</v>
      </c>
      <c r="Y316" s="1">
        <f t="shared" si="151"/>
        <v>0</v>
      </c>
      <c r="Z316" s="1">
        <f t="shared" si="151"/>
        <v>0</v>
      </c>
      <c r="AA316" s="1">
        <f>+AA$3*$F316*ABS($F316)*COS(2*PI()*$A316/$AZ$22+AA$4)*COS(2*PI()*$A316/$BA$22+AA$5)</f>
        <v>0</v>
      </c>
      <c r="AB316" s="39">
        <f>+AB$3*$F316*ABS($F316)*COS(2*2*PI()*$A316/$BA$33+AB$4)*COS(2*2*PI()*$A316/$BA$34+AB$5)*COS(2*2*PI()*$A316/$BA$35+AB$6)</f>
        <v>0</v>
      </c>
      <c r="AE316" s="20">
        <f>+$AF$20*SIGN(SOI!A315)*(ABS(SOI!A315))^$AE$2</f>
        <v>0.49018870133830955</v>
      </c>
      <c r="AF316" s="20">
        <f t="shared" si="148"/>
        <v>0.34335430014060891</v>
      </c>
      <c r="AG316" s="19">
        <f t="shared" si="149"/>
        <v>0.34791811948992823</v>
      </c>
      <c r="AH316" s="19">
        <f t="shared" si="150"/>
        <v>0.35677337113713958</v>
      </c>
      <c r="AI316">
        <f t="shared" si="146"/>
        <v>0.17639999999999961</v>
      </c>
      <c r="AJ316">
        <f t="shared" si="145"/>
        <v>4.5638193493193202E-3</v>
      </c>
      <c r="AK316">
        <v>1</v>
      </c>
    </row>
    <row r="317" spans="1:37" x14ac:dyDescent="0.25">
      <c r="A317">
        <v>24.583333333333254</v>
      </c>
      <c r="B317" s="2">
        <v>1904.583333333311</v>
      </c>
      <c r="C317">
        <f>+D317+($D$2+E317+F317)*SOI!A316*IF(B317&gt;$C$18, IF(B317&lt;$C$19,-1,1),1)</f>
        <v>1.6116879088803622</v>
      </c>
      <c r="D317">
        <f>+$D$3*((1-$D$5)*SOI!D316+$D$5*SOI!D315) +   $D$4*((1-$D$5)*SOI!E316+$D$5*SOI!E315)</f>
        <v>0</v>
      </c>
      <c r="E317">
        <f t="shared" si="127"/>
        <v>0.74906623507712222</v>
      </c>
      <c r="F317">
        <f t="shared" si="128"/>
        <v>2.2355410035902148</v>
      </c>
      <c r="G317">
        <f t="shared" si="135"/>
        <v>2.984607238667337</v>
      </c>
      <c r="H317" s="21">
        <f t="shared" si="136"/>
        <v>3.0528257142274778E-3</v>
      </c>
      <c r="I317" s="37">
        <f t="shared" si="129"/>
        <v>0.2279795552498507</v>
      </c>
      <c r="J317" s="1">
        <f t="shared" si="137"/>
        <v>2.7393153830819906E-4</v>
      </c>
      <c r="K317" s="1">
        <f t="shared" si="138"/>
        <v>7.1347984182318738E-5</v>
      </c>
      <c r="L317" s="1">
        <f t="shared" si="130"/>
        <v>-0.55205584055538848</v>
      </c>
      <c r="M317" s="1">
        <f t="shared" si="131"/>
        <v>7.5509012658697772E-3</v>
      </c>
      <c r="N317" s="1">
        <f t="shared" si="132"/>
        <v>0.14661851170516108</v>
      </c>
      <c r="O317" s="1">
        <f t="shared" si="133"/>
        <v>0.30314959769148242</v>
      </c>
      <c r="P317" s="1">
        <f t="shared" si="134"/>
        <v>1.5812319659144879E-2</v>
      </c>
      <c r="Q317" s="1">
        <f t="shared" si="139"/>
        <v>7.4457754603366106E-4</v>
      </c>
      <c r="R317" s="1">
        <f t="shared" si="140"/>
        <v>-9.3274507624453826E-6</v>
      </c>
      <c r="S317" s="1">
        <f t="shared" si="141"/>
        <v>4.3828311887261946E-3</v>
      </c>
      <c r="T317" s="1">
        <f t="shared" si="142"/>
        <v>2.8159021775700792E-3</v>
      </c>
      <c r="U317" s="1">
        <f t="shared" si="143"/>
        <v>-1.8701106545721086E-4</v>
      </c>
      <c r="V317" s="1">
        <f t="shared" si="144"/>
        <v>-4.5060112233472572E-3</v>
      </c>
      <c r="W317" s="1">
        <f t="shared" si="151"/>
        <v>0</v>
      </c>
      <c r="X317" s="1">
        <f t="shared" si="151"/>
        <v>0</v>
      </c>
      <c r="Y317" s="1">
        <f t="shared" si="151"/>
        <v>0</v>
      </c>
      <c r="Z317" s="1">
        <f t="shared" si="151"/>
        <v>0</v>
      </c>
      <c r="AA317" s="1">
        <f>+AA$3*$F317*ABS($F317)*COS(2*PI()*$A317/$AZ$22+AA$4)*COS(2*PI()*$A317/$BA$22+AA$5)</f>
        <v>0</v>
      </c>
      <c r="AB317" s="39">
        <f>+AB$3*$F317*ABS($F317)*COS(2*2*PI()*$A317/$BA$33+AB$4)*COS(2*2*PI()*$A317/$BA$34+AB$5)*COS(2*2*PI()*$A317/$BA$35+AB$6)</f>
        <v>0</v>
      </c>
      <c r="AE317" s="20">
        <f>+$AF$20*SIGN(SOI!A316)*(ABS(SOI!A316))^$AE$2</f>
        <v>0.38915109817092591</v>
      </c>
      <c r="AF317" s="20">
        <f t="shared" si="148"/>
        <v>0.30097890516010734</v>
      </c>
      <c r="AG317" s="19">
        <f t="shared" si="149"/>
        <v>0.33492365430663584</v>
      </c>
      <c r="AH317" s="19">
        <f t="shared" si="150"/>
        <v>0.31649618547544778</v>
      </c>
      <c r="AI317">
        <f t="shared" si="146"/>
        <v>0.1769999999999996</v>
      </c>
      <c r="AJ317">
        <f t="shared" si="145"/>
        <v>3.3944749146528508E-2</v>
      </c>
      <c r="AK317">
        <v>1</v>
      </c>
    </row>
    <row r="318" spans="1:37" x14ac:dyDescent="0.25">
      <c r="A318">
        <v>24.666666666666586</v>
      </c>
      <c r="B318" s="2">
        <v>1904.6666666666442</v>
      </c>
      <c r="C318">
        <f>+D318+($D$2+E318+F318)*SOI!A317*IF(B318&gt;$C$18, IF(B318&lt;$C$19,-1,1),1)</f>
        <v>-2.8117729417095873E-2</v>
      </c>
      <c r="D318">
        <f>+$D$3*((1-$D$5)*SOI!D317+$D$5*SOI!D316) +   $D$4*((1-$D$5)*SOI!E317+$D$5*SOI!E316)</f>
        <v>0</v>
      </c>
      <c r="E318">
        <f t="shared" si="127"/>
        <v>-0.91133851609000338</v>
      </c>
      <c r="F318">
        <f t="shared" si="128"/>
        <v>-1.9004344256195835</v>
      </c>
      <c r="G318">
        <f t="shared" si="135"/>
        <v>-2.8117729417095871</v>
      </c>
      <c r="H318" s="21">
        <f t="shared" si="136"/>
        <v>9.3532815516008585E-3</v>
      </c>
      <c r="I318" s="37">
        <f t="shared" si="129"/>
        <v>-0.47592692337821096</v>
      </c>
      <c r="J318" s="1">
        <f t="shared" si="137"/>
        <v>9.6389362366896636E-4</v>
      </c>
      <c r="K318" s="1">
        <f t="shared" si="138"/>
        <v>-4.4891056362858441E-7</v>
      </c>
      <c r="L318" s="1">
        <f t="shared" si="130"/>
        <v>1.0922062964871957</v>
      </c>
      <c r="M318" s="1">
        <f t="shared" si="131"/>
        <v>-1.2727452676734896E-2</v>
      </c>
      <c r="N318" s="1">
        <f t="shared" si="132"/>
        <v>-0.10403824157951666</v>
      </c>
      <c r="O318" s="1">
        <f t="shared" si="133"/>
        <v>-4.7043447273420382E-4</v>
      </c>
      <c r="P318" s="1">
        <f t="shared" si="134"/>
        <v>-3.2404840922022782E-2</v>
      </c>
      <c r="Q318" s="1">
        <f t="shared" si="139"/>
        <v>8.9054697155932126E-4</v>
      </c>
      <c r="R318" s="1">
        <f t="shared" si="140"/>
        <v>2.3289181885644265E-5</v>
      </c>
      <c r="S318" s="1">
        <f t="shared" si="141"/>
        <v>6.4923707374756924E-3</v>
      </c>
      <c r="T318" s="1">
        <f t="shared" si="142"/>
        <v>8.645325973657634E-6</v>
      </c>
      <c r="U318" s="1">
        <f t="shared" si="143"/>
        <v>-8.0006631274942889E-4</v>
      </c>
      <c r="V318" s="1">
        <f t="shared" si="144"/>
        <v>-6.5525564951835714E-3</v>
      </c>
      <c r="W318" s="1">
        <f t="shared" si="151"/>
        <v>0</v>
      </c>
      <c r="X318" s="1">
        <f t="shared" si="151"/>
        <v>0</v>
      </c>
      <c r="Y318" s="1">
        <f t="shared" si="151"/>
        <v>0</v>
      </c>
      <c r="Z318" s="1">
        <f t="shared" si="151"/>
        <v>0</v>
      </c>
      <c r="AA318" s="1">
        <f>+AA$3*$F318*ABS($F318)*COS(2*PI()*$A318/$AZ$22+AA$4)*COS(2*PI()*$A318/$BA$22+AA$5)</f>
        <v>0</v>
      </c>
      <c r="AB318" s="39">
        <f>+AB$3*$F318*ABS($F318)*COS(2*2*PI()*$A318/$BA$33+AB$4)*COS(2*2*PI()*$A318/$BA$34+AB$5)*COS(2*2*PI()*$A318/$BA$35+AB$6)</f>
        <v>0</v>
      </c>
      <c r="AE318" s="20">
        <f>+$AF$20*SIGN(SOI!A317)*(ABS(SOI!A317))^$AE$2</f>
        <v>2.3596915971086534E-2</v>
      </c>
      <c r="AF318" s="20">
        <f t="shared" si="148"/>
        <v>0.32475882212037294</v>
      </c>
      <c r="AG318" s="19">
        <f t="shared" si="149"/>
        <v>0.45142163414635783</v>
      </c>
      <c r="AH318" s="19">
        <f t="shared" si="150"/>
        <v>0.33572447262790484</v>
      </c>
      <c r="AI318">
        <f t="shared" si="146"/>
        <v>0.17759999999999959</v>
      </c>
      <c r="AJ318">
        <f t="shared" si="145"/>
        <v>0.12666281202598489</v>
      </c>
      <c r="AK318">
        <v>1</v>
      </c>
    </row>
    <row r="319" spans="1:37" x14ac:dyDescent="0.25">
      <c r="A319">
        <v>24.749999999999918</v>
      </c>
      <c r="B319" s="2">
        <v>1904.7499999999775</v>
      </c>
      <c r="C319">
        <f>+D319+($D$2+E319+F319)*SOI!A318*IF(B319&gt;$C$18, IF(B319&lt;$C$19,-1,1),1)</f>
        <v>3.1204064461852417</v>
      </c>
      <c r="D319">
        <f>+$D$3*((1-$D$5)*SOI!D318+$D$5*SOI!D317) +   $D$4*((1-$D$5)*SOI!E318+$D$5*SOI!E317)</f>
        <v>0</v>
      </c>
      <c r="E319">
        <f t="shared" si="127"/>
        <v>1.2742092206834634</v>
      </c>
      <c r="F319">
        <f t="shared" si="128"/>
        <v>2.1548088520475712</v>
      </c>
      <c r="G319">
        <f t="shared" si="135"/>
        <v>3.4290180727310346</v>
      </c>
      <c r="H319" s="21">
        <f t="shared" si="136"/>
        <v>9.3340595928393839E-3</v>
      </c>
      <c r="I319" s="37">
        <f t="shared" si="129"/>
        <v>0.58679640965731694</v>
      </c>
      <c r="J319" s="1">
        <f t="shared" si="137"/>
        <v>7.1475928428859159E-3</v>
      </c>
      <c r="K319" s="1">
        <f t="shared" si="138"/>
        <v>2.9846171324922441E-4</v>
      </c>
      <c r="L319" s="1">
        <f t="shared" si="130"/>
        <v>-0.71818823275579946</v>
      </c>
      <c r="M319" s="1">
        <f t="shared" si="131"/>
        <v>7.6546443028324071E-2</v>
      </c>
      <c r="N319" s="1">
        <f t="shared" si="132"/>
        <v>2.2132655365033676E-3</v>
      </c>
      <c r="O319" s="1">
        <f t="shared" si="133"/>
        <v>0.47452035486426564</v>
      </c>
      <c r="P319" s="1">
        <f t="shared" si="134"/>
        <v>3.2482494918297827E-2</v>
      </c>
      <c r="Q319" s="1">
        <f t="shared" si="139"/>
        <v>1.1394122205011163E-4</v>
      </c>
      <c r="R319" s="1">
        <f t="shared" si="140"/>
        <v>-3.6738840777705597E-6</v>
      </c>
      <c r="S319" s="1">
        <f t="shared" si="141"/>
        <v>1.7029072877416601E-4</v>
      </c>
      <c r="T319" s="1">
        <f t="shared" si="142"/>
        <v>5.7341716617602409E-3</v>
      </c>
      <c r="U319" s="1">
        <f t="shared" si="143"/>
        <v>-9.8880953167527065E-4</v>
      </c>
      <c r="V319" s="1">
        <f t="shared" si="144"/>
        <v>-1.3973035990578564E-4</v>
      </c>
      <c r="W319" s="1">
        <f t="shared" si="151"/>
        <v>0</v>
      </c>
      <c r="X319" s="1">
        <f t="shared" si="151"/>
        <v>0</v>
      </c>
      <c r="Y319" s="1">
        <f t="shared" si="151"/>
        <v>0</v>
      </c>
      <c r="Z319" s="1">
        <f t="shared" si="151"/>
        <v>0</v>
      </c>
      <c r="AA319" s="1">
        <f>+AA$3*$F319*ABS($F319)*COS(2*PI()*$A319/$AZ$22+AA$4)*COS(2*PI()*$A319/$BA$22+AA$5)</f>
        <v>0</v>
      </c>
      <c r="AB319" s="39">
        <f>+AB$3*$F319*ABS($F319)*COS(2*2*PI()*$A319/$BA$33+AB$4)*COS(2*2*PI()*$A319/$BA$34+AB$5)*COS(2*2*PI()*$A319/$BA$35+AB$6)</f>
        <v>0</v>
      </c>
      <c r="AE319" s="20">
        <f>+$AF$20*SIGN(SOI!A318)*(ABS(SOI!A318))^$AE$2</f>
        <v>0.5615284522191063</v>
      </c>
      <c r="AF319" s="20">
        <f t="shared" si="148"/>
        <v>0.24777839401696913</v>
      </c>
      <c r="AG319" s="19">
        <f t="shared" si="149"/>
        <v>0.48362283811062434</v>
      </c>
      <c r="AH319" s="19">
        <f t="shared" si="150"/>
        <v>0.36255073262878912</v>
      </c>
      <c r="AI319">
        <f t="shared" si="146"/>
        <v>0.17819999999999958</v>
      </c>
      <c r="AJ319">
        <f t="shared" si="145"/>
        <v>0.23584444409365521</v>
      </c>
      <c r="AK319">
        <v>1</v>
      </c>
    </row>
    <row r="320" spans="1:37" x14ac:dyDescent="0.25">
      <c r="A320">
        <v>24.83333333333325</v>
      </c>
      <c r="B320" s="2">
        <v>1904.8333333333107</v>
      </c>
      <c r="C320">
        <f>+D320+($D$2+E320+F320)*SOI!A319*IF(B320&gt;$C$18, IF(B320&lt;$C$19,-1,1),1)</f>
        <v>-0.89846274925021974</v>
      </c>
      <c r="D320">
        <f>+$D$3*((1-$D$5)*SOI!D319+$D$5*SOI!D318) +   $D$4*((1-$D$5)*SOI!E319+$D$5*SOI!E318)</f>
        <v>0</v>
      </c>
      <c r="E320">
        <f t="shared" si="127"/>
        <v>-2.3875979228143431</v>
      </c>
      <c r="F320">
        <f t="shared" si="128"/>
        <v>-3.6021537388537883</v>
      </c>
      <c r="G320">
        <f t="shared" si="135"/>
        <v>-5.9897516616681319</v>
      </c>
      <c r="H320" s="21">
        <f t="shared" si="136"/>
        <v>-4.9709293814329647E-2</v>
      </c>
      <c r="I320" s="37">
        <f t="shared" si="129"/>
        <v>-0.35686111392994541</v>
      </c>
      <c r="J320" s="1">
        <f t="shared" si="137"/>
        <v>1.1172267387963068E-2</v>
      </c>
      <c r="K320" s="1">
        <f t="shared" si="138"/>
        <v>-1.4385306492658541E-7</v>
      </c>
      <c r="L320" s="1">
        <f t="shared" si="130"/>
        <v>1.7879560768506322E-4</v>
      </c>
      <c r="M320" s="1">
        <f t="shared" si="131"/>
        <v>-0.19674094436941211</v>
      </c>
      <c r="N320" s="1">
        <f t="shared" si="132"/>
        <v>0.24044697994090844</v>
      </c>
      <c r="O320" s="1">
        <f t="shared" si="133"/>
        <v>-2.132263019334478</v>
      </c>
      <c r="P320" s="1">
        <f t="shared" si="134"/>
        <v>-1.3995079893158291E-2</v>
      </c>
      <c r="Q320" s="1">
        <f t="shared" si="139"/>
        <v>-3.1815328752520571E-2</v>
      </c>
      <c r="R320" s="1">
        <f t="shared" si="140"/>
        <v>-6.2386808605810527E-4</v>
      </c>
      <c r="S320" s="1">
        <f t="shared" si="141"/>
        <v>-1.1250934284932715E-2</v>
      </c>
      <c r="T320" s="1">
        <f t="shared" si="142"/>
        <v>6.4146826998033267E-6</v>
      </c>
      <c r="U320" s="1">
        <f t="shared" si="143"/>
        <v>-2.590898657032497E-4</v>
      </c>
      <c r="V320" s="1">
        <f t="shared" si="144"/>
        <v>6.540374033534936E-3</v>
      </c>
      <c r="W320" s="1">
        <f t="shared" si="151"/>
        <v>0</v>
      </c>
      <c r="X320" s="1">
        <f t="shared" si="151"/>
        <v>0</v>
      </c>
      <c r="Y320" s="1">
        <f t="shared" si="151"/>
        <v>0</v>
      </c>
      <c r="Z320" s="1">
        <f t="shared" si="151"/>
        <v>0</v>
      </c>
      <c r="AA320" s="1">
        <f>+AA$3*$F320*ABS($F320)*COS(2*PI()*$A320/$AZ$22+AA$4)*COS(2*PI()*$A320/$BA$22+AA$5)</f>
        <v>0</v>
      </c>
      <c r="AB320" s="39">
        <f>+AB$3*$F320*ABS($F320)*COS(2*2*PI()*$A320/$BA$33+AB$4)*COS(2*2*PI()*$A320/$BA$34+AB$5)*COS(2*2*PI()*$A320/$BA$35+AB$6)</f>
        <v>0</v>
      </c>
      <c r="AE320" s="20">
        <f>+$AF$20*SIGN(SOI!A319)*(ABS(SOI!A319))^$AE$2</f>
        <v>0.15820981386071464</v>
      </c>
      <c r="AF320" s="20">
        <f t="shared" si="148"/>
        <v>0.41980210981097194</v>
      </c>
      <c r="AG320" s="19">
        <f t="shared" si="149"/>
        <v>0.43257135628299637</v>
      </c>
      <c r="AH320" s="19">
        <f t="shared" si="150"/>
        <v>0.31675486337525971</v>
      </c>
      <c r="AI320">
        <f t="shared" si="146"/>
        <v>0.17879999999999957</v>
      </c>
      <c r="AJ320">
        <f t="shared" si="145"/>
        <v>1.2769246472024431E-2</v>
      </c>
      <c r="AK320">
        <v>1</v>
      </c>
    </row>
    <row r="321" spans="1:37" x14ac:dyDescent="0.25">
      <c r="A321">
        <v>24.916666666666583</v>
      </c>
      <c r="B321" s="2">
        <v>1904.916666666644</v>
      </c>
      <c r="C321">
        <f>+D321+($D$2+E321+F321)*SOI!A320*IF(B321&gt;$C$18, IF(B321&lt;$C$19,-1,1),1)</f>
        <v>86.678372106734003</v>
      </c>
      <c r="D321">
        <f>+$D$3*((1-$D$5)*SOI!D320+$D$5*SOI!D319) +   $D$4*((1-$D$5)*SOI!E320+$D$5*SOI!E319)</f>
        <v>0</v>
      </c>
      <c r="E321">
        <f t="shared" si="127"/>
        <v>41.120340000417023</v>
      </c>
      <c r="F321">
        <f t="shared" si="128"/>
        <v>59.668464774855082</v>
      </c>
      <c r="G321">
        <f t="shared" si="135"/>
        <v>100.7888047752721</v>
      </c>
      <c r="H321" s="21">
        <f t="shared" si="136"/>
        <v>-0.18377847508130049</v>
      </c>
      <c r="I321" s="37">
        <f t="shared" si="129"/>
        <v>-10.022210472434594</v>
      </c>
      <c r="J321" s="1">
        <f t="shared" si="137"/>
        <v>-3.9118740433572783</v>
      </c>
      <c r="K321" s="1">
        <f t="shared" si="138"/>
        <v>0.6351918223322045</v>
      </c>
      <c r="L321" s="1">
        <f t="shared" si="130"/>
        <v>-22.417927648810132</v>
      </c>
      <c r="M321" s="1">
        <f t="shared" si="131"/>
        <v>2.4528670034457978</v>
      </c>
      <c r="N321" s="1">
        <f t="shared" si="132"/>
        <v>-6.2485708201754333</v>
      </c>
      <c r="O321" s="1">
        <f t="shared" si="133"/>
        <v>27.280435109987859</v>
      </c>
      <c r="P321" s="1">
        <f t="shared" si="134"/>
        <v>3.8522283702935596E-2</v>
      </c>
      <c r="Q321" s="1">
        <f t="shared" si="139"/>
        <v>-10.308062291613005</v>
      </c>
      <c r="R321" s="1">
        <f t="shared" si="140"/>
        <v>-5.6767227142139527</v>
      </c>
      <c r="S321" s="1">
        <f t="shared" si="141"/>
        <v>8.2113440653789791</v>
      </c>
      <c r="T321" s="1">
        <f t="shared" si="142"/>
        <v>10.290211817617811</v>
      </c>
      <c r="U321" s="1">
        <f t="shared" si="143"/>
        <v>2.0028635427456431E-2</v>
      </c>
      <c r="V321" s="1">
        <f t="shared" si="144"/>
        <v>0.46784349864632285</v>
      </c>
      <c r="W321" s="1">
        <f t="shared" si="151"/>
        <v>0</v>
      </c>
      <c r="X321" s="1">
        <f t="shared" si="151"/>
        <v>0</v>
      </c>
      <c r="Y321" s="1">
        <f t="shared" si="151"/>
        <v>0</v>
      </c>
      <c r="Z321" s="1">
        <f t="shared" si="151"/>
        <v>0</v>
      </c>
      <c r="AA321" s="1">
        <f>+AA$3*$F321*ABS($F321)*COS(2*PI()*$A321/$AZ$22+AA$4)*COS(2*PI()*$A321/$BA$22+AA$5)</f>
        <v>0</v>
      </c>
      <c r="AB321" s="39">
        <f>+AB$3*$F321*ABS($F321)*COS(2*2*PI()*$A321/$BA$33+AB$4)*COS(2*2*PI()*$A321/$BA$34+AB$5)*COS(2*2*PI()*$A321/$BA$35+AB$6)</f>
        <v>0</v>
      </c>
      <c r="AE321" s="20">
        <f>+$AF$20*SIGN(SOI!A320)*(ABS(SOI!A320))^$AE$2</f>
        <v>0.53966806335309503</v>
      </c>
      <c r="AF321" s="20">
        <f t="shared" si="148"/>
        <v>0.38515155054135747</v>
      </c>
      <c r="AG321" s="19">
        <f t="shared" si="149"/>
        <v>0.38817314502097899</v>
      </c>
      <c r="AH321" s="19">
        <f t="shared" si="150"/>
        <v>0.2920451702268253</v>
      </c>
      <c r="AI321">
        <f t="shared" si="146"/>
        <v>0.17939999999999956</v>
      </c>
      <c r="AJ321">
        <f t="shared" si="145"/>
        <v>3.0215944796215255E-3</v>
      </c>
      <c r="AK321">
        <v>1</v>
      </c>
    </row>
    <row r="322" spans="1:37" x14ac:dyDescent="0.25">
      <c r="A322">
        <v>24.999999999999915</v>
      </c>
      <c r="B322" s="2">
        <v>1904.9999999999773</v>
      </c>
      <c r="C322">
        <f>+D322+($D$2+E322+F322)*SOI!A321*IF(B322&gt;$C$18, IF(B322&lt;$C$19,-1,1),1)</f>
        <v>4.564187878624506</v>
      </c>
      <c r="D322">
        <f>+$D$3*((1-$D$5)*SOI!D321+$D$5*SOI!D320) +   $D$4*((1-$D$5)*SOI!E321+$D$5*SOI!E320)</f>
        <v>0</v>
      </c>
      <c r="E322">
        <f t="shared" si="127"/>
        <v>2.6892524458146361</v>
      </c>
      <c r="F322">
        <f t="shared" si="128"/>
        <v>4.0227885521625772</v>
      </c>
      <c r="G322">
        <f t="shared" si="135"/>
        <v>6.7120409979772138</v>
      </c>
      <c r="H322" s="21">
        <f t="shared" si="136"/>
        <v>-9.1271787578878494E-2</v>
      </c>
      <c r="I322" s="37">
        <f t="shared" si="129"/>
        <v>-1.3647970575827799</v>
      </c>
      <c r="J322" s="1">
        <f t="shared" si="137"/>
        <v>-3.9583068269200784E-3</v>
      </c>
      <c r="K322" s="1">
        <f t="shared" si="138"/>
        <v>7.8994592640072242E-4</v>
      </c>
      <c r="L322" s="1">
        <f t="shared" si="130"/>
        <v>-3.2217299552566057</v>
      </c>
      <c r="M322" s="1">
        <f t="shared" si="131"/>
        <v>1.8226112018741469E-2</v>
      </c>
      <c r="N322" s="1">
        <f t="shared" si="132"/>
        <v>-0.35132165728520259</v>
      </c>
      <c r="O322" s="1">
        <f t="shared" si="133"/>
        <v>0.21518384618727518</v>
      </c>
      <c r="P322" s="1">
        <f t="shared" si="134"/>
        <v>4.2262233587758373E-2</v>
      </c>
      <c r="Q322" s="1">
        <f t="shared" si="139"/>
        <v>-4.3064686977197821E-3</v>
      </c>
      <c r="R322" s="1">
        <f t="shared" si="140"/>
        <v>-3.2295833707600907E-4</v>
      </c>
      <c r="S322" s="1">
        <f t="shared" si="141"/>
        <v>6.286993841362018E-2</v>
      </c>
      <c r="T322" s="1">
        <f t="shared" si="142"/>
        <v>1.1664774819493162E-2</v>
      </c>
      <c r="U322" s="1">
        <f t="shared" si="143"/>
        <v>2.9922394240309252E-3</v>
      </c>
      <c r="V322" s="1">
        <f t="shared" si="144"/>
        <v>2.885793466505988E-2</v>
      </c>
      <c r="W322" s="1">
        <f t="shared" ref="W322:Z341" si="152">+W$3*$F322*ABS($F322)*COS(2*PI()*$A322/W$2+W$4)</f>
        <v>0</v>
      </c>
      <c r="X322" s="1">
        <f t="shared" si="152"/>
        <v>0</v>
      </c>
      <c r="Y322" s="1">
        <f t="shared" si="152"/>
        <v>0</v>
      </c>
      <c r="Z322" s="1">
        <f t="shared" si="152"/>
        <v>0</v>
      </c>
      <c r="AA322" s="1">
        <f>+AA$3*$F322*ABS($F322)*COS(2*PI()*$A322/$AZ$22+AA$4)*COS(2*PI()*$A322/$BA$22+AA$5)</f>
        <v>0</v>
      </c>
      <c r="AB322" s="39">
        <f>+AB$3*$F322*ABS($F322)*COS(2*2*PI()*$A322/$BA$33+AB$4)*COS(2*2*PI()*$A322/$BA$34+AB$5)*COS(2*2*PI()*$A322/$BA$35+AB$6)</f>
        <v>0</v>
      </c>
      <c r="AE322" s="20">
        <f>+$AF$20*SIGN(SOI!A321)*(ABS(SOI!A321))^$AE$2</f>
        <v>0.45757677441026284</v>
      </c>
      <c r="AF322" s="20">
        <f t="shared" si="148"/>
        <v>0.4911909834382911</v>
      </c>
      <c r="AG322" s="19">
        <f t="shared" si="149"/>
        <v>0.31979431579864337</v>
      </c>
      <c r="AH322" s="19">
        <f t="shared" si="150"/>
        <v>0.30695455522464543</v>
      </c>
      <c r="AI322">
        <f t="shared" si="146"/>
        <v>0.17999999999999955</v>
      </c>
      <c r="AJ322">
        <f t="shared" si="145"/>
        <v>0.17139666763964773</v>
      </c>
      <c r="AK322">
        <v>1</v>
      </c>
    </row>
    <row r="323" spans="1:37" x14ac:dyDescent="0.25">
      <c r="A323">
        <v>25.083333333333247</v>
      </c>
      <c r="B323" s="2">
        <v>1905.0833333333105</v>
      </c>
      <c r="C323">
        <f>+D323+($D$2+E323+F323)*SOI!A322*IF(B323&gt;$C$18, IF(B323&lt;$C$19,-1,1),1)</f>
        <v>-2.5790528239698789</v>
      </c>
      <c r="D323">
        <f>+$D$3*((1-$D$5)*SOI!D322+$D$5*SOI!D321) +   $D$4*((1-$D$5)*SOI!E322+$D$5*SOI!E321)</f>
        <v>0</v>
      </c>
      <c r="E323">
        <f t="shared" si="127"/>
        <v>-1.3464768072075852</v>
      </c>
      <c r="F323">
        <f t="shared" si="128"/>
        <v>-2.235541003861691</v>
      </c>
      <c r="G323">
        <f t="shared" si="135"/>
        <v>-3.5820178110692762</v>
      </c>
      <c r="H323" s="21">
        <f t="shared" si="136"/>
        <v>3.1767655122955651E-2</v>
      </c>
      <c r="I323" s="37">
        <f t="shared" si="129"/>
        <v>0.67388240278684897</v>
      </c>
      <c r="J323" s="1">
        <f t="shared" si="137"/>
        <v>5.5513042844835469E-3</v>
      </c>
      <c r="K323" s="1">
        <f t="shared" si="138"/>
        <v>-2.2855855277333239E-4</v>
      </c>
      <c r="L323" s="1">
        <f t="shared" si="130"/>
        <v>1.0220832453130857</v>
      </c>
      <c r="M323" s="1">
        <f t="shared" si="131"/>
        <v>5.1768260785825936E-2</v>
      </c>
      <c r="N323" s="1">
        <f t="shared" si="132"/>
        <v>6.0798178650323199E-2</v>
      </c>
      <c r="O323" s="1">
        <f t="shared" si="133"/>
        <v>-0.20148689443002005</v>
      </c>
      <c r="P323" s="1">
        <f t="shared" si="134"/>
        <v>-4.1164068145673138E-2</v>
      </c>
      <c r="Q323" s="1">
        <f t="shared" si="139"/>
        <v>2.1167836904898711E-3</v>
      </c>
      <c r="R323" s="1">
        <f t="shared" si="140"/>
        <v>-7.8382249695555772E-5</v>
      </c>
      <c r="S323" s="1">
        <f t="shared" si="141"/>
        <v>5.3721078075991925E-3</v>
      </c>
      <c r="T323" s="1">
        <f t="shared" si="142"/>
        <v>3.4650589746971247E-3</v>
      </c>
      <c r="U323" s="1">
        <f t="shared" si="143"/>
        <v>1.4390577451956494E-3</v>
      </c>
      <c r="V323" s="1">
        <f t="shared" si="144"/>
        <v>4.8642594873953577E-3</v>
      </c>
      <c r="W323" s="1">
        <f t="shared" si="152"/>
        <v>0</v>
      </c>
      <c r="X323" s="1">
        <f t="shared" si="152"/>
        <v>0</v>
      </c>
      <c r="Y323" s="1">
        <f t="shared" si="152"/>
        <v>0</v>
      </c>
      <c r="Z323" s="1">
        <f t="shared" si="152"/>
        <v>0</v>
      </c>
      <c r="AA323" s="1">
        <f>+AA$3*$F323*ABS($F323)*COS(2*PI()*$A323/$AZ$22+AA$4)*COS(2*PI()*$A323/$BA$22+AA$5)</f>
        <v>0</v>
      </c>
      <c r="AB323" s="39">
        <f>+AB$3*$F323*ABS($F323)*COS(2*2*PI()*$A323/$BA$33+AB$4)*COS(2*2*PI()*$A323/$BA$34+AB$5)*COS(2*2*PI()*$A323/$BA$35+AB$6)</f>
        <v>0</v>
      </c>
      <c r="AE323" s="20">
        <f>+$AF$20*SIGN(SOI!A322)*(ABS(SOI!A322))^$AE$2</f>
        <v>0.47632811255151541</v>
      </c>
      <c r="AF323" s="20">
        <f t="shared" si="148"/>
        <v>0.49992069277273155</v>
      </c>
      <c r="AG323" s="19">
        <f t="shared" si="149"/>
        <v>0.29250740420256927</v>
      </c>
      <c r="AH323" s="19">
        <f t="shared" si="150"/>
        <v>0.31304533696190462</v>
      </c>
      <c r="AI323">
        <f t="shared" si="146"/>
        <v>0.18059999999999954</v>
      </c>
      <c r="AJ323">
        <f t="shared" si="145"/>
        <v>0.20741328857016228</v>
      </c>
      <c r="AK323">
        <v>1</v>
      </c>
    </row>
    <row r="324" spans="1:37" x14ac:dyDescent="0.25">
      <c r="A324">
        <v>25.166666666666579</v>
      </c>
      <c r="B324" s="2">
        <v>1905.1666666666438</v>
      </c>
      <c r="C324">
        <f>+D324+($D$2+E324+F324)*SOI!A323*IF(B324&gt;$C$18, IF(B324&lt;$C$19,-1,1),1)</f>
        <v>2.6139602121919094</v>
      </c>
      <c r="D324">
        <f>+$D$3*((1-$D$5)*SOI!D323+$D$5*SOI!D322) +   $D$4*((1-$D$5)*SOI!E323+$D$5*SOI!E322)</f>
        <v>0</v>
      </c>
      <c r="E324">
        <f t="shared" si="127"/>
        <v>0.94082667432162781</v>
      </c>
      <c r="F324">
        <f t="shared" si="128"/>
        <v>1.9004344258869694</v>
      </c>
      <c r="G324">
        <f t="shared" si="135"/>
        <v>2.8412611002085972</v>
      </c>
      <c r="H324" s="21">
        <f t="shared" si="136"/>
        <v>1.0063301424947419E-2</v>
      </c>
      <c r="I324" s="37">
        <f t="shared" si="129"/>
        <v>-0.21506334410629194</v>
      </c>
      <c r="J324" s="1">
        <f t="shared" si="137"/>
        <v>1.1860200318252827E-3</v>
      </c>
      <c r="K324" s="1">
        <f t="shared" si="138"/>
        <v>1.4711503765334551E-5</v>
      </c>
      <c r="L324" s="1">
        <f t="shared" si="130"/>
        <v>-3.2934132649919221E-2</v>
      </c>
      <c r="M324" s="1">
        <f t="shared" si="131"/>
        <v>-3.4655988197898425E-2</v>
      </c>
      <c r="N324" s="1">
        <f t="shared" si="132"/>
        <v>6.6560723598963215E-2</v>
      </c>
      <c r="O324" s="1">
        <f t="shared" si="133"/>
        <v>0.70025281511935311</v>
      </c>
      <c r="P324" s="1">
        <f t="shared" si="134"/>
        <v>2.3659733942507453E-2</v>
      </c>
      <c r="Q324" s="1">
        <f t="shared" si="139"/>
        <v>-1.5513816798369527E-3</v>
      </c>
      <c r="R324" s="1">
        <f t="shared" si="140"/>
        <v>-1.83333648344888E-5</v>
      </c>
      <c r="S324" s="1">
        <f t="shared" si="141"/>
        <v>-1.8769576072604694E-3</v>
      </c>
      <c r="T324" s="1">
        <f t="shared" si="142"/>
        <v>3.880419267497736E-4</v>
      </c>
      <c r="U324" s="1">
        <f t="shared" si="143"/>
        <v>2.6396847791116551E-4</v>
      </c>
      <c r="V324" s="1">
        <f t="shared" si="144"/>
        <v>-3.0608057476628975E-3</v>
      </c>
      <c r="W324" s="1">
        <f t="shared" si="152"/>
        <v>0</v>
      </c>
      <c r="X324" s="1">
        <f t="shared" si="152"/>
        <v>0</v>
      </c>
      <c r="Y324" s="1">
        <f t="shared" si="152"/>
        <v>0</v>
      </c>
      <c r="Z324" s="1">
        <f t="shared" si="152"/>
        <v>0</v>
      </c>
      <c r="AA324" s="1">
        <f>+AA$3*$F324*ABS($F324)*COS(2*PI()*$A324/$AZ$22+AA$4)*COS(2*PI()*$A324/$BA$22+AA$5)</f>
        <v>0</v>
      </c>
      <c r="AB324" s="39">
        <f>+AB$3*$F324*ABS($F324)*COS(2*2*PI()*$A324/$BA$33+AB$4)*COS(2*2*PI()*$A324/$BA$34+AB$5)*COS(2*2*PI()*$A324/$BA$35+AB$6)</f>
        <v>0</v>
      </c>
      <c r="AE324" s="20">
        <f>+$AF$20*SIGN(SOI!A323)*(ABS(SOI!A323))^$AE$2</f>
        <v>0.56585719135641621</v>
      </c>
      <c r="AF324" s="20">
        <f t="shared" si="148"/>
        <v>0.43120301372499176</v>
      </c>
      <c r="AG324" s="19">
        <f t="shared" si="149"/>
        <v>0.32003871254362914</v>
      </c>
      <c r="AH324" s="19">
        <f t="shared" si="150"/>
        <v>0.29353080034391521</v>
      </c>
      <c r="AI324">
        <f t="shared" si="146"/>
        <v>0.18119999999999953</v>
      </c>
      <c r="AJ324">
        <f t="shared" si="145"/>
        <v>0.11116430118136261</v>
      </c>
      <c r="AK324">
        <v>1</v>
      </c>
    </row>
    <row r="325" spans="1:37" x14ac:dyDescent="0.25">
      <c r="A325">
        <v>25.249999999999911</v>
      </c>
      <c r="B325" s="2">
        <v>1905.249999999977</v>
      </c>
      <c r="C325">
        <f>+D325+($D$2+E325+F325)*SOI!A324*IF(B325&gt;$C$18, IF(B325&lt;$C$19,-1,1),1)</f>
        <v>-0.84615434088360553</v>
      </c>
      <c r="D325">
        <f>+$D$3*((1-$D$5)*SOI!D324+$D$5*SOI!D323) +   $D$4*((1-$D$5)*SOI!E324+$D$5*SOI!E323)</f>
        <v>0</v>
      </c>
      <c r="E325">
        <f t="shared" si="127"/>
        <v>-0.76296473696416633</v>
      </c>
      <c r="F325">
        <f t="shared" si="128"/>
        <v>-2.154808852289646</v>
      </c>
      <c r="G325">
        <f t="shared" si="135"/>
        <v>-2.9177735892538124</v>
      </c>
      <c r="H325" s="21">
        <f t="shared" si="136"/>
        <v>-1.2637290530384745E-2</v>
      </c>
      <c r="I325" s="37">
        <f t="shared" si="129"/>
        <v>-0.11802079401193553</v>
      </c>
      <c r="J325" s="1">
        <f t="shared" si="137"/>
        <v>4.2507329360673326E-4</v>
      </c>
      <c r="K325" s="1">
        <f t="shared" si="138"/>
        <v>-1.752208703207191E-5</v>
      </c>
      <c r="L325" s="1">
        <f t="shared" si="130"/>
        <v>0.26974232288964889</v>
      </c>
      <c r="M325" s="1">
        <f t="shared" si="131"/>
        <v>-2.2633824559433018E-2</v>
      </c>
      <c r="N325" s="1">
        <f t="shared" si="132"/>
        <v>-0.13400237014182456</v>
      </c>
      <c r="O325" s="1">
        <f t="shared" si="133"/>
        <v>-0.62949357192042854</v>
      </c>
      <c r="P325" s="1">
        <f t="shared" si="134"/>
        <v>-3.827360086426711E-3</v>
      </c>
      <c r="Q325" s="1">
        <f t="shared" si="139"/>
        <v>2.0398243043893097E-3</v>
      </c>
      <c r="R325" s="1">
        <f t="shared" si="140"/>
        <v>1.3228433610642869E-5</v>
      </c>
      <c r="S325" s="1">
        <f t="shared" si="141"/>
        <v>2.0736766941093967E-3</v>
      </c>
      <c r="T325" s="1">
        <f t="shared" si="142"/>
        <v>2.857050726545898E-3</v>
      </c>
      <c r="U325" s="1">
        <f t="shared" si="143"/>
        <v>-2.3433311880625517E-5</v>
      </c>
      <c r="V325" s="1">
        <f t="shared" si="144"/>
        <v>-9.9682674218709447E-4</v>
      </c>
      <c r="W325" s="1">
        <f t="shared" si="152"/>
        <v>0</v>
      </c>
      <c r="X325" s="1">
        <f t="shared" si="152"/>
        <v>0</v>
      </c>
      <c r="Y325" s="1">
        <f t="shared" si="152"/>
        <v>0</v>
      </c>
      <c r="Z325" s="1">
        <f t="shared" si="152"/>
        <v>0</v>
      </c>
      <c r="AA325" s="1">
        <f>+AA$3*$F325*ABS($F325)*COS(2*PI()*$A325/$AZ$22+AA$4)*COS(2*PI()*$A325/$BA$22+AA$5)</f>
        <v>0</v>
      </c>
      <c r="AB325" s="39">
        <f>+AB$3*$F325*ABS($F325)*COS(2*2*PI()*$A325/$BA$33+AB$4)*COS(2*2*PI()*$A325/$BA$34+AB$5)*COS(2*2*PI()*$A325/$BA$35+AB$6)</f>
        <v>0</v>
      </c>
      <c r="AE325" s="20">
        <f>+$AF$20*SIGN(SOI!A324)*(ABS(SOI!A324))^$AE$2</f>
        <v>0.25142373726704353</v>
      </c>
      <c r="AF325" s="20">
        <f t="shared" si="148"/>
        <v>0.48354005077333601</v>
      </c>
      <c r="AG325" s="19">
        <f t="shared" si="149"/>
        <v>0.27595066843577098</v>
      </c>
      <c r="AH325" s="19">
        <f t="shared" si="150"/>
        <v>0.26514152737279562</v>
      </c>
      <c r="AI325">
        <f t="shared" si="146"/>
        <v>0.18179999999999952</v>
      </c>
      <c r="AJ325">
        <f t="shared" si="145"/>
        <v>0.20758938233756502</v>
      </c>
      <c r="AK325">
        <v>1</v>
      </c>
    </row>
    <row r="326" spans="1:37" x14ac:dyDescent="0.25">
      <c r="A326">
        <v>25.333333333333243</v>
      </c>
      <c r="B326" s="2">
        <v>1905.3333333333103</v>
      </c>
      <c r="C326">
        <f>+D326+($D$2+E326+F326)*SOI!A325*IF(B326&gt;$C$18, IF(B326&lt;$C$19,-1,1),1)</f>
        <v>4.6254511630426718</v>
      </c>
      <c r="D326">
        <f>+$D$3*((1-$D$5)*SOI!D325+$D$5*SOI!D324) +   $D$4*((1-$D$5)*SOI!E325+$D$5*SOI!E324)</f>
        <v>0</v>
      </c>
      <c r="E326">
        <f t="shared" si="127"/>
        <v>0.68067141180363677</v>
      </c>
      <c r="F326">
        <f t="shared" si="128"/>
        <v>3.6021537391617997</v>
      </c>
      <c r="G326">
        <f t="shared" si="135"/>
        <v>4.2828251509654365</v>
      </c>
      <c r="H326" s="21">
        <f t="shared" si="136"/>
        <v>-2.7425590877972578E-4</v>
      </c>
      <c r="I326" s="37">
        <f t="shared" si="129"/>
        <v>0.28219129050607183</v>
      </c>
      <c r="J326" s="1">
        <f t="shared" si="137"/>
        <v>4.2151708954025332E-3</v>
      </c>
      <c r="K326" s="1">
        <f t="shared" si="138"/>
        <v>2.1686158072318607E-5</v>
      </c>
      <c r="L326" s="1">
        <f t="shared" si="130"/>
        <v>-0.75966688866937504</v>
      </c>
      <c r="M326" s="1">
        <f t="shared" si="131"/>
        <v>9.3869442492858099E-2</v>
      </c>
      <c r="N326" s="1">
        <f t="shared" si="132"/>
        <v>0.17149315083275773</v>
      </c>
      <c r="O326" s="1">
        <f t="shared" si="133"/>
        <v>0.1709354062346008</v>
      </c>
      <c r="P326" s="1">
        <f t="shared" si="134"/>
        <v>6.1941436990973842E-3</v>
      </c>
      <c r="Q326" s="1">
        <f t="shared" si="139"/>
        <v>1.0826631497902589E-2</v>
      </c>
      <c r="R326" s="1">
        <f t="shared" si="140"/>
        <v>-1.6787811673625691E-4</v>
      </c>
      <c r="S326" s="1">
        <f t="shared" si="141"/>
        <v>6.3454206847148127E-3</v>
      </c>
      <c r="T326" s="1">
        <f t="shared" si="142"/>
        <v>2.1849061359299369E-3</v>
      </c>
      <c r="U326" s="1">
        <f t="shared" si="143"/>
        <v>-9.0677742431239384E-5</v>
      </c>
      <c r="V326" s="1">
        <f t="shared" si="144"/>
        <v>-2.0646000478517766E-3</v>
      </c>
      <c r="W326" s="1">
        <f t="shared" si="152"/>
        <v>0</v>
      </c>
      <c r="X326" s="1">
        <f t="shared" si="152"/>
        <v>0</v>
      </c>
      <c r="Y326" s="1">
        <f t="shared" si="152"/>
        <v>0</v>
      </c>
      <c r="Z326" s="1">
        <f t="shared" si="152"/>
        <v>0</v>
      </c>
      <c r="AA326" s="1">
        <f>+AA$3*$F326*ABS($F326)*COS(2*PI()*$A326/$AZ$22+AA$4)*COS(2*PI()*$A326/$BA$22+AA$5)</f>
        <v>0</v>
      </c>
      <c r="AB326" s="39">
        <f>+AB$3*$F326*ABS($F326)*COS(2*2*PI()*$A326/$BA$33+AB$4)*COS(2*2*PI()*$A326/$BA$34+AB$5)*COS(2*2*PI()*$A326/$BA$35+AB$6)</f>
        <v>0</v>
      </c>
      <c r="AE326" s="20">
        <f>+$AF$20*SIGN(SOI!A325)*(ABS(SOI!A325))^$AE$2</f>
        <v>0.63333922369654816</v>
      </c>
      <c r="AF326" s="20">
        <f t="shared" si="148"/>
        <v>0.43296564953403593</v>
      </c>
      <c r="AG326" s="19">
        <f t="shared" si="149"/>
        <v>0.76561264288346542</v>
      </c>
      <c r="AH326" s="19">
        <f t="shared" si="150"/>
        <v>0.74974714754697613</v>
      </c>
      <c r="AI326">
        <f t="shared" si="146"/>
        <v>0.18239999999999951</v>
      </c>
      <c r="AJ326">
        <f t="shared" si="145"/>
        <v>0.33264699334942949</v>
      </c>
      <c r="AK326">
        <v>1</v>
      </c>
    </row>
    <row r="327" spans="1:37" x14ac:dyDescent="0.25">
      <c r="A327">
        <v>25.416666666666575</v>
      </c>
      <c r="B327" s="2">
        <v>1905.4166666666436</v>
      </c>
      <c r="C327">
        <f>+D327+($D$2+E327+F327)*SOI!A326*IF(B327&gt;$C$18, IF(B327&lt;$C$19,-1,1),1)</f>
        <v>-35.590651462553154</v>
      </c>
      <c r="D327">
        <f>+$D$3*((1-$D$5)*SOI!D326+$D$5*SOI!D325) +   $D$4*((1-$D$5)*SOI!E326+$D$5*SOI!E325)</f>
        <v>0</v>
      </c>
      <c r="E327">
        <f t="shared" si="127"/>
        <v>-0.65467329734471236</v>
      </c>
      <c r="F327">
        <f t="shared" si="128"/>
        <v>-59.668464774779274</v>
      </c>
      <c r="G327">
        <f t="shared" si="135"/>
        <v>-60.323138072123989</v>
      </c>
      <c r="H327" s="21">
        <f t="shared" si="136"/>
        <v>-3.2650158459815566E-2</v>
      </c>
      <c r="I327" s="37">
        <f t="shared" si="129"/>
        <v>0.61205044643013506</v>
      </c>
      <c r="J327" s="1">
        <f t="shared" si="137"/>
        <v>3.1911140279122167E-2</v>
      </c>
      <c r="K327" s="1">
        <f t="shared" si="138"/>
        <v>6.739329713399621E-5</v>
      </c>
      <c r="L327" s="1">
        <f t="shared" si="130"/>
        <v>0.40969227056649954</v>
      </c>
      <c r="M327" s="1">
        <f t="shared" si="131"/>
        <v>0.32764818107195409</v>
      </c>
      <c r="N327" s="1">
        <f t="shared" si="132"/>
        <v>-0.94595871246777963</v>
      </c>
      <c r="O327" s="1">
        <f t="shared" si="133"/>
        <v>9.5137501961795289E-3</v>
      </c>
      <c r="P327" s="1">
        <f t="shared" si="134"/>
        <v>-0.64129975356962543</v>
      </c>
      <c r="Q327" s="1">
        <f t="shared" si="139"/>
        <v>-0.20845018251695352</v>
      </c>
      <c r="R327" s="1">
        <f t="shared" si="140"/>
        <v>7.0104617914138528E-3</v>
      </c>
      <c r="S327" s="1">
        <f t="shared" si="141"/>
        <v>-7.5915321426621496E-2</v>
      </c>
      <c r="T327" s="1">
        <f t="shared" si="142"/>
        <v>-6.5582364836636078E-5</v>
      </c>
      <c r="U327" s="1">
        <f t="shared" si="143"/>
        <v>2.0362172352246306E-2</v>
      </c>
      <c r="V327" s="1">
        <f t="shared" si="144"/>
        <v>-1.1790741866296461</v>
      </c>
      <c r="W327" s="1">
        <f t="shared" si="152"/>
        <v>0</v>
      </c>
      <c r="X327" s="1">
        <f t="shared" si="152"/>
        <v>0</v>
      </c>
      <c r="Y327" s="1">
        <f t="shared" si="152"/>
        <v>0</v>
      </c>
      <c r="Z327" s="1">
        <f t="shared" si="152"/>
        <v>0</v>
      </c>
      <c r="AA327" s="1">
        <f>+AA$3*$F327*ABS($F327)*COS(2*PI()*$A327/$AZ$22+AA$4)*COS(2*PI()*$A327/$BA$22+AA$5)</f>
        <v>0</v>
      </c>
      <c r="AB327" s="39">
        <f>+AB$3*$F327*ABS($F327)*COS(2*2*PI()*$A327/$BA$33+AB$4)*COS(2*2*PI()*$A327/$BA$34+AB$5)*COS(2*2*PI()*$A327/$BA$35+AB$6)</f>
        <v>0</v>
      </c>
      <c r="AE327" s="20">
        <f>+$AF$20*SIGN(SOI!A326)*(ABS(SOI!A326))^$AE$2</f>
        <v>0.41413398763851611</v>
      </c>
      <c r="AF327" s="20">
        <f t="shared" si="148"/>
        <v>0.52312657853887323</v>
      </c>
      <c r="AG327" s="19">
        <f t="shared" si="149"/>
        <v>0.81796967276650578</v>
      </c>
      <c r="AH327" s="19">
        <f t="shared" si="150"/>
        <v>0.79988510796068857</v>
      </c>
      <c r="AI327">
        <f t="shared" si="146"/>
        <v>0.1829999999999995</v>
      </c>
      <c r="AJ327">
        <f t="shared" si="145"/>
        <v>0.29484309422763255</v>
      </c>
      <c r="AK327">
        <v>1</v>
      </c>
    </row>
    <row r="328" spans="1:37" x14ac:dyDescent="0.25">
      <c r="A328">
        <v>25.499999999999908</v>
      </c>
      <c r="B328" s="2">
        <v>1905.4999999999768</v>
      </c>
      <c r="C328">
        <f>+D328+($D$2+E328+F328)*SOI!A327*IF(B328&gt;$C$18, IF(B328&lt;$C$19,-1,1),1)</f>
        <v>-2.745277961826015</v>
      </c>
      <c r="D328">
        <f>+$D$3*((1-$D$5)*SOI!D327+$D$5*SOI!D326) +   $D$4*((1-$D$5)*SOI!E327+$D$5*SOI!E326)</f>
        <v>0</v>
      </c>
      <c r="E328">
        <f t="shared" si="127"/>
        <v>0.67488859903158094</v>
      </c>
      <c r="F328">
        <f t="shared" si="128"/>
        <v>-4.022788552477941</v>
      </c>
      <c r="G328">
        <f t="shared" si="135"/>
        <v>-3.34789995344636</v>
      </c>
      <c r="H328" s="21">
        <f t="shared" si="136"/>
        <v>1.7323349913083399E-2</v>
      </c>
      <c r="I328" s="37">
        <f t="shared" si="129"/>
        <v>0.25650617893218325</v>
      </c>
      <c r="J328" s="1">
        <f t="shared" si="137"/>
        <v>1.3404862716752916E-2</v>
      </c>
      <c r="K328" s="1">
        <f t="shared" si="138"/>
        <v>-5.7477608096524373E-5</v>
      </c>
      <c r="L328" s="1">
        <f t="shared" si="130"/>
        <v>-9.0349215810367228E-2</v>
      </c>
      <c r="M328" s="1">
        <f t="shared" si="131"/>
        <v>0.32841062299724189</v>
      </c>
      <c r="N328" s="1">
        <f t="shared" si="132"/>
        <v>5.9313757719028472E-3</v>
      </c>
      <c r="O328" s="1">
        <f t="shared" si="133"/>
        <v>0.40677694635059541</v>
      </c>
      <c r="P328" s="1">
        <f t="shared" si="134"/>
        <v>-5.800585743150237E-2</v>
      </c>
      <c r="Q328" s="1">
        <f t="shared" si="139"/>
        <v>1.3100714202631386E-3</v>
      </c>
      <c r="R328" s="1">
        <f t="shared" si="140"/>
        <v>-1.8465026341157276E-5</v>
      </c>
      <c r="S328" s="1">
        <f t="shared" si="141"/>
        <v>1.9949099879252544E-4</v>
      </c>
      <c r="T328" s="1">
        <f t="shared" si="142"/>
        <v>6.1838404777113767E-4</v>
      </c>
      <c r="U328" s="1">
        <f t="shared" si="143"/>
        <v>7.7187237700455989E-4</v>
      </c>
      <c r="V328" s="1">
        <f t="shared" si="144"/>
        <v>6.6870591796946814E-4</v>
      </c>
      <c r="W328" s="1">
        <f t="shared" si="152"/>
        <v>0</v>
      </c>
      <c r="X328" s="1">
        <f t="shared" si="152"/>
        <v>0</v>
      </c>
      <c r="Y328" s="1">
        <f t="shared" si="152"/>
        <v>0</v>
      </c>
      <c r="Z328" s="1">
        <f t="shared" si="152"/>
        <v>0</v>
      </c>
      <c r="AA328" s="1">
        <f>+AA$3*$F328*ABS($F328)*COS(2*PI()*$A328/$AZ$22+AA$4)*COS(2*PI()*$A328/$BA$22+AA$5)</f>
        <v>0</v>
      </c>
      <c r="AB328" s="39">
        <f>+AB$3*$F328*ABS($F328)*COS(2*2*PI()*$A328/$BA$33+AB$4)*COS(2*2*PI()*$A328/$BA$34+AB$5)*COS(2*2*PI()*$A328/$BA$35+AB$6)</f>
        <v>0</v>
      </c>
      <c r="AE328" s="20">
        <f>+$AF$20*SIGN(SOI!A327)*(ABS(SOI!A327))^$AE$2</f>
        <v>0.52190652428155548</v>
      </c>
      <c r="AF328" s="20">
        <f t="shared" si="148"/>
        <v>0.51760182390361287</v>
      </c>
      <c r="AG328" s="19">
        <f t="shared" si="149"/>
        <v>0.81675731567116772</v>
      </c>
      <c r="AH328" s="19">
        <f t="shared" si="150"/>
        <v>0.8229940578045748</v>
      </c>
      <c r="AI328">
        <f t="shared" si="146"/>
        <v>0.18359999999999949</v>
      </c>
      <c r="AJ328">
        <f t="shared" si="145"/>
        <v>0.29915549176755485</v>
      </c>
      <c r="AK328">
        <v>1</v>
      </c>
    </row>
    <row r="329" spans="1:37" x14ac:dyDescent="0.25">
      <c r="A329">
        <v>25.58333333333324</v>
      </c>
      <c r="B329" s="2">
        <v>1905.5833333333101</v>
      </c>
      <c r="C329">
        <f>+D329+($D$2+E329+F329)*SOI!A328*IF(B329&gt;$C$18, IF(B329&lt;$C$19,-1,1),1)</f>
        <v>1.5459337596742206</v>
      </c>
      <c r="D329">
        <f>+$D$3*((1-$D$5)*SOI!D328+$D$5*SOI!D327) +   $D$4*((1-$D$5)*SOI!E328+$D$5*SOI!E327)</f>
        <v>0</v>
      </c>
      <c r="E329">
        <f t="shared" si="127"/>
        <v>-0.74906623507963177</v>
      </c>
      <c r="F329">
        <f t="shared" si="128"/>
        <v>2.2355410039971515</v>
      </c>
      <c r="G329">
        <f t="shared" si="135"/>
        <v>1.4864747689175197</v>
      </c>
      <c r="H329" s="21">
        <f t="shared" si="136"/>
        <v>-1.7251936450759089E-2</v>
      </c>
      <c r="I329" s="37">
        <f t="shared" si="129"/>
        <v>6.3868489642242468E-2</v>
      </c>
      <c r="J329" s="1">
        <f t="shared" si="137"/>
        <v>-3.5598885748180441E-3</v>
      </c>
      <c r="K329" s="1">
        <f t="shared" si="138"/>
        <v>4.9800043122516901E-5</v>
      </c>
      <c r="L329" s="1">
        <f t="shared" si="130"/>
        <v>0.14607298841992122</v>
      </c>
      <c r="M329" s="1">
        <f t="shared" si="131"/>
        <v>-0.35026957535692044</v>
      </c>
      <c r="N329" s="1">
        <f t="shared" si="132"/>
        <v>1.5646511860073129E-2</v>
      </c>
      <c r="O329" s="1">
        <f t="shared" si="133"/>
        <v>-0.74901676997078837</v>
      </c>
      <c r="P329" s="1">
        <f t="shared" si="134"/>
        <v>1.6881931987743452E-2</v>
      </c>
      <c r="Q329" s="1">
        <f t="shared" si="139"/>
        <v>-3.6858892889334114E-3</v>
      </c>
      <c r="R329" s="1">
        <f t="shared" si="140"/>
        <v>1.2935584592850886E-5</v>
      </c>
      <c r="S329" s="1">
        <f t="shared" si="141"/>
        <v>1.3103104794953143E-4</v>
      </c>
      <c r="T329" s="1">
        <f t="shared" si="142"/>
        <v>1.8409373719155899E-3</v>
      </c>
      <c r="U329" s="1">
        <f t="shared" si="143"/>
        <v>-5.5935124551571929E-5</v>
      </c>
      <c r="V329" s="1">
        <f t="shared" si="144"/>
        <v>-5.1339017950325348E-4</v>
      </c>
      <c r="W329" s="1">
        <f t="shared" si="152"/>
        <v>0</v>
      </c>
      <c r="X329" s="1">
        <f t="shared" si="152"/>
        <v>0</v>
      </c>
      <c r="Y329" s="1">
        <f t="shared" si="152"/>
        <v>0</v>
      </c>
      <c r="Z329" s="1">
        <f t="shared" si="152"/>
        <v>0</v>
      </c>
      <c r="AA329" s="1">
        <f>+AA$3*$F329*ABS($F329)*COS(2*PI()*$A329/$AZ$22+AA$4)*COS(2*PI()*$A329/$BA$22+AA$5)</f>
        <v>0</v>
      </c>
      <c r="AB329" s="39">
        <f>+AB$3*$F329*ABS($F329)*COS(2*2*PI()*$A329/$BA$33+AB$4)*COS(2*2*PI()*$A329/$BA$34+AB$5)*COS(2*2*PI()*$A329/$BA$35+AB$6)</f>
        <v>0</v>
      </c>
      <c r="AE329" s="20">
        <f>+$AF$20*SIGN(SOI!A328)*(ABS(SOI!A328))^$AE$2</f>
        <v>0.61676495979076706</v>
      </c>
      <c r="AF329" s="20">
        <f t="shared" si="148"/>
        <v>0.63543642756071961</v>
      </c>
      <c r="AG329" s="19">
        <f t="shared" si="149"/>
        <v>0.83611546823911664</v>
      </c>
      <c r="AH329" s="19">
        <f t="shared" si="150"/>
        <v>0.83403672342317359</v>
      </c>
      <c r="AI329">
        <f t="shared" si="146"/>
        <v>0.18419999999999948</v>
      </c>
      <c r="AJ329">
        <f t="shared" si="145"/>
        <v>0.20067904067839704</v>
      </c>
      <c r="AK329">
        <v>1</v>
      </c>
    </row>
    <row r="330" spans="1:37" x14ac:dyDescent="0.25">
      <c r="A330">
        <v>25.666666666666572</v>
      </c>
      <c r="B330" s="2">
        <v>1905.6666666666433</v>
      </c>
      <c r="C330">
        <f>+D330+($D$2+E330+F330)*SOI!A329*IF(B330&gt;$C$18, IF(B330&lt;$C$19,-1,1),1)</f>
        <v>-1.4045161920320806</v>
      </c>
      <c r="D330">
        <f>+$D$3*((1-$D$5)*SOI!D329+$D$5*SOI!D328) +   $D$4*((1-$D$5)*SOI!E329+$D$5*SOI!E328)</f>
        <v>0</v>
      </c>
      <c r="E330">
        <f t="shared" si="127"/>
        <v>0.91133851609249916</v>
      </c>
      <c r="F330">
        <f t="shared" si="128"/>
        <v>-1.9004344259742461</v>
      </c>
      <c r="G330">
        <f t="shared" si="135"/>
        <v>-0.98909590988174689</v>
      </c>
      <c r="H330" s="21">
        <f t="shared" si="136"/>
        <v>-1.1936900022722357E-2</v>
      </c>
      <c r="I330" s="37">
        <f t="shared" si="129"/>
        <v>-0.42420369185709145</v>
      </c>
      <c r="J330" s="1">
        <f t="shared" si="137"/>
        <v>-2.1865209972409858E-2</v>
      </c>
      <c r="K330" s="1">
        <f t="shared" si="138"/>
        <v>-1.0274694987535735E-5</v>
      </c>
      <c r="L330" s="1">
        <f t="shared" si="130"/>
        <v>-0.93285364642327495</v>
      </c>
      <c r="M330" s="1">
        <f t="shared" si="131"/>
        <v>0.32391560090664834</v>
      </c>
      <c r="N330" s="1">
        <f t="shared" si="132"/>
        <v>-4.8236728640194224E-2</v>
      </c>
      <c r="O330" s="1">
        <f t="shared" si="133"/>
        <v>0.50741307133730418</v>
      </c>
      <c r="P330" s="1">
        <f t="shared" si="134"/>
        <v>-8.0509597839850504E-4</v>
      </c>
      <c r="Q330" s="1">
        <f t="shared" si="139"/>
        <v>-1.0508289993044241E-2</v>
      </c>
      <c r="R330" s="1">
        <f t="shared" si="140"/>
        <v>-2.4494220386187335E-4</v>
      </c>
      <c r="S330" s="1">
        <f t="shared" si="141"/>
        <v>2.6830102095790312E-3</v>
      </c>
      <c r="T330" s="1">
        <f t="shared" si="142"/>
        <v>7.9643937479614169E-3</v>
      </c>
      <c r="U330" s="1">
        <f t="shared" si="143"/>
        <v>-1.7717315471006509E-5</v>
      </c>
      <c r="V330" s="1">
        <f t="shared" si="144"/>
        <v>-7.5480258877456353E-5</v>
      </c>
      <c r="W330" s="1">
        <f t="shared" si="152"/>
        <v>0</v>
      </c>
      <c r="X330" s="1">
        <f t="shared" si="152"/>
        <v>0</v>
      </c>
      <c r="Y330" s="1">
        <f t="shared" si="152"/>
        <v>0</v>
      </c>
      <c r="Z330" s="1">
        <f t="shared" si="152"/>
        <v>0</v>
      </c>
      <c r="AA330" s="1">
        <f>+AA$3*$F330*ABS($F330)*COS(2*PI()*$A330/$AZ$22+AA$4)*COS(2*PI()*$A330/$BA$22+AA$5)</f>
        <v>0</v>
      </c>
      <c r="AB330" s="39">
        <f>+AB$3*$F330*ABS($F330)*COS(2*2*PI()*$A330/$BA$33+AB$4)*COS(2*2*PI()*$A330/$BA$34+AB$5)*COS(2*2*PI()*$A330/$BA$35+AB$6)</f>
        <v>0</v>
      </c>
      <c r="AE330" s="20">
        <f>+$AF$20*SIGN(SOI!A329)*(ABS(SOI!A329))^$AE$2</f>
        <v>0.76763779860983616</v>
      </c>
      <c r="AF330" s="20">
        <f t="shared" si="148"/>
        <v>0.67804488900795146</v>
      </c>
      <c r="AG330" s="19">
        <f t="shared" si="149"/>
        <v>0.67153835318330901</v>
      </c>
      <c r="AH330" s="19">
        <f t="shared" si="150"/>
        <v>0.83691352107058492</v>
      </c>
      <c r="AI330">
        <f t="shared" si="146"/>
        <v>0.18479999999999946</v>
      </c>
      <c r="AJ330">
        <f t="shared" si="145"/>
        <v>6.5065358246424454E-3</v>
      </c>
      <c r="AK330">
        <v>1</v>
      </c>
    </row>
    <row r="331" spans="1:37" x14ac:dyDescent="0.25">
      <c r="A331">
        <v>25.749999999999904</v>
      </c>
      <c r="B331" s="2">
        <v>1905.7499999999766</v>
      </c>
      <c r="C331">
        <f>+D331+($D$2+E331+F331)*SOI!A330*IF(B331&gt;$C$18, IF(B331&lt;$C$19,-1,1),1)</f>
        <v>0.98627158754009392</v>
      </c>
      <c r="D331">
        <f>+$D$3*((1-$D$5)*SOI!D330+$D$5*SOI!D329) +   $D$4*((1-$D$5)*SOI!E330+$D$5*SOI!E329)</f>
        <v>0</v>
      </c>
      <c r="E331">
        <f t="shared" si="127"/>
        <v>-1.2742092206865534</v>
      </c>
      <c r="F331">
        <f t="shared" si="128"/>
        <v>2.1548088524187801</v>
      </c>
      <c r="G331">
        <f t="shared" si="135"/>
        <v>0.88059963173222666</v>
      </c>
      <c r="H331" s="21">
        <f t="shared" si="136"/>
        <v>3.9400178200534867E-2</v>
      </c>
      <c r="I331" s="37">
        <f t="shared" si="129"/>
        <v>0.75794511895455474</v>
      </c>
      <c r="J331" s="1">
        <f t="shared" si="137"/>
        <v>-2.4185254269755693E-2</v>
      </c>
      <c r="K331" s="1">
        <f t="shared" si="138"/>
        <v>4.7216524989775678E-6</v>
      </c>
      <c r="L331" s="1">
        <f t="shared" si="130"/>
        <v>1.3952390848893923</v>
      </c>
      <c r="M331" s="1">
        <f t="shared" si="131"/>
        <v>-0.2005236284119549</v>
      </c>
      <c r="N331" s="1">
        <f t="shared" si="132"/>
        <v>6.0813724618703942E-2</v>
      </c>
      <c r="O331" s="1">
        <f t="shared" si="133"/>
        <v>-2.266622172375337E-2</v>
      </c>
      <c r="P331" s="1">
        <f t="shared" si="134"/>
        <v>5.5375815850282938E-3</v>
      </c>
      <c r="Q331" s="1">
        <f t="shared" si="139"/>
        <v>-8.2014283384120555E-3</v>
      </c>
      <c r="R331" s="1">
        <f t="shared" si="140"/>
        <v>3.4157366758225642E-4</v>
      </c>
      <c r="S331" s="1">
        <f t="shared" si="141"/>
        <v>6.0437904532955151E-3</v>
      </c>
      <c r="T331" s="1">
        <f t="shared" si="142"/>
        <v>5.3211478356739259E-4</v>
      </c>
      <c r="U331" s="1">
        <f t="shared" si="143"/>
        <v>-2.1773774222462052E-4</v>
      </c>
      <c r="V331" s="1">
        <f t="shared" si="144"/>
        <v>-6.5453009177921895E-4</v>
      </c>
      <c r="W331" s="1">
        <f t="shared" si="152"/>
        <v>0</v>
      </c>
      <c r="X331" s="1">
        <f t="shared" si="152"/>
        <v>0</v>
      </c>
      <c r="Y331" s="1">
        <f t="shared" si="152"/>
        <v>0</v>
      </c>
      <c r="Z331" s="1">
        <f t="shared" si="152"/>
        <v>0</v>
      </c>
      <c r="AA331" s="1">
        <f>+AA$3*$F331*ABS($F331)*COS(2*PI()*$A331/$AZ$22+AA$4)*COS(2*PI()*$A331/$BA$22+AA$5)</f>
        <v>0</v>
      </c>
      <c r="AB331" s="39">
        <f>+AB$3*$F331*ABS($F331)*COS(2*2*PI()*$A331/$BA$33+AB$4)*COS(2*2*PI()*$A331/$BA$34+AB$5)*COS(2*2*PI()*$A331/$BA$35+AB$6)</f>
        <v>0</v>
      </c>
      <c r="AE331" s="20">
        <f>+$AF$20*SIGN(SOI!A330)*(ABS(SOI!A330))^$AE$2</f>
        <v>0.64973190862325081</v>
      </c>
      <c r="AF331" s="20">
        <f t="shared" si="148"/>
        <v>0.64791343959810066</v>
      </c>
      <c r="AG331" s="19">
        <f t="shared" si="149"/>
        <v>0.7321376705076903</v>
      </c>
      <c r="AH331" s="19">
        <f t="shared" si="150"/>
        <v>0.8407292065048424</v>
      </c>
      <c r="AI331">
        <f t="shared" si="146"/>
        <v>0.18539999999999945</v>
      </c>
      <c r="AJ331">
        <f t="shared" si="145"/>
        <v>8.4224230909589637E-2</v>
      </c>
      <c r="AK331">
        <v>1</v>
      </c>
    </row>
    <row r="332" spans="1:37" x14ac:dyDescent="0.25">
      <c r="A332">
        <v>25.833333333333236</v>
      </c>
      <c r="B332" s="2">
        <v>1905.8333333333098</v>
      </c>
      <c r="C332">
        <f>+D332+($D$2+E332+F332)*SOI!A331*IF(B332&gt;$C$18, IF(B332&lt;$C$19,-1,1),1)</f>
        <v>-1.0080813277914178</v>
      </c>
      <c r="D332">
        <f>+$D$3*((1-$D$5)*SOI!D331+$D$5*SOI!D330) +   $D$4*((1-$D$5)*SOI!E331+$D$5*SOI!E330)</f>
        <v>0</v>
      </c>
      <c r="E332">
        <f t="shared" si="127"/>
        <v>2.387597922820953</v>
      </c>
      <c r="F332">
        <f t="shared" si="128"/>
        <v>-3.602153739437119</v>
      </c>
      <c r="G332">
        <f t="shared" si="135"/>
        <v>-1.2145558166161661</v>
      </c>
      <c r="H332" s="21">
        <f t="shared" si="136"/>
        <v>-2.2834571171571255E-2</v>
      </c>
      <c r="I332" s="37">
        <f t="shared" si="129"/>
        <v>-0.98458540527496086</v>
      </c>
      <c r="J332" s="1">
        <f t="shared" si="137"/>
        <v>2.6993206214275502E-2</v>
      </c>
      <c r="K332" s="1">
        <f t="shared" si="138"/>
        <v>-4.4165740367461866E-4</v>
      </c>
      <c r="L332" s="1">
        <f t="shared" si="130"/>
        <v>-0.66529025682523124</v>
      </c>
      <c r="M332" s="1">
        <f t="shared" si="131"/>
        <v>-0.17228748681881403</v>
      </c>
      <c r="N332" s="1">
        <f t="shared" si="132"/>
        <v>-2.0213882140099726E-2</v>
      </c>
      <c r="O332" s="1">
        <f t="shared" si="133"/>
        <v>0.69956453983961886</v>
      </c>
      <c r="P332" s="1">
        <f t="shared" si="134"/>
        <v>-3.5196578522638522E-2</v>
      </c>
      <c r="Q332" s="1">
        <f t="shared" si="139"/>
        <v>2.3422098443471708E-3</v>
      </c>
      <c r="R332" s="1">
        <f t="shared" si="140"/>
        <v>1.2671742050283374E-4</v>
      </c>
      <c r="S332" s="1">
        <f t="shared" si="141"/>
        <v>2.6095952766813464E-3</v>
      </c>
      <c r="T332" s="1">
        <f t="shared" si="142"/>
        <v>7.8309871118730067E-3</v>
      </c>
      <c r="U332" s="1">
        <f t="shared" si="143"/>
        <v>-1.7977514944308342E-3</v>
      </c>
      <c r="V332" s="1">
        <f t="shared" si="144"/>
        <v>-1.3827958060116721E-3</v>
      </c>
      <c r="W332" s="1">
        <f t="shared" si="152"/>
        <v>0</v>
      </c>
      <c r="X332" s="1">
        <f t="shared" si="152"/>
        <v>0</v>
      </c>
      <c r="Y332" s="1">
        <f t="shared" si="152"/>
        <v>0</v>
      </c>
      <c r="Z332" s="1">
        <f t="shared" si="152"/>
        <v>0</v>
      </c>
      <c r="AA332" s="1">
        <f>+AA$3*$F332*ABS($F332)*COS(2*PI()*$A332/$AZ$22+AA$4)*COS(2*PI()*$A332/$BA$22+AA$5)</f>
        <v>0</v>
      </c>
      <c r="AB332" s="39">
        <f>+AB$3*$F332*ABS($F332)*COS(2*2*PI()*$A332/$BA$33+AB$4)*COS(2*2*PI()*$A332/$BA$34+AB$5)*COS(2*2*PI()*$A332/$BA$35+AB$6)</f>
        <v>0</v>
      </c>
      <c r="AE332" s="20">
        <f>+$AF$20*SIGN(SOI!A331)*(ABS(SOI!A331))^$AE$2</f>
        <v>0.52637061156121512</v>
      </c>
      <c r="AF332" s="20">
        <f t="shared" si="148"/>
        <v>0.61536087678977447</v>
      </c>
      <c r="AG332" s="19">
        <f t="shared" si="149"/>
        <v>0.83699099297132418</v>
      </c>
      <c r="AH332" s="19">
        <f t="shared" si="150"/>
        <v>0.67388471701933994</v>
      </c>
      <c r="AI332">
        <f t="shared" si="146"/>
        <v>0.18599999999999944</v>
      </c>
      <c r="AJ332">
        <f t="shared" si="145"/>
        <v>0.22163011618154971</v>
      </c>
      <c r="AK332">
        <v>1</v>
      </c>
    </row>
    <row r="333" spans="1:37" x14ac:dyDescent="0.25">
      <c r="A333">
        <v>25.916666666666568</v>
      </c>
      <c r="B333" s="2">
        <v>1905.9166666666431</v>
      </c>
      <c r="C333">
        <f>+D333+($D$2+E333+F333)*SOI!A332*IF(B333&gt;$C$18, IF(B333&lt;$C$19,-1,1),1)</f>
        <v>21.701305985943684</v>
      </c>
      <c r="D333">
        <f>+$D$3*((1-$D$5)*SOI!D332+$D$5*SOI!D331) +   $D$4*((1-$D$5)*SOI!E332+$D$5*SOI!E331)</f>
        <v>0</v>
      </c>
      <c r="E333">
        <f t="shared" si="127"/>
        <v>-41.120340000415716</v>
      </c>
      <c r="F333">
        <f t="shared" si="128"/>
        <v>59.668464774726559</v>
      </c>
      <c r="G333">
        <f t="shared" si="135"/>
        <v>18.548124774310843</v>
      </c>
      <c r="H333" s="21">
        <f t="shared" si="136"/>
        <v>-0.56409512194155309</v>
      </c>
      <c r="I333" s="37">
        <f t="shared" si="129"/>
        <v>0.60454436434643533</v>
      </c>
      <c r="J333" s="1">
        <f t="shared" si="137"/>
        <v>1.0319987155395625</v>
      </c>
      <c r="K333" s="1">
        <f t="shared" si="138"/>
        <v>2.0010731001385857</v>
      </c>
      <c r="L333" s="1">
        <f t="shared" si="130"/>
        <v>2.9900789891761974</v>
      </c>
      <c r="M333" s="1">
        <f t="shared" si="131"/>
        <v>10.727626318231222</v>
      </c>
      <c r="N333" s="1">
        <f t="shared" si="132"/>
        <v>-1.6340989405096791</v>
      </c>
      <c r="O333" s="1">
        <f t="shared" si="133"/>
        <v>-37.039370613798731</v>
      </c>
      <c r="P333" s="1">
        <f t="shared" si="134"/>
        <v>0.67014777101005807</v>
      </c>
      <c r="Q333" s="1">
        <f t="shared" si="139"/>
        <v>-11.789742571084235</v>
      </c>
      <c r="R333" s="1">
        <f t="shared" si="140"/>
        <v>0.39164233141503529</v>
      </c>
      <c r="S333" s="1">
        <f t="shared" si="141"/>
        <v>-0.12953184754196281</v>
      </c>
      <c r="T333" s="1">
        <f t="shared" si="142"/>
        <v>1.8634760617302888</v>
      </c>
      <c r="U333" s="1">
        <f t="shared" si="143"/>
        <v>-2.1017186180467964E-2</v>
      </c>
      <c r="V333" s="1">
        <f t="shared" si="144"/>
        <v>2.1284174104500373</v>
      </c>
      <c r="W333" s="1">
        <f t="shared" si="152"/>
        <v>0</v>
      </c>
      <c r="X333" s="1">
        <f t="shared" si="152"/>
        <v>0</v>
      </c>
      <c r="Y333" s="1">
        <f t="shared" si="152"/>
        <v>0</v>
      </c>
      <c r="Z333" s="1">
        <f t="shared" si="152"/>
        <v>0</v>
      </c>
      <c r="AA333" s="1">
        <f>+AA$3*$F333*ABS($F333)*COS(2*PI()*$A333/$AZ$22+AA$4)*COS(2*PI()*$A333/$BA$22+AA$5)</f>
        <v>0</v>
      </c>
      <c r="AB333" s="39">
        <f>+AB$3*$F333*ABS($F333)*COS(2*2*PI()*$A333/$BA$33+AB$4)*COS(2*2*PI()*$A333/$BA$34+AB$5)*COS(2*2*PI()*$A333/$BA$35+AB$6)</f>
        <v>0</v>
      </c>
      <c r="AE333" s="20">
        <f>+$AF$20*SIGN(SOI!A332)*(ABS(SOI!A332))^$AE$2</f>
        <v>0.66998011018485737</v>
      </c>
      <c r="AF333" s="20">
        <f t="shared" si="148"/>
        <v>0.58305966230075612</v>
      </c>
      <c r="AG333" s="19">
        <f t="shared" si="149"/>
        <v>0.82819884034512492</v>
      </c>
      <c r="AH333" s="19">
        <f t="shared" si="150"/>
        <v>0.63959223310879765</v>
      </c>
      <c r="AI333">
        <f t="shared" si="146"/>
        <v>0.18659999999999943</v>
      </c>
      <c r="AJ333">
        <f t="shared" si="145"/>
        <v>0.2451391780443688</v>
      </c>
      <c r="AK333">
        <v>1</v>
      </c>
    </row>
    <row r="334" spans="1:37" x14ac:dyDescent="0.25">
      <c r="A334">
        <v>25.999999999999901</v>
      </c>
      <c r="B334" s="2">
        <v>1905.9999999999764</v>
      </c>
      <c r="C334">
        <f>+D334+($D$2+E334+F334)*SOI!A333*IF(B334&gt;$C$18, IF(B334&lt;$C$19,-1,1),1)</f>
        <v>1.1868471352186982</v>
      </c>
      <c r="D334">
        <f>+$D$3*((1-$D$5)*SOI!D333+$D$5*SOI!D332) +   $D$4*((1-$D$5)*SOI!E333+$D$5*SOI!E332)</f>
        <v>0</v>
      </c>
      <c r="E334">
        <f t="shared" si="127"/>
        <v>-2.6892524458231861</v>
      </c>
      <c r="F334">
        <f t="shared" si="128"/>
        <v>4.0227885528104874</v>
      </c>
      <c r="G334">
        <f t="shared" si="135"/>
        <v>1.3335361069873013</v>
      </c>
      <c r="H334" s="21">
        <f t="shared" si="136"/>
        <v>-5.5031981480926874E-3</v>
      </c>
      <c r="I334" s="37">
        <f t="shared" si="129"/>
        <v>-1.0503548705989212</v>
      </c>
      <c r="J334" s="1">
        <f t="shared" si="137"/>
        <v>-0.1554635165288209</v>
      </c>
      <c r="K334" s="1">
        <f t="shared" si="138"/>
        <v>2.5954117472972516E-3</v>
      </c>
      <c r="L334" s="1">
        <f t="shared" si="130"/>
        <v>2.2984826157887106</v>
      </c>
      <c r="M334" s="1">
        <f t="shared" si="131"/>
        <v>0.93013308097017633</v>
      </c>
      <c r="N334" s="1">
        <f t="shared" si="132"/>
        <v>-0.18118624760130644</v>
      </c>
      <c r="O334" s="1">
        <f t="shared" si="133"/>
        <v>-2.134587485455183</v>
      </c>
      <c r="P334" s="1">
        <f t="shared" si="134"/>
        <v>1.9620269426648303E-2</v>
      </c>
      <c r="Q334" s="1">
        <f t="shared" si="139"/>
        <v>-0.1133424662581012</v>
      </c>
      <c r="R334" s="1">
        <f t="shared" si="140"/>
        <v>-6.5416279434249878E-3</v>
      </c>
      <c r="S334" s="1">
        <f t="shared" si="141"/>
        <v>2.4953491398060419E-2</v>
      </c>
      <c r="T334" s="1">
        <f t="shared" si="142"/>
        <v>8.2552977295427626E-2</v>
      </c>
      <c r="U334" s="1">
        <f t="shared" si="143"/>
        <v>1.0690963271632917E-3</v>
      </c>
      <c r="V334" s="1">
        <f t="shared" si="144"/>
        <v>6.9093640276395845E-3</v>
      </c>
      <c r="W334" s="1">
        <f t="shared" si="152"/>
        <v>0</v>
      </c>
      <c r="X334" s="1">
        <f t="shared" si="152"/>
        <v>0</v>
      </c>
      <c r="Y334" s="1">
        <f t="shared" si="152"/>
        <v>0</v>
      </c>
      <c r="Z334" s="1">
        <f t="shared" si="152"/>
        <v>0</v>
      </c>
      <c r="AA334" s="1">
        <f>+AA$3*$F334*ABS($F334)*COS(2*PI()*$A334/$AZ$22+AA$4)*COS(2*PI()*$A334/$BA$22+AA$5)</f>
        <v>0</v>
      </c>
      <c r="AB334" s="39">
        <f>+AB$3*$F334*ABS($F334)*COS(2*2*PI()*$A334/$BA$33+AB$4)*COS(2*2*PI()*$A334/$BA$34+AB$5)*COS(2*2*PI()*$A334/$BA$35+AB$6)</f>
        <v>0</v>
      </c>
      <c r="AE334" s="20">
        <f>+$AF$20*SIGN(SOI!A333)*(ABS(SOI!A333))^$AE$2</f>
        <v>0.55282826515619587</v>
      </c>
      <c r="AF334" s="20">
        <f t="shared" si="148"/>
        <v>0.55854885932822318</v>
      </c>
      <c r="AG334" s="19">
        <f t="shared" si="149"/>
        <v>0.59483257288467462</v>
      </c>
      <c r="AH334" s="19">
        <f t="shared" si="150"/>
        <v>0.54774814191303134</v>
      </c>
      <c r="AI334">
        <f t="shared" si="146"/>
        <v>0.18719999999999942</v>
      </c>
      <c r="AJ334">
        <f t="shared" si="145"/>
        <v>3.6283713556451436E-2</v>
      </c>
      <c r="AK334">
        <v>1</v>
      </c>
    </row>
    <row r="335" spans="1:37" x14ac:dyDescent="0.25">
      <c r="A335">
        <v>26.083333333333233</v>
      </c>
      <c r="B335" s="2">
        <v>1906.0833333333096</v>
      </c>
      <c r="C335">
        <f>+D335+($D$2+E335+F335)*SOI!A334*IF(B335&gt;$C$18, IF(B335&lt;$C$19,-1,1),1)</f>
        <v>-0.59567301202837242</v>
      </c>
      <c r="D335">
        <f>+$D$3*((1-$D$5)*SOI!D334+$D$5*SOI!D333) +   $D$4*((1-$D$5)*SOI!E334+$D$5*SOI!E333)</f>
        <v>0</v>
      </c>
      <c r="E335">
        <f t="shared" si="127"/>
        <v>1.3464768072113582</v>
      </c>
      <c r="F335">
        <f t="shared" si="128"/>
        <v>-2.2355410042686303</v>
      </c>
      <c r="G335">
        <f t="shared" si="135"/>
        <v>-0.88906419705727213</v>
      </c>
      <c r="H335" s="21">
        <f t="shared" si="136"/>
        <v>-1.9398148727155944E-2</v>
      </c>
      <c r="I335" s="37">
        <f t="shared" si="129"/>
        <v>0.79698956197637649</v>
      </c>
      <c r="J335" s="1">
        <f t="shared" si="137"/>
        <v>-5.0468646359142895E-2</v>
      </c>
      <c r="K335" s="1">
        <f t="shared" si="138"/>
        <v>-3.5375319755260981E-7</v>
      </c>
      <c r="L335" s="1">
        <f t="shared" si="130"/>
        <v>-1.6008661306099494</v>
      </c>
      <c r="M335" s="1">
        <f t="shared" si="131"/>
        <v>-0.39794374270545813</v>
      </c>
      <c r="N335" s="1">
        <f t="shared" si="132"/>
        <v>7.8626623419932595E-2</v>
      </c>
      <c r="O335" s="1">
        <f t="shared" si="133"/>
        <v>0.2100343464227756</v>
      </c>
      <c r="P335" s="1">
        <f t="shared" si="134"/>
        <v>-3.9021945784273115E-5</v>
      </c>
      <c r="Q335" s="1">
        <f t="shared" si="139"/>
        <v>-2.104329011339072E-2</v>
      </c>
      <c r="R335" s="1">
        <f t="shared" si="140"/>
        <v>9.2155955010148104E-4</v>
      </c>
      <c r="S335" s="1">
        <f t="shared" si="141"/>
        <v>8.2166028097887325E-3</v>
      </c>
      <c r="T335" s="1">
        <f t="shared" si="142"/>
        <v>5.6574782707610018E-3</v>
      </c>
      <c r="U335" s="1">
        <f t="shared" si="143"/>
        <v>1.61338261098252E-6</v>
      </c>
      <c r="V335" s="1">
        <f t="shared" si="144"/>
        <v>5.9632967788990205E-6</v>
      </c>
      <c r="W335" s="1">
        <f t="shared" si="152"/>
        <v>0</v>
      </c>
      <c r="X335" s="1">
        <f t="shared" si="152"/>
        <v>0</v>
      </c>
      <c r="Y335" s="1">
        <f t="shared" si="152"/>
        <v>0</v>
      </c>
      <c r="Z335" s="1">
        <f t="shared" si="152"/>
        <v>0</v>
      </c>
      <c r="AA335" s="1">
        <f>+AA$3*$F335*ABS($F335)*COS(2*PI()*$A335/$AZ$22+AA$4)*COS(2*PI()*$A335/$BA$22+AA$5)</f>
        <v>0</v>
      </c>
      <c r="AB335" s="39">
        <f>+AB$3*$F335*ABS($F335)*COS(2*2*PI()*$A335/$BA$33+AB$4)*COS(2*2*PI()*$A335/$BA$34+AB$5)*COS(2*2*PI()*$A335/$BA$35+AB$6)</f>
        <v>0</v>
      </c>
      <c r="AE335" s="20">
        <f>+$AF$20*SIGN(SOI!A334)*(ABS(SOI!A334))^$AE$2</f>
        <v>0.45283820264361618</v>
      </c>
      <c r="AF335" s="20">
        <f t="shared" si="148"/>
        <v>0.50619863470792248</v>
      </c>
      <c r="AG335" s="19">
        <f t="shared" si="149"/>
        <v>0.55789766009214536</v>
      </c>
      <c r="AH335" s="19">
        <f t="shared" si="150"/>
        <v>0.53693126779276135</v>
      </c>
      <c r="AI335">
        <f t="shared" si="146"/>
        <v>0.18779999999999941</v>
      </c>
      <c r="AJ335">
        <f t="shared" si="145"/>
        <v>5.1699025384222885E-2</v>
      </c>
      <c r="AK335">
        <v>1</v>
      </c>
    </row>
    <row r="336" spans="1:37" x14ac:dyDescent="0.25">
      <c r="A336">
        <v>26.166666666666565</v>
      </c>
      <c r="B336" s="2">
        <v>1906.1666666666429</v>
      </c>
      <c r="C336">
        <f>+D336+($D$2+E336+F336)*SOI!A335*IF(B336&gt;$C$18, IF(B336&lt;$C$19,-1,1),1)</f>
        <v>0.7676862014178254</v>
      </c>
      <c r="D336">
        <f>+$D$3*((1-$D$5)*SOI!D335+$D$5*SOI!D334) +   $D$4*((1-$D$5)*SOI!E335+$D$5*SOI!E334)</f>
        <v>0</v>
      </c>
      <c r="E336">
        <f t="shared" si="127"/>
        <v>-0.94082667432443934</v>
      </c>
      <c r="F336">
        <f t="shared" si="128"/>
        <v>1.900434426096721</v>
      </c>
      <c r="G336">
        <f t="shared" si="135"/>
        <v>0.95960775177228164</v>
      </c>
      <c r="H336" s="21">
        <f t="shared" si="136"/>
        <v>-2.4565265575729527E-4</v>
      </c>
      <c r="I336" s="37">
        <f t="shared" si="129"/>
        <v>-0.45443186600982954</v>
      </c>
      <c r="J336" s="1">
        <f t="shared" si="137"/>
        <v>-7.9681805000864393E-3</v>
      </c>
      <c r="K336" s="1">
        <f t="shared" si="138"/>
        <v>7.9967651778090313E-6</v>
      </c>
      <c r="L336" s="1">
        <f t="shared" si="130"/>
        <v>0.43425191579785222</v>
      </c>
      <c r="M336" s="1">
        <f t="shared" si="131"/>
        <v>0.1101902181894855</v>
      </c>
      <c r="N336" s="1">
        <f t="shared" si="132"/>
        <v>-1.9998134164299398E-2</v>
      </c>
      <c r="O336" s="1">
        <f t="shared" si="133"/>
        <v>-8.3324768139154529E-2</v>
      </c>
      <c r="P336" s="1">
        <f t="shared" si="134"/>
        <v>8.1969515764402801E-3</v>
      </c>
      <c r="Q336" s="1">
        <f t="shared" si="139"/>
        <v>-1.4820227062979866E-3</v>
      </c>
      <c r="R336" s="1">
        <f t="shared" si="140"/>
        <v>-3.70067343990648E-5</v>
      </c>
      <c r="S336" s="1">
        <f t="shared" si="141"/>
        <v>1.1915939512542658E-3</v>
      </c>
      <c r="T336" s="1">
        <f t="shared" si="142"/>
        <v>6.088263150176176E-4</v>
      </c>
      <c r="U336" s="1">
        <f t="shared" si="143"/>
        <v>1.932399712713546E-4</v>
      </c>
      <c r="V336" s="1">
        <f t="shared" si="144"/>
        <v>3.1860289970315965E-4</v>
      </c>
      <c r="W336" s="1">
        <f t="shared" si="152"/>
        <v>0</v>
      </c>
      <c r="X336" s="1">
        <f t="shared" si="152"/>
        <v>0</v>
      </c>
      <c r="Y336" s="1">
        <f t="shared" si="152"/>
        <v>0</v>
      </c>
      <c r="Z336" s="1">
        <f t="shared" si="152"/>
        <v>0</v>
      </c>
      <c r="AA336" s="1">
        <f>+AA$3*$F336*ABS($F336)*COS(2*PI()*$A336/$AZ$22+AA$4)*COS(2*PI()*$A336/$BA$22+AA$5)</f>
        <v>0</v>
      </c>
      <c r="AB336" s="39">
        <f>+AB$3*$F336*ABS($F336)*COS(2*2*PI()*$A336/$BA$33+AB$4)*COS(2*2*PI()*$A336/$BA$34+AB$5)*COS(2*2*PI()*$A336/$BA$35+AB$6)</f>
        <v>0</v>
      </c>
      <c r="AE336" s="20">
        <f>+$AF$20*SIGN(SOI!A335)*(ABS(SOI!A335))^$AE$2</f>
        <v>0.5129294363239556</v>
      </c>
      <c r="AF336" s="20">
        <f t="shared" si="148"/>
        <v>0.43604220427395357</v>
      </c>
      <c r="AG336" s="19">
        <f t="shared" si="149"/>
        <v>0.35805832346414557</v>
      </c>
      <c r="AH336" s="19">
        <f t="shared" si="150"/>
        <v>0.55257396486586696</v>
      </c>
      <c r="AI336">
        <f t="shared" si="146"/>
        <v>0.1883999999999994</v>
      </c>
      <c r="AJ336">
        <f t="shared" si="145"/>
        <v>7.7983880809808004E-2</v>
      </c>
      <c r="AK336">
        <v>1</v>
      </c>
    </row>
    <row r="337" spans="1:37" x14ac:dyDescent="0.25">
      <c r="A337">
        <v>26.249999999999897</v>
      </c>
      <c r="B337" s="2">
        <v>1906.2499999999761</v>
      </c>
      <c r="C337">
        <f>+D337+($D$2+E337+F337)*SOI!A336*IF(B337&gt;$C$18, IF(B337&lt;$C$19,-1,1),1)</f>
        <v>-0.62632985206272207</v>
      </c>
      <c r="D337">
        <f>+$D$3*((1-$D$5)*SOI!D336+$D$5*SOI!D335) +   $D$4*((1-$D$5)*SOI!E336+$D$5*SOI!E335)</f>
        <v>0</v>
      </c>
      <c r="E337">
        <f t="shared" si="127"/>
        <v>0.76296473696591693</v>
      </c>
      <c r="F337">
        <f t="shared" si="128"/>
        <v>-2.1548088526608549</v>
      </c>
      <c r="G337">
        <f t="shared" si="135"/>
        <v>-1.3918441156949379</v>
      </c>
      <c r="H337" s="21">
        <f t="shared" si="136"/>
        <v>1.4465503558980852E-2</v>
      </c>
      <c r="I337" s="37">
        <f t="shared" si="129"/>
        <v>8.7765979001751065E-2</v>
      </c>
      <c r="J337" s="1">
        <f t="shared" si="137"/>
        <v>1.7071791098718933E-3</v>
      </c>
      <c r="K337" s="1">
        <f t="shared" si="138"/>
        <v>-2.5727263083022829E-6</v>
      </c>
      <c r="L337" s="1">
        <f t="shared" si="130"/>
        <v>-6.4589888554100411E-3</v>
      </c>
      <c r="M337" s="1">
        <f t="shared" si="131"/>
        <v>0.12223780520199565</v>
      </c>
      <c r="N337" s="1">
        <f t="shared" si="132"/>
        <v>-7.6087473198226969E-3</v>
      </c>
      <c r="O337" s="1">
        <f t="shared" si="133"/>
        <v>0.55326036000244438</v>
      </c>
      <c r="P337" s="1">
        <f t="shared" si="134"/>
        <v>-2.6702589570971907E-2</v>
      </c>
      <c r="Q337" s="1">
        <f t="shared" si="139"/>
        <v>-6.2551977248762253E-4</v>
      </c>
      <c r="R337" s="1">
        <f t="shared" si="140"/>
        <v>3.0166461559357921E-6</v>
      </c>
      <c r="S337" s="1">
        <f t="shared" si="141"/>
        <v>-8.7560734913465216E-5</v>
      </c>
      <c r="T337" s="1">
        <f t="shared" si="142"/>
        <v>6.0127292564544065E-5</v>
      </c>
      <c r="U337" s="1">
        <f t="shared" si="143"/>
        <v>1.21578113207479E-4</v>
      </c>
      <c r="V337" s="1">
        <f t="shared" si="144"/>
        <v>-3.9488843903437627E-4</v>
      </c>
      <c r="W337" s="1">
        <f t="shared" si="152"/>
        <v>0</v>
      </c>
      <c r="X337" s="1">
        <f t="shared" si="152"/>
        <v>0</v>
      </c>
      <c r="Y337" s="1">
        <f t="shared" si="152"/>
        <v>0</v>
      </c>
      <c r="Z337" s="1">
        <f t="shared" si="152"/>
        <v>0</v>
      </c>
      <c r="AA337" s="1">
        <f>+AA$3*$F337*ABS($F337)*COS(2*PI()*$A337/$AZ$22+AA$4)*COS(2*PI()*$A337/$BA$22+AA$5)</f>
        <v>0</v>
      </c>
      <c r="AB337" s="39">
        <f>+AB$3*$F337*ABS($F337)*COS(2*2*PI()*$A337/$BA$33+AB$4)*COS(2*2*PI()*$A337/$BA$34+AB$5)*COS(2*2*PI()*$A337/$BA$35+AB$6)</f>
        <v>0</v>
      </c>
      <c r="AE337" s="20">
        <f>+$AF$20*SIGN(SOI!A336)*(ABS(SOI!A336))^$AE$2</f>
        <v>0.34235897385428898</v>
      </c>
      <c r="AF337" s="20">
        <f t="shared" si="148"/>
        <v>0.29789737897962937</v>
      </c>
      <c r="AG337" s="19">
        <f t="shared" si="149"/>
        <v>0.26482546931563267</v>
      </c>
      <c r="AH337" s="19">
        <f t="shared" si="150"/>
        <v>0.52624892872674911</v>
      </c>
      <c r="AI337">
        <f t="shared" si="146"/>
        <v>0.18899999999999939</v>
      </c>
      <c r="AJ337">
        <f t="shared" si="145"/>
        <v>3.3071909663996701E-2</v>
      </c>
      <c r="AK337">
        <v>1</v>
      </c>
    </row>
    <row r="338" spans="1:37" x14ac:dyDescent="0.25">
      <c r="A338">
        <v>26.333333333333229</v>
      </c>
      <c r="B338" s="2">
        <v>1906.3333333333094</v>
      </c>
      <c r="C338">
        <f>+D338+($D$2+E338+F338)*SOI!A337*IF(B338&gt;$C$18, IF(B338&lt;$C$19,-1,1),1)</f>
        <v>5.8429646559181148E-2</v>
      </c>
      <c r="D338">
        <f>+$D$3*((1-$D$5)*SOI!D337+$D$5*SOI!D336) +   $D$4*((1-$D$5)*SOI!E337+$D$5*SOI!E336)</f>
        <v>0</v>
      </c>
      <c r="E338">
        <f t="shared" si="127"/>
        <v>-0.6806714118052648</v>
      </c>
      <c r="F338">
        <f t="shared" si="128"/>
        <v>3.6021537397643222</v>
      </c>
      <c r="G338">
        <f t="shared" si="135"/>
        <v>2.9214823279590574</v>
      </c>
      <c r="H338" s="21">
        <f t="shared" si="136"/>
        <v>-7.3582946272938241E-3</v>
      </c>
      <c r="I338" s="37">
        <f t="shared" si="129"/>
        <v>0.23581954955612816</v>
      </c>
      <c r="J338" s="1">
        <f t="shared" si="137"/>
        <v>-1.4675237758728617E-2</v>
      </c>
      <c r="K338" s="1">
        <f t="shared" si="138"/>
        <v>3.8506306345704251E-4</v>
      </c>
      <c r="L338" s="1">
        <f t="shared" si="130"/>
        <v>0.45699838371035817</v>
      </c>
      <c r="M338" s="1">
        <f t="shared" si="131"/>
        <v>-0.3910731485781066</v>
      </c>
      <c r="N338" s="1">
        <f t="shared" si="132"/>
        <v>-2.2464973623753551E-2</v>
      </c>
      <c r="O338" s="1">
        <f t="shared" si="133"/>
        <v>-0.69005946054993672</v>
      </c>
      <c r="P338" s="1">
        <f t="shared" si="134"/>
        <v>4.5288148547966089E-2</v>
      </c>
      <c r="Q338" s="1">
        <f t="shared" si="139"/>
        <v>5.908622553491589E-3</v>
      </c>
      <c r="R338" s="1">
        <f t="shared" si="140"/>
        <v>-7.6563747303630143E-5</v>
      </c>
      <c r="S338" s="1">
        <f t="shared" si="141"/>
        <v>-6.9463354636488622E-4</v>
      </c>
      <c r="T338" s="1">
        <f t="shared" si="142"/>
        <v>5.3061403966309165E-3</v>
      </c>
      <c r="U338" s="1">
        <f t="shared" si="143"/>
        <v>-5.5403881144821979E-4</v>
      </c>
      <c r="V338" s="1">
        <f t="shared" si="144"/>
        <v>1.9774174229190604E-3</v>
      </c>
      <c r="W338" s="1">
        <f t="shared" si="152"/>
        <v>0</v>
      </c>
      <c r="X338" s="1">
        <f t="shared" si="152"/>
        <v>0</v>
      </c>
      <c r="Y338" s="1">
        <f t="shared" si="152"/>
        <v>0</v>
      </c>
      <c r="Z338" s="1">
        <f t="shared" si="152"/>
        <v>0</v>
      </c>
      <c r="AA338" s="1">
        <f>+AA$3*$F338*ABS($F338)*COS(2*PI()*$A338/$AZ$22+AA$4)*COS(2*PI()*$A338/$BA$22+AA$5)</f>
        <v>0</v>
      </c>
      <c r="AB338" s="39">
        <f>+AB$3*$F338*ABS($F338)*COS(2*2*PI()*$A338/$BA$33+AB$4)*COS(2*2*PI()*$A338/$BA$34+AB$5)*COS(2*2*PI()*$A338/$BA$35+AB$6)</f>
        <v>0</v>
      </c>
      <c r="AE338" s="20">
        <f>+$AF$20*SIGN(SOI!A337)*(ABS(SOI!A337))^$AE$2</f>
        <v>3.8403726760643568E-2</v>
      </c>
      <c r="AF338" s="20">
        <f t="shared" si="148"/>
        <v>0.17965750482521572</v>
      </c>
      <c r="AG338" s="19">
        <f t="shared" si="149"/>
        <v>-0.65374921085979987</v>
      </c>
      <c r="AH338" s="19">
        <f t="shared" si="150"/>
        <v>-0.41383493807965166</v>
      </c>
      <c r="AI338">
        <f t="shared" si="146"/>
        <v>0.18959999999999938</v>
      </c>
      <c r="AJ338">
        <f t="shared" si="145"/>
        <v>0.83340671568501556</v>
      </c>
      <c r="AK338">
        <v>1</v>
      </c>
    </row>
    <row r="339" spans="1:37" x14ac:dyDescent="0.25">
      <c r="A339">
        <v>26.416666666666561</v>
      </c>
      <c r="B339" s="2">
        <v>1906.4166666666426</v>
      </c>
      <c r="C339">
        <f>+D339+($D$2+E339+F339)*SOI!A338*IF(B339&gt;$C$18, IF(B339&lt;$C$19,-1,1),1)</f>
        <v>-8.8520687215958151</v>
      </c>
      <c r="D339">
        <f>+$D$3*((1-$D$5)*SOI!D338+$D$5*SOI!D337) +   $D$4*((1-$D$5)*SOI!E338+$D$5*SOI!E337)</f>
        <v>0</v>
      </c>
      <c r="E339">
        <f t="shared" si="127"/>
        <v>0.65467329734649193</v>
      </c>
      <c r="F339">
        <f t="shared" si="128"/>
        <v>-59.668464774651923</v>
      </c>
      <c r="G339">
        <f t="shared" si="135"/>
        <v>-59.013791477305432</v>
      </c>
      <c r="H339" s="21">
        <f t="shared" si="136"/>
        <v>0.2101876289057843</v>
      </c>
      <c r="I339" s="37">
        <f t="shared" si="129"/>
        <v>-1.3206308400969826</v>
      </c>
      <c r="J339" s="1">
        <f t="shared" si="137"/>
        <v>-1.1200517571546622</v>
      </c>
      <c r="K339" s="1">
        <f t="shared" si="138"/>
        <v>-4.9654851912490769E-3</v>
      </c>
      <c r="L339" s="1">
        <f t="shared" si="130"/>
        <v>-1.0628850384514434</v>
      </c>
      <c r="M339" s="1">
        <f t="shared" si="131"/>
        <v>5.3297803834951623</v>
      </c>
      <c r="N339" s="1">
        <f t="shared" si="132"/>
        <v>1.5996011949123623</v>
      </c>
      <c r="O339" s="1">
        <f t="shared" si="133"/>
        <v>0.69316603182896075</v>
      </c>
      <c r="P339" s="1">
        <f t="shared" si="134"/>
        <v>-0.24997237019751428</v>
      </c>
      <c r="Q339" s="1">
        <f t="shared" si="139"/>
        <v>5.7338109652339186</v>
      </c>
      <c r="R339" s="1">
        <f t="shared" si="140"/>
        <v>0.41608487931589888</v>
      </c>
      <c r="S339" s="1">
        <f t="shared" si="141"/>
        <v>-0.27698942545998251</v>
      </c>
      <c r="T339" s="1">
        <f t="shared" si="142"/>
        <v>1.2396558224570402E-2</v>
      </c>
      <c r="U339" s="1">
        <f t="shared" si="143"/>
        <v>-1.7125736600179759E-2</v>
      </c>
      <c r="V339" s="1">
        <f t="shared" si="144"/>
        <v>0.77716208543035525</v>
      </c>
      <c r="W339" s="1">
        <f t="shared" si="152"/>
        <v>0</v>
      </c>
      <c r="X339" s="1">
        <f t="shared" si="152"/>
        <v>0</v>
      </c>
      <c r="Y339" s="1">
        <f t="shared" si="152"/>
        <v>0</v>
      </c>
      <c r="Z339" s="1">
        <f t="shared" si="152"/>
        <v>0</v>
      </c>
      <c r="AA339" s="1">
        <f>+AA$3*$F339*ABS($F339)*COS(2*PI()*$A339/$AZ$22+AA$4)*COS(2*PI()*$A339/$BA$22+AA$5)</f>
        <v>0</v>
      </c>
      <c r="AB339" s="39">
        <f>+AB$3*$F339*ABS($F339)*COS(2*2*PI()*$A339/$BA$33+AB$4)*COS(2*2*PI()*$A339/$BA$34+AB$5)*COS(2*2*PI()*$A339/$BA$35+AB$6)</f>
        <v>0</v>
      </c>
      <c r="AE339" s="20">
        <f>+$AF$20*SIGN(SOI!A338)*(ABS(SOI!A338))^$AE$2</f>
        <v>0.15820981386071464</v>
      </c>
      <c r="AF339" s="20">
        <f t="shared" si="148"/>
        <v>-5.5618700940697617E-2</v>
      </c>
      <c r="AG339" s="19">
        <f t="shared" si="149"/>
        <v>-1.0235669655085384</v>
      </c>
      <c r="AH339" s="19">
        <f t="shared" si="150"/>
        <v>-0.77798520232696822</v>
      </c>
      <c r="AI339">
        <f t="shared" si="146"/>
        <v>0.19019999999999937</v>
      </c>
      <c r="AJ339">
        <f t="shared" si="145"/>
        <v>0.96794826456784078</v>
      </c>
      <c r="AK339">
        <v>1</v>
      </c>
    </row>
    <row r="340" spans="1:37" x14ac:dyDescent="0.25">
      <c r="A340">
        <v>26.499999999999893</v>
      </c>
      <c r="B340" s="2">
        <v>1906.4999999999759</v>
      </c>
      <c r="C340">
        <f>+D340+($D$2+E340+F340)*SOI!A339*IF(B340&gt;$C$18, IF(B340&lt;$C$19,-1,1),1)</f>
        <v>2.3018618046113706</v>
      </c>
      <c r="D340">
        <f>+$D$3*((1-$D$5)*SOI!D339+$D$5*SOI!D338) +   $D$4*((1-$D$5)*SOI!E339+$D$5*SOI!E338)</f>
        <v>0</v>
      </c>
      <c r="E340">
        <f t="shared" si="127"/>
        <v>-0.67488859903321785</v>
      </c>
      <c r="F340">
        <f t="shared" si="128"/>
        <v>-4.0227885532348857</v>
      </c>
      <c r="G340">
        <f t="shared" si="135"/>
        <v>-4.6976771522681036</v>
      </c>
      <c r="H340" s="21">
        <f t="shared" si="136"/>
        <v>2.0077835886641339E-2</v>
      </c>
      <c r="I340" s="37">
        <f t="shared" si="129"/>
        <v>0.28076804275108475</v>
      </c>
      <c r="J340" s="1">
        <f t="shared" si="137"/>
        <v>6.7062734111638551E-3</v>
      </c>
      <c r="K340" s="1">
        <f t="shared" si="138"/>
        <v>-4.1079577892592021E-9</v>
      </c>
      <c r="L340" s="1">
        <f t="shared" si="130"/>
        <v>0.43228535579013505</v>
      </c>
      <c r="M340" s="1">
        <f t="shared" si="131"/>
        <v>0.1501019167847005</v>
      </c>
      <c r="N340" s="1">
        <f t="shared" si="132"/>
        <v>0.11887060353245434</v>
      </c>
      <c r="O340" s="1">
        <f t="shared" si="133"/>
        <v>-4.7427709004543422E-4</v>
      </c>
      <c r="P340" s="1">
        <f t="shared" si="134"/>
        <v>-7.4315120359595428E-4</v>
      </c>
      <c r="Q340" s="1">
        <f t="shared" si="139"/>
        <v>1.2000049646005524E-2</v>
      </c>
      <c r="R340" s="1">
        <f t="shared" si="140"/>
        <v>-1.8513470789096481E-4</v>
      </c>
      <c r="S340" s="1">
        <f t="shared" si="141"/>
        <v>4.3761497693177625E-3</v>
      </c>
      <c r="T340" s="1">
        <f t="shared" si="142"/>
        <v>3.4496912615894809E-6</v>
      </c>
      <c r="U340" s="1">
        <f t="shared" si="143"/>
        <v>1.0824321351640768E-5</v>
      </c>
      <c r="V340" s="1">
        <f t="shared" si="144"/>
        <v>1.7169574408206528E-4</v>
      </c>
      <c r="W340" s="1">
        <f t="shared" si="152"/>
        <v>0</v>
      </c>
      <c r="X340" s="1">
        <f t="shared" si="152"/>
        <v>0</v>
      </c>
      <c r="Y340" s="1">
        <f t="shared" si="152"/>
        <v>0</v>
      </c>
      <c r="Z340" s="1">
        <f t="shared" si="152"/>
        <v>0</v>
      </c>
      <c r="AA340" s="1">
        <f>+AA$3*$F340*ABS($F340)*COS(2*PI()*$A340/$AZ$22+AA$4)*COS(2*PI()*$A340/$BA$22+AA$5)</f>
        <v>0</v>
      </c>
      <c r="AB340" s="39">
        <f>+AB$3*$F340*ABS($F340)*COS(2*2*PI()*$A340/$BA$33+AB$4)*COS(2*2*PI()*$A340/$BA$34+AB$5)*COS(2*2*PI()*$A340/$BA$35+AB$6)</f>
        <v>0</v>
      </c>
      <c r="AE340" s="20">
        <f>+$AF$20*SIGN(SOI!A339)*(ABS(SOI!A339))^$AE$2</f>
        <v>-0.36346964344345106</v>
      </c>
      <c r="AF340" s="20">
        <f t="shared" si="148"/>
        <v>-0.16787521296194111</v>
      </c>
      <c r="AG340" s="19">
        <f t="shared" si="149"/>
        <v>-0.98830718021864694</v>
      </c>
      <c r="AH340" s="19">
        <f t="shared" si="150"/>
        <v>-0.91407076147037003</v>
      </c>
      <c r="AI340">
        <f t="shared" si="146"/>
        <v>0.19079999999999936</v>
      </c>
      <c r="AJ340">
        <f t="shared" si="145"/>
        <v>0.82043196725670586</v>
      </c>
      <c r="AK340">
        <v>1</v>
      </c>
    </row>
    <row r="341" spans="1:37" x14ac:dyDescent="0.25">
      <c r="A341">
        <v>26.583333333333226</v>
      </c>
      <c r="B341" s="2">
        <v>1906.5833333333092</v>
      </c>
      <c r="C341">
        <f>+D341+($D$2+E341+F341)*SOI!A340*IF(B341&gt;$C$18, IF(B341&lt;$C$19,-1,1),1)</f>
        <v>-1.1043046786211435</v>
      </c>
      <c r="D341">
        <f>+$D$3*((1-$D$5)*SOI!D340+$D$5*SOI!D339) +   $D$4*((1-$D$5)*SOI!E340+$D$5*SOI!E339)</f>
        <v>0</v>
      </c>
      <c r="E341">
        <f t="shared" si="127"/>
        <v>0.74906623508158754</v>
      </c>
      <c r="F341">
        <f t="shared" si="128"/>
        <v>2.2355410044350164</v>
      </c>
      <c r="G341">
        <f t="shared" si="135"/>
        <v>2.9846072395166039</v>
      </c>
      <c r="H341" s="21">
        <f t="shared" si="136"/>
        <v>3.7273683822426607E-3</v>
      </c>
      <c r="I341" s="37">
        <f t="shared" si="129"/>
        <v>-0.13351664500249077</v>
      </c>
      <c r="J341" s="1">
        <f t="shared" si="137"/>
        <v>1.1386666381333244E-4</v>
      </c>
      <c r="K341" s="1">
        <f t="shared" si="138"/>
        <v>8.7463483523611859E-7</v>
      </c>
      <c r="L341" s="1">
        <f t="shared" si="130"/>
        <v>-5.7773362167689813E-3</v>
      </c>
      <c r="M341" s="1">
        <f t="shared" si="131"/>
        <v>-5.3593712577878145E-3</v>
      </c>
      <c r="N341" s="1">
        <f t="shared" si="132"/>
        <v>6.2164009635428067E-3</v>
      </c>
      <c r="O341" s="1">
        <f t="shared" si="133"/>
        <v>0.30657102725378721</v>
      </c>
      <c r="P341" s="1">
        <f t="shared" si="134"/>
        <v>1.8315631713023865E-2</v>
      </c>
      <c r="Q341" s="1">
        <f t="shared" si="139"/>
        <v>-2.240656066261953E-5</v>
      </c>
      <c r="R341" s="1">
        <f t="shared" si="140"/>
        <v>-1.643871013412142E-7</v>
      </c>
      <c r="S341" s="1">
        <f t="shared" si="141"/>
        <v>-1.0882895640479006E-4</v>
      </c>
      <c r="T341" s="1">
        <f t="shared" si="142"/>
        <v>2.9801375524104483E-5</v>
      </c>
      <c r="U341" s="1">
        <f t="shared" si="143"/>
        <v>1.2686246046822835E-4</v>
      </c>
      <c r="V341" s="1">
        <f t="shared" si="144"/>
        <v>-2.2129357164536915E-4</v>
      </c>
      <c r="W341" s="1">
        <f t="shared" si="152"/>
        <v>0</v>
      </c>
      <c r="X341" s="1">
        <f t="shared" si="152"/>
        <v>0</v>
      </c>
      <c r="Y341" s="1">
        <f t="shared" si="152"/>
        <v>0</v>
      </c>
      <c r="Z341" s="1">
        <f t="shared" si="152"/>
        <v>0</v>
      </c>
      <c r="AA341" s="1">
        <f>+AA$3*$F341*ABS($F341)*COS(2*PI()*$A341/$AZ$22+AA$4)*COS(2*PI()*$A341/$BA$22+AA$5)</f>
        <v>0</v>
      </c>
      <c r="AB341" s="39">
        <f>+AB$3*$F341*ABS($F341)*COS(2*2*PI()*$A341/$BA$33+AB$4)*COS(2*2*PI()*$A341/$BA$34+AB$5)*COS(2*2*PI()*$A341/$BA$35+AB$6)</f>
        <v>0</v>
      </c>
      <c r="AE341" s="20">
        <f>+$AF$20*SIGN(SOI!A340)*(ABS(SOI!A340))^$AE$2</f>
        <v>-0.29836580930308693</v>
      </c>
      <c r="AF341" s="20">
        <f t="shared" si="148"/>
        <v>-0.39308722401019275</v>
      </c>
      <c r="AG341" s="19">
        <f t="shared" si="149"/>
        <v>-0.94978204259659404</v>
      </c>
      <c r="AH341" s="19">
        <f t="shared" si="150"/>
        <v>-0.92900763525483432</v>
      </c>
      <c r="AI341">
        <f t="shared" si="146"/>
        <v>0.19139999999999935</v>
      </c>
      <c r="AJ341">
        <f t="shared" si="145"/>
        <v>0.55669481858640135</v>
      </c>
      <c r="AK341">
        <v>1</v>
      </c>
    </row>
    <row r="342" spans="1:37" x14ac:dyDescent="0.25">
      <c r="A342">
        <v>26.666666666666558</v>
      </c>
      <c r="B342" s="2">
        <v>1906.6666666666424</v>
      </c>
      <c r="C342">
        <f>+D342+($D$2+E342+F342)*SOI!A341*IF(B342&gt;$C$18, IF(B342&lt;$C$19,-1,1),1)</f>
        <v>2.2775360832756251</v>
      </c>
      <c r="D342">
        <f>+$D$3*((1-$D$5)*SOI!D341+$D$5*SOI!D340) +   $D$4*((1-$D$5)*SOI!E341+$D$5*SOI!E340)</f>
        <v>0</v>
      </c>
      <c r="E342">
        <f t="shared" ref="E342:E405" si="153">$E$3*COS(2*PI()*(A342+$E$2)/$H$3)+$E$4*COS(2*PI()*(A342+$E$2)/$H$4)+$E$5*COS(2*PI()*(A342+$E$2)/$H$5)+$E$6*COS(2*PI()/$H$6*(A342+$E$2))+$E$7*COS(2*PI()/$H$7*(A342+$E$2))+$E$8*COS(2*PI()/$H$8*(A342+$E$2))+$E$9*COS(2*PI()/$H$9*(A342+$E$2))+$E$10*COS(2*PI()/$H$10*(A342+$E$2))+$E$11*COS(2*PI()/$H$11*(A342+$E$2))+$E$12*COS(2*PI()/$H$12*(A342+$E$2))+$E$13*COS(2*PI()/$H$13*(A342+$E$2))+$E$14*COS(2*PI()/$H$14*(A342+$E$2))+$E$15*COS(2*PI()/$H$15*(A342+$E$2))+$E$16*COS(2*PI()/$H$16*(A342+$E$2))+$E$17*COS(2*PI()/$H$17*(A342+$E$2))</f>
        <v>-0.91133851609521344</v>
      </c>
      <c r="F342">
        <f t="shared" ref="F342:F405" si="154">$F$3*COS(2*PI()*(B342+$F$2)/$H$3)+$F$4*COS(2*PI()*(B342+$F$2)/$H$4)+$F$5*COS(2*PI()*(B342+$F$2)/$H$5)+$F$6*COS(2*PI()/$H$6*(B342+$F$2))+$F$7*COS(2*PI()/$H$7*(B342+$F$2))+$F$8*COS(2*PI()/$H$8*(B342+$F$2))+$F$9*COS(2*PI()/$H$9*(B342+$F$2))+$F$10*COS(2*PI()/$H$10*(B342+$F$2))+$F$11*COS(2*PI()/$H$11*(B342+$F$2))+$F$12*COS(2*PI()/$H$12*(B342+$F$2))+$F$13*COS(2*PI()/$H$13*(B342+$F$2))+$F$14*COS(2*PI()/$H$14*(B342+$F$2))+$F$15*COS(2*PI()/$H$15*(B342+$F$2))+$F$16*COS(2*PI()/$H$16*(B342+$F$2))+$F$17*COS(2*PI()/$H$17*(B342+$F$2))</f>
        <v>-1.900434426220373</v>
      </c>
      <c r="G342">
        <f t="shared" si="135"/>
        <v>-2.8117729423155864</v>
      </c>
      <c r="H342" s="21">
        <f t="shared" si="136"/>
        <v>-1.4231073369670522E-2</v>
      </c>
      <c r="I342" s="37">
        <f t="shared" ref="I342:I405" si="155">+(I$3*$E342+I$5*$F342)*COS(2*PI()*$A342*$A$9+I$4)</f>
        <v>-0.18585353184773173</v>
      </c>
      <c r="J342" s="1">
        <f t="shared" si="137"/>
        <v>-4.2923493757489269E-4</v>
      </c>
      <c r="K342" s="1">
        <f t="shared" si="138"/>
        <v>-3.0495509254059897E-4</v>
      </c>
      <c r="L342" s="1">
        <f t="shared" ref="L342:L405" si="156">+(L$3*$E342+L$5*$F342)*COS(2*PI()*$A342*$A$9+L$4)^2</f>
        <v>0.41742997294523698</v>
      </c>
      <c r="M342" s="1">
        <f t="shared" ref="M342:M405" si="157">+(M$3*$E342+M$5*$F342)*COS(2*PI()*$A342*$A$7+M$4)</f>
        <v>1.451365859101166E-2</v>
      </c>
      <c r="N342" s="1">
        <f t="shared" ref="N342:N405" si="158">+(N$3*$E342+N$5*$F342)*COS(2*PI()*$A342*$A$8+N$4)</f>
        <v>-0.107639647694274</v>
      </c>
      <c r="O342" s="1">
        <f t="shared" ref="O342:O405" si="159">+(O$3*$E342+O$5*$F342)*COS(2*PI()*$A342*$A$8+O$4)^2</f>
        <v>-0.81609517881334503</v>
      </c>
      <c r="P342" s="1">
        <f t="shared" ref="P342:P405" si="160">+(P$3*$E342+P$5*$F342)*COS(2*PI()*$A342*$A$7+P$4)^2</f>
        <v>-3.3202083037885112E-2</v>
      </c>
      <c r="Q342" s="1">
        <f t="shared" si="139"/>
        <v>-1.050682520798947E-3</v>
      </c>
      <c r="R342" s="1">
        <f t="shared" si="140"/>
        <v>-1.0729993375224714E-5</v>
      </c>
      <c r="S342" s="1">
        <f t="shared" si="141"/>
        <v>2.6230895715956297E-3</v>
      </c>
      <c r="T342" s="1">
        <f t="shared" si="142"/>
        <v>5.7319448140174308E-3</v>
      </c>
      <c r="U342" s="1">
        <f t="shared" si="143"/>
        <v>-3.2011937996168132E-4</v>
      </c>
      <c r="V342" s="1">
        <f t="shared" si="144"/>
        <v>-6.9461710879004813E-3</v>
      </c>
      <c r="W342" s="1">
        <f t="shared" ref="W342:Z361" si="161">+W$3*$F342*ABS($F342)*COS(2*PI()*$A342/W$2+W$4)</f>
        <v>0</v>
      </c>
      <c r="X342" s="1">
        <f t="shared" si="161"/>
        <v>0</v>
      </c>
      <c r="Y342" s="1">
        <f t="shared" si="161"/>
        <v>0</v>
      </c>
      <c r="Z342" s="1">
        <f t="shared" si="161"/>
        <v>0</v>
      </c>
      <c r="AA342" s="1">
        <f>+AA$3*$F342*ABS($F342)*COS(2*PI()*$A342/$AZ$22+AA$4)*COS(2*PI()*$A342/$BA$22+AA$5)</f>
        <v>0</v>
      </c>
      <c r="AB342" s="39">
        <f>+AB$3*$F342*ABS($F342)*COS(2*2*PI()*$A342/$BA$33+AB$4)*COS(2*2*PI()*$A342/$BA$34+AB$5)*COS(2*2*PI()*$A342/$BA$35+AB$6)</f>
        <v>0</v>
      </c>
      <c r="AE342" s="20">
        <f>+$AF$20*SIGN(SOI!A341)*(ABS(SOI!A341))^$AE$2</f>
        <v>-0.51742621928404009</v>
      </c>
      <c r="AF342" s="20">
        <f t="shared" si="148"/>
        <v>-0.45328725703996336</v>
      </c>
      <c r="AG342" s="19">
        <f t="shared" si="149"/>
        <v>-1.1058234199825208</v>
      </c>
      <c r="AH342" s="19">
        <f t="shared" si="150"/>
        <v>-0.94153623254218954</v>
      </c>
      <c r="AI342">
        <f t="shared" si="146"/>
        <v>0.19199999999999934</v>
      </c>
      <c r="AJ342">
        <f t="shared" si="145"/>
        <v>0.65253616294255745</v>
      </c>
      <c r="AK342">
        <v>1</v>
      </c>
    </row>
    <row r="343" spans="1:37" x14ac:dyDescent="0.25">
      <c r="A343">
        <v>26.74999999999989</v>
      </c>
      <c r="B343" s="2">
        <v>1906.7499999999757</v>
      </c>
      <c r="C343">
        <f>+D343+($D$2+E343+F343)*SOI!A342*IF(B343&gt;$C$18, IF(B343&lt;$C$19,-1,1),1)</f>
        <v>-2.9832457239558905</v>
      </c>
      <c r="D343">
        <f>+$D$3*((1-$D$5)*SOI!D342+$D$5*SOI!D341) +   $D$4*((1-$D$5)*SOI!E342+$D$5*SOI!E341)</f>
        <v>0</v>
      </c>
      <c r="E343">
        <f t="shared" si="153"/>
        <v>1.2742092206904463</v>
      </c>
      <c r="F343">
        <f t="shared" si="154"/>
        <v>2.1548088528220717</v>
      </c>
      <c r="G343">
        <f t="shared" ref="G343:G406" si="162">+E343+F343</f>
        <v>3.429018073512518</v>
      </c>
      <c r="H343" s="21">
        <f t="shared" ref="H343:H406" si="163">+$H$19*SUM(I343:V343)</f>
        <v>1.4323097284764793E-3</v>
      </c>
      <c r="I343" s="37">
        <f t="shared" si="155"/>
        <v>0.62354609975297259</v>
      </c>
      <c r="J343" s="1">
        <f t="shared" ref="J343:J406" si="164">+(J$3)*I343*M343</f>
        <v>-7.8395840835697519E-3</v>
      </c>
      <c r="K343" s="1">
        <f t="shared" ref="K343:K406" si="165">+(K$3)*L343*P343*O343</f>
        <v>9.6198106636125578E-4</v>
      </c>
      <c r="L343" s="1">
        <f t="shared" si="156"/>
        <v>-1.4977384655309045</v>
      </c>
      <c r="M343" s="1">
        <f t="shared" si="157"/>
        <v>-7.9009099630451302E-2</v>
      </c>
      <c r="N343" s="1">
        <f t="shared" si="158"/>
        <v>0.20356108267407388</v>
      </c>
      <c r="O343" s="1">
        <f t="shared" si="159"/>
        <v>0.78479576795943862</v>
      </c>
      <c r="P343" s="1">
        <f t="shared" si="160"/>
        <v>3.0354827655934079E-2</v>
      </c>
      <c r="Q343" s="1">
        <f t="shared" ref="Q343:Q406" si="166">+(Q$3)*M343*N343</f>
        <v>-1.0816685477528624E-2</v>
      </c>
      <c r="R343" s="1">
        <f t="shared" ref="R343:R406" si="167">+(R$3)*I343*N343*M343</f>
        <v>3.7061235795367298E-4</v>
      </c>
      <c r="S343" s="1">
        <f t="shared" ref="S343:S406" si="168">+(S$3)*I343*N343</f>
        <v>1.6643066703646608E-2</v>
      </c>
      <c r="T343" s="1">
        <f t="shared" ref="T343:T406" si="169">+(T$3)*L343*O343</f>
        <v>1.9777445417238065E-2</v>
      </c>
      <c r="U343" s="1">
        <f t="shared" ref="U343:U406" si="170">+(U$3)*P343*I343</f>
        <v>-9.819110684731059E-4</v>
      </c>
      <c r="V343" s="1">
        <f t="shared" ref="V343:V406" si="171">+(V$3)*P343*N343</f>
        <v>-1.20096513728675E-2</v>
      </c>
      <c r="W343" s="1">
        <f t="shared" si="161"/>
        <v>0</v>
      </c>
      <c r="X343" s="1">
        <f t="shared" si="161"/>
        <v>0</v>
      </c>
      <c r="Y343" s="1">
        <f t="shared" si="161"/>
        <v>0</v>
      </c>
      <c r="Z343" s="1">
        <f t="shared" si="161"/>
        <v>0</v>
      </c>
      <c r="AA343" s="1">
        <f>+AA$3*$F343*ABS($F343)*COS(2*PI()*$A343/$AZ$22+AA$4)*COS(2*PI()*$A343/$BA$22+AA$5)</f>
        <v>0</v>
      </c>
      <c r="AB343" s="39">
        <f>+AB$3*$F343*ABS($F343)*COS(2*2*PI()*$A343/$BA$33+AB$4)*COS(2*2*PI()*$A343/$BA$34+AB$5)*COS(2*2*PI()*$A343/$BA$35+AB$6)</f>
        <v>0</v>
      </c>
      <c r="AE343" s="20">
        <f>+$AF$20*SIGN(SOI!A342)*(ABS(SOI!A342))^$AE$2</f>
        <v>-0.54406974253276308</v>
      </c>
      <c r="AF343" s="20">
        <f t="shared" si="148"/>
        <v>-0.44560495529951077</v>
      </c>
      <c r="AG343" s="19">
        <f t="shared" si="149"/>
        <v>-1.1463308195091073</v>
      </c>
      <c r="AH343" s="19">
        <f t="shared" si="150"/>
        <v>-0.97140740923909508</v>
      </c>
      <c r="AI343">
        <f t="shared" si="146"/>
        <v>0.19259999999999933</v>
      </c>
      <c r="AJ343">
        <f t="shared" si="145"/>
        <v>0.70072586420959659</v>
      </c>
      <c r="AK343">
        <v>1</v>
      </c>
    </row>
    <row r="344" spans="1:37" x14ac:dyDescent="0.25">
      <c r="A344">
        <v>26.833333333333222</v>
      </c>
      <c r="B344" s="2">
        <v>1906.8333333333089</v>
      </c>
      <c r="C344">
        <f>+D344+($D$2+E344+F344)*SOI!A343*IF(B344&gt;$C$18, IF(B344&lt;$C$19,-1,1),1)</f>
        <v>1.9766180487460006</v>
      </c>
      <c r="D344">
        <f>+$D$3*((1-$D$5)*SOI!D343+$D$5*SOI!D342) +   $D$4*((1-$D$5)*SOI!E343+$D$5*SOI!E342)</f>
        <v>0</v>
      </c>
      <c r="E344">
        <f t="shared" si="153"/>
        <v>-2.3875979228270321</v>
      </c>
      <c r="F344">
        <f t="shared" si="154"/>
        <v>-3.6021537400396362</v>
      </c>
      <c r="G344">
        <f t="shared" si="162"/>
        <v>-5.9897516628666683</v>
      </c>
      <c r="H344" s="21">
        <f t="shared" si="163"/>
        <v>9.9003864607137507E-3</v>
      </c>
      <c r="I344" s="37">
        <f t="shared" si="155"/>
        <v>-1.2324437182746679</v>
      </c>
      <c r="J344" s="1">
        <f t="shared" si="164"/>
        <v>-3.8048081464458448E-2</v>
      </c>
      <c r="K344" s="1">
        <f t="shared" si="165"/>
        <v>-7.4903979370823112E-5</v>
      </c>
      <c r="L344" s="1">
        <f t="shared" si="156"/>
        <v>2.0103577511815578</v>
      </c>
      <c r="M344" s="1">
        <f t="shared" si="157"/>
        <v>0.19400741296529722</v>
      </c>
      <c r="N344" s="1">
        <f t="shared" si="158"/>
        <v>-0.30167324111975691</v>
      </c>
      <c r="O344" s="1">
        <f t="shared" si="159"/>
        <v>-0.13082061757958022</v>
      </c>
      <c r="P344" s="1">
        <f t="shared" si="160"/>
        <v>-1.0563533895312968E-2</v>
      </c>
      <c r="Q344" s="1">
        <f t="shared" si="166"/>
        <v>-3.9362026619141663E-2</v>
      </c>
      <c r="R344" s="1">
        <f t="shared" si="167"/>
        <v>-2.6656410891913928E-3</v>
      </c>
      <c r="S344" s="1">
        <f t="shared" si="168"/>
        <v>4.8749921364749635E-2</v>
      </c>
      <c r="T344" s="1">
        <f t="shared" si="169"/>
        <v>4.4251408870660449E-3</v>
      </c>
      <c r="U344" s="1">
        <f t="shared" si="170"/>
        <v>-6.7538613819020878E-4</v>
      </c>
      <c r="V344" s="1">
        <f t="shared" si="171"/>
        <v>-6.193753203312862E-3</v>
      </c>
      <c r="W344" s="1">
        <f t="shared" si="161"/>
        <v>0</v>
      </c>
      <c r="X344" s="1">
        <f t="shared" si="161"/>
        <v>0</v>
      </c>
      <c r="Y344" s="1">
        <f t="shared" si="161"/>
        <v>0</v>
      </c>
      <c r="Z344" s="1">
        <f t="shared" si="161"/>
        <v>0</v>
      </c>
      <c r="AA344" s="1">
        <f>+AA$3*$F344*ABS($F344)*COS(2*PI()*$A344/$AZ$22+AA$4)*COS(2*PI()*$A344/$BA$22+AA$5)</f>
        <v>0</v>
      </c>
      <c r="AB344" s="39">
        <f>+AB$3*$F344*ABS($F344)*COS(2*2*PI()*$A344/$BA$33+AB$4)*COS(2*2*PI()*$A344/$BA$34+AB$5)*COS(2*2*PI()*$A344/$BA$35+AB$6)</f>
        <v>0</v>
      </c>
      <c r="AE344" s="20">
        <f>+$AF$20*SIGN(SOI!A343)*(ABS(SOI!A343))^$AE$2</f>
        <v>-0.27531890408172915</v>
      </c>
      <c r="AF344" s="20">
        <f t="shared" si="148"/>
        <v>-0.39774008487746371</v>
      </c>
      <c r="AG344" s="19">
        <f t="shared" si="149"/>
        <v>-0.9347077624875616</v>
      </c>
      <c r="AH344" s="19">
        <f t="shared" si="150"/>
        <v>-0.5465479247419518</v>
      </c>
      <c r="AI344">
        <f t="shared" si="146"/>
        <v>0.19319999999999932</v>
      </c>
      <c r="AJ344">
        <f t="shared" ref="AJ344:AJ407" si="172">+ABS(AF344-AG344)</f>
        <v>0.53696767761009789</v>
      </c>
      <c r="AK344">
        <v>1</v>
      </c>
    </row>
    <row r="345" spans="1:37" x14ac:dyDescent="0.25">
      <c r="A345">
        <v>26.916666666666554</v>
      </c>
      <c r="B345" s="2">
        <v>1906.9166666666422</v>
      </c>
      <c r="C345">
        <f>+D345+($D$2+E345+F345)*SOI!A344*IF(B345&gt;$C$18, IF(B345&lt;$C$19,-1,1),1)</f>
        <v>-51.402290435256852</v>
      </c>
      <c r="D345">
        <f>+$D$3*((1-$D$5)*SOI!D344+$D$5*SOI!D343) +   $D$4*((1-$D$5)*SOI!E344+$D$5*SOI!E343)</f>
        <v>0</v>
      </c>
      <c r="E345">
        <f t="shared" si="153"/>
        <v>41.120340000414231</v>
      </c>
      <c r="F345">
        <f t="shared" si="154"/>
        <v>59.668464774599201</v>
      </c>
      <c r="G345">
        <f t="shared" si="162"/>
        <v>100.78880477501343</v>
      </c>
      <c r="H345" s="21">
        <f t="shared" si="163"/>
        <v>0.25069572411726854</v>
      </c>
      <c r="I345" s="37">
        <f t="shared" si="155"/>
        <v>11.001387127337949</v>
      </c>
      <c r="J345" s="1">
        <f t="shared" si="164"/>
        <v>-3.973526458314073</v>
      </c>
      <c r="K345" s="1">
        <f t="shared" si="165"/>
        <v>4.2148791971863699E-2</v>
      </c>
      <c r="L345" s="1">
        <f t="shared" si="156"/>
        <v>-2.8895854352935841</v>
      </c>
      <c r="M345" s="1">
        <f t="shared" si="157"/>
        <v>-2.269767217396681</v>
      </c>
      <c r="N345" s="1">
        <f t="shared" si="158"/>
        <v>1.4645232824639722</v>
      </c>
      <c r="O345" s="1">
        <f t="shared" si="159"/>
        <v>7.7248917289179442</v>
      </c>
      <c r="P345" s="1">
        <f t="shared" si="160"/>
        <v>7.0034345482242577E-2</v>
      </c>
      <c r="Q345" s="1">
        <f t="shared" si="166"/>
        <v>-2.2356300389826917</v>
      </c>
      <c r="R345" s="1">
        <f t="shared" si="167"/>
        <v>1.35146409340299</v>
      </c>
      <c r="S345" s="1">
        <f t="shared" si="168"/>
        <v>2.1125829104505072</v>
      </c>
      <c r="T345" s="1">
        <f t="shared" si="169"/>
        <v>0.37558263043581375</v>
      </c>
      <c r="U345" s="1">
        <f t="shared" si="170"/>
        <v>-3.9970017519014314E-2</v>
      </c>
      <c r="V345" s="1">
        <f t="shared" si="171"/>
        <v>-0.19934953709381228</v>
      </c>
      <c r="W345" s="1">
        <f t="shared" si="161"/>
        <v>0</v>
      </c>
      <c r="X345" s="1">
        <f t="shared" si="161"/>
        <v>0</v>
      </c>
      <c r="Y345" s="1">
        <f t="shared" si="161"/>
        <v>0</v>
      </c>
      <c r="Z345" s="1">
        <f t="shared" si="161"/>
        <v>0</v>
      </c>
      <c r="AA345" s="1">
        <f>+AA$3*$F345*ABS($F345)*COS(2*PI()*$A345/$AZ$22+AA$4)*COS(2*PI()*$A345/$BA$22+AA$5)</f>
        <v>0</v>
      </c>
      <c r="AB345" s="39">
        <f>+AB$3*$F345*ABS($F345)*COS(2*2*PI()*$A345/$BA$33+AB$4)*COS(2*2*PI()*$A345/$BA$34+AB$5)*COS(2*2*PI()*$A345/$BA$35+AB$6)</f>
        <v>0</v>
      </c>
      <c r="AE345" s="20">
        <f>+$AF$20*SIGN(SOI!A344)*(ABS(SOI!A344))^$AE$2</f>
        <v>-0.37383160801789894</v>
      </c>
      <c r="AF345" s="20">
        <f t="shared" si="148"/>
        <v>-0.35112332027269794</v>
      </c>
      <c r="AG345" s="19">
        <f t="shared" si="149"/>
        <v>-0.80482283274573319</v>
      </c>
      <c r="AH345" s="19">
        <f t="shared" si="150"/>
        <v>-0.40850807913408183</v>
      </c>
      <c r="AI345">
        <f t="shared" ref="AI345:AI408" si="173">+AI344+$AI$22</f>
        <v>0.19379999999999931</v>
      </c>
      <c r="AJ345">
        <f t="shared" si="172"/>
        <v>0.45369951247303525</v>
      </c>
      <c r="AK345">
        <v>1</v>
      </c>
    </row>
    <row r="346" spans="1:37" x14ac:dyDescent="0.25">
      <c r="A346">
        <v>26.999999999999886</v>
      </c>
      <c r="B346" s="2">
        <v>1906.9999999999754</v>
      </c>
      <c r="C346">
        <f>+D346+($D$2+E346+F346)*SOI!A345*IF(B346&gt;$C$18, IF(B346&lt;$C$19,-1,1),1)</f>
        <v>-3.8258633696573829</v>
      </c>
      <c r="D346">
        <f>+$D$3*((1-$D$5)*SOI!D345+$D$5*SOI!D344) +   $D$4*((1-$D$5)*SOI!E345+$D$5*SOI!E344)</f>
        <v>0</v>
      </c>
      <c r="E346">
        <f t="shared" si="153"/>
        <v>2.6892524458314844</v>
      </c>
      <c r="F346">
        <f t="shared" si="154"/>
        <v>4.0227885535674339</v>
      </c>
      <c r="G346">
        <f t="shared" si="162"/>
        <v>6.7120409993989183</v>
      </c>
      <c r="H346" s="21">
        <f t="shared" si="163"/>
        <v>1.8888244678290218E-2</v>
      </c>
      <c r="I346" s="37">
        <f t="shared" si="155"/>
        <v>-0.33195691152845974</v>
      </c>
      <c r="J346" s="1">
        <f t="shared" si="164"/>
        <v>1.702329578555496E-4</v>
      </c>
      <c r="K346" s="1">
        <f t="shared" si="165"/>
        <v>2.0183346884279601E-3</v>
      </c>
      <c r="L346" s="1">
        <f t="shared" si="156"/>
        <v>-0.74907884700960592</v>
      </c>
      <c r="M346" s="1">
        <f t="shared" si="157"/>
        <v>-3.2226607314910709E-3</v>
      </c>
      <c r="N346" s="1">
        <f t="shared" si="158"/>
        <v>-0.19332059193410286</v>
      </c>
      <c r="O346" s="1">
        <f t="shared" si="159"/>
        <v>2.1185513570086294</v>
      </c>
      <c r="P346" s="1">
        <f t="shared" si="160"/>
        <v>4.7171592452252886E-2</v>
      </c>
      <c r="Q346" s="1">
        <f t="shared" si="166"/>
        <v>4.1900098153201538E-4</v>
      </c>
      <c r="R346" s="1">
        <f t="shared" si="167"/>
        <v>7.6428244368643675E-6</v>
      </c>
      <c r="S346" s="1">
        <f t="shared" si="168"/>
        <v>8.4145300595370853E-3</v>
      </c>
      <c r="T346" s="1">
        <f t="shared" si="169"/>
        <v>2.6702018244078779E-2</v>
      </c>
      <c r="U346" s="1">
        <f t="shared" si="170"/>
        <v>8.1234043298729439E-4</v>
      </c>
      <c r="V346" s="1">
        <f t="shared" si="171"/>
        <v>1.7724195468432517E-2</v>
      </c>
      <c r="W346" s="1">
        <f t="shared" si="161"/>
        <v>0</v>
      </c>
      <c r="X346" s="1">
        <f t="shared" si="161"/>
        <v>0</v>
      </c>
      <c r="Y346" s="1">
        <f t="shared" si="161"/>
        <v>0</v>
      </c>
      <c r="Z346" s="1">
        <f t="shared" si="161"/>
        <v>0</v>
      </c>
      <c r="AA346" s="1">
        <f>+AA$3*$F346*ABS($F346)*COS(2*PI()*$A346/$AZ$22+AA$4)*COS(2*PI()*$A346/$BA$22+AA$5)</f>
        <v>0</v>
      </c>
      <c r="AB346" s="39">
        <f>+AB$3*$F346*ABS($F346)*COS(2*2*PI()*$A346/$BA$33+AB$4)*COS(2*2*PI()*$A346/$BA$34+AB$5)*COS(2*2*PI()*$A346/$BA$35+AB$6)</f>
        <v>0</v>
      </c>
      <c r="AE346" s="20">
        <f>+$AF$20*SIGN(SOI!A345)*(ABS(SOI!A345))^$AE$2</f>
        <v>-0.40421944871846566</v>
      </c>
      <c r="AF346" s="20">
        <f t="shared" si="148"/>
        <v>-0.36624435652608972</v>
      </c>
      <c r="AG346" s="19">
        <f t="shared" si="149"/>
        <v>-0.45158817855887823</v>
      </c>
      <c r="AH346" s="19">
        <f t="shared" si="150"/>
        <v>-0.35105149643195133</v>
      </c>
      <c r="AI346">
        <f t="shared" si="173"/>
        <v>0.1943999999999993</v>
      </c>
      <c r="AJ346">
        <f t="shared" si="172"/>
        <v>8.5343822032788508E-2</v>
      </c>
      <c r="AK346">
        <v>1</v>
      </c>
    </row>
    <row r="347" spans="1:37" x14ac:dyDescent="0.25">
      <c r="A347">
        <v>27.083333333333218</v>
      </c>
      <c r="B347" s="2">
        <v>1907.0833333333087</v>
      </c>
      <c r="C347">
        <f>+D347+($D$2+E347+F347)*SOI!A346*IF(B347&gt;$C$18, IF(B347&lt;$C$19,-1,1),1)</f>
        <v>1.4686273028321006</v>
      </c>
      <c r="D347">
        <f>+$D$3*((1-$D$5)*SOI!D346+$D$5*SOI!D345) +   $D$4*((1-$D$5)*SOI!E346+$D$5*SOI!E345)</f>
        <v>0</v>
      </c>
      <c r="E347">
        <f t="shared" si="153"/>
        <v>-1.3464768072151356</v>
      </c>
      <c r="F347">
        <f t="shared" si="154"/>
        <v>-2.235541004570476</v>
      </c>
      <c r="G347">
        <f t="shared" si="162"/>
        <v>-3.5820178117856116</v>
      </c>
      <c r="H347" s="21">
        <f t="shared" si="163"/>
        <v>2.2146502881162614E-2</v>
      </c>
      <c r="I347" s="37">
        <f t="shared" si="155"/>
        <v>0.60112964337892472</v>
      </c>
      <c r="J347" s="1">
        <f t="shared" si="164"/>
        <v>-5.4416764563358653E-3</v>
      </c>
      <c r="K347" s="1">
        <f t="shared" si="165"/>
        <v>-1.7909465908947373E-3</v>
      </c>
      <c r="L347" s="1">
        <f t="shared" si="156"/>
        <v>1.4591165042872527</v>
      </c>
      <c r="M347" s="1">
        <f t="shared" si="157"/>
        <v>-5.6887549844893789E-2</v>
      </c>
      <c r="N347" s="1">
        <f t="shared" si="158"/>
        <v>0.20022568426414775</v>
      </c>
      <c r="O347" s="1">
        <f t="shared" si="159"/>
        <v>-1.1004374904542815</v>
      </c>
      <c r="P347" s="1">
        <f t="shared" si="160"/>
        <v>-4.1369585557223067E-2</v>
      </c>
      <c r="Q347" s="1">
        <f t="shared" si="166"/>
        <v>-7.6605394329827868E-3</v>
      </c>
      <c r="R347" s="1">
        <f t="shared" si="167"/>
        <v>2.5303734676235994E-4</v>
      </c>
      <c r="S347" s="1">
        <f t="shared" si="168"/>
        <v>1.5781851985933668E-2</v>
      </c>
      <c r="T347" s="1">
        <f t="shared" si="169"/>
        <v>2.7016737690528186E-2</v>
      </c>
      <c r="U347" s="1">
        <f t="shared" si="170"/>
        <v>1.2901052184836476E-3</v>
      </c>
      <c r="V347" s="1">
        <f t="shared" si="171"/>
        <v>1.6099368222709371E-2</v>
      </c>
      <c r="W347" s="1">
        <f t="shared" si="161"/>
        <v>0</v>
      </c>
      <c r="X347" s="1">
        <f t="shared" si="161"/>
        <v>0</v>
      </c>
      <c r="Y347" s="1">
        <f t="shared" si="161"/>
        <v>0</v>
      </c>
      <c r="Z347" s="1">
        <f t="shared" si="161"/>
        <v>0</v>
      </c>
      <c r="AA347" s="1">
        <f>+AA$3*$F347*ABS($F347)*COS(2*PI()*$A347/$AZ$22+AA$4)*COS(2*PI()*$A347/$BA$22+AA$5)</f>
        <v>0</v>
      </c>
      <c r="AB347" s="39">
        <f>+AB$3*$F347*ABS($F347)*COS(2*2*PI()*$A347/$BA$33+AB$4)*COS(2*2*PI()*$A347/$BA$34+AB$5)*COS(2*2*PI()*$A347/$BA$35+AB$6)</f>
        <v>0</v>
      </c>
      <c r="AE347" s="20">
        <f>+$AF$20*SIGN(SOI!A346)*(ABS(SOI!A346))^$AE$2</f>
        <v>-0.32068201284190462</v>
      </c>
      <c r="AF347" s="20">
        <f t="shared" si="148"/>
        <v>-0.35216564488004815</v>
      </c>
      <c r="AG347" s="19">
        <f t="shared" si="149"/>
        <v>-0.3956618305491848</v>
      </c>
      <c r="AH347" s="19">
        <f t="shared" si="150"/>
        <v>-0.36465210320397623</v>
      </c>
      <c r="AI347">
        <f t="shared" si="173"/>
        <v>0.19499999999999929</v>
      </c>
      <c r="AJ347">
        <f t="shared" si="172"/>
        <v>4.3496185669136656E-2</v>
      </c>
      <c r="AK347">
        <v>1</v>
      </c>
    </row>
    <row r="348" spans="1:37" x14ac:dyDescent="0.25">
      <c r="A348">
        <v>27.166666666666551</v>
      </c>
      <c r="B348" s="2">
        <v>1907.166666666642</v>
      </c>
      <c r="C348">
        <f>+D348+($D$2+E348+F348)*SOI!A347*IF(B348&gt;$C$18, IF(B348&lt;$C$19,-1,1),1)</f>
        <v>-1.2217422732885972</v>
      </c>
      <c r="D348">
        <f>+$D$3*((1-$D$5)*SOI!D347+$D$5*SOI!D346) +   $D$4*((1-$D$5)*SOI!E347+$D$5*SOI!E346)</f>
        <v>0</v>
      </c>
      <c r="E348">
        <f t="shared" si="153"/>
        <v>0.94082667432713096</v>
      </c>
      <c r="F348">
        <f t="shared" si="154"/>
        <v>1.9004344263440256</v>
      </c>
      <c r="G348">
        <f t="shared" si="162"/>
        <v>2.8412611006711566</v>
      </c>
      <c r="H348" s="21">
        <f t="shared" si="163"/>
        <v>-2.6191343756807029E-2</v>
      </c>
      <c r="I348" s="37">
        <f t="shared" si="155"/>
        <v>-0.4966233570978531</v>
      </c>
      <c r="J348" s="1">
        <f t="shared" si="164"/>
        <v>-2.7958249634716581E-3</v>
      </c>
      <c r="K348" s="1">
        <f t="shared" si="165"/>
        <v>1.1698536708824081E-4</v>
      </c>
      <c r="L348" s="1">
        <f t="shared" si="156"/>
        <v>-0.94606741069914602</v>
      </c>
      <c r="M348" s="1">
        <f t="shared" si="157"/>
        <v>3.5378180569682886E-2</v>
      </c>
      <c r="N348" s="1">
        <f t="shared" si="158"/>
        <v>-0.15041856629928479</v>
      </c>
      <c r="O348" s="1">
        <f t="shared" si="159"/>
        <v>0.21294595204040973</v>
      </c>
      <c r="P348" s="1">
        <f t="shared" si="160"/>
        <v>2.1537433720122335E-2</v>
      </c>
      <c r="Q348" s="1">
        <f t="shared" si="166"/>
        <v>-3.5789800377555216E-3</v>
      </c>
      <c r="R348" s="1">
        <f t="shared" si="167"/>
        <v>-9.7666032413830703E-5</v>
      </c>
      <c r="S348" s="1">
        <f t="shared" si="168"/>
        <v>9.7948687507818048E-3</v>
      </c>
      <c r="T348" s="1">
        <f t="shared" si="169"/>
        <v>3.3897606188990925E-3</v>
      </c>
      <c r="U348" s="1">
        <f t="shared" si="170"/>
        <v>5.5487724142218189E-4</v>
      </c>
      <c r="V348" s="1">
        <f t="shared" si="171"/>
        <v>6.2965589811672038E-3</v>
      </c>
      <c r="W348" s="1">
        <f t="shared" si="161"/>
        <v>0</v>
      </c>
      <c r="X348" s="1">
        <f t="shared" si="161"/>
        <v>0</v>
      </c>
      <c r="Y348" s="1">
        <f t="shared" si="161"/>
        <v>0</v>
      </c>
      <c r="Z348" s="1">
        <f t="shared" si="161"/>
        <v>0</v>
      </c>
      <c r="AA348" s="1">
        <f>+AA$3*$F348*ABS($F348)*COS(2*PI()*$A348/$AZ$22+AA$4)*COS(2*PI()*$A348/$BA$22+AA$5)</f>
        <v>0</v>
      </c>
      <c r="AB348" s="39">
        <f>+AB$3*$F348*ABS($F348)*COS(2*2*PI()*$A348/$BA$33+AB$4)*COS(2*2*PI()*$A348/$BA$34+AB$5)*COS(2*2*PI()*$A348/$BA$35+AB$6)</f>
        <v>0</v>
      </c>
      <c r="AE348" s="20">
        <f>+$AF$20*SIGN(SOI!A347)*(ABS(SOI!A347))^$AE$2</f>
        <v>-0.33159547307977416</v>
      </c>
      <c r="AF348" s="20">
        <f t="shared" ref="AF348:AF411" si="174">+AVERAGE(AE347:AE349)</f>
        <v>-0.35050032031748479</v>
      </c>
      <c r="AG348" s="19">
        <f t="shared" si="149"/>
        <v>-0.30095428577186745</v>
      </c>
      <c r="AH348" s="19">
        <f t="shared" si="150"/>
        <v>-0.36768059905574779</v>
      </c>
      <c r="AI348">
        <f t="shared" si="173"/>
        <v>0.19559999999999927</v>
      </c>
      <c r="AJ348">
        <f t="shared" si="172"/>
        <v>4.9546034545617346E-2</v>
      </c>
      <c r="AK348">
        <v>1</v>
      </c>
    </row>
    <row r="349" spans="1:37" x14ac:dyDescent="0.25">
      <c r="A349">
        <v>27.249999999999883</v>
      </c>
      <c r="B349" s="2">
        <v>1907.2499999999752</v>
      </c>
      <c r="C349">
        <f>+D349+($D$2+E349+F349)*SOI!A348*IF(B349&gt;$C$18, IF(B349&lt;$C$19,-1,1),1)</f>
        <v>1.633953210425874</v>
      </c>
      <c r="D349">
        <f>+$D$3*((1-$D$5)*SOI!D348+$D$5*SOI!D347) +   $D$4*((1-$D$5)*SOI!E348+$D$5*SOI!E347)</f>
        <v>0</v>
      </c>
      <c r="E349">
        <f t="shared" si="153"/>
        <v>-0.76296473696817113</v>
      </c>
      <c r="F349">
        <f t="shared" si="154"/>
        <v>-2.1548088530780323</v>
      </c>
      <c r="G349">
        <f t="shared" si="162"/>
        <v>-2.9177735900462034</v>
      </c>
      <c r="H349" s="21">
        <f t="shared" si="163"/>
        <v>9.2734636548072024E-3</v>
      </c>
      <c r="I349" s="37">
        <f t="shared" si="155"/>
        <v>0.24907011462781845</v>
      </c>
      <c r="J349" s="1">
        <f t="shared" si="164"/>
        <v>8.754996544029258E-4</v>
      </c>
      <c r="K349" s="1">
        <f t="shared" si="165"/>
        <v>-2.4109148421433902E-7</v>
      </c>
      <c r="L349" s="1">
        <f t="shared" si="156"/>
        <v>0.14366258928223805</v>
      </c>
      <c r="M349" s="1">
        <f t="shared" si="157"/>
        <v>2.2089557474826462E-2</v>
      </c>
      <c r="N349" s="1">
        <f t="shared" si="158"/>
        <v>7.1784919601171893E-2</v>
      </c>
      <c r="O349" s="1">
        <f t="shared" si="159"/>
        <v>-2.5170421724558415E-2</v>
      </c>
      <c r="P349" s="1">
        <f t="shared" si="160"/>
        <v>-2.4728716292712824E-3</v>
      </c>
      <c r="Q349" s="1">
        <f t="shared" si="166"/>
        <v>1.0664550886768753E-3</v>
      </c>
      <c r="R349" s="1">
        <f t="shared" si="167"/>
        <v>-1.4595578711703973E-5</v>
      </c>
      <c r="S349" s="1">
        <f t="shared" si="168"/>
        <v>2.3443630813918693E-3</v>
      </c>
      <c r="T349" s="1">
        <f t="shared" si="169"/>
        <v>6.0843156973147188E-5</v>
      </c>
      <c r="U349" s="1">
        <f t="shared" si="170"/>
        <v>3.1952070790245873E-5</v>
      </c>
      <c r="V349" s="1">
        <f t="shared" si="171"/>
        <v>3.4501872609582338E-4</v>
      </c>
      <c r="W349" s="1">
        <f t="shared" si="161"/>
        <v>0</v>
      </c>
      <c r="X349" s="1">
        <f t="shared" si="161"/>
        <v>0</v>
      </c>
      <c r="Y349" s="1">
        <f t="shared" si="161"/>
        <v>0</v>
      </c>
      <c r="Z349" s="1">
        <f t="shared" si="161"/>
        <v>0</v>
      </c>
      <c r="AA349" s="1">
        <f>+AA$3*$F349*ABS($F349)*COS(2*PI()*$A349/$AZ$22+AA$4)*COS(2*PI()*$A349/$BA$22+AA$5)</f>
        <v>0</v>
      </c>
      <c r="AB349" s="39">
        <f>+AB$3*$F349*ABS($F349)*COS(2*2*PI()*$A349/$BA$33+AB$4)*COS(2*2*PI()*$A349/$BA$34+AB$5)*COS(2*2*PI()*$A349/$BA$35+AB$6)</f>
        <v>0</v>
      </c>
      <c r="AE349" s="20">
        <f>+$AF$20*SIGN(SOI!A348)*(ABS(SOI!A348))^$AE$2</f>
        <v>-0.39922347503077565</v>
      </c>
      <c r="AF349" s="20">
        <f t="shared" si="174"/>
        <v>-0.36126668627377678</v>
      </c>
      <c r="AG349" s="19">
        <f t="shared" si="149"/>
        <v>-0.2217053175087233</v>
      </c>
      <c r="AH349" s="19">
        <f t="shared" si="150"/>
        <v>-0.28557502358967224</v>
      </c>
      <c r="AI349">
        <f t="shared" si="173"/>
        <v>0.19619999999999926</v>
      </c>
      <c r="AJ349">
        <f t="shared" si="172"/>
        <v>0.13956136876505348</v>
      </c>
      <c r="AK349">
        <v>1</v>
      </c>
    </row>
    <row r="350" spans="1:37" x14ac:dyDescent="0.25">
      <c r="A350">
        <v>27.333333333333215</v>
      </c>
      <c r="B350" s="2">
        <v>1907.3333333333085</v>
      </c>
      <c r="C350">
        <f>+D350+($D$2+E350+F350)*SOI!A349*IF(B350&gt;$C$18, IF(B350&lt;$C$19,-1,1),1)</f>
        <v>-2.0129278215129052</v>
      </c>
      <c r="D350">
        <f>+$D$3*((1-$D$5)*SOI!D349+$D$5*SOI!D348) +   $D$4*((1-$D$5)*SOI!E349+$D$5*SOI!E348)</f>
        <v>0</v>
      </c>
      <c r="E350">
        <f t="shared" si="153"/>
        <v>0.68067141180747015</v>
      </c>
      <c r="F350">
        <f t="shared" si="154"/>
        <v>3.6021537403476476</v>
      </c>
      <c r="G350">
        <f t="shared" si="162"/>
        <v>4.2828251521551177</v>
      </c>
      <c r="H350" s="21">
        <f t="shared" si="163"/>
        <v>5.0108894862870923E-3</v>
      </c>
      <c r="I350" s="37">
        <f t="shared" si="155"/>
        <v>2.1559730109536226E-2</v>
      </c>
      <c r="J350" s="1">
        <f t="shared" si="164"/>
        <v>-2.8986882545272981E-4</v>
      </c>
      <c r="K350" s="1">
        <f t="shared" si="165"/>
        <v>7.5504263467114063E-6</v>
      </c>
      <c r="L350" s="1">
        <f t="shared" si="156"/>
        <v>-8.8894884263352347E-2</v>
      </c>
      <c r="M350" s="1">
        <f t="shared" si="157"/>
        <v>-8.4491077398532149E-2</v>
      </c>
      <c r="N350" s="1">
        <f t="shared" si="158"/>
        <v>3.6713020934220908E-2</v>
      </c>
      <c r="O350" s="1">
        <f t="shared" si="159"/>
        <v>0.35924906458262229</v>
      </c>
      <c r="P350" s="1">
        <f t="shared" si="160"/>
        <v>8.7690580241574917E-3</v>
      </c>
      <c r="Q350" s="1">
        <f t="shared" si="166"/>
        <v>-2.0861873466203927E-3</v>
      </c>
      <c r="R350" s="1">
        <f t="shared" si="167"/>
        <v>2.4714609608996288E-6</v>
      </c>
      <c r="S350" s="1">
        <f t="shared" si="168"/>
        <v>1.0378473398497671E-4</v>
      </c>
      <c r="T350" s="1">
        <f t="shared" si="169"/>
        <v>5.3734099272888497E-4</v>
      </c>
      <c r="U350" s="1">
        <f t="shared" si="170"/>
        <v>-9.8078108312478498E-6</v>
      </c>
      <c r="V350" s="1">
        <f t="shared" si="171"/>
        <v>-6.2572130541490179E-4</v>
      </c>
      <c r="W350" s="1">
        <f t="shared" si="161"/>
        <v>0</v>
      </c>
      <c r="X350" s="1">
        <f t="shared" si="161"/>
        <v>0</v>
      </c>
      <c r="Y350" s="1">
        <f t="shared" si="161"/>
        <v>0</v>
      </c>
      <c r="Z350" s="1">
        <f t="shared" si="161"/>
        <v>0</v>
      </c>
      <c r="AA350" s="1">
        <f>+AA$3*$F350*ABS($F350)*COS(2*PI()*$A350/$AZ$22+AA$4)*COS(2*PI()*$A350/$BA$22+AA$5)</f>
        <v>0</v>
      </c>
      <c r="AB350" s="39">
        <f>+AB$3*$F350*ABS($F350)*COS(2*2*PI()*$A350/$BA$33+AB$4)*COS(2*2*PI()*$A350/$BA$34+AB$5)*COS(2*2*PI()*$A350/$BA$35+AB$6)</f>
        <v>0</v>
      </c>
      <c r="AE350" s="20">
        <f>+$AF$20*SIGN(SOI!A349)*(ABS(SOI!A349))^$AE$2</f>
        <v>-0.35298111071078059</v>
      </c>
      <c r="AF350" s="20">
        <f t="shared" si="174"/>
        <v>-0.35762886619448692</v>
      </c>
      <c r="AG350" s="19">
        <f t="shared" si="149"/>
        <v>6.9089449601294345E-2</v>
      </c>
      <c r="AH350" s="19">
        <f t="shared" si="150"/>
        <v>2.7558191942150201E-2</v>
      </c>
      <c r="AI350">
        <f t="shared" si="173"/>
        <v>0.19679999999999925</v>
      </c>
      <c r="AJ350">
        <f t="shared" si="172"/>
        <v>0.42671831579578123</v>
      </c>
      <c r="AK350">
        <v>1</v>
      </c>
    </row>
    <row r="351" spans="1:37" x14ac:dyDescent="0.25">
      <c r="A351">
        <v>27.416666666666547</v>
      </c>
      <c r="B351" s="2">
        <v>1907.4166666666417</v>
      </c>
      <c r="C351">
        <f>+D351+($D$2+E351+F351)*SOI!A350*IF(B351&gt;$C$18, IF(B351&lt;$C$19,-1,1),1)</f>
        <v>24.732486609467394</v>
      </c>
      <c r="D351">
        <f>+$D$3*((1-$D$5)*SOI!D350+$D$5*SOI!D349) +   $D$4*((1-$D$5)*SOI!E350+$D$5*SOI!E349)</f>
        <v>0</v>
      </c>
      <c r="E351">
        <f t="shared" si="153"/>
        <v>-0.65467329734828172</v>
      </c>
      <c r="F351">
        <f t="shared" si="154"/>
        <v>-59.668464774523414</v>
      </c>
      <c r="G351">
        <f t="shared" si="162"/>
        <v>-60.323138071871696</v>
      </c>
      <c r="H351" s="21">
        <f t="shared" si="163"/>
        <v>-5.6683350311422326E-2</v>
      </c>
      <c r="I351" s="37">
        <f t="shared" si="155"/>
        <v>0.4545910424600515</v>
      </c>
      <c r="J351" s="1">
        <f t="shared" si="164"/>
        <v>-4.7751425373093404E-2</v>
      </c>
      <c r="K351" s="1">
        <f t="shared" si="165"/>
        <v>3.7226411256684978E-3</v>
      </c>
      <c r="L351" s="1">
        <f t="shared" si="156"/>
        <v>0.41097675396882916</v>
      </c>
      <c r="M351" s="1">
        <f t="shared" si="157"/>
        <v>-0.66011275299830341</v>
      </c>
      <c r="N351" s="1">
        <f t="shared" si="158"/>
        <v>-1.4136903693990452</v>
      </c>
      <c r="O351" s="1">
        <f t="shared" si="159"/>
        <v>0.48317517908997659</v>
      </c>
      <c r="P351" s="1">
        <f t="shared" si="160"/>
        <v>-0.69531753221691694</v>
      </c>
      <c r="Q351" s="1">
        <f t="shared" si="166"/>
        <v>0.6276170879412819</v>
      </c>
      <c r="R351" s="1">
        <f t="shared" si="167"/>
        <v>-1.5677353864807488E-2</v>
      </c>
      <c r="S351" s="1">
        <f t="shared" si="168"/>
        <v>-8.4264608610849071E-2</v>
      </c>
      <c r="T351" s="1">
        <f t="shared" si="169"/>
        <v>-3.3411766098037348E-3</v>
      </c>
      <c r="U351" s="1">
        <f t="shared" si="170"/>
        <v>1.6397584253433978E-2</v>
      </c>
      <c r="V351" s="1">
        <f t="shared" si="171"/>
        <v>-1.9104925853375385</v>
      </c>
      <c r="W351" s="1">
        <f t="shared" si="161"/>
        <v>0</v>
      </c>
      <c r="X351" s="1">
        <f t="shared" si="161"/>
        <v>0</v>
      </c>
      <c r="Y351" s="1">
        <f t="shared" si="161"/>
        <v>0</v>
      </c>
      <c r="Z351" s="1">
        <f t="shared" si="161"/>
        <v>0</v>
      </c>
      <c r="AA351" s="1">
        <f>+AA$3*$F351*ABS($F351)*COS(2*PI()*$A351/$AZ$22+AA$4)*COS(2*PI()*$A351/$BA$22+AA$5)</f>
        <v>0</v>
      </c>
      <c r="AB351" s="39">
        <f>+AB$3*$F351*ABS($F351)*COS(2*2*PI()*$A351/$BA$33+AB$4)*COS(2*2*PI()*$A351/$BA$34+AB$5)*COS(2*2*PI()*$A351/$BA$35+AB$6)</f>
        <v>0</v>
      </c>
      <c r="AE351" s="20">
        <f>+$AF$20*SIGN(SOI!A350)*(ABS(SOI!A350))^$AE$2</f>
        <v>-0.32068201284190462</v>
      </c>
      <c r="AF351" s="20">
        <f t="shared" si="174"/>
        <v>-0.35595467493551708</v>
      </c>
      <c r="AG351" s="19">
        <f t="shared" si="149"/>
        <v>0.13447685690448155</v>
      </c>
      <c r="AH351" s="19">
        <f t="shared" si="150"/>
        <v>8.0231858726473926E-2</v>
      </c>
      <c r="AI351">
        <f t="shared" si="173"/>
        <v>0.19739999999999924</v>
      </c>
      <c r="AJ351">
        <f t="shared" si="172"/>
        <v>0.49043153183999866</v>
      </c>
      <c r="AK351">
        <v>1</v>
      </c>
    </row>
    <row r="352" spans="1:37" x14ac:dyDescent="0.25">
      <c r="A352">
        <v>27.499999999999879</v>
      </c>
      <c r="B352" s="2">
        <v>1907.499999999975</v>
      </c>
      <c r="C352">
        <f>+D352+($D$2+E352+F352)*SOI!A351*IF(B352&gt;$C$18, IF(B352&lt;$C$19,-1,1),1)</f>
        <v>1.8413449752162063</v>
      </c>
      <c r="D352">
        <f>+$D$3*((1-$D$5)*SOI!D351+$D$5*SOI!D350) +   $D$4*((1-$D$5)*SOI!E351+$D$5*SOI!E350)</f>
        <v>0</v>
      </c>
      <c r="E352">
        <f t="shared" si="153"/>
        <v>0.67488859903609644</v>
      </c>
      <c r="F352">
        <f t="shared" si="154"/>
        <v>-4.0227885539746531</v>
      </c>
      <c r="G352">
        <f t="shared" si="162"/>
        <v>-3.3478999549385566</v>
      </c>
      <c r="H352" s="21">
        <f t="shared" si="163"/>
        <v>-8.6672222927086113E-3</v>
      </c>
      <c r="I352" s="37">
        <f t="shared" si="155"/>
        <v>0.45027301966874095</v>
      </c>
      <c r="J352" s="1">
        <f t="shared" si="164"/>
        <v>-2.523903837269267E-2</v>
      </c>
      <c r="K352" s="1">
        <f t="shared" si="165"/>
        <v>-4.4199244560266815E-4</v>
      </c>
      <c r="L352" s="1">
        <f t="shared" si="156"/>
        <v>-0.78397356274913965</v>
      </c>
      <c r="M352" s="1">
        <f t="shared" si="157"/>
        <v>-0.35224881142055259</v>
      </c>
      <c r="N352" s="1">
        <f t="shared" si="158"/>
        <v>-3.8673504782124488E-2</v>
      </c>
      <c r="O352" s="1">
        <f t="shared" si="159"/>
        <v>0.36562269800297553</v>
      </c>
      <c r="P352" s="1">
        <f t="shared" si="160"/>
        <v>-5.71918523787662E-2</v>
      </c>
      <c r="Q352" s="1">
        <f t="shared" si="166"/>
        <v>9.1618969994036285E-3</v>
      </c>
      <c r="R352" s="1">
        <f t="shared" si="167"/>
        <v>-2.2668274221555388E-4</v>
      </c>
      <c r="S352" s="1">
        <f t="shared" si="168"/>
        <v>-2.2832816754123088E-3</v>
      </c>
      <c r="T352" s="1">
        <f t="shared" si="169"/>
        <v>4.8229429549608441E-3</v>
      </c>
      <c r="U352" s="1">
        <f t="shared" si="170"/>
        <v>1.335936774768669E-3</v>
      </c>
      <c r="V352" s="1">
        <f t="shared" si="171"/>
        <v>-4.2988824697740204E-3</v>
      </c>
      <c r="W352" s="1">
        <f t="shared" si="161"/>
        <v>0</v>
      </c>
      <c r="X352" s="1">
        <f t="shared" si="161"/>
        <v>0</v>
      </c>
      <c r="Y352" s="1">
        <f t="shared" si="161"/>
        <v>0</v>
      </c>
      <c r="Z352" s="1">
        <f t="shared" si="161"/>
        <v>0</v>
      </c>
      <c r="AA352" s="1">
        <f>+AA$3*$F352*ABS($F352)*COS(2*PI()*$A352/$AZ$22+AA$4)*COS(2*PI()*$A352/$BA$22+AA$5)</f>
        <v>0</v>
      </c>
      <c r="AB352" s="39">
        <f>+AB$3*$F352*ABS($F352)*COS(2*2*PI()*$A352/$BA$33+AB$4)*COS(2*2*PI()*$A352/$BA$34+AB$5)*COS(2*2*PI()*$A352/$BA$35+AB$6)</f>
        <v>0</v>
      </c>
      <c r="AE352" s="20">
        <f>+$AF$20*SIGN(SOI!A351)*(ABS(SOI!A351))^$AE$2</f>
        <v>-0.39420090125386592</v>
      </c>
      <c r="AF352" s="20">
        <f t="shared" si="174"/>
        <v>-0.38606010812917679</v>
      </c>
      <c r="AG352" s="19">
        <f t="shared" si="149"/>
        <v>7.2948470908944907E-2</v>
      </c>
      <c r="AH352" s="19">
        <f t="shared" si="150"/>
        <v>7.7027367354221304E-2</v>
      </c>
      <c r="AI352">
        <f t="shared" si="173"/>
        <v>0.19799999999999923</v>
      </c>
      <c r="AJ352">
        <f t="shared" si="172"/>
        <v>0.4590085790381217</v>
      </c>
      <c r="AK352">
        <v>1</v>
      </c>
    </row>
    <row r="353" spans="1:37" x14ac:dyDescent="0.25">
      <c r="A353">
        <v>27.583333333333211</v>
      </c>
      <c r="B353" s="2">
        <v>1907.5833333333082</v>
      </c>
      <c r="C353">
        <f>+D353+($D$2+E353+F353)*SOI!A352*IF(B353&gt;$C$18, IF(B353&lt;$C$19,-1,1),1)</f>
        <v>-0.9662086003429311</v>
      </c>
      <c r="D353">
        <f>+$D$3*((1-$D$5)*SOI!D352+$D$5*SOI!D351) +   $D$4*((1-$D$5)*SOI!E352+$D$5*SOI!E351)</f>
        <v>0</v>
      </c>
      <c r="E353">
        <f t="shared" si="153"/>
        <v>-0.74906623508359838</v>
      </c>
      <c r="F353">
        <f t="shared" si="154"/>
        <v>2.2355410048419539</v>
      </c>
      <c r="G353">
        <f t="shared" si="162"/>
        <v>1.4864747697583556</v>
      </c>
      <c r="H353" s="21">
        <f t="shared" si="163"/>
        <v>5.0177844407122522E-3</v>
      </c>
      <c r="I353" s="37">
        <f t="shared" si="155"/>
        <v>-0.34494222962077992</v>
      </c>
      <c r="J353" s="1">
        <f t="shared" si="164"/>
        <v>-1.9430190327892324E-2</v>
      </c>
      <c r="K353" s="1">
        <f t="shared" si="165"/>
        <v>5.4739707977487224E-7</v>
      </c>
      <c r="L353" s="1">
        <f t="shared" si="156"/>
        <v>0.26811987326689446</v>
      </c>
      <c r="M353" s="1">
        <f t="shared" si="157"/>
        <v>0.35398376636423334</v>
      </c>
      <c r="N353" s="1">
        <f t="shared" si="158"/>
        <v>-1.4481886062710423E-2</v>
      </c>
      <c r="O353" s="1">
        <f t="shared" si="159"/>
        <v>-5.0893381765900574E-3</v>
      </c>
      <c r="P353" s="1">
        <f t="shared" si="160"/>
        <v>1.4878736210245999E-2</v>
      </c>
      <c r="Q353" s="1">
        <f t="shared" si="166"/>
        <v>-3.4477106390443549E-3</v>
      </c>
      <c r="R353" s="1">
        <f t="shared" si="167"/>
        <v>-6.5348301351180634E-5</v>
      </c>
      <c r="S353" s="1">
        <f t="shared" si="168"/>
        <v>6.5500034261048098E-4</v>
      </c>
      <c r="T353" s="1">
        <f t="shared" si="169"/>
        <v>2.2959788007023974E-5</v>
      </c>
      <c r="U353" s="1">
        <f t="shared" si="170"/>
        <v>2.6624914840874079E-4</v>
      </c>
      <c r="V353" s="1">
        <f t="shared" si="171"/>
        <v>4.1879264650109167E-4</v>
      </c>
      <c r="W353" s="1">
        <f t="shared" si="161"/>
        <v>0</v>
      </c>
      <c r="X353" s="1">
        <f t="shared" si="161"/>
        <v>0</v>
      </c>
      <c r="Y353" s="1">
        <f t="shared" si="161"/>
        <v>0</v>
      </c>
      <c r="Z353" s="1">
        <f t="shared" si="161"/>
        <v>0</v>
      </c>
      <c r="AA353" s="1">
        <f>+AA$3*$F353*ABS($F353)*COS(2*PI()*$A353/$AZ$22+AA$4)*COS(2*PI()*$A353/$BA$22+AA$5)</f>
        <v>0</v>
      </c>
      <c r="AB353" s="39">
        <f>+AB$3*$F353*ABS($F353)*COS(2*2*PI()*$A353/$BA$33+AB$4)*COS(2*2*PI()*$A353/$BA$34+AB$5)*COS(2*2*PI()*$A353/$BA$35+AB$6)</f>
        <v>0</v>
      </c>
      <c r="AE353" s="20">
        <f>+$AF$20*SIGN(SOI!A352)*(ABS(SOI!A352))^$AE$2</f>
        <v>-0.44329741029175995</v>
      </c>
      <c r="AF353" s="20">
        <f t="shared" si="174"/>
        <v>-0.23147426559950515</v>
      </c>
      <c r="AG353" s="19">
        <f t="shared" si="149"/>
        <v>8.4860162799261812E-2</v>
      </c>
      <c r="AH353" s="19">
        <f t="shared" si="150"/>
        <v>5.6186901100218983E-2</v>
      </c>
      <c r="AI353">
        <f t="shared" si="173"/>
        <v>0.19859999999999922</v>
      </c>
      <c r="AJ353">
        <f t="shared" si="172"/>
        <v>0.31633442839876696</v>
      </c>
      <c r="AK353">
        <v>1</v>
      </c>
    </row>
    <row r="354" spans="1:37" x14ac:dyDescent="0.25">
      <c r="A354">
        <v>27.666666666666544</v>
      </c>
      <c r="B354" s="2">
        <v>1907.6666666666415</v>
      </c>
      <c r="C354">
        <f>+D354+($D$2+E354+F354)*SOI!A353*IF(B354&gt;$C$18, IF(B354&lt;$C$19,-1,1),1)</f>
        <v>-0.12858246836214213</v>
      </c>
      <c r="D354">
        <f>+$D$3*((1-$D$5)*SOI!D353+$D$5*SOI!D352) +   $D$4*((1-$D$5)*SOI!E353+$D$5*SOI!E352)</f>
        <v>0</v>
      </c>
      <c r="E354">
        <f t="shared" si="153"/>
        <v>0.91133851609701999</v>
      </c>
      <c r="F354">
        <f t="shared" si="154"/>
        <v>-1.9004344265750364</v>
      </c>
      <c r="G354">
        <f t="shared" si="162"/>
        <v>-0.98909591047801637</v>
      </c>
      <c r="H354" s="21">
        <f t="shared" si="163"/>
        <v>4.2998651713166923E-4</v>
      </c>
      <c r="I354" s="37">
        <f t="shared" si="155"/>
        <v>5.3274628842164405E-2</v>
      </c>
      <c r="J354" s="1">
        <f t="shared" si="164"/>
        <v>-2.6492467154519421E-3</v>
      </c>
      <c r="K354" s="1">
        <f t="shared" si="165"/>
        <v>-9.3922372610393592E-8</v>
      </c>
      <c r="L354" s="1">
        <f t="shared" si="156"/>
        <v>-3.3497427538016621E-2</v>
      </c>
      <c r="M354" s="1">
        <f t="shared" si="157"/>
        <v>-0.31250331534303616</v>
      </c>
      <c r="N354" s="1">
        <f t="shared" si="158"/>
        <v>3.3490612005425079E-3</v>
      </c>
      <c r="O354" s="1">
        <f t="shared" si="159"/>
        <v>0.31435472106628959</v>
      </c>
      <c r="P354" s="1">
        <f t="shared" si="160"/>
        <v>-3.3081979994328326E-4</v>
      </c>
      <c r="Q354" s="1">
        <f t="shared" si="166"/>
        <v>-7.0388230883232394E-4</v>
      </c>
      <c r="R354" s="1">
        <f t="shared" si="167"/>
        <v>2.0605236828902369E-6</v>
      </c>
      <c r="S354" s="1">
        <f t="shared" si="168"/>
        <v>2.3394488342340195E-5</v>
      </c>
      <c r="T354" s="1">
        <f t="shared" si="169"/>
        <v>1.771776764400769E-4</v>
      </c>
      <c r="U354" s="1">
        <f t="shared" si="170"/>
        <v>9.1429794673329055E-7</v>
      </c>
      <c r="V354" s="1">
        <f t="shared" si="171"/>
        <v>2.1533888278661033E-6</v>
      </c>
      <c r="W354" s="1">
        <f t="shared" si="161"/>
        <v>0</v>
      </c>
      <c r="X354" s="1">
        <f t="shared" si="161"/>
        <v>0</v>
      </c>
      <c r="Y354" s="1">
        <f t="shared" si="161"/>
        <v>0</v>
      </c>
      <c r="Z354" s="1">
        <f t="shared" si="161"/>
        <v>0</v>
      </c>
      <c r="AA354" s="1">
        <f>+AA$3*$F354*ABS($F354)*COS(2*PI()*$A354/$AZ$22+AA$4)*COS(2*PI()*$A354/$BA$22+AA$5)</f>
        <v>0</v>
      </c>
      <c r="AB354" s="39">
        <f>+AB$3*$F354*ABS($F354)*COS(2*2*PI()*$A354/$BA$33+AB$4)*COS(2*2*PI()*$A354/$BA$34+AB$5)*COS(2*2*PI()*$A354/$BA$35+AB$6)</f>
        <v>0</v>
      </c>
      <c r="AE354" s="20">
        <f>+$AF$20*SIGN(SOI!A353)*(ABS(SOI!A353))^$AE$2</f>
        <v>0.14307551474711033</v>
      </c>
      <c r="AF354" s="20">
        <f t="shared" si="174"/>
        <v>-0.17558210051901826</v>
      </c>
      <c r="AG354" s="19">
        <f t="shared" ref="AG354:AG417" si="175">+SIN((AVERAGE(H350:H361)+AVERAGE(H354:H357)/4)*($AG$19+AG353*$AG$18*AVERAGE(G350:G361))*$AE$20+$AG$17) - SIN($AG$17)</f>
        <v>5.7138843578702414E-2</v>
      </c>
      <c r="AH354" s="19">
        <f t="shared" si="150"/>
        <v>6.3895750156737485E-2</v>
      </c>
      <c r="AI354">
        <f t="shared" si="173"/>
        <v>0.19919999999999921</v>
      </c>
      <c r="AJ354">
        <f t="shared" si="172"/>
        <v>0.23272094409772068</v>
      </c>
      <c r="AK354">
        <v>1</v>
      </c>
    </row>
    <row r="355" spans="1:37" x14ac:dyDescent="0.25">
      <c r="A355">
        <v>27.749999999999876</v>
      </c>
      <c r="B355" s="2">
        <v>1907.7499999999748</v>
      </c>
      <c r="C355">
        <f>+D355+($D$2+E355+F355)*SOI!A354*IF(B355&gt;$C$18, IF(B355&lt;$C$19,-1,1),1)</f>
        <v>-0.22014990812834889</v>
      </c>
      <c r="D355">
        <f>+$D$3*((1-$D$5)*SOI!D354+$D$5*SOI!D353) +   $D$4*((1-$D$5)*SOI!E354+$D$5*SOI!E353)</f>
        <v>0</v>
      </c>
      <c r="E355">
        <f t="shared" si="153"/>
        <v>-1.2742092206937725</v>
      </c>
      <c r="F355">
        <f t="shared" si="154"/>
        <v>2.1548088532071681</v>
      </c>
      <c r="G355">
        <f t="shared" si="162"/>
        <v>0.88059963251339557</v>
      </c>
      <c r="H355" s="21">
        <f t="shared" si="163"/>
        <v>1.0527827920511162E-2</v>
      </c>
      <c r="I355" s="37">
        <f t="shared" si="155"/>
        <v>0.45784211139209058</v>
      </c>
      <c r="J355" s="1">
        <f t="shared" si="164"/>
        <v>1.2576929713976306E-2</v>
      </c>
      <c r="K355" s="1">
        <f t="shared" si="165"/>
        <v>2.2044570445968958E-4</v>
      </c>
      <c r="L355" s="1">
        <f t="shared" si="156"/>
        <v>0.98369298214694101</v>
      </c>
      <c r="M355" s="1">
        <f t="shared" si="157"/>
        <v>0.17262812578631456</v>
      </c>
      <c r="N355" s="1">
        <f t="shared" si="158"/>
        <v>4.9278726371937247E-2</v>
      </c>
      <c r="O355" s="1">
        <f t="shared" si="159"/>
        <v>-1.1841634123049742</v>
      </c>
      <c r="P355" s="1">
        <f t="shared" si="160"/>
        <v>7.0191465904988508E-3</v>
      </c>
      <c r="Q355" s="1">
        <f t="shared" si="166"/>
        <v>5.7212821663009689E-3</v>
      </c>
      <c r="R355" s="1">
        <f t="shared" si="167"/>
        <v>-1.43934939875439E-4</v>
      </c>
      <c r="S355" s="1">
        <f t="shared" si="168"/>
        <v>2.9583206505780324E-3</v>
      </c>
      <c r="T355" s="1">
        <f t="shared" si="169"/>
        <v>1.9599670483467543E-2</v>
      </c>
      <c r="U355" s="1">
        <f t="shared" si="170"/>
        <v>-1.6671545623047962E-4</v>
      </c>
      <c r="V355" s="1">
        <f t="shared" si="171"/>
        <v>-6.7228227992637262E-4</v>
      </c>
      <c r="W355" s="1">
        <f t="shared" si="161"/>
        <v>0</v>
      </c>
      <c r="X355" s="1">
        <f t="shared" si="161"/>
        <v>0</v>
      </c>
      <c r="Y355" s="1">
        <f t="shared" si="161"/>
        <v>0</v>
      </c>
      <c r="Z355" s="1">
        <f t="shared" si="161"/>
        <v>0</v>
      </c>
      <c r="AA355" s="1">
        <f>+AA$3*$F355*ABS($F355)*COS(2*PI()*$A355/$AZ$22+AA$4)*COS(2*PI()*$A355/$BA$22+AA$5)</f>
        <v>0</v>
      </c>
      <c r="AB355" s="39">
        <f>+AB$3*$F355*ABS($F355)*COS(2*2*PI()*$A355/$BA$33+AB$4)*COS(2*2*PI()*$A355/$BA$34+AB$5)*COS(2*2*PI()*$A355/$BA$35+AB$6)</f>
        <v>0</v>
      </c>
      <c r="AE355" s="20">
        <f>+$AF$20*SIGN(SOI!A354)*(ABS(SOI!A354))^$AE$2</f>
        <v>-0.22652440601240525</v>
      </c>
      <c r="AF355" s="20">
        <f t="shared" si="174"/>
        <v>-0.10332443242590006</v>
      </c>
      <c r="AG355" s="19">
        <f t="shared" si="175"/>
        <v>7.238183377888957E-2</v>
      </c>
      <c r="AH355" s="19">
        <f t="shared" ref="AH355:AH418" si="176">+SIN((AVERAGE(H351:H362)+AVERAGE(H355:H358)*$AH$1)*($AG$19+AH354*$AG$18*AVERAGE(G351:G362))*$AE$20+$AG$17) - SIN($AG$17)+$AH$2</f>
        <v>6.5114409973536375E-2</v>
      </c>
      <c r="AI355">
        <f t="shared" si="173"/>
        <v>0.1997999999999992</v>
      </c>
      <c r="AJ355">
        <f t="shared" si="172"/>
        <v>0.17570626620478963</v>
      </c>
      <c r="AK355">
        <v>1</v>
      </c>
    </row>
    <row r="356" spans="1:37" x14ac:dyDescent="0.25">
      <c r="A356">
        <v>27.833333333333208</v>
      </c>
      <c r="B356" s="2">
        <v>1907.833333333308</v>
      </c>
      <c r="C356">
        <f>+D356+($D$2+E356+F356)*SOI!A355*IF(B356&gt;$C$18, IF(B356&lt;$C$19,-1,1),1)</f>
        <v>0.30363895444740707</v>
      </c>
      <c r="D356">
        <f>+$D$3*((1-$D$5)*SOI!D355+$D$5*SOI!D354) +   $D$4*((1-$D$5)*SOI!E355+$D$5*SOI!E354)</f>
        <v>0</v>
      </c>
      <c r="E356">
        <f t="shared" si="153"/>
        <v>2.3875979228333422</v>
      </c>
      <c r="F356">
        <f t="shared" si="154"/>
        <v>-3.6021537406229704</v>
      </c>
      <c r="G356">
        <f t="shared" si="162"/>
        <v>-1.2145558177896283</v>
      </c>
      <c r="H356" s="21">
        <f t="shared" si="163"/>
        <v>-4.8797412510932441E-2</v>
      </c>
      <c r="I356" s="37">
        <f t="shared" si="155"/>
        <v>-1.3926534624023439</v>
      </c>
      <c r="J356" s="1">
        <f t="shared" si="164"/>
        <v>-4.9930612612800664E-2</v>
      </c>
      <c r="K356" s="1">
        <f t="shared" si="165"/>
        <v>-5.2153344844895651E-3</v>
      </c>
      <c r="L356" s="1">
        <f t="shared" si="156"/>
        <v>-2.8907454661493577</v>
      </c>
      <c r="M356" s="1">
        <f t="shared" si="157"/>
        <v>0.22530793574420382</v>
      </c>
      <c r="N356" s="1">
        <f t="shared" si="158"/>
        <v>-0.16205024447136021</v>
      </c>
      <c r="O356" s="1">
        <f t="shared" si="159"/>
        <v>1.7965460996280906</v>
      </c>
      <c r="P356" s="1">
        <f t="shared" si="160"/>
        <v>-3.7246702601717238E-2</v>
      </c>
      <c r="Q356" s="1">
        <f t="shared" si="166"/>
        <v>-2.4555484982001073E-2</v>
      </c>
      <c r="R356" s="1">
        <f t="shared" si="167"/>
        <v>-1.87909487115464E-3</v>
      </c>
      <c r="S356" s="1">
        <f t="shared" si="168"/>
        <v>2.9591214385953475E-2</v>
      </c>
      <c r="T356" s="1">
        <f t="shared" si="169"/>
        <v>8.7382763935454813E-2</v>
      </c>
      <c r="U356" s="1">
        <f t="shared" si="170"/>
        <v>-2.6909567123054108E-3</v>
      </c>
      <c r="V356" s="1">
        <f t="shared" si="171"/>
        <v>-1.1731279952793872E-2</v>
      </c>
      <c r="W356" s="1">
        <f t="shared" si="161"/>
        <v>0</v>
      </c>
      <c r="X356" s="1">
        <f t="shared" si="161"/>
        <v>0</v>
      </c>
      <c r="Y356" s="1">
        <f t="shared" si="161"/>
        <v>0</v>
      </c>
      <c r="Z356" s="1">
        <f t="shared" si="161"/>
        <v>0</v>
      </c>
      <c r="AA356" s="1">
        <f>+AA$3*$F356*ABS($F356)*COS(2*PI()*$A356/$AZ$22+AA$4)*COS(2*PI()*$A356/$BA$22+AA$5)</f>
        <v>0</v>
      </c>
      <c r="AB356" s="39">
        <f>+AB$3*$F356*ABS($F356)*COS(2*2*PI()*$A356/$BA$33+AB$4)*COS(2*2*PI()*$A356/$BA$34+AB$5)*COS(2*2*PI()*$A356/$BA$35+AB$6)</f>
        <v>0</v>
      </c>
      <c r="AE356" s="20">
        <f>+$AF$20*SIGN(SOI!A355)*(ABS(SOI!A355))^$AE$2</f>
        <v>-0.22652440601240525</v>
      </c>
      <c r="AF356" s="20">
        <f t="shared" si="174"/>
        <v>-0.18784871865476763</v>
      </c>
      <c r="AG356" s="19">
        <f t="shared" si="175"/>
        <v>0.12759408309619277</v>
      </c>
      <c r="AH356" s="19">
        <f t="shared" si="176"/>
        <v>0.12891367294433512</v>
      </c>
      <c r="AI356">
        <f t="shared" si="173"/>
        <v>0.20039999999999919</v>
      </c>
      <c r="AJ356">
        <f t="shared" si="172"/>
        <v>0.3154428017509604</v>
      </c>
      <c r="AK356">
        <v>1</v>
      </c>
    </row>
    <row r="357" spans="1:37" x14ac:dyDescent="0.25">
      <c r="A357">
        <v>27.91666666666654</v>
      </c>
      <c r="B357" s="2">
        <v>1907.9166666666413</v>
      </c>
      <c r="C357">
        <f>+D357+($D$2+E357+F357)*SOI!A356*IF(B357&gt;$C$18, IF(B357&lt;$C$19,-1,1),1)</f>
        <v>-1.6693312296652101</v>
      </c>
      <c r="D357">
        <f>+$D$3*((1-$D$5)*SOI!D356+$D$5*SOI!D355) +   $D$4*((1-$D$5)*SOI!E356+$D$5*SOI!E355)</f>
        <v>0</v>
      </c>
      <c r="E357">
        <f t="shared" si="153"/>
        <v>-41.12034000041281</v>
      </c>
      <c r="F357">
        <f t="shared" si="154"/>
        <v>59.668464774470699</v>
      </c>
      <c r="G357">
        <f t="shared" si="162"/>
        <v>18.548124774057889</v>
      </c>
      <c r="H357" s="21">
        <f t="shared" si="163"/>
        <v>4.6775140607158427E-2</v>
      </c>
      <c r="I357" s="37">
        <f t="shared" si="155"/>
        <v>20.543689793591835</v>
      </c>
      <c r="J357" s="1">
        <f t="shared" si="164"/>
        <v>-36.954518402550711</v>
      </c>
      <c r="K357" s="1">
        <f t="shared" si="165"/>
        <v>1.9341877810066663</v>
      </c>
      <c r="L357" s="1">
        <f t="shared" si="156"/>
        <v>22.513208729816586</v>
      </c>
      <c r="M357" s="1">
        <f t="shared" si="157"/>
        <v>-11.304250048238822</v>
      </c>
      <c r="N357" s="1">
        <f t="shared" si="158"/>
        <v>2.5495424763230643</v>
      </c>
      <c r="O357" s="1">
        <f t="shared" si="159"/>
        <v>-4.9186568091113507</v>
      </c>
      <c r="P357" s="1">
        <f t="shared" si="160"/>
        <v>0.64784125264276193</v>
      </c>
      <c r="Q357" s="1">
        <f t="shared" si="166"/>
        <v>-19.383238709717567</v>
      </c>
      <c r="R357" s="1">
        <f t="shared" si="167"/>
        <v>21.880735725741413</v>
      </c>
      <c r="S357" s="1">
        <f t="shared" si="168"/>
        <v>6.8676908193116795</v>
      </c>
      <c r="T357" s="1">
        <f t="shared" si="169"/>
        <v>1.8632085904345652</v>
      </c>
      <c r="U357" s="1">
        <f t="shared" si="170"/>
        <v>-0.69043510503356542</v>
      </c>
      <c r="V357" s="1">
        <f t="shared" si="171"/>
        <v>-3.2102490638586345</v>
      </c>
      <c r="W357" s="1">
        <f t="shared" si="161"/>
        <v>0</v>
      </c>
      <c r="X357" s="1">
        <f t="shared" si="161"/>
        <v>0</v>
      </c>
      <c r="Y357" s="1">
        <f t="shared" si="161"/>
        <v>0</v>
      </c>
      <c r="Z357" s="1">
        <f t="shared" si="161"/>
        <v>0</v>
      </c>
      <c r="AA357" s="1">
        <f>+AA$3*$F357*ABS($F357)*COS(2*PI()*$A357/$AZ$22+AA$4)*COS(2*PI()*$A357/$BA$22+AA$5)</f>
        <v>0</v>
      </c>
      <c r="AB357" s="39">
        <f>+AB$3*$F357*ABS($F357)*COS(2*2*PI()*$A357/$BA$33+AB$4)*COS(2*2*PI()*$A357/$BA$34+AB$5)*COS(2*2*PI()*$A357/$BA$35+AB$6)</f>
        <v>0</v>
      </c>
      <c r="AE357" s="20">
        <f>+$AF$20*SIGN(SOI!A356)*(ABS(SOI!A356))^$AE$2</f>
        <v>-0.1104973439394924</v>
      </c>
      <c r="AF357" s="20">
        <f t="shared" si="174"/>
        <v>-0.19204435634630945</v>
      </c>
      <c r="AG357" s="19">
        <f t="shared" si="175"/>
        <v>6.6421864295200528E-2</v>
      </c>
      <c r="AH357" s="19">
        <f t="shared" si="176"/>
        <v>0.10619076051244389</v>
      </c>
      <c r="AI357">
        <f t="shared" si="173"/>
        <v>0.20099999999999918</v>
      </c>
      <c r="AJ357">
        <f t="shared" si="172"/>
        <v>0.25846622064150998</v>
      </c>
      <c r="AK357">
        <v>1</v>
      </c>
    </row>
    <row r="358" spans="1:37" x14ac:dyDescent="0.25">
      <c r="A358">
        <v>27.999999999999872</v>
      </c>
      <c r="B358" s="2">
        <v>1907.9999999999745</v>
      </c>
      <c r="C358">
        <f>+D358+($D$2+E358+F358)*SOI!A357*IF(B358&gt;$C$18, IF(B358&lt;$C$19,-1,1),1)</f>
        <v>-0.36005474928642583</v>
      </c>
      <c r="D358">
        <f>+$D$3*((1-$D$5)*SOI!D357+$D$5*SOI!D356) +   $D$4*((1-$D$5)*SOI!E357+$D$5*SOI!E356)</f>
        <v>0</v>
      </c>
      <c r="E358">
        <f t="shared" si="153"/>
        <v>-2.6892524458389504</v>
      </c>
      <c r="F358">
        <f t="shared" si="154"/>
        <v>4.0227885543071942</v>
      </c>
      <c r="G358">
        <f t="shared" si="162"/>
        <v>1.3335361084682438</v>
      </c>
      <c r="H358" s="21">
        <f t="shared" si="163"/>
        <v>-1.7191654955765519E-2</v>
      </c>
      <c r="I358" s="37">
        <f t="shared" si="155"/>
        <v>0.41053395651283681</v>
      </c>
      <c r="J358" s="1">
        <f t="shared" si="164"/>
        <v>-6.081991595144344E-2</v>
      </c>
      <c r="K358" s="1">
        <f t="shared" si="165"/>
        <v>5.4983990134119741E-8</v>
      </c>
      <c r="L358" s="1">
        <f t="shared" si="156"/>
        <v>3.8359230530647805E-4</v>
      </c>
      <c r="M358" s="1">
        <f t="shared" si="157"/>
        <v>-0.93099937229355079</v>
      </c>
      <c r="N358" s="1">
        <f t="shared" si="158"/>
        <v>6.3494926056573558E-2</v>
      </c>
      <c r="O358" s="1">
        <f t="shared" si="159"/>
        <v>-0.32090567380805946</v>
      </c>
      <c r="P358" s="1">
        <f t="shared" si="160"/>
        <v>1.6566961140147728E-2</v>
      </c>
      <c r="Q358" s="1">
        <f t="shared" si="166"/>
        <v>-3.9756738281260175E-2</v>
      </c>
      <c r="R358" s="1">
        <f t="shared" si="167"/>
        <v>8.9684410835810498E-4</v>
      </c>
      <c r="S358" s="1">
        <f t="shared" si="168"/>
        <v>3.4178904699293327E-3</v>
      </c>
      <c r="T358" s="1">
        <f t="shared" si="169"/>
        <v>2.071213371045847E-6</v>
      </c>
      <c r="U358" s="1">
        <f t="shared" si="170"/>
        <v>-3.528318285068842E-4</v>
      </c>
      <c r="V358" s="1">
        <f t="shared" si="171"/>
        <v>-2.0445124159686884E-3</v>
      </c>
      <c r="W358" s="1">
        <f t="shared" si="161"/>
        <v>0</v>
      </c>
      <c r="X358" s="1">
        <f t="shared" si="161"/>
        <v>0</v>
      </c>
      <c r="Y358" s="1">
        <f t="shared" si="161"/>
        <v>0</v>
      </c>
      <c r="Z358" s="1">
        <f t="shared" si="161"/>
        <v>0</v>
      </c>
      <c r="AA358" s="1">
        <f>+AA$3*$F358*ABS($F358)*COS(2*PI()*$A358/$AZ$22+AA$4)*COS(2*PI()*$A358/$BA$22+AA$5)</f>
        <v>0</v>
      </c>
      <c r="AB358" s="39">
        <f>+AB$3*$F358*ABS($F358)*COS(2*2*PI()*$A358/$BA$33+AB$4)*COS(2*2*PI()*$A358/$BA$34+AB$5)*COS(2*2*PI()*$A358/$BA$35+AB$6)</f>
        <v>0</v>
      </c>
      <c r="AE358" s="20">
        <f>+$AF$20*SIGN(SOI!A357)*(ABS(SOI!A357))^$AE$2</f>
        <v>-0.23911131908703068</v>
      </c>
      <c r="AF358" s="20">
        <f t="shared" si="174"/>
        <v>-8.5665950099084398E-2</v>
      </c>
      <c r="AG358" s="19">
        <f t="shared" si="175"/>
        <v>0.13527668017960334</v>
      </c>
      <c r="AH358" s="19">
        <f t="shared" si="176"/>
        <v>0.13552375558018839</v>
      </c>
      <c r="AI358">
        <f t="shared" si="173"/>
        <v>0.20159999999999917</v>
      </c>
      <c r="AJ358">
        <f t="shared" si="172"/>
        <v>0.22094263027868774</v>
      </c>
      <c r="AK358">
        <v>1</v>
      </c>
    </row>
    <row r="359" spans="1:37" x14ac:dyDescent="0.25">
      <c r="A359">
        <v>28.083333333333204</v>
      </c>
      <c r="B359" s="2">
        <v>1908.0833333333078</v>
      </c>
      <c r="C359">
        <f>+D359+($D$2+E359+F359)*SOI!A358*IF(B359&gt;$C$18, IF(B359&lt;$C$19,-1,1),1)</f>
        <v>-6.2234493843074529E-2</v>
      </c>
      <c r="D359">
        <f>+$D$3*((1-$D$5)*SOI!D358+$D$5*SOI!D357) +   $D$4*((1-$D$5)*SOI!E358+$D$5*SOI!E357)</f>
        <v>0</v>
      </c>
      <c r="E359">
        <f t="shared" si="153"/>
        <v>1.346476807219207</v>
      </c>
      <c r="F359">
        <f t="shared" si="154"/>
        <v>-2.2355410049774145</v>
      </c>
      <c r="G359">
        <f t="shared" si="162"/>
        <v>-0.88906419775820744</v>
      </c>
      <c r="H359" s="21">
        <f t="shared" si="163"/>
        <v>2.1416419948091278E-2</v>
      </c>
      <c r="I359" s="37">
        <f t="shared" si="155"/>
        <v>0.37295700429679352</v>
      </c>
      <c r="J359" s="1">
        <f t="shared" si="164"/>
        <v>2.2479196617989545E-2</v>
      </c>
      <c r="K359" s="1">
        <f t="shared" si="165"/>
        <v>-4.5659024748602802E-7</v>
      </c>
      <c r="L359" s="1">
        <f t="shared" si="156"/>
        <v>-0.77319861635494769</v>
      </c>
      <c r="M359" s="1">
        <f t="shared" si="157"/>
        <v>0.37876921636543026</v>
      </c>
      <c r="N359" s="1">
        <f t="shared" si="158"/>
        <v>3.1746064606801183E-2</v>
      </c>
      <c r="O359" s="1">
        <f t="shared" si="159"/>
        <v>1.0154045475370237</v>
      </c>
      <c r="P359" s="1">
        <f t="shared" si="160"/>
        <v>-2.1570009772491933E-5</v>
      </c>
      <c r="Q359" s="1">
        <f t="shared" si="166"/>
        <v>8.0869900374314126E-3</v>
      </c>
      <c r="R359" s="1">
        <f t="shared" si="167"/>
        <v>-1.6573063858933918E-4</v>
      </c>
      <c r="S359" s="1">
        <f t="shared" si="168"/>
        <v>1.5524538481502326E-3</v>
      </c>
      <c r="T359" s="1">
        <f t="shared" si="169"/>
        <v>1.3210149445145673E-2</v>
      </c>
      <c r="U359" s="1">
        <f t="shared" si="170"/>
        <v>4.1733511356167862E-7</v>
      </c>
      <c r="V359" s="1">
        <f t="shared" si="171"/>
        <v>1.3309082421036941E-6</v>
      </c>
      <c r="W359" s="1">
        <f t="shared" si="161"/>
        <v>0</v>
      </c>
      <c r="X359" s="1">
        <f t="shared" si="161"/>
        <v>0</v>
      </c>
      <c r="Y359" s="1">
        <f t="shared" si="161"/>
        <v>0</v>
      </c>
      <c r="Z359" s="1">
        <f t="shared" si="161"/>
        <v>0</v>
      </c>
      <c r="AA359" s="1">
        <f>+AA$3*$F359*ABS($F359)*COS(2*PI()*$A359/$AZ$22+AA$4)*COS(2*PI()*$A359/$BA$22+AA$5)</f>
        <v>0</v>
      </c>
      <c r="AB359" s="39">
        <f>+AB$3*$F359*ABS($F359)*COS(2*2*PI()*$A359/$BA$33+AB$4)*COS(2*2*PI()*$A359/$BA$34+AB$5)*COS(2*2*PI()*$A359/$BA$35+AB$6)</f>
        <v>0</v>
      </c>
      <c r="AE359" s="20">
        <f>+$AF$20*SIGN(SOI!A358)*(ABS(SOI!A358))^$AE$2</f>
        <v>9.2610812729269867E-2</v>
      </c>
      <c r="AF359" s="20">
        <f t="shared" si="174"/>
        <v>-0.19338980542602088</v>
      </c>
      <c r="AG359" s="19">
        <f t="shared" si="175"/>
        <v>0.10764795850347555</v>
      </c>
      <c r="AH359" s="19">
        <f t="shared" si="176"/>
        <v>0.12521347989100648</v>
      </c>
      <c r="AI359">
        <f t="shared" si="173"/>
        <v>0.20219999999999916</v>
      </c>
      <c r="AJ359">
        <f t="shared" si="172"/>
        <v>0.30103776392949644</v>
      </c>
      <c r="AK359">
        <v>1</v>
      </c>
    </row>
    <row r="360" spans="1:37" x14ac:dyDescent="0.25">
      <c r="A360">
        <v>28.166666666666536</v>
      </c>
      <c r="B360" s="2">
        <v>1908.166666666641</v>
      </c>
      <c r="C360">
        <f>+D360+($D$2+E360+F360)*SOI!A359*IF(B360&gt;$C$18, IF(B360&lt;$C$19,-1,1),1)</f>
        <v>-0.60455288399221718</v>
      </c>
      <c r="D360">
        <f>+$D$3*((1-$D$5)*SOI!D359+$D$5*SOI!D358) +   $D$4*((1-$D$5)*SOI!E359+$D$5*SOI!E358)</f>
        <v>0</v>
      </c>
      <c r="E360">
        <f t="shared" si="153"/>
        <v>-0.94082667433008949</v>
      </c>
      <c r="F360">
        <f t="shared" si="154"/>
        <v>1.9004344266986881</v>
      </c>
      <c r="G360">
        <f t="shared" si="162"/>
        <v>0.95960775236859863</v>
      </c>
      <c r="H360" s="21">
        <f t="shared" si="163"/>
        <v>-7.173979164872387E-3</v>
      </c>
      <c r="I360" s="37">
        <f t="shared" si="155"/>
        <v>-0.53290784609212971</v>
      </c>
      <c r="J360" s="1">
        <f t="shared" si="164"/>
        <v>7.3593910831740994E-3</v>
      </c>
      <c r="K360" s="1">
        <f t="shared" si="165"/>
        <v>2.6470172166381665E-4</v>
      </c>
      <c r="L360" s="1">
        <f t="shared" si="156"/>
        <v>1.1452783894018517</v>
      </c>
      <c r="M360" s="1">
        <f t="shared" si="157"/>
        <v>-8.6784551833088891E-2</v>
      </c>
      <c r="N360" s="1">
        <f t="shared" si="158"/>
        <v>-4.564656417076992E-2</v>
      </c>
      <c r="O360" s="1">
        <f t="shared" si="159"/>
        <v>-0.88002718705268679</v>
      </c>
      <c r="P360" s="1">
        <f t="shared" si="160"/>
        <v>9.74099889393229E-3</v>
      </c>
      <c r="Q360" s="1">
        <f t="shared" si="166"/>
        <v>2.6642370015502008E-3</v>
      </c>
      <c r="R360" s="1">
        <f t="shared" si="167"/>
        <v>7.8015715874045269E-5</v>
      </c>
      <c r="S360" s="1">
        <f t="shared" si="168"/>
        <v>3.1895560819344849E-3</v>
      </c>
      <c r="T360" s="1">
        <f t="shared" si="169"/>
        <v>1.6958393707932184E-2</v>
      </c>
      <c r="U360" s="1">
        <f t="shared" si="170"/>
        <v>2.6929694433239768E-4</v>
      </c>
      <c r="V360" s="1">
        <f t="shared" si="171"/>
        <v>8.6421035281071372E-4</v>
      </c>
      <c r="W360" s="1">
        <f t="shared" si="161"/>
        <v>0</v>
      </c>
      <c r="X360" s="1">
        <f t="shared" si="161"/>
        <v>0</v>
      </c>
      <c r="Y360" s="1">
        <f t="shared" si="161"/>
        <v>0</v>
      </c>
      <c r="Z360" s="1">
        <f t="shared" si="161"/>
        <v>0</v>
      </c>
      <c r="AA360" s="1">
        <f>+AA$3*$F360*ABS($F360)*COS(2*PI()*$A360/$AZ$22+AA$4)*COS(2*PI()*$A360/$BA$22+AA$5)</f>
        <v>0</v>
      </c>
      <c r="AB360" s="39">
        <f>+AB$3*$F360*ABS($F360)*COS(2*2*PI()*$A360/$BA$33+AB$4)*COS(2*2*PI()*$A360/$BA$34+AB$5)*COS(2*2*PI()*$A360/$BA$35+AB$6)</f>
        <v>0</v>
      </c>
      <c r="AE360" s="20">
        <f>+$AF$20*SIGN(SOI!A359)*(ABS(SOI!A359))^$AE$2</f>
        <v>-0.43366890992030188</v>
      </c>
      <c r="AF360" s="20">
        <f t="shared" si="174"/>
        <v>-0.24508633281496597</v>
      </c>
      <c r="AG360" s="19">
        <f t="shared" si="175"/>
        <v>0.23779156685469263</v>
      </c>
      <c r="AH360" s="19">
        <f t="shared" si="176"/>
        <v>0.1453163590486807</v>
      </c>
      <c r="AI360">
        <f t="shared" si="173"/>
        <v>0.20279999999999915</v>
      </c>
      <c r="AJ360">
        <f t="shared" si="172"/>
        <v>0.48287789966965861</v>
      </c>
      <c r="AK360">
        <v>1</v>
      </c>
    </row>
    <row r="361" spans="1:37" x14ac:dyDescent="0.25">
      <c r="A361">
        <v>28.249999999999869</v>
      </c>
      <c r="B361" s="2">
        <v>1908.2499999999743</v>
      </c>
      <c r="C361">
        <f>+D361+($D$2+E361+F361)*SOI!A360*IF(B361&gt;$C$18, IF(B361&lt;$C$19,-1,1),1)</f>
        <v>0.765514264000967</v>
      </c>
      <c r="D361">
        <f>+$D$3*((1-$D$5)*SOI!D360+$D$5*SOI!D359) +   $D$4*((1-$D$5)*SOI!E360+$D$5*SOI!E359)</f>
        <v>0</v>
      </c>
      <c r="E361">
        <f t="shared" si="153"/>
        <v>0.76296473697090939</v>
      </c>
      <c r="F361">
        <f t="shared" si="154"/>
        <v>-2.1548088533363039</v>
      </c>
      <c r="G361">
        <f t="shared" si="162"/>
        <v>-1.3918441163653945</v>
      </c>
      <c r="H361" s="21">
        <f t="shared" si="163"/>
        <v>-5.4223917989490401E-4</v>
      </c>
      <c r="I361" s="37">
        <f t="shared" si="155"/>
        <v>0.43159890856386407</v>
      </c>
      <c r="J361" s="1">
        <f t="shared" si="164"/>
        <v>-9.8726605066538405E-3</v>
      </c>
      <c r="K361" s="1">
        <f t="shared" si="165"/>
        <v>-1.1397758547960072E-4</v>
      </c>
      <c r="L361" s="1">
        <f t="shared" si="156"/>
        <v>-0.57183180402917688</v>
      </c>
      <c r="M361" s="1">
        <f t="shared" si="157"/>
        <v>-0.14374955952716673</v>
      </c>
      <c r="N361" s="1">
        <f t="shared" si="158"/>
        <v>2.3673964029939862E-2</v>
      </c>
      <c r="O361" s="1">
        <f t="shared" si="159"/>
        <v>0.267274051211493</v>
      </c>
      <c r="P361" s="1">
        <f t="shared" si="160"/>
        <v>-2.7659748887939657E-2</v>
      </c>
      <c r="Q361" s="1">
        <f t="shared" si="166"/>
        <v>-2.2887578292706619E-3</v>
      </c>
      <c r="R361" s="1">
        <f t="shared" si="167"/>
        <v>5.4279683737175161E-5</v>
      </c>
      <c r="S361" s="1">
        <f t="shared" si="168"/>
        <v>1.3397425657151276E-3</v>
      </c>
      <c r="T361" s="1">
        <f t="shared" si="169"/>
        <v>2.5715955243693629E-3</v>
      </c>
      <c r="U361" s="1">
        <f t="shared" si="170"/>
        <v>6.1930471692780271E-4</v>
      </c>
      <c r="V361" s="1">
        <f t="shared" si="171"/>
        <v>1.272703074895771E-3</v>
      </c>
      <c r="W361" s="1">
        <f t="shared" si="161"/>
        <v>0</v>
      </c>
      <c r="X361" s="1">
        <f t="shared" si="161"/>
        <v>0</v>
      </c>
      <c r="Y361" s="1">
        <f t="shared" si="161"/>
        <v>0</v>
      </c>
      <c r="Z361" s="1">
        <f t="shared" si="161"/>
        <v>0</v>
      </c>
      <c r="AA361" s="1">
        <f>+AA$3*$F361*ABS($F361)*COS(2*PI()*$A361/$AZ$22+AA$4)*COS(2*PI()*$A361/$BA$22+AA$5)</f>
        <v>0</v>
      </c>
      <c r="AB361" s="39">
        <f>+AB$3*$F361*ABS($F361)*COS(2*2*PI()*$A361/$BA$33+AB$4)*COS(2*2*PI()*$A361/$BA$34+AB$5)*COS(2*2*PI()*$A361/$BA$35+AB$6)</f>
        <v>0</v>
      </c>
      <c r="AE361" s="20">
        <f>+$AF$20*SIGN(SOI!A360)*(ABS(SOI!A360))^$AE$2</f>
        <v>-0.39420090125386592</v>
      </c>
      <c r="AF361" s="20">
        <f t="shared" si="174"/>
        <v>-0.39007626167615223</v>
      </c>
      <c r="AG361" s="19">
        <f t="shared" si="175"/>
        <v>0.19579134817851904</v>
      </c>
      <c r="AH361" s="19">
        <f t="shared" si="176"/>
        <v>0.10107426766545366</v>
      </c>
      <c r="AI361">
        <f t="shared" si="173"/>
        <v>0.20339999999999914</v>
      </c>
      <c r="AJ361">
        <f t="shared" si="172"/>
        <v>0.58586760985467123</v>
      </c>
      <c r="AK361">
        <v>1</v>
      </c>
    </row>
    <row r="362" spans="1:37" x14ac:dyDescent="0.25">
      <c r="A362">
        <v>28.333333333333201</v>
      </c>
      <c r="B362" s="2">
        <v>1908.3333333333076</v>
      </c>
      <c r="C362">
        <f>+D362+($D$2+E362+F362)*SOI!A361*IF(B362&gt;$C$18, IF(B362&lt;$C$19,-1,1),1)</f>
        <v>-1.314667048090181</v>
      </c>
      <c r="D362">
        <f>+$D$3*((1-$D$5)*SOI!D361+$D$5*SOI!D360) +   $D$4*((1-$D$5)*SOI!E361+$D$5*SOI!E360)</f>
        <v>0</v>
      </c>
      <c r="E362">
        <f t="shared" si="153"/>
        <v>-0.68067141180899693</v>
      </c>
      <c r="F362">
        <f t="shared" si="154"/>
        <v>3.602153740898288</v>
      </c>
      <c r="G362">
        <f t="shared" si="162"/>
        <v>2.9214823290892911</v>
      </c>
      <c r="H362" s="21">
        <f t="shared" si="163"/>
        <v>5.7306911869176268E-3</v>
      </c>
      <c r="I362" s="37">
        <f t="shared" si="155"/>
        <v>-0.18370428865924737</v>
      </c>
      <c r="J362" s="1">
        <f t="shared" si="164"/>
        <v>-1.1878648301993089E-2</v>
      </c>
      <c r="K362" s="1">
        <f t="shared" si="165"/>
        <v>1.0687642498668003E-7</v>
      </c>
      <c r="L362" s="1">
        <f t="shared" si="156"/>
        <v>1.9466333437609441E-2</v>
      </c>
      <c r="M362" s="1">
        <f t="shared" si="157"/>
        <v>0.40635011422699413</v>
      </c>
      <c r="N362" s="1">
        <f t="shared" si="158"/>
        <v>1.5215860870141698E-2</v>
      </c>
      <c r="O362" s="1">
        <f t="shared" si="159"/>
        <v>-4.751162951265874E-3</v>
      </c>
      <c r="P362" s="1">
        <f t="shared" si="160"/>
        <v>4.2859955674818991E-2</v>
      </c>
      <c r="Q362" s="1">
        <f t="shared" si="166"/>
        <v>4.1583328740475156E-3</v>
      </c>
      <c r="R362" s="1">
        <f t="shared" si="167"/>
        <v>4.1975480348353165E-5</v>
      </c>
      <c r="S362" s="1">
        <f t="shared" si="168"/>
        <v>-3.6651002514603143E-4</v>
      </c>
      <c r="T362" s="1">
        <f t="shared" si="169"/>
        <v>1.5561864959759997E-6</v>
      </c>
      <c r="U362" s="1">
        <f t="shared" si="170"/>
        <v>4.0845745764723118E-4</v>
      </c>
      <c r="V362" s="1">
        <f t="shared" si="171"/>
        <v>-1.2675238009946235E-3</v>
      </c>
      <c r="W362" s="1">
        <f t="shared" ref="W362:Z381" si="177">+W$3*$F362*ABS($F362)*COS(2*PI()*$A362/W$2+W$4)</f>
        <v>0</v>
      </c>
      <c r="X362" s="1">
        <f t="shared" si="177"/>
        <v>0</v>
      </c>
      <c r="Y362" s="1">
        <f t="shared" si="177"/>
        <v>0</v>
      </c>
      <c r="Z362" s="1">
        <f t="shared" si="177"/>
        <v>0</v>
      </c>
      <c r="AA362" s="1">
        <f>+AA$3*$F362*ABS($F362)*COS(2*PI()*$A362/$AZ$22+AA$4)*COS(2*PI()*$A362/$BA$22+AA$5)</f>
        <v>0</v>
      </c>
      <c r="AB362" s="39">
        <f>+AB$3*$F362*ABS($F362)*COS(2*2*PI()*$A362/$BA$33+AB$4)*COS(2*2*PI()*$A362/$BA$34+AB$5)*COS(2*2*PI()*$A362/$BA$35+AB$6)</f>
        <v>0</v>
      </c>
      <c r="AE362" s="20">
        <f>+$AF$20*SIGN(SOI!A361)*(ABS(SOI!A361))^$AE$2</f>
        <v>-0.34235897385428898</v>
      </c>
      <c r="AF362" s="20">
        <f t="shared" si="174"/>
        <v>-0.31454149218269573</v>
      </c>
      <c r="AG362" s="19">
        <f t="shared" si="175"/>
        <v>-1.0753847726242085</v>
      </c>
      <c r="AH362" s="19">
        <f t="shared" si="176"/>
        <v>-1.1280512980830879</v>
      </c>
      <c r="AI362">
        <f t="shared" si="173"/>
        <v>0.20399999999999913</v>
      </c>
      <c r="AJ362">
        <f t="shared" si="172"/>
        <v>0.76084328044151284</v>
      </c>
      <c r="AK362">
        <v>1</v>
      </c>
    </row>
    <row r="363" spans="1:37" x14ac:dyDescent="0.25">
      <c r="A363">
        <v>28.416666666666533</v>
      </c>
      <c r="B363" s="2">
        <v>1908.4166666666408</v>
      </c>
      <c r="C363">
        <f>+D363+($D$2+E363+F363)*SOI!A362*IF(B363&gt;$C$18, IF(B363&lt;$C$19,-1,1),1)</f>
        <v>12.98303412495031</v>
      </c>
      <c r="D363">
        <f>+$D$3*((1-$D$5)*SOI!D362+$D$5*SOI!D361) +   $D$4*((1-$D$5)*SOI!E362+$D$5*SOI!E361)</f>
        <v>0</v>
      </c>
      <c r="E363">
        <f t="shared" si="153"/>
        <v>0.65467329734919233</v>
      </c>
      <c r="F363">
        <f t="shared" si="154"/>
        <v>-59.668464774396057</v>
      </c>
      <c r="G363">
        <f t="shared" si="162"/>
        <v>-59.013791477046865</v>
      </c>
      <c r="H363" s="21">
        <f t="shared" si="163"/>
        <v>-0.10711702033886739</v>
      </c>
      <c r="I363" s="37">
        <f t="shared" si="155"/>
        <v>-0.43181003032042237</v>
      </c>
      <c r="J363" s="1">
        <f t="shared" si="164"/>
        <v>0.36307322335571235</v>
      </c>
      <c r="K363" s="1">
        <f t="shared" si="165"/>
        <v>-1.5622626311546396E-3</v>
      </c>
      <c r="L363" s="1">
        <f t="shared" si="156"/>
        <v>-0.3309519097666776</v>
      </c>
      <c r="M363" s="1">
        <f t="shared" si="157"/>
        <v>-5.2838946734621643</v>
      </c>
      <c r="N363" s="1">
        <f t="shared" si="158"/>
        <v>0.15416226922912379</v>
      </c>
      <c r="O363" s="1">
        <f t="shared" si="159"/>
        <v>0.88308206598319305</v>
      </c>
      <c r="P363" s="1">
        <f t="shared" si="160"/>
        <v>-0.19826313600870482</v>
      </c>
      <c r="Q363" s="1">
        <f t="shared" si="166"/>
        <v>-0.54784106549032585</v>
      </c>
      <c r="R363" s="1">
        <f t="shared" si="167"/>
        <v>-1.2998835186829769E-2</v>
      </c>
      <c r="S363" s="1">
        <f t="shared" si="168"/>
        <v>-8.7285249001510731E-3</v>
      </c>
      <c r="T363" s="1">
        <f t="shared" si="169"/>
        <v>4.9174903355182339E-3</v>
      </c>
      <c r="U363" s="1">
        <f t="shared" si="170"/>
        <v>-4.4413041388493609E-3</v>
      </c>
      <c r="V363" s="1">
        <f t="shared" si="171"/>
        <v>5.9405676058364214E-2</v>
      </c>
      <c r="W363" s="1">
        <f t="shared" si="177"/>
        <v>0</v>
      </c>
      <c r="X363" s="1">
        <f t="shared" si="177"/>
        <v>0</v>
      </c>
      <c r="Y363" s="1">
        <f t="shared" si="177"/>
        <v>0</v>
      </c>
      <c r="Z363" s="1">
        <f t="shared" si="177"/>
        <v>0</v>
      </c>
      <c r="AA363" s="1">
        <f>+AA$3*$F363*ABS($F363)*COS(2*PI()*$A363/$AZ$22+AA$4)*COS(2*PI()*$A363/$BA$22+AA$5)</f>
        <v>0</v>
      </c>
      <c r="AB363" s="39">
        <f>+AB$3*$F363*ABS($F363)*COS(2*2*PI()*$A363/$BA$33+AB$4)*COS(2*2*PI()*$A363/$BA$34+AB$5)*COS(2*2*PI()*$A363/$BA$35+AB$6)</f>
        <v>0</v>
      </c>
      <c r="AE363" s="20">
        <f>+$AF$20*SIGN(SOI!A362)*(ABS(SOI!A362))^$AE$2</f>
        <v>-0.20706460143993219</v>
      </c>
      <c r="AF363" s="20">
        <f t="shared" si="174"/>
        <v>-0.32769749507150769</v>
      </c>
      <c r="AG363" s="19">
        <f t="shared" si="175"/>
        <v>-0.68833030279188068</v>
      </c>
      <c r="AH363" s="19">
        <f t="shared" si="176"/>
        <v>-0.49413975269015387</v>
      </c>
      <c r="AI363">
        <f t="shared" si="173"/>
        <v>0.20459999999999912</v>
      </c>
      <c r="AJ363">
        <f t="shared" si="172"/>
        <v>0.36063280772037298</v>
      </c>
      <c r="AK363">
        <v>1</v>
      </c>
    </row>
    <row r="364" spans="1:37" x14ac:dyDescent="0.25">
      <c r="A364">
        <v>28.499999999999865</v>
      </c>
      <c r="B364" s="2">
        <v>1908.4999999999741</v>
      </c>
      <c r="C364">
        <f>+D364+($D$2+E364+F364)*SOI!A363*IF(B364&gt;$C$18, IF(B364&lt;$C$19,-1,1),1)</f>
        <v>2.9595366068744116</v>
      </c>
      <c r="D364">
        <f>+$D$3*((1-$D$5)*SOI!D363+$D$5*SOI!D362) +   $D$4*((1-$D$5)*SOI!E363+$D$5*SOI!E362)</f>
        <v>0</v>
      </c>
      <c r="E364">
        <f t="shared" si="153"/>
        <v>-0.67488859903731324</v>
      </c>
      <c r="F364">
        <f t="shared" si="154"/>
        <v>-4.0227885547315942</v>
      </c>
      <c r="G364">
        <f t="shared" si="162"/>
        <v>-4.6976771537689075</v>
      </c>
      <c r="H364" s="21">
        <f t="shared" si="163"/>
        <v>9.2468270704893617E-3</v>
      </c>
      <c r="I364" s="37">
        <f t="shared" si="155"/>
        <v>0.27616037267720023</v>
      </c>
      <c r="J364" s="1">
        <f t="shared" si="164"/>
        <v>-6.1735809715799698E-3</v>
      </c>
      <c r="K364" s="1">
        <f t="shared" si="165"/>
        <v>-2.2153455665029834E-5</v>
      </c>
      <c r="L364" s="1">
        <f t="shared" si="156"/>
        <v>0.75832422571555591</v>
      </c>
      <c r="M364" s="1">
        <f t="shared" si="157"/>
        <v>-0.14048451155023409</v>
      </c>
      <c r="N364" s="1">
        <f t="shared" si="158"/>
        <v>0.13807045223745998</v>
      </c>
      <c r="O364" s="1">
        <f t="shared" si="159"/>
        <v>-0.56146544836862844</v>
      </c>
      <c r="P364" s="1">
        <f t="shared" si="160"/>
        <v>-1.9298226420812262E-3</v>
      </c>
      <c r="Q364" s="1">
        <f t="shared" si="166"/>
        <v>-1.3045223677827338E-2</v>
      </c>
      <c r="R364" s="1">
        <f t="shared" si="167"/>
        <v>1.979566146149343E-4</v>
      </c>
      <c r="S364" s="1">
        <f t="shared" si="168"/>
        <v>4.9995641138193764E-3</v>
      </c>
      <c r="T364" s="1">
        <f t="shared" si="169"/>
        <v>7.1639991315260417E-3</v>
      </c>
      <c r="U364" s="1">
        <f t="shared" si="170"/>
        <v>2.764741775022015E-5</v>
      </c>
      <c r="V364" s="1">
        <f t="shared" si="171"/>
        <v>5.1787628255768809E-4</v>
      </c>
      <c r="W364" s="1">
        <f t="shared" si="177"/>
        <v>0</v>
      </c>
      <c r="X364" s="1">
        <f t="shared" si="177"/>
        <v>0</v>
      </c>
      <c r="Y364" s="1">
        <f t="shared" si="177"/>
        <v>0</v>
      </c>
      <c r="Z364" s="1">
        <f t="shared" si="177"/>
        <v>0</v>
      </c>
      <c r="AA364" s="1">
        <f>+AA$3*$F364*ABS($F364)*COS(2*PI()*$A364/$AZ$22+AA$4)*COS(2*PI()*$A364/$BA$22+AA$5)</f>
        <v>0</v>
      </c>
      <c r="AB364" s="39">
        <f>+AB$3*$F364*ABS($F364)*COS(2*2*PI()*$A364/$BA$33+AB$4)*COS(2*2*PI()*$A364/$BA$34+AB$5)*COS(2*2*PI()*$A364/$BA$35+AB$6)</f>
        <v>0</v>
      </c>
      <c r="AE364" s="20">
        <f>+$AF$20*SIGN(SOI!A363)*(ABS(SOI!A363))^$AE$2</f>
        <v>-0.43366890992030188</v>
      </c>
      <c r="AF364" s="20">
        <f t="shared" si="174"/>
        <v>-0.31863320395526556</v>
      </c>
      <c r="AG364" s="19">
        <f t="shared" si="175"/>
        <v>-0.9479378057923652</v>
      </c>
      <c r="AH364" s="19">
        <f t="shared" si="176"/>
        <v>-1.0590684548984222</v>
      </c>
      <c r="AI364">
        <f t="shared" si="173"/>
        <v>0.20519999999999911</v>
      </c>
      <c r="AJ364">
        <f t="shared" si="172"/>
        <v>0.62930460183709958</v>
      </c>
      <c r="AK364">
        <v>1</v>
      </c>
    </row>
    <row r="365" spans="1:37" x14ac:dyDescent="0.25">
      <c r="A365">
        <v>28.583333333333197</v>
      </c>
      <c r="B365" s="2">
        <v>1908.5833333333073</v>
      </c>
      <c r="C365">
        <f>+D365+($D$2+E365+F365)*SOI!A364*IF(B365&gt;$C$18, IF(B365&lt;$C$19,-1,1),1)</f>
        <v>-1.1938428961460497</v>
      </c>
      <c r="D365">
        <f>+$D$3*((1-$D$5)*SOI!D364+$D$5*SOI!D363) +   $D$4*((1-$D$5)*SOI!E364+$D$5*SOI!E363)</f>
        <v>0</v>
      </c>
      <c r="E365">
        <f t="shared" si="153"/>
        <v>0.74906623508530767</v>
      </c>
      <c r="F365">
        <f t="shared" si="154"/>
        <v>2.2355410052798161</v>
      </c>
      <c r="G365">
        <f t="shared" si="162"/>
        <v>2.9846072403651238</v>
      </c>
      <c r="H365" s="21">
        <f t="shared" si="163"/>
        <v>-1.5031532356267467E-2</v>
      </c>
      <c r="I365" s="37">
        <f t="shared" si="155"/>
        <v>-0.37666054965958207</v>
      </c>
      <c r="J365" s="1">
        <f t="shared" si="164"/>
        <v>-1.884791257419507E-4</v>
      </c>
      <c r="K365" s="1">
        <f t="shared" si="165"/>
        <v>1.5992752950170973E-4</v>
      </c>
      <c r="L365" s="1">
        <f t="shared" si="156"/>
        <v>-0.68499823887718192</v>
      </c>
      <c r="M365" s="1">
        <f t="shared" si="157"/>
        <v>3.1446026790924253E-3</v>
      </c>
      <c r="N365" s="1">
        <f t="shared" si="158"/>
        <v>-0.14767526507045256</v>
      </c>
      <c r="O365" s="1">
        <f t="shared" si="159"/>
        <v>0.41565637249805815</v>
      </c>
      <c r="P365" s="1">
        <f t="shared" si="160"/>
        <v>2.0833067144941476E-2</v>
      </c>
      <c r="Q365" s="1">
        <f t="shared" si="166"/>
        <v>-3.1231718102392453E-4</v>
      </c>
      <c r="R365" s="1">
        <f t="shared" si="167"/>
        <v>-6.4640266720530612E-6</v>
      </c>
      <c r="S365" s="1">
        <f t="shared" si="168"/>
        <v>7.2933646800801928E-3</v>
      </c>
      <c r="T365" s="1">
        <f t="shared" si="169"/>
        <v>4.7907273674834463E-3</v>
      </c>
      <c r="U365" s="1">
        <f t="shared" si="170"/>
        <v>4.0707943819662788E-4</v>
      </c>
      <c r="V365" s="1">
        <f t="shared" si="171"/>
        <v>5.9795547899269968E-3</v>
      </c>
      <c r="W365" s="1">
        <f t="shared" si="177"/>
        <v>0</v>
      </c>
      <c r="X365" s="1">
        <f t="shared" si="177"/>
        <v>0</v>
      </c>
      <c r="Y365" s="1">
        <f t="shared" si="177"/>
        <v>0</v>
      </c>
      <c r="Z365" s="1">
        <f t="shared" si="177"/>
        <v>0</v>
      </c>
      <c r="AA365" s="1">
        <f>+AA$3*$F365*ABS($F365)*COS(2*PI()*$A365/$AZ$22+AA$4)*COS(2*PI()*$A365/$BA$22+AA$5)</f>
        <v>0</v>
      </c>
      <c r="AB365" s="39">
        <f>+AB$3*$F365*ABS($F365)*COS(2*2*PI()*$A365/$BA$33+AB$4)*COS(2*2*PI()*$A365/$BA$34+AB$5)*COS(2*2*PI()*$A365/$BA$35+AB$6)</f>
        <v>0</v>
      </c>
      <c r="AE365" s="20">
        <f>+$AF$20*SIGN(SOI!A364)*(ABS(SOI!A364))^$AE$2</f>
        <v>-0.31516610050556276</v>
      </c>
      <c r="AF365" s="20">
        <f t="shared" si="174"/>
        <v>-0.3759340539113003</v>
      </c>
      <c r="AG365" s="19">
        <f t="shared" si="175"/>
        <v>-0.75314656666205271</v>
      </c>
      <c r="AH365" s="19">
        <f t="shared" si="176"/>
        <v>-0.62904758492827439</v>
      </c>
      <c r="AI365">
        <f t="shared" si="173"/>
        <v>0.20579999999999909</v>
      </c>
      <c r="AJ365">
        <f t="shared" si="172"/>
        <v>0.3772125127507524</v>
      </c>
      <c r="AK365">
        <v>1</v>
      </c>
    </row>
    <row r="366" spans="1:37" x14ac:dyDescent="0.25">
      <c r="A366">
        <v>28.666666666666529</v>
      </c>
      <c r="B366" s="2">
        <v>1908.6666666666406</v>
      </c>
      <c r="C366">
        <f>+D366+($D$2+E366+F366)*SOI!A365*IF(B366&gt;$C$18, IF(B366&lt;$C$19,-1,1),1)</f>
        <v>1.4621219303940374</v>
      </c>
      <c r="D366">
        <f>+$D$3*((1-$D$5)*SOI!D365+$D$5*SOI!D364) +   $D$4*((1-$D$5)*SOI!E365+$D$5*SOI!E364)</f>
        <v>0</v>
      </c>
      <c r="E366">
        <f t="shared" si="153"/>
        <v>-0.91133851609938255</v>
      </c>
      <c r="F366">
        <f t="shared" si="154"/>
        <v>-1.900434426966074</v>
      </c>
      <c r="G366">
        <f t="shared" si="162"/>
        <v>-2.8117729430654563</v>
      </c>
      <c r="H366" s="21">
        <f t="shared" si="163"/>
        <v>8.5500071062737937E-3</v>
      </c>
      <c r="I366" s="37">
        <f t="shared" si="155"/>
        <v>0.26896480315508348</v>
      </c>
      <c r="J366" s="1">
        <f t="shared" si="164"/>
        <v>-6.949391465604465E-4</v>
      </c>
      <c r="K366" s="1">
        <f t="shared" si="165"/>
        <v>-2.9606610641209191E-6</v>
      </c>
      <c r="L366" s="1">
        <f t="shared" si="156"/>
        <v>0.1060271560487492</v>
      </c>
      <c r="M366" s="1">
        <f t="shared" si="157"/>
        <v>-1.6236932382238119E-2</v>
      </c>
      <c r="N366" s="1">
        <f t="shared" si="158"/>
        <v>0.12233637831979177</v>
      </c>
      <c r="O366" s="1">
        <f t="shared" si="159"/>
        <v>-3.0715722075073736E-2</v>
      </c>
      <c r="P366" s="1">
        <f t="shared" si="160"/>
        <v>-3.3718227270388701E-2</v>
      </c>
      <c r="Q366" s="1">
        <f t="shared" si="166"/>
        <v>-1.3359245730940742E-3</v>
      </c>
      <c r="R366" s="1">
        <f t="shared" si="167"/>
        <v>1.9743971615972673E-5</v>
      </c>
      <c r="S366" s="1">
        <f t="shared" si="168"/>
        <v>4.3144069390566829E-3</v>
      </c>
      <c r="T366" s="1">
        <f t="shared" si="169"/>
        <v>5.4796825598412411E-5</v>
      </c>
      <c r="U366" s="1">
        <f t="shared" si="170"/>
        <v>4.7047440580319391E-4</v>
      </c>
      <c r="V366" s="1">
        <f t="shared" si="171"/>
        <v>8.0173017564102358E-3</v>
      </c>
      <c r="W366" s="1">
        <f t="shared" si="177"/>
        <v>0</v>
      </c>
      <c r="X366" s="1">
        <f t="shared" si="177"/>
        <v>0</v>
      </c>
      <c r="Y366" s="1">
        <f t="shared" si="177"/>
        <v>0</v>
      </c>
      <c r="Z366" s="1">
        <f t="shared" si="177"/>
        <v>0</v>
      </c>
      <c r="AA366" s="1">
        <f>+AA$3*$F366*ABS($F366)*COS(2*PI()*$A366/$AZ$22+AA$4)*COS(2*PI()*$A366/$BA$22+AA$5)</f>
        <v>0</v>
      </c>
      <c r="AB366" s="39">
        <f>+AB$3*$F366*ABS($F366)*COS(2*2*PI()*$A366/$BA$33+AB$4)*COS(2*2*PI()*$A366/$BA$34+AB$5)*COS(2*2*PI()*$A366/$BA$35+AB$6)</f>
        <v>0</v>
      </c>
      <c r="AE366" s="20">
        <f>+$AF$20*SIGN(SOI!A365)*(ABS(SOI!A365))^$AE$2</f>
        <v>-0.37896715130803621</v>
      </c>
      <c r="AF366" s="20">
        <f t="shared" si="174"/>
        <v>-0.3542664281443848</v>
      </c>
      <c r="AG366" s="19">
        <f t="shared" si="175"/>
        <v>0.75058264335043234</v>
      </c>
      <c r="AH366" s="19">
        <f t="shared" si="176"/>
        <v>-0.85485249368277738</v>
      </c>
      <c r="AI366">
        <f t="shared" si="173"/>
        <v>0.20639999999999908</v>
      </c>
      <c r="AJ366">
        <f t="shared" si="172"/>
        <v>1.1048490714948171</v>
      </c>
      <c r="AK366">
        <v>1</v>
      </c>
    </row>
    <row r="367" spans="1:37" x14ac:dyDescent="0.25">
      <c r="A367">
        <v>28.749999999999861</v>
      </c>
      <c r="B367" s="2">
        <v>1908.7499999999739</v>
      </c>
      <c r="C367">
        <f>+D367+($D$2+E367+F367)*SOI!A366*IF(B367&gt;$C$18, IF(B367&lt;$C$19,-1,1),1)</f>
        <v>-1.7145090371536744</v>
      </c>
      <c r="D367">
        <f>+$D$3*((1-$D$5)*SOI!D366+$D$5*SOI!D365) +   $D$4*((1-$D$5)*SOI!E366+$D$5*SOI!E365)</f>
        <v>0</v>
      </c>
      <c r="E367">
        <f t="shared" si="153"/>
        <v>1.2742092206968891</v>
      </c>
      <c r="F367">
        <f t="shared" si="154"/>
        <v>2.1548088536104597</v>
      </c>
      <c r="G367">
        <f t="shared" si="162"/>
        <v>3.4290180743073488</v>
      </c>
      <c r="H367" s="21">
        <f t="shared" si="163"/>
        <v>4.1226114406279143E-3</v>
      </c>
      <c r="I367" s="37">
        <f t="shared" si="155"/>
        <v>0.10756985592885165</v>
      </c>
      <c r="J367" s="1">
        <f t="shared" si="164"/>
        <v>1.3887208360062572E-3</v>
      </c>
      <c r="K367" s="1">
        <f t="shared" si="165"/>
        <v>5.8185167840838998E-5</v>
      </c>
      <c r="L367" s="1">
        <f t="shared" si="156"/>
        <v>-0.26559457380901375</v>
      </c>
      <c r="M367" s="1">
        <f t="shared" si="157"/>
        <v>8.1129167945547379E-2</v>
      </c>
      <c r="N367" s="1">
        <f t="shared" si="158"/>
        <v>-3.681750849144752E-2</v>
      </c>
      <c r="O367" s="1">
        <f t="shared" si="159"/>
        <v>0.28972227249073085</v>
      </c>
      <c r="P367" s="1">
        <f t="shared" si="160"/>
        <v>2.8045623115756698E-2</v>
      </c>
      <c r="Q367" s="1">
        <f t="shared" si="166"/>
        <v>-2.0088788872055152E-3</v>
      </c>
      <c r="R367" s="1">
        <f t="shared" si="167"/>
        <v>1.1874120976292294E-5</v>
      </c>
      <c r="S367" s="1">
        <f t="shared" si="168"/>
        <v>-5.192960477092462E-4</v>
      </c>
      <c r="T367" s="1">
        <f t="shared" si="169"/>
        <v>1.2947282960078072E-3</v>
      </c>
      <c r="U367" s="1">
        <f t="shared" si="170"/>
        <v>-1.5650618226414499E-4</v>
      </c>
      <c r="V367" s="1">
        <f t="shared" si="171"/>
        <v>2.0069075473181049E-3</v>
      </c>
      <c r="W367" s="1">
        <f t="shared" si="177"/>
        <v>0</v>
      </c>
      <c r="X367" s="1">
        <f t="shared" si="177"/>
        <v>0</v>
      </c>
      <c r="Y367" s="1">
        <f t="shared" si="177"/>
        <v>0</v>
      </c>
      <c r="Z367" s="1">
        <f t="shared" si="177"/>
        <v>0</v>
      </c>
      <c r="AA367" s="1">
        <f>+AA$3*$F367*ABS($F367)*COS(2*PI()*$A367/$AZ$22+AA$4)*COS(2*PI()*$A367/$BA$22+AA$5)</f>
        <v>0</v>
      </c>
      <c r="AB367" s="39">
        <f>+AB$3*$F367*ABS($F367)*COS(2*2*PI()*$A367/$BA$33+AB$4)*COS(2*2*PI()*$A367/$BA$34+AB$5)*COS(2*2*PI()*$A367/$BA$35+AB$6)</f>
        <v>0</v>
      </c>
      <c r="AE367" s="20">
        <f>+$AF$20*SIGN(SOI!A366)*(ABS(SOI!A366))^$AE$2</f>
        <v>-0.36866603261955549</v>
      </c>
      <c r="AF367" s="20">
        <f t="shared" si="174"/>
        <v>-0.43202986223662809</v>
      </c>
      <c r="AG367" s="19">
        <f t="shared" si="175"/>
        <v>-1.1163068544473671</v>
      </c>
      <c r="AH367" s="19">
        <f t="shared" si="176"/>
        <v>-0.63661418479730114</v>
      </c>
      <c r="AI367">
        <f t="shared" si="173"/>
        <v>0.20699999999999907</v>
      </c>
      <c r="AJ367">
        <f t="shared" si="172"/>
        <v>0.68427699221073901</v>
      </c>
      <c r="AK367">
        <v>1</v>
      </c>
    </row>
    <row r="368" spans="1:37" x14ac:dyDescent="0.25">
      <c r="A368">
        <v>28.833333333333194</v>
      </c>
      <c r="B368" s="2">
        <v>1908.8333333333071</v>
      </c>
      <c r="C368">
        <f>+D368+($D$2+E368+F368)*SOI!A367*IF(B368&gt;$C$18, IF(B368&lt;$C$19,-1,1),1)</f>
        <v>5.2709814645046134</v>
      </c>
      <c r="D368">
        <f>+$D$3*((1-$D$5)*SOI!D367+$D$5*SOI!D366) +   $D$4*((1-$D$5)*SOI!E367+$D$5*SOI!E366)</f>
        <v>0</v>
      </c>
      <c r="E368">
        <f t="shared" si="153"/>
        <v>-2.3875979228393924</v>
      </c>
      <c r="F368">
        <f t="shared" si="154"/>
        <v>-3.6021537413703957</v>
      </c>
      <c r="G368">
        <f t="shared" si="162"/>
        <v>-5.9897516642097877</v>
      </c>
      <c r="H368" s="21">
        <f t="shared" si="163"/>
        <v>-1.5003669522526632E-2</v>
      </c>
      <c r="I368" s="37">
        <f t="shared" si="155"/>
        <v>-1.0155592131784863</v>
      </c>
      <c r="J368" s="1">
        <f t="shared" si="164"/>
        <v>3.0774713054902821E-2</v>
      </c>
      <c r="K368" s="1">
        <f t="shared" si="165"/>
        <v>-9.7432374683372976E-4</v>
      </c>
      <c r="L368" s="1">
        <f t="shared" si="156"/>
        <v>2.4509035065901141</v>
      </c>
      <c r="M368" s="1">
        <f t="shared" si="157"/>
        <v>-0.1904326535586984</v>
      </c>
      <c r="N368" s="1">
        <f t="shared" si="158"/>
        <v>-0.1891642200855099</v>
      </c>
      <c r="O368" s="1">
        <f t="shared" si="159"/>
        <v>-1.9564779106486547</v>
      </c>
      <c r="P368" s="1">
        <f t="shared" si="160"/>
        <v>-7.5362623512630952E-3</v>
      </c>
      <c r="Q368" s="1">
        <f t="shared" si="166"/>
        <v>2.4227173537954595E-2</v>
      </c>
      <c r="R368" s="1">
        <f t="shared" si="167"/>
        <v>1.351964003335414E-3</v>
      </c>
      <c r="S368" s="1">
        <f t="shared" si="168"/>
        <v>2.5189194465300043E-2</v>
      </c>
      <c r="T368" s="1">
        <f t="shared" si="169"/>
        <v>8.068238369537338E-2</v>
      </c>
      <c r="U368" s="1">
        <f t="shared" si="170"/>
        <v>-3.9704257258357556E-4</v>
      </c>
      <c r="V368" s="1">
        <f t="shared" si="171"/>
        <v>-2.7707853312821909E-3</v>
      </c>
      <c r="W368" s="1">
        <f t="shared" si="177"/>
        <v>0</v>
      </c>
      <c r="X368" s="1">
        <f t="shared" si="177"/>
        <v>0</v>
      </c>
      <c r="Y368" s="1">
        <f t="shared" si="177"/>
        <v>0</v>
      </c>
      <c r="Z368" s="1">
        <f t="shared" si="177"/>
        <v>0</v>
      </c>
      <c r="AA368" s="1">
        <f>+AA$3*$F368*ABS($F368)*COS(2*PI()*$A368/$AZ$22+AA$4)*COS(2*PI()*$A368/$BA$22+AA$5)</f>
        <v>0</v>
      </c>
      <c r="AB368" s="39">
        <f>+AB$3*$F368*ABS($F368)*COS(2*2*PI()*$A368/$BA$33+AB$4)*COS(2*2*PI()*$A368/$BA$34+AB$5)*COS(2*2*PI()*$A368/$BA$35+AB$6)</f>
        <v>0</v>
      </c>
      <c r="AE368" s="20">
        <f>+$AF$20*SIGN(SOI!A367)*(ABS(SOI!A367))^$AE$2</f>
        <v>-0.54845640278229257</v>
      </c>
      <c r="AF368" s="20">
        <f t="shared" si="174"/>
        <v>-0.52634491952029816</v>
      </c>
      <c r="AG368" s="19">
        <f t="shared" si="175"/>
        <v>0.63757941267620577</v>
      </c>
      <c r="AH368" s="19">
        <f t="shared" si="176"/>
        <v>-0.59632530145846219</v>
      </c>
      <c r="AI368">
        <f t="shared" si="173"/>
        <v>0.20759999999999906</v>
      </c>
      <c r="AJ368">
        <f t="shared" si="172"/>
        <v>1.1639243321965038</v>
      </c>
      <c r="AK368">
        <v>1</v>
      </c>
    </row>
    <row r="369" spans="1:37" x14ac:dyDescent="0.25">
      <c r="A369">
        <v>28.916666666666526</v>
      </c>
      <c r="B369" s="2">
        <v>1908.9166666666404</v>
      </c>
      <c r="C369">
        <f>+D369+($D$2+E369+F369)*SOI!A368*IF(B369&gt;$C$18, IF(B369&lt;$C$19,-1,1),1)</f>
        <v>-115.90712549096796</v>
      </c>
      <c r="D369">
        <f>+$D$3*((1-$D$5)*SOI!D368+$D$5*SOI!D367) +   $D$4*((1-$D$5)*SOI!E368+$D$5*SOI!E367)</f>
        <v>0</v>
      </c>
      <c r="E369">
        <f t="shared" si="153"/>
        <v>41.120340000411417</v>
      </c>
      <c r="F369">
        <f t="shared" si="154"/>
        <v>59.668464774343335</v>
      </c>
      <c r="G369">
        <f t="shared" si="162"/>
        <v>100.78880477475475</v>
      </c>
      <c r="H369" s="21">
        <f t="shared" si="163"/>
        <v>1.3754861561217095</v>
      </c>
      <c r="I369" s="37">
        <f t="shared" si="155"/>
        <v>22.273096331283746</v>
      </c>
      <c r="J369" s="1">
        <f t="shared" si="164"/>
        <v>7.3608499171633595</v>
      </c>
      <c r="K369" s="1">
        <f t="shared" si="165"/>
        <v>4.2311323059439401</v>
      </c>
      <c r="L369" s="1">
        <f t="shared" si="156"/>
        <v>-43.926428746157399</v>
      </c>
      <c r="M369" s="1">
        <f t="shared" si="157"/>
        <v>2.0768255820433037</v>
      </c>
      <c r="N369" s="1">
        <f t="shared" si="158"/>
        <v>5.9996100718313681</v>
      </c>
      <c r="O369" s="1">
        <f t="shared" si="159"/>
        <v>32.439229839579426</v>
      </c>
      <c r="P369" s="1">
        <f t="shared" si="160"/>
        <v>0.11013213486609766</v>
      </c>
      <c r="Q369" s="1">
        <f t="shared" si="166"/>
        <v>8.3800264066617416</v>
      </c>
      <c r="R369" s="1">
        <f t="shared" si="167"/>
        <v>-10.256120397539686</v>
      </c>
      <c r="S369" s="1">
        <f t="shared" si="168"/>
        <v>17.521595720839898</v>
      </c>
      <c r="T369" s="1">
        <f t="shared" si="169"/>
        <v>23.975848710830967</v>
      </c>
      <c r="U369" s="1">
        <f t="shared" si="170"/>
        <v>-0.12725371516059947</v>
      </c>
      <c r="V369" s="1">
        <f t="shared" si="171"/>
        <v>-1.2842363561006953</v>
      </c>
      <c r="W369" s="1">
        <f t="shared" si="177"/>
        <v>0</v>
      </c>
      <c r="X369" s="1">
        <f t="shared" si="177"/>
        <v>0</v>
      </c>
      <c r="Y369" s="1">
        <f t="shared" si="177"/>
        <v>0</v>
      </c>
      <c r="Z369" s="1">
        <f t="shared" si="177"/>
        <v>0</v>
      </c>
      <c r="AA369" s="1">
        <f>+AA$3*$F369*ABS($F369)*COS(2*PI()*$A369/$AZ$22+AA$4)*COS(2*PI()*$A369/$BA$22+AA$5)</f>
        <v>0</v>
      </c>
      <c r="AB369" s="39">
        <f>+AB$3*$F369*ABS($F369)*COS(2*2*PI()*$A369/$BA$33+AB$4)*COS(2*2*PI()*$A369/$BA$34+AB$5)*COS(2*2*PI()*$A369/$BA$35+AB$6)</f>
        <v>0</v>
      </c>
      <c r="AE369" s="20">
        <f>+$AF$20*SIGN(SOI!A368)*(ABS(SOI!A368))^$AE$2</f>
        <v>-0.66191232315904658</v>
      </c>
      <c r="AF369" s="20">
        <f t="shared" si="174"/>
        <v>-0.48726415440279425</v>
      </c>
      <c r="AG369" s="19">
        <f t="shared" si="175"/>
        <v>-1.1493062657494058</v>
      </c>
      <c r="AH369" s="19">
        <f t="shared" si="176"/>
        <v>-0.62202682442539969</v>
      </c>
      <c r="AI369">
        <f t="shared" si="173"/>
        <v>0.20819999999999905</v>
      </c>
      <c r="AJ369">
        <f t="shared" si="172"/>
        <v>0.66204211134661151</v>
      </c>
      <c r="AK369">
        <v>1</v>
      </c>
    </row>
    <row r="370" spans="1:37" x14ac:dyDescent="0.25">
      <c r="A370">
        <v>28.999999999999858</v>
      </c>
      <c r="B370" s="2">
        <v>1908.9999999999736</v>
      </c>
      <c r="C370">
        <f>+D370+($D$2+E370+F370)*SOI!A369*IF(B370&gt;$C$18, IF(B370&lt;$C$19,-1,1),1)</f>
        <v>-1.9464918902644344</v>
      </c>
      <c r="D370">
        <f>+$D$3*((1-$D$5)*SOI!D369+$D$5*SOI!D368) +   $D$4*((1-$D$5)*SOI!E369+$D$5*SOI!E368)</f>
        <v>0</v>
      </c>
      <c r="E370">
        <f t="shared" si="153"/>
        <v>2.6892524458477025</v>
      </c>
      <c r="F370">
        <f t="shared" si="154"/>
        <v>4.0227885550641407</v>
      </c>
      <c r="G370">
        <f t="shared" si="162"/>
        <v>6.7120410009118432</v>
      </c>
      <c r="H370" s="21">
        <f t="shared" si="163"/>
        <v>2.4898869299356186E-2</v>
      </c>
      <c r="I370" s="37">
        <f t="shared" si="155"/>
        <v>0.99513765132938281</v>
      </c>
      <c r="J370" s="1">
        <f t="shared" si="164"/>
        <v>-1.8677543803871104E-3</v>
      </c>
      <c r="K370" s="1">
        <f t="shared" si="165"/>
        <v>4.8925588966707023E-4</v>
      </c>
      <c r="L370" s="1">
        <f t="shared" si="156"/>
        <v>-0.69076828790660227</v>
      </c>
      <c r="M370" s="1">
        <f t="shared" si="157"/>
        <v>-1.179476419354931E-2</v>
      </c>
      <c r="N370" s="1">
        <f t="shared" si="158"/>
        <v>0.38418507429145626</v>
      </c>
      <c r="O370" s="1">
        <f t="shared" si="159"/>
        <v>0.50596208989100411</v>
      </c>
      <c r="P370" s="1">
        <f t="shared" si="160"/>
        <v>5.1920584894393718E-2</v>
      </c>
      <c r="Q370" s="1">
        <f t="shared" si="166"/>
        <v>-3.047558759744785E-3</v>
      </c>
      <c r="R370" s="1">
        <f t="shared" si="167"/>
        <v>1.6664503314989522E-4</v>
      </c>
      <c r="S370" s="1">
        <f t="shared" si="168"/>
        <v>5.0129535587913214E-2</v>
      </c>
      <c r="T370" s="1">
        <f t="shared" si="169"/>
        <v>5.8806851475118006E-3</v>
      </c>
      <c r="U370" s="1">
        <f t="shared" si="170"/>
        <v>-2.6803934716143718E-3</v>
      </c>
      <c r="V370" s="1">
        <f t="shared" si="171"/>
        <v>-3.8769298384771514E-2</v>
      </c>
      <c r="W370" s="1">
        <f t="shared" si="177"/>
        <v>0</v>
      </c>
      <c r="X370" s="1">
        <f t="shared" si="177"/>
        <v>0</v>
      </c>
      <c r="Y370" s="1">
        <f t="shared" si="177"/>
        <v>0</v>
      </c>
      <c r="Z370" s="1">
        <f t="shared" si="177"/>
        <v>0</v>
      </c>
      <c r="AA370" s="1">
        <f>+AA$3*$F370*ABS($F370)*COS(2*PI()*$A370/$AZ$22+AA$4)*COS(2*PI()*$A370/$BA$22+AA$5)</f>
        <v>0</v>
      </c>
      <c r="AB370" s="39">
        <f>+AB$3*$F370*ABS($F370)*COS(2*2*PI()*$A370/$BA$33+AB$4)*COS(2*2*PI()*$A370/$BA$34+AB$5)*COS(2*2*PI()*$A370/$BA$35+AB$6)</f>
        <v>0</v>
      </c>
      <c r="AE370" s="20">
        <f>+$AF$20*SIGN(SOI!A369)*(ABS(SOI!A369))^$AE$2</f>
        <v>-0.25142373726704353</v>
      </c>
      <c r="AF370" s="20">
        <f t="shared" si="174"/>
        <v>-0.48726415440279425</v>
      </c>
      <c r="AG370" s="19">
        <f t="shared" si="175"/>
        <v>-0.13341169093314886</v>
      </c>
      <c r="AH370" s="19">
        <f t="shared" si="176"/>
        <v>-0.76966214712893322</v>
      </c>
      <c r="AI370">
        <f t="shared" si="173"/>
        <v>0.20879999999999904</v>
      </c>
      <c r="AJ370">
        <f t="shared" si="172"/>
        <v>0.35385246346964538</v>
      </c>
      <c r="AK370">
        <v>1</v>
      </c>
    </row>
    <row r="371" spans="1:37" x14ac:dyDescent="0.25">
      <c r="A371">
        <v>29.08333333333319</v>
      </c>
      <c r="B371" s="2">
        <v>1909.0833333333069</v>
      </c>
      <c r="C371">
        <f>+D371+($D$2+E371+F371)*SOI!A370*IF(B371&gt;$C$18, IF(B371&lt;$C$19,-1,1),1)</f>
        <v>3.1521756751208141</v>
      </c>
      <c r="D371">
        <f>+$D$3*((1-$D$5)*SOI!D370+$D$5*SOI!D369) +   $D$4*((1-$D$5)*SOI!E370+$D$5*SOI!E369)</f>
        <v>0</v>
      </c>
      <c r="E371">
        <f t="shared" si="153"/>
        <v>-1.346476807222011</v>
      </c>
      <c r="F371">
        <f t="shared" si="154"/>
        <v>-2.2355410054152776</v>
      </c>
      <c r="G371">
        <f t="shared" si="162"/>
        <v>-3.5820178126372886</v>
      </c>
      <c r="H371" s="21">
        <f t="shared" si="163"/>
        <v>-1.034308699280829E-3</v>
      </c>
      <c r="I371" s="37">
        <f t="shared" si="155"/>
        <v>-4.4785755924670045E-3</v>
      </c>
      <c r="J371" s="1">
        <f t="shared" si="164"/>
        <v>-4.4014496833263823E-5</v>
      </c>
      <c r="K371" s="1">
        <f t="shared" si="165"/>
        <v>-9.0821182833175774E-6</v>
      </c>
      <c r="L371" s="1">
        <f t="shared" si="156"/>
        <v>0.11165693399555611</v>
      </c>
      <c r="M371" s="1">
        <f t="shared" si="157"/>
        <v>6.1760170998708307E-2</v>
      </c>
      <c r="N371" s="1">
        <f t="shared" si="158"/>
        <v>-9.483542258533928E-2</v>
      </c>
      <c r="O371" s="1">
        <f t="shared" si="159"/>
        <v>-7.3195051206745257E-2</v>
      </c>
      <c r="P371" s="1">
        <f t="shared" si="160"/>
        <v>-4.1216738193011741E-2</v>
      </c>
      <c r="Q371" s="1">
        <f t="shared" si="166"/>
        <v>-3.9391399473872272E-3</v>
      </c>
      <c r="R371" s="1">
        <f t="shared" si="167"/>
        <v>-9.6938980338097843E-7</v>
      </c>
      <c r="S371" s="1">
        <f t="shared" si="168"/>
        <v>5.5690424372539595E-5</v>
      </c>
      <c r="T371" s="1">
        <f t="shared" si="169"/>
        <v>1.3751338597477056E-4</v>
      </c>
      <c r="U371" s="1">
        <f t="shared" si="170"/>
        <v>-9.5761148399538656E-6</v>
      </c>
      <c r="V371" s="1">
        <f t="shared" si="171"/>
        <v>-7.5971741239427666E-3</v>
      </c>
      <c r="W371" s="1">
        <f t="shared" si="177"/>
        <v>0</v>
      </c>
      <c r="X371" s="1">
        <f t="shared" si="177"/>
        <v>0</v>
      </c>
      <c r="Y371" s="1">
        <f t="shared" si="177"/>
        <v>0</v>
      </c>
      <c r="Z371" s="1">
        <f t="shared" si="177"/>
        <v>0</v>
      </c>
      <c r="AA371" s="1">
        <f>+AA$3*$F371*ABS($F371)*COS(2*PI()*$A371/$AZ$22+AA$4)*COS(2*PI()*$A371/$BA$22+AA$5)</f>
        <v>0</v>
      </c>
      <c r="AB371" s="39">
        <f>+AB$3*$F371*ABS($F371)*COS(2*2*PI()*$A371/$BA$33+AB$4)*COS(2*2*PI()*$A371/$BA$34+AB$5)*COS(2*2*PI()*$A371/$BA$35+AB$6)</f>
        <v>0</v>
      </c>
      <c r="AE371" s="20">
        <f>+$AF$20*SIGN(SOI!A370)*(ABS(SOI!A370))^$AE$2</f>
        <v>-0.54845640278229257</v>
      </c>
      <c r="AF371" s="20">
        <f t="shared" si="174"/>
        <v>-0.39634374607342066</v>
      </c>
      <c r="AG371" s="19">
        <f t="shared" si="175"/>
        <v>-1.1019600216154897</v>
      </c>
      <c r="AH371" s="19">
        <f t="shared" si="176"/>
        <v>-0.56650738702067005</v>
      </c>
      <c r="AI371">
        <f t="shared" si="173"/>
        <v>0.20939999999999903</v>
      </c>
      <c r="AJ371">
        <f t="shared" si="172"/>
        <v>0.70561627554206896</v>
      </c>
      <c r="AK371">
        <v>1</v>
      </c>
    </row>
    <row r="372" spans="1:37" x14ac:dyDescent="0.25">
      <c r="A372">
        <v>29.166666666666522</v>
      </c>
      <c r="B372" s="2">
        <v>1909.1666666666401</v>
      </c>
      <c r="C372">
        <f>+D372+($D$2+E372+F372)*SOI!A371*IF(B372&gt;$C$18, IF(B372&lt;$C$19,-1,1),1)</f>
        <v>-1.5342809947680605</v>
      </c>
      <c r="D372">
        <f>+$D$3*((1-$D$5)*SOI!D371+$D$5*SOI!D370) +   $D$4*((1-$D$5)*SOI!E371+$D$5*SOI!E370)</f>
        <v>0</v>
      </c>
      <c r="E372">
        <f t="shared" si="153"/>
        <v>0.94082667433260792</v>
      </c>
      <c r="F372">
        <f t="shared" si="154"/>
        <v>1.9004344270897262</v>
      </c>
      <c r="G372">
        <f t="shared" si="162"/>
        <v>2.8412611014223339</v>
      </c>
      <c r="H372" s="21">
        <f t="shared" si="163"/>
        <v>-1.2373526377527609E-2</v>
      </c>
      <c r="I372" s="37">
        <f t="shared" si="155"/>
        <v>-0.3379647415503001</v>
      </c>
      <c r="J372" s="1">
        <f t="shared" si="164"/>
        <v>1.9332189255807394E-3</v>
      </c>
      <c r="K372" s="1">
        <f t="shared" si="165"/>
        <v>2.4377097558972061E-4</v>
      </c>
      <c r="L372" s="1">
        <f t="shared" si="156"/>
        <v>-0.81297924476240413</v>
      </c>
      <c r="M372" s="1">
        <f t="shared" si="157"/>
        <v>-3.5946970963375249E-2</v>
      </c>
      <c r="N372" s="1">
        <f t="shared" si="158"/>
        <v>-4.09904105419924E-2</v>
      </c>
      <c r="O372" s="1">
        <f t="shared" si="159"/>
        <v>0.57511803646494675</v>
      </c>
      <c r="P372" s="1">
        <f t="shared" si="160"/>
        <v>1.9337460182074367E-2</v>
      </c>
      <c r="Q372" s="1">
        <f t="shared" si="166"/>
        <v>9.9098460055221721E-4</v>
      </c>
      <c r="R372" s="1">
        <f t="shared" si="167"/>
        <v>1.8403288236235755E-5</v>
      </c>
      <c r="S372" s="1">
        <f t="shared" si="168"/>
        <v>1.8164510427386912E-3</v>
      </c>
      <c r="T372" s="1">
        <f t="shared" si="169"/>
        <v>7.8670879363976938E-3</v>
      </c>
      <c r="U372" s="1">
        <f t="shared" si="170"/>
        <v>3.3903664677612834E-4</v>
      </c>
      <c r="V372" s="1">
        <f t="shared" si="171"/>
        <v>1.5405988787992105E-3</v>
      </c>
      <c r="W372" s="1">
        <f t="shared" si="177"/>
        <v>0</v>
      </c>
      <c r="X372" s="1">
        <f t="shared" si="177"/>
        <v>0</v>
      </c>
      <c r="Y372" s="1">
        <f t="shared" si="177"/>
        <v>0</v>
      </c>
      <c r="Z372" s="1">
        <f t="shared" si="177"/>
        <v>0</v>
      </c>
      <c r="AA372" s="1">
        <f>+AA$3*$F372*ABS($F372)*COS(2*PI()*$A372/$AZ$22+AA$4)*COS(2*PI()*$A372/$BA$22+AA$5)</f>
        <v>0</v>
      </c>
      <c r="AB372" s="39">
        <f>+AB$3*$F372*ABS($F372)*COS(2*2*PI()*$A372/$BA$33+AB$4)*COS(2*2*PI()*$A372/$BA$34+AB$5)*COS(2*2*PI()*$A372/$BA$35+AB$6)</f>
        <v>0</v>
      </c>
      <c r="AE372" s="20">
        <f>+$AF$20*SIGN(SOI!A371)*(ABS(SOI!A371))^$AE$2</f>
        <v>-0.38915109817092591</v>
      </c>
      <c r="AF372" s="20">
        <f t="shared" si="174"/>
        <v>-0.46506142512116044</v>
      </c>
      <c r="AG372" s="19">
        <f t="shared" si="175"/>
        <v>-0.15348109387680897</v>
      </c>
      <c r="AH372" s="19">
        <f t="shared" si="176"/>
        <v>-0.83238918999492195</v>
      </c>
      <c r="AI372">
        <f t="shared" si="173"/>
        <v>0.20999999999999902</v>
      </c>
      <c r="AJ372">
        <f t="shared" si="172"/>
        <v>0.31158033124435147</v>
      </c>
      <c r="AK372">
        <v>1</v>
      </c>
    </row>
    <row r="373" spans="1:37" x14ac:dyDescent="0.25">
      <c r="A373">
        <v>29.249999999999854</v>
      </c>
      <c r="B373" s="2">
        <v>1909.2499999999734</v>
      </c>
      <c r="C373">
        <f>+D373+($D$2+E373+F373)*SOI!A372*IF(B373&gt;$C$18, IF(B373&lt;$C$19,-1,1),1)</f>
        <v>1.9840860416843291</v>
      </c>
      <c r="D373">
        <f>+$D$3*((1-$D$5)*SOI!D372+$D$5*SOI!D371) +   $D$4*((1-$D$5)*SOI!E372+$D$5*SOI!E371)</f>
        <v>0</v>
      </c>
      <c r="E373">
        <f t="shared" si="153"/>
        <v>-0.7629647369726511</v>
      </c>
      <c r="F373">
        <f t="shared" si="154"/>
        <v>-2.1548088537395973</v>
      </c>
      <c r="G373">
        <f t="shared" si="162"/>
        <v>-2.9177735907122484</v>
      </c>
      <c r="H373" s="21">
        <f t="shared" si="163"/>
        <v>1.4425047773670581E-2</v>
      </c>
      <c r="I373" s="37">
        <f t="shared" si="155"/>
        <v>0.39537941340326055</v>
      </c>
      <c r="J373" s="1">
        <f t="shared" si="164"/>
        <v>-1.3495181961821901E-3</v>
      </c>
      <c r="K373" s="1">
        <f t="shared" si="165"/>
        <v>-2.2465512090034201E-5</v>
      </c>
      <c r="L373" s="1">
        <f t="shared" si="156"/>
        <v>0.88631761751532456</v>
      </c>
      <c r="M373" s="1">
        <f t="shared" si="157"/>
        <v>-2.1449508706232155E-2</v>
      </c>
      <c r="N373" s="1">
        <f t="shared" si="158"/>
        <v>0.12179933625184042</v>
      </c>
      <c r="O373" s="1">
        <f t="shared" si="159"/>
        <v>-0.67301717705361974</v>
      </c>
      <c r="P373" s="1">
        <f t="shared" si="160"/>
        <v>-1.3968657699871434E-3</v>
      </c>
      <c r="Q373" s="1">
        <f t="shared" si="166"/>
        <v>-1.7570519722083348E-3</v>
      </c>
      <c r="R373" s="1">
        <f t="shared" si="167"/>
        <v>3.8172955707069263E-5</v>
      </c>
      <c r="S373" s="1">
        <f t="shared" si="168"/>
        <v>6.3143552068000109E-3</v>
      </c>
      <c r="T373" s="1">
        <f t="shared" si="169"/>
        <v>1.0036749593491238E-2</v>
      </c>
      <c r="U373" s="1">
        <f t="shared" si="170"/>
        <v>2.8651314044851966E-5</v>
      </c>
      <c r="V373" s="1">
        <f t="shared" si="171"/>
        <v>3.306796533798047E-4</v>
      </c>
      <c r="W373" s="1">
        <f t="shared" si="177"/>
        <v>0</v>
      </c>
      <c r="X373" s="1">
        <f t="shared" si="177"/>
        <v>0</v>
      </c>
      <c r="Y373" s="1">
        <f t="shared" si="177"/>
        <v>0</v>
      </c>
      <c r="Z373" s="1">
        <f t="shared" si="177"/>
        <v>0</v>
      </c>
      <c r="AA373" s="1">
        <f>+AA$3*$F373*ABS($F373)*COS(2*PI()*$A373/$AZ$22+AA$4)*COS(2*PI()*$A373/$BA$22+AA$5)</f>
        <v>0</v>
      </c>
      <c r="AB373" s="39">
        <f>+AB$3*$F373*ABS($F373)*COS(2*2*PI()*$A373/$BA$33+AB$4)*COS(2*2*PI()*$A373/$BA$34+AB$5)*COS(2*2*PI()*$A373/$BA$35+AB$6)</f>
        <v>0</v>
      </c>
      <c r="AE373" s="20">
        <f>+$AF$20*SIGN(SOI!A372)*(ABS(SOI!A372))^$AE$2</f>
        <v>-0.45757677441026284</v>
      </c>
      <c r="AF373" s="20">
        <f t="shared" si="174"/>
        <v>-0.37980151057124534</v>
      </c>
      <c r="AG373" s="19">
        <f t="shared" si="175"/>
        <v>-1.0681353283861756</v>
      </c>
      <c r="AH373" s="19">
        <f t="shared" si="176"/>
        <v>-0.4861132720697996</v>
      </c>
      <c r="AI373">
        <f t="shared" si="173"/>
        <v>0.21059999999999901</v>
      </c>
      <c r="AJ373">
        <f t="shared" si="172"/>
        <v>0.6883338178149303</v>
      </c>
      <c r="AK373">
        <v>1</v>
      </c>
    </row>
    <row r="374" spans="1:37" x14ac:dyDescent="0.25">
      <c r="A374">
        <v>29.333333333333186</v>
      </c>
      <c r="B374" s="2">
        <v>1909.3333333333067</v>
      </c>
      <c r="C374">
        <f>+D374+($D$2+E374+F374)*SOI!A373*IF(B374&gt;$C$18, IF(B374&lt;$C$19,-1,1),1)</f>
        <v>-1.541817055237535</v>
      </c>
      <c r="D374">
        <f>+$D$3*((1-$D$5)*SOI!D373+$D$5*SOI!D372) +   $D$4*((1-$D$5)*SOI!E373+$D$5*SOI!E372)</f>
        <v>0</v>
      </c>
      <c r="E374">
        <f t="shared" si="153"/>
        <v>0.68067141181107083</v>
      </c>
      <c r="F374">
        <f t="shared" si="154"/>
        <v>3.6021537416265268</v>
      </c>
      <c r="G374">
        <f t="shared" si="162"/>
        <v>4.2828251534375976</v>
      </c>
      <c r="H374" s="21">
        <f t="shared" si="163"/>
        <v>-7.5125960655838576E-3</v>
      </c>
      <c r="I374" s="37">
        <f t="shared" si="155"/>
        <v>-0.2581828822936662</v>
      </c>
      <c r="J374" s="1">
        <f t="shared" si="164"/>
        <v>-3.070893816387003E-3</v>
      </c>
      <c r="K374" s="1">
        <f t="shared" si="165"/>
        <v>2.4394846986357739E-5</v>
      </c>
      <c r="L374" s="1">
        <f t="shared" si="156"/>
        <v>-0.29113919557691015</v>
      </c>
      <c r="M374" s="1">
        <f t="shared" si="157"/>
        <v>7.4746353823409092E-2</v>
      </c>
      <c r="N374" s="1">
        <f t="shared" si="158"/>
        <v>-0.17773415865839051</v>
      </c>
      <c r="O374" s="1">
        <f t="shared" si="159"/>
        <v>0.26556867304454551</v>
      </c>
      <c r="P374" s="1">
        <f t="shared" si="160"/>
        <v>1.1702387110108462E-2</v>
      </c>
      <c r="Q374" s="1">
        <f t="shared" si="166"/>
        <v>-8.9347674208440954E-3</v>
      </c>
      <c r="R374" s="1">
        <f t="shared" si="167"/>
        <v>-1.2675579535769939E-4</v>
      </c>
      <c r="S374" s="1">
        <f t="shared" si="168"/>
        <v>6.0168388823737288E-3</v>
      </c>
      <c r="T374" s="1">
        <f t="shared" si="169"/>
        <v>1.3009334477020944E-3</v>
      </c>
      <c r="U374" s="1">
        <f t="shared" si="170"/>
        <v>1.5673923479862277E-4</v>
      </c>
      <c r="V374" s="1">
        <f t="shared" si="171"/>
        <v>4.0425298924388099E-3</v>
      </c>
      <c r="W374" s="1">
        <f t="shared" si="177"/>
        <v>0</v>
      </c>
      <c r="X374" s="1">
        <f t="shared" si="177"/>
        <v>0</v>
      </c>
      <c r="Y374" s="1">
        <f t="shared" si="177"/>
        <v>0</v>
      </c>
      <c r="Z374" s="1">
        <f t="shared" si="177"/>
        <v>0</v>
      </c>
      <c r="AA374" s="1">
        <f>+AA$3*$F374*ABS($F374)*COS(2*PI()*$A374/$AZ$22+AA$4)*COS(2*PI()*$A374/$BA$22+AA$5)</f>
        <v>0</v>
      </c>
      <c r="AB374" s="39">
        <f>+AB$3*$F374*ABS($F374)*COS(2*2*PI()*$A374/$BA$33+AB$4)*COS(2*2*PI()*$A374/$BA$34+AB$5)*COS(2*2*PI()*$A374/$BA$35+AB$6)</f>
        <v>0</v>
      </c>
      <c r="AE374" s="20">
        <f>+$AF$20*SIGN(SOI!A373)*(ABS(SOI!A373))^$AE$2</f>
        <v>-0.29267665913254715</v>
      </c>
      <c r="AF374" s="20">
        <f t="shared" si="174"/>
        <v>-0.46393705246798395</v>
      </c>
      <c r="AG374" s="19">
        <f t="shared" si="175"/>
        <v>-1.0920936773617267</v>
      </c>
      <c r="AH374" s="19">
        <f t="shared" si="176"/>
        <v>-0.7011271913264453</v>
      </c>
      <c r="AI374">
        <f t="shared" si="173"/>
        <v>0.211199999999999</v>
      </c>
      <c r="AJ374">
        <f t="shared" si="172"/>
        <v>0.62815662489374269</v>
      </c>
      <c r="AK374">
        <v>1</v>
      </c>
    </row>
    <row r="375" spans="1:37" x14ac:dyDescent="0.25">
      <c r="A375">
        <v>29.416666666666519</v>
      </c>
      <c r="B375" s="2">
        <v>1909.4166666666399</v>
      </c>
      <c r="C375">
        <f>+D375+($D$2+E375+F375)*SOI!A374*IF(B375&gt;$C$18, IF(B375&lt;$C$19,-1,1),1)</f>
        <v>66.355451878806619</v>
      </c>
      <c r="D375">
        <f>+$D$3*((1-$D$5)*SOI!D374+$D$5*SOI!D373) +   $D$4*((1-$D$5)*SOI!E374+$D$5*SOI!E373)</f>
        <v>0</v>
      </c>
      <c r="E375">
        <f t="shared" si="153"/>
        <v>-0.65467329735174762</v>
      </c>
      <c r="F375">
        <f t="shared" si="154"/>
        <v>-59.668464774290626</v>
      </c>
      <c r="G375">
        <f t="shared" si="162"/>
        <v>-60.323138071642376</v>
      </c>
      <c r="H375" s="21">
        <f t="shared" si="163"/>
        <v>7.6121789340981891E-2</v>
      </c>
      <c r="I375" s="37">
        <f t="shared" si="155"/>
        <v>-0.10582855738532221</v>
      </c>
      <c r="J375" s="1">
        <f t="shared" si="164"/>
        <v>-1.6667113267773623E-2</v>
      </c>
      <c r="K375" s="1">
        <f t="shared" si="165"/>
        <v>4.6575704582729079E-8</v>
      </c>
      <c r="L375" s="1">
        <f t="shared" si="156"/>
        <v>5.4484483266113003E-3</v>
      </c>
      <c r="M375" s="1">
        <f t="shared" si="157"/>
        <v>0.98971503570203878</v>
      </c>
      <c r="N375" s="1">
        <f t="shared" si="158"/>
        <v>1.1862781505218065</v>
      </c>
      <c r="O375" s="1">
        <f t="shared" si="159"/>
        <v>4.2543246450587647E-4</v>
      </c>
      <c r="P375" s="1">
        <f t="shared" si="160"/>
        <v>-0.74526350158284493</v>
      </c>
      <c r="Q375" s="1">
        <f t="shared" si="166"/>
        <v>0.78962163003343311</v>
      </c>
      <c r="R375" s="1">
        <f t="shared" si="167"/>
        <v>4.5917585180962296E-3</v>
      </c>
      <c r="S375" s="1">
        <f t="shared" si="168"/>
        <v>-1.6461122319189038E-2</v>
      </c>
      <c r="T375" s="1">
        <f t="shared" si="169"/>
        <v>-3.9001474149104922E-8</v>
      </c>
      <c r="U375" s="1">
        <f t="shared" si="170"/>
        <v>-4.0915564347886596E-3</v>
      </c>
      <c r="V375" s="1">
        <f t="shared" si="171"/>
        <v>1.7183208548982905</v>
      </c>
      <c r="W375" s="1">
        <f t="shared" si="177"/>
        <v>0</v>
      </c>
      <c r="X375" s="1">
        <f t="shared" si="177"/>
        <v>0</v>
      </c>
      <c r="Y375" s="1">
        <f t="shared" si="177"/>
        <v>0</v>
      </c>
      <c r="Z375" s="1">
        <f t="shared" si="177"/>
        <v>0</v>
      </c>
      <c r="AA375" s="1">
        <f>+AA$3*$F375*ABS($F375)*COS(2*PI()*$A375/$AZ$22+AA$4)*COS(2*PI()*$A375/$BA$22+AA$5)</f>
        <v>0</v>
      </c>
      <c r="AB375" s="39">
        <f>+AB$3*$F375*ABS($F375)*COS(2*2*PI()*$A375/$BA$33+AB$4)*COS(2*2*PI()*$A375/$BA$34+AB$5)*COS(2*2*PI()*$A375/$BA$35+AB$6)</f>
        <v>0</v>
      </c>
      <c r="AE375" s="20">
        <f>+$AF$20*SIGN(SOI!A374)*(ABS(SOI!A374))^$AE$2</f>
        <v>-0.64155772386114196</v>
      </c>
      <c r="AF375" s="20">
        <f t="shared" si="174"/>
        <v>-0.51141146099789636</v>
      </c>
      <c r="AG375" s="19">
        <f t="shared" si="175"/>
        <v>-0.87675275958521925</v>
      </c>
      <c r="AH375" s="19">
        <f t="shared" si="176"/>
        <v>-1.1149848098647286</v>
      </c>
      <c r="AI375">
        <f t="shared" si="173"/>
        <v>0.21179999999999899</v>
      </c>
      <c r="AJ375">
        <f t="shared" si="172"/>
        <v>0.36534129858732289</v>
      </c>
      <c r="AK375">
        <v>1</v>
      </c>
    </row>
    <row r="376" spans="1:37" x14ac:dyDescent="0.25">
      <c r="A376">
        <v>29.499999999999851</v>
      </c>
      <c r="B376" s="2">
        <v>1909.4999999999732</v>
      </c>
      <c r="C376">
        <f>+D376+($D$2+E376+F376)*SOI!A375*IF(B376&gt;$C$18, IF(B376&lt;$C$19,-1,1),1)</f>
        <v>3.3478999564316352</v>
      </c>
      <c r="D376">
        <f>+$D$3*((1-$D$5)*SOI!D375+$D$5*SOI!D374) +   $D$4*((1-$D$5)*SOI!E375+$D$5*SOI!E374)</f>
        <v>0</v>
      </c>
      <c r="E376">
        <f t="shared" si="153"/>
        <v>0.67488859903972109</v>
      </c>
      <c r="F376">
        <f t="shared" si="154"/>
        <v>-4.0227885554713563</v>
      </c>
      <c r="G376">
        <f t="shared" si="162"/>
        <v>-3.3478999564316352</v>
      </c>
      <c r="H376" s="21">
        <f t="shared" si="163"/>
        <v>7.9656247084161844E-3</v>
      </c>
      <c r="I376" s="37">
        <f t="shared" si="155"/>
        <v>0.24490726152052689</v>
      </c>
      <c r="J376" s="1">
        <f t="shared" si="164"/>
        <v>1.4597213810736068E-2</v>
      </c>
      <c r="K376" s="1">
        <f t="shared" si="165"/>
        <v>-2.0262823653367689E-4</v>
      </c>
      <c r="L376" s="1">
        <f t="shared" si="156"/>
        <v>-0.46977940012071129</v>
      </c>
      <c r="M376" s="1">
        <f t="shared" si="157"/>
        <v>0.37455962749236371</v>
      </c>
      <c r="N376" s="1">
        <f t="shared" si="158"/>
        <v>6.429032429408956E-4</v>
      </c>
      <c r="O376" s="1">
        <f t="shared" si="159"/>
        <v>0.28622564509241211</v>
      </c>
      <c r="P376" s="1">
        <f t="shared" si="160"/>
        <v>-5.5892216947191597E-2</v>
      </c>
      <c r="Q376" s="1">
        <f t="shared" si="166"/>
        <v>1.6195297036634461E-4</v>
      </c>
      <c r="R376" s="1">
        <f t="shared" si="167"/>
        <v>-2.1794540034861039E-6</v>
      </c>
      <c r="S376" s="1">
        <f t="shared" si="168"/>
        <v>2.0645115326957761E-5</v>
      </c>
      <c r="T376" s="1">
        <f t="shared" si="169"/>
        <v>2.2624556275790552E-3</v>
      </c>
      <c r="U376" s="1">
        <f t="shared" si="170"/>
        <v>7.1011521069883217E-4</v>
      </c>
      <c r="V376" s="1">
        <f t="shared" si="171"/>
        <v>6.9840096298380398E-5</v>
      </c>
      <c r="W376" s="1">
        <f t="shared" si="177"/>
        <v>0</v>
      </c>
      <c r="X376" s="1">
        <f t="shared" si="177"/>
        <v>0</v>
      </c>
      <c r="Y376" s="1">
        <f t="shared" si="177"/>
        <v>0</v>
      </c>
      <c r="Z376" s="1">
        <f t="shared" si="177"/>
        <v>0</v>
      </c>
      <c r="AA376" s="1">
        <f>+AA$3*$F376*ABS($F376)*COS(2*PI()*$A376/$AZ$22+AA$4)*COS(2*PI()*$A376/$BA$22+AA$5)</f>
        <v>0</v>
      </c>
      <c r="AB376" s="39">
        <f>+AB$3*$F376*ABS($F376)*COS(2*2*PI()*$A376/$BA$33+AB$4)*COS(2*2*PI()*$A376/$BA$34+AB$5)*COS(2*2*PI()*$A376/$BA$35+AB$6)</f>
        <v>0</v>
      </c>
      <c r="AE376" s="20">
        <f>+$AF$20*SIGN(SOI!A375)*(ABS(SOI!A375))^$AE$2</f>
        <v>-0.6</v>
      </c>
      <c r="AF376" s="20">
        <f t="shared" si="174"/>
        <v>-0.60961763432345062</v>
      </c>
      <c r="AG376" s="19">
        <f t="shared" si="175"/>
        <v>-1.1512709125716161</v>
      </c>
      <c r="AH376" s="19">
        <f t="shared" si="176"/>
        <v>-0.94359626552861109</v>
      </c>
      <c r="AI376">
        <f t="shared" si="173"/>
        <v>0.21239999999999898</v>
      </c>
      <c r="AJ376">
        <f t="shared" si="172"/>
        <v>0.54165327824816545</v>
      </c>
      <c r="AK376">
        <v>1</v>
      </c>
    </row>
    <row r="377" spans="1:37" x14ac:dyDescent="0.25">
      <c r="A377">
        <v>29.583333333333183</v>
      </c>
      <c r="B377" s="2">
        <v>1909.5833333333064</v>
      </c>
      <c r="C377">
        <f>+D377+($D$2+E377+F377)*SOI!A376*IF(B377&gt;$C$18, IF(B377&lt;$C$19,-1,1),1)</f>
        <v>-1.4418805274813122</v>
      </c>
      <c r="D377">
        <f>+$D$3*((1-$D$5)*SOI!D376+$D$5*SOI!D375) +   $D$4*((1-$D$5)*SOI!E376+$D$5*SOI!E375)</f>
        <v>0</v>
      </c>
      <c r="E377">
        <f t="shared" si="153"/>
        <v>-0.74906623508746373</v>
      </c>
      <c r="F377">
        <f t="shared" si="154"/>
        <v>2.2355410056867546</v>
      </c>
      <c r="G377">
        <f t="shared" si="162"/>
        <v>1.4864747705992909</v>
      </c>
      <c r="H377" s="21">
        <f t="shared" si="163"/>
        <v>-1.1435752245911243E-2</v>
      </c>
      <c r="I377" s="37">
        <f t="shared" si="155"/>
        <v>-0.44798804059218761</v>
      </c>
      <c r="J377" s="1">
        <f t="shared" si="164"/>
        <v>2.5389996416325878E-2</v>
      </c>
      <c r="K377" s="1">
        <f t="shared" si="165"/>
        <v>2.3249628779145839E-4</v>
      </c>
      <c r="L377" s="1">
        <f t="shared" si="156"/>
        <v>0.91931301072470406</v>
      </c>
      <c r="M377" s="1">
        <f t="shared" si="157"/>
        <v>-0.35616306213873244</v>
      </c>
      <c r="N377" s="1">
        <f t="shared" si="158"/>
        <v>-1.3184672377368936E-2</v>
      </c>
      <c r="O377" s="1">
        <f t="shared" si="159"/>
        <v>-0.72817246068045605</v>
      </c>
      <c r="P377" s="1">
        <f t="shared" si="160"/>
        <v>1.2881672382130305E-2</v>
      </c>
      <c r="Q377" s="1">
        <f t="shared" si="166"/>
        <v>3.1582067399931611E-3</v>
      </c>
      <c r="R377" s="1">
        <f t="shared" si="167"/>
        <v>7.7743502795546589E-5</v>
      </c>
      <c r="S377" s="1">
        <f t="shared" si="168"/>
        <v>7.7447213639438787E-4</v>
      </c>
      <c r="T377" s="1">
        <f t="shared" si="169"/>
        <v>1.1263548024151256E-2</v>
      </c>
      <c r="U377" s="1">
        <f t="shared" si="170"/>
        <v>2.9937428048135237E-4</v>
      </c>
      <c r="V377" s="1">
        <f t="shared" si="171"/>
        <v>3.3010299841538133E-4</v>
      </c>
      <c r="W377" s="1">
        <f t="shared" si="177"/>
        <v>0</v>
      </c>
      <c r="X377" s="1">
        <f t="shared" si="177"/>
        <v>0</v>
      </c>
      <c r="Y377" s="1">
        <f t="shared" si="177"/>
        <v>0</v>
      </c>
      <c r="Z377" s="1">
        <f t="shared" si="177"/>
        <v>0</v>
      </c>
      <c r="AA377" s="1">
        <f>+AA$3*$F377*ABS($F377)*COS(2*PI()*$A377/$AZ$22+AA$4)*COS(2*PI()*$A377/$BA$22+AA$5)</f>
        <v>0</v>
      </c>
      <c r="AB377" s="39">
        <f>+AB$3*$F377*ABS($F377)*COS(2*2*PI()*$A377/$BA$33+AB$4)*COS(2*2*PI()*$A377/$BA$34+AB$5)*COS(2*2*PI()*$A377/$BA$35+AB$6)</f>
        <v>0</v>
      </c>
      <c r="AE377" s="20">
        <f>+$AF$20*SIGN(SOI!A376)*(ABS(SOI!A376))^$AE$2</f>
        <v>-0.58729517910920992</v>
      </c>
      <c r="AF377" s="20">
        <f t="shared" si="174"/>
        <v>-0.5741821057940909</v>
      </c>
      <c r="AG377" s="19">
        <f t="shared" si="175"/>
        <v>-0.78343446280462181</v>
      </c>
      <c r="AH377" s="19">
        <f t="shared" si="176"/>
        <v>-1.0984366697286612</v>
      </c>
      <c r="AI377">
        <f t="shared" si="173"/>
        <v>0.21299999999999897</v>
      </c>
      <c r="AJ377">
        <f t="shared" si="172"/>
        <v>0.20925235701053091</v>
      </c>
      <c r="AK377">
        <v>1</v>
      </c>
    </row>
    <row r="378" spans="1:37" x14ac:dyDescent="0.25">
      <c r="A378">
        <v>29.666666666666515</v>
      </c>
      <c r="B378" s="2">
        <v>1909.6666666666397</v>
      </c>
      <c r="C378">
        <f>+D378+($D$2+E378+F378)*SOI!A377*IF(B378&gt;$C$18, IF(B378&lt;$C$19,-1,1),1)</f>
        <v>0.84073152453563516</v>
      </c>
      <c r="D378">
        <f>+$D$3*((1-$D$5)*SOI!D377+$D$5*SOI!D376) +   $D$4*((1-$D$5)*SOI!E377+$D$5*SOI!E376)</f>
        <v>0</v>
      </c>
      <c r="E378">
        <f t="shared" si="153"/>
        <v>0.91133851610234196</v>
      </c>
      <c r="F378">
        <f t="shared" si="154"/>
        <v>-1.9004344273207363</v>
      </c>
      <c r="G378">
        <f t="shared" si="162"/>
        <v>-0.98909591121839435</v>
      </c>
      <c r="H378" s="21">
        <f t="shared" si="163"/>
        <v>1.8885537536221152E-2</v>
      </c>
      <c r="I378" s="37">
        <f t="shared" si="155"/>
        <v>0.48352906508696797</v>
      </c>
      <c r="J378" s="1">
        <f t="shared" si="164"/>
        <v>2.3062629890606305E-2</v>
      </c>
      <c r="K378" s="1">
        <f t="shared" si="165"/>
        <v>-6.4120990323701298E-7</v>
      </c>
      <c r="L378" s="1">
        <f t="shared" si="156"/>
        <v>-0.58069483514970044</v>
      </c>
      <c r="M378" s="1">
        <f t="shared" si="157"/>
        <v>0.29973599632180176</v>
      </c>
      <c r="N378" s="1">
        <f t="shared" si="158"/>
        <v>4.7667406972963275E-2</v>
      </c>
      <c r="O378" s="1">
        <f t="shared" si="159"/>
        <v>0.65228345497783102</v>
      </c>
      <c r="P378" s="1">
        <f t="shared" si="160"/>
        <v>-6.2787006577530736E-5</v>
      </c>
      <c r="Q378" s="1">
        <f t="shared" si="166"/>
        <v>9.6091011846931446E-3</v>
      </c>
      <c r="R378" s="1">
        <f t="shared" si="167"/>
        <v>-2.5530685702239425E-4</v>
      </c>
      <c r="S378" s="1">
        <f t="shared" si="168"/>
        <v>3.022136994004367E-3</v>
      </c>
      <c r="T378" s="1">
        <f t="shared" si="169"/>
        <v>6.3732636486880335E-3</v>
      </c>
      <c r="U378" s="1">
        <f t="shared" si="170"/>
        <v>1.574955110656499E-6</v>
      </c>
      <c r="V378" s="1">
        <f t="shared" si="171"/>
        <v>5.8170015945888785E-6</v>
      </c>
      <c r="W378" s="1">
        <f t="shared" si="177"/>
        <v>0</v>
      </c>
      <c r="X378" s="1">
        <f t="shared" si="177"/>
        <v>0</v>
      </c>
      <c r="Y378" s="1">
        <f t="shared" si="177"/>
        <v>0</v>
      </c>
      <c r="Z378" s="1">
        <f t="shared" si="177"/>
        <v>0</v>
      </c>
      <c r="AA378" s="1">
        <f>+AA$3*$F378*ABS($F378)*COS(2*PI()*$A378/$AZ$22+AA$4)*COS(2*PI()*$A378/$BA$22+AA$5)</f>
        <v>0</v>
      </c>
      <c r="AB378" s="39">
        <f>+AB$3*$F378*ABS($F378)*COS(2*2*PI()*$A378/$BA$33+AB$4)*COS(2*2*PI()*$A378/$BA$34+AB$5)*COS(2*2*PI()*$A378/$BA$35+AB$6)</f>
        <v>0</v>
      </c>
      <c r="AE378" s="20">
        <f>+$AF$20*SIGN(SOI!A377)*(ABS(SOI!A377))^$AE$2</f>
        <v>-0.5352511382730627</v>
      </c>
      <c r="AF378" s="20">
        <f t="shared" si="174"/>
        <v>-0.6068157672170873</v>
      </c>
      <c r="AG378" s="19">
        <f t="shared" si="175"/>
        <v>-0.20201151043165674</v>
      </c>
      <c r="AH378" s="19">
        <f t="shared" si="176"/>
        <v>-1.0002277553138899</v>
      </c>
      <c r="AI378">
        <f t="shared" si="173"/>
        <v>0.21359999999999896</v>
      </c>
      <c r="AJ378">
        <f t="shared" si="172"/>
        <v>0.40480425678543053</v>
      </c>
      <c r="AK378">
        <v>1</v>
      </c>
    </row>
    <row r="379" spans="1:37" x14ac:dyDescent="0.25">
      <c r="A379">
        <v>29.749999999999847</v>
      </c>
      <c r="B379" s="2">
        <v>1909.7499999999729</v>
      </c>
      <c r="C379">
        <f>+D379+($D$2+E379+F379)*SOI!A378*IF(B379&gt;$C$18, IF(B379&lt;$C$19,-1,1),1)</f>
        <v>-1.0919435452690591</v>
      </c>
      <c r="D379">
        <f>+$D$3*((1-$D$5)*SOI!D378+$D$5*SOI!D377) +   $D$4*((1-$D$5)*SOI!E378+$D$5*SOI!E377)</f>
        <v>0</v>
      </c>
      <c r="E379">
        <f t="shared" si="153"/>
        <v>-1.2742092207001727</v>
      </c>
      <c r="F379">
        <f t="shared" si="154"/>
        <v>2.1548088539816721</v>
      </c>
      <c r="G379">
        <f t="shared" si="162"/>
        <v>0.88059963328149937</v>
      </c>
      <c r="H379" s="21">
        <f t="shared" si="163"/>
        <v>-1.0867200260096672E-2</v>
      </c>
      <c r="I379" s="37">
        <f t="shared" si="155"/>
        <v>-0.24810291606963569</v>
      </c>
      <c r="J379" s="1">
        <f t="shared" si="164"/>
        <v>5.6845192131582626E-3</v>
      </c>
      <c r="K379" s="1">
        <f t="shared" si="165"/>
        <v>1.5390092643521709E-7</v>
      </c>
      <c r="L379" s="1">
        <f t="shared" si="156"/>
        <v>5.8894563864938165E-3</v>
      </c>
      <c r="M379" s="1">
        <f t="shared" si="157"/>
        <v>-0.143984097053238</v>
      </c>
      <c r="N379" s="1">
        <f t="shared" si="158"/>
        <v>-6.9190831825605231E-2</v>
      </c>
      <c r="O379" s="1">
        <f t="shared" si="159"/>
        <v>-0.11258690131649597</v>
      </c>
      <c r="P379" s="1">
        <f t="shared" si="160"/>
        <v>8.6085903304995506E-3</v>
      </c>
      <c r="Q379" s="1">
        <f t="shared" si="166"/>
        <v>6.7001637355088867E-3</v>
      </c>
      <c r="R379" s="1">
        <f t="shared" si="167"/>
        <v>9.1342819419197487E-5</v>
      </c>
      <c r="S379" s="1">
        <f t="shared" si="168"/>
        <v>2.2508702195204299E-3</v>
      </c>
      <c r="T379" s="1">
        <f t="shared" si="169"/>
        <v>1.1156825357115775E-5</v>
      </c>
      <c r="U379" s="1">
        <f t="shared" si="170"/>
        <v>1.1079999141338392E-4</v>
      </c>
      <c r="V379" s="1">
        <f t="shared" si="171"/>
        <v>1.1576798378442126E-3</v>
      </c>
      <c r="W379" s="1">
        <f t="shared" si="177"/>
        <v>0</v>
      </c>
      <c r="X379" s="1">
        <f t="shared" si="177"/>
        <v>0</v>
      </c>
      <c r="Y379" s="1">
        <f t="shared" si="177"/>
        <v>0</v>
      </c>
      <c r="Z379" s="1">
        <f t="shared" si="177"/>
        <v>0</v>
      </c>
      <c r="AA379" s="1">
        <f>+AA$3*$F379*ABS($F379)*COS(2*PI()*$A379/$AZ$22+AA$4)*COS(2*PI()*$A379/$BA$22+AA$5)</f>
        <v>0</v>
      </c>
      <c r="AB379" s="39">
        <f>+AB$3*$F379*ABS($F379)*COS(2*2*PI()*$A379/$BA$33+AB$4)*COS(2*2*PI()*$A379/$BA$34+AB$5)*COS(2*2*PI()*$A379/$BA$35+AB$6)</f>
        <v>0</v>
      </c>
      <c r="AE379" s="20">
        <f>+$AF$20*SIGN(SOI!A378)*(ABS(SOI!A378))^$AE$2</f>
        <v>-0.69790098426898906</v>
      </c>
      <c r="AF379" s="20">
        <f t="shared" si="174"/>
        <v>-0.67697631929619051</v>
      </c>
      <c r="AG379" s="19">
        <f t="shared" si="175"/>
        <v>0.45230994299080041</v>
      </c>
      <c r="AH379" s="19">
        <f t="shared" si="176"/>
        <v>-1.0796852269493302</v>
      </c>
      <c r="AI379">
        <f t="shared" si="173"/>
        <v>0.21419999999999895</v>
      </c>
      <c r="AJ379">
        <f t="shared" si="172"/>
        <v>1.1292862622869908</v>
      </c>
      <c r="AK379">
        <v>1</v>
      </c>
    </row>
    <row r="380" spans="1:37" x14ac:dyDescent="0.25">
      <c r="A380">
        <v>29.833333333333179</v>
      </c>
      <c r="B380" s="2">
        <v>1909.8333333333062</v>
      </c>
      <c r="C380">
        <f>+D380+($D$2+E380+F380)*SOI!A379*IF(B380&gt;$C$18, IF(B380&lt;$C$19,-1,1),1)</f>
        <v>1.8218337286623749</v>
      </c>
      <c r="D380">
        <f>+$D$3*((1-$D$5)*SOI!D379+$D$5*SOI!D378) +   $D$4*((1-$D$5)*SOI!E379+$D$5*SOI!E378)</f>
        <v>0</v>
      </c>
      <c r="E380">
        <f t="shared" si="153"/>
        <v>2.3875979228454747</v>
      </c>
      <c r="F380">
        <f t="shared" si="154"/>
        <v>-3.6021537419537246</v>
      </c>
      <c r="G380">
        <f t="shared" si="162"/>
        <v>-1.2145558191082499</v>
      </c>
      <c r="H380" s="21">
        <f t="shared" si="163"/>
        <v>-3.2087602998204429E-2</v>
      </c>
      <c r="I380" s="37">
        <f t="shared" si="155"/>
        <v>-0.56624072340072429</v>
      </c>
      <c r="J380" s="1">
        <f t="shared" si="164"/>
        <v>2.4990725326648259E-2</v>
      </c>
      <c r="K380" s="1">
        <f t="shared" si="165"/>
        <v>-4.525156602513458E-4</v>
      </c>
      <c r="L380" s="1">
        <f t="shared" si="156"/>
        <v>-1.1613745099937032</v>
      </c>
      <c r="M380" s="1">
        <f t="shared" si="157"/>
        <v>-0.2773514357149508</v>
      </c>
      <c r="N380" s="1">
        <f t="shared" si="158"/>
        <v>4.7761515279328065E-2</v>
      </c>
      <c r="O380" s="1">
        <f t="shared" si="159"/>
        <v>0.37032976350034275</v>
      </c>
      <c r="P380" s="1">
        <f t="shared" si="160"/>
        <v>-3.9023533290682748E-2</v>
      </c>
      <c r="Q380" s="1">
        <f t="shared" si="166"/>
        <v>-8.9090388338817859E-3</v>
      </c>
      <c r="R380" s="1">
        <f t="shared" si="167"/>
        <v>-2.7719735375682854E-4</v>
      </c>
      <c r="S380" s="1">
        <f t="shared" si="168"/>
        <v>-3.5460857351354482E-3</v>
      </c>
      <c r="T380" s="1">
        <f t="shared" si="169"/>
        <v>7.2366649576247749E-3</v>
      </c>
      <c r="U380" s="1">
        <f t="shared" si="170"/>
        <v>-1.1463137615406406E-3</v>
      </c>
      <c r="V380" s="1">
        <f t="shared" si="171"/>
        <v>3.6225347704613958E-3</v>
      </c>
      <c r="W380" s="1">
        <f t="shared" si="177"/>
        <v>0</v>
      </c>
      <c r="X380" s="1">
        <f t="shared" si="177"/>
        <v>0</v>
      </c>
      <c r="Y380" s="1">
        <f t="shared" si="177"/>
        <v>0</v>
      </c>
      <c r="Z380" s="1">
        <f t="shared" si="177"/>
        <v>0</v>
      </c>
      <c r="AA380" s="1">
        <f>+AA$3*$F380*ABS($F380)*COS(2*PI()*$A380/$AZ$22+AA$4)*COS(2*PI()*$A380/$BA$22+AA$5)</f>
        <v>0</v>
      </c>
      <c r="AB380" s="39">
        <f>+AB$3*$F380*ABS($F380)*COS(2*2*PI()*$A380/$BA$33+AB$4)*COS(2*2*PI()*$A380/$BA$34+AB$5)*COS(2*2*PI()*$A380/$BA$35+AB$6)</f>
        <v>0</v>
      </c>
      <c r="AE380" s="20">
        <f>+$AF$20*SIGN(SOI!A379)*(ABS(SOI!A379))^$AE$2</f>
        <v>-0.79777683534651955</v>
      </c>
      <c r="AF380" s="20">
        <f t="shared" si="174"/>
        <v>-0.70967234777068555</v>
      </c>
      <c r="AG380" s="19">
        <f t="shared" si="175"/>
        <v>-1.0018200379169484</v>
      </c>
      <c r="AH380" s="19">
        <f t="shared" si="176"/>
        <v>-1.0082555731400502</v>
      </c>
      <c r="AI380">
        <f t="shared" si="173"/>
        <v>0.21479999999999894</v>
      </c>
      <c r="AJ380">
        <f t="shared" si="172"/>
        <v>0.29214769014626285</v>
      </c>
      <c r="AK380">
        <v>1</v>
      </c>
    </row>
    <row r="381" spans="1:37" x14ac:dyDescent="0.25">
      <c r="A381">
        <v>29.916666666666512</v>
      </c>
      <c r="B381" s="2">
        <v>1909.9166666666395</v>
      </c>
      <c r="C381">
        <f>+D381+($D$2+E381+F381)*SOI!A380*IF(B381&gt;$C$18, IF(B381&lt;$C$19,-1,1),1)</f>
        <v>-20.031974755694261</v>
      </c>
      <c r="D381">
        <f>+$D$3*((1-$D$5)*SOI!D380+$D$5*SOI!D379) +   $D$4*((1-$D$5)*SOI!E380+$D$5*SOI!E379)</f>
        <v>0</v>
      </c>
      <c r="E381">
        <f t="shared" si="153"/>
        <v>-41.120340000409961</v>
      </c>
      <c r="F381">
        <f t="shared" si="154"/>
        <v>59.668464774200942</v>
      </c>
      <c r="G381">
        <f t="shared" si="162"/>
        <v>18.548124773790981</v>
      </c>
      <c r="H381" s="21">
        <f t="shared" si="163"/>
        <v>2.9486695439780437</v>
      </c>
      <c r="I381" s="37">
        <f t="shared" si="155"/>
        <v>22.272425227563918</v>
      </c>
      <c r="J381" s="1">
        <f t="shared" si="164"/>
        <v>41.934145332295742</v>
      </c>
      <c r="K381" s="1">
        <f t="shared" si="165"/>
        <v>26.81212974442068</v>
      </c>
      <c r="L381" s="1">
        <f t="shared" si="156"/>
        <v>49.180650202883079</v>
      </c>
      <c r="M381" s="1">
        <f t="shared" si="157"/>
        <v>11.831857859514248</v>
      </c>
      <c r="N381" s="1">
        <f t="shared" si="158"/>
        <v>1.2006910115333254</v>
      </c>
      <c r="O381" s="1">
        <f t="shared" si="159"/>
        <v>-32.592493532697233</v>
      </c>
      <c r="P381" s="1">
        <f t="shared" si="160"/>
        <v>0.62040221731193812</v>
      </c>
      <c r="Q381" s="1">
        <f t="shared" si="166"/>
        <v>9.5544686565895223</v>
      </c>
      <c r="R381" s="1">
        <f t="shared" si="167"/>
        <v>-11.693140756550989</v>
      </c>
      <c r="S381" s="1">
        <f t="shared" si="168"/>
        <v>3.5064593111492934</v>
      </c>
      <c r="T381" s="1">
        <f t="shared" si="169"/>
        <v>26.970525762089935</v>
      </c>
      <c r="U381" s="1">
        <f t="shared" si="170"/>
        <v>-0.71683081754984057</v>
      </c>
      <c r="V381" s="1">
        <f t="shared" si="171"/>
        <v>-1.44781301965146</v>
      </c>
      <c r="W381" s="1">
        <f t="shared" si="177"/>
        <v>0</v>
      </c>
      <c r="X381" s="1">
        <f t="shared" si="177"/>
        <v>0</v>
      </c>
      <c r="Y381" s="1">
        <f t="shared" si="177"/>
        <v>0</v>
      </c>
      <c r="Z381" s="1">
        <f t="shared" si="177"/>
        <v>0</v>
      </c>
      <c r="AA381" s="1">
        <f>+AA$3*$F381*ABS($F381)*COS(2*PI()*$A381/$AZ$22+AA$4)*COS(2*PI()*$A381/$BA$22+AA$5)</f>
        <v>0</v>
      </c>
      <c r="AB381" s="39">
        <f>+AB$3*$F381*ABS($F381)*COS(2*2*PI()*$A381/$BA$33+AB$4)*COS(2*2*PI()*$A381/$BA$34+AB$5)*COS(2*2*PI()*$A381/$BA$35+AB$6)</f>
        <v>0</v>
      </c>
      <c r="AE381" s="20">
        <f>+$AF$20*SIGN(SOI!A380)*(ABS(SOI!A380))^$AE$2</f>
        <v>-0.63333922369654816</v>
      </c>
      <c r="AF381" s="20">
        <f t="shared" si="174"/>
        <v>-0.66709600698188021</v>
      </c>
      <c r="AG381" s="19">
        <f t="shared" si="175"/>
        <v>-1.0748659883638068</v>
      </c>
      <c r="AH381" s="19">
        <f t="shared" si="176"/>
        <v>-1.055659496582978</v>
      </c>
      <c r="AI381">
        <f t="shared" si="173"/>
        <v>0.21539999999999893</v>
      </c>
      <c r="AJ381">
        <f t="shared" si="172"/>
        <v>0.40776998138192655</v>
      </c>
      <c r="AK381">
        <v>1</v>
      </c>
    </row>
    <row r="382" spans="1:37" x14ac:dyDescent="0.25">
      <c r="A382">
        <v>29.999999999999844</v>
      </c>
      <c r="B382" s="2">
        <v>1909.9999999999727</v>
      </c>
      <c r="C382">
        <f>+D382+($D$2+E382+F382)*SOI!A381*IF(B382&gt;$C$18, IF(B382&lt;$C$19,-1,1),1)</f>
        <v>-1.2401885822521477</v>
      </c>
      <c r="D382">
        <f>+$D$3*((1-$D$5)*SOI!D381+$D$5*SOI!D380) +   $D$4*((1-$D$5)*SOI!E381+$D$5*SOI!E380)</f>
        <v>0</v>
      </c>
      <c r="E382">
        <f t="shared" si="153"/>
        <v>-2.6892524458553568</v>
      </c>
      <c r="F382">
        <f t="shared" si="154"/>
        <v>4.0227885558039027</v>
      </c>
      <c r="G382">
        <f t="shared" si="162"/>
        <v>1.3335361099485459</v>
      </c>
      <c r="H382" s="21">
        <f t="shared" si="163"/>
        <v>5.7365003895406483E-2</v>
      </c>
      <c r="I382" s="37">
        <f t="shared" si="155"/>
        <v>1.5075158253778846</v>
      </c>
      <c r="J382" s="1">
        <f t="shared" si="164"/>
        <v>0.22257535183317395</v>
      </c>
      <c r="K382" s="1">
        <f t="shared" si="165"/>
        <v>1.99161852407042E-3</v>
      </c>
      <c r="L382" s="1">
        <f t="shared" si="156"/>
        <v>2.2328272132288793</v>
      </c>
      <c r="M382" s="1">
        <f t="shared" si="157"/>
        <v>0.92782879346838265</v>
      </c>
      <c r="N382" s="1">
        <f t="shared" si="158"/>
        <v>0.17039246602915009</v>
      </c>
      <c r="O382" s="1">
        <f t="shared" si="159"/>
        <v>-2.4252520935920852</v>
      </c>
      <c r="P382" s="1">
        <f t="shared" si="160"/>
        <v>1.36410573689493E-2</v>
      </c>
      <c r="Q382" s="1">
        <f t="shared" si="166"/>
        <v>0.10632626813657188</v>
      </c>
      <c r="R382" s="1">
        <f t="shared" si="167"/>
        <v>-8.8076404830225111E-3</v>
      </c>
      <c r="S382" s="1">
        <f t="shared" si="168"/>
        <v>3.3680792586317621E-2</v>
      </c>
      <c r="T382" s="1">
        <f t="shared" si="169"/>
        <v>9.1114933653789573E-2</v>
      </c>
      <c r="U382" s="1">
        <f t="shared" si="170"/>
        <v>-1.066806694572255E-3</v>
      </c>
      <c r="V382" s="1">
        <f t="shared" si="171"/>
        <v>-4.5175846671658727E-3</v>
      </c>
      <c r="W382" s="1">
        <f t="shared" ref="W382:Z401" si="178">+W$3*$F382*ABS($F382)*COS(2*PI()*$A382/W$2+W$4)</f>
        <v>0</v>
      </c>
      <c r="X382" s="1">
        <f t="shared" si="178"/>
        <v>0</v>
      </c>
      <c r="Y382" s="1">
        <f t="shared" si="178"/>
        <v>0</v>
      </c>
      <c r="Z382" s="1">
        <f t="shared" si="178"/>
        <v>0</v>
      </c>
      <c r="AA382" s="1">
        <f>+AA$3*$F382*ABS($F382)*COS(2*PI()*$A382/$AZ$22+AA$4)*COS(2*PI()*$A382/$BA$22+AA$5)</f>
        <v>0</v>
      </c>
      <c r="AB382" s="39">
        <f>+AB$3*$F382*ABS($F382)*COS(2*2*PI()*$A382/$BA$33+AB$4)*COS(2*2*PI()*$A382/$BA$34+AB$5)*COS(2*2*PI()*$A382/$BA$35+AB$6)</f>
        <v>0</v>
      </c>
      <c r="AE382" s="20">
        <f>+$AF$20*SIGN(SOI!A381)*(ABS(SOI!A381))^$AE$2</f>
        <v>-0.57017196190257302</v>
      </c>
      <c r="AF382" s="20">
        <f t="shared" si="174"/>
        <v>-0.54733517667060194</v>
      </c>
      <c r="AG382" s="19">
        <f t="shared" si="175"/>
        <v>-0.9807729008447591</v>
      </c>
      <c r="AH382" s="19">
        <f t="shared" si="176"/>
        <v>-0.99893450136514705</v>
      </c>
      <c r="AI382">
        <f t="shared" si="173"/>
        <v>0.21599999999999892</v>
      </c>
      <c r="AJ382">
        <f t="shared" si="172"/>
        <v>0.43343772417415716</v>
      </c>
      <c r="AK382">
        <v>1</v>
      </c>
    </row>
    <row r="383" spans="1:37" x14ac:dyDescent="0.25">
      <c r="A383">
        <v>30.083333333333176</v>
      </c>
      <c r="B383" s="2">
        <v>1910.083333333306</v>
      </c>
      <c r="C383">
        <f>+D383+($D$2+E383+F383)*SOI!A382*IF(B383&gt;$C$18, IF(B383&lt;$C$19,-1,1),1)</f>
        <v>0.56900108710088038</v>
      </c>
      <c r="D383">
        <f>+$D$3*((1-$D$5)*SOI!D382+$D$5*SOI!D381) +   $D$4*((1-$D$5)*SOI!E382+$D$5*SOI!E381)</f>
        <v>0</v>
      </c>
      <c r="E383">
        <f t="shared" si="153"/>
        <v>1.3464768072270905</v>
      </c>
      <c r="F383">
        <f t="shared" si="154"/>
        <v>-2.235541005822216</v>
      </c>
      <c r="G383">
        <f t="shared" si="162"/>
        <v>-0.88906419859512553</v>
      </c>
      <c r="H383" s="21">
        <f t="shared" si="163"/>
        <v>-9.2447361085279591E-3</v>
      </c>
      <c r="I383" s="37">
        <f t="shared" si="155"/>
        <v>-0.38167341713584435</v>
      </c>
      <c r="J383" s="1">
        <f t="shared" si="164"/>
        <v>2.174024538850132E-2</v>
      </c>
      <c r="K383" s="1">
        <f t="shared" si="165"/>
        <v>-2.1053416935736201E-7</v>
      </c>
      <c r="L383" s="1">
        <f t="shared" si="156"/>
        <v>-8.1834052832642168E-2</v>
      </c>
      <c r="M383" s="1">
        <f t="shared" si="157"/>
        <v>-0.35795232356979773</v>
      </c>
      <c r="N383" s="1">
        <f t="shared" si="158"/>
        <v>-8.4023276404340763E-2</v>
      </c>
      <c r="O383" s="1">
        <f t="shared" si="159"/>
        <v>0.39638832360345694</v>
      </c>
      <c r="P383" s="1">
        <f t="shared" si="160"/>
        <v>-2.4072520277098786E-4</v>
      </c>
      <c r="Q383" s="1">
        <f t="shared" si="166"/>
        <v>2.0227729402714171E-2</v>
      </c>
      <c r="R383" s="1">
        <f t="shared" si="167"/>
        <v>4.2422491982219249E-4</v>
      </c>
      <c r="S383" s="1">
        <f t="shared" si="168"/>
        <v>4.2049570113675211E-3</v>
      </c>
      <c r="T383" s="1">
        <f t="shared" si="169"/>
        <v>5.457986682590295E-4</v>
      </c>
      <c r="U383" s="1">
        <f t="shared" si="170"/>
        <v>-4.7663868910431392E-6</v>
      </c>
      <c r="V383" s="1">
        <f t="shared" si="171"/>
        <v>-3.9312354062682052E-5</v>
      </c>
      <c r="W383" s="1">
        <f t="shared" si="178"/>
        <v>0</v>
      </c>
      <c r="X383" s="1">
        <f t="shared" si="178"/>
        <v>0</v>
      </c>
      <c r="Y383" s="1">
        <f t="shared" si="178"/>
        <v>0</v>
      </c>
      <c r="Z383" s="1">
        <f t="shared" si="178"/>
        <v>0</v>
      </c>
      <c r="AA383" s="1">
        <f>+AA$3*$F383*ABS($F383)*COS(2*PI()*$A383/$AZ$22+AA$4)*COS(2*PI()*$A383/$BA$22+AA$5)</f>
        <v>0</v>
      </c>
      <c r="AB383" s="39">
        <f>+AB$3*$F383*ABS($F383)*COS(2*2*PI()*$A383/$BA$33+AB$4)*COS(2*2*PI()*$A383/$BA$34+AB$5)*COS(2*2*PI()*$A383/$BA$35+AB$6)</f>
        <v>0</v>
      </c>
      <c r="AE383" s="20">
        <f>+$AF$20*SIGN(SOI!A382)*(ABS(SOI!A382))^$AE$2</f>
        <v>-0.43849434441268481</v>
      </c>
      <c r="AF383" s="20">
        <f t="shared" si="174"/>
        <v>-0.50569407132798971</v>
      </c>
      <c r="AG383" s="19">
        <f t="shared" si="175"/>
        <v>-1.0329924365587642</v>
      </c>
      <c r="AH383" s="19">
        <f t="shared" si="176"/>
        <v>-1.0125155667909038</v>
      </c>
      <c r="AI383">
        <f t="shared" si="173"/>
        <v>0.2165999999999989</v>
      </c>
      <c r="AJ383">
        <f t="shared" si="172"/>
        <v>0.52729836523077445</v>
      </c>
      <c r="AK383">
        <v>1</v>
      </c>
    </row>
    <row r="384" spans="1:37" x14ac:dyDescent="0.25">
      <c r="A384">
        <v>30.166666666666508</v>
      </c>
      <c r="B384" s="2">
        <v>1910.1666666666392</v>
      </c>
      <c r="C384">
        <f>+D384+($D$2+E384+F384)*SOI!A383*IF(B384&gt;$C$18, IF(B384&lt;$C$19,-1,1),1)</f>
        <v>-0.75809012495640016</v>
      </c>
      <c r="D384">
        <f>+$D$3*((1-$D$5)*SOI!D383+$D$5*SOI!D382) +   $D$4*((1-$D$5)*SOI!E383+$D$5*SOI!E382)</f>
        <v>0</v>
      </c>
      <c r="E384">
        <f t="shared" si="153"/>
        <v>-0.94082667433502154</v>
      </c>
      <c r="F384">
        <f t="shared" si="154"/>
        <v>1.9004344274443887</v>
      </c>
      <c r="G384">
        <f t="shared" si="162"/>
        <v>0.95960775310936719</v>
      </c>
      <c r="H384" s="21">
        <f t="shared" si="163"/>
        <v>4.5810241570758943E-3</v>
      </c>
      <c r="I384" s="37">
        <f t="shared" si="155"/>
        <v>-0.13900177286845147</v>
      </c>
      <c r="J384" s="1">
        <f t="shared" si="164"/>
        <v>-1.3935611575673231E-3</v>
      </c>
      <c r="K384" s="1">
        <f t="shared" si="165"/>
        <v>1.4466016394994108E-6</v>
      </c>
      <c r="L384" s="1">
        <f t="shared" si="156"/>
        <v>0.28381806111072899</v>
      </c>
      <c r="M384" s="1">
        <f t="shared" si="157"/>
        <v>6.3002582354107856E-2</v>
      </c>
      <c r="N384" s="1">
        <f t="shared" si="158"/>
        <v>2.7757794174461718E-2</v>
      </c>
      <c r="O384" s="1">
        <f t="shared" si="159"/>
        <v>-1.6689786953276761E-2</v>
      </c>
      <c r="P384" s="1">
        <f t="shared" si="160"/>
        <v>1.1326924725556157E-2</v>
      </c>
      <c r="Q384" s="1">
        <f t="shared" si="166"/>
        <v>1.1761579236945362E-3</v>
      </c>
      <c r="R384" s="1">
        <f t="shared" si="167"/>
        <v>8.983448987668759E-6</v>
      </c>
      <c r="S384" s="1">
        <f t="shared" si="168"/>
        <v>-5.0591240115331572E-4</v>
      </c>
      <c r="T384" s="1">
        <f t="shared" si="169"/>
        <v>7.9701845987161294E-5</v>
      </c>
      <c r="U384" s="1">
        <f t="shared" si="170"/>
        <v>8.1678578493649495E-5</v>
      </c>
      <c r="V384" s="1">
        <f t="shared" si="171"/>
        <v>-6.110895294136892E-4</v>
      </c>
      <c r="W384" s="1">
        <f t="shared" si="178"/>
        <v>0</v>
      </c>
      <c r="X384" s="1">
        <f t="shared" si="178"/>
        <v>0</v>
      </c>
      <c r="Y384" s="1">
        <f t="shared" si="178"/>
        <v>0</v>
      </c>
      <c r="Z384" s="1">
        <f t="shared" si="178"/>
        <v>0</v>
      </c>
      <c r="AA384" s="1">
        <f>+AA$3*$F384*ABS($F384)*COS(2*PI()*$A384/$AZ$22+AA$4)*COS(2*PI()*$A384/$BA$22+AA$5)</f>
        <v>0</v>
      </c>
      <c r="AB384" s="39">
        <f>+AB$3*$F384*ABS($F384)*COS(2*2*PI()*$A384/$BA$33+AB$4)*COS(2*2*PI()*$A384/$BA$34+AB$5)*COS(2*2*PI()*$A384/$BA$35+AB$6)</f>
        <v>0</v>
      </c>
      <c r="AE384" s="20">
        <f>+$AF$20*SIGN(SOI!A383)*(ABS(SOI!A383))^$AE$2</f>
        <v>-0.50841590766871125</v>
      </c>
      <c r="AF384" s="20">
        <f t="shared" si="174"/>
        <v>-0.53896345408875124</v>
      </c>
      <c r="AG384" s="19">
        <f t="shared" si="175"/>
        <v>-1.0466362018258961</v>
      </c>
      <c r="AH384" s="19">
        <f t="shared" si="176"/>
        <v>-1.0693753510922783</v>
      </c>
      <c r="AI384">
        <f t="shared" si="173"/>
        <v>0.21719999999999889</v>
      </c>
      <c r="AJ384">
        <f t="shared" si="172"/>
        <v>0.50767274773714488</v>
      </c>
      <c r="AK384">
        <v>1</v>
      </c>
    </row>
    <row r="385" spans="1:37" x14ac:dyDescent="0.25">
      <c r="A385">
        <v>30.24999999999984</v>
      </c>
      <c r="B385" s="2">
        <v>1910.2499999999725</v>
      </c>
      <c r="C385">
        <f>+D385+($D$2+E385+F385)*SOI!A384*IF(B385&gt;$C$18, IF(B385&lt;$C$19,-1,1),1)</f>
        <v>1.6284576170497396</v>
      </c>
      <c r="D385">
        <f>+$D$3*((1-$D$5)*SOI!D384+$D$5*SOI!D383) +   $D$4*((1-$D$5)*SOI!E384+$D$5*SOI!E383)</f>
        <v>0</v>
      </c>
      <c r="E385">
        <f t="shared" si="153"/>
        <v>0.76296473697427469</v>
      </c>
      <c r="F385">
        <f t="shared" si="154"/>
        <v>-2.1548088541108044</v>
      </c>
      <c r="G385">
        <f t="shared" si="162"/>
        <v>-1.3918441171365297</v>
      </c>
      <c r="H385" s="21">
        <f t="shared" si="163"/>
        <v>2.5907391541536351E-3</v>
      </c>
      <c r="I385" s="37">
        <f t="shared" si="155"/>
        <v>0.39285241070938171</v>
      </c>
      <c r="J385" s="1">
        <f t="shared" si="164"/>
        <v>1.0292167970251025E-2</v>
      </c>
      <c r="K385" s="1">
        <f t="shared" si="165"/>
        <v>-2.8023041137835685E-4</v>
      </c>
      <c r="L385" s="1">
        <f t="shared" si="156"/>
        <v>-0.85091303650064942</v>
      </c>
      <c r="M385" s="1">
        <f t="shared" si="157"/>
        <v>0.16463800699253581</v>
      </c>
      <c r="N385" s="1">
        <f t="shared" si="158"/>
        <v>3.5843061350267704E-3</v>
      </c>
      <c r="O385" s="1">
        <f t="shared" si="159"/>
        <v>0.43024428408385057</v>
      </c>
      <c r="P385" s="1">
        <f t="shared" si="160"/>
        <v>-2.8390226725542603E-2</v>
      </c>
      <c r="Q385" s="1">
        <f t="shared" si="166"/>
        <v>3.9687846347060101E-4</v>
      </c>
      <c r="R385" s="1">
        <f t="shared" si="167"/>
        <v>-8.5673021349551089E-6</v>
      </c>
      <c r="S385" s="1">
        <f t="shared" si="168"/>
        <v>1.8463097058514397E-4</v>
      </c>
      <c r="T385" s="1">
        <f t="shared" si="169"/>
        <v>6.1599593350962168E-3</v>
      </c>
      <c r="U385" s="1">
        <f t="shared" si="170"/>
        <v>5.785942327232095E-4</v>
      </c>
      <c r="V385" s="1">
        <f t="shared" si="171"/>
        <v>1.9777975446605048E-4</v>
      </c>
      <c r="W385" s="1">
        <f t="shared" si="178"/>
        <v>0</v>
      </c>
      <c r="X385" s="1">
        <f t="shared" si="178"/>
        <v>0</v>
      </c>
      <c r="Y385" s="1">
        <f t="shared" si="178"/>
        <v>0</v>
      </c>
      <c r="Z385" s="1">
        <f t="shared" si="178"/>
        <v>0</v>
      </c>
      <c r="AA385" s="1">
        <f>+AA$3*$F385*ABS($F385)*COS(2*PI()*$A385/$AZ$22+AA$4)*COS(2*PI()*$A385/$BA$22+AA$5)</f>
        <v>0</v>
      </c>
      <c r="AB385" s="39">
        <f>+AB$3*$F385*ABS($F385)*COS(2*2*PI()*$A385/$BA$33+AB$4)*COS(2*2*PI()*$A385/$BA$34+AB$5)*COS(2*2*PI()*$A385/$BA$35+AB$6)</f>
        <v>0</v>
      </c>
      <c r="AE385" s="20">
        <f>+$AF$20*SIGN(SOI!A384)*(ABS(SOI!A384))^$AE$2</f>
        <v>-0.66998011018485737</v>
      </c>
      <c r="AF385" s="20">
        <f t="shared" si="174"/>
        <v>-0.64741046081636644</v>
      </c>
      <c r="AG385" s="19">
        <f t="shared" si="175"/>
        <v>-0.8580042054430862</v>
      </c>
      <c r="AH385" s="19">
        <f t="shared" si="176"/>
        <v>-0.81513845552375819</v>
      </c>
      <c r="AI385">
        <f t="shared" si="173"/>
        <v>0.21779999999999888</v>
      </c>
      <c r="AJ385">
        <f t="shared" si="172"/>
        <v>0.21059374462671976</v>
      </c>
      <c r="AK385">
        <v>1</v>
      </c>
    </row>
    <row r="386" spans="1:37" x14ac:dyDescent="0.25">
      <c r="A386">
        <v>30.333333333333172</v>
      </c>
      <c r="B386" s="2">
        <v>1910.3333333333057</v>
      </c>
      <c r="C386">
        <f>+D386+($D$2+E386+F386)*SOI!A385*IF(B386&gt;$C$18, IF(B386&lt;$C$19,-1,1),1)</f>
        <v>-4.1192900858863073</v>
      </c>
      <c r="D386">
        <f>+$D$3*((1-$D$5)*SOI!D385+$D$5*SOI!D384) +   $D$4*((1-$D$5)*SOI!E385+$D$5*SOI!E384)</f>
        <v>0</v>
      </c>
      <c r="E386">
        <f t="shared" si="153"/>
        <v>-0.68067141181322643</v>
      </c>
      <c r="F386">
        <f t="shared" si="154"/>
        <v>3.6021537422290475</v>
      </c>
      <c r="G386">
        <f t="shared" si="162"/>
        <v>2.9214823304158211</v>
      </c>
      <c r="H386" s="21">
        <f t="shared" si="163"/>
        <v>-1.5760469388753917E-2</v>
      </c>
      <c r="I386" s="37">
        <f t="shared" si="155"/>
        <v>-0.44038832315598109</v>
      </c>
      <c r="J386" s="1">
        <f t="shared" si="164"/>
        <v>2.9423405451596493E-2</v>
      </c>
      <c r="K386" s="1">
        <f t="shared" si="165"/>
        <v>5.3083632428884916E-4</v>
      </c>
      <c r="L386" s="1">
        <f t="shared" si="156"/>
        <v>0.6912006068373846</v>
      </c>
      <c r="M386" s="1">
        <f t="shared" si="157"/>
        <v>-0.41986512098078116</v>
      </c>
      <c r="N386" s="1">
        <f t="shared" si="158"/>
        <v>1.9878362627368897E-2</v>
      </c>
      <c r="O386" s="1">
        <f t="shared" si="159"/>
        <v>-0.70966415404191807</v>
      </c>
      <c r="P386" s="1">
        <f t="shared" si="160"/>
        <v>4.0138167098543648E-2</v>
      </c>
      <c r="Q386" s="1">
        <f t="shared" si="166"/>
        <v>-5.6132287925445938E-3</v>
      </c>
      <c r="R386" s="1">
        <f t="shared" si="167"/>
        <v>-1.3583311718666022E-4</v>
      </c>
      <c r="S386" s="1">
        <f t="shared" si="168"/>
        <v>-1.1478534362886915E-3</v>
      </c>
      <c r="T386" s="1">
        <f t="shared" si="169"/>
        <v>8.2534312559263481E-3</v>
      </c>
      <c r="U386" s="1">
        <f t="shared" si="170"/>
        <v>9.169996055970914E-4</v>
      </c>
      <c r="V386" s="1">
        <f t="shared" si="171"/>
        <v>-1.5507651137017236E-3</v>
      </c>
      <c r="W386" s="1">
        <f t="shared" si="178"/>
        <v>0</v>
      </c>
      <c r="X386" s="1">
        <f t="shared" si="178"/>
        <v>0</v>
      </c>
      <c r="Y386" s="1">
        <f t="shared" si="178"/>
        <v>0</v>
      </c>
      <c r="Z386" s="1">
        <f t="shared" si="178"/>
        <v>0</v>
      </c>
      <c r="AA386" s="1">
        <f>+AA$3*$F386*ABS($F386)*COS(2*PI()*$A386/$AZ$22+AA$4)*COS(2*PI()*$A386/$BA$22+AA$5)</f>
        <v>0</v>
      </c>
      <c r="AB386" s="39">
        <f>+AB$3*$F386*ABS($F386)*COS(2*2*PI()*$A386/$BA$33+AB$4)*COS(2*2*PI()*$A386/$BA$34+AB$5)*COS(2*2*PI()*$A386/$BA$35+AB$6)</f>
        <v>0</v>
      </c>
      <c r="AE386" s="20">
        <f>+$AF$20*SIGN(SOI!A385)*(ABS(SOI!A385))^$AE$2</f>
        <v>-0.7638353645955307</v>
      </c>
      <c r="AF386" s="20">
        <f t="shared" si="174"/>
        <v>-0.68352681152371841</v>
      </c>
      <c r="AG386" s="19">
        <f t="shared" si="175"/>
        <v>0.72322804644314498</v>
      </c>
      <c r="AH386" s="19">
        <f t="shared" si="176"/>
        <v>0.69251818726232617</v>
      </c>
      <c r="AI386">
        <f t="shared" si="173"/>
        <v>0.21839999999999887</v>
      </c>
      <c r="AJ386">
        <f t="shared" si="172"/>
        <v>1.4067548579668634</v>
      </c>
      <c r="AK386">
        <v>1</v>
      </c>
    </row>
    <row r="387" spans="1:37" x14ac:dyDescent="0.25">
      <c r="A387">
        <v>30.416666666666504</v>
      </c>
      <c r="B387" s="2">
        <v>1910.416666666639</v>
      </c>
      <c r="C387">
        <f>+D387+($D$2+E387+F387)*SOI!A386*IF(B387&gt;$C$18, IF(B387&lt;$C$19,-1,1),1)</f>
        <v>61.374343135867782</v>
      </c>
      <c r="D387">
        <f>+$D$3*((1-$D$5)*SOI!D386+$D$5*SOI!D385) +   $D$4*((1-$D$5)*SOI!E386+$D$5*SOI!E385)</f>
        <v>0</v>
      </c>
      <c r="E387">
        <f t="shared" si="153"/>
        <v>0.65467329735344004</v>
      </c>
      <c r="F387">
        <f t="shared" si="154"/>
        <v>-59.668464774149385</v>
      </c>
      <c r="G387">
        <f t="shared" si="162"/>
        <v>-59.013791476795944</v>
      </c>
      <c r="H387" s="21">
        <f t="shared" si="163"/>
        <v>-5.5949212681285403E-3</v>
      </c>
      <c r="I387" s="37">
        <f t="shared" si="155"/>
        <v>0.83977735017123278</v>
      </c>
      <c r="J387" s="1">
        <f t="shared" si="164"/>
        <v>0.69690558736914554</v>
      </c>
      <c r="K387" s="1">
        <f t="shared" si="165"/>
        <v>-6.1095282604395047E-4</v>
      </c>
      <c r="L387" s="1">
        <f t="shared" si="156"/>
        <v>-0.15236548110180467</v>
      </c>
      <c r="M387" s="1">
        <f t="shared" si="157"/>
        <v>5.2150976733598622</v>
      </c>
      <c r="N387" s="1">
        <f t="shared" si="158"/>
        <v>-1.6258079164776174</v>
      </c>
      <c r="O387" s="1">
        <f t="shared" si="159"/>
        <v>0.98468672386347944</v>
      </c>
      <c r="P387" s="1">
        <f t="shared" si="160"/>
        <v>-0.15103475358123894</v>
      </c>
      <c r="Q387" s="1">
        <f t="shared" si="166"/>
        <v>-5.7023519371047948</v>
      </c>
      <c r="R387" s="1">
        <f t="shared" si="167"/>
        <v>0.26313299105369653</v>
      </c>
      <c r="S387" s="1">
        <f t="shared" si="168"/>
        <v>-0.17902077196886565</v>
      </c>
      <c r="T387" s="1">
        <f t="shared" si="169"/>
        <v>2.5244235811903038E-3</v>
      </c>
      <c r="U387" s="1">
        <f t="shared" si="170"/>
        <v>6.5798632150077798E-3</v>
      </c>
      <c r="V387" s="1">
        <f t="shared" si="171"/>
        <v>-0.47725886295967557</v>
      </c>
      <c r="W387" s="1">
        <f t="shared" si="178"/>
        <v>0</v>
      </c>
      <c r="X387" s="1">
        <f t="shared" si="178"/>
        <v>0</v>
      </c>
      <c r="Y387" s="1">
        <f t="shared" si="178"/>
        <v>0</v>
      </c>
      <c r="Z387" s="1">
        <f t="shared" si="178"/>
        <v>0</v>
      </c>
      <c r="AA387" s="1">
        <f>+AA$3*$F387*ABS($F387)*COS(2*PI()*$A387/$AZ$22+AA$4)*COS(2*PI()*$A387/$BA$22+AA$5)</f>
        <v>0</v>
      </c>
      <c r="AB387" s="39">
        <f>+AB$3*$F387*ABS($F387)*COS(2*2*PI()*$A387/$BA$33+AB$4)*COS(2*2*PI()*$A387/$BA$34+AB$5)*COS(2*2*PI()*$A387/$BA$35+AB$6)</f>
        <v>0</v>
      </c>
      <c r="AE387" s="20">
        <f>+$AF$20*SIGN(SOI!A386)*(ABS(SOI!A386))^$AE$2</f>
        <v>-0.61676495979076706</v>
      </c>
      <c r="AF387" s="20">
        <f t="shared" si="174"/>
        <v>-0.64301890905619674</v>
      </c>
      <c r="AG387" s="19">
        <f t="shared" si="175"/>
        <v>0.29962920989066788</v>
      </c>
      <c r="AH387" s="19">
        <f t="shared" si="176"/>
        <v>0.31069639164632257</v>
      </c>
      <c r="AI387">
        <f t="shared" si="173"/>
        <v>0.21899999999999886</v>
      </c>
      <c r="AJ387">
        <f t="shared" si="172"/>
        <v>0.94264811894686462</v>
      </c>
      <c r="AK387">
        <v>1</v>
      </c>
    </row>
    <row r="388" spans="1:37" x14ac:dyDescent="0.25">
      <c r="A388">
        <v>30.499999999999837</v>
      </c>
      <c r="B388" s="2">
        <v>1910.4999999999723</v>
      </c>
      <c r="C388">
        <f>+D388+($D$2+E388+F388)*SOI!A387*IF(B388&gt;$C$18, IF(B388&lt;$C$19,-1,1),1)</f>
        <v>4.1339558965565706</v>
      </c>
      <c r="D388">
        <f>+$D$3*((1-$D$5)*SOI!D387+$D$5*SOI!D386) +   $D$4*((1-$D$5)*SOI!E387+$D$5*SOI!E386)</f>
        <v>0</v>
      </c>
      <c r="E388">
        <f t="shared" si="153"/>
        <v>-0.67488859904147169</v>
      </c>
      <c r="F388">
        <f t="shared" si="154"/>
        <v>-4.0227885561364491</v>
      </c>
      <c r="G388">
        <f t="shared" si="162"/>
        <v>-4.6976771551779208</v>
      </c>
      <c r="H388" s="21">
        <f t="shared" si="163"/>
        <v>1.6796698020819468E-3</v>
      </c>
      <c r="I388" s="37">
        <f t="shared" si="155"/>
        <v>2.6757650641033158E-2</v>
      </c>
      <c r="J388" s="1">
        <f t="shared" si="164"/>
        <v>5.5462518133007769E-4</v>
      </c>
      <c r="K388" s="1">
        <f t="shared" si="165"/>
        <v>-1.0696547458563817E-7</v>
      </c>
      <c r="L388" s="1">
        <f t="shared" si="156"/>
        <v>9.7492866117314669E-2</v>
      </c>
      <c r="M388" s="1">
        <f t="shared" si="157"/>
        <v>0.13025795687459638</v>
      </c>
      <c r="N388" s="1">
        <f t="shared" si="158"/>
        <v>-0.14234180648723047</v>
      </c>
      <c r="O388" s="1">
        <f t="shared" si="159"/>
        <v>-1.1151485184510214E-2</v>
      </c>
      <c r="P388" s="1">
        <f t="shared" si="160"/>
        <v>-3.6491520178525811E-3</v>
      </c>
      <c r="Q388" s="1">
        <f t="shared" si="166"/>
        <v>-1.2469788056416006E-2</v>
      </c>
      <c r="R388" s="1">
        <f t="shared" si="167"/>
        <v>1.8334293485041056E-5</v>
      </c>
      <c r="S388" s="1">
        <f t="shared" si="168"/>
        <v>-4.994022411448887E-4</v>
      </c>
      <c r="T388" s="1">
        <f t="shared" si="169"/>
        <v>1.8292923083878605E-5</v>
      </c>
      <c r="U388" s="1">
        <f t="shared" si="170"/>
        <v>5.0654233958604704E-6</v>
      </c>
      <c r="V388" s="1">
        <f t="shared" si="171"/>
        <v>-1.0095603975129844E-3</v>
      </c>
      <c r="W388" s="1">
        <f t="shared" si="178"/>
        <v>0</v>
      </c>
      <c r="X388" s="1">
        <f t="shared" si="178"/>
        <v>0</v>
      </c>
      <c r="Y388" s="1">
        <f t="shared" si="178"/>
        <v>0</v>
      </c>
      <c r="Z388" s="1">
        <f t="shared" si="178"/>
        <v>0</v>
      </c>
      <c r="AA388" s="1">
        <f>+AA$3*$F388*ABS($F388)*COS(2*PI()*$A388/$AZ$22+AA$4)*COS(2*PI()*$A388/$BA$22+AA$5)</f>
        <v>0</v>
      </c>
      <c r="AB388" s="39">
        <f>+AB$3*$F388*ABS($F388)*COS(2*2*PI()*$A388/$BA$33+AB$4)*COS(2*2*PI()*$A388/$BA$34+AB$5)*COS(2*2*PI()*$A388/$BA$35+AB$6)</f>
        <v>0</v>
      </c>
      <c r="AE388" s="20">
        <f>+$AF$20*SIGN(SOI!A387)*(ABS(SOI!A387))^$AE$2</f>
        <v>-0.54845640278229257</v>
      </c>
      <c r="AF388" s="20">
        <f t="shared" si="174"/>
        <v>-0.5741356358617179</v>
      </c>
      <c r="AG388" s="19">
        <f t="shared" si="175"/>
        <v>0.4769729349210845</v>
      </c>
      <c r="AH388" s="19">
        <f t="shared" si="176"/>
        <v>0.47312017364217573</v>
      </c>
      <c r="AI388">
        <f t="shared" si="173"/>
        <v>0.21959999999999885</v>
      </c>
      <c r="AJ388">
        <f t="shared" si="172"/>
        <v>1.0511085707828025</v>
      </c>
      <c r="AK388">
        <v>1</v>
      </c>
    </row>
    <row r="389" spans="1:37" x14ac:dyDescent="0.25">
      <c r="A389">
        <v>30.583333333333169</v>
      </c>
      <c r="B389" s="2">
        <v>1910.5833333333055</v>
      </c>
      <c r="C389">
        <f>+D389+($D$2+E389+F389)*SOI!A388*IF(B389&gt;$C$18, IF(B389&lt;$C$19,-1,1),1)</f>
        <v>-2.6861465169707039</v>
      </c>
      <c r="D389">
        <f>+$D$3*((1-$D$5)*SOI!D388+$D$5*SOI!D387) +   $D$4*((1-$D$5)*SOI!E388+$D$5*SOI!E387)</f>
        <v>0</v>
      </c>
      <c r="E389">
        <f t="shared" si="153"/>
        <v>0.74906623508995773</v>
      </c>
      <c r="F389">
        <f t="shared" si="154"/>
        <v>2.2355410059886021</v>
      </c>
      <c r="G389">
        <f t="shared" si="162"/>
        <v>2.9846072410785598</v>
      </c>
      <c r="H389" s="21">
        <f t="shared" si="163"/>
        <v>-1.5224920877510977E-2</v>
      </c>
      <c r="I389" s="37">
        <f t="shared" si="155"/>
        <v>-0.28592368083759956</v>
      </c>
      <c r="J389" s="1">
        <f t="shared" si="164"/>
        <v>4.1685713119489029E-5</v>
      </c>
      <c r="K389" s="1">
        <f t="shared" si="165"/>
        <v>8.8676085473471538E-5</v>
      </c>
      <c r="L389" s="1">
        <f t="shared" si="156"/>
        <v>-0.71510455560521891</v>
      </c>
      <c r="M389" s="1">
        <f t="shared" si="157"/>
        <v>-9.1619890119573643E-4</v>
      </c>
      <c r="N389" s="1">
        <f t="shared" si="158"/>
        <v>1.8887566275578901E-2</v>
      </c>
      <c r="O389" s="1">
        <f t="shared" si="159"/>
        <v>0.19721661099930374</v>
      </c>
      <c r="P389" s="1">
        <f t="shared" si="160"/>
        <v>2.3321010269860686E-2</v>
      </c>
      <c r="Q389" s="1">
        <f t="shared" si="166"/>
        <v>-1.1638261329324797E-5</v>
      </c>
      <c r="R389" s="1">
        <f t="shared" si="167"/>
        <v>-1.8285016590371535E-7</v>
      </c>
      <c r="S389" s="1">
        <f t="shared" si="168"/>
        <v>-7.081025559163705E-4</v>
      </c>
      <c r="T389" s="1">
        <f t="shared" si="169"/>
        <v>2.3729609684248697E-3</v>
      </c>
      <c r="U389" s="1">
        <f t="shared" si="170"/>
        <v>3.4591811313139468E-4</v>
      </c>
      <c r="V389" s="1">
        <f t="shared" si="171"/>
        <v>-8.5611328901552747E-4</v>
      </c>
      <c r="W389" s="1">
        <f t="shared" si="178"/>
        <v>0</v>
      </c>
      <c r="X389" s="1">
        <f t="shared" si="178"/>
        <v>0</v>
      </c>
      <c r="Y389" s="1">
        <f t="shared" si="178"/>
        <v>0</v>
      </c>
      <c r="Z389" s="1">
        <f t="shared" si="178"/>
        <v>0</v>
      </c>
      <c r="AA389" s="1">
        <f>+AA$3*$F389*ABS($F389)*COS(2*PI()*$A389/$AZ$22+AA$4)*COS(2*PI()*$A389/$BA$22+AA$5)</f>
        <v>0</v>
      </c>
      <c r="AB389" s="39">
        <f>+AB$3*$F389*ABS($F389)*COS(2*2*PI()*$A389/$BA$33+AB$4)*COS(2*2*PI()*$A389/$BA$34+AB$5)*COS(2*2*PI()*$A389/$BA$35+AB$6)</f>
        <v>0</v>
      </c>
      <c r="AE389" s="20">
        <f>+$AF$20*SIGN(SOI!A388)*(ABS(SOI!A388))^$AE$2</f>
        <v>-0.55718554501209383</v>
      </c>
      <c r="AF389" s="20">
        <f t="shared" si="174"/>
        <v>-0.60773324910891613</v>
      </c>
      <c r="AG389" s="19">
        <f t="shared" si="175"/>
        <v>0.39864685111287523</v>
      </c>
      <c r="AH389" s="19">
        <f t="shared" si="176"/>
        <v>0.4030919826080982</v>
      </c>
      <c r="AI389">
        <f t="shared" si="173"/>
        <v>0.22019999999999884</v>
      </c>
      <c r="AJ389">
        <f t="shared" si="172"/>
        <v>1.0063801002217914</v>
      </c>
      <c r="AK389">
        <v>1</v>
      </c>
    </row>
    <row r="390" spans="1:37" x14ac:dyDescent="0.25">
      <c r="A390">
        <v>30.666666666666501</v>
      </c>
      <c r="B390" s="2">
        <v>1910.6666666666388</v>
      </c>
      <c r="C390">
        <f>+D390+($D$2+E390+F390)*SOI!A389*IF(B390&gt;$C$18, IF(B390&lt;$C$19,-1,1),1)</f>
        <v>3.6271870975224476</v>
      </c>
      <c r="D390">
        <f>+$D$3*((1-$D$5)*SOI!D389+$D$5*SOI!D388) +   $D$4*((1-$D$5)*SOI!E389+$D$5*SOI!E388)</f>
        <v>0</v>
      </c>
      <c r="E390">
        <f t="shared" si="153"/>
        <v>-0.91133851610407568</v>
      </c>
      <c r="F390">
        <f t="shared" si="154"/>
        <v>-1.9004344277117751</v>
      </c>
      <c r="G390">
        <f t="shared" si="162"/>
        <v>-2.8117729438158507</v>
      </c>
      <c r="H390" s="21">
        <f t="shared" si="163"/>
        <v>1.6746365010818963E-2</v>
      </c>
      <c r="I390" s="37">
        <f t="shared" si="155"/>
        <v>0.48536640828887262</v>
      </c>
      <c r="J390" s="1">
        <f t="shared" si="164"/>
        <v>1.3817280960430635E-3</v>
      </c>
      <c r="K390" s="1">
        <f t="shared" si="165"/>
        <v>-7.1062417573929419E-4</v>
      </c>
      <c r="L390" s="1">
        <f t="shared" si="156"/>
        <v>1.0174532537686904</v>
      </c>
      <c r="M390" s="1">
        <f t="shared" si="157"/>
        <v>1.7889801835741397E-2</v>
      </c>
      <c r="N390" s="1">
        <f t="shared" si="158"/>
        <v>8.6843149188928159E-2</v>
      </c>
      <c r="O390" s="1">
        <f t="shared" si="159"/>
        <v>-0.76315392175519925</v>
      </c>
      <c r="P390" s="1">
        <f t="shared" si="160"/>
        <v>-3.3944331189886157E-2</v>
      </c>
      <c r="Q390" s="1">
        <f t="shared" si="166"/>
        <v>1.0448728165627084E-3</v>
      </c>
      <c r="R390" s="1">
        <f t="shared" si="167"/>
        <v>-2.7867003654011829E-5</v>
      </c>
      <c r="S390" s="1">
        <f t="shared" si="168"/>
        <v>5.5268199230130016E-3</v>
      </c>
      <c r="T390" s="1">
        <f t="shared" si="169"/>
        <v>1.3064842056901791E-2</v>
      </c>
      <c r="U390" s="1">
        <f t="shared" si="170"/>
        <v>8.5469819963655781E-4</v>
      </c>
      <c r="V390" s="1">
        <f t="shared" si="171"/>
        <v>5.7294204910369488E-3</v>
      </c>
      <c r="W390" s="1">
        <f t="shared" si="178"/>
        <v>0</v>
      </c>
      <c r="X390" s="1">
        <f t="shared" si="178"/>
        <v>0</v>
      </c>
      <c r="Y390" s="1">
        <f t="shared" si="178"/>
        <v>0</v>
      </c>
      <c r="Z390" s="1">
        <f t="shared" si="178"/>
        <v>0</v>
      </c>
      <c r="AA390" s="1">
        <f>+AA$3*$F390*ABS($F390)*COS(2*PI()*$A390/$AZ$22+AA$4)*COS(2*PI()*$A390/$BA$22+AA$5)</f>
        <v>0</v>
      </c>
      <c r="AB390" s="39">
        <f>+AB$3*$F390*ABS($F390)*COS(2*2*PI()*$A390/$BA$33+AB$4)*COS(2*2*PI()*$A390/$BA$34+AB$5)*COS(2*2*PI()*$A390/$BA$35+AB$6)</f>
        <v>0</v>
      </c>
      <c r="AE390" s="20">
        <f>+$AF$20*SIGN(SOI!A389)*(ABS(SOI!A389))^$AE$2</f>
        <v>-0.7175577995323621</v>
      </c>
      <c r="AF390" s="20">
        <f t="shared" si="174"/>
        <v>-0.61640543432017258</v>
      </c>
      <c r="AG390" s="19">
        <f t="shared" si="175"/>
        <v>0.66030072289531705</v>
      </c>
      <c r="AH390" s="19">
        <f t="shared" si="176"/>
        <v>0.45425034274232512</v>
      </c>
      <c r="AI390">
        <f t="shared" si="173"/>
        <v>0.22079999999999883</v>
      </c>
      <c r="AJ390">
        <f t="shared" si="172"/>
        <v>1.2767061572154896</v>
      </c>
      <c r="AK390">
        <v>1</v>
      </c>
    </row>
    <row r="391" spans="1:37" x14ac:dyDescent="0.25">
      <c r="A391">
        <v>30.749999999999833</v>
      </c>
      <c r="B391" s="2">
        <v>1910.749999999972</v>
      </c>
      <c r="C391">
        <f>+D391+($D$2+E391+F391)*SOI!A390*IF(B391&gt;$C$18, IF(B391&lt;$C$19,-1,1),1)</f>
        <v>-3.2232769905834795</v>
      </c>
      <c r="D391">
        <f>+$D$3*((1-$D$5)*SOI!D390+$D$5*SOI!D389) +   $D$4*((1-$D$5)*SOI!E390+$D$5*SOI!E389)</f>
        <v>0</v>
      </c>
      <c r="E391">
        <f t="shared" si="153"/>
        <v>1.2742092207038445</v>
      </c>
      <c r="F391">
        <f t="shared" si="154"/>
        <v>2.1548088543849637</v>
      </c>
      <c r="G391">
        <f t="shared" si="162"/>
        <v>3.4290180750888082</v>
      </c>
      <c r="H391" s="21">
        <f t="shared" si="163"/>
        <v>-3.5390246824124495E-3</v>
      </c>
      <c r="I391" s="37">
        <f t="shared" si="155"/>
        <v>-0.503758839133021</v>
      </c>
      <c r="J391" s="1">
        <f t="shared" si="164"/>
        <v>6.6452484236153133E-3</v>
      </c>
      <c r="K391" s="1">
        <f t="shared" si="165"/>
        <v>2.7846230783253896E-4</v>
      </c>
      <c r="L391" s="1">
        <f t="shared" si="156"/>
        <v>-0.42240893988139</v>
      </c>
      <c r="M391" s="1">
        <f t="shared" si="157"/>
        <v>-8.2897455230875591E-2</v>
      </c>
      <c r="N391" s="1">
        <f t="shared" si="158"/>
        <v>-0.19730231266382689</v>
      </c>
      <c r="O391" s="1">
        <f t="shared" si="159"/>
        <v>0.95528716986105011</v>
      </c>
      <c r="P391" s="1">
        <f t="shared" si="160"/>
        <v>2.559488928891995E-2</v>
      </c>
      <c r="Q391" s="1">
        <f t="shared" si="166"/>
        <v>1.1000076655400967E-2</v>
      </c>
      <c r="R391" s="1">
        <f t="shared" si="167"/>
        <v>3.0449174212739241E-4</v>
      </c>
      <c r="S391" s="1">
        <f t="shared" si="168"/>
        <v>1.3032414667312956E-2</v>
      </c>
      <c r="T391" s="1">
        <f t="shared" si="169"/>
        <v>6.7896064928601547E-3</v>
      </c>
      <c r="U391" s="1">
        <f t="shared" si="170"/>
        <v>6.6888545444592417E-4</v>
      </c>
      <c r="V391" s="1">
        <f t="shared" si="171"/>
        <v>9.8150678949258802E-3</v>
      </c>
      <c r="W391" s="1">
        <f t="shared" si="178"/>
        <v>0</v>
      </c>
      <c r="X391" s="1">
        <f t="shared" si="178"/>
        <v>0</v>
      </c>
      <c r="Y391" s="1">
        <f t="shared" si="178"/>
        <v>0</v>
      </c>
      <c r="Z391" s="1">
        <f t="shared" si="178"/>
        <v>0</v>
      </c>
      <c r="AA391" s="1">
        <f>+AA$3*$F391*ABS($F391)*COS(2*PI()*$A391/$AZ$22+AA$4)*COS(2*PI()*$A391/$BA$22+AA$5)</f>
        <v>0</v>
      </c>
      <c r="AB391" s="39">
        <f>+AB$3*$F391*ABS($F391)*COS(2*2*PI()*$A391/$BA$33+AB$4)*COS(2*2*PI()*$A391/$BA$34+AB$5)*COS(2*2*PI()*$A391/$BA$35+AB$6)</f>
        <v>0</v>
      </c>
      <c r="AE391" s="20">
        <f>+$AF$20*SIGN(SOI!A390)*(ABS(SOI!A390))^$AE$2</f>
        <v>-0.57447295841606172</v>
      </c>
      <c r="AF391" s="20">
        <f t="shared" si="174"/>
        <v>-0.55870138922210011</v>
      </c>
      <c r="AG391" s="19">
        <f t="shared" si="175"/>
        <v>0.53294145646158098</v>
      </c>
      <c r="AH391" s="19">
        <f t="shared" si="176"/>
        <v>0.43271923593557671</v>
      </c>
      <c r="AI391">
        <f t="shared" si="173"/>
        <v>0.22139999999999882</v>
      </c>
      <c r="AJ391">
        <f t="shared" si="172"/>
        <v>1.0916428456836811</v>
      </c>
      <c r="AK391">
        <v>1</v>
      </c>
    </row>
    <row r="392" spans="1:37" x14ac:dyDescent="0.25">
      <c r="A392">
        <v>30.833333333333165</v>
      </c>
      <c r="B392" s="2">
        <v>1910.8333333333053</v>
      </c>
      <c r="C392">
        <f>+D392+($D$2+E392+F392)*SOI!A391*IF(B392&gt;$C$18, IF(B392&lt;$C$19,-1,1),1)</f>
        <v>3.1745683826662066</v>
      </c>
      <c r="D392">
        <f>+$D$3*((1-$D$5)*SOI!D391+$D$5*SOI!D390) +   $D$4*((1-$D$5)*SOI!E391+$D$5*SOI!E390)</f>
        <v>0</v>
      </c>
      <c r="E392">
        <f t="shared" si="153"/>
        <v>-2.3875979228516897</v>
      </c>
      <c r="F392">
        <f t="shared" si="154"/>
        <v>-3.6021537425562471</v>
      </c>
      <c r="G392">
        <f t="shared" si="162"/>
        <v>-5.9897516654079368</v>
      </c>
      <c r="H392" s="21">
        <f t="shared" si="163"/>
        <v>8.3174977597223216E-3</v>
      </c>
      <c r="I392" s="37">
        <f t="shared" si="155"/>
        <v>0.10154087304982153</v>
      </c>
      <c r="J392" s="1">
        <f t="shared" si="164"/>
        <v>3.0059121219600466E-3</v>
      </c>
      <c r="K392" s="1">
        <f t="shared" si="165"/>
        <v>-5.0967469657859007E-6</v>
      </c>
      <c r="L392" s="1">
        <f t="shared" si="156"/>
        <v>0.10593293105346384</v>
      </c>
      <c r="M392" s="1">
        <f t="shared" si="157"/>
        <v>0.18603216654997701</v>
      </c>
      <c r="N392" s="1">
        <f t="shared" si="158"/>
        <v>0.33383009819845627</v>
      </c>
      <c r="O392" s="1">
        <f t="shared" si="159"/>
        <v>-0.35936374247262531</v>
      </c>
      <c r="P392" s="1">
        <f t="shared" si="160"/>
        <v>-4.965714081105156E-3</v>
      </c>
      <c r="Q392" s="1">
        <f t="shared" si="166"/>
        <v>4.1767248964896066E-2</v>
      </c>
      <c r="R392" s="1">
        <f t="shared" si="167"/>
        <v>-2.3304183539880015E-4</v>
      </c>
      <c r="S392" s="1">
        <f t="shared" si="168"/>
        <v>4.4446382352323109E-3</v>
      </c>
      <c r="T392" s="1">
        <f t="shared" si="169"/>
        <v>6.4053491073909504E-4</v>
      </c>
      <c r="U392" s="1">
        <f t="shared" si="170"/>
        <v>2.6157631668339197E-5</v>
      </c>
      <c r="V392" s="1">
        <f t="shared" si="171"/>
        <v>3.2219224059965787E-3</v>
      </c>
      <c r="W392" s="1">
        <f t="shared" si="178"/>
        <v>0</v>
      </c>
      <c r="X392" s="1">
        <f t="shared" si="178"/>
        <v>0</v>
      </c>
      <c r="Y392" s="1">
        <f t="shared" si="178"/>
        <v>0</v>
      </c>
      <c r="Z392" s="1">
        <f t="shared" si="178"/>
        <v>0</v>
      </c>
      <c r="AA392" s="1">
        <f>+AA$3*$F392*ABS($F392)*COS(2*PI()*$A392/$AZ$22+AA$4)*COS(2*PI()*$A392/$BA$22+AA$5)</f>
        <v>0</v>
      </c>
      <c r="AB392" s="39">
        <f>+AB$3*$F392*ABS($F392)*COS(2*2*PI()*$A392/$BA$33+AB$4)*COS(2*2*PI()*$A392/$BA$34+AB$5)*COS(2*2*PI()*$A392/$BA$35+AB$6)</f>
        <v>0</v>
      </c>
      <c r="AE392" s="20">
        <f>+$AF$20*SIGN(SOI!A391)*(ABS(SOI!A391))^$AE$2</f>
        <v>-0.38407340971787662</v>
      </c>
      <c r="AF392" s="20">
        <f t="shared" si="174"/>
        <v>-0.46568023751554105</v>
      </c>
      <c r="AG392" s="19">
        <f t="shared" si="175"/>
        <v>0.61205497774530415</v>
      </c>
      <c r="AH392" s="19">
        <f t="shared" si="176"/>
        <v>0.4417442368206429</v>
      </c>
      <c r="AI392">
        <f t="shared" si="173"/>
        <v>0.22199999999999881</v>
      </c>
      <c r="AJ392">
        <f t="shared" si="172"/>
        <v>1.0777352152608453</v>
      </c>
      <c r="AK392">
        <v>1</v>
      </c>
    </row>
    <row r="393" spans="1:37" x14ac:dyDescent="0.25">
      <c r="A393">
        <v>30.916666666666497</v>
      </c>
      <c r="B393" s="2">
        <v>1910.9166666666385</v>
      </c>
      <c r="C393">
        <f>+D393+($D$2+E393+F393)*SOI!A392*IF(B393&gt;$C$18, IF(B393&lt;$C$19,-1,1),1)</f>
        <v>-64.504835055668551</v>
      </c>
      <c r="D393">
        <f>+$D$3*((1-$D$5)*SOI!D392+$D$5*SOI!D391) +   $D$4*((1-$D$5)*SOI!E392+$D$5*SOI!E391)</f>
        <v>0</v>
      </c>
      <c r="E393">
        <f t="shared" si="153"/>
        <v>41.12034000040854</v>
      </c>
      <c r="F393">
        <f t="shared" si="154"/>
        <v>59.668464774073584</v>
      </c>
      <c r="G393">
        <f t="shared" si="162"/>
        <v>100.78880477448212</v>
      </c>
      <c r="H393" s="21">
        <f t="shared" si="163"/>
        <v>-0.48724683504013339</v>
      </c>
      <c r="I393" s="37">
        <f t="shared" si="155"/>
        <v>13.8014088946084</v>
      </c>
      <c r="J393" s="1">
        <f t="shared" si="164"/>
        <v>-4.1175979761724308</v>
      </c>
      <c r="K393" s="1">
        <f t="shared" si="165"/>
        <v>0.45126622667874361</v>
      </c>
      <c r="L393" s="1">
        <f t="shared" si="156"/>
        <v>-32.268926852710571</v>
      </c>
      <c r="M393" s="1">
        <f t="shared" si="157"/>
        <v>-1.8748787041002426</v>
      </c>
      <c r="N393" s="1">
        <f t="shared" si="158"/>
        <v>-2.4844233626086885</v>
      </c>
      <c r="O393" s="1">
        <f t="shared" si="159"/>
        <v>3.2802942674400248</v>
      </c>
      <c r="P393" s="1">
        <f t="shared" si="160"/>
        <v>0.15812093989397263</v>
      </c>
      <c r="Q393" s="1">
        <f t="shared" si="166"/>
        <v>3.132716666443967</v>
      </c>
      <c r="R393" s="1">
        <f t="shared" si="167"/>
        <v>-2.3757550898685094</v>
      </c>
      <c r="S393" s="1">
        <f t="shared" si="168"/>
        <v>-4.4959250442047001</v>
      </c>
      <c r="T393" s="1">
        <f t="shared" si="169"/>
        <v>1.7810449736358416</v>
      </c>
      <c r="U393" s="1">
        <f t="shared" si="170"/>
        <v>-0.11321100015745936</v>
      </c>
      <c r="V393" s="1">
        <f t="shared" si="171"/>
        <v>0.76352430911498881</v>
      </c>
      <c r="W393" s="1">
        <f t="shared" si="178"/>
        <v>0</v>
      </c>
      <c r="X393" s="1">
        <f t="shared" si="178"/>
        <v>0</v>
      </c>
      <c r="Y393" s="1">
        <f t="shared" si="178"/>
        <v>0</v>
      </c>
      <c r="Z393" s="1">
        <f t="shared" si="178"/>
        <v>0</v>
      </c>
      <c r="AA393" s="1">
        <f>+AA$3*$F393*ABS($F393)*COS(2*PI()*$A393/$AZ$22+AA$4)*COS(2*PI()*$A393/$BA$22+AA$5)</f>
        <v>0</v>
      </c>
      <c r="AB393" s="39">
        <f>+AB$3*$F393*ABS($F393)*COS(2*2*PI()*$A393/$BA$33+AB$4)*COS(2*2*PI()*$A393/$BA$34+AB$5)*COS(2*2*PI()*$A393/$BA$35+AB$6)</f>
        <v>0</v>
      </c>
      <c r="AE393" s="20">
        <f>+$AF$20*SIGN(SOI!A392)*(ABS(SOI!A392))^$AE$2</f>
        <v>-0.43849434441268481</v>
      </c>
      <c r="AF393" s="20">
        <f t="shared" si="174"/>
        <v>-0.40892906761634235</v>
      </c>
      <c r="AG393" s="19">
        <f t="shared" si="175"/>
        <v>0.56369012581586975</v>
      </c>
      <c r="AH393" s="19">
        <f t="shared" si="176"/>
        <v>0.43586316992533658</v>
      </c>
      <c r="AI393">
        <f t="shared" si="173"/>
        <v>0.2225999999999988</v>
      </c>
      <c r="AJ393">
        <f t="shared" si="172"/>
        <v>0.97261919343221215</v>
      </c>
      <c r="AK393">
        <v>1</v>
      </c>
    </row>
    <row r="394" spans="1:37" x14ac:dyDescent="0.25">
      <c r="A394">
        <v>30.999999999999829</v>
      </c>
      <c r="B394" s="2">
        <v>1910.9999999999718</v>
      </c>
      <c r="C394">
        <f>+D394+($D$2+E394+F394)*SOI!A393*IF(B394&gt;$C$18, IF(B394&lt;$C$19,-1,1),1)</f>
        <v>-3.8258633713816796</v>
      </c>
      <c r="D394">
        <f>+$D$3*((1-$D$5)*SOI!D393+$D$5*SOI!D392) +   $D$4*((1-$D$5)*SOI!E393+$D$5*SOI!E392)</f>
        <v>0</v>
      </c>
      <c r="E394">
        <f t="shared" si="153"/>
        <v>2.6892524458631506</v>
      </c>
      <c r="F394">
        <f t="shared" si="154"/>
        <v>4.0227885565608492</v>
      </c>
      <c r="G394">
        <f t="shared" si="162"/>
        <v>6.7120410024239998</v>
      </c>
      <c r="H394" s="21">
        <f t="shared" si="163"/>
        <v>6.8751421491079472E-3</v>
      </c>
      <c r="I394" s="37">
        <f t="shared" si="155"/>
        <v>1.4401187859319529</v>
      </c>
      <c r="J394" s="1">
        <f t="shared" si="164"/>
        <v>6.1326580209896788E-3</v>
      </c>
      <c r="K394" s="1">
        <f t="shared" si="165"/>
        <v>8.6923384902699297E-3</v>
      </c>
      <c r="L394" s="1">
        <f t="shared" si="156"/>
        <v>-3.2077323564305149</v>
      </c>
      <c r="M394" s="1">
        <f t="shared" si="157"/>
        <v>2.6761046283810857E-2</v>
      </c>
      <c r="N394" s="1">
        <f t="shared" si="158"/>
        <v>0.12801128296830255</v>
      </c>
      <c r="O394" s="1">
        <f t="shared" si="159"/>
        <v>1.7811723569125877</v>
      </c>
      <c r="P394" s="1">
        <f t="shared" si="160"/>
        <v>5.642693251597921E-2</v>
      </c>
      <c r="Q394" s="1">
        <f t="shared" si="166"/>
        <v>2.3039533232614858E-3</v>
      </c>
      <c r="R394" s="1">
        <f t="shared" si="167"/>
        <v>-1.8231782023164447E-4</v>
      </c>
      <c r="S394" s="1">
        <f t="shared" si="168"/>
        <v>2.4172223465994371E-2</v>
      </c>
      <c r="T394" s="1">
        <f t="shared" si="169"/>
        <v>9.6135021958196662E-2</v>
      </c>
      <c r="U394" s="1">
        <f t="shared" si="170"/>
        <v>-4.2156114410250847E-3</v>
      </c>
      <c r="V394" s="1">
        <f t="shared" si="171"/>
        <v>-1.4039206724176518E-2</v>
      </c>
      <c r="W394" s="1">
        <f t="shared" si="178"/>
        <v>0</v>
      </c>
      <c r="X394" s="1">
        <f t="shared" si="178"/>
        <v>0</v>
      </c>
      <c r="Y394" s="1">
        <f t="shared" si="178"/>
        <v>0</v>
      </c>
      <c r="Z394" s="1">
        <f t="shared" si="178"/>
        <v>0</v>
      </c>
      <c r="AA394" s="1">
        <f>+AA$3*$F394*ABS($F394)*COS(2*PI()*$A394/$AZ$22+AA$4)*COS(2*PI()*$A394/$BA$22+AA$5)</f>
        <v>0</v>
      </c>
      <c r="AB394" s="39">
        <f>+AB$3*$F394*ABS($F394)*COS(2*2*PI()*$A394/$BA$33+AB$4)*COS(2*2*PI()*$A394/$BA$34+AB$5)*COS(2*2*PI()*$A394/$BA$35+AB$6)</f>
        <v>0</v>
      </c>
      <c r="AE394" s="20">
        <f>+$AF$20*SIGN(SOI!A393)*(ABS(SOI!A393))^$AE$2</f>
        <v>-0.40421944871846566</v>
      </c>
      <c r="AF394" s="20">
        <f t="shared" si="174"/>
        <v>-0.41730107312231812</v>
      </c>
      <c r="AG394" s="19">
        <f t="shared" si="175"/>
        <v>0.35209132588432113</v>
      </c>
      <c r="AH394" s="19">
        <f t="shared" si="176"/>
        <v>0.39668259196421973</v>
      </c>
      <c r="AI394">
        <f t="shared" si="173"/>
        <v>0.22319999999999879</v>
      </c>
      <c r="AJ394">
        <f t="shared" si="172"/>
        <v>0.76939239900663925</v>
      </c>
      <c r="AK394">
        <v>1</v>
      </c>
    </row>
    <row r="395" spans="1:37" x14ac:dyDescent="0.25">
      <c r="A395">
        <v>31.083333333333162</v>
      </c>
      <c r="B395" s="2">
        <v>1911.0833333333051</v>
      </c>
      <c r="C395">
        <f>+D395+($D$2+E395+F395)*SOI!A394*IF(B395&gt;$C$18, IF(B395&lt;$C$19,-1,1),1)</f>
        <v>2.077570331825267</v>
      </c>
      <c r="D395">
        <f>+$D$3*((1-$D$5)*SOI!D394+$D$5*SOI!D393) +   $D$4*((1-$D$5)*SOI!E394+$D$5*SOI!E393)</f>
        <v>0</v>
      </c>
      <c r="E395">
        <f t="shared" si="153"/>
        <v>-1.3464768072317606</v>
      </c>
      <c r="F395">
        <f t="shared" si="154"/>
        <v>-2.2355410062600791</v>
      </c>
      <c r="G395">
        <f t="shared" si="162"/>
        <v>-3.5820178134918397</v>
      </c>
      <c r="H395" s="21">
        <f t="shared" si="163"/>
        <v>-2.7417278073667492E-2</v>
      </c>
      <c r="I395" s="37">
        <f t="shared" si="155"/>
        <v>-0.60611687976887674</v>
      </c>
      <c r="J395" s="1">
        <f t="shared" si="164"/>
        <v>6.4009258450809766E-3</v>
      </c>
      <c r="K395" s="1">
        <f t="shared" si="165"/>
        <v>-9.194014697963247E-4</v>
      </c>
      <c r="L395" s="1">
        <f t="shared" si="156"/>
        <v>0.69862212883927788</v>
      </c>
      <c r="M395" s="1">
        <f t="shared" si="157"/>
        <v>-6.6364996271657831E-2</v>
      </c>
      <c r="N395" s="1">
        <f t="shared" si="158"/>
        <v>-0.18410419408904871</v>
      </c>
      <c r="O395" s="1">
        <f t="shared" si="159"/>
        <v>-1.1990439849977168</v>
      </c>
      <c r="P395" s="1">
        <f t="shared" si="160"/>
        <v>-4.0708174199145658E-2</v>
      </c>
      <c r="Q395" s="1">
        <f t="shared" si="166"/>
        <v>8.2172233872768504E-3</v>
      </c>
      <c r="R395" s="1">
        <f t="shared" si="167"/>
        <v>2.736771888801291E-4</v>
      </c>
      <c r="S395" s="1">
        <f t="shared" si="168"/>
        <v>1.463154191600236E-2</v>
      </c>
      <c r="T395" s="1">
        <f t="shared" si="169"/>
        <v>1.4094673210903312E-2</v>
      </c>
      <c r="U395" s="1">
        <f t="shared" si="170"/>
        <v>-1.280011348848081E-3</v>
      </c>
      <c r="V395" s="1">
        <f t="shared" si="171"/>
        <v>-1.4566431925705801E-2</v>
      </c>
      <c r="W395" s="1">
        <f t="shared" si="178"/>
        <v>0</v>
      </c>
      <c r="X395" s="1">
        <f t="shared" si="178"/>
        <v>0</v>
      </c>
      <c r="Y395" s="1">
        <f t="shared" si="178"/>
        <v>0</v>
      </c>
      <c r="Z395" s="1">
        <f t="shared" si="178"/>
        <v>0</v>
      </c>
      <c r="AA395" s="1">
        <f>+AA$3*$F395*ABS($F395)*COS(2*PI()*$A395/$AZ$22+AA$4)*COS(2*PI()*$A395/$BA$22+AA$5)</f>
        <v>0</v>
      </c>
      <c r="AB395" s="39">
        <f>+AB$3*$F395*ABS($F395)*COS(2*2*PI()*$A395/$BA$33+AB$4)*COS(2*2*PI()*$A395/$BA$34+AB$5)*COS(2*2*PI()*$A395/$BA$35+AB$6)</f>
        <v>0</v>
      </c>
      <c r="AE395" s="20">
        <f>+$AF$20*SIGN(SOI!A394)*(ABS(SOI!A394))^$AE$2</f>
        <v>-0.40918942623580401</v>
      </c>
      <c r="AF395" s="20">
        <f t="shared" si="174"/>
        <v>-0.44510513307860838</v>
      </c>
      <c r="AG395" s="19">
        <f t="shared" si="175"/>
        <v>0.45534788456289188</v>
      </c>
      <c r="AH395" s="19">
        <f t="shared" si="176"/>
        <v>0.42883184052690526</v>
      </c>
      <c r="AI395">
        <f t="shared" si="173"/>
        <v>0.22379999999999878</v>
      </c>
      <c r="AJ395">
        <f t="shared" si="172"/>
        <v>0.90045301764150021</v>
      </c>
      <c r="AK395">
        <v>1</v>
      </c>
    </row>
    <row r="396" spans="1:37" x14ac:dyDescent="0.25">
      <c r="A396">
        <v>31.166666666666494</v>
      </c>
      <c r="B396" s="2">
        <v>1911.1666666666383</v>
      </c>
      <c r="C396">
        <f>+D396+($D$2+E396+F396)*SOI!A395*IF(B396&gt;$C$18, IF(B396&lt;$C$19,-1,1),1)</f>
        <v>-2.3298341037828609</v>
      </c>
      <c r="D396">
        <f>+$D$3*((1-$D$5)*SOI!D395+$D$5*SOI!D394) +   $D$4*((1-$D$5)*SOI!E395+$D$5*SOI!E394)</f>
        <v>0</v>
      </c>
      <c r="E396">
        <f t="shared" si="153"/>
        <v>0.94082667433879408</v>
      </c>
      <c r="F396">
        <f t="shared" si="154"/>
        <v>1.9004344278354268</v>
      </c>
      <c r="G396">
        <f t="shared" si="162"/>
        <v>2.8412611021742209</v>
      </c>
      <c r="H396" s="21">
        <f t="shared" si="163"/>
        <v>1.3606987374595201E-2</v>
      </c>
      <c r="I396" s="37">
        <f t="shared" si="155"/>
        <v>0.12027377269981469</v>
      </c>
      <c r="J396" s="1">
        <f t="shared" si="164"/>
        <v>6.9589044643893899E-4</v>
      </c>
      <c r="K396" s="1">
        <f t="shared" si="165"/>
        <v>1.5842290064615757E-7</v>
      </c>
      <c r="L396" s="1">
        <f t="shared" si="156"/>
        <v>-9.8597799336125466E-4</v>
      </c>
      <c r="M396" s="1">
        <f t="shared" si="157"/>
        <v>3.6359893093589821E-2</v>
      </c>
      <c r="N396" s="1">
        <f t="shared" si="158"/>
        <v>0.15738670635329396</v>
      </c>
      <c r="O396" s="1">
        <f t="shared" si="159"/>
        <v>0.34854681365249068</v>
      </c>
      <c r="P396" s="1">
        <f t="shared" si="160"/>
        <v>1.7097928841294269E-2</v>
      </c>
      <c r="Q396" s="1">
        <f t="shared" si="166"/>
        <v>3.8486904434580022E-3</v>
      </c>
      <c r="R396" s="1">
        <f t="shared" si="167"/>
        <v>-2.5435544750654697E-5</v>
      </c>
      <c r="S396" s="1">
        <f t="shared" si="168"/>
        <v>2.4820413677951328E-3</v>
      </c>
      <c r="T396" s="1">
        <f t="shared" si="169"/>
        <v>5.7823702588965202E-6</v>
      </c>
      <c r="U396" s="1">
        <f t="shared" si="170"/>
        <v>-1.0668178072923277E-4</v>
      </c>
      <c r="V396" s="1">
        <f t="shared" si="171"/>
        <v>-5.2302136427340388E-3</v>
      </c>
      <c r="W396" s="1">
        <f t="shared" si="178"/>
        <v>0</v>
      </c>
      <c r="X396" s="1">
        <f t="shared" si="178"/>
        <v>0</v>
      </c>
      <c r="Y396" s="1">
        <f t="shared" si="178"/>
        <v>0</v>
      </c>
      <c r="Z396" s="1">
        <f t="shared" si="178"/>
        <v>0</v>
      </c>
      <c r="AA396" s="1">
        <f>+AA$3*$F396*ABS($F396)*COS(2*PI()*$A396/$AZ$22+AA$4)*COS(2*PI()*$A396/$BA$22+AA$5)</f>
        <v>0</v>
      </c>
      <c r="AB396" s="39">
        <f>+AB$3*$F396*ABS($F396)*COS(2*2*PI()*$A396/$BA$33+AB$4)*COS(2*2*PI()*$A396/$BA$34+AB$5)*COS(2*2*PI()*$A396/$BA$35+AB$6)</f>
        <v>0</v>
      </c>
      <c r="AE396" s="20">
        <f>+$AF$20*SIGN(SOI!A395)*(ABS(SOI!A395))^$AE$2</f>
        <v>-0.52190652428155548</v>
      </c>
      <c r="AF396" s="20">
        <f t="shared" si="174"/>
        <v>-0.5255820803961917</v>
      </c>
      <c r="AG396" s="19">
        <f t="shared" si="175"/>
        <v>0.41707409622526381</v>
      </c>
      <c r="AH396" s="19">
        <f t="shared" si="176"/>
        <v>0.43032955546613327</v>
      </c>
      <c r="AI396">
        <f t="shared" si="173"/>
        <v>0.22439999999999877</v>
      </c>
      <c r="AJ396">
        <f t="shared" si="172"/>
        <v>0.94265617662145551</v>
      </c>
      <c r="AK396">
        <v>1</v>
      </c>
    </row>
    <row r="397" spans="1:37" x14ac:dyDescent="0.25">
      <c r="A397">
        <v>31.249999999999826</v>
      </c>
      <c r="B397" s="2">
        <v>1911.2499999999716</v>
      </c>
      <c r="C397">
        <f>+D397+($D$2+E397+F397)*SOI!A396*IF(B397&gt;$C$18, IF(B397&lt;$C$19,-1,1),1)</f>
        <v>3.2387286865561071</v>
      </c>
      <c r="D397">
        <f>+$D$3*((1-$D$5)*SOI!D396+$D$5*SOI!D395) +   $D$4*((1-$D$5)*SOI!E396+$D$5*SOI!E395)</f>
        <v>0</v>
      </c>
      <c r="E397">
        <f t="shared" si="153"/>
        <v>-0.76296473697789047</v>
      </c>
      <c r="F397">
        <f t="shared" si="154"/>
        <v>-2.1548088545140978</v>
      </c>
      <c r="G397">
        <f t="shared" si="162"/>
        <v>-2.9177735914919882</v>
      </c>
      <c r="H397" s="21">
        <f t="shared" si="163"/>
        <v>1.1268155683171022E-2</v>
      </c>
      <c r="I397" s="37">
        <f t="shared" si="155"/>
        <v>0.19121509745362705</v>
      </c>
      <c r="J397" s="1">
        <f t="shared" si="164"/>
        <v>6.3035460910314191E-4</v>
      </c>
      <c r="K397" s="1">
        <f t="shared" si="165"/>
        <v>-2.7496929320522391E-9</v>
      </c>
      <c r="L397" s="1">
        <f t="shared" si="156"/>
        <v>0.44801856203885226</v>
      </c>
      <c r="M397" s="1">
        <f t="shared" si="157"/>
        <v>2.0716453562801183E-2</v>
      </c>
      <c r="N397" s="1">
        <f t="shared" si="158"/>
        <v>-9.2490124016108288E-2</v>
      </c>
      <c r="O397" s="1">
        <f t="shared" si="159"/>
        <v>-3.6835306547566192E-4</v>
      </c>
      <c r="P397" s="1">
        <f t="shared" si="160"/>
        <v>-6.1798478714111273E-4</v>
      </c>
      <c r="Q397" s="1">
        <f t="shared" si="166"/>
        <v>-1.2886444554793242E-3</v>
      </c>
      <c r="R397" s="1">
        <f t="shared" si="167"/>
        <v>1.3539805213410709E-5</v>
      </c>
      <c r="S397" s="1">
        <f t="shared" si="168"/>
        <v>-2.3189296609061006E-3</v>
      </c>
      <c r="T397" s="1">
        <f t="shared" si="169"/>
        <v>2.7767568682815343E-6</v>
      </c>
      <c r="U397" s="1">
        <f t="shared" si="170"/>
        <v>6.1302160449470671E-6</v>
      </c>
      <c r="V397" s="1">
        <f t="shared" si="171"/>
        <v>-1.1109154915594106E-4</v>
      </c>
      <c r="W397" s="1">
        <f t="shared" si="178"/>
        <v>0</v>
      </c>
      <c r="X397" s="1">
        <f t="shared" si="178"/>
        <v>0</v>
      </c>
      <c r="Y397" s="1">
        <f t="shared" si="178"/>
        <v>0</v>
      </c>
      <c r="Z397" s="1">
        <f t="shared" si="178"/>
        <v>0</v>
      </c>
      <c r="AA397" s="1">
        <f>+AA$3*$F397*ABS($F397)*COS(2*PI()*$A397/$AZ$22+AA$4)*COS(2*PI()*$A397/$BA$22+AA$5)</f>
        <v>0</v>
      </c>
      <c r="AB397" s="39">
        <f>+AB$3*$F397*ABS($F397)*COS(2*2*PI()*$A397/$BA$33+AB$4)*COS(2*2*PI()*$A397/$BA$34+AB$5)*COS(2*2*PI()*$A397/$BA$35+AB$6)</f>
        <v>0</v>
      </c>
      <c r="AE397" s="20">
        <f>+$AF$20*SIGN(SOI!A396)*(ABS(SOI!A396))^$AE$2</f>
        <v>-0.6456502906712156</v>
      </c>
      <c r="AF397" s="20">
        <f t="shared" si="174"/>
        <v>-0.59616094957788135</v>
      </c>
      <c r="AG397" s="19">
        <f t="shared" si="175"/>
        <v>0.38129851206668275</v>
      </c>
      <c r="AH397" s="19">
        <f t="shared" si="176"/>
        <v>0.37284671771983369</v>
      </c>
      <c r="AI397">
        <f t="shared" si="173"/>
        <v>0.22499999999999876</v>
      </c>
      <c r="AJ397">
        <f t="shared" si="172"/>
        <v>0.9774594616445641</v>
      </c>
      <c r="AK397">
        <v>1</v>
      </c>
    </row>
    <row r="398" spans="1:37" x14ac:dyDescent="0.25">
      <c r="A398">
        <v>31.333333333333158</v>
      </c>
      <c r="B398" s="2">
        <v>1911.3333333333048</v>
      </c>
      <c r="C398">
        <f>+D398+($D$2+E398+F398)*SOI!A397*IF(B398&gt;$C$18, IF(B398&lt;$C$19,-1,1),1)</f>
        <v>-4.4969664123787378</v>
      </c>
      <c r="D398">
        <f>+$D$3*((1-$D$5)*SOI!D397+$D$5*SOI!D396) +   $D$4*((1-$D$5)*SOI!E397+$D$5*SOI!E396)</f>
        <v>0</v>
      </c>
      <c r="E398">
        <f t="shared" si="153"/>
        <v>0.6806714118148518</v>
      </c>
      <c r="F398">
        <f t="shared" si="154"/>
        <v>3.6021537428315646</v>
      </c>
      <c r="G398">
        <f t="shared" si="162"/>
        <v>4.2828251546464164</v>
      </c>
      <c r="H398" s="21">
        <f t="shared" si="163"/>
        <v>-1.8075999133174085E-2</v>
      </c>
      <c r="I398" s="37">
        <f t="shared" si="155"/>
        <v>-0.30906611315716187</v>
      </c>
      <c r="J398" s="1">
        <f t="shared" si="164"/>
        <v>3.1809154744577607E-3</v>
      </c>
      <c r="K398" s="1">
        <f t="shared" si="165"/>
        <v>8.528452237763608E-5</v>
      </c>
      <c r="L398" s="1">
        <f t="shared" si="156"/>
        <v>-0.80821615291353888</v>
      </c>
      <c r="M398" s="1">
        <f t="shared" si="157"/>
        <v>-6.4677525476715014E-2</v>
      </c>
      <c r="N398" s="1">
        <f t="shared" si="158"/>
        <v>-6.4992102968912538E-3</v>
      </c>
      <c r="O398" s="1">
        <f t="shared" si="159"/>
        <v>0.26190861297114287</v>
      </c>
      <c r="P398" s="1">
        <f t="shared" si="160"/>
        <v>1.4943309731254508E-2</v>
      </c>
      <c r="Q398" s="1">
        <f t="shared" si="166"/>
        <v>2.8270684401479032E-4</v>
      </c>
      <c r="R398" s="1">
        <f t="shared" si="167"/>
        <v>4.8011452031524645E-6</v>
      </c>
      <c r="S398" s="1">
        <f t="shared" si="168"/>
        <v>2.6337952790392717E-4</v>
      </c>
      <c r="T398" s="1">
        <f t="shared" si="169"/>
        <v>3.5616797333356438E-3</v>
      </c>
      <c r="U398" s="1">
        <f t="shared" si="170"/>
        <v>2.3959293393952688E-4</v>
      </c>
      <c r="V398" s="1">
        <f t="shared" si="171"/>
        <v>1.8876230197326186E-4</v>
      </c>
      <c r="W398" s="1">
        <f t="shared" si="178"/>
        <v>0</v>
      </c>
      <c r="X398" s="1">
        <f t="shared" si="178"/>
        <v>0</v>
      </c>
      <c r="Y398" s="1">
        <f t="shared" si="178"/>
        <v>0</v>
      </c>
      <c r="Z398" s="1">
        <f t="shared" si="178"/>
        <v>0</v>
      </c>
      <c r="AA398" s="1">
        <f>+AA$3*$F398*ABS($F398)*COS(2*PI()*$A398/$AZ$22+AA$4)*COS(2*PI()*$A398/$BA$22+AA$5)</f>
        <v>0</v>
      </c>
      <c r="AB398" s="39">
        <f>+AB$3*$F398*ABS($F398)*COS(2*2*PI()*$A398/$BA$33+AB$4)*COS(2*2*PI()*$A398/$BA$34+AB$5)*COS(2*2*PI()*$A398/$BA$35+AB$6)</f>
        <v>0</v>
      </c>
      <c r="AE398" s="20">
        <f>+$AF$20*SIGN(SOI!A397)*(ABS(SOI!A397))^$AE$2</f>
        <v>-0.62092603378087274</v>
      </c>
      <c r="AF398" s="20">
        <f t="shared" si="174"/>
        <v>-0.56835688962159103</v>
      </c>
      <c r="AG398" s="19">
        <f t="shared" si="175"/>
        <v>-0.12667121294574085</v>
      </c>
      <c r="AH398" s="19">
        <f t="shared" si="176"/>
        <v>-0.13564584182377218</v>
      </c>
      <c r="AI398">
        <f t="shared" si="173"/>
        <v>0.22559999999999875</v>
      </c>
      <c r="AJ398">
        <f t="shared" si="172"/>
        <v>0.44168567667585018</v>
      </c>
      <c r="AK398">
        <v>1</v>
      </c>
    </row>
    <row r="399" spans="1:37" x14ac:dyDescent="0.25">
      <c r="A399">
        <v>31.41666666666649</v>
      </c>
      <c r="B399" s="2">
        <v>1911.4166666666381</v>
      </c>
      <c r="C399">
        <f>+D399+($D$2+E399+F399)*SOI!A398*IF(B399&gt;$C$18, IF(B399&lt;$C$19,-1,1),1)</f>
        <v>38.60680836568114</v>
      </c>
      <c r="D399">
        <f>+$D$3*((1-$D$5)*SOI!D398+$D$5*SOI!D397) +   $D$4*((1-$D$5)*SOI!E398+$D$5*SOI!E397)</f>
        <v>0</v>
      </c>
      <c r="E399">
        <f t="shared" si="153"/>
        <v>-0.65467329735589785</v>
      </c>
      <c r="F399">
        <f t="shared" si="154"/>
        <v>-59.668464774020876</v>
      </c>
      <c r="G399">
        <f t="shared" si="162"/>
        <v>-60.323138071376775</v>
      </c>
      <c r="H399" s="21">
        <f t="shared" si="163"/>
        <v>1.7391657622237667E-3</v>
      </c>
      <c r="I399" s="37">
        <f t="shared" si="155"/>
        <v>-0.57243923396661323</v>
      </c>
      <c r="J399" s="1">
        <f t="shared" si="164"/>
        <v>0.11978736888233657</v>
      </c>
      <c r="K399" s="1">
        <f t="shared" si="165"/>
        <v>3.1832329692609053E-3</v>
      </c>
      <c r="L399" s="1">
        <f t="shared" si="156"/>
        <v>0.31234416351729571</v>
      </c>
      <c r="M399" s="1">
        <f t="shared" si="157"/>
        <v>-1.3150258535483939</v>
      </c>
      <c r="N399" s="1">
        <f t="shared" si="158"/>
        <v>1.2120297337292183</v>
      </c>
      <c r="O399" s="1">
        <f t="shared" si="159"/>
        <v>0.47831294920498157</v>
      </c>
      <c r="P399" s="1">
        <f t="shared" si="160"/>
        <v>-0.790272325625342</v>
      </c>
      <c r="Q399" s="1">
        <f t="shared" si="166"/>
        <v>-1.0719385809824826</v>
      </c>
      <c r="R399" s="1">
        <f t="shared" si="167"/>
        <v>-3.3717581970806335E-2</v>
      </c>
      <c r="S399" s="1">
        <f t="shared" si="168"/>
        <v>-9.0973038556833821E-2</v>
      </c>
      <c r="T399" s="1">
        <f t="shared" si="169"/>
        <v>-2.5137558376006055E-3</v>
      </c>
      <c r="U399" s="1">
        <f t="shared" si="170"/>
        <v>-2.3468318990375648E-2</v>
      </c>
      <c r="V399" s="1">
        <f t="shared" si="171"/>
        <v>1.8616495292865436</v>
      </c>
      <c r="W399" s="1">
        <f t="shared" si="178"/>
        <v>0</v>
      </c>
      <c r="X399" s="1">
        <f t="shared" si="178"/>
        <v>0</v>
      </c>
      <c r="Y399" s="1">
        <f t="shared" si="178"/>
        <v>0</v>
      </c>
      <c r="Z399" s="1">
        <f t="shared" si="178"/>
        <v>0</v>
      </c>
      <c r="AA399" s="1">
        <f>+AA$3*$F399*ABS($F399)*COS(2*PI()*$A399/$AZ$22+AA$4)*COS(2*PI()*$A399/$BA$22+AA$5)</f>
        <v>0</v>
      </c>
      <c r="AB399" s="39">
        <f>+AB$3*$F399*ABS($F399)*COS(2*2*PI()*$A399/$BA$33+AB$4)*COS(2*2*PI()*$A399/$BA$34+AB$5)*COS(2*2*PI()*$A399/$BA$35+AB$6)</f>
        <v>0</v>
      </c>
      <c r="AE399" s="20">
        <f>+$AF$20*SIGN(SOI!A398)*(ABS(SOI!A398))^$AE$2</f>
        <v>-0.43849434441268481</v>
      </c>
      <c r="AF399" s="20">
        <f t="shared" si="174"/>
        <v>-0.42216165987782994</v>
      </c>
      <c r="AG399" s="19">
        <f t="shared" si="175"/>
        <v>-0.15565729199898082</v>
      </c>
      <c r="AH399" s="19">
        <f t="shared" si="176"/>
        <v>-0.15866744562510399</v>
      </c>
      <c r="AI399">
        <f t="shared" si="173"/>
        <v>0.22619999999999874</v>
      </c>
      <c r="AJ399">
        <f t="shared" si="172"/>
        <v>0.26650436787884912</v>
      </c>
      <c r="AK399">
        <v>1</v>
      </c>
    </row>
    <row r="400" spans="1:37" x14ac:dyDescent="0.25">
      <c r="A400">
        <v>31.499999999999822</v>
      </c>
      <c r="B400" s="2">
        <v>1911.4999999999714</v>
      </c>
      <c r="C400">
        <f>+D400+($D$2+E400+F400)*SOI!A399*IF(B400&gt;$C$18, IF(B400&lt;$C$19,-1,1),1)</f>
        <v>0.73653799075516313</v>
      </c>
      <c r="D400">
        <f>+$D$3*((1-$D$5)*SOI!D399+$D$5*SOI!D398) +   $D$4*((1-$D$5)*SOI!E399+$D$5*SOI!E398)</f>
        <v>0</v>
      </c>
      <c r="E400">
        <f t="shared" si="153"/>
        <v>0.67488859904310683</v>
      </c>
      <c r="F400">
        <f t="shared" si="154"/>
        <v>-4.022788557021121</v>
      </c>
      <c r="G400">
        <f t="shared" si="162"/>
        <v>-3.3478999579780142</v>
      </c>
      <c r="H400" s="21">
        <f t="shared" si="163"/>
        <v>-2.3164115294324679E-3</v>
      </c>
      <c r="I400" s="37">
        <f t="shared" si="155"/>
        <v>-0.17755005557834286</v>
      </c>
      <c r="J400" s="1">
        <f t="shared" si="164"/>
        <v>1.1166986767669522E-2</v>
      </c>
      <c r="K400" s="1">
        <f t="shared" si="165"/>
        <v>-1.0540558233149436E-5</v>
      </c>
      <c r="L400" s="1">
        <f t="shared" si="156"/>
        <v>-1.4926103402134541E-2</v>
      </c>
      <c r="M400" s="1">
        <f t="shared" si="157"/>
        <v>-0.39524633015457916</v>
      </c>
      <c r="N400" s="1">
        <f t="shared" si="158"/>
        <v>3.8564214920406931E-2</v>
      </c>
      <c r="O400" s="1">
        <f t="shared" si="159"/>
        <v>0.48387957582848201</v>
      </c>
      <c r="P400" s="1">
        <f t="shared" si="160"/>
        <v>-5.4129467896818641E-2</v>
      </c>
      <c r="Q400" s="1">
        <f t="shared" si="166"/>
        <v>-1.0251199315761317E-2</v>
      </c>
      <c r="R400" s="1">
        <f t="shared" si="167"/>
        <v>-1.0001211650375711E-4</v>
      </c>
      <c r="S400" s="1">
        <f t="shared" si="168"/>
        <v>-8.9779119494605203E-4</v>
      </c>
      <c r="T400" s="1">
        <f t="shared" si="169"/>
        <v>1.215237872446235E-4</v>
      </c>
      <c r="U400" s="1">
        <f t="shared" si="170"/>
        <v>-4.9857487329684879E-4</v>
      </c>
      <c r="V400" s="1">
        <f t="shared" si="171"/>
        <v>4.0571973151898354E-3</v>
      </c>
      <c r="W400" s="1">
        <f t="shared" si="178"/>
        <v>0</v>
      </c>
      <c r="X400" s="1">
        <f t="shared" si="178"/>
        <v>0</v>
      </c>
      <c r="Y400" s="1">
        <f t="shared" si="178"/>
        <v>0</v>
      </c>
      <c r="Z400" s="1">
        <f t="shared" si="178"/>
        <v>0</v>
      </c>
      <c r="AA400" s="1">
        <f>+AA$3*$F400*ABS($F400)*COS(2*PI()*$A400/$AZ$22+AA$4)*COS(2*PI()*$A400/$BA$22+AA$5)</f>
        <v>0</v>
      </c>
      <c r="AB400" s="39">
        <f>+AB$3*$F400*ABS($F400)*COS(2*2*PI()*$A400/$BA$33+AB$4)*COS(2*2*PI()*$A400/$BA$34+AB$5)*COS(2*2*PI()*$A400/$BA$35+AB$6)</f>
        <v>0</v>
      </c>
      <c r="AE400" s="20">
        <f>+$AF$20*SIGN(SOI!A399)*(ABS(SOI!A399))^$AE$2</f>
        <v>-0.20706460143993219</v>
      </c>
      <c r="AF400" s="20">
        <f t="shared" si="174"/>
        <v>-0.29695305676653244</v>
      </c>
      <c r="AG400" s="19">
        <f t="shared" si="175"/>
        <v>-0.14812237457020078</v>
      </c>
      <c r="AH400" s="19">
        <f t="shared" si="176"/>
        <v>-0.16148519860359489</v>
      </c>
      <c r="AI400">
        <f t="shared" si="173"/>
        <v>0.22679999999999872</v>
      </c>
      <c r="AJ400">
        <f t="shared" si="172"/>
        <v>0.14883068219633167</v>
      </c>
      <c r="AK400">
        <v>1</v>
      </c>
    </row>
    <row r="401" spans="1:37" x14ac:dyDescent="0.25">
      <c r="A401">
        <v>31.583333333333155</v>
      </c>
      <c r="B401" s="2">
        <v>1911.5833333333046</v>
      </c>
      <c r="C401">
        <f>+D401+($D$2+E401+F401)*SOI!A400*IF(B401&gt;$C$18, IF(B401&lt;$C$19,-1,1),1)</f>
        <v>-0.41621293596501335</v>
      </c>
      <c r="D401">
        <f>+$D$3*((1-$D$5)*SOI!D400+$D$5*SOI!D399) +   $D$4*((1-$D$5)*SOI!E400+$D$5*SOI!E399)</f>
        <v>0</v>
      </c>
      <c r="E401">
        <f t="shared" si="153"/>
        <v>-0.7490662350919215</v>
      </c>
      <c r="F401">
        <f t="shared" si="154"/>
        <v>2.2355410063955405</v>
      </c>
      <c r="G401">
        <f t="shared" si="162"/>
        <v>1.486474771303619</v>
      </c>
      <c r="H401" s="21">
        <f t="shared" si="163"/>
        <v>9.6205709415278749E-3</v>
      </c>
      <c r="I401" s="37">
        <f t="shared" si="155"/>
        <v>-0.15392671188817972</v>
      </c>
      <c r="J401" s="1">
        <f t="shared" si="164"/>
        <v>-8.7394431627059489E-3</v>
      </c>
      <c r="K401" s="1">
        <f t="shared" si="165"/>
        <v>4.1713052920542121E-6</v>
      </c>
      <c r="L401" s="1">
        <f t="shared" si="156"/>
        <v>0.30239356674255924</v>
      </c>
      <c r="M401" s="1">
        <f t="shared" si="157"/>
        <v>0.3567980131084057</v>
      </c>
      <c r="N401" s="1">
        <f t="shared" si="158"/>
        <v>1.6723206424637527E-2</v>
      </c>
      <c r="O401" s="1">
        <f t="shared" si="159"/>
        <v>-4.682937161619264E-2</v>
      </c>
      <c r="P401" s="1">
        <f t="shared" si="160"/>
        <v>1.0925340518141485E-2</v>
      </c>
      <c r="Q401" s="1">
        <f t="shared" si="166"/>
        <v>4.0129552310300591E-3</v>
      </c>
      <c r="R401" s="1">
        <f t="shared" si="167"/>
        <v>3.3941844141028209E-5</v>
      </c>
      <c r="S401" s="1">
        <f t="shared" si="168"/>
        <v>-3.3752315927488381E-4</v>
      </c>
      <c r="T401" s="1">
        <f t="shared" si="169"/>
        <v>2.3826949056051454E-4</v>
      </c>
      <c r="U401" s="1">
        <f t="shared" si="170"/>
        <v>8.7241834886505863E-5</v>
      </c>
      <c r="V401" s="1">
        <f t="shared" si="171"/>
        <v>-3.551095969071384E-4</v>
      </c>
      <c r="W401" s="1">
        <f t="shared" si="178"/>
        <v>0</v>
      </c>
      <c r="X401" s="1">
        <f t="shared" si="178"/>
        <v>0</v>
      </c>
      <c r="Y401" s="1">
        <f t="shared" si="178"/>
        <v>0</v>
      </c>
      <c r="Z401" s="1">
        <f t="shared" si="178"/>
        <v>0</v>
      </c>
      <c r="AA401" s="1">
        <f>+AA$3*$F401*ABS($F401)*COS(2*PI()*$A401/$AZ$22+AA$4)*COS(2*PI()*$A401/$BA$22+AA$5)</f>
        <v>0</v>
      </c>
      <c r="AB401" s="39">
        <f>+AB$3*$F401*ABS($F401)*COS(2*2*PI()*$A401/$BA$33+AB$4)*COS(2*2*PI()*$A401/$BA$34+AB$5)*COS(2*2*PI()*$A401/$BA$35+AB$6)</f>
        <v>0</v>
      </c>
      <c r="AE401" s="20">
        <f>+$AF$20*SIGN(SOI!A400)*(ABS(SOI!A400))^$AE$2</f>
        <v>-0.24530022444698038</v>
      </c>
      <c r="AF401" s="20">
        <f t="shared" si="174"/>
        <v>-8.1766741482326794E-2</v>
      </c>
      <c r="AG401" s="19">
        <f t="shared" si="175"/>
        <v>-0.18182255085140156</v>
      </c>
      <c r="AH401" s="19">
        <f t="shared" si="176"/>
        <v>-0.14370231168050565</v>
      </c>
      <c r="AI401">
        <f t="shared" si="173"/>
        <v>0.22739999999999871</v>
      </c>
      <c r="AJ401">
        <f t="shared" si="172"/>
        <v>0.10005580936907477</v>
      </c>
      <c r="AK401">
        <v>1</v>
      </c>
    </row>
    <row r="402" spans="1:37" x14ac:dyDescent="0.25">
      <c r="A402">
        <v>31.666666666666487</v>
      </c>
      <c r="B402" s="2">
        <v>1911.6666666666379</v>
      </c>
      <c r="C402">
        <f>+D402+($D$2+E402+F402)*SOI!A401*IF(B402&gt;$C$18, IF(B402&lt;$C$19,-1,1),1)</f>
        <v>-0.21760110059932281</v>
      </c>
      <c r="D402">
        <f>+$D$3*((1-$D$5)*SOI!D401+$D$5*SOI!D400) +   $D$4*((1-$D$5)*SOI!E401+$D$5*SOI!E400)</f>
        <v>0</v>
      </c>
      <c r="E402">
        <f t="shared" si="153"/>
        <v>0.91133851610759997</v>
      </c>
      <c r="F402">
        <f t="shared" si="154"/>
        <v>-1.9004344279227037</v>
      </c>
      <c r="G402">
        <f t="shared" si="162"/>
        <v>-0.9890959118151037</v>
      </c>
      <c r="H402" s="21">
        <f t="shared" si="163"/>
        <v>-1.4286941833125438E-2</v>
      </c>
      <c r="I402" s="37">
        <f t="shared" si="155"/>
        <v>0.48517196133469404</v>
      </c>
      <c r="J402" s="1">
        <f t="shared" si="164"/>
        <v>-2.2054954054538986E-2</v>
      </c>
      <c r="K402" s="1">
        <f t="shared" si="165"/>
        <v>-2.9014687338093831E-8</v>
      </c>
      <c r="L402" s="1">
        <f t="shared" si="156"/>
        <v>-1.0642097838074023</v>
      </c>
      <c r="M402" s="1">
        <f t="shared" si="157"/>
        <v>-0.28566900369632275</v>
      </c>
      <c r="N402" s="1">
        <f t="shared" si="158"/>
        <v>-1.145225317100112E-2</v>
      </c>
      <c r="O402" s="1">
        <f t="shared" si="159"/>
        <v>0.17924983380358891</v>
      </c>
      <c r="P402" s="1">
        <f t="shared" si="160"/>
        <v>-5.6413853861580657E-6</v>
      </c>
      <c r="Q402" s="1">
        <f t="shared" si="166"/>
        <v>2.2002721276647864E-3</v>
      </c>
      <c r="R402" s="1">
        <f t="shared" si="167"/>
        <v>-5.8658265872939292E-5</v>
      </c>
      <c r="S402" s="1">
        <f t="shared" si="168"/>
        <v>-7.2854548217916393E-4</v>
      </c>
      <c r="T402" s="1">
        <f t="shared" si="169"/>
        <v>3.2096935349492932E-3</v>
      </c>
      <c r="U402" s="1">
        <f t="shared" si="170"/>
        <v>1.4198984358110171E-7</v>
      </c>
      <c r="V402" s="1">
        <f t="shared" si="171"/>
        <v>-1.2556962185305777E-7</v>
      </c>
      <c r="W402" s="1">
        <f t="shared" ref="W402:Z421" si="179">+W$3*$F402*ABS($F402)*COS(2*PI()*$A402/W$2+W$4)</f>
        <v>0</v>
      </c>
      <c r="X402" s="1">
        <f t="shared" si="179"/>
        <v>0</v>
      </c>
      <c r="Y402" s="1">
        <f t="shared" si="179"/>
        <v>0</v>
      </c>
      <c r="Z402" s="1">
        <f t="shared" si="179"/>
        <v>0</v>
      </c>
      <c r="AA402" s="1">
        <f>+AA$3*$F402*ABS($F402)*COS(2*PI()*$A402/$AZ$22+AA$4)*COS(2*PI()*$A402/$BA$22+AA$5)</f>
        <v>0</v>
      </c>
      <c r="AB402" s="39">
        <f>+AB$3*$F402*ABS($F402)*COS(2*2*PI()*$A402/$BA$33+AB$4)*COS(2*2*PI()*$A402/$BA$34+AB$5)*COS(2*2*PI()*$A402/$BA$35+AB$6)</f>
        <v>0</v>
      </c>
      <c r="AE402" s="20">
        <f>+$AF$20*SIGN(SOI!A401)*(ABS(SOI!A401))^$AE$2</f>
        <v>0.20706460143993219</v>
      </c>
      <c r="AF402" s="20">
        <f t="shared" si="174"/>
        <v>5.1805367825184995E-2</v>
      </c>
      <c r="AG402" s="19">
        <f t="shared" si="175"/>
        <v>-0.20539064521499101</v>
      </c>
      <c r="AH402" s="19">
        <f t="shared" si="176"/>
        <v>-0.13933328715330484</v>
      </c>
      <c r="AI402">
        <f t="shared" si="173"/>
        <v>0.2279999999999987</v>
      </c>
      <c r="AJ402">
        <f t="shared" si="172"/>
        <v>0.25719601304017603</v>
      </c>
      <c r="AK402">
        <v>1</v>
      </c>
    </row>
    <row r="403" spans="1:37" x14ac:dyDescent="0.25">
      <c r="A403">
        <v>31.749999999999819</v>
      </c>
      <c r="B403" s="2">
        <v>1911.7499999999711</v>
      </c>
      <c r="C403">
        <f>+D403+($D$2+E403+F403)*SOI!A402*IF(B403&gt;$C$18, IF(B403&lt;$C$19,-1,1),1)</f>
        <v>0.17611992678705521</v>
      </c>
      <c r="D403">
        <f>+$D$3*((1-$D$5)*SOI!D402+$D$5*SOI!D401) +   $D$4*((1-$D$5)*SOI!E402+$D$5*SOI!E401)</f>
        <v>0</v>
      </c>
      <c r="E403">
        <f t="shared" si="153"/>
        <v>-1.2742092207079576</v>
      </c>
      <c r="F403">
        <f t="shared" si="154"/>
        <v>2.1548088546432336</v>
      </c>
      <c r="G403">
        <f t="shared" si="162"/>
        <v>0.88059963393527596</v>
      </c>
      <c r="H403" s="21">
        <f t="shared" si="163"/>
        <v>-1.079926981201902E-2</v>
      </c>
      <c r="I403" s="37">
        <f t="shared" si="155"/>
        <v>-0.73412368126248984</v>
      </c>
      <c r="J403" s="1">
        <f t="shared" si="164"/>
        <v>-1.3401073968527317E-2</v>
      </c>
      <c r="K403" s="1">
        <f t="shared" si="165"/>
        <v>3.4195375305335951E-4</v>
      </c>
      <c r="L403" s="1">
        <f t="shared" si="156"/>
        <v>1.1605148474591602</v>
      </c>
      <c r="M403" s="1">
        <f t="shared" si="157"/>
        <v>0.11471574446905805</v>
      </c>
      <c r="N403" s="1">
        <f t="shared" si="158"/>
        <v>-3.7516672804103555E-2</v>
      </c>
      <c r="O403" s="1">
        <f t="shared" si="159"/>
        <v>-1.0632762139087775</v>
      </c>
      <c r="P403" s="1">
        <f t="shared" si="160"/>
        <v>1.0278374987802057E-2</v>
      </c>
      <c r="Q403" s="1">
        <f t="shared" si="166"/>
        <v>-2.8944741842957767E-3</v>
      </c>
      <c r="R403" s="1">
        <f t="shared" si="167"/>
        <v>-1.1676052579984305E-4</v>
      </c>
      <c r="S403" s="1">
        <f t="shared" si="168"/>
        <v>3.6113001340405148E-3</v>
      </c>
      <c r="T403" s="1">
        <f t="shared" si="169"/>
        <v>2.0762247231734175E-2</v>
      </c>
      <c r="U403" s="1">
        <f t="shared" si="170"/>
        <v>3.9144388121091581E-4</v>
      </c>
      <c r="V403" s="1">
        <f t="shared" si="171"/>
        <v>7.4947413698355468E-4</v>
      </c>
      <c r="W403" s="1">
        <f t="shared" si="179"/>
        <v>0</v>
      </c>
      <c r="X403" s="1">
        <f t="shared" si="179"/>
        <v>0</v>
      </c>
      <c r="Y403" s="1">
        <f t="shared" si="179"/>
        <v>0</v>
      </c>
      <c r="Z403" s="1">
        <f t="shared" si="179"/>
        <v>0</v>
      </c>
      <c r="AA403" s="1">
        <f>+AA$3*$F403*ABS($F403)*COS(2*PI()*$A403/$AZ$22+AA$4)*COS(2*PI()*$A403/$BA$22+AA$5)</f>
        <v>0</v>
      </c>
      <c r="AB403" s="39">
        <f>+AB$3*$F403*ABS($F403)*COS(2*2*PI()*$A403/$BA$33+AB$4)*COS(2*2*PI()*$A403/$BA$34+AB$5)*COS(2*2*PI()*$A403/$BA$35+AB$6)</f>
        <v>0</v>
      </c>
      <c r="AE403" s="20">
        <f>+$AF$20*SIGN(SOI!A402)*(ABS(SOI!A402))^$AE$2</f>
        <v>0.19365172648260318</v>
      </c>
      <c r="AF403" s="20">
        <f t="shared" si="174"/>
        <v>0.31051168736645202</v>
      </c>
      <c r="AG403" s="19">
        <f t="shared" si="175"/>
        <v>-0.29512224723770081</v>
      </c>
      <c r="AH403" s="19">
        <f t="shared" si="176"/>
        <v>-0.18343007573507578</v>
      </c>
      <c r="AI403">
        <f t="shared" si="173"/>
        <v>0.22859999999999869</v>
      </c>
      <c r="AJ403">
        <f t="shared" si="172"/>
        <v>0.60563393460415282</v>
      </c>
      <c r="AK403">
        <v>1</v>
      </c>
    </row>
    <row r="404" spans="1:37" x14ac:dyDescent="0.25">
      <c r="A404">
        <v>31.833333333333151</v>
      </c>
      <c r="B404" s="2">
        <v>1911.8333333333044</v>
      </c>
      <c r="C404">
        <f>+D404+($D$2+E404+F404)*SOI!A403*IF(B404&gt;$C$18, IF(B404&lt;$C$19,-1,1),1)</f>
        <v>-1.0202268890367199</v>
      </c>
      <c r="D404">
        <f>+$D$3*((1-$D$5)*SOI!D403+$D$5*SOI!D402) +   $D$4*((1-$D$5)*SOI!E403+$D$5*SOI!E402)</f>
        <v>0</v>
      </c>
      <c r="E404">
        <f t="shared" si="153"/>
        <v>2.3875979228577666</v>
      </c>
      <c r="F404">
        <f t="shared" si="154"/>
        <v>-3.602153743139576</v>
      </c>
      <c r="G404">
        <f t="shared" si="162"/>
        <v>-1.2145558202818094</v>
      </c>
      <c r="H404" s="21">
        <f t="shared" si="163"/>
        <v>6.2956021465142009E-2</v>
      </c>
      <c r="I404" s="37">
        <f t="shared" si="155"/>
        <v>0.76210111566192296</v>
      </c>
      <c r="J404" s="1">
        <f t="shared" si="164"/>
        <v>3.9800484415537227E-2</v>
      </c>
      <c r="K404" s="1">
        <f t="shared" si="165"/>
        <v>-5.6934831712421644E-4</v>
      </c>
      <c r="L404" s="1">
        <f t="shared" si="156"/>
        <v>-0.25015033528991387</v>
      </c>
      <c r="M404" s="1">
        <f t="shared" si="157"/>
        <v>0.32819232292817602</v>
      </c>
      <c r="N404" s="1">
        <f t="shared" si="158"/>
        <v>0.15393105454512315</v>
      </c>
      <c r="O404" s="1">
        <f t="shared" si="159"/>
        <v>2.0845659421704115</v>
      </c>
      <c r="P404" s="1">
        <f t="shared" si="160"/>
        <v>-4.0496286206839788E-2</v>
      </c>
      <c r="Q404" s="1">
        <f t="shared" si="166"/>
        <v>3.3976371714617475E-2</v>
      </c>
      <c r="R404" s="1">
        <f t="shared" si="167"/>
        <v>-1.4228093963396412E-3</v>
      </c>
      <c r="S404" s="1">
        <f t="shared" si="168"/>
        <v>1.5381860794104951E-2</v>
      </c>
      <c r="T404" s="1">
        <f t="shared" si="169"/>
        <v>8.7739324360309439E-3</v>
      </c>
      <c r="U404" s="1">
        <f t="shared" si="170"/>
        <v>1.6010452691458238E-3</v>
      </c>
      <c r="V404" s="1">
        <f t="shared" si="171"/>
        <v>1.2115722532248104E-2</v>
      </c>
      <c r="W404" s="1">
        <f t="shared" si="179"/>
        <v>0</v>
      </c>
      <c r="X404" s="1">
        <f t="shared" si="179"/>
        <v>0</v>
      </c>
      <c r="Y404" s="1">
        <f t="shared" si="179"/>
        <v>0</v>
      </c>
      <c r="Z404" s="1">
        <f t="shared" si="179"/>
        <v>0</v>
      </c>
      <c r="AA404" s="1">
        <f>+AA$3*$F404*ABS($F404)*COS(2*PI()*$A404/$AZ$22+AA$4)*COS(2*PI()*$A404/$BA$22+AA$5)</f>
        <v>0</v>
      </c>
      <c r="AB404" s="39">
        <f>+AB$3*$F404*ABS($F404)*COS(2*2*PI()*$A404/$BA$33+AB$4)*COS(2*2*PI()*$A404/$BA$34+AB$5)*COS(2*2*PI()*$A404/$BA$35+AB$6)</f>
        <v>0</v>
      </c>
      <c r="AE404" s="20">
        <f>+$AF$20*SIGN(SOI!A403)*(ABS(SOI!A403))^$AE$2</f>
        <v>0.53081873417682079</v>
      </c>
      <c r="AF404" s="20">
        <f t="shared" si="174"/>
        <v>0.43583494822141827</v>
      </c>
      <c r="AG404" s="19">
        <f t="shared" si="175"/>
        <v>-0.15063584068021821</v>
      </c>
      <c r="AH404" s="19">
        <f t="shared" si="176"/>
        <v>-4.9570326341941445E-2</v>
      </c>
      <c r="AI404">
        <f t="shared" si="173"/>
        <v>0.22919999999999868</v>
      </c>
      <c r="AJ404">
        <f t="shared" si="172"/>
        <v>0.58647078890163651</v>
      </c>
      <c r="AK404">
        <v>1</v>
      </c>
    </row>
    <row r="405" spans="1:37" x14ac:dyDescent="0.25">
      <c r="A405">
        <v>31.916666666666483</v>
      </c>
      <c r="B405" s="2">
        <v>1911.9166666666376</v>
      </c>
      <c r="C405">
        <f>+D405+($D$2+E405+F405)*SOI!A404*IF(B405&gt;$C$18, IF(B405&lt;$C$19,-1,1),1)</f>
        <v>17.806199782596725</v>
      </c>
      <c r="D405">
        <f>+$D$3*((1-$D$5)*SOI!D404+$D$5*SOI!D403) +   $D$4*((1-$D$5)*SOI!E404+$D$5*SOI!E403)</f>
        <v>0</v>
      </c>
      <c r="E405">
        <f t="shared" si="153"/>
        <v>-41.12034000040682</v>
      </c>
      <c r="F405">
        <f t="shared" si="154"/>
        <v>59.668464773945075</v>
      </c>
      <c r="G405">
        <f t="shared" si="162"/>
        <v>18.548124773538255</v>
      </c>
      <c r="H405" s="21">
        <f t="shared" si="163"/>
        <v>5.4665797309680006E-2</v>
      </c>
      <c r="I405" s="37">
        <f t="shared" si="155"/>
        <v>4.2583589030458411</v>
      </c>
      <c r="J405" s="1">
        <f t="shared" si="164"/>
        <v>-8.3403218227278622</v>
      </c>
      <c r="K405" s="1">
        <f t="shared" si="165"/>
        <v>1.5142946220291789</v>
      </c>
      <c r="L405" s="1">
        <f t="shared" si="156"/>
        <v>9.3916665267913597</v>
      </c>
      <c r="M405" s="1">
        <f t="shared" si="157"/>
        <v>-12.308162012357869</v>
      </c>
      <c r="N405" s="1">
        <f t="shared" si="158"/>
        <v>-2.7536532175730266</v>
      </c>
      <c r="O405" s="1">
        <f t="shared" si="159"/>
        <v>-10.165255027681242</v>
      </c>
      <c r="P405" s="1">
        <f t="shared" si="160"/>
        <v>0.5883060584584765</v>
      </c>
      <c r="Q405" s="1">
        <f t="shared" si="166"/>
        <v>22.794222722163415</v>
      </c>
      <c r="R405" s="1">
        <f t="shared" si="167"/>
        <v>-5.3336458707370689</v>
      </c>
      <c r="S405" s="1">
        <f t="shared" si="168"/>
        <v>-1.5375227225902597</v>
      </c>
      <c r="T405" s="1">
        <f t="shared" si="169"/>
        <v>1.606343797871211</v>
      </c>
      <c r="U405" s="1">
        <f t="shared" si="170"/>
        <v>-0.12996350032782059</v>
      </c>
      <c r="V405" s="1">
        <f t="shared" si="171"/>
        <v>3.1486214091196687</v>
      </c>
      <c r="W405" s="1">
        <f t="shared" si="179"/>
        <v>0</v>
      </c>
      <c r="X405" s="1">
        <f t="shared" si="179"/>
        <v>0</v>
      </c>
      <c r="Y405" s="1">
        <f t="shared" si="179"/>
        <v>0</v>
      </c>
      <c r="Z405" s="1">
        <f t="shared" si="179"/>
        <v>0</v>
      </c>
      <c r="AA405" s="1">
        <f>+AA$3*$F405*ABS($F405)*COS(2*PI()*$A405/$AZ$22+AA$4)*COS(2*PI()*$A405/$BA$22+AA$5)</f>
        <v>0</v>
      </c>
      <c r="AB405" s="39">
        <f>+AB$3*$F405*ABS($F405)*COS(2*2*PI()*$A405/$BA$33+AB$4)*COS(2*2*PI()*$A405/$BA$34+AB$5)*COS(2*2*PI()*$A405/$BA$35+AB$6)</f>
        <v>0</v>
      </c>
      <c r="AE405" s="20">
        <f>+$AF$20*SIGN(SOI!A404)*(ABS(SOI!A404))^$AE$2</f>
        <v>0.58303438400483076</v>
      </c>
      <c r="AF405" s="20">
        <f t="shared" si="174"/>
        <v>0.6434079573164273</v>
      </c>
      <c r="AG405" s="19">
        <f t="shared" si="175"/>
        <v>-9.4643847836311815E-2</v>
      </c>
      <c r="AH405" s="19">
        <f t="shared" si="176"/>
        <v>-3.2996437261771136E-2</v>
      </c>
      <c r="AI405">
        <f t="shared" si="173"/>
        <v>0.22979999999999867</v>
      </c>
      <c r="AJ405">
        <f t="shared" si="172"/>
        <v>0.73805180515273916</v>
      </c>
      <c r="AK405">
        <v>1</v>
      </c>
    </row>
    <row r="406" spans="1:37" x14ac:dyDescent="0.25">
      <c r="A406">
        <v>31.999999999999815</v>
      </c>
      <c r="B406" s="2">
        <v>1911.9999999999709</v>
      </c>
      <c r="C406">
        <f>+D406+($D$2+E406+F406)*SOI!A405*IF(B406&gt;$C$18, IF(B406&lt;$C$19,-1,1),1)</f>
        <v>2.0669809729408102</v>
      </c>
      <c r="D406">
        <f>+$D$3*((1-$D$5)*SOI!D405+$D$5*SOI!D404) +   $D$4*((1-$D$5)*SOI!E405+$D$5*SOI!E404)</f>
        <v>0</v>
      </c>
      <c r="E406">
        <f t="shared" ref="E406:E469" si="180">$E$3*COS(2*PI()*(A406+$E$2)/$H$3)+$E$4*COS(2*PI()*(A406+$E$2)/$H$4)+$E$5*COS(2*PI()*(A406+$E$2)/$H$5)+$E$6*COS(2*PI()/$H$6*(A406+$E$2))+$E$7*COS(2*PI()/$H$7*(A406+$E$2))+$E$8*COS(2*PI()/$H$8*(A406+$E$2))+$E$9*COS(2*PI()/$H$9*(A406+$E$2))+$E$10*COS(2*PI()/$H$10*(A406+$E$2))+$E$11*COS(2*PI()/$H$11*(A406+$E$2))+$E$12*COS(2*PI()/$H$12*(A406+$E$2))+$E$13*COS(2*PI()/$H$13*(A406+$E$2))+$E$14*COS(2*PI()/$H$14*(A406+$E$2))+$E$15*COS(2*PI()/$H$15*(A406+$E$2))+$E$16*COS(2*PI()/$H$16*(A406+$E$2))+$E$17*COS(2*PI()/$H$17*(A406+$E$2))</f>
        <v>-2.6892524458708049</v>
      </c>
      <c r="F406">
        <f t="shared" ref="F406:F469" si="181">$F$3*COS(2*PI()*(B406+$F$2)/$H$3)+$F$4*COS(2*PI()*(B406+$F$2)/$H$4)+$F$5*COS(2*PI()*(B406+$F$2)/$H$5)+$F$6*COS(2*PI()/$H$6*(B406+$F$2))+$F$7*COS(2*PI()/$H$7*(B406+$F$2))+$F$8*COS(2*PI()/$H$8*(B406+$F$2))+$F$9*COS(2*PI()/$H$9*(B406+$F$2))+$F$10*COS(2*PI()/$H$10*(B406+$F$2))+$F$11*COS(2*PI()/$H$11*(B406+$F$2))+$F$12*COS(2*PI()/$H$12*(B406+$F$2))+$F$13*COS(2*PI()/$H$13*(B406+$F$2))+$F$14*COS(2*PI()/$H$14*(B406+$F$2))+$F$15*COS(2*PI()/$H$15*(B406+$F$2))+$F$16*COS(2*PI()/$H$16*(B406+$F$2))+$F$17*COS(2*PI()/$H$17*(B406+$F$2))</f>
        <v>4.0227885574455211</v>
      </c>
      <c r="G406">
        <f t="shared" si="162"/>
        <v>1.3335361115747162</v>
      </c>
      <c r="H406" s="21">
        <f t="shared" si="163"/>
        <v>5.7341696478340837E-2</v>
      </c>
      <c r="I406" s="37">
        <f t="shared" ref="I406:I469" si="182">+(I$3*$E406+I$5*$F406)*COS(2*PI()*$A406*$A$9+I$4)</f>
        <v>1.2682001970602024</v>
      </c>
      <c r="J406" s="1">
        <f t="shared" si="164"/>
        <v>-0.18579014948413503</v>
      </c>
      <c r="K406" s="1">
        <f t="shared" si="165"/>
        <v>7.5797580433493674E-5</v>
      </c>
      <c r="L406" s="1">
        <f t="shared" ref="L406:L469" si="183">+(L$3*$E406+L$5*$F406)*COS(2*PI()*$A406*$A$9+L$4)^2</f>
        <v>2.8343864173645099</v>
      </c>
      <c r="M406" s="1">
        <f t="shared" ref="M406:M469" si="184">+(M$3*$E406+M$5*$F406)*COS(2*PI()*$A406*$A$7+M$4)</f>
        <v>-0.92063509232919072</v>
      </c>
      <c r="N406" s="1">
        <f t="shared" ref="N406:N469" si="185">+(N$3*$E406+N$5*$F406)*COS(2*PI()*$A406*$A$8+N$4)</f>
        <v>-9.2460690075122615E-2</v>
      </c>
      <c r="O406" s="1">
        <f t="shared" ref="O406:O469" si="186">+(O$3*$E406+O$5*$F406)*COS(2*PI()*$A406*$A$8+O$4)^2</f>
        <v>-9.1052666586090902E-2</v>
      </c>
      <c r="P406" s="1">
        <f t="shared" ref="P406:P469" si="187">+(P$3*$E406+P$5*$F406)*COS(2*PI()*$A406*$A$7+P$4)^2</f>
        <v>1.0893250692707907E-2</v>
      </c>
      <c r="Q406" s="1">
        <f t="shared" si="166"/>
        <v>5.7248879705137028E-2</v>
      </c>
      <c r="R406" s="1">
        <f t="shared" si="167"/>
        <v>-3.9894399895506784E-3</v>
      </c>
      <c r="S406" s="1">
        <f t="shared" si="168"/>
        <v>-1.5374994936280631E-2</v>
      </c>
      <c r="T406" s="1">
        <f t="shared" si="169"/>
        <v>4.3423945989888605E-3</v>
      </c>
      <c r="U406" s="1">
        <f t="shared" si="170"/>
        <v>-7.1667314634563388E-4</v>
      </c>
      <c r="V406" s="1">
        <f t="shared" si="171"/>
        <v>1.9575934617785916E-3</v>
      </c>
      <c r="W406" s="1">
        <f t="shared" si="179"/>
        <v>0</v>
      </c>
      <c r="X406" s="1">
        <f t="shared" si="179"/>
        <v>0</v>
      </c>
      <c r="Y406" s="1">
        <f t="shared" si="179"/>
        <v>0</v>
      </c>
      <c r="Z406" s="1">
        <f t="shared" si="179"/>
        <v>0</v>
      </c>
      <c r="AA406" s="1">
        <f>+AA$3*$F406*ABS($F406)*COS(2*PI()*$A406/$AZ$22+AA$4)*COS(2*PI()*$A406/$BA$22+AA$5)</f>
        <v>0</v>
      </c>
      <c r="AB406" s="39">
        <f>+AB$3*$F406*ABS($F406)*COS(2*2*PI()*$A406/$BA$33+AB$4)*COS(2*2*PI()*$A406/$BA$34+AB$5)*COS(2*2*PI()*$A406/$BA$35+AB$6)</f>
        <v>0</v>
      </c>
      <c r="AE406" s="20">
        <f>+$AF$20*SIGN(SOI!A405)*(ABS(SOI!A405))^$AE$2</f>
        <v>0.81637075376763046</v>
      </c>
      <c r="AF406" s="20">
        <f t="shared" si="174"/>
        <v>0.64192524977789212</v>
      </c>
      <c r="AG406" s="19">
        <f t="shared" si="175"/>
        <v>-5.7508592169802669E-2</v>
      </c>
      <c r="AH406" s="19">
        <f t="shared" si="176"/>
        <v>-3.4464610374197638E-2</v>
      </c>
      <c r="AI406">
        <f t="shared" si="173"/>
        <v>0.23039999999999866</v>
      </c>
      <c r="AJ406">
        <f t="shared" si="172"/>
        <v>0.69943384194769476</v>
      </c>
      <c r="AK406">
        <v>1</v>
      </c>
    </row>
    <row r="407" spans="1:37" x14ac:dyDescent="0.25">
      <c r="A407">
        <v>32.083333333333151</v>
      </c>
      <c r="B407" s="2">
        <v>1912.0833333333042</v>
      </c>
      <c r="C407">
        <f>+D407+($D$2+E407+F407)*SOI!A406*IF(B407&gt;$C$18, IF(B407&lt;$C$19,-1,1),1)</f>
        <v>-0.7379232855299025</v>
      </c>
      <c r="D407">
        <f>+$D$3*((1-$D$5)*SOI!D406+$D$5*SOI!D405) +   $D$4*((1-$D$5)*SOI!E406+$D$5*SOI!E405)</f>
        <v>0</v>
      </c>
      <c r="E407">
        <f t="shared" si="180"/>
        <v>1.3464768072333984</v>
      </c>
      <c r="F407">
        <f t="shared" si="181"/>
        <v>-2.2355410066670158</v>
      </c>
      <c r="G407">
        <f t="shared" ref="G407:G470" si="188">+E407+F407</f>
        <v>-0.88906419943361747</v>
      </c>
      <c r="H407" s="21">
        <f t="shared" ref="H407:H470" si="189">+$H$19*SUM(I407:V407)</f>
        <v>-2.2593617828136358E-2</v>
      </c>
      <c r="I407" s="37">
        <f t="shared" si="182"/>
        <v>-0.79797954144215466</v>
      </c>
      <c r="J407" s="1">
        <f t="shared" ref="J407:J470" si="190">+(J$3)*I407*M407</f>
        <v>-4.2612741543001022E-2</v>
      </c>
      <c r="K407" s="1">
        <f t="shared" ref="K407:K470" si="191">+(K$3)*L407*P407*O407</f>
        <v>-2.1737791277320629E-5</v>
      </c>
      <c r="L407" s="1">
        <f t="shared" si="183"/>
        <v>-1.4349022987455051</v>
      </c>
      <c r="M407" s="1">
        <f t="shared" si="184"/>
        <v>0.33558332762639681</v>
      </c>
      <c r="N407" s="1">
        <f t="shared" si="185"/>
        <v>-1.7462578614991207E-2</v>
      </c>
      <c r="O407" s="1">
        <f t="shared" si="186"/>
        <v>0.81116218131113371</v>
      </c>
      <c r="P407" s="1">
        <f t="shared" si="187"/>
        <v>-6.9269056433251023E-4</v>
      </c>
      <c r="Q407" s="1">
        <f t="shared" ref="Q407:Q470" si="192">+(Q$3)*M407*N407</f>
        <v>-3.9412237150847438E-3</v>
      </c>
      <c r="R407" s="1">
        <f t="shared" ref="R407:R470" si="193">+(R$3)*I407*N407*M407</f>
        <v>-1.728144176934093E-4</v>
      </c>
      <c r="S407" s="1">
        <f t="shared" ref="S407:S470" si="194">+(S$3)*I407*N407</f>
        <v>1.8271330188498046E-3</v>
      </c>
      <c r="T407" s="1">
        <f t="shared" ref="T407:T470" si="195">+(T$3)*L407*O407</f>
        <v>1.9584278853273761E-2</v>
      </c>
      <c r="U407" s="1">
        <f t="shared" ref="U407:U470" si="196">+(U$3)*P407*I407</f>
        <v>-2.8675225771139566E-5</v>
      </c>
      <c r="V407" s="1">
        <f t="shared" ref="V407:V470" si="197">+(V$3)*P407*N407</f>
        <v>-2.3510156660739994E-5</v>
      </c>
      <c r="W407" s="1">
        <f t="shared" si="179"/>
        <v>0</v>
      </c>
      <c r="X407" s="1">
        <f t="shared" si="179"/>
        <v>0</v>
      </c>
      <c r="Y407" s="1">
        <f t="shared" si="179"/>
        <v>0</v>
      </c>
      <c r="Z407" s="1">
        <f t="shared" si="179"/>
        <v>0</v>
      </c>
      <c r="AA407" s="1">
        <f>+AA$3*$F407*ABS($F407)*COS(2*PI()*$A407/$AZ$22+AA$4)*COS(2*PI()*$A407/$BA$22+AA$5)</f>
        <v>0</v>
      </c>
      <c r="AB407" s="39">
        <f>+AB$3*$F407*ABS($F407)*COS(2*2*PI()*$A407/$BA$33+AB$4)*COS(2*2*PI()*$A407/$BA$34+AB$5)*COS(2*2*PI()*$A407/$BA$35+AB$6)</f>
        <v>0</v>
      </c>
      <c r="AE407" s="20">
        <f>+$AF$20*SIGN(SOI!A406)*(ABS(SOI!A406))^$AE$2</f>
        <v>0.52637061156121512</v>
      </c>
      <c r="AF407" s="20">
        <f t="shared" si="174"/>
        <v>0.60167867831736244</v>
      </c>
      <c r="AG407" s="19">
        <f t="shared" si="175"/>
        <v>-5.1935629854633653E-2</v>
      </c>
      <c r="AH407" s="19">
        <f t="shared" si="176"/>
        <v>-6.2905023928480491E-2</v>
      </c>
      <c r="AI407">
        <f t="shared" si="173"/>
        <v>0.23099999999999865</v>
      </c>
      <c r="AJ407">
        <f t="shared" si="172"/>
        <v>0.65361430817199606</v>
      </c>
      <c r="AK407">
        <v>1</v>
      </c>
    </row>
    <row r="408" spans="1:37" x14ac:dyDescent="0.25">
      <c r="A408">
        <v>32.166666666666487</v>
      </c>
      <c r="B408" s="2">
        <v>1912.1666666666374</v>
      </c>
      <c r="C408">
        <f>+D408+($D$2+E408+F408)*SOI!A407*IF(B408&gt;$C$18, IF(B408&lt;$C$19,-1,1),1)</f>
        <v>0.66212935015653696</v>
      </c>
      <c r="D408">
        <f>+$D$3*((1-$D$5)*SOI!D407+$D$5*SOI!D406) +   $D$4*((1-$D$5)*SOI!E407+$D$5*SOI!E406)</f>
        <v>0</v>
      </c>
      <c r="E408">
        <f t="shared" si="180"/>
        <v>-0.94082667434003575</v>
      </c>
      <c r="F408">
        <f t="shared" si="181"/>
        <v>1.9004344281900893</v>
      </c>
      <c r="G408">
        <f t="shared" si="188"/>
        <v>0.95960775385005359</v>
      </c>
      <c r="H408" s="21">
        <f t="shared" si="189"/>
        <v>-6.0055222698041236E-3</v>
      </c>
      <c r="I408" s="37">
        <f t="shared" si="182"/>
        <v>0.37811874235344439</v>
      </c>
      <c r="J408" s="1">
        <f t="shared" si="190"/>
        <v>-2.3434427643330858E-3</v>
      </c>
      <c r="K408" s="1">
        <f t="shared" si="191"/>
        <v>7.3071147300135352E-5</v>
      </c>
      <c r="L408" s="1">
        <f t="shared" si="183"/>
        <v>0.227456160489373</v>
      </c>
      <c r="M408" s="1">
        <f t="shared" si="184"/>
        <v>-3.894742982060926E-2</v>
      </c>
      <c r="N408" s="1">
        <f t="shared" si="185"/>
        <v>4.092789472849806E-2</v>
      </c>
      <c r="O408" s="1">
        <f t="shared" si="186"/>
        <v>-0.92171336285722794</v>
      </c>
      <c r="P408" s="1">
        <f t="shared" si="187"/>
        <v>1.292725220326196E-2</v>
      </c>
      <c r="Q408" s="1">
        <f t="shared" si="192"/>
        <v>-1.0720635889011165E-3</v>
      </c>
      <c r="R408" s="1">
        <f t="shared" si="193"/>
        <v>2.2274393040125894E-5</v>
      </c>
      <c r="S408" s="1">
        <f t="shared" si="194"/>
        <v>2.0291663190709821E-3</v>
      </c>
      <c r="T408" s="1">
        <f t="shared" si="195"/>
        <v>3.5275334954797621E-3</v>
      </c>
      <c r="U408" s="1">
        <f t="shared" si="196"/>
        <v>-2.5357722421321261E-4</v>
      </c>
      <c r="V408" s="1">
        <f t="shared" si="197"/>
        <v>-1.0283323643899979E-3</v>
      </c>
      <c r="W408" s="1">
        <f t="shared" si="179"/>
        <v>0</v>
      </c>
      <c r="X408" s="1">
        <f t="shared" si="179"/>
        <v>0</v>
      </c>
      <c r="Y408" s="1">
        <f t="shared" si="179"/>
        <v>0</v>
      </c>
      <c r="Z408" s="1">
        <f t="shared" si="179"/>
        <v>0</v>
      </c>
      <c r="AA408" s="1">
        <f>+AA$3*$F408*ABS($F408)*COS(2*PI()*$A408/$AZ$22+AA$4)*COS(2*PI()*$A408/$BA$22+AA$5)</f>
        <v>0</v>
      </c>
      <c r="AB408" s="39">
        <f>+AB$3*$F408*ABS($F408)*COS(2*2*PI()*$A408/$BA$33+AB$4)*COS(2*2*PI()*$A408/$BA$34+AB$5)*COS(2*2*PI()*$A408/$BA$35+AB$6)</f>
        <v>0</v>
      </c>
      <c r="AE408" s="20">
        <f>+$AF$20*SIGN(SOI!A407)*(ABS(SOI!A407))^$AE$2</f>
        <v>0.46229466962324162</v>
      </c>
      <c r="AF408" s="20">
        <f t="shared" si="174"/>
        <v>0.4659515691400869</v>
      </c>
      <c r="AG408" s="19">
        <f t="shared" si="175"/>
        <v>6.2476942585435458E-2</v>
      </c>
      <c r="AH408" s="19">
        <f t="shared" si="176"/>
        <v>-2.0444751969169617E-2</v>
      </c>
      <c r="AI408">
        <f t="shared" si="173"/>
        <v>0.23159999999999864</v>
      </c>
      <c r="AJ408">
        <f t="shared" ref="AJ408:AJ471" si="198">+ABS(AF408-AG408)</f>
        <v>0.40347462655465144</v>
      </c>
      <c r="AK408">
        <v>1</v>
      </c>
    </row>
    <row r="409" spans="1:37" x14ac:dyDescent="0.25">
      <c r="A409">
        <v>32.249999999999822</v>
      </c>
      <c r="B409" s="2">
        <v>1912.2499999999707</v>
      </c>
      <c r="C409">
        <f>+D409+($D$2+E409+F409)*SOI!A408*IF(B409&gt;$C$18, IF(B409&lt;$C$19,-1,1),1)</f>
        <v>-0.80726958838652074</v>
      </c>
      <c r="D409">
        <f>+$D$3*((1-$D$5)*SOI!D408+$D$5*SOI!D407) +   $D$4*((1-$D$5)*SOI!E408+$D$5*SOI!E407)</f>
        <v>0</v>
      </c>
      <c r="E409">
        <f t="shared" si="180"/>
        <v>0.76296473697751033</v>
      </c>
      <c r="F409">
        <f t="shared" si="181"/>
        <v>-2.1548088548853048</v>
      </c>
      <c r="G409">
        <f t="shared" si="188"/>
        <v>-1.3918441179077945</v>
      </c>
      <c r="H409" s="21">
        <f t="shared" si="189"/>
        <v>1.8275755160775404E-3</v>
      </c>
      <c r="I409" s="37">
        <f t="shared" si="182"/>
        <v>5.8722927606492193E-3</v>
      </c>
      <c r="J409" s="1">
        <f t="shared" si="190"/>
        <v>-1.7269770154325736E-4</v>
      </c>
      <c r="K409" s="1">
        <f t="shared" si="191"/>
        <v>-2.2592850233830287E-5</v>
      </c>
      <c r="L409" s="1">
        <f t="shared" si="183"/>
        <v>-7.3453152565397681E-2</v>
      </c>
      <c r="M409" s="1">
        <f t="shared" si="184"/>
        <v>-0.1848125740108931</v>
      </c>
      <c r="N409" s="1">
        <f t="shared" si="185"/>
        <v>-2.4283275937570549E-2</v>
      </c>
      <c r="O409" s="1">
        <f t="shared" si="186"/>
        <v>0.39499965629283063</v>
      </c>
      <c r="P409" s="1">
        <f t="shared" si="187"/>
        <v>-2.8881367230214162E-2</v>
      </c>
      <c r="Q409" s="1">
        <f t="shared" si="192"/>
        <v>3.0182911310008237E-3</v>
      </c>
      <c r="R409" s="1">
        <f t="shared" si="193"/>
        <v>-9.7392598772496368E-7</v>
      </c>
      <c r="S409" s="1">
        <f t="shared" si="194"/>
        <v>-1.8697563142915242E-5</v>
      </c>
      <c r="T409" s="1">
        <f t="shared" si="195"/>
        <v>4.8818532069401787E-4</v>
      </c>
      <c r="U409" s="1">
        <f t="shared" si="196"/>
        <v>8.7983506169595341E-6</v>
      </c>
      <c r="V409" s="1">
        <f t="shared" si="197"/>
        <v>-1.3631162669314038E-3</v>
      </c>
      <c r="W409" s="1">
        <f t="shared" si="179"/>
        <v>0</v>
      </c>
      <c r="X409" s="1">
        <f t="shared" si="179"/>
        <v>0</v>
      </c>
      <c r="Y409" s="1">
        <f t="shared" si="179"/>
        <v>0</v>
      </c>
      <c r="Z409" s="1">
        <f t="shared" si="179"/>
        <v>0</v>
      </c>
      <c r="AA409" s="1">
        <f>+AA$3*$F409*ABS($F409)*COS(2*PI()*$A409/$AZ$22+AA$4)*COS(2*PI()*$A409/$BA$22+AA$5)</f>
        <v>0</v>
      </c>
      <c r="AB409" s="39">
        <f>+AB$3*$F409*ABS($F409)*COS(2*2*PI()*$A409/$BA$33+AB$4)*COS(2*2*PI()*$A409/$BA$34+AB$5)*COS(2*2*PI()*$A409/$BA$35+AB$6)</f>
        <v>0</v>
      </c>
      <c r="AE409" s="20">
        <f>+$AF$20*SIGN(SOI!A408)*(ABS(SOI!A408))^$AE$2</f>
        <v>0.40918942623580401</v>
      </c>
      <c r="AF409" s="20">
        <f t="shared" si="174"/>
        <v>0.29049469861968186</v>
      </c>
      <c r="AG409" s="19">
        <f t="shared" si="175"/>
        <v>0.13480616765815037</v>
      </c>
      <c r="AH409" s="19">
        <f t="shared" si="176"/>
        <v>3.6626034502254573E-2</v>
      </c>
      <c r="AI409">
        <f t="shared" ref="AI409:AI472" si="199">+AI408+$AI$22</f>
        <v>0.23219999999999863</v>
      </c>
      <c r="AJ409">
        <f t="shared" si="198"/>
        <v>0.15568853096153148</v>
      </c>
      <c r="AK409">
        <v>1</v>
      </c>
    </row>
    <row r="410" spans="1:37" x14ac:dyDescent="0.25">
      <c r="A410">
        <v>32.333333333333158</v>
      </c>
      <c r="B410" s="2">
        <v>1912.3333333333039</v>
      </c>
      <c r="C410">
        <f>+D410+($D$2+E410+F410)*SOI!A409*IF(B410&gt;$C$18, IF(B410&lt;$C$19,-1,1),1)</f>
        <v>0</v>
      </c>
      <c r="D410">
        <f>+$D$3*((1-$D$5)*SOI!D409+$D$5*SOI!D408) +   $D$4*((1-$D$5)*SOI!E409+$D$5*SOI!E408)</f>
        <v>0</v>
      </c>
      <c r="E410">
        <f t="shared" si="180"/>
        <v>-0.6806714118146342</v>
      </c>
      <c r="F410">
        <f t="shared" si="181"/>
        <v>3.6021537434148954</v>
      </c>
      <c r="G410">
        <f t="shared" si="188"/>
        <v>2.9214823316002612</v>
      </c>
      <c r="H410" s="21">
        <f t="shared" si="189"/>
        <v>1.4647170892182796E-2</v>
      </c>
      <c r="I410" s="37">
        <f t="shared" si="182"/>
        <v>-0.30670178633457751</v>
      </c>
      <c r="J410" s="1">
        <f t="shared" si="190"/>
        <v>-2.1062232222234353E-2</v>
      </c>
      <c r="K410" s="1">
        <f t="shared" si="191"/>
        <v>3.4183284338141961E-6</v>
      </c>
      <c r="L410" s="1">
        <f t="shared" si="183"/>
        <v>0.61824991427025755</v>
      </c>
      <c r="M410" s="1">
        <f t="shared" si="184"/>
        <v>0.43155956691674591</v>
      </c>
      <c r="N410" s="1">
        <f t="shared" si="185"/>
        <v>-1.8595071130183081E-2</v>
      </c>
      <c r="O410" s="1">
        <f t="shared" si="186"/>
        <v>-5.5171114533637136E-3</v>
      </c>
      <c r="P410" s="1">
        <f t="shared" si="187"/>
        <v>3.7169939007431159E-2</v>
      </c>
      <c r="Q410" s="1">
        <f t="shared" si="192"/>
        <v>-5.3971057726716603E-3</v>
      </c>
      <c r="R410" s="1">
        <f t="shared" si="193"/>
        <v>-9.0956630359005256E-5</v>
      </c>
      <c r="S410" s="1">
        <f t="shared" si="194"/>
        <v>7.4779780160338027E-4</v>
      </c>
      <c r="T410" s="1">
        <f t="shared" si="195"/>
        <v>5.7392267127341001E-5</v>
      </c>
      <c r="U410" s="1">
        <f t="shared" si="196"/>
        <v>5.9140360972886961E-4</v>
      </c>
      <c r="V410" s="1">
        <f t="shared" si="197"/>
        <v>1.3433759512010016E-3</v>
      </c>
      <c r="W410" s="1">
        <f t="shared" si="179"/>
        <v>0</v>
      </c>
      <c r="X410" s="1">
        <f t="shared" si="179"/>
        <v>0</v>
      </c>
      <c r="Y410" s="1">
        <f t="shared" si="179"/>
        <v>0</v>
      </c>
      <c r="Z410" s="1">
        <f t="shared" si="179"/>
        <v>0</v>
      </c>
      <c r="AA410" s="1">
        <f>+AA$3*$F410*ABS($F410)*COS(2*PI()*$A410/$AZ$22+AA$4)*COS(2*PI()*$A410/$BA$22+AA$5)</f>
        <v>0</v>
      </c>
      <c r="AB410" s="39">
        <f>+AB$3*$F410*ABS($F410)*COS(2*2*PI()*$A410/$BA$33+AB$4)*COS(2*2*PI()*$A410/$BA$34+AB$5)*COS(2*2*PI()*$A410/$BA$35+AB$6)</f>
        <v>0</v>
      </c>
      <c r="AE410" s="20">
        <f>+$AF$20*SIGN(SOI!A409)*(ABS(SOI!A409))^$AE$2</f>
        <v>0</v>
      </c>
      <c r="AF410" s="20">
        <f t="shared" si="174"/>
        <v>6.3023410122210841E-2</v>
      </c>
      <c r="AG410" s="19">
        <f t="shared" si="175"/>
        <v>-0.34851577499178249</v>
      </c>
      <c r="AH410" s="19">
        <f t="shared" si="176"/>
        <v>-0.44985637475103812</v>
      </c>
      <c r="AI410">
        <f t="shared" si="199"/>
        <v>0.23279999999999862</v>
      </c>
      <c r="AJ410">
        <f t="shared" si="198"/>
        <v>0.41153918511399334</v>
      </c>
      <c r="AK410">
        <v>1</v>
      </c>
    </row>
    <row r="411" spans="1:37" x14ac:dyDescent="0.25">
      <c r="A411">
        <v>32.416666666666494</v>
      </c>
      <c r="B411" s="2">
        <v>1912.4166666666372</v>
      </c>
      <c r="C411">
        <f>+D411+($D$2+E411+F411)*SOI!A410*IF(B411&gt;$C$18, IF(B411&lt;$C$19,-1,1),1)</f>
        <v>14.163309954369131</v>
      </c>
      <c r="D411">
        <f>+$D$3*((1-$D$5)*SOI!D410+$D$5*SOI!D409) +   $D$4*((1-$D$5)*SOI!E410+$D$5*SOI!E409)</f>
        <v>0</v>
      </c>
      <c r="E411">
        <f t="shared" si="180"/>
        <v>0.65467329735547275</v>
      </c>
      <c r="F411">
        <f t="shared" si="181"/>
        <v>-59.668464773893518</v>
      </c>
      <c r="G411">
        <f t="shared" si="188"/>
        <v>-59.013791476538046</v>
      </c>
      <c r="H411" s="21">
        <f t="shared" si="189"/>
        <v>-0.11218363624877536</v>
      </c>
      <c r="I411" s="37">
        <f t="shared" si="182"/>
        <v>1.3669663287653033</v>
      </c>
      <c r="J411" s="1">
        <f t="shared" si="190"/>
        <v>-1.1145198549870867</v>
      </c>
      <c r="K411" s="1">
        <f t="shared" si="191"/>
        <v>-1.7838127182870686E-3</v>
      </c>
      <c r="L411" s="1">
        <f t="shared" si="183"/>
        <v>-1.0200149094548989</v>
      </c>
      <c r="M411" s="1">
        <f t="shared" si="184"/>
        <v>-5.1236876911788602</v>
      </c>
      <c r="N411" s="1">
        <f t="shared" si="185"/>
        <v>0.12221596276493212</v>
      </c>
      <c r="O411" s="1">
        <f t="shared" si="186"/>
        <v>0.59449755491203171</v>
      </c>
      <c r="P411" s="1">
        <f t="shared" si="187"/>
        <v>-0.10910547555786405</v>
      </c>
      <c r="Q411" s="1">
        <f t="shared" si="192"/>
        <v>-0.42114623270611745</v>
      </c>
      <c r="R411" s="1">
        <f t="shared" si="193"/>
        <v>3.1633545106194191E-2</v>
      </c>
      <c r="S411" s="1">
        <f t="shared" si="194"/>
        <v>2.1905631874892407E-2</v>
      </c>
      <c r="T411" s="1">
        <f t="shared" si="195"/>
        <v>1.0203147173919968E-2</v>
      </c>
      <c r="U411" s="1">
        <f t="shared" si="196"/>
        <v>7.7371351095356427E-3</v>
      </c>
      <c r="V411" s="1">
        <f t="shared" si="197"/>
        <v>2.5916858457536544E-2</v>
      </c>
      <c r="W411" s="1">
        <f t="shared" si="179"/>
        <v>0</v>
      </c>
      <c r="X411" s="1">
        <f t="shared" si="179"/>
        <v>0</v>
      </c>
      <c r="Y411" s="1">
        <f t="shared" si="179"/>
        <v>0</v>
      </c>
      <c r="Z411" s="1">
        <f t="shared" si="179"/>
        <v>0</v>
      </c>
      <c r="AA411" s="1">
        <f>+AA$3*$F411*ABS($F411)*COS(2*PI()*$A411/$AZ$22+AA$4)*COS(2*PI()*$A411/$BA$22+AA$5)</f>
        <v>0</v>
      </c>
      <c r="AB411" s="39">
        <f>+AB$3*$F411*ABS($F411)*COS(2*2*PI()*$A411/$BA$33+AB$4)*COS(2*2*PI()*$A411/$BA$34+AB$5)*COS(2*2*PI()*$A411/$BA$35+AB$6)</f>
        <v>0</v>
      </c>
      <c r="AE411" s="20">
        <f>+$AF$20*SIGN(SOI!A410)*(ABS(SOI!A410))^$AE$2</f>
        <v>-0.22011919586917147</v>
      </c>
      <c r="AF411" s="20">
        <f t="shared" si="174"/>
        <v>-0.11303573957431751</v>
      </c>
      <c r="AG411" s="19">
        <f t="shared" si="175"/>
        <v>-0.37099653879657596</v>
      </c>
      <c r="AH411" s="19">
        <f t="shared" si="176"/>
        <v>-0.49939556414091257</v>
      </c>
      <c r="AI411">
        <f t="shared" si="199"/>
        <v>0.23339999999999861</v>
      </c>
      <c r="AJ411">
        <f t="shared" si="198"/>
        <v>0.25796079922225845</v>
      </c>
      <c r="AK411">
        <v>1</v>
      </c>
    </row>
    <row r="412" spans="1:37" x14ac:dyDescent="0.25">
      <c r="A412">
        <v>32.499999999999829</v>
      </c>
      <c r="B412" s="2">
        <v>1912.4999999999704</v>
      </c>
      <c r="C412">
        <f>+D412+($D$2+E412+F412)*SOI!A411*IF(B412&gt;$C$18, IF(B412&lt;$C$19,-1,1),1)</f>
        <v>0.46976771568199721</v>
      </c>
      <c r="D412">
        <f>+$D$3*((1-$D$5)*SOI!D411+$D$5*SOI!D410) +   $D$4*((1-$D$5)*SOI!E411+$D$5*SOI!E410)</f>
        <v>0</v>
      </c>
      <c r="E412">
        <f t="shared" si="180"/>
        <v>-0.67488859904190246</v>
      </c>
      <c r="F412">
        <f t="shared" si="181"/>
        <v>-4.0227885577780693</v>
      </c>
      <c r="G412">
        <f t="shared" si="188"/>
        <v>-4.6976771568199718</v>
      </c>
      <c r="H412" s="21">
        <f t="shared" si="189"/>
        <v>-1.456217112378393E-2</v>
      </c>
      <c r="I412" s="37">
        <f t="shared" si="182"/>
        <v>-0.24636368245063808</v>
      </c>
      <c r="J412" s="1">
        <f t="shared" si="190"/>
        <v>4.6834999304172821E-3</v>
      </c>
      <c r="K412" s="1">
        <f t="shared" si="191"/>
        <v>-2.3170849866013545E-5</v>
      </c>
      <c r="L412" s="1">
        <f t="shared" si="183"/>
        <v>0.27365109758889788</v>
      </c>
      <c r="M412" s="1">
        <f t="shared" si="184"/>
        <v>-0.11946659574086745</v>
      </c>
      <c r="N412" s="1">
        <f t="shared" si="185"/>
        <v>-0.11387314311884834</v>
      </c>
      <c r="O412" s="1">
        <f t="shared" si="186"/>
        <v>-0.5348852155372481</v>
      </c>
      <c r="P412" s="1">
        <f t="shared" si="187"/>
        <v>-5.8713511888982984E-3</v>
      </c>
      <c r="Q412" s="1">
        <f t="shared" si="192"/>
        <v>9.149347726194584E-3</v>
      </c>
      <c r="R412" s="1">
        <f t="shared" si="193"/>
        <v>1.2385796731779431E-4</v>
      </c>
      <c r="S412" s="1">
        <f t="shared" si="194"/>
        <v>3.6784768716969238E-3</v>
      </c>
      <c r="T412" s="1">
        <f t="shared" si="195"/>
        <v>2.4628351703451278E-3</v>
      </c>
      <c r="U412" s="1">
        <f t="shared" si="196"/>
        <v>-7.5039608932117604E-5</v>
      </c>
      <c r="V412" s="1">
        <f t="shared" si="197"/>
        <v>-1.2994729487679178E-3</v>
      </c>
      <c r="W412" s="1">
        <f t="shared" si="179"/>
        <v>0</v>
      </c>
      <c r="X412" s="1">
        <f t="shared" si="179"/>
        <v>0</v>
      </c>
      <c r="Y412" s="1">
        <f t="shared" si="179"/>
        <v>0</v>
      </c>
      <c r="Z412" s="1">
        <f t="shared" si="179"/>
        <v>0</v>
      </c>
      <c r="AA412" s="1">
        <f>+AA$3*$F412*ABS($F412)*COS(2*PI()*$A412/$AZ$22+AA$4)*COS(2*PI()*$A412/$BA$22+AA$5)</f>
        <v>0</v>
      </c>
      <c r="AB412" s="39">
        <f>+AB$3*$F412*ABS($F412)*COS(2*2*PI()*$A412/$BA$33+AB$4)*COS(2*2*PI()*$A412/$BA$34+AB$5)*COS(2*2*PI()*$A412/$BA$35+AB$6)</f>
        <v>0</v>
      </c>
      <c r="AE412" s="20">
        <f>+$AF$20*SIGN(SOI!A411)*(ABS(SOI!A411))^$AE$2</f>
        <v>-0.11898802285378103</v>
      </c>
      <c r="AF412" s="20">
        <f t="shared" ref="AF412:AF475" si="200">+AVERAGE(AE411:AE413)</f>
        <v>-0.2180911064095051</v>
      </c>
      <c r="AG412" s="19">
        <f t="shared" si="175"/>
        <v>-0.5216046026722756</v>
      </c>
      <c r="AH412" s="19">
        <f t="shared" si="176"/>
        <v>-0.58142272834974629</v>
      </c>
      <c r="AI412">
        <f t="shared" si="199"/>
        <v>0.2339999999999986</v>
      </c>
      <c r="AJ412">
        <f t="shared" si="198"/>
        <v>0.30351349626277047</v>
      </c>
      <c r="AK412">
        <v>1</v>
      </c>
    </row>
    <row r="413" spans="1:37" x14ac:dyDescent="0.25">
      <c r="A413">
        <v>32.583333333333165</v>
      </c>
      <c r="B413" s="2">
        <v>1912.5833333333037</v>
      </c>
      <c r="C413">
        <f>+D413+($D$2+E413+F413)*SOI!A412*IF(B413&gt;$C$18, IF(B413&lt;$C$19,-1,1),1)</f>
        <v>-1.1938428967638215</v>
      </c>
      <c r="D413">
        <f>+$D$3*((1-$D$5)*SOI!D412+$D$5*SOI!D411) +   $D$4*((1-$D$5)*SOI!E412+$D$5*SOI!E411)</f>
        <v>0</v>
      </c>
      <c r="E413">
        <f t="shared" si="180"/>
        <v>0.749066235090035</v>
      </c>
      <c r="F413">
        <f t="shared" si="181"/>
        <v>2.2355410068195187</v>
      </c>
      <c r="G413">
        <f t="shared" si="188"/>
        <v>2.9846072419095537</v>
      </c>
      <c r="H413" s="21">
        <f t="shared" si="189"/>
        <v>1.4532384651772461E-2</v>
      </c>
      <c r="I413" s="37">
        <f t="shared" si="182"/>
        <v>5.8262666022554574E-2</v>
      </c>
      <c r="J413" s="1">
        <f t="shared" si="190"/>
        <v>-1.2202594644307862E-5</v>
      </c>
      <c r="K413" s="1">
        <f t="shared" si="191"/>
        <v>4.6805778507980004E-6</v>
      </c>
      <c r="L413" s="1">
        <f t="shared" si="183"/>
        <v>-1.3004434555562664E-2</v>
      </c>
      <c r="M413" s="1">
        <f t="shared" si="184"/>
        <v>-1.3161775796345023E-3</v>
      </c>
      <c r="N413" s="1">
        <f t="shared" si="185"/>
        <v>0.14446448472569212</v>
      </c>
      <c r="O413" s="1">
        <f t="shared" si="186"/>
        <v>0.51869829594361527</v>
      </c>
      <c r="P413" s="1">
        <f t="shared" si="187"/>
        <v>2.5736356373572741E-2</v>
      </c>
      <c r="Q413" s="1">
        <f t="shared" si="192"/>
        <v>-1.2787861334464287E-4</v>
      </c>
      <c r="R413" s="1">
        <f t="shared" si="193"/>
        <v>4.0939770116934203E-7</v>
      </c>
      <c r="S413" s="1">
        <f t="shared" si="194"/>
        <v>1.1036248759269218E-3</v>
      </c>
      <c r="T413" s="1">
        <f t="shared" si="195"/>
        <v>1.1349686173702017E-4</v>
      </c>
      <c r="U413" s="1">
        <f t="shared" si="196"/>
        <v>-7.7788112245094602E-5</v>
      </c>
      <c r="V413" s="1">
        <f t="shared" si="197"/>
        <v>-7.2263007345963817E-3</v>
      </c>
      <c r="W413" s="1">
        <f t="shared" si="179"/>
        <v>0</v>
      </c>
      <c r="X413" s="1">
        <f t="shared" si="179"/>
        <v>0</v>
      </c>
      <c r="Y413" s="1">
        <f t="shared" si="179"/>
        <v>0</v>
      </c>
      <c r="Z413" s="1">
        <f t="shared" si="179"/>
        <v>0</v>
      </c>
      <c r="AA413" s="1">
        <f>+AA$3*$F413*ABS($F413)*COS(2*PI()*$A413/$AZ$22+AA$4)*COS(2*PI()*$A413/$BA$22+AA$5)</f>
        <v>0</v>
      </c>
      <c r="AB413" s="39">
        <f>+AB$3*$F413*ABS($F413)*COS(2*2*PI()*$A413/$BA$33+AB$4)*COS(2*2*PI()*$A413/$BA$34+AB$5)*COS(2*2*PI()*$A413/$BA$35+AB$6)</f>
        <v>0</v>
      </c>
      <c r="AE413" s="20">
        <f>+$AF$20*SIGN(SOI!A412)*(ABS(SOI!A412))^$AE$2</f>
        <v>-0.31516610050556276</v>
      </c>
      <c r="AF413" s="20">
        <f t="shared" si="200"/>
        <v>-0.10788559313995046</v>
      </c>
      <c r="AG413" s="19">
        <f t="shared" si="175"/>
        <v>-0.61723663635962722</v>
      </c>
      <c r="AH413" s="19">
        <f t="shared" si="176"/>
        <v>-0.62804891449061828</v>
      </c>
      <c r="AI413">
        <f t="shared" si="199"/>
        <v>0.23459999999999859</v>
      </c>
      <c r="AJ413">
        <f t="shared" si="198"/>
        <v>0.50935104321967672</v>
      </c>
      <c r="AK413">
        <v>1</v>
      </c>
    </row>
    <row r="414" spans="1:37" x14ac:dyDescent="0.25">
      <c r="A414">
        <v>32.666666666666501</v>
      </c>
      <c r="B414" s="2">
        <v>1912.666666666637</v>
      </c>
      <c r="C414">
        <f>+D414+($D$2+E414+F414)*SOI!A413*IF(B414&gt;$C$18, IF(B414&lt;$C$19,-1,1),1)</f>
        <v>-0.25305956499761512</v>
      </c>
      <c r="D414">
        <f>+$D$3*((1-$D$5)*SOI!D413+$D$5*SOI!D412) +   $D$4*((1-$D$5)*SOI!E413+$D$5*SOI!E412)</f>
        <v>0</v>
      </c>
      <c r="E414">
        <f t="shared" si="180"/>
        <v>-0.91133851610420447</v>
      </c>
      <c r="F414">
        <f t="shared" si="181"/>
        <v>-1.9004344283137415</v>
      </c>
      <c r="G414">
        <f t="shared" si="188"/>
        <v>-2.811772944417946</v>
      </c>
      <c r="H414" s="21">
        <f t="shared" si="189"/>
        <v>1.2020827926459253E-2</v>
      </c>
      <c r="I414" s="37">
        <f t="shared" si="182"/>
        <v>0.27152780917209007</v>
      </c>
      <c r="J414" s="1">
        <f t="shared" si="190"/>
        <v>-8.4104318836175098E-4</v>
      </c>
      <c r="K414" s="1">
        <f t="shared" si="191"/>
        <v>-6.0912798724031497E-5</v>
      </c>
      <c r="L414" s="1">
        <f t="shared" si="183"/>
        <v>0.63622013902026342</v>
      </c>
      <c r="M414" s="1">
        <f t="shared" si="184"/>
        <v>-1.9465100016340237E-2</v>
      </c>
      <c r="N414" s="1">
        <f t="shared" si="185"/>
        <v>-0.13709922689638096</v>
      </c>
      <c r="O414" s="1">
        <f t="shared" si="186"/>
        <v>-0.10482304712081476</v>
      </c>
      <c r="P414" s="1">
        <f t="shared" si="187"/>
        <v>-3.3876477443491398E-2</v>
      </c>
      <c r="Q414" s="1">
        <f t="shared" si="192"/>
        <v>1.7947914098947455E-3</v>
      </c>
      <c r="R414" s="1">
        <f t="shared" si="193"/>
        <v>-2.6778449399030318E-5</v>
      </c>
      <c r="S414" s="1">
        <f t="shared" si="194"/>
        <v>-4.8811185528844468E-3</v>
      </c>
      <c r="T414" s="1">
        <f t="shared" si="195"/>
        <v>1.1221263246453668E-3</v>
      </c>
      <c r="U414" s="1">
        <f t="shared" si="196"/>
        <v>4.7718675160341123E-4</v>
      </c>
      <c r="V414" s="1">
        <f t="shared" si="197"/>
        <v>-9.0269518891375466E-3</v>
      </c>
      <c r="W414" s="1">
        <f t="shared" si="179"/>
        <v>0</v>
      </c>
      <c r="X414" s="1">
        <f t="shared" si="179"/>
        <v>0</v>
      </c>
      <c r="Y414" s="1">
        <f t="shared" si="179"/>
        <v>0</v>
      </c>
      <c r="Z414" s="1">
        <f t="shared" si="179"/>
        <v>0</v>
      </c>
      <c r="AA414" s="1">
        <f>+AA$3*$F414*ABS($F414)*COS(2*PI()*$A414/$AZ$22+AA$4)*COS(2*PI()*$A414/$BA$22+AA$5)</f>
        <v>0</v>
      </c>
      <c r="AB414" s="39">
        <f>+AB$3*$F414*ABS($F414)*COS(2*2*PI()*$A414/$BA$33+AB$4)*COS(2*2*PI()*$A414/$BA$34+AB$5)*COS(2*2*PI()*$A414/$BA$35+AB$6)</f>
        <v>0</v>
      </c>
      <c r="AE414" s="20">
        <f>+$AF$20*SIGN(SOI!A413)*(ABS(SOI!A413))^$AE$2</f>
        <v>0.1104973439394924</v>
      </c>
      <c r="AF414" s="20">
        <f t="shared" si="200"/>
        <v>-0.11591475710439357</v>
      </c>
      <c r="AG414" s="19">
        <f t="shared" si="175"/>
        <v>-1.0212845847440359</v>
      </c>
      <c r="AH414" s="19">
        <f t="shared" si="176"/>
        <v>-0.65447954173717393</v>
      </c>
      <c r="AI414">
        <f t="shared" si="199"/>
        <v>0.23519999999999858</v>
      </c>
      <c r="AJ414">
        <f t="shared" si="198"/>
        <v>0.90536982763964235</v>
      </c>
      <c r="AK414">
        <v>1</v>
      </c>
    </row>
    <row r="415" spans="1:37" x14ac:dyDescent="0.25">
      <c r="A415">
        <v>32.749999999999837</v>
      </c>
      <c r="B415" s="2">
        <v>1912.7499999999702</v>
      </c>
      <c r="C415">
        <f>+D415+($D$2+E415+F415)*SOI!A414*IF(B415&gt;$C$18, IF(B415&lt;$C$19,-1,1),1)</f>
        <v>-0.44577234984745129</v>
      </c>
      <c r="D415">
        <f>+$D$3*((1-$D$5)*SOI!D414+$D$5*SOI!D413) +   $D$4*((1-$D$5)*SOI!E414+$D$5*SOI!E413)</f>
        <v>0</v>
      </c>
      <c r="E415">
        <f t="shared" si="180"/>
        <v>1.2742092207030984</v>
      </c>
      <c r="F415">
        <f t="shared" si="181"/>
        <v>2.154808855046527</v>
      </c>
      <c r="G415">
        <f t="shared" si="188"/>
        <v>3.4290180757496254</v>
      </c>
      <c r="H415" s="21">
        <f t="shared" si="189"/>
        <v>-3.7947917590952326E-2</v>
      </c>
      <c r="I415" s="37">
        <f t="shared" si="182"/>
        <v>-0.66854384648450438</v>
      </c>
      <c r="J415" s="1">
        <f t="shared" si="190"/>
        <v>-8.9688598494130998E-3</v>
      </c>
      <c r="K415" s="1">
        <f t="shared" si="191"/>
        <v>1.3209280352195895E-4</v>
      </c>
      <c r="L415" s="1">
        <f t="shared" si="183"/>
        <v>-1.5353821552227869</v>
      </c>
      <c r="M415" s="1">
        <f t="shared" si="184"/>
        <v>8.4306294092176021E-2</v>
      </c>
      <c r="N415" s="1">
        <f t="shared" si="185"/>
        <v>7.0357795635202433E-2</v>
      </c>
      <c r="O415" s="1">
        <f t="shared" si="186"/>
        <v>0.13846442760445743</v>
      </c>
      <c r="P415" s="1">
        <f t="shared" si="187"/>
        <v>2.304508622346043E-2</v>
      </c>
      <c r="Q415" s="1">
        <f t="shared" si="192"/>
        <v>3.989280372728686E-3</v>
      </c>
      <c r="R415" s="1">
        <f t="shared" si="193"/>
        <v>1.4654856962410194E-4</v>
      </c>
      <c r="S415" s="1">
        <f t="shared" si="194"/>
        <v>-6.1675425532159225E-3</v>
      </c>
      <c r="T415" s="1">
        <f t="shared" si="195"/>
        <v>3.5771097249297761E-3</v>
      </c>
      <c r="U415" s="1">
        <f t="shared" si="196"/>
        <v>7.9925258615800459E-4</v>
      </c>
      <c r="V415" s="1">
        <f t="shared" si="197"/>
        <v>-3.15136304995488E-3</v>
      </c>
      <c r="W415" s="1">
        <f t="shared" si="179"/>
        <v>0</v>
      </c>
      <c r="X415" s="1">
        <f t="shared" si="179"/>
        <v>0</v>
      </c>
      <c r="Y415" s="1">
        <f t="shared" si="179"/>
        <v>0</v>
      </c>
      <c r="Z415" s="1">
        <f t="shared" si="179"/>
        <v>0</v>
      </c>
      <c r="AA415" s="1">
        <f>+AA$3*$F415*ABS($F415)*COS(2*PI()*$A415/$AZ$22+AA$4)*COS(2*PI()*$A415/$BA$22+AA$5)</f>
        <v>0</v>
      </c>
      <c r="AB415" s="39">
        <f>+AB$3*$F415*ABS($F415)*COS(2*2*PI()*$A415/$BA$33+AB$4)*COS(2*2*PI()*$A415/$BA$34+AB$5)*COS(2*2*PI()*$A415/$BA$35+AB$6)</f>
        <v>0</v>
      </c>
      <c r="AE415" s="20">
        <f>+$AF$20*SIGN(SOI!A414)*(ABS(SOI!A414))^$AE$2</f>
        <v>-0.14307551474711033</v>
      </c>
      <c r="AF415" s="20">
        <f t="shared" si="200"/>
        <v>4.4323760235173155E-2</v>
      </c>
      <c r="AG415" s="19">
        <f t="shared" si="175"/>
        <v>-1.1032412474547164</v>
      </c>
      <c r="AH415" s="19">
        <f t="shared" si="176"/>
        <v>-0.65237108962583767</v>
      </c>
      <c r="AI415">
        <f t="shared" si="199"/>
        <v>0.23579999999999857</v>
      </c>
      <c r="AJ415">
        <f t="shared" si="198"/>
        <v>1.1475650076898896</v>
      </c>
      <c r="AK415">
        <v>1</v>
      </c>
    </row>
    <row r="416" spans="1:37" x14ac:dyDescent="0.25">
      <c r="A416">
        <v>32.833333333333172</v>
      </c>
      <c r="B416" s="2">
        <v>1912.8333333333035</v>
      </c>
      <c r="C416">
        <f>+D416+($D$2+E416+F416)*SOI!A415*IF(B416&gt;$C$18, IF(B416&lt;$C$19,-1,1),1)</f>
        <v>-0.95836026664634721</v>
      </c>
      <c r="D416">
        <f>+$D$3*((1-$D$5)*SOI!D415+$D$5*SOI!D414) +   $D$4*((1-$D$5)*SOI!E415+$D$5*SOI!E414)</f>
        <v>0</v>
      </c>
      <c r="E416">
        <f t="shared" si="180"/>
        <v>-2.3875979228494555</v>
      </c>
      <c r="F416">
        <f t="shared" si="181"/>
        <v>-3.6021537436902147</v>
      </c>
      <c r="G416">
        <f t="shared" si="188"/>
        <v>-5.9897516665396697</v>
      </c>
      <c r="H416" s="21">
        <f t="shared" si="189"/>
        <v>1.713371231839942E-2</v>
      </c>
      <c r="I416" s="37">
        <f t="shared" si="182"/>
        <v>1.1286327402724572</v>
      </c>
      <c r="J416" s="1">
        <f t="shared" si="190"/>
        <v>-3.2475701394031435E-2</v>
      </c>
      <c r="K416" s="1">
        <f t="shared" si="191"/>
        <v>-1.9009861005803256E-4</v>
      </c>
      <c r="L416" s="1">
        <f t="shared" si="183"/>
        <v>1.4474415663793538</v>
      </c>
      <c r="M416" s="1">
        <f t="shared" si="184"/>
        <v>-0.18082503270920944</v>
      </c>
      <c r="N416" s="1">
        <f t="shared" si="185"/>
        <v>0.13241497477627812</v>
      </c>
      <c r="O416" s="1">
        <f t="shared" si="186"/>
        <v>-1.6817812302272521</v>
      </c>
      <c r="P416" s="1">
        <f t="shared" si="187"/>
        <v>-2.8964249728265167E-3</v>
      </c>
      <c r="Q416" s="1">
        <f t="shared" si="192"/>
        <v>-1.6103415226768104E-2</v>
      </c>
      <c r="R416" s="1">
        <f t="shared" si="193"/>
        <v>9.9868324494257793E-4</v>
      </c>
      <c r="S416" s="1">
        <f t="shared" si="194"/>
        <v>1.9595654844595568E-2</v>
      </c>
      <c r="T416" s="1">
        <f t="shared" si="195"/>
        <v>4.0958882571767836E-2</v>
      </c>
      <c r="U416" s="1">
        <f t="shared" si="196"/>
        <v>1.6958629214817195E-4</v>
      </c>
      <c r="V416" s="1">
        <f t="shared" si="197"/>
        <v>7.4543067857349063E-4</v>
      </c>
      <c r="W416" s="1">
        <f t="shared" si="179"/>
        <v>0</v>
      </c>
      <c r="X416" s="1">
        <f t="shared" si="179"/>
        <v>0</v>
      </c>
      <c r="Y416" s="1">
        <f t="shared" si="179"/>
        <v>0</v>
      </c>
      <c r="Z416" s="1">
        <f t="shared" si="179"/>
        <v>0</v>
      </c>
      <c r="AA416" s="1">
        <f>+AA$3*$F416*ABS($F416)*COS(2*PI()*$A416/$AZ$22+AA$4)*COS(2*PI()*$A416/$BA$22+AA$5)</f>
        <v>0</v>
      </c>
      <c r="AB416" s="39">
        <f>+AB$3*$F416*ABS($F416)*COS(2*2*PI()*$A416/$BA$33+AB$4)*COS(2*2*PI()*$A416/$BA$34+AB$5)*COS(2*2*PI()*$A416/$BA$35+AB$6)</f>
        <v>0</v>
      </c>
      <c r="AE416" s="20">
        <f>+$AF$20*SIGN(SOI!A415)*(ABS(SOI!A415))^$AE$2</f>
        <v>0.16554945151313741</v>
      </c>
      <c r="AF416" s="20">
        <f t="shared" si="200"/>
        <v>-0.11366523555914132</v>
      </c>
      <c r="AG416" s="19">
        <f t="shared" si="175"/>
        <v>-1.142711127602285</v>
      </c>
      <c r="AH416" s="19">
        <f t="shared" si="176"/>
        <v>-0.68798065238541517</v>
      </c>
      <c r="AI416">
        <f t="shared" si="199"/>
        <v>0.23639999999999856</v>
      </c>
      <c r="AJ416">
        <f t="shared" si="198"/>
        <v>1.0290458920431438</v>
      </c>
      <c r="AK416">
        <v>1</v>
      </c>
    </row>
    <row r="417" spans="1:37" x14ac:dyDescent="0.25">
      <c r="A417">
        <v>32.916666666666508</v>
      </c>
      <c r="B417" s="2">
        <v>1912.9166666666367</v>
      </c>
      <c r="C417">
        <f>+D417+($D$2+E417+F417)*SOI!A416*IF(B417&gt;$C$18, IF(B417&lt;$C$19,-1,1),1)</f>
        <v>-49.386514339371502</v>
      </c>
      <c r="D417">
        <f>+$D$3*((1-$D$5)*SOI!D416+$D$5*SOI!D415) +   $D$4*((1-$D$5)*SOI!E416+$D$5*SOI!E415)</f>
        <v>0</v>
      </c>
      <c r="E417">
        <f t="shared" si="180"/>
        <v>41.12034000040984</v>
      </c>
      <c r="F417">
        <f t="shared" si="181"/>
        <v>59.668464773817718</v>
      </c>
      <c r="G417">
        <f t="shared" si="188"/>
        <v>100.78880477422756</v>
      </c>
      <c r="H417" s="21">
        <f t="shared" si="189"/>
        <v>0.44828167733778113</v>
      </c>
      <c r="I417" s="37">
        <f t="shared" si="182"/>
        <v>-6.9041721126490838</v>
      </c>
      <c r="J417" s="1">
        <f t="shared" si="190"/>
        <v>-1.8290332597706285</v>
      </c>
      <c r="K417" s="1">
        <f t="shared" si="191"/>
        <v>1.8885688046504787E-2</v>
      </c>
      <c r="L417" s="1">
        <f t="shared" si="183"/>
        <v>-9.117228731492226E-2</v>
      </c>
      <c r="M417" s="1">
        <f t="shared" si="184"/>
        <v>1.6648022375561526</v>
      </c>
      <c r="N417" s="1">
        <f t="shared" si="185"/>
        <v>-5.5772720271363188</v>
      </c>
      <c r="O417" s="1">
        <f t="shared" si="186"/>
        <v>36.041189637257446</v>
      </c>
      <c r="P417" s="1">
        <f t="shared" si="187"/>
        <v>0.2131693332663667</v>
      </c>
      <c r="Q417" s="1">
        <f t="shared" si="192"/>
        <v>-6.2446314963864715</v>
      </c>
      <c r="R417" s="1">
        <f t="shared" si="193"/>
        <v>-2.3690572306811895</v>
      </c>
      <c r="S417" s="1">
        <f t="shared" si="194"/>
        <v>5.0489779181094407</v>
      </c>
      <c r="T417" s="1">
        <f t="shared" si="195"/>
        <v>5.5289100769450324E-2</v>
      </c>
      <c r="U417" s="1">
        <f t="shared" si="196"/>
        <v>7.6350547063081933E-2</v>
      </c>
      <c r="V417" s="1">
        <f t="shared" si="197"/>
        <v>2.3107578187592295</v>
      </c>
      <c r="W417" s="1">
        <f t="shared" si="179"/>
        <v>0</v>
      </c>
      <c r="X417" s="1">
        <f t="shared" si="179"/>
        <v>0</v>
      </c>
      <c r="Y417" s="1">
        <f t="shared" si="179"/>
        <v>0</v>
      </c>
      <c r="Z417" s="1">
        <f t="shared" si="179"/>
        <v>0</v>
      </c>
      <c r="AA417" s="1">
        <f>+AA$3*$F417*ABS($F417)*COS(2*PI()*$A417/$AZ$22+AA$4)*COS(2*PI()*$A417/$BA$22+AA$5)</f>
        <v>0</v>
      </c>
      <c r="AB417" s="39">
        <f>+AB$3*$F417*ABS($F417)*COS(2*2*PI()*$A417/$BA$33+AB$4)*COS(2*2*PI()*$A417/$BA$34+AB$5)*COS(2*2*PI()*$A417/$BA$35+AB$6)</f>
        <v>0</v>
      </c>
      <c r="AE417" s="20">
        <f>+$AF$20*SIGN(SOI!A416)*(ABS(SOI!A416))^$AE$2</f>
        <v>-0.36346964344345106</v>
      </c>
      <c r="AF417" s="20">
        <f t="shared" si="200"/>
        <v>-0.13052397280430561</v>
      </c>
      <c r="AG417" s="19">
        <f t="shared" si="175"/>
        <v>-1.1462435295881368</v>
      </c>
      <c r="AH417" s="19">
        <f t="shared" si="176"/>
        <v>-0.70586556408222556</v>
      </c>
      <c r="AI417">
        <f t="shared" si="199"/>
        <v>0.23699999999999855</v>
      </c>
      <c r="AJ417">
        <f t="shared" si="198"/>
        <v>1.0157195567838313</v>
      </c>
      <c r="AK417">
        <v>1</v>
      </c>
    </row>
    <row r="418" spans="1:37" x14ac:dyDescent="0.25">
      <c r="A418">
        <v>32.999999999999844</v>
      </c>
      <c r="B418" s="2">
        <v>1912.99999999997</v>
      </c>
      <c r="C418">
        <f>+D418+($D$2+E418+F418)*SOI!A417*IF(B418&gt;$C$18, IF(B418&lt;$C$19,-1,1),1)</f>
        <v>-1.3424082008115652</v>
      </c>
      <c r="D418">
        <f>+$D$3*((1-$D$5)*SOI!D417+$D$5*SOI!D416) +   $D$4*((1-$D$5)*SOI!E417+$D$5*SOI!E416)</f>
        <v>0</v>
      </c>
      <c r="E418">
        <f t="shared" si="180"/>
        <v>2.6892524458553613</v>
      </c>
      <c r="F418">
        <f t="shared" si="181"/>
        <v>4.0227885582024641</v>
      </c>
      <c r="G418">
        <f t="shared" si="188"/>
        <v>6.7120410040578253</v>
      </c>
      <c r="H418" s="21">
        <f t="shared" si="189"/>
        <v>-4.1806471140979134E-3</v>
      </c>
      <c r="I418" s="37">
        <f t="shared" si="182"/>
        <v>0.60854474485049914</v>
      </c>
      <c r="J418" s="1">
        <f t="shared" si="190"/>
        <v>-4.0294989537914506E-3</v>
      </c>
      <c r="K418" s="1">
        <f t="shared" si="191"/>
        <v>1.9465911850467285E-3</v>
      </c>
      <c r="L418" s="1">
        <f t="shared" si="183"/>
        <v>-1.3532825097504377</v>
      </c>
      <c r="M418" s="1">
        <f t="shared" si="184"/>
        <v>-4.1611290823516049E-2</v>
      </c>
      <c r="N418" s="1">
        <f t="shared" si="185"/>
        <v>-0.40594627488745355</v>
      </c>
      <c r="O418" s="1">
        <f t="shared" si="186"/>
        <v>0.88019223622327258</v>
      </c>
      <c r="P418" s="1">
        <f t="shared" si="187"/>
        <v>6.0612560850447618E-2</v>
      </c>
      <c r="Q418" s="1">
        <f t="shared" si="192"/>
        <v>1.1360621366586218E-2</v>
      </c>
      <c r="R418" s="1">
        <f t="shared" si="193"/>
        <v>-3.7988463648433023E-4</v>
      </c>
      <c r="S418" s="1">
        <f t="shared" si="194"/>
        <v>-3.2391503844890576E-2</v>
      </c>
      <c r="T418" s="1">
        <f t="shared" si="195"/>
        <v>2.0042115516156596E-2</v>
      </c>
      <c r="U418" s="1">
        <f t="shared" si="196"/>
        <v>-1.9135110150472596E-3</v>
      </c>
      <c r="V418" s="1">
        <f t="shared" si="197"/>
        <v>4.7823248214716341E-2</v>
      </c>
      <c r="W418" s="1">
        <f t="shared" si="179"/>
        <v>0</v>
      </c>
      <c r="X418" s="1">
        <f t="shared" si="179"/>
        <v>0</v>
      </c>
      <c r="Y418" s="1">
        <f t="shared" si="179"/>
        <v>0</v>
      </c>
      <c r="Z418" s="1">
        <f t="shared" si="179"/>
        <v>0</v>
      </c>
      <c r="AA418" s="1">
        <f>+AA$3*$F418*ABS($F418)*COS(2*PI()*$A418/$AZ$22+AA$4)*COS(2*PI()*$A418/$BA$22+AA$5)</f>
        <v>0</v>
      </c>
      <c r="AB418" s="39">
        <f>+AB$3*$F418*ABS($F418)*COS(2*2*PI()*$A418/$BA$33+AB$4)*COS(2*2*PI()*$A418/$BA$34+AB$5)*COS(2*2*PI()*$A418/$BA$35+AB$6)</f>
        <v>0</v>
      </c>
      <c r="AE418" s="20">
        <f>+$AF$20*SIGN(SOI!A417)*(ABS(SOI!A417))^$AE$2</f>
        <v>-0.19365172648260318</v>
      </c>
      <c r="AF418" s="20">
        <f t="shared" si="200"/>
        <v>-0.12576271066271685</v>
      </c>
      <c r="AG418" s="19">
        <f t="shared" ref="AG418:AG481" si="201">+SIN((AVERAGE(H414:H425)+AVERAGE(H418:H421)/4)*($AG$19+AG417*$AG$18*AVERAGE(G414:G425))*$AE$20+$AG$17) - SIN($AG$17)</f>
        <v>-0.70972077543076717</v>
      </c>
      <c r="AH418" s="19">
        <f t="shared" si="176"/>
        <v>-0.60241189051645483</v>
      </c>
      <c r="AI418">
        <f t="shared" si="199"/>
        <v>0.23759999999999853</v>
      </c>
      <c r="AJ418">
        <f t="shared" si="198"/>
        <v>0.58395806476805034</v>
      </c>
      <c r="AK418">
        <v>1</v>
      </c>
    </row>
    <row r="419" spans="1:37" x14ac:dyDescent="0.25">
      <c r="A419">
        <v>33.083333333333179</v>
      </c>
      <c r="B419" s="2">
        <v>1913.0833333333032</v>
      </c>
      <c r="C419">
        <f>+D419+($D$2+E419+F419)*SOI!A418*IF(B419&gt;$C$18, IF(B419&lt;$C$19,-1,1),1)</f>
        <v>-0.64476320657711128</v>
      </c>
      <c r="D419">
        <f>+$D$3*((1-$D$5)*SOI!D418+$D$5*SOI!D417) +   $D$4*((1-$D$5)*SOI!E418+$D$5*SOI!E417)</f>
        <v>0</v>
      </c>
      <c r="E419">
        <f t="shared" si="180"/>
        <v>-1.3464768072262885</v>
      </c>
      <c r="F419">
        <f t="shared" si="181"/>
        <v>-2.2355410070909967</v>
      </c>
      <c r="G419">
        <f t="shared" si="188"/>
        <v>-3.5820178143172852</v>
      </c>
      <c r="H419" s="21">
        <f t="shared" si="189"/>
        <v>2.1510565725469413E-2</v>
      </c>
      <c r="I419" s="37">
        <f t="shared" si="182"/>
        <v>-0.67047892068198078</v>
      </c>
      <c r="J419" s="1">
        <f t="shared" si="190"/>
        <v>-7.5412209020913976E-3</v>
      </c>
      <c r="K419" s="1">
        <f t="shared" si="191"/>
        <v>-1.2246701640675674E-5</v>
      </c>
      <c r="L419" s="1">
        <f t="shared" si="183"/>
        <v>1.6000190006962371</v>
      </c>
      <c r="M419" s="1">
        <f t="shared" si="184"/>
        <v>7.068205885881125E-2</v>
      </c>
      <c r="N419" s="1">
        <f t="shared" si="185"/>
        <v>0.12613210357004812</v>
      </c>
      <c r="O419" s="1">
        <f t="shared" si="186"/>
        <v>-7.1234450700758426E-3</v>
      </c>
      <c r="P419" s="1">
        <f t="shared" si="187"/>
        <v>-3.9852704671606884E-2</v>
      </c>
      <c r="Q419" s="1">
        <f t="shared" si="192"/>
        <v>5.9959384630580027E-3</v>
      </c>
      <c r="R419" s="1">
        <f t="shared" si="193"/>
        <v>2.2090188580812408E-4</v>
      </c>
      <c r="S419" s="1">
        <f t="shared" si="194"/>
        <v>-1.1088704287639266E-2</v>
      </c>
      <c r="T419" s="1">
        <f t="shared" si="195"/>
        <v>1.9177534747586084E-4</v>
      </c>
      <c r="U419" s="1">
        <f t="shared" si="196"/>
        <v>-1.3861771847279868E-3</v>
      </c>
      <c r="V419" s="1">
        <f t="shared" si="197"/>
        <v>9.7699269517949102E-3</v>
      </c>
      <c r="W419" s="1">
        <f t="shared" si="179"/>
        <v>0</v>
      </c>
      <c r="X419" s="1">
        <f t="shared" si="179"/>
        <v>0</v>
      </c>
      <c r="Y419" s="1">
        <f t="shared" si="179"/>
        <v>0</v>
      </c>
      <c r="Z419" s="1">
        <f t="shared" si="179"/>
        <v>0</v>
      </c>
      <c r="AA419" s="1">
        <f>+AA$3*$F419*ABS($F419)*COS(2*PI()*$A419/$AZ$22+AA$4)*COS(2*PI()*$A419/$BA$22+AA$5)</f>
        <v>0</v>
      </c>
      <c r="AB419" s="39">
        <f>+AB$3*$F419*ABS($F419)*COS(2*2*PI()*$A419/$BA$33+AB$4)*COS(2*2*PI()*$A419/$BA$34+AB$5)*COS(2*2*PI()*$A419/$BA$35+AB$6)</f>
        <v>0</v>
      </c>
      <c r="AE419" s="20">
        <f>+$AF$20*SIGN(SOI!A418)*(ABS(SOI!A418))^$AE$2</f>
        <v>0.1798332379379036</v>
      </c>
      <c r="AF419" s="20">
        <f t="shared" si="200"/>
        <v>5.057698765614594E-2</v>
      </c>
      <c r="AG419" s="19">
        <f t="shared" si="201"/>
        <v>-0.6360026827045806</v>
      </c>
      <c r="AH419" s="19">
        <f t="shared" ref="AH419:AH482" si="202">+SIN((AVERAGE(H415:H426)+AVERAGE(H419:H422)*$AH$1)*($AG$19+AH418*$AG$18*AVERAGE(G415:G426))*$AE$20+$AG$17) - SIN($AG$17)+$AH$2</f>
        <v>-0.59440689016837456</v>
      </c>
      <c r="AI419">
        <f t="shared" si="199"/>
        <v>0.23819999999999852</v>
      </c>
      <c r="AJ419">
        <f t="shared" si="198"/>
        <v>0.68657967036072653</v>
      </c>
      <c r="AK419">
        <v>1</v>
      </c>
    </row>
    <row r="420" spans="1:37" x14ac:dyDescent="0.25">
      <c r="A420">
        <v>33.166666666666515</v>
      </c>
      <c r="B420" s="2">
        <v>1913.1666666666365</v>
      </c>
      <c r="C420">
        <f>+D420+($D$2+E420+F420)*SOI!A419*IF(B420&gt;$C$18, IF(B420&lt;$C$19,-1,1),1)</f>
        <v>0.454601776466316</v>
      </c>
      <c r="D420">
        <f>+$D$3*((1-$D$5)*SOI!D419+$D$5*SOI!D418) +   $D$4*((1-$D$5)*SOI!E419+$D$5*SOI!E418)</f>
        <v>0</v>
      </c>
      <c r="E420">
        <f t="shared" si="180"/>
        <v>0.94082667433334732</v>
      </c>
      <c r="F420">
        <f t="shared" si="181"/>
        <v>1.9004344285811277</v>
      </c>
      <c r="G420">
        <f t="shared" si="188"/>
        <v>2.841261102914475</v>
      </c>
      <c r="H420" s="21">
        <f t="shared" si="189"/>
        <v>2.9763530780589067E-3</v>
      </c>
      <c r="I420" s="37">
        <f t="shared" si="182"/>
        <v>0.47189878494584381</v>
      </c>
      <c r="J420" s="1">
        <f t="shared" si="190"/>
        <v>-2.7495213517419858E-3</v>
      </c>
      <c r="K420" s="1">
        <f t="shared" si="191"/>
        <v>1.3028008372306991E-4</v>
      </c>
      <c r="L420" s="1">
        <f t="shared" si="183"/>
        <v>-0.75114635002773422</v>
      </c>
      <c r="M420" s="1">
        <f t="shared" si="184"/>
        <v>-3.6615156502654803E-2</v>
      </c>
      <c r="N420" s="1">
        <f t="shared" si="185"/>
        <v>1.4235552733956739E-2</v>
      </c>
      <c r="O420" s="1">
        <f t="shared" si="186"/>
        <v>0.43296969832202864</v>
      </c>
      <c r="P420" s="1">
        <f t="shared" si="187"/>
        <v>1.4857640570100365E-2</v>
      </c>
      <c r="Q420" s="1">
        <f t="shared" si="192"/>
        <v>-3.5055613026758488E-4</v>
      </c>
      <c r="R420" s="1">
        <f t="shared" si="193"/>
        <v>9.0899930909353856E-6</v>
      </c>
      <c r="S420" s="1">
        <f t="shared" si="194"/>
        <v>8.808322927887427E-4</v>
      </c>
      <c r="T420" s="1">
        <f t="shared" si="195"/>
        <v>5.4721705286402906E-3</v>
      </c>
      <c r="U420" s="1">
        <f t="shared" si="196"/>
        <v>-3.6372614863725813E-4</v>
      </c>
      <c r="V420" s="1">
        <f t="shared" si="197"/>
        <v>-4.1108540619138765E-4</v>
      </c>
      <c r="W420" s="1">
        <f t="shared" si="179"/>
        <v>0</v>
      </c>
      <c r="X420" s="1">
        <f t="shared" si="179"/>
        <v>0</v>
      </c>
      <c r="Y420" s="1">
        <f t="shared" si="179"/>
        <v>0</v>
      </c>
      <c r="Z420" s="1">
        <f t="shared" si="179"/>
        <v>0</v>
      </c>
      <c r="AA420" s="1">
        <f>+AA$3*$F420*ABS($F420)*COS(2*PI()*$A420/$AZ$22+AA$4)*COS(2*PI()*$A420/$BA$22+AA$5)</f>
        <v>0</v>
      </c>
      <c r="AB420" s="39">
        <f>+AB$3*$F420*ABS($F420)*COS(2*2*PI()*$A420/$BA$33+AB$4)*COS(2*2*PI()*$A420/$BA$34+AB$5)*COS(2*2*PI()*$A420/$BA$35+AB$6)</f>
        <v>0</v>
      </c>
      <c r="AE420" s="20">
        <f>+$AF$20*SIGN(SOI!A419)*(ABS(SOI!A419))^$AE$2</f>
        <v>0.16554945151313741</v>
      </c>
      <c r="AF420" s="20">
        <f t="shared" si="200"/>
        <v>-5.1318271185246789E-2</v>
      </c>
      <c r="AG420" s="19">
        <f t="shared" si="201"/>
        <v>-0.54588445326251567</v>
      </c>
      <c r="AH420" s="19">
        <f t="shared" si="202"/>
        <v>-0.64233349654692873</v>
      </c>
      <c r="AI420">
        <f t="shared" si="199"/>
        <v>0.23879999999999851</v>
      </c>
      <c r="AJ420">
        <f t="shared" si="198"/>
        <v>0.49456618207726888</v>
      </c>
      <c r="AK420">
        <v>1</v>
      </c>
    </row>
    <row r="421" spans="1:37" x14ac:dyDescent="0.25">
      <c r="A421">
        <v>33.249999999999851</v>
      </c>
      <c r="B421" s="2">
        <v>1913.2499999999698</v>
      </c>
      <c r="C421">
        <f>+D421+($D$2+E421+F421)*SOI!A420*IF(B421&gt;$C$18, IF(B421&lt;$C$19,-1,1),1)</f>
        <v>2.2466856660416168</v>
      </c>
      <c r="D421">
        <f>+$D$3*((1-$D$5)*SOI!D420+$D$5*SOI!D419) +   $D$4*((1-$D$5)*SOI!E420+$D$5*SOI!E419)</f>
        <v>0</v>
      </c>
      <c r="E421">
        <f t="shared" si="180"/>
        <v>-0.76296473697323997</v>
      </c>
      <c r="F421">
        <f t="shared" si="181"/>
        <v>-2.1548088552886</v>
      </c>
      <c r="G421">
        <f t="shared" si="188"/>
        <v>-2.91777359226184</v>
      </c>
      <c r="H421" s="21">
        <f t="shared" si="189"/>
        <v>-1.8870894045468097E-2</v>
      </c>
      <c r="I421" s="37">
        <f t="shared" si="182"/>
        <v>-0.18244677986480698</v>
      </c>
      <c r="J421" s="1">
        <f t="shared" si="190"/>
        <v>5.7755890589931557E-4</v>
      </c>
      <c r="K421" s="1">
        <f t="shared" si="191"/>
        <v>-1.0528826479049433E-7</v>
      </c>
      <c r="L421" s="1">
        <f t="shared" si="183"/>
        <v>3.8447779898624419E-2</v>
      </c>
      <c r="M421" s="1">
        <f t="shared" si="184"/>
        <v>-1.9893570608639988E-2</v>
      </c>
      <c r="N421" s="1">
        <f t="shared" si="185"/>
        <v>-0.10607653367647116</v>
      </c>
      <c r="O421" s="1">
        <f t="shared" si="186"/>
        <v>-0.67838097667924857</v>
      </c>
      <c r="P421" s="1">
        <f t="shared" si="187"/>
        <v>-1.4972313890193866E-4</v>
      </c>
      <c r="Q421" s="1">
        <f t="shared" si="192"/>
        <v>1.4192352724840583E-3</v>
      </c>
      <c r="R421" s="1">
        <f t="shared" si="193"/>
        <v>1.4228126791745621E-5</v>
      </c>
      <c r="S421" s="1">
        <f t="shared" si="194"/>
        <v>2.5376139718566036E-3</v>
      </c>
      <c r="T421" s="1">
        <f t="shared" si="195"/>
        <v>4.3885645092620984E-4</v>
      </c>
      <c r="U421" s="1">
        <f t="shared" si="196"/>
        <v>-1.4171014520687267E-6</v>
      </c>
      <c r="V421" s="1">
        <f t="shared" si="197"/>
        <v>-3.0868542201648342E-5</v>
      </c>
      <c r="W421" s="1">
        <f t="shared" si="179"/>
        <v>0</v>
      </c>
      <c r="X421" s="1">
        <f t="shared" si="179"/>
        <v>0</v>
      </c>
      <c r="Y421" s="1">
        <f t="shared" si="179"/>
        <v>0</v>
      </c>
      <c r="Z421" s="1">
        <f t="shared" si="179"/>
        <v>0</v>
      </c>
      <c r="AA421" s="1">
        <f>+AA$3*$F421*ABS($F421)*COS(2*PI()*$A421/$AZ$22+AA$4)*COS(2*PI()*$A421/$BA$22+AA$5)</f>
        <v>0</v>
      </c>
      <c r="AB421" s="39">
        <f>+AB$3*$F421*ABS($F421)*COS(2*2*PI()*$A421/$BA$33+AB$4)*COS(2*2*PI()*$A421/$BA$34+AB$5)*COS(2*2*PI()*$A421/$BA$35+AB$6)</f>
        <v>0</v>
      </c>
      <c r="AE421" s="20">
        <f>+$AF$20*SIGN(SOI!A420)*(ABS(SOI!A420))^$AE$2</f>
        <v>-0.49933750300678137</v>
      </c>
      <c r="AF421" s="20">
        <f t="shared" si="200"/>
        <v>-0.19302942531354148</v>
      </c>
      <c r="AG421" s="19">
        <f t="shared" si="201"/>
        <v>-0.43541368732568697</v>
      </c>
      <c r="AH421" s="19">
        <f t="shared" si="202"/>
        <v>-0.59023768748841809</v>
      </c>
      <c r="AI421">
        <f t="shared" si="199"/>
        <v>0.2393999999999985</v>
      </c>
      <c r="AJ421">
        <f t="shared" si="198"/>
        <v>0.2423842620121455</v>
      </c>
      <c r="AK421">
        <v>1</v>
      </c>
    </row>
    <row r="422" spans="1:37" x14ac:dyDescent="0.25">
      <c r="A422">
        <v>33.333333333333186</v>
      </c>
      <c r="B422" s="2">
        <v>1913.333333333303</v>
      </c>
      <c r="C422">
        <f>+D422+($D$2+E422+F422)*SOI!A421*IF(B422&gt;$C$18, IF(B422&lt;$C$19,-1,1),1)</f>
        <v>-1.1991910436321598</v>
      </c>
      <c r="D422">
        <f>+$D$3*((1-$D$5)*SOI!D421+$D$5*SOI!D420) +   $D$4*((1-$D$5)*SOI!E421+$D$5*SOI!E420)</f>
        <v>0</v>
      </c>
      <c r="E422">
        <f t="shared" si="180"/>
        <v>0.68067141181172541</v>
      </c>
      <c r="F422">
        <f t="shared" si="181"/>
        <v>3.6021537440174161</v>
      </c>
      <c r="G422">
        <f t="shared" si="188"/>
        <v>4.2828251558291415</v>
      </c>
      <c r="H422" s="21">
        <f t="shared" si="189"/>
        <v>6.2843693071343732E-3</v>
      </c>
      <c r="I422" s="37">
        <f t="shared" si="182"/>
        <v>-8.5985869465765391E-2</v>
      </c>
      <c r="J422" s="1">
        <f t="shared" si="190"/>
        <v>-7.4336165848481127E-4</v>
      </c>
      <c r="K422" s="1">
        <f t="shared" si="191"/>
        <v>3.8414742703113211E-5</v>
      </c>
      <c r="L422" s="1">
        <f t="shared" si="183"/>
        <v>-0.21302053049138855</v>
      </c>
      <c r="M422" s="1">
        <f t="shared" si="184"/>
        <v>5.4328251415107942E-2</v>
      </c>
      <c r="N422" s="1">
        <f t="shared" si="185"/>
        <v>0.17883898804410128</v>
      </c>
      <c r="O422" s="1">
        <f t="shared" si="186"/>
        <v>0.36280335584430823</v>
      </c>
      <c r="P422" s="1">
        <f t="shared" si="187"/>
        <v>1.8435675468453139E-2</v>
      </c>
      <c r="Q422" s="1">
        <f t="shared" si="192"/>
        <v>6.5344684873773207E-3</v>
      </c>
      <c r="R422" s="1">
        <f t="shared" si="193"/>
        <v>3.0874112539393924E-5</v>
      </c>
      <c r="S422" s="1">
        <f t="shared" si="194"/>
        <v>-2.0163193850491709E-3</v>
      </c>
      <c r="T422" s="1">
        <f t="shared" si="195"/>
        <v>1.3003801034451726E-3</v>
      </c>
      <c r="U422" s="1">
        <f t="shared" si="196"/>
        <v>8.2235996349679845E-5</v>
      </c>
      <c r="V422" s="1">
        <f t="shared" si="197"/>
        <v>-6.4080978569787299E-3</v>
      </c>
      <c r="W422" s="1">
        <f t="shared" ref="W422:Z441" si="203">+W$3*$F422*ABS($F422)*COS(2*PI()*$A422/W$2+W$4)</f>
        <v>0</v>
      </c>
      <c r="X422" s="1">
        <f t="shared" si="203"/>
        <v>0</v>
      </c>
      <c r="Y422" s="1">
        <f t="shared" si="203"/>
        <v>0</v>
      </c>
      <c r="Z422" s="1">
        <f t="shared" si="203"/>
        <v>0</v>
      </c>
      <c r="AA422" s="1">
        <f>+AA$3*$F422*ABS($F422)*COS(2*PI()*$A422/$AZ$22+AA$4)*COS(2*PI()*$A422/$BA$22+AA$5)</f>
        <v>0</v>
      </c>
      <c r="AB422" s="39">
        <f>+AB$3*$F422*ABS($F422)*COS(2*2*PI()*$A422/$BA$33+AB$4)*COS(2*2*PI()*$A422/$BA$34+AB$5)*COS(2*2*PI()*$A422/$BA$35+AB$6)</f>
        <v>0</v>
      </c>
      <c r="AE422" s="20">
        <f>+$AF$20*SIGN(SOI!A421)*(ABS(SOI!A421))^$AE$2</f>
        <v>-0.24530022444698038</v>
      </c>
      <c r="AF422" s="20">
        <f t="shared" si="200"/>
        <v>-0.30339572632229972</v>
      </c>
      <c r="AG422" s="19">
        <f t="shared" si="201"/>
        <v>0.816789446918465</v>
      </c>
      <c r="AH422" s="19">
        <f t="shared" si="202"/>
        <v>0.74483674976113645</v>
      </c>
      <c r="AI422">
        <f t="shared" si="199"/>
        <v>0.23999999999999849</v>
      </c>
      <c r="AJ422">
        <f t="shared" si="198"/>
        <v>1.1201851732407646</v>
      </c>
      <c r="AK422">
        <v>1</v>
      </c>
    </row>
    <row r="423" spans="1:37" x14ac:dyDescent="0.25">
      <c r="A423">
        <v>33.416666666666522</v>
      </c>
      <c r="B423" s="2">
        <v>1913.4166666666363</v>
      </c>
      <c r="C423">
        <f>+D423+($D$2+E423+F423)*SOI!A422*IF(B423&gt;$C$18, IF(B423&lt;$C$19,-1,1),1)</f>
        <v>9.651702091378592</v>
      </c>
      <c r="D423">
        <f>+$D$3*((1-$D$5)*SOI!D422+$D$5*SOI!D421) +   $D$4*((1-$D$5)*SOI!E422+$D$5*SOI!E421)</f>
        <v>0</v>
      </c>
      <c r="E423">
        <f t="shared" si="180"/>
        <v>-0.65467329735119639</v>
      </c>
      <c r="F423">
        <f t="shared" si="181"/>
        <v>-59.668464773765002</v>
      </c>
      <c r="G423">
        <f t="shared" si="188"/>
        <v>-60.323138071116198</v>
      </c>
      <c r="H423" s="21">
        <f t="shared" si="189"/>
        <v>-8.998921455089462E-2</v>
      </c>
      <c r="I423" s="37">
        <f t="shared" si="182"/>
        <v>-0.53162630492407381</v>
      </c>
      <c r="J423" s="1">
        <f t="shared" si="190"/>
        <v>-0.13828481789751021</v>
      </c>
      <c r="K423" s="1">
        <f t="shared" si="191"/>
        <v>2.0701580385327844E-4</v>
      </c>
      <c r="L423" s="1">
        <f t="shared" si="183"/>
        <v>0.4846478554076547</v>
      </c>
      <c r="M423" s="1">
        <f t="shared" si="184"/>
        <v>1.6346346389895794</v>
      </c>
      <c r="N423" s="1">
        <f t="shared" si="185"/>
        <v>-1.3923164109541728</v>
      </c>
      <c r="O423" s="1">
        <f t="shared" si="186"/>
        <v>1.9097700755530425E-2</v>
      </c>
      <c r="P423" s="1">
        <f t="shared" si="187"/>
        <v>-0.82956420653677876</v>
      </c>
      <c r="Q423" s="1">
        <f t="shared" si="192"/>
        <v>-1.5306679073197353</v>
      </c>
      <c r="R423" s="1">
        <f t="shared" si="193"/>
        <v>-4.4714107468876989E-2</v>
      </c>
      <c r="S423" s="1">
        <f t="shared" si="194"/>
        <v>9.7054223319381336E-2</v>
      </c>
      <c r="T423" s="1">
        <f t="shared" si="195"/>
        <v>-1.557345376472419E-4</v>
      </c>
      <c r="U423" s="1">
        <f t="shared" si="196"/>
        <v>-2.2878749537759171E-2</v>
      </c>
      <c r="V423" s="1">
        <f t="shared" si="197"/>
        <v>-2.244893922644176</v>
      </c>
      <c r="W423" s="1">
        <f t="shared" si="203"/>
        <v>0</v>
      </c>
      <c r="X423" s="1">
        <f t="shared" si="203"/>
        <v>0</v>
      </c>
      <c r="Y423" s="1">
        <f t="shared" si="203"/>
        <v>0</v>
      </c>
      <c r="Z423" s="1">
        <f t="shared" si="203"/>
        <v>0</v>
      </c>
      <c r="AA423" s="1">
        <f>+AA$3*$F423*ABS($F423)*COS(2*PI()*$A423/$AZ$22+AA$4)*COS(2*PI()*$A423/$BA$22+AA$5)</f>
        <v>0</v>
      </c>
      <c r="AB423" s="39">
        <f>+AB$3*$F423*ABS($F423)*COS(2*2*PI()*$A423/$BA$33+AB$4)*COS(2*2*PI()*$A423/$BA$34+AB$5)*COS(2*2*PI()*$A423/$BA$35+AB$6)</f>
        <v>0</v>
      </c>
      <c r="AE423" s="20">
        <f>+$AF$20*SIGN(SOI!A422)*(ABS(SOI!A422))^$AE$2</f>
        <v>-0.16554945151313741</v>
      </c>
      <c r="AF423" s="20">
        <f t="shared" si="200"/>
        <v>-0.18968649660694414</v>
      </c>
      <c r="AG423" s="19">
        <f t="shared" si="201"/>
        <v>0.2793116756654167</v>
      </c>
      <c r="AH423" s="19">
        <f t="shared" si="202"/>
        <v>0.45543797006024667</v>
      </c>
      <c r="AI423">
        <f t="shared" si="199"/>
        <v>0.24059999999999848</v>
      </c>
      <c r="AJ423">
        <f t="shared" si="198"/>
        <v>0.46899817227236085</v>
      </c>
      <c r="AK423">
        <v>1</v>
      </c>
    </row>
    <row r="424" spans="1:37" x14ac:dyDescent="0.25">
      <c r="A424">
        <v>33.499999999999858</v>
      </c>
      <c r="B424" s="2">
        <v>1913.4999999999695</v>
      </c>
      <c r="C424">
        <f>+D424+($D$2+E424+F424)*SOI!A423*IF(B424&gt;$C$18, IF(B424&lt;$C$19,-1,1),1)</f>
        <v>0.50218499392181937</v>
      </c>
      <c r="D424">
        <f>+$D$3*((1-$D$5)*SOI!D423+$D$5*SOI!D422) +   $D$4*((1-$D$5)*SOI!E423+$D$5*SOI!E422)</f>
        <v>0</v>
      </c>
      <c r="E424">
        <f t="shared" si="180"/>
        <v>0.67488859903903542</v>
      </c>
      <c r="F424">
        <f t="shared" si="181"/>
        <v>-4.0227885585178313</v>
      </c>
      <c r="G424">
        <f t="shared" si="188"/>
        <v>-3.3478999594787959</v>
      </c>
      <c r="H424" s="21">
        <f t="shared" si="189"/>
        <v>-1.2391267019926369E-2</v>
      </c>
      <c r="I424" s="37">
        <f t="shared" si="182"/>
        <v>-0.44262282596290414</v>
      </c>
      <c r="J424" s="1">
        <f t="shared" si="190"/>
        <v>-2.9175035724716487E-2</v>
      </c>
      <c r="K424" s="1">
        <f t="shared" si="191"/>
        <v>-1.6410269955545437E-4</v>
      </c>
      <c r="L424" s="1">
        <f t="shared" si="183"/>
        <v>-0.67478486543052307</v>
      </c>
      <c r="M424" s="1">
        <f t="shared" si="184"/>
        <v>0.41421922059277955</v>
      </c>
      <c r="N424" s="1">
        <f t="shared" si="185"/>
        <v>-7.1986036081859153E-3</v>
      </c>
      <c r="O424" s="1">
        <f t="shared" si="186"/>
        <v>0.17368058920859683</v>
      </c>
      <c r="P424" s="1">
        <f t="shared" si="187"/>
        <v>-5.1934145633848329E-2</v>
      </c>
      <c r="Q424" s="1">
        <f t="shared" si="192"/>
        <v>-2.0053992297806426E-3</v>
      </c>
      <c r="R424" s="1">
        <f t="shared" si="193"/>
        <v>-4.8774382335216293E-5</v>
      </c>
      <c r="S424" s="1">
        <f t="shared" si="194"/>
        <v>4.1778428606710163E-4</v>
      </c>
      <c r="T424" s="1">
        <f t="shared" si="195"/>
        <v>1.971942175247363E-3</v>
      </c>
      <c r="U424" s="1">
        <f t="shared" si="196"/>
        <v>-1.1925116079194657E-3</v>
      </c>
      <c r="V424" s="1">
        <f t="shared" si="197"/>
        <v>-7.2662297924038931E-4</v>
      </c>
      <c r="W424" s="1">
        <f t="shared" si="203"/>
        <v>0</v>
      </c>
      <c r="X424" s="1">
        <f t="shared" si="203"/>
        <v>0</v>
      </c>
      <c r="Y424" s="1">
        <f t="shared" si="203"/>
        <v>0</v>
      </c>
      <c r="Z424" s="1">
        <f t="shared" si="203"/>
        <v>0</v>
      </c>
      <c r="AA424" s="1">
        <f>+AA$3*$F424*ABS($F424)*COS(2*PI()*$A424/$AZ$22+AA$4)*COS(2*PI()*$A424/$BA$22+AA$5)</f>
        <v>0</v>
      </c>
      <c r="AB424" s="39">
        <f>+AB$3*$F424*ABS($F424)*COS(2*2*PI()*$A424/$BA$33+AB$4)*COS(2*2*PI()*$A424/$BA$34+AB$5)*COS(2*2*PI()*$A424/$BA$35+AB$6)</f>
        <v>0</v>
      </c>
      <c r="AE424" s="20">
        <f>+$AF$20*SIGN(SOI!A423)*(ABS(SOI!A423))^$AE$2</f>
        <v>-0.15820981386071464</v>
      </c>
      <c r="AF424" s="20">
        <f t="shared" si="200"/>
        <v>-0.14475220310444814</v>
      </c>
      <c r="AG424" s="19">
        <f t="shared" si="201"/>
        <v>0.74468872828296684</v>
      </c>
      <c r="AH424" s="19">
        <f t="shared" si="202"/>
        <v>0.64903645690786216</v>
      </c>
      <c r="AI424">
        <f t="shared" si="199"/>
        <v>0.24119999999999847</v>
      </c>
      <c r="AJ424">
        <f t="shared" si="198"/>
        <v>0.88944093138741498</v>
      </c>
      <c r="AK424">
        <v>1</v>
      </c>
    </row>
    <row r="425" spans="1:37" x14ac:dyDescent="0.25">
      <c r="A425">
        <v>33.583333333333194</v>
      </c>
      <c r="B425" s="2">
        <v>1913.5833333333028</v>
      </c>
      <c r="C425">
        <f>+D425+($D$2+E425+F425)*SOI!A424*IF(B425&gt;$C$18, IF(B425&lt;$C$19,-1,1),1)</f>
        <v>-0.13378272949265105</v>
      </c>
      <c r="D425">
        <f>+$D$3*((1-$D$5)*SOI!D424+$D$5*SOI!D423) +   $D$4*((1-$D$5)*SOI!E424+$D$5*SOI!E423)</f>
        <v>0</v>
      </c>
      <c r="E425">
        <f t="shared" si="180"/>
        <v>-0.7490662350858881</v>
      </c>
      <c r="F425">
        <f t="shared" si="181"/>
        <v>2.2355410072264554</v>
      </c>
      <c r="G425">
        <f t="shared" si="188"/>
        <v>1.4864747721405673</v>
      </c>
      <c r="H425" s="21">
        <f t="shared" si="189"/>
        <v>-1.2466177773270963E-2</v>
      </c>
      <c r="I425" s="37">
        <f t="shared" si="182"/>
        <v>0.27657887591634095</v>
      </c>
      <c r="J425" s="1">
        <f t="shared" si="190"/>
        <v>-1.5663077269680928E-2</v>
      </c>
      <c r="K425" s="1">
        <f t="shared" si="191"/>
        <v>1.9513074894905159E-5</v>
      </c>
      <c r="L425" s="1">
        <f t="shared" si="183"/>
        <v>0.12002678273437213</v>
      </c>
      <c r="M425" s="1">
        <f t="shared" si="184"/>
        <v>-0.35588586610643258</v>
      </c>
      <c r="N425" s="1">
        <f t="shared" si="185"/>
        <v>1.0341821005725801E-2</v>
      </c>
      <c r="O425" s="1">
        <f t="shared" si="186"/>
        <v>-0.66674291057307922</v>
      </c>
      <c r="P425" s="1">
        <f t="shared" si="187"/>
        <v>9.043634935890001E-3</v>
      </c>
      <c r="Q425" s="1">
        <f t="shared" si="192"/>
        <v>-2.4753128375610543E-3</v>
      </c>
      <c r="R425" s="1">
        <f t="shared" si="193"/>
        <v>3.7618911860579047E-5</v>
      </c>
      <c r="S425" s="1">
        <f t="shared" si="194"/>
        <v>3.750473132805541E-4</v>
      </c>
      <c r="T425" s="1">
        <f t="shared" si="195"/>
        <v>1.3465240983381525E-3</v>
      </c>
      <c r="U425" s="1">
        <f t="shared" si="196"/>
        <v>-1.2975910672565798E-4</v>
      </c>
      <c r="V425" s="1">
        <f t="shared" si="197"/>
        <v>-1.817807607718543E-4</v>
      </c>
      <c r="W425" s="1">
        <f t="shared" si="203"/>
        <v>0</v>
      </c>
      <c r="X425" s="1">
        <f t="shared" si="203"/>
        <v>0</v>
      </c>
      <c r="Y425" s="1">
        <f t="shared" si="203"/>
        <v>0</v>
      </c>
      <c r="Z425" s="1">
        <f t="shared" si="203"/>
        <v>0</v>
      </c>
      <c r="AA425" s="1">
        <f>+AA$3*$F425*ABS($F425)*COS(2*PI()*$A425/$AZ$22+AA$4)*COS(2*PI()*$A425/$BA$22+AA$5)</f>
        <v>0</v>
      </c>
      <c r="AB425" s="39">
        <f>+AB$3*$F425*ABS($F425)*COS(2*2*PI()*$A425/$BA$33+AB$4)*COS(2*2*PI()*$A425/$BA$34+AB$5)*COS(2*2*PI()*$A425/$BA$35+AB$6)</f>
        <v>0</v>
      </c>
      <c r="AE425" s="20">
        <f>+$AF$20*SIGN(SOI!A424)*(ABS(SOI!A424))^$AE$2</f>
        <v>-0.1104973439394924</v>
      </c>
      <c r="AF425" s="20">
        <f t="shared" si="200"/>
        <v>-6.5198584647430988E-2</v>
      </c>
      <c r="AG425" s="19">
        <f t="shared" si="201"/>
        <v>0.43329872391656765</v>
      </c>
      <c r="AH425" s="19">
        <f t="shared" si="202"/>
        <v>0.53076729491933317</v>
      </c>
      <c r="AI425">
        <f t="shared" si="199"/>
        <v>0.24179999999999846</v>
      </c>
      <c r="AJ425">
        <f t="shared" si="198"/>
        <v>0.49849730856399865</v>
      </c>
      <c r="AK425">
        <v>1</v>
      </c>
    </row>
    <row r="426" spans="1:37" x14ac:dyDescent="0.25">
      <c r="A426">
        <v>33.666666666666529</v>
      </c>
      <c r="B426" s="2">
        <v>1913.666666666636</v>
      </c>
      <c r="C426">
        <f>+D426+($D$2+E426+F426)*SOI!A425*IF(B426&gt;$C$18, IF(B426&lt;$C$19,-1,1),1)</f>
        <v>-4.9454795621187722E-2</v>
      </c>
      <c r="D426">
        <f>+$D$3*((1-$D$5)*SOI!D425+$D$5*SOI!D424) +   $D$4*((1-$D$5)*SOI!E425+$D$5*SOI!E424)</f>
        <v>0</v>
      </c>
      <c r="E426">
        <f t="shared" si="180"/>
        <v>0.9113385160997387</v>
      </c>
      <c r="F426">
        <f t="shared" si="181"/>
        <v>-1.9004344285234931</v>
      </c>
      <c r="G426">
        <f t="shared" si="188"/>
        <v>-0.98909591242375439</v>
      </c>
      <c r="H426" s="21">
        <f t="shared" si="189"/>
        <v>1.8022560894075872E-2</v>
      </c>
      <c r="I426" s="37">
        <f t="shared" si="182"/>
        <v>5.6747015678740229E-2</v>
      </c>
      <c r="J426" s="1">
        <f t="shared" si="190"/>
        <v>2.4413956200280049E-3</v>
      </c>
      <c r="K426" s="1">
        <f t="shared" si="191"/>
        <v>-5.0037377470193827E-7</v>
      </c>
      <c r="L426" s="1">
        <f t="shared" si="183"/>
        <v>-0.1495664277378459</v>
      </c>
      <c r="M426" s="1">
        <f t="shared" si="184"/>
        <v>0.27036333281275582</v>
      </c>
      <c r="N426" s="1">
        <f t="shared" si="185"/>
        <v>-4.5720588098568909E-2</v>
      </c>
      <c r="O426" s="1">
        <f t="shared" si="186"/>
        <v>0.77371857217064588</v>
      </c>
      <c r="P426" s="1">
        <f t="shared" si="187"/>
        <v>-1.6037300985977061E-4</v>
      </c>
      <c r="Q426" s="1">
        <f t="shared" si="192"/>
        <v>-8.3134623895988486E-3</v>
      </c>
      <c r="R426" s="1">
        <f t="shared" si="193"/>
        <v>2.5922810863304656E-5</v>
      </c>
      <c r="S426" s="1">
        <f t="shared" si="194"/>
        <v>-3.401926056273856E-4</v>
      </c>
      <c r="T426" s="1">
        <f t="shared" si="195"/>
        <v>1.9471288930885938E-3</v>
      </c>
      <c r="U426" s="1">
        <f t="shared" si="196"/>
        <v>4.7211752753913107E-7</v>
      </c>
      <c r="V426" s="1">
        <f t="shared" si="197"/>
        <v>-1.4251184580348259E-5</v>
      </c>
      <c r="W426" s="1">
        <f t="shared" si="203"/>
        <v>0</v>
      </c>
      <c r="X426" s="1">
        <f t="shared" si="203"/>
        <v>0</v>
      </c>
      <c r="Y426" s="1">
        <f t="shared" si="203"/>
        <v>0</v>
      </c>
      <c r="Z426" s="1">
        <f t="shared" si="203"/>
        <v>0</v>
      </c>
      <c r="AA426" s="1">
        <f>+AA$3*$F426*ABS($F426)*COS(2*PI()*$A426/$AZ$22+AA$4)*COS(2*PI()*$A426/$BA$22+AA$5)</f>
        <v>0</v>
      </c>
      <c r="AB426" s="39">
        <f>+AB$3*$F426*ABS($F426)*COS(2*2*PI()*$A426/$BA$33+AB$4)*COS(2*2*PI()*$A426/$BA$34+AB$5)*COS(2*2*PI()*$A426/$BA$35+AB$6)</f>
        <v>0</v>
      </c>
      <c r="AE426" s="20">
        <f>+$AF$20*SIGN(SOI!A425)*(ABS(SOI!A425))^$AE$2</f>
        <v>7.3111403857914078E-2</v>
      </c>
      <c r="AF426" s="20">
        <f t="shared" si="200"/>
        <v>4.5589108620398182E-3</v>
      </c>
      <c r="AG426" s="19">
        <f t="shared" si="201"/>
        <v>-0.4296364235507607</v>
      </c>
      <c r="AH426" s="19">
        <f t="shared" si="202"/>
        <v>0.55216323776015031</v>
      </c>
      <c r="AI426">
        <f t="shared" si="199"/>
        <v>0.24239999999999845</v>
      </c>
      <c r="AJ426">
        <f t="shared" si="198"/>
        <v>0.4341953344128005</v>
      </c>
      <c r="AK426">
        <v>1</v>
      </c>
    </row>
    <row r="427" spans="1:37" x14ac:dyDescent="0.25">
      <c r="A427">
        <v>33.749999999999865</v>
      </c>
      <c r="B427" s="2">
        <v>1913.7499999999693</v>
      </c>
      <c r="C427">
        <f>+D427+($D$2+E427+F427)*SOI!A426*IF(B427&gt;$C$18, IF(B427&lt;$C$19,-1,1),1)</f>
        <v>2.6417989041662704E-2</v>
      </c>
      <c r="D427">
        <f>+$D$3*((1-$D$5)*SOI!D426+$D$5*SOI!D425) +   $D$4*((1-$D$5)*SOI!E426+$D$5*SOI!E425)</f>
        <v>0</v>
      </c>
      <c r="E427">
        <f t="shared" si="180"/>
        <v>-1.2742092206956421</v>
      </c>
      <c r="F427">
        <f t="shared" si="181"/>
        <v>2.1548088554177323</v>
      </c>
      <c r="G427">
        <f t="shared" si="188"/>
        <v>0.88059963472209013</v>
      </c>
      <c r="H427" s="21">
        <f t="shared" si="189"/>
        <v>8.6994361818331922E-3</v>
      </c>
      <c r="I427" s="37">
        <f t="shared" si="182"/>
        <v>-0.5693999425568127</v>
      </c>
      <c r="J427" s="1">
        <f t="shared" si="190"/>
        <v>7.6971159593299506E-3</v>
      </c>
      <c r="K427" s="1">
        <f t="shared" si="191"/>
        <v>1.0644680929885336E-4</v>
      </c>
      <c r="L427" s="1">
        <f t="shared" si="183"/>
        <v>1.2608637606752997</v>
      </c>
      <c r="M427" s="1">
        <f t="shared" si="184"/>
        <v>-8.4949977400187823E-2</v>
      </c>
      <c r="N427" s="1">
        <f t="shared" si="185"/>
        <v>7.5568455857718098E-2</v>
      </c>
      <c r="O427" s="1">
        <f t="shared" si="186"/>
        <v>-0.26094720895322471</v>
      </c>
      <c r="P427" s="1">
        <f t="shared" si="187"/>
        <v>1.1999570805236755E-2</v>
      </c>
      <c r="Q427" s="1">
        <f t="shared" si="192"/>
        <v>-4.3174384272996746E-3</v>
      </c>
      <c r="R427" s="1">
        <f t="shared" si="193"/>
        <v>-1.3508300074083823E-4</v>
      </c>
      <c r="S427" s="1">
        <f t="shared" si="194"/>
        <v>-5.6419340036290046E-3</v>
      </c>
      <c r="T427" s="1">
        <f t="shared" si="195"/>
        <v>5.5360292635509342E-3</v>
      </c>
      <c r="U427" s="1">
        <f t="shared" si="196"/>
        <v>3.5445323855521173E-4</v>
      </c>
      <c r="V427" s="1">
        <f t="shared" si="197"/>
        <v>-1.7624391754351733E-3</v>
      </c>
      <c r="W427" s="1">
        <f t="shared" si="203"/>
        <v>0</v>
      </c>
      <c r="X427" s="1">
        <f t="shared" si="203"/>
        <v>0</v>
      </c>
      <c r="Y427" s="1">
        <f t="shared" si="203"/>
        <v>0</v>
      </c>
      <c r="Z427" s="1">
        <f t="shared" si="203"/>
        <v>0</v>
      </c>
      <c r="AA427" s="1">
        <f>+AA$3*$F427*ABS($F427)*COS(2*PI()*$A427/$AZ$22+AA$4)*COS(2*PI()*$A427/$BA$22+AA$5)</f>
        <v>0</v>
      </c>
      <c r="AB427" s="39">
        <f>+AB$3*$F427*ABS($F427)*COS(2*2*PI()*$A427/$BA$33+AB$4)*COS(2*2*PI()*$A427/$BA$34+AB$5)*COS(2*2*PI()*$A427/$BA$35+AB$6)</f>
        <v>0</v>
      </c>
      <c r="AE427" s="20">
        <f>+$AF$20*SIGN(SOI!A426)*(ABS(SOI!A426))^$AE$2</f>
        <v>5.1062672667697775E-2</v>
      </c>
      <c r="AF427" s="20">
        <f t="shared" si="200"/>
        <v>0.21236783761652248</v>
      </c>
      <c r="AG427" s="19">
        <f t="shared" si="201"/>
        <v>0.74849011795451925</v>
      </c>
      <c r="AH427" s="19">
        <f t="shared" si="202"/>
        <v>0.48032852294959871</v>
      </c>
      <c r="AI427">
        <f t="shared" si="199"/>
        <v>0.24299999999999844</v>
      </c>
      <c r="AJ427">
        <f t="shared" si="198"/>
        <v>0.5361222803379968</v>
      </c>
      <c r="AK427">
        <v>1</v>
      </c>
    </row>
    <row r="428" spans="1:37" x14ac:dyDescent="0.25">
      <c r="A428">
        <v>33.833333333333201</v>
      </c>
      <c r="B428" s="2">
        <v>1913.8333333333026</v>
      </c>
      <c r="C428">
        <f>+D428+($D$2+E428+F428)*SOI!A427*IF(B428&gt;$C$18, IF(B428&lt;$C$19,-1,1),1)</f>
        <v>-0.97164465714883941</v>
      </c>
      <c r="D428">
        <f>+$D$3*((1-$D$5)*SOI!D427+$D$5*SOI!D426) +   $D$4*((1-$D$5)*SOI!E427+$D$5*SOI!E426)</f>
        <v>0</v>
      </c>
      <c r="E428">
        <f t="shared" si="180"/>
        <v>2.3875979228374944</v>
      </c>
      <c r="F428">
        <f t="shared" si="181"/>
        <v>-3.6021537442735436</v>
      </c>
      <c r="G428">
        <f t="shared" si="188"/>
        <v>-1.2145558214360492</v>
      </c>
      <c r="H428" s="21">
        <f t="shared" si="189"/>
        <v>-3.3944986612743304E-2</v>
      </c>
      <c r="I428" s="37">
        <f t="shared" si="182"/>
        <v>1.414898594722908</v>
      </c>
      <c r="J428" s="1">
        <f t="shared" si="190"/>
        <v>-8.5019063205038534E-2</v>
      </c>
      <c r="K428" s="1">
        <f t="shared" si="191"/>
        <v>-3.9551405995025539E-4</v>
      </c>
      <c r="L428" s="1">
        <f t="shared" si="183"/>
        <v>-2.6720037722238374</v>
      </c>
      <c r="M428" s="1">
        <f t="shared" si="184"/>
        <v>-0.3776101481935068</v>
      </c>
      <c r="N428" s="1">
        <f t="shared" si="185"/>
        <v>-7.3928931633746753E-2</v>
      </c>
      <c r="O428" s="1">
        <f t="shared" si="186"/>
        <v>0.13184807940792653</v>
      </c>
      <c r="P428" s="1">
        <f t="shared" si="187"/>
        <v>-4.1639445254912685E-2</v>
      </c>
      <c r="Q428" s="1">
        <f t="shared" si="192"/>
        <v>1.8775020695604192E-2</v>
      </c>
      <c r="R428" s="1">
        <f t="shared" si="193"/>
        <v>-1.4596975111018993E-3</v>
      </c>
      <c r="S428" s="1">
        <f t="shared" si="194"/>
        <v>-1.3715441118357258E-2</v>
      </c>
      <c r="T428" s="1">
        <f t="shared" si="195"/>
        <v>5.9277302656931628E-3</v>
      </c>
      <c r="U428" s="1">
        <f t="shared" si="196"/>
        <v>3.056370978721482E-3</v>
      </c>
      <c r="V428" s="1">
        <f t="shared" si="197"/>
        <v>-5.9831135075665729E-3</v>
      </c>
      <c r="W428" s="1">
        <f t="shared" si="203"/>
        <v>0</v>
      </c>
      <c r="X428" s="1">
        <f t="shared" si="203"/>
        <v>0</v>
      </c>
      <c r="Y428" s="1">
        <f t="shared" si="203"/>
        <v>0</v>
      </c>
      <c r="Z428" s="1">
        <f t="shared" si="203"/>
        <v>0</v>
      </c>
      <c r="AA428" s="1">
        <f>+AA$3*$F428*ABS($F428)*COS(2*PI()*$A428/$AZ$22+AA$4)*COS(2*PI()*$A428/$BA$22+AA$5)</f>
        <v>0</v>
      </c>
      <c r="AB428" s="39">
        <f>+AB$3*$F428*ABS($F428)*COS(2*2*PI()*$A428/$BA$33+AB$4)*COS(2*2*PI()*$A428/$BA$34+AB$5)*COS(2*2*PI()*$A428/$BA$35+AB$6)</f>
        <v>0</v>
      </c>
      <c r="AE428" s="20">
        <f>+$AF$20*SIGN(SOI!A427)*(ABS(SOI!A427))^$AE$2</f>
        <v>0.5129294363239556</v>
      </c>
      <c r="AF428" s="20">
        <f t="shared" si="200"/>
        <v>0.36641441575490541</v>
      </c>
      <c r="AG428" s="19">
        <f t="shared" si="201"/>
        <v>-0.42732180197744463</v>
      </c>
      <c r="AH428" s="19">
        <f t="shared" si="202"/>
        <v>0.83313976585731764</v>
      </c>
      <c r="AI428">
        <f t="shared" si="199"/>
        <v>0.24359999999999843</v>
      </c>
      <c r="AJ428">
        <f t="shared" si="198"/>
        <v>0.79373621773235004</v>
      </c>
      <c r="AK428">
        <v>1</v>
      </c>
    </row>
    <row r="429" spans="1:37" x14ac:dyDescent="0.25">
      <c r="A429">
        <v>33.916666666666536</v>
      </c>
      <c r="B429" s="2">
        <v>1913.9166666666358</v>
      </c>
      <c r="C429">
        <f>+D429+($D$2+E429+F429)*SOI!A428*IF(B429&gt;$C$18, IF(B429&lt;$C$19,-1,1),1)</f>
        <v>15.765906057304905</v>
      </c>
      <c r="D429">
        <f>+$D$3*((1-$D$5)*SOI!D428+$D$5*SOI!D427) +   $D$4*((1-$D$5)*SOI!E428+$D$5*SOI!E427)</f>
        <v>0</v>
      </c>
      <c r="E429">
        <f t="shared" si="180"/>
        <v>-41.120340000412398</v>
      </c>
      <c r="F429">
        <f t="shared" si="181"/>
        <v>59.668464773712287</v>
      </c>
      <c r="G429">
        <f t="shared" si="188"/>
        <v>18.54812477329989</v>
      </c>
      <c r="H429" s="21">
        <f t="shared" si="189"/>
        <v>-1.051982647093392</v>
      </c>
      <c r="I429" s="37">
        <f t="shared" si="182"/>
        <v>-17.530416945813027</v>
      </c>
      <c r="J429" s="1">
        <f t="shared" si="190"/>
        <v>-35.514476958873409</v>
      </c>
      <c r="K429" s="1">
        <f t="shared" si="191"/>
        <v>5.1512209771491237</v>
      </c>
      <c r="L429" s="1">
        <f t="shared" si="183"/>
        <v>12.961761422785921</v>
      </c>
      <c r="M429" s="1">
        <f t="shared" si="184"/>
        <v>12.731097222918233</v>
      </c>
      <c r="N429" s="1">
        <f t="shared" si="185"/>
        <v>-0.7325854007455137</v>
      </c>
      <c r="O429" s="1">
        <f t="shared" si="186"/>
        <v>-26.697790865849864</v>
      </c>
      <c r="P429" s="1">
        <f t="shared" si="187"/>
        <v>0.55210885624603756</v>
      </c>
      <c r="Q429" s="1">
        <f t="shared" si="192"/>
        <v>-6.2725832099859797</v>
      </c>
      <c r="R429" s="1">
        <f t="shared" si="193"/>
        <v>-6.0422098514293561</v>
      </c>
      <c r="S429" s="1">
        <f t="shared" si="194"/>
        <v>1.683916450980556</v>
      </c>
      <c r="T429" s="1">
        <f t="shared" si="195"/>
        <v>5.8225993654585322</v>
      </c>
      <c r="U429" s="1">
        <f t="shared" si="196"/>
        <v>0.50210295372120073</v>
      </c>
      <c r="V429" s="1">
        <f t="shared" si="197"/>
        <v>0.78612362876795805</v>
      </c>
      <c r="W429" s="1">
        <f t="shared" si="203"/>
        <v>0</v>
      </c>
      <c r="X429" s="1">
        <f t="shared" si="203"/>
        <v>0</v>
      </c>
      <c r="Y429" s="1">
        <f t="shared" si="203"/>
        <v>0</v>
      </c>
      <c r="Z429" s="1">
        <f t="shared" si="203"/>
        <v>0</v>
      </c>
      <c r="AA429" s="1">
        <f>+AA$3*$F429*ABS($F429)*COS(2*PI()*$A429/$AZ$22+AA$4)*COS(2*PI()*$A429/$BA$22+AA$5)</f>
        <v>0</v>
      </c>
      <c r="AB429" s="39">
        <f>+AB$3*$F429*ABS($F429)*COS(2*2*PI()*$A429/$BA$33+AB$4)*COS(2*2*PI()*$A429/$BA$34+AB$5)*COS(2*2*PI()*$A429/$BA$35+AB$6)</f>
        <v>0</v>
      </c>
      <c r="AE429" s="20">
        <f>+$AF$20*SIGN(SOI!A428)*(ABS(SOI!A428))^$AE$2</f>
        <v>0.5352511382730627</v>
      </c>
      <c r="AF429" s="20">
        <f t="shared" si="200"/>
        <v>0.50505761694504969</v>
      </c>
      <c r="AG429" s="19">
        <f t="shared" si="201"/>
        <v>0.84487285360786379</v>
      </c>
      <c r="AH429" s="19">
        <f t="shared" si="202"/>
        <v>0.76622340826729451</v>
      </c>
      <c r="AI429">
        <f t="shared" si="199"/>
        <v>0.24419999999999842</v>
      </c>
      <c r="AJ429">
        <f t="shared" si="198"/>
        <v>0.3398152366628141</v>
      </c>
      <c r="AK429">
        <v>1</v>
      </c>
    </row>
    <row r="430" spans="1:37" x14ac:dyDescent="0.25">
      <c r="A430">
        <v>33.999999999999872</v>
      </c>
      <c r="B430" s="2">
        <v>1913.9999999999691</v>
      </c>
      <c r="C430">
        <f>+D430+($D$2+E430+F430)*SOI!A429*IF(B430&gt;$C$18, IF(B430&lt;$C$19,-1,1),1)</f>
        <v>0.93347527910760364</v>
      </c>
      <c r="D430">
        <f>+$D$3*((1-$D$5)*SOI!D429+$D$5*SOI!D428) +   $D$4*((1-$D$5)*SOI!E429+$D$5*SOI!E428)</f>
        <v>0</v>
      </c>
      <c r="E430">
        <f t="shared" si="180"/>
        <v>-2.6892524458395135</v>
      </c>
      <c r="F430">
        <f t="shared" si="181"/>
        <v>4.022788558850376</v>
      </c>
      <c r="G430">
        <f t="shared" si="188"/>
        <v>1.3335361130108625</v>
      </c>
      <c r="H430" s="21">
        <f t="shared" si="189"/>
        <v>-3.7460099684837218E-2</v>
      </c>
      <c r="I430" s="37">
        <f t="shared" si="182"/>
        <v>-9.5277924805166864E-2</v>
      </c>
      <c r="J430" s="1">
        <f t="shared" si="190"/>
        <v>-1.3788537422682332E-2</v>
      </c>
      <c r="K430" s="1">
        <f t="shared" si="191"/>
        <v>8.4561698335670939E-5</v>
      </c>
      <c r="L430" s="1">
        <f t="shared" si="183"/>
        <v>0.14478941797541139</v>
      </c>
      <c r="M430" s="1">
        <f t="shared" si="184"/>
        <v>0.90944946115822412</v>
      </c>
      <c r="N430" s="1">
        <f t="shared" si="185"/>
        <v>-0.15467466694795151</v>
      </c>
      <c r="O430" s="1">
        <f t="shared" si="186"/>
        <v>-2.5876511861895994</v>
      </c>
      <c r="P430" s="1">
        <f t="shared" si="187"/>
        <v>8.3711480778927601E-3</v>
      </c>
      <c r="Q430" s="1">
        <f t="shared" si="192"/>
        <v>-9.4606308414824647E-2</v>
      </c>
      <c r="R430" s="1">
        <f t="shared" si="193"/>
        <v>-4.953013523420985E-4</v>
      </c>
      <c r="S430" s="1">
        <f t="shared" si="194"/>
        <v>1.9323309662202155E-3</v>
      </c>
      <c r="T430" s="1">
        <f t="shared" si="195"/>
        <v>6.3040567511372042E-3</v>
      </c>
      <c r="U430" s="1">
        <f t="shared" si="196"/>
        <v>4.1376440880087183E-5</v>
      </c>
      <c r="V430" s="1">
        <f t="shared" si="197"/>
        <v>2.5165878226050538E-3</v>
      </c>
      <c r="W430" s="1">
        <f t="shared" si="203"/>
        <v>0</v>
      </c>
      <c r="X430" s="1">
        <f t="shared" si="203"/>
        <v>0</v>
      </c>
      <c r="Y430" s="1">
        <f t="shared" si="203"/>
        <v>0</v>
      </c>
      <c r="Z430" s="1">
        <f t="shared" si="203"/>
        <v>0</v>
      </c>
      <c r="AA430" s="1">
        <f>+AA$3*$F430*ABS($F430)*COS(2*PI()*$A430/$AZ$22+AA$4)*COS(2*PI()*$A430/$BA$22+AA$5)</f>
        <v>0</v>
      </c>
      <c r="AB430" s="39">
        <f>+AB$3*$F430*ABS($F430)*COS(2*2*PI()*$A430/$BA$33+AB$4)*COS(2*2*PI()*$A430/$BA$34+AB$5)*COS(2*2*PI()*$A430/$BA$35+AB$6)</f>
        <v>0</v>
      </c>
      <c r="AE430" s="20">
        <f>+$AF$20*SIGN(SOI!A429)*(ABS(SOI!A429))^$AE$2</f>
        <v>0.46699227623813078</v>
      </c>
      <c r="AF430" s="20">
        <f t="shared" si="200"/>
        <v>0.50505761694504969</v>
      </c>
      <c r="AG430" s="19">
        <f t="shared" si="201"/>
        <v>0.81479699647088022</v>
      </c>
      <c r="AH430" s="19">
        <f t="shared" si="202"/>
        <v>0.83503032790027254</v>
      </c>
      <c r="AI430">
        <f t="shared" si="199"/>
        <v>0.24479999999999841</v>
      </c>
      <c r="AJ430">
        <f t="shared" si="198"/>
        <v>0.30973937952583053</v>
      </c>
      <c r="AK430">
        <v>1</v>
      </c>
    </row>
    <row r="431" spans="1:37" x14ac:dyDescent="0.25">
      <c r="A431">
        <v>34.083333333333208</v>
      </c>
      <c r="B431" s="2">
        <v>1914.0833333333023</v>
      </c>
      <c r="C431">
        <f>+D431+($D$2+E431+F431)*SOI!A430*IF(B431&gt;$C$18, IF(B431&lt;$C$19,-1,1),1)</f>
        <v>-0.71125136022342306</v>
      </c>
      <c r="D431">
        <f>+$D$3*((1-$D$5)*SOI!D430+$D$5*SOI!D429) +   $D$4*((1-$D$5)*SOI!E430+$D$5*SOI!E429)</f>
        <v>0</v>
      </c>
      <c r="E431">
        <f t="shared" si="180"/>
        <v>1.3464768072186564</v>
      </c>
      <c r="F431">
        <f t="shared" si="181"/>
        <v>-2.2355410074979352</v>
      </c>
      <c r="G431">
        <f t="shared" si="188"/>
        <v>-0.88906420027927879</v>
      </c>
      <c r="H431" s="21">
        <f t="shared" si="189"/>
        <v>-2.4127130608833071E-2</v>
      </c>
      <c r="I431" s="37">
        <f t="shared" si="182"/>
        <v>-0.50693782495119954</v>
      </c>
      <c r="J431" s="1">
        <f t="shared" si="190"/>
        <v>2.5149036353172286E-2</v>
      </c>
      <c r="K431" s="1">
        <f t="shared" si="191"/>
        <v>-2.4839614722885412E-5</v>
      </c>
      <c r="L431" s="1">
        <f t="shared" si="183"/>
        <v>-1.0980061097803702</v>
      </c>
      <c r="M431" s="1">
        <f t="shared" si="184"/>
        <v>-0.31175922186206345</v>
      </c>
      <c r="N431" s="1">
        <f t="shared" si="185"/>
        <v>8.6991816831139851E-2</v>
      </c>
      <c r="O431" s="1">
        <f t="shared" si="186"/>
        <v>0.61261686382826241</v>
      </c>
      <c r="P431" s="1">
        <f t="shared" si="187"/>
        <v>-1.3696355947843063E-3</v>
      </c>
      <c r="Q431" s="1">
        <f t="shared" si="192"/>
        <v>-1.8239798948113419E-2</v>
      </c>
      <c r="R431" s="1">
        <f t="shared" si="193"/>
        <v>-5.0807973349179664E-4</v>
      </c>
      <c r="S431" s="1">
        <f t="shared" si="194"/>
        <v>-5.7823334559657328E-3</v>
      </c>
      <c r="T431" s="1">
        <f t="shared" si="195"/>
        <v>1.131804100186487E-2</v>
      </c>
      <c r="U431" s="1">
        <f t="shared" si="196"/>
        <v>-3.6019323211033121E-5</v>
      </c>
      <c r="V431" s="1">
        <f t="shared" si="197"/>
        <v>2.3157480782918773E-4</v>
      </c>
      <c r="W431" s="1">
        <f t="shared" si="203"/>
        <v>0</v>
      </c>
      <c r="X431" s="1">
        <f t="shared" si="203"/>
        <v>0</v>
      </c>
      <c r="Y431" s="1">
        <f t="shared" si="203"/>
        <v>0</v>
      </c>
      <c r="Z431" s="1">
        <f t="shared" si="203"/>
        <v>0</v>
      </c>
      <c r="AA431" s="1">
        <f>+AA$3*$F431*ABS($F431)*COS(2*PI()*$A431/$AZ$22+AA$4)*COS(2*PI()*$A431/$BA$22+AA$5)</f>
        <v>0</v>
      </c>
      <c r="AB431" s="39">
        <f>+AB$3*$F431*ABS($F431)*COS(2*2*PI()*$A431/$BA$33+AB$4)*COS(2*2*PI()*$A431/$BA$34+AB$5)*COS(2*2*PI()*$A431/$BA$35+AB$6)</f>
        <v>0</v>
      </c>
      <c r="AE431" s="20">
        <f>+$AF$20*SIGN(SOI!A430)*(ABS(SOI!A430))^$AE$2</f>
        <v>0.5129294363239556</v>
      </c>
      <c r="AF431" s="20">
        <f t="shared" si="200"/>
        <v>0.41645055434332739</v>
      </c>
      <c r="AG431" s="19">
        <f t="shared" si="201"/>
        <v>0.80060066271562069</v>
      </c>
      <c r="AH431" s="19">
        <f t="shared" si="202"/>
        <v>0.80279404613201866</v>
      </c>
      <c r="AI431">
        <f t="shared" si="199"/>
        <v>0.2453999999999984</v>
      </c>
      <c r="AJ431">
        <f t="shared" si="198"/>
        <v>0.3841501083722933</v>
      </c>
      <c r="AK431">
        <v>1</v>
      </c>
    </row>
    <row r="432" spans="1:37" x14ac:dyDescent="0.25">
      <c r="A432">
        <v>34.166666666666544</v>
      </c>
      <c r="B432" s="2">
        <v>1914.1666666666356</v>
      </c>
      <c r="C432">
        <f>+D432+($D$2+E432+F432)*SOI!A431*IF(B432&gt;$C$18, IF(B432&lt;$C$19,-1,1),1)</f>
        <v>0.30707448142804777</v>
      </c>
      <c r="D432">
        <f>+$D$3*((1-$D$5)*SOI!D431+$D$5*SOI!D430) +   $D$4*((1-$D$5)*SOI!E431+$D$5*SOI!E430)</f>
        <v>0</v>
      </c>
      <c r="E432">
        <f t="shared" si="180"/>
        <v>-0.94082667432822964</v>
      </c>
      <c r="F432">
        <f t="shared" si="181"/>
        <v>1.900434428790879</v>
      </c>
      <c r="G432">
        <f t="shared" si="188"/>
        <v>0.95960775446264934</v>
      </c>
      <c r="H432" s="21">
        <f t="shared" si="189"/>
        <v>3.3683791349381813E-2</v>
      </c>
      <c r="I432" s="37">
        <f t="shared" si="182"/>
        <v>0.56006590779413057</v>
      </c>
      <c r="J432" s="1">
        <f t="shared" si="190"/>
        <v>1.3121834525023095E-3</v>
      </c>
      <c r="K432" s="1">
        <f t="shared" si="191"/>
        <v>5.1244771916261947E-7</v>
      </c>
      <c r="L432" s="1">
        <f t="shared" si="183"/>
        <v>1.1317485709955375</v>
      </c>
      <c r="M432" s="1">
        <f t="shared" si="184"/>
        <v>1.4723398840467236E-2</v>
      </c>
      <c r="N432" s="1">
        <f t="shared" si="185"/>
        <v>-3.4715306824619756E-2</v>
      </c>
      <c r="O432" s="1">
        <f t="shared" si="186"/>
        <v>-1.1570676343846261E-3</v>
      </c>
      <c r="P432" s="1">
        <f t="shared" si="187"/>
        <v>1.4514254943653609E-2</v>
      </c>
      <c r="Q432" s="1">
        <f t="shared" si="192"/>
        <v>-3.4375689803193399E-4</v>
      </c>
      <c r="R432" s="1">
        <f t="shared" si="193"/>
        <v>1.0579074774754083E-5</v>
      </c>
      <c r="S432" s="1">
        <f t="shared" si="194"/>
        <v>-2.5493542033527858E-3</v>
      </c>
      <c r="T432" s="1">
        <f t="shared" si="195"/>
        <v>2.2033640485631061E-5</v>
      </c>
      <c r="U432" s="1">
        <f t="shared" si="196"/>
        <v>-4.2170592359037055E-4</v>
      </c>
      <c r="V432" s="1">
        <f t="shared" si="197"/>
        <v>9.7931776379964544E-4</v>
      </c>
      <c r="W432" s="1">
        <f t="shared" si="203"/>
        <v>0</v>
      </c>
      <c r="X432" s="1">
        <f t="shared" si="203"/>
        <v>0</v>
      </c>
      <c r="Y432" s="1">
        <f t="shared" si="203"/>
        <v>0</v>
      </c>
      <c r="Z432" s="1">
        <f t="shared" si="203"/>
        <v>0</v>
      </c>
      <c r="AA432" s="1">
        <f>+AA$3*$F432*ABS($F432)*COS(2*PI()*$A432/$AZ$22+AA$4)*COS(2*PI()*$A432/$BA$22+AA$5)</f>
        <v>0</v>
      </c>
      <c r="AB432" s="39">
        <f>+AB$3*$F432*ABS($F432)*COS(2*2*PI()*$A432/$BA$33+AB$4)*COS(2*2*PI()*$A432/$BA$34+AB$5)*COS(2*2*PI()*$A432/$BA$35+AB$6)</f>
        <v>0</v>
      </c>
      <c r="AE432" s="20">
        <f>+$AF$20*SIGN(SOI!A431)*(ABS(SOI!A431))^$AE$2</f>
        <v>0.26942995046789575</v>
      </c>
      <c r="AF432" s="20">
        <f t="shared" si="200"/>
        <v>0.41488468547169766</v>
      </c>
      <c r="AG432" s="19">
        <f t="shared" si="201"/>
        <v>0.8304024195323787</v>
      </c>
      <c r="AH432" s="19">
        <f t="shared" si="202"/>
        <v>0.82838076310526321</v>
      </c>
      <c r="AI432">
        <f t="shared" si="199"/>
        <v>0.24599999999999839</v>
      </c>
      <c r="AJ432">
        <f t="shared" si="198"/>
        <v>0.41551773406068104</v>
      </c>
      <c r="AK432">
        <v>1</v>
      </c>
    </row>
    <row r="433" spans="1:37" x14ac:dyDescent="0.25">
      <c r="A433">
        <v>34.249999999999879</v>
      </c>
      <c r="B433" s="2">
        <v>1914.2499999999688</v>
      </c>
      <c r="C433">
        <f>+D433+($D$2+E433+F433)*SOI!A432*IF(B433&gt;$C$18, IF(B433&lt;$C$19,-1,1),1)</f>
        <v>-0.9603724418967875</v>
      </c>
      <c r="D433">
        <f>+$D$3*((1-$D$5)*SOI!D432+$D$5*SOI!D431) +   $D$4*((1-$D$5)*SOI!E432+$D$5*SOI!E431)</f>
        <v>0</v>
      </c>
      <c r="E433">
        <f t="shared" si="180"/>
        <v>0.7629647369688124</v>
      </c>
      <c r="F433">
        <f t="shared" si="181"/>
        <v>-2.1548088556598088</v>
      </c>
      <c r="G433">
        <f t="shared" si="188"/>
        <v>-1.3918441186909964</v>
      </c>
      <c r="H433" s="21">
        <f t="shared" si="189"/>
        <v>-6.112039458771844E-3</v>
      </c>
      <c r="I433" s="37">
        <f t="shared" si="182"/>
        <v>-0.38631316367467428</v>
      </c>
      <c r="J433" s="1">
        <f t="shared" si="190"/>
        <v>-1.2551983173583458E-2</v>
      </c>
      <c r="K433" s="1">
        <f t="shared" si="191"/>
        <v>-9.1197197059916061E-5</v>
      </c>
      <c r="L433" s="1">
        <f t="shared" si="183"/>
        <v>-0.38520057024155996</v>
      </c>
      <c r="M433" s="1">
        <f t="shared" si="184"/>
        <v>0.20418578242691734</v>
      </c>
      <c r="N433" s="1">
        <f t="shared" si="185"/>
        <v>5.4371465187897608E-4</v>
      </c>
      <c r="O433" s="1">
        <f t="shared" si="186"/>
        <v>0.30150017646205757</v>
      </c>
      <c r="P433" s="1">
        <f t="shared" si="187"/>
        <v>-2.9124661175142143E-2</v>
      </c>
      <c r="Q433" s="1">
        <f t="shared" si="192"/>
        <v>7.4665309892734484E-5</v>
      </c>
      <c r="R433" s="1">
        <f t="shared" si="193"/>
        <v>1.5849497834539325E-6</v>
      </c>
      <c r="S433" s="1">
        <f t="shared" si="194"/>
        <v>-2.7541055353136004E-5</v>
      </c>
      <c r="T433" s="1">
        <f t="shared" si="195"/>
        <v>1.9541236935436542E-3</v>
      </c>
      <c r="U433" s="1">
        <f t="shared" si="196"/>
        <v>-5.8368187275181825E-4</v>
      </c>
      <c r="V433" s="1">
        <f t="shared" si="197"/>
        <v>3.0777957458753659E-5</v>
      </c>
      <c r="W433" s="1">
        <f t="shared" si="203"/>
        <v>0</v>
      </c>
      <c r="X433" s="1">
        <f t="shared" si="203"/>
        <v>0</v>
      </c>
      <c r="Y433" s="1">
        <f t="shared" si="203"/>
        <v>0</v>
      </c>
      <c r="Z433" s="1">
        <f t="shared" si="203"/>
        <v>0</v>
      </c>
      <c r="AA433" s="1">
        <f>+AA$3*$F433*ABS($F433)*COS(2*PI()*$A433/$AZ$22+AA$4)*COS(2*PI()*$A433/$BA$22+AA$5)</f>
        <v>0</v>
      </c>
      <c r="AB433" s="39">
        <f>+AB$3*$F433*ABS($F433)*COS(2*2*PI()*$A433/$BA$33+AB$4)*COS(2*2*PI()*$A433/$BA$34+AB$5)*COS(2*2*PI()*$A433/$BA$35+AB$6)</f>
        <v>0</v>
      </c>
      <c r="AE433" s="20">
        <f>+$AF$20*SIGN(SOI!A432)*(ABS(SOI!A432))^$AE$2</f>
        <v>0.46229466962324162</v>
      </c>
      <c r="AF433" s="20">
        <f t="shared" si="200"/>
        <v>0.2517738453540746</v>
      </c>
      <c r="AG433" s="19">
        <f t="shared" si="201"/>
        <v>0.80851487263412281</v>
      </c>
      <c r="AH433" s="19">
        <f t="shared" si="202"/>
        <v>0.8431382764944354</v>
      </c>
      <c r="AI433">
        <f t="shared" si="199"/>
        <v>0.24659999999999838</v>
      </c>
      <c r="AJ433">
        <f t="shared" si="198"/>
        <v>0.55674102728004815</v>
      </c>
      <c r="AK433">
        <v>1</v>
      </c>
    </row>
    <row r="434" spans="1:37" x14ac:dyDescent="0.25">
      <c r="A434">
        <v>34.333333333333215</v>
      </c>
      <c r="B434" s="2">
        <v>1914.3333333333021</v>
      </c>
      <c r="C434">
        <f>+D434+($D$2+E434+F434)*SOI!A433*IF(B434&gt;$C$18, IF(B434&lt;$C$19,-1,1),1)</f>
        <v>2.9214823327921968E-2</v>
      </c>
      <c r="D434">
        <f>+$D$3*((1-$D$5)*SOI!D433+$D$5*SOI!D432) +   $D$4*((1-$D$5)*SOI!E433+$D$5*SOI!E432)</f>
        <v>0</v>
      </c>
      <c r="E434">
        <f t="shared" si="180"/>
        <v>-0.68067141180855018</v>
      </c>
      <c r="F434">
        <f t="shared" si="181"/>
        <v>3.6021537446007468</v>
      </c>
      <c r="G434">
        <f t="shared" si="188"/>
        <v>2.9214823327921966</v>
      </c>
      <c r="H434" s="21">
        <f t="shared" si="189"/>
        <v>-2.0262120169658886E-2</v>
      </c>
      <c r="I434" s="37">
        <f t="shared" si="182"/>
        <v>9.885243014783629E-2</v>
      </c>
      <c r="J434" s="1">
        <f t="shared" si="190"/>
        <v>-6.9430460142457379E-3</v>
      </c>
      <c r="K434" s="1">
        <f t="shared" si="191"/>
        <v>1.233799100195573E-6</v>
      </c>
      <c r="L434" s="1">
        <f t="shared" si="183"/>
        <v>1.9543330875364099E-3</v>
      </c>
      <c r="M434" s="1">
        <f t="shared" si="184"/>
        <v>-0.44138274421269974</v>
      </c>
      <c r="N434" s="1">
        <f t="shared" si="185"/>
        <v>-1.6717304821563334E-2</v>
      </c>
      <c r="O434" s="1">
        <f t="shared" si="186"/>
        <v>-0.68854969808998856</v>
      </c>
      <c r="P434" s="1">
        <f t="shared" si="187"/>
        <v>3.4006697269475812E-2</v>
      </c>
      <c r="Q434" s="1">
        <f t="shared" si="192"/>
        <v>4.9625391821943518E-3</v>
      </c>
      <c r="R434" s="1">
        <f t="shared" si="193"/>
        <v>-2.6955564237612601E-5</v>
      </c>
      <c r="S434" s="1">
        <f t="shared" si="194"/>
        <v>-2.1668240454297385E-4</v>
      </c>
      <c r="T434" s="1">
        <f t="shared" si="195"/>
        <v>2.2641825321591152E-5</v>
      </c>
      <c r="U434" s="1">
        <f t="shared" si="196"/>
        <v>-1.7439242736691315E-4</v>
      </c>
      <c r="V434" s="1">
        <f t="shared" si="197"/>
        <v>1.1049397402358133E-3</v>
      </c>
      <c r="W434" s="1">
        <f t="shared" si="203"/>
        <v>0</v>
      </c>
      <c r="X434" s="1">
        <f t="shared" si="203"/>
        <v>0</v>
      </c>
      <c r="Y434" s="1">
        <f t="shared" si="203"/>
        <v>0</v>
      </c>
      <c r="Z434" s="1">
        <f t="shared" si="203"/>
        <v>0</v>
      </c>
      <c r="AA434" s="1">
        <f>+AA$3*$F434*ABS($F434)*COS(2*PI()*$A434/$AZ$22+AA$4)*COS(2*PI()*$A434/$BA$22+AA$5)</f>
        <v>0</v>
      </c>
      <c r="AB434" s="39">
        <f>+AB$3*$F434*ABS($F434)*COS(2*2*PI()*$A434/$BA$33+AB$4)*COS(2*2*PI()*$A434/$BA$34+AB$5)*COS(2*2*PI()*$A434/$BA$35+AB$6)</f>
        <v>0</v>
      </c>
      <c r="AE434" s="20">
        <f>+$AF$20*SIGN(SOI!A433)*(ABS(SOI!A433))^$AE$2</f>
        <v>2.3596915971086534E-2</v>
      </c>
      <c r="AF434" s="20">
        <f t="shared" si="200"/>
        <v>0.19587078380460485</v>
      </c>
      <c r="AG434" s="19">
        <f t="shared" si="201"/>
        <v>0.49998514584406073</v>
      </c>
      <c r="AH434" s="19">
        <f t="shared" si="202"/>
        <v>0.566701267206835</v>
      </c>
      <c r="AI434">
        <f t="shared" si="199"/>
        <v>0.24719999999999837</v>
      </c>
      <c r="AJ434">
        <f t="shared" si="198"/>
        <v>0.30411436203945585</v>
      </c>
      <c r="AK434">
        <v>1</v>
      </c>
    </row>
    <row r="435" spans="1:37" x14ac:dyDescent="0.25">
      <c r="A435">
        <v>34.416666666666551</v>
      </c>
      <c r="B435" s="2">
        <v>1914.4166666666354</v>
      </c>
      <c r="C435">
        <f>+D435+($D$2+E435+F435)*SOI!A434*IF(B435&gt;$C$18, IF(B435&lt;$C$19,-1,1),1)</f>
        <v>-4.7211033181031654</v>
      </c>
      <c r="D435">
        <f>+$D$3*((1-$D$5)*SOI!D434+$D$5*SOI!D433) +   $D$4*((1-$D$5)*SOI!E434+$D$5*SOI!E433)</f>
        <v>0</v>
      </c>
      <c r="E435">
        <f t="shared" si="180"/>
        <v>0.65467329734807411</v>
      </c>
      <c r="F435">
        <f t="shared" si="181"/>
        <v>-59.668464773637645</v>
      </c>
      <c r="G435">
        <f t="shared" si="188"/>
        <v>-59.013791476289569</v>
      </c>
      <c r="H435" s="21">
        <f t="shared" si="189"/>
        <v>0.28162398129008376</v>
      </c>
      <c r="I435" s="37">
        <f t="shared" si="182"/>
        <v>0.68244419088079777</v>
      </c>
      <c r="J435" s="1">
        <f t="shared" si="190"/>
        <v>0.54407341450601321</v>
      </c>
      <c r="K435" s="1">
        <f t="shared" si="191"/>
        <v>-1.3430807559523348E-3</v>
      </c>
      <c r="L435" s="1">
        <f t="shared" si="183"/>
        <v>-0.53923337438827335</v>
      </c>
      <c r="M435" s="1">
        <f t="shared" si="184"/>
        <v>5.0100610861760986</v>
      </c>
      <c r="N435" s="1">
        <f t="shared" si="185"/>
        <v>1.6050318879026046</v>
      </c>
      <c r="O435" s="1">
        <f t="shared" si="186"/>
        <v>1.2619955115942929</v>
      </c>
      <c r="P435" s="1">
        <f t="shared" si="187"/>
        <v>-7.3201745249711264E-2</v>
      </c>
      <c r="Q435" s="1">
        <f t="shared" si="192"/>
        <v>5.4081536675829414</v>
      </c>
      <c r="R435" s="1">
        <f t="shared" si="193"/>
        <v>-0.20280249439614212</v>
      </c>
      <c r="S435" s="1">
        <f t="shared" si="194"/>
        <v>0.14362195731137167</v>
      </c>
      <c r="T435" s="1">
        <f t="shared" si="195"/>
        <v>1.1450175219774672E-2</v>
      </c>
      <c r="U435" s="1">
        <f t="shared" si="196"/>
        <v>2.5915786521877376E-3</v>
      </c>
      <c r="V435" s="1">
        <f t="shared" si="197"/>
        <v>0.22835628946818284</v>
      </c>
      <c r="W435" s="1">
        <f t="shared" si="203"/>
        <v>0</v>
      </c>
      <c r="X435" s="1">
        <f t="shared" si="203"/>
        <v>0</v>
      </c>
      <c r="Y435" s="1">
        <f t="shared" si="203"/>
        <v>0</v>
      </c>
      <c r="Z435" s="1">
        <f t="shared" si="203"/>
        <v>0</v>
      </c>
      <c r="AA435" s="1">
        <f>+AA$3*$F435*ABS($F435)*COS(2*PI()*$A435/$AZ$22+AA$4)*COS(2*PI()*$A435/$BA$22+AA$5)</f>
        <v>0</v>
      </c>
      <c r="AB435" s="39">
        <f>+AB$3*$F435*ABS($F435)*COS(2*2*PI()*$A435/$BA$33+AB$4)*COS(2*2*PI()*$A435/$BA$34+AB$5)*COS(2*2*PI()*$A435/$BA$35+AB$6)</f>
        <v>0</v>
      </c>
      <c r="AE435" s="20">
        <f>+$AF$20*SIGN(SOI!A434)*(ABS(SOI!A434))^$AE$2</f>
        <v>0.1017207658194864</v>
      </c>
      <c r="AF435" s="20">
        <f t="shared" si="200"/>
        <v>0.1697970305028165</v>
      </c>
      <c r="AG435" s="19">
        <f t="shared" si="201"/>
        <v>0.58450131641406078</v>
      </c>
      <c r="AH435" s="19">
        <f t="shared" si="202"/>
        <v>0.64577234525079841</v>
      </c>
      <c r="AI435">
        <f t="shared" si="199"/>
        <v>0.24779999999999835</v>
      </c>
      <c r="AJ435">
        <f t="shared" si="198"/>
        <v>0.41470428591124431</v>
      </c>
      <c r="AK435">
        <v>1</v>
      </c>
    </row>
    <row r="436" spans="1:37" x14ac:dyDescent="0.25">
      <c r="A436">
        <v>34.499999999999886</v>
      </c>
      <c r="B436" s="2">
        <v>1914.4999999999686</v>
      </c>
      <c r="C436">
        <f>+D436+($D$2+E436+F436)*SOI!A435*IF(B436&gt;$C$18, IF(B436&lt;$C$19,-1,1),1)</f>
        <v>-2.4897688939038933</v>
      </c>
      <c r="D436">
        <f>+$D$3*((1-$D$5)*SOI!D435+$D$5*SOI!D434) +   $D$4*((1-$D$5)*SOI!E435+$D$5*SOI!E434)</f>
        <v>0</v>
      </c>
      <c r="E436">
        <f t="shared" si="180"/>
        <v>-0.67488859903445952</v>
      </c>
      <c r="F436">
        <f t="shared" si="181"/>
        <v>-4.0227885592747725</v>
      </c>
      <c r="G436">
        <f t="shared" si="188"/>
        <v>-4.697677158309232</v>
      </c>
      <c r="H436" s="21">
        <f t="shared" si="189"/>
        <v>1.4231802218319914E-2</v>
      </c>
      <c r="I436" s="37">
        <f t="shared" si="182"/>
        <v>-0.30110245082091647</v>
      </c>
      <c r="J436" s="1">
        <f t="shared" si="190"/>
        <v>-5.1822355546202589E-3</v>
      </c>
      <c r="K436" s="1">
        <f t="shared" si="191"/>
        <v>-9.7660220854421679E-6</v>
      </c>
      <c r="L436" s="1">
        <f t="shared" si="183"/>
        <v>0.80061145974882209</v>
      </c>
      <c r="M436" s="1">
        <f t="shared" si="184"/>
        <v>0.10815722012835104</v>
      </c>
      <c r="N436" s="1">
        <f t="shared" si="185"/>
        <v>0.16169960254738622</v>
      </c>
      <c r="O436" s="1">
        <f t="shared" si="186"/>
        <v>-5.2866624575859465E-2</v>
      </c>
      <c r="P436" s="1">
        <f t="shared" si="187"/>
        <v>-8.557919570702564E-3</v>
      </c>
      <c r="Q436" s="1">
        <f t="shared" si="192"/>
        <v>1.1762152497406218E-2</v>
      </c>
      <c r="R436" s="1">
        <f t="shared" si="193"/>
        <v>1.946068953037754E-4</v>
      </c>
      <c r="S436" s="1">
        <f t="shared" si="194"/>
        <v>-6.3840058678186519E-3</v>
      </c>
      <c r="T436" s="1">
        <f t="shared" si="195"/>
        <v>7.1216552003614854E-4</v>
      </c>
      <c r="U436" s="1">
        <f t="shared" si="196"/>
        <v>-1.3367749790297169E-4</v>
      </c>
      <c r="V436" s="1">
        <f t="shared" si="197"/>
        <v>2.6895834885958736E-3</v>
      </c>
      <c r="W436" s="1">
        <f t="shared" si="203"/>
        <v>0</v>
      </c>
      <c r="X436" s="1">
        <f t="shared" si="203"/>
        <v>0</v>
      </c>
      <c r="Y436" s="1">
        <f t="shared" si="203"/>
        <v>0</v>
      </c>
      <c r="Z436" s="1">
        <f t="shared" si="203"/>
        <v>0</v>
      </c>
      <c r="AA436" s="1">
        <f>+AA$3*$F436*ABS($F436)*COS(2*PI()*$A436/$AZ$22+AA$4)*COS(2*PI()*$A436/$BA$22+AA$5)</f>
        <v>0</v>
      </c>
      <c r="AB436" s="39">
        <f>+AB$3*$F436*ABS($F436)*COS(2*2*PI()*$A436/$BA$33+AB$4)*COS(2*2*PI()*$A436/$BA$34+AB$5)*COS(2*2*PI()*$A436/$BA$35+AB$6)</f>
        <v>0</v>
      </c>
      <c r="AE436" s="20">
        <f>+$AF$20*SIGN(SOI!A435)*(ABS(SOI!A435))^$AE$2</f>
        <v>0.38407340971787662</v>
      </c>
      <c r="AF436" s="20">
        <f t="shared" si="200"/>
        <v>0.35055045563125975</v>
      </c>
      <c r="AG436" s="19">
        <f t="shared" si="201"/>
        <v>0.66242403930119498</v>
      </c>
      <c r="AH436" s="19">
        <f t="shared" si="202"/>
        <v>0.63244775215676552</v>
      </c>
      <c r="AI436">
        <f t="shared" si="199"/>
        <v>0.24839999999999834</v>
      </c>
      <c r="AJ436">
        <f t="shared" si="198"/>
        <v>0.31187358366993523</v>
      </c>
      <c r="AK436">
        <v>1</v>
      </c>
    </row>
    <row r="437" spans="1:37" x14ac:dyDescent="0.25">
      <c r="A437">
        <v>34.583333333333222</v>
      </c>
      <c r="B437" s="2">
        <v>1914.5833333333019</v>
      </c>
      <c r="C437">
        <f>+D437+($D$2+E437+F437)*SOI!A436*IF(B437&gt;$C$18, IF(B437&lt;$C$19,-1,1),1)</f>
        <v>2.7458386633258067</v>
      </c>
      <c r="D437">
        <f>+$D$3*((1-$D$5)*SOI!D436+$D$5*SOI!D435) +   $D$4*((1-$D$5)*SOI!E436+$D$5*SOI!E435)</f>
        <v>0</v>
      </c>
      <c r="E437">
        <f t="shared" si="180"/>
        <v>0.74906623508112169</v>
      </c>
      <c r="F437">
        <f t="shared" si="181"/>
        <v>2.2355410076643203</v>
      </c>
      <c r="G437">
        <f t="shared" si="188"/>
        <v>2.984607242745442</v>
      </c>
      <c r="H437" s="21">
        <f t="shared" si="189"/>
        <v>-1.4631961952135206E-3</v>
      </c>
      <c r="I437" s="37">
        <f t="shared" si="182"/>
        <v>0.35080361485891126</v>
      </c>
      <c r="J437" s="1">
        <f t="shared" si="190"/>
        <v>1.9777154464824405E-4</v>
      </c>
      <c r="K437" s="1">
        <f t="shared" si="191"/>
        <v>4.0393279468807353E-5</v>
      </c>
      <c r="L437" s="1">
        <f t="shared" si="183"/>
        <v>-0.51645730891701258</v>
      </c>
      <c r="M437" s="1">
        <f t="shared" si="184"/>
        <v>3.5428470441416565E-3</v>
      </c>
      <c r="N437" s="1">
        <f t="shared" si="185"/>
        <v>-4.3445718861678737E-2</v>
      </c>
      <c r="O437" s="1">
        <f t="shared" si="186"/>
        <v>0.10346489551373285</v>
      </c>
      <c r="P437" s="1">
        <f t="shared" si="187"/>
        <v>2.8037258514313757E-2</v>
      </c>
      <c r="Q437" s="1">
        <f t="shared" si="192"/>
        <v>-1.0351939551101442E-4</v>
      </c>
      <c r="R437" s="1">
        <f t="shared" si="193"/>
        <v>1.9954594879173556E-6</v>
      </c>
      <c r="S437" s="1">
        <f t="shared" si="194"/>
        <v>-1.9983938388695448E-3</v>
      </c>
      <c r="T437" s="1">
        <f t="shared" si="195"/>
        <v>8.9909381472202032E-4</v>
      </c>
      <c r="U437" s="1">
        <f t="shared" si="196"/>
        <v>-5.102410821595341E-4</v>
      </c>
      <c r="V437" s="1">
        <f t="shared" si="197"/>
        <v>2.3675023051289144E-3</v>
      </c>
      <c r="W437" s="1">
        <f t="shared" si="203"/>
        <v>0</v>
      </c>
      <c r="X437" s="1">
        <f t="shared" si="203"/>
        <v>0</v>
      </c>
      <c r="Y437" s="1">
        <f t="shared" si="203"/>
        <v>0</v>
      </c>
      <c r="Z437" s="1">
        <f t="shared" si="203"/>
        <v>0</v>
      </c>
      <c r="AA437" s="1">
        <f>+AA$3*$F437*ABS($F437)*COS(2*PI()*$A437/$AZ$22+AA$4)*COS(2*PI()*$A437/$BA$22+AA$5)</f>
        <v>0</v>
      </c>
      <c r="AB437" s="39">
        <f>+AB$3*$F437*ABS($F437)*COS(2*2*PI()*$A437/$BA$33+AB$4)*COS(2*2*PI()*$A437/$BA$34+AB$5)*COS(2*2*PI()*$A437/$BA$35+AB$6)</f>
        <v>0</v>
      </c>
      <c r="AE437" s="20">
        <f>+$AF$20*SIGN(SOI!A436)*(ABS(SOI!A436))^$AE$2</f>
        <v>0.56585719135641621</v>
      </c>
      <c r="AF437" s="20">
        <f t="shared" si="200"/>
        <v>0.4691691251615186</v>
      </c>
      <c r="AG437" s="19">
        <f t="shared" si="201"/>
        <v>0.60748176803326981</v>
      </c>
      <c r="AH437" s="19">
        <f t="shared" si="202"/>
        <v>0.63932482862371265</v>
      </c>
      <c r="AI437">
        <f t="shared" si="199"/>
        <v>0.24899999999999833</v>
      </c>
      <c r="AJ437">
        <f t="shared" si="198"/>
        <v>0.13831264287175121</v>
      </c>
      <c r="AK437">
        <v>1</v>
      </c>
    </row>
    <row r="438" spans="1:37" x14ac:dyDescent="0.25">
      <c r="A438">
        <v>34.666666666666558</v>
      </c>
      <c r="B438" s="2">
        <v>1914.6666666666351</v>
      </c>
      <c r="C438">
        <f>+D438+($D$2+E438+F438)*SOI!A437*IF(B438&gt;$C$18, IF(B438&lt;$C$19,-1,1),1)</f>
        <v>-1.9120056026067416</v>
      </c>
      <c r="D438">
        <f>+$D$3*((1-$D$5)*SOI!D437+$D$5*SOI!D436) +   $D$4*((1-$D$5)*SOI!E437+$D$5*SOI!E436)</f>
        <v>0</v>
      </c>
      <c r="E438">
        <f t="shared" si="180"/>
        <v>-0.91133851609538219</v>
      </c>
      <c r="F438">
        <f t="shared" si="181"/>
        <v>-1.9004344289145316</v>
      </c>
      <c r="G438">
        <f t="shared" si="188"/>
        <v>-2.8117729450099138</v>
      </c>
      <c r="H438" s="21">
        <f t="shared" si="189"/>
        <v>-1.8377993636635653E-2</v>
      </c>
      <c r="I438" s="37">
        <f t="shared" si="182"/>
        <v>-0.18299942861823573</v>
      </c>
      <c r="J438" s="1">
        <f t="shared" si="190"/>
        <v>-6.1024663049653568E-4</v>
      </c>
      <c r="K438" s="1">
        <f t="shared" si="191"/>
        <v>-8.7859322099297731E-6</v>
      </c>
      <c r="L438" s="1">
        <f t="shared" si="183"/>
        <v>1.4511171703766626E-2</v>
      </c>
      <c r="M438" s="1">
        <f t="shared" si="184"/>
        <v>2.0955996327765233E-2</v>
      </c>
      <c r="N438" s="1">
        <f t="shared" si="185"/>
        <v>-6.3537049172227092E-2</v>
      </c>
      <c r="O438" s="1">
        <f t="shared" si="186"/>
        <v>-0.67002208912985073</v>
      </c>
      <c r="P438" s="1">
        <f t="shared" si="187"/>
        <v>-3.3515841629440456E-2</v>
      </c>
      <c r="Q438" s="1">
        <f t="shared" si="192"/>
        <v>-8.9548371385959153E-4</v>
      </c>
      <c r="R438" s="1">
        <f t="shared" si="193"/>
        <v>-9.0046026516550764E-6</v>
      </c>
      <c r="S438" s="1">
        <f t="shared" si="194"/>
        <v>1.5245680339095215E-3</v>
      </c>
      <c r="T438" s="1">
        <f t="shared" si="195"/>
        <v>1.6359467379595542E-4</v>
      </c>
      <c r="U438" s="1">
        <f t="shared" si="196"/>
        <v>-3.1818205350834405E-4</v>
      </c>
      <c r="V438" s="1">
        <f t="shared" si="197"/>
        <v>-4.1389010885401444E-3</v>
      </c>
      <c r="W438" s="1">
        <f t="shared" si="203"/>
        <v>0</v>
      </c>
      <c r="X438" s="1">
        <f t="shared" si="203"/>
        <v>0</v>
      </c>
      <c r="Y438" s="1">
        <f t="shared" si="203"/>
        <v>0</v>
      </c>
      <c r="Z438" s="1">
        <f t="shared" si="203"/>
        <v>0</v>
      </c>
      <c r="AA438" s="1">
        <f>+AA$3*$F438*ABS($F438)*COS(2*PI()*$A438/$AZ$22+AA$4)*COS(2*PI()*$A438/$BA$22+AA$5)</f>
        <v>0</v>
      </c>
      <c r="AB438" s="39">
        <f>+AB$3*$F438*ABS($F438)*COS(2*2*PI()*$A438/$BA$33+AB$4)*COS(2*2*PI()*$A438/$BA$34+AB$5)*COS(2*2*PI()*$A438/$BA$35+AB$6)</f>
        <v>0</v>
      </c>
      <c r="AE438" s="20">
        <f>+$AF$20*SIGN(SOI!A437)*(ABS(SOI!A437))^$AE$2</f>
        <v>0.45757677441026284</v>
      </c>
      <c r="AF438" s="20">
        <f t="shared" si="200"/>
        <v>0.41876260868104226</v>
      </c>
      <c r="AG438" s="19">
        <f t="shared" si="201"/>
        <v>0.83903569622581431</v>
      </c>
      <c r="AH438" s="19">
        <f t="shared" si="202"/>
        <v>0.68546108840584263</v>
      </c>
      <c r="AI438">
        <f t="shared" si="199"/>
        <v>0.24959999999999832</v>
      </c>
      <c r="AJ438">
        <f t="shared" si="198"/>
        <v>0.42027308754477205</v>
      </c>
      <c r="AK438">
        <v>1</v>
      </c>
    </row>
    <row r="439" spans="1:37" x14ac:dyDescent="0.25">
      <c r="A439">
        <v>34.749999999999893</v>
      </c>
      <c r="B439" s="2">
        <v>1914.7499999999684</v>
      </c>
      <c r="C439">
        <f>+D439+($D$2+E439+F439)*SOI!A438*IF(B439&gt;$C$18, IF(B439&lt;$C$19,-1,1),1)</f>
        <v>0.89154469989253471</v>
      </c>
      <c r="D439">
        <f>+$D$3*((1-$D$5)*SOI!D438+$D$5*SOI!D437) +   $D$4*((1-$D$5)*SOI!E438+$D$5*SOI!E437)</f>
        <v>0</v>
      </c>
      <c r="E439">
        <f t="shared" si="180"/>
        <v>1.2742092206887232</v>
      </c>
      <c r="F439">
        <f t="shared" si="181"/>
        <v>2.1548088558210257</v>
      </c>
      <c r="G439">
        <f t="shared" si="188"/>
        <v>3.4290180765097489</v>
      </c>
      <c r="H439" s="21">
        <f t="shared" si="189"/>
        <v>8.388961158883098E-3</v>
      </c>
      <c r="I439" s="37">
        <f t="shared" si="182"/>
        <v>-0.24071585848476981</v>
      </c>
      <c r="J439" s="1">
        <f t="shared" si="190"/>
        <v>3.2692897428857701E-3</v>
      </c>
      <c r="K439" s="1">
        <f t="shared" si="191"/>
        <v>3.179632154268299E-4</v>
      </c>
      <c r="L439" s="1">
        <f t="shared" si="183"/>
        <v>-0.53276664100715609</v>
      </c>
      <c r="M439" s="1">
        <f t="shared" si="184"/>
        <v>-8.5349575698165259E-2</v>
      </c>
      <c r="N439" s="1">
        <f t="shared" si="185"/>
        <v>0.18534188184852959</v>
      </c>
      <c r="O439" s="1">
        <f t="shared" si="186"/>
        <v>1.0829403942404687</v>
      </c>
      <c r="P439" s="1">
        <f t="shared" si="187"/>
        <v>2.0440390388927646E-2</v>
      </c>
      <c r="Q439" s="1">
        <f t="shared" si="192"/>
        <v>-1.063891334663741E-2</v>
      </c>
      <c r="R439" s="1">
        <f t="shared" si="193"/>
        <v>-1.4072106142396236E-4</v>
      </c>
      <c r="S439" s="1">
        <f t="shared" si="194"/>
        <v>-5.849898161122696E-3</v>
      </c>
      <c r="T439" s="1">
        <f t="shared" si="195"/>
        <v>9.7077623426569618E-3</v>
      </c>
      <c r="U439" s="1">
        <f t="shared" si="196"/>
        <v>2.5525232459090502E-4</v>
      </c>
      <c r="V439" s="1">
        <f t="shared" si="197"/>
        <v>-7.3632684000563258E-3</v>
      </c>
      <c r="W439" s="1">
        <f t="shared" si="203"/>
        <v>0</v>
      </c>
      <c r="X439" s="1">
        <f t="shared" si="203"/>
        <v>0</v>
      </c>
      <c r="Y439" s="1">
        <f t="shared" si="203"/>
        <v>0</v>
      </c>
      <c r="Z439" s="1">
        <f t="shared" si="203"/>
        <v>0</v>
      </c>
      <c r="AA439" s="1">
        <f>+AA$3*$F439*ABS($F439)*COS(2*PI()*$A439/$AZ$22+AA$4)*COS(2*PI()*$A439/$BA$22+AA$5)</f>
        <v>0</v>
      </c>
      <c r="AB439" s="39">
        <f>+AB$3*$F439*ABS($F439)*COS(2*2*PI()*$A439/$BA$33+AB$4)*COS(2*2*PI()*$A439/$BA$34+AB$5)*COS(2*2*PI()*$A439/$BA$35+AB$6)</f>
        <v>0</v>
      </c>
      <c r="AE439" s="20">
        <f>+$AF$20*SIGN(SOI!A438)*(ABS(SOI!A438))^$AE$2</f>
        <v>0.2328538602764475</v>
      </c>
      <c r="AF439" s="20">
        <f t="shared" si="200"/>
        <v>0.31597180129150398</v>
      </c>
      <c r="AG439" s="19">
        <f t="shared" si="201"/>
        <v>0.79165956148368466</v>
      </c>
      <c r="AH439" s="19">
        <f t="shared" si="202"/>
        <v>0.63710393265690091</v>
      </c>
      <c r="AI439">
        <f t="shared" si="199"/>
        <v>0.25019999999999831</v>
      </c>
      <c r="AJ439">
        <f t="shared" si="198"/>
        <v>0.47568776019218068</v>
      </c>
      <c r="AK439">
        <v>1</v>
      </c>
    </row>
    <row r="440" spans="1:37" x14ac:dyDescent="0.25">
      <c r="A440">
        <v>34.833333333333229</v>
      </c>
      <c r="B440" s="2">
        <v>1914.8333333333017</v>
      </c>
      <c r="C440">
        <f>+D440+($D$2+E440+F440)*SOI!A439*IF(B440&gt;$C$18, IF(B440&lt;$C$19,-1,1),1)</f>
        <v>-1.7969255003099889</v>
      </c>
      <c r="D440">
        <f>+$D$3*((1-$D$5)*SOI!D439+$D$5*SOI!D438) +   $D$4*((1-$D$5)*SOI!E439+$D$5*SOI!E438)</f>
        <v>0</v>
      </c>
      <c r="E440">
        <f t="shared" si="180"/>
        <v>-2.3875979228238973</v>
      </c>
      <c r="F440">
        <f t="shared" si="181"/>
        <v>-3.6021537448760661</v>
      </c>
      <c r="G440">
        <f t="shared" si="188"/>
        <v>-5.9897516676999629</v>
      </c>
      <c r="H440" s="21">
        <f t="shared" si="189"/>
        <v>6.0848504597050282E-2</v>
      </c>
      <c r="I440" s="37">
        <f t="shared" si="182"/>
        <v>1.1552779914599365</v>
      </c>
      <c r="J440" s="1">
        <f t="shared" si="190"/>
        <v>3.2140994862499613E-2</v>
      </c>
      <c r="K440" s="1">
        <f t="shared" si="191"/>
        <v>-6.8568751667850546E-5</v>
      </c>
      <c r="L440" s="1">
        <f t="shared" si="183"/>
        <v>2.7729360858926411</v>
      </c>
      <c r="M440" s="1">
        <f t="shared" si="184"/>
        <v>0.1748338304776263</v>
      </c>
      <c r="N440" s="1">
        <f t="shared" si="185"/>
        <v>-0.35633990168810026</v>
      </c>
      <c r="O440" s="1">
        <f t="shared" si="186"/>
        <v>-0.67227576782012588</v>
      </c>
      <c r="P440" s="1">
        <f t="shared" si="187"/>
        <v>-1.3642463773068663E-3</v>
      </c>
      <c r="Q440" s="1">
        <f t="shared" si="192"/>
        <v>-4.1899830441136605E-2</v>
      </c>
      <c r="R440" s="1">
        <f t="shared" si="193"/>
        <v>2.6598423298423118E-3</v>
      </c>
      <c r="S440" s="1">
        <f t="shared" si="194"/>
        <v>-5.3978522192329612E-2</v>
      </c>
      <c r="T440" s="1">
        <f t="shared" si="195"/>
        <v>3.1366414367791362E-2</v>
      </c>
      <c r="U440" s="1">
        <f t="shared" si="196"/>
        <v>8.1762681497955583E-5</v>
      </c>
      <c r="V440" s="1">
        <f t="shared" si="197"/>
        <v>-9.4485494865413308E-4</v>
      </c>
      <c r="W440" s="1">
        <f t="shared" si="203"/>
        <v>0</v>
      </c>
      <c r="X440" s="1">
        <f t="shared" si="203"/>
        <v>0</v>
      </c>
      <c r="Y440" s="1">
        <f t="shared" si="203"/>
        <v>0</v>
      </c>
      <c r="Z440" s="1">
        <f t="shared" si="203"/>
        <v>0</v>
      </c>
      <c r="AA440" s="1">
        <f>+AA$3*$F440*ABS($F440)*COS(2*PI()*$A440/$AZ$22+AA$4)*COS(2*PI()*$A440/$BA$22+AA$5)</f>
        <v>0</v>
      </c>
      <c r="AB440" s="39">
        <f>+AB$3*$F440*ABS($F440)*COS(2*2*PI()*$A440/$BA$33+AB$4)*COS(2*2*PI()*$A440/$BA$34+AB$5)*COS(2*2*PI()*$A440/$BA$35+AB$6)</f>
        <v>0</v>
      </c>
      <c r="AE440" s="20">
        <f>+$AF$20*SIGN(SOI!A439)*(ABS(SOI!A439))^$AE$2</f>
        <v>0.25748476918780155</v>
      </c>
      <c r="AF440" s="20">
        <f t="shared" si="200"/>
        <v>0.31597180129150398</v>
      </c>
      <c r="AG440" s="19">
        <f t="shared" si="201"/>
        <v>0.84696611371754238</v>
      </c>
      <c r="AH440" s="19">
        <f t="shared" si="202"/>
        <v>0.79318855469715943</v>
      </c>
      <c r="AI440">
        <f t="shared" si="199"/>
        <v>0.2507999999999983</v>
      </c>
      <c r="AJ440">
        <f t="shared" si="198"/>
        <v>0.53099431242603834</v>
      </c>
      <c r="AK440">
        <v>1</v>
      </c>
    </row>
    <row r="441" spans="1:37" x14ac:dyDescent="0.25">
      <c r="A441">
        <v>34.916666666666565</v>
      </c>
      <c r="B441" s="2">
        <v>1914.9166666666349</v>
      </c>
      <c r="C441">
        <f>+D441+($D$2+E441+F441)*SOI!A440*IF(B441&gt;$C$18, IF(B441&lt;$C$19,-1,1),1)</f>
        <v>68.536387246320004</v>
      </c>
      <c r="D441">
        <f>+$D$3*((1-$D$5)*SOI!D440+$D$5*SOI!D439) +   $D$4*((1-$D$5)*SOI!E440+$D$5*SOI!E439)</f>
        <v>0</v>
      </c>
      <c r="E441">
        <f t="shared" si="180"/>
        <v>41.120340000415055</v>
      </c>
      <c r="F441">
        <f t="shared" si="181"/>
        <v>59.668464773584937</v>
      </c>
      <c r="G441">
        <f t="shared" si="188"/>
        <v>100.788804774</v>
      </c>
      <c r="H441" s="21">
        <f t="shared" si="189"/>
        <v>-1.3558634337166633</v>
      </c>
      <c r="I441" s="37">
        <f t="shared" si="182"/>
        <v>-21.489732514454502</v>
      </c>
      <c r="J441" s="1">
        <f t="shared" si="190"/>
        <v>4.9499299295996</v>
      </c>
      <c r="K441" s="1">
        <f t="shared" si="191"/>
        <v>0.16736543314939287</v>
      </c>
      <c r="L441" s="1">
        <f t="shared" si="183"/>
        <v>-36.202076455577178</v>
      </c>
      <c r="M441" s="1">
        <f t="shared" si="184"/>
        <v>-1.4475070867995634</v>
      </c>
      <c r="N441" s="1">
        <f t="shared" si="185"/>
        <v>3.4325283425981006</v>
      </c>
      <c r="O441" s="1">
        <f t="shared" si="186"/>
        <v>0.62506190671041051</v>
      </c>
      <c r="P441" s="1">
        <f t="shared" si="187"/>
        <v>0.27432357718767159</v>
      </c>
      <c r="Q441" s="1">
        <f t="shared" si="192"/>
        <v>-3.341620814854771</v>
      </c>
      <c r="R441" s="1">
        <f t="shared" si="193"/>
        <v>-3.9458930068484293</v>
      </c>
      <c r="S441" s="1">
        <f t="shared" si="194"/>
        <v>-9.6719752463548119</v>
      </c>
      <c r="T441" s="1">
        <f t="shared" si="195"/>
        <v>0.380744880171489</v>
      </c>
      <c r="U441" s="1">
        <f t="shared" si="196"/>
        <v>0.30582287182125384</v>
      </c>
      <c r="V441" s="1">
        <f t="shared" si="197"/>
        <v>-1.8301435021818218</v>
      </c>
      <c r="W441" s="1">
        <f t="shared" si="203"/>
        <v>0</v>
      </c>
      <c r="X441" s="1">
        <f t="shared" si="203"/>
        <v>0</v>
      </c>
      <c r="Y441" s="1">
        <f t="shared" si="203"/>
        <v>0</v>
      </c>
      <c r="Z441" s="1">
        <f t="shared" si="203"/>
        <v>0</v>
      </c>
      <c r="AA441" s="1">
        <f>+AA$3*$F441*ABS($F441)*COS(2*PI()*$A441/$AZ$22+AA$4)*COS(2*PI()*$A441/$BA$22+AA$5)</f>
        <v>0</v>
      </c>
      <c r="AB441" s="39">
        <f>+AB$3*$F441*ABS($F441)*COS(2*2*PI()*$A441/$BA$33+AB$4)*COS(2*2*PI()*$A441/$BA$34+AB$5)*COS(2*2*PI()*$A441/$BA$35+AB$6)</f>
        <v>0</v>
      </c>
      <c r="AE441" s="20">
        <f>+$AF$20*SIGN(SOI!A440)*(ABS(SOI!A440))^$AE$2</f>
        <v>0.45757677441026284</v>
      </c>
      <c r="AF441" s="20">
        <f t="shared" si="200"/>
        <v>0.42117264879345234</v>
      </c>
      <c r="AG441" s="19">
        <f t="shared" si="201"/>
        <v>0.8418726599707077</v>
      </c>
      <c r="AH441" s="19">
        <f t="shared" si="202"/>
        <v>0.70851135556111322</v>
      </c>
      <c r="AI441">
        <f t="shared" si="199"/>
        <v>0.25139999999999829</v>
      </c>
      <c r="AJ441">
        <f t="shared" si="198"/>
        <v>0.42070001117725536</v>
      </c>
      <c r="AK441">
        <v>1</v>
      </c>
    </row>
    <row r="442" spans="1:37" x14ac:dyDescent="0.25">
      <c r="A442">
        <v>34.999999999999901</v>
      </c>
      <c r="B442" s="2">
        <v>1914.9999999999682</v>
      </c>
      <c r="C442">
        <f>+D442+($D$2+E442+F442)*SOI!A441*IF(B442&gt;$C$18, IF(B442&lt;$C$19,-1,1),1)</f>
        <v>5.9065960847792063</v>
      </c>
      <c r="D442">
        <f>+$D$3*((1-$D$5)*SOI!D441+$D$5*SOI!D440) +   $D$4*((1-$D$5)*SOI!E441+$D$5*SOI!E440)</f>
        <v>0</v>
      </c>
      <c r="E442">
        <f t="shared" si="180"/>
        <v>2.689252445823592</v>
      </c>
      <c r="F442">
        <f t="shared" si="181"/>
        <v>4.0227885596073243</v>
      </c>
      <c r="G442">
        <f t="shared" si="188"/>
        <v>6.7120410054309163</v>
      </c>
      <c r="H442" s="21">
        <f t="shared" si="189"/>
        <v>8.9500105474503103E-3</v>
      </c>
      <c r="I442" s="37">
        <f t="shared" si="182"/>
        <v>-0.76245767615062932</v>
      </c>
      <c r="J442" s="1">
        <f t="shared" si="190"/>
        <v>-6.8285062158439614E-3</v>
      </c>
      <c r="K442" s="1">
        <f t="shared" si="191"/>
        <v>5.8892879203048195E-4</v>
      </c>
      <c r="L442" s="1">
        <f t="shared" si="183"/>
        <v>-0.2456028587363917</v>
      </c>
      <c r="M442" s="1">
        <f t="shared" si="184"/>
        <v>5.6281106250318597E-2</v>
      </c>
      <c r="N442" s="1">
        <f t="shared" si="185"/>
        <v>-5.9002691877393425E-2</v>
      </c>
      <c r="O442" s="1">
        <f t="shared" si="186"/>
        <v>1.3809056022289956</v>
      </c>
      <c r="P442" s="1">
        <f t="shared" si="187"/>
        <v>6.4404952028362258E-2</v>
      </c>
      <c r="Q442" s="1">
        <f t="shared" si="192"/>
        <v>-2.2333499952426829E-3</v>
      </c>
      <c r="R442" s="1">
        <f t="shared" si="193"/>
        <v>-9.3568497777048946E-5</v>
      </c>
      <c r="S442" s="1">
        <f t="shared" si="194"/>
        <v>5.8987175555622606E-3</v>
      </c>
      <c r="T442" s="1">
        <f t="shared" si="195"/>
        <v>5.7065676168723666E-3</v>
      </c>
      <c r="U442" s="1">
        <f t="shared" si="196"/>
        <v>2.5474802120858202E-3</v>
      </c>
      <c r="V442" s="1">
        <f t="shared" si="197"/>
        <v>7.3858241615662448E-3</v>
      </c>
      <c r="W442" s="1">
        <f t="shared" ref="W442:Z461" si="204">+W$3*$F442*ABS($F442)*COS(2*PI()*$A442/W$2+W$4)</f>
        <v>0</v>
      </c>
      <c r="X442" s="1">
        <f t="shared" si="204"/>
        <v>0</v>
      </c>
      <c r="Y442" s="1">
        <f t="shared" si="204"/>
        <v>0</v>
      </c>
      <c r="Z442" s="1">
        <f t="shared" si="204"/>
        <v>0</v>
      </c>
      <c r="AA442" s="1">
        <f>+AA$3*$F442*ABS($F442)*COS(2*PI()*$A442/$AZ$22+AA$4)*COS(2*PI()*$A442/$BA$22+AA$5)</f>
        <v>0</v>
      </c>
      <c r="AB442" s="39">
        <f>+AB$3*$F442*ABS($F442)*COS(2*2*PI()*$A442/$BA$33+AB$4)*COS(2*2*PI()*$A442/$BA$34+AB$5)*COS(2*2*PI()*$A442/$BA$35+AB$6)</f>
        <v>0</v>
      </c>
      <c r="AE442" s="20">
        <f>+$AF$20*SIGN(SOI!A441)*(ABS(SOI!A441))^$AE$2</f>
        <v>0.54845640278229257</v>
      </c>
      <c r="AF442" s="20">
        <f t="shared" si="200"/>
        <v>0.48311019582810516</v>
      </c>
      <c r="AG442" s="19">
        <f t="shared" si="201"/>
        <v>0.65264614889012806</v>
      </c>
      <c r="AH442" s="19">
        <f t="shared" si="202"/>
        <v>0.73218233672844424</v>
      </c>
      <c r="AI442">
        <f t="shared" si="199"/>
        <v>0.25199999999999828</v>
      </c>
      <c r="AJ442">
        <f t="shared" si="198"/>
        <v>0.1695359530620229</v>
      </c>
      <c r="AK442">
        <v>1</v>
      </c>
    </row>
    <row r="443" spans="1:37" x14ac:dyDescent="0.25">
      <c r="A443">
        <v>35.083333333333236</v>
      </c>
      <c r="B443" s="2">
        <v>1915.0833333333014</v>
      </c>
      <c r="C443">
        <f>+D443+($D$2+E443+F443)*SOI!A442*IF(B443&gt;$C$18, IF(B443&lt;$C$19,-1,1),1)</f>
        <v>-2.328311579756368</v>
      </c>
      <c r="D443">
        <f>+$D$3*((1-$D$5)*SOI!D442+$D$5*SOI!D441) +   $D$4*((1-$D$5)*SOI!E442+$D$5*SOI!E441)</f>
        <v>0</v>
      </c>
      <c r="E443">
        <f t="shared" si="180"/>
        <v>-1.3464768072100153</v>
      </c>
      <c r="F443">
        <f t="shared" si="181"/>
        <v>-2.2355410077997817</v>
      </c>
      <c r="G443">
        <f t="shared" si="188"/>
        <v>-3.582017815009797</v>
      </c>
      <c r="H443" s="21">
        <f t="shared" si="189"/>
        <v>-1.9701737088523363E-2</v>
      </c>
      <c r="I443" s="37">
        <f t="shared" si="182"/>
        <v>-0.14051267095516437</v>
      </c>
      <c r="J443" s="1">
        <f t="shared" si="190"/>
        <v>1.6700929398303645E-3</v>
      </c>
      <c r="K443" s="1">
        <f t="shared" si="191"/>
        <v>-4.2085659779665001E-4</v>
      </c>
      <c r="L443" s="1">
        <f t="shared" si="183"/>
        <v>0.3280395587563007</v>
      </c>
      <c r="M443" s="1">
        <f t="shared" si="184"/>
        <v>-7.4692639721383625E-2</v>
      </c>
      <c r="N443" s="1">
        <f t="shared" si="185"/>
        <v>0.16266244357699791</v>
      </c>
      <c r="O443" s="1">
        <f t="shared" si="186"/>
        <v>-1.2306713591744682</v>
      </c>
      <c r="P443" s="1">
        <f t="shared" si="187"/>
        <v>-3.8665150997200234E-2</v>
      </c>
      <c r="Q443" s="1">
        <f t="shared" si="192"/>
        <v>-8.1712300418085963E-3</v>
      </c>
      <c r="R443" s="1">
        <f t="shared" si="193"/>
        <v>-6.3089931271269036E-5</v>
      </c>
      <c r="S443" s="1">
        <f t="shared" si="194"/>
        <v>-2.9969038937459748E-3</v>
      </c>
      <c r="T443" s="1">
        <f t="shared" si="195"/>
        <v>6.7927537541252686E-3</v>
      </c>
      <c r="U443" s="1">
        <f t="shared" si="196"/>
        <v>-2.8184544265289082E-4</v>
      </c>
      <c r="V443" s="1">
        <f t="shared" si="197"/>
        <v>1.2224043302069757E-2</v>
      </c>
      <c r="W443" s="1">
        <f t="shared" si="204"/>
        <v>0</v>
      </c>
      <c r="X443" s="1">
        <f t="shared" si="204"/>
        <v>0</v>
      </c>
      <c r="Y443" s="1">
        <f t="shared" si="204"/>
        <v>0</v>
      </c>
      <c r="Z443" s="1">
        <f t="shared" si="204"/>
        <v>0</v>
      </c>
      <c r="AA443" s="1">
        <f>+AA$3*$F443*ABS($F443)*COS(2*PI()*$A443/$AZ$22+AA$4)*COS(2*PI()*$A443/$BA$22+AA$5)</f>
        <v>0</v>
      </c>
      <c r="AB443" s="39">
        <f>+AB$3*$F443*ABS($F443)*COS(2*2*PI()*$A443/$BA$33+AB$4)*COS(2*2*PI()*$A443/$BA$34+AB$5)*COS(2*2*PI()*$A443/$BA$35+AB$6)</f>
        <v>0</v>
      </c>
      <c r="AE443" s="20">
        <f>+$AF$20*SIGN(SOI!A442)*(ABS(SOI!A442))^$AE$2</f>
        <v>0.44329741029175995</v>
      </c>
      <c r="AF443" s="20">
        <f t="shared" si="200"/>
        <v>0.45174115217250121</v>
      </c>
      <c r="AG443" s="19">
        <f t="shared" si="201"/>
        <v>0.74810510018622089</v>
      </c>
      <c r="AH443" s="19">
        <f t="shared" si="202"/>
        <v>0.70058501322165634</v>
      </c>
      <c r="AI443">
        <f t="shared" si="199"/>
        <v>0.25259999999999827</v>
      </c>
      <c r="AJ443">
        <f t="shared" si="198"/>
        <v>0.29636394801371968</v>
      </c>
      <c r="AK443">
        <v>1</v>
      </c>
    </row>
    <row r="444" spans="1:37" x14ac:dyDescent="0.25">
      <c r="A444">
        <v>35.166666666666572</v>
      </c>
      <c r="B444" s="2">
        <v>1915.1666666666347</v>
      </c>
      <c r="C444">
        <f>+D444+($D$2+E444+F444)*SOI!A443*IF(B444&gt;$C$18, IF(B444&lt;$C$19,-1,1),1)</f>
        <v>1.3922179407179449</v>
      </c>
      <c r="D444">
        <f>+$D$3*((1-$D$5)*SOI!D443+$D$5*SOI!D442) +   $D$4*((1-$D$5)*SOI!E443+$D$5*SOI!E442)</f>
        <v>0</v>
      </c>
      <c r="E444">
        <f t="shared" si="180"/>
        <v>0.94082667432409295</v>
      </c>
      <c r="F444">
        <f t="shared" si="181"/>
        <v>1.9004344291819173</v>
      </c>
      <c r="G444">
        <f t="shared" si="188"/>
        <v>2.8412611035060102</v>
      </c>
      <c r="H444" s="21">
        <f t="shared" si="189"/>
        <v>-4.0610046982567476E-3</v>
      </c>
      <c r="I444" s="37">
        <f t="shared" si="182"/>
        <v>0.40522161114032151</v>
      </c>
      <c r="J444" s="1">
        <f t="shared" si="190"/>
        <v>2.3672487591950785E-3</v>
      </c>
      <c r="K444" s="1">
        <f t="shared" si="191"/>
        <v>1.6709452644310502E-4</v>
      </c>
      <c r="L444" s="1">
        <f t="shared" si="183"/>
        <v>-0.99305716087961338</v>
      </c>
      <c r="M444" s="1">
        <f t="shared" si="184"/>
        <v>3.6711654367674658E-2</v>
      </c>
      <c r="N444" s="1">
        <f t="shared" si="185"/>
        <v>-0.15980667055397663</v>
      </c>
      <c r="O444" s="1">
        <f t="shared" si="186"/>
        <v>0.49313481221635014</v>
      </c>
      <c r="P444" s="1">
        <f t="shared" si="187"/>
        <v>1.2655409354412074E-2</v>
      </c>
      <c r="Q444" s="1">
        <f t="shared" si="192"/>
        <v>-3.9456739652118274E-3</v>
      </c>
      <c r="R444" s="1">
        <f t="shared" si="193"/>
        <v>8.7855898183235705E-5</v>
      </c>
      <c r="S444" s="1">
        <f t="shared" si="194"/>
        <v>-8.4909745075221737E-3</v>
      </c>
      <c r="T444" s="1">
        <f t="shared" si="195"/>
        <v>8.2398151321510116E-3</v>
      </c>
      <c r="U444" s="1">
        <f t="shared" si="196"/>
        <v>-2.6603857535609129E-4</v>
      </c>
      <c r="V444" s="1">
        <f t="shared" si="197"/>
        <v>3.9307821741118541E-3</v>
      </c>
      <c r="W444" s="1">
        <f t="shared" si="204"/>
        <v>0</v>
      </c>
      <c r="X444" s="1">
        <f t="shared" si="204"/>
        <v>0</v>
      </c>
      <c r="Y444" s="1">
        <f t="shared" si="204"/>
        <v>0</v>
      </c>
      <c r="Z444" s="1">
        <f t="shared" si="204"/>
        <v>0</v>
      </c>
      <c r="AA444" s="1">
        <f>+AA$3*$F444*ABS($F444)*COS(2*PI()*$A444/$AZ$22+AA$4)*COS(2*PI()*$A444/$BA$22+AA$5)</f>
        <v>0</v>
      </c>
      <c r="AB444" s="39">
        <f>+AB$3*$F444*ABS($F444)*COS(2*2*PI()*$A444/$BA$33+AB$4)*COS(2*2*PI()*$A444/$BA$34+AB$5)*COS(2*2*PI()*$A444/$BA$35+AB$6)</f>
        <v>0</v>
      </c>
      <c r="AE444" s="20">
        <f>+$AF$20*SIGN(SOI!A443)*(ABS(SOI!A443))^$AE$2</f>
        <v>0.36346964344345106</v>
      </c>
      <c r="AF444" s="20">
        <f t="shared" si="200"/>
        <v>0.38658272148199718</v>
      </c>
      <c r="AG444" s="19">
        <f t="shared" si="201"/>
        <v>0.73948482517520053</v>
      </c>
      <c r="AH444" s="19">
        <f t="shared" si="202"/>
        <v>0.75087959725924414</v>
      </c>
      <c r="AI444">
        <f t="shared" si="199"/>
        <v>0.25319999999999826</v>
      </c>
      <c r="AJ444">
        <f t="shared" si="198"/>
        <v>0.35290210369320335</v>
      </c>
      <c r="AK444">
        <v>1</v>
      </c>
    </row>
    <row r="445" spans="1:37" x14ac:dyDescent="0.25">
      <c r="A445">
        <v>35.249999999999908</v>
      </c>
      <c r="B445" s="2">
        <v>1915.2499999999679</v>
      </c>
      <c r="C445">
        <f>+D445+($D$2+E445+F445)*SOI!A444*IF(B445&gt;$C$18, IF(B445&lt;$C$19,-1,1),1)</f>
        <v>-1.371353588729894</v>
      </c>
      <c r="D445">
        <f>+$D$3*((1-$D$5)*SOI!D444+$D$5*SOI!D443) +   $D$4*((1-$D$5)*SOI!E444+$D$5*SOI!E443)</f>
        <v>0</v>
      </c>
      <c r="E445">
        <f t="shared" si="180"/>
        <v>-0.76296473696534139</v>
      </c>
      <c r="F445">
        <f t="shared" si="181"/>
        <v>-2.1548088560769862</v>
      </c>
      <c r="G445">
        <f t="shared" si="188"/>
        <v>-2.9177735930423276</v>
      </c>
      <c r="H445" s="21">
        <f t="shared" si="189"/>
        <v>1.0065061952709E-2</v>
      </c>
      <c r="I445" s="37">
        <f t="shared" si="182"/>
        <v>-0.39438353878800836</v>
      </c>
      <c r="J445" s="1">
        <f t="shared" si="190"/>
        <v>-1.1914165723011015E-3</v>
      </c>
      <c r="K445" s="1">
        <f t="shared" si="191"/>
        <v>-6.0063911286646581E-11</v>
      </c>
      <c r="L445" s="1">
        <f t="shared" si="183"/>
        <v>0.78799910360822922</v>
      </c>
      <c r="M445" s="1">
        <f t="shared" si="184"/>
        <v>1.8984427913606172E-2</v>
      </c>
      <c r="N445" s="1">
        <f t="shared" si="185"/>
        <v>0.11052254013557031</v>
      </c>
      <c r="O445" s="1">
        <f t="shared" si="186"/>
        <v>-1.459782600148864E-2</v>
      </c>
      <c r="P445" s="1">
        <f t="shared" si="187"/>
        <v>-1.9366609085668557E-7</v>
      </c>
      <c r="Q445" s="1">
        <f t="shared" si="192"/>
        <v>1.4111419708890012E-3</v>
      </c>
      <c r="R445" s="1">
        <f t="shared" si="193"/>
        <v>3.0580643261309814E-5</v>
      </c>
      <c r="S445" s="1">
        <f t="shared" si="194"/>
        <v>-5.7153084251731897E-3</v>
      </c>
      <c r="T445" s="1">
        <f t="shared" si="195"/>
        <v>1.9354923750848329E-4</v>
      </c>
      <c r="U445" s="1">
        <f t="shared" si="196"/>
        <v>-3.9623075600138541E-9</v>
      </c>
      <c r="V445" s="1">
        <f t="shared" si="197"/>
        <v>4.1601819092981655E-8</v>
      </c>
      <c r="W445" s="1">
        <f t="shared" si="204"/>
        <v>0</v>
      </c>
      <c r="X445" s="1">
        <f t="shared" si="204"/>
        <v>0</v>
      </c>
      <c r="Y445" s="1">
        <f t="shared" si="204"/>
        <v>0</v>
      </c>
      <c r="Z445" s="1">
        <f t="shared" si="204"/>
        <v>0</v>
      </c>
      <c r="AA445" s="1">
        <f>+AA$3*$F445*ABS($F445)*COS(2*PI()*$A445/$AZ$22+AA$4)*COS(2*PI()*$A445/$BA$22+AA$5)</f>
        <v>0</v>
      </c>
      <c r="AB445" s="39">
        <f>+AB$3*$F445*ABS($F445)*COS(2*2*PI()*$A445/$BA$33+AB$4)*COS(2*2*PI()*$A445/$BA$34+AB$5)*COS(2*2*PI()*$A445/$BA$35+AB$6)</f>
        <v>0</v>
      </c>
      <c r="AE445" s="20">
        <f>+$AF$20*SIGN(SOI!A444)*(ABS(SOI!A444))^$AE$2</f>
        <v>0.35298111071078059</v>
      </c>
      <c r="AF445" s="20">
        <f t="shared" si="200"/>
        <v>0.36513930182075599</v>
      </c>
      <c r="AG445" s="19">
        <f t="shared" si="201"/>
        <v>0.70494579189739848</v>
      </c>
      <c r="AH445" s="19">
        <f t="shared" si="202"/>
        <v>0.68072126527542609</v>
      </c>
      <c r="AI445">
        <f t="shared" si="199"/>
        <v>0.25379999999999825</v>
      </c>
      <c r="AJ445">
        <f t="shared" si="198"/>
        <v>0.33980649007664249</v>
      </c>
      <c r="AK445">
        <v>1</v>
      </c>
    </row>
    <row r="446" spans="1:37" x14ac:dyDescent="0.25">
      <c r="A446">
        <v>35.333333333333243</v>
      </c>
      <c r="B446" s="2">
        <v>1915.3333333333012</v>
      </c>
      <c r="C446">
        <f>+D446+($D$2+E446+F446)*SOI!A445*IF(B446&gt;$C$18, IF(B446&lt;$C$19,-1,1),1)</f>
        <v>2.2270690816436072</v>
      </c>
      <c r="D446">
        <f>+$D$3*((1-$D$5)*SOI!D445+$D$5*SOI!D444) +   $D$4*((1-$D$5)*SOI!E445+$D$5*SOI!E444)</f>
        <v>0</v>
      </c>
      <c r="E446">
        <f t="shared" si="180"/>
        <v>0.68067141180367319</v>
      </c>
      <c r="F446">
        <f t="shared" si="181"/>
        <v>3.6021537452032639</v>
      </c>
      <c r="G446">
        <f t="shared" si="188"/>
        <v>4.2828251570069371</v>
      </c>
      <c r="H446" s="21">
        <f t="shared" si="189"/>
        <v>3.7374664579549271E-3</v>
      </c>
      <c r="I446" s="37">
        <f t="shared" si="182"/>
        <v>0.21331427200090913</v>
      </c>
      <c r="J446" s="1">
        <f t="shared" si="190"/>
        <v>-1.4848406849031831E-3</v>
      </c>
      <c r="K446" s="1">
        <f t="shared" si="191"/>
        <v>1.4817844663591567E-5</v>
      </c>
      <c r="L446" s="1">
        <f t="shared" si="183"/>
        <v>-0.148260963965582</v>
      </c>
      <c r="M446" s="1">
        <f t="shared" si="184"/>
        <v>-4.3743406723677131E-2</v>
      </c>
      <c r="N446" s="1">
        <f t="shared" si="185"/>
        <v>-2.3902415152459947E-2</v>
      </c>
      <c r="O446" s="1">
        <f t="shared" si="186"/>
        <v>0.16758959590801764</v>
      </c>
      <c r="P446" s="1">
        <f t="shared" si="187"/>
        <v>2.2118977538677365E-2</v>
      </c>
      <c r="Q446" s="1">
        <f t="shared" si="192"/>
        <v>7.0319653952274192E-4</v>
      </c>
      <c r="R446" s="1">
        <f t="shared" si="193"/>
        <v>-8.2424015041986983E-6</v>
      </c>
      <c r="S446" s="1">
        <f t="shared" si="194"/>
        <v>-6.6854667498658237E-4</v>
      </c>
      <c r="T446" s="1">
        <f t="shared" si="195"/>
        <v>4.1807233669708961E-4</v>
      </c>
      <c r="U446" s="1">
        <f t="shared" si="196"/>
        <v>-2.4477145981634973E-4</v>
      </c>
      <c r="V446" s="1">
        <f t="shared" si="197"/>
        <v>1.0275777921882115E-3</v>
      </c>
      <c r="W446" s="1">
        <f t="shared" si="204"/>
        <v>0</v>
      </c>
      <c r="X446" s="1">
        <f t="shared" si="204"/>
        <v>0</v>
      </c>
      <c r="Y446" s="1">
        <f t="shared" si="204"/>
        <v>0</v>
      </c>
      <c r="Z446" s="1">
        <f t="shared" si="204"/>
        <v>0</v>
      </c>
      <c r="AA446" s="1">
        <f>+AA$3*$F446*ABS($F446)*COS(2*PI()*$A446/$AZ$22+AA$4)*COS(2*PI()*$A446/$BA$22+AA$5)</f>
        <v>0</v>
      </c>
      <c r="AB446" s="39">
        <f>+AB$3*$F446*ABS($F446)*COS(2*2*PI()*$A446/$BA$33+AB$4)*COS(2*2*PI()*$A446/$BA$34+AB$5)*COS(2*2*PI()*$A446/$BA$35+AB$6)</f>
        <v>0</v>
      </c>
      <c r="AE446" s="20">
        <f>+$AF$20*SIGN(SOI!A445)*(ABS(SOI!A445))^$AE$2</f>
        <v>0.37896715130803621</v>
      </c>
      <c r="AF446" s="20">
        <f t="shared" si="200"/>
        <v>0.45783532862665294</v>
      </c>
      <c r="AG446" s="19">
        <f t="shared" si="201"/>
        <v>-9.0119513626259196E-3</v>
      </c>
      <c r="AH446" s="19">
        <f t="shared" si="202"/>
        <v>-7.4855168267774372E-2</v>
      </c>
      <c r="AI446">
        <f t="shared" si="199"/>
        <v>0.25439999999999824</v>
      </c>
      <c r="AJ446">
        <f t="shared" si="198"/>
        <v>0.46684727998927888</v>
      </c>
      <c r="AK446">
        <v>1</v>
      </c>
    </row>
    <row r="447" spans="1:37" x14ac:dyDescent="0.25">
      <c r="A447">
        <v>35.416666666666579</v>
      </c>
      <c r="B447" s="2">
        <v>1915.4166666666345</v>
      </c>
      <c r="C447">
        <f>+D447+($D$2+E447+F447)*SOI!A446*IF(B447&gt;$C$18, IF(B447&lt;$C$19,-1,1),1)</f>
        <v>-66.355451877938648</v>
      </c>
      <c r="D447">
        <f>+$D$3*((1-$D$5)*SOI!D446+$D$5*SOI!D445) +   $D$4*((1-$D$5)*SOI!E446+$D$5*SOI!E445)</f>
        <v>0</v>
      </c>
      <c r="E447">
        <f t="shared" si="180"/>
        <v>-0.6546732973441729</v>
      </c>
      <c r="F447">
        <f t="shared" si="181"/>
        <v>-59.668464773509143</v>
      </c>
      <c r="G447">
        <f t="shared" si="188"/>
        <v>-60.323138070853318</v>
      </c>
      <c r="H447" s="21">
        <f t="shared" si="189"/>
        <v>-7.3196602319186357E-2</v>
      </c>
      <c r="I447" s="37">
        <f t="shared" si="182"/>
        <v>-1.9567310834155846E-2</v>
      </c>
      <c r="J447" s="1">
        <f t="shared" si="190"/>
        <v>6.062882244552102E-3</v>
      </c>
      <c r="K447" s="1">
        <f t="shared" si="191"/>
        <v>4.8587187522017576E-4</v>
      </c>
      <c r="L447" s="1">
        <f t="shared" si="183"/>
        <v>4.6810390299762111E-2</v>
      </c>
      <c r="M447" s="1">
        <f t="shared" si="184"/>
        <v>-1.9471555487915453</v>
      </c>
      <c r="N447" s="1">
        <f t="shared" si="185"/>
        <v>-0.97534374879416663</v>
      </c>
      <c r="O447" s="1">
        <f t="shared" si="186"/>
        <v>0.44637023546013305</v>
      </c>
      <c r="P447" s="1">
        <f t="shared" si="187"/>
        <v>-0.86245839507427002</v>
      </c>
      <c r="Q447" s="1">
        <f t="shared" si="192"/>
        <v>1.2772640489703126</v>
      </c>
      <c r="R447" s="1">
        <f t="shared" si="193"/>
        <v>1.3733111943869754E-3</v>
      </c>
      <c r="S447" s="1">
        <f t="shared" si="194"/>
        <v>2.5024124002300113E-3</v>
      </c>
      <c r="T447" s="1">
        <f t="shared" si="195"/>
        <v>-3.5157262233124895E-4</v>
      </c>
      <c r="U447" s="1">
        <f t="shared" si="196"/>
        <v>-8.7547775378384279E-4</v>
      </c>
      <c r="V447" s="1">
        <f t="shared" si="197"/>
        <v>-1.6349472145336619</v>
      </c>
      <c r="W447" s="1">
        <f t="shared" si="204"/>
        <v>0</v>
      </c>
      <c r="X447" s="1">
        <f t="shared" si="204"/>
        <v>0</v>
      </c>
      <c r="Y447" s="1">
        <f t="shared" si="204"/>
        <v>0</v>
      </c>
      <c r="Z447" s="1">
        <f t="shared" si="204"/>
        <v>0</v>
      </c>
      <c r="AA447" s="1">
        <f>+AA$3*$F447*ABS($F447)*COS(2*PI()*$A447/$AZ$22+AA$4)*COS(2*PI()*$A447/$BA$22+AA$5)</f>
        <v>0</v>
      </c>
      <c r="AB447" s="39">
        <f>+AB$3*$F447*ABS($F447)*COS(2*2*PI()*$A447/$BA$33+AB$4)*COS(2*2*PI()*$A447/$BA$34+AB$5)*COS(2*2*PI()*$A447/$BA$35+AB$6)</f>
        <v>0</v>
      </c>
      <c r="AE447" s="20">
        <f>+$AF$20*SIGN(SOI!A446)*(ABS(SOI!A446))^$AE$2</f>
        <v>0.64155772386114196</v>
      </c>
      <c r="AF447" s="20">
        <f t="shared" si="200"/>
        <v>0.37104522929948275</v>
      </c>
      <c r="AG447" s="19">
        <f t="shared" si="201"/>
        <v>3.734356034363831E-2</v>
      </c>
      <c r="AH447" s="19">
        <f t="shared" si="202"/>
        <v>-2.6270220682973328E-2</v>
      </c>
      <c r="AI447">
        <f t="shared" si="199"/>
        <v>0.25499999999999823</v>
      </c>
      <c r="AJ447">
        <f t="shared" si="198"/>
        <v>0.33370166895584441</v>
      </c>
      <c r="AK447">
        <v>1</v>
      </c>
    </row>
    <row r="448" spans="1:37" x14ac:dyDescent="0.25">
      <c r="A448">
        <v>35.499999999999915</v>
      </c>
      <c r="B448" s="2">
        <v>1915.4999999999677</v>
      </c>
      <c r="C448">
        <f>+D448+($D$2+E448+F448)*SOI!A447*IF(B448&gt;$C$18, IF(B448&lt;$C$19,-1,1),1)</f>
        <v>-0.2343529972688444</v>
      </c>
      <c r="D448">
        <f>+$D$3*((1-$D$5)*SOI!D447+$D$5*SOI!D446) +   $D$4*((1-$D$5)*SOI!E447+$D$5*SOI!E446)</f>
        <v>0</v>
      </c>
      <c r="E448">
        <f t="shared" si="180"/>
        <v>0.67488859903104181</v>
      </c>
      <c r="F448">
        <f t="shared" si="181"/>
        <v>-4.0227885600145328</v>
      </c>
      <c r="G448">
        <f t="shared" si="188"/>
        <v>-3.347899960983491</v>
      </c>
      <c r="H448" s="21">
        <f t="shared" si="189"/>
        <v>-1.6772039194649042E-2</v>
      </c>
      <c r="I448" s="37">
        <f t="shared" si="182"/>
        <v>-0.31534430917233586</v>
      </c>
      <c r="J448" s="1">
        <f t="shared" si="190"/>
        <v>2.1647536769374982E-2</v>
      </c>
      <c r="K448" s="1">
        <f t="shared" si="191"/>
        <v>-4.9095971752393069E-4</v>
      </c>
      <c r="L448" s="1">
        <f t="shared" si="183"/>
        <v>-0.62818018379759999</v>
      </c>
      <c r="M448" s="1">
        <f t="shared" si="184"/>
        <v>-0.43139603119665948</v>
      </c>
      <c r="N448" s="1">
        <f t="shared" si="185"/>
        <v>-3.7340492745170012E-2</v>
      </c>
      <c r="O448" s="1">
        <f t="shared" si="186"/>
        <v>0.58746047226146225</v>
      </c>
      <c r="P448" s="1">
        <f t="shared" si="187"/>
        <v>-4.9344285089536713E-2</v>
      </c>
      <c r="Q448" s="1">
        <f t="shared" si="192"/>
        <v>1.0833742946529881E-2</v>
      </c>
      <c r="R448" s="1">
        <f t="shared" si="193"/>
        <v>1.8772436875814667E-4</v>
      </c>
      <c r="S448" s="1">
        <f t="shared" si="194"/>
        <v>1.5439565603860552E-3</v>
      </c>
      <c r="T448" s="1">
        <f t="shared" si="195"/>
        <v>6.2092685134463059E-3</v>
      </c>
      <c r="U448" s="1">
        <f t="shared" si="196"/>
        <v>-8.0723071097908738E-4</v>
      </c>
      <c r="V448" s="1">
        <f t="shared" si="197"/>
        <v>-3.581168722604674E-3</v>
      </c>
      <c r="W448" s="1">
        <f t="shared" si="204"/>
        <v>0</v>
      </c>
      <c r="X448" s="1">
        <f t="shared" si="204"/>
        <v>0</v>
      </c>
      <c r="Y448" s="1">
        <f t="shared" si="204"/>
        <v>0</v>
      </c>
      <c r="Z448" s="1">
        <f t="shared" si="204"/>
        <v>0</v>
      </c>
      <c r="AA448" s="1">
        <f>+AA$3*$F448*ABS($F448)*COS(2*PI()*$A448/$AZ$22+AA$4)*COS(2*PI()*$A448/$BA$22+AA$5)</f>
        <v>0</v>
      </c>
      <c r="AB448" s="39">
        <f>+AB$3*$F448*ABS($F448)*COS(2*2*PI()*$A448/$BA$33+AB$4)*COS(2*2*PI()*$A448/$BA$34+AB$5)*COS(2*2*PI()*$A448/$BA$35+AB$6)</f>
        <v>0</v>
      </c>
      <c r="AE448" s="20">
        <f>+$AF$20*SIGN(SOI!A447)*(ABS(SOI!A447))^$AE$2</f>
        <v>9.2610812729269867E-2</v>
      </c>
      <c r="AF448" s="20">
        <f t="shared" si="200"/>
        <v>0.26909331348277526</v>
      </c>
      <c r="AG448" s="19">
        <f t="shared" si="201"/>
        <v>-7.402092483679508E-2</v>
      </c>
      <c r="AH448" s="19">
        <f t="shared" si="202"/>
        <v>-8.5479437813227116E-2</v>
      </c>
      <c r="AI448">
        <f t="shared" si="199"/>
        <v>0.25559999999999822</v>
      </c>
      <c r="AJ448">
        <f t="shared" si="198"/>
        <v>0.34311423831957033</v>
      </c>
      <c r="AK448">
        <v>1</v>
      </c>
    </row>
    <row r="449" spans="1:37" x14ac:dyDescent="0.25">
      <c r="A449">
        <v>35.58333333333325</v>
      </c>
      <c r="B449" s="2">
        <v>1915.583333333301</v>
      </c>
      <c r="C449">
        <f>+D449+($D$2+E449+F449)*SOI!A448*IF(B449&gt;$C$18, IF(B449&lt;$C$19,-1,1),1)</f>
        <v>7.4323738649643589E-2</v>
      </c>
      <c r="D449">
        <f>+$D$3*((1-$D$5)*SOI!D448+$D$5*SOI!D447) +   $D$4*((1-$D$5)*SOI!E448+$D$5*SOI!E447)</f>
        <v>0</v>
      </c>
      <c r="E449">
        <f t="shared" si="180"/>
        <v>-0.74906623507838344</v>
      </c>
      <c r="F449">
        <f t="shared" si="181"/>
        <v>2.2355410080712552</v>
      </c>
      <c r="G449">
        <f t="shared" si="188"/>
        <v>1.4864747729928718</v>
      </c>
      <c r="H449" s="21">
        <f t="shared" si="189"/>
        <v>3.1520884479003836E-2</v>
      </c>
      <c r="I449" s="37">
        <f t="shared" si="182"/>
        <v>0.46191844063833482</v>
      </c>
      <c r="J449" s="1">
        <f t="shared" si="190"/>
        <v>2.5978660950855735E-2</v>
      </c>
      <c r="K449" s="1">
        <f t="shared" si="191"/>
        <v>2.1650659837755084E-5</v>
      </c>
      <c r="L449" s="1">
        <f t="shared" si="183"/>
        <v>0.87553539774784117</v>
      </c>
      <c r="M449" s="1">
        <f t="shared" si="184"/>
        <v>0.35343057624960117</v>
      </c>
      <c r="N449" s="1">
        <f t="shared" si="185"/>
        <v>-1.8481257979877892E-2</v>
      </c>
      <c r="O449" s="1">
        <f t="shared" si="186"/>
        <v>-0.1261732415241659</v>
      </c>
      <c r="P449" s="1">
        <f t="shared" si="187"/>
        <v>7.2691570175683097E-3</v>
      </c>
      <c r="Q449" s="1">
        <f t="shared" si="192"/>
        <v>-4.3929674475117518E-3</v>
      </c>
      <c r="R449" s="1">
        <f t="shared" si="193"/>
        <v>1.1150142388406923E-4</v>
      </c>
      <c r="S449" s="1">
        <f t="shared" si="194"/>
        <v>-1.1193524765129223E-3</v>
      </c>
      <c r="T449" s="1">
        <f t="shared" si="195"/>
        <v>1.858739500905519E-3</v>
      </c>
      <c r="U449" s="1">
        <f t="shared" si="196"/>
        <v>-1.7419078143133599E-4</v>
      </c>
      <c r="V449" s="1">
        <f t="shared" si="197"/>
        <v>2.6110997086298661E-4</v>
      </c>
      <c r="W449" s="1">
        <f t="shared" si="204"/>
        <v>0</v>
      </c>
      <c r="X449" s="1">
        <f t="shared" si="204"/>
        <v>0</v>
      </c>
      <c r="Y449" s="1">
        <f t="shared" si="204"/>
        <v>0</v>
      </c>
      <c r="Z449" s="1">
        <f t="shared" si="204"/>
        <v>0</v>
      </c>
      <c r="AA449" s="1">
        <f>+AA$3*$F449*ABS($F449)*COS(2*PI()*$A449/$AZ$22+AA$4)*COS(2*PI()*$A449/$BA$22+AA$5)</f>
        <v>0</v>
      </c>
      <c r="AB449" s="39">
        <f>+AB$3*$F449*ABS($F449)*COS(2*2*PI()*$A449/$BA$33+AB$4)*COS(2*2*PI()*$A449/$BA$34+AB$5)*COS(2*2*PI()*$A449/$BA$35+AB$6)</f>
        <v>0</v>
      </c>
      <c r="AE449" s="20">
        <f>+$AF$20*SIGN(SOI!A448)*(ABS(SOI!A448))^$AE$2</f>
        <v>7.3111403857914078E-2</v>
      </c>
      <c r="AF449" s="20">
        <f t="shared" si="200"/>
        <v>0.11282535387814863</v>
      </c>
      <c r="AG449" s="19">
        <f t="shared" si="201"/>
        <v>-0.11429107833902598</v>
      </c>
      <c r="AH449" s="19">
        <f t="shared" si="202"/>
        <v>-8.7331202254586252E-2</v>
      </c>
      <c r="AI449">
        <f t="shared" si="199"/>
        <v>0.25619999999999821</v>
      </c>
      <c r="AJ449">
        <f t="shared" si="198"/>
        <v>0.22711643221717459</v>
      </c>
      <c r="AK449">
        <v>1</v>
      </c>
    </row>
    <row r="450" spans="1:37" x14ac:dyDescent="0.25">
      <c r="A450">
        <v>35.666666666666586</v>
      </c>
      <c r="B450" s="2">
        <v>1915.6666666666342</v>
      </c>
      <c r="C450">
        <f>+D450+($D$2+E450+F450)*SOI!A449*IF(B450&gt;$C$18, IF(B450&lt;$C$19,-1,1),1)</f>
        <v>-0.16814630524064966</v>
      </c>
      <c r="D450">
        <f>+$D$3*((1-$D$5)*SOI!D449+$D$5*SOI!D448) +   $D$4*((1-$D$5)*SOI!E449+$D$5*SOI!E448)</f>
        <v>0</v>
      </c>
      <c r="E450">
        <f t="shared" si="180"/>
        <v>0.91133851608890204</v>
      </c>
      <c r="F450">
        <f t="shared" si="181"/>
        <v>-1.9004344292691941</v>
      </c>
      <c r="G450">
        <f t="shared" si="188"/>
        <v>-0.98909591318029211</v>
      </c>
      <c r="H450" s="21">
        <f t="shared" si="189"/>
        <v>-1.8604288816261628E-2</v>
      </c>
      <c r="I450" s="37">
        <f t="shared" si="182"/>
        <v>-0.42197981985600463</v>
      </c>
      <c r="J450" s="1">
        <f t="shared" si="190"/>
        <v>1.7048126785758795E-2</v>
      </c>
      <c r="K450" s="1">
        <f t="shared" si="191"/>
        <v>-3.828408165043997E-7</v>
      </c>
      <c r="L450" s="1">
        <f t="shared" si="183"/>
        <v>-0.36113235796566495</v>
      </c>
      <c r="M450" s="1">
        <f t="shared" si="184"/>
        <v>-0.25388535000648604</v>
      </c>
      <c r="N450" s="1">
        <f t="shared" si="185"/>
        <v>1.9224496837674677E-2</v>
      </c>
      <c r="O450" s="1">
        <f t="shared" si="186"/>
        <v>7.4993730163839756E-2</v>
      </c>
      <c r="P450" s="1">
        <f t="shared" si="187"/>
        <v>-5.2430108638001948E-4</v>
      </c>
      <c r="Q450" s="1">
        <f t="shared" si="192"/>
        <v>-3.2825772869170544E-3</v>
      </c>
      <c r="R450" s="1">
        <f t="shared" si="193"/>
        <v>-7.6113864091285227E-5</v>
      </c>
      <c r="S450" s="1">
        <f t="shared" si="194"/>
        <v>-1.0636939739323971E-3</v>
      </c>
      <c r="T450" s="1">
        <f t="shared" si="195"/>
        <v>4.5568939108218092E-4</v>
      </c>
      <c r="U450" s="1">
        <f t="shared" si="196"/>
        <v>-1.1477525254941067E-5</v>
      </c>
      <c r="V450" s="1">
        <f t="shared" si="197"/>
        <v>1.9590414111134554E-5</v>
      </c>
      <c r="W450" s="1">
        <f t="shared" si="204"/>
        <v>0</v>
      </c>
      <c r="X450" s="1">
        <f t="shared" si="204"/>
        <v>0</v>
      </c>
      <c r="Y450" s="1">
        <f t="shared" si="204"/>
        <v>0</v>
      </c>
      <c r="Z450" s="1">
        <f t="shared" si="204"/>
        <v>0</v>
      </c>
      <c r="AA450" s="1">
        <f>+AA$3*$F450*ABS($F450)*COS(2*PI()*$A450/$AZ$22+AA$4)*COS(2*PI()*$A450/$BA$22+AA$5)</f>
        <v>0</v>
      </c>
      <c r="AB450" s="39">
        <f>+AB$3*$F450*ABS($F450)*COS(2*2*PI()*$A450/$BA$33+AB$4)*COS(2*2*PI()*$A450/$BA$34+AB$5)*COS(2*2*PI()*$A450/$BA$35+AB$6)</f>
        <v>0</v>
      </c>
      <c r="AE450" s="20">
        <f>+$AF$20*SIGN(SOI!A449)*(ABS(SOI!A449))^$AE$2</f>
        <v>0.17275384504726193</v>
      </c>
      <c r="AF450" s="20">
        <f t="shared" si="200"/>
        <v>0.15532814825811583</v>
      </c>
      <c r="AG450" s="19">
        <f t="shared" si="201"/>
        <v>-0.13948328621627071</v>
      </c>
      <c r="AH450" s="19">
        <f t="shared" si="202"/>
        <v>-5.6953245210713641E-2</v>
      </c>
      <c r="AI450">
        <f t="shared" si="199"/>
        <v>0.2567999999999982</v>
      </c>
      <c r="AJ450">
        <f t="shared" si="198"/>
        <v>0.29481143447438651</v>
      </c>
      <c r="AK450">
        <v>1</v>
      </c>
    </row>
    <row r="451" spans="1:37" x14ac:dyDescent="0.25">
      <c r="A451">
        <v>35.749999999999922</v>
      </c>
      <c r="B451" s="2">
        <v>1915.7499999999675</v>
      </c>
      <c r="C451">
        <f>+D451+($D$2+E451+F451)*SOI!A450*IF(B451&gt;$C$18, IF(B451&lt;$C$19,-1,1),1)</f>
        <v>0.21134391252575505</v>
      </c>
      <c r="D451">
        <f>+$D$3*((1-$D$5)*SOI!D450+$D$5*SOI!D449) +   $D$4*((1-$D$5)*SOI!E450+$D$5*SOI!E449)</f>
        <v>0</v>
      </c>
      <c r="E451">
        <f t="shared" si="180"/>
        <v>-1.2742092206821392</v>
      </c>
      <c r="F451">
        <f t="shared" si="181"/>
        <v>2.1548088562061185</v>
      </c>
      <c r="G451">
        <f t="shared" si="188"/>
        <v>0.88059963552397935</v>
      </c>
      <c r="H451" s="21">
        <f t="shared" si="189"/>
        <v>-1.3332786845430263E-2</v>
      </c>
      <c r="I451" s="37">
        <f t="shared" si="182"/>
        <v>0.10005330235794745</v>
      </c>
      <c r="J451" s="1">
        <f t="shared" si="190"/>
        <v>8.7274027558715021E-4</v>
      </c>
      <c r="K451" s="1">
        <f t="shared" si="191"/>
        <v>9.9049035777068977E-6</v>
      </c>
      <c r="L451" s="1">
        <f t="shared" si="183"/>
        <v>2.9978469690010539E-2</v>
      </c>
      <c r="M451" s="1">
        <f t="shared" si="184"/>
        <v>5.4815862031146863E-2</v>
      </c>
      <c r="N451" s="1">
        <f t="shared" si="185"/>
        <v>2.4670458906024831E-2</v>
      </c>
      <c r="O451" s="1">
        <f t="shared" si="186"/>
        <v>-0.89173012720975786</v>
      </c>
      <c r="P451" s="1">
        <f t="shared" si="187"/>
        <v>1.3742357302460921E-2</v>
      </c>
      <c r="Q451" s="1">
        <f t="shared" si="192"/>
        <v>9.095065124801045E-4</v>
      </c>
      <c r="R451" s="1">
        <f t="shared" si="193"/>
        <v>-5.0002805113442989E-6</v>
      </c>
      <c r="S451" s="1">
        <f t="shared" si="194"/>
        <v>3.2365229448155487E-4</v>
      </c>
      <c r="T451" s="1">
        <f t="shared" si="195"/>
        <v>4.4980104259331451E-4</v>
      </c>
      <c r="U451" s="1">
        <f t="shared" si="196"/>
        <v>-7.1329385175890201E-5</v>
      </c>
      <c r="V451" s="1">
        <f t="shared" si="197"/>
        <v>-6.5894071237835943E-4</v>
      </c>
      <c r="W451" s="1">
        <f t="shared" si="204"/>
        <v>0</v>
      </c>
      <c r="X451" s="1">
        <f t="shared" si="204"/>
        <v>0</v>
      </c>
      <c r="Y451" s="1">
        <f t="shared" si="204"/>
        <v>0</v>
      </c>
      <c r="Z451" s="1">
        <f t="shared" si="204"/>
        <v>0</v>
      </c>
      <c r="AA451" s="1">
        <f>+AA$3*$F451*ABS($F451)*COS(2*PI()*$A451/$AZ$22+AA$4)*COS(2*PI()*$A451/$BA$22+AA$5)</f>
        <v>0</v>
      </c>
      <c r="AB451" s="39">
        <f>+AB$3*$F451*ABS($F451)*COS(2*2*PI()*$A451/$BA$33+AB$4)*COS(2*2*PI()*$A451/$BA$34+AB$5)*COS(2*2*PI()*$A451/$BA$35+AB$6)</f>
        <v>0</v>
      </c>
      <c r="AE451" s="20">
        <f>+$AF$20*SIGN(SOI!A450)*(ABS(SOI!A450))^$AE$2</f>
        <v>0.22011919586917147</v>
      </c>
      <c r="AF451" s="20">
        <f t="shared" si="200"/>
        <v>7.8221075685239574E-2</v>
      </c>
      <c r="AG451" s="19">
        <f t="shared" si="201"/>
        <v>-0.17382286772057992</v>
      </c>
      <c r="AH451" s="19">
        <f t="shared" si="202"/>
        <v>-8.9855381891331479E-2</v>
      </c>
      <c r="AI451">
        <f t="shared" si="199"/>
        <v>0.25739999999999819</v>
      </c>
      <c r="AJ451">
        <f t="shared" si="198"/>
        <v>0.25204394340581948</v>
      </c>
      <c r="AK451">
        <v>1</v>
      </c>
    </row>
    <row r="452" spans="1:37" x14ac:dyDescent="0.25">
      <c r="A452">
        <v>35.833333333333258</v>
      </c>
      <c r="B452" s="2">
        <v>1915.8333333333007</v>
      </c>
      <c r="C452">
        <f>+D452+($D$2+E452+F452)*SOI!A451*IF(B452&gt;$C$18, IF(B452&lt;$C$19,-1,1),1)</f>
        <v>0.18218337339711829</v>
      </c>
      <c r="D452">
        <f>+$D$3*((1-$D$5)*SOI!D451+$D$5*SOI!D450) +   $D$4*((1-$D$5)*SOI!E451+$D$5*SOI!E450)</f>
        <v>0</v>
      </c>
      <c r="E452">
        <f t="shared" si="180"/>
        <v>2.3875979228119362</v>
      </c>
      <c r="F452">
        <f t="shared" si="181"/>
        <v>-3.6021537454593915</v>
      </c>
      <c r="G452">
        <f t="shared" si="188"/>
        <v>-1.2145558226474553</v>
      </c>
      <c r="H452" s="21">
        <f t="shared" si="189"/>
        <v>3.2647835935518441E-2</v>
      </c>
      <c r="I452" s="37">
        <f t="shared" si="182"/>
        <v>0.81349666899341966</v>
      </c>
      <c r="J452" s="1">
        <f t="shared" si="190"/>
        <v>5.5066952698929E-2</v>
      </c>
      <c r="K452" s="1">
        <f t="shared" si="191"/>
        <v>-4.5192305156319763E-3</v>
      </c>
      <c r="L452" s="1">
        <f t="shared" si="183"/>
        <v>-1.7427466223570873</v>
      </c>
      <c r="M452" s="1">
        <f t="shared" si="184"/>
        <v>0.42539063280347095</v>
      </c>
      <c r="N452" s="1">
        <f t="shared" si="185"/>
        <v>-0.1413635505290157</v>
      </c>
      <c r="O452" s="1">
        <f t="shared" si="186"/>
        <v>2.2666178017336018</v>
      </c>
      <c r="P452" s="1">
        <f t="shared" si="187"/>
        <v>-4.2433204699195523E-2</v>
      </c>
      <c r="Q452" s="1">
        <f t="shared" si="192"/>
        <v>-4.0443404195149579E-2</v>
      </c>
      <c r="R452" s="1">
        <f t="shared" si="193"/>
        <v>1.8078425782729836E-3</v>
      </c>
      <c r="S452" s="1">
        <f t="shared" si="194"/>
        <v>-1.5078677688202403E-2</v>
      </c>
      <c r="T452" s="1">
        <f t="shared" si="195"/>
        <v>6.6464555333528921E-2</v>
      </c>
      <c r="U452" s="1">
        <f t="shared" si="196"/>
        <v>1.7907601789609498E-3</v>
      </c>
      <c r="V452" s="1">
        <f t="shared" si="197"/>
        <v>-1.165872755997998E-2</v>
      </c>
      <c r="W452" s="1">
        <f t="shared" si="204"/>
        <v>0</v>
      </c>
      <c r="X452" s="1">
        <f t="shared" si="204"/>
        <v>0</v>
      </c>
      <c r="Y452" s="1">
        <f t="shared" si="204"/>
        <v>0</v>
      </c>
      <c r="Z452" s="1">
        <f t="shared" si="204"/>
        <v>0</v>
      </c>
      <c r="AA452" s="1">
        <f>+AA$3*$F452*ABS($F452)*COS(2*PI()*$A452/$AZ$22+AA$4)*COS(2*PI()*$A452/$BA$22+AA$5)</f>
        <v>0</v>
      </c>
      <c r="AB452" s="39">
        <f>+AB$3*$F452*ABS($F452)*COS(2*2*PI()*$A452/$BA$33+AB$4)*COS(2*2*PI()*$A452/$BA$34+AB$5)*COS(2*2*PI()*$A452/$BA$35+AB$6)</f>
        <v>0</v>
      </c>
      <c r="AE452" s="20">
        <f>+$AF$20*SIGN(SOI!A451)*(ABS(SOI!A451))^$AE$2</f>
        <v>-0.15820981386071464</v>
      </c>
      <c r="AF452" s="20">
        <f t="shared" si="200"/>
        <v>-5.0574908308214449E-2</v>
      </c>
      <c r="AG452" s="19">
        <f t="shared" si="201"/>
        <v>-0.19678379534964041</v>
      </c>
      <c r="AH452" s="19">
        <f t="shared" si="202"/>
        <v>-8.7500476050350343E-2</v>
      </c>
      <c r="AI452">
        <f t="shared" si="199"/>
        <v>0.25799999999999818</v>
      </c>
      <c r="AJ452">
        <f t="shared" si="198"/>
        <v>0.14620888704142596</v>
      </c>
      <c r="AK452">
        <v>1</v>
      </c>
    </row>
    <row r="453" spans="1:37" x14ac:dyDescent="0.25">
      <c r="A453">
        <v>35.916666666666593</v>
      </c>
      <c r="B453" s="2">
        <v>1915.916666666634</v>
      </c>
      <c r="C453">
        <f>+D453+($D$2+E453+F453)*SOI!A452*IF(B453&gt;$C$18, IF(B453&lt;$C$19,-1,1),1)</f>
        <v>-4.2660686977988229</v>
      </c>
      <c r="D453">
        <f>+$D$3*((1-$D$5)*SOI!D452+$D$5*SOI!D451) +   $D$4*((1-$D$5)*SOI!E452+$D$5*SOI!E451)</f>
        <v>0</v>
      </c>
      <c r="E453">
        <f t="shared" si="180"/>
        <v>-41.120340000418061</v>
      </c>
      <c r="F453">
        <f t="shared" si="181"/>
        <v>59.668464773456421</v>
      </c>
      <c r="G453">
        <f t="shared" si="188"/>
        <v>18.54812477303836</v>
      </c>
      <c r="H453" s="21">
        <f t="shared" si="189"/>
        <v>0.10478554392816211</v>
      </c>
      <c r="I453" s="37">
        <f t="shared" si="182"/>
        <v>-23.779818749666205</v>
      </c>
      <c r="J453" s="1">
        <f t="shared" si="190"/>
        <v>49.566513975216338</v>
      </c>
      <c r="K453" s="1">
        <f t="shared" si="191"/>
        <v>11.432988477928477</v>
      </c>
      <c r="L453" s="1">
        <f t="shared" si="183"/>
        <v>50.037660614525912</v>
      </c>
      <c r="M453" s="1">
        <f t="shared" si="184"/>
        <v>-13.098829618226489</v>
      </c>
      <c r="N453" s="1">
        <f t="shared" si="185"/>
        <v>2.878188629044554</v>
      </c>
      <c r="O453" s="1">
        <f t="shared" si="186"/>
        <v>-16.537716470426453</v>
      </c>
      <c r="P453" s="1">
        <f t="shared" si="187"/>
        <v>0.51243774323811386</v>
      </c>
      <c r="Q453" s="1">
        <f t="shared" si="192"/>
        <v>-25.355611163507</v>
      </c>
      <c r="R453" s="1">
        <f t="shared" si="193"/>
        <v>-33.131397197257925</v>
      </c>
      <c r="S453" s="1">
        <f t="shared" si="194"/>
        <v>-8.9742430585820081</v>
      </c>
      <c r="T453" s="1">
        <f t="shared" si="195"/>
        <v>13.923553810606295</v>
      </c>
      <c r="U453" s="1">
        <f t="shared" si="196"/>
        <v>0.63215775068880087</v>
      </c>
      <c r="V453" s="1">
        <f t="shared" si="197"/>
        <v>-2.8666075471743189</v>
      </c>
      <c r="W453" s="1">
        <f t="shared" si="204"/>
        <v>0</v>
      </c>
      <c r="X453" s="1">
        <f t="shared" si="204"/>
        <v>0</v>
      </c>
      <c r="Y453" s="1">
        <f t="shared" si="204"/>
        <v>0</v>
      </c>
      <c r="Z453" s="1">
        <f t="shared" si="204"/>
        <v>0</v>
      </c>
      <c r="AA453" s="1">
        <f>+AA$3*$F453*ABS($F453)*COS(2*PI()*$A453/$AZ$22+AA$4)*COS(2*PI()*$A453/$BA$22+AA$5)</f>
        <v>0</v>
      </c>
      <c r="AB453" s="39">
        <f>+AB$3*$F453*ABS($F453)*COS(2*2*PI()*$A453/$BA$33+AB$4)*COS(2*2*PI()*$A453/$BA$34+AB$5)*COS(2*2*PI()*$A453/$BA$35+AB$6)</f>
        <v>0</v>
      </c>
      <c r="AE453" s="20">
        <f>+$AF$20*SIGN(SOI!A452)*(ABS(SOI!A452))^$AE$2</f>
        <v>-0.21363410693310017</v>
      </c>
      <c r="AF453" s="20">
        <f t="shared" si="200"/>
        <v>-0.16903156840043509</v>
      </c>
      <c r="AG453" s="19">
        <f t="shared" si="201"/>
        <v>-0.17309361131540865</v>
      </c>
      <c r="AH453" s="19">
        <f t="shared" si="202"/>
        <v>-9.5439292945068824E-2</v>
      </c>
      <c r="AI453">
        <f t="shared" si="199"/>
        <v>0.25859999999999816</v>
      </c>
      <c r="AJ453">
        <f t="shared" si="198"/>
        <v>4.0620429149735571E-3</v>
      </c>
      <c r="AK453">
        <v>1</v>
      </c>
    </row>
    <row r="454" spans="1:37" x14ac:dyDescent="0.25">
      <c r="A454">
        <v>35.999999999999929</v>
      </c>
      <c r="B454" s="2">
        <v>1915.9999999999673</v>
      </c>
      <c r="C454">
        <f>+D454+($D$2+E454+F454)*SOI!A453*IF(B454&gt;$C$18, IF(B454&lt;$C$19,-1,1),1)</f>
        <v>-0.16002433374465858</v>
      </c>
      <c r="D454">
        <f>+$D$3*((1-$D$5)*SOI!D453+$D$5*SOI!D452) +   $D$4*((1-$D$5)*SOI!E453+$D$5*SOI!E452)</f>
        <v>0</v>
      </c>
      <c r="E454">
        <f t="shared" si="180"/>
        <v>-2.6892524458082629</v>
      </c>
      <c r="F454">
        <f t="shared" si="181"/>
        <v>4.0227885603470845</v>
      </c>
      <c r="G454">
        <f t="shared" si="188"/>
        <v>1.3335361145388216</v>
      </c>
      <c r="H454" s="21">
        <f t="shared" si="189"/>
        <v>-9.2192248762375736E-3</v>
      </c>
      <c r="I454" s="37">
        <f t="shared" si="182"/>
        <v>-1.374299452388082</v>
      </c>
      <c r="J454" s="1">
        <f t="shared" si="190"/>
        <v>0.19557883476118679</v>
      </c>
      <c r="K454" s="1">
        <f t="shared" si="191"/>
        <v>2.0959576443971842E-7</v>
      </c>
      <c r="L454" s="1">
        <f t="shared" si="183"/>
        <v>1.5871825738093275</v>
      </c>
      <c r="M454" s="1">
        <f t="shared" si="184"/>
        <v>-0.89432040157363413</v>
      </c>
      <c r="N454" s="1">
        <f t="shared" si="185"/>
        <v>0.11875451634234349</v>
      </c>
      <c r="O454" s="1">
        <f t="shared" si="186"/>
        <v>-8.0051295045458415E-4</v>
      </c>
      <c r="P454" s="1">
        <f t="shared" si="187"/>
        <v>6.1184460713015138E-3</v>
      </c>
      <c r="Q454" s="1">
        <f t="shared" si="192"/>
        <v>-7.1427526384778048E-2</v>
      </c>
      <c r="R454" s="1">
        <f t="shared" si="193"/>
        <v>-5.3939151646645441E-3</v>
      </c>
      <c r="S454" s="1">
        <f t="shared" si="194"/>
        <v>-2.1399397369011967E-2</v>
      </c>
      <c r="T454" s="1">
        <f t="shared" si="195"/>
        <v>2.1378282283008675E-5</v>
      </c>
      <c r="U454" s="1">
        <f t="shared" si="196"/>
        <v>4.3621272148745561E-4</v>
      </c>
      <c r="V454" s="1">
        <f t="shared" si="197"/>
        <v>-1.4122095649476329E-3</v>
      </c>
      <c r="W454" s="1">
        <f t="shared" si="204"/>
        <v>0</v>
      </c>
      <c r="X454" s="1">
        <f t="shared" si="204"/>
        <v>0</v>
      </c>
      <c r="Y454" s="1">
        <f t="shared" si="204"/>
        <v>0</v>
      </c>
      <c r="Z454" s="1">
        <f t="shared" si="204"/>
        <v>0</v>
      </c>
      <c r="AA454" s="1">
        <f>+AA$3*$F454*ABS($F454)*COS(2*PI()*$A454/$AZ$22+AA$4)*COS(2*PI()*$A454/$BA$22+AA$5)</f>
        <v>0</v>
      </c>
      <c r="AB454" s="39">
        <f>+AB$3*$F454*ABS($F454)*COS(2*2*PI()*$A454/$BA$33+AB$4)*COS(2*2*PI()*$A454/$BA$34+AB$5)*COS(2*2*PI()*$A454/$BA$35+AB$6)</f>
        <v>0</v>
      </c>
      <c r="AE454" s="20">
        <f>+$AF$20*SIGN(SOI!A453)*(ABS(SOI!A453))^$AE$2</f>
        <v>-0.13525078440749047</v>
      </c>
      <c r="AF454" s="20">
        <f t="shared" si="200"/>
        <v>-0.25761132074532028</v>
      </c>
      <c r="AG454" s="19">
        <f t="shared" si="201"/>
        <v>-3.5036837152913336E-2</v>
      </c>
      <c r="AH454" s="19">
        <f t="shared" si="202"/>
        <v>-4.5947624843174342E-2</v>
      </c>
      <c r="AI454">
        <f t="shared" si="199"/>
        <v>0.25919999999999815</v>
      </c>
      <c r="AJ454">
        <f t="shared" si="198"/>
        <v>0.22257448359240695</v>
      </c>
      <c r="AK454">
        <v>1</v>
      </c>
    </row>
    <row r="455" spans="1:37" x14ac:dyDescent="0.25">
      <c r="A455">
        <v>36.083333333333265</v>
      </c>
      <c r="B455" s="2">
        <v>1916.0833333333005</v>
      </c>
      <c r="C455">
        <f>+D455+($D$2+E455+F455)*SOI!A454*IF(B455&gt;$C$18, IF(B455&lt;$C$19,-1,1),1)</f>
        <v>0.54232916261284869</v>
      </c>
      <c r="D455">
        <f>+$D$3*((1-$D$5)*SOI!D454+$D$5*SOI!D453) +   $D$4*((1-$D$5)*SOI!E454+$D$5*SOI!E453)</f>
        <v>0</v>
      </c>
      <c r="E455">
        <f t="shared" si="180"/>
        <v>1.3464768072020519</v>
      </c>
      <c r="F455">
        <f t="shared" si="181"/>
        <v>-2.235541008206722</v>
      </c>
      <c r="G455">
        <f t="shared" si="188"/>
        <v>-0.8890642010046701</v>
      </c>
      <c r="H455" s="21">
        <f t="shared" si="189"/>
        <v>2.2399688651916119E-2</v>
      </c>
      <c r="I455" s="37">
        <f t="shared" si="182"/>
        <v>0.23346550706377475</v>
      </c>
      <c r="J455" s="1">
        <f t="shared" si="190"/>
        <v>1.0646845729868326E-2</v>
      </c>
      <c r="K455" s="1">
        <f t="shared" si="191"/>
        <v>-3.45082854338974E-8</v>
      </c>
      <c r="L455" s="1">
        <f t="shared" si="183"/>
        <v>-9.6126093186782381E-4</v>
      </c>
      <c r="M455" s="1">
        <f t="shared" si="184"/>
        <v>0.28658330905409951</v>
      </c>
      <c r="N455" s="1">
        <f t="shared" si="185"/>
        <v>2.6744573999544947E-3</v>
      </c>
      <c r="O455" s="1">
        <f t="shared" si="186"/>
        <v>0.58919605983684964</v>
      </c>
      <c r="P455" s="1">
        <f t="shared" si="187"/>
        <v>-2.2598319217739843E-3</v>
      </c>
      <c r="Q455" s="1">
        <f t="shared" si="192"/>
        <v>5.1547655156934321E-4</v>
      </c>
      <c r="R455" s="1">
        <f t="shared" si="193"/>
        <v>-6.6128514666203413E-6</v>
      </c>
      <c r="S455" s="1">
        <f t="shared" si="194"/>
        <v>8.1870688917086844E-5</v>
      </c>
      <c r="T455" s="1">
        <f t="shared" si="195"/>
        <v>9.5296880453478283E-6</v>
      </c>
      <c r="U455" s="1">
        <f t="shared" si="196"/>
        <v>2.7369992709718531E-5</v>
      </c>
      <c r="V455" s="1">
        <f t="shared" si="197"/>
        <v>1.1746803411408774E-5</v>
      </c>
      <c r="W455" s="1">
        <f t="shared" si="204"/>
        <v>0</v>
      </c>
      <c r="X455" s="1">
        <f t="shared" si="204"/>
        <v>0</v>
      </c>
      <c r="Y455" s="1">
        <f t="shared" si="204"/>
        <v>0</v>
      </c>
      <c r="Z455" s="1">
        <f t="shared" si="204"/>
        <v>0</v>
      </c>
      <c r="AA455" s="1">
        <f>+AA$3*$F455*ABS($F455)*COS(2*PI()*$A455/$AZ$22+AA$4)*COS(2*PI()*$A455/$BA$22+AA$5)</f>
        <v>0</v>
      </c>
      <c r="AB455" s="39">
        <f>+AB$3*$F455*ABS($F455)*COS(2*2*PI()*$A455/$BA$33+AB$4)*COS(2*2*PI()*$A455/$BA$34+AB$5)*COS(2*2*PI()*$A455/$BA$35+AB$6)</f>
        <v>0</v>
      </c>
      <c r="AE455" s="20">
        <f>+$AF$20*SIGN(SOI!A454)*(ABS(SOI!A454))^$AE$2</f>
        <v>-0.42394907089537015</v>
      </c>
      <c r="AF455" s="20">
        <f t="shared" si="200"/>
        <v>-0.31611698449126219</v>
      </c>
      <c r="AG455" s="19">
        <f t="shared" si="201"/>
        <v>-0.10397912932846129</v>
      </c>
      <c r="AH455" s="19">
        <f t="shared" si="202"/>
        <v>-8.0686356507303353E-2</v>
      </c>
      <c r="AI455">
        <f t="shared" si="199"/>
        <v>0.25979999999999814</v>
      </c>
      <c r="AJ455">
        <f t="shared" si="198"/>
        <v>0.2121378551628009</v>
      </c>
      <c r="AK455">
        <v>1</v>
      </c>
    </row>
    <row r="456" spans="1:37" x14ac:dyDescent="0.25">
      <c r="A456">
        <v>36.1666666666666</v>
      </c>
      <c r="B456" s="2">
        <v>1916.1666666666338</v>
      </c>
      <c r="C456">
        <f>+D456+($D$2+E456+F456)*SOI!A455*IF(B456&gt;$C$18, IF(B456&lt;$C$19,-1,1),1)</f>
        <v>-0.51818818774050546</v>
      </c>
      <c r="D456">
        <f>+$D$3*((1-$D$5)*SOI!D455+$D$5*SOI!D454) +   $D$4*((1-$D$5)*SOI!E455+$D$5*SOI!E454)</f>
        <v>0</v>
      </c>
      <c r="E456">
        <f t="shared" si="180"/>
        <v>-0.94082667431783662</v>
      </c>
      <c r="F456">
        <f t="shared" si="181"/>
        <v>1.9004344293928466</v>
      </c>
      <c r="G456">
        <f t="shared" si="188"/>
        <v>0.95960775507500995</v>
      </c>
      <c r="H456" s="21">
        <f t="shared" si="189"/>
        <v>-3.3161441001508985E-3</v>
      </c>
      <c r="I456" s="37">
        <f t="shared" si="182"/>
        <v>0.24555747506091677</v>
      </c>
      <c r="J456" s="1">
        <f t="shared" si="190"/>
        <v>3.7373311379060807E-4</v>
      </c>
      <c r="K456" s="1">
        <f t="shared" si="191"/>
        <v>1.9751467301309158E-4</v>
      </c>
      <c r="L456" s="1">
        <f t="shared" si="183"/>
        <v>0.50089576733368868</v>
      </c>
      <c r="M456" s="1">
        <f t="shared" si="184"/>
        <v>9.5644737028531754E-3</v>
      </c>
      <c r="N456" s="1">
        <f t="shared" si="185"/>
        <v>-3.5026487145607368E-2</v>
      </c>
      <c r="O456" s="1">
        <f t="shared" si="186"/>
        <v>-0.91064375974544087</v>
      </c>
      <c r="P456" s="1">
        <f t="shared" si="187"/>
        <v>1.6060437422229363E-2</v>
      </c>
      <c r="Q456" s="1">
        <f t="shared" si="192"/>
        <v>-2.2530975630395E-4</v>
      </c>
      <c r="R456" s="1">
        <f t="shared" si="193"/>
        <v>3.0401169083672682E-6</v>
      </c>
      <c r="S456" s="1">
        <f t="shared" si="194"/>
        <v>-1.1277680253768657E-3</v>
      </c>
      <c r="T456" s="1">
        <f t="shared" si="195"/>
        <v>7.6749125594445418E-3</v>
      </c>
      <c r="U456" s="1">
        <f t="shared" si="196"/>
        <v>-2.04590915500163E-4</v>
      </c>
      <c r="V456" s="1">
        <f t="shared" si="197"/>
        <v>1.093356597839708E-3</v>
      </c>
      <c r="W456" s="1">
        <f t="shared" si="204"/>
        <v>0</v>
      </c>
      <c r="X456" s="1">
        <f t="shared" si="204"/>
        <v>0</v>
      </c>
      <c r="Y456" s="1">
        <f t="shared" si="204"/>
        <v>0</v>
      </c>
      <c r="Z456" s="1">
        <f t="shared" si="204"/>
        <v>0</v>
      </c>
      <c r="AA456" s="1">
        <f>+AA$3*$F456*ABS($F456)*COS(2*PI()*$A456/$AZ$22+AA$4)*COS(2*PI()*$A456/$BA$22+AA$5)</f>
        <v>0</v>
      </c>
      <c r="AB456" s="39">
        <f>+AB$3*$F456*ABS($F456)*COS(2*2*PI()*$A456/$BA$33+AB$4)*COS(2*2*PI()*$A456/$BA$34+AB$5)*COS(2*2*PI()*$A456/$BA$35+AB$6)</f>
        <v>0</v>
      </c>
      <c r="AE456" s="20">
        <f>+$AF$20*SIGN(SOI!A455)*(ABS(SOI!A455))^$AE$2</f>
        <v>-0.38915109817092591</v>
      </c>
      <c r="AF456" s="20">
        <f t="shared" si="200"/>
        <v>-0.41558969299553267</v>
      </c>
      <c r="AG456" s="19">
        <f t="shared" si="201"/>
        <v>-3.3539620428684511E-2</v>
      </c>
      <c r="AH456" s="19">
        <f t="shared" si="202"/>
        <v>-9.2098153404048561E-2</v>
      </c>
      <c r="AI456">
        <f t="shared" si="199"/>
        <v>0.26039999999999813</v>
      </c>
      <c r="AJ456">
        <f t="shared" si="198"/>
        <v>0.38205007256684814</v>
      </c>
      <c r="AK456">
        <v>1</v>
      </c>
    </row>
    <row r="457" spans="1:37" x14ac:dyDescent="0.25">
      <c r="A457">
        <v>36.249999999999936</v>
      </c>
      <c r="B457" s="2">
        <v>1916.249999999967</v>
      </c>
      <c r="C457">
        <f>+D457+($D$2+E457+F457)*SOI!A456*IF(B457&gt;$C$18, IF(B457&lt;$C$19,-1,1),1)</f>
        <v>0.87686179520582108</v>
      </c>
      <c r="D457">
        <f>+$D$3*((1-$D$5)*SOI!D456+$D$5*SOI!D455) +   $D$4*((1-$D$5)*SOI!E456+$D$5*SOI!E455)</f>
        <v>0</v>
      </c>
      <c r="E457">
        <f t="shared" si="180"/>
        <v>0.76296473696093869</v>
      </c>
      <c r="F457">
        <f t="shared" si="181"/>
        <v>-2.1548088563352579</v>
      </c>
      <c r="G457">
        <f t="shared" si="188"/>
        <v>-1.3918441193743192</v>
      </c>
      <c r="H457" s="21">
        <f t="shared" si="189"/>
        <v>-2.0991220225824749E-2</v>
      </c>
      <c r="I457" s="37">
        <f t="shared" si="182"/>
        <v>-0.43606154247019402</v>
      </c>
      <c r="J457" s="1">
        <f t="shared" si="190"/>
        <v>1.5451260554367E-2</v>
      </c>
      <c r="K457" s="1">
        <f t="shared" si="191"/>
        <v>-3.7865349276788537E-4</v>
      </c>
      <c r="L457" s="1">
        <f t="shared" si="183"/>
        <v>-0.92574880152395733</v>
      </c>
      <c r="M457" s="1">
        <f t="shared" si="184"/>
        <v>-0.22267362881930064</v>
      </c>
      <c r="N457" s="1">
        <f t="shared" si="185"/>
        <v>2.4190847451667219E-2</v>
      </c>
      <c r="O457" s="1">
        <f t="shared" si="186"/>
        <v>0.52104180716485116</v>
      </c>
      <c r="P457" s="1">
        <f t="shared" si="187"/>
        <v>-2.9115893383228567E-2</v>
      </c>
      <c r="Q457" s="1">
        <f t="shared" si="192"/>
        <v>-3.6227820428111094E-3</v>
      </c>
      <c r="R457" s="1">
        <f t="shared" si="193"/>
        <v>-8.680547561037207E-5</v>
      </c>
      <c r="S457" s="1">
        <f t="shared" si="194"/>
        <v>-1.3831487994015934E-3</v>
      </c>
      <c r="T457" s="1">
        <f t="shared" si="195"/>
        <v>8.1160233614941332E-3</v>
      </c>
      <c r="U457" s="1">
        <f t="shared" si="196"/>
        <v>-6.5864852584426252E-4</v>
      </c>
      <c r="V457" s="1">
        <f t="shared" si="197"/>
        <v>1.3689547094990616E-3</v>
      </c>
      <c r="W457" s="1">
        <f t="shared" si="204"/>
        <v>0</v>
      </c>
      <c r="X457" s="1">
        <f t="shared" si="204"/>
        <v>0</v>
      </c>
      <c r="Y457" s="1">
        <f t="shared" si="204"/>
        <v>0</v>
      </c>
      <c r="Z457" s="1">
        <f t="shared" si="204"/>
        <v>0</v>
      </c>
      <c r="AA457" s="1">
        <f>+AA$3*$F457*ABS($F457)*COS(2*PI()*$A457/$AZ$22+AA$4)*COS(2*PI()*$A457/$BA$22+AA$5)</f>
        <v>0</v>
      </c>
      <c r="AB457" s="39">
        <f>+AB$3*$F457*ABS($F457)*COS(2*2*PI()*$A457/$BA$33+AB$4)*COS(2*2*PI()*$A457/$BA$34+AB$5)*COS(2*2*PI()*$A457/$BA$35+AB$6)</f>
        <v>0</v>
      </c>
      <c r="AE457" s="20">
        <f>+$AF$20*SIGN(SOI!A456)*(ABS(SOI!A456))^$AE$2</f>
        <v>-0.43366890992030188</v>
      </c>
      <c r="AF457" s="20">
        <f t="shared" si="200"/>
        <v>-0.34548470500810935</v>
      </c>
      <c r="AG457" s="19">
        <f t="shared" si="201"/>
        <v>3.3030688057587826E-2</v>
      </c>
      <c r="AH457" s="19">
        <f t="shared" si="202"/>
        <v>-2.826172883923149E-2</v>
      </c>
      <c r="AI457">
        <f t="shared" si="199"/>
        <v>0.26099999999999812</v>
      </c>
      <c r="AJ457">
        <f t="shared" si="198"/>
        <v>0.37851539306569715</v>
      </c>
      <c r="AK457">
        <v>1</v>
      </c>
    </row>
    <row r="458" spans="1:37" x14ac:dyDescent="0.25">
      <c r="A458">
        <v>36.333333333333272</v>
      </c>
      <c r="B458" s="2">
        <v>1916.3333333333003</v>
      </c>
      <c r="C458">
        <f>+D458+($D$2+E458+F458)*SOI!A457*IF(B458&gt;$C$18, IF(B458&lt;$C$19,-1,1),1)</f>
        <v>-0.67194093685027556</v>
      </c>
      <c r="D458">
        <f>+$D$3*((1-$D$5)*SOI!D457+$D$5*SOI!D456) +   $D$4*((1-$D$5)*SOI!E457+$D$5*SOI!E456)</f>
        <v>0</v>
      </c>
      <c r="E458">
        <f t="shared" si="180"/>
        <v>-0.68067141179987178</v>
      </c>
      <c r="F458">
        <f t="shared" si="181"/>
        <v>3.6021537459315045</v>
      </c>
      <c r="G458">
        <f t="shared" si="188"/>
        <v>2.9214823341316327</v>
      </c>
      <c r="H458" s="21">
        <f t="shared" si="189"/>
        <v>2.9018025956054308E-2</v>
      </c>
      <c r="I458" s="37">
        <f t="shared" si="182"/>
        <v>0.41678152672641616</v>
      </c>
      <c r="J458" s="1">
        <f t="shared" si="190"/>
        <v>2.9797823723329703E-2</v>
      </c>
      <c r="K458" s="1">
        <f t="shared" si="191"/>
        <v>2.0853175384664049E-5</v>
      </c>
      <c r="L458" s="1">
        <f t="shared" si="183"/>
        <v>0.54325727615594088</v>
      </c>
      <c r="M458" s="1">
        <f t="shared" si="184"/>
        <v>0.44929205898319796</v>
      </c>
      <c r="N458" s="1">
        <f t="shared" si="185"/>
        <v>2.143691929368257E-2</v>
      </c>
      <c r="O458" s="1">
        <f t="shared" si="186"/>
        <v>-4.636990739823562E-2</v>
      </c>
      <c r="P458" s="1">
        <f t="shared" si="187"/>
        <v>3.0703246450417807E-2</v>
      </c>
      <c r="Q458" s="1">
        <f t="shared" si="192"/>
        <v>6.4775899510526955E-3</v>
      </c>
      <c r="R458" s="1">
        <f t="shared" si="193"/>
        <v>-1.4834709343792705E-4</v>
      </c>
      <c r="S458" s="1">
        <f t="shared" si="194"/>
        <v>1.1714961583033591E-3</v>
      </c>
      <c r="T458" s="1">
        <f t="shared" si="195"/>
        <v>4.2385697947372442E-4</v>
      </c>
      <c r="U458" s="1">
        <f t="shared" si="196"/>
        <v>-6.6384788646535757E-4</v>
      </c>
      <c r="V458" s="1">
        <f t="shared" si="197"/>
        <v>-1.2792474163449729E-3</v>
      </c>
      <c r="W458" s="1">
        <f t="shared" si="204"/>
        <v>0</v>
      </c>
      <c r="X458" s="1">
        <f t="shared" si="204"/>
        <v>0</v>
      </c>
      <c r="Y458" s="1">
        <f t="shared" si="204"/>
        <v>0</v>
      </c>
      <c r="Z458" s="1">
        <f t="shared" si="204"/>
        <v>0</v>
      </c>
      <c r="AA458" s="1">
        <f>+AA$3*$F458*ABS($F458)*COS(2*PI()*$A458/$AZ$22+AA$4)*COS(2*PI()*$A458/$BA$22+AA$5)</f>
        <v>0</v>
      </c>
      <c r="AB458" s="39">
        <f>+AB$3*$F458*ABS($F458)*COS(2*2*PI()*$A458/$BA$33+AB$4)*COS(2*2*PI()*$A458/$BA$34+AB$5)*COS(2*2*PI()*$A458/$BA$35+AB$6)</f>
        <v>0</v>
      </c>
      <c r="AE458" s="20">
        <f>+$AF$20*SIGN(SOI!A457)*(ABS(SOI!A457))^$AE$2</f>
        <v>-0.21363410693310017</v>
      </c>
      <c r="AF458" s="20">
        <f t="shared" si="200"/>
        <v>-0.31332655866198306</v>
      </c>
      <c r="AG458" s="19">
        <f t="shared" si="201"/>
        <v>-0.27547470784533146</v>
      </c>
      <c r="AH458" s="19">
        <f t="shared" si="202"/>
        <v>-0.33307713769991509</v>
      </c>
      <c r="AI458">
        <f t="shared" si="199"/>
        <v>0.26159999999999811</v>
      </c>
      <c r="AJ458">
        <f t="shared" si="198"/>
        <v>3.78518508166516E-2</v>
      </c>
      <c r="AK458">
        <v>1</v>
      </c>
    </row>
    <row r="459" spans="1:37" x14ac:dyDescent="0.25">
      <c r="A459">
        <v>36.416666666666607</v>
      </c>
      <c r="B459" s="2">
        <v>1916.4166666666335</v>
      </c>
      <c r="C459">
        <f>+D459+($D$2+E459+F459)*SOI!A458*IF(B459&gt;$C$18, IF(B459&lt;$C$19,-1,1),1)</f>
        <v>21.244964931375218</v>
      </c>
      <c r="D459">
        <f>+$D$3*((1-$D$5)*SOI!D458+$D$5*SOI!D457) +   $D$4*((1-$D$5)*SOI!E458+$D$5*SOI!E457)</f>
        <v>0</v>
      </c>
      <c r="E459">
        <f t="shared" si="180"/>
        <v>0.65467329733951218</v>
      </c>
      <c r="F459">
        <f t="shared" si="181"/>
        <v>-59.668464773381785</v>
      </c>
      <c r="G459">
        <f t="shared" si="188"/>
        <v>-59.013791476042272</v>
      </c>
      <c r="H459" s="21">
        <f t="shared" si="189"/>
        <v>-7.630863209358664E-2</v>
      </c>
      <c r="I459" s="37">
        <f t="shared" si="182"/>
        <v>-0.60701253466854466</v>
      </c>
      <c r="J459" s="1">
        <f t="shared" si="190"/>
        <v>0.4708622085308688</v>
      </c>
      <c r="K459" s="1">
        <f t="shared" si="191"/>
        <v>-1.4732079395973932E-5</v>
      </c>
      <c r="L459" s="1">
        <f t="shared" si="183"/>
        <v>-3.6952643821632006E-2</v>
      </c>
      <c r="M459" s="1">
        <f t="shared" si="184"/>
        <v>-4.8747105502594383</v>
      </c>
      <c r="N459" s="1">
        <f t="shared" si="185"/>
        <v>-0.39506238634308199</v>
      </c>
      <c r="O459" s="1">
        <f t="shared" si="186"/>
        <v>0.33647818593010176</v>
      </c>
      <c r="P459" s="1">
        <f t="shared" si="187"/>
        <v>-4.3945610690204466E-2</v>
      </c>
      <c r="Q459" s="1">
        <f t="shared" si="192"/>
        <v>1.2952000513532294</v>
      </c>
      <c r="R459" s="1">
        <f t="shared" si="193"/>
        <v>4.3200785164271976E-2</v>
      </c>
      <c r="S459" s="1">
        <f t="shared" si="194"/>
        <v>3.1443680634693411E-2</v>
      </c>
      <c r="T459" s="1">
        <f t="shared" si="195"/>
        <v>2.0920881925943366E-4</v>
      </c>
      <c r="U459" s="1">
        <f t="shared" si="196"/>
        <v>-1.383849879718093E-3</v>
      </c>
      <c r="V459" s="1">
        <f t="shared" si="197"/>
        <v>-3.374341736974143E-2</v>
      </c>
      <c r="W459" s="1">
        <f t="shared" si="204"/>
        <v>0</v>
      </c>
      <c r="X459" s="1">
        <f t="shared" si="204"/>
        <v>0</v>
      </c>
      <c r="Y459" s="1">
        <f t="shared" si="204"/>
        <v>0</v>
      </c>
      <c r="Z459" s="1">
        <f t="shared" si="204"/>
        <v>0</v>
      </c>
      <c r="AA459" s="1">
        <f>+AA$3*$F459*ABS($F459)*COS(2*PI()*$A459/$AZ$22+AA$4)*COS(2*PI()*$A459/$BA$22+AA$5)</f>
        <v>0</v>
      </c>
      <c r="AB459" s="39">
        <f>+AB$3*$F459*ABS($F459)*COS(2*2*PI()*$A459/$BA$33+AB$4)*COS(2*2*PI()*$A459/$BA$34+AB$5)*COS(2*2*PI()*$A459/$BA$35+AB$6)</f>
        <v>0</v>
      </c>
      <c r="AE459" s="20">
        <f>+$AF$20*SIGN(SOI!A458)*(ABS(SOI!A458))^$AE$2</f>
        <v>-0.29267665913254715</v>
      </c>
      <c r="AF459" s="20">
        <f t="shared" si="200"/>
        <v>-0.38398701891228759</v>
      </c>
      <c r="AG459" s="19">
        <f t="shared" si="201"/>
        <v>-0.2387454832354606</v>
      </c>
      <c r="AH459" s="19">
        <f t="shared" si="202"/>
        <v>-0.32869720548363551</v>
      </c>
      <c r="AI459">
        <f t="shared" si="199"/>
        <v>0.2621999999999981</v>
      </c>
      <c r="AJ459">
        <f t="shared" si="198"/>
        <v>0.14524153567682699</v>
      </c>
      <c r="AK459">
        <v>1</v>
      </c>
    </row>
    <row r="460" spans="1:37" x14ac:dyDescent="0.25">
      <c r="A460">
        <v>36.499999999999943</v>
      </c>
      <c r="B460" s="2">
        <v>1916.4999999999668</v>
      </c>
      <c r="C460">
        <f>+D460+($D$2+E460+F460)*SOI!A459*IF(B460&gt;$C$18, IF(B460&lt;$C$19,-1,1),1)</f>
        <v>5.2144216473778195</v>
      </c>
      <c r="D460">
        <f>+$D$3*((1-$D$5)*SOI!D459+$D$5*SOI!D458) +   $D$4*((1-$D$5)*SOI!E459+$D$5*SOI!E458)</f>
        <v>0</v>
      </c>
      <c r="E460">
        <f t="shared" si="180"/>
        <v>-0.67488859902835419</v>
      </c>
      <c r="F460">
        <f t="shared" si="181"/>
        <v>-4.0227885607714828</v>
      </c>
      <c r="G460">
        <f t="shared" si="188"/>
        <v>-4.697677159799837</v>
      </c>
      <c r="H460" s="21">
        <f t="shared" si="189"/>
        <v>-7.3487210979697728E-3</v>
      </c>
      <c r="I460" s="37">
        <f t="shared" si="182"/>
        <v>-8.8936922312640818E-2</v>
      </c>
      <c r="J460" s="1">
        <f t="shared" si="190"/>
        <v>1.3639902349006641E-3</v>
      </c>
      <c r="K460" s="1">
        <f t="shared" si="191"/>
        <v>-3.3753208406253674E-5</v>
      </c>
      <c r="L460" s="1">
        <f t="shared" si="183"/>
        <v>0.22399104895894764</v>
      </c>
      <c r="M460" s="1">
        <f t="shared" si="184"/>
        <v>-9.6378868187508571E-2</v>
      </c>
      <c r="N460" s="1">
        <f t="shared" si="185"/>
        <v>8.6385117172906159E-2</v>
      </c>
      <c r="O460" s="1">
        <f t="shared" si="186"/>
        <v>-0.47924065749227557</v>
      </c>
      <c r="P460" s="1">
        <f t="shared" si="187"/>
        <v>-1.1662311176608301E-2</v>
      </c>
      <c r="Q460" s="1">
        <f t="shared" si="192"/>
        <v>-5.5994205325263641E-3</v>
      </c>
      <c r="R460" s="1">
        <f t="shared" si="193"/>
        <v>-2.7364171891997436E-5</v>
      </c>
      <c r="S460" s="1">
        <f t="shared" si="194"/>
        <v>-1.0073747425422038E-3</v>
      </c>
      <c r="T460" s="1">
        <f t="shared" si="195"/>
        <v>1.8061835285054463E-3</v>
      </c>
      <c r="U460" s="1">
        <f t="shared" si="196"/>
        <v>-5.3807465852018855E-5</v>
      </c>
      <c r="V460" s="1">
        <f t="shared" si="197"/>
        <v>1.9580844965035983E-3</v>
      </c>
      <c r="W460" s="1">
        <f t="shared" si="204"/>
        <v>0</v>
      </c>
      <c r="X460" s="1">
        <f t="shared" si="204"/>
        <v>0</v>
      </c>
      <c r="Y460" s="1">
        <f t="shared" si="204"/>
        <v>0</v>
      </c>
      <c r="Z460" s="1">
        <f t="shared" si="204"/>
        <v>0</v>
      </c>
      <c r="AA460" s="1">
        <f>+AA$3*$F460*ABS($F460)*COS(2*PI()*$A460/$AZ$22+AA$4)*COS(2*PI()*$A460/$BA$22+AA$5)</f>
        <v>0</v>
      </c>
      <c r="AB460" s="39">
        <f>+AB$3*$F460*ABS($F460)*COS(2*2*PI()*$A460/$BA$33+AB$4)*COS(2*2*PI()*$A460/$BA$34+AB$5)*COS(2*2*PI()*$A460/$BA$35+AB$6)</f>
        <v>0</v>
      </c>
      <c r="AE460" s="20">
        <f>+$AF$20*SIGN(SOI!A459)*(ABS(SOI!A459))^$AE$2</f>
        <v>-0.6456502906712156</v>
      </c>
      <c r="AF460" s="20">
        <f t="shared" si="200"/>
        <v>-0.57620493294680963</v>
      </c>
      <c r="AG460" s="19">
        <f t="shared" si="201"/>
        <v>-0.31040188244370726</v>
      </c>
      <c r="AH460" s="19">
        <f t="shared" si="202"/>
        <v>-0.32274405559473218</v>
      </c>
      <c r="AI460">
        <f t="shared" si="199"/>
        <v>0.26279999999999809</v>
      </c>
      <c r="AJ460">
        <f t="shared" si="198"/>
        <v>0.26580305050310238</v>
      </c>
      <c r="AK460">
        <v>1</v>
      </c>
    </row>
    <row r="461" spans="1:37" x14ac:dyDescent="0.25">
      <c r="A461">
        <v>36.583333333333279</v>
      </c>
      <c r="B461" s="2">
        <v>1916.5833333333001</v>
      </c>
      <c r="C461">
        <f>+D461+($D$2+E461+F461)*SOI!A460*IF(B461&gt;$C$18, IF(B461&lt;$C$19,-1,1),1)</f>
        <v>-4.4172187205031053</v>
      </c>
      <c r="D461">
        <f>+$D$3*((1-$D$5)*SOI!D460+$D$5*SOI!D459) +   $D$4*((1-$D$5)*SOI!E460+$D$5*SOI!E459)</f>
        <v>0</v>
      </c>
      <c r="E461">
        <f t="shared" si="180"/>
        <v>0.74906623507405889</v>
      </c>
      <c r="F461">
        <f t="shared" si="181"/>
        <v>2.2355410085091201</v>
      </c>
      <c r="G461">
        <f t="shared" si="188"/>
        <v>2.984607243583179</v>
      </c>
      <c r="H461" s="21">
        <f t="shared" si="189"/>
        <v>-1.0313137645598575E-4</v>
      </c>
      <c r="I461" s="37">
        <f t="shared" si="182"/>
        <v>0.33238398559256344</v>
      </c>
      <c r="J461" s="1">
        <f t="shared" si="190"/>
        <v>-3.0434694991702903E-4</v>
      </c>
      <c r="K461" s="1">
        <f t="shared" si="191"/>
        <v>4.0849183880862404E-4</v>
      </c>
      <c r="L461" s="1">
        <f t="shared" si="183"/>
        <v>-0.83595970584942847</v>
      </c>
      <c r="M461" s="1">
        <f t="shared" si="184"/>
        <v>-5.7541545172796072E-3</v>
      </c>
      <c r="N461" s="1">
        <f t="shared" si="185"/>
        <v>-0.13707895610796847</v>
      </c>
      <c r="O461" s="1">
        <f t="shared" si="186"/>
        <v>0.60045055750308762</v>
      </c>
      <c r="P461" s="1">
        <f t="shared" si="187"/>
        <v>3.0183852543093418E-2</v>
      </c>
      <c r="Q461" s="1">
        <f t="shared" si="192"/>
        <v>5.3048687743343075E-4</v>
      </c>
      <c r="R461" s="1">
        <f t="shared" si="193"/>
        <v>-9.6888417891385129E-6</v>
      </c>
      <c r="S461" s="1">
        <f t="shared" si="194"/>
        <v>-5.9742159122792632E-3</v>
      </c>
      <c r="T461" s="1">
        <f t="shared" si="195"/>
        <v>8.4457876014116164E-3</v>
      </c>
      <c r="U461" s="1">
        <f t="shared" si="196"/>
        <v>-5.20463860469822E-4</v>
      </c>
      <c r="V461" s="1">
        <f t="shared" si="197"/>
        <v>8.0418012599343999E-3</v>
      </c>
      <c r="W461" s="1">
        <f t="shared" si="204"/>
        <v>0</v>
      </c>
      <c r="X461" s="1">
        <f t="shared" si="204"/>
        <v>0</v>
      </c>
      <c r="Y461" s="1">
        <f t="shared" si="204"/>
        <v>0</v>
      </c>
      <c r="Z461" s="1">
        <f t="shared" si="204"/>
        <v>0</v>
      </c>
      <c r="AA461" s="1">
        <f>+AA$3*$F461*ABS($F461)*COS(2*PI()*$A461/$AZ$22+AA$4)*COS(2*PI()*$A461/$BA$22+AA$5)</f>
        <v>0</v>
      </c>
      <c r="AB461" s="39">
        <f>+AB$3*$F461*ABS($F461)*COS(2*2*PI()*$A461/$BA$33+AB$4)*COS(2*2*PI()*$A461/$BA$34+AB$5)*COS(2*2*PI()*$A461/$BA$35+AB$6)</f>
        <v>0</v>
      </c>
      <c r="AE461" s="20">
        <f>+$AF$20*SIGN(SOI!A460)*(ABS(SOI!A460))^$AE$2</f>
        <v>-0.79028784903666605</v>
      </c>
      <c r="AF461" s="20">
        <f t="shared" si="200"/>
        <v>-0.72687980499772975</v>
      </c>
      <c r="AG461" s="19">
        <f t="shared" si="201"/>
        <v>-0.32222794065751248</v>
      </c>
      <c r="AH461" s="19">
        <f t="shared" si="202"/>
        <v>-0.33395621402174569</v>
      </c>
      <c r="AI461">
        <f t="shared" si="199"/>
        <v>0.26339999999999808</v>
      </c>
      <c r="AJ461">
        <f t="shared" si="198"/>
        <v>0.40465186434021727</v>
      </c>
      <c r="AK461">
        <v>1</v>
      </c>
    </row>
    <row r="462" spans="1:37" x14ac:dyDescent="0.25">
      <c r="A462">
        <v>36.666666666666615</v>
      </c>
      <c r="B462" s="2">
        <v>1916.6666666666333</v>
      </c>
      <c r="C462">
        <f>+D462+($D$2+E462+F462)*SOI!A461*IF(B462&gt;$C$18, IF(B462&lt;$C$19,-1,1),1)</f>
        <v>3.8240112062132949</v>
      </c>
      <c r="D462">
        <f>+$D$3*((1-$D$5)*SOI!D461+$D$5*SOI!D460) +   $D$4*((1-$D$5)*SOI!E461+$D$5*SOI!E460)</f>
        <v>0</v>
      </c>
      <c r="E462">
        <f t="shared" si="180"/>
        <v>-0.91133851608483774</v>
      </c>
      <c r="F462">
        <f t="shared" si="181"/>
        <v>-1.900434429660232</v>
      </c>
      <c r="G462">
        <f t="shared" si="188"/>
        <v>-2.8117729457450698</v>
      </c>
      <c r="H462" s="21">
        <f t="shared" si="189"/>
        <v>5.4616228641581775E-3</v>
      </c>
      <c r="I462" s="37">
        <f t="shared" si="182"/>
        <v>-0.47531166715480166</v>
      </c>
      <c r="J462" s="1">
        <f t="shared" si="190"/>
        <v>1.6909097420822669E-3</v>
      </c>
      <c r="K462" s="1">
        <f t="shared" si="191"/>
        <v>-1.6487364246735344E-4</v>
      </c>
      <c r="L462" s="1">
        <f t="shared" si="183"/>
        <v>0.86821042587040687</v>
      </c>
      <c r="M462" s="1">
        <f t="shared" si="184"/>
        <v>-2.2356026144217354E-2</v>
      </c>
      <c r="N462" s="1">
        <f t="shared" si="185"/>
        <v>0.14790016911767792</v>
      </c>
      <c r="O462" s="1">
        <f t="shared" si="186"/>
        <v>-0.21428805480061286</v>
      </c>
      <c r="P462" s="1">
        <f t="shared" si="187"/>
        <v>-3.2868671925073339E-2</v>
      </c>
      <c r="Q462" s="1">
        <f t="shared" si="192"/>
        <v>-2.2237482346637496E-3</v>
      </c>
      <c r="R462" s="1">
        <f t="shared" si="193"/>
        <v>-5.8079279346906593E-5</v>
      </c>
      <c r="S462" s="1">
        <f t="shared" si="194"/>
        <v>-9.2175856121510819E-3</v>
      </c>
      <c r="T462" s="1">
        <f t="shared" si="195"/>
        <v>3.1304049224498802E-3</v>
      </c>
      <c r="U462" s="1">
        <f t="shared" si="196"/>
        <v>-8.1046907539235444E-4</v>
      </c>
      <c r="V462" s="1">
        <f t="shared" si="197"/>
        <v>9.4484094240186636E-3</v>
      </c>
      <c r="W462" s="1">
        <f t="shared" ref="W462:Z481" si="205">+W$3*$F462*ABS($F462)*COS(2*PI()*$A462/W$2+W$4)</f>
        <v>0</v>
      </c>
      <c r="X462" s="1">
        <f t="shared" si="205"/>
        <v>0</v>
      </c>
      <c r="Y462" s="1">
        <f t="shared" si="205"/>
        <v>0</v>
      </c>
      <c r="Z462" s="1">
        <f t="shared" si="205"/>
        <v>0</v>
      </c>
      <c r="AA462" s="1">
        <f>+AA$3*$F462*ABS($F462)*COS(2*PI()*$A462/$AZ$22+AA$4)*COS(2*PI()*$A462/$BA$22+AA$5)</f>
        <v>0</v>
      </c>
      <c r="AB462" s="39">
        <f>+AB$3*$F462*ABS($F462)*COS(2*2*PI()*$A462/$BA$33+AB$4)*COS(2*2*PI()*$A462/$BA$34+AB$5)*COS(2*2*PI()*$A462/$BA$35+AB$6)</f>
        <v>0</v>
      </c>
      <c r="AE462" s="20">
        <f>+$AF$20*SIGN(SOI!A461)*(ABS(SOI!A461))^$AE$2</f>
        <v>-0.7447012752853075</v>
      </c>
      <c r="AF462" s="20">
        <f t="shared" si="200"/>
        <v>-0.75989679986909364</v>
      </c>
      <c r="AG462" s="19">
        <f t="shared" si="201"/>
        <v>-0.70692471743149887</v>
      </c>
      <c r="AH462" s="19">
        <f t="shared" si="202"/>
        <v>-0.39890823265515529</v>
      </c>
      <c r="AI462">
        <f t="shared" si="199"/>
        <v>0.26399999999999807</v>
      </c>
      <c r="AJ462">
        <f t="shared" si="198"/>
        <v>5.297208243759477E-2</v>
      </c>
      <c r="AK462">
        <v>1</v>
      </c>
    </row>
    <row r="463" spans="1:37" x14ac:dyDescent="0.25">
      <c r="A463">
        <v>36.74999999999995</v>
      </c>
      <c r="B463" s="2">
        <v>1916.7499999999666</v>
      </c>
      <c r="C463">
        <f>+D463+($D$2+E463+F463)*SOI!A462*IF(B463&gt;$C$18, IF(B463&lt;$C$19,-1,1),1)</f>
        <v>-4.6634645851073282</v>
      </c>
      <c r="D463">
        <f>+$D$3*((1-$D$5)*SOI!D462+$D$5*SOI!D461) +   $D$4*((1-$D$5)*SOI!E462+$D$5*SOI!E461)</f>
        <v>0</v>
      </c>
      <c r="E463">
        <f t="shared" si="180"/>
        <v>1.2742092206753863</v>
      </c>
      <c r="F463">
        <f t="shared" si="181"/>
        <v>2.1548088566094137</v>
      </c>
      <c r="G463">
        <f t="shared" si="188"/>
        <v>3.4290180772848</v>
      </c>
      <c r="H463" s="21">
        <f t="shared" si="189"/>
        <v>5.1299304104569492E-3</v>
      </c>
      <c r="I463" s="37">
        <f t="shared" si="182"/>
        <v>0.40048833012396701</v>
      </c>
      <c r="J463" s="1">
        <f t="shared" si="190"/>
        <v>5.482146832222921E-3</v>
      </c>
      <c r="K463" s="1">
        <f t="shared" si="191"/>
        <v>3.3281324579783733E-6</v>
      </c>
      <c r="L463" s="1">
        <f t="shared" si="183"/>
        <v>-0.18172852110280333</v>
      </c>
      <c r="M463" s="1">
        <f t="shared" si="184"/>
        <v>8.6022776327869283E-2</v>
      </c>
      <c r="N463" s="1">
        <f t="shared" si="185"/>
        <v>-0.10186487659169567</v>
      </c>
      <c r="O463" s="1">
        <f t="shared" si="186"/>
        <v>3.8104758536948245E-2</v>
      </c>
      <c r="P463" s="1">
        <f t="shared" si="187"/>
        <v>1.7825929293622342E-2</v>
      </c>
      <c r="Q463" s="1">
        <f t="shared" si="192"/>
        <v>-5.893323146856257E-3</v>
      </c>
      <c r="R463" s="1">
        <f t="shared" si="193"/>
        <v>1.2969022652275686E-4</v>
      </c>
      <c r="S463" s="1">
        <f t="shared" si="194"/>
        <v>-5.349144915326451E-3</v>
      </c>
      <c r="T463" s="1">
        <f t="shared" si="195"/>
        <v>1.1651447020734049E-4</v>
      </c>
      <c r="U463" s="1">
        <f t="shared" si="196"/>
        <v>-3.7035470155298491E-4</v>
      </c>
      <c r="V463" s="1">
        <f t="shared" si="197"/>
        <v>3.529267037264291E-3</v>
      </c>
      <c r="W463" s="1">
        <f t="shared" si="205"/>
        <v>0</v>
      </c>
      <c r="X463" s="1">
        <f t="shared" si="205"/>
        <v>0</v>
      </c>
      <c r="Y463" s="1">
        <f t="shared" si="205"/>
        <v>0</v>
      </c>
      <c r="Z463" s="1">
        <f t="shared" si="205"/>
        <v>0</v>
      </c>
      <c r="AA463" s="1">
        <f>+AA$3*$F463*ABS($F463)*COS(2*PI()*$A463/$AZ$22+AA$4)*COS(2*PI()*$A463/$BA$22+AA$5)</f>
        <v>0</v>
      </c>
      <c r="AB463" s="39">
        <f>+AB$3*$F463*ABS($F463)*COS(2*2*PI()*$A463/$BA$33+AB$4)*COS(2*2*PI()*$A463/$BA$34+AB$5)*COS(2*2*PI()*$A463/$BA$35+AB$6)</f>
        <v>0</v>
      </c>
      <c r="AE463" s="20">
        <f>+$AF$20*SIGN(SOI!A462)*(ABS(SOI!A462))^$AE$2</f>
        <v>-0.7447012752853075</v>
      </c>
      <c r="AF463" s="20">
        <f t="shared" si="200"/>
        <v>-0.78923550501053208</v>
      </c>
      <c r="AG463" s="19">
        <f t="shared" si="201"/>
        <v>-0.72230147341173634</v>
      </c>
      <c r="AH463" s="19">
        <f t="shared" si="202"/>
        <v>-0.35823411937196015</v>
      </c>
      <c r="AI463">
        <f t="shared" si="199"/>
        <v>0.26459999999999806</v>
      </c>
      <c r="AJ463">
        <f t="shared" si="198"/>
        <v>6.693403159879574E-2</v>
      </c>
      <c r="AK463">
        <v>1</v>
      </c>
    </row>
    <row r="464" spans="1:37" x14ac:dyDescent="0.25">
      <c r="A464">
        <v>36.833333333333286</v>
      </c>
      <c r="B464" s="2">
        <v>1916.8333333332998</v>
      </c>
      <c r="C464">
        <f>+D464+($D$2+E464+F464)*SOI!A463*IF(B464&gt;$C$18, IF(B464&lt;$C$19,-1,1),1)</f>
        <v>10.302372870690682</v>
      </c>
      <c r="D464">
        <f>+$D$3*((1-$D$5)*SOI!D463+$D$5*SOI!D462) +   $D$4*((1-$D$5)*SOI!E463+$D$5*SOI!E462)</f>
        <v>0</v>
      </c>
      <c r="E464">
        <f t="shared" si="180"/>
        <v>-2.3875979227993871</v>
      </c>
      <c r="F464">
        <f t="shared" si="181"/>
        <v>-3.6021537462068238</v>
      </c>
      <c r="G464">
        <f t="shared" si="188"/>
        <v>-5.9897516690062105</v>
      </c>
      <c r="H464" s="21">
        <f t="shared" si="189"/>
        <v>-1.9723864768790365E-2</v>
      </c>
      <c r="I464" s="37">
        <f t="shared" si="182"/>
        <v>0.15785764909703862</v>
      </c>
      <c r="J464" s="1">
        <f t="shared" si="190"/>
        <v>-4.2222188319058886E-3</v>
      </c>
      <c r="K464" s="1">
        <f t="shared" si="191"/>
        <v>-6.0622652332185531E-6</v>
      </c>
      <c r="L464" s="1">
        <f t="shared" si="183"/>
        <v>0.4241212809410867</v>
      </c>
      <c r="M464" s="1">
        <f t="shared" si="184"/>
        <v>-0.16808453807374527</v>
      </c>
      <c r="N464" s="1">
        <f t="shared" si="185"/>
        <v>-7.183918904973198E-2</v>
      </c>
      <c r="O464" s="1">
        <f t="shared" si="186"/>
        <v>-1.3396964209794866</v>
      </c>
      <c r="P464" s="1">
        <f t="shared" si="187"/>
        <v>-3.9572396792265848E-4</v>
      </c>
      <c r="Q464" s="1">
        <f t="shared" si="192"/>
        <v>8.1210376337406201E-3</v>
      </c>
      <c r="R464" s="1">
        <f t="shared" si="193"/>
        <v>-7.044242231412112E-5</v>
      </c>
      <c r="S464" s="1">
        <f t="shared" si="194"/>
        <v>-1.4869524698037765E-3</v>
      </c>
      <c r="T464" s="1">
        <f t="shared" si="195"/>
        <v>9.5603550228931175E-3</v>
      </c>
      <c r="U464" s="1">
        <f t="shared" si="196"/>
        <v>3.2406624947400292E-6</v>
      </c>
      <c r="V464" s="1">
        <f t="shared" si="197"/>
        <v>-5.5253736628423286E-5</v>
      </c>
      <c r="W464" s="1">
        <f t="shared" si="205"/>
        <v>0</v>
      </c>
      <c r="X464" s="1">
        <f t="shared" si="205"/>
        <v>0</v>
      </c>
      <c r="Y464" s="1">
        <f t="shared" si="205"/>
        <v>0</v>
      </c>
      <c r="Z464" s="1">
        <f t="shared" si="205"/>
        <v>0</v>
      </c>
      <c r="AA464" s="1">
        <f>+AA$3*$F464*ABS($F464)*COS(2*PI()*$A464/$AZ$22+AA$4)*COS(2*PI()*$A464/$BA$22+AA$5)</f>
        <v>0</v>
      </c>
      <c r="AB464" s="39">
        <f>+AB$3*$F464*ABS($F464)*COS(2*2*PI()*$A464/$BA$33+AB$4)*COS(2*2*PI()*$A464/$BA$34+AB$5)*COS(2*2*PI()*$A464/$BA$35+AB$6)</f>
        <v>0</v>
      </c>
      <c r="AE464" s="20">
        <f>+$AF$20*SIGN(SOI!A463)*(ABS(SOI!A463))^$AE$2</f>
        <v>-0.87830396446098136</v>
      </c>
      <c r="AF464" s="20">
        <f t="shared" si="200"/>
        <v>-0.82413416351410929</v>
      </c>
      <c r="AG464" s="19">
        <f t="shared" si="201"/>
        <v>-1.0437344612467965</v>
      </c>
      <c r="AH464" s="19">
        <f t="shared" si="202"/>
        <v>-0.71885091257528189</v>
      </c>
      <c r="AI464">
        <f t="shared" si="199"/>
        <v>0.26519999999999805</v>
      </c>
      <c r="AJ464">
        <f t="shared" si="198"/>
        <v>0.21960029773268719</v>
      </c>
      <c r="AK464">
        <v>1</v>
      </c>
    </row>
    <row r="465" spans="1:37" x14ac:dyDescent="0.25">
      <c r="A465">
        <v>36.916666666666622</v>
      </c>
      <c r="B465" s="2">
        <v>1916.9166666666331</v>
      </c>
      <c r="C465">
        <f>+D465+($D$2+E465+F465)*SOI!A464*IF(B465&gt;$C$18, IF(B465&lt;$C$19,-1,1),1)</f>
        <v>-165.29363982894986</v>
      </c>
      <c r="D465">
        <f>+$D$3*((1-$D$5)*SOI!D464+$D$5*SOI!D463) +   $D$4*((1-$D$5)*SOI!E464+$D$5*SOI!E463)</f>
        <v>0</v>
      </c>
      <c r="E465">
        <f t="shared" si="180"/>
        <v>41.120340000420853</v>
      </c>
      <c r="F465">
        <f t="shared" si="181"/>
        <v>59.66846477332907</v>
      </c>
      <c r="G465">
        <f t="shared" si="188"/>
        <v>100.78880477374992</v>
      </c>
      <c r="H465" s="21">
        <f t="shared" si="189"/>
        <v>0.33727545977752627</v>
      </c>
      <c r="I465" s="37">
        <f t="shared" si="182"/>
        <v>-17.026288394515607</v>
      </c>
      <c r="J465" s="1">
        <f t="shared" si="190"/>
        <v>-3.3160864519864148</v>
      </c>
      <c r="K465" s="1">
        <f t="shared" si="191"/>
        <v>14.159389031003945</v>
      </c>
      <c r="L465" s="1">
        <f t="shared" si="183"/>
        <v>-40.937441766305838</v>
      </c>
      <c r="M465" s="1">
        <f t="shared" si="184"/>
        <v>1.2239354568904555</v>
      </c>
      <c r="N465" s="1">
        <f t="shared" si="185"/>
        <v>4.9937614506849899</v>
      </c>
      <c r="O465" s="1">
        <f t="shared" si="186"/>
        <v>37.672963406615118</v>
      </c>
      <c r="P465" s="1">
        <f t="shared" si="187"/>
        <v>0.34052414729256453</v>
      </c>
      <c r="Q465" s="1">
        <f t="shared" si="192"/>
        <v>4.11063244415437</v>
      </c>
      <c r="R465" s="1">
        <f t="shared" si="193"/>
        <v>3.8457917092320959</v>
      </c>
      <c r="S465" s="1">
        <f t="shared" si="194"/>
        <v>-11.14853527686053</v>
      </c>
      <c r="T465" s="1">
        <f t="shared" si="195"/>
        <v>25.949443093693937</v>
      </c>
      <c r="U465" s="1">
        <f t="shared" si="196"/>
        <v>0.300776371939389</v>
      </c>
      <c r="V465" s="1">
        <f t="shared" si="197"/>
        <v>-3.3050922329621617</v>
      </c>
      <c r="W465" s="1">
        <f t="shared" si="205"/>
        <v>0</v>
      </c>
      <c r="X465" s="1">
        <f t="shared" si="205"/>
        <v>0</v>
      </c>
      <c r="Y465" s="1">
        <f t="shared" si="205"/>
        <v>0</v>
      </c>
      <c r="Z465" s="1">
        <f t="shared" si="205"/>
        <v>0</v>
      </c>
      <c r="AA465" s="1">
        <f>+AA$3*$F465*ABS($F465)*COS(2*PI()*$A465/$AZ$22+AA$4)*COS(2*PI()*$A465/$BA$22+AA$5)</f>
        <v>0</v>
      </c>
      <c r="AB465" s="39">
        <f>+AB$3*$F465*ABS($F465)*COS(2*2*PI()*$A465/$BA$33+AB$4)*COS(2*2*PI()*$A465/$BA$34+AB$5)*COS(2*2*PI()*$A465/$BA$35+AB$6)</f>
        <v>0</v>
      </c>
      <c r="AE465" s="20">
        <f>+$AF$20*SIGN(SOI!A464)*(ABS(SOI!A464))^$AE$2</f>
        <v>-0.84939725079603889</v>
      </c>
      <c r="AF465" s="20">
        <f t="shared" si="200"/>
        <v>-0.84925640384928547</v>
      </c>
      <c r="AG465" s="19">
        <f t="shared" si="201"/>
        <v>-1.1344518219017732</v>
      </c>
      <c r="AH465" s="19">
        <f t="shared" si="202"/>
        <v>-0.8674249910565639</v>
      </c>
      <c r="AI465">
        <f t="shared" si="199"/>
        <v>0.26579999999999804</v>
      </c>
      <c r="AJ465">
        <f t="shared" si="198"/>
        <v>0.28519541805248771</v>
      </c>
      <c r="AK465">
        <v>1</v>
      </c>
    </row>
    <row r="466" spans="1:37" x14ac:dyDescent="0.25">
      <c r="A466">
        <v>36.999999999999957</v>
      </c>
      <c r="B466" s="2">
        <v>1916.9999999999663</v>
      </c>
      <c r="C466">
        <f>+D466+($D$2+E466+F466)*SOI!A465*IF(B466&gt;$C$18, IF(B466&lt;$C$19,-1,1),1)</f>
        <v>-10.470783970755914</v>
      </c>
      <c r="D466">
        <f>+$D$3*((1-$D$5)*SOI!D465+$D$5*SOI!D464) +   $D$4*((1-$D$5)*SOI!E465+$D$5*SOI!E464)</f>
        <v>0</v>
      </c>
      <c r="E466">
        <f t="shared" si="180"/>
        <v>2.6892524457907885</v>
      </c>
      <c r="F466">
        <f t="shared" si="181"/>
        <v>4.0227885611040275</v>
      </c>
      <c r="G466">
        <f t="shared" si="188"/>
        <v>6.7120410068948164</v>
      </c>
      <c r="H466" s="21">
        <f t="shared" si="189"/>
        <v>-5.509100850997415E-2</v>
      </c>
      <c r="I466" s="37">
        <f t="shared" si="182"/>
        <v>-1.4575996734738448</v>
      </c>
      <c r="J466" s="1">
        <f t="shared" si="190"/>
        <v>1.6400130341467773E-2</v>
      </c>
      <c r="K466" s="1">
        <f t="shared" si="191"/>
        <v>6.9573623522210751E-3</v>
      </c>
      <c r="L466" s="1">
        <f t="shared" si="183"/>
        <v>-2.9418310227728188</v>
      </c>
      <c r="M466" s="1">
        <f t="shared" si="184"/>
        <v>-7.0706883343245736E-2</v>
      </c>
      <c r="N466" s="1">
        <f t="shared" si="185"/>
        <v>0.41597640182826784</v>
      </c>
      <c r="O466" s="1">
        <f t="shared" si="186"/>
        <v>1.2949286527418413</v>
      </c>
      <c r="P466" s="1">
        <f t="shared" si="187"/>
        <v>6.7738401196556872E-2</v>
      </c>
      <c r="Q466" s="1">
        <f t="shared" si="192"/>
        <v>-1.9781204168536078E-2</v>
      </c>
      <c r="R466" s="1">
        <f t="shared" si="193"/>
        <v>-1.5843390101410635E-3</v>
      </c>
      <c r="S466" s="1">
        <f t="shared" si="194"/>
        <v>-7.9501805367631836E-2</v>
      </c>
      <c r="T466" s="1">
        <f t="shared" si="195"/>
        <v>6.4097504649780979E-2</v>
      </c>
      <c r="U466" s="1">
        <f t="shared" si="196"/>
        <v>5.1221114201284064E-3</v>
      </c>
      <c r="V466" s="1">
        <f t="shared" si="197"/>
        <v>-5.4766061892752821E-2</v>
      </c>
      <c r="W466" s="1">
        <f t="shared" si="205"/>
        <v>0</v>
      </c>
      <c r="X466" s="1">
        <f t="shared" si="205"/>
        <v>0</v>
      </c>
      <c r="Y466" s="1">
        <f t="shared" si="205"/>
        <v>0</v>
      </c>
      <c r="Z466" s="1">
        <f t="shared" si="205"/>
        <v>0</v>
      </c>
      <c r="AA466" s="1">
        <f>+AA$3*$F466*ABS($F466)*COS(2*PI()*$A466/$AZ$22+AA$4)*COS(2*PI()*$A466/$BA$22+AA$5)</f>
        <v>0</v>
      </c>
      <c r="AB466" s="39">
        <f>+AB$3*$F466*ABS($F466)*COS(2*2*PI()*$A466/$BA$33+AB$4)*COS(2*2*PI()*$A466/$BA$34+AB$5)*COS(2*2*PI()*$A466/$BA$35+AB$6)</f>
        <v>0</v>
      </c>
      <c r="AE466" s="20">
        <f>+$AF$20*SIGN(SOI!A465)*(ABS(SOI!A465))^$AE$2</f>
        <v>-0.82006799629083582</v>
      </c>
      <c r="AF466" s="20">
        <f t="shared" si="200"/>
        <v>-0.78382353928818016</v>
      </c>
      <c r="AG466" s="19">
        <f t="shared" si="201"/>
        <v>-0.89180424078409437</v>
      </c>
      <c r="AH466" s="19">
        <f t="shared" si="202"/>
        <v>-0.86070308468488987</v>
      </c>
      <c r="AI466">
        <f t="shared" si="199"/>
        <v>0.26639999999999803</v>
      </c>
      <c r="AJ466">
        <f t="shared" si="198"/>
        <v>0.10798070149591421</v>
      </c>
      <c r="AK466">
        <v>1</v>
      </c>
    </row>
    <row r="467" spans="1:37" x14ac:dyDescent="0.25">
      <c r="A467">
        <v>37.083333333333293</v>
      </c>
      <c r="B467" s="2">
        <v>1917.0833333332996</v>
      </c>
      <c r="C467">
        <f>+D467+($D$2+E467+F467)*SOI!A466*IF(B467&gt;$C$18, IF(B467&lt;$C$19,-1,1),1)</f>
        <v>4.2984213790081993</v>
      </c>
      <c r="D467">
        <f>+$D$3*((1-$D$5)*SOI!D466+$D$5*SOI!D465) +   $D$4*((1-$D$5)*SOI!E466+$D$5*SOI!E465)</f>
        <v>0</v>
      </c>
      <c r="E467">
        <f t="shared" si="180"/>
        <v>-1.3464768071955868</v>
      </c>
      <c r="F467">
        <f t="shared" si="181"/>
        <v>-2.2355410086445797</v>
      </c>
      <c r="G467">
        <f t="shared" si="188"/>
        <v>-3.5820178158401665</v>
      </c>
      <c r="H467" s="21">
        <f t="shared" si="189"/>
        <v>1.5239626651675558E-2</v>
      </c>
      <c r="I467" s="37">
        <f t="shared" si="182"/>
        <v>0.51400731632175856</v>
      </c>
      <c r="J467" s="1">
        <f t="shared" si="190"/>
        <v>6.4108895384019969E-3</v>
      </c>
      <c r="K467" s="1">
        <f t="shared" si="191"/>
        <v>-4.2775572014562928E-6</v>
      </c>
      <c r="L467" s="1">
        <f t="shared" si="183"/>
        <v>0.3932802101935996</v>
      </c>
      <c r="M467" s="1">
        <f t="shared" si="184"/>
        <v>7.8379348720678671E-2</v>
      </c>
      <c r="N467" s="1">
        <f t="shared" si="185"/>
        <v>-0.15378380716445481</v>
      </c>
      <c r="O467" s="1">
        <f t="shared" si="186"/>
        <v>-1.0854273586763261E-2</v>
      </c>
      <c r="P467" s="1">
        <f t="shared" si="187"/>
        <v>-3.7166088073060183E-2</v>
      </c>
      <c r="Q467" s="1">
        <f t="shared" si="192"/>
        <v>-8.1065225612078715E-3</v>
      </c>
      <c r="R467" s="1">
        <f t="shared" si="193"/>
        <v>2.2896074225560269E-4</v>
      </c>
      <c r="S467" s="1">
        <f t="shared" si="194"/>
        <v>-1.0364537894335182E-2</v>
      </c>
      <c r="T467" s="1">
        <f t="shared" si="195"/>
        <v>7.1825790723023582E-5</v>
      </c>
      <c r="U467" s="1">
        <f t="shared" si="196"/>
        <v>9.9104179324423767E-4</v>
      </c>
      <c r="V467" s="1">
        <f t="shared" si="197"/>
        <v>-1.1108753679860984E-2</v>
      </c>
      <c r="W467" s="1">
        <f t="shared" si="205"/>
        <v>0</v>
      </c>
      <c r="X467" s="1">
        <f t="shared" si="205"/>
        <v>0</v>
      </c>
      <c r="Y467" s="1">
        <f t="shared" si="205"/>
        <v>0</v>
      </c>
      <c r="Z467" s="1">
        <f t="shared" si="205"/>
        <v>0</v>
      </c>
      <c r="AA467" s="1">
        <f>+AA$3*$F467*ABS($F467)*COS(2*PI()*$A467/$AZ$22+AA$4)*COS(2*PI()*$A467/$BA$22+AA$5)</f>
        <v>0</v>
      </c>
      <c r="AB467" s="39">
        <f>+AB$3*$F467*ABS($F467)*COS(2*2*PI()*$A467/$BA$33+AB$4)*COS(2*2*PI()*$A467/$BA$34+AB$5)*COS(2*2*PI()*$A467/$BA$35+AB$6)</f>
        <v>0</v>
      </c>
      <c r="AE467" s="20">
        <f>+$AF$20*SIGN(SOI!A466)*(ABS(SOI!A466))^$AE$2</f>
        <v>-0.68200537077766565</v>
      </c>
      <c r="AF467" s="20">
        <f t="shared" si="200"/>
        <v>-0.64685590382706215</v>
      </c>
      <c r="AG467" s="19">
        <f t="shared" si="201"/>
        <v>-0.87398966755160123</v>
      </c>
      <c r="AH467" s="19">
        <f t="shared" si="202"/>
        <v>-0.85300068425227416</v>
      </c>
      <c r="AI467">
        <f t="shared" si="199"/>
        <v>0.26699999999999802</v>
      </c>
      <c r="AJ467">
        <f t="shared" si="198"/>
        <v>0.22713376372453908</v>
      </c>
      <c r="AK467">
        <v>1</v>
      </c>
    </row>
    <row r="468" spans="1:37" x14ac:dyDescent="0.25">
      <c r="A468">
        <v>37.166666666666629</v>
      </c>
      <c r="B468" s="2">
        <v>1917.1666666666329</v>
      </c>
      <c r="C468">
        <f>+D468+($D$2+E468+F468)*SOI!A467*IF(B468&gt;$C$18, IF(B468&lt;$C$19,-1,1),1)</f>
        <v>-1.8184071066222662</v>
      </c>
      <c r="D468">
        <f>+$D$3*((1-$D$5)*SOI!D467+$D$5*SOI!D466) +   $D$4*((1-$D$5)*SOI!E467+$D$5*SOI!E466)</f>
        <v>0</v>
      </c>
      <c r="E468">
        <f t="shared" si="180"/>
        <v>0.94082667431340639</v>
      </c>
      <c r="F468">
        <f t="shared" si="181"/>
        <v>1.9004344297838847</v>
      </c>
      <c r="G468">
        <f t="shared" si="188"/>
        <v>2.841261104097291</v>
      </c>
      <c r="H468" s="21">
        <f t="shared" si="189"/>
        <v>3.9405361174562606E-3</v>
      </c>
      <c r="I468" s="37">
        <f t="shared" si="182"/>
        <v>-2.0653533017159047E-2</v>
      </c>
      <c r="J468" s="1">
        <f t="shared" si="190"/>
        <v>1.2044906937197999E-4</v>
      </c>
      <c r="K468" s="1">
        <f t="shared" si="191"/>
        <v>4.864083439165602E-6</v>
      </c>
      <c r="L468" s="1">
        <f t="shared" si="183"/>
        <v>-5.9057286923872077E-2</v>
      </c>
      <c r="M468" s="1">
        <f t="shared" si="184"/>
        <v>-3.6648968256330572E-2</v>
      </c>
      <c r="N468" s="1">
        <f t="shared" si="185"/>
        <v>1.2930685428239625E-2</v>
      </c>
      <c r="O468" s="1">
        <f t="shared" si="186"/>
        <v>0.29012035684964077</v>
      </c>
      <c r="P468" s="1">
        <f t="shared" si="187"/>
        <v>1.0529389826782025E-2</v>
      </c>
      <c r="Q468" s="1">
        <f t="shared" si="192"/>
        <v>-3.1871729900050382E-4</v>
      </c>
      <c r="R468" s="1">
        <f t="shared" si="193"/>
        <v>-3.6170716975532678E-7</v>
      </c>
      <c r="S468" s="1">
        <f t="shared" si="194"/>
        <v>-3.5017564270312008E-5</v>
      </c>
      <c r="T468" s="1">
        <f t="shared" si="195"/>
        <v>2.882897842931177E-4</v>
      </c>
      <c r="U468" s="1">
        <f t="shared" si="196"/>
        <v>1.1281669559505031E-5</v>
      </c>
      <c r="V468" s="1">
        <f t="shared" si="197"/>
        <v>-2.6462607071089592E-4</v>
      </c>
      <c r="W468" s="1">
        <f t="shared" si="205"/>
        <v>0</v>
      </c>
      <c r="X468" s="1">
        <f t="shared" si="205"/>
        <v>0</v>
      </c>
      <c r="Y468" s="1">
        <f t="shared" si="205"/>
        <v>0</v>
      </c>
      <c r="Z468" s="1">
        <f t="shared" si="205"/>
        <v>0</v>
      </c>
      <c r="AA468" s="1">
        <f>+AA$3*$F468*ABS($F468)*COS(2*PI()*$A468/$AZ$22+AA$4)*COS(2*PI()*$A468/$BA$22+AA$5)</f>
        <v>0</v>
      </c>
      <c r="AB468" s="39">
        <f>+AB$3*$F468*ABS($F468)*COS(2*2*PI()*$A468/$BA$33+AB$4)*COS(2*2*PI()*$A468/$BA$34+AB$5)*COS(2*2*PI()*$A468/$BA$35+AB$6)</f>
        <v>0</v>
      </c>
      <c r="AE468" s="20">
        <f>+$AF$20*SIGN(SOI!A467)*(ABS(SOI!A467))^$AE$2</f>
        <v>-0.43849434441268481</v>
      </c>
      <c r="AF468" s="20">
        <f t="shared" si="200"/>
        <v>-0.45730781748579802</v>
      </c>
      <c r="AG468" s="19">
        <f t="shared" si="201"/>
        <v>-1.0215539129323357</v>
      </c>
      <c r="AH468" s="19">
        <f t="shared" si="202"/>
        <v>-0.87478875747334695</v>
      </c>
      <c r="AI468">
        <f t="shared" si="199"/>
        <v>0.26759999999999801</v>
      </c>
      <c r="AJ468">
        <f t="shared" si="198"/>
        <v>0.56424609544653759</v>
      </c>
      <c r="AK468">
        <v>1</v>
      </c>
    </row>
    <row r="469" spans="1:37" x14ac:dyDescent="0.25">
      <c r="A469">
        <v>37.249999999999964</v>
      </c>
      <c r="B469" s="2">
        <v>1917.2499999999661</v>
      </c>
      <c r="C469">
        <f>+D469+($D$2+E469+F469)*SOI!A468*IF(B469&gt;$C$18, IF(B469&lt;$C$19,-1,1),1)</f>
        <v>0.84615434217135732</v>
      </c>
      <c r="D469">
        <f>+$D$3*((1-$D$5)*SOI!D468+$D$5*SOI!D467) +   $D$4*((1-$D$5)*SOI!E468+$D$5*SOI!E467)</f>
        <v>0</v>
      </c>
      <c r="E469">
        <f t="shared" si="180"/>
        <v>-0.76296473695578637</v>
      </c>
      <c r="F469">
        <f t="shared" si="181"/>
        <v>-2.1548088567385495</v>
      </c>
      <c r="G469">
        <f t="shared" si="188"/>
        <v>-2.9177735936943359</v>
      </c>
      <c r="H469" s="21">
        <f t="shared" si="189"/>
        <v>-4.0212013922854778E-3</v>
      </c>
      <c r="I469" s="37">
        <f t="shared" si="182"/>
        <v>-0.25672944967805356</v>
      </c>
      <c r="J469" s="1">
        <f t="shared" si="190"/>
        <v>7.3506514436128705E-4</v>
      </c>
      <c r="K469" s="1">
        <f t="shared" si="191"/>
        <v>-1.8780459389788455E-6</v>
      </c>
      <c r="L469" s="1">
        <f t="shared" si="183"/>
        <v>0.62795027455112518</v>
      </c>
      <c r="M469" s="1">
        <f t="shared" si="184"/>
        <v>-1.7992967565734565E-2</v>
      </c>
      <c r="N469" s="1">
        <f t="shared" si="185"/>
        <v>8.728832143820392E-2</v>
      </c>
      <c r="O469" s="1">
        <f t="shared" si="186"/>
        <v>-0.64496943576076993</v>
      </c>
      <c r="P469" s="1">
        <f t="shared" si="187"/>
        <v>-1.7198703338247028E-4</v>
      </c>
      <c r="Q469" s="1">
        <f t="shared" si="192"/>
        <v>-1.0562853976773443E-3</v>
      </c>
      <c r="R469" s="1">
        <f t="shared" si="193"/>
        <v>-1.490095467783283E-5</v>
      </c>
      <c r="S469" s="1">
        <f t="shared" si="194"/>
        <v>-2.9383387772792722E-3</v>
      </c>
      <c r="T469" s="1">
        <f t="shared" si="195"/>
        <v>6.8146247722919327E-3</v>
      </c>
      <c r="U469" s="1">
        <f t="shared" si="196"/>
        <v>-2.2905892189206306E-6</v>
      </c>
      <c r="V469" s="1">
        <f t="shared" si="197"/>
        <v>2.9178282476641986E-5</v>
      </c>
      <c r="W469" s="1">
        <f t="shared" si="205"/>
        <v>0</v>
      </c>
      <c r="X469" s="1">
        <f t="shared" si="205"/>
        <v>0</v>
      </c>
      <c r="Y469" s="1">
        <f t="shared" si="205"/>
        <v>0</v>
      </c>
      <c r="Z469" s="1">
        <f t="shared" si="205"/>
        <v>0</v>
      </c>
      <c r="AA469" s="1">
        <f>+AA$3*$F469*ABS($F469)*COS(2*PI()*$A469/$AZ$22+AA$4)*COS(2*PI()*$A469/$BA$22+AA$5)</f>
        <v>0</v>
      </c>
      <c r="AB469" s="39">
        <f>+AB$3*$F469*ABS($F469)*COS(2*2*PI()*$A469/$BA$33+AB$4)*COS(2*2*PI()*$A469/$BA$34+AB$5)*COS(2*2*PI()*$A469/$BA$35+AB$6)</f>
        <v>0</v>
      </c>
      <c r="AE469" s="20">
        <f>+$AF$20*SIGN(SOI!A468)*(ABS(SOI!A468))^$AE$2</f>
        <v>-0.25142373726704353</v>
      </c>
      <c r="AF469" s="20">
        <f t="shared" si="200"/>
        <v>-0.3158009502891766</v>
      </c>
      <c r="AG469" s="19">
        <f t="shared" si="201"/>
        <v>-1.0856684432943613</v>
      </c>
      <c r="AH469" s="19">
        <f t="shared" si="202"/>
        <v>-0.91102815397070858</v>
      </c>
      <c r="AI469">
        <f t="shared" si="199"/>
        <v>0.268199999999998</v>
      </c>
      <c r="AJ469">
        <f t="shared" si="198"/>
        <v>0.76986749300518476</v>
      </c>
      <c r="AK469">
        <v>1</v>
      </c>
    </row>
    <row r="470" spans="1:37" x14ac:dyDescent="0.25">
      <c r="A470">
        <v>37.3333333333333</v>
      </c>
      <c r="B470" s="2">
        <v>1917.3333333332994</v>
      </c>
      <c r="C470">
        <f>+D470+($D$2+E470+F470)*SOI!A469*IF(B470&gt;$C$18, IF(B470&lt;$C$19,-1,1),1)</f>
        <v>-1.2848475474837915</v>
      </c>
      <c r="D470">
        <f>+$D$3*((1-$D$5)*SOI!D469+$D$5*SOI!D468) +   $D$4*((1-$D$5)*SOI!E469+$D$5*SOI!E468)</f>
        <v>0</v>
      </c>
      <c r="E470">
        <f t="shared" ref="E470:E533" si="206">$E$3*COS(2*PI()*(A470+$E$2)/$H$3)+$E$4*COS(2*PI()*(A470+$E$2)/$H$4)+$E$5*COS(2*PI()*(A470+$E$2)/$H$5)+$E$6*COS(2*PI()/$H$6*(A470+$E$2))+$E$7*COS(2*PI()/$H$7*(A470+$E$2))+$E$8*COS(2*PI()/$H$8*(A470+$E$2))+$E$9*COS(2*PI()/$H$9*(A470+$E$2))+$E$10*COS(2*PI()/$H$10*(A470+$E$2))+$E$11*COS(2*PI()/$H$11*(A470+$E$2))+$E$12*COS(2*PI()/$H$12*(A470+$E$2))+$E$13*COS(2*PI()/$H$13*(A470+$E$2))+$E$14*COS(2*PI()/$H$14*(A470+$E$2))+$E$15*COS(2*PI()/$H$15*(A470+$E$2))+$E$16*COS(2*PI()/$H$16*(A470+$E$2))+$E$17*COS(2*PI()/$H$17*(A470+$E$2))</f>
        <v>0.68067141179716195</v>
      </c>
      <c r="F470">
        <f t="shared" ref="F470:F533" si="207">$F$3*COS(2*PI()*(B470+$F$2)/$H$3)+$F$4*COS(2*PI()*(B470+$F$2)/$H$4)+$F$5*COS(2*PI()*(B470+$F$2)/$H$5)+$F$6*COS(2*PI()/$H$6*(B470+$F$2))+$F$7*COS(2*PI()/$H$7*(B470+$F$2))+$F$8*COS(2*PI()/$H$8*(B470+$F$2))+$F$9*COS(2*PI()/$H$9*(B470+$F$2))+$F$10*COS(2*PI()/$H$10*(B470+$F$2))+$F$11*COS(2*PI()/$H$11*(B470+$F$2))+$F$12*COS(2*PI()/$H$12*(B470+$F$2))+$F$13*COS(2*PI()/$H$13*(B470+$F$2))+$F$14*COS(2*PI()/$H$14*(B470+$F$2))+$F$15*COS(2*PI()/$H$15*(B470+$F$2))+$F$16*COS(2*PI()/$H$16*(B470+$F$2))+$F$17*COS(2*PI()/$H$17*(B470+$F$2))</f>
        <v>3.6021537464821431</v>
      </c>
      <c r="G470">
        <f t="shared" si="188"/>
        <v>4.2828251582793051</v>
      </c>
      <c r="H470" s="21">
        <f t="shared" si="189"/>
        <v>-2.5683562125191619E-3</v>
      </c>
      <c r="I470" s="37">
        <f t="shared" ref="I470:I533" si="208">+(I$3*$E470+I$5*$F470)*COS(2*PI()*$A470*$A$9+I$4)</f>
        <v>0.32352762377211897</v>
      </c>
      <c r="J470" s="1">
        <f t="shared" si="190"/>
        <v>1.6973171874997877E-3</v>
      </c>
      <c r="K470" s="1">
        <f t="shared" si="191"/>
        <v>2.5019050050429677E-4</v>
      </c>
      <c r="L470" s="1">
        <f t="shared" ref="L470:L533" si="209">+(L$3*$E470+L$5*$F470)*COS(2*PI()*$A470*$A$9+L$4)^2</f>
        <v>-0.79267045328355623</v>
      </c>
      <c r="M470" s="1">
        <f t="shared" ref="M470:M533" si="210">+(M$3*$E470+M$5*$F470)*COS(2*PI()*$A470*$A$7+M$4)</f>
        <v>3.2968887936726164E-2</v>
      </c>
      <c r="N470" s="1">
        <f t="shared" ref="N470:N533" si="211">+(N$3*$E470+N$5*$F470)*COS(2*PI()*$A470*$A$8+N$4)</f>
        <v>-0.1747757115261655</v>
      </c>
      <c r="O470" s="1">
        <f t="shared" ref="O470:O533" si="212">+(O$3*$E470+O$5*$F470)*COS(2*PI()*$A470*$A$8+O$4)^2</f>
        <v>0.45148106723855785</v>
      </c>
      <c r="P470" s="1">
        <f t="shared" ref="P470:P533" si="213">+(P$3*$E470+P$5*$F470)*COS(2*PI()*$A470*$A$7+P$4)^2</f>
        <v>2.5929401102962109E-2</v>
      </c>
      <c r="Q470" s="1">
        <f t="shared" si="192"/>
        <v>-3.8753212886266622E-3</v>
      </c>
      <c r="R470" s="1">
        <f t="shared" si="193"/>
        <v>6.8893176570167849E-5</v>
      </c>
      <c r="S470" s="1">
        <f t="shared" si="194"/>
        <v>-7.4141690044106567E-3</v>
      </c>
      <c r="T470" s="1">
        <f t="shared" si="195"/>
        <v>6.021570448761825E-3</v>
      </c>
      <c r="U470" s="1">
        <f t="shared" si="196"/>
        <v>-4.3519076511532934E-4</v>
      </c>
      <c r="V470" s="1">
        <f t="shared" si="197"/>
        <v>8.8080838782151893E-3</v>
      </c>
      <c r="W470" s="1">
        <f t="shared" si="205"/>
        <v>0</v>
      </c>
      <c r="X470" s="1">
        <f t="shared" si="205"/>
        <v>0</v>
      </c>
      <c r="Y470" s="1">
        <f t="shared" si="205"/>
        <v>0</v>
      </c>
      <c r="Z470" s="1">
        <f t="shared" si="205"/>
        <v>0</v>
      </c>
      <c r="AA470" s="1">
        <f>+AA$3*$F470*ABS($F470)*COS(2*PI()*$A470/$AZ$22+AA$4)*COS(2*PI()*$A470/$BA$22+AA$5)</f>
        <v>0</v>
      </c>
      <c r="AB470" s="39">
        <f>+AB$3*$F470*ABS($F470)*COS(2*2*PI()*$A470/$BA$33+AB$4)*COS(2*2*PI()*$A470/$BA$34+AB$5)*COS(2*2*PI()*$A470/$BA$35+AB$6)</f>
        <v>0</v>
      </c>
      <c r="AE470" s="20">
        <f>+$AF$20*SIGN(SOI!A469)*(ABS(SOI!A469))^$AE$2</f>
        <v>-0.25748476918780155</v>
      </c>
      <c r="AF470" s="20">
        <f t="shared" si="200"/>
        <v>-0.19047005280144444</v>
      </c>
      <c r="AG470" s="19">
        <f t="shared" si="201"/>
        <v>-0.10281106108847751</v>
      </c>
      <c r="AH470" s="19">
        <f t="shared" si="202"/>
        <v>-6.404594623949747E-2</v>
      </c>
      <c r="AI470">
        <f t="shared" si="199"/>
        <v>0.26879999999999798</v>
      </c>
      <c r="AJ470">
        <f t="shared" si="198"/>
        <v>8.7658991712966927E-2</v>
      </c>
      <c r="AK470">
        <v>1</v>
      </c>
    </row>
    <row r="471" spans="1:37" x14ac:dyDescent="0.25">
      <c r="A471">
        <v>37.416666666666636</v>
      </c>
      <c r="B471" s="2">
        <v>1917.4166666666326</v>
      </c>
      <c r="C471">
        <f>+D471+($D$2+E471+F471)*SOI!A470*IF(B471&gt;$C$18, IF(B471&lt;$C$19,-1,1),1)</f>
        <v>2.4129255228245245</v>
      </c>
      <c r="D471">
        <f>+$D$3*((1-$D$5)*SOI!D470+$D$5*SOI!D469) +   $D$4*((1-$D$5)*SOI!E470+$D$5*SOI!E469)</f>
        <v>0</v>
      </c>
      <c r="E471">
        <f t="shared" si="206"/>
        <v>-0.65467329733677426</v>
      </c>
      <c r="F471">
        <f t="shared" si="207"/>
        <v>-59.668464773276341</v>
      </c>
      <c r="G471">
        <f t="shared" ref="G471:G534" si="214">+E471+F471</f>
        <v>-60.323138070613112</v>
      </c>
      <c r="H471" s="21">
        <f t="shared" ref="H471:H534" si="215">+$H$19*SUM(I471:V471)</f>
        <v>0.17990352676786184</v>
      </c>
      <c r="I471" s="37">
        <f t="shared" si="208"/>
        <v>0.50983660796857599</v>
      </c>
      <c r="J471" s="1">
        <f t="shared" ref="J471:J534" si="216">+(J$3)*I471*M471</f>
        <v>0.18264126073985201</v>
      </c>
      <c r="K471" s="1">
        <f t="shared" ref="K471:K534" si="217">+(K$3)*L471*P471*O471</f>
        <v>3.1464929491875274E-4</v>
      </c>
      <c r="L471" s="1">
        <f t="shared" si="209"/>
        <v>0.20724016006505686</v>
      </c>
      <c r="M471" s="1">
        <f t="shared" si="210"/>
        <v>2.2512334731864034</v>
      </c>
      <c r="N471" s="1">
        <f t="shared" si="211"/>
        <v>1.5581193807300056</v>
      </c>
      <c r="O471" s="1">
        <f t="shared" si="212"/>
        <v>6.3387776410335286E-2</v>
      </c>
      <c r="P471" s="1">
        <f t="shared" si="213"/>
        <v>-0.88838498485073203</v>
      </c>
      <c r="Q471" s="1">
        <f t="shared" ref="Q471:Q534" si="218">+(Q$3)*M471*N471</f>
        <v>2.3590850808363579</v>
      </c>
      <c r="R471" s="1">
        <f t="shared" ref="R471:R534" si="219">+(R$3)*I471*N471*M471</f>
        <v>-6.6089390702161924E-2</v>
      </c>
      <c r="S471" s="1">
        <f t="shared" ref="S471:S534" si="220">+(S$3)*I471*N471</f>
        <v>0.10416019403951962</v>
      </c>
      <c r="T471" s="1">
        <f t="shared" ref="T471:T534" si="221">+(T$3)*L471*O471</f>
        <v>-2.2103293723017614E-4</v>
      </c>
      <c r="U471" s="1">
        <f t="shared" ref="U471:U534" si="222">+(U$3)*P471*I471</f>
        <v>2.3496763344393795E-2</v>
      </c>
      <c r="V471" s="1">
        <f t="shared" ref="V471:V534" si="223">+(V$3)*P471*N471</f>
        <v>2.6903564002677971</v>
      </c>
      <c r="W471" s="1">
        <f t="shared" si="205"/>
        <v>0</v>
      </c>
      <c r="X471" s="1">
        <f t="shared" si="205"/>
        <v>0</v>
      </c>
      <c r="Y471" s="1">
        <f t="shared" si="205"/>
        <v>0</v>
      </c>
      <c r="Z471" s="1">
        <f t="shared" si="205"/>
        <v>0</v>
      </c>
      <c r="AA471" s="1">
        <f>+AA$3*$F471*ABS($F471)*COS(2*PI()*$A471/$AZ$22+AA$4)*COS(2*PI()*$A471/$BA$22+AA$5)</f>
        <v>0</v>
      </c>
      <c r="AB471" s="39">
        <f>+AB$3*$F471*ABS($F471)*COS(2*2*PI()*$A471/$BA$33+AB$4)*COS(2*2*PI()*$A471/$BA$34+AB$5)*COS(2*2*PI()*$A471/$BA$35+AB$6)</f>
        <v>0</v>
      </c>
      <c r="AE471" s="20">
        <f>+$AF$20*SIGN(SOI!A470)*(ABS(SOI!A470))^$AE$2</f>
        <v>-6.2501651949488243E-2</v>
      </c>
      <c r="AF471" s="20">
        <f t="shared" si="200"/>
        <v>-0.13103260833173463</v>
      </c>
      <c r="AG471" s="19">
        <f t="shared" si="201"/>
        <v>-0.34206049578692427</v>
      </c>
      <c r="AH471" s="19">
        <f t="shared" si="202"/>
        <v>-0.20753512316488698</v>
      </c>
      <c r="AI471">
        <f t="shared" si="199"/>
        <v>0.26939999999999797</v>
      </c>
      <c r="AJ471">
        <f t="shared" si="198"/>
        <v>0.21102788745518963</v>
      </c>
      <c r="AK471">
        <v>1</v>
      </c>
    </row>
    <row r="472" spans="1:37" x14ac:dyDescent="0.25">
      <c r="A472">
        <v>37.499999999999972</v>
      </c>
      <c r="B472" s="2">
        <v>1917.4999999999659</v>
      </c>
      <c r="C472">
        <f>+D472+($D$2+E472+F472)*SOI!A471*IF(B472&gt;$C$18, IF(B472&lt;$C$19,-1,1),1)</f>
        <v>0.16739499812439559</v>
      </c>
      <c r="D472">
        <f>+$D$3*((1-$D$5)*SOI!D471+$D$5*SOI!D470) +   $D$4*((1-$D$5)*SOI!E471+$D$5*SOI!E470)</f>
        <v>0</v>
      </c>
      <c r="E472">
        <f t="shared" si="206"/>
        <v>0.67488859902333509</v>
      </c>
      <c r="F472">
        <f t="shared" si="207"/>
        <v>-4.0227885615112466</v>
      </c>
      <c r="G472">
        <f t="shared" si="214"/>
        <v>-3.3478999624879116</v>
      </c>
      <c r="H472" s="21">
        <f t="shared" si="215"/>
        <v>1.1915702095291098E-2</v>
      </c>
      <c r="I472" s="37">
        <f t="shared" si="208"/>
        <v>9.1462822868108348E-2</v>
      </c>
      <c r="J472" s="1">
        <f t="shared" si="216"/>
        <v>6.5014483275071533E-3</v>
      </c>
      <c r="K472" s="1">
        <f t="shared" si="217"/>
        <v>-3.8381851501451875E-7</v>
      </c>
      <c r="L472" s="1">
        <f t="shared" si="209"/>
        <v>-3.7385303667788281E-3</v>
      </c>
      <c r="M472" s="1">
        <f t="shared" si="210"/>
        <v>0.44670228226554581</v>
      </c>
      <c r="N472" s="1">
        <f t="shared" si="211"/>
        <v>1.3546278077709068E-2</v>
      </c>
      <c r="O472" s="1">
        <f t="shared" si="212"/>
        <v>8.2057142805047292E-2</v>
      </c>
      <c r="P472" s="1">
        <f t="shared" si="213"/>
        <v>-4.6404756744836378E-2</v>
      </c>
      <c r="Q472" s="1">
        <f t="shared" si="218"/>
        <v>4.0696821826542188E-3</v>
      </c>
      <c r="R472" s="1">
        <f t="shared" si="219"/>
        <v>-2.0453245150829086E-5</v>
      </c>
      <c r="S472" s="1">
        <f t="shared" si="220"/>
        <v>1.6245557599295582E-4</v>
      </c>
      <c r="T472" s="1">
        <f t="shared" si="221"/>
        <v>5.161724988743249E-6</v>
      </c>
      <c r="U472" s="1">
        <f t="shared" si="222"/>
        <v>2.2018256090189687E-4</v>
      </c>
      <c r="V472" s="1">
        <f t="shared" si="223"/>
        <v>1.2217725513804548E-3</v>
      </c>
      <c r="W472" s="1">
        <f t="shared" si="205"/>
        <v>0</v>
      </c>
      <c r="X472" s="1">
        <f t="shared" si="205"/>
        <v>0</v>
      </c>
      <c r="Y472" s="1">
        <f t="shared" si="205"/>
        <v>0</v>
      </c>
      <c r="Z472" s="1">
        <f t="shared" si="205"/>
        <v>0</v>
      </c>
      <c r="AA472" s="1">
        <f>+AA$3*$F472*ABS($F472)*COS(2*PI()*$A472/$AZ$22+AA$4)*COS(2*PI()*$A472/$BA$22+AA$5)</f>
        <v>0</v>
      </c>
      <c r="AB472" s="39">
        <f>+AB$3*$F472*ABS($F472)*COS(2*2*PI()*$A472/$BA$33+AB$4)*COS(2*2*PI()*$A472/$BA$34+AB$5)*COS(2*2*PI()*$A472/$BA$35+AB$6)</f>
        <v>0</v>
      </c>
      <c r="AE472" s="20">
        <f>+$AF$20*SIGN(SOI!A471)*(ABS(SOI!A471))^$AE$2</f>
        <v>-7.3111403857914078E-2</v>
      </c>
      <c r="AF472" s="20">
        <f t="shared" si="200"/>
        <v>7.5322526844374404E-3</v>
      </c>
      <c r="AG472" s="19">
        <f t="shared" si="201"/>
        <v>-0.1547136449956974</v>
      </c>
      <c r="AH472" s="19">
        <f t="shared" si="202"/>
        <v>-0.15900268651923752</v>
      </c>
      <c r="AI472">
        <f t="shared" si="199"/>
        <v>0.26999999999999796</v>
      </c>
      <c r="AJ472">
        <f t="shared" ref="AJ472:AJ535" si="224">+ABS(AF472-AG472)</f>
        <v>0.16224589768013484</v>
      </c>
      <c r="AK472">
        <v>1</v>
      </c>
    </row>
    <row r="473" spans="1:37" x14ac:dyDescent="0.25">
      <c r="A473">
        <v>37.583333333333307</v>
      </c>
      <c r="B473" s="2">
        <v>1917.5833333332992</v>
      </c>
      <c r="C473">
        <f>+D473+($D$2+E473+F473)*SOI!A472*IF(B473&gt;$C$18, IF(B473&lt;$C$19,-1,1),1)</f>
        <v>0.22297121607682152</v>
      </c>
      <c r="D473">
        <f>+$D$3*((1-$D$5)*SOI!D472+$D$5*SOI!D471) +   $D$4*((1-$D$5)*SOI!E472+$D$5*SOI!E471)</f>
        <v>0</v>
      </c>
      <c r="E473">
        <f t="shared" si="206"/>
        <v>-0.74906623507058434</v>
      </c>
      <c r="F473">
        <f t="shared" si="207"/>
        <v>2.2355410089160612</v>
      </c>
      <c r="G473">
        <f t="shared" si="214"/>
        <v>1.4864747738454769</v>
      </c>
      <c r="H473" s="21">
        <f t="shared" si="215"/>
        <v>-4.166045503768913E-3</v>
      </c>
      <c r="I473" s="37">
        <f t="shared" si="208"/>
        <v>0.23780263133463608</v>
      </c>
      <c r="J473" s="1">
        <f t="shared" si="216"/>
        <v>-1.322330705021014E-2</v>
      </c>
      <c r="K473" s="1">
        <f t="shared" si="217"/>
        <v>4.2006048486439287E-5</v>
      </c>
      <c r="L473" s="1">
        <f t="shared" si="209"/>
        <v>0.48375534228724787</v>
      </c>
      <c r="M473" s="1">
        <f t="shared" si="210"/>
        <v>-0.34944278982317101</v>
      </c>
      <c r="N473" s="1">
        <f t="shared" si="211"/>
        <v>-7.2001107285967697E-3</v>
      </c>
      <c r="O473" s="1">
        <f t="shared" si="212"/>
        <v>-0.57177760752434692</v>
      </c>
      <c r="P473" s="1">
        <f t="shared" si="213"/>
        <v>5.6326503792623441E-3</v>
      </c>
      <c r="Q473" s="1">
        <f t="shared" si="218"/>
        <v>1.6921450826706459E-3</v>
      </c>
      <c r="R473" s="1">
        <f t="shared" si="219"/>
        <v>-2.2111152503436883E-5</v>
      </c>
      <c r="S473" s="1">
        <f t="shared" si="220"/>
        <v>-2.2450492151135083E-4</v>
      </c>
      <c r="T473" s="1">
        <f t="shared" si="221"/>
        <v>4.6540439024974328E-3</v>
      </c>
      <c r="U473" s="1">
        <f t="shared" si="222"/>
        <v>-6.9487272979891954E-5</v>
      </c>
      <c r="V473" s="1">
        <f t="shared" si="223"/>
        <v>7.8824250073066194E-5</v>
      </c>
      <c r="W473" s="1">
        <f t="shared" si="205"/>
        <v>0</v>
      </c>
      <c r="X473" s="1">
        <f t="shared" si="205"/>
        <v>0</v>
      </c>
      <c r="Y473" s="1">
        <f t="shared" si="205"/>
        <v>0</v>
      </c>
      <c r="Z473" s="1">
        <f t="shared" si="205"/>
        <v>0</v>
      </c>
      <c r="AA473" s="1">
        <f>+AA$3*$F473*ABS($F473)*COS(2*PI()*$A473/$AZ$22+AA$4)*COS(2*PI()*$A473/$BA$22+AA$5)</f>
        <v>0</v>
      </c>
      <c r="AB473" s="39">
        <f>+AB$3*$F473*ABS($F473)*COS(2*2*PI()*$A473/$BA$33+AB$4)*COS(2*2*PI()*$A473/$BA$34+AB$5)*COS(2*2*PI()*$A473/$BA$35+AB$6)</f>
        <v>0</v>
      </c>
      <c r="AE473" s="20">
        <f>+$AF$20*SIGN(SOI!A472)*(ABS(SOI!A472))^$AE$2</f>
        <v>0.15820981386071464</v>
      </c>
      <c r="AF473" s="20">
        <f t="shared" si="200"/>
        <v>1.1345245778367596E-2</v>
      </c>
      <c r="AG473" s="19">
        <f t="shared" si="201"/>
        <v>-0.14227007435022671</v>
      </c>
      <c r="AH473" s="19">
        <f t="shared" si="202"/>
        <v>-0.15162762841337094</v>
      </c>
      <c r="AI473">
        <f t="shared" ref="AI473:AI536" si="225">+AI472+$AI$22</f>
        <v>0.27059999999999795</v>
      </c>
      <c r="AJ473">
        <f t="shared" si="224"/>
        <v>0.1536153201285943</v>
      </c>
      <c r="AK473">
        <v>1</v>
      </c>
    </row>
    <row r="474" spans="1:37" x14ac:dyDescent="0.25">
      <c r="A474">
        <v>37.666666666666643</v>
      </c>
      <c r="B474" s="2">
        <v>1917.6666666666324</v>
      </c>
      <c r="C474">
        <f>+D474+($D$2+E474+F474)*SOI!A473*IF(B474&gt;$C$18, IF(B474&lt;$C$19,-1,1),1)</f>
        <v>2.9672877418021479E-2</v>
      </c>
      <c r="D474">
        <f>+$D$3*((1-$D$5)*SOI!D473+$D$5*SOI!D472) +   $D$4*((1-$D$5)*SOI!E473+$D$5*SOI!E472)</f>
        <v>0</v>
      </c>
      <c r="E474">
        <f t="shared" si="206"/>
        <v>0.91133851608084537</v>
      </c>
      <c r="F474">
        <f t="shared" si="207"/>
        <v>-1.9004344300148948</v>
      </c>
      <c r="G474">
        <f t="shared" si="214"/>
        <v>-0.98909591393404939</v>
      </c>
      <c r="H474" s="21">
        <f t="shared" si="215"/>
        <v>-1.0117364817489587E-2</v>
      </c>
      <c r="I474" s="37">
        <f t="shared" si="208"/>
        <v>-0.52665381453082283</v>
      </c>
      <c r="J474" s="1">
        <f t="shared" si="216"/>
        <v>-1.9803787311211074E-2</v>
      </c>
      <c r="K474" s="1">
        <f t="shared" si="217"/>
        <v>-2.8136478985104556E-5</v>
      </c>
      <c r="L474" s="1">
        <f t="shared" si="209"/>
        <v>-1.1149967265009022</v>
      </c>
      <c r="M474" s="1">
        <f t="shared" si="210"/>
        <v>0.23630650480813459</v>
      </c>
      <c r="N474" s="1">
        <f t="shared" si="211"/>
        <v>4.2452531362591646E-2</v>
      </c>
      <c r="O474" s="1">
        <f t="shared" si="212"/>
        <v>0.85778285959540668</v>
      </c>
      <c r="P474" s="1">
        <f t="shared" si="213"/>
        <v>-1.0911204001274647E-3</v>
      </c>
      <c r="Q474" s="1">
        <f t="shared" si="218"/>
        <v>6.7468585481924919E-3</v>
      </c>
      <c r="R474" s="1">
        <f t="shared" si="219"/>
        <v>1.9524681900161882E-4</v>
      </c>
      <c r="S474" s="1">
        <f t="shared" si="220"/>
        <v>-2.931560492456371E-3</v>
      </c>
      <c r="T474" s="1">
        <f t="shared" si="221"/>
        <v>1.6092685157169887E-2</v>
      </c>
      <c r="U474" s="1">
        <f t="shared" si="222"/>
        <v>-2.9810806584613025E-5</v>
      </c>
      <c r="V474" s="1">
        <f t="shared" si="223"/>
        <v>9.0029356113519696E-5</v>
      </c>
      <c r="W474" s="1">
        <f t="shared" si="205"/>
        <v>0</v>
      </c>
      <c r="X474" s="1">
        <f t="shared" si="205"/>
        <v>0</v>
      </c>
      <c r="Y474" s="1">
        <f t="shared" si="205"/>
        <v>0</v>
      </c>
      <c r="Z474" s="1">
        <f t="shared" si="205"/>
        <v>0</v>
      </c>
      <c r="AA474" s="1">
        <f>+AA$3*$F474*ABS($F474)*COS(2*PI()*$A474/$AZ$22+AA$4)*COS(2*PI()*$A474/$BA$22+AA$5)</f>
        <v>0</v>
      </c>
      <c r="AB474" s="39">
        <f>+AB$3*$F474*ABS($F474)*COS(2*2*PI()*$A474/$BA$33+AB$4)*COS(2*2*PI()*$A474/$BA$34+AB$5)*COS(2*2*PI()*$A474/$BA$35+AB$6)</f>
        <v>0</v>
      </c>
      <c r="AE474" s="20">
        <f>+$AF$20*SIGN(SOI!A473)*(ABS(SOI!A473))^$AE$2</f>
        <v>-5.1062672667697775E-2</v>
      </c>
      <c r="AF474" s="20">
        <f t="shared" si="200"/>
        <v>5.654959771416837E-2</v>
      </c>
      <c r="AG474" s="19">
        <f t="shared" si="201"/>
        <v>-0.12185110662428809</v>
      </c>
      <c r="AH474" s="19">
        <f t="shared" si="202"/>
        <v>-0.1566770339650847</v>
      </c>
      <c r="AI474">
        <f t="shared" si="225"/>
        <v>0.27119999999999794</v>
      </c>
      <c r="AJ474">
        <f t="shared" si="224"/>
        <v>0.17840070433845645</v>
      </c>
      <c r="AK474">
        <v>1</v>
      </c>
    </row>
    <row r="475" spans="1:37" x14ac:dyDescent="0.25">
      <c r="A475">
        <v>37.749999999999979</v>
      </c>
      <c r="B475" s="2">
        <v>1917.7499999999657</v>
      </c>
      <c r="C475">
        <f>+D475+($D$2+E475+F475)*SOI!A474*IF(B475&gt;$C$18, IF(B475&lt;$C$19,-1,1),1)</f>
        <v>3.5223985452517148E-2</v>
      </c>
      <c r="D475">
        <f>+$D$3*((1-$D$5)*SOI!D474+$D$5*SOI!D473) +   $D$4*((1-$D$5)*SOI!E474+$D$5*SOI!E473)</f>
        <v>0</v>
      </c>
      <c r="E475">
        <f t="shared" si="206"/>
        <v>-1.2742092206676938</v>
      </c>
      <c r="F475">
        <f t="shared" si="207"/>
        <v>2.1548088569806225</v>
      </c>
      <c r="G475">
        <f t="shared" si="214"/>
        <v>0.8805996363129287</v>
      </c>
      <c r="H475" s="21">
        <f t="shared" si="215"/>
        <v>2.0129448496308943E-2</v>
      </c>
      <c r="I475" s="37">
        <f t="shared" si="208"/>
        <v>0.68081694596824938</v>
      </c>
      <c r="J475" s="1">
        <f t="shared" si="216"/>
        <v>-2.6482017702950471E-3</v>
      </c>
      <c r="K475" s="1">
        <f t="shared" si="217"/>
        <v>1.6269099071244448E-4</v>
      </c>
      <c r="L475" s="1">
        <f t="shared" si="209"/>
        <v>0.86503768485079913</v>
      </c>
      <c r="M475" s="1">
        <f t="shared" si="210"/>
        <v>-2.4444061727370479E-2</v>
      </c>
      <c r="N475" s="1">
        <f t="shared" si="211"/>
        <v>-7.9762295530726987E-2</v>
      </c>
      <c r="O475" s="1">
        <f t="shared" si="212"/>
        <v>-0.45072171977490683</v>
      </c>
      <c r="P475" s="1">
        <f t="shared" si="213"/>
        <v>1.5476539931355877E-2</v>
      </c>
      <c r="Q475" s="1">
        <f t="shared" si="218"/>
        <v>1.3112737068045452E-3</v>
      </c>
      <c r="R475" s="1">
        <f t="shared" si="219"/>
        <v>-4.9054724155415843E-5</v>
      </c>
      <c r="S475" s="1">
        <f t="shared" si="220"/>
        <v>-7.1202958005645058E-3</v>
      </c>
      <c r="T475" s="1">
        <f t="shared" si="221"/>
        <v>6.5602603169181853E-3</v>
      </c>
      <c r="U475" s="1">
        <f t="shared" si="222"/>
        <v>-5.4661311389580158E-4</v>
      </c>
      <c r="V475" s="1">
        <f t="shared" si="223"/>
        <v>2.3992714925225337E-3</v>
      </c>
      <c r="W475" s="1">
        <f t="shared" si="205"/>
        <v>0</v>
      </c>
      <c r="X475" s="1">
        <f t="shared" si="205"/>
        <v>0</v>
      </c>
      <c r="Y475" s="1">
        <f t="shared" si="205"/>
        <v>0</v>
      </c>
      <c r="Z475" s="1">
        <f t="shared" si="205"/>
        <v>0</v>
      </c>
      <c r="AA475" s="1">
        <f>+AA$3*$F475*ABS($F475)*COS(2*PI()*$A475/$AZ$22+AA$4)*COS(2*PI()*$A475/$BA$22+AA$5)</f>
        <v>0</v>
      </c>
      <c r="AB475" s="39">
        <f>+AB$3*$F475*ABS($F475)*COS(2*2*PI()*$A475/$BA$33+AB$4)*COS(2*2*PI()*$A475/$BA$34+AB$5)*COS(2*2*PI()*$A475/$BA$35+AB$6)</f>
        <v>0</v>
      </c>
      <c r="AE475" s="20">
        <f>+$AF$20*SIGN(SOI!A474)*(ABS(SOI!A474))^$AE$2</f>
        <v>6.2501651949488243E-2</v>
      </c>
      <c r="AF475" s="20">
        <f t="shared" si="200"/>
        <v>-0.10671883126599457</v>
      </c>
      <c r="AG475" s="19">
        <f t="shared" si="201"/>
        <v>-0.13900452547610292</v>
      </c>
      <c r="AH475" s="19">
        <f t="shared" si="202"/>
        <v>-0.16064836561035312</v>
      </c>
      <c r="AI475">
        <f t="shared" si="225"/>
        <v>0.27179999999999793</v>
      </c>
      <c r="AJ475">
        <f t="shared" si="224"/>
        <v>3.2285694210108351E-2</v>
      </c>
      <c r="AK475">
        <v>1</v>
      </c>
    </row>
    <row r="476" spans="1:37" x14ac:dyDescent="0.25">
      <c r="A476">
        <v>37.833333333333314</v>
      </c>
      <c r="B476" s="2">
        <v>1917.8333333332989</v>
      </c>
      <c r="C476">
        <f>+D476+($D$2+E476+F476)*SOI!A475*IF(B476&gt;$C$18, IF(B476&lt;$C$19,-1,1),1)</f>
        <v>0.5222590043214328</v>
      </c>
      <c r="D476">
        <f>+$D$3*((1-$D$5)*SOI!D475+$D$5*SOI!D474) +   $D$4*((1-$D$5)*SOI!E475+$D$5*SOI!E474)</f>
        <v>0</v>
      </c>
      <c r="E476">
        <f t="shared" si="206"/>
        <v>2.3875979227868189</v>
      </c>
      <c r="F476">
        <f t="shared" si="207"/>
        <v>-3.602153746790151</v>
      </c>
      <c r="G476">
        <f t="shared" si="214"/>
        <v>-1.2145558240033321</v>
      </c>
      <c r="H476" s="21">
        <f t="shared" si="215"/>
        <v>-1.8681588449919496E-2</v>
      </c>
      <c r="I476" s="37">
        <f t="shared" si="208"/>
        <v>-0.50900784448750691</v>
      </c>
      <c r="J476" s="1">
        <f t="shared" si="216"/>
        <v>3.8176293995117398E-2</v>
      </c>
      <c r="K476" s="1">
        <f t="shared" si="217"/>
        <v>-3.5949140407703707E-7</v>
      </c>
      <c r="L476" s="1">
        <f t="shared" si="209"/>
        <v>-2.7079779517924927E-2</v>
      </c>
      <c r="M476" s="1">
        <f t="shared" si="210"/>
        <v>-0.4713265976625387</v>
      </c>
      <c r="N476" s="1">
        <f t="shared" si="211"/>
        <v>9.7959942738340272E-2</v>
      </c>
      <c r="O476" s="1">
        <f t="shared" si="212"/>
        <v>1.1486996132479544E-2</v>
      </c>
      <c r="P476" s="1">
        <f t="shared" si="213"/>
        <v>-4.2863812307015935E-2</v>
      </c>
      <c r="Q476" s="1">
        <f t="shared" si="218"/>
        <v>-3.1052230969415676E-2</v>
      </c>
      <c r="R476" s="1">
        <f t="shared" si="219"/>
        <v>-8.6850917583316915E-4</v>
      </c>
      <c r="S476" s="1">
        <f t="shared" si="220"/>
        <v>-6.5379716441088488E-3</v>
      </c>
      <c r="T476" s="1">
        <f t="shared" si="221"/>
        <v>5.2339450332728456E-6</v>
      </c>
      <c r="U476" s="1">
        <f t="shared" si="222"/>
        <v>-1.131855764602717E-3</v>
      </c>
      <c r="V476" s="1">
        <f t="shared" si="223"/>
        <v>8.1610717134058576E-3</v>
      </c>
      <c r="W476" s="1">
        <f t="shared" si="205"/>
        <v>0</v>
      </c>
      <c r="X476" s="1">
        <f t="shared" si="205"/>
        <v>0</v>
      </c>
      <c r="Y476" s="1">
        <f t="shared" si="205"/>
        <v>0</v>
      </c>
      <c r="Z476" s="1">
        <f t="shared" si="205"/>
        <v>0</v>
      </c>
      <c r="AA476" s="1">
        <f>+AA$3*$F476*ABS($F476)*COS(2*PI()*$A476/$AZ$22+AA$4)*COS(2*PI()*$A476/$BA$22+AA$5)</f>
        <v>0</v>
      </c>
      <c r="AB476" s="39">
        <f>+AB$3*$F476*ABS($F476)*COS(2*2*PI()*$A476/$BA$33+AB$4)*COS(2*2*PI()*$A476/$BA$34+AB$5)*COS(2*2*PI()*$A476/$BA$35+AB$6)</f>
        <v>0</v>
      </c>
      <c r="AE476" s="20">
        <f>+$AF$20*SIGN(SOI!A475)*(ABS(SOI!A475))^$AE$2</f>
        <v>-0.33159547307977416</v>
      </c>
      <c r="AF476" s="20">
        <f t="shared" ref="AF476:AF539" si="226">+AVERAGE(AE475:AE477)</f>
        <v>-0.24847397789393377</v>
      </c>
      <c r="AG476" s="19">
        <f t="shared" si="201"/>
        <v>0.16576289182443146</v>
      </c>
      <c r="AH476" s="19">
        <f t="shared" si="202"/>
        <v>0.12536160952030376</v>
      </c>
      <c r="AI476">
        <f t="shared" si="225"/>
        <v>0.27239999999999792</v>
      </c>
      <c r="AJ476">
        <f t="shared" si="224"/>
        <v>0.41423686971836526</v>
      </c>
      <c r="AK476">
        <v>1</v>
      </c>
    </row>
    <row r="477" spans="1:37" x14ac:dyDescent="0.25">
      <c r="A477">
        <v>37.91666666666665</v>
      </c>
      <c r="B477" s="2">
        <v>1917.9166666666322</v>
      </c>
      <c r="C477">
        <f>+D477+($D$2+E477+F477)*SOI!A476*IF(B477&gt;$C$18, IF(B477&lt;$C$19,-1,1),1)</f>
        <v>-13.354649836389489</v>
      </c>
      <c r="D477">
        <f>+$D$3*((1-$D$5)*SOI!D476+$D$5*SOI!D475) +   $D$4*((1-$D$5)*SOI!E476+$D$5*SOI!E475)</f>
        <v>0</v>
      </c>
      <c r="E477">
        <f t="shared" si="206"/>
        <v>-41.120340000423489</v>
      </c>
      <c r="F477">
        <f t="shared" si="207"/>
        <v>59.66846477318667</v>
      </c>
      <c r="G477">
        <f t="shared" si="214"/>
        <v>18.548124772763181</v>
      </c>
      <c r="H477" s="21">
        <f t="shared" si="215"/>
        <v>-3.7469387301207802E-2</v>
      </c>
      <c r="I477" s="37">
        <f t="shared" si="208"/>
        <v>-8.9502297106034909</v>
      </c>
      <c r="J477" s="1">
        <f t="shared" si="216"/>
        <v>-19.098650507488614</v>
      </c>
      <c r="K477" s="1">
        <f t="shared" si="217"/>
        <v>4.6430248437598038</v>
      </c>
      <c r="L477" s="1">
        <f t="shared" si="209"/>
        <v>18.291830964279949</v>
      </c>
      <c r="M477" s="1">
        <f t="shared" si="210"/>
        <v>13.409764688155974</v>
      </c>
      <c r="N477" s="1">
        <f t="shared" si="211"/>
        <v>0.24330946813716567</v>
      </c>
      <c r="O477" s="1">
        <f t="shared" si="212"/>
        <v>-20.03172263732294</v>
      </c>
      <c r="P477" s="1">
        <f t="shared" si="213"/>
        <v>0.46998003903846819</v>
      </c>
      <c r="Q477" s="1">
        <f t="shared" si="218"/>
        <v>2.1943328428067406</v>
      </c>
      <c r="R477" s="1">
        <f t="shared" si="219"/>
        <v>1.0791798131294854</v>
      </c>
      <c r="S477" s="1">
        <f t="shared" si="220"/>
        <v>-0.28553754800589798</v>
      </c>
      <c r="T477" s="1">
        <f t="shared" si="221"/>
        <v>6.1652832796248225</v>
      </c>
      <c r="U477" s="1">
        <f t="shared" si="222"/>
        <v>0.21821741751651672</v>
      </c>
      <c r="V477" s="1">
        <f t="shared" si="223"/>
        <v>-0.22225231808837478</v>
      </c>
      <c r="W477" s="1">
        <f t="shared" si="205"/>
        <v>0</v>
      </c>
      <c r="X477" s="1">
        <f t="shared" si="205"/>
        <v>0</v>
      </c>
      <c r="Y477" s="1">
        <f t="shared" si="205"/>
        <v>0</v>
      </c>
      <c r="Z477" s="1">
        <f t="shared" si="205"/>
        <v>0</v>
      </c>
      <c r="AA477" s="1">
        <f>+AA$3*$F477*ABS($F477)*COS(2*PI()*$A477/$AZ$22+AA$4)*COS(2*PI()*$A477/$BA$22+AA$5)</f>
        <v>0</v>
      </c>
      <c r="AB477" s="39">
        <f>+AB$3*$F477*ABS($F477)*COS(2*2*PI()*$A477/$BA$33+AB$4)*COS(2*2*PI()*$A477/$BA$34+AB$5)*COS(2*2*PI()*$A477/$BA$35+AB$6)</f>
        <v>0</v>
      </c>
      <c r="AE477" s="20">
        <f>+$AF$20*SIGN(SOI!A476)*(ABS(SOI!A476))^$AE$2</f>
        <v>-0.47632811255151541</v>
      </c>
      <c r="AF477" s="20">
        <f t="shared" si="226"/>
        <v>-0.44624743993603683</v>
      </c>
      <c r="AG477" s="19">
        <f t="shared" si="201"/>
        <v>0.201113773624255</v>
      </c>
      <c r="AH477" s="19">
        <f t="shared" si="202"/>
        <v>0.16336046789765771</v>
      </c>
      <c r="AI477">
        <f t="shared" si="225"/>
        <v>0.27299999999999791</v>
      </c>
      <c r="AJ477">
        <f t="shared" si="224"/>
        <v>0.64736121356029186</v>
      </c>
      <c r="AK477">
        <v>1</v>
      </c>
    </row>
    <row r="478" spans="1:37" x14ac:dyDescent="0.25">
      <c r="A478">
        <v>37.999999999999986</v>
      </c>
      <c r="B478" s="2">
        <v>1917.9999999999654</v>
      </c>
      <c r="C478">
        <f>+D478+($D$2+E478+F478)*SOI!A477*IF(B478&gt;$C$18, IF(B478&lt;$C$19,-1,1),1)</f>
        <v>-1.1201703374967455</v>
      </c>
      <c r="D478">
        <f>+$D$3*((1-$D$5)*SOI!D477+$D$5*SOI!D476) +   $D$4*((1-$D$5)*SOI!E477+$D$5*SOI!E476)</f>
        <v>0</v>
      </c>
      <c r="E478">
        <f t="shared" si="206"/>
        <v>-2.6892524457762335</v>
      </c>
      <c r="F478">
        <f t="shared" si="207"/>
        <v>4.0227885618437877</v>
      </c>
      <c r="G478">
        <f t="shared" si="214"/>
        <v>1.3335361160675543</v>
      </c>
      <c r="H478" s="21">
        <f t="shared" si="215"/>
        <v>3.1206571764770203E-3</v>
      </c>
      <c r="I478" s="37">
        <f t="shared" si="208"/>
        <v>-1.4351096101903813</v>
      </c>
      <c r="J478" s="1">
        <f t="shared" si="216"/>
        <v>-0.19989229262457553</v>
      </c>
      <c r="K478" s="1">
        <f t="shared" si="217"/>
        <v>9.3181478176993134E-4</v>
      </c>
      <c r="L478" s="1">
        <f t="shared" si="209"/>
        <v>3.1806365838378263</v>
      </c>
      <c r="M478" s="1">
        <f t="shared" si="210"/>
        <v>0.87531351409274349</v>
      </c>
      <c r="N478" s="1">
        <f t="shared" si="211"/>
        <v>0.13448706480338909</v>
      </c>
      <c r="O478" s="1">
        <f t="shared" si="212"/>
        <v>-2.6031482856793202</v>
      </c>
      <c r="P478" s="1">
        <f t="shared" si="213"/>
        <v>4.1741737331015601E-3</v>
      </c>
      <c r="Q478" s="1">
        <f t="shared" si="218"/>
        <v>7.9171064755082246E-2</v>
      </c>
      <c r="R478" s="1">
        <f t="shared" si="219"/>
        <v>6.2432206802118945E-3</v>
      </c>
      <c r="S478" s="1">
        <f t="shared" si="220"/>
        <v>-2.5306706161914324E-2</v>
      </c>
      <c r="T478" s="1">
        <f t="shared" si="221"/>
        <v>0.13931263811288502</v>
      </c>
      <c r="U478" s="1">
        <f t="shared" si="222"/>
        <v>3.107645064588383E-4</v>
      </c>
      <c r="V478" s="1">
        <f t="shared" si="223"/>
        <v>-1.0910858234256323E-3</v>
      </c>
      <c r="W478" s="1">
        <f t="shared" si="205"/>
        <v>0</v>
      </c>
      <c r="X478" s="1">
        <f t="shared" si="205"/>
        <v>0</v>
      </c>
      <c r="Y478" s="1">
        <f t="shared" si="205"/>
        <v>0</v>
      </c>
      <c r="Z478" s="1">
        <f t="shared" si="205"/>
        <v>0</v>
      </c>
      <c r="AA478" s="1">
        <f>+AA$3*$F478*ABS($F478)*COS(2*PI()*$A478/$AZ$22+AA$4)*COS(2*PI()*$A478/$BA$22+AA$5)</f>
        <v>0</v>
      </c>
      <c r="AB478" s="39">
        <f>+AB$3*$F478*ABS($F478)*COS(2*2*PI()*$A478/$BA$33+AB$4)*COS(2*2*PI()*$A478/$BA$34+AB$5)*COS(2*2*PI()*$A478/$BA$35+AB$6)</f>
        <v>0</v>
      </c>
      <c r="AE478" s="20">
        <f>+$AF$20*SIGN(SOI!A477)*(ABS(SOI!A477))^$AE$2</f>
        <v>-0.53081873417682079</v>
      </c>
      <c r="AF478" s="20">
        <f t="shared" si="226"/>
        <v>-0.50968445700329723</v>
      </c>
      <c r="AG478" s="19">
        <f t="shared" si="201"/>
        <v>0.15703912196349731</v>
      </c>
      <c r="AH478" s="19">
        <f t="shared" si="202"/>
        <v>0.15511646235539597</v>
      </c>
      <c r="AI478">
        <f t="shared" si="225"/>
        <v>0.2735999999999979</v>
      </c>
      <c r="AJ478">
        <f t="shared" si="224"/>
        <v>0.66672357896679457</v>
      </c>
      <c r="AK478">
        <v>1</v>
      </c>
    </row>
    <row r="479" spans="1:37" x14ac:dyDescent="0.25">
      <c r="A479">
        <v>38.083333333333321</v>
      </c>
      <c r="B479" s="2">
        <v>1918.0833333332987</v>
      </c>
      <c r="C479">
        <f>+D479+($D$2+E479+F479)*SOI!A478*IF(B479&gt;$C$18, IF(B479&lt;$C$19,-1,1),1)</f>
        <v>0.7290326455283157</v>
      </c>
      <c r="D479">
        <f>+$D$3*((1-$D$5)*SOI!D478+$D$5*SOI!D477) +   $D$4*((1-$D$5)*SOI!E478+$D$5*SOI!E477)</f>
        <v>0</v>
      </c>
      <c r="E479">
        <f t="shared" si="206"/>
        <v>1.346476807187722</v>
      </c>
      <c r="F479">
        <f t="shared" si="207"/>
        <v>-2.2355410090515218</v>
      </c>
      <c r="G479">
        <f t="shared" si="214"/>
        <v>-0.88906420186379975</v>
      </c>
      <c r="H479" s="21">
        <f t="shared" si="215"/>
        <v>1.3667875824849649E-3</v>
      </c>
      <c r="I479" s="37">
        <f t="shared" si="208"/>
        <v>0.76691952053419787</v>
      </c>
      <c r="J479" s="1">
        <f t="shared" si="216"/>
        <v>-3.1750136288287732E-2</v>
      </c>
      <c r="K479" s="1">
        <f t="shared" si="217"/>
        <v>-8.8184529724748246E-5</v>
      </c>
      <c r="L479" s="1">
        <f t="shared" si="209"/>
        <v>-1.1715538766118152</v>
      </c>
      <c r="M479" s="1">
        <f t="shared" si="210"/>
        <v>-0.26016475351211954</v>
      </c>
      <c r="N479" s="1">
        <f t="shared" si="211"/>
        <v>-8.7446459549327824E-2</v>
      </c>
      <c r="O479" s="1">
        <f t="shared" si="212"/>
        <v>0.83390616870410295</v>
      </c>
      <c r="P479" s="1">
        <f t="shared" si="213"/>
        <v>-3.347856500222581E-3</v>
      </c>
      <c r="Q479" s="1">
        <f t="shared" si="218"/>
        <v>1.5300760836142449E-2</v>
      </c>
      <c r="R479" s="1">
        <f t="shared" si="219"/>
        <v>-6.4479245472380954E-4</v>
      </c>
      <c r="S479" s="1">
        <f t="shared" si="220"/>
        <v>-8.7935058648375575E-3</v>
      </c>
      <c r="T479" s="1">
        <f t="shared" si="221"/>
        <v>1.6438304100440743E-2</v>
      </c>
      <c r="U479" s="1">
        <f t="shared" si="222"/>
        <v>1.3319638669968703E-4</v>
      </c>
      <c r="V479" s="1">
        <f t="shared" si="223"/>
        <v>-5.6900612627651859E-4</v>
      </c>
      <c r="W479" s="1">
        <f t="shared" si="205"/>
        <v>0</v>
      </c>
      <c r="X479" s="1">
        <f t="shared" si="205"/>
        <v>0</v>
      </c>
      <c r="Y479" s="1">
        <f t="shared" si="205"/>
        <v>0</v>
      </c>
      <c r="Z479" s="1">
        <f t="shared" si="205"/>
        <v>0</v>
      </c>
      <c r="AA479" s="1">
        <f>+AA$3*$F479*ABS($F479)*COS(2*PI()*$A479/$AZ$22+AA$4)*COS(2*PI()*$A479/$BA$22+AA$5)</f>
        <v>0</v>
      </c>
      <c r="AB479" s="39">
        <f>+AB$3*$F479*ABS($F479)*COS(2*2*PI()*$A479/$BA$33+AB$4)*COS(2*2*PI()*$A479/$BA$34+AB$5)*COS(2*2*PI()*$A479/$BA$35+AB$6)</f>
        <v>0</v>
      </c>
      <c r="AE479" s="20">
        <f>+$AF$20*SIGN(SOI!A478)*(ABS(SOI!A478))^$AE$2</f>
        <v>-0.52190652428155548</v>
      </c>
      <c r="AF479" s="20">
        <f t="shared" si="226"/>
        <v>-0.54525321415440231</v>
      </c>
      <c r="AG479" s="19">
        <f t="shared" si="201"/>
        <v>0.14275487495983155</v>
      </c>
      <c r="AH479" s="19">
        <f t="shared" si="202"/>
        <v>0.14204561040940847</v>
      </c>
      <c r="AI479">
        <f t="shared" si="225"/>
        <v>0.27419999999999789</v>
      </c>
      <c r="AJ479">
        <f t="shared" si="224"/>
        <v>0.68800808911423383</v>
      </c>
      <c r="AK479">
        <v>1</v>
      </c>
    </row>
    <row r="480" spans="1:37" x14ac:dyDescent="0.25">
      <c r="A480">
        <v>38.166666666666657</v>
      </c>
      <c r="B480" s="2">
        <v>1918.166666666632</v>
      </c>
      <c r="C480">
        <f>+D480+($D$2+E480+F480)*SOI!A479*IF(B480&gt;$C$18, IF(B480&lt;$C$19,-1,1),1)</f>
        <v>-0.92122344559749614</v>
      </c>
      <c r="D480">
        <f>+$D$3*((1-$D$5)*SOI!D479+$D$5*SOI!D478) +   $D$4*((1-$D$5)*SOI!E479+$D$5*SOI!E478)</f>
        <v>0</v>
      </c>
      <c r="E480">
        <f t="shared" si="206"/>
        <v>-0.94082667430782196</v>
      </c>
      <c r="F480">
        <f t="shared" si="207"/>
        <v>1.9004344301385472</v>
      </c>
      <c r="G480">
        <f t="shared" si="214"/>
        <v>0.95960775583072522</v>
      </c>
      <c r="H480" s="21">
        <f t="shared" si="215"/>
        <v>-4.5342513229479067E-3</v>
      </c>
      <c r="I480" s="37">
        <f t="shared" si="208"/>
        <v>-0.28661888117022943</v>
      </c>
      <c r="J480" s="1">
        <f t="shared" si="216"/>
        <v>1.5420857991152418E-3</v>
      </c>
      <c r="K480" s="1">
        <f t="shared" si="217"/>
        <v>1.3843087298712505E-6</v>
      </c>
      <c r="L480" s="1">
        <f t="shared" si="209"/>
        <v>7.6018331308079889E-2</v>
      </c>
      <c r="M480" s="1">
        <f t="shared" si="210"/>
        <v>-3.3810874111729144E-2</v>
      </c>
      <c r="N480" s="1">
        <f t="shared" si="211"/>
        <v>4.0669613260637442E-2</v>
      </c>
      <c r="O480" s="1">
        <f t="shared" si="212"/>
        <v>-3.8509102745950201E-2</v>
      </c>
      <c r="P480" s="1">
        <f t="shared" si="213"/>
        <v>1.7539011344352644E-2</v>
      </c>
      <c r="Q480" s="1">
        <f t="shared" si="218"/>
        <v>-9.248020381442593E-4</v>
      </c>
      <c r="R480" s="1">
        <f t="shared" si="219"/>
        <v>-1.4565007160187813E-5</v>
      </c>
      <c r="S480" s="1">
        <f t="shared" si="220"/>
        <v>-1.5284276074828465E-3</v>
      </c>
      <c r="T480" s="1">
        <f t="shared" si="221"/>
        <v>4.9256016988787551E-5</v>
      </c>
      <c r="U480" s="1">
        <f t="shared" si="222"/>
        <v>2.6078687031545343E-4</v>
      </c>
      <c r="V480" s="1">
        <f t="shared" si="223"/>
        <v>-1.3863823749185888E-3</v>
      </c>
      <c r="W480" s="1">
        <f t="shared" si="205"/>
        <v>0</v>
      </c>
      <c r="X480" s="1">
        <f t="shared" si="205"/>
        <v>0</v>
      </c>
      <c r="Y480" s="1">
        <f t="shared" si="205"/>
        <v>0</v>
      </c>
      <c r="Z480" s="1">
        <f t="shared" si="205"/>
        <v>0</v>
      </c>
      <c r="AA480" s="1">
        <f>+AA$3*$F480*ABS($F480)*COS(2*PI()*$A480/$AZ$22+AA$4)*COS(2*PI()*$A480/$BA$22+AA$5)</f>
        <v>0</v>
      </c>
      <c r="AB480" s="39">
        <f>+AB$3*$F480*ABS($F480)*COS(2*2*PI()*$A480/$BA$33+AB$4)*COS(2*2*PI()*$A480/$BA$34+AB$5)*COS(2*2*PI()*$A480/$BA$35+AB$6)</f>
        <v>0</v>
      </c>
      <c r="AE480" s="20">
        <f>+$AF$20*SIGN(SOI!A479)*(ABS(SOI!A479))^$AE$2</f>
        <v>-0.58303438400483076</v>
      </c>
      <c r="AF480" s="20">
        <f t="shared" si="226"/>
        <v>-0.50138812777238728</v>
      </c>
      <c r="AG480" s="19">
        <f t="shared" si="201"/>
        <v>0.23548400423329216</v>
      </c>
      <c r="AH480" s="19">
        <f t="shared" si="202"/>
        <v>0.16993296380844017</v>
      </c>
      <c r="AI480">
        <f t="shared" si="225"/>
        <v>0.27479999999999788</v>
      </c>
      <c r="AJ480">
        <f t="shared" si="224"/>
        <v>0.73687213200567947</v>
      </c>
      <c r="AK480">
        <v>1</v>
      </c>
    </row>
    <row r="481" spans="1:37" x14ac:dyDescent="0.25">
      <c r="A481">
        <v>38.249999999999993</v>
      </c>
      <c r="B481" s="2">
        <v>1918.2499999999652</v>
      </c>
      <c r="C481">
        <f>+D481+($D$2+E481+F481)*SOI!A480*IF(B481&gt;$C$18, IF(B481&lt;$C$19,-1,1),1)</f>
        <v>0.77943270728816616</v>
      </c>
      <c r="D481">
        <f>+$D$3*((1-$D$5)*SOI!D480+$D$5*SOI!D479) +   $D$4*((1-$D$5)*SOI!E480+$D$5*SOI!E479)</f>
        <v>0</v>
      </c>
      <c r="E481">
        <f t="shared" si="206"/>
        <v>0.76296473695231892</v>
      </c>
      <c r="F481">
        <f t="shared" si="207"/>
        <v>-2.1548088571097583</v>
      </c>
      <c r="G481">
        <f t="shared" si="214"/>
        <v>-1.3918441201574394</v>
      </c>
      <c r="H481" s="21">
        <f t="shared" si="215"/>
        <v>1.633845116760636E-3</v>
      </c>
      <c r="I481" s="37">
        <f t="shared" si="208"/>
        <v>-9.9274710146997153E-2</v>
      </c>
      <c r="J481" s="1">
        <f t="shared" si="216"/>
        <v>-3.7944745875303884E-3</v>
      </c>
      <c r="K481" s="1">
        <f t="shared" si="217"/>
        <v>-2.8742314869872489E-5</v>
      </c>
      <c r="L481" s="1">
        <f t="shared" si="209"/>
        <v>-0.20321313815265568</v>
      </c>
      <c r="M481" s="1">
        <f t="shared" si="210"/>
        <v>0.24019594876640912</v>
      </c>
      <c r="N481" s="1">
        <f t="shared" si="211"/>
        <v>-4.6560231066301678E-3</v>
      </c>
      <c r="O481" s="1">
        <f t="shared" si="212"/>
        <v>0.18180236029902894</v>
      </c>
      <c r="P481" s="1">
        <f t="shared" si="213"/>
        <v>-2.8855215763285588E-2</v>
      </c>
      <c r="Q481" s="1">
        <f t="shared" si="218"/>
        <v>-7.5214771764036737E-4</v>
      </c>
      <c r="R481" s="1">
        <f t="shared" si="219"/>
        <v>-4.1029752535558191E-6</v>
      </c>
      <c r="S481" s="1">
        <f t="shared" si="220"/>
        <v>6.0607139831715709E-5</v>
      </c>
      <c r="T481" s="1">
        <f t="shared" si="221"/>
        <v>6.2162555264355711E-4</v>
      </c>
      <c r="U481" s="1">
        <f t="shared" si="222"/>
        <v>-1.4860683024312161E-4</v>
      </c>
      <c r="V481" s="1">
        <f t="shared" si="223"/>
        <v>-2.611243247756338E-4</v>
      </c>
      <c r="W481" s="1">
        <f t="shared" si="205"/>
        <v>0</v>
      </c>
      <c r="X481" s="1">
        <f t="shared" si="205"/>
        <v>0</v>
      </c>
      <c r="Y481" s="1">
        <f t="shared" si="205"/>
        <v>0</v>
      </c>
      <c r="Z481" s="1">
        <f t="shared" si="205"/>
        <v>0</v>
      </c>
      <c r="AA481" s="1">
        <f>+AA$3*$F481*ABS($F481)*COS(2*PI()*$A481/$AZ$22+AA$4)*COS(2*PI()*$A481/$BA$22+AA$5)</f>
        <v>0</v>
      </c>
      <c r="AB481" s="39">
        <f>+AB$3*$F481*ABS($F481)*COS(2*2*PI()*$A481/$BA$33+AB$4)*COS(2*2*PI()*$A481/$BA$34+AB$5)*COS(2*2*PI()*$A481/$BA$35+AB$6)</f>
        <v>0</v>
      </c>
      <c r="AE481" s="20">
        <f>+$AF$20*SIGN(SOI!A480)*(ABS(SOI!A480))^$AE$2</f>
        <v>-0.39922347503077565</v>
      </c>
      <c r="AF481" s="20">
        <f t="shared" si="226"/>
        <v>-0.38500390136095608</v>
      </c>
      <c r="AG481" s="19">
        <f t="shared" si="201"/>
        <v>0.2362501116046147</v>
      </c>
      <c r="AH481" s="19">
        <f t="shared" si="202"/>
        <v>0.16534750749124213</v>
      </c>
      <c r="AI481">
        <f t="shared" si="225"/>
        <v>0.27539999999999787</v>
      </c>
      <c r="AJ481">
        <f t="shared" si="224"/>
        <v>0.62125401296557081</v>
      </c>
      <c r="AK481">
        <v>1</v>
      </c>
    </row>
    <row r="482" spans="1:37" x14ac:dyDescent="0.25">
      <c r="A482">
        <v>38.333333333333329</v>
      </c>
      <c r="B482" s="2">
        <v>1918.3333333332985</v>
      </c>
      <c r="C482">
        <f>+D482+($D$2+E482+F482)*SOI!A481*IF(B482&gt;$C$18, IF(B482&lt;$C$19,-1,1),1)</f>
        <v>-0.49665199699652446</v>
      </c>
      <c r="D482">
        <f>+$D$3*((1-$D$5)*SOI!D481+$D$5*SOI!D480) +   $D$4*((1-$D$5)*SOI!E481+$D$5*SOI!E480)</f>
        <v>0</v>
      </c>
      <c r="E482">
        <f t="shared" si="206"/>
        <v>-0.68067141179179913</v>
      </c>
      <c r="F482">
        <f t="shared" si="207"/>
        <v>3.6021537470654721</v>
      </c>
      <c r="G482">
        <f t="shared" si="214"/>
        <v>2.921482335273673</v>
      </c>
      <c r="H482" s="21">
        <f t="shared" si="215"/>
        <v>9.3504199085545168E-4</v>
      </c>
      <c r="I482" s="37">
        <f t="shared" si="208"/>
        <v>0.36526567178286484</v>
      </c>
      <c r="J482" s="1">
        <f t="shared" si="216"/>
        <v>-2.6461181005476266E-2</v>
      </c>
      <c r="K482" s="1">
        <f t="shared" si="217"/>
        <v>3.4668534259638822E-4</v>
      </c>
      <c r="L482" s="1">
        <f t="shared" si="209"/>
        <v>0.74819107034479204</v>
      </c>
      <c r="M482" s="1">
        <f t="shared" si="210"/>
        <v>-0.45525321592713636</v>
      </c>
      <c r="N482" s="1">
        <f t="shared" si="211"/>
        <v>1.3073148752533919E-2</v>
      </c>
      <c r="O482" s="1">
        <f t="shared" si="212"/>
        <v>-0.62913913016129297</v>
      </c>
      <c r="P482" s="1">
        <f t="shared" si="213"/>
        <v>2.7316820295740913E-2</v>
      </c>
      <c r="Q482" s="1">
        <f t="shared" si="218"/>
        <v>-4.0027232337215071E-3</v>
      </c>
      <c r="R482" s="1">
        <f t="shared" si="219"/>
        <v>8.033809851928415E-5</v>
      </c>
      <c r="S482" s="1">
        <f t="shared" si="220"/>
        <v>6.2612219045949128E-4</v>
      </c>
      <c r="T482" s="1">
        <f t="shared" si="221"/>
        <v>7.9202114560169914E-3</v>
      </c>
      <c r="U482" s="1">
        <f t="shared" si="222"/>
        <v>-5.1762449665450187E-4</v>
      </c>
      <c r="V482" s="1">
        <f t="shared" si="223"/>
        <v>-6.9409389646982753E-4</v>
      </c>
      <c r="W482" s="1">
        <f t="shared" ref="W482:Z501" si="227">+W$3*$F482*ABS($F482)*COS(2*PI()*$A482/W$2+W$4)</f>
        <v>0</v>
      </c>
      <c r="X482" s="1">
        <f t="shared" si="227"/>
        <v>0</v>
      </c>
      <c r="Y482" s="1">
        <f t="shared" si="227"/>
        <v>0</v>
      </c>
      <c r="Z482" s="1">
        <f t="shared" si="227"/>
        <v>0</v>
      </c>
      <c r="AA482" s="1">
        <f>+AA$3*$F482*ABS($F482)*COS(2*PI()*$A482/$AZ$22+AA$4)*COS(2*PI()*$A482/$BA$22+AA$5)</f>
        <v>0</v>
      </c>
      <c r="AB482" s="39">
        <f>+AB$3*$F482*ABS($F482)*COS(2*2*PI()*$A482/$BA$33+AB$4)*COS(2*2*PI()*$A482/$BA$34+AB$5)*COS(2*2*PI()*$A482/$BA$35+AB$6)</f>
        <v>0</v>
      </c>
      <c r="AE482" s="20">
        <f>+$AF$20*SIGN(SOI!A481)*(ABS(SOI!A481))^$AE$2</f>
        <v>-0.17275384504726193</v>
      </c>
      <c r="AF482" s="20">
        <f t="shared" si="226"/>
        <v>-9.1203836924983558E-2</v>
      </c>
      <c r="AG482" s="19">
        <f t="shared" ref="AG482:AG545" si="228">+SIN((AVERAGE(H478:H489)+AVERAGE(H482:H485)/4)*($AG$19+AG481*$AG$18*AVERAGE(G478:G489))*$AE$20+$AG$17) - SIN($AG$17)</f>
        <v>0.12532929944255142</v>
      </c>
      <c r="AH482" s="19">
        <f t="shared" si="202"/>
        <v>8.0320066363197884E-2</v>
      </c>
      <c r="AI482">
        <f t="shared" si="225"/>
        <v>0.27599999999999786</v>
      </c>
      <c r="AJ482">
        <f t="shared" si="224"/>
        <v>0.21653313636753496</v>
      </c>
      <c r="AK482">
        <v>1</v>
      </c>
    </row>
    <row r="483" spans="1:37" x14ac:dyDescent="0.25">
      <c r="A483">
        <v>38.416666666666664</v>
      </c>
      <c r="B483" s="2">
        <v>1918.4166666666317</v>
      </c>
      <c r="C483">
        <f>+D483+($D$2+E483+F483)*SOI!A482*IF(B483&gt;$C$18, IF(B483&lt;$C$19,-1,1),1)</f>
        <v>-21.835102846046826</v>
      </c>
      <c r="D483">
        <f>+$D$3*((1-$D$5)*SOI!D482+$D$5*SOI!D481) +   $D$4*((1-$D$5)*SOI!E482+$D$5*SOI!E481)</f>
        <v>0</v>
      </c>
      <c r="E483">
        <f t="shared" si="206"/>
        <v>0.65467329733287605</v>
      </c>
      <c r="F483">
        <f t="shared" si="207"/>
        <v>-59.668464773135113</v>
      </c>
      <c r="G483">
        <f t="shared" si="214"/>
        <v>-59.013791475802236</v>
      </c>
      <c r="H483" s="21">
        <f t="shared" si="215"/>
        <v>-7.2826704928608252E-2</v>
      </c>
      <c r="I483" s="37">
        <f t="shared" si="208"/>
        <v>-1.3583990673875532</v>
      </c>
      <c r="J483" s="1">
        <f t="shared" si="216"/>
        <v>-1.0198896351102897</v>
      </c>
      <c r="K483" s="1">
        <f t="shared" si="217"/>
        <v>-7.9102113936766589E-4</v>
      </c>
      <c r="L483" s="1">
        <f t="shared" si="209"/>
        <v>-0.89944113527010117</v>
      </c>
      <c r="M483" s="1">
        <f t="shared" si="210"/>
        <v>4.7182229716240007</v>
      </c>
      <c r="N483" s="1">
        <f t="shared" si="211"/>
        <v>-1.5378734968222387</v>
      </c>
      <c r="O483" s="1">
        <f t="shared" si="212"/>
        <v>1.4932691937942226</v>
      </c>
      <c r="P483" s="1">
        <f t="shared" si="213"/>
        <v>-2.1843947368965604E-2</v>
      </c>
      <c r="Q483" s="1">
        <f t="shared" si="218"/>
        <v>-4.8800178453700118</v>
      </c>
      <c r="R483" s="1">
        <f t="shared" si="219"/>
        <v>-0.36425532782824566</v>
      </c>
      <c r="S483" s="1">
        <f t="shared" si="220"/>
        <v>0.27391639158109321</v>
      </c>
      <c r="T483" s="1">
        <f t="shared" si="221"/>
        <v>2.2598957739082957E-2</v>
      </c>
      <c r="U483" s="1">
        <f t="shared" si="222"/>
        <v>-1.5393391441246461E-3</v>
      </c>
      <c r="V483" s="1">
        <f t="shared" si="223"/>
        <v>-6.5291945727914427E-2</v>
      </c>
      <c r="W483" s="1">
        <f t="shared" si="227"/>
        <v>0</v>
      </c>
      <c r="X483" s="1">
        <f t="shared" si="227"/>
        <v>0</v>
      </c>
      <c r="Y483" s="1">
        <f t="shared" si="227"/>
        <v>0</v>
      </c>
      <c r="Z483" s="1">
        <f t="shared" si="227"/>
        <v>0</v>
      </c>
      <c r="AA483" s="1">
        <f>+AA$3*$F483*ABS($F483)*COS(2*PI()*$A483/$AZ$22+AA$4)*COS(2*PI()*$A483/$BA$22+AA$5)</f>
        <v>0</v>
      </c>
      <c r="AB483" s="39">
        <f>+AB$3*$F483*ABS($F483)*COS(2*2*PI()*$A483/$BA$33+AB$4)*COS(2*2*PI()*$A483/$BA$34+AB$5)*COS(2*2*PI()*$A483/$BA$35+AB$6)</f>
        <v>0</v>
      </c>
      <c r="AE483" s="20">
        <f>+$AF$20*SIGN(SOI!A482)*(ABS(SOI!A482))^$AE$2</f>
        <v>0.29836580930308693</v>
      </c>
      <c r="AF483" s="20">
        <f t="shared" si="226"/>
        <v>1.1000383842185041E-2</v>
      </c>
      <c r="AG483" s="19">
        <f t="shared" si="228"/>
        <v>0.17613049840459197</v>
      </c>
      <c r="AH483" s="19">
        <f t="shared" ref="AH483:AH546" si="229">+SIN((AVERAGE(H479:H490)+AVERAGE(H483:H486)*$AH$1)*($AG$19+AH482*$AG$18*AVERAGE(G479:G490))*$AE$20+$AG$17) - SIN($AG$17)+$AH$2</f>
        <v>0.12809852547402287</v>
      </c>
      <c r="AI483">
        <f t="shared" si="225"/>
        <v>0.27659999999999785</v>
      </c>
      <c r="AJ483">
        <f t="shared" si="224"/>
        <v>0.16513011456240692</v>
      </c>
      <c r="AK483">
        <v>1</v>
      </c>
    </row>
    <row r="484" spans="1:37" x14ac:dyDescent="0.25">
      <c r="A484">
        <v>38.5</v>
      </c>
      <c r="B484" s="2">
        <v>1918.499999999965</v>
      </c>
      <c r="C484">
        <f>+D484+($D$2+E484+F484)*SOI!A483*IF(B484&gt;$C$18, IF(B484&lt;$C$19,-1,1),1)</f>
        <v>0.32883740128371508</v>
      </c>
      <c r="D484">
        <f>+$D$3*((1-$D$5)*SOI!D483+$D$5*SOI!D482) +   $D$4*((1-$D$5)*SOI!E483+$D$5*SOI!E482)</f>
        <v>0</v>
      </c>
      <c r="E484">
        <f t="shared" si="206"/>
        <v>-0.67488859901959319</v>
      </c>
      <c r="F484">
        <f t="shared" si="207"/>
        <v>-4.022788562176336</v>
      </c>
      <c r="G484">
        <f t="shared" si="214"/>
        <v>-4.6976771611959292</v>
      </c>
      <c r="H484" s="21">
        <f t="shared" si="215"/>
        <v>1.8505767061226658E-3</v>
      </c>
      <c r="I484" s="37">
        <f t="shared" si="208"/>
        <v>0.20206438663963411</v>
      </c>
      <c r="J484" s="1">
        <f t="shared" si="216"/>
        <v>2.7068208569989666E-3</v>
      </c>
      <c r="K484" s="1">
        <f t="shared" si="217"/>
        <v>-6.6660641644355694E-6</v>
      </c>
      <c r="L484" s="1">
        <f t="shared" si="209"/>
        <v>0.13523189303039601</v>
      </c>
      <c r="M484" s="1">
        <f t="shared" si="210"/>
        <v>8.4182611568314233E-2</v>
      </c>
      <c r="N484" s="1">
        <f t="shared" si="211"/>
        <v>-0.17638458828757889</v>
      </c>
      <c r="O484" s="1">
        <f t="shared" si="212"/>
        <v>-0.12083257946464913</v>
      </c>
      <c r="P484" s="1">
        <f t="shared" si="213"/>
        <v>-1.5130741047220848E-2</v>
      </c>
      <c r="Q484" s="1">
        <f t="shared" si="218"/>
        <v>-9.9863174428503829E-3</v>
      </c>
      <c r="R484" s="1">
        <f t="shared" si="219"/>
        <v>1.1087975865733446E-4</v>
      </c>
      <c r="S484" s="1">
        <f t="shared" si="220"/>
        <v>-4.6732654155660835E-3</v>
      </c>
      <c r="T484" s="1">
        <f t="shared" si="221"/>
        <v>2.7494177535420506E-4</v>
      </c>
      <c r="U484" s="1">
        <f t="shared" si="222"/>
        <v>1.5860825703356148E-4</v>
      </c>
      <c r="V484" s="1">
        <f t="shared" si="223"/>
        <v>-5.1871488582253926E-3</v>
      </c>
      <c r="W484" s="1">
        <f t="shared" si="227"/>
        <v>0</v>
      </c>
      <c r="X484" s="1">
        <f t="shared" si="227"/>
        <v>0</v>
      </c>
      <c r="Y484" s="1">
        <f t="shared" si="227"/>
        <v>0</v>
      </c>
      <c r="Z484" s="1">
        <f t="shared" si="227"/>
        <v>0</v>
      </c>
      <c r="AA484" s="1">
        <f>+AA$3*$F484*ABS($F484)*COS(2*PI()*$A484/$AZ$22+AA$4)*COS(2*PI()*$A484/$BA$22+AA$5)</f>
        <v>0</v>
      </c>
      <c r="AB484" s="39">
        <f>+AB$3*$F484*ABS($F484)*COS(2*2*PI()*$A484/$BA$33+AB$4)*COS(2*2*PI()*$A484/$BA$34+AB$5)*COS(2*2*PI()*$A484/$BA$35+AB$6)</f>
        <v>0</v>
      </c>
      <c r="AE484" s="20">
        <f>+$AF$20*SIGN(SOI!A483)*(ABS(SOI!A483))^$AE$2</f>
        <v>-9.2610812729269867E-2</v>
      </c>
      <c r="AF484" s="20">
        <f t="shared" si="226"/>
        <v>0.11366859366043584</v>
      </c>
      <c r="AG484" s="19">
        <f t="shared" si="228"/>
        <v>9.1314498725457882E-2</v>
      </c>
      <c r="AH484" s="19">
        <f t="shared" si="229"/>
        <v>9.9277936907643333E-2</v>
      </c>
      <c r="AI484">
        <f t="shared" si="225"/>
        <v>0.27719999999999784</v>
      </c>
      <c r="AJ484">
        <f t="shared" si="224"/>
        <v>2.2354094934977961E-2</v>
      </c>
      <c r="AK484">
        <v>1</v>
      </c>
    </row>
    <row r="485" spans="1:37" x14ac:dyDescent="0.25">
      <c r="A485">
        <v>38.583333333333336</v>
      </c>
      <c r="B485" s="2">
        <v>1918.5833333332982</v>
      </c>
      <c r="C485">
        <f>+D485+($D$2+E485+F485)*SOI!A484*IF(B485&gt;$C$18, IF(B485&lt;$C$19,-1,1),1)</f>
        <v>0.35815286933035506</v>
      </c>
      <c r="D485">
        <f>+$D$3*((1-$D$5)*SOI!D484+$D$5*SOI!D483) +   $D$4*((1-$D$5)*SOI!E484+$D$5*SOI!E483)</f>
        <v>0</v>
      </c>
      <c r="E485">
        <f t="shared" si="206"/>
        <v>0.74906623506570469</v>
      </c>
      <c r="F485">
        <f t="shared" si="207"/>
        <v>2.2355410093539207</v>
      </c>
      <c r="G485">
        <f t="shared" si="214"/>
        <v>2.9846072444196254</v>
      </c>
      <c r="H485" s="21">
        <f t="shared" si="215"/>
        <v>1.3787445695830208E-3</v>
      </c>
      <c r="I485" s="37">
        <f t="shared" si="208"/>
        <v>1.933137101941796E-2</v>
      </c>
      <c r="J485" s="1">
        <f t="shared" si="216"/>
        <v>2.4426344914565153E-5</v>
      </c>
      <c r="K485" s="1">
        <f t="shared" si="217"/>
        <v>2.8040136946740714E-6</v>
      </c>
      <c r="L485" s="1">
        <f t="shared" si="209"/>
        <v>-8.9701802195009603E-2</v>
      </c>
      <c r="M485" s="1">
        <f t="shared" si="210"/>
        <v>7.9405116347716232E-3</v>
      </c>
      <c r="N485" s="1">
        <f t="shared" si="211"/>
        <v>6.6748372990732274E-2</v>
      </c>
      <c r="O485" s="1">
        <f t="shared" si="212"/>
        <v>3.6074572333059739E-2</v>
      </c>
      <c r="P485" s="1">
        <f t="shared" si="213"/>
        <v>3.2138947767597618E-2</v>
      </c>
      <c r="Q485" s="1">
        <f t="shared" si="218"/>
        <v>3.5646057839981428E-4</v>
      </c>
      <c r="R485" s="1">
        <f t="shared" si="219"/>
        <v>-3.7864418492721837E-7</v>
      </c>
      <c r="S485" s="1">
        <f t="shared" si="220"/>
        <v>1.6918948751028104E-4</v>
      </c>
      <c r="T485" s="1">
        <f t="shared" si="221"/>
        <v>5.4447747563346318E-5</v>
      </c>
      <c r="U485" s="1">
        <f t="shared" si="222"/>
        <v>-3.223072888567791E-5</v>
      </c>
      <c r="V485" s="1">
        <f t="shared" si="223"/>
        <v>-4.1694638704306494E-3</v>
      </c>
      <c r="W485" s="1">
        <f t="shared" si="227"/>
        <v>0</v>
      </c>
      <c r="X485" s="1">
        <f t="shared" si="227"/>
        <v>0</v>
      </c>
      <c r="Y485" s="1">
        <f t="shared" si="227"/>
        <v>0</v>
      </c>
      <c r="Z485" s="1">
        <f t="shared" si="227"/>
        <v>0</v>
      </c>
      <c r="AA485" s="1">
        <f>+AA$3*$F485*ABS($F485)*COS(2*PI()*$A485/$AZ$22+AA$4)*COS(2*PI()*$A485/$BA$22+AA$5)</f>
        <v>0</v>
      </c>
      <c r="AB485" s="39">
        <f>+AB$3*$F485*ABS($F485)*COS(2*2*PI()*$A485/$BA$33+AB$4)*COS(2*2*PI()*$A485/$BA$34+AB$5)*COS(2*2*PI()*$A485/$BA$35+AB$6)</f>
        <v>0</v>
      </c>
      <c r="AE485" s="20">
        <f>+$AF$20*SIGN(SOI!A484)*(ABS(SOI!A484))^$AE$2</f>
        <v>0.13525078440749047</v>
      </c>
      <c r="AF485" s="20">
        <f t="shared" si="226"/>
        <v>0.12110732817337506</v>
      </c>
      <c r="AG485" s="19">
        <f t="shared" si="228"/>
        <v>0.10662306994460904</v>
      </c>
      <c r="AH485" s="19">
        <f t="shared" si="229"/>
        <v>9.9910591945132937E-2</v>
      </c>
      <c r="AI485">
        <f t="shared" si="225"/>
        <v>0.27779999999999783</v>
      </c>
      <c r="AJ485">
        <f t="shared" si="224"/>
        <v>1.448425822876602E-2</v>
      </c>
      <c r="AK485">
        <v>1</v>
      </c>
    </row>
    <row r="486" spans="1:37" x14ac:dyDescent="0.25">
      <c r="A486">
        <v>38.666666666666671</v>
      </c>
      <c r="B486" s="2">
        <v>1918.6666666666315</v>
      </c>
      <c r="C486">
        <f>+D486+($D$2+E486+F486)*SOI!A485*IF(B486&gt;$C$18, IF(B486&lt;$C$19,-1,1),1)</f>
        <v>-1.1528269080572895</v>
      </c>
      <c r="D486">
        <f>+$D$3*((1-$D$5)*SOI!D485+$D$5*SOI!D484) +   $D$4*((1-$D$5)*SOI!E485+$D$5*SOI!E484)</f>
        <v>0</v>
      </c>
      <c r="E486">
        <f t="shared" si="206"/>
        <v>-0.9113385160752614</v>
      </c>
      <c r="F486">
        <f t="shared" si="207"/>
        <v>-1.9004344304059329</v>
      </c>
      <c r="G486">
        <f t="shared" si="214"/>
        <v>-2.8117729464811942</v>
      </c>
      <c r="H486" s="21">
        <f t="shared" si="215"/>
        <v>-3.1373865077062444E-4</v>
      </c>
      <c r="I486" s="37">
        <f t="shared" si="208"/>
        <v>-0.3462964605541895</v>
      </c>
      <c r="J486" s="1">
        <f t="shared" si="216"/>
        <v>-1.3037489195629793E-3</v>
      </c>
      <c r="K486" s="1">
        <f t="shared" si="217"/>
        <v>-3.9658349774968288E-4</v>
      </c>
      <c r="L486" s="1">
        <f t="shared" si="209"/>
        <v>0.84115282863416974</v>
      </c>
      <c r="M486" s="1">
        <f t="shared" si="210"/>
        <v>2.3659118859836435E-2</v>
      </c>
      <c r="N486" s="1">
        <f t="shared" si="211"/>
        <v>3.8394849522604441E-2</v>
      </c>
      <c r="O486" s="1">
        <f t="shared" si="212"/>
        <v>-0.54738723640854459</v>
      </c>
      <c r="P486" s="1">
        <f t="shared" si="213"/>
        <v>-3.1946180829855383E-2</v>
      </c>
      <c r="Q486" s="1">
        <f t="shared" si="218"/>
        <v>6.1093340560355403E-4</v>
      </c>
      <c r="R486" s="1">
        <f t="shared" si="219"/>
        <v>1.16251630653479E-5</v>
      </c>
      <c r="S486" s="1">
        <f t="shared" si="220"/>
        <v>-1.7433759765578709E-3</v>
      </c>
      <c r="T486" s="1">
        <f t="shared" si="221"/>
        <v>7.7472422254489153E-3</v>
      </c>
      <c r="U486" s="1">
        <f t="shared" si="222"/>
        <v>-5.7390870931753172E-4</v>
      </c>
      <c r="V486" s="1">
        <f t="shared" si="223"/>
        <v>2.3839645465178871E-3</v>
      </c>
      <c r="W486" s="1">
        <f t="shared" si="227"/>
        <v>0</v>
      </c>
      <c r="X486" s="1">
        <f t="shared" si="227"/>
        <v>0</v>
      </c>
      <c r="Y486" s="1">
        <f t="shared" si="227"/>
        <v>0</v>
      </c>
      <c r="Z486" s="1">
        <f t="shared" si="227"/>
        <v>0</v>
      </c>
      <c r="AA486" s="1">
        <f>+AA$3*$F486*ABS($F486)*COS(2*PI()*$A486/$AZ$22+AA$4)*COS(2*PI()*$A486/$BA$22+AA$5)</f>
        <v>0</v>
      </c>
      <c r="AB486" s="39">
        <f>+AB$3*$F486*ABS($F486)*COS(2*2*PI()*$A486/$BA$33+AB$4)*COS(2*2*PI()*$A486/$BA$34+AB$5)*COS(2*2*PI()*$A486/$BA$35+AB$6)</f>
        <v>0</v>
      </c>
      <c r="AE486" s="20">
        <f>+$AF$20*SIGN(SOI!A485)*(ABS(SOI!A485))^$AE$2</f>
        <v>0.32068201284190462</v>
      </c>
      <c r="AF486" s="20">
        <f t="shared" si="226"/>
        <v>0.34203491971732269</v>
      </c>
      <c r="AG486" s="19">
        <f t="shared" si="228"/>
        <v>0.10161600713625543</v>
      </c>
      <c r="AH486" s="19">
        <f t="shared" si="229"/>
        <v>0.10283485085337415</v>
      </c>
      <c r="AI486">
        <f t="shared" si="225"/>
        <v>0.27839999999999782</v>
      </c>
      <c r="AJ486">
        <f t="shared" si="224"/>
        <v>0.24041891258106726</v>
      </c>
      <c r="AK486">
        <v>1</v>
      </c>
    </row>
    <row r="487" spans="1:37" x14ac:dyDescent="0.25">
      <c r="A487">
        <v>38.750000000000007</v>
      </c>
      <c r="B487" s="2">
        <v>1918.7499999999648</v>
      </c>
      <c r="C487">
        <f>+D487+($D$2+E487+F487)*SOI!A486*IF(B487&gt;$C$18, IF(B487&lt;$C$19,-1,1),1)</f>
        <v>3.1889868125830039</v>
      </c>
      <c r="D487">
        <f>+$D$3*((1-$D$5)*SOI!D486+$D$5*SOI!D485) +   $D$4*((1-$D$5)*SOI!E486+$D$5*SOI!E485)</f>
        <v>0</v>
      </c>
      <c r="E487">
        <f t="shared" si="206"/>
        <v>1.2742092206623266</v>
      </c>
      <c r="F487">
        <f t="shared" si="207"/>
        <v>2.1548088573839141</v>
      </c>
      <c r="G487">
        <f t="shared" si="214"/>
        <v>3.4290180780462407</v>
      </c>
      <c r="H487" s="21">
        <f t="shared" si="215"/>
        <v>3.3536891715935614E-3</v>
      </c>
      <c r="I487" s="37">
        <f t="shared" si="208"/>
        <v>0.68669023999760948</v>
      </c>
      <c r="J487" s="1">
        <f t="shared" si="216"/>
        <v>-9.4326696861142482E-3</v>
      </c>
      <c r="K487" s="1">
        <f t="shared" si="217"/>
        <v>6.8786237057608015E-4</v>
      </c>
      <c r="L487" s="1">
        <f t="shared" si="209"/>
        <v>-1.4511145565612866</v>
      </c>
      <c r="M487" s="1">
        <f t="shared" si="210"/>
        <v>-8.6322976945100396E-2</v>
      </c>
      <c r="N487" s="1">
        <f t="shared" si="211"/>
        <v>-0.16802542389006997</v>
      </c>
      <c r="O487" s="1">
        <f t="shared" si="212"/>
        <v>1.1531063047459731</v>
      </c>
      <c r="P487" s="1">
        <f t="shared" si="213"/>
        <v>1.5246999633898368E-2</v>
      </c>
      <c r="Q487" s="1">
        <f t="shared" si="218"/>
        <v>9.7549207540031917E-3</v>
      </c>
      <c r="R487" s="1">
        <f t="shared" si="219"/>
        <v>-3.6807960000701168E-4</v>
      </c>
      <c r="S487" s="1">
        <f t="shared" si="220"/>
        <v>-1.5128849726685179E-2</v>
      </c>
      <c r="T487" s="1">
        <f t="shared" si="221"/>
        <v>2.815455087931459E-2</v>
      </c>
      <c r="U487" s="1">
        <f t="shared" si="222"/>
        <v>-5.4315162312247979E-4</v>
      </c>
      <c r="V487" s="1">
        <f t="shared" si="223"/>
        <v>4.9792882306892525E-3</v>
      </c>
      <c r="W487" s="1">
        <f t="shared" si="227"/>
        <v>0</v>
      </c>
      <c r="X487" s="1">
        <f t="shared" si="227"/>
        <v>0</v>
      </c>
      <c r="Y487" s="1">
        <f t="shared" si="227"/>
        <v>0</v>
      </c>
      <c r="Z487" s="1">
        <f t="shared" si="227"/>
        <v>0</v>
      </c>
      <c r="AA487" s="1">
        <f>+AA$3*$F487*ABS($F487)*COS(2*PI()*$A487/$AZ$22+AA$4)*COS(2*PI()*$A487/$BA$22+AA$5)</f>
        <v>0</v>
      </c>
      <c r="AB487" s="39">
        <f>+AB$3*$F487*ABS($F487)*COS(2*2*PI()*$A487/$BA$33+AB$4)*COS(2*2*PI()*$A487/$BA$34+AB$5)*COS(2*2*PI()*$A487/$BA$35+AB$6)</f>
        <v>0</v>
      </c>
      <c r="AE487" s="20">
        <f>+$AF$20*SIGN(SOI!A486)*(ABS(SOI!A486))^$AE$2</f>
        <v>0.57017196190257302</v>
      </c>
      <c r="AF487" s="20">
        <f t="shared" si="226"/>
        <v>0.52826517785262628</v>
      </c>
      <c r="AG487" s="19">
        <f t="shared" si="228"/>
        <v>0.13380170406921074</v>
      </c>
      <c r="AH487" s="19">
        <f t="shared" si="229"/>
        <v>0.10818559802413732</v>
      </c>
      <c r="AI487">
        <f t="shared" si="225"/>
        <v>0.27899999999999781</v>
      </c>
      <c r="AJ487">
        <f t="shared" si="224"/>
        <v>0.39446347378341551</v>
      </c>
      <c r="AK487">
        <v>1</v>
      </c>
    </row>
    <row r="488" spans="1:37" x14ac:dyDescent="0.25">
      <c r="A488">
        <v>38.833333333333343</v>
      </c>
      <c r="B488" s="2">
        <v>1918.833333333298</v>
      </c>
      <c r="C488">
        <f>+D488+($D$2+E488+F488)*SOI!A487*IF(B488&gt;$C$18, IF(B488&lt;$C$19,-1,1),1)</f>
        <v>-7.3673945543066406</v>
      </c>
      <c r="D488">
        <f>+$D$3*((1-$D$5)*SOI!D487+$D$5*SOI!D486) +   $D$4*((1-$D$5)*SOI!E487+$D$5*SOI!E486)</f>
        <v>0</v>
      </c>
      <c r="E488">
        <f t="shared" si="206"/>
        <v>-2.387597922775325</v>
      </c>
      <c r="F488">
        <f t="shared" si="207"/>
        <v>-3.6021537473926752</v>
      </c>
      <c r="G488">
        <f t="shared" si="214"/>
        <v>-5.9897516701680003</v>
      </c>
      <c r="H488" s="21">
        <f t="shared" si="215"/>
        <v>-1.2308555405379659E-2</v>
      </c>
      <c r="I488" s="37">
        <f t="shared" si="208"/>
        <v>-0.97949142751941665</v>
      </c>
      <c r="J488" s="1">
        <f t="shared" si="216"/>
        <v>-2.5032883950405725E-2</v>
      </c>
      <c r="K488" s="1">
        <f t="shared" si="217"/>
        <v>-1.8808118191677184E-7</v>
      </c>
      <c r="L488" s="1">
        <f t="shared" si="209"/>
        <v>0.88360256437223039</v>
      </c>
      <c r="M488" s="1">
        <f t="shared" si="210"/>
        <v>0.16060642086403565</v>
      </c>
      <c r="N488" s="1">
        <f t="shared" si="211"/>
        <v>0.36855216118063128</v>
      </c>
      <c r="O488" s="1">
        <f t="shared" si="212"/>
        <v>-1.0336477617893365</v>
      </c>
      <c r="P488" s="1">
        <f t="shared" si="213"/>
        <v>-7.637824802744314E-6</v>
      </c>
      <c r="Q488" s="1">
        <f t="shared" si="218"/>
        <v>3.9809269011986885E-2</v>
      </c>
      <c r="R488" s="1">
        <f t="shared" si="219"/>
        <v>2.1426042909028793E-3</v>
      </c>
      <c r="S488" s="1">
        <f t="shared" si="220"/>
        <v>-4.7333610887731498E-2</v>
      </c>
      <c r="T488" s="1">
        <f t="shared" si="221"/>
        <v>1.5367637042677832E-2</v>
      </c>
      <c r="U488" s="1">
        <f t="shared" si="222"/>
        <v>-3.8810223944517448E-7</v>
      </c>
      <c r="V488" s="1">
        <f t="shared" si="223"/>
        <v>5.4711236665124677E-6</v>
      </c>
      <c r="W488" s="1">
        <f t="shared" si="227"/>
        <v>0</v>
      </c>
      <c r="X488" s="1">
        <f t="shared" si="227"/>
        <v>0</v>
      </c>
      <c r="Y488" s="1">
        <f t="shared" si="227"/>
        <v>0</v>
      </c>
      <c r="Z488" s="1">
        <f t="shared" si="227"/>
        <v>0</v>
      </c>
      <c r="AA488" s="1">
        <f>+AA$3*$F488*ABS($F488)*COS(2*PI()*$A488/$AZ$22+AA$4)*COS(2*PI()*$A488/$BA$22+AA$5)</f>
        <v>0</v>
      </c>
      <c r="AB488" s="39">
        <f>+AB$3*$F488*ABS($F488)*COS(2*2*PI()*$A488/$BA$33+AB$4)*COS(2*2*PI()*$A488/$BA$34+AB$5)*COS(2*2*PI()*$A488/$BA$35+AB$6)</f>
        <v>0</v>
      </c>
      <c r="AE488" s="20">
        <f>+$AF$20*SIGN(SOI!A487)*(ABS(SOI!A487))^$AE$2</f>
        <v>0.69394155881340136</v>
      </c>
      <c r="AF488" s="20">
        <f t="shared" si="226"/>
        <v>0.66185842819749163</v>
      </c>
      <c r="AG488" s="19">
        <f t="shared" si="228"/>
        <v>6.6655611849885499E-2</v>
      </c>
      <c r="AH488" s="19">
        <f t="shared" si="229"/>
        <v>5.3278340915782485E-2</v>
      </c>
      <c r="AI488">
        <f t="shared" si="225"/>
        <v>0.27959999999999779</v>
      </c>
      <c r="AJ488">
        <f t="shared" si="224"/>
        <v>0.59520281634760619</v>
      </c>
      <c r="AK488">
        <v>1</v>
      </c>
    </row>
    <row r="489" spans="1:37" x14ac:dyDescent="0.25">
      <c r="A489">
        <v>38.916666666666679</v>
      </c>
      <c r="B489" s="2">
        <v>1918.9166666666313</v>
      </c>
      <c r="C489">
        <f>+D489+($D$2+E489+F489)*SOI!A488*IF(B489&gt;$C$18, IF(B489&lt;$C$19,-1,1),1)</f>
        <v>131.02544620553169</v>
      </c>
      <c r="D489">
        <f>+$D$3*((1-$D$5)*SOI!D488+$D$5*SOI!D487) +   $D$4*((1-$D$5)*SOI!E488+$D$5*SOI!E487)</f>
        <v>0</v>
      </c>
      <c r="E489">
        <f t="shared" si="206"/>
        <v>41.120340000426602</v>
      </c>
      <c r="F489">
        <f t="shared" si="207"/>
        <v>59.668464773059313</v>
      </c>
      <c r="G489">
        <f t="shared" si="214"/>
        <v>100.78880477348591</v>
      </c>
      <c r="H489" s="21">
        <f t="shared" si="215"/>
        <v>1.0227230903210484E-2</v>
      </c>
      <c r="I489" s="37">
        <f t="shared" si="208"/>
        <v>2.5296583611696146</v>
      </c>
      <c r="J489" s="1">
        <f t="shared" si="216"/>
        <v>-0.40055031067485491</v>
      </c>
      <c r="K489" s="1">
        <f t="shared" si="217"/>
        <v>8.6870097098588244E-4</v>
      </c>
      <c r="L489" s="1">
        <f t="shared" si="209"/>
        <v>-1.2279088427585398</v>
      </c>
      <c r="M489" s="1">
        <f t="shared" si="210"/>
        <v>-0.99505676807086918</v>
      </c>
      <c r="N489" s="1">
        <f t="shared" si="211"/>
        <v>-4.2814397955657331</v>
      </c>
      <c r="O489" s="1">
        <f t="shared" si="212"/>
        <v>6.3901880594228272E-2</v>
      </c>
      <c r="P489" s="1">
        <f t="shared" si="213"/>
        <v>0.41062408938298073</v>
      </c>
      <c r="Q489" s="1">
        <f t="shared" si="218"/>
        <v>2.8652336063488799</v>
      </c>
      <c r="R489" s="1">
        <f t="shared" si="219"/>
        <v>-0.39827132273635374</v>
      </c>
      <c r="S489" s="1">
        <f t="shared" si="220"/>
        <v>-1.4201092240659485</v>
      </c>
      <c r="T489" s="1">
        <f t="shared" si="221"/>
        <v>1.32025349191939E-3</v>
      </c>
      <c r="U489" s="1">
        <f t="shared" si="222"/>
        <v>-5.3886765101539974E-2</v>
      </c>
      <c r="V489" s="1">
        <f t="shared" si="223"/>
        <v>3.4169776821757543</v>
      </c>
      <c r="W489" s="1">
        <f t="shared" si="227"/>
        <v>0</v>
      </c>
      <c r="X489" s="1">
        <f t="shared" si="227"/>
        <v>0</v>
      </c>
      <c r="Y489" s="1">
        <f t="shared" si="227"/>
        <v>0</v>
      </c>
      <c r="Z489" s="1">
        <f t="shared" si="227"/>
        <v>0</v>
      </c>
      <c r="AA489" s="1">
        <f>+AA$3*$F489*ABS($F489)*COS(2*PI()*$A489/$AZ$22+AA$4)*COS(2*PI()*$A489/$BA$22+AA$5)</f>
        <v>0</v>
      </c>
      <c r="AB489" s="39">
        <f>+AB$3*$F489*ABS($F489)*COS(2*2*PI()*$A489/$BA$33+AB$4)*COS(2*2*PI()*$A489/$BA$34+AB$5)*COS(2*2*PI()*$A489/$BA$35+AB$6)</f>
        <v>0</v>
      </c>
      <c r="AE489" s="20">
        <f>+$AF$20*SIGN(SOI!A488)*(ABS(SOI!A488))^$AE$2</f>
        <v>0.72146176387650052</v>
      </c>
      <c r="AF489" s="20">
        <f t="shared" si="226"/>
        <v>0.75006348648621735</v>
      </c>
      <c r="AG489" s="19">
        <f t="shared" si="228"/>
        <v>6.1845129646419417E-2</v>
      </c>
      <c r="AH489" s="19">
        <f t="shared" si="229"/>
        <v>5.5180134270947701E-2</v>
      </c>
      <c r="AI489">
        <f t="shared" si="225"/>
        <v>0.28019999999999778</v>
      </c>
      <c r="AJ489">
        <f t="shared" si="224"/>
        <v>0.68821835683979793</v>
      </c>
      <c r="AK489">
        <v>1</v>
      </c>
    </row>
    <row r="490" spans="1:37" x14ac:dyDescent="0.25">
      <c r="A490">
        <v>39.000000000000014</v>
      </c>
      <c r="B490" s="2">
        <v>1918.9999999999645</v>
      </c>
      <c r="C490">
        <f>+D490+($D$2+E490+F490)*SOI!A489*IF(B490&gt;$C$18, IF(B490&lt;$C$19,-1,1),1)</f>
        <v>10.739265613609719</v>
      </c>
      <c r="D490">
        <f>+$D$3*((1-$D$5)*SOI!D489+$D$5*SOI!D488) +   $D$4*((1-$D$5)*SOI!E489+$D$5*SOI!E488)</f>
        <v>0</v>
      </c>
      <c r="E490">
        <f t="shared" si="206"/>
        <v>2.6892524457604248</v>
      </c>
      <c r="F490">
        <f t="shared" si="207"/>
        <v>4.0227885627456494</v>
      </c>
      <c r="G490">
        <f t="shared" si="214"/>
        <v>6.7120410085060742</v>
      </c>
      <c r="H490" s="21">
        <f t="shared" si="215"/>
        <v>-3.447978653719052E-2</v>
      </c>
      <c r="I490" s="37">
        <f t="shared" si="208"/>
        <v>-0.86069102510781192</v>
      </c>
      <c r="J490" s="1">
        <f t="shared" si="216"/>
        <v>-1.1617801957548208E-2</v>
      </c>
      <c r="K490" s="1">
        <f t="shared" si="217"/>
        <v>3.6673509133277131E-3</v>
      </c>
      <c r="L490" s="1">
        <f t="shared" si="209"/>
        <v>-2.0005189771509233</v>
      </c>
      <c r="M490" s="1">
        <f t="shared" si="210"/>
        <v>8.4826071049036542E-2</v>
      </c>
      <c r="N490" s="1">
        <f t="shared" si="211"/>
        <v>-1.1710964580867162E-2</v>
      </c>
      <c r="O490" s="1">
        <f t="shared" si="212"/>
        <v>0.96368461563906171</v>
      </c>
      <c r="P490" s="1">
        <f t="shared" si="213"/>
        <v>7.0555154872640136E-2</v>
      </c>
      <c r="Q490" s="1">
        <f t="shared" si="218"/>
        <v>-6.6810443749922206E-4</v>
      </c>
      <c r="R490" s="1">
        <f t="shared" si="219"/>
        <v>-3.1597211599435072E-5</v>
      </c>
      <c r="S490" s="1">
        <f t="shared" si="220"/>
        <v>1.3216302685117988E-3</v>
      </c>
      <c r="T490" s="1">
        <f t="shared" si="221"/>
        <v>3.2438081447877985E-2</v>
      </c>
      <c r="U490" s="1">
        <f t="shared" si="222"/>
        <v>3.1502994757415309E-3</v>
      </c>
      <c r="V490" s="1">
        <f t="shared" si="223"/>
        <v>1.6059399205260825E-3</v>
      </c>
      <c r="W490" s="1">
        <f t="shared" si="227"/>
        <v>0</v>
      </c>
      <c r="X490" s="1">
        <f t="shared" si="227"/>
        <v>0</v>
      </c>
      <c r="Y490" s="1">
        <f t="shared" si="227"/>
        <v>0</v>
      </c>
      <c r="Z490" s="1">
        <f t="shared" si="227"/>
        <v>0</v>
      </c>
      <c r="AA490" s="1">
        <f>+AA$3*$F490*ABS($F490)*COS(2*PI()*$A490/$AZ$22+AA$4)*COS(2*PI()*$A490/$BA$22+AA$5)</f>
        <v>0</v>
      </c>
      <c r="AB490" s="39">
        <f>+AB$3*$F490*ABS($F490)*COS(2*2*PI()*$A490/$BA$33+AB$4)*COS(2*2*PI()*$A490/$BA$34+AB$5)*COS(2*2*PI()*$A490/$BA$35+AB$6)</f>
        <v>0</v>
      </c>
      <c r="AE490" s="20">
        <f>+$AF$20*SIGN(SOI!A489)*(ABS(SOI!A489))^$AE$2</f>
        <v>0.83478713676875016</v>
      </c>
      <c r="AF490" s="20">
        <f t="shared" si="226"/>
        <v>0.75138329497141321</v>
      </c>
      <c r="AG490" s="19">
        <f t="shared" si="228"/>
        <v>7.5247439504369823E-2</v>
      </c>
      <c r="AH490" s="19">
        <f t="shared" si="229"/>
        <v>5.897046448326973E-2</v>
      </c>
      <c r="AI490">
        <f t="shared" si="225"/>
        <v>0.28079999999999777</v>
      </c>
      <c r="AJ490">
        <f t="shared" si="224"/>
        <v>0.67613585546704336</v>
      </c>
      <c r="AK490">
        <v>1</v>
      </c>
    </row>
    <row r="491" spans="1:37" x14ac:dyDescent="0.25">
      <c r="A491">
        <v>39.08333333333335</v>
      </c>
      <c r="B491" s="2">
        <v>1919.0833333332978</v>
      </c>
      <c r="C491">
        <f>+D491+($D$2+E491+F491)*SOI!A490*IF(B491&gt;$C$18, IF(B491&lt;$C$19,-1,1),1)</f>
        <v>-4.4417020926693445</v>
      </c>
      <c r="D491">
        <f>+$D$3*((1-$D$5)*SOI!D490+$D$5*SOI!D489) +   $D$4*((1-$D$5)*SOI!E490+$D$5*SOI!E489)</f>
        <v>0</v>
      </c>
      <c r="E491">
        <f t="shared" si="206"/>
        <v>-1.3464768071794451</v>
      </c>
      <c r="F491">
        <f t="shared" si="207"/>
        <v>-2.2355410094893813</v>
      </c>
      <c r="G491">
        <f t="shared" si="214"/>
        <v>-3.5820178166688263</v>
      </c>
      <c r="H491" s="21">
        <f t="shared" si="215"/>
        <v>1.7818375327245634E-2</v>
      </c>
      <c r="I491" s="37">
        <f t="shared" si="208"/>
        <v>0.71289912456840143</v>
      </c>
      <c r="J491" s="1">
        <f t="shared" si="216"/>
        <v>-9.271216667470281E-3</v>
      </c>
      <c r="K491" s="1">
        <f t="shared" si="217"/>
        <v>-1.8367115368863409E-3</v>
      </c>
      <c r="L491" s="1">
        <f t="shared" si="209"/>
        <v>1.6156801858870256</v>
      </c>
      <c r="M491" s="1">
        <f t="shared" si="210"/>
        <v>-8.1726200069998131E-2</v>
      </c>
      <c r="N491" s="1">
        <f t="shared" si="211"/>
        <v>-0.13652005845950022</v>
      </c>
      <c r="O491" s="1">
        <f t="shared" si="212"/>
        <v>-1.1916901416924723</v>
      </c>
      <c r="P491" s="1">
        <f t="shared" si="213"/>
        <v>-3.5381487826224578E-2</v>
      </c>
      <c r="Q491" s="1">
        <f t="shared" si="218"/>
        <v>7.5037802816298876E-3</v>
      </c>
      <c r="R491" s="1">
        <f t="shared" si="219"/>
        <v>-2.9394448628715299E-4</v>
      </c>
      <c r="S491" s="1">
        <f t="shared" si="220"/>
        <v>-1.2761290102898414E-2</v>
      </c>
      <c r="T491" s="1">
        <f t="shared" si="221"/>
        <v>3.2396366547506827E-2</v>
      </c>
      <c r="U491" s="1">
        <f t="shared" si="222"/>
        <v>1.3085188700000814E-3</v>
      </c>
      <c r="V491" s="1">
        <f t="shared" si="223"/>
        <v>-9.3881589505443973E-3</v>
      </c>
      <c r="W491" s="1">
        <f t="shared" si="227"/>
        <v>0</v>
      </c>
      <c r="X491" s="1">
        <f t="shared" si="227"/>
        <v>0</v>
      </c>
      <c r="Y491" s="1">
        <f t="shared" si="227"/>
        <v>0</v>
      </c>
      <c r="Z491" s="1">
        <f t="shared" si="227"/>
        <v>0</v>
      </c>
      <c r="AA491" s="1">
        <f>+AA$3*$F491*ABS($F491)*COS(2*PI()*$A491/$AZ$22+AA$4)*COS(2*PI()*$A491/$BA$22+AA$5)</f>
        <v>0</v>
      </c>
      <c r="AB491" s="39">
        <f>+AB$3*$F491*ABS($F491)*COS(2*2*PI()*$A491/$BA$33+AB$4)*COS(2*2*PI()*$A491/$BA$34+AB$5)*COS(2*2*PI()*$A491/$BA$35+AB$6)</f>
        <v>0</v>
      </c>
      <c r="AE491" s="20">
        <f>+$AF$20*SIGN(SOI!A490)*(ABS(SOI!A490))^$AE$2</f>
        <v>0.69790098426898906</v>
      </c>
      <c r="AF491" s="20">
        <f t="shared" si="226"/>
        <v>0.69662455534994427</v>
      </c>
      <c r="AG491" s="19">
        <f t="shared" si="228"/>
        <v>6.1775945245505171E-2</v>
      </c>
      <c r="AH491" s="19">
        <f t="shared" si="229"/>
        <v>7.2444312717034387E-2</v>
      </c>
      <c r="AI491">
        <f t="shared" si="225"/>
        <v>0.28139999999999776</v>
      </c>
      <c r="AJ491">
        <f t="shared" si="224"/>
        <v>0.63484861010443905</v>
      </c>
      <c r="AK491">
        <v>1</v>
      </c>
    </row>
    <row r="492" spans="1:37" x14ac:dyDescent="0.25">
      <c r="A492">
        <v>39.166666666666686</v>
      </c>
      <c r="B492" s="2">
        <v>1919.166666666631</v>
      </c>
      <c r="C492">
        <f>+D492+($D$2+E492+F492)*SOI!A491*IF(B492&gt;$C$18, IF(B492&lt;$C$19,-1,1),1)</f>
        <v>2.5571349943483273</v>
      </c>
      <c r="D492">
        <f>+$D$3*((1-$D$5)*SOI!D491+$D$5*SOI!D490) +   $D$4*((1-$D$5)*SOI!E491+$D$5*SOI!E490)</f>
        <v>0</v>
      </c>
      <c r="E492">
        <f t="shared" si="206"/>
        <v>0.94082667430189026</v>
      </c>
      <c r="F492">
        <f t="shared" si="207"/>
        <v>1.9004344305295844</v>
      </c>
      <c r="G492">
        <f t="shared" si="214"/>
        <v>2.8412611048314744</v>
      </c>
      <c r="H492" s="21">
        <f t="shared" si="215"/>
        <v>-2.5324940290576176E-3</v>
      </c>
      <c r="I492" s="37">
        <f t="shared" si="208"/>
        <v>-0.42822089953267989</v>
      </c>
      <c r="J492" s="1">
        <f t="shared" si="216"/>
        <v>-2.4822357075168469E-3</v>
      </c>
      <c r="K492" s="1">
        <f t="shared" si="217"/>
        <v>7.6240093061301803E-5</v>
      </c>
      <c r="L492" s="1">
        <f t="shared" si="209"/>
        <v>-0.52693729117986221</v>
      </c>
      <c r="M492" s="1">
        <f t="shared" si="210"/>
        <v>3.6427369967676829E-2</v>
      </c>
      <c r="N492" s="1">
        <f t="shared" si="211"/>
        <v>0.15760852655262989</v>
      </c>
      <c r="O492" s="1">
        <f t="shared" si="212"/>
        <v>0.63011742280584493</v>
      </c>
      <c r="P492" s="1">
        <f t="shared" si="213"/>
        <v>8.5164162178551182E-3</v>
      </c>
      <c r="Q492" s="1">
        <f t="shared" si="218"/>
        <v>3.8612672582451781E-3</v>
      </c>
      <c r="R492" s="1">
        <f t="shared" si="219"/>
        <v>9.0856258776868612E-5</v>
      </c>
      <c r="S492" s="1">
        <f t="shared" si="220"/>
        <v>-8.8494769621782748E-3</v>
      </c>
      <c r="T492" s="1">
        <f t="shared" si="221"/>
        <v>5.5867338357561145E-3</v>
      </c>
      <c r="U492" s="1">
        <f t="shared" si="222"/>
        <v>1.8919103574500647E-4</v>
      </c>
      <c r="V492" s="1">
        <f t="shared" si="223"/>
        <v>-2.6088220962348675E-3</v>
      </c>
      <c r="W492" s="1">
        <f t="shared" si="227"/>
        <v>0</v>
      </c>
      <c r="X492" s="1">
        <f t="shared" si="227"/>
        <v>0</v>
      </c>
      <c r="Y492" s="1">
        <f t="shared" si="227"/>
        <v>0</v>
      </c>
      <c r="Z492" s="1">
        <f t="shared" si="227"/>
        <v>0</v>
      </c>
      <c r="AA492" s="1">
        <f>+AA$3*$F492*ABS($F492)*COS(2*PI()*$A492/$AZ$22+AA$4)*COS(2*PI()*$A492/$BA$22+AA$5)</f>
        <v>0</v>
      </c>
      <c r="AB492" s="39">
        <f>+AB$3*$F492*ABS($F492)*COS(2*2*PI()*$A492/$BA$33+AB$4)*COS(2*2*PI()*$A492/$BA$34+AB$5)*COS(2*2*PI()*$A492/$BA$35+AB$6)</f>
        <v>0</v>
      </c>
      <c r="AE492" s="20">
        <f>+$AF$20*SIGN(SOI!A491)*(ABS(SOI!A491))^$AE$2</f>
        <v>0.55718554501209383</v>
      </c>
      <c r="AF492" s="20">
        <f t="shared" si="226"/>
        <v>0.57246039963477491</v>
      </c>
      <c r="AG492" s="19">
        <f t="shared" si="228"/>
        <v>7.1600158035315775E-2</v>
      </c>
      <c r="AH492" s="19">
        <f t="shared" si="229"/>
        <v>4.5641761859141622E-2</v>
      </c>
      <c r="AI492">
        <f t="shared" si="225"/>
        <v>0.28199999999999775</v>
      </c>
      <c r="AJ492">
        <f t="shared" si="224"/>
        <v>0.50086024159945919</v>
      </c>
      <c r="AK492">
        <v>1</v>
      </c>
    </row>
    <row r="493" spans="1:37" x14ac:dyDescent="0.25">
      <c r="A493">
        <v>39.250000000000021</v>
      </c>
      <c r="B493" s="2">
        <v>1919.2499999999643</v>
      </c>
      <c r="C493">
        <f>+D493+($D$2+E493+F493)*SOI!A492*IF(B493&gt;$C$18, IF(B493&lt;$C$19,-1,1),1)</f>
        <v>-2.0132637801780664</v>
      </c>
      <c r="D493">
        <f>+$D$3*((1-$D$5)*SOI!D492+$D$5*SOI!D491) +   $D$4*((1-$D$5)*SOI!E492+$D$5*SOI!E491)</f>
        <v>0</v>
      </c>
      <c r="E493">
        <f t="shared" si="206"/>
        <v>-0.76296473694791445</v>
      </c>
      <c r="F493">
        <f t="shared" si="207"/>
        <v>-2.1548088575130517</v>
      </c>
      <c r="G493">
        <f t="shared" si="214"/>
        <v>-2.9177735944609662</v>
      </c>
      <c r="H493" s="21">
        <f t="shared" si="215"/>
        <v>-1.3973880935081993E-3</v>
      </c>
      <c r="I493" s="37">
        <f t="shared" si="208"/>
        <v>0.10849566406141034</v>
      </c>
      <c r="J493" s="1">
        <f t="shared" si="216"/>
        <v>2.9217941725826738E-4</v>
      </c>
      <c r="K493" s="1">
        <f t="shared" si="217"/>
        <v>-3.2688587347976024E-11</v>
      </c>
      <c r="L493" s="1">
        <f t="shared" si="209"/>
        <v>2.7649096122892898E-5</v>
      </c>
      <c r="M493" s="1">
        <f t="shared" si="210"/>
        <v>1.6923488612959715E-2</v>
      </c>
      <c r="N493" s="1">
        <f t="shared" si="211"/>
        <v>-0.12536106549736911</v>
      </c>
      <c r="O493" s="1">
        <f t="shared" si="212"/>
        <v>-6.6225904962068136E-2</v>
      </c>
      <c r="P493" s="1">
        <f t="shared" si="213"/>
        <v>-6.6212684489695022E-4</v>
      </c>
      <c r="Q493" s="1">
        <f t="shared" si="218"/>
        <v>-1.4268387821548157E-3</v>
      </c>
      <c r="R493" s="1">
        <f t="shared" si="219"/>
        <v>8.5063728622277532E-6</v>
      </c>
      <c r="S493" s="1">
        <f t="shared" si="220"/>
        <v>-1.7833849268912309E-3</v>
      </c>
      <c r="T493" s="1">
        <f t="shared" si="221"/>
        <v>3.0809624012077587E-8</v>
      </c>
      <c r="U493" s="1">
        <f t="shared" si="222"/>
        <v>3.7267425795982172E-6</v>
      </c>
      <c r="V493" s="1">
        <f t="shared" si="223"/>
        <v>-1.6132874215819479E-4</v>
      </c>
      <c r="W493" s="1">
        <f t="shared" si="227"/>
        <v>0</v>
      </c>
      <c r="X493" s="1">
        <f t="shared" si="227"/>
        <v>0</v>
      </c>
      <c r="Y493" s="1">
        <f t="shared" si="227"/>
        <v>0</v>
      </c>
      <c r="Z493" s="1">
        <f t="shared" si="227"/>
        <v>0</v>
      </c>
      <c r="AA493" s="1">
        <f>+AA$3*$F493*ABS($F493)*COS(2*PI()*$A493/$AZ$22+AA$4)*COS(2*PI()*$A493/$BA$22+AA$5)</f>
        <v>0</v>
      </c>
      <c r="AB493" s="39">
        <f>+AB$3*$F493*ABS($F493)*COS(2*2*PI()*$A493/$BA$33+AB$4)*COS(2*2*PI()*$A493/$BA$34+AB$5)*COS(2*2*PI()*$A493/$BA$35+AB$6)</f>
        <v>0</v>
      </c>
      <c r="AE493" s="20">
        <f>+$AF$20*SIGN(SOI!A492)*(ABS(SOI!A492))^$AE$2</f>
        <v>0.46229466962324162</v>
      </c>
      <c r="AF493" s="20">
        <f t="shared" si="226"/>
        <v>0.48438304151854578</v>
      </c>
      <c r="AG493" s="19">
        <f t="shared" si="228"/>
        <v>6.9944659437987999E-2</v>
      </c>
      <c r="AH493" s="19">
        <f t="shared" si="229"/>
        <v>4.8510481405733524E-2</v>
      </c>
      <c r="AI493">
        <f t="shared" si="225"/>
        <v>0.28259999999999774</v>
      </c>
      <c r="AJ493">
        <f t="shared" si="224"/>
        <v>0.41443838208055778</v>
      </c>
      <c r="AK493">
        <v>1</v>
      </c>
    </row>
    <row r="494" spans="1:37" x14ac:dyDescent="0.25">
      <c r="A494">
        <v>39.333333333333357</v>
      </c>
      <c r="B494" s="2">
        <v>1919.3333333332976</v>
      </c>
      <c r="C494">
        <f>+D494+($D$2+E494+F494)*SOI!A493*IF(B494&gt;$C$18, IF(B494&lt;$C$19,-1,1),1)</f>
        <v>2.6981798504580641</v>
      </c>
      <c r="D494">
        <f>+$D$3*((1-$D$5)*SOI!D493+$D$5*SOI!D492) +   $D$4*((1-$D$5)*SOI!E493+$D$5*SOI!E492)</f>
        <v>0</v>
      </c>
      <c r="E494">
        <f t="shared" si="206"/>
        <v>0.68067141178925361</v>
      </c>
      <c r="F494">
        <f t="shared" si="207"/>
        <v>3.602153747667991</v>
      </c>
      <c r="G494">
        <f t="shared" si="214"/>
        <v>4.2828251594572446</v>
      </c>
      <c r="H494" s="21">
        <f t="shared" si="215"/>
        <v>-1.50629339971883E-3</v>
      </c>
      <c r="I494" s="37">
        <f t="shared" si="208"/>
        <v>0.1469584777210331</v>
      </c>
      <c r="J494" s="1">
        <f t="shared" si="216"/>
        <v>-5.1567779446759401E-4</v>
      </c>
      <c r="K494" s="1">
        <f t="shared" si="217"/>
        <v>2.5738396316176037E-5</v>
      </c>
      <c r="L494" s="1">
        <f t="shared" si="209"/>
        <v>-0.3677126767253045</v>
      </c>
      <c r="M494" s="1">
        <f t="shared" si="210"/>
        <v>-2.2051414022039049E-2</v>
      </c>
      <c r="N494" s="1">
        <f t="shared" si="211"/>
        <v>5.3613306382391375E-2</v>
      </c>
      <c r="O494" s="1">
        <f t="shared" si="212"/>
        <v>8.7115806912263116E-2</v>
      </c>
      <c r="P494" s="1">
        <f t="shared" si="213"/>
        <v>2.9800928884433857E-2</v>
      </c>
      <c r="Q494" s="1">
        <f t="shared" si="218"/>
        <v>-7.9511760901608336E-4</v>
      </c>
      <c r="R494" s="1">
        <f t="shared" si="219"/>
        <v>6.4207113202271892E-6</v>
      </c>
      <c r="S494" s="1">
        <f t="shared" si="220"/>
        <v>1.0330878899218238E-3</v>
      </c>
      <c r="T494" s="1">
        <f t="shared" si="221"/>
        <v>5.3899299927620049E-4</v>
      </c>
      <c r="U494" s="1">
        <f t="shared" si="222"/>
        <v>-2.271957812577689E-4</v>
      </c>
      <c r="V494" s="1">
        <f t="shared" si="223"/>
        <v>-3.1053479508123621E-3</v>
      </c>
      <c r="W494" s="1">
        <f t="shared" si="227"/>
        <v>0</v>
      </c>
      <c r="X494" s="1">
        <f t="shared" si="227"/>
        <v>0</v>
      </c>
      <c r="Y494" s="1">
        <f t="shared" si="227"/>
        <v>0</v>
      </c>
      <c r="Z494" s="1">
        <f t="shared" si="227"/>
        <v>0</v>
      </c>
      <c r="AA494" s="1">
        <f>+AA$3*$F494*ABS($F494)*COS(2*PI()*$A494/$AZ$22+AA$4)*COS(2*PI()*$A494/$BA$22+AA$5)</f>
        <v>0</v>
      </c>
      <c r="AB494" s="39">
        <f>+AB$3*$F494*ABS($F494)*COS(2*2*PI()*$A494/$BA$33+AB$4)*COS(2*2*PI()*$A494/$BA$34+AB$5)*COS(2*2*PI()*$A494/$BA$35+AB$6)</f>
        <v>0</v>
      </c>
      <c r="AE494" s="20">
        <f>+$AF$20*SIGN(SOI!A493)*(ABS(SOI!A493))^$AE$2</f>
        <v>0.43366890992030188</v>
      </c>
      <c r="AF494" s="20">
        <f t="shared" si="226"/>
        <v>0.43997088347963786</v>
      </c>
      <c r="AG494" s="19">
        <f t="shared" si="228"/>
        <v>0.8329030309240919</v>
      </c>
      <c r="AH494" s="19">
        <f t="shared" si="229"/>
        <v>0.82540034836006182</v>
      </c>
      <c r="AI494">
        <f t="shared" si="225"/>
        <v>0.28319999999999773</v>
      </c>
      <c r="AJ494">
        <f t="shared" si="224"/>
        <v>0.39293214744445404</v>
      </c>
      <c r="AK494">
        <v>1</v>
      </c>
    </row>
    <row r="495" spans="1:37" x14ac:dyDescent="0.25">
      <c r="A495">
        <v>39.416666666666693</v>
      </c>
      <c r="B495" s="2">
        <v>1919.4166666666308</v>
      </c>
      <c r="C495">
        <f>+D495+($D$2+E495+F495)*SOI!A494*IF(B495&gt;$C$18, IF(B495&lt;$C$19,-1,1),1)</f>
        <v>-36.797114222905179</v>
      </c>
      <c r="D495">
        <f>+$D$3*((1-$D$5)*SOI!D494+$D$5*SOI!D493) +   $D$4*((1-$D$5)*SOI!E494+$D$5*SOI!E493)</f>
        <v>0</v>
      </c>
      <c r="E495">
        <f t="shared" si="206"/>
        <v>-0.6546732973297672</v>
      </c>
      <c r="F495">
        <f t="shared" si="207"/>
        <v>-59.668464773006598</v>
      </c>
      <c r="G495">
        <f t="shared" si="214"/>
        <v>-60.323138070336363</v>
      </c>
      <c r="H495" s="21">
        <f t="shared" si="215"/>
        <v>-2.638508457243758E-2</v>
      </c>
      <c r="I495" s="37">
        <f t="shared" si="208"/>
        <v>0.5873093617821501</v>
      </c>
      <c r="J495" s="1">
        <f t="shared" si="216"/>
        <v>-0.23790078943983148</v>
      </c>
      <c r="K495" s="1">
        <f t="shared" si="217"/>
        <v>5.0018186465175286E-3</v>
      </c>
      <c r="L495" s="1">
        <f t="shared" si="209"/>
        <v>0.52315943198232195</v>
      </c>
      <c r="M495" s="1">
        <f t="shared" si="210"/>
        <v>-2.545549911719017</v>
      </c>
      <c r="N495" s="1">
        <f t="shared" si="211"/>
        <v>0.71047218844730087</v>
      </c>
      <c r="O495" s="1">
        <f t="shared" si="212"/>
        <v>0.39101269667436833</v>
      </c>
      <c r="P495" s="1">
        <f t="shared" si="213"/>
        <v>-0.9068947862143375</v>
      </c>
      <c r="Q495" s="1">
        <f t="shared" si="218"/>
        <v>-1.2163289283328074</v>
      </c>
      <c r="R495" s="1">
        <f t="shared" si="219"/>
        <v>3.9253201827622076E-2</v>
      </c>
      <c r="S495" s="1">
        <f t="shared" si="220"/>
        <v>5.4712182616838849E-2</v>
      </c>
      <c r="T495" s="1">
        <f t="shared" si="221"/>
        <v>-3.4419335200019563E-3</v>
      </c>
      <c r="U495" s="1">
        <f t="shared" si="222"/>
        <v>2.7631193600441452E-2</v>
      </c>
      <c r="V495" s="1">
        <f t="shared" si="223"/>
        <v>1.2523100450265552</v>
      </c>
      <c r="W495" s="1">
        <f t="shared" si="227"/>
        <v>0</v>
      </c>
      <c r="X495" s="1">
        <f t="shared" si="227"/>
        <v>0</v>
      </c>
      <c r="Y495" s="1">
        <f t="shared" si="227"/>
        <v>0</v>
      </c>
      <c r="Z495" s="1">
        <f t="shared" si="227"/>
        <v>0</v>
      </c>
      <c r="AA495" s="1">
        <f>+AA$3*$F495*ABS($F495)*COS(2*PI()*$A495/$AZ$22+AA$4)*COS(2*PI()*$A495/$BA$22+AA$5)</f>
        <v>0</v>
      </c>
      <c r="AB495" s="39">
        <f>+AB$3*$F495*ABS($F495)*COS(2*2*PI()*$A495/$BA$33+AB$4)*COS(2*2*PI()*$A495/$BA$34+AB$5)*COS(2*2*PI()*$A495/$BA$35+AB$6)</f>
        <v>0</v>
      </c>
      <c r="AE495" s="20">
        <f>+$AF$20*SIGN(SOI!A494)*(ABS(SOI!A494))^$AE$2</f>
        <v>0.42394907089537015</v>
      </c>
      <c r="AF495" s="20">
        <f t="shared" si="226"/>
        <v>0.3909280271070783</v>
      </c>
      <c r="AG495" s="19">
        <f t="shared" si="228"/>
        <v>0.74857270900160056</v>
      </c>
      <c r="AH495" s="19">
        <f t="shared" si="229"/>
        <v>0.77318629435029451</v>
      </c>
      <c r="AI495">
        <f t="shared" si="225"/>
        <v>0.28379999999999772</v>
      </c>
      <c r="AJ495">
        <f t="shared" si="224"/>
        <v>0.35764468189452225</v>
      </c>
      <c r="AK495">
        <v>1</v>
      </c>
    </row>
    <row r="496" spans="1:37" x14ac:dyDescent="0.25">
      <c r="A496">
        <v>39.500000000000028</v>
      </c>
      <c r="B496" s="2">
        <v>1919.4999999999641</v>
      </c>
      <c r="C496">
        <f>+D496+($D$2+E496+F496)*SOI!A495*IF(B496&gt;$C$18, IF(B496&lt;$C$19,-1,1),1)</f>
        <v>-1.3391599856176413</v>
      </c>
      <c r="D496">
        <f>+$D$3*((1-$D$5)*SOI!D495+$D$5*SOI!D494) +   $D$4*((1-$D$5)*SOI!E495+$D$5*SOI!E494)</f>
        <v>0</v>
      </c>
      <c r="E496">
        <f t="shared" si="206"/>
        <v>0.67488859901690468</v>
      </c>
      <c r="F496">
        <f t="shared" si="207"/>
        <v>-4.0227885630610078</v>
      </c>
      <c r="G496">
        <f t="shared" si="214"/>
        <v>-3.3478999640441032</v>
      </c>
      <c r="H496" s="21">
        <f t="shared" si="215"/>
        <v>1.1740930346818082E-3</v>
      </c>
      <c r="I496" s="37">
        <f t="shared" si="208"/>
        <v>0.41719515677136826</v>
      </c>
      <c r="J496" s="1">
        <f t="shared" si="216"/>
        <v>-3.054302381223881E-2</v>
      </c>
      <c r="K496" s="1">
        <f t="shared" si="217"/>
        <v>-4.0591860398777994E-4</v>
      </c>
      <c r="L496" s="1">
        <f t="shared" si="209"/>
        <v>-0.52488604925908089</v>
      </c>
      <c r="M496" s="1">
        <f t="shared" si="210"/>
        <v>-0.46007160496339722</v>
      </c>
      <c r="N496" s="1">
        <f t="shared" si="211"/>
        <v>3.5037701491077447E-2</v>
      </c>
      <c r="O496" s="1">
        <f t="shared" si="212"/>
        <v>0.66447872574635825</v>
      </c>
      <c r="P496" s="1">
        <f t="shared" si="213"/>
        <v>-4.3166489230808826E-2</v>
      </c>
      <c r="Q496" s="1">
        <f t="shared" si="218"/>
        <v>-1.0841350245458167E-2</v>
      </c>
      <c r="R496" s="1">
        <f t="shared" si="219"/>
        <v>2.4853053864692866E-4</v>
      </c>
      <c r="S496" s="1">
        <f t="shared" si="220"/>
        <v>1.9166592125565965E-3</v>
      </c>
      <c r="T496" s="1">
        <f t="shared" si="221"/>
        <v>5.8684535231804356E-3</v>
      </c>
      <c r="U496" s="1">
        <f t="shared" si="222"/>
        <v>9.3424719726497099E-4</v>
      </c>
      <c r="V496" s="1">
        <f t="shared" si="223"/>
        <v>2.9396133686092241E-3</v>
      </c>
      <c r="W496" s="1">
        <f t="shared" si="227"/>
        <v>0</v>
      </c>
      <c r="X496" s="1">
        <f t="shared" si="227"/>
        <v>0</v>
      </c>
      <c r="Y496" s="1">
        <f t="shared" si="227"/>
        <v>0</v>
      </c>
      <c r="Z496" s="1">
        <f t="shared" si="227"/>
        <v>0</v>
      </c>
      <c r="AA496" s="1">
        <f>+AA$3*$F496*ABS($F496)*COS(2*PI()*$A496/$AZ$22+AA$4)*COS(2*PI()*$A496/$BA$22+AA$5)</f>
        <v>0</v>
      </c>
      <c r="AB496" s="39">
        <f>+AB$3*$F496*ABS($F496)*COS(2*2*PI()*$A496/$BA$33+AB$4)*COS(2*2*PI()*$A496/$BA$34+AB$5)*COS(2*2*PI()*$A496/$BA$35+AB$6)</f>
        <v>0</v>
      </c>
      <c r="AE496" s="20">
        <f>+$AF$20*SIGN(SOI!A495)*(ABS(SOI!A495))^$AE$2</f>
        <v>0.31516610050556276</v>
      </c>
      <c r="AF496" s="20">
        <f t="shared" si="226"/>
        <v>0.38931193881793935</v>
      </c>
      <c r="AG496" s="19">
        <f t="shared" si="228"/>
        <v>0.80265083116420433</v>
      </c>
      <c r="AH496" s="19">
        <f t="shared" si="229"/>
        <v>0.79087105265359592</v>
      </c>
      <c r="AI496">
        <f t="shared" si="225"/>
        <v>0.28439999999999771</v>
      </c>
      <c r="AJ496">
        <f t="shared" si="224"/>
        <v>0.41333889234626497</v>
      </c>
      <c r="AK496">
        <v>1</v>
      </c>
    </row>
    <row r="497" spans="1:37" x14ac:dyDescent="0.25">
      <c r="A497">
        <v>39.583333333333364</v>
      </c>
      <c r="B497" s="2">
        <v>1919.5833333332973</v>
      </c>
      <c r="C497">
        <f>+D497+($D$2+E497+F497)*SOI!A496*IF(B497&gt;$C$18, IF(B497&lt;$C$19,-1,1),1)</f>
        <v>0.92161436022920962</v>
      </c>
      <c r="D497">
        <f>+$D$3*((1-$D$5)*SOI!D496+$D$5*SOI!D495) +   $D$4*((1-$D$5)*SOI!E496+$D$5*SOI!E495)</f>
        <v>0</v>
      </c>
      <c r="E497">
        <f t="shared" si="206"/>
        <v>-0.74906623506160397</v>
      </c>
      <c r="F497">
        <f t="shared" si="207"/>
        <v>2.2355410096248454</v>
      </c>
      <c r="G497">
        <f t="shared" si="214"/>
        <v>1.4864747745632414</v>
      </c>
      <c r="H497" s="21">
        <f t="shared" si="215"/>
        <v>-8.8079288389651222E-4</v>
      </c>
      <c r="I497" s="37">
        <f t="shared" si="208"/>
        <v>-0.19710702553346041</v>
      </c>
      <c r="J497" s="1">
        <f t="shared" si="216"/>
        <v>-1.0787774977773303E-2</v>
      </c>
      <c r="K497" s="1">
        <f t="shared" si="217"/>
        <v>6.8228219558216173E-7</v>
      </c>
      <c r="L497" s="1">
        <f t="shared" si="209"/>
        <v>2.5978978285520392E-2</v>
      </c>
      <c r="M497" s="1">
        <f t="shared" si="210"/>
        <v>0.34393979810041625</v>
      </c>
      <c r="N497" s="1">
        <f t="shared" si="211"/>
        <v>1.9705236398999491E-2</v>
      </c>
      <c r="O497" s="1">
        <f t="shared" si="212"/>
        <v>-0.23401566148437686</v>
      </c>
      <c r="P497" s="1">
        <f t="shared" si="213"/>
        <v>4.1624682232637902E-3</v>
      </c>
      <c r="Q497" s="1">
        <f t="shared" si="218"/>
        <v>4.5581269662339262E-3</v>
      </c>
      <c r="R497" s="1">
        <f t="shared" si="219"/>
        <v>4.9368013292568976E-5</v>
      </c>
      <c r="S497" s="1">
        <f t="shared" si="220"/>
        <v>-5.092766777868295E-4</v>
      </c>
      <c r="T497" s="1">
        <f t="shared" si="221"/>
        <v>1.0229267810612178E-4</v>
      </c>
      <c r="U497" s="1">
        <f t="shared" si="222"/>
        <v>4.2562668870479684E-5</v>
      </c>
      <c r="V497" s="1">
        <f t="shared" si="223"/>
        <v>-1.5941913832681669E-4</v>
      </c>
      <c r="W497" s="1">
        <f t="shared" si="227"/>
        <v>0</v>
      </c>
      <c r="X497" s="1">
        <f t="shared" si="227"/>
        <v>0</v>
      </c>
      <c r="Y497" s="1">
        <f t="shared" si="227"/>
        <v>0</v>
      </c>
      <c r="Z497" s="1">
        <f t="shared" si="227"/>
        <v>0</v>
      </c>
      <c r="AA497" s="1">
        <f>+AA$3*$F497*ABS($F497)*COS(2*PI()*$A497/$AZ$22+AA$4)*COS(2*PI()*$A497/$BA$22+AA$5)</f>
        <v>0</v>
      </c>
      <c r="AB497" s="39">
        <f>+AB$3*$F497*ABS($F497)*COS(2*2*PI()*$A497/$BA$33+AB$4)*COS(2*2*PI()*$A497/$BA$34+AB$5)*COS(2*2*PI()*$A497/$BA$35+AB$6)</f>
        <v>0</v>
      </c>
      <c r="AE497" s="20">
        <f>+$AF$20*SIGN(SOI!A496)*(ABS(SOI!A496))^$AE$2</f>
        <v>0.42882064505288503</v>
      </c>
      <c r="AF497" s="20">
        <f t="shared" si="226"/>
        <v>0.37088425939266778</v>
      </c>
      <c r="AG497" s="19">
        <f t="shared" si="228"/>
        <v>0.76942357389296645</v>
      </c>
      <c r="AH497" s="19">
        <f t="shared" si="229"/>
        <v>0.77338549579374027</v>
      </c>
      <c r="AI497">
        <f t="shared" si="225"/>
        <v>0.2849999999999977</v>
      </c>
      <c r="AJ497">
        <f t="shared" si="224"/>
        <v>0.39853931450029867</v>
      </c>
      <c r="AK497">
        <v>1</v>
      </c>
    </row>
    <row r="498" spans="1:37" x14ac:dyDescent="0.25">
      <c r="A498">
        <v>39.6666666666667</v>
      </c>
      <c r="B498" s="2">
        <v>1919.6666666666306</v>
      </c>
      <c r="C498">
        <f>+D498+($D$2+E498+F498)*SOI!A497*IF(B498&gt;$C$18, IF(B498&lt;$C$19,-1,1),1)</f>
        <v>-0.49454795727299983</v>
      </c>
      <c r="D498">
        <f>+$D$3*((1-$D$5)*SOI!D497+$D$5*SOI!D496) +   $D$4*((1-$D$5)*SOI!E497+$D$5*SOI!E496)</f>
        <v>0</v>
      </c>
      <c r="E498">
        <f t="shared" si="206"/>
        <v>0.91133851607086225</v>
      </c>
      <c r="F498">
        <f t="shared" si="207"/>
        <v>-1.9004344306168619</v>
      </c>
      <c r="G498">
        <f t="shared" si="214"/>
        <v>-0.98909591454599965</v>
      </c>
      <c r="H498" s="21">
        <f t="shared" si="215"/>
        <v>-1.4346567788457833E-2</v>
      </c>
      <c r="I498" s="37">
        <f t="shared" si="208"/>
        <v>-0.16448947663226954</v>
      </c>
      <c r="J498" s="1">
        <f t="shared" si="216"/>
        <v>5.6983604288456209E-3</v>
      </c>
      <c r="K498" s="1">
        <f t="shared" si="217"/>
        <v>-2.2352578463253032E-7</v>
      </c>
      <c r="L498" s="1">
        <f t="shared" si="209"/>
        <v>-0.33053349771172696</v>
      </c>
      <c r="M498" s="1">
        <f t="shared" si="210"/>
        <v>-0.21770302015593243</v>
      </c>
      <c r="N498" s="1">
        <f t="shared" si="211"/>
        <v>-2.6441189173371474E-2</v>
      </c>
      <c r="O498" s="1">
        <f t="shared" si="212"/>
        <v>1.3550556659714361E-2</v>
      </c>
      <c r="P498" s="1">
        <f t="shared" si="213"/>
        <v>-1.8510105555487517E-3</v>
      </c>
      <c r="Q498" s="1">
        <f t="shared" si="218"/>
        <v>3.8713975796576244E-3</v>
      </c>
      <c r="R498" s="1">
        <f t="shared" si="219"/>
        <v>3.4991537130294626E-5</v>
      </c>
      <c r="S498" s="1">
        <f t="shared" si="220"/>
        <v>5.7028130762459882E-4</v>
      </c>
      <c r="T498" s="1">
        <f t="shared" si="221"/>
        <v>7.5361611101173637E-5</v>
      </c>
      <c r="U498" s="1">
        <f t="shared" si="222"/>
        <v>-1.5795116417267997E-5</v>
      </c>
      <c r="V498" s="1">
        <f t="shared" si="223"/>
        <v>-9.5125675914354931E-5</v>
      </c>
      <c r="W498" s="1">
        <f t="shared" si="227"/>
        <v>0</v>
      </c>
      <c r="X498" s="1">
        <f t="shared" si="227"/>
        <v>0</v>
      </c>
      <c r="Y498" s="1">
        <f t="shared" si="227"/>
        <v>0</v>
      </c>
      <c r="Z498" s="1">
        <f t="shared" si="227"/>
        <v>0</v>
      </c>
      <c r="AA498" s="1">
        <f>+AA$3*$F498*ABS($F498)*COS(2*PI()*$A498/$AZ$22+AA$4)*COS(2*PI()*$A498/$BA$22+AA$5)</f>
        <v>0</v>
      </c>
      <c r="AB498" s="39">
        <f>+AB$3*$F498*ABS($F498)*COS(2*2*PI()*$A498/$BA$33+AB$4)*COS(2*2*PI()*$A498/$BA$34+AB$5)*COS(2*2*PI()*$A498/$BA$35+AB$6)</f>
        <v>0</v>
      </c>
      <c r="AE498" s="20">
        <f>+$AF$20*SIGN(SOI!A497)*(ABS(SOI!A497))^$AE$2</f>
        <v>0.36866603261955549</v>
      </c>
      <c r="AF498" s="20">
        <f t="shared" si="226"/>
        <v>0.31352073080651693</v>
      </c>
      <c r="AG498" s="19">
        <f t="shared" si="228"/>
        <v>-0.16249300493737071</v>
      </c>
      <c r="AH498" s="19">
        <f t="shared" si="229"/>
        <v>0.74342171166592264</v>
      </c>
      <c r="AI498">
        <f t="shared" si="225"/>
        <v>0.28559999999999769</v>
      </c>
      <c r="AJ498">
        <f t="shared" si="224"/>
        <v>0.47601373574388761</v>
      </c>
      <c r="AK498">
        <v>1</v>
      </c>
    </row>
    <row r="499" spans="1:37" x14ac:dyDescent="0.25">
      <c r="A499">
        <v>39.750000000000036</v>
      </c>
      <c r="B499" s="2">
        <v>1919.7499999999638</v>
      </c>
      <c r="C499">
        <f>+D499+($D$2+E499+F499)*SOI!A498*IF(B499&gt;$C$18, IF(B499&lt;$C$19,-1,1),1)</f>
        <v>0.11447795282312176</v>
      </c>
      <c r="D499">
        <f>+$D$3*((1-$D$5)*SOI!D498+$D$5*SOI!D497) +   $D$4*((1-$D$5)*SOI!E498+$D$5*SOI!E497)</f>
        <v>0</v>
      </c>
      <c r="E499">
        <f t="shared" si="206"/>
        <v>-1.2742092206541882</v>
      </c>
      <c r="F499">
        <f t="shared" si="207"/>
        <v>2.1548088577551248</v>
      </c>
      <c r="G499">
        <f t="shared" si="214"/>
        <v>0.88059963710093658</v>
      </c>
      <c r="H499" s="21">
        <f t="shared" si="215"/>
        <v>2.8917521286528639E-2</v>
      </c>
      <c r="I499" s="37">
        <f t="shared" si="208"/>
        <v>0.65808843008222317</v>
      </c>
      <c r="J499" s="1">
        <f t="shared" si="216"/>
        <v>-6.3185501476650894E-4</v>
      </c>
      <c r="K499" s="1">
        <f t="shared" si="217"/>
        <v>4.66301838373085E-4</v>
      </c>
      <c r="L499" s="1">
        <f t="shared" si="209"/>
        <v>1.4613218612416792</v>
      </c>
      <c r="M499" s="1">
        <f t="shared" si="210"/>
        <v>-6.0337295299433677E-3</v>
      </c>
      <c r="N499" s="1">
        <f t="shared" si="211"/>
        <v>-1.1111315780776926E-2</v>
      </c>
      <c r="O499" s="1">
        <f t="shared" si="212"/>
        <v>-0.689211313939319</v>
      </c>
      <c r="P499" s="1">
        <f t="shared" si="213"/>
        <v>1.7172073209972678E-2</v>
      </c>
      <c r="Q499" s="1">
        <f t="shared" si="218"/>
        <v>4.5089317919945505E-5</v>
      </c>
      <c r="R499" s="1">
        <f t="shared" si="219"/>
        <v>-1.6304783970593071E-6</v>
      </c>
      <c r="S499" s="1">
        <f t="shared" si="220"/>
        <v>-9.5878179769395453E-4</v>
      </c>
      <c r="T499" s="1">
        <f t="shared" si="221"/>
        <v>1.6946336972765905E-2</v>
      </c>
      <c r="U499" s="1">
        <f t="shared" si="222"/>
        <v>-5.8624993004390816E-4</v>
      </c>
      <c r="V499" s="1">
        <f t="shared" si="223"/>
        <v>3.7084813443833103E-4</v>
      </c>
      <c r="W499" s="1">
        <f t="shared" si="227"/>
        <v>0</v>
      </c>
      <c r="X499" s="1">
        <f t="shared" si="227"/>
        <v>0</v>
      </c>
      <c r="Y499" s="1">
        <f t="shared" si="227"/>
        <v>0</v>
      </c>
      <c r="Z499" s="1">
        <f t="shared" si="227"/>
        <v>0</v>
      </c>
      <c r="AA499" s="1">
        <f>+AA$3*$F499*ABS($F499)*COS(2*PI()*$A499/$AZ$22+AA$4)*COS(2*PI()*$A499/$BA$22+AA$5)</f>
        <v>0</v>
      </c>
      <c r="AB499" s="39">
        <f>+AB$3*$F499*ABS($F499)*COS(2*2*PI()*$A499/$BA$33+AB$4)*COS(2*2*PI()*$A499/$BA$34+AB$5)*COS(2*2*PI()*$A499/$BA$35+AB$6)</f>
        <v>0</v>
      </c>
      <c r="AE499" s="20">
        <f>+$AF$20*SIGN(SOI!A498)*(ABS(SOI!A498))^$AE$2</f>
        <v>0.14307551474711033</v>
      </c>
      <c r="AF499" s="20">
        <f t="shared" si="226"/>
        <v>7.1125246021192953E-2</v>
      </c>
      <c r="AG499" s="19">
        <f t="shared" si="228"/>
        <v>0.78864575797545722</v>
      </c>
      <c r="AH499" s="19">
        <f t="shared" si="229"/>
        <v>0.75275952948314384</v>
      </c>
      <c r="AI499">
        <f t="shared" si="225"/>
        <v>0.28619999999999768</v>
      </c>
      <c r="AJ499">
        <f t="shared" si="224"/>
        <v>0.71752051195426425</v>
      </c>
      <c r="AK499">
        <v>1</v>
      </c>
    </row>
    <row r="500" spans="1:37" x14ac:dyDescent="0.25">
      <c r="A500">
        <v>39.833333333333371</v>
      </c>
      <c r="B500" s="2">
        <v>1919.8333333332971</v>
      </c>
      <c r="C500">
        <f>+D500+($D$2+E500+F500)*SOI!A499*IF(B500&gt;$C$18, IF(B500&lt;$C$19,-1,1),1)</f>
        <v>0.44938565532913338</v>
      </c>
      <c r="D500">
        <f>+$D$3*((1-$D$5)*SOI!D499+$D$5*SOI!D498) +   $D$4*((1-$D$5)*SOI!E499+$D$5*SOI!E498)</f>
        <v>0</v>
      </c>
      <c r="E500">
        <f t="shared" si="206"/>
        <v>2.3875979227621267</v>
      </c>
      <c r="F500">
        <f t="shared" si="207"/>
        <v>-3.6021537479760006</v>
      </c>
      <c r="G500">
        <f t="shared" si="214"/>
        <v>-1.214555825213874</v>
      </c>
      <c r="H500" s="21">
        <f t="shared" si="215"/>
        <v>-1.4426925861547009E-2</v>
      </c>
      <c r="I500" s="37">
        <f t="shared" si="208"/>
        <v>-1.3803158284395296</v>
      </c>
      <c r="J500" s="1">
        <f t="shared" si="216"/>
        <v>-0.11316641669596193</v>
      </c>
      <c r="K500" s="1">
        <f t="shared" si="217"/>
        <v>-6.0730794445420346E-3</v>
      </c>
      <c r="L500" s="1">
        <f t="shared" si="209"/>
        <v>-2.260153558029554</v>
      </c>
      <c r="M500" s="1">
        <f t="shared" si="210"/>
        <v>0.51521886160660513</v>
      </c>
      <c r="N500" s="1">
        <f t="shared" si="211"/>
        <v>0.12471090933750477</v>
      </c>
      <c r="O500" s="1">
        <f t="shared" si="212"/>
        <v>2.3218099028127051</v>
      </c>
      <c r="P500" s="1">
        <f t="shared" si="213"/>
        <v>-4.2923807606285849E-2</v>
      </c>
      <c r="Q500" s="1">
        <f t="shared" si="218"/>
        <v>4.321340983865668E-2</v>
      </c>
      <c r="R500" s="1">
        <f t="shared" si="219"/>
        <v>3.2775862768741055E-3</v>
      </c>
      <c r="S500" s="1">
        <f t="shared" si="220"/>
        <v>-2.2571111633950425E-2</v>
      </c>
      <c r="T500" s="1">
        <f t="shared" si="221"/>
        <v>8.8296230731985226E-2</v>
      </c>
      <c r="U500" s="1">
        <f t="shared" si="222"/>
        <v>-3.0736366413050085E-3</v>
      </c>
      <c r="V500" s="1">
        <f t="shared" si="223"/>
        <v>1.0404244809447342E-2</v>
      </c>
      <c r="W500" s="1">
        <f t="shared" si="227"/>
        <v>0</v>
      </c>
      <c r="X500" s="1">
        <f t="shared" si="227"/>
        <v>0</v>
      </c>
      <c r="Y500" s="1">
        <f t="shared" si="227"/>
        <v>0</v>
      </c>
      <c r="Z500" s="1">
        <f t="shared" si="227"/>
        <v>0</v>
      </c>
      <c r="AA500" s="1">
        <f>+AA$3*$F500*ABS($F500)*COS(2*PI()*$A500/$AZ$22+AA$4)*COS(2*PI()*$A500/$BA$22+AA$5)</f>
        <v>0</v>
      </c>
      <c r="AB500" s="39">
        <f>+AB$3*$F500*ABS($F500)*COS(2*2*PI()*$A500/$BA$33+AB$4)*COS(2*2*PI()*$A500/$BA$34+AB$5)*COS(2*2*PI()*$A500/$BA$35+AB$6)</f>
        <v>0</v>
      </c>
      <c r="AE500" s="20">
        <f>+$AF$20*SIGN(SOI!A499)*(ABS(SOI!A499))^$AE$2</f>
        <v>-0.29836580930308693</v>
      </c>
      <c r="AF500" s="20">
        <f t="shared" si="226"/>
        <v>4.1954909615055012E-2</v>
      </c>
      <c r="AG500" s="19">
        <f t="shared" si="228"/>
        <v>-0.42760214541052022</v>
      </c>
      <c r="AH500" s="19">
        <f t="shared" si="229"/>
        <v>0.64669184802175139</v>
      </c>
      <c r="AI500">
        <f t="shared" si="225"/>
        <v>0.28679999999999767</v>
      </c>
      <c r="AJ500">
        <f t="shared" si="224"/>
        <v>0.46955705502557521</v>
      </c>
      <c r="AK500">
        <v>1</v>
      </c>
    </row>
    <row r="501" spans="1:37" x14ac:dyDescent="0.25">
      <c r="A501">
        <v>39.916666666666707</v>
      </c>
      <c r="B501" s="2">
        <v>1919.9166666666304</v>
      </c>
      <c r="C501">
        <f>+D501+($D$2+E501+F501)*SOI!A500*IF(B501&gt;$C$18, IF(B501&lt;$C$19,-1,1),1)</f>
        <v>6.3063624226505617</v>
      </c>
      <c r="D501">
        <f>+$D$3*((1-$D$5)*SOI!D500+$D$5*SOI!D499) +   $D$4*((1-$D$5)*SOI!E500+$D$5*SOI!E499)</f>
        <v>0</v>
      </c>
      <c r="E501">
        <f t="shared" si="206"/>
        <v>-41.120340000429152</v>
      </c>
      <c r="F501">
        <f t="shared" si="207"/>
        <v>59.668464772930804</v>
      </c>
      <c r="G501">
        <f t="shared" si="214"/>
        <v>18.548124772501652</v>
      </c>
      <c r="H501" s="21">
        <f t="shared" si="215"/>
        <v>-0.87058546651950297</v>
      </c>
      <c r="I501" s="37">
        <f t="shared" si="208"/>
        <v>13.813053529308503</v>
      </c>
      <c r="J501" s="1">
        <f t="shared" si="216"/>
        <v>-30.030940626556475</v>
      </c>
      <c r="K501" s="1">
        <f t="shared" si="217"/>
        <v>1.4278782373530234</v>
      </c>
      <c r="L501" s="1">
        <f t="shared" si="209"/>
        <v>5.3410938125044591</v>
      </c>
      <c r="M501" s="1">
        <f t="shared" si="210"/>
        <v>-13.662554199249525</v>
      </c>
      <c r="N501" s="1">
        <f t="shared" si="211"/>
        <v>-2.9195498747187418</v>
      </c>
      <c r="O501" s="1">
        <f t="shared" si="212"/>
        <v>-23.30475481788346</v>
      </c>
      <c r="P501" s="1">
        <f t="shared" si="213"/>
        <v>0.4254713421781961</v>
      </c>
      <c r="Q501" s="1">
        <f t="shared" si="218"/>
        <v>26.82687794937771</v>
      </c>
      <c r="R501" s="1">
        <f t="shared" si="219"/>
        <v>-20.361836980872102</v>
      </c>
      <c r="S501" s="1">
        <f t="shared" si="220"/>
        <v>-5.2878073986502931</v>
      </c>
      <c r="T501" s="1">
        <f t="shared" si="221"/>
        <v>2.094364668608562</v>
      </c>
      <c r="U501" s="1">
        <f t="shared" si="222"/>
        <v>-0.30488483649295856</v>
      </c>
      <c r="V501" s="1">
        <f t="shared" si="223"/>
        <v>2.4143158691179583</v>
      </c>
      <c r="W501" s="1">
        <f t="shared" si="227"/>
        <v>0</v>
      </c>
      <c r="X501" s="1">
        <f t="shared" si="227"/>
        <v>0</v>
      </c>
      <c r="Y501" s="1">
        <f t="shared" si="227"/>
        <v>0</v>
      </c>
      <c r="Z501" s="1">
        <f t="shared" si="227"/>
        <v>0</v>
      </c>
      <c r="AA501" s="1">
        <f>+AA$3*$F501*ABS($F501)*COS(2*PI()*$A501/$AZ$22+AA$4)*COS(2*PI()*$A501/$BA$22+AA$5)</f>
        <v>0</v>
      </c>
      <c r="AB501" s="39">
        <f>+AB$3*$F501*ABS($F501)*COS(2*2*PI()*$A501/$BA$33+AB$4)*COS(2*2*PI()*$A501/$BA$34+AB$5)*COS(2*2*PI()*$A501/$BA$35+AB$6)</f>
        <v>0</v>
      </c>
      <c r="AE501" s="20">
        <f>+$AF$20*SIGN(SOI!A500)*(ABS(SOI!A500))^$AE$2</f>
        <v>0.28115502340114162</v>
      </c>
      <c r="AF501" s="20">
        <f t="shared" si="226"/>
        <v>0.14042785283691317</v>
      </c>
      <c r="AG501" s="19">
        <f t="shared" si="228"/>
        <v>0.84262278303687543</v>
      </c>
      <c r="AH501" s="19">
        <f t="shared" si="229"/>
        <v>0.7004858679318714</v>
      </c>
      <c r="AI501">
        <f t="shared" si="225"/>
        <v>0.28739999999999766</v>
      </c>
      <c r="AJ501">
        <f t="shared" si="224"/>
        <v>0.70219493019996226</v>
      </c>
      <c r="AK501">
        <v>1</v>
      </c>
    </row>
    <row r="502" spans="1:37" x14ac:dyDescent="0.25">
      <c r="A502">
        <v>40.000000000000043</v>
      </c>
      <c r="B502" s="2">
        <v>1919.9999999999636</v>
      </c>
      <c r="C502">
        <f>+D502+($D$2+E502+F502)*SOI!A501*IF(B502&gt;$C$18, IF(B502&lt;$C$19,-1,1),1)</f>
        <v>0.85346311535420138</v>
      </c>
      <c r="D502">
        <f>+$D$3*((1-$D$5)*SOI!D501+$D$5*SOI!D500) +   $D$4*((1-$D$5)*SOI!E501+$D$5*SOI!E500)</f>
        <v>0</v>
      </c>
      <c r="E502">
        <f t="shared" si="206"/>
        <v>-2.6892524457444682</v>
      </c>
      <c r="F502">
        <f t="shared" si="207"/>
        <v>4.0227885634854079</v>
      </c>
      <c r="G502">
        <f t="shared" si="214"/>
        <v>1.3335361177409397</v>
      </c>
      <c r="H502" s="21">
        <f t="shared" si="215"/>
        <v>-1.2611524094448769E-2</v>
      </c>
      <c r="I502" s="37">
        <f t="shared" si="208"/>
        <v>-0.2238048435539019</v>
      </c>
      <c r="J502" s="1">
        <f t="shared" si="216"/>
        <v>3.0361059594640583E-2</v>
      </c>
      <c r="K502" s="1">
        <f t="shared" si="217"/>
        <v>2.2124833401304919E-6</v>
      </c>
      <c r="L502" s="1">
        <f t="shared" si="209"/>
        <v>0.52730212897813034</v>
      </c>
      <c r="M502" s="1">
        <f t="shared" si="210"/>
        <v>-0.85251121375151173</v>
      </c>
      <c r="N502" s="1">
        <f t="shared" si="211"/>
        <v>-0.14161656339448456</v>
      </c>
      <c r="O502" s="1">
        <f t="shared" si="212"/>
        <v>-6.0506304236429782E-2</v>
      </c>
      <c r="P502" s="1">
        <f t="shared" si="213"/>
        <v>2.5720164433400434E-3</v>
      </c>
      <c r="Q502" s="1">
        <f t="shared" si="218"/>
        <v>8.1196346530239397E-2</v>
      </c>
      <c r="R502" s="1">
        <f t="shared" si="219"/>
        <v>9.985345526091888E-4</v>
      </c>
      <c r="S502" s="1">
        <f t="shared" si="220"/>
        <v>4.1557897447352622E-3</v>
      </c>
      <c r="T502" s="1">
        <f t="shared" si="221"/>
        <v>5.3683115238912474E-4</v>
      </c>
      <c r="U502" s="1">
        <f t="shared" si="222"/>
        <v>2.9862010172940103E-5</v>
      </c>
      <c r="V502" s="1">
        <f t="shared" si="223"/>
        <v>7.0793872429237225E-4</v>
      </c>
      <c r="W502" s="1">
        <f t="shared" ref="W502:Z521" si="230">+W$3*$F502*ABS($F502)*COS(2*PI()*$A502/W$2+W$4)</f>
        <v>0</v>
      </c>
      <c r="X502" s="1">
        <f t="shared" si="230"/>
        <v>0</v>
      </c>
      <c r="Y502" s="1">
        <f t="shared" si="230"/>
        <v>0</v>
      </c>
      <c r="Z502" s="1">
        <f t="shared" si="230"/>
        <v>0</v>
      </c>
      <c r="AA502" s="1">
        <f>+AA$3*$F502*ABS($F502)*COS(2*PI()*$A502/$AZ$22+AA$4)*COS(2*PI()*$A502/$BA$22+AA$5)</f>
        <v>0</v>
      </c>
      <c r="AB502" s="39">
        <f>+AB$3*$F502*ABS($F502)*COS(2*2*PI()*$A502/$BA$33+AB$4)*COS(2*2*PI()*$A502/$BA$34+AB$5)*COS(2*2*PI()*$A502/$BA$35+AB$6)</f>
        <v>0</v>
      </c>
      <c r="AE502" s="20">
        <f>+$AF$20*SIGN(SOI!A501)*(ABS(SOI!A501))^$AE$2</f>
        <v>0.43849434441268481</v>
      </c>
      <c r="AF502" s="20">
        <f t="shared" si="226"/>
        <v>0.37956768608784824</v>
      </c>
      <c r="AG502" s="19">
        <f t="shared" si="228"/>
        <v>0.68538866260626308</v>
      </c>
      <c r="AH502" s="19">
        <f t="shared" si="229"/>
        <v>0.75077539546907845</v>
      </c>
      <c r="AI502">
        <f t="shared" si="225"/>
        <v>0.28799999999999765</v>
      </c>
      <c r="AJ502">
        <f t="shared" si="224"/>
        <v>0.30582097651841483</v>
      </c>
      <c r="AK502">
        <v>1</v>
      </c>
    </row>
    <row r="503" spans="1:37" x14ac:dyDescent="0.25">
      <c r="A503">
        <v>40.083333333333378</v>
      </c>
      <c r="B503" s="2">
        <v>1920.0833333332969</v>
      </c>
      <c r="C503">
        <f>+D503+($D$2+E503+F503)*SOI!A502*IF(B503&gt;$C$18, IF(B503&lt;$C$19,-1,1),1)</f>
        <v>-0.53343852162591054</v>
      </c>
      <c r="D503">
        <f>+$D$3*((1-$D$5)*SOI!D502+$D$5*SOI!D501) +   $D$4*((1-$D$5)*SOI!E502+$D$5*SOI!E501)</f>
        <v>0</v>
      </c>
      <c r="E503">
        <f t="shared" si="206"/>
        <v>1.3464768071725883</v>
      </c>
      <c r="F503">
        <f t="shared" si="207"/>
        <v>-2.2355410098824393</v>
      </c>
      <c r="G503">
        <f t="shared" si="214"/>
        <v>-0.88906420270985098</v>
      </c>
      <c r="H503" s="21">
        <f t="shared" si="215"/>
        <v>-2.1716043365954639E-3</v>
      </c>
      <c r="I503" s="37">
        <f t="shared" si="208"/>
        <v>0.62055802654761016</v>
      </c>
      <c r="J503" s="1">
        <f t="shared" si="216"/>
        <v>2.2970648622811639E-2</v>
      </c>
      <c r="K503" s="1">
        <f t="shared" si="217"/>
        <v>-6.433957271746061E-5</v>
      </c>
      <c r="L503" s="1">
        <f t="shared" si="209"/>
        <v>-1.3790098614031179</v>
      </c>
      <c r="M503" s="1">
        <f t="shared" si="210"/>
        <v>0.23261810769816432</v>
      </c>
      <c r="N503" s="1">
        <f t="shared" si="211"/>
        <v>1.2190950520104016E-2</v>
      </c>
      <c r="O503" s="1">
        <f t="shared" si="212"/>
        <v>0.37497841071119964</v>
      </c>
      <c r="P503" s="1">
        <f t="shared" si="213"/>
        <v>-4.6148588225415881E-3</v>
      </c>
      <c r="Q503" s="1">
        <f t="shared" si="218"/>
        <v>1.9072315572045821E-3</v>
      </c>
      <c r="R503" s="1">
        <f t="shared" si="219"/>
        <v>-6.5034371749560796E-5</v>
      </c>
      <c r="S503" s="1">
        <f t="shared" si="220"/>
        <v>9.9195049971377027E-4</v>
      </c>
      <c r="T503" s="1">
        <f t="shared" si="221"/>
        <v>8.7006398973369873E-3</v>
      </c>
      <c r="U503" s="1">
        <f t="shared" si="222"/>
        <v>1.4856504336088698E-4</v>
      </c>
      <c r="V503" s="1">
        <f t="shared" si="223"/>
        <v>1.093462428472597E-4</v>
      </c>
      <c r="W503" s="1">
        <f t="shared" si="230"/>
        <v>0</v>
      </c>
      <c r="X503" s="1">
        <f t="shared" si="230"/>
        <v>0</v>
      </c>
      <c r="Y503" s="1">
        <f t="shared" si="230"/>
        <v>0</v>
      </c>
      <c r="Z503" s="1">
        <f t="shared" si="230"/>
        <v>0</v>
      </c>
      <c r="AA503" s="1">
        <f>+AA$3*$F503*ABS($F503)*COS(2*PI()*$A503/$AZ$22+AA$4)*COS(2*PI()*$A503/$BA$22+AA$5)</f>
        <v>0</v>
      </c>
      <c r="AB503" s="39">
        <f>+AB$3*$F503*ABS($F503)*COS(2*2*PI()*$A503/$BA$33+AB$4)*COS(2*2*PI()*$A503/$BA$34+AB$5)*COS(2*2*PI()*$A503/$BA$35+AB$6)</f>
        <v>0</v>
      </c>
      <c r="AE503" s="20">
        <f>+$AF$20*SIGN(SOI!A502)*(ABS(SOI!A502))^$AE$2</f>
        <v>0.4190536904497183</v>
      </c>
      <c r="AF503" s="20">
        <f t="shared" si="226"/>
        <v>0.41387381486009328</v>
      </c>
      <c r="AG503" s="19">
        <f t="shared" si="228"/>
        <v>0.7549003783699203</v>
      </c>
      <c r="AH503" s="19">
        <f t="shared" si="229"/>
        <v>0.72465952764965647</v>
      </c>
      <c r="AI503">
        <f t="shared" si="225"/>
        <v>0.28859999999999764</v>
      </c>
      <c r="AJ503">
        <f t="shared" si="224"/>
        <v>0.34102656350982702</v>
      </c>
      <c r="AK503">
        <v>1</v>
      </c>
    </row>
    <row r="504" spans="1:37" x14ac:dyDescent="0.25">
      <c r="A504">
        <v>40.166666666666714</v>
      </c>
      <c r="B504" s="2">
        <v>1920.1666666666301</v>
      </c>
      <c r="C504">
        <f>+D504+($D$2+E504+F504)*SOI!A503*IF(B504&gt;$C$18, IF(B504&lt;$C$19,-1,1),1)</f>
        <v>0.50859211099133939</v>
      </c>
      <c r="D504">
        <f>+$D$3*((1-$D$5)*SOI!D503+$D$5*SOI!D502) +   $D$4*((1-$D$5)*SOI!E503+$D$5*SOI!E502)</f>
        <v>0</v>
      </c>
      <c r="E504">
        <f t="shared" si="206"/>
        <v>-0.94082667429681521</v>
      </c>
      <c r="F504">
        <f t="shared" si="207"/>
        <v>1.900434430884248</v>
      </c>
      <c r="G504">
        <f t="shared" si="214"/>
        <v>0.9596077565874328</v>
      </c>
      <c r="H504" s="21">
        <f t="shared" si="215"/>
        <v>-5.3922223537901494E-3</v>
      </c>
      <c r="I504" s="37">
        <f t="shared" si="208"/>
        <v>-0.56472951743206101</v>
      </c>
      <c r="J504" s="1">
        <f t="shared" si="216"/>
        <v>-5.2041092995021437E-3</v>
      </c>
      <c r="K504" s="1">
        <f t="shared" si="217"/>
        <v>4.4559752767153808E-4</v>
      </c>
      <c r="L504" s="1">
        <f t="shared" si="209"/>
        <v>1.0297556556559264</v>
      </c>
      <c r="M504" s="1">
        <f t="shared" si="210"/>
        <v>5.7910668513479029E-2</v>
      </c>
      <c r="N504" s="1">
        <f t="shared" si="211"/>
        <v>2.8112880846412069E-2</v>
      </c>
      <c r="O504" s="1">
        <f t="shared" si="212"/>
        <v>-0.84808869526760966</v>
      </c>
      <c r="P504" s="1">
        <f t="shared" si="213"/>
        <v>1.8924359760655055E-2</v>
      </c>
      <c r="Q504" s="1">
        <f t="shared" si="218"/>
        <v>1.0949297781940668E-3</v>
      </c>
      <c r="R504" s="1">
        <f t="shared" si="219"/>
        <v>3.3976910267280498E-5</v>
      </c>
      <c r="S504" s="1">
        <f t="shared" si="220"/>
        <v>-2.0816891310578628E-3</v>
      </c>
      <c r="T504" s="1">
        <f t="shared" si="221"/>
        <v>1.4694439280257992E-2</v>
      </c>
      <c r="U504" s="1">
        <f t="shared" si="222"/>
        <v>5.5441822845289689E-4</v>
      </c>
      <c r="V504" s="1">
        <f t="shared" si="223"/>
        <v>-1.0340330605932422E-3</v>
      </c>
      <c r="W504" s="1">
        <f t="shared" si="230"/>
        <v>0</v>
      </c>
      <c r="X504" s="1">
        <f t="shared" si="230"/>
        <v>0</v>
      </c>
      <c r="Y504" s="1">
        <f t="shared" si="230"/>
        <v>0</v>
      </c>
      <c r="Z504" s="1">
        <f t="shared" si="230"/>
        <v>0</v>
      </c>
      <c r="AA504" s="1">
        <f>+AA$3*$F504*ABS($F504)*COS(2*PI()*$A504/$AZ$22+AA$4)*COS(2*PI()*$A504/$BA$22+AA$5)</f>
        <v>0</v>
      </c>
      <c r="AB504" s="39">
        <f>+AB$3*$F504*ABS($F504)*COS(2*2*PI()*$A504/$BA$33+AB$4)*COS(2*2*PI()*$A504/$BA$34+AB$5)*COS(2*2*PI()*$A504/$BA$35+AB$6)</f>
        <v>0</v>
      </c>
      <c r="AE504" s="20">
        <f>+$AF$20*SIGN(SOI!A503)*(ABS(SOI!A503))^$AE$2</f>
        <v>0.38407340971787662</v>
      </c>
      <c r="AF504" s="20">
        <f t="shared" si="226"/>
        <v>0.21252588288481919</v>
      </c>
      <c r="AG504" s="19">
        <f t="shared" si="228"/>
        <v>0.60508565650658153</v>
      </c>
      <c r="AH504" s="19">
        <f t="shared" si="229"/>
        <v>0.71401049566447661</v>
      </c>
      <c r="AI504">
        <f t="shared" si="225"/>
        <v>0.28919999999999763</v>
      </c>
      <c r="AJ504">
        <f t="shared" si="224"/>
        <v>0.39255977362176231</v>
      </c>
      <c r="AK504">
        <v>1</v>
      </c>
    </row>
    <row r="505" spans="1:37" x14ac:dyDescent="0.25">
      <c r="A505">
        <v>40.25000000000005</v>
      </c>
      <c r="B505" s="2">
        <v>1920.2499999999634</v>
      </c>
      <c r="C505">
        <f>+D505+($D$2+E505+F505)*SOI!A504*IF(B505&gt;$C$18, IF(B505&lt;$C$19,-1,1),1)</f>
        <v>0.22269505935050574</v>
      </c>
      <c r="D505">
        <f>+$D$3*((1-$D$5)*SOI!D504+$D$5*SOI!D503) +   $D$4*((1-$D$5)*SOI!E504+$D$5*SOI!E503)</f>
        <v>0</v>
      </c>
      <c r="E505">
        <f t="shared" si="206"/>
        <v>0.76296473694360145</v>
      </c>
      <c r="F505">
        <f t="shared" si="207"/>
        <v>-2.1548088578842624</v>
      </c>
      <c r="G505">
        <f t="shared" si="214"/>
        <v>-1.3918441209406609</v>
      </c>
      <c r="H505" s="21">
        <f t="shared" si="215"/>
        <v>8.5455782955236401E-3</v>
      </c>
      <c r="I505" s="37">
        <f t="shared" si="208"/>
        <v>0.32551156104764661</v>
      </c>
      <c r="J505" s="1">
        <f t="shared" si="216"/>
        <v>-1.3295366592485947E-2</v>
      </c>
      <c r="K505" s="1">
        <f t="shared" si="217"/>
        <v>-1.0211101987394526E-4</v>
      </c>
      <c r="L505" s="1">
        <f t="shared" si="209"/>
        <v>-0.21175403606809395</v>
      </c>
      <c r="M505" s="1">
        <f t="shared" si="210"/>
        <v>-0.25667676441340931</v>
      </c>
      <c r="N505" s="1">
        <f t="shared" si="211"/>
        <v>-2.3399349578862579E-2</v>
      </c>
      <c r="O505" s="1">
        <f t="shared" si="212"/>
        <v>0.63093624988831465</v>
      </c>
      <c r="P505" s="1">
        <f t="shared" si="213"/>
        <v>-2.8347144668912683E-2</v>
      </c>
      <c r="Q505" s="1">
        <f t="shared" si="218"/>
        <v>4.0393610987300241E-3</v>
      </c>
      <c r="R505" s="1">
        <f t="shared" si="219"/>
        <v>-7.2249729318568204E-5</v>
      </c>
      <c r="S505" s="1">
        <f t="shared" si="220"/>
        <v>-9.9871193096757278E-4</v>
      </c>
      <c r="T505" s="1">
        <f t="shared" si="221"/>
        <v>2.2479918658650957E-3</v>
      </c>
      <c r="U505" s="1">
        <f t="shared" si="222"/>
        <v>4.7868691377210841E-4</v>
      </c>
      <c r="V505" s="1">
        <f t="shared" si="223"/>
        <v>-1.2892020362220212E-3</v>
      </c>
      <c r="W505" s="1">
        <f t="shared" si="230"/>
        <v>0</v>
      </c>
      <c r="X505" s="1">
        <f t="shared" si="230"/>
        <v>0</v>
      </c>
      <c r="Y505" s="1">
        <f t="shared" si="230"/>
        <v>0</v>
      </c>
      <c r="Z505" s="1">
        <f t="shared" si="230"/>
        <v>0</v>
      </c>
      <c r="AA505" s="1">
        <f>+AA$3*$F505*ABS($F505)*COS(2*PI()*$A505/$AZ$22+AA$4)*COS(2*PI()*$A505/$BA$22+AA$5)</f>
        <v>0</v>
      </c>
      <c r="AB505" s="39">
        <f>+AB$3*$F505*ABS($F505)*COS(2*2*PI()*$A505/$BA$33+AB$4)*COS(2*2*PI()*$A505/$BA$34+AB$5)*COS(2*2*PI()*$A505/$BA$35+AB$6)</f>
        <v>0</v>
      </c>
      <c r="AE505" s="20">
        <f>+$AF$20*SIGN(SOI!A504)*(ABS(SOI!A504))^$AE$2</f>
        <v>-0.16554945151313741</v>
      </c>
      <c r="AF505" s="20">
        <f t="shared" si="226"/>
        <v>6.0394313684346461E-3</v>
      </c>
      <c r="AG505" s="19">
        <f t="shared" si="228"/>
        <v>0.68966795789760083</v>
      </c>
      <c r="AH505" s="19">
        <f t="shared" si="229"/>
        <v>0.70876596393645808</v>
      </c>
      <c r="AI505">
        <f t="shared" si="225"/>
        <v>0.28979999999999762</v>
      </c>
      <c r="AJ505">
        <f t="shared" si="224"/>
        <v>0.68362852652916617</v>
      </c>
      <c r="AK505">
        <v>1</v>
      </c>
    </row>
    <row r="506" spans="1:37" x14ac:dyDescent="0.25">
      <c r="A506">
        <v>40.333333333333385</v>
      </c>
      <c r="B506" s="2">
        <v>1920.3333333332967</v>
      </c>
      <c r="C506">
        <f>+D506+($D$2+E506+F506)*SOI!A505*IF(B506&gt;$C$18, IF(B506&lt;$C$19,-1,1),1)</f>
        <v>-0.61351129065786203</v>
      </c>
      <c r="D506">
        <f>+$D$3*((1-$D$5)*SOI!D505+$D$5*SOI!D504) +   $D$4*((1-$D$5)*SOI!E505+$D$5*SOI!E504)</f>
        <v>0</v>
      </c>
      <c r="E506">
        <f t="shared" si="206"/>
        <v>-0.6806714117853101</v>
      </c>
      <c r="F506">
        <f t="shared" si="207"/>
        <v>3.60215374825132</v>
      </c>
      <c r="G506">
        <f t="shared" si="214"/>
        <v>2.9214823364660099</v>
      </c>
      <c r="H506" s="21">
        <f t="shared" si="215"/>
        <v>7.4238544397912578E-3</v>
      </c>
      <c r="I506" s="37">
        <f t="shared" si="208"/>
        <v>-1.0030268792167204E-2</v>
      </c>
      <c r="J506" s="1">
        <f t="shared" si="216"/>
        <v>-7.3299324037323567E-4</v>
      </c>
      <c r="K506" s="1">
        <f t="shared" si="217"/>
        <v>4.0425918130423914E-6</v>
      </c>
      <c r="L506" s="1">
        <f t="shared" si="209"/>
        <v>5.1149214583821247E-2</v>
      </c>
      <c r="M506" s="1">
        <f t="shared" si="210"/>
        <v>0.45924036712423028</v>
      </c>
      <c r="N506" s="1">
        <f t="shared" si="211"/>
        <v>-2.3659281355639349E-2</v>
      </c>
      <c r="O506" s="1">
        <f t="shared" si="212"/>
        <v>-0.12262139518912259</v>
      </c>
      <c r="P506" s="1">
        <f t="shared" si="213"/>
        <v>2.3906090140926206E-2</v>
      </c>
      <c r="Q506" s="1">
        <f t="shared" si="218"/>
        <v>-7.3074178424373665E-3</v>
      </c>
      <c r="R506" s="1">
        <f t="shared" si="219"/>
        <v>-4.0274823012240894E-6</v>
      </c>
      <c r="S506" s="1">
        <f t="shared" si="220"/>
        <v>3.111602809816143E-5</v>
      </c>
      <c r="T506" s="1">
        <f t="shared" si="221"/>
        <v>1.0553166279128936E-4</v>
      </c>
      <c r="U506" s="1">
        <f t="shared" si="222"/>
        <v>1.2439328624354949E-5</v>
      </c>
      <c r="V506" s="1">
        <f t="shared" si="223"/>
        <v>1.0993044312991732E-3</v>
      </c>
      <c r="W506" s="1">
        <f t="shared" si="230"/>
        <v>0</v>
      </c>
      <c r="X506" s="1">
        <f t="shared" si="230"/>
        <v>0</v>
      </c>
      <c r="Y506" s="1">
        <f t="shared" si="230"/>
        <v>0</v>
      </c>
      <c r="Z506" s="1">
        <f t="shared" si="230"/>
        <v>0</v>
      </c>
      <c r="AA506" s="1">
        <f>+AA$3*$F506*ABS($F506)*COS(2*PI()*$A506/$AZ$22+AA$4)*COS(2*PI()*$A506/$BA$22+AA$5)</f>
        <v>0</v>
      </c>
      <c r="AB506" s="39">
        <f>+AB$3*$F506*ABS($F506)*COS(2*2*PI()*$A506/$BA$33+AB$4)*COS(2*2*PI()*$A506/$BA$34+AB$5)*COS(2*2*PI()*$A506/$BA$35+AB$6)</f>
        <v>0</v>
      </c>
      <c r="AE506" s="20">
        <f>+$AF$20*SIGN(SOI!A505)*(ABS(SOI!A505))^$AE$2</f>
        <v>-0.20040566409943528</v>
      </c>
      <c r="AF506" s="20">
        <f t="shared" si="226"/>
        <v>-3.8177126115176374E-2</v>
      </c>
      <c r="AG506" s="19">
        <f t="shared" si="228"/>
        <v>-0.59112445693596172</v>
      </c>
      <c r="AH506" s="19">
        <f t="shared" si="229"/>
        <v>-0.63132000905760455</v>
      </c>
      <c r="AI506">
        <f t="shared" si="225"/>
        <v>0.2903999999999976</v>
      </c>
      <c r="AJ506">
        <f t="shared" si="224"/>
        <v>0.55294733082078529</v>
      </c>
      <c r="AK506">
        <v>1</v>
      </c>
    </row>
    <row r="507" spans="1:37" x14ac:dyDescent="0.25">
      <c r="A507">
        <v>40.416666666666721</v>
      </c>
      <c r="B507" s="2">
        <v>1920.4166666666299</v>
      </c>
      <c r="C507">
        <f>+D507+($D$2+E507+F507)*SOI!A506*IF(B507&gt;$C$18, IF(B507&lt;$C$19,-1,1),1)</f>
        <v>-17.113999527910138</v>
      </c>
      <c r="D507">
        <f>+$D$3*((1-$D$5)*SOI!D506+$D$5*SOI!D505) +   $D$4*((1-$D$5)*SOI!E506+$D$5*SOI!E505)</f>
        <v>0</v>
      </c>
      <c r="E507">
        <f t="shared" si="206"/>
        <v>0.65467329732586921</v>
      </c>
      <c r="F507">
        <f t="shared" si="207"/>
        <v>-59.668464772878082</v>
      </c>
      <c r="G507">
        <f t="shared" si="214"/>
        <v>-59.01379147555221</v>
      </c>
      <c r="H507" s="21">
        <f t="shared" si="215"/>
        <v>-0.1384609034072245</v>
      </c>
      <c r="I507" s="37">
        <f t="shared" si="208"/>
        <v>-0.90566870569471936</v>
      </c>
      <c r="J507" s="1">
        <f t="shared" si="216"/>
        <v>0.65447744862557766</v>
      </c>
      <c r="K507" s="1">
        <f t="shared" si="217"/>
        <v>-2.030607590828456E-5</v>
      </c>
      <c r="L507" s="1">
        <f t="shared" si="209"/>
        <v>-0.74627594290502952</v>
      </c>
      <c r="M507" s="1">
        <f t="shared" si="210"/>
        <v>-4.541276889967274</v>
      </c>
      <c r="N507" s="1">
        <f t="shared" si="211"/>
        <v>0.65649225990671722</v>
      </c>
      <c r="O507" s="1">
        <f t="shared" si="212"/>
        <v>0.13863355909281519</v>
      </c>
      <c r="P507" s="1">
        <f t="shared" si="213"/>
        <v>-7.2796763919266913E-3</v>
      </c>
      <c r="Q507" s="1">
        <f t="shared" si="218"/>
        <v>-2.0050718021280178</v>
      </c>
      <c r="R507" s="1">
        <f t="shared" si="219"/>
        <v>-9.9782968249550102E-2</v>
      </c>
      <c r="S507" s="1">
        <f t="shared" si="220"/>
        <v>-7.7959493022029813E-2</v>
      </c>
      <c r="T507" s="1">
        <f t="shared" si="221"/>
        <v>1.7407859516831538E-3</v>
      </c>
      <c r="U507" s="1">
        <f t="shared" si="222"/>
        <v>-3.4202452805721435E-4</v>
      </c>
      <c r="V507" s="1">
        <f t="shared" si="223"/>
        <v>9.2885850244950885E-3</v>
      </c>
      <c r="W507" s="1">
        <f t="shared" si="230"/>
        <v>0</v>
      </c>
      <c r="X507" s="1">
        <f t="shared" si="230"/>
        <v>0</v>
      </c>
      <c r="Y507" s="1">
        <f t="shared" si="230"/>
        <v>0</v>
      </c>
      <c r="Z507" s="1">
        <f t="shared" si="230"/>
        <v>0</v>
      </c>
      <c r="AA507" s="1">
        <f>+AA$3*$F507*ABS($F507)*COS(2*PI()*$A507/$AZ$22+AA$4)*COS(2*PI()*$A507/$BA$22+AA$5)</f>
        <v>0</v>
      </c>
      <c r="AB507" s="39">
        <f>+AB$3*$F507*ABS($F507)*COS(2*2*PI()*$A507/$BA$33+AB$4)*COS(2*2*PI()*$A507/$BA$34+AB$5)*COS(2*2*PI()*$A507/$BA$35+AB$6)</f>
        <v>0</v>
      </c>
      <c r="AE507" s="20">
        <f>+$AF$20*SIGN(SOI!A506)*(ABS(SOI!A506))^$AE$2</f>
        <v>0.25142373726704353</v>
      </c>
      <c r="AF507" s="20">
        <f t="shared" si="226"/>
        <v>6.9742629009440962E-2</v>
      </c>
      <c r="AG507" s="19">
        <f t="shared" si="228"/>
        <v>-1.1354033164713577</v>
      </c>
      <c r="AH507" s="19">
        <f t="shared" si="229"/>
        <v>-1.1528336743107983</v>
      </c>
      <c r="AI507">
        <f t="shared" si="225"/>
        <v>0.29099999999999759</v>
      </c>
      <c r="AJ507">
        <f t="shared" si="224"/>
        <v>1.2051459454807987</v>
      </c>
      <c r="AK507">
        <v>1</v>
      </c>
    </row>
    <row r="508" spans="1:37" x14ac:dyDescent="0.25">
      <c r="A508">
        <v>40.500000000000057</v>
      </c>
      <c r="B508" s="2">
        <v>1920.4999999999632</v>
      </c>
      <c r="C508">
        <f>+D508+($D$2+E508+F508)*SOI!A507*IF(B508&gt;$C$18, IF(B508&lt;$C$19,-1,1),1)</f>
        <v>-0.70465157442443338</v>
      </c>
      <c r="D508">
        <f>+$D$3*((1-$D$5)*SOI!D507+$D$5*SOI!D506) +   $D$4*((1-$D$5)*SOI!E507+$D$5*SOI!E506)</f>
        <v>0</v>
      </c>
      <c r="E508">
        <f t="shared" si="206"/>
        <v>-0.67488859901159781</v>
      </c>
      <c r="F508">
        <f t="shared" si="207"/>
        <v>-4.0227885638179579</v>
      </c>
      <c r="G508">
        <f t="shared" si="214"/>
        <v>-4.6976771628295557</v>
      </c>
      <c r="H508" s="21">
        <f t="shared" si="215"/>
        <v>1.091033224819246E-2</v>
      </c>
      <c r="I508" s="37">
        <f t="shared" si="208"/>
        <v>0.31395106896483055</v>
      </c>
      <c r="J508" s="1">
        <f t="shared" si="216"/>
        <v>-3.5780937437153186E-3</v>
      </c>
      <c r="K508" s="1">
        <f t="shared" si="217"/>
        <v>-1.5923615287721302E-4</v>
      </c>
      <c r="L508" s="1">
        <f t="shared" si="209"/>
        <v>0.77930459728441659</v>
      </c>
      <c r="M508" s="1">
        <f t="shared" si="210"/>
        <v>-7.1621333995229283E-2</v>
      </c>
      <c r="N508" s="1">
        <f t="shared" si="211"/>
        <v>-5.6400725958352237E-2</v>
      </c>
      <c r="O508" s="1">
        <f t="shared" si="212"/>
        <v>-0.40091739218187117</v>
      </c>
      <c r="P508" s="1">
        <f t="shared" si="213"/>
        <v>-1.8903117100402014E-2</v>
      </c>
      <c r="Q508" s="1">
        <f t="shared" si="218"/>
        <v>2.7167485046591749E-3</v>
      </c>
      <c r="R508" s="1">
        <f t="shared" si="219"/>
        <v>-4.6867148476849729E-5</v>
      </c>
      <c r="S508" s="1">
        <f t="shared" si="220"/>
        <v>-2.3217566319821471E-3</v>
      </c>
      <c r="T508" s="1">
        <f t="shared" si="221"/>
        <v>5.2570207777953327E-3</v>
      </c>
      <c r="U508" s="1">
        <f t="shared" si="222"/>
        <v>3.0787271946864964E-4</v>
      </c>
      <c r="V508" s="1">
        <f t="shared" si="223"/>
        <v>-2.0721729286410245E-3</v>
      </c>
      <c r="W508" s="1">
        <f t="shared" si="230"/>
        <v>0</v>
      </c>
      <c r="X508" s="1">
        <f t="shared" si="230"/>
        <v>0</v>
      </c>
      <c r="Y508" s="1">
        <f t="shared" si="230"/>
        <v>0</v>
      </c>
      <c r="Z508" s="1">
        <f t="shared" si="230"/>
        <v>0</v>
      </c>
      <c r="AA508" s="1">
        <f>+AA$3*$F508*ABS($F508)*COS(2*PI()*$A508/$AZ$22+AA$4)*COS(2*PI()*$A508/$BA$22+AA$5)</f>
        <v>0</v>
      </c>
      <c r="AB508" s="39">
        <f>+AB$3*$F508*ABS($F508)*COS(2*2*PI()*$A508/$BA$33+AB$4)*COS(2*2*PI()*$A508/$BA$34+AB$5)*COS(2*2*PI()*$A508/$BA$35+AB$6)</f>
        <v>0</v>
      </c>
      <c r="AE508" s="20">
        <f>+$AF$20*SIGN(SOI!A507)*(ABS(SOI!A507))^$AE$2</f>
        <v>0.15820981386071464</v>
      </c>
      <c r="AF508" s="20">
        <f t="shared" si="226"/>
        <v>0.18423635529162286</v>
      </c>
      <c r="AG508" s="19">
        <f t="shared" si="228"/>
        <v>-1.0551128301328014</v>
      </c>
      <c r="AH508" s="19">
        <f t="shared" si="229"/>
        <v>-1.0488266988270782</v>
      </c>
      <c r="AI508">
        <f t="shared" si="225"/>
        <v>0.29159999999999758</v>
      </c>
      <c r="AJ508">
        <f t="shared" si="224"/>
        <v>1.2393491854244243</v>
      </c>
      <c r="AK508">
        <v>1</v>
      </c>
    </row>
    <row r="509" spans="1:37" x14ac:dyDescent="0.25">
      <c r="A509">
        <v>40.583333333333393</v>
      </c>
      <c r="B509" s="2">
        <v>1920.5833333332964</v>
      </c>
      <c r="C509">
        <f>+D509+($D$2+E509+F509)*SOI!A508*IF(B509&gt;$C$18, IF(B509&lt;$C$19,-1,1),1)</f>
        <v>0.38799894186387701</v>
      </c>
      <c r="D509">
        <f>+$D$3*((1-$D$5)*SOI!D508+$D$5*SOI!D507) +   $D$4*((1-$D$5)*SOI!E508+$D$5*SOI!E507)</f>
        <v>0</v>
      </c>
      <c r="E509">
        <f t="shared" si="206"/>
        <v>0.74906623505792513</v>
      </c>
      <c r="F509">
        <f t="shared" si="207"/>
        <v>2.2355410100488209</v>
      </c>
      <c r="G509">
        <f t="shared" si="214"/>
        <v>2.984607245106746</v>
      </c>
      <c r="H509" s="21">
        <f t="shared" si="215"/>
        <v>2.8708232851496667E-3</v>
      </c>
      <c r="I509" s="37">
        <f t="shared" si="208"/>
        <v>-0.3108570256342354</v>
      </c>
      <c r="J509" s="1">
        <f t="shared" si="216"/>
        <v>4.9923397045654658E-4</v>
      </c>
      <c r="K509" s="1">
        <f t="shared" si="217"/>
        <v>2.0068590618935422E-4</v>
      </c>
      <c r="L509" s="1">
        <f t="shared" si="209"/>
        <v>-0.33731619027325255</v>
      </c>
      <c r="M509" s="1">
        <f t="shared" si="210"/>
        <v>-1.0092438214517436E-2</v>
      </c>
      <c r="N509" s="1">
        <f t="shared" si="211"/>
        <v>0.12573210690993616</v>
      </c>
      <c r="O509" s="1">
        <f t="shared" si="212"/>
        <v>0.6515314903171624</v>
      </c>
      <c r="P509" s="1">
        <f t="shared" si="213"/>
        <v>3.3868671295065329E-2</v>
      </c>
      <c r="Q509" s="1">
        <f t="shared" si="218"/>
        <v>-8.5342356272036354E-4</v>
      </c>
      <c r="R509" s="1">
        <f t="shared" si="219"/>
        <v>-1.457747967342556E-5</v>
      </c>
      <c r="S509" s="1">
        <f t="shared" si="220"/>
        <v>-5.1247999256636787E-3</v>
      </c>
      <c r="T509" s="1">
        <f t="shared" si="221"/>
        <v>3.6978573733848458E-3</v>
      </c>
      <c r="U509" s="1">
        <f t="shared" si="222"/>
        <v>5.4617857928649293E-4</v>
      </c>
      <c r="V509" s="1">
        <f t="shared" si="223"/>
        <v>-8.2766050039349906E-3</v>
      </c>
      <c r="W509" s="1">
        <f t="shared" si="230"/>
        <v>0</v>
      </c>
      <c r="X509" s="1">
        <f t="shared" si="230"/>
        <v>0</v>
      </c>
      <c r="Y509" s="1">
        <f t="shared" si="230"/>
        <v>0</v>
      </c>
      <c r="Z509" s="1">
        <f t="shared" si="230"/>
        <v>0</v>
      </c>
      <c r="AA509" s="1">
        <f>+AA$3*$F509*ABS($F509)*COS(2*PI()*$A509/$AZ$22+AA$4)*COS(2*PI()*$A509/$BA$22+AA$5)</f>
        <v>0</v>
      </c>
      <c r="AB509" s="39">
        <f>+AB$3*$F509*ABS($F509)*COS(2*2*PI()*$A509/$BA$33+AB$4)*COS(2*2*PI()*$A509/$BA$34+AB$5)*COS(2*2*PI()*$A509/$BA$35+AB$6)</f>
        <v>0</v>
      </c>
      <c r="AE509" s="20">
        <f>+$AF$20*SIGN(SOI!A508)*(ABS(SOI!A508))^$AE$2</f>
        <v>0.14307551474711033</v>
      </c>
      <c r="AF509" s="20">
        <f t="shared" si="226"/>
        <v>0.18013221589828521</v>
      </c>
      <c r="AG509" s="19">
        <f t="shared" si="228"/>
        <v>-1.0851020326679102</v>
      </c>
      <c r="AH509" s="19">
        <f t="shared" si="229"/>
        <v>-1.0874376867579927</v>
      </c>
      <c r="AI509">
        <f t="shared" si="225"/>
        <v>0.29219999999999757</v>
      </c>
      <c r="AJ509">
        <f t="shared" si="224"/>
        <v>1.2652342485661954</v>
      </c>
      <c r="AK509">
        <v>1</v>
      </c>
    </row>
    <row r="510" spans="1:37" x14ac:dyDescent="0.25">
      <c r="A510">
        <v>40.666666666666728</v>
      </c>
      <c r="B510" s="2">
        <v>1920.6666666666297</v>
      </c>
      <c r="C510">
        <f>+D510+($D$2+E510+F510)*SOI!A509*IF(B510&gt;$C$18, IF(B510&lt;$C$19,-1,1),1)</f>
        <v>-0.75917869570982999</v>
      </c>
      <c r="D510">
        <f>+$D$3*((1-$D$5)*SOI!D509+$D$5*SOI!D508) +   $D$4*((1-$D$5)*SOI!E509+$D$5*SOI!E508)</f>
        <v>0</v>
      </c>
      <c r="E510">
        <f t="shared" si="206"/>
        <v>-0.91133851606554384</v>
      </c>
      <c r="F510">
        <f t="shared" si="207"/>
        <v>-1.9004344310079002</v>
      </c>
      <c r="G510">
        <f t="shared" si="214"/>
        <v>-2.8117729470734441</v>
      </c>
      <c r="H510" s="21">
        <f t="shared" si="215"/>
        <v>-9.3509531667449724E-3</v>
      </c>
      <c r="I510" s="37">
        <f t="shared" si="208"/>
        <v>8.968407649391727E-2</v>
      </c>
      <c r="J510" s="1">
        <f t="shared" si="216"/>
        <v>-3.5477845838009434E-4</v>
      </c>
      <c r="K510" s="1">
        <f t="shared" si="217"/>
        <v>-2.3041568314664988E-6</v>
      </c>
      <c r="L510" s="1">
        <f t="shared" si="209"/>
        <v>8.0159262787431098E-3</v>
      </c>
      <c r="M510" s="1">
        <f t="shared" si="210"/>
        <v>-2.4859624195547637E-2</v>
      </c>
      <c r="N510" s="1">
        <f t="shared" si="211"/>
        <v>-0.15442707834055347</v>
      </c>
      <c r="O510" s="1">
        <f t="shared" si="212"/>
        <v>-0.34654883895983252</v>
      </c>
      <c r="P510" s="1">
        <f t="shared" si="213"/>
        <v>-3.0764350908523495E-2</v>
      </c>
      <c r="Q510" s="1">
        <f t="shared" si="218"/>
        <v>2.5819055492976076E-3</v>
      </c>
      <c r="R510" s="1">
        <f t="shared" si="219"/>
        <v>-1.2723682378150482E-5</v>
      </c>
      <c r="S510" s="1">
        <f t="shared" si="220"/>
        <v>-1.8159706705274711E-3</v>
      </c>
      <c r="T510" s="1">
        <f t="shared" si="221"/>
        <v>4.6740754767732502E-5</v>
      </c>
      <c r="U510" s="1">
        <f t="shared" si="222"/>
        <v>1.4313271654102042E-4</v>
      </c>
      <c r="V510" s="1">
        <f t="shared" si="223"/>
        <v>-9.2337707579410663E-3</v>
      </c>
      <c r="W510" s="1">
        <f t="shared" si="230"/>
        <v>0</v>
      </c>
      <c r="X510" s="1">
        <f t="shared" si="230"/>
        <v>0</v>
      </c>
      <c r="Y510" s="1">
        <f t="shared" si="230"/>
        <v>0</v>
      </c>
      <c r="Z510" s="1">
        <f t="shared" si="230"/>
        <v>0</v>
      </c>
      <c r="AA510" s="1">
        <f>+AA$3*$F510*ABS($F510)*COS(2*PI()*$A510/$AZ$22+AA$4)*COS(2*PI()*$A510/$BA$22+AA$5)</f>
        <v>0</v>
      </c>
      <c r="AB510" s="39">
        <f>+AB$3*$F510*ABS($F510)*COS(2*2*PI()*$A510/$BA$33+AB$4)*COS(2*2*PI()*$A510/$BA$34+AB$5)*COS(2*2*PI()*$A510/$BA$35+AB$6)</f>
        <v>0</v>
      </c>
      <c r="AE510" s="20">
        <f>+$AF$20*SIGN(SOI!A509)*(ABS(SOI!A509))^$AE$2</f>
        <v>0.23911131908703068</v>
      </c>
      <c r="AF510" s="20">
        <f t="shared" si="226"/>
        <v>0.24680948529573998</v>
      </c>
      <c r="AG510" s="19">
        <f t="shared" si="228"/>
        <v>0.31164296334511743</v>
      </c>
      <c r="AH510" s="19">
        <f t="shared" si="229"/>
        <v>-1.0137399432316767</v>
      </c>
      <c r="AI510">
        <f t="shared" si="225"/>
        <v>0.29279999999999756</v>
      </c>
      <c r="AJ510">
        <f t="shared" si="224"/>
        <v>6.4833478049377447E-2</v>
      </c>
      <c r="AK510">
        <v>1</v>
      </c>
    </row>
    <row r="511" spans="1:37" x14ac:dyDescent="0.25">
      <c r="A511">
        <v>40.750000000000064</v>
      </c>
      <c r="B511" s="2">
        <v>1920.7499999999629</v>
      </c>
      <c r="C511">
        <f>+D511+($D$2+E511+F511)*SOI!A510*IF(B511&gt;$C$18, IF(B511&lt;$C$19,-1,1),1)</f>
        <v>1.6459286777730082</v>
      </c>
      <c r="D511">
        <f>+$D$3*((1-$D$5)*SOI!D510+$D$5*SOI!D509) +   $D$4*((1-$D$5)*SOI!E510+$D$5*SOI!E509)</f>
        <v>0</v>
      </c>
      <c r="E511">
        <f t="shared" si="206"/>
        <v>1.274209220648288</v>
      </c>
      <c r="F511">
        <f t="shared" si="207"/>
        <v>2.1548088580454792</v>
      </c>
      <c r="G511">
        <f t="shared" si="214"/>
        <v>3.4290180786937672</v>
      </c>
      <c r="H511" s="21">
        <f t="shared" si="215"/>
        <v>-4.5707150381681643E-3</v>
      </c>
      <c r="I511" s="37">
        <f t="shared" si="208"/>
        <v>0.36419376435511858</v>
      </c>
      <c r="J511" s="1">
        <f t="shared" si="216"/>
        <v>4.9984262856623352E-3</v>
      </c>
      <c r="K511" s="1">
        <f t="shared" si="217"/>
        <v>4.6133988492962982E-8</v>
      </c>
      <c r="L511" s="1">
        <f t="shared" si="209"/>
        <v>-0.83748600575986487</v>
      </c>
      <c r="M511" s="1">
        <f t="shared" si="210"/>
        <v>8.6248875870643504E-2</v>
      </c>
      <c r="N511" s="1">
        <f t="shared" si="211"/>
        <v>0.1304282567704641</v>
      </c>
      <c r="O511" s="1">
        <f t="shared" si="212"/>
        <v>1.6026756856645703E-4</v>
      </c>
      <c r="P511" s="1">
        <f t="shared" si="213"/>
        <v>1.2748282508052209E-2</v>
      </c>
      <c r="Q511" s="1">
        <f t="shared" si="218"/>
        <v>7.5656713203125538E-3</v>
      </c>
      <c r="R511" s="1">
        <f t="shared" si="219"/>
        <v>-1.5140391440163044E-4</v>
      </c>
      <c r="S511" s="1">
        <f t="shared" si="220"/>
        <v>6.2283675026709555E-3</v>
      </c>
      <c r="T511" s="1">
        <f t="shared" si="221"/>
        <v>2.2583994821423929E-6</v>
      </c>
      <c r="U511" s="1">
        <f t="shared" si="222"/>
        <v>-2.4085740434691655E-4</v>
      </c>
      <c r="V511" s="1">
        <f t="shared" si="223"/>
        <v>-3.2317015447561001E-3</v>
      </c>
      <c r="W511" s="1">
        <f t="shared" si="230"/>
        <v>0</v>
      </c>
      <c r="X511" s="1">
        <f t="shared" si="230"/>
        <v>0</v>
      </c>
      <c r="Y511" s="1">
        <f t="shared" si="230"/>
        <v>0</v>
      </c>
      <c r="Z511" s="1">
        <f t="shared" si="230"/>
        <v>0</v>
      </c>
      <c r="AA511" s="1">
        <f>+AA$3*$F511*ABS($F511)*COS(2*PI()*$A511/$AZ$22+AA$4)*COS(2*PI()*$A511/$BA$22+AA$5)</f>
        <v>0</v>
      </c>
      <c r="AB511" s="39">
        <f>+AB$3*$F511*ABS($F511)*COS(2*2*PI()*$A511/$BA$33+AB$4)*COS(2*2*PI()*$A511/$BA$34+AB$5)*COS(2*2*PI()*$A511/$BA$35+AB$6)</f>
        <v>0</v>
      </c>
      <c r="AE511" s="20">
        <f>+$AF$20*SIGN(SOI!A510)*(ABS(SOI!A510))^$AE$2</f>
        <v>0.35824162205307897</v>
      </c>
      <c r="AF511" s="20">
        <f t="shared" si="226"/>
        <v>0.1652107251068744</v>
      </c>
      <c r="AG511" s="19">
        <f t="shared" si="228"/>
        <v>-1.1514523366482057</v>
      </c>
      <c r="AH511" s="19">
        <f t="shared" si="229"/>
        <v>-1.0241408136178729</v>
      </c>
      <c r="AI511">
        <f t="shared" si="225"/>
        <v>0.29339999999999755</v>
      </c>
      <c r="AJ511">
        <f t="shared" si="224"/>
        <v>1.3166630617550801</v>
      </c>
      <c r="AK511">
        <v>1</v>
      </c>
    </row>
    <row r="512" spans="1:37" x14ac:dyDescent="0.25">
      <c r="A512">
        <v>40.8333333333334</v>
      </c>
      <c r="B512" s="2">
        <v>1920.8333333332962</v>
      </c>
      <c r="C512">
        <f>+D512+($D$2+E512+F512)*SOI!A511*IF(B512&gt;$C$18, IF(B512&lt;$C$19,-1,1),1)</f>
        <v>0.47918013370202572</v>
      </c>
      <c r="D512">
        <f>+$D$3*((1-$D$5)*SOI!D511+$D$5*SOI!D510) +   $D$4*((1-$D$5)*SOI!E511+$D$5*SOI!E510)</f>
        <v>0</v>
      </c>
      <c r="E512">
        <f t="shared" si="206"/>
        <v>-2.3875979227486819</v>
      </c>
      <c r="F512">
        <f t="shared" si="207"/>
        <v>-3.6021537485266393</v>
      </c>
      <c r="G512">
        <f t="shared" si="214"/>
        <v>-5.9897516712753216</v>
      </c>
      <c r="H512" s="21">
        <f t="shared" si="215"/>
        <v>1.1929814846877709E-2</v>
      </c>
      <c r="I512" s="37">
        <f t="shared" si="208"/>
        <v>-1.248596256792821</v>
      </c>
      <c r="J512" s="1">
        <f t="shared" si="216"/>
        <v>3.0286232142436937E-2</v>
      </c>
      <c r="K512" s="1">
        <f t="shared" si="217"/>
        <v>-1.5578667248112271E-5</v>
      </c>
      <c r="L512" s="1">
        <f t="shared" si="209"/>
        <v>2.8832357431852422</v>
      </c>
      <c r="M512" s="1">
        <f t="shared" si="210"/>
        <v>-0.15243190441433588</v>
      </c>
      <c r="N512" s="1">
        <f t="shared" si="211"/>
        <v>9.1873876568870534E-3</v>
      </c>
      <c r="O512" s="1">
        <f t="shared" si="212"/>
        <v>-0.96948020398587154</v>
      </c>
      <c r="P512" s="1">
        <f t="shared" si="213"/>
        <v>-2.0671171277982113E-4</v>
      </c>
      <c r="Q512" s="1">
        <f t="shared" si="218"/>
        <v>-9.4186845987535167E-4</v>
      </c>
      <c r="R512" s="1">
        <f t="shared" si="219"/>
        <v>-6.4620365560318657E-5</v>
      </c>
      <c r="S512" s="1">
        <f t="shared" si="220"/>
        <v>-1.5041256065052864E-3</v>
      </c>
      <c r="T512" s="1">
        <f t="shared" si="221"/>
        <v>4.7032347642147476E-2</v>
      </c>
      <c r="U512" s="1">
        <f t="shared" si="222"/>
        <v>-1.3389455960966837E-5</v>
      </c>
      <c r="V512" s="1">
        <f t="shared" si="223"/>
        <v>3.6911781302034649E-6</v>
      </c>
      <c r="W512" s="1">
        <f t="shared" si="230"/>
        <v>0</v>
      </c>
      <c r="X512" s="1">
        <f t="shared" si="230"/>
        <v>0</v>
      </c>
      <c r="Y512" s="1">
        <f t="shared" si="230"/>
        <v>0</v>
      </c>
      <c r="Z512" s="1">
        <f t="shared" si="230"/>
        <v>0</v>
      </c>
      <c r="AA512" s="1">
        <f>+AA$3*$F512*ABS($F512)*COS(2*PI()*$A512/$AZ$22+AA$4)*COS(2*PI()*$A512/$BA$22+AA$5)</f>
        <v>0</v>
      </c>
      <c r="AB512" s="39">
        <f>+AB$3*$F512*ABS($F512)*COS(2*2*PI()*$A512/$BA$33+AB$4)*COS(2*2*PI()*$A512/$BA$34+AB$5)*COS(2*2*PI()*$A512/$BA$35+AB$6)</f>
        <v>0</v>
      </c>
      <c r="AE512" s="20">
        <f>+$AF$20*SIGN(SOI!A511)*(ABS(SOI!A511))^$AE$2</f>
        <v>-0.1017207658194864</v>
      </c>
      <c r="AF512" s="20">
        <f t="shared" si="226"/>
        <v>7.7641313420835342E-2</v>
      </c>
      <c r="AG512" s="19">
        <f t="shared" si="228"/>
        <v>0.54423538909099889</v>
      </c>
      <c r="AH512" s="19">
        <f t="shared" si="229"/>
        <v>-1.0007425865725346</v>
      </c>
      <c r="AI512">
        <f t="shared" si="225"/>
        <v>0.29399999999999754</v>
      </c>
      <c r="AJ512">
        <f t="shared" si="224"/>
        <v>0.46659407567016353</v>
      </c>
      <c r="AK512">
        <v>1</v>
      </c>
    </row>
    <row r="513" spans="1:37" x14ac:dyDescent="0.25">
      <c r="A513">
        <v>40.916666666666735</v>
      </c>
      <c r="B513" s="2">
        <v>1920.9166666666295</v>
      </c>
      <c r="C513">
        <f>+D513+($D$2+E513+F513)*SOI!A512*IF(B513&gt;$C$18, IF(B513&lt;$C$19,-1,1),1)</f>
        <v>-1.0078880477323522</v>
      </c>
      <c r="D513">
        <f>+$D$3*((1-$D$5)*SOI!D512+$D$5*SOI!D511) +   $D$4*((1-$D$5)*SOI!E512+$D$5*SOI!E511)</f>
        <v>0</v>
      </c>
      <c r="E513">
        <f t="shared" si="206"/>
        <v>41.120340000431781</v>
      </c>
      <c r="F513">
        <f t="shared" si="207"/>
        <v>59.668464772803446</v>
      </c>
      <c r="G513">
        <f t="shared" si="214"/>
        <v>100.78880477323523</v>
      </c>
      <c r="H513" s="21">
        <f t="shared" si="215"/>
        <v>1.0379272110468176</v>
      </c>
      <c r="I513" s="37">
        <f t="shared" si="208"/>
        <v>19.843256426492122</v>
      </c>
      <c r="J513" s="1">
        <f t="shared" si="216"/>
        <v>2.4056776184494417</v>
      </c>
      <c r="K513" s="1">
        <f t="shared" si="217"/>
        <v>12.912373492046381</v>
      </c>
      <c r="L513" s="1">
        <f t="shared" si="209"/>
        <v>-26.669701504189206</v>
      </c>
      <c r="M513" s="1">
        <f t="shared" si="210"/>
        <v>0.76186345231912644</v>
      </c>
      <c r="N513" s="1">
        <f t="shared" si="211"/>
        <v>-4.2659406859916569</v>
      </c>
      <c r="O513" s="1">
        <f t="shared" si="212"/>
        <v>37.147293234290871</v>
      </c>
      <c r="P513" s="1">
        <f t="shared" si="213"/>
        <v>0.4834088909128017</v>
      </c>
      <c r="Q513" s="1">
        <f t="shared" si="218"/>
        <v>-2.1858194692394428</v>
      </c>
      <c r="R513" s="1">
        <f t="shared" si="219"/>
        <v>2.3833310029798365</v>
      </c>
      <c r="S513" s="1">
        <f t="shared" si="220"/>
        <v>-11.09935627608783</v>
      </c>
      <c r="T513" s="1">
        <f t="shared" si="221"/>
        <v>16.669512056568902</v>
      </c>
      <c r="U513" s="1">
        <f t="shared" si="222"/>
        <v>-0.49762638053817587</v>
      </c>
      <c r="V513" s="1">
        <f t="shared" si="223"/>
        <v>4.0080886943277134</v>
      </c>
      <c r="W513" s="1">
        <f t="shared" si="230"/>
        <v>0</v>
      </c>
      <c r="X513" s="1">
        <f t="shared" si="230"/>
        <v>0</v>
      </c>
      <c r="Y513" s="1">
        <f t="shared" si="230"/>
        <v>0</v>
      </c>
      <c r="Z513" s="1">
        <f t="shared" si="230"/>
        <v>0</v>
      </c>
      <c r="AA513" s="1">
        <f>+AA$3*$F513*ABS($F513)*COS(2*PI()*$A513/$AZ$22+AA$4)*COS(2*PI()*$A513/$BA$22+AA$5)</f>
        <v>0</v>
      </c>
      <c r="AB513" s="39">
        <f>+AB$3*$F513*ABS($F513)*COS(2*2*PI()*$A513/$BA$33+AB$4)*COS(2*2*PI()*$A513/$BA$34+AB$5)*COS(2*2*PI()*$A513/$BA$35+AB$6)</f>
        <v>0</v>
      </c>
      <c r="AE513" s="20">
        <f>+$AF$20*SIGN(SOI!A512)*(ABS(SOI!A512))^$AE$2</f>
        <v>-2.3596915971086534E-2</v>
      </c>
      <c r="AF513" s="20">
        <f t="shared" si="226"/>
        <v>6.8759263763067083E-2</v>
      </c>
      <c r="AG513" s="19">
        <f t="shared" si="228"/>
        <v>-1.1092047174195625</v>
      </c>
      <c r="AH513" s="19">
        <f t="shared" si="229"/>
        <v>-1.010231544953611</v>
      </c>
      <c r="AI513">
        <f t="shared" si="225"/>
        <v>0.29459999999999753</v>
      </c>
      <c r="AJ513">
        <f t="shared" si="224"/>
        <v>1.1779639811826297</v>
      </c>
      <c r="AK513">
        <v>1</v>
      </c>
    </row>
    <row r="514" spans="1:37" x14ac:dyDescent="0.25">
      <c r="A514">
        <v>41.000000000000071</v>
      </c>
      <c r="B514" s="2">
        <v>1920.9999999999627</v>
      </c>
      <c r="C514">
        <f>+D514+($D$2+E514+F514)*SOI!A513*IF(B514&gt;$C$18, IF(B514&lt;$C$19,-1,1),1)</f>
        <v>2.8861776342870944</v>
      </c>
      <c r="D514">
        <f>+$D$3*((1-$D$5)*SOI!D513+$D$5*SOI!D512) +   $D$4*((1-$D$5)*SOI!E513+$D$5*SOI!E512)</f>
        <v>0</v>
      </c>
      <c r="E514">
        <f t="shared" si="206"/>
        <v>2.6892524457276323</v>
      </c>
      <c r="F514">
        <f t="shared" si="207"/>
        <v>4.0227885642423544</v>
      </c>
      <c r="G514">
        <f t="shared" si="214"/>
        <v>6.7120410099699868</v>
      </c>
      <c r="H514" s="21">
        <f t="shared" si="215"/>
        <v>3.5828597444641591E-2</v>
      </c>
      <c r="I514" s="37">
        <f t="shared" si="208"/>
        <v>0.4991543986135073</v>
      </c>
      <c r="J514" s="1">
        <f t="shared" si="216"/>
        <v>-7.8299648929185776E-3</v>
      </c>
      <c r="K514" s="1">
        <f t="shared" si="217"/>
        <v>6.5634287592989193E-5</v>
      </c>
      <c r="L514" s="1">
        <f t="shared" si="209"/>
        <v>-1.9638494403348316E-2</v>
      </c>
      <c r="M514" s="1">
        <f t="shared" si="210"/>
        <v>-9.8577447716093919E-2</v>
      </c>
      <c r="N514" s="1">
        <f t="shared" si="211"/>
        <v>-0.41398560357989039</v>
      </c>
      <c r="O514" s="1">
        <f t="shared" si="212"/>
        <v>1.7025773178457027</v>
      </c>
      <c r="P514" s="1">
        <f t="shared" si="213"/>
        <v>7.2806411547402625E-2</v>
      </c>
      <c r="Q514" s="1">
        <f t="shared" si="218"/>
        <v>2.7446384630380152E-2</v>
      </c>
      <c r="R514" s="1">
        <f t="shared" si="219"/>
        <v>-7.5279577952845449E-4</v>
      </c>
      <c r="S514" s="1">
        <f t="shared" si="220"/>
        <v>-2.7095063669378285E-2</v>
      </c>
      <c r="T514" s="1">
        <f t="shared" si="221"/>
        <v>5.6259075492800983E-4</v>
      </c>
      <c r="U514" s="1">
        <f t="shared" si="222"/>
        <v>-1.8852994717332473E-3</v>
      </c>
      <c r="V514" s="1">
        <f t="shared" si="223"/>
        <v>5.858180406545712E-2</v>
      </c>
      <c r="W514" s="1">
        <f t="shared" si="230"/>
        <v>0</v>
      </c>
      <c r="X514" s="1">
        <f t="shared" si="230"/>
        <v>0</v>
      </c>
      <c r="Y514" s="1">
        <f t="shared" si="230"/>
        <v>0</v>
      </c>
      <c r="Z514" s="1">
        <f t="shared" si="230"/>
        <v>0</v>
      </c>
      <c r="AA514" s="1">
        <f>+AA$3*$F514*ABS($F514)*COS(2*PI()*$A514/$AZ$22+AA$4)*COS(2*PI()*$A514/$BA$22+AA$5)</f>
        <v>0</v>
      </c>
      <c r="AB514" s="39">
        <f>+AB$3*$F514*ABS($F514)*COS(2*2*PI()*$A514/$BA$33+AB$4)*COS(2*2*PI()*$A514/$BA$34+AB$5)*COS(2*2*PI()*$A514/$BA$35+AB$6)</f>
        <v>0</v>
      </c>
      <c r="AE514" s="20">
        <f>+$AF$20*SIGN(SOI!A513)*(ABS(SOI!A513))^$AE$2</f>
        <v>0.33159547307977416</v>
      </c>
      <c r="AF514" s="20">
        <f t="shared" si="226"/>
        <v>-2.365619806644953E-2</v>
      </c>
      <c r="AG514" s="19">
        <f t="shared" si="228"/>
        <v>-1.0506944671463683</v>
      </c>
      <c r="AH514" s="19">
        <f t="shared" si="229"/>
        <v>-1.1009348692112377</v>
      </c>
      <c r="AI514">
        <f t="shared" si="225"/>
        <v>0.29519999999999752</v>
      </c>
      <c r="AJ514">
        <f t="shared" si="224"/>
        <v>1.0270382690799187</v>
      </c>
      <c r="AK514">
        <v>1</v>
      </c>
    </row>
    <row r="515" spans="1:37" x14ac:dyDescent="0.25">
      <c r="A515">
        <v>41.083333333333407</v>
      </c>
      <c r="B515" s="2">
        <v>1921.083333333296</v>
      </c>
      <c r="C515">
        <f>+D515+($D$2+E515+F515)*SOI!A514*IF(B515&gt;$C$18, IF(B515&lt;$C$19,-1,1),1)</f>
        <v>1.862649265091864</v>
      </c>
      <c r="D515">
        <f>+$D$3*((1-$D$5)*SOI!D514+$D$5*SOI!D513) +   $D$4*((1-$D$5)*SOI!E514+$D$5*SOI!E513)</f>
        <v>0</v>
      </c>
      <c r="E515">
        <f t="shared" si="206"/>
        <v>-1.3464768071640547</v>
      </c>
      <c r="F515">
        <f t="shared" si="207"/>
        <v>-2.2355410103202988</v>
      </c>
      <c r="G515">
        <f t="shared" si="214"/>
        <v>-3.5820178174843536</v>
      </c>
      <c r="H515" s="21">
        <f t="shared" si="215"/>
        <v>2.1574611368472656E-2</v>
      </c>
      <c r="I515" s="37">
        <f t="shared" si="208"/>
        <v>0.2798603753658454</v>
      </c>
      <c r="J515" s="1">
        <f t="shared" si="216"/>
        <v>3.7728361417142422E-3</v>
      </c>
      <c r="K515" s="1">
        <f t="shared" si="217"/>
        <v>-4.690699363776592E-5</v>
      </c>
      <c r="L515" s="1">
        <f t="shared" si="209"/>
        <v>0.6214797996849265</v>
      </c>
      <c r="M515" s="1">
        <f t="shared" si="210"/>
        <v>8.4718681619557437E-2</v>
      </c>
      <c r="N515" s="1">
        <f t="shared" si="211"/>
        <v>0.17699145184299392</v>
      </c>
      <c r="O515" s="1">
        <f t="shared" si="212"/>
        <v>-8.3959397022832755E-2</v>
      </c>
      <c r="P515" s="1">
        <f t="shared" si="213"/>
        <v>-3.3342269246174658E-2</v>
      </c>
      <c r="Q515" s="1">
        <f t="shared" si="218"/>
        <v>1.0084487160444707E-2</v>
      </c>
      <c r="R515" s="1">
        <f t="shared" si="219"/>
        <v>-1.5507877349204164E-4</v>
      </c>
      <c r="S515" s="1">
        <f t="shared" si="220"/>
        <v>6.4947694424016865E-3</v>
      </c>
      <c r="T515" s="1">
        <f t="shared" si="221"/>
        <v>8.7795829516696842E-4</v>
      </c>
      <c r="U515" s="1">
        <f t="shared" si="222"/>
        <v>4.84074698424478E-4</v>
      </c>
      <c r="V515" s="1">
        <f t="shared" si="223"/>
        <v>1.1469786208294731E-2</v>
      </c>
      <c r="W515" s="1">
        <f t="shared" si="230"/>
        <v>0</v>
      </c>
      <c r="X515" s="1">
        <f t="shared" si="230"/>
        <v>0</v>
      </c>
      <c r="Y515" s="1">
        <f t="shared" si="230"/>
        <v>0</v>
      </c>
      <c r="Z515" s="1">
        <f t="shared" si="230"/>
        <v>0</v>
      </c>
      <c r="AA515" s="1">
        <f>+AA$3*$F515*ABS($F515)*COS(2*PI()*$A515/$AZ$22+AA$4)*COS(2*PI()*$A515/$BA$22+AA$5)</f>
        <v>0</v>
      </c>
      <c r="AB515" s="39">
        <f>+AB$3*$F515*ABS($F515)*COS(2*2*PI()*$A515/$BA$33+AB$4)*COS(2*2*PI()*$A515/$BA$34+AB$5)*COS(2*2*PI()*$A515/$BA$35+AB$6)</f>
        <v>0</v>
      </c>
      <c r="AE515" s="20">
        <f>+$AF$20*SIGN(SOI!A514)*(ABS(SOI!A514))^$AE$2</f>
        <v>-0.37896715130803621</v>
      </c>
      <c r="AF515" s="20">
        <f t="shared" si="226"/>
        <v>-0.27166982561269942</v>
      </c>
      <c r="AG515" s="19">
        <f t="shared" si="228"/>
        <v>-1.0403271798860441</v>
      </c>
      <c r="AH515" s="19">
        <f t="shared" si="229"/>
        <v>-1.0264579663347042</v>
      </c>
      <c r="AI515">
        <f t="shared" si="225"/>
        <v>0.29579999999999751</v>
      </c>
      <c r="AJ515">
        <f t="shared" si="224"/>
        <v>0.76865735427334458</v>
      </c>
      <c r="AK515">
        <v>1</v>
      </c>
    </row>
    <row r="516" spans="1:37" x14ac:dyDescent="0.25">
      <c r="A516">
        <v>41.166666666666742</v>
      </c>
      <c r="B516" s="2">
        <v>1921.1666666666292</v>
      </c>
      <c r="C516">
        <f>+D516+($D$2+E516+F516)*SOI!A515*IF(B516&gt;$C$18, IF(B516&lt;$C$19,-1,1),1)</f>
        <v>-4.0345907699059955</v>
      </c>
      <c r="D516">
        <f>+$D$3*((1-$D$5)*SOI!D515+$D$5*SOI!D514) +   $D$4*((1-$D$5)*SOI!E515+$D$5*SOI!E514)</f>
        <v>0</v>
      </c>
      <c r="E516">
        <f t="shared" si="206"/>
        <v>0.94082667429231703</v>
      </c>
      <c r="F516">
        <f t="shared" si="207"/>
        <v>1.9004344312752859</v>
      </c>
      <c r="G516">
        <f t="shared" si="214"/>
        <v>2.8412611055676029</v>
      </c>
      <c r="H516" s="21">
        <f t="shared" si="215"/>
        <v>-2.9160368864729041E-2</v>
      </c>
      <c r="I516" s="37">
        <f t="shared" si="208"/>
        <v>-0.45620318529597836</v>
      </c>
      <c r="J516" s="1">
        <f t="shared" si="216"/>
        <v>2.6168851719281642E-3</v>
      </c>
      <c r="K516" s="1">
        <f t="shared" si="217"/>
        <v>3.2303882724983738E-5</v>
      </c>
      <c r="L516" s="1">
        <f t="shared" si="209"/>
        <v>-1.1053729526492848</v>
      </c>
      <c r="M516" s="1">
        <f t="shared" si="210"/>
        <v>-3.604782037915992E-2</v>
      </c>
      <c r="N516" s="1">
        <f t="shared" si="211"/>
        <v>-3.9723251439158391E-2</v>
      </c>
      <c r="O516" s="1">
        <f t="shared" si="212"/>
        <v>0.16296301342206176</v>
      </c>
      <c r="P516" s="1">
        <f t="shared" si="213"/>
        <v>6.6513641863455673E-3</v>
      </c>
      <c r="Q516" s="1">
        <f t="shared" si="218"/>
        <v>9.6304401488805599E-4</v>
      </c>
      <c r="R516" s="1">
        <f t="shared" si="219"/>
        <v>2.4141351401937393E-5</v>
      </c>
      <c r="S516" s="1">
        <f t="shared" si="220"/>
        <v>2.3761460834462299E-3</v>
      </c>
      <c r="T516" s="1">
        <f t="shared" si="221"/>
        <v>3.0309267379232505E-3</v>
      </c>
      <c r="U516" s="1">
        <f t="shared" si="222"/>
        <v>1.5741454486308725E-4</v>
      </c>
      <c r="V516" s="1">
        <f t="shared" si="223"/>
        <v>5.1352713154653577E-4</v>
      </c>
      <c r="W516" s="1">
        <f t="shared" si="230"/>
        <v>0</v>
      </c>
      <c r="X516" s="1">
        <f t="shared" si="230"/>
        <v>0</v>
      </c>
      <c r="Y516" s="1">
        <f t="shared" si="230"/>
        <v>0</v>
      </c>
      <c r="Z516" s="1">
        <f t="shared" si="230"/>
        <v>0</v>
      </c>
      <c r="AA516" s="1">
        <f>+AA$3*$F516*ABS($F516)*COS(2*PI()*$A516/$AZ$22+AA$4)*COS(2*PI()*$A516/$BA$22+AA$5)</f>
        <v>0</v>
      </c>
      <c r="AB516" s="39">
        <f>+AB$3*$F516*ABS($F516)*COS(2*2*PI()*$A516/$BA$33+AB$4)*COS(2*2*PI()*$A516/$BA$34+AB$5)*COS(2*2*PI()*$A516/$BA$35+AB$6)</f>
        <v>0</v>
      </c>
      <c r="AE516" s="20">
        <f>+$AF$20*SIGN(SOI!A515)*(ABS(SOI!A515))^$AE$2</f>
        <v>-0.76763779860983616</v>
      </c>
      <c r="AF516" s="20">
        <f t="shared" si="226"/>
        <v>-0.51360195039057943</v>
      </c>
      <c r="AG516" s="19">
        <f t="shared" si="228"/>
        <v>-1.1324631325860055</v>
      </c>
      <c r="AH516" s="19">
        <f t="shared" si="229"/>
        <v>-1.0868501819019742</v>
      </c>
      <c r="AI516">
        <f t="shared" si="225"/>
        <v>0.2963999999999975</v>
      </c>
      <c r="AJ516">
        <f t="shared" si="224"/>
        <v>0.61886118219542607</v>
      </c>
      <c r="AK516">
        <v>1</v>
      </c>
    </row>
    <row r="517" spans="1:37" x14ac:dyDescent="0.25">
      <c r="A517">
        <v>41.250000000000078</v>
      </c>
      <c r="B517" s="2">
        <v>1921.2499999999625</v>
      </c>
      <c r="C517">
        <f>+D517+($D$2+E517+F517)*SOI!A516*IF(B517&gt;$C$18, IF(B517&lt;$C$19,-1,1),1)</f>
        <v>1.6047754773747702</v>
      </c>
      <c r="D517">
        <f>+$D$3*((1-$D$5)*SOI!D516+$D$5*SOI!D515) +   $D$4*((1-$D$5)*SOI!E516+$D$5*SOI!E515)</f>
        <v>0</v>
      </c>
      <c r="E517">
        <f t="shared" si="206"/>
        <v>-0.76296473693930267</v>
      </c>
      <c r="F517">
        <f t="shared" si="207"/>
        <v>-2.1548088582875522</v>
      </c>
      <c r="G517">
        <f t="shared" si="214"/>
        <v>-2.9177735952268549</v>
      </c>
      <c r="H517" s="21">
        <f t="shared" si="215"/>
        <v>7.1491217422899548E-3</v>
      </c>
      <c r="I517" s="37">
        <f t="shared" si="208"/>
        <v>0.37754766840954529</v>
      </c>
      <c r="J517" s="1">
        <f t="shared" si="216"/>
        <v>-9.4807660035616784E-4</v>
      </c>
      <c r="K517" s="1">
        <f t="shared" si="217"/>
        <v>-1.4485603964735855E-5</v>
      </c>
      <c r="L517" s="1">
        <f t="shared" si="209"/>
        <v>0.63726467117141361</v>
      </c>
      <c r="M517" s="1">
        <f t="shared" si="210"/>
        <v>-1.5780628373442886E-2</v>
      </c>
      <c r="N517" s="1">
        <f t="shared" si="211"/>
        <v>-6.5977643065013955E-2</v>
      </c>
      <c r="O517" s="1">
        <f t="shared" si="212"/>
        <v>-0.57661677175563264</v>
      </c>
      <c r="P517" s="1">
        <f t="shared" si="213"/>
        <v>-1.4621212116117451E-3</v>
      </c>
      <c r="Q517" s="1">
        <f t="shared" si="218"/>
        <v>7.0023437455448442E-4</v>
      </c>
      <c r="R517" s="1">
        <f t="shared" si="219"/>
        <v>-1.4526879930257579E-5</v>
      </c>
      <c r="S517" s="1">
        <f t="shared" si="220"/>
        <v>-3.2661687878606364E-3</v>
      </c>
      <c r="T517" s="1">
        <f t="shared" si="221"/>
        <v>6.1827925005319044E-3</v>
      </c>
      <c r="U517" s="1">
        <f t="shared" si="222"/>
        <v>2.8637228662909002E-5</v>
      </c>
      <c r="V517" s="1">
        <f t="shared" si="223"/>
        <v>-1.8749429239739928E-4</v>
      </c>
      <c r="W517" s="1">
        <f t="shared" si="230"/>
        <v>0</v>
      </c>
      <c r="X517" s="1">
        <f t="shared" si="230"/>
        <v>0</v>
      </c>
      <c r="Y517" s="1">
        <f t="shared" si="230"/>
        <v>0</v>
      </c>
      <c r="Z517" s="1">
        <f t="shared" si="230"/>
        <v>0</v>
      </c>
      <c r="AA517" s="1">
        <f>+AA$3*$F517*ABS($F517)*COS(2*PI()*$A517/$AZ$22+AA$4)*COS(2*PI()*$A517/$BA$22+AA$5)</f>
        <v>0</v>
      </c>
      <c r="AB517" s="39">
        <f>+AB$3*$F517*ABS($F517)*COS(2*2*PI()*$A517/$BA$33+AB$4)*COS(2*2*PI()*$A517/$BA$34+AB$5)*COS(2*2*PI()*$A517/$BA$35+AB$6)</f>
        <v>0</v>
      </c>
      <c r="AE517" s="20">
        <f>+$AF$20*SIGN(SOI!A516)*(ABS(SOI!A516))^$AE$2</f>
        <v>-0.39420090125386592</v>
      </c>
      <c r="AF517" s="20">
        <f t="shared" si="226"/>
        <v>-0.57589863040670608</v>
      </c>
      <c r="AG517" s="19">
        <f t="shared" si="228"/>
        <v>-1.1291083401739284</v>
      </c>
      <c r="AH517" s="19">
        <f t="shared" si="229"/>
        <v>-1.1013072689998702</v>
      </c>
      <c r="AI517">
        <f t="shared" si="225"/>
        <v>0.29699999999999749</v>
      </c>
      <c r="AJ517">
        <f t="shared" si="224"/>
        <v>0.55320970976722228</v>
      </c>
      <c r="AK517">
        <v>1</v>
      </c>
    </row>
    <row r="518" spans="1:37" x14ac:dyDescent="0.25">
      <c r="A518">
        <v>41.333333333333414</v>
      </c>
      <c r="B518" s="2">
        <v>1921.3333333332957</v>
      </c>
      <c r="C518">
        <f>+D518+($D$2+E518+F518)*SOI!A517*IF(B518&gt;$C$18, IF(B518&lt;$C$19,-1,1),1)</f>
        <v>-3.9401991477831073</v>
      </c>
      <c r="D518">
        <f>+$D$3*((1-$D$5)*SOI!D517+$D$5*SOI!D516) +   $D$4*((1-$D$5)*SOI!E517+$D$5*SOI!E516)</f>
        <v>0</v>
      </c>
      <c r="E518">
        <f t="shared" si="206"/>
        <v>0.68067141177997303</v>
      </c>
      <c r="F518">
        <f t="shared" si="207"/>
        <v>3.6021537488538389</v>
      </c>
      <c r="G518">
        <f t="shared" si="214"/>
        <v>4.2828251606338119</v>
      </c>
      <c r="H518" s="21">
        <f t="shared" si="215"/>
        <v>1.0260379740264001E-2</v>
      </c>
      <c r="I518" s="37">
        <f t="shared" si="208"/>
        <v>-0.15987812065656423</v>
      </c>
      <c r="J518" s="1">
        <f t="shared" si="216"/>
        <v>-2.8082741832066705E-4</v>
      </c>
      <c r="K518" s="1">
        <f t="shared" si="217"/>
        <v>2.188951749989724E-5</v>
      </c>
      <c r="L518" s="1">
        <f t="shared" si="209"/>
        <v>-4.6248762699568645E-2</v>
      </c>
      <c r="M518" s="1">
        <f t="shared" si="210"/>
        <v>1.1038323815471806E-2</v>
      </c>
      <c r="N518" s="1">
        <f t="shared" si="211"/>
        <v>0.16566175004486441</v>
      </c>
      <c r="O518" s="1">
        <f t="shared" si="212"/>
        <v>0.5214253945925087</v>
      </c>
      <c r="P518" s="1">
        <f t="shared" si="213"/>
        <v>3.3666484950166435E-2</v>
      </c>
      <c r="Q518" s="1">
        <f t="shared" si="218"/>
        <v>1.2298374452453745E-3</v>
      </c>
      <c r="R518" s="1">
        <f t="shared" si="219"/>
        <v>1.0804231332935682E-5</v>
      </c>
      <c r="S518" s="1">
        <f t="shared" si="220"/>
        <v>-3.4728123246792445E-3</v>
      </c>
      <c r="T518" s="1">
        <f t="shared" si="221"/>
        <v>4.0576058262146682E-4</v>
      </c>
      <c r="U518" s="1">
        <f t="shared" si="222"/>
        <v>2.7923035377208383E-4</v>
      </c>
      <c r="V518" s="1">
        <f t="shared" si="223"/>
        <v>-1.0839965421150304E-2</v>
      </c>
      <c r="W518" s="1">
        <f t="shared" si="230"/>
        <v>0</v>
      </c>
      <c r="X518" s="1">
        <f t="shared" si="230"/>
        <v>0</v>
      </c>
      <c r="Y518" s="1">
        <f t="shared" si="230"/>
        <v>0</v>
      </c>
      <c r="Z518" s="1">
        <f t="shared" si="230"/>
        <v>0</v>
      </c>
      <c r="AA518" s="1">
        <f>+AA$3*$F518*ABS($F518)*COS(2*PI()*$A518/$AZ$22+AA$4)*COS(2*PI()*$A518/$BA$22+AA$5)</f>
        <v>0</v>
      </c>
      <c r="AB518" s="39">
        <f>+AB$3*$F518*ABS($F518)*COS(2*2*PI()*$A518/$BA$33+AB$4)*COS(2*2*PI()*$A518/$BA$34+AB$5)*COS(2*2*PI()*$A518/$BA$35+AB$6)</f>
        <v>0</v>
      </c>
      <c r="AE518" s="20">
        <f>+$AF$20*SIGN(SOI!A517)*(ABS(SOI!A517))^$AE$2</f>
        <v>-0.56585719135641621</v>
      </c>
      <c r="AF518" s="20">
        <f t="shared" si="226"/>
        <v>-0.38682125223657254</v>
      </c>
      <c r="AG518" s="19">
        <f t="shared" si="228"/>
        <v>-0.93872347739463868</v>
      </c>
      <c r="AH518" s="19">
        <f t="shared" si="229"/>
        <v>-0.98959343975826819</v>
      </c>
      <c r="AI518">
        <f t="shared" si="225"/>
        <v>0.29759999999999748</v>
      </c>
      <c r="AJ518">
        <f t="shared" si="224"/>
        <v>0.55190222515806608</v>
      </c>
      <c r="AK518">
        <v>1</v>
      </c>
    </row>
    <row r="519" spans="1:37" x14ac:dyDescent="0.25">
      <c r="A519">
        <v>41.41666666666675</v>
      </c>
      <c r="B519" s="2">
        <v>1921.416666666629</v>
      </c>
      <c r="C519">
        <f>+D519+($D$2+E519+F519)*SOI!A518*IF(B519&gt;$C$18, IF(B519&lt;$C$19,-1,1),1)</f>
        <v>12.667858994715409</v>
      </c>
      <c r="D519">
        <f>+$D$3*((1-$D$5)*SOI!D518+$D$5*SOI!D517) +   $D$4*((1-$D$5)*SOI!E518+$D$5*SOI!E517)</f>
        <v>0</v>
      </c>
      <c r="E519">
        <f t="shared" si="206"/>
        <v>-0.65467329732264568</v>
      </c>
      <c r="F519">
        <f t="shared" si="207"/>
        <v>-59.668464772750731</v>
      </c>
      <c r="G519">
        <f t="shared" si="214"/>
        <v>-60.323138070073377</v>
      </c>
      <c r="H519" s="21">
        <f t="shared" si="215"/>
        <v>-0.10991638914535916</v>
      </c>
      <c r="I519" s="37">
        <f t="shared" si="208"/>
        <v>0.14417727881053893</v>
      </c>
      <c r="J519" s="1">
        <f t="shared" si="216"/>
        <v>6.490091432232499E-2</v>
      </c>
      <c r="K519" s="1">
        <f t="shared" si="217"/>
        <v>3.8906542772374386E-4</v>
      </c>
      <c r="L519" s="1">
        <f t="shared" si="209"/>
        <v>0.12264761961176082</v>
      </c>
      <c r="M519" s="1">
        <f t="shared" si="210"/>
        <v>2.8288286903372892</v>
      </c>
      <c r="N519" s="1">
        <f t="shared" si="211"/>
        <v>-1.6788956700411226</v>
      </c>
      <c r="O519" s="1">
        <f t="shared" si="212"/>
        <v>0.12821305097142985</v>
      </c>
      <c r="P519" s="1">
        <f t="shared" si="213"/>
        <v>-0.91766710865896195</v>
      </c>
      <c r="Q519" s="1">
        <f t="shared" si="218"/>
        <v>-3.1941307808466077</v>
      </c>
      <c r="R519" s="1">
        <f t="shared" si="219"/>
        <v>2.5305017749685167E-2</v>
      </c>
      <c r="S519" s="1">
        <f t="shared" si="220"/>
        <v>-3.1738804782939695E-2</v>
      </c>
      <c r="T519" s="1">
        <f t="shared" si="221"/>
        <v>-2.6458725277855248E-4</v>
      </c>
      <c r="U519" s="1">
        <f t="shared" si="222"/>
        <v>6.8636923241366249E-3</v>
      </c>
      <c r="V519" s="1">
        <f t="shared" si="223"/>
        <v>-2.9944478352404369</v>
      </c>
      <c r="W519" s="1">
        <f t="shared" si="230"/>
        <v>0</v>
      </c>
      <c r="X519" s="1">
        <f t="shared" si="230"/>
        <v>0</v>
      </c>
      <c r="Y519" s="1">
        <f t="shared" si="230"/>
        <v>0</v>
      </c>
      <c r="Z519" s="1">
        <f t="shared" si="230"/>
        <v>0</v>
      </c>
      <c r="AA519" s="1">
        <f>+AA$3*$F519*ABS($F519)*COS(2*PI()*$A519/$AZ$22+AA$4)*COS(2*PI()*$A519/$BA$22+AA$5)</f>
        <v>0</v>
      </c>
      <c r="AB519" s="39">
        <f>+AB$3*$F519*ABS($F519)*COS(2*2*PI()*$A519/$BA$33+AB$4)*COS(2*2*PI()*$A519/$BA$34+AB$5)*COS(2*2*PI()*$A519/$BA$35+AB$6)</f>
        <v>0</v>
      </c>
      <c r="AE519" s="20">
        <f>+$AF$20*SIGN(SOI!A518)*(ABS(SOI!A518))^$AE$2</f>
        <v>-0.20040566409943528</v>
      </c>
      <c r="AF519" s="20">
        <f t="shared" si="226"/>
        <v>-0.3351247248476274</v>
      </c>
      <c r="AG519" s="19">
        <f t="shared" si="228"/>
        <v>-1.0007929222980829</v>
      </c>
      <c r="AH519" s="19">
        <f t="shared" si="229"/>
        <v>-0.94789560896913871</v>
      </c>
      <c r="AI519">
        <f t="shared" si="225"/>
        <v>0.29819999999999747</v>
      </c>
      <c r="AJ519">
        <f t="shared" si="224"/>
        <v>0.66566819745045547</v>
      </c>
      <c r="AK519">
        <v>1</v>
      </c>
    </row>
    <row r="520" spans="1:37" x14ac:dyDescent="0.25">
      <c r="A520">
        <v>41.500000000000085</v>
      </c>
      <c r="B520" s="2">
        <v>1921.4999999999623</v>
      </c>
      <c r="C520">
        <f>+D520+($D$2+E520+F520)*SOI!A519*IF(B520&gt;$C$18, IF(B520&lt;$C$19,-1,1),1)</f>
        <v>0.90393299069808086</v>
      </c>
      <c r="D520">
        <f>+$D$3*((1-$D$5)*SOI!D519+$D$5*SOI!D518) +   $D$4*((1-$D$5)*SOI!E519+$D$5*SOI!E518)</f>
        <v>0</v>
      </c>
      <c r="E520">
        <f t="shared" si="206"/>
        <v>0.67488859900926723</v>
      </c>
      <c r="F520">
        <f t="shared" si="207"/>
        <v>-4.0227885645577146</v>
      </c>
      <c r="G520">
        <f t="shared" si="214"/>
        <v>-3.3478999655484474</v>
      </c>
      <c r="H520" s="21">
        <f t="shared" si="215"/>
        <v>1.4892874990913214E-3</v>
      </c>
      <c r="I520" s="37">
        <f t="shared" si="208"/>
        <v>0.37311588775334575</v>
      </c>
      <c r="J520" s="1">
        <f t="shared" si="216"/>
        <v>2.7991299883142029E-2</v>
      </c>
      <c r="K520" s="1">
        <f t="shared" si="217"/>
        <v>-1.7627111715590852E-5</v>
      </c>
      <c r="L520" s="1">
        <f t="shared" si="209"/>
        <v>-0.7532829787472739</v>
      </c>
      <c r="M520" s="1">
        <f t="shared" si="210"/>
        <v>0.47144602908016664</v>
      </c>
      <c r="N520" s="1">
        <f t="shared" si="211"/>
        <v>-1.950249095711824E-2</v>
      </c>
      <c r="O520" s="1">
        <f t="shared" si="212"/>
        <v>2.1869763060152019E-2</v>
      </c>
      <c r="P520" s="1">
        <f t="shared" si="213"/>
        <v>-3.9685586965216145E-2</v>
      </c>
      <c r="Q520" s="1">
        <f t="shared" si="218"/>
        <v>-6.1836429382497561E-3</v>
      </c>
      <c r="R520" s="1">
        <f t="shared" si="219"/>
        <v>1.267784022880531E-4</v>
      </c>
      <c r="S520" s="1">
        <f t="shared" si="220"/>
        <v>-9.5412189503872764E-4</v>
      </c>
      <c r="T520" s="1">
        <f t="shared" si="221"/>
        <v>2.7719142464043624E-4</v>
      </c>
      <c r="U520" s="1">
        <f t="shared" si="222"/>
        <v>7.6816120055952944E-4</v>
      </c>
      <c r="V520" s="1">
        <f t="shared" si="223"/>
        <v>-1.5042872351160152E-3</v>
      </c>
      <c r="W520" s="1">
        <f t="shared" si="230"/>
        <v>0</v>
      </c>
      <c r="X520" s="1">
        <f t="shared" si="230"/>
        <v>0</v>
      </c>
      <c r="Y520" s="1">
        <f t="shared" si="230"/>
        <v>0</v>
      </c>
      <c r="Z520" s="1">
        <f t="shared" si="230"/>
        <v>0</v>
      </c>
      <c r="AA520" s="1">
        <f>+AA$3*$F520*ABS($F520)*COS(2*PI()*$A520/$AZ$22+AA$4)*COS(2*PI()*$A520/$BA$22+AA$5)</f>
        <v>0</v>
      </c>
      <c r="AB520" s="39">
        <f>+AB$3*$F520*ABS($F520)*COS(2*2*PI()*$A520/$BA$33+AB$4)*COS(2*2*PI()*$A520/$BA$34+AB$5)*COS(2*2*PI()*$A520/$BA$35+AB$6)</f>
        <v>0</v>
      </c>
      <c r="AE520" s="20">
        <f>+$AF$20*SIGN(SOI!A519)*(ABS(SOI!A519))^$AE$2</f>
        <v>-0.23911131908703068</v>
      </c>
      <c r="AF520" s="20">
        <f t="shared" si="226"/>
        <v>-0.23031357348450313</v>
      </c>
      <c r="AG520" s="19">
        <f t="shared" si="228"/>
        <v>-1.0180314637022809</v>
      </c>
      <c r="AH520" s="19">
        <f t="shared" si="229"/>
        <v>-1.0696388441974312</v>
      </c>
      <c r="AI520">
        <f t="shared" si="225"/>
        <v>0.29879999999999746</v>
      </c>
      <c r="AJ520">
        <f t="shared" si="224"/>
        <v>0.78771789021777783</v>
      </c>
      <c r="AK520">
        <v>1</v>
      </c>
    </row>
    <row r="521" spans="1:37" x14ac:dyDescent="0.25">
      <c r="A521">
        <v>41.583333333333421</v>
      </c>
      <c r="B521" s="2">
        <v>1921.5833333332955</v>
      </c>
      <c r="C521">
        <f>+D521+($D$2+E521+F521)*SOI!A520*IF(B521&gt;$C$18, IF(B521&lt;$C$19,-1,1),1)</f>
        <v>-0.43107768486674719</v>
      </c>
      <c r="D521">
        <f>+$D$3*((1-$D$5)*SOI!D520+$D$5*SOI!D519) +   $D$4*((1-$D$5)*SOI!E520+$D$5*SOI!E519)</f>
        <v>0</v>
      </c>
      <c r="E521">
        <f t="shared" si="206"/>
        <v>-0.74906623505318359</v>
      </c>
      <c r="F521">
        <f t="shared" si="207"/>
        <v>2.2355410104557603</v>
      </c>
      <c r="G521">
        <f t="shared" si="214"/>
        <v>1.4864747754025767</v>
      </c>
      <c r="H521" s="21">
        <f t="shared" si="215"/>
        <v>-8.9343658883368014E-3</v>
      </c>
      <c r="I521" s="37">
        <f t="shared" si="208"/>
        <v>-0.45729637735053708</v>
      </c>
      <c r="J521" s="1">
        <f t="shared" si="216"/>
        <v>2.4519110781422548E-2</v>
      </c>
      <c r="K521" s="1">
        <f t="shared" si="217"/>
        <v>2.7039829645233274E-5</v>
      </c>
      <c r="L521" s="1">
        <f t="shared" si="209"/>
        <v>0.76564501060484991</v>
      </c>
      <c r="M521" s="1">
        <f t="shared" si="210"/>
        <v>-0.33694546241126155</v>
      </c>
      <c r="N521" s="1">
        <f t="shared" si="211"/>
        <v>3.850330990768517E-3</v>
      </c>
      <c r="O521" s="1">
        <f t="shared" si="212"/>
        <v>-0.4541745110789811</v>
      </c>
      <c r="P521" s="1">
        <f t="shared" si="213"/>
        <v>2.8840821074854442E-3</v>
      </c>
      <c r="Q521" s="1">
        <f t="shared" si="218"/>
        <v>-8.7252928848125064E-4</v>
      </c>
      <c r="R521" s="1">
        <f t="shared" si="219"/>
        <v>-2.1924762765214376E-5</v>
      </c>
      <c r="S521" s="1">
        <f t="shared" si="220"/>
        <v>-2.3086912688420342E-4</v>
      </c>
      <c r="T521" s="1">
        <f t="shared" si="221"/>
        <v>5.8509686697915042E-3</v>
      </c>
      <c r="U521" s="1">
        <f t="shared" si="222"/>
        <v>6.8419705145145328E-5</v>
      </c>
      <c r="V521" s="1">
        <f t="shared" si="223"/>
        <v>-2.1583087038014935E-5</v>
      </c>
      <c r="W521" s="1">
        <f t="shared" si="230"/>
        <v>0</v>
      </c>
      <c r="X521" s="1">
        <f t="shared" si="230"/>
        <v>0</v>
      </c>
      <c r="Y521" s="1">
        <f t="shared" si="230"/>
        <v>0</v>
      </c>
      <c r="Z521" s="1">
        <f t="shared" si="230"/>
        <v>0</v>
      </c>
      <c r="AA521" s="1">
        <f>+AA$3*$F521*ABS($F521)*COS(2*PI()*$A521/$AZ$22+AA$4)*COS(2*PI()*$A521/$BA$22+AA$5)</f>
        <v>0</v>
      </c>
      <c r="AB521" s="39">
        <f>+AB$3*$F521*ABS($F521)*COS(2*2*PI()*$A521/$BA$33+AB$4)*COS(2*2*PI()*$A521/$BA$34+AB$5)*COS(2*2*PI()*$A521/$BA$35+AB$6)</f>
        <v>0</v>
      </c>
      <c r="AE521" s="20">
        <f>+$AF$20*SIGN(SOI!A520)*(ABS(SOI!A520))^$AE$2</f>
        <v>-0.25142373726704353</v>
      </c>
      <c r="AF521" s="20">
        <f t="shared" si="226"/>
        <v>-0.22109630046711204</v>
      </c>
      <c r="AG521" s="19">
        <f t="shared" si="228"/>
        <v>-0.93024352023145818</v>
      </c>
      <c r="AH521" s="19">
        <f t="shared" si="229"/>
        <v>-0.86094822507350166</v>
      </c>
      <c r="AI521">
        <f t="shared" si="225"/>
        <v>0.29939999999999745</v>
      </c>
      <c r="AJ521">
        <f t="shared" si="224"/>
        <v>0.70914721976434614</v>
      </c>
      <c r="AK521">
        <v>1</v>
      </c>
    </row>
    <row r="522" spans="1:37" x14ac:dyDescent="0.25">
      <c r="A522">
        <v>41.666666666666757</v>
      </c>
      <c r="B522" s="2">
        <v>1921.6666666666288</v>
      </c>
      <c r="C522">
        <f>+D522+($D$2+E522+F522)*SOI!A521*IF(B522&gt;$C$18, IF(B522&lt;$C$19,-1,1),1)</f>
        <v>0.16814630557668325</v>
      </c>
      <c r="D522">
        <f>+$D$3*((1-$D$5)*SOI!D521+$D$5*SOI!D520) +   $D$4*((1-$D$5)*SOI!E521+$D$5*SOI!E520)</f>
        <v>0</v>
      </c>
      <c r="E522">
        <f t="shared" si="206"/>
        <v>0.91133851606069172</v>
      </c>
      <c r="F522">
        <f t="shared" si="207"/>
        <v>-1.900434431217652</v>
      </c>
      <c r="G522">
        <f t="shared" si="214"/>
        <v>-0.98909591515696027</v>
      </c>
      <c r="H522" s="21">
        <f t="shared" si="215"/>
        <v>2.4589819977553017E-2</v>
      </c>
      <c r="I522" s="37">
        <f t="shared" si="208"/>
        <v>0.34348220354888365</v>
      </c>
      <c r="J522" s="1">
        <f t="shared" si="216"/>
        <v>1.0830733004164874E-2</v>
      </c>
      <c r="K522" s="1">
        <f t="shared" si="217"/>
        <v>-1.1636165158947125E-5</v>
      </c>
      <c r="L522" s="1">
        <f t="shared" si="209"/>
        <v>-0.17281995330972805</v>
      </c>
      <c r="M522" s="1">
        <f t="shared" si="210"/>
        <v>0.19815556190436009</v>
      </c>
      <c r="N522" s="1">
        <f t="shared" si="211"/>
        <v>-3.7957677394651487E-2</v>
      </c>
      <c r="O522" s="1">
        <f t="shared" si="212"/>
        <v>0.89482932858282604</v>
      </c>
      <c r="P522" s="1">
        <f t="shared" si="213"/>
        <v>-2.7908061194031018E-3</v>
      </c>
      <c r="Q522" s="1">
        <f t="shared" si="218"/>
        <v>-5.058575473993388E-3</v>
      </c>
      <c r="R522" s="1">
        <f t="shared" si="219"/>
        <v>9.547498576769859E-5</v>
      </c>
      <c r="S522" s="1">
        <f t="shared" si="220"/>
        <v>-1.7095188951771578E-3</v>
      </c>
      <c r="T522" s="1">
        <f t="shared" si="221"/>
        <v>2.6020261203831938E-3</v>
      </c>
      <c r="U522" s="1">
        <f t="shared" si="222"/>
        <v>4.9728999762406761E-5</v>
      </c>
      <c r="V522" s="1">
        <f t="shared" si="223"/>
        <v>-2.0589091038512606E-4</v>
      </c>
      <c r="W522" s="1">
        <f t="shared" ref="W522:Z541" si="231">+W$3*$F522*ABS($F522)*COS(2*PI()*$A522/W$2+W$4)</f>
        <v>0</v>
      </c>
      <c r="X522" s="1">
        <f t="shared" si="231"/>
        <v>0</v>
      </c>
      <c r="Y522" s="1">
        <f t="shared" si="231"/>
        <v>0</v>
      </c>
      <c r="Z522" s="1">
        <f t="shared" si="231"/>
        <v>0</v>
      </c>
      <c r="AA522" s="1">
        <f>+AA$3*$F522*ABS($F522)*COS(2*PI()*$A522/$AZ$22+AA$4)*COS(2*PI()*$A522/$BA$22+AA$5)</f>
        <v>0</v>
      </c>
      <c r="AB522" s="39">
        <f>+AB$3*$F522*ABS($F522)*COS(2*2*PI()*$A522/$BA$33+AB$4)*COS(2*2*PI()*$A522/$BA$34+AB$5)*COS(2*2*PI()*$A522/$BA$35+AB$6)</f>
        <v>0</v>
      </c>
      <c r="AE522" s="20">
        <f>+$AF$20*SIGN(SOI!A521)*(ABS(SOI!A521))^$AE$2</f>
        <v>-0.17275384504726193</v>
      </c>
      <c r="AF522" s="20">
        <f t="shared" si="226"/>
        <v>-0.12055864345493907</v>
      </c>
      <c r="AG522" s="19">
        <f t="shared" si="228"/>
        <v>-0.94263984656974154</v>
      </c>
      <c r="AH522" s="19">
        <f t="shared" si="229"/>
        <v>-1.1475852487507547</v>
      </c>
      <c r="AI522">
        <f t="shared" si="225"/>
        <v>0.29999999999999744</v>
      </c>
      <c r="AJ522">
        <f t="shared" si="224"/>
        <v>0.82208120311480248</v>
      </c>
      <c r="AK522">
        <v>1</v>
      </c>
    </row>
    <row r="523" spans="1:37" x14ac:dyDescent="0.25">
      <c r="A523">
        <v>41.750000000000092</v>
      </c>
      <c r="B523" s="2">
        <v>1921.749999999962</v>
      </c>
      <c r="C523">
        <f>+D523+($D$2+E523+F523)*SOI!A522*IF(B523&gt;$C$18, IF(B523&lt;$C$19,-1,1),1)</f>
        <v>3.5223985510983734E-2</v>
      </c>
      <c r="D523">
        <f>+$D$3*((1-$D$5)*SOI!D522+$D$5*SOI!D521) +   $D$4*((1-$D$5)*SOI!E522+$D$5*SOI!E521)</f>
        <v>0</v>
      </c>
      <c r="E523">
        <f t="shared" si="206"/>
        <v>-1.2742092206420947</v>
      </c>
      <c r="F523">
        <f t="shared" si="207"/>
        <v>2.154808858416688</v>
      </c>
      <c r="G523">
        <f t="shared" si="214"/>
        <v>0.88059963777459327</v>
      </c>
      <c r="H523" s="21">
        <f t="shared" si="215"/>
        <v>-5.9252028919429926E-3</v>
      </c>
      <c r="I523" s="37">
        <f t="shared" si="208"/>
        <v>5.2014845940105345E-2</v>
      </c>
      <c r="J523" s="1">
        <f t="shared" si="216"/>
        <v>3.0199049452669122E-4</v>
      </c>
      <c r="K523" s="1">
        <f t="shared" si="217"/>
        <v>5.7925209760305701E-5</v>
      </c>
      <c r="L523" s="1">
        <f t="shared" si="209"/>
        <v>0.17311801146908937</v>
      </c>
      <c r="M523" s="1">
        <f t="shared" si="210"/>
        <v>3.6485358175000079E-2</v>
      </c>
      <c r="N523" s="1">
        <f t="shared" si="211"/>
        <v>8.1651156883329606E-2</v>
      </c>
      <c r="O523" s="1">
        <f t="shared" si="212"/>
        <v>-0.66013242777909698</v>
      </c>
      <c r="P523" s="1">
        <f t="shared" si="213"/>
        <v>1.8799581272074789E-2</v>
      </c>
      <c r="Q523" s="1">
        <f t="shared" si="218"/>
        <v>2.0035643401484899E-3</v>
      </c>
      <c r="R523" s="1">
        <f t="shared" si="219"/>
        <v>-5.7264798621817429E-6</v>
      </c>
      <c r="S523" s="1">
        <f t="shared" si="220"/>
        <v>5.568775289018738E-4</v>
      </c>
      <c r="T523" s="1">
        <f t="shared" si="221"/>
        <v>1.9228742364543331E-3</v>
      </c>
      <c r="U523" s="1">
        <f t="shared" si="222"/>
        <v>-5.0728416952296609E-5</v>
      </c>
      <c r="V523" s="1">
        <f t="shared" si="223"/>
        <v>-2.9834474706290121E-3</v>
      </c>
      <c r="W523" s="1">
        <f t="shared" si="231"/>
        <v>0</v>
      </c>
      <c r="X523" s="1">
        <f t="shared" si="231"/>
        <v>0</v>
      </c>
      <c r="Y523" s="1">
        <f t="shared" si="231"/>
        <v>0</v>
      </c>
      <c r="Z523" s="1">
        <f t="shared" si="231"/>
        <v>0</v>
      </c>
      <c r="AA523" s="1">
        <f>+AA$3*$F523*ABS($F523)*COS(2*PI()*$A523/$AZ$22+AA$4)*COS(2*PI()*$A523/$BA$22+AA$5)</f>
        <v>0</v>
      </c>
      <c r="AB523" s="39">
        <f>+AB$3*$F523*ABS($F523)*COS(2*2*PI()*$A523/$BA$33+AB$4)*COS(2*2*PI()*$A523/$BA$34+AB$5)*COS(2*2*PI()*$A523/$BA$35+AB$6)</f>
        <v>0</v>
      </c>
      <c r="AE523" s="20">
        <f>+$AF$20*SIGN(SOI!A522)*(ABS(SOI!A522))^$AE$2</f>
        <v>6.2501651949488243E-2</v>
      </c>
      <c r="AF523" s="20">
        <f t="shared" si="226"/>
        <v>-0.24094805483750412</v>
      </c>
      <c r="AG523" s="19">
        <f t="shared" si="228"/>
        <v>-1.0465131224016408</v>
      </c>
      <c r="AH523" s="19">
        <f t="shared" si="229"/>
        <v>-0.76967405245931308</v>
      </c>
      <c r="AI523">
        <f t="shared" si="225"/>
        <v>0.30059999999999742</v>
      </c>
      <c r="AJ523">
        <f t="shared" si="224"/>
        <v>0.80556506756413671</v>
      </c>
      <c r="AK523">
        <v>1</v>
      </c>
    </row>
    <row r="524" spans="1:37" x14ac:dyDescent="0.25">
      <c r="A524">
        <v>41.833333333333428</v>
      </c>
      <c r="B524" s="2">
        <v>1921.8333333332953</v>
      </c>
      <c r="C524">
        <f>+D524+($D$2+E524+F524)*SOI!A523*IF(B524&gt;$C$18, IF(B524&lt;$C$19,-1,1),1)</f>
        <v>1.2509925011641059</v>
      </c>
      <c r="D524">
        <f>+$D$3*((1-$D$5)*SOI!D523+$D$5*SOI!D522) +   $D$4*((1-$D$5)*SOI!E523+$D$5*SOI!E522)</f>
        <v>0</v>
      </c>
      <c r="E524">
        <f t="shared" si="206"/>
        <v>2.3875979227370481</v>
      </c>
      <c r="F524">
        <f t="shared" si="207"/>
        <v>-3.6021537491099664</v>
      </c>
      <c r="G524">
        <f t="shared" si="214"/>
        <v>-1.2145558263729184</v>
      </c>
      <c r="H524" s="21">
        <f t="shared" si="215"/>
        <v>-7.7189472968132139E-2</v>
      </c>
      <c r="I524" s="37">
        <f t="shared" si="208"/>
        <v>-1.0280793853182912</v>
      </c>
      <c r="J524" s="1">
        <f t="shared" si="216"/>
        <v>9.1103142291982103E-2</v>
      </c>
      <c r="K524" s="1">
        <f t="shared" si="217"/>
        <v>-6.0370289687940112E-5</v>
      </c>
      <c r="L524" s="1">
        <f t="shared" si="209"/>
        <v>-2.2788016948254057</v>
      </c>
      <c r="M524" s="1">
        <f t="shared" si="210"/>
        <v>-0.5568771051011745</v>
      </c>
      <c r="N524" s="1">
        <f t="shared" si="211"/>
        <v>-0.11916009818408371</v>
      </c>
      <c r="O524" s="1">
        <f t="shared" si="212"/>
        <v>2.3058823778495687E-2</v>
      </c>
      <c r="P524" s="1">
        <f t="shared" si="213"/>
        <v>-4.2612151153132174E-2</v>
      </c>
      <c r="Q524" s="1">
        <f t="shared" si="218"/>
        <v>4.4628526953318287E-2</v>
      </c>
      <c r="R524" s="1">
        <f t="shared" si="219"/>
        <v>2.5211363327488491E-3</v>
      </c>
      <c r="S524" s="1">
        <f t="shared" si="220"/>
        <v>1.6063032495568594E-2</v>
      </c>
      <c r="T524" s="1">
        <f t="shared" si="221"/>
        <v>8.8414041406485299E-4</v>
      </c>
      <c r="U524" s="1">
        <f t="shared" si="222"/>
        <v>-2.2726676331013555E-3</v>
      </c>
      <c r="V524" s="1">
        <f t="shared" si="223"/>
        <v>-9.8689781679083891E-3</v>
      </c>
      <c r="W524" s="1">
        <f t="shared" si="231"/>
        <v>0</v>
      </c>
      <c r="X524" s="1">
        <f t="shared" si="231"/>
        <v>0</v>
      </c>
      <c r="Y524" s="1">
        <f t="shared" si="231"/>
        <v>0</v>
      </c>
      <c r="Z524" s="1">
        <f t="shared" si="231"/>
        <v>0</v>
      </c>
      <c r="AA524" s="1">
        <f>+AA$3*$F524*ABS($F524)*COS(2*PI()*$A524/$AZ$22+AA$4)*COS(2*PI()*$A524/$BA$22+AA$5)</f>
        <v>0</v>
      </c>
      <c r="AB524" s="39">
        <f>+AB$3*$F524*ABS($F524)*COS(2*2*PI()*$A524/$BA$33+AB$4)*COS(2*2*PI()*$A524/$BA$34+AB$5)*COS(2*2*PI()*$A524/$BA$35+AB$6)</f>
        <v>0</v>
      </c>
      <c r="AE524" s="20">
        <f>+$AF$20*SIGN(SOI!A523)*(ABS(SOI!A523))^$AE$2</f>
        <v>-0.61259197141473865</v>
      </c>
      <c r="AF524" s="20">
        <f t="shared" si="226"/>
        <v>-0.30625211736160196</v>
      </c>
      <c r="AG524" s="19">
        <f t="shared" si="228"/>
        <v>-1.1023160010442796</v>
      </c>
      <c r="AH524" s="19">
        <f t="shared" si="229"/>
        <v>-1.1013508169054969</v>
      </c>
      <c r="AI524">
        <f t="shared" si="225"/>
        <v>0.30119999999999741</v>
      </c>
      <c r="AJ524">
        <f t="shared" si="224"/>
        <v>0.79606388368267766</v>
      </c>
      <c r="AK524">
        <v>1</v>
      </c>
    </row>
    <row r="525" spans="1:37" x14ac:dyDescent="0.25">
      <c r="A525">
        <v>41.916666666666764</v>
      </c>
      <c r="B525" s="2">
        <v>1921.9166666666285</v>
      </c>
      <c r="C525">
        <f>+D525+($D$2+E525+F525)*SOI!A524*IF(B525&gt;$C$18, IF(B525&lt;$C$19,-1,1),1)</f>
        <v>-9.2740623861315896</v>
      </c>
      <c r="D525">
        <f>+$D$3*((1-$D$5)*SOI!D524+$D$5*SOI!D523) +   $D$4*((1-$D$5)*SOI!E524+$D$5*SOI!E523)</f>
        <v>0</v>
      </c>
      <c r="E525">
        <f t="shared" si="206"/>
        <v>-41.120340000434837</v>
      </c>
      <c r="F525">
        <f t="shared" si="207"/>
        <v>59.668464772698016</v>
      </c>
      <c r="G525">
        <f t="shared" si="214"/>
        <v>18.548124772263179</v>
      </c>
      <c r="H525" s="21">
        <f t="shared" si="215"/>
        <v>2.8470694303495829</v>
      </c>
      <c r="I525" s="37">
        <f t="shared" si="208"/>
        <v>24.332121120572232</v>
      </c>
      <c r="J525" s="1">
        <f t="shared" si="216"/>
        <v>53.649834343412003</v>
      </c>
      <c r="K525" s="1">
        <f t="shared" si="217"/>
        <v>6.4178444322456496</v>
      </c>
      <c r="L525" s="1">
        <f t="shared" si="209"/>
        <v>46.928803034534212</v>
      </c>
      <c r="M525" s="1">
        <f t="shared" si="210"/>
        <v>13.856102040745009</v>
      </c>
      <c r="N525" s="1">
        <f t="shared" si="211"/>
        <v>0.25299764437743827</v>
      </c>
      <c r="O525" s="1">
        <f t="shared" si="212"/>
        <v>-13.359268681766578</v>
      </c>
      <c r="P525" s="1">
        <f t="shared" si="213"/>
        <v>0.37968278554445017</v>
      </c>
      <c r="Q525" s="1">
        <f t="shared" si="218"/>
        <v>2.3576530083014688</v>
      </c>
      <c r="R525" s="1">
        <f t="shared" si="219"/>
        <v>-3.1522233731065188</v>
      </c>
      <c r="S525" s="1">
        <f t="shared" si="220"/>
        <v>0.80717273147228419</v>
      </c>
      <c r="T525" s="1">
        <f t="shared" si="221"/>
        <v>10.548718917744274</v>
      </c>
      <c r="U525" s="1">
        <f t="shared" si="222"/>
        <v>-0.47926608092702011</v>
      </c>
      <c r="V525" s="1">
        <f t="shared" si="223"/>
        <v>-0.18670040566976964</v>
      </c>
      <c r="W525" s="1">
        <f t="shared" si="231"/>
        <v>0</v>
      </c>
      <c r="X525" s="1">
        <f t="shared" si="231"/>
        <v>0</v>
      </c>
      <c r="Y525" s="1">
        <f t="shared" si="231"/>
        <v>0</v>
      </c>
      <c r="Z525" s="1">
        <f t="shared" si="231"/>
        <v>0</v>
      </c>
      <c r="AA525" s="1">
        <f>+AA$3*$F525*ABS($F525)*COS(2*PI()*$A525/$AZ$22+AA$4)*COS(2*PI()*$A525/$BA$22+AA$5)</f>
        <v>0</v>
      </c>
      <c r="AB525" s="39">
        <f>+AB$3*$F525*ABS($F525)*COS(2*2*PI()*$A525/$BA$33+AB$4)*COS(2*2*PI()*$A525/$BA$34+AB$5)*COS(2*2*PI()*$A525/$BA$35+AB$6)</f>
        <v>0</v>
      </c>
      <c r="AE525" s="20">
        <f>+$AF$20*SIGN(SOI!A524)*(ABS(SOI!A524))^$AE$2</f>
        <v>-0.36866603261955549</v>
      </c>
      <c r="AF525" s="20">
        <f t="shared" si="226"/>
        <v>-0.45680303406840667</v>
      </c>
      <c r="AG525" s="19">
        <f t="shared" si="228"/>
        <v>-1.1513689991366656</v>
      </c>
      <c r="AH525" s="19">
        <f t="shared" si="229"/>
        <v>-0.93434301146089682</v>
      </c>
      <c r="AI525">
        <f t="shared" si="225"/>
        <v>0.3017999999999974</v>
      </c>
      <c r="AJ525">
        <f t="shared" si="224"/>
        <v>0.69456596506825896</v>
      </c>
      <c r="AK525">
        <v>1</v>
      </c>
    </row>
    <row r="526" spans="1:37" x14ac:dyDescent="0.25">
      <c r="A526">
        <v>42.000000000000099</v>
      </c>
      <c r="B526" s="2">
        <v>1921.9999999999618</v>
      </c>
      <c r="C526">
        <f>+D526+($D$2+E526+F526)*SOI!A525*IF(B526&gt;$C$18, IF(B526&lt;$C$19,-1,1),1)</f>
        <v>-0.72010950440528954</v>
      </c>
      <c r="D526">
        <f>+$D$3*((1-$D$5)*SOI!D525+$D$5*SOI!D524) +   $D$4*((1-$D$5)*SOI!E525+$D$5*SOI!E524)</f>
        <v>0</v>
      </c>
      <c r="E526">
        <f t="shared" si="206"/>
        <v>-2.6892524457130635</v>
      </c>
      <c r="F526">
        <f t="shared" si="207"/>
        <v>4.0227885649821182</v>
      </c>
      <c r="G526">
        <f t="shared" si="214"/>
        <v>1.3335361192690547</v>
      </c>
      <c r="H526" s="21">
        <f t="shared" si="215"/>
        <v>1.0084992113601348E-2</v>
      </c>
      <c r="I526" s="37">
        <f t="shared" si="208"/>
        <v>1.185885802211653</v>
      </c>
      <c r="J526" s="1">
        <f t="shared" si="216"/>
        <v>0.15587510710344921</v>
      </c>
      <c r="K526" s="1">
        <f t="shared" si="217"/>
        <v>8.4779245756693027E-5</v>
      </c>
      <c r="L526" s="1">
        <f t="shared" si="209"/>
        <v>0.95024285091629623</v>
      </c>
      <c r="M526" s="1">
        <f t="shared" si="210"/>
        <v>0.82601237269224659</v>
      </c>
      <c r="N526" s="1">
        <f t="shared" si="211"/>
        <v>-0.11041304282626441</v>
      </c>
      <c r="O526" s="1">
        <f t="shared" si="212"/>
        <v>-2.4699649871859028</v>
      </c>
      <c r="P526" s="1">
        <f t="shared" si="213"/>
        <v>1.339732286922721E-3</v>
      </c>
      <c r="Q526" s="1">
        <f t="shared" si="218"/>
        <v>-6.1337951541105031E-2</v>
      </c>
      <c r="R526" s="1">
        <f t="shared" si="219"/>
        <v>3.9969550624158598E-3</v>
      </c>
      <c r="S526" s="1">
        <f t="shared" si="220"/>
        <v>-1.7168536764479003E-2</v>
      </c>
      <c r="T526" s="1">
        <f t="shared" si="221"/>
        <v>3.9491439676357466E-2</v>
      </c>
      <c r="U526" s="1">
        <f t="shared" si="222"/>
        <v>-8.2420778145480113E-5</v>
      </c>
      <c r="V526" s="1">
        <f t="shared" si="223"/>
        <v>2.8750558086689654E-4</v>
      </c>
      <c r="W526" s="1">
        <f t="shared" si="231"/>
        <v>0</v>
      </c>
      <c r="X526" s="1">
        <f t="shared" si="231"/>
        <v>0</v>
      </c>
      <c r="Y526" s="1">
        <f t="shared" si="231"/>
        <v>0</v>
      </c>
      <c r="Z526" s="1">
        <f t="shared" si="231"/>
        <v>0</v>
      </c>
      <c r="AA526" s="1">
        <f>+AA$3*$F526*ABS($F526)*COS(2*PI()*$A526/$AZ$22+AA$4)*COS(2*PI()*$A526/$BA$22+AA$5)</f>
        <v>0</v>
      </c>
      <c r="AB526" s="39">
        <f>+AB$3*$F526*ABS($F526)*COS(2*2*PI()*$A526/$BA$33+AB$4)*COS(2*2*PI()*$A526/$BA$34+AB$5)*COS(2*2*PI()*$A526/$BA$35+AB$6)</f>
        <v>0</v>
      </c>
      <c r="AE526" s="20">
        <f>+$AF$20*SIGN(SOI!A525)*(ABS(SOI!A525))^$AE$2</f>
        <v>-0.38915109817092591</v>
      </c>
      <c r="AF526" s="20">
        <f t="shared" si="226"/>
        <v>-0.2834759811732504</v>
      </c>
      <c r="AG526" s="19">
        <f t="shared" si="228"/>
        <v>-0.87245662692087345</v>
      </c>
      <c r="AH526" s="19">
        <f t="shared" si="229"/>
        <v>-1.1276609152639754</v>
      </c>
      <c r="AI526">
        <f t="shared" si="225"/>
        <v>0.30239999999999739</v>
      </c>
      <c r="AJ526">
        <f t="shared" si="224"/>
        <v>0.58898064574762299</v>
      </c>
      <c r="AK526">
        <v>1</v>
      </c>
    </row>
    <row r="527" spans="1:37" x14ac:dyDescent="0.25">
      <c r="A527">
        <v>42.083333333333435</v>
      </c>
      <c r="B527" s="2">
        <v>1922.0833333332951</v>
      </c>
      <c r="C527">
        <f>+D527+($D$2+E527+F527)*SOI!A526*IF(B527&gt;$C$18, IF(B527&lt;$C$19,-1,1),1)</f>
        <v>6.2234494249906055E-2</v>
      </c>
      <c r="D527">
        <f>+$D$3*((1-$D$5)*SOI!D526+$D$5*SOI!D525) +   $D$4*((1-$D$5)*SOI!E526+$D$5*SOI!E525)</f>
        <v>0</v>
      </c>
      <c r="E527">
        <f t="shared" si="206"/>
        <v>1.3464768071571509</v>
      </c>
      <c r="F527">
        <f t="shared" si="207"/>
        <v>-2.2355410107272373</v>
      </c>
      <c r="G527">
        <f t="shared" si="214"/>
        <v>-0.88906420357008642</v>
      </c>
      <c r="H527" s="21">
        <f t="shared" si="215"/>
        <v>1.5503883870448532E-2</v>
      </c>
      <c r="I527" s="37">
        <f t="shared" si="208"/>
        <v>-7.5880702968728758E-2</v>
      </c>
      <c r="J527" s="1">
        <f t="shared" si="216"/>
        <v>2.4640105491640389E-3</v>
      </c>
      <c r="K527" s="1">
        <f t="shared" si="217"/>
        <v>-8.5530433170642123E-6</v>
      </c>
      <c r="L527" s="1">
        <f t="shared" si="209"/>
        <v>-5.0761600735594888E-2</v>
      </c>
      <c r="M527" s="1">
        <f t="shared" si="210"/>
        <v>-0.20406281555181166</v>
      </c>
      <c r="N527" s="1">
        <f t="shared" si="211"/>
        <v>8.5374066249524566E-2</v>
      </c>
      <c r="O527" s="1">
        <f t="shared" si="212"/>
        <v>1.0348616803036075</v>
      </c>
      <c r="P527" s="1">
        <f t="shared" si="213"/>
        <v>-6.0388875126699132E-3</v>
      </c>
      <c r="Q527" s="1">
        <f t="shared" si="218"/>
        <v>-1.171688529142878E-2</v>
      </c>
      <c r="R527" s="1">
        <f t="shared" si="219"/>
        <v>-4.8854058898943845E-5</v>
      </c>
      <c r="S527" s="1">
        <f t="shared" si="220"/>
        <v>-8.4942951443466681E-4</v>
      </c>
      <c r="T527" s="1">
        <f t="shared" si="221"/>
        <v>8.838837980773938E-4</v>
      </c>
      <c r="U527" s="1">
        <f t="shared" si="222"/>
        <v>-2.3771911385312616E-5</v>
      </c>
      <c r="V527" s="1">
        <f t="shared" si="223"/>
        <v>1.0020532103232015E-3</v>
      </c>
      <c r="W527" s="1">
        <f t="shared" si="231"/>
        <v>0</v>
      </c>
      <c r="X527" s="1">
        <f t="shared" si="231"/>
        <v>0</v>
      </c>
      <c r="Y527" s="1">
        <f t="shared" si="231"/>
        <v>0</v>
      </c>
      <c r="Z527" s="1">
        <f t="shared" si="231"/>
        <v>0</v>
      </c>
      <c r="AA527" s="1">
        <f>+AA$3*$F527*ABS($F527)*COS(2*PI()*$A527/$AZ$22+AA$4)*COS(2*PI()*$A527/$BA$22+AA$5)</f>
        <v>0</v>
      </c>
      <c r="AB527" s="39">
        <f>+AB$3*$F527*ABS($F527)*COS(2*2*PI()*$A527/$BA$33+AB$4)*COS(2*2*PI()*$A527/$BA$34+AB$5)*COS(2*2*PI()*$A527/$BA$35+AB$6)</f>
        <v>0</v>
      </c>
      <c r="AE527" s="20">
        <f>+$AF$20*SIGN(SOI!A526)*(ABS(SOI!A526))^$AE$2</f>
        <v>-9.2610812729269867E-2</v>
      </c>
      <c r="AF527" s="20">
        <f t="shared" si="226"/>
        <v>-0.12668038169356979</v>
      </c>
      <c r="AG527" s="19">
        <f t="shared" si="228"/>
        <v>-1.1375740453758167</v>
      </c>
      <c r="AH527" s="19">
        <f t="shared" si="229"/>
        <v>-0.81649127149909151</v>
      </c>
      <c r="AI527">
        <f t="shared" si="225"/>
        <v>0.30299999999999738</v>
      </c>
      <c r="AJ527">
        <f t="shared" si="224"/>
        <v>1.010893663682247</v>
      </c>
      <c r="AK527">
        <v>1</v>
      </c>
    </row>
    <row r="528" spans="1:37" x14ac:dyDescent="0.25">
      <c r="A528">
        <v>42.166666666666771</v>
      </c>
      <c r="B528" s="2">
        <v>1922.1666666666283</v>
      </c>
      <c r="C528">
        <f>+D528+($D$2+E528+F528)*SOI!A527*IF(B528&gt;$C$18, IF(B528&lt;$C$19,-1,1),1)</f>
        <v>7.6768620575927329E-2</v>
      </c>
      <c r="D528">
        <f>+$D$3*((1-$D$5)*SOI!D527+$D$5*SOI!D526) +   $D$4*((1-$D$5)*SOI!E527+$D$5*SOI!E526)</f>
        <v>0</v>
      </c>
      <c r="E528">
        <f t="shared" si="206"/>
        <v>-0.94082667428594613</v>
      </c>
      <c r="F528">
        <f t="shared" si="207"/>
        <v>1.9004344314850377</v>
      </c>
      <c r="G528">
        <f t="shared" si="214"/>
        <v>0.95960775719909153</v>
      </c>
      <c r="H528" s="21">
        <f t="shared" si="215"/>
        <v>3.3775134826419624E-3</v>
      </c>
      <c r="I528" s="37">
        <f t="shared" si="208"/>
        <v>-0.342250622209057</v>
      </c>
      <c r="J528" s="1">
        <f t="shared" si="216"/>
        <v>4.4527577223225749E-3</v>
      </c>
      <c r="K528" s="1">
        <f t="shared" si="217"/>
        <v>4.9453054245674483E-5</v>
      </c>
      <c r="L528" s="1">
        <f t="shared" si="209"/>
        <v>0.72984285159611018</v>
      </c>
      <c r="M528" s="1">
        <f t="shared" si="210"/>
        <v>-8.1759358724387499E-2</v>
      </c>
      <c r="N528" s="1">
        <f t="shared" si="211"/>
        <v>-4.544864537763213E-2</v>
      </c>
      <c r="O528" s="1">
        <f t="shared" si="212"/>
        <v>-0.12445947446620344</v>
      </c>
      <c r="P528" s="1">
        <f t="shared" si="213"/>
        <v>2.0192480894364102E-2</v>
      </c>
      <c r="Q528" s="1">
        <f t="shared" si="218"/>
        <v>2.4990834399988941E-3</v>
      </c>
      <c r="R528" s="1">
        <f t="shared" si="219"/>
        <v>4.6998298029939228E-5</v>
      </c>
      <c r="S528" s="1">
        <f t="shared" si="220"/>
        <v>2.039554075114222E-3</v>
      </c>
      <c r="T528" s="1">
        <f t="shared" si="221"/>
        <v>1.5283924372133956E-3</v>
      </c>
      <c r="U528" s="1">
        <f t="shared" si="222"/>
        <v>3.5851699205129866E-4</v>
      </c>
      <c r="V528" s="1">
        <f t="shared" si="223"/>
        <v>1.78368639992792E-3</v>
      </c>
      <c r="W528" s="1">
        <f t="shared" si="231"/>
        <v>0</v>
      </c>
      <c r="X528" s="1">
        <f t="shared" si="231"/>
        <v>0</v>
      </c>
      <c r="Y528" s="1">
        <f t="shared" si="231"/>
        <v>0</v>
      </c>
      <c r="Z528" s="1">
        <f t="shared" si="231"/>
        <v>0</v>
      </c>
      <c r="AA528" s="1">
        <f>+AA$3*$F528*ABS($F528)*COS(2*PI()*$A528/$AZ$22+AA$4)*COS(2*PI()*$A528/$BA$22+AA$5)</f>
        <v>0</v>
      </c>
      <c r="AB528" s="39">
        <f>+AB$3*$F528*ABS($F528)*COS(2*2*PI()*$A528/$BA$33+AB$4)*COS(2*2*PI()*$A528/$BA$34+AB$5)*COS(2*2*PI()*$A528/$BA$35+AB$6)</f>
        <v>0</v>
      </c>
      <c r="AE528" s="20">
        <f>+$AF$20*SIGN(SOI!A527)*(ABS(SOI!A527))^$AE$2</f>
        <v>0.1017207658194864</v>
      </c>
      <c r="AF528" s="20">
        <f t="shared" si="226"/>
        <v>-0.12668038169356979</v>
      </c>
      <c r="AG528" s="19">
        <f t="shared" si="228"/>
        <v>-0.96370821154390918</v>
      </c>
      <c r="AH528" s="19">
        <f t="shared" si="229"/>
        <v>-1.1448336044542227</v>
      </c>
      <c r="AI528">
        <f t="shared" si="225"/>
        <v>0.30359999999999737</v>
      </c>
      <c r="AJ528">
        <f t="shared" si="224"/>
        <v>0.83702782985033941</v>
      </c>
      <c r="AK528">
        <v>1</v>
      </c>
    </row>
    <row r="529" spans="1:37" x14ac:dyDescent="0.25">
      <c r="A529">
        <v>42.250000000000107</v>
      </c>
      <c r="B529" s="2">
        <v>1922.2499999999616</v>
      </c>
      <c r="C529">
        <f>+D529+($D$2+E529+F529)*SOI!A528*IF(B529&gt;$C$18, IF(B529&lt;$C$19,-1,1),1)</f>
        <v>0.75159582573043038</v>
      </c>
      <c r="D529">
        <f>+$D$3*((1-$D$5)*SOI!D528+$D$5*SOI!D527) +   $D$4*((1-$D$5)*SOI!E528+$D$5*SOI!E527)</f>
        <v>0</v>
      </c>
      <c r="E529">
        <f t="shared" si="206"/>
        <v>0.76296473693574551</v>
      </c>
      <c r="F529">
        <f t="shared" si="207"/>
        <v>-2.1548088586587646</v>
      </c>
      <c r="G529">
        <f t="shared" si="214"/>
        <v>-1.3918441217230191</v>
      </c>
      <c r="H529" s="21">
        <f t="shared" si="215"/>
        <v>-2.07269514273187E-3</v>
      </c>
      <c r="I529" s="37">
        <f t="shared" si="208"/>
        <v>0.46175672574436555</v>
      </c>
      <c r="J529" s="1">
        <f t="shared" si="216"/>
        <v>1.9989443542586468E-2</v>
      </c>
      <c r="K529" s="1">
        <f t="shared" si="217"/>
        <v>-5.8608157504886858E-5</v>
      </c>
      <c r="L529" s="1">
        <f t="shared" si="209"/>
        <v>-0.92779906589567884</v>
      </c>
      <c r="M529" s="1">
        <f t="shared" si="210"/>
        <v>0.27204461393676665</v>
      </c>
      <c r="N529" s="1">
        <f t="shared" si="211"/>
        <v>8.6337813522187577E-3</v>
      </c>
      <c r="O529" s="1">
        <f t="shared" si="212"/>
        <v>8.4887030984798786E-2</v>
      </c>
      <c r="P529" s="1">
        <f t="shared" si="213"/>
        <v>-2.7600482656747173E-2</v>
      </c>
      <c r="Q529" s="1">
        <f t="shared" si="218"/>
        <v>1.5796596138421108E-3</v>
      </c>
      <c r="R529" s="1">
        <f t="shared" si="219"/>
        <v>-4.0080568483973243E-5</v>
      </c>
      <c r="S529" s="1">
        <f t="shared" si="220"/>
        <v>5.2273828731584291E-4</v>
      </c>
      <c r="T529" s="1">
        <f t="shared" si="221"/>
        <v>1.3251737771596912E-3</v>
      </c>
      <c r="U529" s="1">
        <f t="shared" si="222"/>
        <v>6.6115871011455918E-4</v>
      </c>
      <c r="V529" s="1">
        <f t="shared" si="223"/>
        <v>4.6315419265297595E-4</v>
      </c>
      <c r="W529" s="1">
        <f t="shared" si="231"/>
        <v>0</v>
      </c>
      <c r="X529" s="1">
        <f t="shared" si="231"/>
        <v>0</v>
      </c>
      <c r="Y529" s="1">
        <f t="shared" si="231"/>
        <v>0</v>
      </c>
      <c r="Z529" s="1">
        <f t="shared" si="231"/>
        <v>0</v>
      </c>
      <c r="AA529" s="1">
        <f>+AA$3*$F529*ABS($F529)*COS(2*PI()*$A529/$AZ$22+AA$4)*COS(2*PI()*$A529/$BA$22+AA$5)</f>
        <v>0</v>
      </c>
      <c r="AB529" s="39">
        <f>+AB$3*$F529*ABS($F529)*COS(2*2*PI()*$A529/$BA$33+AB$4)*COS(2*2*PI()*$A529/$BA$34+AB$5)*COS(2*2*PI()*$A529/$BA$35+AB$6)</f>
        <v>0</v>
      </c>
      <c r="AE529" s="20">
        <f>+$AF$20*SIGN(SOI!A528)*(ABS(SOI!A528))^$AE$2</f>
        <v>-0.38915109817092591</v>
      </c>
      <c r="AF529" s="20">
        <f t="shared" si="226"/>
        <v>-2.6788576970502437E-2</v>
      </c>
      <c r="AG529" s="19">
        <f t="shared" si="228"/>
        <v>-1.0540756463955894</v>
      </c>
      <c r="AH529" s="19">
        <f t="shared" si="229"/>
        <v>-0.67048131764378049</v>
      </c>
      <c r="AI529">
        <f t="shared" si="225"/>
        <v>0.30419999999999736</v>
      </c>
      <c r="AJ529">
        <f t="shared" si="224"/>
        <v>1.0272870694250869</v>
      </c>
      <c r="AK529">
        <v>1</v>
      </c>
    </row>
    <row r="530" spans="1:37" x14ac:dyDescent="0.25">
      <c r="A530">
        <v>42.333333333333442</v>
      </c>
      <c r="B530" s="2">
        <v>1922.3333333332948</v>
      </c>
      <c r="C530">
        <f>+D530+($D$2+E530+F530)*SOI!A529*IF(B530&gt;$C$18, IF(B530&lt;$C$19,-1,1),1)</f>
        <v>0.64272611428509074</v>
      </c>
      <c r="D530">
        <f>+$D$3*((1-$D$5)*SOI!D529+$D$5*SOI!D528) +   $D$4*((1-$D$5)*SOI!E529+$D$5*SOI!E528)</f>
        <v>0</v>
      </c>
      <c r="E530">
        <f t="shared" si="206"/>
        <v>-0.68067141177766466</v>
      </c>
      <c r="F530">
        <f t="shared" si="207"/>
        <v>3.6021537494371678</v>
      </c>
      <c r="G530">
        <f t="shared" si="214"/>
        <v>2.9214823376595032</v>
      </c>
      <c r="H530" s="21">
        <f t="shared" si="215"/>
        <v>-1.9065841796756626E-2</v>
      </c>
      <c r="I530" s="37">
        <f t="shared" si="208"/>
        <v>-0.37643514313904991</v>
      </c>
      <c r="J530" s="1">
        <f t="shared" si="216"/>
        <v>2.7628729356743376E-2</v>
      </c>
      <c r="K530" s="1">
        <f t="shared" si="217"/>
        <v>1.120031184404117E-4</v>
      </c>
      <c r="L530" s="1">
        <f t="shared" si="209"/>
        <v>0.37593059570926524</v>
      </c>
      <c r="M530" s="1">
        <f t="shared" si="210"/>
        <v>-0.46123622403740866</v>
      </c>
      <c r="N530" s="1">
        <f t="shared" si="211"/>
        <v>-9.0512035787047272E-3</v>
      </c>
      <c r="O530" s="1">
        <f t="shared" si="212"/>
        <v>-0.53825024523602116</v>
      </c>
      <c r="P530" s="1">
        <f t="shared" si="213"/>
        <v>2.0530148396299942E-2</v>
      </c>
      <c r="Q530" s="1">
        <f t="shared" si="218"/>
        <v>2.8077088964223547E-3</v>
      </c>
      <c r="R530" s="1">
        <f t="shared" si="219"/>
        <v>5.8076357153225652E-5</v>
      </c>
      <c r="S530" s="1">
        <f t="shared" si="220"/>
        <v>4.4675202441556735E-4</v>
      </c>
      <c r="T530" s="1">
        <f t="shared" si="221"/>
        <v>3.4046264420615844E-3</v>
      </c>
      <c r="U530" s="1">
        <f t="shared" si="222"/>
        <v>4.0092031879709493E-4</v>
      </c>
      <c r="V530" s="1">
        <f t="shared" si="223"/>
        <v>3.6116553375436621E-4</v>
      </c>
      <c r="W530" s="1">
        <f t="shared" si="231"/>
        <v>0</v>
      </c>
      <c r="X530" s="1">
        <f t="shared" si="231"/>
        <v>0</v>
      </c>
      <c r="Y530" s="1">
        <f t="shared" si="231"/>
        <v>0</v>
      </c>
      <c r="Z530" s="1">
        <f t="shared" si="231"/>
        <v>0</v>
      </c>
      <c r="AA530" s="1">
        <f>+AA$3*$F530*ABS($F530)*COS(2*PI()*$A530/$AZ$22+AA$4)*COS(2*PI()*$A530/$BA$22+AA$5)</f>
        <v>0</v>
      </c>
      <c r="AB530" s="39">
        <f>+AB$3*$F530*ABS($F530)*COS(2*2*PI()*$A530/$BA$33+AB$4)*COS(2*2*PI()*$A530/$BA$34+AB$5)*COS(2*2*PI()*$A530/$BA$35+AB$6)</f>
        <v>0</v>
      </c>
      <c r="AE530" s="20">
        <f>+$AF$20*SIGN(SOI!A529)*(ABS(SOI!A529))^$AE$2</f>
        <v>0.20706460143993219</v>
      </c>
      <c r="AF530" s="20">
        <f t="shared" si="226"/>
        <v>-0.17302730228729832</v>
      </c>
      <c r="AG530" s="19">
        <f t="shared" si="228"/>
        <v>-0.30058356476873915</v>
      </c>
      <c r="AH530" s="19">
        <f t="shared" si="229"/>
        <v>-5.509394579235577E-3</v>
      </c>
      <c r="AI530">
        <f t="shared" si="225"/>
        <v>0.30479999999999735</v>
      </c>
      <c r="AJ530">
        <f t="shared" si="224"/>
        <v>0.12755626248144084</v>
      </c>
      <c r="AK530">
        <v>1</v>
      </c>
    </row>
    <row r="531" spans="1:37" x14ac:dyDescent="0.25">
      <c r="A531">
        <v>42.416666666666778</v>
      </c>
      <c r="B531" s="2">
        <v>1922.4166666666281</v>
      </c>
      <c r="C531">
        <f>+D531+($D$2+E531+F531)*SOI!A530*IF(B531&gt;$C$18, IF(B531&lt;$C$19,-1,1),1)</f>
        <v>25.96606824913399</v>
      </c>
      <c r="D531">
        <f>+$D$3*((1-$D$5)*SOI!D530+$D$5*SOI!D529) +   $D$4*((1-$D$5)*SOI!E530+$D$5*SOI!E529)</f>
        <v>0</v>
      </c>
      <c r="E531">
        <f t="shared" si="206"/>
        <v>0.65467329731769186</v>
      </c>
      <c r="F531">
        <f t="shared" si="207"/>
        <v>-59.668464772622215</v>
      </c>
      <c r="G531">
        <f t="shared" si="214"/>
        <v>-59.013791475304522</v>
      </c>
      <c r="H531" s="21">
        <f t="shared" si="215"/>
        <v>0.24336394426601501</v>
      </c>
      <c r="I531" s="37">
        <f t="shared" si="208"/>
        <v>0.34986770573162534</v>
      </c>
      <c r="J531" s="1">
        <f t="shared" si="216"/>
        <v>0.24188278012383041</v>
      </c>
      <c r="K531" s="1">
        <f t="shared" si="217"/>
        <v>-4.1610187146147174E-9</v>
      </c>
      <c r="L531" s="1">
        <f t="shared" si="209"/>
        <v>-1.8494761402141084E-4</v>
      </c>
      <c r="M531" s="1">
        <f t="shared" si="210"/>
        <v>4.3446395543077649</v>
      </c>
      <c r="N531" s="1">
        <f t="shared" si="211"/>
        <v>1.4262734927401315</v>
      </c>
      <c r="O531" s="1">
        <f t="shared" si="212"/>
        <v>1.651967432581861</v>
      </c>
      <c r="P531" s="1">
        <f t="shared" si="213"/>
        <v>-5.0513020442944452E-4</v>
      </c>
      <c r="Q531" s="1">
        <f t="shared" si="218"/>
        <v>4.1675315815915912</v>
      </c>
      <c r="R531" s="1">
        <f t="shared" si="219"/>
        <v>-8.0119805180493234E-2</v>
      </c>
      <c r="S531" s="1">
        <f t="shared" si="220"/>
        <v>6.5429967213771659E-2</v>
      </c>
      <c r="T531" s="1">
        <f t="shared" si="221"/>
        <v>5.1407652519294156E-6</v>
      </c>
      <c r="U531" s="1">
        <f t="shared" si="222"/>
        <v>9.1681774875485122E-6</v>
      </c>
      <c r="V531" s="1">
        <f t="shared" si="223"/>
        <v>1.4002772273946455E-3</v>
      </c>
      <c r="W531" s="1">
        <f t="shared" si="231"/>
        <v>0</v>
      </c>
      <c r="X531" s="1">
        <f t="shared" si="231"/>
        <v>0</v>
      </c>
      <c r="Y531" s="1">
        <f t="shared" si="231"/>
        <v>0</v>
      </c>
      <c r="Z531" s="1">
        <f t="shared" si="231"/>
        <v>0</v>
      </c>
      <c r="AA531" s="1">
        <f>+AA$3*$F531*ABS($F531)*COS(2*PI()*$A531/$AZ$22+AA$4)*COS(2*PI()*$A531/$BA$22+AA$5)</f>
        <v>0</v>
      </c>
      <c r="AB531" s="39">
        <f>+AB$3*$F531*ABS($F531)*COS(2*2*PI()*$A531/$BA$33+AB$4)*COS(2*2*PI()*$A531/$BA$34+AB$5)*COS(2*2*PI()*$A531/$BA$35+AB$6)</f>
        <v>0</v>
      </c>
      <c r="AE531" s="20">
        <f>+$AF$20*SIGN(SOI!A530)*(ABS(SOI!A530))^$AE$2</f>
        <v>-0.33699541013090117</v>
      </c>
      <c r="AF531" s="20">
        <f t="shared" si="226"/>
        <v>-0.15564207294062338</v>
      </c>
      <c r="AG531" s="19">
        <f t="shared" si="228"/>
        <v>-0.23964096213233649</v>
      </c>
      <c r="AH531" s="19">
        <f t="shared" si="229"/>
        <v>9.3681124608479271E-3</v>
      </c>
      <c r="AI531">
        <f t="shared" si="225"/>
        <v>0.30539999999999734</v>
      </c>
      <c r="AJ531">
        <f t="shared" si="224"/>
        <v>8.3998889191713111E-2</v>
      </c>
      <c r="AK531">
        <v>1</v>
      </c>
    </row>
    <row r="532" spans="1:37" x14ac:dyDescent="0.25">
      <c r="A532">
        <v>42.500000000000114</v>
      </c>
      <c r="B532" s="2">
        <v>1922.4999999999613</v>
      </c>
      <c r="C532">
        <f>+D532+($D$2+E532+F532)*SOI!A531*IF(B532&gt;$C$18, IF(B532&lt;$C$19,-1,1),1)</f>
        <v>2.0669779523009049</v>
      </c>
      <c r="D532">
        <f>+$D$3*((1-$D$5)*SOI!D531+$D$5*SOI!D530) +   $D$4*((1-$D$5)*SOI!E531+$D$5*SOI!E530)</f>
        <v>0</v>
      </c>
      <c r="E532">
        <f t="shared" si="206"/>
        <v>-0.67488859900557507</v>
      </c>
      <c r="F532">
        <f t="shared" si="207"/>
        <v>-4.0227885653146629</v>
      </c>
      <c r="G532">
        <f t="shared" si="214"/>
        <v>-4.697677164320238</v>
      </c>
      <c r="H532" s="21">
        <f t="shared" si="215"/>
        <v>1.1253996992103017E-2</v>
      </c>
      <c r="I532" s="37">
        <f t="shared" si="208"/>
        <v>0.1475441369726358</v>
      </c>
      <c r="J532" s="1">
        <f t="shared" si="216"/>
        <v>1.3793468523097153E-3</v>
      </c>
      <c r="K532" s="1">
        <f t="shared" si="217"/>
        <v>-4.8475903269647825E-5</v>
      </c>
      <c r="L532" s="1">
        <f t="shared" si="209"/>
        <v>0.37860234907512003</v>
      </c>
      <c r="M532" s="1">
        <f t="shared" si="210"/>
        <v>5.8749501921147848E-2</v>
      </c>
      <c r="N532" s="1">
        <f t="shared" si="211"/>
        <v>0.18597239561713741</v>
      </c>
      <c r="O532" s="1">
        <f t="shared" si="212"/>
        <v>-0.20724976196312234</v>
      </c>
      <c r="P532" s="1">
        <f t="shared" si="213"/>
        <v>-2.2914081249228412E-2</v>
      </c>
      <c r="Q532" s="1">
        <f t="shared" si="218"/>
        <v>7.3480992122350111E-3</v>
      </c>
      <c r="R532" s="1">
        <f t="shared" si="219"/>
        <v>-5.9573634381347028E-5</v>
      </c>
      <c r="S532" s="1">
        <f t="shared" si="220"/>
        <v>3.5978286561788478E-3</v>
      </c>
      <c r="T532" s="1">
        <f t="shared" si="221"/>
        <v>1.3202461301623583E-3</v>
      </c>
      <c r="U532" s="1">
        <f t="shared" si="222"/>
        <v>1.7538813990896406E-4</v>
      </c>
      <c r="V532" s="1">
        <f t="shared" si="223"/>
        <v>8.2824497783168718E-3</v>
      </c>
      <c r="W532" s="1">
        <f t="shared" si="231"/>
        <v>0</v>
      </c>
      <c r="X532" s="1">
        <f t="shared" si="231"/>
        <v>0</v>
      </c>
      <c r="Y532" s="1">
        <f t="shared" si="231"/>
        <v>0</v>
      </c>
      <c r="Z532" s="1">
        <f t="shared" si="231"/>
        <v>0</v>
      </c>
      <c r="AA532" s="1">
        <f>+AA$3*$F532*ABS($F532)*COS(2*PI()*$A532/$AZ$22+AA$4)*COS(2*PI()*$A532/$BA$22+AA$5)</f>
        <v>0</v>
      </c>
      <c r="AB532" s="39">
        <f>+AB$3*$F532*ABS($F532)*COS(2*2*PI()*$A532/$BA$33+AB$4)*COS(2*2*PI()*$A532/$BA$34+AB$5)*COS(2*2*PI()*$A532/$BA$35+AB$6)</f>
        <v>0</v>
      </c>
      <c r="AE532" s="20">
        <f>+$AF$20*SIGN(SOI!A531)*(ABS(SOI!A531))^$AE$2</f>
        <v>-0.33699541013090117</v>
      </c>
      <c r="AF532" s="20">
        <f t="shared" si="226"/>
        <v>-0.39262539268216229</v>
      </c>
      <c r="AG532" s="19">
        <f t="shared" si="228"/>
        <v>8.0075107124735395E-2</v>
      </c>
      <c r="AH532" s="19">
        <f t="shared" si="229"/>
        <v>8.3365320976506091E-2</v>
      </c>
      <c r="AI532">
        <f t="shared" si="225"/>
        <v>0.30599999999999733</v>
      </c>
      <c r="AJ532">
        <f t="shared" si="224"/>
        <v>0.47270049980689766</v>
      </c>
      <c r="AK532">
        <v>1</v>
      </c>
    </row>
    <row r="533" spans="1:37" x14ac:dyDescent="0.25">
      <c r="A533">
        <v>42.583333333333449</v>
      </c>
      <c r="B533" s="2">
        <v>1922.5833333332946</v>
      </c>
      <c r="C533">
        <f>+D533+($D$2+E533+F533)*SOI!A532*IF(B533&gt;$C$18, IF(B533&lt;$C$19,-1,1),1)</f>
        <v>-2.3279936518357478</v>
      </c>
      <c r="D533">
        <f>+$D$3*((1-$D$5)*SOI!D532+$D$5*SOI!D531) +   $D$4*((1-$D$5)*SOI!E532+$D$5*SOI!E531)</f>
        <v>0</v>
      </c>
      <c r="E533">
        <f t="shared" si="206"/>
        <v>0.74906623504964287</v>
      </c>
      <c r="F533">
        <f t="shared" si="207"/>
        <v>2.2355410108936233</v>
      </c>
      <c r="G533">
        <f t="shared" si="214"/>
        <v>2.9846072459432662</v>
      </c>
      <c r="H533" s="21">
        <f t="shared" si="215"/>
        <v>-2.5783004521843993E-2</v>
      </c>
      <c r="I533" s="37">
        <f t="shared" si="208"/>
        <v>-0.36549444075096693</v>
      </c>
      <c r="J533" s="1">
        <f t="shared" si="216"/>
        <v>-7.0959317137120142E-4</v>
      </c>
      <c r="K533" s="1">
        <f t="shared" si="217"/>
        <v>2.3712792885453824E-6</v>
      </c>
      <c r="L533" s="1">
        <f t="shared" si="209"/>
        <v>-0.89540017304298902</v>
      </c>
      <c r="M533" s="1">
        <f t="shared" si="210"/>
        <v>1.2200603378224317E-2</v>
      </c>
      <c r="N533" s="1">
        <f t="shared" si="211"/>
        <v>-8.8122126368512743E-2</v>
      </c>
      <c r="O533" s="1">
        <f t="shared" si="212"/>
        <v>2.7791714001065425E-3</v>
      </c>
      <c r="P533" s="1">
        <f t="shared" si="213"/>
        <v>3.5343054903124477E-2</v>
      </c>
      <c r="Q533" s="1">
        <f t="shared" si="218"/>
        <v>-7.2308377069097861E-4</v>
      </c>
      <c r="R533" s="1">
        <f t="shared" si="219"/>
        <v>-1.4522002848034507E-5</v>
      </c>
      <c r="S533" s="1">
        <f t="shared" si="220"/>
        <v>4.2231429121890145E-3</v>
      </c>
      <c r="T533" s="1">
        <f t="shared" si="221"/>
        <v>4.1870684847152977E-5</v>
      </c>
      <c r="U533" s="1">
        <f t="shared" si="222"/>
        <v>6.7013249575061855E-4</v>
      </c>
      <c r="V533" s="1">
        <f t="shared" si="223"/>
        <v>6.0533659616488515E-3</v>
      </c>
      <c r="W533" s="1">
        <f t="shared" si="231"/>
        <v>0</v>
      </c>
      <c r="X533" s="1">
        <f t="shared" si="231"/>
        <v>0</v>
      </c>
      <c r="Y533" s="1">
        <f t="shared" si="231"/>
        <v>0</v>
      </c>
      <c r="Z533" s="1">
        <f t="shared" si="231"/>
        <v>0</v>
      </c>
      <c r="AA533" s="1">
        <f>+AA$3*$F533*ABS($F533)*COS(2*PI()*$A533/$AZ$22+AA$4)*COS(2*PI()*$A533/$BA$22+AA$5)</f>
        <v>0</v>
      </c>
      <c r="AB533" s="39">
        <f>+AB$3*$F533*ABS($F533)*COS(2*2*PI()*$A533/$BA$33+AB$4)*COS(2*2*PI()*$A533/$BA$34+AB$5)*COS(2*2*PI()*$A533/$BA$35+AB$6)</f>
        <v>0</v>
      </c>
      <c r="AE533" s="20">
        <f>+$AF$20*SIGN(SOI!A532)*(ABS(SOI!A532))^$AE$2</f>
        <v>-0.50388535778468457</v>
      </c>
      <c r="AF533" s="20">
        <f t="shared" si="226"/>
        <v>-0.38163006106246061</v>
      </c>
      <c r="AG533" s="19">
        <f t="shared" si="228"/>
        <v>9.1168337808933603E-2</v>
      </c>
      <c r="AH533" s="19">
        <f t="shared" si="229"/>
        <v>7.7810765904359841E-2</v>
      </c>
      <c r="AI533">
        <f t="shared" si="225"/>
        <v>0.30659999999999732</v>
      </c>
      <c r="AJ533">
        <f t="shared" si="224"/>
        <v>0.47279839887139419</v>
      </c>
      <c r="AK533">
        <v>1</v>
      </c>
    </row>
    <row r="534" spans="1:37" x14ac:dyDescent="0.25">
      <c r="A534">
        <v>42.666666666666785</v>
      </c>
      <c r="B534" s="2">
        <v>1922.6666666666279</v>
      </c>
      <c r="C534">
        <f>+D534+($D$2+E534+F534)*SOI!A533*IF(B534&gt;$C$18, IF(B534&lt;$C$19,-1,1),1)</f>
        <v>1.0684737201120018</v>
      </c>
      <c r="D534">
        <f>+$D$3*((1-$D$5)*SOI!D533+$D$5*SOI!D532) +   $D$4*((1-$D$5)*SOI!E533+$D$5*SOI!E532)</f>
        <v>0</v>
      </c>
      <c r="E534">
        <f t="shared" ref="E534:E597" si="232">$E$3*COS(2*PI()*(A534+$E$2)/$H$3)+$E$4*COS(2*PI()*(A534+$E$2)/$H$4)+$E$5*COS(2*PI()*(A534+$E$2)/$H$5)+$E$6*COS(2*PI()/$H$6*(A534+$E$2))+$E$7*COS(2*PI()/$H$7*(A534+$E$2))+$E$8*COS(2*PI()/$H$8*(A534+$E$2))+$E$9*COS(2*PI()/$H$9*(A534+$E$2))+$E$10*COS(2*PI()/$H$10*(A534+$E$2))+$E$11*COS(2*PI()/$H$11*(A534+$E$2))+$E$12*COS(2*PI()/$H$12*(A534+$E$2))+$E$13*COS(2*PI()/$H$13*(A534+$E$2))+$E$14*COS(2*PI()/$H$14*(A534+$E$2))+$E$15*COS(2*PI()/$H$15*(A534+$E$2))+$E$16*COS(2*PI()/$H$16*(A534+$E$2))+$E$17*COS(2*PI()/$H$17*(A534+$E$2))</f>
        <v>-0.91133851605447269</v>
      </c>
      <c r="F534">
        <f t="shared" ref="F534:F597" si="233">$F$3*COS(2*PI()*(B534+$F$2)/$H$3)+$F$4*COS(2*PI()*(B534+$F$2)/$H$4)+$F$5*COS(2*PI()*(B534+$F$2)/$H$5)+$F$6*COS(2*PI()/$H$6*(B534+$F$2))+$F$7*COS(2*PI()/$H$7*(B534+$F$2))+$F$8*COS(2*PI()/$H$8*(B534+$F$2))+$F$9*COS(2*PI()/$H$9*(B534+$F$2))+$F$10*COS(2*PI()/$H$10*(B534+$F$2))+$F$11*COS(2*PI()/$H$11*(B534+$F$2))+$F$12*COS(2*PI()/$H$12*(B534+$F$2))+$F$13*COS(2*PI()/$H$13*(B534+$F$2))+$F$14*COS(2*PI()/$H$14*(B534+$F$2))+$F$15*COS(2*PI()/$H$15*(B534+$F$2))+$F$16*COS(2*PI()/$H$16*(B534+$F$2))+$F$17*COS(2*PI()/$H$17*(B534+$F$2))</f>
        <v>-1.9004344316086899</v>
      </c>
      <c r="G534">
        <f t="shared" si="214"/>
        <v>-2.8117729476631625</v>
      </c>
      <c r="H534" s="21">
        <f t="shared" si="215"/>
        <v>1.3896421268003587E-2</v>
      </c>
      <c r="I534" s="37">
        <f t="shared" ref="I534:I597" si="234">+(I$3*$E534+I$5*$F534)*COS(2*PI()*$A534*$A$9+I$4)</f>
        <v>0.44616653798079675</v>
      </c>
      <c r="J534" s="1">
        <f t="shared" si="216"/>
        <v>1.8425564617974637E-3</v>
      </c>
      <c r="K534" s="1">
        <f t="shared" si="217"/>
        <v>-2.1639216179040633E-4</v>
      </c>
      <c r="L534" s="1">
        <f t="shared" ref="L534:L597" si="235">+(L$3*$E534+L$5*$F534)*COS(2*PI()*$A534*$A$9+L$4)^2</f>
        <v>0.66821378134726661</v>
      </c>
      <c r="M534" s="1">
        <f t="shared" ref="M534:M597" si="236">+(M$3*$E534+M$5*$F534)*COS(2*PI()*$A534*$A$7+M$4)</f>
        <v>2.5952336677880897E-2</v>
      </c>
      <c r="N534" s="1">
        <f t="shared" ref="N534:N597" si="237">+(N$3*$E534+N$5*$F534)*COS(2*PI()*$A534*$A$8+N$4)</f>
        <v>-1.2143111885145544E-2</v>
      </c>
      <c r="O534" s="1">
        <f t="shared" ref="O534:O597" si="238">+(O$3*$E534+O$5*$F534)*COS(2*PI()*$A534*$A$8+O$4)^2</f>
        <v>-0.40932260530846365</v>
      </c>
      <c r="P534" s="1">
        <f t="shared" ref="P534:P597" si="239">+(P$3*$E534+P$5*$F534)*COS(2*PI()*$A534*$A$7+P$4)^2</f>
        <v>-2.9343657889975294E-2</v>
      </c>
      <c r="Q534" s="1">
        <f t="shared" si="218"/>
        <v>-2.1194774491347924E-4</v>
      </c>
      <c r="R534" s="1">
        <f t="shared" si="219"/>
        <v>5.1961648832330053E-6</v>
      </c>
      <c r="S534" s="1">
        <f t="shared" si="220"/>
        <v>-7.1039030653345723E-4</v>
      </c>
      <c r="T534" s="1">
        <f t="shared" si="221"/>
        <v>4.6021282431914475E-3</v>
      </c>
      <c r="U534" s="1">
        <f t="shared" si="222"/>
        <v>6.7918340089496304E-4</v>
      </c>
      <c r="V534" s="1">
        <f t="shared" si="223"/>
        <v>-6.925515797103146E-4</v>
      </c>
      <c r="W534" s="1">
        <f t="shared" si="231"/>
        <v>0</v>
      </c>
      <c r="X534" s="1">
        <f t="shared" si="231"/>
        <v>0</v>
      </c>
      <c r="Y534" s="1">
        <f t="shared" si="231"/>
        <v>0</v>
      </c>
      <c r="Z534" s="1">
        <f t="shared" si="231"/>
        <v>0</v>
      </c>
      <c r="AA534" s="1">
        <f>+AA$3*$F534*ABS($F534)*COS(2*PI()*$A534/$AZ$22+AA$4)*COS(2*PI()*$A534/$BA$22+AA$5)</f>
        <v>0</v>
      </c>
      <c r="AB534" s="39">
        <f>+AB$3*$F534*ABS($F534)*COS(2*2*PI()*$A534/$BA$33+AB$4)*COS(2*2*PI()*$A534/$BA$34+AB$5)*COS(2*2*PI()*$A534/$BA$35+AB$6)</f>
        <v>0</v>
      </c>
      <c r="AE534" s="20">
        <f>+$AF$20*SIGN(SOI!A533)*(ABS(SOI!A533))^$AE$2</f>
        <v>-0.30400941527179615</v>
      </c>
      <c r="AF534" s="20">
        <f t="shared" si="226"/>
        <v>-0.34691621111097604</v>
      </c>
      <c r="AG534" s="19">
        <f t="shared" si="228"/>
        <v>0.26084057145878969</v>
      </c>
      <c r="AH534" s="19">
        <f t="shared" si="229"/>
        <v>7.0943979958493553E-2</v>
      </c>
      <c r="AI534">
        <f t="shared" si="225"/>
        <v>0.30719999999999731</v>
      </c>
      <c r="AJ534">
        <f t="shared" si="224"/>
        <v>0.60775678256976573</v>
      </c>
      <c r="AK534">
        <v>1</v>
      </c>
    </row>
    <row r="535" spans="1:37" x14ac:dyDescent="0.25">
      <c r="A535">
        <v>42.750000000000121</v>
      </c>
      <c r="B535" s="2">
        <v>1922.7499999999611</v>
      </c>
      <c r="C535">
        <f>+D535+($D$2+E535+F535)*SOI!A534*IF(B535&gt;$C$18, IF(B535&lt;$C$19,-1,1),1)</f>
        <v>-0.89154470066195057</v>
      </c>
      <c r="D535">
        <f>+$D$3*((1-$D$5)*SOI!D534+$D$5*SOI!D533) +   $D$4*((1-$D$5)*SOI!E534+$D$5*SOI!E533)</f>
        <v>0</v>
      </c>
      <c r="E535">
        <f t="shared" si="232"/>
        <v>1.2742092206351767</v>
      </c>
      <c r="F535">
        <f t="shared" si="233"/>
        <v>2.1548088588338636</v>
      </c>
      <c r="G535">
        <f t="shared" ref="G535:G598" si="240">+E535+F535</f>
        <v>3.4290180794690404</v>
      </c>
      <c r="H535" s="21">
        <f t="shared" ref="H535:H598" si="241">+$H$19*SUM(I535:V535)</f>
        <v>1.8008166490223843E-2</v>
      </c>
      <c r="I535" s="37">
        <f t="shared" si="234"/>
        <v>-0.28113263291325036</v>
      </c>
      <c r="J535" s="1">
        <f t="shared" ref="J535:J598" si="242">+(J$3)*I535*M535</f>
        <v>3.8383971792909093E-3</v>
      </c>
      <c r="K535" s="1">
        <f t="shared" ref="K535:K598" si="243">+(K$3)*L535*P535*O535</f>
        <v>1.1146562978058221E-5</v>
      </c>
      <c r="L535" s="1">
        <f t="shared" si="235"/>
        <v>-3.4425417880527692E-2</v>
      </c>
      <c r="M535" s="1">
        <f t="shared" si="236"/>
        <v>-8.5800794391374446E-2</v>
      </c>
      <c r="N535" s="1">
        <f t="shared" si="237"/>
        <v>0.1458533514127868</v>
      </c>
      <c r="O535" s="1">
        <f t="shared" si="238"/>
        <v>1.1577328526029267</v>
      </c>
      <c r="P535" s="1">
        <f t="shared" si="239"/>
        <v>1.037306929844547E-2</v>
      </c>
      <c r="Q535" s="1">
        <f t="shared" ref="Q535:Q598" si="244">+(Q$3)*M535*N535</f>
        <v>-8.4164715258884422E-3</v>
      </c>
      <c r="R535" s="1">
        <f t="shared" ref="R535:R598" si="245">+(R$3)*I535*N535*M535</f>
        <v>-1.3001649266711671E-4</v>
      </c>
      <c r="S535" s="1">
        <f t="shared" ref="S535:S598" si="246">+(S$3)*I535*N535</f>
        <v>-5.3764759487039387E-3</v>
      </c>
      <c r="T535" s="1">
        <f t="shared" ref="T535:T598" si="247">+(T$3)*L535*O535</f>
        <v>6.7060245121285892E-4</v>
      </c>
      <c r="U535" s="1">
        <f t="shared" ref="U535:U598" si="248">+(U$3)*P535*I535</f>
        <v>1.5128447283872232E-4</v>
      </c>
      <c r="V535" s="1">
        <f t="shared" ref="V535:V598" si="249">+(V$3)*P535*N535</f>
        <v>-2.9405703168754308E-3</v>
      </c>
      <c r="W535" s="1">
        <f t="shared" si="231"/>
        <v>0</v>
      </c>
      <c r="X535" s="1">
        <f t="shared" si="231"/>
        <v>0</v>
      </c>
      <c r="Y535" s="1">
        <f t="shared" si="231"/>
        <v>0</v>
      </c>
      <c r="Z535" s="1">
        <f t="shared" si="231"/>
        <v>0</v>
      </c>
      <c r="AA535" s="1">
        <f>+AA$3*$F535*ABS($F535)*COS(2*PI()*$A535/$AZ$22+AA$4)*COS(2*PI()*$A535/$BA$22+AA$5)</f>
        <v>0</v>
      </c>
      <c r="AB535" s="39">
        <f>+AB$3*$F535*ABS($F535)*COS(2*2*PI()*$A535/$BA$33+AB$4)*COS(2*2*PI()*$A535/$BA$34+AB$5)*COS(2*2*PI()*$A535/$BA$35+AB$6)</f>
        <v>0</v>
      </c>
      <c r="AE535" s="20">
        <f>+$AF$20*SIGN(SOI!A534)*(ABS(SOI!A534))^$AE$2</f>
        <v>-0.2328538602764475</v>
      </c>
      <c r="AF535" s="20">
        <f t="shared" si="226"/>
        <v>-0.26678309513663995</v>
      </c>
      <c r="AG535" s="19">
        <f t="shared" si="228"/>
        <v>0.24364871015307896</v>
      </c>
      <c r="AH535" s="19">
        <f t="shared" si="229"/>
        <v>7.4853725903874624E-2</v>
      </c>
      <c r="AI535">
        <f t="shared" si="225"/>
        <v>0.3077999999999973</v>
      </c>
      <c r="AJ535">
        <f t="shared" si="224"/>
        <v>0.51043180528971888</v>
      </c>
      <c r="AK535">
        <v>1</v>
      </c>
    </row>
    <row r="536" spans="1:37" x14ac:dyDescent="0.25">
      <c r="A536">
        <v>42.833333333333456</v>
      </c>
      <c r="B536" s="2">
        <v>1922.8333333332944</v>
      </c>
      <c r="C536">
        <f>+D536+($D$2+E536+F536)*SOI!A535*IF(B536&gt;$C$18, IF(B536&lt;$C$19,-1,1),1)</f>
        <v>1.8568230184554577</v>
      </c>
      <c r="D536">
        <f>+$D$3*((1-$D$5)*SOI!D535+$D$5*SOI!D534) +   $D$4*((1-$D$5)*SOI!E535+$D$5*SOI!E534)</f>
        <v>0</v>
      </c>
      <c r="E536">
        <f t="shared" si="232"/>
        <v>-2.3875979227244697</v>
      </c>
      <c r="F536">
        <f t="shared" si="233"/>
        <v>-3.6021537497124907</v>
      </c>
      <c r="G536">
        <f t="shared" si="240"/>
        <v>-5.9897516724369604</v>
      </c>
      <c r="H536" s="21">
        <f t="shared" si="241"/>
        <v>-2.2834626443807293E-2</v>
      </c>
      <c r="I536" s="37">
        <f t="shared" si="234"/>
        <v>-0.41091598647594607</v>
      </c>
      <c r="J536" s="1">
        <f t="shared" si="242"/>
        <v>-9.3895339175499217E-3</v>
      </c>
      <c r="K536" s="1">
        <f t="shared" si="243"/>
        <v>-3.381787463897273E-5</v>
      </c>
      <c r="L536" s="1">
        <f t="shared" si="235"/>
        <v>0.90413834036231855</v>
      </c>
      <c r="M536" s="1">
        <f t="shared" si="236"/>
        <v>0.14359643392157917</v>
      </c>
      <c r="N536" s="1">
        <f t="shared" si="237"/>
        <v>-0.37011396564049659</v>
      </c>
      <c r="O536" s="1">
        <f t="shared" si="238"/>
        <v>-1.4020096585548854</v>
      </c>
      <c r="P536" s="1">
        <f t="shared" si="239"/>
        <v>-9.8949658904174407E-4</v>
      </c>
      <c r="Q536" s="1">
        <f t="shared" si="244"/>
        <v>-3.5743861155188163E-2</v>
      </c>
      <c r="R536" s="1">
        <f t="shared" si="245"/>
        <v>-8.0707079107264067E-4</v>
      </c>
      <c r="S536" s="1">
        <f t="shared" si="246"/>
        <v>1.994153316015641E-2</v>
      </c>
      <c r="T536" s="1">
        <f t="shared" si="247"/>
        <v>2.1328654052822259E-2</v>
      </c>
      <c r="U536" s="1">
        <f t="shared" si="248"/>
        <v>-2.109323329782849E-5</v>
      </c>
      <c r="V536" s="1">
        <f t="shared" si="249"/>
        <v>-7.1179945512403356E-4</v>
      </c>
      <c r="W536" s="1">
        <f t="shared" si="231"/>
        <v>0</v>
      </c>
      <c r="X536" s="1">
        <f t="shared" si="231"/>
        <v>0</v>
      </c>
      <c r="Y536" s="1">
        <f t="shared" si="231"/>
        <v>0</v>
      </c>
      <c r="Z536" s="1">
        <f t="shared" si="231"/>
        <v>0</v>
      </c>
      <c r="AA536" s="1">
        <f>+AA$3*$F536*ABS($F536)*COS(2*PI()*$A536/$AZ$22+AA$4)*COS(2*PI()*$A536/$BA$22+AA$5)</f>
        <v>0</v>
      </c>
      <c r="AB536" s="39">
        <f>+AB$3*$F536*ABS($F536)*COS(2*2*PI()*$A536/$BA$33+AB$4)*COS(2*2*PI()*$A536/$BA$34+AB$5)*COS(2*2*PI()*$A536/$BA$35+AB$6)</f>
        <v>0</v>
      </c>
      <c r="AE536" s="20">
        <f>+$AF$20*SIGN(SOI!A535)*(ABS(SOI!A535))^$AE$2</f>
        <v>-0.26348600986167625</v>
      </c>
      <c r="AF536" s="20">
        <f t="shared" si="226"/>
        <v>-0.29347109328533344</v>
      </c>
      <c r="AG536" s="19">
        <f t="shared" si="228"/>
        <v>0.56238467936735692</v>
      </c>
      <c r="AH536" s="19">
        <f t="shared" si="229"/>
        <v>0.43450924380153066</v>
      </c>
      <c r="AI536">
        <f t="shared" si="225"/>
        <v>0.30839999999999729</v>
      </c>
      <c r="AJ536">
        <f t="shared" ref="AJ536:AJ599" si="250">+ABS(AF536-AG536)</f>
        <v>0.85585577265269031</v>
      </c>
      <c r="AK536">
        <v>1</v>
      </c>
    </row>
    <row r="537" spans="1:37" x14ac:dyDescent="0.25">
      <c r="A537">
        <v>42.916666666666792</v>
      </c>
      <c r="B537" s="2">
        <v>1922.9166666666276</v>
      </c>
      <c r="C537">
        <f>+D537+($D$2+E537+F537)*SOI!A536*IF(B537&gt;$C$18, IF(B537&lt;$C$19,-1,1),1)</f>
        <v>-53.418066529694308</v>
      </c>
      <c r="D537">
        <f>+$D$3*((1-$D$5)*SOI!D536+$D$5*SOI!D535) +   $D$4*((1-$D$5)*SOI!E536+$D$5*SOI!E535)</f>
        <v>0</v>
      </c>
      <c r="E537">
        <f t="shared" si="232"/>
        <v>41.120340000437466</v>
      </c>
      <c r="F537">
        <f t="shared" si="233"/>
        <v>59.668464772570658</v>
      </c>
      <c r="G537">
        <f t="shared" si="240"/>
        <v>100.78880477300812</v>
      </c>
      <c r="H537" s="21">
        <f t="shared" si="241"/>
        <v>-0.25874165207376904</v>
      </c>
      <c r="I537" s="37">
        <f t="shared" si="234"/>
        <v>19.567325113526408</v>
      </c>
      <c r="J537" s="1">
        <f t="shared" si="242"/>
        <v>-1.6358418109782991</v>
      </c>
      <c r="K537" s="1">
        <f t="shared" si="243"/>
        <v>1.1749493352509668</v>
      </c>
      <c r="L537" s="1">
        <f t="shared" si="235"/>
        <v>-47.044809172320988</v>
      </c>
      <c r="M537" s="1">
        <f t="shared" si="236"/>
        <v>-0.52536665009571204</v>
      </c>
      <c r="N537" s="1">
        <f t="shared" si="237"/>
        <v>5.0066257984957989</v>
      </c>
      <c r="O537" s="1">
        <f t="shared" si="238"/>
        <v>1.6612113852956365</v>
      </c>
      <c r="P537" s="1">
        <f t="shared" si="239"/>
        <v>0.55761752295836964</v>
      </c>
      <c r="Q537" s="1">
        <f t="shared" si="244"/>
        <v>-1.7690087066643505</v>
      </c>
      <c r="R537" s="1">
        <f t="shared" si="245"/>
        <v>1.9020352406055074</v>
      </c>
      <c r="S537" s="1">
        <f t="shared" si="246"/>
        <v>12.845370301305504</v>
      </c>
      <c r="T537" s="1">
        <f t="shared" si="247"/>
        <v>1.3149649248613877</v>
      </c>
      <c r="U537" s="1">
        <f t="shared" si="248"/>
        <v>-0.56603552764051557</v>
      </c>
      <c r="V537" s="1">
        <f t="shared" si="249"/>
        <v>-5.4261203582881663</v>
      </c>
      <c r="W537" s="1">
        <f t="shared" si="231"/>
        <v>0</v>
      </c>
      <c r="X537" s="1">
        <f t="shared" si="231"/>
        <v>0</v>
      </c>
      <c r="Y537" s="1">
        <f t="shared" si="231"/>
        <v>0</v>
      </c>
      <c r="Z537" s="1">
        <f t="shared" si="231"/>
        <v>0</v>
      </c>
      <c r="AA537" s="1">
        <f>+AA$3*$F537*ABS($F537)*COS(2*PI()*$A537/$AZ$22+AA$4)*COS(2*PI()*$A537/$BA$22+AA$5)</f>
        <v>0</v>
      </c>
      <c r="AB537" s="39">
        <f>+AB$3*$F537*ABS($F537)*COS(2*2*PI()*$A537/$BA$33+AB$4)*COS(2*2*PI()*$A537/$BA$34+AB$5)*COS(2*2*PI()*$A537/$BA$35+AB$6)</f>
        <v>0</v>
      </c>
      <c r="AE537" s="20">
        <f>+$AF$20*SIGN(SOI!A536)*(ABS(SOI!A536))^$AE$2</f>
        <v>-0.38407340971787662</v>
      </c>
      <c r="AF537" s="20">
        <f t="shared" si="226"/>
        <v>-0.32274714414048583</v>
      </c>
      <c r="AG537" s="19">
        <f t="shared" si="228"/>
        <v>0.42544382498055167</v>
      </c>
      <c r="AH537" s="19">
        <f t="shared" si="229"/>
        <v>0.33649981678446372</v>
      </c>
      <c r="AI537">
        <f t="shared" ref="AI537:AI600" si="251">+AI536+$AI$22</f>
        <v>0.30899999999999728</v>
      </c>
      <c r="AJ537">
        <f t="shared" si="250"/>
        <v>0.74819096912103755</v>
      </c>
      <c r="AK537">
        <v>1</v>
      </c>
    </row>
    <row r="538" spans="1:37" x14ac:dyDescent="0.25">
      <c r="A538">
        <v>43.000000000000128</v>
      </c>
      <c r="B538" s="2">
        <v>1922.9999999999609</v>
      </c>
      <c r="C538">
        <f>+D538+($D$2+E538+F538)*SOI!A537*IF(B538&gt;$C$18, IF(B538&lt;$C$19,-1,1),1)</f>
        <v>-2.7519368146505387</v>
      </c>
      <c r="D538">
        <f>+$D$3*((1-$D$5)*SOI!D537+$D$5*SOI!D536) +   $D$4*((1-$D$5)*SOI!E537+$D$5*SOI!E536)</f>
        <v>0</v>
      </c>
      <c r="E538">
        <f t="shared" si="232"/>
        <v>2.6892524456955664</v>
      </c>
      <c r="F538">
        <f t="shared" si="233"/>
        <v>4.0227885656472111</v>
      </c>
      <c r="G538">
        <f t="shared" si="240"/>
        <v>6.7120410113427775</v>
      </c>
      <c r="H538" s="21">
        <f t="shared" si="241"/>
        <v>-2.966246844449529E-3</v>
      </c>
      <c r="I538" s="37">
        <f t="shared" si="234"/>
        <v>1.416537618988764</v>
      </c>
      <c r="J538" s="1">
        <f t="shared" si="242"/>
        <v>2.5223823745080202E-2</v>
      </c>
      <c r="K538" s="1">
        <f t="shared" si="243"/>
        <v>2.8585520463456286E-3</v>
      </c>
      <c r="L538" s="1">
        <f t="shared" si="235"/>
        <v>-2.4663155958797272</v>
      </c>
      <c r="M538" s="1">
        <f t="shared" si="236"/>
        <v>0.11190138653571596</v>
      </c>
      <c r="N538" s="1">
        <f t="shared" si="237"/>
        <v>8.2086196509333062E-2</v>
      </c>
      <c r="O538" s="1">
        <f t="shared" si="238"/>
        <v>0.57738854126559969</v>
      </c>
      <c r="P538" s="1">
        <f t="shared" si="239"/>
        <v>7.4453167202265344E-2</v>
      </c>
      <c r="Q538" s="1">
        <f t="shared" si="244"/>
        <v>6.177715977975385E-3</v>
      </c>
      <c r="R538" s="1">
        <f t="shared" si="245"/>
        <v>-4.8085393908228383E-4</v>
      </c>
      <c r="S538" s="1">
        <f t="shared" si="246"/>
        <v>1.5246434072396692E-2</v>
      </c>
      <c r="T538" s="1">
        <f t="shared" si="247"/>
        <v>2.3960416797110709E-2</v>
      </c>
      <c r="U538" s="1">
        <f t="shared" si="248"/>
        <v>-5.4712568932508941E-3</v>
      </c>
      <c r="V538" s="1">
        <f t="shared" si="249"/>
        <v>-1.1878488651002521E-2</v>
      </c>
      <c r="W538" s="1">
        <f t="shared" si="231"/>
        <v>0</v>
      </c>
      <c r="X538" s="1">
        <f t="shared" si="231"/>
        <v>0</v>
      </c>
      <c r="Y538" s="1">
        <f t="shared" si="231"/>
        <v>0</v>
      </c>
      <c r="Z538" s="1">
        <f t="shared" si="231"/>
        <v>0</v>
      </c>
      <c r="AA538" s="1">
        <f>+AA$3*$F538*ABS($F538)*COS(2*PI()*$A538/$AZ$22+AA$4)*COS(2*PI()*$A538/$BA$22+AA$5)</f>
        <v>0</v>
      </c>
      <c r="AB538" s="39">
        <f>+AB$3*$F538*ABS($F538)*COS(2*2*PI()*$A538/$BA$33+AB$4)*COS(2*2*PI()*$A538/$BA$34+AB$5)*COS(2*2*PI()*$A538/$BA$35+AB$6)</f>
        <v>0</v>
      </c>
      <c r="AE538" s="20">
        <f>+$AF$20*SIGN(SOI!A537)*(ABS(SOI!A537))^$AE$2</f>
        <v>-0.32068201284190462</v>
      </c>
      <c r="AF538" s="20">
        <f t="shared" si="226"/>
        <v>-0.39984249124976506</v>
      </c>
      <c r="AG538" s="19">
        <f t="shared" si="228"/>
        <v>0.30117043286597012</v>
      </c>
      <c r="AH538" s="19">
        <f t="shared" si="229"/>
        <v>0.32349131378630669</v>
      </c>
      <c r="AI538">
        <f t="shared" si="251"/>
        <v>0.30959999999999727</v>
      </c>
      <c r="AJ538">
        <f t="shared" si="250"/>
        <v>0.70101292411573524</v>
      </c>
      <c r="AK538">
        <v>1</v>
      </c>
    </row>
    <row r="539" spans="1:37" x14ac:dyDescent="0.25">
      <c r="A539">
        <v>43.083333333333464</v>
      </c>
      <c r="B539" s="2">
        <v>1923.0833333332941</v>
      </c>
      <c r="C539">
        <f>+D539+($D$2+E539+F539)*SOI!A538*IF(B539&gt;$C$18, IF(B539&lt;$C$19,-1,1),1)</f>
        <v>2.7223335418158205</v>
      </c>
      <c r="D539">
        <f>+$D$3*((1-$D$5)*SOI!D538+$D$5*SOI!D537) +   $D$4*((1-$D$5)*SOI!E538+$D$5*SOI!E537)</f>
        <v>0</v>
      </c>
      <c r="E539">
        <f t="shared" si="232"/>
        <v>-1.3464768071496271</v>
      </c>
      <c r="F539">
        <f t="shared" si="233"/>
        <v>-2.2355410110290839</v>
      </c>
      <c r="G539">
        <f t="shared" si="240"/>
        <v>-3.582017818178711</v>
      </c>
      <c r="H539" s="21">
        <f t="shared" si="241"/>
        <v>-2.6862914749473835E-2</v>
      </c>
      <c r="I539" s="37">
        <f t="shared" si="234"/>
        <v>-0.40125319521941749</v>
      </c>
      <c r="J539" s="1">
        <f t="shared" si="242"/>
        <v>5.5769662652516167E-3</v>
      </c>
      <c r="K539" s="1">
        <f t="shared" si="243"/>
        <v>-1.4080049544350117E-4</v>
      </c>
      <c r="L539" s="1">
        <f t="shared" si="235"/>
        <v>0.15461986441068809</v>
      </c>
      <c r="M539" s="1">
        <f t="shared" si="236"/>
        <v>-8.7343817796018491E-2</v>
      </c>
      <c r="N539" s="1">
        <f t="shared" si="237"/>
        <v>0.10643250383427723</v>
      </c>
      <c r="O539" s="1">
        <f t="shared" si="238"/>
        <v>-1.0865737109230393</v>
      </c>
      <c r="P539" s="1">
        <f t="shared" si="239"/>
        <v>-3.1083762696762149E-2</v>
      </c>
      <c r="Q539" s="1">
        <f t="shared" si="244"/>
        <v>-6.2521413340445439E-3</v>
      </c>
      <c r="R539" s="1">
        <f t="shared" si="245"/>
        <v>-1.3784925350777714E-4</v>
      </c>
      <c r="S539" s="1">
        <f t="shared" si="246"/>
        <v>-5.5996749457703741E-3</v>
      </c>
      <c r="T539" s="1">
        <f t="shared" si="247"/>
        <v>2.826845284793043E-3</v>
      </c>
      <c r="U539" s="1">
        <f t="shared" si="248"/>
        <v>-6.4703519669864513E-4</v>
      </c>
      <c r="V539" s="1">
        <f t="shared" si="249"/>
        <v>6.4300705920008611E-3</v>
      </c>
      <c r="W539" s="1">
        <f t="shared" si="231"/>
        <v>0</v>
      </c>
      <c r="X539" s="1">
        <f t="shared" si="231"/>
        <v>0</v>
      </c>
      <c r="Y539" s="1">
        <f t="shared" si="231"/>
        <v>0</v>
      </c>
      <c r="Z539" s="1">
        <f t="shared" si="231"/>
        <v>0</v>
      </c>
      <c r="AA539" s="1">
        <f>+AA$3*$F539*ABS($F539)*COS(2*PI()*$A539/$AZ$22+AA$4)*COS(2*PI()*$A539/$BA$22+AA$5)</f>
        <v>0</v>
      </c>
      <c r="AB539" s="39">
        <f>+AB$3*$F539*ABS($F539)*COS(2*2*PI()*$A539/$BA$33+AB$4)*COS(2*2*PI()*$A539/$BA$34+AB$5)*COS(2*2*PI()*$A539/$BA$35+AB$6)</f>
        <v>0</v>
      </c>
      <c r="AE539" s="20">
        <f>+$AF$20*SIGN(SOI!A538)*(ABS(SOI!A538))^$AE$2</f>
        <v>-0.49477205118951384</v>
      </c>
      <c r="AF539" s="20">
        <f t="shared" si="226"/>
        <v>-0.45023506743482705</v>
      </c>
      <c r="AG539" s="19">
        <f t="shared" si="228"/>
        <v>0.36549803822049465</v>
      </c>
      <c r="AH539" s="19">
        <f t="shared" si="229"/>
        <v>0.34834943098913285</v>
      </c>
      <c r="AI539">
        <f t="shared" si="251"/>
        <v>0.31019999999999726</v>
      </c>
      <c r="AJ539">
        <f t="shared" si="250"/>
        <v>0.81573310565532164</v>
      </c>
      <c r="AK539">
        <v>1</v>
      </c>
    </row>
    <row r="540" spans="1:37" x14ac:dyDescent="0.25">
      <c r="A540">
        <v>43.166666666666799</v>
      </c>
      <c r="B540" s="2">
        <v>1923.1666666666274</v>
      </c>
      <c r="C540">
        <f>+D540+($D$2+E540+F540)*SOI!A539*IF(B540&gt;$C$18, IF(B540&lt;$C$19,-1,1),1)</f>
        <v>-2.41507194023362</v>
      </c>
      <c r="D540">
        <f>+$D$3*((1-$D$5)*SOI!D539+$D$5*SOI!D538) +   $D$4*((1-$D$5)*SOI!E539+$D$5*SOI!E538)</f>
        <v>0</v>
      </c>
      <c r="E540">
        <f t="shared" si="232"/>
        <v>0.94082667428112421</v>
      </c>
      <c r="F540">
        <f t="shared" si="233"/>
        <v>1.900434431876076</v>
      </c>
      <c r="G540">
        <f t="shared" si="240"/>
        <v>2.8412611061572002</v>
      </c>
      <c r="H540" s="21">
        <f t="shared" si="241"/>
        <v>7.1434225171566335E-3</v>
      </c>
      <c r="I540" s="37">
        <f t="shared" si="234"/>
        <v>-7.9796233853956441E-2</v>
      </c>
      <c r="J540" s="1">
        <f t="shared" si="242"/>
        <v>-4.50925135255109E-4</v>
      </c>
      <c r="K540" s="1">
        <f t="shared" si="243"/>
        <v>1.9711279433626477E-5</v>
      </c>
      <c r="L540" s="1">
        <f t="shared" si="235"/>
        <v>-0.19791224703874732</v>
      </c>
      <c r="M540" s="1">
        <f t="shared" si="236"/>
        <v>3.5511965253054868E-2</v>
      </c>
      <c r="N540" s="1">
        <f t="shared" si="237"/>
        <v>-0.150855796520352</v>
      </c>
      <c r="O540" s="1">
        <f t="shared" si="238"/>
        <v>0.74377489410709674</v>
      </c>
      <c r="P540" s="1">
        <f t="shared" si="239"/>
        <v>4.9665465846698495E-3</v>
      </c>
      <c r="Q540" s="1">
        <f t="shared" si="244"/>
        <v>-3.6029567282615544E-3</v>
      </c>
      <c r="R540" s="1">
        <f t="shared" si="245"/>
        <v>-1.5797871194281654E-5</v>
      </c>
      <c r="S540" s="1">
        <f t="shared" si="246"/>
        <v>1.5783904018659997E-3</v>
      </c>
      <c r="T540" s="1">
        <f t="shared" si="247"/>
        <v>2.476804585150785E-3</v>
      </c>
      <c r="U540" s="1">
        <f t="shared" si="248"/>
        <v>2.0559508345915334E-5</v>
      </c>
      <c r="V540" s="1">
        <f t="shared" si="249"/>
        <v>1.456211285980638E-3</v>
      </c>
      <c r="W540" s="1">
        <f t="shared" si="231"/>
        <v>0</v>
      </c>
      <c r="X540" s="1">
        <f t="shared" si="231"/>
        <v>0</v>
      </c>
      <c r="Y540" s="1">
        <f t="shared" si="231"/>
        <v>0</v>
      </c>
      <c r="Z540" s="1">
        <f t="shared" si="231"/>
        <v>0</v>
      </c>
      <c r="AA540" s="1">
        <f>+AA$3*$F540*ABS($F540)*COS(2*PI()*$A540/$AZ$22+AA$4)*COS(2*PI()*$A540/$BA$22+AA$5)</f>
        <v>0</v>
      </c>
      <c r="AB540" s="39">
        <f>+AB$3*$F540*ABS($F540)*COS(2*2*PI()*$A540/$BA$33+AB$4)*COS(2*2*PI()*$A540/$BA$34+AB$5)*COS(2*2*PI()*$A540/$BA$35+AB$6)</f>
        <v>0</v>
      </c>
      <c r="AE540" s="20">
        <f>+$AF$20*SIGN(SOI!A539)*(ABS(SOI!A539))^$AE$2</f>
        <v>-0.5352511382730627</v>
      </c>
      <c r="AF540" s="20">
        <f t="shared" ref="AF540:AF603" si="252">+AVERAGE(AE539:AE541)</f>
        <v>-0.47474136357214752</v>
      </c>
      <c r="AG540" s="19">
        <f t="shared" si="228"/>
        <v>0.41113499366376782</v>
      </c>
      <c r="AH540" s="19">
        <f t="shared" si="229"/>
        <v>0.37560415355419996</v>
      </c>
      <c r="AI540">
        <f t="shared" si="251"/>
        <v>0.31079999999999725</v>
      </c>
      <c r="AJ540">
        <f t="shared" si="250"/>
        <v>0.8858763572359154</v>
      </c>
      <c r="AK540">
        <v>1</v>
      </c>
    </row>
    <row r="541" spans="1:37" x14ac:dyDescent="0.25">
      <c r="A541">
        <v>43.250000000000135</v>
      </c>
      <c r="B541" s="2">
        <v>1923.2499999999607</v>
      </c>
      <c r="C541">
        <f>+D541+($D$2+E541+F541)*SOI!A540*IF(B541&gt;$C$18, IF(B541&lt;$C$19,-1,1),1)</f>
        <v>1.6047754778032501</v>
      </c>
      <c r="D541">
        <f>+$D$3*((1-$D$5)*SOI!D540+$D$5*SOI!D539) +   $D$4*((1-$D$5)*SOI!E540+$D$5*SOI!E539)</f>
        <v>0</v>
      </c>
      <c r="E541">
        <f t="shared" si="232"/>
        <v>-0.76296473692997235</v>
      </c>
      <c r="F541">
        <f t="shared" si="233"/>
        <v>-2.1548088590759367</v>
      </c>
      <c r="G541">
        <f t="shared" si="240"/>
        <v>-2.917773596005909</v>
      </c>
      <c r="H541" s="21">
        <f t="shared" si="241"/>
        <v>2.2048250821900289E-2</v>
      </c>
      <c r="I541" s="37">
        <f t="shared" si="234"/>
        <v>0.3119325363435248</v>
      </c>
      <c r="J541" s="1">
        <f t="shared" si="242"/>
        <v>7.2318259939696582E-4</v>
      </c>
      <c r="K541" s="1">
        <f t="shared" si="243"/>
        <v>-8.0429089891334771E-6</v>
      </c>
      <c r="L541" s="1">
        <f t="shared" si="235"/>
        <v>0.78092065165925717</v>
      </c>
      <c r="M541" s="1">
        <f t="shared" si="236"/>
        <v>1.4569342359288787E-2</v>
      </c>
      <c r="N541" s="1">
        <f t="shared" si="237"/>
        <v>0.13657689500392847</v>
      </c>
      <c r="O541" s="1">
        <f t="shared" si="238"/>
        <v>-0.14932789220717446</v>
      </c>
      <c r="P541" s="1">
        <f t="shared" si="239"/>
        <v>-2.5581098771111986E-3</v>
      </c>
      <c r="Q541" s="1">
        <f t="shared" si="244"/>
        <v>1.3382569907024555E-3</v>
      </c>
      <c r="R541" s="1">
        <f t="shared" si="245"/>
        <v>-2.2938093838905758E-5</v>
      </c>
      <c r="S541" s="1">
        <f t="shared" si="246"/>
        <v>5.5860902273297741E-3</v>
      </c>
      <c r="T541" s="1">
        <f t="shared" si="247"/>
        <v>1.9621192632478632E-3</v>
      </c>
      <c r="U541" s="1">
        <f t="shared" si="248"/>
        <v>4.1395743582399775E-5</v>
      </c>
      <c r="V541" s="1">
        <f t="shared" si="249"/>
        <v>6.7905399186935704E-4</v>
      </c>
      <c r="W541" s="1">
        <f t="shared" si="231"/>
        <v>0</v>
      </c>
      <c r="X541" s="1">
        <f t="shared" si="231"/>
        <v>0</v>
      </c>
      <c r="Y541" s="1">
        <f t="shared" si="231"/>
        <v>0</v>
      </c>
      <c r="Z541" s="1">
        <f t="shared" si="231"/>
        <v>0</v>
      </c>
      <c r="AA541" s="1">
        <f>+AA$3*$F541*ABS($F541)*COS(2*PI()*$A541/$AZ$22+AA$4)*COS(2*PI()*$A541/$BA$22+AA$5)</f>
        <v>0</v>
      </c>
      <c r="AB541" s="39">
        <f>+AB$3*$F541*ABS($F541)*COS(2*2*PI()*$A541/$BA$33+AB$4)*COS(2*2*PI()*$A541/$BA$34+AB$5)*COS(2*2*PI()*$A541/$BA$35+AB$6)</f>
        <v>0</v>
      </c>
      <c r="AE541" s="20">
        <f>+$AF$20*SIGN(SOI!A540)*(ABS(SOI!A540))^$AE$2</f>
        <v>-0.39420090125386592</v>
      </c>
      <c r="AF541" s="20">
        <f t="shared" si="252"/>
        <v>-0.38532548184644461</v>
      </c>
      <c r="AG541" s="19">
        <f t="shared" si="228"/>
        <v>0.32222280113435897</v>
      </c>
      <c r="AH541" s="19">
        <f t="shared" si="229"/>
        <v>0.28965401440329241</v>
      </c>
      <c r="AI541">
        <f t="shared" si="251"/>
        <v>0.31139999999999723</v>
      </c>
      <c r="AJ541">
        <f t="shared" si="250"/>
        <v>0.70754828298080352</v>
      </c>
      <c r="AK541">
        <v>1</v>
      </c>
    </row>
    <row r="542" spans="1:37" x14ac:dyDescent="0.25">
      <c r="A542">
        <v>43.333333333333471</v>
      </c>
      <c r="B542" s="2">
        <v>1923.3333333332939</v>
      </c>
      <c r="C542">
        <f>+D542+($D$2+E542+F542)*SOI!A541*IF(B542&gt;$C$18, IF(B542&lt;$C$19,-1,1),1)</f>
        <v>-1.0707062904533942</v>
      </c>
      <c r="D542">
        <f>+$D$3*((1-$D$5)*SOI!D541+$D$5*SOI!D540) +   $D$4*((1-$D$5)*SOI!E541+$D$5*SOI!E540)</f>
        <v>0</v>
      </c>
      <c r="E542">
        <f t="shared" si="232"/>
        <v>0.6806714117738899</v>
      </c>
      <c r="F542">
        <f t="shared" si="233"/>
        <v>3.6021537500396867</v>
      </c>
      <c r="G542">
        <f t="shared" si="240"/>
        <v>4.2828251618135766</v>
      </c>
      <c r="H542" s="21">
        <f t="shared" si="241"/>
        <v>-2.0892427161200332E-2</v>
      </c>
      <c r="I542" s="37">
        <f t="shared" si="234"/>
        <v>-0.32499499115889213</v>
      </c>
      <c r="J542" s="1">
        <f t="shared" si="242"/>
        <v>-1.1702918917459848E-6</v>
      </c>
      <c r="K542" s="1">
        <f t="shared" si="243"/>
        <v>2.1478074208559009E-5</v>
      </c>
      <c r="L542" s="1">
        <f t="shared" si="235"/>
        <v>-0.71550221840816852</v>
      </c>
      <c r="M542" s="1">
        <f t="shared" si="236"/>
        <v>2.2629251318334771E-5</v>
      </c>
      <c r="N542" s="1">
        <f t="shared" si="237"/>
        <v>-8.1774875261140925E-2</v>
      </c>
      <c r="O542" s="1">
        <f t="shared" si="238"/>
        <v>2.9722198832502097E-2</v>
      </c>
      <c r="P542" s="1">
        <f t="shared" si="239"/>
        <v>3.7459096829370625E-2</v>
      </c>
      <c r="Q542" s="1">
        <f t="shared" si="244"/>
        <v>-1.2445501827657894E-6</v>
      </c>
      <c r="R542" s="1">
        <f t="shared" si="245"/>
        <v>-2.2225227157405557E-8</v>
      </c>
      <c r="S542" s="1">
        <f t="shared" si="246"/>
        <v>3.4847096066097376E-3</v>
      </c>
      <c r="T542" s="1">
        <f t="shared" si="247"/>
        <v>3.5782400992225222E-4</v>
      </c>
      <c r="U542" s="1">
        <f t="shared" si="248"/>
        <v>6.3155297704348514E-4</v>
      </c>
      <c r="V542" s="1">
        <f t="shared" si="249"/>
        <v>5.9536742545113295E-3</v>
      </c>
      <c r="W542" s="1">
        <f t="shared" ref="W542:Z561" si="253">+W$3*$F542*ABS($F542)*COS(2*PI()*$A542/W$2+W$4)</f>
        <v>0</v>
      </c>
      <c r="X542" s="1">
        <f t="shared" si="253"/>
        <v>0</v>
      </c>
      <c r="Y542" s="1">
        <f t="shared" si="253"/>
        <v>0</v>
      </c>
      <c r="Z542" s="1">
        <f t="shared" si="253"/>
        <v>0</v>
      </c>
      <c r="AA542" s="1">
        <f>+AA$3*$F542*ABS($F542)*COS(2*PI()*$A542/$AZ$22+AA$4)*COS(2*PI()*$A542/$BA$22+AA$5)</f>
        <v>0</v>
      </c>
      <c r="AB542" s="39">
        <f>+AB$3*$F542*ABS($F542)*COS(2*2*PI()*$A542/$BA$33+AB$4)*COS(2*2*PI()*$A542/$BA$34+AB$5)*COS(2*2*PI()*$A542/$BA$35+AB$6)</f>
        <v>0</v>
      </c>
      <c r="AE542" s="20">
        <f>+$AF$20*SIGN(SOI!A541)*(ABS(SOI!A541))^$AE$2</f>
        <v>-0.22652440601240525</v>
      </c>
      <c r="AF542" s="20">
        <f t="shared" si="252"/>
        <v>-0.25964504037566194</v>
      </c>
      <c r="AG542" s="19">
        <f t="shared" si="228"/>
        <v>0.4909140672694694</v>
      </c>
      <c r="AH542" s="19">
        <f t="shared" si="229"/>
        <v>0.40750170783353012</v>
      </c>
      <c r="AI542">
        <f t="shared" si="251"/>
        <v>0.31199999999999722</v>
      </c>
      <c r="AJ542">
        <f t="shared" si="250"/>
        <v>0.75055910764513134</v>
      </c>
      <c r="AK542">
        <v>1</v>
      </c>
    </row>
    <row r="543" spans="1:37" x14ac:dyDescent="0.25">
      <c r="A543">
        <v>43.416666666666806</v>
      </c>
      <c r="B543" s="2">
        <v>1923.4166666666272</v>
      </c>
      <c r="C543">
        <f>+D543+($D$2+E543+F543)*SOI!A542*IF(B543&gt;$C$18, IF(B543&lt;$C$19,-1,1),1)</f>
        <v>9.0484707104715767</v>
      </c>
      <c r="D543">
        <f>+$D$3*((1-$D$5)*SOI!D542+$D$5*SOI!D541) +   $D$4*((1-$D$5)*SOI!E542+$D$5*SOI!E541)</f>
        <v>0</v>
      </c>
      <c r="E543">
        <f t="shared" si="232"/>
        <v>-0.65467329731563895</v>
      </c>
      <c r="F543">
        <f t="shared" si="233"/>
        <v>-59.668464772494872</v>
      </c>
      <c r="G543">
        <f t="shared" si="240"/>
        <v>-60.323138069810511</v>
      </c>
      <c r="H543" s="21">
        <f t="shared" si="241"/>
        <v>-8.1636727517322233E-2</v>
      </c>
      <c r="I543" s="37">
        <f t="shared" si="234"/>
        <v>-0.42675693637182094</v>
      </c>
      <c r="J543" s="1">
        <f t="shared" si="242"/>
        <v>0.21050742505350395</v>
      </c>
      <c r="K543" s="1">
        <f t="shared" si="243"/>
        <v>8.7844157365529806E-4</v>
      </c>
      <c r="L543" s="1">
        <f t="shared" si="235"/>
        <v>0.11109627502961689</v>
      </c>
      <c r="M543" s="1">
        <f t="shared" si="236"/>
        <v>-3.0998414949484121</v>
      </c>
      <c r="N543" s="1">
        <f t="shared" si="237"/>
        <v>-0.42506933595823249</v>
      </c>
      <c r="O543" s="1">
        <f t="shared" si="238"/>
        <v>0.31859301322929795</v>
      </c>
      <c r="P543" s="1">
        <f t="shared" si="239"/>
        <v>-0.92051531692667776</v>
      </c>
      <c r="Q543" s="1">
        <f t="shared" si="244"/>
        <v>0.88617929940541518</v>
      </c>
      <c r="R543" s="1">
        <f t="shared" si="245"/>
        <v>2.0780659081635365E-2</v>
      </c>
      <c r="S543" s="1">
        <f t="shared" si="246"/>
        <v>2.3785396744628678E-2</v>
      </c>
      <c r="T543" s="1">
        <f t="shared" si="247"/>
        <v>-5.9554324584084857E-4</v>
      </c>
      <c r="U543" s="1">
        <f t="shared" si="248"/>
        <v>-2.0379213780539366E-2</v>
      </c>
      <c r="V543" s="1">
        <f t="shared" si="249"/>
        <v>-0.76049904475234176</v>
      </c>
      <c r="W543" s="1">
        <f t="shared" si="253"/>
        <v>0</v>
      </c>
      <c r="X543" s="1">
        <f t="shared" si="253"/>
        <v>0</v>
      </c>
      <c r="Y543" s="1">
        <f t="shared" si="253"/>
        <v>0</v>
      </c>
      <c r="Z543" s="1">
        <f t="shared" si="253"/>
        <v>0</v>
      </c>
      <c r="AA543" s="1">
        <f>+AA$3*$F543*ABS($F543)*COS(2*PI()*$A543/$AZ$22+AA$4)*COS(2*PI()*$A543/$BA$22+AA$5)</f>
        <v>0</v>
      </c>
      <c r="AB543" s="39">
        <f>+AB$3*$F543*ABS($F543)*COS(2*2*PI()*$A543/$BA$33+AB$4)*COS(2*2*PI()*$A543/$BA$34+AB$5)*COS(2*2*PI()*$A543/$BA$35+AB$6)</f>
        <v>0</v>
      </c>
      <c r="AE543" s="20">
        <f>+$AF$20*SIGN(SOI!A542)*(ABS(SOI!A542))^$AE$2</f>
        <v>-0.15820981386071464</v>
      </c>
      <c r="AF543" s="20">
        <f t="shared" si="252"/>
        <v>-0.19279531545190767</v>
      </c>
      <c r="AG543" s="19">
        <f t="shared" si="228"/>
        <v>0.43227951780773011</v>
      </c>
      <c r="AH543" s="19">
        <f t="shared" si="229"/>
        <v>0.33371716725626843</v>
      </c>
      <c r="AI543">
        <f t="shared" si="251"/>
        <v>0.31259999999999721</v>
      </c>
      <c r="AJ543">
        <f t="shared" si="250"/>
        <v>0.62507483325963775</v>
      </c>
      <c r="AK543">
        <v>1</v>
      </c>
    </row>
    <row r="544" spans="1:37" x14ac:dyDescent="0.25">
      <c r="A544">
        <v>43.500000000000142</v>
      </c>
      <c r="B544" s="2">
        <v>1923.4999999999604</v>
      </c>
      <c r="C544">
        <f>+D544+($D$2+E544+F544)*SOI!A543*IF(B544&gt;$C$18, IF(B544&lt;$C$19,-1,1),1)</f>
        <v>0.66957999341063079</v>
      </c>
      <c r="D544">
        <f>+$D$3*((1-$D$5)*SOI!D543+$D$5*SOI!D542) +   $D$4*((1-$D$5)*SOI!E543+$D$5*SOI!E542)</f>
        <v>0</v>
      </c>
      <c r="E544">
        <f t="shared" si="232"/>
        <v>0.67488859900127274</v>
      </c>
      <c r="F544">
        <f t="shared" si="233"/>
        <v>-4.0227885660544267</v>
      </c>
      <c r="G544">
        <f t="shared" si="240"/>
        <v>-3.347899967053154</v>
      </c>
      <c r="H544" s="21">
        <f t="shared" si="241"/>
        <v>2.1226811040789303E-3</v>
      </c>
      <c r="I544" s="37">
        <f t="shared" si="234"/>
        <v>-1.7020830416581503E-3</v>
      </c>
      <c r="J544" s="1">
        <f t="shared" si="242"/>
        <v>1.3021801747384928E-4</v>
      </c>
      <c r="K544" s="1">
        <f t="shared" si="243"/>
        <v>-4.0162989056292425E-5</v>
      </c>
      <c r="L544" s="1">
        <f t="shared" si="235"/>
        <v>-5.8565797507596537E-2</v>
      </c>
      <c r="M544" s="1">
        <f t="shared" si="236"/>
        <v>-0.48077623442144291</v>
      </c>
      <c r="N544" s="1">
        <f t="shared" si="237"/>
        <v>-3.1722387428841259E-2</v>
      </c>
      <c r="O544" s="1">
        <f t="shared" si="238"/>
        <v>0.70609593127057391</v>
      </c>
      <c r="P544" s="1">
        <f t="shared" si="239"/>
        <v>-3.6022358122218996E-2</v>
      </c>
      <c r="Q544" s="1">
        <f t="shared" si="244"/>
        <v>1.0257255968728717E-2</v>
      </c>
      <c r="R544" s="1">
        <f t="shared" si="245"/>
        <v>9.5933229767541287E-7</v>
      </c>
      <c r="S544" s="1">
        <f t="shared" si="246"/>
        <v>7.0797291682310808E-6</v>
      </c>
      <c r="T544" s="1">
        <f t="shared" si="247"/>
        <v>6.958014493695507E-4</v>
      </c>
      <c r="U544" s="1">
        <f t="shared" si="248"/>
        <v>-3.1807438879099679E-6</v>
      </c>
      <c r="V544" s="1">
        <f t="shared" si="249"/>
        <v>-2.2209863089633227E-3</v>
      </c>
      <c r="W544" s="1">
        <f t="shared" si="253"/>
        <v>0</v>
      </c>
      <c r="X544" s="1">
        <f t="shared" si="253"/>
        <v>0</v>
      </c>
      <c r="Y544" s="1">
        <f t="shared" si="253"/>
        <v>0</v>
      </c>
      <c r="Z544" s="1">
        <f t="shared" si="253"/>
        <v>0</v>
      </c>
      <c r="AA544" s="1">
        <f>+AA$3*$F544*ABS($F544)*COS(2*PI()*$A544/$AZ$22+AA$4)*COS(2*PI()*$A544/$BA$22+AA$5)</f>
        <v>0</v>
      </c>
      <c r="AB544" s="39">
        <f>+AB$3*$F544*ABS($F544)*COS(2*2*PI()*$A544/$BA$33+AB$4)*COS(2*2*PI()*$A544/$BA$34+AB$5)*COS(2*2*PI()*$A544/$BA$35+AB$6)</f>
        <v>0</v>
      </c>
      <c r="AE544" s="20">
        <f>+$AF$20*SIGN(SOI!A543)*(ABS(SOI!A543))^$AE$2</f>
        <v>-0.19365172648260318</v>
      </c>
      <c r="AF544" s="20">
        <f t="shared" si="252"/>
        <v>-5.2736604620238221E-2</v>
      </c>
      <c r="AG544" s="19">
        <f t="shared" si="228"/>
        <v>0.33930628447494848</v>
      </c>
      <c r="AH544" s="19">
        <f t="shared" si="229"/>
        <v>0.30757824715041504</v>
      </c>
      <c r="AI544">
        <f t="shared" si="251"/>
        <v>0.3131999999999972</v>
      </c>
      <c r="AJ544">
        <f t="shared" si="250"/>
        <v>0.3920428890951867</v>
      </c>
      <c r="AK544">
        <v>1</v>
      </c>
    </row>
    <row r="545" spans="1:37" x14ac:dyDescent="0.25">
      <c r="A545">
        <v>43.583333333333478</v>
      </c>
      <c r="B545" s="2">
        <v>1923.5833333332937</v>
      </c>
      <c r="C545">
        <f>+D545+($D$2+E545+F545)*SOI!A544*IF(B545&gt;$C$18, IF(B545&lt;$C$19,-1,1),1)</f>
        <v>0.29729495525088867</v>
      </c>
      <c r="D545">
        <f>+$D$3*((1-$D$5)*SOI!D544+$D$5*SOI!D543) +   $D$4*((1-$D$5)*SOI!E544+$D$5*SOI!E543)</f>
        <v>0</v>
      </c>
      <c r="E545">
        <f t="shared" si="232"/>
        <v>-0.74906623504611858</v>
      </c>
      <c r="F545">
        <f t="shared" si="233"/>
        <v>2.2355410113005618</v>
      </c>
      <c r="G545">
        <f t="shared" si="240"/>
        <v>1.4864747762544432</v>
      </c>
      <c r="H545" s="21">
        <f t="shared" si="241"/>
        <v>5.7038927591813518E-3</v>
      </c>
      <c r="I545" s="37">
        <f t="shared" si="234"/>
        <v>-0.31212746079425091</v>
      </c>
      <c r="J545" s="1">
        <f t="shared" si="242"/>
        <v>-1.6315546353440503E-2</v>
      </c>
      <c r="K545" s="1">
        <f t="shared" si="243"/>
        <v>1.1614469949562051E-5</v>
      </c>
      <c r="L545" s="1">
        <f t="shared" si="235"/>
        <v>0.66131406532805703</v>
      </c>
      <c r="M545" s="1">
        <f t="shared" si="236"/>
        <v>0.32849011061283695</v>
      </c>
      <c r="N545" s="1">
        <f t="shared" si="237"/>
        <v>-2.0359771035131601E-2</v>
      </c>
      <c r="O545" s="1">
        <f t="shared" si="238"/>
        <v>-0.35798092909486812</v>
      </c>
      <c r="P545" s="1">
        <f t="shared" si="239"/>
        <v>1.8196406375683494E-3</v>
      </c>
      <c r="Q545" s="1">
        <f t="shared" si="244"/>
        <v>-4.4979800611538168E-3</v>
      </c>
      <c r="R545" s="1">
        <f t="shared" si="245"/>
        <v>-7.7144795681025318E-5</v>
      </c>
      <c r="S545" s="1">
        <f t="shared" si="246"/>
        <v>8.332491966040142E-4</v>
      </c>
      <c r="T545" s="1">
        <f t="shared" si="247"/>
        <v>3.9833201120934936E-3</v>
      </c>
      <c r="U545" s="1">
        <f t="shared" si="248"/>
        <v>2.9464116541042161E-5</v>
      </c>
      <c r="V545" s="1">
        <f t="shared" si="249"/>
        <v>7.2005619943146283E-5</v>
      </c>
      <c r="W545" s="1">
        <f t="shared" si="253"/>
        <v>0</v>
      </c>
      <c r="X545" s="1">
        <f t="shared" si="253"/>
        <v>0</v>
      </c>
      <c r="Y545" s="1">
        <f t="shared" si="253"/>
        <v>0</v>
      </c>
      <c r="Z545" s="1">
        <f t="shared" si="253"/>
        <v>0</v>
      </c>
      <c r="AA545" s="1">
        <f>+AA$3*$F545*ABS($F545)*COS(2*PI()*$A545/$AZ$22+AA$4)*COS(2*PI()*$A545/$BA$22+AA$5)</f>
        <v>0</v>
      </c>
      <c r="AB545" s="39">
        <f>+AB$3*$F545*ABS($F545)*COS(2*2*PI()*$A545/$BA$33+AB$4)*COS(2*2*PI()*$A545/$BA$34+AB$5)*COS(2*2*PI()*$A545/$BA$35+AB$6)</f>
        <v>0</v>
      </c>
      <c r="AE545" s="20">
        <f>+$AF$20*SIGN(SOI!A544)*(ABS(SOI!A544))^$AE$2</f>
        <v>0.19365172648260318</v>
      </c>
      <c r="AF545" s="20">
        <f t="shared" si="252"/>
        <v>0.14616478147089493</v>
      </c>
      <c r="AG545" s="19">
        <f t="shared" si="228"/>
        <v>0.29163236579953444</v>
      </c>
      <c r="AH545" s="19">
        <f t="shared" si="229"/>
        <v>0.32186628098231163</v>
      </c>
      <c r="AI545">
        <f t="shared" si="251"/>
        <v>0.31379999999999719</v>
      </c>
      <c r="AJ545">
        <f t="shared" si="250"/>
        <v>0.14546758432863952</v>
      </c>
      <c r="AK545">
        <v>1</v>
      </c>
    </row>
    <row r="546" spans="1:37" x14ac:dyDescent="0.25">
      <c r="A546">
        <v>43.666666666666814</v>
      </c>
      <c r="B546" s="2">
        <v>1923.666666666627</v>
      </c>
      <c r="C546">
        <f>+D546+($D$2+E546+F546)*SOI!A545*IF(B546&gt;$C$18, IF(B546&lt;$C$19,-1,1),1)</f>
        <v>-0.63302138618423753</v>
      </c>
      <c r="D546">
        <f>+$D$3*((1-$D$5)*SOI!D545+$D$5*SOI!D544) +   $D$4*((1-$D$5)*SOI!E545+$D$5*SOI!E544)</f>
        <v>0</v>
      </c>
      <c r="E546">
        <f t="shared" si="232"/>
        <v>0.91133851605048122</v>
      </c>
      <c r="F546">
        <f t="shared" si="233"/>
        <v>-1.9004344319633524</v>
      </c>
      <c r="G546">
        <f t="shared" si="240"/>
        <v>-0.98909591591287116</v>
      </c>
      <c r="H546" s="21">
        <f t="shared" si="241"/>
        <v>-1.3869265379315793E-2</v>
      </c>
      <c r="I546" s="37">
        <f t="shared" si="234"/>
        <v>0.54698317689497677</v>
      </c>
      <c r="J546" s="1">
        <f t="shared" si="242"/>
        <v>-1.5471349855977704E-2</v>
      </c>
      <c r="K546" s="1">
        <f t="shared" si="243"/>
        <v>-2.2294877291343981E-7</v>
      </c>
      <c r="L546" s="1">
        <f t="shared" si="235"/>
        <v>-1.0771371867243362</v>
      </c>
      <c r="M546" s="1">
        <f t="shared" si="236"/>
        <v>-0.17774888903237496</v>
      </c>
      <c r="N546" s="1">
        <f t="shared" si="237"/>
        <v>3.2893781524989577E-2</v>
      </c>
      <c r="O546" s="1">
        <f t="shared" si="238"/>
        <v>1.9713645423029892E-3</v>
      </c>
      <c r="P546" s="1">
        <f t="shared" si="239"/>
        <v>-3.8942247178687587E-3</v>
      </c>
      <c r="Q546" s="1">
        <f t="shared" si="244"/>
        <v>-3.9322673332920907E-3</v>
      </c>
      <c r="R546" s="1">
        <f t="shared" si="245"/>
        <v>1.1818820387190172E-4</v>
      </c>
      <c r="S546" s="1">
        <f t="shared" si="246"/>
        <v>2.3591622351265417E-3</v>
      </c>
      <c r="T546" s="1">
        <f t="shared" si="247"/>
        <v>3.5728560510435396E-5</v>
      </c>
      <c r="U546" s="1">
        <f t="shared" si="248"/>
        <v>1.1050216715091337E-4</v>
      </c>
      <c r="V546" s="1">
        <f t="shared" si="249"/>
        <v>2.4896751790393811E-4</v>
      </c>
      <c r="W546" s="1">
        <f t="shared" si="253"/>
        <v>0</v>
      </c>
      <c r="X546" s="1">
        <f t="shared" si="253"/>
        <v>0</v>
      </c>
      <c r="Y546" s="1">
        <f t="shared" si="253"/>
        <v>0</v>
      </c>
      <c r="Z546" s="1">
        <f t="shared" si="253"/>
        <v>0</v>
      </c>
      <c r="AA546" s="1">
        <f>+AA$3*$F546*ABS($F546)*COS(2*PI()*$A546/$AZ$22+AA$4)*COS(2*PI()*$A546/$BA$22+AA$5)</f>
        <v>0</v>
      </c>
      <c r="AB546" s="39">
        <f>+AB$3*$F546*ABS($F546)*COS(2*2*PI()*$A546/$BA$33+AB$4)*COS(2*2*PI()*$A546/$BA$34+AB$5)*COS(2*2*PI()*$A546/$BA$35+AB$6)</f>
        <v>0</v>
      </c>
      <c r="AE546" s="20">
        <f>+$AF$20*SIGN(SOI!A545)*(ABS(SOI!A545))^$AE$2</f>
        <v>0.43849434441268481</v>
      </c>
      <c r="AF546" s="20">
        <f t="shared" si="252"/>
        <v>0.38018732618799972</v>
      </c>
      <c r="AG546" s="19">
        <f t="shared" ref="AG546:AG609" si="254">+SIN((AVERAGE(H542:H553)+AVERAGE(H546:H549)/4)*($AG$19+AG545*$AG$18*AVERAGE(G542:G553))*$AE$20+$AG$17) - SIN($AG$17)</f>
        <v>0.52072238327335207</v>
      </c>
      <c r="AH546" s="19">
        <f t="shared" si="229"/>
        <v>0.36933292445306021</v>
      </c>
      <c r="AI546">
        <f t="shared" si="251"/>
        <v>0.31439999999999718</v>
      </c>
      <c r="AJ546">
        <f t="shared" si="250"/>
        <v>0.14053505708535236</v>
      </c>
      <c r="AK546">
        <v>1</v>
      </c>
    </row>
    <row r="547" spans="1:37" x14ac:dyDescent="0.25">
      <c r="A547">
        <v>43.750000000000149</v>
      </c>
      <c r="B547" s="2">
        <v>1923.7499999999602</v>
      </c>
      <c r="C547">
        <f>+D547+($D$2+E547+F547)*SOI!A546*IF(B547&gt;$C$18, IF(B547&lt;$C$19,-1,1),1)</f>
        <v>0.69567371447621196</v>
      </c>
      <c r="D547">
        <f>+$D$3*((1-$D$5)*SOI!D546+$D$5*SOI!D545) +   $D$4*((1-$D$5)*SOI!E546+$D$5*SOI!E545)</f>
        <v>0</v>
      </c>
      <c r="E547">
        <f t="shared" si="232"/>
        <v>-1.2742092206275908</v>
      </c>
      <c r="F547">
        <f t="shared" si="233"/>
        <v>2.1548088592050743</v>
      </c>
      <c r="G547">
        <f t="shared" si="240"/>
        <v>0.88059963857748347</v>
      </c>
      <c r="H547" s="21">
        <f t="shared" si="241"/>
        <v>-1.1209010785259696E-2</v>
      </c>
      <c r="I547" s="37">
        <f t="shared" si="234"/>
        <v>-0.60016592148145609</v>
      </c>
      <c r="J547" s="1">
        <f t="shared" si="242"/>
        <v>6.377598598725622E-3</v>
      </c>
      <c r="K547" s="1">
        <f t="shared" si="243"/>
        <v>1.4592203581881752E-4</v>
      </c>
      <c r="L547" s="1">
        <f t="shared" si="235"/>
        <v>0.55580105559730708</v>
      </c>
      <c r="M547" s="1">
        <f t="shared" si="236"/>
        <v>-6.6778784087036275E-2</v>
      </c>
      <c r="N547" s="1">
        <f t="shared" si="237"/>
        <v>-2.7689231775967819E-3</v>
      </c>
      <c r="O547" s="1">
        <f t="shared" si="238"/>
        <v>-0.47896028154858999</v>
      </c>
      <c r="P547" s="1">
        <f t="shared" si="239"/>
        <v>2.0330866822195183E-2</v>
      </c>
      <c r="Q547" s="1">
        <f t="shared" si="244"/>
        <v>1.2435743355674532E-4</v>
      </c>
      <c r="R547" s="1">
        <f t="shared" si="245"/>
        <v>4.1010985944688372E-6</v>
      </c>
      <c r="S547" s="1">
        <f t="shared" si="246"/>
        <v>2.1789751280591819E-4</v>
      </c>
      <c r="T547" s="1">
        <f t="shared" si="247"/>
        <v>4.4791584535843537E-3</v>
      </c>
      <c r="U547" s="1">
        <f t="shared" si="248"/>
        <v>6.329990297343121E-4</v>
      </c>
      <c r="V547" s="1">
        <f t="shared" si="249"/>
        <v>1.0941444937166411E-4</v>
      </c>
      <c r="W547" s="1">
        <f t="shared" si="253"/>
        <v>0</v>
      </c>
      <c r="X547" s="1">
        <f t="shared" si="253"/>
        <v>0</v>
      </c>
      <c r="Y547" s="1">
        <f t="shared" si="253"/>
        <v>0</v>
      </c>
      <c r="Z547" s="1">
        <f t="shared" si="253"/>
        <v>0</v>
      </c>
      <c r="AA547" s="1">
        <f>+AA$3*$F547*ABS($F547)*COS(2*PI()*$A547/$AZ$22+AA$4)*COS(2*PI()*$A547/$BA$22+AA$5)</f>
        <v>0</v>
      </c>
      <c r="AB547" s="39">
        <f>+AB$3*$F547*ABS($F547)*COS(2*2*PI()*$A547/$BA$33+AB$4)*COS(2*2*PI()*$A547/$BA$34+AB$5)*COS(2*2*PI()*$A547/$BA$35+AB$6)</f>
        <v>0</v>
      </c>
      <c r="AE547" s="20">
        <f>+$AF$20*SIGN(SOI!A546)*(ABS(SOI!A546))^$AE$2</f>
        <v>0.50841590766871125</v>
      </c>
      <c r="AF547" s="20">
        <f t="shared" si="252"/>
        <v>0.49699333153805308</v>
      </c>
      <c r="AG547" s="19">
        <f t="shared" si="254"/>
        <v>0.44875738717190095</v>
      </c>
      <c r="AH547" s="19">
        <f t="shared" ref="AH547:AH610" si="255">+SIN((AVERAGE(H543:H554)+AVERAGE(H547:H550)*$AH$1)*($AG$19+AH546*$AG$18*AVERAGE(G543:G554))*$AE$20+$AG$17) - SIN($AG$17)+$AH$2</f>
        <v>0.32364593659071506</v>
      </c>
      <c r="AI547">
        <f t="shared" si="251"/>
        <v>0.31499999999999717</v>
      </c>
      <c r="AJ547">
        <f t="shared" si="250"/>
        <v>4.8235944366152139E-2</v>
      </c>
      <c r="AK547">
        <v>1</v>
      </c>
    </row>
    <row r="548" spans="1:37" x14ac:dyDescent="0.25">
      <c r="A548">
        <v>43.833333333333485</v>
      </c>
      <c r="B548" s="2">
        <v>1923.8333333332935</v>
      </c>
      <c r="C548">
        <f>+D548+($D$2+E548+F548)*SOI!A547*IF(B548&gt;$C$18, IF(B548&lt;$C$19,-1,1),1)</f>
        <v>-1.0566635699976135</v>
      </c>
      <c r="D548">
        <f>+$D$3*((1-$D$5)*SOI!D547+$D$5*SOI!D546) +   $D$4*((1-$D$5)*SOI!E547+$D$5*SOI!E546)</f>
        <v>0</v>
      </c>
      <c r="E548">
        <f t="shared" si="232"/>
        <v>2.3875979227123558</v>
      </c>
      <c r="F548">
        <f t="shared" si="233"/>
        <v>-3.6021537502958196</v>
      </c>
      <c r="G548">
        <f t="shared" si="240"/>
        <v>-1.2145558275834638</v>
      </c>
      <c r="H548" s="21">
        <f t="shared" si="241"/>
        <v>5.7366821672599433E-2</v>
      </c>
      <c r="I548" s="37">
        <f t="shared" si="234"/>
        <v>0.2354708141092112</v>
      </c>
      <c r="J548" s="1">
        <f t="shared" si="242"/>
        <v>2.2336680258838369E-2</v>
      </c>
      <c r="K548" s="1">
        <f t="shared" si="243"/>
        <v>-8.0054724222319542E-5</v>
      </c>
      <c r="L548" s="1">
        <f t="shared" si="235"/>
        <v>-3.1556312459879811E-2</v>
      </c>
      <c r="M548" s="1">
        <f t="shared" si="236"/>
        <v>0.59612069546340274</v>
      </c>
      <c r="N548" s="1">
        <f t="shared" si="237"/>
        <v>-0.10445436057515424</v>
      </c>
      <c r="O548" s="1">
        <f t="shared" si="238"/>
        <v>2.2438085502010816</v>
      </c>
      <c r="P548" s="1">
        <f t="shared" si="239"/>
        <v>-4.193424253505932E-2</v>
      </c>
      <c r="Q548" s="1">
        <f t="shared" si="244"/>
        <v>-4.1877727943297312E-2</v>
      </c>
      <c r="R548" s="1">
        <f t="shared" si="245"/>
        <v>5.4184781248097424E-4</v>
      </c>
      <c r="S548" s="1">
        <f t="shared" si="246"/>
        <v>-3.2250295240201237E-3</v>
      </c>
      <c r="T548" s="1">
        <f t="shared" si="247"/>
        <v>1.1913780784729841E-3</v>
      </c>
      <c r="U548" s="1">
        <f t="shared" si="248"/>
        <v>5.122496909741633E-4</v>
      </c>
      <c r="V548" s="1">
        <f t="shared" si="249"/>
        <v>-8.5134042228570492E-3</v>
      </c>
      <c r="W548" s="1">
        <f t="shared" si="253"/>
        <v>0</v>
      </c>
      <c r="X548" s="1">
        <f t="shared" si="253"/>
        <v>0</v>
      </c>
      <c r="Y548" s="1">
        <f t="shared" si="253"/>
        <v>0</v>
      </c>
      <c r="Z548" s="1">
        <f t="shared" si="253"/>
        <v>0</v>
      </c>
      <c r="AA548" s="1">
        <f>+AA$3*$F548*ABS($F548)*COS(2*PI()*$A548/$AZ$22+AA$4)*COS(2*PI()*$A548/$BA$22+AA$5)</f>
        <v>0</v>
      </c>
      <c r="AB548" s="39">
        <f>+AB$3*$F548*ABS($F548)*COS(2*2*PI()*$A548/$BA$33+AB$4)*COS(2*2*PI()*$A548/$BA$34+AB$5)*COS(2*2*PI()*$A548/$BA$35+AB$6)</f>
        <v>0</v>
      </c>
      <c r="AE548" s="20">
        <f>+$AF$20*SIGN(SOI!A547)*(ABS(SOI!A547))^$AE$2</f>
        <v>0.54406974253276308</v>
      </c>
      <c r="AF548" s="20">
        <f t="shared" si="252"/>
        <v>0.55363085618776242</v>
      </c>
      <c r="AG548" s="19">
        <f t="shared" si="254"/>
        <v>0.41953450546829507</v>
      </c>
      <c r="AH548" s="19">
        <f t="shared" si="255"/>
        <v>0.28941564071830439</v>
      </c>
      <c r="AI548">
        <f t="shared" si="251"/>
        <v>0.31559999999999716</v>
      </c>
      <c r="AJ548">
        <f t="shared" si="250"/>
        <v>0.13409635071946735</v>
      </c>
      <c r="AK548">
        <v>1</v>
      </c>
    </row>
    <row r="549" spans="1:37" x14ac:dyDescent="0.25">
      <c r="A549">
        <v>43.916666666666821</v>
      </c>
      <c r="B549" s="2">
        <v>1923.9166666666267</v>
      </c>
      <c r="C549">
        <f>+D549+($D$2+E549+F549)*SOI!A548*IF(B549&gt;$C$18, IF(B549&lt;$C$19,-1,1),1)</f>
        <v>18.919087267441952</v>
      </c>
      <c r="D549">
        <f>+$D$3*((1-$D$5)*SOI!D548+$D$5*SOI!D547) +   $D$4*((1-$D$5)*SOI!E548+$D$5*SOI!E547)</f>
        <v>0</v>
      </c>
      <c r="E549">
        <f t="shared" si="232"/>
        <v>-41.12034000044023</v>
      </c>
      <c r="F549">
        <f t="shared" si="233"/>
        <v>59.668464772442142</v>
      </c>
      <c r="G549">
        <f t="shared" si="240"/>
        <v>18.548124772001913</v>
      </c>
      <c r="H549" s="21">
        <f t="shared" si="241"/>
        <v>-0.22408800193661743</v>
      </c>
      <c r="I549" s="37">
        <f t="shared" si="234"/>
        <v>13.28262405250674</v>
      </c>
      <c r="J549" s="1">
        <f t="shared" si="242"/>
        <v>-29.568926473189556</v>
      </c>
      <c r="K549" s="1">
        <f t="shared" si="243"/>
        <v>7.5462757656593196</v>
      </c>
      <c r="L549" s="1">
        <f t="shared" si="235"/>
        <v>28.27506694035171</v>
      </c>
      <c r="M549" s="1">
        <f t="shared" si="236"/>
        <v>-13.989568977376777</v>
      </c>
      <c r="N549" s="1">
        <f t="shared" si="237"/>
        <v>2.876541693424306</v>
      </c>
      <c r="O549" s="1">
        <f t="shared" si="238"/>
        <v>-29.689803179369974</v>
      </c>
      <c r="P549" s="1">
        <f t="shared" si="239"/>
        <v>0.33340767616075279</v>
      </c>
      <c r="Q549" s="1">
        <f t="shared" si="244"/>
        <v>-27.064333977069015</v>
      </c>
      <c r="R549" s="1">
        <f t="shared" si="245"/>
        <v>19.753240555135772</v>
      </c>
      <c r="S549" s="1">
        <f t="shared" si="246"/>
        <v>5.0098484503240517</v>
      </c>
      <c r="T549" s="1">
        <f t="shared" si="247"/>
        <v>14.125002028234075</v>
      </c>
      <c r="U549" s="1">
        <f t="shared" si="248"/>
        <v>-0.22973929935922777</v>
      </c>
      <c r="V549" s="1">
        <f t="shared" si="249"/>
        <v>-1.8640353522630499</v>
      </c>
      <c r="W549" s="1">
        <f t="shared" si="253"/>
        <v>0</v>
      </c>
      <c r="X549" s="1">
        <f t="shared" si="253"/>
        <v>0</v>
      </c>
      <c r="Y549" s="1">
        <f t="shared" si="253"/>
        <v>0</v>
      </c>
      <c r="Z549" s="1">
        <f t="shared" si="253"/>
        <v>0</v>
      </c>
      <c r="AA549" s="1">
        <f>+AA$3*$F549*ABS($F549)*COS(2*PI()*$A549/$AZ$22+AA$4)*COS(2*PI()*$A549/$BA$22+AA$5)</f>
        <v>0</v>
      </c>
      <c r="AB549" s="39">
        <f>+AB$3*$F549*ABS($F549)*COS(2*2*PI()*$A549/$BA$33+AB$4)*COS(2*2*PI()*$A549/$BA$34+AB$5)*COS(2*2*PI()*$A549/$BA$35+AB$6)</f>
        <v>0</v>
      </c>
      <c r="AE549" s="20">
        <f>+$AF$20*SIGN(SOI!A548)*(ABS(SOI!A548))^$AE$2</f>
        <v>0.60840691836181304</v>
      </c>
      <c r="AF549" s="20">
        <f t="shared" si="252"/>
        <v>0.5000546235018668</v>
      </c>
      <c r="AG549" s="19">
        <f t="shared" si="254"/>
        <v>0.4959761175451296</v>
      </c>
      <c r="AH549" s="19">
        <f t="shared" si="255"/>
        <v>0.30829735445413842</v>
      </c>
      <c r="AI549">
        <f t="shared" si="251"/>
        <v>0.31619999999999715</v>
      </c>
      <c r="AJ549">
        <f t="shared" si="250"/>
        <v>4.0785059567371995E-3</v>
      </c>
      <c r="AK549">
        <v>1</v>
      </c>
    </row>
    <row r="550" spans="1:37" x14ac:dyDescent="0.25">
      <c r="A550">
        <v>44.000000000000156</v>
      </c>
      <c r="B550" s="2">
        <v>1923.99999999996</v>
      </c>
      <c r="C550">
        <f>+D550+($D$2+E550+F550)*SOI!A549*IF(B550&gt;$C$18, IF(B550&lt;$C$19,-1,1),1)</f>
        <v>0.61342661552461208</v>
      </c>
      <c r="D550">
        <f>+$D$3*((1-$D$5)*SOI!D549+$D$5*SOI!D548) +   $D$4*((1-$D$5)*SOI!E549+$D$5*SOI!E548)</f>
        <v>0</v>
      </c>
      <c r="E550">
        <f t="shared" si="232"/>
        <v>-2.6892524456812965</v>
      </c>
      <c r="F550">
        <f t="shared" si="233"/>
        <v>4.0227885663869749</v>
      </c>
      <c r="G550">
        <f t="shared" si="240"/>
        <v>1.3335361207056784</v>
      </c>
      <c r="H550" s="21">
        <f t="shared" si="241"/>
        <v>7.4016835937418271E-2</v>
      </c>
      <c r="I550" s="37">
        <f t="shared" si="234"/>
        <v>1.5443793708027738</v>
      </c>
      <c r="J550" s="1">
        <f t="shared" si="242"/>
        <v>-0.19560377902061471</v>
      </c>
      <c r="K550" s="1">
        <f t="shared" si="243"/>
        <v>1.1619885621483761E-5</v>
      </c>
      <c r="L550" s="1">
        <f t="shared" si="235"/>
        <v>3.2821645858883972</v>
      </c>
      <c r="M550" s="1">
        <f t="shared" si="236"/>
        <v>-0.79593189151315114</v>
      </c>
      <c r="N550" s="1">
        <f t="shared" si="237"/>
        <v>0.16038616165789152</v>
      </c>
      <c r="O550" s="1">
        <f t="shared" si="238"/>
        <v>-0.26331836644308787</v>
      </c>
      <c r="P550" s="1">
        <f t="shared" si="239"/>
        <v>4.9867113344333354E-4</v>
      </c>
      <c r="Q550" s="1">
        <f t="shared" si="244"/>
        <v>-8.5854910011931601E-2</v>
      </c>
      <c r="R550" s="1">
        <f t="shared" si="245"/>
        <v>7.2857834199542872E-3</v>
      </c>
      <c r="S550" s="1">
        <f t="shared" si="246"/>
        <v>3.247812287290848E-2</v>
      </c>
      <c r="T550" s="1">
        <f t="shared" si="247"/>
        <v>1.4541830087907564E-2</v>
      </c>
      <c r="U550" s="1">
        <f t="shared" si="248"/>
        <v>-3.995250714816053E-5</v>
      </c>
      <c r="V550" s="1">
        <f t="shared" si="249"/>
        <v>-1.5544938205093334E-4</v>
      </c>
      <c r="W550" s="1">
        <f t="shared" si="253"/>
        <v>0</v>
      </c>
      <c r="X550" s="1">
        <f t="shared" si="253"/>
        <v>0</v>
      </c>
      <c r="Y550" s="1">
        <f t="shared" si="253"/>
        <v>0</v>
      </c>
      <c r="Z550" s="1">
        <f t="shared" si="253"/>
        <v>0</v>
      </c>
      <c r="AA550" s="1">
        <f>+AA$3*$F550*ABS($F550)*COS(2*PI()*$A550/$AZ$22+AA$4)*COS(2*PI()*$A550/$BA$22+AA$5)</f>
        <v>0</v>
      </c>
      <c r="AB550" s="39">
        <f>+AB$3*$F550*ABS($F550)*COS(2*2*PI()*$A550/$BA$33+AB$4)*COS(2*2*PI()*$A550/$BA$34+AB$5)*COS(2*2*PI()*$A550/$BA$35+AB$6)</f>
        <v>0</v>
      </c>
      <c r="AE550" s="20">
        <f>+$AF$20*SIGN(SOI!A549)*(ABS(SOI!A549))^$AE$2</f>
        <v>0.34768720961102439</v>
      </c>
      <c r="AF550" s="20">
        <f t="shared" si="252"/>
        <v>0.46325434596437981</v>
      </c>
      <c r="AG550" s="19">
        <f t="shared" si="254"/>
        <v>0.26770804286008865</v>
      </c>
      <c r="AH550" s="19">
        <f t="shared" si="255"/>
        <v>0.2859505448397448</v>
      </c>
      <c r="AI550">
        <f t="shared" si="251"/>
        <v>0.31679999999999714</v>
      </c>
      <c r="AJ550">
        <f t="shared" si="250"/>
        <v>0.19554630310429116</v>
      </c>
      <c r="AK550">
        <v>1</v>
      </c>
    </row>
    <row r="551" spans="1:37" x14ac:dyDescent="0.25">
      <c r="A551">
        <v>44.083333333333492</v>
      </c>
      <c r="B551" s="2">
        <v>1924.0833333332932</v>
      </c>
      <c r="C551">
        <f>+D551+($D$2+E551+F551)*SOI!A550*IF(B551&gt;$C$18, IF(B551&lt;$C$19,-1,1),1)</f>
        <v>-0.5601104487056614</v>
      </c>
      <c r="D551">
        <f>+$D$3*((1-$D$5)*SOI!D550+$D$5*SOI!D549) +   $D$4*((1-$D$5)*SOI!E550+$D$5*SOI!E549)</f>
        <v>0</v>
      </c>
      <c r="E551">
        <f t="shared" si="232"/>
        <v>1.3464768071413236</v>
      </c>
      <c r="F551">
        <f t="shared" si="233"/>
        <v>-2.2355410114360241</v>
      </c>
      <c r="G551">
        <f t="shared" si="240"/>
        <v>-0.88906420429470057</v>
      </c>
      <c r="H551" s="21">
        <f t="shared" si="241"/>
        <v>-2.4853237127354301E-2</v>
      </c>
      <c r="I551" s="37">
        <f t="shared" si="234"/>
        <v>-0.70505699202240368</v>
      </c>
      <c r="J551" s="1">
        <f t="shared" si="242"/>
        <v>-1.9591705863908484E-2</v>
      </c>
      <c r="K551" s="1">
        <f t="shared" si="243"/>
        <v>-3.3717300832897258E-5</v>
      </c>
      <c r="L551" s="1">
        <f t="shared" si="235"/>
        <v>-0.85270448408212374</v>
      </c>
      <c r="M551" s="1">
        <f t="shared" si="236"/>
        <v>0.17462269455933394</v>
      </c>
      <c r="N551" s="1">
        <f t="shared" si="237"/>
        <v>-2.6704063188877795E-2</v>
      </c>
      <c r="O551" s="1">
        <f t="shared" si="238"/>
        <v>0.19309226792384043</v>
      </c>
      <c r="P551" s="1">
        <f t="shared" si="239"/>
        <v>-7.5952706424488765E-3</v>
      </c>
      <c r="Q551" s="1">
        <f t="shared" si="244"/>
        <v>-3.1361755834755879E-3</v>
      </c>
      <c r="R551" s="1">
        <f t="shared" si="245"/>
        <v>-1.2150152279017561E-4</v>
      </c>
      <c r="S551" s="1">
        <f t="shared" si="246"/>
        <v>2.4687186926824478E-3</v>
      </c>
      <c r="T551" s="1">
        <f t="shared" si="247"/>
        <v>2.7703904967888984E-3</v>
      </c>
      <c r="U551" s="1">
        <f t="shared" si="248"/>
        <v>-2.7780707035142074E-4</v>
      </c>
      <c r="V551" s="1">
        <f t="shared" si="249"/>
        <v>-3.9421076314787067E-4</v>
      </c>
      <c r="W551" s="1">
        <f t="shared" si="253"/>
        <v>0</v>
      </c>
      <c r="X551" s="1">
        <f t="shared" si="253"/>
        <v>0</v>
      </c>
      <c r="Y551" s="1">
        <f t="shared" si="253"/>
        <v>0</v>
      </c>
      <c r="Z551" s="1">
        <f t="shared" si="253"/>
        <v>0</v>
      </c>
      <c r="AA551" s="1">
        <f>+AA$3*$F551*ABS($F551)*COS(2*PI()*$A551/$AZ$22+AA$4)*COS(2*PI()*$A551/$BA$22+AA$5)</f>
        <v>0</v>
      </c>
      <c r="AB551" s="39">
        <f>+AB$3*$F551*ABS($F551)*COS(2*2*PI()*$A551/$BA$33+AB$4)*COS(2*2*PI()*$A551/$BA$34+AB$5)*COS(2*2*PI()*$A551/$BA$35+AB$6)</f>
        <v>0</v>
      </c>
      <c r="AE551" s="20">
        <f>+$AF$20*SIGN(SOI!A550)*(ABS(SOI!A550))^$AE$2</f>
        <v>0.43366890992030188</v>
      </c>
      <c r="AF551" s="20">
        <f t="shared" si="252"/>
        <v>0.3636550485935337</v>
      </c>
      <c r="AG551" s="19">
        <f t="shared" si="254"/>
        <v>0.25506483211382514</v>
      </c>
      <c r="AH551" s="19">
        <f t="shared" si="255"/>
        <v>0.24287884724688988</v>
      </c>
      <c r="AI551">
        <f t="shared" si="251"/>
        <v>0.31739999999999713</v>
      </c>
      <c r="AJ551">
        <f t="shared" si="250"/>
        <v>0.10859021647970857</v>
      </c>
      <c r="AK551">
        <v>1</v>
      </c>
    </row>
    <row r="552" spans="1:37" x14ac:dyDescent="0.25">
      <c r="A552">
        <v>44.166666666666828</v>
      </c>
      <c r="B552" s="2">
        <v>1924.1666666666265</v>
      </c>
      <c r="C552">
        <f>+D552+($D$2+E552+F552)*SOI!A551*IF(B552&gt;$C$18, IF(B552&lt;$C$19,-1,1),1)</f>
        <v>0.37424702554596623</v>
      </c>
      <c r="D552">
        <f>+$D$3*((1-$D$5)*SOI!D551+$D$5*SOI!D550) +   $D$4*((1-$D$5)*SOI!E551+$D$5*SOI!E550)</f>
        <v>0</v>
      </c>
      <c r="E552">
        <f t="shared" si="232"/>
        <v>-0.94082667427683475</v>
      </c>
      <c r="F552">
        <f t="shared" si="233"/>
        <v>1.9004344320870046</v>
      </c>
      <c r="G552">
        <f t="shared" si="240"/>
        <v>0.95960775781016983</v>
      </c>
      <c r="H552" s="21">
        <f t="shared" si="241"/>
        <v>-8.9111702203661467E-3</v>
      </c>
      <c r="I552" s="37">
        <f t="shared" si="234"/>
        <v>0.18360727718553455</v>
      </c>
      <c r="J552" s="1">
        <f t="shared" si="242"/>
        <v>3.0752039602650093E-3</v>
      </c>
      <c r="K552" s="1">
        <f t="shared" si="243"/>
        <v>1.7144173964731262E-6</v>
      </c>
      <c r="L552" s="1">
        <f t="shared" si="235"/>
        <v>4.0234955465768187E-3</v>
      </c>
      <c r="M552" s="1">
        <f t="shared" si="236"/>
        <v>0.10525353536793218</v>
      </c>
      <c r="N552" s="1">
        <f t="shared" si="237"/>
        <v>-2.0386865887545291E-2</v>
      </c>
      <c r="O552" s="1">
        <f t="shared" si="238"/>
        <v>-0.74122681824463177</v>
      </c>
      <c r="P552" s="1">
        <f t="shared" si="239"/>
        <v>2.1321403986754726E-2</v>
      </c>
      <c r="Q552" s="1">
        <f t="shared" si="244"/>
        <v>-1.4431434254138947E-3</v>
      </c>
      <c r="R552" s="1">
        <f t="shared" si="245"/>
        <v>1.4559837010374008E-5</v>
      </c>
      <c r="S552" s="1">
        <f t="shared" si="246"/>
        <v>-4.9080659627676905E-4</v>
      </c>
      <c r="T552" s="1">
        <f t="shared" si="247"/>
        <v>5.0180179160568255E-5</v>
      </c>
      <c r="U552" s="1">
        <f t="shared" si="248"/>
        <v>-2.0308671105247368E-4</v>
      </c>
      <c r="V552" s="1">
        <f t="shared" si="249"/>
        <v>8.4483936598210314E-4</v>
      </c>
      <c r="W552" s="1">
        <f t="shared" si="253"/>
        <v>0</v>
      </c>
      <c r="X552" s="1">
        <f t="shared" si="253"/>
        <v>0</v>
      </c>
      <c r="Y552" s="1">
        <f t="shared" si="253"/>
        <v>0</v>
      </c>
      <c r="Z552" s="1">
        <f t="shared" si="253"/>
        <v>0</v>
      </c>
      <c r="AA552" s="1">
        <f>+AA$3*$F552*ABS($F552)*COS(2*PI()*$A552/$AZ$22+AA$4)*COS(2*PI()*$A552/$BA$22+AA$5)</f>
        <v>0</v>
      </c>
      <c r="AB552" s="39">
        <f>+AB$3*$F552*ABS($F552)*COS(2*2*PI()*$A552/$BA$33+AB$4)*COS(2*2*PI()*$A552/$BA$34+AB$5)*COS(2*2*PI()*$A552/$BA$35+AB$6)</f>
        <v>0</v>
      </c>
      <c r="AE552" s="20">
        <f>+$AF$20*SIGN(SOI!A551)*(ABS(SOI!A551))^$AE$2</f>
        <v>0.30960902624927489</v>
      </c>
      <c r="AF552" s="20">
        <f t="shared" si="252"/>
        <v>0.23495806980297773</v>
      </c>
      <c r="AG552" s="19">
        <f t="shared" si="254"/>
        <v>0.32608844184126651</v>
      </c>
      <c r="AH552" s="19">
        <f t="shared" si="255"/>
        <v>0.27697550392311743</v>
      </c>
      <c r="AI552">
        <f t="shared" si="251"/>
        <v>0.31799999999999712</v>
      </c>
      <c r="AJ552">
        <f t="shared" si="250"/>
        <v>9.1130372038288776E-2</v>
      </c>
      <c r="AK552">
        <v>1</v>
      </c>
    </row>
    <row r="553" spans="1:37" x14ac:dyDescent="0.25">
      <c r="A553">
        <v>44.250000000000163</v>
      </c>
      <c r="B553" s="2">
        <v>1924.2499999999598</v>
      </c>
      <c r="C553">
        <f>+D553+($D$2+E553+F553)*SOI!A552*IF(B553&gt;$C$18, IF(B553&lt;$C$19,-1,1),1)</f>
        <v>2.7836882450414963E-2</v>
      </c>
      <c r="D553">
        <f>+$D$3*((1-$D$5)*SOI!D552+$D$5*SOI!D551) +   $D$4*((1-$D$5)*SOI!E552+$D$5*SOI!E551)</f>
        <v>0</v>
      </c>
      <c r="E553">
        <f t="shared" si="232"/>
        <v>0.76296473692639744</v>
      </c>
      <c r="F553">
        <f t="shared" si="233"/>
        <v>-2.1548088594471455</v>
      </c>
      <c r="G553">
        <f t="shared" si="240"/>
        <v>-1.3918441225207481</v>
      </c>
      <c r="H553" s="21">
        <f t="shared" si="241"/>
        <v>4.5639777015881325E-3</v>
      </c>
      <c r="I553" s="37">
        <f t="shared" si="234"/>
        <v>0.18868986430065293</v>
      </c>
      <c r="J553" s="1">
        <f t="shared" si="242"/>
        <v>-8.5943969182992186E-3</v>
      </c>
      <c r="K553" s="1">
        <f t="shared" si="243"/>
        <v>-1.9176089586503788E-4</v>
      </c>
      <c r="L553" s="1">
        <f t="shared" si="235"/>
        <v>-0.37510157913081227</v>
      </c>
      <c r="M553" s="1">
        <f t="shared" si="236"/>
        <v>-0.28623286140223858</v>
      </c>
      <c r="N553" s="1">
        <f t="shared" si="237"/>
        <v>2.1931655104320689E-2</v>
      </c>
      <c r="O553" s="1">
        <f t="shared" si="238"/>
        <v>0.71207179751323146</v>
      </c>
      <c r="P553" s="1">
        <f t="shared" si="239"/>
        <v>-2.6628165976982275E-2</v>
      </c>
      <c r="Q553" s="1">
        <f t="shared" si="244"/>
        <v>-4.2219514669716253E-3</v>
      </c>
      <c r="R553" s="1">
        <f t="shared" si="245"/>
        <v>4.37742724508538E-5</v>
      </c>
      <c r="S553" s="1">
        <f t="shared" si="246"/>
        <v>5.426127750098981E-4</v>
      </c>
      <c r="T553" s="1">
        <f t="shared" si="247"/>
        <v>4.4941776573724536E-3</v>
      </c>
      <c r="U553" s="1">
        <f t="shared" si="248"/>
        <v>2.6065475053056573E-4</v>
      </c>
      <c r="V553" s="1">
        <f t="shared" si="249"/>
        <v>1.135064497006749E-3</v>
      </c>
      <c r="W553" s="1">
        <f t="shared" si="253"/>
        <v>0</v>
      </c>
      <c r="X553" s="1">
        <f t="shared" si="253"/>
        <v>0</v>
      </c>
      <c r="Y553" s="1">
        <f t="shared" si="253"/>
        <v>0</v>
      </c>
      <c r="Z553" s="1">
        <f t="shared" si="253"/>
        <v>0</v>
      </c>
      <c r="AA553" s="1">
        <f>+AA$3*$F553*ABS($F553)*COS(2*PI()*$A553/$AZ$22+AA$4)*COS(2*PI()*$A553/$BA$22+AA$5)</f>
        <v>0</v>
      </c>
      <c r="AB553" s="39">
        <f>+AB$3*$F553*ABS($F553)*COS(2*2*PI()*$A553/$BA$33+AB$4)*COS(2*2*PI()*$A553/$BA$34+AB$5)*COS(2*2*PI()*$A553/$BA$35+AB$6)</f>
        <v>0</v>
      </c>
      <c r="AE553" s="20">
        <f>+$AF$20*SIGN(SOI!A552)*(ABS(SOI!A552))^$AE$2</f>
        <v>-3.8403726760643568E-2</v>
      </c>
      <c r="AF553" s="20">
        <f t="shared" si="252"/>
        <v>-8.8015279594810467E-2</v>
      </c>
      <c r="AG553" s="19">
        <f t="shared" si="254"/>
        <v>0.4083205268341753</v>
      </c>
      <c r="AH553" s="19">
        <f t="shared" si="255"/>
        <v>0.35088166171894075</v>
      </c>
      <c r="AI553">
        <f t="shared" si="251"/>
        <v>0.31859999999999711</v>
      </c>
      <c r="AJ553">
        <f t="shared" si="250"/>
        <v>0.49633580642898578</v>
      </c>
      <c r="AK553">
        <v>1</v>
      </c>
    </row>
    <row r="554" spans="1:37" x14ac:dyDescent="0.25">
      <c r="A554">
        <v>44.333333333333499</v>
      </c>
      <c r="B554" s="2">
        <v>1924.333333333293</v>
      </c>
      <c r="C554">
        <f>+D554+($D$2+E554+F554)*SOI!A553*IF(B554&gt;$C$18, IF(B554&lt;$C$19,-1,1),1)</f>
        <v>-2.4832599881488098</v>
      </c>
      <c r="D554">
        <f>+$D$3*((1-$D$5)*SOI!D553+$D$5*SOI!D552) +   $D$4*((1-$D$5)*SOI!E553+$D$5*SOI!E552)</f>
        <v>0</v>
      </c>
      <c r="E554">
        <f t="shared" si="232"/>
        <v>-0.68067141176932733</v>
      </c>
      <c r="F554">
        <f t="shared" si="233"/>
        <v>3.6021537507679273</v>
      </c>
      <c r="G554">
        <f t="shared" si="240"/>
        <v>2.9214823389986</v>
      </c>
      <c r="H554" s="21">
        <f t="shared" si="241"/>
        <v>1.3490120195971563E-2</v>
      </c>
      <c r="I554" s="37">
        <f t="shared" si="234"/>
        <v>-0.40915904967307171</v>
      </c>
      <c r="J554" s="1">
        <f t="shared" si="242"/>
        <v>-3.0030257730716228E-2</v>
      </c>
      <c r="K554" s="1">
        <f t="shared" si="243"/>
        <v>8.6640524996555029E-5</v>
      </c>
      <c r="L554" s="1">
        <f t="shared" si="235"/>
        <v>0.82615567163337678</v>
      </c>
      <c r="M554" s="1">
        <f t="shared" si="236"/>
        <v>0.46123213252105522</v>
      </c>
      <c r="N554" s="1">
        <f t="shared" si="237"/>
        <v>2.5197935294276805E-2</v>
      </c>
      <c r="O554" s="1">
        <f t="shared" si="238"/>
        <v>-0.22552116176263748</v>
      </c>
      <c r="P554" s="1">
        <f t="shared" si="239"/>
        <v>1.7247484748818442E-2</v>
      </c>
      <c r="Q554" s="1">
        <f t="shared" si="244"/>
        <v>7.8164013094256905E-3</v>
      </c>
      <c r="R554" s="1">
        <f t="shared" si="245"/>
        <v>1.7573413899788729E-4</v>
      </c>
      <c r="S554" s="1">
        <f t="shared" si="246"/>
        <v>-1.3518457880376767E-3</v>
      </c>
      <c r="T554" s="1">
        <f t="shared" si="247"/>
        <v>3.1349220554828658E-3</v>
      </c>
      <c r="U554" s="1">
        <f t="shared" si="248"/>
        <v>3.6609495819385772E-4</v>
      </c>
      <c r="V554" s="1">
        <f t="shared" si="249"/>
        <v>-8.446924315827606E-4</v>
      </c>
      <c r="W554" s="1">
        <f t="shared" si="253"/>
        <v>0</v>
      </c>
      <c r="X554" s="1">
        <f t="shared" si="253"/>
        <v>0</v>
      </c>
      <c r="Y554" s="1">
        <f t="shared" si="253"/>
        <v>0</v>
      </c>
      <c r="Z554" s="1">
        <f t="shared" si="253"/>
        <v>0</v>
      </c>
      <c r="AA554" s="1">
        <f>+AA$3*$F554*ABS($F554)*COS(2*PI()*$A554/$AZ$22+AA$4)*COS(2*PI()*$A554/$BA$22+AA$5)</f>
        <v>0</v>
      </c>
      <c r="AB554" s="39">
        <f>+AB$3*$F554*ABS($F554)*COS(2*2*PI()*$A554/$BA$33+AB$4)*COS(2*2*PI()*$A554/$BA$34+AB$5)*COS(2*2*PI()*$A554/$BA$35+AB$6)</f>
        <v>0</v>
      </c>
      <c r="AE554" s="20">
        <f>+$AF$20*SIGN(SOI!A553)*(ABS(SOI!A553))^$AE$2</f>
        <v>-0.5352511382730627</v>
      </c>
      <c r="AF554" s="20">
        <f t="shared" si="252"/>
        <v>-0.34216435589244076</v>
      </c>
      <c r="AG554" s="19">
        <f t="shared" si="254"/>
        <v>-0.66960502588415927</v>
      </c>
      <c r="AH554" s="19">
        <f t="shared" si="255"/>
        <v>-0.72653602884238411</v>
      </c>
      <c r="AI554">
        <f t="shared" si="251"/>
        <v>0.3191999999999971</v>
      </c>
      <c r="AJ554">
        <f t="shared" si="250"/>
        <v>0.3274406699917185</v>
      </c>
      <c r="AK554">
        <v>1</v>
      </c>
    </row>
    <row r="555" spans="1:37" x14ac:dyDescent="0.25">
      <c r="A555">
        <v>44.416666666666835</v>
      </c>
      <c r="B555" s="2">
        <v>1924.4166666666263</v>
      </c>
      <c r="C555">
        <f>+D555+($D$2+E555+F555)*SOI!A554*IF(B555&gt;$C$18, IF(B555&lt;$C$19,-1,1),1)</f>
        <v>39.539240288286265</v>
      </c>
      <c r="D555">
        <f>+$D$3*((1-$D$5)*SOI!D554+$D$5*SOI!D553) +   $D$4*((1-$D$5)*SOI!E554+$D$5*SOI!E553)</f>
        <v>0</v>
      </c>
      <c r="E555">
        <f t="shared" si="232"/>
        <v>0.65467329731222856</v>
      </c>
      <c r="F555">
        <f t="shared" si="233"/>
        <v>-59.668464772366349</v>
      </c>
      <c r="G555">
        <f t="shared" si="240"/>
        <v>-59.01379147505412</v>
      </c>
      <c r="H555" s="21">
        <f t="shared" si="241"/>
        <v>-6.2372334103426665E-2</v>
      </c>
      <c r="I555" s="37">
        <f t="shared" si="234"/>
        <v>1.2952731509261082</v>
      </c>
      <c r="J555" s="1">
        <f t="shared" si="242"/>
        <v>-0.85108080538994435</v>
      </c>
      <c r="K555" s="1">
        <f t="shared" si="243"/>
        <v>-7.5278433955634009E-7</v>
      </c>
      <c r="L555" s="1">
        <f t="shared" si="235"/>
        <v>-0.72034008340125444</v>
      </c>
      <c r="M555" s="1">
        <f t="shared" si="236"/>
        <v>-4.1291635961465847</v>
      </c>
      <c r="N555" s="1">
        <f t="shared" si="237"/>
        <v>-0.8989507583722568</v>
      </c>
      <c r="O555" s="1">
        <f t="shared" si="238"/>
        <v>2.3667784942708055E-2</v>
      </c>
      <c r="P555" s="1">
        <f t="shared" si="239"/>
        <v>-1.6376808197673257E-3</v>
      </c>
      <c r="Q555" s="1">
        <f t="shared" si="244"/>
        <v>2.4964353857084447</v>
      </c>
      <c r="R555" s="1">
        <f t="shared" si="245"/>
        <v>-0.17768011272835749</v>
      </c>
      <c r="S555" s="1">
        <f t="shared" si="246"/>
        <v>-0.152674779383632</v>
      </c>
      <c r="T555" s="1">
        <f t="shared" si="247"/>
        <v>2.8686182346802127E-4</v>
      </c>
      <c r="U555" s="1">
        <f t="shared" si="248"/>
        <v>1.1004401896912703E-4</v>
      </c>
      <c r="V555" s="1">
        <f t="shared" si="249"/>
        <v>-2.8613635648943505E-3</v>
      </c>
      <c r="W555" s="1">
        <f t="shared" si="253"/>
        <v>0</v>
      </c>
      <c r="X555" s="1">
        <f t="shared" si="253"/>
        <v>0</v>
      </c>
      <c r="Y555" s="1">
        <f t="shared" si="253"/>
        <v>0</v>
      </c>
      <c r="Z555" s="1">
        <f t="shared" si="253"/>
        <v>0</v>
      </c>
      <c r="AA555" s="1">
        <f>+AA$3*$F555*ABS($F555)*COS(2*PI()*$A555/$AZ$22+AA$4)*COS(2*PI()*$A555/$BA$22+AA$5)</f>
        <v>0</v>
      </c>
      <c r="AB555" s="39">
        <f>+AB$3*$F555*ABS($F555)*COS(2*2*PI()*$A555/$BA$33+AB$4)*COS(2*2*PI()*$A555/$BA$34+AB$5)*COS(2*2*PI()*$A555/$BA$35+AB$6)</f>
        <v>0</v>
      </c>
      <c r="AE555" s="20">
        <f>+$AF$20*SIGN(SOI!A554)*(ABS(SOI!A554))^$AE$2</f>
        <v>-0.45283820264361618</v>
      </c>
      <c r="AF555" s="20">
        <f t="shared" si="252"/>
        <v>-0.52654409115440659</v>
      </c>
      <c r="AG555" s="19">
        <f t="shared" si="254"/>
        <v>-1.0485331006545415</v>
      </c>
      <c r="AH555" s="19">
        <f t="shared" si="255"/>
        <v>-1.0858561037973491</v>
      </c>
      <c r="AI555">
        <f t="shared" si="251"/>
        <v>0.31979999999999709</v>
      </c>
      <c r="AJ555">
        <f t="shared" si="250"/>
        <v>0.52198900950013494</v>
      </c>
      <c r="AK555">
        <v>1</v>
      </c>
    </row>
    <row r="556" spans="1:37" x14ac:dyDescent="0.25">
      <c r="A556">
        <v>44.500000000000171</v>
      </c>
      <c r="B556" s="2">
        <v>1924.4999999999595</v>
      </c>
      <c r="C556">
        <f>+D556+($D$2+E556+F556)*SOI!A555*IF(B556&gt;$C$18, IF(B556&lt;$C$19,-1,1),1)</f>
        <v>4.6037236224927733</v>
      </c>
      <c r="D556">
        <f>+$D$3*((1-$D$5)*SOI!D555+$D$5*SOI!D554) +   $D$4*((1-$D$5)*SOI!E555+$D$5*SOI!E554)</f>
        <v>0</v>
      </c>
      <c r="E556">
        <f t="shared" si="232"/>
        <v>-0.67488859899757969</v>
      </c>
      <c r="F556">
        <f t="shared" si="233"/>
        <v>-4.0227885668113732</v>
      </c>
      <c r="G556">
        <f t="shared" si="240"/>
        <v>-4.6976771658089529</v>
      </c>
      <c r="H556" s="21">
        <f t="shared" si="241"/>
        <v>-9.3263793382132275E-3</v>
      </c>
      <c r="I556" s="37">
        <f t="shared" si="234"/>
        <v>-0.14964938948050846</v>
      </c>
      <c r="J556" s="1">
        <f t="shared" si="242"/>
        <v>1.0864392574604044E-3</v>
      </c>
      <c r="K556" s="1">
        <f t="shared" si="243"/>
        <v>-8.8100786159373772E-6</v>
      </c>
      <c r="L556" s="1">
        <f t="shared" si="235"/>
        <v>3.9042293387471672E-2</v>
      </c>
      <c r="M556" s="1">
        <f t="shared" si="236"/>
        <v>-4.5622928401487226E-2</v>
      </c>
      <c r="N556" s="1">
        <f t="shared" si="237"/>
        <v>2.4786461231011088E-2</v>
      </c>
      <c r="O556" s="1">
        <f t="shared" si="238"/>
        <v>-0.30890358422629405</v>
      </c>
      <c r="P556" s="1">
        <f t="shared" si="239"/>
        <v>-2.7094141764090116E-2</v>
      </c>
      <c r="Q556" s="1">
        <f t="shared" si="244"/>
        <v>-7.6053642986027294E-4</v>
      </c>
      <c r="R556" s="1">
        <f t="shared" si="245"/>
        <v>-6.2539167960831565E-6</v>
      </c>
      <c r="S556" s="1">
        <f t="shared" si="246"/>
        <v>-4.8636186026060026E-4</v>
      </c>
      <c r="T556" s="1">
        <f t="shared" si="247"/>
        <v>2.0292512710499093E-4</v>
      </c>
      <c r="U556" s="1">
        <f t="shared" si="248"/>
        <v>-2.1034208053103903E-4</v>
      </c>
      <c r="V556" s="1">
        <f t="shared" si="249"/>
        <v>1.3052623247342666E-3</v>
      </c>
      <c r="W556" s="1">
        <f t="shared" si="253"/>
        <v>0</v>
      </c>
      <c r="X556" s="1">
        <f t="shared" si="253"/>
        <v>0</v>
      </c>
      <c r="Y556" s="1">
        <f t="shared" si="253"/>
        <v>0</v>
      </c>
      <c r="Z556" s="1">
        <f t="shared" si="253"/>
        <v>0</v>
      </c>
      <c r="AA556" s="1">
        <f>+AA$3*$F556*ABS($F556)*COS(2*PI()*$A556/$AZ$22+AA$4)*COS(2*PI()*$A556/$BA$22+AA$5)</f>
        <v>0</v>
      </c>
      <c r="AB556" s="39">
        <f>+AB$3*$F556*ABS($F556)*COS(2*2*PI()*$A556/$BA$33+AB$4)*COS(2*2*PI()*$A556/$BA$34+AB$5)*COS(2*2*PI()*$A556/$BA$35+AB$6)</f>
        <v>0</v>
      </c>
      <c r="AE556" s="20">
        <f>+$AF$20*SIGN(SOI!A555)*(ABS(SOI!A555))^$AE$2</f>
        <v>-0.591542932546541</v>
      </c>
      <c r="AF556" s="20">
        <f t="shared" si="252"/>
        <v>-0.51608883099161396</v>
      </c>
      <c r="AG556" s="19">
        <f t="shared" si="254"/>
        <v>-1.1392249455694239</v>
      </c>
      <c r="AH556" s="19">
        <f t="shared" si="255"/>
        <v>-1.1468238341114863</v>
      </c>
      <c r="AI556">
        <f t="shared" si="251"/>
        <v>0.32039999999999708</v>
      </c>
      <c r="AJ556">
        <f t="shared" si="250"/>
        <v>0.62313611457780993</v>
      </c>
      <c r="AK556">
        <v>1</v>
      </c>
    </row>
    <row r="557" spans="1:37" x14ac:dyDescent="0.25">
      <c r="A557">
        <v>44.583333333333506</v>
      </c>
      <c r="B557" s="2">
        <v>1924.5833333332928</v>
      </c>
      <c r="C557">
        <f>+D557+($D$2+E557+F557)*SOI!A556*IF(B557&gt;$C$18, IF(B557&lt;$C$19,-1,1),1)</f>
        <v>-2.3279936524878622</v>
      </c>
      <c r="D557">
        <f>+$D$3*((1-$D$5)*SOI!D556+$D$5*SOI!D555) +   $D$4*((1-$D$5)*SOI!E556+$D$5*SOI!E555)</f>
        <v>0</v>
      </c>
      <c r="E557">
        <f t="shared" si="232"/>
        <v>0.74906623504088721</v>
      </c>
      <c r="F557">
        <f t="shared" si="233"/>
        <v>2.2355410117384231</v>
      </c>
      <c r="G557">
        <f t="shared" si="240"/>
        <v>2.9846072467793103</v>
      </c>
      <c r="H557" s="21">
        <f t="shared" si="241"/>
        <v>5.4234029524676767E-3</v>
      </c>
      <c r="I557" s="37">
        <f t="shared" si="234"/>
        <v>-9.6148984064197307E-2</v>
      </c>
      <c r="J557" s="1">
        <f t="shared" si="242"/>
        <v>2.1811505682033176E-4</v>
      </c>
      <c r="K557" s="1">
        <f t="shared" si="243"/>
        <v>1.467607113624423E-4</v>
      </c>
      <c r="L557" s="1">
        <f t="shared" si="235"/>
        <v>-0.22367128977782494</v>
      </c>
      <c r="M557" s="1">
        <f t="shared" si="236"/>
        <v>-1.4255865989741065E-2</v>
      </c>
      <c r="N557" s="1">
        <f t="shared" si="237"/>
        <v>-0.11075183945240558</v>
      </c>
      <c r="O557" s="1">
        <f t="shared" si="238"/>
        <v>0.66607918565116753</v>
      </c>
      <c r="P557" s="1">
        <f t="shared" si="239"/>
        <v>3.6536554240762728E-2</v>
      </c>
      <c r="Q557" s="1">
        <f t="shared" si="244"/>
        <v>1.0618590899587567E-3</v>
      </c>
      <c r="R557" s="1">
        <f t="shared" si="245"/>
        <v>5.610075638811703E-6</v>
      </c>
      <c r="S557" s="1">
        <f t="shared" si="246"/>
        <v>1.3962580255606381E-3</v>
      </c>
      <c r="T557" s="1">
        <f t="shared" si="247"/>
        <v>2.5067652354858372E-3</v>
      </c>
      <c r="U557" s="1">
        <f t="shared" si="248"/>
        <v>1.822418449773281E-4</v>
      </c>
      <c r="V557" s="1">
        <f t="shared" si="249"/>
        <v>7.8647769758182634E-3</v>
      </c>
      <c r="W557" s="1">
        <f t="shared" si="253"/>
        <v>0</v>
      </c>
      <c r="X557" s="1">
        <f t="shared" si="253"/>
        <v>0</v>
      </c>
      <c r="Y557" s="1">
        <f t="shared" si="253"/>
        <v>0</v>
      </c>
      <c r="Z557" s="1">
        <f t="shared" si="253"/>
        <v>0</v>
      </c>
      <c r="AA557" s="1">
        <f>+AA$3*$F557*ABS($F557)*COS(2*PI()*$A557/$AZ$22+AA$4)*COS(2*PI()*$A557/$BA$22+AA$5)</f>
        <v>0</v>
      </c>
      <c r="AB557" s="39">
        <f>+AB$3*$F557*ABS($F557)*COS(2*2*PI()*$A557/$BA$33+AB$4)*COS(2*2*PI()*$A557/$BA$34+AB$5)*COS(2*2*PI()*$A557/$BA$35+AB$6)</f>
        <v>0</v>
      </c>
      <c r="AE557" s="20">
        <f>+$AF$20*SIGN(SOI!A556)*(ABS(SOI!A556))^$AE$2</f>
        <v>-0.50388535778468457</v>
      </c>
      <c r="AF557" s="20">
        <f t="shared" si="252"/>
        <v>-0.54503211789477357</v>
      </c>
      <c r="AG557" s="19">
        <f t="shared" si="254"/>
        <v>-1.1526938337807</v>
      </c>
      <c r="AH557" s="19">
        <f t="shared" si="255"/>
        <v>-1.1528319035880175</v>
      </c>
      <c r="AI557">
        <f t="shared" si="251"/>
        <v>0.32099999999999707</v>
      </c>
      <c r="AJ557">
        <f t="shared" si="250"/>
        <v>0.60766171588592643</v>
      </c>
      <c r="AK557">
        <v>1</v>
      </c>
    </row>
    <row r="558" spans="1:37" x14ac:dyDescent="0.25">
      <c r="A558">
        <v>44.666666666666842</v>
      </c>
      <c r="B558" s="2">
        <v>1924.666666666626</v>
      </c>
      <c r="C558">
        <f>+D558+($D$2+E558+F558)*SOI!A557*IF(B558&gt;$C$18, IF(B558&lt;$C$19,-1,1),1)</f>
        <v>2.4181247356236151</v>
      </c>
      <c r="D558">
        <f>+$D$3*((1-$D$5)*SOI!D557+$D$5*SOI!D556) +   $D$4*((1-$D$5)*SOI!E557+$D$5*SOI!E556)</f>
        <v>0</v>
      </c>
      <c r="E558">
        <f t="shared" si="232"/>
        <v>-0.91133851604516192</v>
      </c>
      <c r="F558">
        <f t="shared" si="233"/>
        <v>-1.9004344323543907</v>
      </c>
      <c r="G558">
        <f t="shared" si="240"/>
        <v>-2.8117729483995526</v>
      </c>
      <c r="H558" s="21">
        <f t="shared" si="241"/>
        <v>2.0857677430068552E-2</v>
      </c>
      <c r="I558" s="37">
        <f t="shared" si="234"/>
        <v>0.40715648256490788</v>
      </c>
      <c r="J558" s="1">
        <f t="shared" si="242"/>
        <v>-1.7449607352656436E-3</v>
      </c>
      <c r="K558" s="1">
        <f t="shared" si="243"/>
        <v>-3.6326378720074123E-4</v>
      </c>
      <c r="L558" s="1">
        <f t="shared" si="235"/>
        <v>0.99963501242773234</v>
      </c>
      <c r="M558" s="1">
        <f t="shared" si="236"/>
        <v>-2.6932518228410939E-2</v>
      </c>
      <c r="N558" s="1">
        <f t="shared" si="237"/>
        <v>0.15649133932598089</v>
      </c>
      <c r="O558" s="1">
        <f t="shared" si="238"/>
        <v>-0.48642751221612962</v>
      </c>
      <c r="P558" s="1">
        <f t="shared" si="239"/>
        <v>-2.770871591181337E-2</v>
      </c>
      <c r="Q558" s="1">
        <f t="shared" si="244"/>
        <v>-2.8345857976758686E-3</v>
      </c>
      <c r="R558" s="1">
        <f t="shared" si="245"/>
        <v>6.3417349733019108E-5</v>
      </c>
      <c r="S558" s="1">
        <f t="shared" si="246"/>
        <v>8.3545237108151229E-3</v>
      </c>
      <c r="T558" s="1">
        <f t="shared" si="247"/>
        <v>8.1815793731995958E-3</v>
      </c>
      <c r="U558" s="1">
        <f t="shared" si="248"/>
        <v>5.8526637143243437E-4</v>
      </c>
      <c r="V558" s="1">
        <f t="shared" si="249"/>
        <v>8.4278070561229074E-3</v>
      </c>
      <c r="W558" s="1">
        <f t="shared" si="253"/>
        <v>0</v>
      </c>
      <c r="X558" s="1">
        <f t="shared" si="253"/>
        <v>0</v>
      </c>
      <c r="Y558" s="1">
        <f t="shared" si="253"/>
        <v>0</v>
      </c>
      <c r="Z558" s="1">
        <f t="shared" si="253"/>
        <v>0</v>
      </c>
      <c r="AA558" s="1">
        <f>+AA$3*$F558*ABS($F558)*COS(2*PI()*$A558/$AZ$22+AA$4)*COS(2*PI()*$A558/$BA$22+AA$5)</f>
        <v>0</v>
      </c>
      <c r="AB558" s="39">
        <f>+AB$3*$F558*ABS($F558)*COS(2*2*PI()*$A558/$BA$33+AB$4)*COS(2*2*PI()*$A558/$BA$34+AB$5)*COS(2*2*PI()*$A558/$BA$35+AB$6)</f>
        <v>0</v>
      </c>
      <c r="AE558" s="20">
        <f>+$AF$20*SIGN(SOI!A557)*(ABS(SOI!A557))^$AE$2</f>
        <v>-0.53966806335309503</v>
      </c>
      <c r="AF558" s="20">
        <f t="shared" si="252"/>
        <v>-0.46374687691626798</v>
      </c>
      <c r="AG558" s="19">
        <f t="shared" si="254"/>
        <v>-0.48008796286908395</v>
      </c>
      <c r="AH558" s="19">
        <f t="shared" si="255"/>
        <v>-1.1503495102821581</v>
      </c>
      <c r="AI558">
        <f t="shared" si="251"/>
        <v>0.32159999999999705</v>
      </c>
      <c r="AJ558">
        <f t="shared" si="250"/>
        <v>1.634108595281597E-2</v>
      </c>
      <c r="AK558">
        <v>1</v>
      </c>
    </row>
    <row r="559" spans="1:37" x14ac:dyDescent="0.25">
      <c r="A559">
        <v>44.750000000000178</v>
      </c>
      <c r="B559" s="2">
        <v>1924.7499999999593</v>
      </c>
      <c r="C559">
        <f>+D559+($D$2+E559+F559)*SOI!A558*IF(B559&gt;$C$18, IF(B559&lt;$C$19,-1,1),1)</f>
        <v>-1.5773483169053579</v>
      </c>
      <c r="D559">
        <f>+$D$3*((1-$D$5)*SOI!D558+$D$5*SOI!D557) +   $D$4*((1-$D$5)*SOI!E558+$D$5*SOI!E557)</f>
        <v>0</v>
      </c>
      <c r="E559">
        <f t="shared" si="232"/>
        <v>1.2742092206206745</v>
      </c>
      <c r="F559">
        <f t="shared" si="233"/>
        <v>2.1548088596083641</v>
      </c>
      <c r="G559">
        <f t="shared" si="240"/>
        <v>3.4290180802290386</v>
      </c>
      <c r="H559" s="21">
        <f t="shared" si="241"/>
        <v>-3.9397862899819523E-2</v>
      </c>
      <c r="I559" s="37">
        <f t="shared" si="234"/>
        <v>-0.6772564497094169</v>
      </c>
      <c r="J559" s="1">
        <f t="shared" si="242"/>
        <v>-9.158422419989402E-3</v>
      </c>
      <c r="K559" s="1">
        <f t="shared" si="243"/>
        <v>8.0268637463449429E-6</v>
      </c>
      <c r="L559" s="1">
        <f t="shared" si="235"/>
        <v>-1.2583378082382419</v>
      </c>
      <c r="M559" s="1">
        <f t="shared" si="236"/>
        <v>8.498067542835773E-2</v>
      </c>
      <c r="N559" s="1">
        <f t="shared" si="237"/>
        <v>-0.15522250892612768</v>
      </c>
      <c r="O559" s="1">
        <f t="shared" si="238"/>
        <v>2.8985361132419948E-2</v>
      </c>
      <c r="P559" s="1">
        <f t="shared" si="239"/>
        <v>8.1625116253559102E-3</v>
      </c>
      <c r="Q559" s="1">
        <f t="shared" si="244"/>
        <v>-8.8715032154146542E-3</v>
      </c>
      <c r="R559" s="1">
        <f t="shared" si="245"/>
        <v>-3.301471038036499E-4</v>
      </c>
      <c r="S559" s="1">
        <f t="shared" si="246"/>
        <v>1.3784083113776168E-2</v>
      </c>
      <c r="T559" s="1">
        <f t="shared" si="247"/>
        <v>6.1369632113464584E-4</v>
      </c>
      <c r="U559" s="1">
        <f t="shared" si="248"/>
        <v>2.8678258793790194E-4</v>
      </c>
      <c r="V559" s="1">
        <f t="shared" si="249"/>
        <v>2.4625575492898868E-3</v>
      </c>
      <c r="W559" s="1">
        <f t="shared" si="253"/>
        <v>0</v>
      </c>
      <c r="X559" s="1">
        <f t="shared" si="253"/>
        <v>0</v>
      </c>
      <c r="Y559" s="1">
        <f t="shared" si="253"/>
        <v>0</v>
      </c>
      <c r="Z559" s="1">
        <f t="shared" si="253"/>
        <v>0</v>
      </c>
      <c r="AA559" s="1">
        <f>+AA$3*$F559*ABS($F559)*COS(2*PI()*$A559/$AZ$22+AA$4)*COS(2*PI()*$A559/$BA$22+AA$5)</f>
        <v>0</v>
      </c>
      <c r="AB559" s="39">
        <f>+AB$3*$F559*ABS($F559)*COS(2*2*PI()*$A559/$BA$33+AB$4)*COS(2*2*PI()*$A559/$BA$34+AB$5)*COS(2*2*PI()*$A559/$BA$35+AB$6)</f>
        <v>0</v>
      </c>
      <c r="AE559" s="20">
        <f>+$AF$20*SIGN(SOI!A558)*(ABS(SOI!A558))^$AE$2</f>
        <v>-0.34768720961102439</v>
      </c>
      <c r="AF559" s="20">
        <f t="shared" si="252"/>
        <v>-0.50826978394895994</v>
      </c>
      <c r="AG559" s="19">
        <f t="shared" si="254"/>
        <v>-1.0413929331578924</v>
      </c>
      <c r="AH559" s="19">
        <f t="shared" si="255"/>
        <v>-1.151507525307691</v>
      </c>
      <c r="AI559">
        <f t="shared" si="251"/>
        <v>0.32219999999999704</v>
      </c>
      <c r="AJ559">
        <f t="shared" si="250"/>
        <v>0.53312314920893245</v>
      </c>
      <c r="AK559">
        <v>1</v>
      </c>
    </row>
    <row r="560" spans="1:37" x14ac:dyDescent="0.25">
      <c r="A560">
        <v>44.833333333333513</v>
      </c>
      <c r="B560" s="2">
        <v>1924.8333333332926</v>
      </c>
      <c r="C560">
        <f>+D560+($D$2+E560+F560)*SOI!A559*IF(B560&gt;$C$18, IF(B560&lt;$C$19,-1,1),1)</f>
        <v>6.5288293243797515</v>
      </c>
      <c r="D560">
        <f>+$D$3*((1-$D$5)*SOI!D559+$D$5*SOI!D558) +   $D$4*((1-$D$5)*SOI!E559+$D$5*SOI!E558)</f>
        <v>0</v>
      </c>
      <c r="E560">
        <f t="shared" si="232"/>
        <v>-2.387597922699642</v>
      </c>
      <c r="F560">
        <f t="shared" si="233"/>
        <v>-3.6021537510432484</v>
      </c>
      <c r="G560">
        <f t="shared" si="240"/>
        <v>-5.9897516737428909</v>
      </c>
      <c r="H560" s="21">
        <f t="shared" si="241"/>
        <v>9.8350252596706815E-3</v>
      </c>
      <c r="I560" s="37">
        <f t="shared" si="234"/>
        <v>0.79100988243071602</v>
      </c>
      <c r="J560" s="1">
        <f t="shared" si="242"/>
        <v>-1.6884263316981583E-2</v>
      </c>
      <c r="K560" s="1">
        <f t="shared" si="243"/>
        <v>-1.5831380619034352E-5</v>
      </c>
      <c r="L560" s="1">
        <f t="shared" si="235"/>
        <v>0.40851517046922375</v>
      </c>
      <c r="M560" s="1">
        <f t="shared" si="236"/>
        <v>-0.13413832052105423</v>
      </c>
      <c r="N560" s="1">
        <f t="shared" si="237"/>
        <v>5.3729911750154957E-2</v>
      </c>
      <c r="O560" s="1">
        <f t="shared" si="238"/>
        <v>-0.61361758401769406</v>
      </c>
      <c r="P560" s="1">
        <f t="shared" si="239"/>
        <v>-2.3424303594293859E-3</v>
      </c>
      <c r="Q560" s="1">
        <f t="shared" si="244"/>
        <v>-4.8472043430014241E-3</v>
      </c>
      <c r="R560" s="1">
        <f t="shared" si="245"/>
        <v>2.1068342303161476E-4</v>
      </c>
      <c r="S560" s="1">
        <f t="shared" si="246"/>
        <v>5.57273088981708E-3</v>
      </c>
      <c r="T560" s="1">
        <f t="shared" si="247"/>
        <v>4.2177763167268812E-3</v>
      </c>
      <c r="U560" s="1">
        <f t="shared" si="248"/>
        <v>9.6122357675928262E-5</v>
      </c>
      <c r="V560" s="1">
        <f t="shared" si="249"/>
        <v>2.4461928496766872E-4</v>
      </c>
      <c r="W560" s="1">
        <f t="shared" si="253"/>
        <v>0</v>
      </c>
      <c r="X560" s="1">
        <f t="shared" si="253"/>
        <v>0</v>
      </c>
      <c r="Y560" s="1">
        <f t="shared" si="253"/>
        <v>0</v>
      </c>
      <c r="Z560" s="1">
        <f t="shared" si="253"/>
        <v>0</v>
      </c>
      <c r="AA560" s="1">
        <f>+AA$3*$F560*ABS($F560)*COS(2*PI()*$A560/$AZ$22+AA$4)*COS(2*PI()*$A560/$BA$22+AA$5)</f>
        <v>0</v>
      </c>
      <c r="AB560" s="39">
        <f>+AB$3*$F560*ABS($F560)*COS(2*2*PI()*$A560/$BA$33+AB$4)*COS(2*2*PI()*$A560/$BA$34+AB$5)*COS(2*2*PI()*$A560/$BA$35+AB$6)</f>
        <v>0</v>
      </c>
      <c r="AE560" s="20">
        <f>+$AF$20*SIGN(SOI!A559)*(ABS(SOI!A559))^$AE$2</f>
        <v>-0.6374540788827604</v>
      </c>
      <c r="AF560" s="20">
        <f t="shared" si="252"/>
        <v>-0.47773994717600204</v>
      </c>
      <c r="AG560" s="19">
        <f t="shared" si="254"/>
        <v>3.0595660840644689E-2</v>
      </c>
      <c r="AH560" s="19">
        <f t="shared" si="255"/>
        <v>-0.93706246332883547</v>
      </c>
      <c r="AI560">
        <f t="shared" si="251"/>
        <v>0.32279999999999703</v>
      </c>
      <c r="AJ560">
        <f t="shared" si="250"/>
        <v>0.50833560801664679</v>
      </c>
      <c r="AK560">
        <v>1</v>
      </c>
    </row>
    <row r="561" spans="1:37" x14ac:dyDescent="0.25">
      <c r="A561">
        <v>44.916666666666849</v>
      </c>
      <c r="B561" s="2">
        <v>1924.9166666666258</v>
      </c>
      <c r="C561">
        <f>+D561+($D$2+E561+F561)*SOI!A560*IF(B561&gt;$C$18, IF(B561&lt;$C$19,-1,1),1)</f>
        <v>-66.520611150020116</v>
      </c>
      <c r="D561">
        <f>+$D$3*((1-$D$5)*SOI!D560+$D$5*SOI!D559) +   $D$4*((1-$D$5)*SOI!E560+$D$5*SOI!E559)</f>
        <v>0</v>
      </c>
      <c r="E561">
        <f t="shared" si="232"/>
        <v>41.120340000442951</v>
      </c>
      <c r="F561">
        <f t="shared" si="233"/>
        <v>59.668464772314792</v>
      </c>
      <c r="G561">
        <f t="shared" si="240"/>
        <v>100.78880477275774</v>
      </c>
      <c r="H561" s="21">
        <f t="shared" si="241"/>
        <v>0.78258663241450421</v>
      </c>
      <c r="I561" s="37">
        <f t="shared" si="234"/>
        <v>1.9464564303311314</v>
      </c>
      <c r="J561" s="1">
        <f t="shared" si="242"/>
        <v>8.8767876147945013E-2</v>
      </c>
      <c r="K561" s="1">
        <f t="shared" si="243"/>
        <v>3.5995395068437515</v>
      </c>
      <c r="L561" s="1">
        <f t="shared" si="235"/>
        <v>-6.1190055560327723</v>
      </c>
      <c r="M561" s="1">
        <f t="shared" si="236"/>
        <v>0.28659182598067734</v>
      </c>
      <c r="N561" s="1">
        <f t="shared" si="237"/>
        <v>3.4148423659941258</v>
      </c>
      <c r="O561" s="1">
        <f t="shared" si="238"/>
        <v>34.524503597596542</v>
      </c>
      <c r="P561" s="1">
        <f t="shared" si="239"/>
        <v>0.631964288101312</v>
      </c>
      <c r="Q561" s="1">
        <f t="shared" si="244"/>
        <v>0.65819836212067584</v>
      </c>
      <c r="R561" s="1">
        <f t="shared" si="245"/>
        <v>-7.0397722966740628E-2</v>
      </c>
      <c r="S561" s="1">
        <f t="shared" si="246"/>
        <v>0.87153610311187824</v>
      </c>
      <c r="T561" s="1">
        <f t="shared" si="247"/>
        <v>3.5545599962382419</v>
      </c>
      <c r="U561" s="1">
        <f t="shared" si="248"/>
        <v>-6.3813569947174895E-2</v>
      </c>
      <c r="V561" s="1">
        <f t="shared" si="249"/>
        <v>-4.1944118827943884</v>
      </c>
      <c r="W561" s="1">
        <f t="shared" si="253"/>
        <v>0</v>
      </c>
      <c r="X561" s="1">
        <f t="shared" si="253"/>
        <v>0</v>
      </c>
      <c r="Y561" s="1">
        <f t="shared" si="253"/>
        <v>0</v>
      </c>
      <c r="Z561" s="1">
        <f t="shared" si="253"/>
        <v>0</v>
      </c>
      <c r="AA561" s="1">
        <f>+AA$3*$F561*ABS($F561)*COS(2*PI()*$A561/$AZ$22+AA$4)*COS(2*PI()*$A561/$BA$22+AA$5)</f>
        <v>0</v>
      </c>
      <c r="AB561" s="39">
        <f>+AB$3*$F561*ABS($F561)*COS(2*2*PI()*$A561/$BA$33+AB$4)*COS(2*2*PI()*$A561/$BA$34+AB$5)*COS(2*2*PI()*$A561/$BA$35+AB$6)</f>
        <v>0</v>
      </c>
      <c r="AE561" s="20">
        <f>+$AF$20*SIGN(SOI!A560)*(ABS(SOI!A560))^$AE$2</f>
        <v>-0.44807855303422139</v>
      </c>
      <c r="AF561" s="20">
        <f t="shared" si="252"/>
        <v>-0.56604153444390681</v>
      </c>
      <c r="AG561" s="19">
        <f t="shared" si="254"/>
        <v>-1.1089420533059833</v>
      </c>
      <c r="AH561" s="19">
        <f t="shared" si="255"/>
        <v>-1.0245362485760896</v>
      </c>
      <c r="AI561">
        <f t="shared" si="251"/>
        <v>0.32339999999999702</v>
      </c>
      <c r="AJ561">
        <f t="shared" si="250"/>
        <v>0.54290051886207646</v>
      </c>
      <c r="AK561">
        <v>1</v>
      </c>
    </row>
    <row r="562" spans="1:37" x14ac:dyDescent="0.25">
      <c r="A562">
        <v>45.000000000000185</v>
      </c>
      <c r="B562" s="2">
        <v>1924.9999999999591</v>
      </c>
      <c r="C562">
        <f>+D562+($D$2+E562+F562)*SOI!A561*IF(B562&gt;$C$18, IF(B562&lt;$C$19,-1,1),1)</f>
        <v>-6.9134022431939268</v>
      </c>
      <c r="D562">
        <f>+$D$3*((1-$D$5)*SOI!D561+$D$5*SOI!D560) +   $D$4*((1-$D$5)*SOI!E561+$D$5*SOI!E560)</f>
        <v>0</v>
      </c>
      <c r="E562">
        <f t="shared" si="232"/>
        <v>2.6892524456657183</v>
      </c>
      <c r="F562">
        <f t="shared" si="233"/>
        <v>4.0227885671439196</v>
      </c>
      <c r="G562">
        <f t="shared" si="240"/>
        <v>6.7120410128096379</v>
      </c>
      <c r="H562" s="21">
        <f t="shared" si="241"/>
        <v>1.8771744840964492E-2</v>
      </c>
      <c r="I562" s="37">
        <f t="shared" si="234"/>
        <v>1.0782685648853549</v>
      </c>
      <c r="J562" s="1">
        <f t="shared" si="242"/>
        <v>-2.1403284479837574E-2</v>
      </c>
      <c r="K562" s="1">
        <f t="shared" si="243"/>
        <v>1.0827802474182526E-2</v>
      </c>
      <c r="L562" s="1">
        <f t="shared" si="235"/>
        <v>-2.5878500736307499</v>
      </c>
      <c r="M562" s="1">
        <f t="shared" si="236"/>
        <v>-0.12474011408872017</v>
      </c>
      <c r="N562" s="1">
        <f t="shared" si="237"/>
        <v>0.40003141039960649</v>
      </c>
      <c r="O562" s="1">
        <f t="shared" si="238"/>
        <v>2.0563575809599759</v>
      </c>
      <c r="P562" s="1">
        <f t="shared" si="239"/>
        <v>7.5466891068710462E-2</v>
      </c>
      <c r="Q562" s="1">
        <f t="shared" si="244"/>
        <v>-3.3560047529201553E-2</v>
      </c>
      <c r="R562" s="1">
        <f t="shared" si="245"/>
        <v>1.9884132084330786E-3</v>
      </c>
      <c r="S562" s="1">
        <f t="shared" si="246"/>
        <v>5.6557613053493133E-2</v>
      </c>
      <c r="T562" s="1">
        <f t="shared" si="247"/>
        <v>8.9539632396314559E-2</v>
      </c>
      <c r="U562" s="1">
        <f t="shared" si="248"/>
        <v>-4.2214263873361071E-3</v>
      </c>
      <c r="V562" s="1">
        <f t="shared" si="249"/>
        <v>-5.8675720282001395E-2</v>
      </c>
      <c r="W562" s="1">
        <f t="shared" ref="W562:Z581" si="256">+W$3*$F562*ABS($F562)*COS(2*PI()*$A562/W$2+W$4)</f>
        <v>0</v>
      </c>
      <c r="X562" s="1">
        <f t="shared" si="256"/>
        <v>0</v>
      </c>
      <c r="Y562" s="1">
        <f t="shared" si="256"/>
        <v>0</v>
      </c>
      <c r="Z562" s="1">
        <f t="shared" si="256"/>
        <v>0</v>
      </c>
      <c r="AA562" s="1">
        <f>+AA$3*$F562*ABS($F562)*COS(2*PI()*$A562/$AZ$22+AA$4)*COS(2*PI()*$A562/$BA$22+AA$5)</f>
        <v>0</v>
      </c>
      <c r="AB562" s="39">
        <f>+AB$3*$F562*ABS($F562)*COS(2*2*PI()*$A562/$BA$33+AB$4)*COS(2*2*PI()*$A562/$BA$34+AB$5)*COS(2*2*PI()*$A562/$BA$35+AB$6)</f>
        <v>0</v>
      </c>
      <c r="AE562" s="20">
        <f>+$AF$20*SIGN(SOI!A561)*(ABS(SOI!A561))^$AE$2</f>
        <v>-0.61259197141473865</v>
      </c>
      <c r="AF562" s="20">
        <f t="shared" si="252"/>
        <v>-0.47121721171991354</v>
      </c>
      <c r="AG562" s="19">
        <f t="shared" si="254"/>
        <v>-1.0319387884936706</v>
      </c>
      <c r="AH562" s="19">
        <f t="shared" si="255"/>
        <v>-1.0757076893489768</v>
      </c>
      <c r="AI562">
        <f t="shared" si="251"/>
        <v>0.32399999999999701</v>
      </c>
      <c r="AJ562">
        <f t="shared" si="250"/>
        <v>0.560721576773757</v>
      </c>
      <c r="AK562">
        <v>1</v>
      </c>
    </row>
    <row r="563" spans="1:37" x14ac:dyDescent="0.25">
      <c r="A563">
        <v>45.08333333333352</v>
      </c>
      <c r="B563" s="2">
        <v>1925.0833333332923</v>
      </c>
      <c r="C563">
        <f>+D563+($D$2+E563+F563)*SOI!A562*IF(B563&gt;$C$18, IF(B563&lt;$C$19,-1,1),1)</f>
        <v>1.6835483749336115</v>
      </c>
      <c r="D563">
        <f>+$D$3*((1-$D$5)*SOI!D562+$D$5*SOI!D561) +   $D$4*((1-$D$5)*SOI!E562+$D$5*SOI!E561)</f>
        <v>0</v>
      </c>
      <c r="E563">
        <f t="shared" si="232"/>
        <v>-1.3464768071337989</v>
      </c>
      <c r="F563">
        <f t="shared" si="233"/>
        <v>-2.2355410118738854</v>
      </c>
      <c r="G563">
        <f t="shared" si="240"/>
        <v>-3.5820178190076843</v>
      </c>
      <c r="H563" s="21">
        <f t="shared" si="241"/>
        <v>8.281214990292116E-3</v>
      </c>
      <c r="I563" s="37">
        <f t="shared" si="234"/>
        <v>-0.726686492649947</v>
      </c>
      <c r="J563" s="1">
        <f t="shared" si="242"/>
        <v>-1.035988803580172E-2</v>
      </c>
      <c r="K563" s="1">
        <f t="shared" si="243"/>
        <v>-2.5321326639190958E-4</v>
      </c>
      <c r="L563" s="1">
        <f t="shared" si="235"/>
        <v>1.5036092641799341</v>
      </c>
      <c r="M563" s="1">
        <f t="shared" si="236"/>
        <v>8.9590225828203099E-2</v>
      </c>
      <c r="N563" s="1">
        <f t="shared" si="237"/>
        <v>-0.19508438089925592</v>
      </c>
      <c r="O563" s="1">
        <f t="shared" si="238"/>
        <v>-0.21804947050517021</v>
      </c>
      <c r="P563" s="1">
        <f t="shared" si="239"/>
        <v>-2.8645097807304332E-2</v>
      </c>
      <c r="Q563" s="1">
        <f t="shared" si="244"/>
        <v>-1.1754535392056399E-2</v>
      </c>
      <c r="R563" s="1">
        <f t="shared" si="245"/>
        <v>-4.6936389975416292E-4</v>
      </c>
      <c r="S563" s="1">
        <f t="shared" si="246"/>
        <v>1.8588297822517925E-2</v>
      </c>
      <c r="T563" s="1">
        <f t="shared" si="247"/>
        <v>5.5165503678415283E-3</v>
      </c>
      <c r="U563" s="1">
        <f t="shared" si="248"/>
        <v>-1.0798743219170258E-3</v>
      </c>
      <c r="V563" s="1">
        <f t="shared" si="249"/>
        <v>-1.0861271906292236E-2</v>
      </c>
      <c r="W563" s="1">
        <f t="shared" si="256"/>
        <v>0</v>
      </c>
      <c r="X563" s="1">
        <f t="shared" si="256"/>
        <v>0</v>
      </c>
      <c r="Y563" s="1">
        <f t="shared" si="256"/>
        <v>0</v>
      </c>
      <c r="Z563" s="1">
        <f t="shared" si="256"/>
        <v>0</v>
      </c>
      <c r="AA563" s="1">
        <f>+AA$3*$F563*ABS($F563)*COS(2*PI()*$A563/$AZ$22+AA$4)*COS(2*PI()*$A563/$BA$22+AA$5)</f>
        <v>0</v>
      </c>
      <c r="AB563" s="39">
        <f>+AB$3*$F563*ABS($F563)*COS(2*2*PI()*$A563/$BA$33+AB$4)*COS(2*2*PI()*$A563/$BA$34+AB$5)*COS(2*2*PI()*$A563/$BA$35+AB$6)</f>
        <v>0</v>
      </c>
      <c r="AE563" s="20">
        <f>+$AF$20*SIGN(SOI!A562)*(ABS(SOI!A562))^$AE$2</f>
        <v>-0.35298111071078059</v>
      </c>
      <c r="AF563" s="20">
        <f t="shared" si="252"/>
        <v>-0.44988216394779862</v>
      </c>
      <c r="AG563" s="19">
        <f t="shared" si="254"/>
        <v>-1.0654003728205306</v>
      </c>
      <c r="AH563" s="19">
        <f t="shared" si="255"/>
        <v>-1.04745484519541</v>
      </c>
      <c r="AI563">
        <f t="shared" si="251"/>
        <v>0.324599999999997</v>
      </c>
      <c r="AJ563">
        <f t="shared" si="250"/>
        <v>0.61551820887273201</v>
      </c>
      <c r="AK563">
        <v>1</v>
      </c>
    </row>
    <row r="564" spans="1:37" x14ac:dyDescent="0.25">
      <c r="A564">
        <v>45.166666666666856</v>
      </c>
      <c r="B564" s="2">
        <v>1925.1666666666256</v>
      </c>
      <c r="C564">
        <f>+D564+($D$2+E564+F564)*SOI!A563*IF(B564&gt;$C$18, IF(B564&lt;$C$19,-1,1),1)</f>
        <v>-1.505868386576523</v>
      </c>
      <c r="D564">
        <f>+$D$3*((1-$D$5)*SOI!D563+$D$5*SOI!D562) +   $D$4*((1-$D$5)*SOI!E563+$D$5*SOI!E562)</f>
        <v>0</v>
      </c>
      <c r="E564">
        <f t="shared" si="232"/>
        <v>0.94082667427011391</v>
      </c>
      <c r="F564">
        <f t="shared" si="233"/>
        <v>1.9004344324780424</v>
      </c>
      <c r="G564">
        <f t="shared" si="240"/>
        <v>2.8412611067481564</v>
      </c>
      <c r="H564" s="21">
        <f t="shared" si="241"/>
        <v>3.1564071302102427E-3</v>
      </c>
      <c r="I564" s="37">
        <f t="shared" si="234"/>
        <v>0.36734397673417385</v>
      </c>
      <c r="J564" s="1">
        <f t="shared" si="242"/>
        <v>-2.0355209400643968E-3</v>
      </c>
      <c r="K564" s="1">
        <f t="shared" si="243"/>
        <v>1.9228605976139116E-6</v>
      </c>
      <c r="L564" s="1">
        <f t="shared" si="235"/>
        <v>-0.30909902758663471</v>
      </c>
      <c r="M564" s="1">
        <f t="shared" si="236"/>
        <v>-3.4822128078105176E-2</v>
      </c>
      <c r="N564" s="1">
        <f t="shared" si="237"/>
        <v>6.5367891202341169E-2</v>
      </c>
      <c r="O564" s="1">
        <f t="shared" si="238"/>
        <v>6.6089898456498472E-2</v>
      </c>
      <c r="P564" s="1">
        <f t="shared" si="239"/>
        <v>3.4911536247439713E-3</v>
      </c>
      <c r="Q564" s="1">
        <f t="shared" si="244"/>
        <v>-1.530883422074076E-3</v>
      </c>
      <c r="R564" s="1">
        <f t="shared" si="245"/>
        <v>3.0900974182050782E-5</v>
      </c>
      <c r="S564" s="1">
        <f t="shared" si="246"/>
        <v>3.1485270766169935E-3</v>
      </c>
      <c r="T564" s="1">
        <f t="shared" si="247"/>
        <v>3.4372433617939032E-4</v>
      </c>
      <c r="U564" s="1">
        <f t="shared" si="248"/>
        <v>-6.6530027075772588E-5</v>
      </c>
      <c r="V564" s="1">
        <f t="shared" si="249"/>
        <v>-4.4354870086725745E-4</v>
      </c>
      <c r="W564" s="1">
        <f t="shared" si="256"/>
        <v>0</v>
      </c>
      <c r="X564" s="1">
        <f t="shared" si="256"/>
        <v>0</v>
      </c>
      <c r="Y564" s="1">
        <f t="shared" si="256"/>
        <v>0</v>
      </c>
      <c r="Z564" s="1">
        <f t="shared" si="256"/>
        <v>0</v>
      </c>
      <c r="AA564" s="1">
        <f>+AA$3*$F564*ABS($F564)*COS(2*PI()*$A564/$AZ$22+AA$4)*COS(2*PI()*$A564/$BA$22+AA$5)</f>
        <v>0</v>
      </c>
      <c r="AB564" s="39">
        <f>+AB$3*$F564*ABS($F564)*COS(2*2*PI()*$A564/$BA$33+AB$4)*COS(2*2*PI()*$A564/$BA$34+AB$5)*COS(2*2*PI()*$A564/$BA$35+AB$6)</f>
        <v>0</v>
      </c>
      <c r="AE564" s="20">
        <f>+$AF$20*SIGN(SOI!A563)*(ABS(SOI!A563))^$AE$2</f>
        <v>-0.38407340971787662</v>
      </c>
      <c r="AF564" s="20">
        <f t="shared" si="252"/>
        <v>-0.37200722391223112</v>
      </c>
      <c r="AG564" s="19">
        <f t="shared" si="254"/>
        <v>-0.8337037416448535</v>
      </c>
      <c r="AH564" s="19">
        <f t="shared" si="255"/>
        <v>-1.028316557275615</v>
      </c>
      <c r="AI564">
        <f t="shared" si="251"/>
        <v>0.32519999999999699</v>
      </c>
      <c r="AJ564">
        <f t="shared" si="250"/>
        <v>0.46169651773262238</v>
      </c>
      <c r="AK564">
        <v>1</v>
      </c>
    </row>
    <row r="565" spans="1:37" x14ac:dyDescent="0.25">
      <c r="A565">
        <v>45.250000000000192</v>
      </c>
      <c r="B565" s="2">
        <v>1925.2499999999588</v>
      </c>
      <c r="C565">
        <f>+D565+($D$2+E565+F565)*SOI!A564*IF(B565&gt;$C$18, IF(B565&lt;$C$19,-1,1),1)</f>
        <v>1.5172422702629909</v>
      </c>
      <c r="D565">
        <f>+$D$3*((1-$D$5)*SOI!D564+$D$5*SOI!D563) +   $D$4*((1-$D$5)*SOI!E564+$D$5*SOI!E563)</f>
        <v>0</v>
      </c>
      <c r="E565">
        <f t="shared" si="232"/>
        <v>-0.76296473692209776</v>
      </c>
      <c r="F565">
        <f t="shared" si="233"/>
        <v>-2.1548088597374999</v>
      </c>
      <c r="G565">
        <f t="shared" si="240"/>
        <v>-2.9177735966595977</v>
      </c>
      <c r="H565" s="21">
        <f t="shared" si="241"/>
        <v>-9.0239410123145944E-3</v>
      </c>
      <c r="I565" s="37">
        <f t="shared" si="234"/>
        <v>-3.0186935219937081E-2</v>
      </c>
      <c r="J565" s="1">
        <f t="shared" si="242"/>
        <v>6.3863229677303592E-5</v>
      </c>
      <c r="K565" s="1">
        <f t="shared" si="243"/>
        <v>-1.760088855337823E-6</v>
      </c>
      <c r="L565" s="1">
        <f t="shared" si="235"/>
        <v>3.4512634672191921E-2</v>
      </c>
      <c r="M565" s="1">
        <f t="shared" si="236"/>
        <v>-1.3294882772949984E-2</v>
      </c>
      <c r="N565" s="1">
        <f t="shared" si="237"/>
        <v>4.276033654139598E-2</v>
      </c>
      <c r="O565" s="1">
        <f t="shared" si="238"/>
        <v>-0.4811669502301783</v>
      </c>
      <c r="P565" s="1">
        <f t="shared" si="239"/>
        <v>-3.9311043523989194E-3</v>
      </c>
      <c r="Q565" s="1">
        <f t="shared" si="244"/>
        <v>-3.823384400050223E-4</v>
      </c>
      <c r="R565" s="1">
        <f t="shared" si="245"/>
        <v>-6.341968994943086E-7</v>
      </c>
      <c r="S565" s="1">
        <f t="shared" si="246"/>
        <v>-1.6925058249472725E-4</v>
      </c>
      <c r="T565" s="1">
        <f t="shared" si="247"/>
        <v>2.7941612293456899E-4</v>
      </c>
      <c r="U565" s="1">
        <f t="shared" si="248"/>
        <v>-6.1561531048499355E-6</v>
      </c>
      <c r="V565" s="1">
        <f t="shared" si="249"/>
        <v>3.2671085489418742E-4</v>
      </c>
      <c r="W565" s="1">
        <f t="shared" si="256"/>
        <v>0</v>
      </c>
      <c r="X565" s="1">
        <f t="shared" si="256"/>
        <v>0</v>
      </c>
      <c r="Y565" s="1">
        <f t="shared" si="256"/>
        <v>0</v>
      </c>
      <c r="Z565" s="1">
        <f t="shared" si="256"/>
        <v>0</v>
      </c>
      <c r="AA565" s="1">
        <f>+AA$3*$F565*ABS($F565)*COS(2*PI()*$A565/$AZ$22+AA$4)*COS(2*PI()*$A565/$BA$22+AA$5)</f>
        <v>0</v>
      </c>
      <c r="AB565" s="39">
        <f>+AB$3*$F565*ABS($F565)*COS(2*2*PI()*$A565/$BA$33+AB$4)*COS(2*2*PI()*$A565/$BA$34+AB$5)*COS(2*2*PI()*$A565/$BA$35+AB$6)</f>
        <v>0</v>
      </c>
      <c r="AE565" s="20">
        <f>+$AF$20*SIGN(SOI!A564)*(ABS(SOI!A564))^$AE$2</f>
        <v>-0.37896715130803621</v>
      </c>
      <c r="AF565" s="20">
        <f t="shared" si="252"/>
        <v>-0.35940222051049187</v>
      </c>
      <c r="AG565" s="19">
        <f t="shared" si="254"/>
        <v>-0.96554180803765655</v>
      </c>
      <c r="AH565" s="19">
        <f t="shared" si="255"/>
        <v>-1.0165059781211678</v>
      </c>
      <c r="AI565">
        <f t="shared" si="251"/>
        <v>0.32579999999999698</v>
      </c>
      <c r="AJ565">
        <f t="shared" si="250"/>
        <v>0.60613958752716468</v>
      </c>
      <c r="AK565">
        <v>1</v>
      </c>
    </row>
    <row r="566" spans="1:37" x14ac:dyDescent="0.25">
      <c r="A566">
        <v>45.333333333333528</v>
      </c>
      <c r="B566" s="2">
        <v>1925.3333333332921</v>
      </c>
      <c r="C566">
        <f>+D566+($D$2+E566+F566)*SOI!A565*IF(B566&gt;$C$18, IF(B566&lt;$C$19,-1,1),1)</f>
        <v>-1.7131300652336496</v>
      </c>
      <c r="D566">
        <f>+$D$3*((1-$D$5)*SOI!D565+$D$5*SOI!D564) +   $D$4*((1-$D$5)*SOI!E565+$D$5*SOI!E564)</f>
        <v>0</v>
      </c>
      <c r="E566">
        <f t="shared" si="232"/>
        <v>0.68067141176555257</v>
      </c>
      <c r="F566">
        <f t="shared" si="233"/>
        <v>3.6021537513185713</v>
      </c>
      <c r="G566">
        <f t="shared" si="240"/>
        <v>4.2828251630841239</v>
      </c>
      <c r="H566" s="21">
        <f t="shared" si="241"/>
        <v>-5.2818070507025736E-3</v>
      </c>
      <c r="I566" s="37">
        <f t="shared" si="234"/>
        <v>-0.20202865485212657</v>
      </c>
      <c r="J566" s="1">
        <f t="shared" si="242"/>
        <v>3.5631706456899949E-4</v>
      </c>
      <c r="K566" s="1">
        <f t="shared" si="243"/>
        <v>3.3068255920450486E-4</v>
      </c>
      <c r="L566" s="1">
        <f t="shared" si="235"/>
        <v>-0.52836868062963982</v>
      </c>
      <c r="M566" s="1">
        <f t="shared" si="236"/>
        <v>-1.1083484210749299E-2</v>
      </c>
      <c r="N566" s="1">
        <f t="shared" si="237"/>
        <v>-0.1517604797184241</v>
      </c>
      <c r="O566" s="1">
        <f t="shared" si="238"/>
        <v>0.56460971739494958</v>
      </c>
      <c r="P566" s="1">
        <f t="shared" si="239"/>
        <v>4.1113055842521853E-2</v>
      </c>
      <c r="Q566" s="1">
        <f t="shared" si="244"/>
        <v>1.1312467239885013E-3</v>
      </c>
      <c r="R566" s="1">
        <f t="shared" si="245"/>
        <v>1.255820113770175E-5</v>
      </c>
      <c r="S566" s="1">
        <f t="shared" si="246"/>
        <v>4.0201448139845454E-3</v>
      </c>
      <c r="T566" s="1">
        <f t="shared" si="247"/>
        <v>5.0195290682325307E-3</v>
      </c>
      <c r="U566" s="1">
        <f t="shared" si="248"/>
        <v>4.3089211551160033E-4</v>
      </c>
      <c r="V566" s="1">
        <f t="shared" si="249"/>
        <v>1.2126803091711198E-2</v>
      </c>
      <c r="W566" s="1">
        <f t="shared" si="256"/>
        <v>0</v>
      </c>
      <c r="X566" s="1">
        <f t="shared" si="256"/>
        <v>0</v>
      </c>
      <c r="Y566" s="1">
        <f t="shared" si="256"/>
        <v>0</v>
      </c>
      <c r="Z566" s="1">
        <f t="shared" si="256"/>
        <v>0</v>
      </c>
      <c r="AA566" s="1">
        <f>+AA$3*$F566*ABS($F566)*COS(2*PI()*$A566/$AZ$22+AA$4)*COS(2*PI()*$A566/$BA$22+AA$5)</f>
        <v>0</v>
      </c>
      <c r="AB566" s="39">
        <f>+AB$3*$F566*ABS($F566)*COS(2*2*PI()*$A566/$BA$33+AB$4)*COS(2*2*PI()*$A566/$BA$34+AB$5)*COS(2*2*PI()*$A566/$BA$35+AB$6)</f>
        <v>0</v>
      </c>
      <c r="AE566" s="20">
        <f>+$AF$20*SIGN(SOI!A565)*(ABS(SOI!A565))^$AE$2</f>
        <v>-0.31516610050556276</v>
      </c>
      <c r="AF566" s="20">
        <f t="shared" si="252"/>
        <v>-0.29132216325050087</v>
      </c>
      <c r="AG566" s="19">
        <f t="shared" si="254"/>
        <v>0.14996869070238264</v>
      </c>
      <c r="AH566" s="19">
        <f t="shared" si="255"/>
        <v>0.20070355023525213</v>
      </c>
      <c r="AI566">
        <f t="shared" si="251"/>
        <v>0.32639999999999697</v>
      </c>
      <c r="AJ566">
        <f t="shared" si="250"/>
        <v>0.44129085395288348</v>
      </c>
      <c r="AK566">
        <v>1</v>
      </c>
    </row>
    <row r="567" spans="1:37" x14ac:dyDescent="0.25">
      <c r="A567">
        <v>45.416666666666863</v>
      </c>
      <c r="B567" s="2">
        <v>1925.4166666666254</v>
      </c>
      <c r="C567">
        <f>+D567+($D$2+E567+F567)*SOI!A566*IF(B567&gt;$C$18, IF(B567&lt;$C$19,-1,1),1)</f>
        <v>10.858164852515829</v>
      </c>
      <c r="D567">
        <f>+$D$3*((1-$D$5)*SOI!D566+$D$5*SOI!D565) +   $D$4*((1-$D$5)*SOI!E566+$D$5*SOI!E565)</f>
        <v>0</v>
      </c>
      <c r="E567">
        <f t="shared" si="232"/>
        <v>-0.65467329730727453</v>
      </c>
      <c r="F567">
        <f t="shared" si="233"/>
        <v>-59.668464772225107</v>
      </c>
      <c r="G567">
        <f t="shared" si="240"/>
        <v>-60.323138069532384</v>
      </c>
      <c r="H567" s="21">
        <f t="shared" si="241"/>
        <v>0.22005750358284729</v>
      </c>
      <c r="I567" s="37">
        <f t="shared" si="234"/>
        <v>-0.61940376220842075</v>
      </c>
      <c r="J567" s="1">
        <f t="shared" si="242"/>
        <v>-0.33092225483636667</v>
      </c>
      <c r="K567" s="1">
        <f t="shared" si="243"/>
        <v>2.6474557370644832E-3</v>
      </c>
      <c r="L567" s="1">
        <f t="shared" si="235"/>
        <v>0.52038650214504745</v>
      </c>
      <c r="M567" s="1">
        <f t="shared" si="236"/>
        <v>3.3574131974780315</v>
      </c>
      <c r="N567" s="1">
        <f t="shared" si="237"/>
        <v>1.7511550743172137</v>
      </c>
      <c r="O567" s="1">
        <f t="shared" si="238"/>
        <v>0.20613435248272491</v>
      </c>
      <c r="P567" s="1">
        <f t="shared" si="239"/>
        <v>-0.91539006454763994</v>
      </c>
      <c r="Q567" s="1">
        <f t="shared" si="244"/>
        <v>3.9541372250607001</v>
      </c>
      <c r="R567" s="1">
        <f t="shared" si="245"/>
        <v>0.13458067550606873</v>
      </c>
      <c r="S567" s="1">
        <f t="shared" si="246"/>
        <v>-0.14222255633299682</v>
      </c>
      <c r="T567" s="1">
        <f t="shared" si="247"/>
        <v>-1.8049033671810278E-3</v>
      </c>
      <c r="U567" s="1">
        <f t="shared" si="248"/>
        <v>-2.9414119354354527E-2</v>
      </c>
      <c r="V567" s="1">
        <f t="shared" si="249"/>
        <v>3.1155783570624727</v>
      </c>
      <c r="W567" s="1">
        <f t="shared" si="256"/>
        <v>0</v>
      </c>
      <c r="X567" s="1">
        <f t="shared" si="256"/>
        <v>0</v>
      </c>
      <c r="Y567" s="1">
        <f t="shared" si="256"/>
        <v>0</v>
      </c>
      <c r="Z567" s="1">
        <f t="shared" si="256"/>
        <v>0</v>
      </c>
      <c r="AA567" s="1">
        <f>+AA$3*$F567*ABS($F567)*COS(2*PI()*$A567/$AZ$22+AA$4)*COS(2*PI()*$A567/$BA$22+AA$5)</f>
        <v>0</v>
      </c>
      <c r="AB567" s="39">
        <f>+AB$3*$F567*ABS($F567)*COS(2*2*PI()*$A567/$BA$33+AB$4)*COS(2*2*PI()*$A567/$BA$34+AB$5)*COS(2*2*PI()*$A567/$BA$35+AB$6)</f>
        <v>0</v>
      </c>
      <c r="AE567" s="20">
        <f>+$AF$20*SIGN(SOI!A566)*(ABS(SOI!A566))^$AE$2</f>
        <v>-0.1798332379379036</v>
      </c>
      <c r="AF567" s="20">
        <f t="shared" si="252"/>
        <v>-4.2111101941303609E-2</v>
      </c>
      <c r="AG567" s="19">
        <f t="shared" si="254"/>
        <v>0.37577280797348744</v>
      </c>
      <c r="AH567" s="19">
        <f t="shared" si="255"/>
        <v>0.55381511016655904</v>
      </c>
      <c r="AI567">
        <f t="shared" si="251"/>
        <v>0.32699999999999696</v>
      </c>
      <c r="AJ567">
        <f t="shared" si="250"/>
        <v>0.41788390991479107</v>
      </c>
      <c r="AK567">
        <v>1</v>
      </c>
    </row>
    <row r="568" spans="1:37" x14ac:dyDescent="0.25">
      <c r="A568">
        <v>45.500000000000199</v>
      </c>
      <c r="B568" s="2">
        <v>1925.4999999999586</v>
      </c>
      <c r="C568">
        <f>+D568+($D$2+E568+F568)*SOI!A567*IF(B568&gt;$C$18, IF(B568&lt;$C$19,-1,1),1)</f>
        <v>-1.6739499842780701</v>
      </c>
      <c r="D568">
        <f>+$D$3*((1-$D$5)*SOI!D567+$D$5*SOI!D566) +   $D$4*((1-$D$5)*SOI!E567+$D$5*SOI!E566)</f>
        <v>0</v>
      </c>
      <c r="E568">
        <f t="shared" si="232"/>
        <v>0.67488859899498976</v>
      </c>
      <c r="F568">
        <f t="shared" si="233"/>
        <v>-4.0227885675511299</v>
      </c>
      <c r="G568">
        <f t="shared" si="240"/>
        <v>-3.3478999685561401</v>
      </c>
      <c r="H568" s="21">
        <f t="shared" si="241"/>
        <v>-5.4700236168240901E-3</v>
      </c>
      <c r="I568" s="37">
        <f t="shared" si="234"/>
        <v>-0.37501128741598416</v>
      </c>
      <c r="J568" s="1">
        <f t="shared" si="242"/>
        <v>-2.9122648829909538E-2</v>
      </c>
      <c r="K568" s="1">
        <f t="shared" si="243"/>
        <v>-7.903670115048465E-9</v>
      </c>
      <c r="L568" s="1">
        <f t="shared" si="235"/>
        <v>-0.35811741288059096</v>
      </c>
      <c r="M568" s="1">
        <f t="shared" si="236"/>
        <v>0.48802176464632524</v>
      </c>
      <c r="N568" s="1">
        <f t="shared" si="237"/>
        <v>2.4895119042850786E-2</v>
      </c>
      <c r="O568" s="1">
        <f t="shared" si="238"/>
        <v>2.5389759261647471E-5</v>
      </c>
      <c r="P568" s="1">
        <f t="shared" si="239"/>
        <v>-3.2240269764079676E-2</v>
      </c>
      <c r="Q568" s="1">
        <f t="shared" si="244"/>
        <v>8.1710098716468189E-3</v>
      </c>
      <c r="R568" s="1">
        <f t="shared" si="245"/>
        <v>1.6837484260459864E-4</v>
      </c>
      <c r="S568" s="1">
        <f t="shared" si="246"/>
        <v>-1.2241329320825129E-3</v>
      </c>
      <c r="T568" s="1">
        <f t="shared" si="247"/>
        <v>1.529894840310818E-7</v>
      </c>
      <c r="U568" s="1">
        <f t="shared" si="248"/>
        <v>-6.272184483935401E-4</v>
      </c>
      <c r="V568" s="1">
        <f t="shared" si="249"/>
        <v>1.559986181332848E-3</v>
      </c>
      <c r="W568" s="1">
        <f t="shared" si="256"/>
        <v>0</v>
      </c>
      <c r="X568" s="1">
        <f t="shared" si="256"/>
        <v>0</v>
      </c>
      <c r="Y568" s="1">
        <f t="shared" si="256"/>
        <v>0</v>
      </c>
      <c r="Z568" s="1">
        <f t="shared" si="256"/>
        <v>0</v>
      </c>
      <c r="AA568" s="1">
        <f>+AA$3*$F568*ABS($F568)*COS(2*PI()*$A568/$AZ$22+AA$4)*COS(2*PI()*$A568/$BA$22+AA$5)</f>
        <v>0</v>
      </c>
      <c r="AB568" s="39">
        <f>+AB$3*$F568*ABS($F568)*COS(2*2*PI()*$A568/$BA$33+AB$4)*COS(2*2*PI()*$A568/$BA$34+AB$5)*COS(2*2*PI()*$A568/$BA$35+AB$6)</f>
        <v>0</v>
      </c>
      <c r="AE568" s="20">
        <f>+$AF$20*SIGN(SOI!A567)*(ABS(SOI!A567))^$AE$2</f>
        <v>0.36866603261955549</v>
      </c>
      <c r="AF568" s="20">
        <f t="shared" si="252"/>
        <v>0.21546985636397156</v>
      </c>
      <c r="AG568" s="19">
        <f t="shared" si="254"/>
        <v>0.64439038639666424</v>
      </c>
      <c r="AH568" s="19">
        <f t="shared" si="255"/>
        <v>0.68567203343454874</v>
      </c>
      <c r="AI568">
        <f t="shared" si="251"/>
        <v>0.32759999999999695</v>
      </c>
      <c r="AJ568">
        <f t="shared" si="250"/>
        <v>0.4289205300326927</v>
      </c>
      <c r="AK568">
        <v>1</v>
      </c>
    </row>
    <row r="569" spans="1:37" x14ac:dyDescent="0.25">
      <c r="A569">
        <v>45.583333333333535</v>
      </c>
      <c r="B569" s="2">
        <v>1925.5833333332919</v>
      </c>
      <c r="C569">
        <f>+D569+($D$2+E569+F569)*SOI!A568*IF(B569&gt;$C$18, IF(B569&lt;$C$19,-1,1),1)</f>
        <v>1.0108028484331659</v>
      </c>
      <c r="D569">
        <f>+$D$3*((1-$D$5)*SOI!D568+$D$5*SOI!D567) +   $D$4*((1-$D$5)*SOI!E568+$D$5*SOI!E567)</f>
        <v>0</v>
      </c>
      <c r="E569">
        <f t="shared" si="232"/>
        <v>-0.74906623503776659</v>
      </c>
      <c r="F569">
        <f t="shared" si="233"/>
        <v>2.2355410121453634</v>
      </c>
      <c r="G569">
        <f t="shared" si="240"/>
        <v>1.4864747771075968</v>
      </c>
      <c r="H569" s="21">
        <f t="shared" si="241"/>
        <v>-1.0805480361577156E-2</v>
      </c>
      <c r="I569" s="37">
        <f t="shared" si="234"/>
        <v>0.10971858090983981</v>
      </c>
      <c r="J569" s="1">
        <f t="shared" si="242"/>
        <v>-5.5627235840690946E-3</v>
      </c>
      <c r="K569" s="1">
        <f t="shared" si="243"/>
        <v>8.1436131584460301E-9</v>
      </c>
      <c r="L569" s="1">
        <f t="shared" si="235"/>
        <v>9.3406800403592896E-4</v>
      </c>
      <c r="M569" s="1">
        <f t="shared" si="236"/>
        <v>-0.31861040562471626</v>
      </c>
      <c r="N569" s="1">
        <f t="shared" si="237"/>
        <v>-3.892840408711655E-4</v>
      </c>
      <c r="O569" s="1">
        <f t="shared" si="238"/>
        <v>-0.32742943229962423</v>
      </c>
      <c r="P569" s="1">
        <f t="shared" si="239"/>
        <v>9.8758573370507589E-4</v>
      </c>
      <c r="Q569" s="1">
        <f t="shared" si="244"/>
        <v>8.3415910026315114E-5</v>
      </c>
      <c r="R569" s="1">
        <f t="shared" si="245"/>
        <v>-5.0290528754377652E-7</v>
      </c>
      <c r="S569" s="1">
        <f t="shared" si="246"/>
        <v>-5.600371233604906E-6</v>
      </c>
      <c r="T569" s="1">
        <f t="shared" si="247"/>
        <v>5.1460472494808853E-6</v>
      </c>
      <c r="U569" s="1">
        <f t="shared" si="248"/>
        <v>-5.6212228962804769E-6</v>
      </c>
      <c r="V569" s="1">
        <f t="shared" si="249"/>
        <v>7.4722137069895204E-7</v>
      </c>
      <c r="W569" s="1">
        <f t="shared" si="256"/>
        <v>0</v>
      </c>
      <c r="X569" s="1">
        <f t="shared" si="256"/>
        <v>0</v>
      </c>
      <c r="Y569" s="1">
        <f t="shared" si="256"/>
        <v>0</v>
      </c>
      <c r="Z569" s="1">
        <f t="shared" si="256"/>
        <v>0</v>
      </c>
      <c r="AA569" s="1">
        <f>+AA$3*$F569*ABS($F569)*COS(2*PI()*$A569/$AZ$22+AA$4)*COS(2*PI()*$A569/$BA$22+AA$5)</f>
        <v>0</v>
      </c>
      <c r="AB569" s="39">
        <f>+AB$3*$F569*ABS($F569)*COS(2*2*PI()*$A569/$BA$33+AB$4)*COS(2*2*PI()*$A569/$BA$34+AB$5)*COS(2*2*PI()*$A569/$BA$35+AB$6)</f>
        <v>0</v>
      </c>
      <c r="AE569" s="20">
        <f>+$AF$20*SIGN(SOI!A568)*(ABS(SOI!A568))^$AE$2</f>
        <v>0.45757677441026284</v>
      </c>
      <c r="AF569" s="20">
        <f t="shared" si="252"/>
        <v>0.44186010334553322</v>
      </c>
      <c r="AG569" s="19">
        <f t="shared" si="254"/>
        <v>0.70302486669436348</v>
      </c>
      <c r="AH569" s="19">
        <f t="shared" si="255"/>
        <v>0.70326713546350617</v>
      </c>
      <c r="AI569">
        <f t="shared" si="251"/>
        <v>0.32819999999999694</v>
      </c>
      <c r="AJ569">
        <f t="shared" si="250"/>
        <v>0.26116476334883026</v>
      </c>
      <c r="AK569">
        <v>1</v>
      </c>
    </row>
    <row r="570" spans="1:37" x14ac:dyDescent="0.25">
      <c r="A570">
        <v>45.66666666666687</v>
      </c>
      <c r="B570" s="2">
        <v>1925.6666666666251</v>
      </c>
      <c r="C570">
        <f>+D570+($D$2+E570+F570)*SOI!A569*IF(B570&gt;$C$18, IF(B570&lt;$C$19,-1,1),1)</f>
        <v>-0.76160385583478862</v>
      </c>
      <c r="D570">
        <f>+$D$3*((1-$D$5)*SOI!D569+$D$5*SOI!D568) +   $D$4*((1-$D$5)*SOI!E569+$D$5*SOI!E568)</f>
        <v>0</v>
      </c>
      <c r="E570">
        <f t="shared" si="232"/>
        <v>0.91133851604049632</v>
      </c>
      <c r="F570">
        <f t="shared" si="233"/>
        <v>-1.900434432709053</v>
      </c>
      <c r="G570">
        <f t="shared" si="240"/>
        <v>-0.98909591666855667</v>
      </c>
      <c r="H570" s="21">
        <f t="shared" si="241"/>
        <v>1.6039107364809995E-2</v>
      </c>
      <c r="I570" s="37">
        <f t="shared" si="234"/>
        <v>0.26562539255261003</v>
      </c>
      <c r="J570" s="1">
        <f t="shared" si="242"/>
        <v>6.6180433209280867E-3</v>
      </c>
      <c r="K570" s="1">
        <f t="shared" si="243"/>
        <v>-6.6857446469766269E-5</v>
      </c>
      <c r="L570" s="1">
        <f t="shared" si="235"/>
        <v>-0.54761716273846017</v>
      </c>
      <c r="M570" s="1">
        <f t="shared" si="236"/>
        <v>0.15657148611252994</v>
      </c>
      <c r="N570" s="1">
        <f t="shared" si="237"/>
        <v>3.2365918896199414E-2</v>
      </c>
      <c r="O570" s="1">
        <f t="shared" si="238"/>
        <v>0.88060662725858763</v>
      </c>
      <c r="P570" s="1">
        <f t="shared" si="239"/>
        <v>-5.1421491350642657E-3</v>
      </c>
      <c r="Q570" s="1">
        <f t="shared" si="244"/>
        <v>3.4081833633778174E-3</v>
      </c>
      <c r="R570" s="1">
        <f t="shared" si="245"/>
        <v>-4.9745026808640627E-5</v>
      </c>
      <c r="S570" s="1">
        <f t="shared" si="246"/>
        <v>1.1272690034803314E-3</v>
      </c>
      <c r="T570" s="1">
        <f t="shared" si="247"/>
        <v>8.1140290613421259E-3</v>
      </c>
      <c r="U570" s="1">
        <f t="shared" si="248"/>
        <v>7.0858193238614785E-5</v>
      </c>
      <c r="V570" s="1">
        <f t="shared" si="249"/>
        <v>3.2347482500861782E-4</v>
      </c>
      <c r="W570" s="1">
        <f t="shared" si="256"/>
        <v>0</v>
      </c>
      <c r="X570" s="1">
        <f t="shared" si="256"/>
        <v>0</v>
      </c>
      <c r="Y570" s="1">
        <f t="shared" si="256"/>
        <v>0</v>
      </c>
      <c r="Z570" s="1">
        <f t="shared" si="256"/>
        <v>0</v>
      </c>
      <c r="AA570" s="1">
        <f>+AA$3*$F570*ABS($F570)*COS(2*PI()*$A570/$AZ$22+AA$4)*COS(2*PI()*$A570/$BA$22+AA$5)</f>
        <v>0</v>
      </c>
      <c r="AB570" s="39">
        <f>+AB$3*$F570*ABS($F570)*COS(2*2*PI()*$A570/$BA$33+AB$4)*COS(2*2*PI()*$A570/$BA$34+AB$5)*COS(2*2*PI()*$A570/$BA$35+AB$6)</f>
        <v>0</v>
      </c>
      <c r="AE570" s="20">
        <f>+$AF$20*SIGN(SOI!A569)*(ABS(SOI!A569))^$AE$2</f>
        <v>0.49933750300678137</v>
      </c>
      <c r="AF570" s="20">
        <f t="shared" si="252"/>
        <v>0.49738847189670232</v>
      </c>
      <c r="AG570" s="19">
        <f t="shared" si="254"/>
        <v>0.78282510856756127</v>
      </c>
      <c r="AH570" s="19">
        <f t="shared" si="255"/>
        <v>0.73959289421682761</v>
      </c>
      <c r="AI570">
        <f t="shared" si="251"/>
        <v>0.32879999999999693</v>
      </c>
      <c r="AJ570">
        <f t="shared" si="250"/>
        <v>0.28543663667085895</v>
      </c>
      <c r="AK570">
        <v>1</v>
      </c>
    </row>
    <row r="571" spans="1:37" x14ac:dyDescent="0.25">
      <c r="A571">
        <v>45.750000000000206</v>
      </c>
      <c r="B571" s="2">
        <v>1925.7499999999584</v>
      </c>
      <c r="C571">
        <f>+D571+($D$2+E571+F571)*SOI!A570*IF(B571&gt;$C$18, IF(B571&lt;$C$19,-1,1),1)</f>
        <v>0.74850969346022223</v>
      </c>
      <c r="D571">
        <f>+$D$3*((1-$D$5)*SOI!D570+$D$5*SOI!D569) +   $D$4*((1-$D$5)*SOI!E570+$D$5*SOI!E569)</f>
        <v>0</v>
      </c>
      <c r="E571">
        <f t="shared" si="232"/>
        <v>-1.2742092206146092</v>
      </c>
      <c r="F571">
        <f t="shared" si="233"/>
        <v>2.1548088599795765</v>
      </c>
      <c r="G571">
        <f t="shared" si="240"/>
        <v>0.88059963936496732</v>
      </c>
      <c r="H571" s="21">
        <f t="shared" si="241"/>
        <v>4.7508292820544766E-4</v>
      </c>
      <c r="I571" s="37">
        <f t="shared" si="234"/>
        <v>-0.72034549511021195</v>
      </c>
      <c r="J571" s="1">
        <f t="shared" si="242"/>
        <v>-1.1093937390586511E-2</v>
      </c>
      <c r="K571" s="1">
        <f t="shared" si="243"/>
        <v>7.8760320987992496E-4</v>
      </c>
      <c r="L571" s="1">
        <f t="shared" si="235"/>
        <v>1.5531859048142793</v>
      </c>
      <c r="M571" s="1">
        <f t="shared" si="236"/>
        <v>9.6782653120409692E-2</v>
      </c>
      <c r="N571" s="1">
        <f t="shared" si="237"/>
        <v>-8.1180455417547356E-2</v>
      </c>
      <c r="O571" s="1">
        <f t="shared" si="238"/>
        <v>-0.86514793044512728</v>
      </c>
      <c r="P571" s="1">
        <f t="shared" si="239"/>
        <v>2.1739399658495671E-2</v>
      </c>
      <c r="Q571" s="1">
        <f t="shared" si="244"/>
        <v>-5.2841038408103051E-3</v>
      </c>
      <c r="R571" s="1">
        <f t="shared" si="245"/>
        <v>-2.0915551281900738E-4</v>
      </c>
      <c r="S571" s="1">
        <f t="shared" si="246"/>
        <v>7.6676514442781977E-3</v>
      </c>
      <c r="T571" s="1">
        <f t="shared" si="247"/>
        <v>2.2609521563053313E-2</v>
      </c>
      <c r="U571" s="1">
        <f t="shared" si="248"/>
        <v>8.1238932551179921E-4</v>
      </c>
      <c r="V571" s="1">
        <f t="shared" si="249"/>
        <v>3.4301009914669118E-3</v>
      </c>
      <c r="W571" s="1">
        <f t="shared" si="256"/>
        <v>0</v>
      </c>
      <c r="X571" s="1">
        <f t="shared" si="256"/>
        <v>0</v>
      </c>
      <c r="Y571" s="1">
        <f t="shared" si="256"/>
        <v>0</v>
      </c>
      <c r="Z571" s="1">
        <f t="shared" si="256"/>
        <v>0</v>
      </c>
      <c r="AA571" s="1">
        <f>+AA$3*$F571*ABS($F571)*COS(2*PI()*$A571/$AZ$22+AA$4)*COS(2*PI()*$A571/$BA$22+AA$5)</f>
        <v>0</v>
      </c>
      <c r="AB571" s="39">
        <f>+AB$3*$F571*ABS($F571)*COS(2*2*PI()*$A571/$BA$33+AB$4)*COS(2*2*PI()*$A571/$BA$34+AB$5)*COS(2*2*PI()*$A571/$BA$35+AB$6)</f>
        <v>0</v>
      </c>
      <c r="AE571" s="20">
        <f>+$AF$20*SIGN(SOI!A570)*(ABS(SOI!A570))^$AE$2</f>
        <v>0.5352511382730627</v>
      </c>
      <c r="AF571" s="20">
        <f t="shared" si="252"/>
        <v>0.54486288042661479</v>
      </c>
      <c r="AG571" s="19">
        <f t="shared" si="254"/>
        <v>0.7356466094519144</v>
      </c>
      <c r="AH571" s="19">
        <f t="shared" si="255"/>
        <v>0.75979038858977632</v>
      </c>
      <c r="AI571">
        <f t="shared" si="251"/>
        <v>0.32939999999999692</v>
      </c>
      <c r="AJ571">
        <f t="shared" si="250"/>
        <v>0.19078372902529961</v>
      </c>
      <c r="AK571">
        <v>1</v>
      </c>
    </row>
    <row r="572" spans="1:37" x14ac:dyDescent="0.25">
      <c r="A572">
        <v>45.833333333333542</v>
      </c>
      <c r="B572" s="2">
        <v>1925.8333333332916</v>
      </c>
      <c r="C572">
        <f>+D572+($D$2+E572+F572)*SOI!A571*IF(B572&gt;$C$18, IF(B572&lt;$C$19,-1,1),1)</f>
        <v>-1.2145558289384009</v>
      </c>
      <c r="D572">
        <f>+$D$3*((1-$D$5)*SOI!D571+$D$5*SOI!D570) +   $D$4*((1-$D$5)*SOI!E571+$D$5*SOI!E570)</f>
        <v>0</v>
      </c>
      <c r="E572">
        <f t="shared" si="232"/>
        <v>2.3875979226881783</v>
      </c>
      <c r="F572">
        <f t="shared" si="233"/>
        <v>-3.6021537516265791</v>
      </c>
      <c r="G572">
        <f t="shared" si="240"/>
        <v>-1.2145558289384009</v>
      </c>
      <c r="H572" s="21">
        <f t="shared" si="241"/>
        <v>-1.8894704481968522E-2</v>
      </c>
      <c r="I572" s="37">
        <f t="shared" si="234"/>
        <v>1.2902941436501467</v>
      </c>
      <c r="J572" s="1">
        <f t="shared" si="242"/>
        <v>-0.12992372072424643</v>
      </c>
      <c r="K572" s="1">
        <f t="shared" si="243"/>
        <v>-3.1354274940613246E-4</v>
      </c>
      <c r="L572" s="1">
        <f t="shared" si="235"/>
        <v>-1.720696555710699</v>
      </c>
      <c r="M572" s="1">
        <f t="shared" si="236"/>
        <v>-0.63277947009399149</v>
      </c>
      <c r="N572" s="1">
        <f t="shared" si="237"/>
        <v>0.1369167538798223</v>
      </c>
      <c r="O572" s="1">
        <f t="shared" si="238"/>
        <v>0.16523561092143671</v>
      </c>
      <c r="P572" s="1">
        <f t="shared" si="239"/>
        <v>-4.0901826820317254E-2</v>
      </c>
      <c r="Q572" s="1">
        <f t="shared" si="244"/>
        <v>-5.8268160978261728E-2</v>
      </c>
      <c r="R572" s="1">
        <f t="shared" si="245"/>
        <v>4.1312089872747879E-3</v>
      </c>
      <c r="S572" s="1">
        <f t="shared" si="246"/>
        <v>2.3164095927517628E-2</v>
      </c>
      <c r="T572" s="1">
        <f t="shared" si="247"/>
        <v>4.7839375135615217E-3</v>
      </c>
      <c r="U572" s="1">
        <f t="shared" si="248"/>
        <v>2.7378348588432159E-3</v>
      </c>
      <c r="V572" s="1">
        <f t="shared" si="249"/>
        <v>1.0884467239893001E-2</v>
      </c>
      <c r="W572" s="1">
        <f t="shared" si="256"/>
        <v>0</v>
      </c>
      <c r="X572" s="1">
        <f t="shared" si="256"/>
        <v>0</v>
      </c>
      <c r="Y572" s="1">
        <f t="shared" si="256"/>
        <v>0</v>
      </c>
      <c r="Z572" s="1">
        <f t="shared" si="256"/>
        <v>0</v>
      </c>
      <c r="AA572" s="1">
        <f>+AA$3*$F572*ABS($F572)*COS(2*PI()*$A572/$AZ$22+AA$4)*COS(2*PI()*$A572/$BA$22+AA$5)</f>
        <v>0</v>
      </c>
      <c r="AB572" s="39">
        <f>+AB$3*$F572*ABS($F572)*COS(2*2*PI()*$A572/$BA$33+AB$4)*COS(2*2*PI()*$A572/$BA$34+AB$5)*COS(2*2*PI()*$A572/$BA$35+AB$6)</f>
        <v>0</v>
      </c>
      <c r="AE572" s="20">
        <f>+$AF$20*SIGN(SOI!A571)*(ABS(SOI!A571))^$AE$2</f>
        <v>0.6</v>
      </c>
      <c r="AF572" s="20">
        <f t="shared" si="252"/>
        <v>0.6566794250139375</v>
      </c>
      <c r="AG572" s="19">
        <f t="shared" si="254"/>
        <v>0.54383634040589335</v>
      </c>
      <c r="AH572" s="19">
        <f t="shared" si="255"/>
        <v>0.84471583689677732</v>
      </c>
      <c r="AI572">
        <f t="shared" si="251"/>
        <v>0.32999999999999691</v>
      </c>
      <c r="AJ572">
        <f t="shared" si="250"/>
        <v>0.11284308460804415</v>
      </c>
      <c r="AK572">
        <v>1</v>
      </c>
    </row>
    <row r="573" spans="1:37" x14ac:dyDescent="0.25">
      <c r="A573">
        <v>45.916666666666877</v>
      </c>
      <c r="B573" s="2">
        <v>1925.9166666666249</v>
      </c>
      <c r="C573">
        <f>+D573+($D$2+E573+F573)*SOI!A572*IF(B573&gt;$C$18, IF(B573&lt;$C$19,-1,1),1)</f>
        <v>29.676999634762343</v>
      </c>
      <c r="D573">
        <f>+$D$3*((1-$D$5)*SOI!D572+$D$5*SOI!D571) +   $D$4*((1-$D$5)*SOI!E572+$D$5*SOI!E571)</f>
        <v>0</v>
      </c>
      <c r="E573">
        <f t="shared" si="232"/>
        <v>-41.120340000445935</v>
      </c>
      <c r="F573">
        <f t="shared" si="233"/>
        <v>59.668464772172399</v>
      </c>
      <c r="G573">
        <f t="shared" si="240"/>
        <v>18.548124771726464</v>
      </c>
      <c r="H573" s="21">
        <f t="shared" si="241"/>
        <v>-0.65838660232740898</v>
      </c>
      <c r="I573" s="37">
        <f t="shared" si="234"/>
        <v>-9.540903495773172</v>
      </c>
      <c r="J573" s="1">
        <f t="shared" si="242"/>
        <v>-21.349886010793963</v>
      </c>
      <c r="K573" s="1">
        <f t="shared" si="243"/>
        <v>4.9814546737650824E-2</v>
      </c>
      <c r="L573" s="1">
        <f t="shared" si="235"/>
        <v>0.86321674866546549</v>
      </c>
      <c r="M573" s="1">
        <f t="shared" si="236"/>
        <v>14.062376288355988</v>
      </c>
      <c r="N573" s="1">
        <f t="shared" si="237"/>
        <v>-0.74199360716804863</v>
      </c>
      <c r="O573" s="1">
        <f t="shared" si="238"/>
        <v>-7.4461416426654345</v>
      </c>
      <c r="P573" s="1">
        <f t="shared" si="239"/>
        <v>0.28744775079302781</v>
      </c>
      <c r="Q573" s="1">
        <f t="shared" si="244"/>
        <v>-7.017480512171546</v>
      </c>
      <c r="R573" s="1">
        <f t="shared" si="245"/>
        <v>-3.6789835521044081</v>
      </c>
      <c r="S573" s="1">
        <f t="shared" si="246"/>
        <v>0.92823876459725307</v>
      </c>
      <c r="T573" s="1">
        <f t="shared" si="247"/>
        <v>0.10815054441320868</v>
      </c>
      <c r="U573" s="1">
        <f t="shared" si="248"/>
        <v>0.14227357186767878</v>
      </c>
      <c r="V573" s="1">
        <f t="shared" si="249"/>
        <v>0.41454048887585965</v>
      </c>
      <c r="W573" s="1">
        <f t="shared" si="256"/>
        <v>0</v>
      </c>
      <c r="X573" s="1">
        <f t="shared" si="256"/>
        <v>0</v>
      </c>
      <c r="Y573" s="1">
        <f t="shared" si="256"/>
        <v>0</v>
      </c>
      <c r="Z573" s="1">
        <f t="shared" si="256"/>
        <v>0</v>
      </c>
      <c r="AA573" s="1">
        <f>+AA$3*$F573*ABS($F573)*COS(2*PI()*$A573/$AZ$22+AA$4)*COS(2*PI()*$A573/$BA$22+AA$5)</f>
        <v>0</v>
      </c>
      <c r="AB573" s="39">
        <f>+AB$3*$F573*ABS($F573)*COS(2*2*PI()*$A573/$BA$33+AB$4)*COS(2*2*PI()*$A573/$BA$34+AB$5)*COS(2*2*PI()*$A573/$BA$35+AB$6)</f>
        <v>0</v>
      </c>
      <c r="AE573" s="20">
        <f>+$AF$20*SIGN(SOI!A572)*(ABS(SOI!A572))^$AE$2</f>
        <v>0.83478713676875016</v>
      </c>
      <c r="AF573" s="20">
        <f t="shared" si="252"/>
        <v>0.74667444155527385</v>
      </c>
      <c r="AG573" s="19">
        <f t="shared" si="254"/>
        <v>0.68868363682098721</v>
      </c>
      <c r="AH573" s="19">
        <f t="shared" si="255"/>
        <v>0.84701016347136171</v>
      </c>
      <c r="AI573">
        <f t="shared" si="251"/>
        <v>0.3305999999999969</v>
      </c>
      <c r="AJ573">
        <f t="shared" si="250"/>
        <v>5.7990804734286638E-2</v>
      </c>
      <c r="AK573">
        <v>1</v>
      </c>
    </row>
    <row r="574" spans="1:37" x14ac:dyDescent="0.25">
      <c r="A574">
        <v>46.000000000000213</v>
      </c>
      <c r="B574" s="2">
        <v>1925.9999999999582</v>
      </c>
      <c r="C574">
        <f>+D574+($D$2+E574+F574)*SOI!A573*IF(B574&gt;$C$18, IF(B574&lt;$C$19,-1,1),1)</f>
        <v>2.0269749057964837</v>
      </c>
      <c r="D574">
        <f>+$D$3*((1-$D$5)*SOI!D573+$D$5*SOI!D572) +   $D$4*((1-$D$5)*SOI!E573+$D$5*SOI!E572)</f>
        <v>0</v>
      </c>
      <c r="E574">
        <f t="shared" si="232"/>
        <v>-2.6892524456491529</v>
      </c>
      <c r="F574">
        <f t="shared" si="233"/>
        <v>4.0227885678836817</v>
      </c>
      <c r="G574">
        <f t="shared" si="240"/>
        <v>1.3335361222345288</v>
      </c>
      <c r="H574" s="21">
        <f t="shared" si="241"/>
        <v>8.3096528549076436E-3</v>
      </c>
      <c r="I574" s="37">
        <f t="shared" si="234"/>
        <v>0.53389872819944706</v>
      </c>
      <c r="J574" s="1">
        <f t="shared" si="242"/>
        <v>6.4772286949577498E-2</v>
      </c>
      <c r="K574" s="1">
        <f t="shared" si="243"/>
        <v>4.0947001910949341E-6</v>
      </c>
      <c r="L574" s="1">
        <f t="shared" si="235"/>
        <v>1.0870859062698395</v>
      </c>
      <c r="M574" s="1">
        <f t="shared" si="236"/>
        <v>0.76240020103082118</v>
      </c>
      <c r="N574" s="1">
        <f t="shared" si="237"/>
        <v>8.3148294378557017E-2</v>
      </c>
      <c r="O574" s="1">
        <f t="shared" si="238"/>
        <v>-2.2033850433122715</v>
      </c>
      <c r="P574" s="1">
        <f t="shared" si="239"/>
        <v>6.3404740516001456E-5</v>
      </c>
      <c r="Q574" s="1">
        <f t="shared" si="244"/>
        <v>4.2634255547424296E-2</v>
      </c>
      <c r="R574" s="1">
        <f t="shared" si="245"/>
        <v>-1.2507620574468436E-3</v>
      </c>
      <c r="S574" s="1">
        <f t="shared" si="246"/>
        <v>5.8207944852143112E-3</v>
      </c>
      <c r="T574" s="1">
        <f t="shared" si="247"/>
        <v>4.0302484617345709E-2</v>
      </c>
      <c r="U574" s="1">
        <f t="shared" si="248"/>
        <v>-1.7561290736132509E-6</v>
      </c>
      <c r="V574" s="1">
        <f t="shared" si="249"/>
        <v>-1.0246674759909651E-5</v>
      </c>
      <c r="W574" s="1">
        <f t="shared" si="256"/>
        <v>0</v>
      </c>
      <c r="X574" s="1">
        <f t="shared" si="256"/>
        <v>0</v>
      </c>
      <c r="Y574" s="1">
        <f t="shared" si="256"/>
        <v>0</v>
      </c>
      <c r="Z574" s="1">
        <f t="shared" si="256"/>
        <v>0</v>
      </c>
      <c r="AA574" s="1">
        <f>+AA$3*$F574*ABS($F574)*COS(2*PI()*$A574/$AZ$22+AA$4)*COS(2*PI()*$A574/$BA$22+AA$5)</f>
        <v>0</v>
      </c>
      <c r="AB574" s="39">
        <f>+AB$3*$F574*ABS($F574)*COS(2*2*PI()*$A574/$BA$33+AB$4)*COS(2*2*PI()*$A574/$BA$34+AB$5)*COS(2*2*PI()*$A574/$BA$35+AB$6)</f>
        <v>0</v>
      </c>
      <c r="AE574" s="20">
        <f>+$AF$20*SIGN(SOI!A573)*(ABS(SOI!A573))^$AE$2</f>
        <v>0.80523618789707163</v>
      </c>
      <c r="AF574" s="20">
        <f t="shared" si="252"/>
        <v>0.78586037473272796</v>
      </c>
      <c r="AG574" s="19">
        <f t="shared" si="254"/>
        <v>0.81566055077937893</v>
      </c>
      <c r="AH574" s="19">
        <f t="shared" si="255"/>
        <v>0.83378457448279375</v>
      </c>
      <c r="AI574">
        <f t="shared" si="251"/>
        <v>0.33119999999999689</v>
      </c>
      <c r="AJ574">
        <f t="shared" si="250"/>
        <v>2.9800176046650972E-2</v>
      </c>
      <c r="AK574">
        <v>1</v>
      </c>
    </row>
    <row r="575" spans="1:37" x14ac:dyDescent="0.25">
      <c r="A575">
        <v>46.083333333333549</v>
      </c>
      <c r="B575" s="2">
        <v>1926.0833333332914</v>
      </c>
      <c r="C575">
        <f>+D575+($D$2+E575+F575)*SOI!A574*IF(B575&gt;$C$18, IF(B575&lt;$C$19,-1,1),1)</f>
        <v>-1.1468928246491434</v>
      </c>
      <c r="D575">
        <f>+$D$3*((1-$D$5)*SOI!D574+$D$5*SOI!D573) +   $D$4*((1-$D$5)*SOI!E574+$D$5*SOI!E573)</f>
        <v>0</v>
      </c>
      <c r="E575">
        <f t="shared" si="232"/>
        <v>1.3464768071264492</v>
      </c>
      <c r="F575">
        <f t="shared" si="233"/>
        <v>-2.2355410122808239</v>
      </c>
      <c r="G575">
        <f t="shared" si="240"/>
        <v>-0.88906420515437468</v>
      </c>
      <c r="H575" s="21">
        <f t="shared" si="241"/>
        <v>-2.5232486154246572E-2</v>
      </c>
      <c r="I575" s="37">
        <f t="shared" si="234"/>
        <v>-0.70925417442613248</v>
      </c>
      <c r="J575" s="1">
        <f t="shared" si="242"/>
        <v>1.6300195716387515E-2</v>
      </c>
      <c r="K575" s="1">
        <f t="shared" si="243"/>
        <v>-4.6770060966897745E-4</v>
      </c>
      <c r="L575" s="1">
        <f t="shared" si="235"/>
        <v>-1.5715183018030061</v>
      </c>
      <c r="M575" s="1">
        <f t="shared" si="236"/>
        <v>-0.14442539889245889</v>
      </c>
      <c r="N575" s="1">
        <f t="shared" si="237"/>
        <v>-8.0834525157815057E-2</v>
      </c>
      <c r="O575" s="1">
        <f t="shared" si="238"/>
        <v>1.1924222914137206</v>
      </c>
      <c r="P575" s="1">
        <f t="shared" si="239"/>
        <v>-9.2570431860748686E-3</v>
      </c>
      <c r="Q575" s="1">
        <f t="shared" si="244"/>
        <v>7.8516838464901244E-3</v>
      </c>
      <c r="R575" s="1">
        <f t="shared" si="245"/>
        <v>3.0600028612589041E-4</v>
      </c>
      <c r="S575" s="1">
        <f t="shared" si="246"/>
        <v>7.517420201897186E-3</v>
      </c>
      <c r="T575" s="1">
        <f t="shared" si="247"/>
        <v>3.1530226307234219E-2</v>
      </c>
      <c r="U575" s="1">
        <f t="shared" si="248"/>
        <v>-3.4060420666408845E-4</v>
      </c>
      <c r="V575" s="1">
        <f t="shared" si="249"/>
        <v>-1.4543772023641014E-3</v>
      </c>
      <c r="W575" s="1">
        <f t="shared" si="256"/>
        <v>0</v>
      </c>
      <c r="X575" s="1">
        <f t="shared" si="256"/>
        <v>0</v>
      </c>
      <c r="Y575" s="1">
        <f t="shared" si="256"/>
        <v>0</v>
      </c>
      <c r="Z575" s="1">
        <f t="shared" si="256"/>
        <v>0</v>
      </c>
      <c r="AA575" s="1">
        <f>+AA$3*$F575*ABS($F575)*COS(2*PI()*$A575/$AZ$22+AA$4)*COS(2*PI()*$A575/$BA$22+AA$5)</f>
        <v>0</v>
      </c>
      <c r="AB575" s="39">
        <f>+AB$3*$F575*ABS($F575)*COS(2*2*PI()*$A575/$BA$33+AB$4)*COS(2*2*PI()*$A575/$BA$34+AB$5)*COS(2*2*PI()*$A575/$BA$35+AB$6)</f>
        <v>0</v>
      </c>
      <c r="AE575" s="20">
        <f>+$AF$20*SIGN(SOI!A574)*(ABS(SOI!A574))^$AE$2</f>
        <v>0.7175577995323621</v>
      </c>
      <c r="AF575" s="20">
        <f t="shared" si="252"/>
        <v>0.7336003261077878</v>
      </c>
      <c r="AG575" s="19">
        <f t="shared" si="254"/>
        <v>0.84304426965134804</v>
      </c>
      <c r="AH575" s="19">
        <f t="shared" si="255"/>
        <v>0.84137196845786011</v>
      </c>
      <c r="AI575">
        <f t="shared" si="251"/>
        <v>0.33179999999999688</v>
      </c>
      <c r="AJ575">
        <f t="shared" si="250"/>
        <v>0.10944394354356024</v>
      </c>
      <c r="AK575">
        <v>1</v>
      </c>
    </row>
    <row r="576" spans="1:37" x14ac:dyDescent="0.25">
      <c r="A576">
        <v>46.166666666666885</v>
      </c>
      <c r="B576" s="2">
        <v>1926.1666666666247</v>
      </c>
      <c r="C576">
        <f>+D576+($D$2+E576+F576)*SOI!A575*IF(B576&gt;$C$18, IF(B576&lt;$C$19,-1,1),1)</f>
        <v>1.1419332326949305</v>
      </c>
      <c r="D576">
        <f>+$D$3*((1-$D$5)*SOI!D575+$D$5*SOI!D574) +   $D$4*((1-$D$5)*SOI!E575+$D$5*SOI!E574)</f>
        <v>0</v>
      </c>
      <c r="E576">
        <f t="shared" si="232"/>
        <v>-0.94082667426553668</v>
      </c>
      <c r="F576">
        <f t="shared" si="233"/>
        <v>1.9004344328327052</v>
      </c>
      <c r="G576">
        <f t="shared" si="240"/>
        <v>0.95960775856716851</v>
      </c>
      <c r="H576" s="21">
        <f t="shared" si="241"/>
        <v>2.1704336837305212E-2</v>
      </c>
      <c r="I576" s="37">
        <f t="shared" si="234"/>
        <v>0.54671136608989634</v>
      </c>
      <c r="J576" s="1">
        <f t="shared" si="242"/>
        <v>-1.1160990552313612E-2</v>
      </c>
      <c r="K576" s="1">
        <f t="shared" si="243"/>
        <v>1.2810589691749863E-4</v>
      </c>
      <c r="L576" s="1">
        <f t="shared" si="235"/>
        <v>0.85552086263752625</v>
      </c>
      <c r="M576" s="1">
        <f t="shared" si="236"/>
        <v>-0.128291326263207</v>
      </c>
      <c r="N576" s="1">
        <f t="shared" si="237"/>
        <v>4.8914298258023223E-2</v>
      </c>
      <c r="O576" s="1">
        <f t="shared" si="238"/>
        <v>-0.24914475222289584</v>
      </c>
      <c r="P576" s="1">
        <f t="shared" si="239"/>
        <v>2.2291569947235718E-2</v>
      </c>
      <c r="Q576" s="1">
        <f t="shared" si="244"/>
        <v>-4.2204179270168467E-3</v>
      </c>
      <c r="R576" s="1">
        <f t="shared" si="245"/>
        <v>1.2678582178041685E-4</v>
      </c>
      <c r="S576" s="1">
        <f t="shared" si="246"/>
        <v>3.5064202433471021E-3</v>
      </c>
      <c r="T576" s="1">
        <f t="shared" si="247"/>
        <v>3.5864097551926099E-3</v>
      </c>
      <c r="U576" s="1">
        <f t="shared" si="248"/>
        <v>-6.3222923753249052E-4</v>
      </c>
      <c r="V576" s="1">
        <f t="shared" si="249"/>
        <v>-2.1192605816927517E-3</v>
      </c>
      <c r="W576" s="1">
        <f t="shared" si="256"/>
        <v>0</v>
      </c>
      <c r="X576" s="1">
        <f t="shared" si="256"/>
        <v>0</v>
      </c>
      <c r="Y576" s="1">
        <f t="shared" si="256"/>
        <v>0</v>
      </c>
      <c r="Z576" s="1">
        <f t="shared" si="256"/>
        <v>0</v>
      </c>
      <c r="AA576" s="1">
        <f>+AA$3*$F576*ABS($F576)*COS(2*PI()*$A576/$AZ$22+AA$4)*COS(2*PI()*$A576/$BA$22+AA$5)</f>
        <v>0</v>
      </c>
      <c r="AB576" s="39">
        <f>+AB$3*$F576*ABS($F576)*COS(2*2*PI()*$A576/$BA$33+AB$4)*COS(2*2*PI()*$A576/$BA$34+AB$5)*COS(2*2*PI()*$A576/$BA$35+AB$6)</f>
        <v>0</v>
      </c>
      <c r="AE576" s="20">
        <f>+$AF$20*SIGN(SOI!A575)*(ABS(SOI!A575))^$AE$2</f>
        <v>0.67800699089392935</v>
      </c>
      <c r="AF576" s="20">
        <f t="shared" si="252"/>
        <v>0.66659147912573402</v>
      </c>
      <c r="AG576" s="19">
        <f t="shared" si="254"/>
        <v>0.83284944593576216</v>
      </c>
      <c r="AH576" s="19">
        <f t="shared" si="255"/>
        <v>0.84059453602778755</v>
      </c>
      <c r="AI576">
        <f t="shared" si="251"/>
        <v>0.33239999999999686</v>
      </c>
      <c r="AJ576">
        <f t="shared" si="250"/>
        <v>0.16625796681002813</v>
      </c>
      <c r="AK576">
        <v>1</v>
      </c>
    </row>
    <row r="577" spans="1:37" x14ac:dyDescent="0.25">
      <c r="A577">
        <v>46.25000000000022</v>
      </c>
      <c r="B577" s="2">
        <v>1926.2499999999579</v>
      </c>
      <c r="C577">
        <f>+D577+($D$2+E577+F577)*SOI!A576*IF(B577&gt;$C$18, IF(B577&lt;$C$19,-1,1),1)</f>
        <v>-1.4057625644222072</v>
      </c>
      <c r="D577">
        <f>+$D$3*((1-$D$5)*SOI!D576+$D$5*SOI!D575) +   $D$4*((1-$D$5)*SOI!E576+$D$5*SOI!E575)</f>
        <v>0</v>
      </c>
      <c r="E577">
        <f t="shared" si="232"/>
        <v>0.76296473691840649</v>
      </c>
      <c r="F577">
        <f t="shared" si="233"/>
        <v>-2.1548088601087105</v>
      </c>
      <c r="G577">
        <f t="shared" si="240"/>
        <v>-1.391844123190304</v>
      </c>
      <c r="H577" s="21">
        <f t="shared" si="241"/>
        <v>-1.2495274754564445E-3</v>
      </c>
      <c r="I577" s="37">
        <f t="shared" si="234"/>
        <v>-0.25163613245801469</v>
      </c>
      <c r="J577" s="1">
        <f t="shared" si="242"/>
        <v>-1.197989140889629E-2</v>
      </c>
      <c r="K577" s="1">
        <f t="shared" si="243"/>
        <v>-1.1868704195845397E-6</v>
      </c>
      <c r="L577" s="1">
        <f t="shared" si="235"/>
        <v>-7.9077590621745172E-2</v>
      </c>
      <c r="M577" s="1">
        <f t="shared" si="236"/>
        <v>0.29917998569176846</v>
      </c>
      <c r="N577" s="1">
        <f t="shared" si="237"/>
        <v>-1.2362039758813134E-2</v>
      </c>
      <c r="O577" s="1">
        <f t="shared" si="238"/>
        <v>2.1875927763133882E-2</v>
      </c>
      <c r="P577" s="1">
        <f t="shared" si="239"/>
        <v>-2.5447040444761742E-2</v>
      </c>
      <c r="Q577" s="1">
        <f t="shared" si="244"/>
        <v>-2.4873964490843129E-3</v>
      </c>
      <c r="R577" s="1">
        <f t="shared" si="245"/>
        <v>-3.4393402287826973E-5</v>
      </c>
      <c r="S577" s="1">
        <f t="shared" si="246"/>
        <v>4.0788071535309881E-4</v>
      </c>
      <c r="T577" s="1">
        <f t="shared" si="247"/>
        <v>2.9107001458650601E-5</v>
      </c>
      <c r="U577" s="1">
        <f t="shared" si="248"/>
        <v>-3.3218965130531593E-4</v>
      </c>
      <c r="V577" s="1">
        <f t="shared" si="249"/>
        <v>-6.114138792082084E-4</v>
      </c>
      <c r="W577" s="1">
        <f t="shared" si="256"/>
        <v>0</v>
      </c>
      <c r="X577" s="1">
        <f t="shared" si="256"/>
        <v>0</v>
      </c>
      <c r="Y577" s="1">
        <f t="shared" si="256"/>
        <v>0</v>
      </c>
      <c r="Z577" s="1">
        <f t="shared" si="256"/>
        <v>0</v>
      </c>
      <c r="AA577" s="1">
        <f>+AA$3*$F577*ABS($F577)*COS(2*PI()*$A577/$AZ$22+AA$4)*COS(2*PI()*$A577/$BA$22+AA$5)</f>
        <v>0</v>
      </c>
      <c r="AB577" s="39">
        <f>+AB$3*$F577*ABS($F577)*COS(2*2*PI()*$A577/$BA$33+AB$4)*COS(2*2*PI()*$A577/$BA$34+AB$5)*COS(2*2*PI()*$A577/$BA$35+AB$6)</f>
        <v>0</v>
      </c>
      <c r="AE577" s="20">
        <f>+$AF$20*SIGN(SOI!A576)*(ABS(SOI!A576))^$AE$2</f>
        <v>0.60420964695091051</v>
      </c>
      <c r="AF577" s="20">
        <f t="shared" si="252"/>
        <v>0.60286241646868499</v>
      </c>
      <c r="AG577" s="19">
        <f t="shared" si="254"/>
        <v>0.81684152726732484</v>
      </c>
      <c r="AH577" s="19">
        <f t="shared" si="255"/>
        <v>0.82352249515025322</v>
      </c>
      <c r="AI577">
        <f t="shared" si="251"/>
        <v>0.33299999999999685</v>
      </c>
      <c r="AJ577">
        <f t="shared" si="250"/>
        <v>0.21397911079863985</v>
      </c>
      <c r="AK577">
        <v>1</v>
      </c>
    </row>
    <row r="578" spans="1:37" x14ac:dyDescent="0.25">
      <c r="A578">
        <v>46.333333333333556</v>
      </c>
      <c r="B578" s="2">
        <v>1926.3333333332912</v>
      </c>
      <c r="C578">
        <f>+D578+($D$2+E578+F578)*SOI!A577*IF(B578&gt;$C$18, IF(B578&lt;$C$19,-1,1),1)</f>
        <v>2.4248303423149626</v>
      </c>
      <c r="D578">
        <f>+$D$3*((1-$D$5)*SOI!D577+$D$5*SOI!D576) +   $D$4*((1-$D$5)*SOI!E577+$D$5*SOI!E576)</f>
        <v>0</v>
      </c>
      <c r="E578">
        <f t="shared" si="232"/>
        <v>-0.68067141176338541</v>
      </c>
      <c r="F578">
        <f t="shared" si="233"/>
        <v>3.6021537519018949</v>
      </c>
      <c r="G578">
        <f t="shared" si="240"/>
        <v>2.9214823401385095</v>
      </c>
      <c r="H578" s="21">
        <f t="shared" si="241"/>
        <v>-1.5625450060090248E-2</v>
      </c>
      <c r="I578" s="37">
        <f t="shared" si="234"/>
        <v>-7.9194747670655763E-2</v>
      </c>
      <c r="J578" s="1">
        <f t="shared" si="242"/>
        <v>5.7872492374050049E-3</v>
      </c>
      <c r="K578" s="1">
        <f t="shared" si="243"/>
        <v>2.5832793644553511E-5</v>
      </c>
      <c r="L578" s="1">
        <f t="shared" si="235"/>
        <v>0.15922689569095794</v>
      </c>
      <c r="M578" s="1">
        <f t="shared" si="236"/>
        <v>-0.45922811028619032</v>
      </c>
      <c r="N578" s="1">
        <f t="shared" si="237"/>
        <v>4.7676958507733907E-3</v>
      </c>
      <c r="O578" s="1">
        <f t="shared" si="238"/>
        <v>-0.42631320421167956</v>
      </c>
      <c r="P578" s="1">
        <f t="shared" si="239"/>
        <v>1.4114972798497782E-2</v>
      </c>
      <c r="Q578" s="1">
        <f t="shared" si="244"/>
        <v>-1.472513698023909E-3</v>
      </c>
      <c r="R578" s="1">
        <f t="shared" si="245"/>
        <v>-6.407857582121909E-6</v>
      </c>
      <c r="S578" s="1">
        <f t="shared" si="246"/>
        <v>-4.9507951449485894E-5</v>
      </c>
      <c r="T578" s="1">
        <f t="shared" si="247"/>
        <v>1.1421490185373282E-3</v>
      </c>
      <c r="U578" s="1">
        <f t="shared" si="248"/>
        <v>5.7989884265981899E-5</v>
      </c>
      <c r="V578" s="1">
        <f t="shared" si="249"/>
        <v>-1.3079660301326619E-4</v>
      </c>
      <c r="W578" s="1">
        <f t="shared" si="256"/>
        <v>0</v>
      </c>
      <c r="X578" s="1">
        <f t="shared" si="256"/>
        <v>0</v>
      </c>
      <c r="Y578" s="1">
        <f t="shared" si="256"/>
        <v>0</v>
      </c>
      <c r="Z578" s="1">
        <f t="shared" si="256"/>
        <v>0</v>
      </c>
      <c r="AA578" s="1">
        <f>+AA$3*$F578*ABS($F578)*COS(2*PI()*$A578/$AZ$22+AA$4)*COS(2*PI()*$A578/$BA$22+AA$5)</f>
        <v>0</v>
      </c>
      <c r="AB578" s="39">
        <f>+AB$3*$F578*ABS($F578)*COS(2*2*PI()*$A578/$BA$33+AB$4)*COS(2*2*PI()*$A578/$BA$34+AB$5)*COS(2*2*PI()*$A578/$BA$35+AB$6)</f>
        <v>0</v>
      </c>
      <c r="AE578" s="20">
        <f>+$AF$20*SIGN(SOI!A577)*(ABS(SOI!A577))^$AE$2</f>
        <v>0.52637061156121512</v>
      </c>
      <c r="AF578" s="20">
        <f t="shared" si="252"/>
        <v>0.51817644313583189</v>
      </c>
      <c r="AG578" s="19">
        <f t="shared" si="254"/>
        <v>6.0858843572070664E-2</v>
      </c>
      <c r="AH578" s="19">
        <f t="shared" si="255"/>
        <v>7.0555691525185621E-2</v>
      </c>
      <c r="AI578">
        <f t="shared" si="251"/>
        <v>0.33359999999999684</v>
      </c>
      <c r="AJ578">
        <f t="shared" si="250"/>
        <v>0.45731759956376122</v>
      </c>
      <c r="AK578">
        <v>1</v>
      </c>
    </row>
    <row r="579" spans="1:37" x14ac:dyDescent="0.25">
      <c r="A579">
        <v>46.416666666666892</v>
      </c>
      <c r="B579" s="2">
        <v>1926.4166666666245</v>
      </c>
      <c r="C579">
        <f>+D579+($D$2+E579+F579)*SOI!A578*IF(B579&gt;$C$18, IF(B579&lt;$C$19,-1,1),1)</f>
        <v>-35.998412799637528</v>
      </c>
      <c r="D579">
        <f>+$D$3*((1-$D$5)*SOI!D578+$D$5*SOI!D577) +   $D$4*((1-$D$5)*SOI!E578+$D$5*SOI!E577)</f>
        <v>0</v>
      </c>
      <c r="E579">
        <f t="shared" si="232"/>
        <v>0.65467329730404877</v>
      </c>
      <c r="F579">
        <f t="shared" si="233"/>
        <v>-59.668464772119677</v>
      </c>
      <c r="G579">
        <f t="shared" si="240"/>
        <v>-59.013791474815626</v>
      </c>
      <c r="H579" s="21">
        <f t="shared" si="241"/>
        <v>3.7277349054748811E-2</v>
      </c>
      <c r="I579" s="37">
        <f t="shared" si="234"/>
        <v>1.0925179993144722</v>
      </c>
      <c r="J579" s="1">
        <f t="shared" si="242"/>
        <v>0.67728387927420719</v>
      </c>
      <c r="K579" s="1">
        <f t="shared" si="243"/>
        <v>-4.5424953937857213E-4</v>
      </c>
      <c r="L579" s="1">
        <f t="shared" si="235"/>
        <v>-0.91915102531483517</v>
      </c>
      <c r="M579" s="1">
        <f t="shared" si="236"/>
        <v>3.8957833324023712</v>
      </c>
      <c r="N579" s="1">
        <f t="shared" si="237"/>
        <v>-1.2734569030746956</v>
      </c>
      <c r="O579" s="1">
        <f t="shared" si="238"/>
        <v>1.7198784502918802</v>
      </c>
      <c r="P579" s="1">
        <f t="shared" si="239"/>
        <v>-1.0657706296713801E-2</v>
      </c>
      <c r="Q579" s="1">
        <f t="shared" si="244"/>
        <v>-3.3365787846124055</v>
      </c>
      <c r="R579" s="1">
        <f t="shared" si="245"/>
        <v>0.2003028426083685</v>
      </c>
      <c r="S579" s="1">
        <f t="shared" si="246"/>
        <v>-0.18242438353459148</v>
      </c>
      <c r="T579" s="1">
        <f t="shared" si="247"/>
        <v>2.659880890853444E-2</v>
      </c>
      <c r="U579" s="1">
        <f t="shared" si="248"/>
        <v>6.0404343090895833E-4</v>
      </c>
      <c r="V579" s="1">
        <f t="shared" si="249"/>
        <v>-2.6378851120682525E-2</v>
      </c>
      <c r="W579" s="1">
        <f t="shared" si="256"/>
        <v>0</v>
      </c>
      <c r="X579" s="1">
        <f t="shared" si="256"/>
        <v>0</v>
      </c>
      <c r="Y579" s="1">
        <f t="shared" si="256"/>
        <v>0</v>
      </c>
      <c r="Z579" s="1">
        <f t="shared" si="256"/>
        <v>0</v>
      </c>
      <c r="AA579" s="1">
        <f>+AA$3*$F579*ABS($F579)*COS(2*PI()*$A579/$AZ$22+AA$4)*COS(2*PI()*$A579/$BA$22+AA$5)</f>
        <v>0</v>
      </c>
      <c r="AB579" s="39">
        <f>+AB$3*$F579*ABS($F579)*COS(2*2*PI()*$A579/$BA$33+AB$4)*COS(2*2*PI()*$A579/$BA$34+AB$5)*COS(2*2*PI()*$A579/$BA$35+AB$6)</f>
        <v>0</v>
      </c>
      <c r="AE579" s="20">
        <f>+$AF$20*SIGN(SOI!A578)*(ABS(SOI!A578))^$AE$2</f>
        <v>0.42394907089537015</v>
      </c>
      <c r="AF579" s="20">
        <f t="shared" si="252"/>
        <v>0.46132953079229572</v>
      </c>
      <c r="AG579" s="19">
        <f t="shared" si="254"/>
        <v>0.11253901149374387</v>
      </c>
      <c r="AH579" s="19">
        <f t="shared" si="255"/>
        <v>0.14008532591551079</v>
      </c>
      <c r="AI579">
        <f t="shared" si="251"/>
        <v>0.33419999999999683</v>
      </c>
      <c r="AJ579">
        <f t="shared" si="250"/>
        <v>0.34879051929855187</v>
      </c>
      <c r="AK579">
        <v>1</v>
      </c>
    </row>
    <row r="580" spans="1:37" x14ac:dyDescent="0.25">
      <c r="A580">
        <v>46.500000000000227</v>
      </c>
      <c r="B580" s="2">
        <v>1926.4999999999577</v>
      </c>
      <c r="C580">
        <f>+D580+($D$2+E580+F580)*SOI!A579*IF(B580&gt;$C$18, IF(B580&lt;$C$19,-1,1),1)</f>
        <v>-2.9595366153397724</v>
      </c>
      <c r="D580">
        <f>+$D$3*((1-$D$5)*SOI!D579+$D$5*SOI!D578) +   $D$4*((1-$D$5)*SOI!E579+$D$5*SOI!E578)</f>
        <v>0</v>
      </c>
      <c r="E580">
        <f t="shared" si="232"/>
        <v>-0.67488859898975839</v>
      </c>
      <c r="F580">
        <f t="shared" si="233"/>
        <v>-4.0227885682162299</v>
      </c>
      <c r="G580">
        <f t="shared" si="240"/>
        <v>-4.6976771672059883</v>
      </c>
      <c r="H580" s="21">
        <f t="shared" si="241"/>
        <v>-2.2915471690018925E-3</v>
      </c>
      <c r="I580" s="37">
        <f t="shared" si="234"/>
        <v>-0.31419017603233323</v>
      </c>
      <c r="J580" s="1">
        <f t="shared" si="242"/>
        <v>-1.6148147783857539E-3</v>
      </c>
      <c r="K580" s="1">
        <f t="shared" si="243"/>
        <v>-1.7835903741311067E-4</v>
      </c>
      <c r="L580" s="1">
        <f t="shared" si="235"/>
        <v>0.69779233731353696</v>
      </c>
      <c r="M580" s="1">
        <f t="shared" si="236"/>
        <v>3.2298531058993961E-2</v>
      </c>
      <c r="N580" s="1">
        <f t="shared" si="237"/>
        <v>-0.19018595516025094</v>
      </c>
      <c r="O580" s="1">
        <f t="shared" si="238"/>
        <v>-0.30220117155955661</v>
      </c>
      <c r="P580" s="1">
        <f t="shared" si="239"/>
        <v>-3.1370877244818164E-2</v>
      </c>
      <c r="Q580" s="1">
        <f t="shared" si="244"/>
        <v>-4.1312697207394186E-3</v>
      </c>
      <c r="R580" s="1">
        <f t="shared" si="245"/>
        <v>-7.1323603890846761E-5</v>
      </c>
      <c r="S580" s="1">
        <f t="shared" si="246"/>
        <v>7.8350374786948489E-3</v>
      </c>
      <c r="T580" s="1">
        <f t="shared" si="247"/>
        <v>3.5481330604469497E-3</v>
      </c>
      <c r="U580" s="1">
        <f t="shared" si="248"/>
        <v>-5.1132270996041103E-4</v>
      </c>
      <c r="V580" s="1">
        <f t="shared" si="249"/>
        <v>-1.1596127514418833E-2</v>
      </c>
      <c r="W580" s="1">
        <f t="shared" si="256"/>
        <v>0</v>
      </c>
      <c r="X580" s="1">
        <f t="shared" si="256"/>
        <v>0</v>
      </c>
      <c r="Y580" s="1">
        <f t="shared" si="256"/>
        <v>0</v>
      </c>
      <c r="Z580" s="1">
        <f t="shared" si="256"/>
        <v>0</v>
      </c>
      <c r="AA580" s="1">
        <f>+AA$3*$F580*ABS($F580)*COS(2*PI()*$A580/$AZ$22+AA$4)*COS(2*PI()*$A580/$BA$22+AA$5)</f>
        <v>0</v>
      </c>
      <c r="AB580" s="39">
        <f>+AB$3*$F580*ABS($F580)*COS(2*2*PI()*$A580/$BA$33+AB$4)*COS(2*2*PI()*$A580/$BA$34+AB$5)*COS(2*2*PI()*$A580/$BA$35+AB$6)</f>
        <v>0</v>
      </c>
      <c r="AE580" s="20">
        <f>+$AF$20*SIGN(SOI!A579)*(ABS(SOI!A579))^$AE$2</f>
        <v>0.43366890992030188</v>
      </c>
      <c r="AF580" s="20">
        <f t="shared" si="252"/>
        <v>0.33860926489212889</v>
      </c>
      <c r="AG580" s="19">
        <f t="shared" si="254"/>
        <v>0.13596380366829627</v>
      </c>
      <c r="AH580" s="19">
        <f t="shared" si="255"/>
        <v>0.12261655347287756</v>
      </c>
      <c r="AI580">
        <f t="shared" si="251"/>
        <v>0.33479999999999682</v>
      </c>
      <c r="AJ580">
        <f t="shared" si="250"/>
        <v>0.20264546122383262</v>
      </c>
      <c r="AK580">
        <v>1</v>
      </c>
    </row>
    <row r="581" spans="1:37" x14ac:dyDescent="0.25">
      <c r="A581">
        <v>46.583333333333563</v>
      </c>
      <c r="B581" s="2">
        <v>1926.583333333291</v>
      </c>
      <c r="C581">
        <f>+D581+($D$2+E581+F581)*SOI!A580*IF(B581&gt;$C$18, IF(B581&lt;$C$19,-1,1),1)</f>
        <v>0.44769108714265127</v>
      </c>
      <c r="D581">
        <f>+$D$3*((1-$D$5)*SOI!D580+$D$5*SOI!D579) +   $D$4*((1-$D$5)*SOI!E580+$D$5*SOI!E579)</f>
        <v>0</v>
      </c>
      <c r="E581">
        <f t="shared" si="232"/>
        <v>0.74906623503445058</v>
      </c>
      <c r="F581">
        <f t="shared" si="233"/>
        <v>2.2355410125832247</v>
      </c>
      <c r="G581">
        <f t="shared" si="240"/>
        <v>2.9846072476176753</v>
      </c>
      <c r="H581" s="21">
        <f t="shared" si="241"/>
        <v>4.9514322231882183E-3</v>
      </c>
      <c r="I581" s="37">
        <f t="shared" si="234"/>
        <v>0.25842519430719435</v>
      </c>
      <c r="J581" s="1">
        <f t="shared" si="242"/>
        <v>6.6821655857024888E-4</v>
      </c>
      <c r="K581" s="1">
        <f t="shared" si="243"/>
        <v>1.3147132023982331E-6</v>
      </c>
      <c r="L581" s="1">
        <f t="shared" si="235"/>
        <v>-0.17606595361895644</v>
      </c>
      <c r="M581" s="1">
        <f t="shared" si="236"/>
        <v>1.6249314304322963E-2</v>
      </c>
      <c r="N581" s="1">
        <f t="shared" si="237"/>
        <v>0.10694931826189844</v>
      </c>
      <c r="O581" s="1">
        <f t="shared" si="238"/>
        <v>7.3995822384325593E-3</v>
      </c>
      <c r="P581" s="1">
        <f t="shared" si="239"/>
        <v>3.7428491403261516E-2</v>
      </c>
      <c r="Q581" s="1">
        <f t="shared" si="244"/>
        <v>1.1687870649961184E-3</v>
      </c>
      <c r="R581" s="1">
        <f t="shared" si="245"/>
        <v>-1.6596915236040765E-5</v>
      </c>
      <c r="S581" s="1">
        <f t="shared" si="246"/>
        <v>3.6239559214505733E-3</v>
      </c>
      <c r="T581" s="1">
        <f t="shared" si="247"/>
        <v>2.1920988946830006E-5</v>
      </c>
      <c r="U581" s="1">
        <f t="shared" si="248"/>
        <v>-5.0177958882805689E-4</v>
      </c>
      <c r="V581" s="1">
        <f t="shared" si="249"/>
        <v>-7.7801544798445678E-3</v>
      </c>
      <c r="W581" s="1">
        <f t="shared" si="256"/>
        <v>0</v>
      </c>
      <c r="X581" s="1">
        <f t="shared" si="256"/>
        <v>0</v>
      </c>
      <c r="Y581" s="1">
        <f t="shared" si="256"/>
        <v>0</v>
      </c>
      <c r="Z581" s="1">
        <f t="shared" si="256"/>
        <v>0</v>
      </c>
      <c r="AA581" s="1">
        <f>+AA$3*$F581*ABS($F581)*COS(2*PI()*$A581/$AZ$22+AA$4)*COS(2*PI()*$A581/$BA$22+AA$5)</f>
        <v>0</v>
      </c>
      <c r="AB581" s="39">
        <f>+AB$3*$F581*ABS($F581)*COS(2*2*PI()*$A581/$BA$33+AB$4)*COS(2*2*PI()*$A581/$BA$34+AB$5)*COS(2*2*PI()*$A581/$BA$35+AB$6)</f>
        <v>0</v>
      </c>
      <c r="AE581" s="20">
        <f>+$AF$20*SIGN(SOI!A580)*(ABS(SOI!A580))^$AE$2</f>
        <v>0.15820981386071464</v>
      </c>
      <c r="AF581" s="20">
        <f t="shared" si="252"/>
        <v>0.16642263701724891</v>
      </c>
      <c r="AG581" s="19">
        <f t="shared" si="254"/>
        <v>9.6742946970618166E-2</v>
      </c>
      <c r="AH581" s="19">
        <f t="shared" si="255"/>
        <v>0.1339997894647674</v>
      </c>
      <c r="AI581">
        <f t="shared" si="251"/>
        <v>0.33539999999999681</v>
      </c>
      <c r="AJ581">
        <f t="shared" si="250"/>
        <v>6.9679690046630743E-2</v>
      </c>
      <c r="AK581">
        <v>1</v>
      </c>
    </row>
    <row r="582" spans="1:37" x14ac:dyDescent="0.25">
      <c r="A582">
        <v>46.666666666666899</v>
      </c>
      <c r="B582" s="2">
        <v>1926.6666666666242</v>
      </c>
      <c r="C582">
        <f>+D582+($D$2+E582+F582)*SOI!A581*IF(B582&gt;$C$18, IF(B582&lt;$C$19,-1,1),1)</f>
        <v>0.19682410643943465</v>
      </c>
      <c r="D582">
        <f>+$D$3*((1-$D$5)*SOI!D581+$D$5*SOI!D580) +   $D$4*((1-$D$5)*SOI!E581+$D$5*SOI!E580)</f>
        <v>0</v>
      </c>
      <c r="E582">
        <f t="shared" si="232"/>
        <v>-0.91133851603468941</v>
      </c>
      <c r="F582">
        <f t="shared" si="233"/>
        <v>-1.9004344331000911</v>
      </c>
      <c r="G582">
        <f t="shared" si="240"/>
        <v>-2.8117729491347805</v>
      </c>
      <c r="H582" s="21">
        <f t="shared" si="241"/>
        <v>-3.8000369348995273E-3</v>
      </c>
      <c r="I582" s="37">
        <f t="shared" si="234"/>
        <v>7.2333412427113119E-3</v>
      </c>
      <c r="J582" s="1">
        <f t="shared" si="242"/>
        <v>3.1993910822706188E-5</v>
      </c>
      <c r="K582" s="1">
        <f t="shared" si="243"/>
        <v>-1.660598176233026E-5</v>
      </c>
      <c r="L582" s="1">
        <f t="shared" si="235"/>
        <v>8.757444054346876E-2</v>
      </c>
      <c r="M582" s="1">
        <f t="shared" si="236"/>
        <v>2.7795918730396801E-2</v>
      </c>
      <c r="N582" s="1">
        <f t="shared" si="237"/>
        <v>-1.4459538553546475E-2</v>
      </c>
      <c r="O582" s="1">
        <f t="shared" si="238"/>
        <v>-0.27167211686965148</v>
      </c>
      <c r="P582" s="1">
        <f t="shared" si="239"/>
        <v>-2.588785106588767E-2</v>
      </c>
      <c r="Q582" s="1">
        <f t="shared" si="244"/>
        <v>-2.7030731813771139E-4</v>
      </c>
      <c r="R582" s="1">
        <f t="shared" si="245"/>
        <v>1.0743700314099695E-7</v>
      </c>
      <c r="S582" s="1">
        <f t="shared" si="246"/>
        <v>-1.3713977171930737E-5</v>
      </c>
      <c r="T582" s="1">
        <f t="shared" si="247"/>
        <v>4.0031327929426145E-4</v>
      </c>
      <c r="U582" s="1">
        <f t="shared" si="248"/>
        <v>9.7142834730924426E-6</v>
      </c>
      <c r="V582" s="1">
        <f t="shared" si="249"/>
        <v>-7.2754240598882662E-4</v>
      </c>
      <c r="W582" s="1">
        <f t="shared" ref="W582:Z601" si="257">+W$3*$F582*ABS($F582)*COS(2*PI()*$A582/W$2+W$4)</f>
        <v>0</v>
      </c>
      <c r="X582" s="1">
        <f t="shared" si="257"/>
        <v>0</v>
      </c>
      <c r="Y582" s="1">
        <f t="shared" si="257"/>
        <v>0</v>
      </c>
      <c r="Z582" s="1">
        <f t="shared" si="257"/>
        <v>0</v>
      </c>
      <c r="AA582" s="1">
        <f>+AA$3*$F582*ABS($F582)*COS(2*PI()*$A582/$AZ$22+AA$4)*COS(2*PI()*$A582/$BA$22+AA$5)</f>
        <v>0</v>
      </c>
      <c r="AB582" s="39">
        <f>+AB$3*$F582*ABS($F582)*COS(2*2*PI()*$A582/$BA$33+AB$4)*COS(2*2*PI()*$A582/$BA$34+AB$5)*COS(2*2*PI()*$A582/$BA$35+AB$6)</f>
        <v>0</v>
      </c>
      <c r="AE582" s="20">
        <f>+$AF$20*SIGN(SOI!A581)*(ABS(SOI!A581))^$AE$2</f>
        <v>-9.2610812729269867E-2</v>
      </c>
      <c r="AF582" s="20">
        <f t="shared" si="252"/>
        <v>-8.1336675039276704E-2</v>
      </c>
      <c r="AG582" s="19">
        <f t="shared" si="254"/>
        <v>0.26485329217357989</v>
      </c>
      <c r="AH582" s="19">
        <f t="shared" si="255"/>
        <v>0.15430092937627574</v>
      </c>
      <c r="AI582">
        <f t="shared" si="251"/>
        <v>0.3359999999999968</v>
      </c>
      <c r="AJ582">
        <f t="shared" si="250"/>
        <v>0.34618996721285661</v>
      </c>
      <c r="AK582">
        <v>1</v>
      </c>
    </row>
    <row r="583" spans="1:37" x14ac:dyDescent="0.25">
      <c r="A583">
        <v>46.750000000000234</v>
      </c>
      <c r="B583" s="2">
        <v>1926.7499999999575</v>
      </c>
      <c r="C583">
        <f>+D583+($D$2+E583+F583)*SOI!A582*IF(B583&gt;$C$18, IF(B583&lt;$C$19,-1,1),1)</f>
        <v>-1.3373170515859267</v>
      </c>
      <c r="D583">
        <f>+$D$3*((1-$D$5)*SOI!D582+$D$5*SOI!D581) +   $D$4*((1-$D$5)*SOI!E582+$D$5*SOI!E581)</f>
        <v>0</v>
      </c>
      <c r="E583">
        <f t="shared" si="232"/>
        <v>1.2742092206066911</v>
      </c>
      <c r="F583">
        <f t="shared" si="233"/>
        <v>2.1548088603828646</v>
      </c>
      <c r="G583">
        <f t="shared" si="240"/>
        <v>3.4290180809895556</v>
      </c>
      <c r="H583" s="21">
        <f t="shared" si="241"/>
        <v>-1.3237387387432648E-2</v>
      </c>
      <c r="I583" s="37">
        <f t="shared" si="234"/>
        <v>-0.47304421465627222</v>
      </c>
      <c r="J583" s="1">
        <f t="shared" si="242"/>
        <v>6.3074239635355868E-3</v>
      </c>
      <c r="K583" s="1">
        <f t="shared" si="243"/>
        <v>2.0581000832062201E-4</v>
      </c>
      <c r="L583" s="1">
        <f t="shared" si="235"/>
        <v>-1.1312893056765818</v>
      </c>
      <c r="M583" s="1">
        <f t="shared" si="236"/>
        <v>-8.3792075067308458E-2</v>
      </c>
      <c r="N583" s="1">
        <f t="shared" si="237"/>
        <v>-0.11946639505617986</v>
      </c>
      <c r="O583" s="1">
        <f t="shared" si="238"/>
        <v>1.0962891077783639</v>
      </c>
      <c r="P583" s="1">
        <f t="shared" si="239"/>
        <v>6.1549083798352871E-3</v>
      </c>
      <c r="Q583" s="1">
        <f t="shared" si="244"/>
        <v>6.7324175187935065E-3</v>
      </c>
      <c r="R583" s="1">
        <f t="shared" si="245"/>
        <v>1.7499671839830955E-4</v>
      </c>
      <c r="S583" s="1">
        <f t="shared" si="246"/>
        <v>7.4099884141523098E-3</v>
      </c>
      <c r="T583" s="1">
        <f t="shared" si="247"/>
        <v>2.0867784317722307E-2</v>
      </c>
      <c r="U583" s="1">
        <f t="shared" si="248"/>
        <v>1.5104249294602481E-4</v>
      </c>
      <c r="V583" s="1">
        <f t="shared" si="249"/>
        <v>1.429141492642155E-3</v>
      </c>
      <c r="W583" s="1">
        <f t="shared" si="257"/>
        <v>0</v>
      </c>
      <c r="X583" s="1">
        <f t="shared" si="257"/>
        <v>0</v>
      </c>
      <c r="Y583" s="1">
        <f t="shared" si="257"/>
        <v>0</v>
      </c>
      <c r="Z583" s="1">
        <f t="shared" si="257"/>
        <v>0</v>
      </c>
      <c r="AA583" s="1">
        <f>+AA$3*$F583*ABS($F583)*COS(2*PI()*$A583/$AZ$22+AA$4)*COS(2*PI()*$A583/$BA$22+AA$5)</f>
        <v>0</v>
      </c>
      <c r="AB583" s="39">
        <f>+AB$3*$F583*ABS($F583)*COS(2*2*PI()*$A583/$BA$33+AB$4)*COS(2*2*PI()*$A583/$BA$34+AB$5)*COS(2*2*PI()*$A583/$BA$35+AB$6)</f>
        <v>0</v>
      </c>
      <c r="AE583" s="20">
        <f>+$AF$20*SIGN(SOI!A582)*(ABS(SOI!A582))^$AE$2</f>
        <v>-0.30960902624927489</v>
      </c>
      <c r="AF583" s="20">
        <f t="shared" si="252"/>
        <v>-0.21377705268852512</v>
      </c>
      <c r="AG583" s="19">
        <f t="shared" si="254"/>
        <v>0.20915657656424072</v>
      </c>
      <c r="AH583" s="19">
        <f t="shared" si="255"/>
        <v>0.12816865485778936</v>
      </c>
      <c r="AI583">
        <f t="shared" si="251"/>
        <v>0.33659999999999679</v>
      </c>
      <c r="AJ583">
        <f t="shared" si="250"/>
        <v>0.42293362925276584</v>
      </c>
      <c r="AK583">
        <v>1</v>
      </c>
    </row>
    <row r="584" spans="1:37" x14ac:dyDescent="0.25">
      <c r="A584">
        <v>46.83333333333357</v>
      </c>
      <c r="B584" s="2">
        <v>1926.8333333332907</v>
      </c>
      <c r="C584">
        <f>+D584+($D$2+E584+F584)*SOI!A583*IF(B584&gt;$C$18, IF(B584&lt;$C$19,-1,1),1)</f>
        <v>1.6172329522238167</v>
      </c>
      <c r="D584">
        <f>+$D$3*((1-$D$5)*SOI!D583+$D$5*SOI!D582) +   $D$4*((1-$D$5)*SOI!E583+$D$5*SOI!E582)</f>
        <v>0</v>
      </c>
      <c r="E584">
        <f t="shared" si="232"/>
        <v>-2.3875979226739283</v>
      </c>
      <c r="F584">
        <f t="shared" si="233"/>
        <v>-3.6021537522290963</v>
      </c>
      <c r="G584">
        <f t="shared" si="240"/>
        <v>-5.9897516749030242</v>
      </c>
      <c r="H584" s="21">
        <f t="shared" si="241"/>
        <v>5.999653907733557E-2</v>
      </c>
      <c r="I584" s="37">
        <f t="shared" si="234"/>
        <v>1.291765980237553</v>
      </c>
      <c r="J584" s="1">
        <f t="shared" si="242"/>
        <v>2.5509267078724401E-2</v>
      </c>
      <c r="K584" s="1">
        <f t="shared" si="243"/>
        <v>-5.4856105091230403E-4</v>
      </c>
      <c r="L584" s="1">
        <f t="shared" si="235"/>
        <v>2.7642601333933268</v>
      </c>
      <c r="M584" s="1">
        <f t="shared" si="236"/>
        <v>0.12409857518840246</v>
      </c>
      <c r="N584" s="1">
        <f t="shared" si="237"/>
        <v>0.36098018190307374</v>
      </c>
      <c r="O584" s="1">
        <f t="shared" si="238"/>
        <v>-1.7350892500690045</v>
      </c>
      <c r="P584" s="1">
        <f t="shared" si="239"/>
        <v>-4.2420728475001147E-3</v>
      </c>
      <c r="Q584" s="1">
        <f t="shared" si="244"/>
        <v>3.0128151852526763E-2</v>
      </c>
      <c r="R584" s="1">
        <f t="shared" si="245"/>
        <v>-2.1385207193478396E-3</v>
      </c>
      <c r="S584" s="1">
        <f t="shared" si="246"/>
        <v>6.1141661583961018E-2</v>
      </c>
      <c r="T584" s="1">
        <f t="shared" si="247"/>
        <v>8.0700883237093929E-2</v>
      </c>
      <c r="U584" s="1">
        <f t="shared" si="248"/>
        <v>2.8427441999852754E-4</v>
      </c>
      <c r="V584" s="1">
        <f t="shared" si="249"/>
        <v>2.9762496588821917E-3</v>
      </c>
      <c r="W584" s="1">
        <f t="shared" si="257"/>
        <v>0</v>
      </c>
      <c r="X584" s="1">
        <f t="shared" si="257"/>
        <v>0</v>
      </c>
      <c r="Y584" s="1">
        <f t="shared" si="257"/>
        <v>0</v>
      </c>
      <c r="Z584" s="1">
        <f t="shared" si="257"/>
        <v>0</v>
      </c>
      <c r="AA584" s="1">
        <f>+AA$3*$F584*ABS($F584)*COS(2*PI()*$A584/$AZ$22+AA$4)*COS(2*PI()*$A584/$BA$22+AA$5)</f>
        <v>0</v>
      </c>
      <c r="AB584" s="39">
        <f>+AB$3*$F584*ABS($F584)*COS(2*2*PI()*$A584/$BA$33+AB$4)*COS(2*2*PI()*$A584/$BA$34+AB$5)*COS(2*2*PI()*$A584/$BA$35+AB$6)</f>
        <v>0</v>
      </c>
      <c r="AE584" s="20">
        <f>+$AF$20*SIGN(SOI!A583)*(ABS(SOI!A583))^$AE$2</f>
        <v>-0.23911131908703068</v>
      </c>
      <c r="AF584" s="20">
        <f t="shared" si="252"/>
        <v>-0.25411815075646854</v>
      </c>
      <c r="AG584" s="19">
        <f t="shared" si="254"/>
        <v>0.33688738743657576</v>
      </c>
      <c r="AH584" s="19">
        <f t="shared" si="255"/>
        <v>0.26197844138208837</v>
      </c>
      <c r="AI584">
        <f t="shared" si="251"/>
        <v>0.33719999999999678</v>
      </c>
      <c r="AJ584">
        <f t="shared" si="250"/>
        <v>0.59100553819304436</v>
      </c>
      <c r="AK584">
        <v>1</v>
      </c>
    </row>
    <row r="585" spans="1:37" x14ac:dyDescent="0.25">
      <c r="A585">
        <v>46.916666666666906</v>
      </c>
      <c r="B585" s="2">
        <v>1926.916666666624</v>
      </c>
      <c r="C585">
        <f>+D585+($D$2+E585+F585)*SOI!A584*IF(B585&gt;$C$18, IF(B585&lt;$C$19,-1,1),1)</f>
        <v>-23.181425097673511</v>
      </c>
      <c r="D585">
        <f>+$D$3*((1-$D$5)*SOI!D584+$D$5*SOI!D583) +   $D$4*((1-$D$5)*SOI!E584+$D$5*SOI!E583)</f>
        <v>0</v>
      </c>
      <c r="E585">
        <f t="shared" si="232"/>
        <v>41.120340000448479</v>
      </c>
      <c r="F585">
        <f t="shared" si="233"/>
        <v>59.668464772045041</v>
      </c>
      <c r="G585">
        <f t="shared" si="240"/>
        <v>100.78880477249352</v>
      </c>
      <c r="H585" s="21">
        <f t="shared" si="241"/>
        <v>-0.18536557910158855</v>
      </c>
      <c r="I585" s="37">
        <f t="shared" si="234"/>
        <v>-17.399797029907216</v>
      </c>
      <c r="J585" s="1">
        <f t="shared" si="242"/>
        <v>0.12895496509487717</v>
      </c>
      <c r="K585" s="1">
        <f t="shared" si="243"/>
        <v>1.6761870748465366</v>
      </c>
      <c r="L585" s="1">
        <f t="shared" si="235"/>
        <v>-16.845357661900433</v>
      </c>
      <c r="M585" s="1">
        <f t="shared" si="236"/>
        <v>-4.6574322200037634E-2</v>
      </c>
      <c r="N585" s="1">
        <f t="shared" si="237"/>
        <v>-5.5871298580450173</v>
      </c>
      <c r="O585" s="1">
        <f t="shared" si="238"/>
        <v>5.2336875323286645</v>
      </c>
      <c r="P585" s="1">
        <f t="shared" si="239"/>
        <v>0.70516109570497942</v>
      </c>
      <c r="Q585" s="1">
        <f t="shared" si="244"/>
        <v>0.17500789683959214</v>
      </c>
      <c r="R585" s="1">
        <f t="shared" si="245"/>
        <v>0.16732427649378748</v>
      </c>
      <c r="S585" s="1">
        <f t="shared" si="246"/>
        <v>12.746853144547352</v>
      </c>
      <c r="T585" s="1">
        <f t="shared" si="247"/>
        <v>1.4834249705152407</v>
      </c>
      <c r="U585" s="1">
        <f t="shared" si="248"/>
        <v>0.63651456117952177</v>
      </c>
      <c r="V585" s="1">
        <f t="shared" si="249"/>
        <v>7.6574643994227225</v>
      </c>
      <c r="W585" s="1">
        <f t="shared" si="257"/>
        <v>0</v>
      </c>
      <c r="X585" s="1">
        <f t="shared" si="257"/>
        <v>0</v>
      </c>
      <c r="Y585" s="1">
        <f t="shared" si="257"/>
        <v>0</v>
      </c>
      <c r="Z585" s="1">
        <f t="shared" si="257"/>
        <v>0</v>
      </c>
      <c r="AA585" s="1">
        <f>+AA$3*$F585*ABS($F585)*COS(2*PI()*$A585/$AZ$22+AA$4)*COS(2*PI()*$A585/$BA$22+AA$5)</f>
        <v>0</v>
      </c>
      <c r="AB585" s="39">
        <f>+AB$3*$F585*ABS($F585)*COS(2*2*PI()*$A585/$BA$33+AB$4)*COS(2*2*PI()*$A585/$BA$34+AB$5)*COS(2*2*PI()*$A585/$BA$35+AB$6)</f>
        <v>0</v>
      </c>
      <c r="AE585" s="20">
        <f>+$AF$20*SIGN(SOI!A584)*(ABS(SOI!A584))^$AE$2</f>
        <v>-0.21363410693310017</v>
      </c>
      <c r="AF585" s="20">
        <f t="shared" si="252"/>
        <v>-0.11125246772211661</v>
      </c>
      <c r="AG585" s="19">
        <f t="shared" si="254"/>
        <v>0.35251433925103437</v>
      </c>
      <c r="AH585" s="19">
        <f t="shared" si="255"/>
        <v>0.25710033726823245</v>
      </c>
      <c r="AI585">
        <f t="shared" si="251"/>
        <v>0.33779999999999677</v>
      </c>
      <c r="AJ585">
        <f t="shared" si="250"/>
        <v>0.46376680697315098</v>
      </c>
      <c r="AK585">
        <v>1</v>
      </c>
    </row>
    <row r="586" spans="1:37" x14ac:dyDescent="0.25">
      <c r="A586">
        <v>47.000000000000242</v>
      </c>
      <c r="B586" s="2">
        <v>1926.9999999999573</v>
      </c>
      <c r="C586">
        <f>+D586+($D$2+E586+F586)*SOI!A585*IF(B586&gt;$C$18, IF(B586&lt;$C$19,-1,1),1)</f>
        <v>0.67120410144192233</v>
      </c>
      <c r="D586">
        <f>+$D$3*((1-$D$5)*SOI!D585+$D$5*SOI!D584) +   $D$4*((1-$D$5)*SOI!E585+$D$5*SOI!E584)</f>
        <v>0</v>
      </c>
      <c r="E586">
        <f t="shared" si="232"/>
        <v>2.6892524456336879</v>
      </c>
      <c r="F586">
        <f t="shared" si="233"/>
        <v>4.0227885687855345</v>
      </c>
      <c r="G586">
        <f t="shared" si="240"/>
        <v>6.7120410144192224</v>
      </c>
      <c r="H586" s="21">
        <f t="shared" si="241"/>
        <v>1.4653828871159858E-3</v>
      </c>
      <c r="I586" s="37">
        <f t="shared" si="234"/>
        <v>-0.21580311511515232</v>
      </c>
      <c r="J586" s="1">
        <f t="shared" si="242"/>
        <v>-4.7059351686007953E-3</v>
      </c>
      <c r="K586" s="1">
        <f t="shared" si="243"/>
        <v>2.6581107611833481E-5</v>
      </c>
      <c r="L586" s="1">
        <f t="shared" si="235"/>
        <v>-4.8813156667397724E-2</v>
      </c>
      <c r="M586" s="1">
        <f t="shared" si="236"/>
        <v>0.13703796086424366</v>
      </c>
      <c r="N586" s="1">
        <f t="shared" si="237"/>
        <v>-0.15008929383550335</v>
      </c>
      <c r="O586" s="1">
        <f t="shared" si="238"/>
        <v>0.26634766451362119</v>
      </c>
      <c r="P586" s="1">
        <f t="shared" si="239"/>
        <v>7.5830019932416143E-2</v>
      </c>
      <c r="Q586" s="1">
        <f t="shared" si="244"/>
        <v>-1.3832890491226751E-2</v>
      </c>
      <c r="R586" s="1">
        <f t="shared" si="245"/>
        <v>-1.6403169632116889E-4</v>
      </c>
      <c r="S586" s="1">
        <f t="shared" si="246"/>
        <v>4.24695303465233E-3</v>
      </c>
      <c r="T586" s="1">
        <f t="shared" si="247"/>
        <v>2.1875769828671624E-4</v>
      </c>
      <c r="U586" s="1">
        <f t="shared" si="248"/>
        <v>8.4893550341108267E-4</v>
      </c>
      <c r="V586" s="1">
        <f t="shared" si="249"/>
        <v>2.2120694675758411E-2</v>
      </c>
      <c r="W586" s="1">
        <f t="shared" si="257"/>
        <v>0</v>
      </c>
      <c r="X586" s="1">
        <f t="shared" si="257"/>
        <v>0</v>
      </c>
      <c r="Y586" s="1">
        <f t="shared" si="257"/>
        <v>0</v>
      </c>
      <c r="Z586" s="1">
        <f t="shared" si="257"/>
        <v>0</v>
      </c>
      <c r="AA586" s="1">
        <f>+AA$3*$F586*ABS($F586)*COS(2*PI()*$A586/$AZ$22+AA$4)*COS(2*PI()*$A586/$BA$22+AA$5)</f>
        <v>0</v>
      </c>
      <c r="AB586" s="39">
        <f>+AB$3*$F586*ABS($F586)*COS(2*2*PI()*$A586/$BA$33+AB$4)*COS(2*2*PI()*$A586/$BA$34+AB$5)*COS(2*2*PI()*$A586/$BA$35+AB$6)</f>
        <v>0</v>
      </c>
      <c r="AE586" s="20">
        <f>+$AF$20*SIGN(SOI!A585)*(ABS(SOI!A585))^$AE$2</f>
        <v>0.11898802285378103</v>
      </c>
      <c r="AF586" s="20">
        <f t="shared" si="252"/>
        <v>3.9662674284593677E-2</v>
      </c>
      <c r="AG586" s="19">
        <f t="shared" si="254"/>
        <v>0.22116670118763168</v>
      </c>
      <c r="AH586" s="19">
        <f t="shared" si="255"/>
        <v>0.2334899699805644</v>
      </c>
      <c r="AI586">
        <f t="shared" si="251"/>
        <v>0.33839999999999676</v>
      </c>
      <c r="AJ586">
        <f t="shared" si="250"/>
        <v>0.18150402690303802</v>
      </c>
      <c r="AK586">
        <v>1</v>
      </c>
    </row>
    <row r="587" spans="1:37" x14ac:dyDescent="0.25">
      <c r="A587">
        <v>47.083333333333577</v>
      </c>
      <c r="B587" s="2">
        <v>1927.0833333332905</v>
      </c>
      <c r="C587">
        <f>+D587+($D$2+E587+F587)*SOI!A586*IF(B587&gt;$C$18, IF(B587&lt;$C$19,-1,1),1)</f>
        <v>-0.82386409856257881</v>
      </c>
      <c r="D587">
        <f>+$D$3*((1-$D$5)*SOI!D586+$D$5*SOI!D585) +   $D$4*((1-$D$5)*SOI!E586+$D$5*SOI!E585)</f>
        <v>0</v>
      </c>
      <c r="E587">
        <f t="shared" si="232"/>
        <v>-1.3464768071186111</v>
      </c>
      <c r="F587">
        <f t="shared" si="233"/>
        <v>-2.2355410127186879</v>
      </c>
      <c r="G587">
        <f t="shared" si="240"/>
        <v>-3.5820178198372989</v>
      </c>
      <c r="H587" s="21">
        <f t="shared" si="241"/>
        <v>-1.1129932914236277E-2</v>
      </c>
      <c r="I587" s="37">
        <f t="shared" si="234"/>
        <v>-0.40796778516039101</v>
      </c>
      <c r="J587" s="1">
        <f t="shared" si="242"/>
        <v>5.9367424633431651E-3</v>
      </c>
      <c r="K587" s="1">
        <f t="shared" si="243"/>
        <v>-6.1616358650096236E-4</v>
      </c>
      <c r="L587" s="1">
        <f t="shared" si="235"/>
        <v>0.94530815565423154</v>
      </c>
      <c r="M587" s="1">
        <f t="shared" si="236"/>
        <v>-9.1448165165271031E-2</v>
      </c>
      <c r="N587" s="1">
        <f t="shared" si="237"/>
        <v>-7.3269252688953845E-2</v>
      </c>
      <c r="O587" s="1">
        <f t="shared" si="238"/>
        <v>-0.92738494217267642</v>
      </c>
      <c r="P587" s="1">
        <f t="shared" si="239"/>
        <v>-2.606852552550851E-2</v>
      </c>
      <c r="Q587" s="1">
        <f t="shared" si="244"/>
        <v>4.5062895632373822E-3</v>
      </c>
      <c r="R587" s="1">
        <f t="shared" si="245"/>
        <v>1.0101877403557882E-4</v>
      </c>
      <c r="S587" s="1">
        <f t="shared" si="246"/>
        <v>3.9193826639515291E-3</v>
      </c>
      <c r="T587" s="1">
        <f t="shared" si="247"/>
        <v>1.4750644736819663E-2</v>
      </c>
      <c r="U587" s="1">
        <f t="shared" si="248"/>
        <v>-5.5171927306939793E-4</v>
      </c>
      <c r="V587" s="1">
        <f t="shared" si="249"/>
        <v>-3.712325995061569E-3</v>
      </c>
      <c r="W587" s="1">
        <f t="shared" si="257"/>
        <v>0</v>
      </c>
      <c r="X587" s="1">
        <f t="shared" si="257"/>
        <v>0</v>
      </c>
      <c r="Y587" s="1">
        <f t="shared" si="257"/>
        <v>0</v>
      </c>
      <c r="Z587" s="1">
        <f t="shared" si="257"/>
        <v>0</v>
      </c>
      <c r="AA587" s="1">
        <f>+AA$3*$F587*ABS($F587)*COS(2*PI()*$A587/$AZ$22+AA$4)*COS(2*PI()*$A587/$BA$22+AA$5)</f>
        <v>0</v>
      </c>
      <c r="AB587" s="39">
        <f>+AB$3*$F587*ABS($F587)*COS(2*2*PI()*$A587/$BA$33+AB$4)*COS(2*2*PI()*$A587/$BA$34+AB$5)*COS(2*2*PI()*$A587/$BA$35+AB$6)</f>
        <v>0</v>
      </c>
      <c r="AE587" s="20">
        <f>+$AF$20*SIGN(SOI!A586)*(ABS(SOI!A586))^$AE$2</f>
        <v>0.21363410693310017</v>
      </c>
      <c r="AF587" s="20">
        <f t="shared" si="252"/>
        <v>5.0929630616325876E-2</v>
      </c>
      <c r="AG587" s="19">
        <f t="shared" si="254"/>
        <v>0.24484519188126383</v>
      </c>
      <c r="AH587" s="19">
        <f t="shared" si="255"/>
        <v>0.24014936702784243</v>
      </c>
      <c r="AI587">
        <f t="shared" si="251"/>
        <v>0.33899999999999675</v>
      </c>
      <c r="AJ587">
        <f t="shared" si="250"/>
        <v>0.19391556126493795</v>
      </c>
      <c r="AK587">
        <v>1</v>
      </c>
    </row>
    <row r="588" spans="1:37" x14ac:dyDescent="0.25">
      <c r="A588">
        <v>47.166666666666913</v>
      </c>
      <c r="B588" s="2">
        <v>1927.1666666666238</v>
      </c>
      <c r="C588">
        <f>+D588+($D$2+E588+F588)*SOI!A587*IF(B588&gt;$C$18, IF(B588&lt;$C$19,-1,1),1)</f>
        <v>-0.51142699934720259</v>
      </c>
      <c r="D588">
        <f>+$D$3*((1-$D$5)*SOI!D587+$D$5*SOI!D586) +   $D$4*((1-$D$5)*SOI!E587+$D$5*SOI!E586)</f>
        <v>0</v>
      </c>
      <c r="E588">
        <f t="shared" si="232"/>
        <v>0.9408266742607152</v>
      </c>
      <c r="F588">
        <f t="shared" si="233"/>
        <v>1.9004344332237437</v>
      </c>
      <c r="G588">
        <f t="shared" si="240"/>
        <v>2.8412611074844589</v>
      </c>
      <c r="H588" s="21">
        <f t="shared" si="241"/>
        <v>7.6714919833430831E-3</v>
      </c>
      <c r="I588" s="37">
        <f t="shared" si="234"/>
        <v>0.48886184327641807</v>
      </c>
      <c r="J588" s="1">
        <f t="shared" si="242"/>
        <v>2.643464444066033E-3</v>
      </c>
      <c r="K588" s="1">
        <f t="shared" si="243"/>
        <v>5.6405412381188306E-5</v>
      </c>
      <c r="L588" s="1">
        <f t="shared" si="235"/>
        <v>-1.1320636236792212</v>
      </c>
      <c r="M588" s="1">
        <f t="shared" si="236"/>
        <v>3.3981300019649045E-2</v>
      </c>
      <c r="N588" s="1">
        <f t="shared" si="237"/>
        <v>0.13974362148287922</v>
      </c>
      <c r="O588" s="1">
        <f t="shared" si="238"/>
        <v>0.82106420425960347</v>
      </c>
      <c r="P588" s="1">
        <f t="shared" si="239"/>
        <v>2.250747143410981E-3</v>
      </c>
      <c r="Q588" s="1">
        <f t="shared" si="244"/>
        <v>3.1937014862894473E-3</v>
      </c>
      <c r="R588" s="1">
        <f t="shared" si="245"/>
        <v>-8.5790182016348232E-5</v>
      </c>
      <c r="S588" s="1">
        <f t="shared" si="246"/>
        <v>8.9575278989542269E-3</v>
      </c>
      <c r="T588" s="1">
        <f t="shared" si="247"/>
        <v>1.5639595370862326E-2</v>
      </c>
      <c r="U588" s="1">
        <f t="shared" si="248"/>
        <v>-5.7080617889849667E-5</v>
      </c>
      <c r="V588" s="1">
        <f t="shared" si="249"/>
        <v>-6.1131714823260881E-4</v>
      </c>
      <c r="W588" s="1">
        <f t="shared" si="257"/>
        <v>0</v>
      </c>
      <c r="X588" s="1">
        <f t="shared" si="257"/>
        <v>0</v>
      </c>
      <c r="Y588" s="1">
        <f t="shared" si="257"/>
        <v>0</v>
      </c>
      <c r="Z588" s="1">
        <f t="shared" si="257"/>
        <v>0</v>
      </c>
      <c r="AA588" s="1">
        <f>+AA$3*$F588*ABS($F588)*COS(2*PI()*$A588/$AZ$22+AA$4)*COS(2*PI()*$A588/$BA$22+AA$5)</f>
        <v>0</v>
      </c>
      <c r="AB588" s="39">
        <f>+AB$3*$F588*ABS($F588)*COS(2*2*PI()*$A588/$BA$33+AB$4)*COS(2*2*PI()*$A588/$BA$34+AB$5)*COS(2*2*PI()*$A588/$BA$35+AB$6)</f>
        <v>0</v>
      </c>
      <c r="AE588" s="20">
        <f>+$AF$20*SIGN(SOI!A587)*(ABS(SOI!A587))^$AE$2</f>
        <v>-0.1798332379379036</v>
      </c>
      <c r="AF588" s="20">
        <f t="shared" si="252"/>
        <v>-6.8436816697278038E-2</v>
      </c>
      <c r="AG588" s="19">
        <f t="shared" si="254"/>
        <v>0.28570675122687461</v>
      </c>
      <c r="AH588" s="19">
        <f t="shared" si="255"/>
        <v>0.23705785024188478</v>
      </c>
      <c r="AI588">
        <f t="shared" si="251"/>
        <v>0.33959999999999674</v>
      </c>
      <c r="AJ588">
        <f t="shared" si="250"/>
        <v>0.35414356792415264</v>
      </c>
      <c r="AK588">
        <v>1</v>
      </c>
    </row>
    <row r="589" spans="1:37" x14ac:dyDescent="0.25">
      <c r="A589">
        <v>47.250000000000249</v>
      </c>
      <c r="B589" s="2">
        <v>1927.249999999957</v>
      </c>
      <c r="C589">
        <f>+D589+($D$2+E589+F589)*SOI!A588*IF(B589&gt;$C$18, IF(B589&lt;$C$19,-1,1),1)</f>
        <v>0.78779887130487991</v>
      </c>
      <c r="D589">
        <f>+$D$3*((1-$D$5)*SOI!D588+$D$5*SOI!D587) +   $D$4*((1-$D$5)*SOI!E588+$D$5*SOI!E587)</f>
        <v>0</v>
      </c>
      <c r="E589">
        <f t="shared" si="232"/>
        <v>-0.7629647369134771</v>
      </c>
      <c r="F589">
        <f t="shared" si="233"/>
        <v>-2.1548088605120039</v>
      </c>
      <c r="G589">
        <f t="shared" si="240"/>
        <v>-2.917773597425481</v>
      </c>
      <c r="H589" s="21">
        <f t="shared" si="241"/>
        <v>-5.485960414062776E-3</v>
      </c>
      <c r="I589" s="37">
        <f t="shared" si="234"/>
        <v>-0.34554799712371342</v>
      </c>
      <c r="J589" s="1">
        <f t="shared" si="242"/>
        <v>-6.5779063308008684E-4</v>
      </c>
      <c r="K589" s="1">
        <f t="shared" si="243"/>
        <v>-1.7459061625560845E-5</v>
      </c>
      <c r="L589" s="1">
        <f t="shared" si="235"/>
        <v>0.45808751743140991</v>
      </c>
      <c r="M589" s="1">
        <f t="shared" si="236"/>
        <v>1.1962775761305128E-2</v>
      </c>
      <c r="N589" s="1">
        <f t="shared" si="237"/>
        <v>-0.14384591255068593</v>
      </c>
      <c r="O589" s="1">
        <f t="shared" si="238"/>
        <v>-0.25436723000392619</v>
      </c>
      <c r="P589" s="1">
        <f t="shared" si="239"/>
        <v>-5.557316900641881E-3</v>
      </c>
      <c r="Q589" s="1">
        <f t="shared" si="244"/>
        <v>-1.1573156466034512E-3</v>
      </c>
      <c r="R589" s="1">
        <f t="shared" si="245"/>
        <v>-2.197441552911092E-5</v>
      </c>
      <c r="S589" s="1">
        <f t="shared" si="246"/>
        <v>6.5174234725471685E-3</v>
      </c>
      <c r="T589" s="1">
        <f t="shared" si="247"/>
        <v>1.9605917772678705E-3</v>
      </c>
      <c r="U589" s="1">
        <f t="shared" si="248"/>
        <v>-9.9620647419023731E-5</v>
      </c>
      <c r="V589" s="1">
        <f t="shared" si="249"/>
        <v>-1.5537121624443107E-3</v>
      </c>
      <c r="W589" s="1">
        <f t="shared" si="257"/>
        <v>0</v>
      </c>
      <c r="X589" s="1">
        <f t="shared" si="257"/>
        <v>0</v>
      </c>
      <c r="Y589" s="1">
        <f t="shared" si="257"/>
        <v>0</v>
      </c>
      <c r="Z589" s="1">
        <f t="shared" si="257"/>
        <v>0</v>
      </c>
      <c r="AA589" s="1">
        <f>+AA$3*$F589*ABS($F589)*COS(2*PI()*$A589/$AZ$22+AA$4)*COS(2*PI()*$A589/$BA$22+AA$5)</f>
        <v>0</v>
      </c>
      <c r="AB589" s="39">
        <f>+AB$3*$F589*ABS($F589)*COS(2*2*PI()*$A589/$BA$33+AB$4)*COS(2*2*PI()*$A589/$BA$34+AB$5)*COS(2*2*PI()*$A589/$BA$35+AB$6)</f>
        <v>0</v>
      </c>
      <c r="AE589" s="20">
        <f>+$AF$20*SIGN(SOI!A588)*(ABS(SOI!A588))^$AE$2</f>
        <v>-0.23911131908703068</v>
      </c>
      <c r="AF589" s="20">
        <f t="shared" si="252"/>
        <v>-0.27769284822115009</v>
      </c>
      <c r="AG589" s="19">
        <f t="shared" si="254"/>
        <v>0.31544915648131866</v>
      </c>
      <c r="AH589" s="19">
        <f t="shared" si="255"/>
        <v>0.26308086113610196</v>
      </c>
      <c r="AI589">
        <f t="shared" si="251"/>
        <v>0.34019999999999673</v>
      </c>
      <c r="AJ589">
        <f t="shared" si="250"/>
        <v>0.59314200470246869</v>
      </c>
      <c r="AK589">
        <v>1</v>
      </c>
    </row>
    <row r="590" spans="1:37" x14ac:dyDescent="0.25">
      <c r="A590">
        <v>47.333333333333584</v>
      </c>
      <c r="B590" s="2">
        <v>1927.3333333332903</v>
      </c>
      <c r="C590">
        <f>+D590+($D$2+E590+F590)*SOI!A589*IF(B590&gt;$C$18, IF(B590&lt;$C$19,-1,1),1)</f>
        <v>-2.5268668469146855</v>
      </c>
      <c r="D590">
        <f>+$D$3*((1-$D$5)*SOI!D589+$D$5*SOI!D588) +   $D$4*((1-$D$5)*SOI!E589+$D$5*SOI!E588)</f>
        <v>0</v>
      </c>
      <c r="E590">
        <f t="shared" si="232"/>
        <v>0.68067141175776325</v>
      </c>
      <c r="F590">
        <f t="shared" si="233"/>
        <v>3.6021537525044156</v>
      </c>
      <c r="G590">
        <f t="shared" si="240"/>
        <v>4.2828251642621789</v>
      </c>
      <c r="H590" s="21">
        <f t="shared" si="241"/>
        <v>5.3745394673567195E-3</v>
      </c>
      <c r="I590" s="37">
        <f t="shared" si="234"/>
        <v>0.1000206345111882</v>
      </c>
      <c r="J590" s="1">
        <f t="shared" si="242"/>
        <v>3.5168684431091668E-4</v>
      </c>
      <c r="K590" s="1">
        <f t="shared" si="243"/>
        <v>3.1808089907801005E-9</v>
      </c>
      <c r="L590" s="1">
        <f t="shared" si="235"/>
        <v>-1.3268782881613087E-3</v>
      </c>
      <c r="M590" s="1">
        <f t="shared" si="236"/>
        <v>2.209628051935085E-2</v>
      </c>
      <c r="N590" s="1">
        <f t="shared" si="237"/>
        <v>0.10757330612211684</v>
      </c>
      <c r="O590" s="1">
        <f t="shared" si="238"/>
        <v>1.9951058116181902E-3</v>
      </c>
      <c r="P590" s="1">
        <f t="shared" si="239"/>
        <v>4.4565055529429388E-2</v>
      </c>
      <c r="Q590" s="1">
        <f t="shared" si="244"/>
        <v>1.598622892995605E-3</v>
      </c>
      <c r="R590" s="1">
        <f t="shared" si="245"/>
        <v>-8.7860316044609292E-6</v>
      </c>
      <c r="S590" s="1">
        <f t="shared" si="246"/>
        <v>1.4107957939581673E-3</v>
      </c>
      <c r="T590" s="1">
        <f t="shared" si="247"/>
        <v>4.4542499105985077E-8</v>
      </c>
      <c r="U590" s="1">
        <f t="shared" si="248"/>
        <v>-2.312383566851492E-4</v>
      </c>
      <c r="V590" s="1">
        <f t="shared" si="249"/>
        <v>-9.3176597039893241E-3</v>
      </c>
      <c r="W590" s="1">
        <f t="shared" si="257"/>
        <v>0</v>
      </c>
      <c r="X590" s="1">
        <f t="shared" si="257"/>
        <v>0</v>
      </c>
      <c r="Y590" s="1">
        <f t="shared" si="257"/>
        <v>0</v>
      </c>
      <c r="Z590" s="1">
        <f t="shared" si="257"/>
        <v>0</v>
      </c>
      <c r="AA590" s="1">
        <f>+AA$3*$F590*ABS($F590)*COS(2*PI()*$A590/$AZ$22+AA$4)*COS(2*PI()*$A590/$BA$22+AA$5)</f>
        <v>0</v>
      </c>
      <c r="AB590" s="39">
        <f>+AB$3*$F590*ABS($F590)*COS(2*2*PI()*$A590/$BA$33+AB$4)*COS(2*2*PI()*$A590/$BA$34+AB$5)*COS(2*2*PI()*$A590/$BA$35+AB$6)</f>
        <v>0</v>
      </c>
      <c r="AE590" s="20">
        <f>+$AF$20*SIGN(SOI!A589)*(ABS(SOI!A589))^$AE$2</f>
        <v>-0.41413398763851611</v>
      </c>
      <c r="AF590" s="20">
        <f t="shared" si="252"/>
        <v>-0.27048504019542047</v>
      </c>
      <c r="AG590" s="19">
        <f t="shared" si="254"/>
        <v>6.0475976835653283E-2</v>
      </c>
      <c r="AH590" s="19">
        <f t="shared" si="255"/>
        <v>4.56804667511366E-2</v>
      </c>
      <c r="AI590">
        <f t="shared" si="251"/>
        <v>0.34079999999999672</v>
      </c>
      <c r="AJ590">
        <f t="shared" si="250"/>
        <v>0.33096101703107372</v>
      </c>
      <c r="AK590">
        <v>1</v>
      </c>
    </row>
    <row r="591" spans="1:37" x14ac:dyDescent="0.25">
      <c r="A591">
        <v>47.41666666666692</v>
      </c>
      <c r="B591" s="2">
        <v>1927.4166666666235</v>
      </c>
      <c r="C591">
        <f>+D591+($D$2+E591+F591)*SOI!A590*IF(B591&gt;$C$18, IF(B591&lt;$C$19,-1,1),1)</f>
        <v>9.0484707103938256</v>
      </c>
      <c r="D591">
        <f>+$D$3*((1-$D$5)*SOI!D590+$D$5*SOI!D589) +   $D$4*((1-$D$5)*SOI!E590+$D$5*SOI!E589)</f>
        <v>0</v>
      </c>
      <c r="E591">
        <f t="shared" si="232"/>
        <v>-0.65467329729985935</v>
      </c>
      <c r="F591">
        <f t="shared" si="233"/>
        <v>-59.668464771992319</v>
      </c>
      <c r="G591">
        <f t="shared" si="240"/>
        <v>-60.323138069292177</v>
      </c>
      <c r="H591" s="21">
        <f t="shared" si="241"/>
        <v>-8.2704574909543513E-2</v>
      </c>
      <c r="I591" s="37">
        <f t="shared" si="234"/>
        <v>-0.26299651958862302</v>
      </c>
      <c r="J591" s="1">
        <f t="shared" si="242"/>
        <v>0.15067852073296328</v>
      </c>
      <c r="K591" s="1">
        <f t="shared" si="243"/>
        <v>1.2759971388221606E-3</v>
      </c>
      <c r="L591" s="1">
        <f t="shared" si="235"/>
        <v>0.22089878554853043</v>
      </c>
      <c r="M591" s="1">
        <f t="shared" si="236"/>
        <v>-3.6004269512927616</v>
      </c>
      <c r="N591" s="1">
        <f t="shared" si="237"/>
        <v>0.12738278981097659</v>
      </c>
      <c r="O591" s="1">
        <f t="shared" si="238"/>
        <v>0.2374218707634321</v>
      </c>
      <c r="P591" s="1">
        <f t="shared" si="239"/>
        <v>-0.9023801487901989</v>
      </c>
      <c r="Q591" s="1">
        <f t="shared" si="244"/>
        <v>-0.30845164948229148</v>
      </c>
      <c r="R591" s="1">
        <f t="shared" si="245"/>
        <v>-4.4575295009551116E-3</v>
      </c>
      <c r="S591" s="1">
        <f t="shared" si="246"/>
        <v>-4.3926923928875351E-3</v>
      </c>
      <c r="T591" s="1">
        <f t="shared" si="247"/>
        <v>-8.8245305188977942E-4</v>
      </c>
      <c r="U591" s="1">
        <f t="shared" si="248"/>
        <v>-1.2311624213448171E-2</v>
      </c>
      <c r="V591" s="1">
        <f t="shared" si="249"/>
        <v>0.22341285884115647</v>
      </c>
      <c r="W591" s="1">
        <f t="shared" si="257"/>
        <v>0</v>
      </c>
      <c r="X591" s="1">
        <f t="shared" si="257"/>
        <v>0</v>
      </c>
      <c r="Y591" s="1">
        <f t="shared" si="257"/>
        <v>0</v>
      </c>
      <c r="Z591" s="1">
        <f t="shared" si="257"/>
        <v>0</v>
      </c>
      <c r="AA591" s="1">
        <f>+AA$3*$F591*ABS($F591)*COS(2*PI()*$A591/$AZ$22+AA$4)*COS(2*PI()*$A591/$BA$22+AA$5)</f>
        <v>0</v>
      </c>
      <c r="AB591" s="39">
        <f>+AB$3*$F591*ABS($F591)*COS(2*2*PI()*$A591/$BA$33+AB$4)*COS(2*2*PI()*$A591/$BA$34+AB$5)*COS(2*2*PI()*$A591/$BA$35+AB$6)</f>
        <v>0</v>
      </c>
      <c r="AE591" s="20">
        <f>+$AF$20*SIGN(SOI!A590)*(ABS(SOI!A590))^$AE$2</f>
        <v>-0.15820981386071464</v>
      </c>
      <c r="AF591" s="20">
        <f t="shared" si="252"/>
        <v>-0.27860993712030235</v>
      </c>
      <c r="AG591" s="19">
        <f t="shared" si="254"/>
        <v>-0.43763414185348526</v>
      </c>
      <c r="AH591" s="19">
        <f t="shared" si="255"/>
        <v>-0.3869057074992488</v>
      </c>
      <c r="AI591">
        <f t="shared" si="251"/>
        <v>0.34139999999999671</v>
      </c>
      <c r="AJ591">
        <f t="shared" si="250"/>
        <v>0.15902420473318291</v>
      </c>
      <c r="AK591">
        <v>1</v>
      </c>
    </row>
    <row r="592" spans="1:37" x14ac:dyDescent="0.25">
      <c r="A592">
        <v>47.500000000000256</v>
      </c>
      <c r="B592" s="2">
        <v>1927.4999999999568</v>
      </c>
      <c r="C592">
        <f>+D592+($D$2+E592+F592)*SOI!A591*IF(B592&gt;$C$18, IF(B592&lt;$C$19,-1,1),1)</f>
        <v>1.0378489907352724</v>
      </c>
      <c r="D592">
        <f>+$D$3*((1-$D$5)*SOI!D591+$D$5*SOI!D590) +   $D$4*((1-$D$5)*SOI!E591+$D$5*SOI!E590)</f>
        <v>0</v>
      </c>
      <c r="E592">
        <f t="shared" si="232"/>
        <v>0.67488859898711961</v>
      </c>
      <c r="F592">
        <f t="shared" si="233"/>
        <v>-4.0227885691009018</v>
      </c>
      <c r="G592">
        <f t="shared" si="240"/>
        <v>-3.3478999701137822</v>
      </c>
      <c r="H592" s="21">
        <f t="shared" si="241"/>
        <v>-1.9910566023454153E-2</v>
      </c>
      <c r="I592" s="37">
        <f t="shared" si="234"/>
        <v>-0.41590166319557459</v>
      </c>
      <c r="J592" s="1">
        <f t="shared" si="242"/>
        <v>3.2637591054304693E-2</v>
      </c>
      <c r="K592" s="1">
        <f t="shared" si="243"/>
        <v>-4.4713822952423889E-4</v>
      </c>
      <c r="L592" s="1">
        <f t="shared" si="235"/>
        <v>-0.82519111023543723</v>
      </c>
      <c r="M592" s="1">
        <f t="shared" si="236"/>
        <v>-0.49315120269587748</v>
      </c>
      <c r="N592" s="1">
        <f t="shared" si="237"/>
        <v>2.7490356814073132E-2</v>
      </c>
      <c r="O592" s="1">
        <f t="shared" si="238"/>
        <v>0.70753621167491043</v>
      </c>
      <c r="P592" s="1">
        <f t="shared" si="239"/>
        <v>-2.8404848247348697E-2</v>
      </c>
      <c r="Q592" s="1">
        <f t="shared" si="244"/>
        <v>-9.1176477637751677E-3</v>
      </c>
      <c r="R592" s="1">
        <f t="shared" si="245"/>
        <v>-2.0836779472333515E-4</v>
      </c>
      <c r="S592" s="1">
        <f t="shared" si="246"/>
        <v>-1.4991361216459629E-3</v>
      </c>
      <c r="T592" s="1">
        <f t="shared" si="247"/>
        <v>9.8238284770526575E-3</v>
      </c>
      <c r="U592" s="1">
        <f t="shared" si="248"/>
        <v>-6.1285671303684306E-4</v>
      </c>
      <c r="V592" s="1">
        <f t="shared" si="249"/>
        <v>1.5176818038948737E-3</v>
      </c>
      <c r="W592" s="1">
        <f t="shared" si="257"/>
        <v>0</v>
      </c>
      <c r="X592" s="1">
        <f t="shared" si="257"/>
        <v>0</v>
      </c>
      <c r="Y592" s="1">
        <f t="shared" si="257"/>
        <v>0</v>
      </c>
      <c r="Z592" s="1">
        <f t="shared" si="257"/>
        <v>0</v>
      </c>
      <c r="AA592" s="1">
        <f>+AA$3*$F592*ABS($F592)*COS(2*PI()*$A592/$AZ$22+AA$4)*COS(2*PI()*$A592/$BA$22+AA$5)</f>
        <v>0</v>
      </c>
      <c r="AB592" s="39">
        <f>+AB$3*$F592*ABS($F592)*COS(2*2*PI()*$A592/$BA$33+AB$4)*COS(2*2*PI()*$A592/$BA$34+AB$5)*COS(2*2*PI()*$A592/$BA$35+AB$6)</f>
        <v>0</v>
      </c>
      <c r="AE592" s="20">
        <f>+$AF$20*SIGN(SOI!A591)*(ABS(SOI!A591))^$AE$2</f>
        <v>-0.26348600986167625</v>
      </c>
      <c r="AF592" s="20">
        <f t="shared" si="252"/>
        <v>-0.17739772255396111</v>
      </c>
      <c r="AG592" s="19">
        <f t="shared" si="254"/>
        <v>-1.0729267647099252</v>
      </c>
      <c r="AH592" s="19">
        <f t="shared" si="255"/>
        <v>-1.0260302616987129</v>
      </c>
      <c r="AI592">
        <f t="shared" si="251"/>
        <v>0.3419999999999967</v>
      </c>
      <c r="AJ592">
        <f t="shared" si="250"/>
        <v>0.89552904215596407</v>
      </c>
      <c r="AK592">
        <v>1</v>
      </c>
    </row>
    <row r="593" spans="1:37" x14ac:dyDescent="0.25">
      <c r="A593">
        <v>47.583333333333591</v>
      </c>
      <c r="B593" s="2">
        <v>1927.5833333332901</v>
      </c>
      <c r="C593">
        <f>+D593+($D$2+E593+F593)*SOI!A592*IF(B593&gt;$C$18, IF(B593&lt;$C$19,-1,1),1)</f>
        <v>-0.13378273000428259</v>
      </c>
      <c r="D593">
        <f>+$D$3*((1-$D$5)*SOI!D592+$D$5*SOI!D591) +   $D$4*((1-$D$5)*SOI!E592+$D$5*SOI!E591)</f>
        <v>0</v>
      </c>
      <c r="E593">
        <f t="shared" si="232"/>
        <v>-0.74906623502878622</v>
      </c>
      <c r="F593">
        <f t="shared" si="233"/>
        <v>2.2355410128541484</v>
      </c>
      <c r="G593">
        <f t="shared" si="240"/>
        <v>1.4864747778253622</v>
      </c>
      <c r="H593" s="21">
        <f t="shared" si="241"/>
        <v>1.8344147601233155E-2</v>
      </c>
      <c r="I593" s="37">
        <f t="shared" si="234"/>
        <v>0.4343074909957933</v>
      </c>
      <c r="J593" s="1">
        <f t="shared" si="242"/>
        <v>2.1241086660054517E-2</v>
      </c>
      <c r="K593" s="1">
        <f t="shared" si="243"/>
        <v>3.1864739527609497E-6</v>
      </c>
      <c r="L593" s="1">
        <f t="shared" si="235"/>
        <v>0.60711910304646599</v>
      </c>
      <c r="M593" s="1">
        <f t="shared" si="236"/>
        <v>0.3073491864404968</v>
      </c>
      <c r="N593" s="1">
        <f t="shared" si="237"/>
        <v>2.0425947093847444E-2</v>
      </c>
      <c r="O593" s="1">
        <f t="shared" si="238"/>
        <v>-0.4838431278620528</v>
      </c>
      <c r="P593" s="1">
        <f t="shared" si="239"/>
        <v>4.0233311592349064E-4</v>
      </c>
      <c r="Q593" s="1">
        <f t="shared" si="244"/>
        <v>4.2221786705239376E-3</v>
      </c>
      <c r="R593" s="1">
        <f t="shared" si="245"/>
        <v>-1.0076067206305803E-4</v>
      </c>
      <c r="S593" s="1">
        <f t="shared" si="246"/>
        <v>1.1631870475002643E-3</v>
      </c>
      <c r="T593" s="1">
        <f t="shared" si="247"/>
        <v>4.9426064746406406E-3</v>
      </c>
      <c r="U593" s="1">
        <f t="shared" si="248"/>
        <v>-9.0648144315898665E-6</v>
      </c>
      <c r="V593" s="1">
        <f t="shared" si="249"/>
        <v>-1.5972608993895398E-5</v>
      </c>
      <c r="W593" s="1">
        <f t="shared" si="257"/>
        <v>0</v>
      </c>
      <c r="X593" s="1">
        <f t="shared" si="257"/>
        <v>0</v>
      </c>
      <c r="Y593" s="1">
        <f t="shared" si="257"/>
        <v>0</v>
      </c>
      <c r="Z593" s="1">
        <f t="shared" si="257"/>
        <v>0</v>
      </c>
      <c r="AA593" s="1">
        <f>+AA$3*$F593*ABS($F593)*COS(2*PI()*$A593/$AZ$22+AA$4)*COS(2*PI()*$A593/$BA$22+AA$5)</f>
        <v>0</v>
      </c>
      <c r="AB593" s="39">
        <f>+AB$3*$F593*ABS($F593)*COS(2*2*PI()*$A593/$BA$33+AB$4)*COS(2*2*PI()*$A593/$BA$34+AB$5)*COS(2*2*PI()*$A593/$BA$35+AB$6)</f>
        <v>0</v>
      </c>
      <c r="AE593" s="20">
        <f>+$AF$20*SIGN(SOI!A592)*(ABS(SOI!A592))^$AE$2</f>
        <v>-0.1104973439394924</v>
      </c>
      <c r="AF593" s="20">
        <f t="shared" si="252"/>
        <v>-0.179844268438102</v>
      </c>
      <c r="AG593" s="19">
        <f t="shared" si="254"/>
        <v>-0.77013141586704048</v>
      </c>
      <c r="AH593" s="19">
        <f t="shared" si="255"/>
        <v>-0.83633411182796191</v>
      </c>
      <c r="AI593">
        <f t="shared" si="251"/>
        <v>0.34259999999999668</v>
      </c>
      <c r="AJ593">
        <f t="shared" si="250"/>
        <v>0.59028714742893851</v>
      </c>
      <c r="AK593">
        <v>1</v>
      </c>
    </row>
    <row r="594" spans="1:37" x14ac:dyDescent="0.25">
      <c r="A594">
        <v>47.666666666666927</v>
      </c>
      <c r="B594" s="2">
        <v>1927.6666666666233</v>
      </c>
      <c r="C594">
        <f>+D594+($D$2+E594+F594)*SOI!A593*IF(B594&gt;$C$18, IF(B594&lt;$C$19,-1,1),1)</f>
        <v>0.1582553467877709</v>
      </c>
      <c r="D594">
        <f>+$D$3*((1-$D$5)*SOI!D593+$D$5*SOI!D592) +   $D$4*((1-$D$5)*SOI!E593+$D$5*SOI!E592)</f>
        <v>0</v>
      </c>
      <c r="E594">
        <f t="shared" si="232"/>
        <v>0.91133851603118554</v>
      </c>
      <c r="F594">
        <f t="shared" si="233"/>
        <v>-1.9004344334547536</v>
      </c>
      <c r="G594">
        <f t="shared" si="240"/>
        <v>-0.98909591742356806</v>
      </c>
      <c r="H594" s="21">
        <f t="shared" si="241"/>
        <v>-8.5059691889102489E-3</v>
      </c>
      <c r="I594" s="37">
        <f t="shared" si="234"/>
        <v>-0.25118898952260554</v>
      </c>
      <c r="J594" s="1">
        <f t="shared" si="242"/>
        <v>5.3847367490041636E-3</v>
      </c>
      <c r="K594" s="1">
        <f t="shared" si="243"/>
        <v>-3.3376926859555574E-7</v>
      </c>
      <c r="L594" s="1">
        <f t="shared" si="235"/>
        <v>-4.5707317090455113E-2</v>
      </c>
      <c r="M594" s="1">
        <f t="shared" si="236"/>
        <v>-0.13471517965716365</v>
      </c>
      <c r="N594" s="1">
        <f t="shared" si="237"/>
        <v>-3.8395806270002684E-2</v>
      </c>
      <c r="O594" s="1">
        <f t="shared" si="238"/>
        <v>4.1584950364404558E-2</v>
      </c>
      <c r="P594" s="1">
        <f t="shared" si="239"/>
        <v>-6.5129585279655195E-3</v>
      </c>
      <c r="Q594" s="1">
        <f t="shared" si="244"/>
        <v>3.4787455456798963E-3</v>
      </c>
      <c r="R594" s="1">
        <f t="shared" si="245"/>
        <v>4.8015382179669659E-5</v>
      </c>
      <c r="S594" s="1">
        <f t="shared" si="246"/>
        <v>1.2646036332588048E-3</v>
      </c>
      <c r="T594" s="1">
        <f t="shared" si="247"/>
        <v>3.1981547625702717E-5</v>
      </c>
      <c r="U594" s="1">
        <f t="shared" si="248"/>
        <v>-8.4870102890260757E-5</v>
      </c>
      <c r="V594" s="1">
        <f t="shared" si="249"/>
        <v>-4.8603772731394972E-4</v>
      </c>
      <c r="W594" s="1">
        <f t="shared" si="257"/>
        <v>0</v>
      </c>
      <c r="X594" s="1">
        <f t="shared" si="257"/>
        <v>0</v>
      </c>
      <c r="Y594" s="1">
        <f t="shared" si="257"/>
        <v>0</v>
      </c>
      <c r="Z594" s="1">
        <f t="shared" si="257"/>
        <v>0</v>
      </c>
      <c r="AA594" s="1">
        <f>+AA$3*$F594*ABS($F594)*COS(2*PI()*$A594/$AZ$22+AA$4)*COS(2*PI()*$A594/$BA$22+AA$5)</f>
        <v>0</v>
      </c>
      <c r="AB594" s="39">
        <f>+AB$3*$F594*ABS($F594)*COS(2*2*PI()*$A594/$BA$33+AB$4)*COS(2*2*PI()*$A594/$BA$34+AB$5)*COS(2*2*PI()*$A594/$BA$35+AB$6)</f>
        <v>0</v>
      </c>
      <c r="AE594" s="20">
        <f>+$AF$20*SIGN(SOI!A593)*(ABS(SOI!A593))^$AE$2</f>
        <v>-0.16554945151313741</v>
      </c>
      <c r="AF594" s="20">
        <f t="shared" si="252"/>
        <v>-1.2311825455199701E-2</v>
      </c>
      <c r="AG594" s="19">
        <f t="shared" si="254"/>
        <v>-0.76318380111061324</v>
      </c>
      <c r="AH594" s="19">
        <f t="shared" si="255"/>
        <v>-1.1169945194749074</v>
      </c>
      <c r="AI594">
        <f t="shared" si="251"/>
        <v>0.34319999999999667</v>
      </c>
      <c r="AJ594">
        <f t="shared" si="250"/>
        <v>0.75087197565541353</v>
      </c>
      <c r="AK594">
        <v>1</v>
      </c>
    </row>
    <row r="595" spans="1:37" x14ac:dyDescent="0.25">
      <c r="A595">
        <v>47.750000000000263</v>
      </c>
      <c r="B595" s="2">
        <v>1927.7499999999566</v>
      </c>
      <c r="C595">
        <f>+D595+($D$2+E595+F595)*SOI!A594*IF(B595&gt;$C$18, IF(B595&lt;$C$19,-1,1),1)</f>
        <v>0.23776190284169804</v>
      </c>
      <c r="D595">
        <f>+$D$3*((1-$D$5)*SOI!D594+$D$5*SOI!D593) +   $D$4*((1-$D$5)*SOI!E594+$D$5*SOI!E593)</f>
        <v>0</v>
      </c>
      <c r="E595">
        <f t="shared" si="232"/>
        <v>-1.2742092205996416</v>
      </c>
      <c r="F595">
        <f t="shared" si="233"/>
        <v>2.1548088607540787</v>
      </c>
      <c r="G595">
        <f t="shared" si="240"/>
        <v>0.88059964015443715</v>
      </c>
      <c r="H595" s="21">
        <f t="shared" si="241"/>
        <v>-3.1520291570382403E-3</v>
      </c>
      <c r="I595" s="37">
        <f t="shared" si="234"/>
        <v>-0.20199387322863632</v>
      </c>
      <c r="J595" s="1">
        <f t="shared" si="242"/>
        <v>4.061802070456544E-3</v>
      </c>
      <c r="K595" s="1">
        <f t="shared" si="243"/>
        <v>7.2939410393887751E-5</v>
      </c>
      <c r="L595" s="1">
        <f t="shared" si="235"/>
        <v>0.4125427957307703</v>
      </c>
      <c r="M595" s="1">
        <f t="shared" si="236"/>
        <v>-0.12636686666623417</v>
      </c>
      <c r="N595" s="1">
        <f t="shared" si="237"/>
        <v>1.656914551787252E-2</v>
      </c>
      <c r="O595" s="1">
        <f t="shared" si="238"/>
        <v>-0.28510486589747852</v>
      </c>
      <c r="P595" s="1">
        <f t="shared" si="239"/>
        <v>2.3000776325878911E-2</v>
      </c>
      <c r="Q595" s="1">
        <f t="shared" si="244"/>
        <v>-1.408171875202041E-3</v>
      </c>
      <c r="R595" s="1">
        <f t="shared" si="245"/>
        <v>-1.5629712548350258E-5</v>
      </c>
      <c r="S595" s="1">
        <f t="shared" si="246"/>
        <v>-4.3884215961215471E-4</v>
      </c>
      <c r="T595" s="1">
        <f t="shared" si="247"/>
        <v>1.9790246124050583E-3</v>
      </c>
      <c r="U595" s="1">
        <f t="shared" si="248"/>
        <v>2.4102190157736919E-4</v>
      </c>
      <c r="V595" s="1">
        <f t="shared" si="249"/>
        <v>-7.4071388155503247E-4</v>
      </c>
      <c r="W595" s="1">
        <f t="shared" si="257"/>
        <v>0</v>
      </c>
      <c r="X595" s="1">
        <f t="shared" si="257"/>
        <v>0</v>
      </c>
      <c r="Y595" s="1">
        <f t="shared" si="257"/>
        <v>0</v>
      </c>
      <c r="Z595" s="1">
        <f t="shared" si="257"/>
        <v>0</v>
      </c>
      <c r="AA595" s="1">
        <f>+AA$3*$F595*ABS($F595)*COS(2*PI()*$A595/$AZ$22+AA$4)*COS(2*PI()*$A595/$BA$22+AA$5)</f>
        <v>0</v>
      </c>
      <c r="AB595" s="39">
        <f>+AB$3*$F595*ABS($F595)*COS(2*2*PI()*$A595/$BA$33+AB$4)*COS(2*2*PI()*$A595/$BA$34+AB$5)*COS(2*2*PI()*$A595/$BA$35+AB$6)</f>
        <v>0</v>
      </c>
      <c r="AE595" s="20">
        <f>+$AF$20*SIGN(SOI!A594)*(ABS(SOI!A594))^$AE$2</f>
        <v>0.23911131908703068</v>
      </c>
      <c r="AF595" s="20">
        <f t="shared" si="252"/>
        <v>3.6867385414683421E-3</v>
      </c>
      <c r="AG595" s="19">
        <f t="shared" si="254"/>
        <v>-0.81931230629954432</v>
      </c>
      <c r="AH595" s="19">
        <f t="shared" si="255"/>
        <v>-0.74265461862181559</v>
      </c>
      <c r="AI595">
        <f t="shared" si="251"/>
        <v>0.34379999999999666</v>
      </c>
      <c r="AJ595">
        <f t="shared" si="250"/>
        <v>0.82299904484101272</v>
      </c>
      <c r="AK595">
        <v>1</v>
      </c>
    </row>
    <row r="596" spans="1:37" x14ac:dyDescent="0.25">
      <c r="A596">
        <v>47.833333333333599</v>
      </c>
      <c r="B596" s="2">
        <v>1927.8333333332898</v>
      </c>
      <c r="C596">
        <f>+D596+($D$2+E596+F596)*SOI!A595*IF(B596&gt;$C$18, IF(B596&lt;$C$19,-1,1),1)</f>
        <v>4.8582233205963145E-2</v>
      </c>
      <c r="D596">
        <f>+$D$3*((1-$D$5)*SOI!D595+$D$5*SOI!D594) +   $D$4*((1-$D$5)*SOI!E595+$D$5*SOI!E594)</f>
        <v>0</v>
      </c>
      <c r="E596">
        <f t="shared" si="232"/>
        <v>2.3875979226633484</v>
      </c>
      <c r="F596">
        <f t="shared" si="233"/>
        <v>-3.602153752812427</v>
      </c>
      <c r="G596">
        <f t="shared" si="240"/>
        <v>-1.2145558301490786</v>
      </c>
      <c r="H596" s="21">
        <f t="shared" si="241"/>
        <v>3.0725961911190189E-2</v>
      </c>
      <c r="I596" s="37">
        <f t="shared" si="234"/>
        <v>1.2013703855908315</v>
      </c>
      <c r="J596" s="1">
        <f t="shared" si="242"/>
        <v>0.12745331052227191</v>
      </c>
      <c r="K596" s="1">
        <f t="shared" si="243"/>
        <v>-5.8411086216537704E-3</v>
      </c>
      <c r="L596" s="1">
        <f t="shared" si="235"/>
        <v>-2.684284130813019</v>
      </c>
      <c r="M596" s="1">
        <f t="shared" si="236"/>
        <v>0.66669447428750583</v>
      </c>
      <c r="N596" s="1">
        <f t="shared" si="237"/>
        <v>8.1179279889363423E-2</v>
      </c>
      <c r="O596" s="1">
        <f t="shared" si="238"/>
        <v>2.0415649666951134</v>
      </c>
      <c r="P596" s="1">
        <f t="shared" si="239"/>
        <v>-3.9532791064028024E-2</v>
      </c>
      <c r="Q596" s="1">
        <f t="shared" si="244"/>
        <v>3.6399413590948906E-2</v>
      </c>
      <c r="R596" s="1">
        <f t="shared" si="245"/>
        <v>-2.4028598297593253E-3</v>
      </c>
      <c r="S596" s="1">
        <f t="shared" si="246"/>
        <v>1.2787691525056481E-2</v>
      </c>
      <c r="T596" s="1">
        <f t="shared" si="247"/>
        <v>9.2208136894838991E-2</v>
      </c>
      <c r="U596" s="1">
        <f t="shared" si="248"/>
        <v>2.463827035267071E-3</v>
      </c>
      <c r="V596" s="1">
        <f t="shared" si="249"/>
        <v>6.2374998567718233E-3</v>
      </c>
      <c r="W596" s="1">
        <f t="shared" si="257"/>
        <v>0</v>
      </c>
      <c r="X596" s="1">
        <f t="shared" si="257"/>
        <v>0</v>
      </c>
      <c r="Y596" s="1">
        <f t="shared" si="257"/>
        <v>0</v>
      </c>
      <c r="Z596" s="1">
        <f t="shared" si="257"/>
        <v>0</v>
      </c>
      <c r="AA596" s="1">
        <f>+AA$3*$F596*ABS($F596)*COS(2*PI()*$A596/$AZ$22+AA$4)*COS(2*PI()*$A596/$BA$22+AA$5)</f>
        <v>0</v>
      </c>
      <c r="AB596" s="39">
        <f>+AB$3*$F596*ABS($F596)*COS(2*2*PI()*$A596/$BA$33+AB$4)*COS(2*2*PI()*$A596/$BA$34+AB$5)*COS(2*2*PI()*$A596/$BA$35+AB$6)</f>
        <v>0</v>
      </c>
      <c r="AE596" s="20">
        <f>+$AF$20*SIGN(SOI!A595)*(ABS(SOI!A595))^$AE$2</f>
        <v>-6.2501651949488243E-2</v>
      </c>
      <c r="AF596" s="20">
        <f t="shared" si="252"/>
        <v>0.13437802438331589</v>
      </c>
      <c r="AG596" s="19">
        <f t="shared" si="254"/>
        <v>-0.90634424440297046</v>
      </c>
      <c r="AH596" s="19">
        <f t="shared" si="255"/>
        <v>-1.1493105063784108</v>
      </c>
      <c r="AI596">
        <f t="shared" si="251"/>
        <v>0.34439999999999665</v>
      </c>
      <c r="AJ596">
        <f t="shared" si="250"/>
        <v>1.0407222687862863</v>
      </c>
      <c r="AK596">
        <v>1</v>
      </c>
    </row>
    <row r="597" spans="1:37" x14ac:dyDescent="0.25">
      <c r="A597">
        <v>47.916666666666934</v>
      </c>
      <c r="B597" s="2">
        <v>1927.9166666666231</v>
      </c>
      <c r="C597">
        <f>+D597+($D$2+E597+F597)*SOI!A596*IF(B597&gt;$C$18, IF(B597&lt;$C$19,-1,1),1)</f>
        <v>4.6370311928663028</v>
      </c>
      <c r="D597">
        <f>+$D$3*((1-$D$5)*SOI!D596+$D$5*SOI!D595) +   $D$4*((1-$D$5)*SOI!E596+$D$5*SOI!E595)</f>
        <v>0</v>
      </c>
      <c r="E597">
        <f t="shared" si="232"/>
        <v>-41.120340000451321</v>
      </c>
      <c r="F597">
        <f t="shared" si="233"/>
        <v>59.668464771916533</v>
      </c>
      <c r="G597">
        <f t="shared" si="240"/>
        <v>18.548124771465211</v>
      </c>
      <c r="H597" s="21">
        <f t="shared" si="241"/>
        <v>2.4371289786434587</v>
      </c>
      <c r="I597" s="37">
        <f t="shared" si="234"/>
        <v>-23.907149702354712</v>
      </c>
      <c r="J597" s="1">
        <f t="shared" si="242"/>
        <v>53.542558194816891</v>
      </c>
      <c r="K597" s="1">
        <f t="shared" si="243"/>
        <v>9.2264848677932481</v>
      </c>
      <c r="L597" s="1">
        <f t="shared" si="235"/>
        <v>40.348518279184255</v>
      </c>
      <c r="M597" s="1">
        <f t="shared" si="236"/>
        <v>-14.074208276736201</v>
      </c>
      <c r="N597" s="1">
        <f t="shared" si="237"/>
        <v>-2.7504069396316924</v>
      </c>
      <c r="O597" s="1">
        <f t="shared" si="238"/>
        <v>-34.960130794573381</v>
      </c>
      <c r="P597" s="1">
        <f t="shared" si="239"/>
        <v>0.24259928550552329</v>
      </c>
      <c r="Q597" s="1">
        <f t="shared" si="244"/>
        <v>26.03414178023241</v>
      </c>
      <c r="R597" s="1">
        <f t="shared" si="245"/>
        <v>34.200164466967053</v>
      </c>
      <c r="S597" s="1">
        <f t="shared" si="246"/>
        <v>8.6217373953371936</v>
      </c>
      <c r="T597" s="1">
        <f t="shared" si="247"/>
        <v>23.734396758015109</v>
      </c>
      <c r="U597" s="1">
        <f t="shared" si="248"/>
        <v>0.30087987192846333</v>
      </c>
      <c r="V597" s="1">
        <f t="shared" si="249"/>
        <v>1.2968637456887755</v>
      </c>
      <c r="W597" s="1">
        <f t="shared" si="257"/>
        <v>0</v>
      </c>
      <c r="X597" s="1">
        <f t="shared" si="257"/>
        <v>0</v>
      </c>
      <c r="Y597" s="1">
        <f t="shared" si="257"/>
        <v>0</v>
      </c>
      <c r="Z597" s="1">
        <f t="shared" si="257"/>
        <v>0</v>
      </c>
      <c r="AA597" s="1">
        <f>+AA$3*$F597*ABS($F597)*COS(2*PI()*$A597/$AZ$22+AA$4)*COS(2*PI()*$A597/$BA$22+AA$5)</f>
        <v>0</v>
      </c>
      <c r="AB597" s="39">
        <f>+AB$3*$F597*ABS($F597)*COS(2*2*PI()*$A597/$BA$33+AB$4)*COS(2*2*PI()*$A597/$BA$34+AB$5)*COS(2*2*PI()*$A597/$BA$35+AB$6)</f>
        <v>0</v>
      </c>
      <c r="AE597" s="20">
        <f>+$AF$20*SIGN(SOI!A596)*(ABS(SOI!A596))^$AE$2</f>
        <v>0.22652440601240525</v>
      </c>
      <c r="AF597" s="20">
        <f t="shared" si="252"/>
        <v>0.17233462159123256</v>
      </c>
      <c r="AG597" s="19">
        <f t="shared" si="254"/>
        <v>-1.1030130177343695</v>
      </c>
      <c r="AH597" s="19">
        <f t="shared" si="255"/>
        <v>-0.68119428553874706</v>
      </c>
      <c r="AI597">
        <f t="shared" si="251"/>
        <v>0.34499999999999664</v>
      </c>
      <c r="AJ597">
        <f t="shared" si="250"/>
        <v>1.275347639325602</v>
      </c>
      <c r="AK597">
        <v>1</v>
      </c>
    </row>
    <row r="598" spans="1:37" x14ac:dyDescent="0.25">
      <c r="A598">
        <v>48.00000000000027</v>
      </c>
      <c r="B598" s="2">
        <v>1927.9999999999563</v>
      </c>
      <c r="C598">
        <f>+D598+($D$2+E598+F598)*SOI!A597*IF(B598&gt;$C$18, IF(B598&lt;$C$19,-1,1),1)</f>
        <v>0.62676197823671631</v>
      </c>
      <c r="D598">
        <f>+$D$3*((1-$D$5)*SOI!D597+$D$5*SOI!D596) +   $D$4*((1-$D$5)*SOI!E597+$D$5*SOI!E596)</f>
        <v>0</v>
      </c>
      <c r="E598">
        <f t="shared" ref="E598:E661" si="258">$E$3*COS(2*PI()*(A598+$E$2)/$H$3)+$E$4*COS(2*PI()*(A598+$E$2)/$H$4)+$E$5*COS(2*PI()*(A598+$E$2)/$H$5)+$E$6*COS(2*PI()/$H$6*(A598+$E$2))+$E$7*COS(2*PI()/$H$7*(A598+$E$2))+$E$8*COS(2*PI()/$H$8*(A598+$E$2))+$E$9*COS(2*PI()/$H$9*(A598+$E$2))+$E$10*COS(2*PI()/$H$10*(A598+$E$2))+$E$11*COS(2*PI()/$H$11*(A598+$E$2))+$E$12*COS(2*PI()/$H$12*(A598+$E$2))+$E$13*COS(2*PI()/$H$13*(A598+$E$2))+$E$14*COS(2*PI()/$H$14*(A598+$E$2))+$E$15*COS(2*PI()/$H$15*(A598+$E$2))+$E$16*COS(2*PI()/$H$16*(A598+$E$2))+$E$17*COS(2*PI()/$H$17*(A598+$E$2))</f>
        <v>-2.6892524456173894</v>
      </c>
      <c r="F598">
        <f t="shared" ref="F598:F661" si="259">$F$3*COS(2*PI()*(B598+$F$2)/$H$3)+$F$4*COS(2*PI()*(B598+$F$2)/$H$4)+$F$5*COS(2*PI()*(B598+$F$2)/$H$5)+$F$6*COS(2*PI()/$H$6*(B598+$F$2))+$F$7*COS(2*PI()/$H$7*(B598+$F$2))+$F$8*COS(2*PI()/$H$8*(B598+$F$2))+$F$9*COS(2*PI()/$H$9*(B598+$F$2))+$F$10*COS(2*PI()/$H$10*(B598+$F$2))+$F$11*COS(2*PI()/$H$11*(B598+$F$2))+$F$12*COS(2*PI()/$H$12*(B598+$F$2))+$F$13*COS(2*PI()/$H$13*(B598+$F$2))+$F$14*COS(2*PI()/$H$14*(B598+$F$2))+$F$15*COS(2*PI()/$H$15*(B598+$F$2))+$F$16*COS(2*PI()/$H$16*(B598+$F$2))+$F$17*COS(2*PI()/$H$17*(B598+$F$2))</f>
        <v>4.0227885695252965</v>
      </c>
      <c r="G598">
        <f t="shared" si="240"/>
        <v>1.3335361239079071</v>
      </c>
      <c r="H598" s="21">
        <f t="shared" si="241"/>
        <v>-3.5746798665097196E-2</v>
      </c>
      <c r="I598" s="37">
        <f t="shared" ref="I598:I661" si="260">+(I$3*$E598+I$5*$F598)*COS(2*PI()*$A598*$A$9+I$4)</f>
        <v>-0.94984230892304966</v>
      </c>
      <c r="J598" s="1">
        <f t="shared" si="242"/>
        <v>0.10966645361063684</v>
      </c>
      <c r="K598" s="1">
        <f t="shared" si="243"/>
        <v>2.7736524329963733E-7</v>
      </c>
      <c r="L598" s="1">
        <f t="shared" ref="L598:L661" si="261">+(L$3*$E598+L$5*$F598)*COS(2*PI()*$A598*$A$9+L$4)^2</f>
        <v>0.42330859906190188</v>
      </c>
      <c r="M598" s="1">
        <f t="shared" ref="M598:M661" si="262">+(M$3*$E598+M$5*$F598)*COS(2*PI()*$A598*$A$7+M$4)</f>
        <v>-0.72556269670548512</v>
      </c>
      <c r="N598" s="1">
        <f t="shared" ref="N598:N661" si="263">+(N$3*$E598+N$5*$F598)*COS(2*PI()*$A598*$A$8+N$4)</f>
        <v>-0.17452090550960458</v>
      </c>
      <c r="O598" s="1">
        <f t="shared" ref="O598:O661" si="264">+(O$3*$E598+O$5*$F598)*COS(2*PI()*$A598*$A$8+O$4)^2</f>
        <v>-0.5859625396709075</v>
      </c>
      <c r="P598" s="1">
        <f t="shared" ref="P598:P661" si="265">+(P$3*$E598+P$5*$F598)*COS(2*PI()*$A598*$A$7+P$4)^2</f>
        <v>4.147429174532371E-5</v>
      </c>
      <c r="Q598" s="1">
        <f t="shared" si="244"/>
        <v>8.5161782085699966E-2</v>
      </c>
      <c r="R598" s="1">
        <f t="shared" si="245"/>
        <v>4.4448118226993981E-3</v>
      </c>
      <c r="S598" s="1">
        <f t="shared" si="246"/>
        <v>2.1735468356142193E-2</v>
      </c>
      <c r="T598" s="1">
        <f t="shared" si="247"/>
        <v>4.173539247849585E-3</v>
      </c>
      <c r="U598" s="1">
        <f t="shared" si="248"/>
        <v>2.0436489943561251E-6</v>
      </c>
      <c r="V598" s="1">
        <f t="shared" si="249"/>
        <v>1.406806327398934E-5</v>
      </c>
      <c r="W598" s="1">
        <f t="shared" si="257"/>
        <v>0</v>
      </c>
      <c r="X598" s="1">
        <f t="shared" si="257"/>
        <v>0</v>
      </c>
      <c r="Y598" s="1">
        <f t="shared" si="257"/>
        <v>0</v>
      </c>
      <c r="Z598" s="1">
        <f t="shared" si="257"/>
        <v>0</v>
      </c>
      <c r="AA598" s="1">
        <f>+AA$3*$F598*ABS($F598)*COS(2*PI()*$A598/$AZ$22+AA$4)*COS(2*PI()*$A598/$BA$22+AA$5)</f>
        <v>0</v>
      </c>
      <c r="AB598" s="39">
        <f>+AB$3*$F598*ABS($F598)*COS(2*2*PI()*$A598/$BA$33+AB$4)*COS(2*2*PI()*$A598/$BA$34+AB$5)*COS(2*2*PI()*$A598/$BA$35+AB$6)</f>
        <v>0</v>
      </c>
      <c r="AE598" s="20">
        <f>+$AF$20*SIGN(SOI!A597)*(ABS(SOI!A597))^$AE$2</f>
        <v>0.35298111071078059</v>
      </c>
      <c r="AF598" s="20">
        <f t="shared" si="252"/>
        <v>0.25997039360754037</v>
      </c>
      <c r="AG598" s="19">
        <f t="shared" si="254"/>
        <v>-0.76912675857140711</v>
      </c>
      <c r="AH598" s="19">
        <f t="shared" si="255"/>
        <v>-1.1498389052153803</v>
      </c>
      <c r="AI598">
        <f t="shared" si="251"/>
        <v>0.34559999999999663</v>
      </c>
      <c r="AJ598">
        <f t="shared" si="250"/>
        <v>1.0290971521789474</v>
      </c>
      <c r="AK598">
        <v>1</v>
      </c>
    </row>
    <row r="599" spans="1:37" x14ac:dyDescent="0.25">
      <c r="A599">
        <v>48.083333333333606</v>
      </c>
      <c r="B599" s="2">
        <v>1928.0833333332896</v>
      </c>
      <c r="C599">
        <f>+D599+($D$2+E599+F599)*SOI!A598*IF(B599&gt;$C$18, IF(B599&lt;$C$19,-1,1),1)</f>
        <v>-0.18670348326023567</v>
      </c>
      <c r="D599">
        <f>+$D$3*((1-$D$5)*SOI!D598+$D$5*SOI!D597) +   $D$4*((1-$D$5)*SOI!E598+$D$5*SOI!E597)</f>
        <v>0</v>
      </c>
      <c r="E599">
        <f t="shared" si="258"/>
        <v>1.3464768071106201</v>
      </c>
      <c r="F599">
        <f t="shared" si="259"/>
        <v>-2.2355410131117424</v>
      </c>
      <c r="G599">
        <f t="shared" ref="G599:G662" si="266">+E599+F599</f>
        <v>-0.88906420600112224</v>
      </c>
      <c r="H599" s="21">
        <f t="shared" ref="H599:H662" si="267">+$H$19*SUM(I599:V599)</f>
        <v>-1.9685478495580647E-3</v>
      </c>
      <c r="I599" s="37">
        <f t="shared" si="260"/>
        <v>-8.4751768934990299E-2</v>
      </c>
      <c r="J599" s="1">
        <f t="shared" ref="J599:J662" si="268">+(J$3)*I599*M599</f>
        <v>-1.5320804781512555E-3</v>
      </c>
      <c r="K599" s="1">
        <f t="shared" ref="K599:K662" si="269">+(K$3)*L599*P599*O599</f>
        <v>-4.2641349776212645E-6</v>
      </c>
      <c r="L599" s="1">
        <f t="shared" si="261"/>
        <v>-0.22331469633388162</v>
      </c>
      <c r="M599" s="1">
        <f t="shared" si="262"/>
        <v>0.1136018658646296</v>
      </c>
      <c r="N599" s="1">
        <f t="shared" si="263"/>
        <v>4.0445479310199858E-2</v>
      </c>
      <c r="O599" s="1">
        <f t="shared" si="264"/>
        <v>6.4410389855244235E-2</v>
      </c>
      <c r="P599" s="1">
        <f t="shared" si="265"/>
        <v>-1.0995414197833744E-2</v>
      </c>
      <c r="Q599" s="1">
        <f t="shared" ref="Q599:Q662" si="270">+(Q$3)*M599*N599</f>
        <v>3.0901373830027742E-3</v>
      </c>
      <c r="R599" s="1">
        <f t="shared" ref="R599:R662" si="271">+(R$3)*I599*N599*M599</f>
        <v>1.4390758575673535E-5</v>
      </c>
      <c r="S599" s="1">
        <f t="shared" ref="S599:S662" si="272">+(S$3)*I599*N599</f>
        <v>-4.4945766650032493E-4</v>
      </c>
      <c r="T599" s="1">
        <f t="shared" ref="T599:T662" si="273">+(T$3)*L599*O599</f>
        <v>2.4201974066427498E-4</v>
      </c>
      <c r="U599" s="1">
        <f t="shared" ref="U599:U662" si="274">+(U$3)*P599*I599</f>
        <v>-4.8343287722600541E-5</v>
      </c>
      <c r="V599" s="1">
        <f t="shared" ref="V599:V662" si="275">+(V$3)*P599*N599</f>
        <v>8.6434964383777426E-4</v>
      </c>
      <c r="W599" s="1">
        <f t="shared" si="257"/>
        <v>0</v>
      </c>
      <c r="X599" s="1">
        <f t="shared" si="257"/>
        <v>0</v>
      </c>
      <c r="Y599" s="1">
        <f t="shared" si="257"/>
        <v>0</v>
      </c>
      <c r="Z599" s="1">
        <f t="shared" si="257"/>
        <v>0</v>
      </c>
      <c r="AA599" s="1">
        <f>+AA$3*$F599*ABS($F599)*COS(2*PI()*$A599/$AZ$22+AA$4)*COS(2*PI()*$A599/$BA$22+AA$5)</f>
        <v>0</v>
      </c>
      <c r="AB599" s="39">
        <f>+AB$3*$F599*ABS($F599)*COS(2*2*PI()*$A599/$BA$33+AB$4)*COS(2*2*PI()*$A599/$BA$34+AB$5)*COS(2*2*PI()*$A599/$BA$35+AB$6)</f>
        <v>0</v>
      </c>
      <c r="AE599" s="20">
        <f>+$AF$20*SIGN(SOI!A598)*(ABS(SOI!A598))^$AE$2</f>
        <v>0.20040566409943528</v>
      </c>
      <c r="AF599" s="20">
        <f t="shared" si="252"/>
        <v>0.11108919298034814</v>
      </c>
      <c r="AG599" s="19">
        <f t="shared" si="254"/>
        <v>-1.1043412755712547</v>
      </c>
      <c r="AH599" s="19">
        <f t="shared" si="255"/>
        <v>-0.61488637609951269</v>
      </c>
      <c r="AI599">
        <f t="shared" si="251"/>
        <v>0.34619999999999662</v>
      </c>
      <c r="AJ599">
        <f t="shared" si="250"/>
        <v>1.2154304685516029</v>
      </c>
      <c r="AK599">
        <v>1</v>
      </c>
    </row>
    <row r="600" spans="1:37" x14ac:dyDescent="0.25">
      <c r="A600">
        <v>48.166666666666941</v>
      </c>
      <c r="B600" s="2">
        <v>1928.1666666666229</v>
      </c>
      <c r="C600">
        <f>+D600+($D$2+E600+F600)*SOI!A599*IF(B600&gt;$C$18, IF(B600&lt;$C$19,-1,1),1)</f>
        <v>-0.23030586223773064</v>
      </c>
      <c r="D600">
        <f>+$D$3*((1-$D$5)*SOI!D599+$D$5*SOI!D598) +   $D$4*((1-$D$5)*SOI!E599+$D$5*SOI!E598)</f>
        <v>0</v>
      </c>
      <c r="E600">
        <f t="shared" si="258"/>
        <v>-0.94082667425452815</v>
      </c>
      <c r="F600">
        <f t="shared" si="259"/>
        <v>1.9004344335784058</v>
      </c>
      <c r="G600">
        <f t="shared" si="266"/>
        <v>0.95960775932387765</v>
      </c>
      <c r="H600" s="21">
        <f t="shared" si="267"/>
        <v>1.9277830661615567E-2</v>
      </c>
      <c r="I600" s="37">
        <f t="shared" si="260"/>
        <v>0.42519763680234629</v>
      </c>
      <c r="J600" s="1">
        <f t="shared" si="268"/>
        <v>1.0201435660665475E-2</v>
      </c>
      <c r="K600" s="1">
        <f t="shared" si="269"/>
        <v>3.5025789700746535E-4</v>
      </c>
      <c r="L600" s="1">
        <f t="shared" si="261"/>
        <v>0.93424697259341816</v>
      </c>
      <c r="M600" s="1">
        <f t="shared" si="262"/>
        <v>0.15077283813893244</v>
      </c>
      <c r="N600" s="1">
        <f t="shared" si="263"/>
        <v>1.2071709369496871E-2</v>
      </c>
      <c r="O600" s="1">
        <f t="shared" si="264"/>
        <v>-0.60232130665117667</v>
      </c>
      <c r="P600" s="1">
        <f t="shared" si="265"/>
        <v>2.3086170218938551E-2</v>
      </c>
      <c r="Q600" s="1">
        <f t="shared" si="270"/>
        <v>1.224092446511965E-3</v>
      </c>
      <c r="R600" s="1">
        <f t="shared" si="271"/>
        <v>-2.8599746785960001E-5</v>
      </c>
      <c r="S600" s="1">
        <f t="shared" si="272"/>
        <v>6.7302259973145353E-4</v>
      </c>
      <c r="T600" s="1">
        <f t="shared" si="273"/>
        <v>9.4682013273071908E-3</v>
      </c>
      <c r="U600" s="1">
        <f t="shared" si="274"/>
        <v>-5.0923536036404907E-4</v>
      </c>
      <c r="V600" s="1">
        <f t="shared" si="275"/>
        <v>-5.4166221525087392E-4</v>
      </c>
      <c r="W600" s="1">
        <f t="shared" si="257"/>
        <v>0</v>
      </c>
      <c r="X600" s="1">
        <f t="shared" si="257"/>
        <v>0</v>
      </c>
      <c r="Y600" s="1">
        <f t="shared" si="257"/>
        <v>0</v>
      </c>
      <c r="Z600" s="1">
        <f t="shared" si="257"/>
        <v>0</v>
      </c>
      <c r="AA600" s="1">
        <f>+AA$3*$F600*ABS($F600)*COS(2*PI()*$A600/$AZ$22+AA$4)*COS(2*PI()*$A600/$BA$22+AA$5)</f>
        <v>0</v>
      </c>
      <c r="AB600" s="39">
        <f>+AB$3*$F600*ABS($F600)*COS(2*2*PI()*$A600/$BA$33+AB$4)*COS(2*2*PI()*$A600/$BA$34+AB$5)*COS(2*2*PI()*$A600/$BA$35+AB$6)</f>
        <v>0</v>
      </c>
      <c r="AE600" s="20">
        <f>+$AF$20*SIGN(SOI!A599)*(ABS(SOI!A599))^$AE$2</f>
        <v>-0.22011919586917147</v>
      </c>
      <c r="AF600" s="20">
        <f t="shared" si="252"/>
        <v>-7.5592711069889462E-2</v>
      </c>
      <c r="AG600" s="19">
        <f t="shared" si="254"/>
        <v>-0.78678343269276918</v>
      </c>
      <c r="AH600" s="19">
        <f t="shared" si="255"/>
        <v>-1.150081233350037</v>
      </c>
      <c r="AI600">
        <f t="shared" si="251"/>
        <v>0.34679999999999661</v>
      </c>
      <c r="AJ600">
        <f t="shared" ref="AJ600:AJ663" si="276">+ABS(AF600-AG600)</f>
        <v>0.71119072162287966</v>
      </c>
      <c r="AK600">
        <v>1</v>
      </c>
    </row>
    <row r="601" spans="1:37" x14ac:dyDescent="0.25">
      <c r="A601">
        <v>48.250000000000277</v>
      </c>
      <c r="B601" s="2">
        <v>1928.2499999999561</v>
      </c>
      <c r="C601">
        <f>+D601+($D$2+E601+F601)*SOI!A600*IF(B601&gt;$C$18, IF(B601&lt;$C$19,-1,1),1)</f>
        <v>0.30620570727403845</v>
      </c>
      <c r="D601">
        <f>+$D$3*((1-$D$5)*SOI!D600+$D$5*SOI!D599) +   $D$4*((1-$D$5)*SOI!E600+$D$5*SOI!E599)</f>
        <v>0</v>
      </c>
      <c r="E601">
        <f t="shared" si="258"/>
        <v>0.76296473691031075</v>
      </c>
      <c r="F601">
        <f t="shared" si="259"/>
        <v>-2.1548088608832128</v>
      </c>
      <c r="G601">
        <f t="shared" si="266"/>
        <v>-1.391844123972902</v>
      </c>
      <c r="H601" s="21">
        <f t="shared" si="267"/>
        <v>-1.7752548224083821E-2</v>
      </c>
      <c r="I601" s="37">
        <f t="shared" si="260"/>
        <v>-0.46890594079872044</v>
      </c>
      <c r="J601" s="1">
        <f t="shared" si="268"/>
        <v>2.3192939379276585E-2</v>
      </c>
      <c r="K601" s="1">
        <f t="shared" si="269"/>
        <v>-4.199839915641283E-4</v>
      </c>
      <c r="L601" s="1">
        <f t="shared" si="261"/>
        <v>-0.85673775023407128</v>
      </c>
      <c r="M601" s="1">
        <f t="shared" si="262"/>
        <v>-0.31082984730024615</v>
      </c>
      <c r="N601" s="1">
        <f t="shared" si="263"/>
        <v>-1.9830177606972983E-2</v>
      </c>
      <c r="O601" s="1">
        <f t="shared" si="264"/>
        <v>0.75513755556521889</v>
      </c>
      <c r="P601" s="1">
        <f t="shared" si="265"/>
        <v>-2.407756958630285E-2</v>
      </c>
      <c r="Q601" s="1">
        <f t="shared" si="270"/>
        <v>4.1454497575623408E-3</v>
      </c>
      <c r="R601" s="1">
        <f t="shared" si="271"/>
        <v>1.0681064037301512E-4</v>
      </c>
      <c r="S601" s="1">
        <f t="shared" si="272"/>
        <v>1.219220829413764E-3</v>
      </c>
      <c r="T601" s="1">
        <f t="shared" si="273"/>
        <v>1.0885578945857325E-2</v>
      </c>
      <c r="U601" s="1">
        <f t="shared" si="274"/>
        <v>-5.8569861736421905E-4</v>
      </c>
      <c r="V601" s="1">
        <f t="shared" si="275"/>
        <v>-9.279981866507648E-4</v>
      </c>
      <c r="W601" s="1">
        <f t="shared" si="257"/>
        <v>0</v>
      </c>
      <c r="X601" s="1">
        <f t="shared" si="257"/>
        <v>0</v>
      </c>
      <c r="Y601" s="1">
        <f t="shared" si="257"/>
        <v>0</v>
      </c>
      <c r="Z601" s="1">
        <f t="shared" si="257"/>
        <v>0</v>
      </c>
      <c r="AA601" s="1">
        <f>+AA$3*$F601*ABS($F601)*COS(2*PI()*$A601/$AZ$22+AA$4)*COS(2*PI()*$A601/$BA$22+AA$5)</f>
        <v>0</v>
      </c>
      <c r="AB601" s="39">
        <f>+AB$3*$F601*ABS($F601)*COS(2*2*PI()*$A601/$BA$33+AB$4)*COS(2*2*PI()*$A601/$BA$34+AB$5)*COS(2*2*PI()*$A601/$BA$35+AB$6)</f>
        <v>0</v>
      </c>
      <c r="AE601" s="20">
        <f>+$AF$20*SIGN(SOI!A600)*(ABS(SOI!A600))^$AE$2</f>
        <v>-0.20706460143993219</v>
      </c>
      <c r="AF601" s="20">
        <f t="shared" si="252"/>
        <v>-0.16322848308619731</v>
      </c>
      <c r="AG601" s="19">
        <f t="shared" si="254"/>
        <v>-1.0418582501438347</v>
      </c>
      <c r="AH601" s="19">
        <f t="shared" si="255"/>
        <v>-0.50355453080355517</v>
      </c>
      <c r="AI601">
        <f t="shared" ref="AI601:AI664" si="277">+AI600+$AI$22</f>
        <v>0.3473999999999966</v>
      </c>
      <c r="AJ601">
        <f t="shared" si="276"/>
        <v>0.8786297670576374</v>
      </c>
      <c r="AK601">
        <v>1</v>
      </c>
    </row>
    <row r="602" spans="1:37" x14ac:dyDescent="0.25">
      <c r="A602">
        <v>48.333333333333613</v>
      </c>
      <c r="B602" s="2">
        <v>1928.3333333332894</v>
      </c>
      <c r="C602">
        <f>+D602+($D$2+E602+F602)*SOI!A601*IF(B602&gt;$C$18, IF(B602&lt;$C$19,-1,1),1)</f>
        <v>-0.11685929365331926</v>
      </c>
      <c r="D602">
        <f>+$D$3*((1-$D$5)*SOI!D601+$D$5*SOI!D600) +   $D$4*((1-$D$5)*SOI!E601+$D$5*SOI!E600)</f>
        <v>0</v>
      </c>
      <c r="E602">
        <f t="shared" si="258"/>
        <v>-0.68067141175476298</v>
      </c>
      <c r="F602">
        <f t="shared" si="259"/>
        <v>3.6021537530877445</v>
      </c>
      <c r="G602">
        <f t="shared" si="266"/>
        <v>2.9214823413329816</v>
      </c>
      <c r="H602" s="21">
        <f t="shared" si="267"/>
        <v>1.2998703800720456E-2</v>
      </c>
      <c r="I602" s="37">
        <f t="shared" si="260"/>
        <v>0.32096964202483025</v>
      </c>
      <c r="J602" s="1">
        <f t="shared" si="268"/>
        <v>2.3251174269190187E-2</v>
      </c>
      <c r="K602" s="1">
        <f t="shared" si="269"/>
        <v>2.2345830113928572E-5</v>
      </c>
      <c r="L602" s="1">
        <f t="shared" si="261"/>
        <v>0.21583263710165598</v>
      </c>
      <c r="M602" s="1">
        <f t="shared" si="262"/>
        <v>0.45523284691539728</v>
      </c>
      <c r="N602" s="1">
        <f t="shared" si="263"/>
        <v>-2.6008416928885225E-2</v>
      </c>
      <c r="O602" s="1">
        <f t="shared" si="264"/>
        <v>-0.34326071015709803</v>
      </c>
      <c r="P602" s="1">
        <f t="shared" si="265"/>
        <v>1.1186884704015087E-2</v>
      </c>
      <c r="Q602" s="1">
        <f t="shared" si="270"/>
        <v>-7.9628740423794142E-3</v>
      </c>
      <c r="R602" s="1">
        <f t="shared" si="271"/>
        <v>1.4044003590042334E-4</v>
      </c>
      <c r="S602" s="1">
        <f t="shared" si="272"/>
        <v>-1.0945810144672554E-3</v>
      </c>
      <c r="T602" s="1">
        <f t="shared" si="273"/>
        <v>1.2465760314712808E-3</v>
      </c>
      <c r="U602" s="1">
        <f t="shared" si="274"/>
        <v>-1.862725830749455E-4</v>
      </c>
      <c r="V602" s="1">
        <f t="shared" si="275"/>
        <v>5.6549784935325319E-4</v>
      </c>
      <c r="W602" s="1">
        <f t="shared" ref="W602:Z621" si="278">+W$3*$F602*ABS($F602)*COS(2*PI()*$A602/W$2+W$4)</f>
        <v>0</v>
      </c>
      <c r="X602" s="1">
        <f t="shared" si="278"/>
        <v>0</v>
      </c>
      <c r="Y602" s="1">
        <f t="shared" si="278"/>
        <v>0</v>
      </c>
      <c r="Z602" s="1">
        <f t="shared" si="278"/>
        <v>0</v>
      </c>
      <c r="AA602" s="1">
        <f>+AA$3*$F602*ABS($F602)*COS(2*PI()*$A602/$AZ$22+AA$4)*COS(2*PI()*$A602/$BA$22+AA$5)</f>
        <v>0</v>
      </c>
      <c r="AB602" s="39">
        <f>+AB$3*$F602*ABS($F602)*COS(2*2*PI()*$A602/$BA$33+AB$4)*COS(2*2*PI()*$A602/$BA$34+AB$5)*COS(2*2*PI()*$A602/$BA$35+AB$6)</f>
        <v>0</v>
      </c>
      <c r="AE602" s="20">
        <f>+$AF$20*SIGN(SOI!A601)*(ABS(SOI!A601))^$AE$2</f>
        <v>-6.2501651949488243E-2</v>
      </c>
      <c r="AF602" s="20">
        <f t="shared" si="252"/>
        <v>-0.16747337122195596</v>
      </c>
      <c r="AG602" s="19">
        <f t="shared" si="254"/>
        <v>-0.72834510893596782</v>
      </c>
      <c r="AH602" s="19">
        <f t="shared" si="255"/>
        <v>-0.6815959023602205</v>
      </c>
      <c r="AI602">
        <f t="shared" si="277"/>
        <v>0.34799999999999659</v>
      </c>
      <c r="AJ602">
        <f t="shared" si="276"/>
        <v>0.56087173771401189</v>
      </c>
      <c r="AK602">
        <v>1</v>
      </c>
    </row>
    <row r="603" spans="1:37" x14ac:dyDescent="0.25">
      <c r="A603">
        <v>48.416666666666949</v>
      </c>
      <c r="B603" s="2">
        <v>1928.4166666666226</v>
      </c>
      <c r="C603">
        <f>+D603+($D$2+E603+F603)*SOI!A602*IF(B603&gt;$C$18, IF(B603&lt;$C$19,-1,1),1)</f>
        <v>15.343585783387358</v>
      </c>
      <c r="D603">
        <f>+$D$3*((1-$D$5)*SOI!D602+$D$5*SOI!D601) +   $D$4*((1-$D$5)*SOI!E602+$D$5*SOI!E601)</f>
        <v>0</v>
      </c>
      <c r="E603">
        <f t="shared" si="258"/>
        <v>0.65467329729704138</v>
      </c>
      <c r="F603">
        <f t="shared" si="259"/>
        <v>-59.668464771863803</v>
      </c>
      <c r="G603">
        <f t="shared" si="266"/>
        <v>-59.013791474566759</v>
      </c>
      <c r="H603" s="21">
        <f t="shared" si="267"/>
        <v>-0.10664920155528952</v>
      </c>
      <c r="I603" s="37">
        <f t="shared" si="260"/>
        <v>-7.8670812179119018E-2</v>
      </c>
      <c r="J603" s="1">
        <f t="shared" si="268"/>
        <v>4.563723828564481E-2</v>
      </c>
      <c r="K603" s="1">
        <f t="shared" si="269"/>
        <v>-1.690242657955366E-7</v>
      </c>
      <c r="L603" s="1">
        <f t="shared" si="261"/>
        <v>-4.7910022760607657E-2</v>
      </c>
      <c r="M603" s="1">
        <f t="shared" si="262"/>
        <v>-3.6455107141531409</v>
      </c>
      <c r="N603" s="1">
        <f t="shared" si="263"/>
        <v>1.1154312932411503</v>
      </c>
      <c r="O603" s="1">
        <f t="shared" si="264"/>
        <v>4.7740226079326306E-3</v>
      </c>
      <c r="P603" s="1">
        <f t="shared" si="265"/>
        <v>-2.7408930698629604E-2</v>
      </c>
      <c r="Q603" s="1">
        <f t="shared" si="270"/>
        <v>-2.7347872107499875</v>
      </c>
      <c r="R603" s="1">
        <f t="shared" si="271"/>
        <v>-1.1822091105803121E-2</v>
      </c>
      <c r="S603" s="1">
        <f t="shared" si="272"/>
        <v>-1.1506056247981967E-2</v>
      </c>
      <c r="T603" s="1">
        <f t="shared" si="273"/>
        <v>3.8484726722878528E-6</v>
      </c>
      <c r="U603" s="1">
        <f t="shared" si="274"/>
        <v>-1.1186173308156667E-4</v>
      </c>
      <c r="V603" s="1">
        <f t="shared" si="275"/>
        <v>5.9421388280741075E-2</v>
      </c>
      <c r="W603" s="1">
        <f t="shared" si="278"/>
        <v>0</v>
      </c>
      <c r="X603" s="1">
        <f t="shared" si="278"/>
        <v>0</v>
      </c>
      <c r="Y603" s="1">
        <f t="shared" si="278"/>
        <v>0</v>
      </c>
      <c r="Z603" s="1">
        <f t="shared" si="278"/>
        <v>0</v>
      </c>
      <c r="AA603" s="1">
        <f>+AA$3*$F603*ABS($F603)*COS(2*PI()*$A603/$AZ$22+AA$4)*COS(2*PI()*$A603/$BA$22+AA$5)</f>
        <v>0</v>
      </c>
      <c r="AB603" s="39">
        <f>+AB$3*$F603*ABS($F603)*COS(2*2*PI()*$A603/$BA$33+AB$4)*COS(2*2*PI()*$A603/$BA$34+AB$5)*COS(2*2*PI()*$A603/$BA$35+AB$6)</f>
        <v>0</v>
      </c>
      <c r="AE603" s="20">
        <f>+$AF$20*SIGN(SOI!A602)*(ABS(SOI!A602))^$AE$2</f>
        <v>-0.2328538602764475</v>
      </c>
      <c r="AF603" s="20">
        <f t="shared" si="252"/>
        <v>-8.5650595155097389E-2</v>
      </c>
      <c r="AG603" s="19">
        <f t="shared" si="254"/>
        <v>-0.66858488129617943</v>
      </c>
      <c r="AH603" s="19">
        <f t="shared" si="255"/>
        <v>-0.77578601703493011</v>
      </c>
      <c r="AI603">
        <f t="shared" si="277"/>
        <v>0.34859999999999658</v>
      </c>
      <c r="AJ603">
        <f t="shared" si="276"/>
        <v>0.582934286141082</v>
      </c>
      <c r="AK603">
        <v>1</v>
      </c>
    </row>
    <row r="604" spans="1:37" x14ac:dyDescent="0.25">
      <c r="A604">
        <v>48.500000000000284</v>
      </c>
      <c r="B604" s="2">
        <v>1928.4999999999559</v>
      </c>
      <c r="C604">
        <f>+D604+($D$2+E604+F604)*SOI!A603*IF(B604&gt;$C$18, IF(B604&lt;$C$19,-1,1),1)</f>
        <v>-9.3953543376820561E-2</v>
      </c>
      <c r="D604">
        <f>+$D$3*((1-$D$5)*SOI!D603+$D$5*SOI!D602) +   $D$4*((1-$D$5)*SOI!E603+$D$5*SOI!E602)</f>
        <v>0</v>
      </c>
      <c r="E604">
        <f t="shared" si="258"/>
        <v>-0.67488859898318321</v>
      </c>
      <c r="F604">
        <f t="shared" si="259"/>
        <v>-4.0227885698578447</v>
      </c>
      <c r="G604">
        <f t="shared" si="266"/>
        <v>-4.6976771688410279</v>
      </c>
      <c r="H604" s="21">
        <f t="shared" si="267"/>
        <v>1.5614190987877498E-3</v>
      </c>
      <c r="I604" s="37">
        <f t="shared" si="260"/>
        <v>-0.20022539812244738</v>
      </c>
      <c r="J604" s="1">
        <f t="shared" si="268"/>
        <v>6.0008261027669511E-4</v>
      </c>
      <c r="K604" s="1">
        <f t="shared" si="269"/>
        <v>-1.1034088020705419E-4</v>
      </c>
      <c r="L604" s="1">
        <f t="shared" si="261"/>
        <v>0.53673698211249721</v>
      </c>
      <c r="M604" s="1">
        <f t="shared" si="262"/>
        <v>-1.8834085298623317E-2</v>
      </c>
      <c r="N604" s="1">
        <f t="shared" si="263"/>
        <v>7.5440850132850864E-3</v>
      </c>
      <c r="O604" s="1">
        <f t="shared" si="264"/>
        <v>-0.21375848762113095</v>
      </c>
      <c r="P604" s="1">
        <f t="shared" si="265"/>
        <v>-3.567019135761821E-2</v>
      </c>
      <c r="Q604" s="1">
        <f t="shared" si="270"/>
        <v>-9.5559406473241443E-5</v>
      </c>
      <c r="R604" s="1">
        <f t="shared" si="271"/>
        <v>-1.0513558544391584E-6</v>
      </c>
      <c r="S604" s="1">
        <f t="shared" si="272"/>
        <v>-1.9805954374851051E-4</v>
      </c>
      <c r="T604" s="1">
        <f t="shared" si="273"/>
        <v>1.9304672867509398E-3</v>
      </c>
      <c r="U604" s="1">
        <f t="shared" si="274"/>
        <v>-3.7051041641907598E-4</v>
      </c>
      <c r="V604" s="1">
        <f t="shared" si="275"/>
        <v>5.2302191909975239E-4</v>
      </c>
      <c r="W604" s="1">
        <f t="shared" si="278"/>
        <v>0</v>
      </c>
      <c r="X604" s="1">
        <f t="shared" si="278"/>
        <v>0</v>
      </c>
      <c r="Y604" s="1">
        <f t="shared" si="278"/>
        <v>0</v>
      </c>
      <c r="Z604" s="1">
        <f t="shared" si="278"/>
        <v>0</v>
      </c>
      <c r="AA604" s="1">
        <f>+AA$3*$F604*ABS($F604)*COS(2*PI()*$A604/$AZ$22+AA$4)*COS(2*PI()*$A604/$BA$22+AA$5)</f>
        <v>0</v>
      </c>
      <c r="AB604" s="39">
        <f>+AB$3*$F604*ABS($F604)*COS(2*2*PI()*$A604/$BA$33+AB$4)*COS(2*2*PI()*$A604/$BA$34+AB$5)*COS(2*2*PI()*$A604/$BA$35+AB$6)</f>
        <v>0</v>
      </c>
      <c r="AE604" s="20">
        <f>+$AF$20*SIGN(SOI!A603)*(ABS(SOI!A603))^$AE$2</f>
        <v>3.8403726760643568E-2</v>
      </c>
      <c r="AF604" s="20">
        <f t="shared" ref="AF604:AF667" si="279">+AVERAGE(AE603:AE605)</f>
        <v>-0.14658345265426143</v>
      </c>
      <c r="AG604" s="19">
        <f t="shared" si="254"/>
        <v>-0.78295385541509521</v>
      </c>
      <c r="AH604" s="19">
        <f t="shared" si="255"/>
        <v>-0.81166904880839152</v>
      </c>
      <c r="AI604">
        <f t="shared" si="277"/>
        <v>0.34919999999999657</v>
      </c>
      <c r="AJ604">
        <f t="shared" si="276"/>
        <v>0.63637040276083379</v>
      </c>
      <c r="AK604">
        <v>1</v>
      </c>
    </row>
    <row r="605" spans="1:37" x14ac:dyDescent="0.25">
      <c r="A605">
        <v>48.58333333333362</v>
      </c>
      <c r="B605" s="2">
        <v>1928.5833333332891</v>
      </c>
      <c r="C605">
        <f>+D605+($D$2+E605+F605)*SOI!A604*IF(B605&gt;$C$18, IF(B605&lt;$C$19,-1,1),1)</f>
        <v>-0.83569002952500604</v>
      </c>
      <c r="D605">
        <f>+$D$3*((1-$D$5)*SOI!D604+$D$5*SOI!D603) +   $D$4*((1-$D$5)*SOI!E604+$D$5*SOI!E603)</f>
        <v>0</v>
      </c>
      <c r="E605">
        <f t="shared" si="258"/>
        <v>0.74906623502546887</v>
      </c>
      <c r="F605">
        <f t="shared" si="259"/>
        <v>2.2355410132781239</v>
      </c>
      <c r="G605">
        <f t="shared" si="266"/>
        <v>2.9846072483035928</v>
      </c>
      <c r="H605" s="21">
        <f t="shared" si="267"/>
        <v>5.1952801087305446E-3</v>
      </c>
      <c r="I605" s="37">
        <f t="shared" si="260"/>
        <v>0.38392520006965564</v>
      </c>
      <c r="J605" s="1">
        <f t="shared" si="268"/>
        <v>-1.1102070216606728E-3</v>
      </c>
      <c r="K605" s="1">
        <f t="shared" si="269"/>
        <v>5.8187447468253917E-4</v>
      </c>
      <c r="L605" s="1">
        <f t="shared" si="261"/>
        <v>-0.88397239028921881</v>
      </c>
      <c r="M605" s="1">
        <f t="shared" si="262"/>
        <v>-1.8172304601423262E-2</v>
      </c>
      <c r="N605" s="1">
        <f t="shared" si="263"/>
        <v>9.2571054905365616E-2</v>
      </c>
      <c r="O605" s="1">
        <f t="shared" si="264"/>
        <v>0.64242418961924352</v>
      </c>
      <c r="P605" s="1">
        <f t="shared" si="265"/>
        <v>3.8003413181793691E-2</v>
      </c>
      <c r="Q605" s="1">
        <f t="shared" si="270"/>
        <v>-1.131377551936719E-3</v>
      </c>
      <c r="R605" s="1">
        <f t="shared" si="271"/>
        <v>2.3867740349780075E-5</v>
      </c>
      <c r="S605" s="1">
        <f t="shared" si="272"/>
        <v>4.6600638444190424E-3</v>
      </c>
      <c r="T605" s="1">
        <f t="shared" si="273"/>
        <v>9.5551639781427319E-3</v>
      </c>
      <c r="U605" s="1">
        <f t="shared" si="274"/>
        <v>-7.5691138863519388E-4</v>
      </c>
      <c r="V605" s="1">
        <f t="shared" si="275"/>
        <v>-6.8376315242506354E-3</v>
      </c>
      <c r="W605" s="1">
        <f t="shared" si="278"/>
        <v>0</v>
      </c>
      <c r="X605" s="1">
        <f t="shared" si="278"/>
        <v>0</v>
      </c>
      <c r="Y605" s="1">
        <f t="shared" si="278"/>
        <v>0</v>
      </c>
      <c r="Z605" s="1">
        <f t="shared" si="278"/>
        <v>0</v>
      </c>
      <c r="AA605" s="1">
        <f>+AA$3*$F605*ABS($F605)*COS(2*PI()*$A605/$AZ$22+AA$4)*COS(2*PI()*$A605/$BA$22+AA$5)</f>
        <v>0</v>
      </c>
      <c r="AB605" s="39">
        <f>+AB$3*$F605*ABS($F605)*COS(2*2*PI()*$A605/$BA$33+AB$4)*COS(2*2*PI()*$A605/$BA$34+AB$5)*COS(2*2*PI()*$A605/$BA$35+AB$6)</f>
        <v>0</v>
      </c>
      <c r="AE605" s="20">
        <f>+$AF$20*SIGN(SOI!A604)*(ABS(SOI!A604))^$AE$2</f>
        <v>-0.24530022444698038</v>
      </c>
      <c r="AF605" s="20">
        <f t="shared" si="279"/>
        <v>-0.1166573374778157</v>
      </c>
      <c r="AG605" s="19">
        <f t="shared" si="254"/>
        <v>-0.82104056971367723</v>
      </c>
      <c r="AH605" s="19">
        <f t="shared" si="255"/>
        <v>-0.79736725576753786</v>
      </c>
      <c r="AI605">
        <f t="shared" si="277"/>
        <v>0.34979999999999656</v>
      </c>
      <c r="AJ605">
        <f t="shared" si="276"/>
        <v>0.70438323223586152</v>
      </c>
      <c r="AK605">
        <v>1</v>
      </c>
    </row>
    <row r="606" spans="1:37" x14ac:dyDescent="0.25">
      <c r="A606">
        <v>48.666666666666956</v>
      </c>
      <c r="B606" s="2">
        <v>1928.6666666666224</v>
      </c>
      <c r="C606">
        <f>+D606+($D$2+E606+F606)*SOI!A605*IF(B606&gt;$C$18, IF(B606&lt;$C$19,-1,1),1)</f>
        <v>0.36553048346461314</v>
      </c>
      <c r="D606">
        <f>+$D$3*((1-$D$5)*SOI!D605+$D$5*SOI!D604) +   $D$4*((1-$D$5)*SOI!E605+$D$5*SOI!E604)</f>
        <v>0</v>
      </c>
      <c r="E606">
        <f t="shared" si="258"/>
        <v>-0.91133851602573479</v>
      </c>
      <c r="F606">
        <f t="shared" si="259"/>
        <v>-1.9004344337020584</v>
      </c>
      <c r="G606">
        <f t="shared" si="266"/>
        <v>-2.8117729497277932</v>
      </c>
      <c r="H606" s="21">
        <f t="shared" si="267"/>
        <v>-1.5289097978133413E-2</v>
      </c>
      <c r="I606" s="37">
        <f t="shared" si="260"/>
        <v>-0.39910160391857014</v>
      </c>
      <c r="J606" s="1">
        <f t="shared" si="268"/>
        <v>1.8124516886896427E-3</v>
      </c>
      <c r="K606" s="1">
        <f t="shared" si="269"/>
        <v>-1.7897002277792302E-4</v>
      </c>
      <c r="L606" s="1">
        <f t="shared" si="261"/>
        <v>0.44927130808239824</v>
      </c>
      <c r="M606" s="1">
        <f t="shared" si="262"/>
        <v>-2.8538794439386325E-2</v>
      </c>
      <c r="N606" s="1">
        <f t="shared" si="263"/>
        <v>-0.15403329886401518</v>
      </c>
      <c r="O606" s="1">
        <f t="shared" si="264"/>
        <v>-0.61787197898302038</v>
      </c>
      <c r="P606" s="1">
        <f t="shared" si="265"/>
        <v>-2.391261064055861E-2</v>
      </c>
      <c r="Q606" s="1">
        <f t="shared" si="270"/>
        <v>2.9564638757250384E-3</v>
      </c>
      <c r="R606" s="1">
        <f t="shared" si="271"/>
        <v>6.4835546795157694E-5</v>
      </c>
      <c r="S606" s="1">
        <f t="shared" si="272"/>
        <v>8.0606139975821882E-3</v>
      </c>
      <c r="T606" s="1">
        <f t="shared" si="273"/>
        <v>4.670729782135361E-3</v>
      </c>
      <c r="U606" s="1">
        <f t="shared" si="274"/>
        <v>-4.9509242621282809E-4</v>
      </c>
      <c r="V606" s="1">
        <f t="shared" si="275"/>
        <v>-7.1589525854548657E-3</v>
      </c>
      <c r="W606" s="1">
        <f t="shared" si="278"/>
        <v>0</v>
      </c>
      <c r="X606" s="1">
        <f t="shared" si="278"/>
        <v>0</v>
      </c>
      <c r="Y606" s="1">
        <f t="shared" si="278"/>
        <v>0</v>
      </c>
      <c r="Z606" s="1">
        <f t="shared" si="278"/>
        <v>0</v>
      </c>
      <c r="AA606" s="1">
        <f>+AA$3*$F606*ABS($F606)*COS(2*PI()*$A606/$AZ$22+AA$4)*COS(2*PI()*$A606/$BA$22+AA$5)</f>
        <v>0</v>
      </c>
      <c r="AB606" s="39">
        <f>+AB$3*$F606*ABS($F606)*COS(2*2*PI()*$A606/$BA$33+AB$4)*COS(2*2*PI()*$A606/$BA$34+AB$5)*COS(2*2*PI()*$A606/$BA$35+AB$6)</f>
        <v>0</v>
      </c>
      <c r="AE606" s="20">
        <f>+$AF$20*SIGN(SOI!A605)*(ABS(SOI!A605))^$AE$2</f>
        <v>-0.14307551474711033</v>
      </c>
      <c r="AF606" s="20">
        <f t="shared" si="279"/>
        <v>-0.17454217453386042</v>
      </c>
      <c r="AG606" s="19">
        <f t="shared" si="254"/>
        <v>-1.1525819474609995</v>
      </c>
      <c r="AH606" s="19">
        <f t="shared" si="255"/>
        <v>-0.8715845129317481</v>
      </c>
      <c r="AI606">
        <f t="shared" si="277"/>
        <v>0.35039999999999655</v>
      </c>
      <c r="AJ606">
        <f t="shared" si="276"/>
        <v>0.97803977292713906</v>
      </c>
      <c r="AK606">
        <v>1</v>
      </c>
    </row>
    <row r="607" spans="1:37" x14ac:dyDescent="0.25">
      <c r="A607">
        <v>48.750000000000291</v>
      </c>
      <c r="B607" s="2">
        <v>1928.7499999999557</v>
      </c>
      <c r="C607">
        <f>+D607+($D$2+E607+F607)*SOI!A606*IF(B607&gt;$C$18, IF(B607&lt;$C$19,-1,1),1)</f>
        <v>-0.41148216979651431</v>
      </c>
      <c r="D607">
        <f>+$D$3*((1-$D$5)*SOI!D606+$D$5*SOI!D605) +   $D$4*((1-$D$5)*SOI!E606+$D$5*SOI!E605)</f>
        <v>0</v>
      </c>
      <c r="E607">
        <f t="shared" si="258"/>
        <v>1.2742092205931899</v>
      </c>
      <c r="F607">
        <f t="shared" si="259"/>
        <v>2.1548088610444296</v>
      </c>
      <c r="G607">
        <f t="shared" si="266"/>
        <v>3.4290180816376195</v>
      </c>
      <c r="H607" s="21">
        <f t="shared" si="267"/>
        <v>1.087052054371364E-2</v>
      </c>
      <c r="I607" s="37">
        <f t="shared" si="260"/>
        <v>0.15048554225945465</v>
      </c>
      <c r="J607" s="1">
        <f t="shared" si="268"/>
        <v>1.9693640195250928E-3</v>
      </c>
      <c r="K607" s="1">
        <f t="shared" si="269"/>
        <v>5.6305771609578204E-8</v>
      </c>
      <c r="L607" s="1">
        <f t="shared" si="261"/>
        <v>-3.9270998659915735E-3</v>
      </c>
      <c r="M607" s="1">
        <f t="shared" si="262"/>
        <v>8.2240147162002689E-2</v>
      </c>
      <c r="N607" s="1">
        <f t="shared" si="263"/>
        <v>0.17553112642065599</v>
      </c>
      <c r="O607" s="1">
        <f t="shared" si="264"/>
        <v>0.12127214998707764</v>
      </c>
      <c r="P607" s="1">
        <f t="shared" si="265"/>
        <v>4.385042177385062E-3</v>
      </c>
      <c r="Q607" s="1">
        <f t="shared" si="270"/>
        <v>9.7086837689456373E-3</v>
      </c>
      <c r="R607" s="1">
        <f t="shared" si="271"/>
        <v>-8.0280905240414323E-5</v>
      </c>
      <c r="S607" s="1">
        <f t="shared" si="272"/>
        <v>3.4635299862007204E-3</v>
      </c>
      <c r="T607" s="1">
        <f t="shared" si="273"/>
        <v>8.0132848520528249E-6</v>
      </c>
      <c r="U607" s="1">
        <f t="shared" si="274"/>
        <v>-3.4232953453342191E-5</v>
      </c>
      <c r="V607" s="1">
        <f t="shared" si="275"/>
        <v>-1.4960144615036961E-3</v>
      </c>
      <c r="W607" s="1">
        <f t="shared" si="278"/>
        <v>0</v>
      </c>
      <c r="X607" s="1">
        <f t="shared" si="278"/>
        <v>0</v>
      </c>
      <c r="Y607" s="1">
        <f t="shared" si="278"/>
        <v>0</v>
      </c>
      <c r="Z607" s="1">
        <f t="shared" si="278"/>
        <v>0</v>
      </c>
      <c r="AA607" s="1">
        <f>+AA$3*$F607*ABS($F607)*COS(2*PI()*$A607/$AZ$22+AA$4)*COS(2*PI()*$A607/$BA$22+AA$5)</f>
        <v>0</v>
      </c>
      <c r="AB607" s="39">
        <f>+AB$3*$F607*ABS($F607)*COS(2*2*PI()*$A607/$BA$33+AB$4)*COS(2*2*PI()*$A607/$BA$34+AB$5)*COS(2*2*PI()*$A607/$BA$35+AB$6)</f>
        <v>0</v>
      </c>
      <c r="AE607" s="20">
        <f>+$AF$20*SIGN(SOI!A606)*(ABS(SOI!A606))^$AE$2</f>
        <v>-0.13525078440749047</v>
      </c>
      <c r="AF607" s="20">
        <f t="shared" si="279"/>
        <v>-0.15036004806728759</v>
      </c>
      <c r="AG607" s="19">
        <f t="shared" si="254"/>
        <v>-1.1274812471351139</v>
      </c>
      <c r="AH607" s="19">
        <f t="shared" si="255"/>
        <v>-0.89434477395032808</v>
      </c>
      <c r="AI607">
        <f t="shared" si="277"/>
        <v>0.35099999999999654</v>
      </c>
      <c r="AJ607">
        <f t="shared" si="276"/>
        <v>0.97712119906782635</v>
      </c>
      <c r="AK607">
        <v>1</v>
      </c>
    </row>
    <row r="608" spans="1:37" x14ac:dyDescent="0.25">
      <c r="A608">
        <v>48.833333333333627</v>
      </c>
      <c r="B608" s="2">
        <v>1928.8333333332889</v>
      </c>
      <c r="C608">
        <f>+D608+($D$2+E608+F608)*SOI!A607*IF(B608&gt;$C$18, IF(B608&lt;$C$19,-1,1),1)</f>
        <v>1.0182577849308876</v>
      </c>
      <c r="D608">
        <f>+$D$3*((1-$D$5)*SOI!D607+$D$5*SOI!D606) +   $D$4*((1-$D$5)*SOI!E607+$D$5*SOI!E606)</f>
        <v>0</v>
      </c>
      <c r="E608">
        <f t="shared" si="258"/>
        <v>-2.3875979226491002</v>
      </c>
      <c r="F608">
        <f t="shared" si="259"/>
        <v>-3.6021537534149441</v>
      </c>
      <c r="G608">
        <f t="shared" si="266"/>
        <v>-5.9897516760640439</v>
      </c>
      <c r="H608" s="21">
        <f t="shared" si="267"/>
        <v>3.1245843828865669E-2</v>
      </c>
      <c r="I608" s="37">
        <f t="shared" si="260"/>
        <v>0.64747031986319148</v>
      </c>
      <c r="J608" s="1">
        <f t="shared" si="268"/>
        <v>-1.1696135375162319E-2</v>
      </c>
      <c r="K608" s="1">
        <f t="shared" si="269"/>
        <v>-8.252941473248621E-5</v>
      </c>
      <c r="L608" s="1">
        <f t="shared" si="261"/>
        <v>1.469640944438056</v>
      </c>
      <c r="M608" s="1">
        <f t="shared" si="262"/>
        <v>-0.11352073086435653</v>
      </c>
      <c r="N608" s="1">
        <f t="shared" si="263"/>
        <v>-0.11509451913290381</v>
      </c>
      <c r="O608" s="1">
        <f t="shared" si="264"/>
        <v>-0.31294638614431852</v>
      </c>
      <c r="P608" s="1">
        <f t="shared" si="265"/>
        <v>-6.6555119062536505E-3</v>
      </c>
      <c r="Q608" s="1">
        <f t="shared" si="270"/>
        <v>8.7872333235501556E-3</v>
      </c>
      <c r="R608" s="1">
        <f t="shared" si="271"/>
        <v>-3.1262892059706328E-4</v>
      </c>
      <c r="S608" s="1">
        <f t="shared" si="272"/>
        <v>-9.7711243998986706E-3</v>
      </c>
      <c r="T608" s="1">
        <f t="shared" si="273"/>
        <v>7.7385348409769929E-3</v>
      </c>
      <c r="U608" s="1">
        <f t="shared" si="274"/>
        <v>2.2355127277643024E-4</v>
      </c>
      <c r="V608" s="1">
        <f t="shared" si="275"/>
        <v>-1.4888261370449186E-3</v>
      </c>
      <c r="W608" s="1">
        <f t="shared" si="278"/>
        <v>0</v>
      </c>
      <c r="X608" s="1">
        <f t="shared" si="278"/>
        <v>0</v>
      </c>
      <c r="Y608" s="1">
        <f t="shared" si="278"/>
        <v>0</v>
      </c>
      <c r="Z608" s="1">
        <f t="shared" si="278"/>
        <v>0</v>
      </c>
      <c r="AA608" s="1">
        <f>+AA$3*$F608*ABS($F608)*COS(2*PI()*$A608/$AZ$22+AA$4)*COS(2*PI()*$A608/$BA$22+AA$5)</f>
        <v>0</v>
      </c>
      <c r="AB608" s="39">
        <f>+AB$3*$F608*ABS($F608)*COS(2*2*PI()*$A608/$BA$33+AB$4)*COS(2*2*PI()*$A608/$BA$34+AB$5)*COS(2*2*PI()*$A608/$BA$35+AB$6)</f>
        <v>0</v>
      </c>
      <c r="AE608" s="20">
        <f>+$AF$20*SIGN(SOI!A607)*(ABS(SOI!A607))^$AE$2</f>
        <v>-0.17275384504726193</v>
      </c>
      <c r="AF608" s="20">
        <f t="shared" si="279"/>
        <v>-0.11968910070748338</v>
      </c>
      <c r="AG608" s="19">
        <f t="shared" si="254"/>
        <v>-1.1400936313378185</v>
      </c>
      <c r="AH608" s="19">
        <f t="shared" si="255"/>
        <v>-0.88610397799090423</v>
      </c>
      <c r="AI608">
        <f t="shared" si="277"/>
        <v>0.35159999999999653</v>
      </c>
      <c r="AJ608">
        <f t="shared" si="276"/>
        <v>1.0204045306303351</v>
      </c>
      <c r="AK608">
        <v>1</v>
      </c>
    </row>
    <row r="609" spans="1:37" x14ac:dyDescent="0.25">
      <c r="A609">
        <v>48.916666666666963</v>
      </c>
      <c r="B609" s="2">
        <v>1928.9166666666222</v>
      </c>
      <c r="C609">
        <f>+D609+($D$2+E609+F609)*SOI!A608*IF(B609&gt;$C$18, IF(B609&lt;$C$19,-1,1),1)</f>
        <v>-3.0236641431673044</v>
      </c>
      <c r="D609">
        <f>+$D$3*((1-$D$5)*SOI!D608+$D$5*SOI!D607) +   $D$4*((1-$D$5)*SOI!E608+$D$5*SOI!E607)</f>
        <v>0</v>
      </c>
      <c r="E609">
        <f t="shared" si="258"/>
        <v>41.12034000045432</v>
      </c>
      <c r="F609">
        <f t="shared" si="259"/>
        <v>59.668464771789161</v>
      </c>
      <c r="G609">
        <f t="shared" si="266"/>
        <v>100.78880477224348</v>
      </c>
      <c r="H609" s="21">
        <f t="shared" si="267"/>
        <v>0.52978847501979853</v>
      </c>
      <c r="I609" s="37">
        <f t="shared" si="260"/>
        <v>-21.322461011900256</v>
      </c>
      <c r="J609" s="1">
        <f t="shared" si="268"/>
        <v>0.65703915697062865</v>
      </c>
      <c r="K609" s="1">
        <f t="shared" si="269"/>
        <v>31.2518135659423</v>
      </c>
      <c r="L609" s="1">
        <f t="shared" si="261"/>
        <v>-49.619697432318866</v>
      </c>
      <c r="M609" s="1">
        <f t="shared" si="262"/>
        <v>-0.19364513068989456</v>
      </c>
      <c r="N609" s="1">
        <f t="shared" si="263"/>
        <v>-2.4650616100217846</v>
      </c>
      <c r="O609" s="1">
        <f t="shared" si="264"/>
        <v>30.105578692075525</v>
      </c>
      <c r="P609" s="1">
        <f t="shared" si="265"/>
        <v>0.77593977865820718</v>
      </c>
      <c r="Q609" s="1">
        <f t="shared" si="270"/>
        <v>0.32103818837086595</v>
      </c>
      <c r="R609" s="1">
        <f t="shared" si="271"/>
        <v>0.37614141400819534</v>
      </c>
      <c r="S609" s="1">
        <f t="shared" si="272"/>
        <v>6.8918392928264582</v>
      </c>
      <c r="T609" s="1">
        <f t="shared" si="273"/>
        <v>25.134986129982082</v>
      </c>
      <c r="U609" s="1">
        <f t="shared" si="274"/>
        <v>0.85830405167210277</v>
      </c>
      <c r="V609" s="1">
        <f t="shared" si="275"/>
        <v>3.717608665414363</v>
      </c>
      <c r="W609" s="1">
        <f t="shared" si="278"/>
        <v>0</v>
      </c>
      <c r="X609" s="1">
        <f t="shared" si="278"/>
        <v>0</v>
      </c>
      <c r="Y609" s="1">
        <f t="shared" si="278"/>
        <v>0</v>
      </c>
      <c r="Z609" s="1">
        <f t="shared" si="278"/>
        <v>0</v>
      </c>
      <c r="AA609" s="1">
        <f>+AA$3*$F609*ABS($F609)*COS(2*PI()*$A609/$AZ$22+AA$4)*COS(2*PI()*$A609/$BA$22+AA$5)</f>
        <v>0</v>
      </c>
      <c r="AB609" s="39">
        <f>+AB$3*$F609*ABS($F609)*COS(2*2*PI()*$A609/$BA$33+AB$4)*COS(2*2*PI()*$A609/$BA$34+AB$5)*COS(2*2*PI()*$A609/$BA$35+AB$6)</f>
        <v>0</v>
      </c>
      <c r="AE609" s="20">
        <f>+$AF$20*SIGN(SOI!A608)*(ABS(SOI!A608))^$AE$2</f>
        <v>-5.1062672667697775E-2</v>
      </c>
      <c r="AF609" s="20">
        <f t="shared" si="279"/>
        <v>-0.12734211052522479</v>
      </c>
      <c r="AG609" s="19">
        <f t="shared" si="254"/>
        <v>-1.143568716076437</v>
      </c>
      <c r="AH609" s="19">
        <f t="shared" si="255"/>
        <v>-0.89080512964925607</v>
      </c>
      <c r="AI609">
        <f t="shared" si="277"/>
        <v>0.35219999999999652</v>
      </c>
      <c r="AJ609">
        <f t="shared" si="276"/>
        <v>1.0162266055512121</v>
      </c>
      <c r="AK609">
        <v>1</v>
      </c>
    </row>
    <row r="610" spans="1:37" x14ac:dyDescent="0.25">
      <c r="A610">
        <v>49.000000000000298</v>
      </c>
      <c r="B610" s="2">
        <v>1928.9999999999554</v>
      </c>
      <c r="C610">
        <f>+D610+($D$2+E610+F610)*SOI!A609*IF(B610&gt;$C$18, IF(B610&lt;$C$19,-1,1),1)</f>
        <v>-1.0068061523827243</v>
      </c>
      <c r="D610">
        <f>+$D$3*((1-$D$5)*SOI!D609+$D$5*SOI!D608) +   $D$4*((1-$D$5)*SOI!E609+$D$5*SOI!E608)</f>
        <v>0</v>
      </c>
      <c r="E610">
        <f t="shared" si="258"/>
        <v>2.6892524456025848</v>
      </c>
      <c r="F610">
        <f t="shared" si="259"/>
        <v>4.0227885702822448</v>
      </c>
      <c r="G610">
        <f t="shared" si="266"/>
        <v>6.7120410158848296</v>
      </c>
      <c r="H610" s="21">
        <f t="shared" si="267"/>
        <v>-2.0601031097316785E-2</v>
      </c>
      <c r="I610" s="37">
        <f t="shared" si="260"/>
        <v>-1.3185818362843047</v>
      </c>
      <c r="J610" s="1">
        <f t="shared" si="268"/>
        <v>3.1209505555333077E-2</v>
      </c>
      <c r="K610" s="1">
        <f t="shared" si="269"/>
        <v>8.7568240386817486E-3</v>
      </c>
      <c r="L610" s="1">
        <f t="shared" si="261"/>
        <v>-1.8568132892698304</v>
      </c>
      <c r="M610" s="1">
        <f t="shared" si="262"/>
        <v>-0.14874160266285144</v>
      </c>
      <c r="N610" s="1">
        <f t="shared" si="263"/>
        <v>-0.37451707188317251</v>
      </c>
      <c r="O610" s="1">
        <f t="shared" si="264"/>
        <v>2.3156705826019244</v>
      </c>
      <c r="P610" s="1">
        <f t="shared" si="265"/>
        <v>7.5536262420372591E-2</v>
      </c>
      <c r="Q610" s="1">
        <f t="shared" si="270"/>
        <v>3.746505830158909E-2</v>
      </c>
      <c r="R610" s="1">
        <f t="shared" si="271"/>
        <v>2.714504897849657E-3</v>
      </c>
      <c r="S610" s="1">
        <f t="shared" si="272"/>
        <v>6.475133738538677E-2</v>
      </c>
      <c r="T610" s="1">
        <f t="shared" si="273"/>
        <v>7.2347340797682347E-2</v>
      </c>
      <c r="U610" s="1">
        <f t="shared" si="274"/>
        <v>5.1669992426825956E-3</v>
      </c>
      <c r="V610" s="1">
        <f t="shared" si="275"/>
        <v>5.4983829992816848E-2</v>
      </c>
      <c r="W610" s="1">
        <f t="shared" si="278"/>
        <v>0</v>
      </c>
      <c r="X610" s="1">
        <f t="shared" si="278"/>
        <v>0</v>
      </c>
      <c r="Y610" s="1">
        <f t="shared" si="278"/>
        <v>0</v>
      </c>
      <c r="Z610" s="1">
        <f t="shared" si="278"/>
        <v>0</v>
      </c>
      <c r="AA610" s="1">
        <f>+AA$3*$F610*ABS($F610)*COS(2*PI()*$A610/$AZ$22+AA$4)*COS(2*PI()*$A610/$BA$22+AA$5)</f>
        <v>0</v>
      </c>
      <c r="AB610" s="39">
        <f>+AB$3*$F610*ABS($F610)*COS(2*2*PI()*$A610/$BA$33+AB$4)*COS(2*2*PI()*$A610/$BA$34+AB$5)*COS(2*2*PI()*$A610/$BA$35+AB$6)</f>
        <v>0</v>
      </c>
      <c r="AE610" s="20">
        <f>+$AF$20*SIGN(SOI!A609)*(ABS(SOI!A609))^$AE$2</f>
        <v>-0.15820981386071464</v>
      </c>
      <c r="AF610" s="20">
        <f t="shared" si="279"/>
        <v>-0.10366441744929961</v>
      </c>
      <c r="AG610" s="19">
        <f t="shared" ref="AG610:AG673" si="280">+SIN((AVERAGE(H606:H617)+AVERAGE(H610:H613)/4)*($AG$19+AG609*$AG$18*AVERAGE(G606:G617))*$AE$20+$AG$17) - SIN($AG$17)</f>
        <v>-0.8821511518619779</v>
      </c>
      <c r="AH610" s="19">
        <f t="shared" si="255"/>
        <v>-0.83688668833492297</v>
      </c>
      <c r="AI610">
        <f t="shared" si="277"/>
        <v>0.35279999999999651</v>
      </c>
      <c r="AJ610">
        <f t="shared" si="276"/>
        <v>0.77848673441267824</v>
      </c>
      <c r="AK610">
        <v>1</v>
      </c>
    </row>
    <row r="611" spans="1:37" x14ac:dyDescent="0.25">
      <c r="A611">
        <v>49.083333333333634</v>
      </c>
      <c r="B611" s="2">
        <v>1929.0833333332887</v>
      </c>
      <c r="C611">
        <f>+D611+($D$2+E611+F611)*SOI!A610*IF(B611&gt;$C$18, IF(B611&lt;$C$19,-1,1),1)</f>
        <v>0.28656142565231507</v>
      </c>
      <c r="D611">
        <f>+$D$3*((1-$D$5)*SOI!D610+$D$5*SOI!D609) +   $D$4*((1-$D$5)*SOI!E610+$D$5*SOI!E609)</f>
        <v>0</v>
      </c>
      <c r="E611">
        <f t="shared" si="258"/>
        <v>-1.3464768071043345</v>
      </c>
      <c r="F611">
        <f t="shared" si="259"/>
        <v>-2.2355410135496037</v>
      </c>
      <c r="G611">
        <f t="shared" si="266"/>
        <v>-3.5820178206539381</v>
      </c>
      <c r="H611" s="21">
        <f t="shared" si="267"/>
        <v>4.128214162052446E-3</v>
      </c>
      <c r="I611" s="37">
        <f t="shared" si="260"/>
        <v>0.27238316593049311</v>
      </c>
      <c r="J611" s="1">
        <f t="shared" si="268"/>
        <v>4.0270600105224213E-3</v>
      </c>
      <c r="K611" s="1">
        <f t="shared" si="269"/>
        <v>-5.1684898796848701E-6</v>
      </c>
      <c r="L611" s="1">
        <f t="shared" si="261"/>
        <v>2.0598255229630529E-2</v>
      </c>
      <c r="M611" s="1">
        <f t="shared" si="262"/>
        <v>9.2909579670671594E-2</v>
      </c>
      <c r="N611" s="1">
        <f t="shared" si="263"/>
        <v>0.20753974317084758</v>
      </c>
      <c r="O611" s="1">
        <f t="shared" si="264"/>
        <v>-0.39773668238630089</v>
      </c>
      <c r="P611" s="1">
        <f t="shared" si="265"/>
        <v>-2.3398686107269587E-2</v>
      </c>
      <c r="Q611" s="1">
        <f t="shared" si="270"/>
        <v>1.2968331608387314E-2</v>
      </c>
      <c r="R611" s="1">
        <f t="shared" si="271"/>
        <v>-1.9409819577337738E-4</v>
      </c>
      <c r="S611" s="1">
        <f t="shared" si="272"/>
        <v>7.4122758442561219E-3</v>
      </c>
      <c r="T611" s="1">
        <f t="shared" si="273"/>
        <v>1.3784900652115674E-4</v>
      </c>
      <c r="U611" s="1">
        <f t="shared" si="274"/>
        <v>3.3063403095521973E-4</v>
      </c>
      <c r="V611" s="1">
        <f t="shared" si="275"/>
        <v>9.4384487795607583E-3</v>
      </c>
      <c r="W611" s="1">
        <f t="shared" si="278"/>
        <v>0</v>
      </c>
      <c r="X611" s="1">
        <f t="shared" si="278"/>
        <v>0</v>
      </c>
      <c r="Y611" s="1">
        <f t="shared" si="278"/>
        <v>0</v>
      </c>
      <c r="Z611" s="1">
        <f t="shared" si="278"/>
        <v>0</v>
      </c>
      <c r="AA611" s="1">
        <f>+AA$3*$F611*ABS($F611)*COS(2*PI()*$A611/$AZ$22+AA$4)*COS(2*PI()*$A611/$BA$22+AA$5)</f>
        <v>0</v>
      </c>
      <c r="AB611" s="39">
        <f>+AB$3*$F611*ABS($F611)*COS(2*2*PI()*$A611/$BA$33+AB$4)*COS(2*2*PI()*$A611/$BA$34+AB$5)*COS(2*2*PI()*$A611/$BA$35+AB$6)</f>
        <v>0</v>
      </c>
      <c r="AE611" s="20">
        <f>+$AF$20*SIGN(SOI!A610)*(ABS(SOI!A610))^$AE$2</f>
        <v>-0.1017207658194864</v>
      </c>
      <c r="AF611" s="20">
        <f t="shared" si="279"/>
        <v>-0.13938013118030523</v>
      </c>
      <c r="AG611" s="19">
        <f t="shared" si="280"/>
        <v>-0.86208180991449179</v>
      </c>
      <c r="AH611" s="19">
        <f t="shared" ref="AH611:AH674" si="281">+SIN((AVERAGE(H607:H618)+AVERAGE(H611:H614)*$AH$1)*($AG$19+AH610*$AG$18*AVERAGE(G607:G618))*$AE$20+$AG$17) - SIN($AG$17)+$AH$2</f>
        <v>-0.84040774440927168</v>
      </c>
      <c r="AI611">
        <f t="shared" si="277"/>
        <v>0.35339999999999649</v>
      </c>
      <c r="AJ611">
        <f t="shared" si="276"/>
        <v>0.72270167873418656</v>
      </c>
      <c r="AK611">
        <v>1</v>
      </c>
    </row>
    <row r="612" spans="1:37" x14ac:dyDescent="0.25">
      <c r="A612">
        <v>49.16666666666697</v>
      </c>
      <c r="B612" s="2">
        <v>1929.1666666666219</v>
      </c>
      <c r="C612">
        <f>+D612+($D$2+E612+F612)*SOI!A611*IF(B612&gt;$C$18, IF(B612&lt;$C$19,-1,1),1)</f>
        <v>-0.42618916621113578</v>
      </c>
      <c r="D612">
        <f>+$D$3*((1-$D$5)*SOI!D611+$D$5*SOI!D610) +   $D$4*((1-$D$5)*SOI!E611+$D$5*SOI!E610)</f>
        <v>0</v>
      </c>
      <c r="E612">
        <f t="shared" si="258"/>
        <v>0.94082667424970623</v>
      </c>
      <c r="F612">
        <f t="shared" si="259"/>
        <v>1.9004344338245327</v>
      </c>
      <c r="G612">
        <f t="shared" si="266"/>
        <v>2.8412611080742387</v>
      </c>
      <c r="H612" s="21">
        <f t="shared" si="267"/>
        <v>-6.5883854947944263E-3</v>
      </c>
      <c r="I612" s="37">
        <f t="shared" si="260"/>
        <v>0.17704106976463588</v>
      </c>
      <c r="J612" s="1">
        <f t="shared" si="268"/>
        <v>-9.2949026679025725E-4</v>
      </c>
      <c r="K612" s="1">
        <f t="shared" si="269"/>
        <v>1.4341989889644586E-7</v>
      </c>
      <c r="L612" s="1">
        <f t="shared" si="261"/>
        <v>-0.3954670033832437</v>
      </c>
      <c r="M612" s="1">
        <f t="shared" si="262"/>
        <v>-3.2993126982950226E-2</v>
      </c>
      <c r="N612" s="1">
        <f t="shared" si="263"/>
        <v>-8.9123523507522034E-2</v>
      </c>
      <c r="O612" s="1">
        <f t="shared" si="264"/>
        <v>1.06179067850293E-2</v>
      </c>
      <c r="P612" s="1">
        <f t="shared" si="265"/>
        <v>1.2668177322326386E-3</v>
      </c>
      <c r="Q612" s="1">
        <f t="shared" si="270"/>
        <v>1.9775986797962463E-3</v>
      </c>
      <c r="R612" s="1">
        <f t="shared" si="271"/>
        <v>-1.9238416224613035E-5</v>
      </c>
      <c r="S612" s="1">
        <f t="shared" si="272"/>
        <v>-2.0688852713115461E-3</v>
      </c>
      <c r="T612" s="1">
        <f t="shared" si="273"/>
        <v>7.0652367607145096E-5</v>
      </c>
      <c r="U612" s="1">
        <f t="shared" si="274"/>
        <v>-1.1634935390350726E-5</v>
      </c>
      <c r="V612" s="1">
        <f t="shared" si="275"/>
        <v>2.194392745112316E-4</v>
      </c>
      <c r="W612" s="1">
        <f t="shared" si="278"/>
        <v>0</v>
      </c>
      <c r="X612" s="1">
        <f t="shared" si="278"/>
        <v>0</v>
      </c>
      <c r="Y612" s="1">
        <f t="shared" si="278"/>
        <v>0</v>
      </c>
      <c r="Z612" s="1">
        <f t="shared" si="278"/>
        <v>0</v>
      </c>
      <c r="AA612" s="1">
        <f>+AA$3*$F612*ABS($F612)*COS(2*PI()*$A612/$AZ$22+AA$4)*COS(2*PI()*$A612/$BA$22+AA$5)</f>
        <v>0</v>
      </c>
      <c r="AB612" s="39">
        <f>+AB$3*$F612*ABS($F612)*COS(2*2*PI()*$A612/$BA$33+AB$4)*COS(2*2*PI()*$A612/$BA$34+AB$5)*COS(2*2*PI()*$A612/$BA$35+AB$6)</f>
        <v>0</v>
      </c>
      <c r="AE612" s="20">
        <f>+$AF$20*SIGN(SOI!A611)*(ABS(SOI!A611))^$AE$2</f>
        <v>-0.15820981386071464</v>
      </c>
      <c r="AF612" s="20">
        <f t="shared" si="279"/>
        <v>-0.13938013118030523</v>
      </c>
      <c r="AG612" s="19">
        <f t="shared" si="280"/>
        <v>-0.69037692381882665</v>
      </c>
      <c r="AH612" s="19">
        <f t="shared" si="281"/>
        <v>-0.79821864870187154</v>
      </c>
      <c r="AI612">
        <f t="shared" si="277"/>
        <v>0.35399999999999648</v>
      </c>
      <c r="AJ612">
        <f t="shared" si="276"/>
        <v>0.55099679263852142</v>
      </c>
      <c r="AK612">
        <v>1</v>
      </c>
    </row>
    <row r="613" spans="1:37" x14ac:dyDescent="0.25">
      <c r="A613">
        <v>49.250000000000306</v>
      </c>
      <c r="B613" s="2">
        <v>1929.2499999999552</v>
      </c>
      <c r="C613">
        <f>+D613+($D$2+E613+F613)*SOI!A612*IF(B613&gt;$C$18, IF(B613&lt;$C$19,-1,1),1)</f>
        <v>0.43766603972859514</v>
      </c>
      <c r="D613">
        <f>+$D$3*((1-$D$5)*SOI!D612+$D$5*SOI!D611) +   $D$4*((1-$D$5)*SOI!E612+$D$5*SOI!E611)</f>
        <v>0</v>
      </c>
      <c r="E613">
        <f t="shared" si="258"/>
        <v>-0.76296473690412814</v>
      </c>
      <c r="F613">
        <f t="shared" si="259"/>
        <v>-2.1548088612865062</v>
      </c>
      <c r="G613">
        <f t="shared" si="266"/>
        <v>-2.9177735981906343</v>
      </c>
      <c r="H613" s="21">
        <f t="shared" si="267"/>
        <v>2.5745943874248014E-3</v>
      </c>
      <c r="I613" s="37">
        <f t="shared" si="260"/>
        <v>-0.3546071841397293</v>
      </c>
      <c r="J613" s="1">
        <f t="shared" si="268"/>
        <v>5.9694067601894147E-4</v>
      </c>
      <c r="K613" s="1">
        <f t="shared" si="269"/>
        <v>-6.5154719928497452E-5</v>
      </c>
      <c r="L613" s="1">
        <f t="shared" si="261"/>
        <v>0.88260088569230299</v>
      </c>
      <c r="M613" s="1">
        <f t="shared" si="262"/>
        <v>-1.0578797415353237E-2</v>
      </c>
      <c r="N613" s="1">
        <f t="shared" si="263"/>
        <v>-1.8307337776786437E-2</v>
      </c>
      <c r="O613" s="1">
        <f t="shared" si="264"/>
        <v>-0.36957353274218702</v>
      </c>
      <c r="P613" s="1">
        <f t="shared" si="265"/>
        <v>-7.408572669312094E-3</v>
      </c>
      <c r="Q613" s="1">
        <f t="shared" si="270"/>
        <v>1.3025182943551345E-4</v>
      </c>
      <c r="R613" s="1">
        <f t="shared" si="271"/>
        <v>2.5379817194073944E-6</v>
      </c>
      <c r="S613" s="1">
        <f t="shared" si="272"/>
        <v>8.5122184226107229E-4</v>
      </c>
      <c r="T613" s="1">
        <f t="shared" si="273"/>
        <v>5.4883623800806572E-3</v>
      </c>
      <c r="U613" s="1">
        <f t="shared" si="274"/>
        <v>-1.3628808590121315E-4</v>
      </c>
      <c r="V613" s="1">
        <f t="shared" si="275"/>
        <v>-2.6361348138064661E-4</v>
      </c>
      <c r="W613" s="1">
        <f t="shared" si="278"/>
        <v>0</v>
      </c>
      <c r="X613" s="1">
        <f t="shared" si="278"/>
        <v>0</v>
      </c>
      <c r="Y613" s="1">
        <f t="shared" si="278"/>
        <v>0</v>
      </c>
      <c r="Z613" s="1">
        <f t="shared" si="278"/>
        <v>0</v>
      </c>
      <c r="AA613" s="1">
        <f>+AA$3*$F613*ABS($F613)*COS(2*PI()*$A613/$AZ$22+AA$4)*COS(2*PI()*$A613/$BA$22+AA$5)</f>
        <v>0</v>
      </c>
      <c r="AB613" s="39">
        <f>+AB$3*$F613*ABS($F613)*COS(2*2*PI()*$A613/$BA$33+AB$4)*COS(2*2*PI()*$A613/$BA$34+AB$5)*COS(2*2*PI()*$A613/$BA$35+AB$6)</f>
        <v>0</v>
      </c>
      <c r="AE613" s="20">
        <f>+$AF$20*SIGN(SOI!A612)*(ABS(SOI!A612))^$AE$2</f>
        <v>-0.15820981386071464</v>
      </c>
      <c r="AF613" s="20">
        <f t="shared" si="279"/>
        <v>-0.16305782425623042</v>
      </c>
      <c r="AG613" s="19">
        <f t="shared" si="280"/>
        <v>-0.60768816794768576</v>
      </c>
      <c r="AH613" s="19">
        <f t="shared" si="281"/>
        <v>-0.74550824627618251</v>
      </c>
      <c r="AI613">
        <f t="shared" si="277"/>
        <v>0.35459999999999647</v>
      </c>
      <c r="AJ613">
        <f t="shared" si="276"/>
        <v>0.44463034369145538</v>
      </c>
      <c r="AK613">
        <v>1</v>
      </c>
    </row>
    <row r="614" spans="1:37" x14ac:dyDescent="0.25">
      <c r="A614">
        <v>49.333333333333641</v>
      </c>
      <c r="B614" s="2">
        <v>1929.3333333332885</v>
      </c>
      <c r="C614">
        <f>+D614+($D$2+E614+F614)*SOI!A613*IF(B614&gt;$C$18, IF(B614&lt;$C$19,-1,1),1)</f>
        <v>-0.72808027812506226</v>
      </c>
      <c r="D614">
        <f>+$D$3*((1-$D$5)*SOI!D613+$D$5*SOI!D612) +   $D$4*((1-$D$5)*SOI!E613+$D$5*SOI!E612)</f>
        <v>0</v>
      </c>
      <c r="E614">
        <f t="shared" si="258"/>
        <v>0.6806714117512751</v>
      </c>
      <c r="F614">
        <f t="shared" si="259"/>
        <v>3.602153753690267</v>
      </c>
      <c r="G614">
        <f t="shared" si="266"/>
        <v>4.2828251654415421</v>
      </c>
      <c r="H614" s="21">
        <f t="shared" si="267"/>
        <v>8.8525128091826218E-3</v>
      </c>
      <c r="I614" s="37">
        <f t="shared" si="260"/>
        <v>0.31340928007164587</v>
      </c>
      <c r="J614" s="1">
        <f t="shared" si="268"/>
        <v>-1.6464467378986913E-3</v>
      </c>
      <c r="K614" s="1">
        <f t="shared" si="269"/>
        <v>4.3687075838852126E-4</v>
      </c>
      <c r="L614" s="1">
        <f t="shared" si="261"/>
        <v>-0.5889844856003511</v>
      </c>
      <c r="M614" s="1">
        <f t="shared" si="262"/>
        <v>-3.3013266019534686E-2</v>
      </c>
      <c r="N614" s="1">
        <f t="shared" si="263"/>
        <v>0.13347362075628347</v>
      </c>
      <c r="O614" s="1">
        <f t="shared" si="264"/>
        <v>0.5760783203772617</v>
      </c>
      <c r="P614" s="1">
        <f t="shared" si="265"/>
        <v>4.7755288467539458E-2</v>
      </c>
      <c r="Q614" s="1">
        <f t="shared" si="270"/>
        <v>-2.9635091338948844E-3</v>
      </c>
      <c r="R614" s="1">
        <f t="shared" si="271"/>
        <v>5.1035837953694404E-5</v>
      </c>
      <c r="S614" s="1">
        <f t="shared" si="272"/>
        <v>5.4850087943939295E-3</v>
      </c>
      <c r="T614" s="1">
        <f t="shared" si="273"/>
        <v>5.7090381534805022E-3</v>
      </c>
      <c r="U614" s="1">
        <f t="shared" si="274"/>
        <v>-7.7644221821359315E-4</v>
      </c>
      <c r="V614" s="1">
        <f t="shared" si="275"/>
        <v>-1.2388673047923083E-2</v>
      </c>
      <c r="W614" s="1">
        <f t="shared" si="278"/>
        <v>0</v>
      </c>
      <c r="X614" s="1">
        <f t="shared" si="278"/>
        <v>0</v>
      </c>
      <c r="Y614" s="1">
        <f t="shared" si="278"/>
        <v>0</v>
      </c>
      <c r="Z614" s="1">
        <f t="shared" si="278"/>
        <v>0</v>
      </c>
      <c r="AA614" s="1">
        <f>+AA$3*$F614*ABS($F614)*COS(2*PI()*$A614/$AZ$22+AA$4)*COS(2*PI()*$A614/$BA$22+AA$5)</f>
        <v>0</v>
      </c>
      <c r="AB614" s="39">
        <f>+AB$3*$F614*ABS($F614)*COS(2*2*PI()*$A614/$BA$33+AB$4)*COS(2*2*PI()*$A614/$BA$34+AB$5)*COS(2*2*PI()*$A614/$BA$35+AB$6)</f>
        <v>0</v>
      </c>
      <c r="AE614" s="20">
        <f>+$AF$20*SIGN(SOI!A613)*(ABS(SOI!A613))^$AE$2</f>
        <v>-0.17275384504726193</v>
      </c>
      <c r="AF614" s="20">
        <f t="shared" si="279"/>
        <v>-6.262938138695541E-2</v>
      </c>
      <c r="AG614" s="19">
        <f t="shared" si="280"/>
        <v>-0.11079897167444992</v>
      </c>
      <c r="AH614" s="19">
        <f t="shared" si="281"/>
        <v>-0.13610564071687431</v>
      </c>
      <c r="AI614">
        <f t="shared" si="277"/>
        <v>0.35519999999999646</v>
      </c>
      <c r="AJ614">
        <f t="shared" si="276"/>
        <v>4.8169590287494513E-2</v>
      </c>
      <c r="AK614">
        <v>1</v>
      </c>
    </row>
    <row r="615" spans="1:37" x14ac:dyDescent="0.25">
      <c r="A615">
        <v>49.416666666666977</v>
      </c>
      <c r="B615" s="2">
        <v>1929.4166666666217</v>
      </c>
      <c r="C615">
        <f>+D615+($D$2+E615+F615)*SOI!A614*IF(B615&gt;$C$18, IF(B615&lt;$C$19,-1,1),1)</f>
        <v>-7.8420079489738104</v>
      </c>
      <c r="D615">
        <f>+$D$3*((1-$D$5)*SOI!D614+$D$5*SOI!D613) +   $D$4*((1-$D$5)*SOI!E614+$D$5*SOI!E613)</f>
        <v>0</v>
      </c>
      <c r="E615">
        <f t="shared" si="258"/>
        <v>-0.65467329729285251</v>
      </c>
      <c r="F615">
        <f t="shared" si="259"/>
        <v>-59.668464771736453</v>
      </c>
      <c r="G615">
        <f t="shared" si="266"/>
        <v>-60.323138069029305</v>
      </c>
      <c r="H615" s="21">
        <f t="shared" si="267"/>
        <v>-0.11109619829114849</v>
      </c>
      <c r="I615" s="37">
        <f t="shared" si="260"/>
        <v>0.32653702590588884</v>
      </c>
      <c r="J615" s="1">
        <f t="shared" si="268"/>
        <v>0.19889886635333739</v>
      </c>
      <c r="K615" s="1">
        <f t="shared" si="269"/>
        <v>2.6859969847819711E-4</v>
      </c>
      <c r="L615" s="1">
        <f t="shared" si="261"/>
        <v>3.9203482598237561E-2</v>
      </c>
      <c r="M615" s="1">
        <f t="shared" si="262"/>
        <v>3.8278290339095342</v>
      </c>
      <c r="N615" s="1">
        <f t="shared" si="263"/>
        <v>-1.7728094344971408</v>
      </c>
      <c r="O615" s="1">
        <f t="shared" si="264"/>
        <v>0.28820964460172299</v>
      </c>
      <c r="P615" s="1">
        <f t="shared" si="265"/>
        <v>-0.88171097220595918</v>
      </c>
      <c r="Q615" s="1">
        <f t="shared" si="270"/>
        <v>-4.5639084427871639</v>
      </c>
      <c r="R615" s="1">
        <f t="shared" si="271"/>
        <v>8.1889172804194069E-2</v>
      </c>
      <c r="S615" s="1">
        <f t="shared" si="272"/>
        <v>-7.5903975318031086E-2</v>
      </c>
      <c r="T615" s="1">
        <f t="shared" si="273"/>
        <v>-1.9011251939062012E-4</v>
      </c>
      <c r="U615" s="1">
        <f t="shared" si="274"/>
        <v>1.4936006544241832E-2</v>
      </c>
      <c r="V615" s="1">
        <f t="shared" si="275"/>
        <v>-3.0380588096453729</v>
      </c>
      <c r="W615" s="1">
        <f t="shared" si="278"/>
        <v>0</v>
      </c>
      <c r="X615" s="1">
        <f t="shared" si="278"/>
        <v>0</v>
      </c>
      <c r="Y615" s="1">
        <f t="shared" si="278"/>
        <v>0</v>
      </c>
      <c r="Z615" s="1">
        <f t="shared" si="278"/>
        <v>0</v>
      </c>
      <c r="AA615" s="1">
        <f>+AA$3*$F615*ABS($F615)*COS(2*PI()*$A615/$AZ$22+AA$4)*COS(2*PI()*$A615/$BA$22+AA$5)</f>
        <v>0</v>
      </c>
      <c r="AB615" s="39">
        <f>+AB$3*$F615*ABS($F615)*COS(2*2*PI()*$A615/$BA$33+AB$4)*COS(2*2*PI()*$A615/$BA$34+AB$5)*COS(2*2*PI()*$A615/$BA$35+AB$6)</f>
        <v>0</v>
      </c>
      <c r="AE615" s="20">
        <f>+$AF$20*SIGN(SOI!A614)*(ABS(SOI!A614))^$AE$2</f>
        <v>0.14307551474711033</v>
      </c>
      <c r="AF615" s="20">
        <f t="shared" si="279"/>
        <v>-2.269401902026506E-2</v>
      </c>
      <c r="AG615" s="19">
        <f t="shared" si="280"/>
        <v>-0.1736620667436049</v>
      </c>
      <c r="AH615" s="19">
        <f t="shared" si="281"/>
        <v>-0.2527596176967461</v>
      </c>
      <c r="AI615">
        <f t="shared" si="277"/>
        <v>0.35579999999999645</v>
      </c>
      <c r="AJ615">
        <f t="shared" si="276"/>
        <v>0.15096804772333985</v>
      </c>
      <c r="AK615">
        <v>1</v>
      </c>
    </row>
    <row r="616" spans="1:37" x14ac:dyDescent="0.25">
      <c r="A616">
        <v>49.500000000000313</v>
      </c>
      <c r="B616" s="2">
        <v>1929.499999999955</v>
      </c>
      <c r="C616">
        <f>+D616+($D$2+E616+F616)*SOI!A615*IF(B616&gt;$C$18, IF(B616&lt;$C$19,-1,1),1)</f>
        <v>6.6957999432717963E-2</v>
      </c>
      <c r="D616">
        <f>+$D$3*((1-$D$5)*SOI!D615+$D$5*SOI!D614) +   $D$4*((1-$D$5)*SOI!E615+$D$5*SOI!E614)</f>
        <v>0</v>
      </c>
      <c r="E616">
        <f t="shared" si="258"/>
        <v>0.67488859897889153</v>
      </c>
      <c r="F616">
        <f t="shared" si="259"/>
        <v>-4.0227885706147894</v>
      </c>
      <c r="G616">
        <f t="shared" si="266"/>
        <v>-3.3478999716358979</v>
      </c>
      <c r="H616" s="21">
        <f t="shared" si="267"/>
        <v>3.684090112934026E-3</v>
      </c>
      <c r="I616" s="37">
        <f t="shared" si="260"/>
        <v>-8.8127019166854073E-2</v>
      </c>
      <c r="J616" s="1">
        <f t="shared" si="268"/>
        <v>-6.9576517152455898E-3</v>
      </c>
      <c r="K616" s="1">
        <f t="shared" si="269"/>
        <v>-2.152948301993144E-6</v>
      </c>
      <c r="L616" s="1">
        <f t="shared" si="261"/>
        <v>-0.1706880332861373</v>
      </c>
      <c r="M616" s="1">
        <f t="shared" si="262"/>
        <v>0.49614230700494372</v>
      </c>
      <c r="N616" s="1">
        <f t="shared" si="263"/>
        <v>-2.9568325660442502E-2</v>
      </c>
      <c r="O616" s="1">
        <f t="shared" si="264"/>
        <v>1.9030823696552193E-2</v>
      </c>
      <c r="P616" s="1">
        <f t="shared" si="265"/>
        <v>-2.4582543947951653E-2</v>
      </c>
      <c r="Q616" s="1">
        <f t="shared" si="270"/>
        <v>-9.8663230527031767E-3</v>
      </c>
      <c r="R616" s="1">
        <f t="shared" si="271"/>
        <v>-4.7777293049750868E-5</v>
      </c>
      <c r="S616" s="1">
        <f t="shared" si="272"/>
        <v>3.4166921362653672E-4</v>
      </c>
      <c r="T616" s="1">
        <f t="shared" si="273"/>
        <v>5.4656047084457142E-5</v>
      </c>
      <c r="U616" s="1">
        <f t="shared" si="274"/>
        <v>-1.1238587261409919E-4</v>
      </c>
      <c r="V616" s="1">
        <f t="shared" si="275"/>
        <v>-1.4127373722054638E-3</v>
      </c>
      <c r="W616" s="1">
        <f t="shared" si="278"/>
        <v>0</v>
      </c>
      <c r="X616" s="1">
        <f t="shared" si="278"/>
        <v>0</v>
      </c>
      <c r="Y616" s="1">
        <f t="shared" si="278"/>
        <v>0</v>
      </c>
      <c r="Z616" s="1">
        <f t="shared" si="278"/>
        <v>0</v>
      </c>
      <c r="AA616" s="1">
        <f>+AA$3*$F616*ABS($F616)*COS(2*PI()*$A616/$AZ$22+AA$4)*COS(2*PI()*$A616/$BA$22+AA$5)</f>
        <v>0</v>
      </c>
      <c r="AB616" s="39">
        <f>+AB$3*$F616*ABS($F616)*COS(2*2*PI()*$A616/$BA$33+AB$4)*COS(2*2*PI()*$A616/$BA$34+AB$5)*COS(2*2*PI()*$A616/$BA$35+AB$6)</f>
        <v>0</v>
      </c>
      <c r="AE616" s="20">
        <f>+$AF$20*SIGN(SOI!A615)*(ABS(SOI!A615))^$AE$2</f>
        <v>-3.8403726760643568E-2</v>
      </c>
      <c r="AF616" s="20">
        <f t="shared" si="279"/>
        <v>7.4553270280082587E-2</v>
      </c>
      <c r="AG616" s="19">
        <f t="shared" si="280"/>
        <v>-0.28711502315157633</v>
      </c>
      <c r="AH616" s="19">
        <f t="shared" si="281"/>
        <v>-0.26681253447459891</v>
      </c>
      <c r="AI616">
        <f t="shared" si="277"/>
        <v>0.35639999999999644</v>
      </c>
      <c r="AJ616">
        <f t="shared" si="276"/>
        <v>0.3616682934316589</v>
      </c>
      <c r="AK616">
        <v>1</v>
      </c>
    </row>
    <row r="617" spans="1:37" x14ac:dyDescent="0.25">
      <c r="A617">
        <v>49.583333333333648</v>
      </c>
      <c r="B617" s="2">
        <v>1929.5833333332882</v>
      </c>
      <c r="C617">
        <f>+D617+($D$2+E617+F617)*SOI!A616*IF(B617&gt;$C$18, IF(B617&lt;$C$19,-1,1),1)</f>
        <v>0.14864747786645732</v>
      </c>
      <c r="D617">
        <f>+$D$3*((1-$D$5)*SOI!D616+$D$5*SOI!D615) +   $D$4*((1-$D$5)*SOI!E616+$D$5*SOI!E615)</f>
        <v>0</v>
      </c>
      <c r="E617">
        <f t="shared" si="258"/>
        <v>-0.74906623502049285</v>
      </c>
      <c r="F617">
        <f t="shared" si="259"/>
        <v>2.235541013685066</v>
      </c>
      <c r="G617">
        <f t="shared" si="266"/>
        <v>1.4864747786645731</v>
      </c>
      <c r="H617" s="21">
        <f t="shared" si="267"/>
        <v>1.3252024626005981E-2</v>
      </c>
      <c r="I617" s="37">
        <f t="shared" si="260"/>
        <v>0.37391602246954814</v>
      </c>
      <c r="J617" s="1">
        <f t="shared" si="268"/>
        <v>-1.7538119098282089E-2</v>
      </c>
      <c r="K617" s="1">
        <f t="shared" si="269"/>
        <v>3.3185132862704785E-7</v>
      </c>
      <c r="L617" s="1">
        <f t="shared" si="261"/>
        <v>0.80683033353636846</v>
      </c>
      <c r="M617" s="1">
        <f t="shared" si="262"/>
        <v>-0.29475528241426002</v>
      </c>
      <c r="N617" s="1">
        <f t="shared" si="263"/>
        <v>-3.0830124595916976E-3</v>
      </c>
      <c r="O617" s="1">
        <f t="shared" si="264"/>
        <v>-0.20608729123272765</v>
      </c>
      <c r="P617" s="1">
        <f t="shared" si="265"/>
        <v>7.4022545458522212E-5</v>
      </c>
      <c r="Q617" s="1">
        <f t="shared" si="270"/>
        <v>6.1116603928235364E-4</v>
      </c>
      <c r="R617" s="1">
        <f t="shared" si="271"/>
        <v>-1.2557130766525118E-5</v>
      </c>
      <c r="S617" s="1">
        <f t="shared" si="272"/>
        <v>-1.5115391136678947E-4</v>
      </c>
      <c r="T617" s="1">
        <f t="shared" si="273"/>
        <v>2.7977634166074482E-3</v>
      </c>
      <c r="U617" s="1">
        <f t="shared" si="274"/>
        <v>-1.4358659859968149E-6</v>
      </c>
      <c r="V617" s="1">
        <f t="shared" si="275"/>
        <v>4.4355468644271392E-7</v>
      </c>
      <c r="W617" s="1">
        <f t="shared" si="278"/>
        <v>0</v>
      </c>
      <c r="X617" s="1">
        <f t="shared" si="278"/>
        <v>0</v>
      </c>
      <c r="Y617" s="1">
        <f t="shared" si="278"/>
        <v>0</v>
      </c>
      <c r="Z617" s="1">
        <f t="shared" si="278"/>
        <v>0</v>
      </c>
      <c r="AA617" s="1">
        <f>+AA$3*$F617*ABS($F617)*COS(2*PI()*$A617/$AZ$22+AA$4)*COS(2*PI()*$A617/$BA$22+AA$5)</f>
        <v>0</v>
      </c>
      <c r="AB617" s="39">
        <f>+AB$3*$F617*ABS($F617)*COS(2*2*PI()*$A617/$BA$33+AB$4)*COS(2*2*PI()*$A617/$BA$34+AB$5)*COS(2*2*PI()*$A617/$BA$35+AB$6)</f>
        <v>0</v>
      </c>
      <c r="AE617" s="20">
        <f>+$AF$20*SIGN(SOI!A616)*(ABS(SOI!A616))^$AE$2</f>
        <v>0.11898802285378103</v>
      </c>
      <c r="AF617" s="20">
        <f t="shared" si="279"/>
        <v>0.11268968842697968</v>
      </c>
      <c r="AG617" s="19">
        <f t="shared" si="280"/>
        <v>-0.24184030579988974</v>
      </c>
      <c r="AH617" s="19">
        <f t="shared" si="281"/>
        <v>-0.25364331049062139</v>
      </c>
      <c r="AI617">
        <f t="shared" si="277"/>
        <v>0.35699999999999643</v>
      </c>
      <c r="AJ617">
        <f t="shared" si="276"/>
        <v>0.35452999422686943</v>
      </c>
      <c r="AK617">
        <v>1</v>
      </c>
    </row>
    <row r="618" spans="1:37" x14ac:dyDescent="0.25">
      <c r="A618">
        <v>49.666666666666984</v>
      </c>
      <c r="B618" s="2">
        <v>1929.6666666666215</v>
      </c>
      <c r="C618">
        <f>+D618+($D$2+E618+F618)*SOI!A617*IF(B618&gt;$C$18, IF(B618&lt;$C$19,-1,1),1)</f>
        <v>-0.29672877536750847</v>
      </c>
      <c r="D618">
        <f>+$D$3*((1-$D$5)*SOI!D617+$D$5*SOI!D616) +   $D$4*((1-$D$5)*SOI!E617+$D$5*SOI!E616)</f>
        <v>0</v>
      </c>
      <c r="E618">
        <f t="shared" si="258"/>
        <v>0.91133851602011529</v>
      </c>
      <c r="F618">
        <f t="shared" si="259"/>
        <v>-1.9004344339118102</v>
      </c>
      <c r="G618">
        <f t="shared" si="266"/>
        <v>-0.98909591789169493</v>
      </c>
      <c r="H618" s="21">
        <f t="shared" si="267"/>
        <v>-1.2086986262593658E-2</v>
      </c>
      <c r="I618" s="37">
        <f t="shared" si="260"/>
        <v>-0.54534354119250061</v>
      </c>
      <c r="J618" s="1">
        <f t="shared" si="268"/>
        <v>-9.7431541651023749E-3</v>
      </c>
      <c r="K618" s="1">
        <f t="shared" si="269"/>
        <v>-1.6817005169281595E-4</v>
      </c>
      <c r="L618" s="1">
        <f t="shared" si="261"/>
        <v>-0.95665244441526565</v>
      </c>
      <c r="M618" s="1">
        <f t="shared" si="262"/>
        <v>0.11227473993795775</v>
      </c>
      <c r="N618" s="1">
        <f t="shared" si="263"/>
        <v>-2.5838847043943937E-2</v>
      </c>
      <c r="O618" s="1">
        <f t="shared" si="264"/>
        <v>0.81674691408035982</v>
      </c>
      <c r="P618" s="1">
        <f t="shared" si="265"/>
        <v>-7.9829030154551853E-3</v>
      </c>
      <c r="Q618" s="1">
        <f t="shared" si="270"/>
        <v>-1.9510910007058742E-3</v>
      </c>
      <c r="R618" s="1">
        <f t="shared" si="271"/>
        <v>-5.8466194573154842E-5</v>
      </c>
      <c r="S618" s="1">
        <f t="shared" si="272"/>
        <v>1.8476229138033578E-3</v>
      </c>
      <c r="T618" s="1">
        <f t="shared" si="273"/>
        <v>1.3146775485098381E-2</v>
      </c>
      <c r="U618" s="1">
        <f t="shared" si="274"/>
        <v>-2.2584310913246873E-4</v>
      </c>
      <c r="V618" s="1">
        <f t="shared" si="275"/>
        <v>-4.0090535853012167E-4</v>
      </c>
      <c r="W618" s="1">
        <f t="shared" si="278"/>
        <v>0</v>
      </c>
      <c r="X618" s="1">
        <f t="shared" si="278"/>
        <v>0</v>
      </c>
      <c r="Y618" s="1">
        <f t="shared" si="278"/>
        <v>0</v>
      </c>
      <c r="Z618" s="1">
        <f t="shared" si="278"/>
        <v>0</v>
      </c>
      <c r="AA618" s="1">
        <f>+AA$3*$F618*ABS($F618)*COS(2*PI()*$A618/$AZ$22+AA$4)*COS(2*PI()*$A618/$BA$22+AA$5)</f>
        <v>0</v>
      </c>
      <c r="AB618" s="39">
        <f>+AB$3*$F618*ABS($F618)*COS(2*2*PI()*$A618/$BA$33+AB$4)*COS(2*2*PI()*$A618/$BA$34+AB$5)*COS(2*2*PI()*$A618/$BA$35+AB$6)</f>
        <v>0</v>
      </c>
      <c r="AE618" s="20">
        <f>+$AF$20*SIGN(SOI!A617)*(ABS(SOI!A617))^$AE$2</f>
        <v>0.25748476918780155</v>
      </c>
      <c r="AF618" s="20">
        <f t="shared" si="279"/>
        <v>0.23054629751571509</v>
      </c>
      <c r="AG618" s="19">
        <f t="shared" si="280"/>
        <v>-0.48902455219916297</v>
      </c>
      <c r="AH618" s="19">
        <f t="shared" si="281"/>
        <v>-0.2703581353067287</v>
      </c>
      <c r="AI618">
        <f t="shared" si="277"/>
        <v>0.35759999999999642</v>
      </c>
      <c r="AJ618">
        <f t="shared" si="276"/>
        <v>0.71957084971487806</v>
      </c>
      <c r="AK618">
        <v>1</v>
      </c>
    </row>
    <row r="619" spans="1:37" x14ac:dyDescent="0.25">
      <c r="A619">
        <v>49.75000000000032</v>
      </c>
      <c r="B619" s="2">
        <v>1929.7499999999548</v>
      </c>
      <c r="C619">
        <f>+D619+($D$2+E619+F619)*SOI!A618*IF(B619&gt;$C$18, IF(B619&lt;$C$19,-1,1),1)</f>
        <v>0.35223985633186</v>
      </c>
      <c r="D619">
        <f>+$D$3*((1-$D$5)*SOI!D618+$D$5*SOI!D617) +   $D$4*((1-$D$5)*SOI!E618+$D$5*SOI!E617)</f>
        <v>0</v>
      </c>
      <c r="E619">
        <f t="shared" si="258"/>
        <v>-1.2742092205859938</v>
      </c>
      <c r="F619">
        <f t="shared" si="259"/>
        <v>2.1548088614156438</v>
      </c>
      <c r="G619">
        <f t="shared" si="266"/>
        <v>0.88059964082964992</v>
      </c>
      <c r="H619" s="21">
        <f t="shared" si="267"/>
        <v>3.8342826539575317E-4</v>
      </c>
      <c r="I619" s="37">
        <f t="shared" si="260"/>
        <v>0.49540987049973462</v>
      </c>
      <c r="J619" s="1">
        <f t="shared" si="268"/>
        <v>1.2251007442561065E-2</v>
      </c>
      <c r="K619" s="1">
        <f t="shared" si="269"/>
        <v>1.9091345198492425E-4</v>
      </c>
      <c r="L619" s="1">
        <f t="shared" si="261"/>
        <v>0.28198675959912861</v>
      </c>
      <c r="M619" s="1">
        <f t="shared" si="262"/>
        <v>0.15540314576369771</v>
      </c>
      <c r="N619" s="1">
        <f t="shared" si="263"/>
        <v>7.836379351843531E-2</v>
      </c>
      <c r="O619" s="1">
        <f t="shared" si="264"/>
        <v>-1.0422412070439244</v>
      </c>
      <c r="P619" s="1">
        <f t="shared" si="265"/>
        <v>2.4093142913253492E-2</v>
      </c>
      <c r="Q619" s="1">
        <f t="shared" si="270"/>
        <v>8.1902582208654272E-3</v>
      </c>
      <c r="R619" s="1">
        <f t="shared" si="271"/>
        <v>-2.2295610944110254E-4</v>
      </c>
      <c r="S619" s="1">
        <f t="shared" si="272"/>
        <v>5.0903792678832242E-3</v>
      </c>
      <c r="T619" s="1">
        <f t="shared" si="273"/>
        <v>4.945093588968919E-3</v>
      </c>
      <c r="U619" s="1">
        <f t="shared" si="274"/>
        <v>-6.1920425063804584E-4</v>
      </c>
      <c r="V619" s="1">
        <f t="shared" si="275"/>
        <v>-3.6695835927220955E-3</v>
      </c>
      <c r="W619" s="1">
        <f t="shared" si="278"/>
        <v>0</v>
      </c>
      <c r="X619" s="1">
        <f t="shared" si="278"/>
        <v>0</v>
      </c>
      <c r="Y619" s="1">
        <f t="shared" si="278"/>
        <v>0</v>
      </c>
      <c r="Z619" s="1">
        <f t="shared" si="278"/>
        <v>0</v>
      </c>
      <c r="AA619" s="1">
        <f>+AA$3*$F619*ABS($F619)*COS(2*PI()*$A619/$AZ$22+AA$4)*COS(2*PI()*$A619/$BA$22+AA$5)</f>
        <v>0</v>
      </c>
      <c r="AB619" s="39">
        <f>+AB$3*$F619*ABS($F619)*COS(2*2*PI()*$A619/$BA$33+AB$4)*COS(2*2*PI()*$A619/$BA$34+AB$5)*COS(2*2*PI()*$A619/$BA$35+AB$6)</f>
        <v>0</v>
      </c>
      <c r="AE619" s="20">
        <f>+$AF$20*SIGN(SOI!A618)*(ABS(SOI!A618))^$AE$2</f>
        <v>0.31516610050556276</v>
      </c>
      <c r="AF619" s="20">
        <f t="shared" si="279"/>
        <v>0.25082803587708929</v>
      </c>
      <c r="AG619" s="19">
        <f t="shared" si="280"/>
        <v>-0.40278976651267206</v>
      </c>
      <c r="AH619" s="19">
        <f t="shared" si="281"/>
        <v>-0.26746318597596375</v>
      </c>
      <c r="AI619">
        <f t="shared" si="277"/>
        <v>0.35819999999999641</v>
      </c>
      <c r="AJ619">
        <f t="shared" si="276"/>
        <v>0.65361780238976142</v>
      </c>
      <c r="AK619">
        <v>1</v>
      </c>
    </row>
    <row r="620" spans="1:37" x14ac:dyDescent="0.25">
      <c r="A620">
        <v>49.833333333333655</v>
      </c>
      <c r="B620" s="2">
        <v>1929.833333333288</v>
      </c>
      <c r="C620">
        <f>+D620+($D$2+E620+F620)*SOI!A619*IF(B620&gt;$C$18, IF(B620&lt;$C$19,-1,1),1)</f>
        <v>-0.21862004963530668</v>
      </c>
      <c r="D620">
        <f>+$D$3*((1-$D$5)*SOI!D619+$D$5*SOI!D618) +   $D$4*((1-$D$5)*SOI!E619+$D$5*SOI!E618)</f>
        <v>0</v>
      </c>
      <c r="E620">
        <f t="shared" si="258"/>
        <v>2.3875979226391353</v>
      </c>
      <c r="F620">
        <f t="shared" si="259"/>
        <v>-3.6021537539463946</v>
      </c>
      <c r="G620">
        <f t="shared" si="266"/>
        <v>-1.2145558313072593</v>
      </c>
      <c r="H620" s="21">
        <f t="shared" si="267"/>
        <v>-1.2496963085756124E-2</v>
      </c>
      <c r="I620" s="37">
        <f t="shared" si="260"/>
        <v>4.7523651308161309E-2</v>
      </c>
      <c r="J620" s="1">
        <f t="shared" si="268"/>
        <v>-5.2763971314407875E-3</v>
      </c>
      <c r="K620" s="1">
        <f t="shared" si="269"/>
        <v>-1.13126582315883E-4</v>
      </c>
      <c r="L620" s="1">
        <f t="shared" si="261"/>
        <v>-0.2628679746271218</v>
      </c>
      <c r="M620" s="1">
        <f t="shared" si="262"/>
        <v>-0.69771865051907034</v>
      </c>
      <c r="N620" s="1">
        <f t="shared" si="263"/>
        <v>-0.15071677633039893</v>
      </c>
      <c r="O620" s="1">
        <f t="shared" si="264"/>
        <v>0.42170153668721994</v>
      </c>
      <c r="P620" s="1">
        <f t="shared" si="265"/>
        <v>-3.7850854418361925E-2</v>
      </c>
      <c r="Q620" s="1">
        <f t="shared" si="270"/>
        <v>7.0723584741415407E-2</v>
      </c>
      <c r="R620" s="1">
        <f t="shared" si="271"/>
        <v>-1.8468481728001876E-4</v>
      </c>
      <c r="S620" s="1">
        <f t="shared" si="272"/>
        <v>-9.3916398903783928E-4</v>
      </c>
      <c r="T620" s="1">
        <f t="shared" si="273"/>
        <v>1.86517858752632E-3</v>
      </c>
      <c r="U620" s="1">
        <f t="shared" si="274"/>
        <v>9.3317115327337443E-5</v>
      </c>
      <c r="V620" s="1">
        <f t="shared" si="275"/>
        <v>-1.1087794312428999E-2</v>
      </c>
      <c r="W620" s="1">
        <f t="shared" si="278"/>
        <v>0</v>
      </c>
      <c r="X620" s="1">
        <f t="shared" si="278"/>
        <v>0</v>
      </c>
      <c r="Y620" s="1">
        <f t="shared" si="278"/>
        <v>0</v>
      </c>
      <c r="Z620" s="1">
        <f t="shared" si="278"/>
        <v>0</v>
      </c>
      <c r="AA620" s="1">
        <f>+AA$3*$F620*ABS($F620)*COS(2*PI()*$A620/$AZ$22+AA$4)*COS(2*PI()*$A620/$BA$22+AA$5)</f>
        <v>0</v>
      </c>
      <c r="AB620" s="39">
        <f>+AB$3*$F620*ABS($F620)*COS(2*2*PI()*$A620/$BA$33+AB$4)*COS(2*2*PI()*$A620/$BA$34+AB$5)*COS(2*2*PI()*$A620/$BA$35+AB$6)</f>
        <v>0</v>
      </c>
      <c r="AE620" s="20">
        <f>+$AF$20*SIGN(SOI!A619)*(ABS(SOI!A619))^$AE$2</f>
        <v>0.1798332379379036</v>
      </c>
      <c r="AF620" s="20">
        <f t="shared" si="279"/>
        <v>0.30955608278792274</v>
      </c>
      <c r="AG620" s="19">
        <f t="shared" si="280"/>
        <v>-0.6630364553775232</v>
      </c>
      <c r="AH620" s="19">
        <f t="shared" si="281"/>
        <v>-0.51422501664116071</v>
      </c>
      <c r="AI620">
        <f t="shared" si="277"/>
        <v>0.3587999999999964</v>
      </c>
      <c r="AJ620">
        <f t="shared" si="276"/>
        <v>0.97259253816544589</v>
      </c>
      <c r="AK620">
        <v>1</v>
      </c>
    </row>
    <row r="621" spans="1:37" x14ac:dyDescent="0.25">
      <c r="A621">
        <v>49.916666666666991</v>
      </c>
      <c r="B621" s="2">
        <v>1929.9166666666213</v>
      </c>
      <c r="C621">
        <f>+D621+($D$2+E621+F621)*SOI!A620*IF(B621&gt;$C$18, IF(B621&lt;$C$19,-1,1),1)</f>
        <v>11.685318605858297</v>
      </c>
      <c r="D621">
        <f>+$D$3*((1-$D$5)*SOI!D620+$D$5*SOI!D619) +   $D$4*((1-$D$5)*SOI!E620+$D$5*SOI!E619)</f>
        <v>0</v>
      </c>
      <c r="E621">
        <f t="shared" si="258"/>
        <v>-41.120340000457013</v>
      </c>
      <c r="F621">
        <f t="shared" si="259"/>
        <v>59.668464771660659</v>
      </c>
      <c r="G621">
        <f t="shared" si="266"/>
        <v>18.548124771203646</v>
      </c>
      <c r="H621" s="21">
        <f t="shared" si="267"/>
        <v>0.33240593295402027</v>
      </c>
      <c r="I621" s="37">
        <f t="shared" si="260"/>
        <v>-17.081535913643759</v>
      </c>
      <c r="J621" s="1">
        <f t="shared" si="268"/>
        <v>-38.122164703970455</v>
      </c>
      <c r="K621" s="1">
        <f t="shared" si="269"/>
        <v>0.60372762295184657</v>
      </c>
      <c r="L621" s="1">
        <f t="shared" si="261"/>
        <v>37.753614572308763</v>
      </c>
      <c r="M621" s="1">
        <f t="shared" si="262"/>
        <v>14.025013638292299</v>
      </c>
      <c r="N621" s="1">
        <f t="shared" si="263"/>
        <v>1.2095473688928056</v>
      </c>
      <c r="O621" s="1">
        <f t="shared" si="264"/>
        <v>-2.9709158746427073</v>
      </c>
      <c r="P621" s="1">
        <f t="shared" si="265"/>
        <v>0.19963929982248271</v>
      </c>
      <c r="Q621" s="1">
        <f t="shared" si="270"/>
        <v>11.409024434032913</v>
      </c>
      <c r="R621" s="1">
        <f t="shared" si="271"/>
        <v>10.708596545538207</v>
      </c>
      <c r="S621" s="1">
        <f t="shared" si="272"/>
        <v>-2.709067549418088</v>
      </c>
      <c r="T621" s="1">
        <f t="shared" si="273"/>
        <v>1.8872370355739352</v>
      </c>
      <c r="U621" s="1">
        <f t="shared" si="274"/>
        <v>0.17690852987435146</v>
      </c>
      <c r="V621" s="1">
        <f t="shared" si="275"/>
        <v>-0.46932835791157479</v>
      </c>
      <c r="W621" s="1">
        <f t="shared" si="278"/>
        <v>0</v>
      </c>
      <c r="X621" s="1">
        <f t="shared" si="278"/>
        <v>0</v>
      </c>
      <c r="Y621" s="1">
        <f t="shared" si="278"/>
        <v>0</v>
      </c>
      <c r="Z621" s="1">
        <f t="shared" si="278"/>
        <v>0</v>
      </c>
      <c r="AA621" s="1">
        <f>+AA$3*$F621*ABS($F621)*COS(2*PI()*$A621/$AZ$22+AA$4)*COS(2*PI()*$A621/$BA$22+AA$5)</f>
        <v>0</v>
      </c>
      <c r="AB621" s="39">
        <f>+AB$3*$F621*ABS($F621)*COS(2*2*PI()*$A621/$BA$33+AB$4)*COS(2*2*PI()*$A621/$BA$34+AB$5)*COS(2*2*PI()*$A621/$BA$35+AB$6)</f>
        <v>0</v>
      </c>
      <c r="AE621" s="20">
        <f>+$AF$20*SIGN(SOI!A620)*(ABS(SOI!A620))^$AE$2</f>
        <v>0.43366890992030188</v>
      </c>
      <c r="AF621" s="20">
        <f t="shared" si="279"/>
        <v>0.30014748803311692</v>
      </c>
      <c r="AG621" s="19">
        <f t="shared" si="280"/>
        <v>-0.50248367906507097</v>
      </c>
      <c r="AH621" s="19">
        <f t="shared" si="281"/>
        <v>-0.40460655898663667</v>
      </c>
      <c r="AI621">
        <f t="shared" si="277"/>
        <v>0.35939999999999639</v>
      </c>
      <c r="AJ621">
        <f t="shared" si="276"/>
        <v>0.80263116709818783</v>
      </c>
      <c r="AK621">
        <v>1</v>
      </c>
    </row>
    <row r="622" spans="1:37" x14ac:dyDescent="0.25">
      <c r="A622">
        <v>50.000000000000327</v>
      </c>
      <c r="B622" s="2">
        <v>1929.9999999999545</v>
      </c>
      <c r="C622">
        <f>+D622+($D$2+E622+F622)*SOI!A621*IF(B622&gt;$C$18, IF(B622&lt;$C$19,-1,1),1)</f>
        <v>0.46673764390256728</v>
      </c>
      <c r="D622">
        <f>+$D$3*((1-$D$5)*SOI!D621+$D$5*SOI!D620) +   $D$4*((1-$D$5)*SOI!E621+$D$5*SOI!E620)</f>
        <v>0</v>
      </c>
      <c r="E622">
        <f t="shared" si="258"/>
        <v>-2.6892524455860984</v>
      </c>
      <c r="F622">
        <f t="shared" si="259"/>
        <v>4.022788571022005</v>
      </c>
      <c r="G622">
        <f t="shared" si="266"/>
        <v>1.3335361254359066</v>
      </c>
      <c r="H622" s="21">
        <f t="shared" si="267"/>
        <v>4.7390978750440895E-3</v>
      </c>
      <c r="I622" s="37">
        <f t="shared" si="260"/>
        <v>-1.5916207750715896</v>
      </c>
      <c r="J622" s="1">
        <f t="shared" si="268"/>
        <v>-0.17363789678338948</v>
      </c>
      <c r="K622" s="1">
        <f t="shared" si="269"/>
        <v>6.6902335634527946E-5</v>
      </c>
      <c r="L622" s="1">
        <f t="shared" si="261"/>
        <v>3.1228231453242752</v>
      </c>
      <c r="M622" s="1">
        <f t="shared" si="262"/>
        <v>0.68557910818506207</v>
      </c>
      <c r="N622" s="1">
        <f t="shared" si="263"/>
        <v>-5.3480718722200365E-2</v>
      </c>
      <c r="O622" s="1">
        <f t="shared" si="264"/>
        <v>-1.8340004423952432</v>
      </c>
      <c r="P622" s="1">
        <f t="shared" si="265"/>
        <v>4.3325974248948653E-4</v>
      </c>
      <c r="Q622" s="1">
        <f t="shared" si="270"/>
        <v>-2.46590957371252E-2</v>
      </c>
      <c r="R622" s="1">
        <f t="shared" si="271"/>
        <v>-2.1566212187341415E-3</v>
      </c>
      <c r="S622" s="1">
        <f t="shared" si="272"/>
        <v>1.1161096650559177E-2</v>
      </c>
      <c r="T622" s="1">
        <f t="shared" si="273"/>
        <v>9.6366122410929816E-2</v>
      </c>
      <c r="U622" s="1">
        <f t="shared" si="274"/>
        <v>3.5773691179589452E-5</v>
      </c>
      <c r="V622" s="1">
        <f t="shared" si="275"/>
        <v>4.5035340356594842E-5</v>
      </c>
      <c r="W622" s="1">
        <f t="shared" ref="W622:Z641" si="282">+W$3*$F622*ABS($F622)*COS(2*PI()*$A622/W$2+W$4)</f>
        <v>0</v>
      </c>
      <c r="X622" s="1">
        <f t="shared" si="282"/>
        <v>0</v>
      </c>
      <c r="Y622" s="1">
        <f t="shared" si="282"/>
        <v>0</v>
      </c>
      <c r="Z622" s="1">
        <f t="shared" si="282"/>
        <v>0</v>
      </c>
      <c r="AA622" s="1">
        <f>+AA$3*$F622*ABS($F622)*COS(2*PI()*$A622/$AZ$22+AA$4)*COS(2*PI()*$A622/$BA$22+AA$5)</f>
        <v>0</v>
      </c>
      <c r="AB622" s="39">
        <f>+AB$3*$F622*ABS($F622)*COS(2*2*PI()*$A622/$BA$33+AB$4)*COS(2*2*PI()*$A622/$BA$34+AB$5)*COS(2*2*PI()*$A622/$BA$35+AB$6)</f>
        <v>0</v>
      </c>
      <c r="AE622" s="20">
        <f>+$AF$20*SIGN(SOI!A621)*(ABS(SOI!A621))^$AE$2</f>
        <v>0.28694031624114524</v>
      </c>
      <c r="AF622" s="20">
        <f t="shared" si="279"/>
        <v>0.34340608413690737</v>
      </c>
      <c r="AG622" s="19">
        <f t="shared" si="280"/>
        <v>-0.38489589906482324</v>
      </c>
      <c r="AH622" s="19">
        <f t="shared" si="281"/>
        <v>-0.4154697459423361</v>
      </c>
      <c r="AI622">
        <f t="shared" si="277"/>
        <v>0.35999999999999638</v>
      </c>
      <c r="AJ622">
        <f t="shared" si="276"/>
        <v>0.72830198320173056</v>
      </c>
      <c r="AK622">
        <v>1</v>
      </c>
    </row>
    <row r="623" spans="1:37" x14ac:dyDescent="0.25">
      <c r="A623">
        <v>50.083333333333663</v>
      </c>
      <c r="B623" s="2">
        <v>1930.0833333332878</v>
      </c>
      <c r="C623">
        <f>+D623+($D$2+E623+F623)*SOI!A622*IF(B623&gt;$C$18, IF(B623&lt;$C$19,-1,1),1)</f>
        <v>-0.34673504067578126</v>
      </c>
      <c r="D623">
        <f>+$D$3*((1-$D$5)*SOI!D622+$D$5*SOI!D621) +   $D$4*((1-$D$5)*SOI!E622+$D$5*SOI!E621)</f>
        <v>0</v>
      </c>
      <c r="E623">
        <f t="shared" si="258"/>
        <v>1.3464768070955646</v>
      </c>
      <c r="F623">
        <f t="shared" si="259"/>
        <v>-2.2355410139565421</v>
      </c>
      <c r="G623">
        <f t="shared" si="266"/>
        <v>-0.88906420686097754</v>
      </c>
      <c r="H623" s="21">
        <f t="shared" si="267"/>
        <v>2.7212973754071133E-2</v>
      </c>
      <c r="I623" s="37">
        <f t="shared" si="260"/>
        <v>0.61487659863007682</v>
      </c>
      <c r="J623" s="1">
        <f t="shared" si="268"/>
        <v>-8.0511872959260315E-3</v>
      </c>
      <c r="K623" s="1">
        <f t="shared" si="269"/>
        <v>-2.3489920061748099E-4</v>
      </c>
      <c r="L623" s="1">
        <f t="shared" si="261"/>
        <v>-0.52906475999888691</v>
      </c>
      <c r="M623" s="1">
        <f t="shared" si="262"/>
        <v>-8.2285748198316758E-2</v>
      </c>
      <c r="N623" s="1">
        <f t="shared" si="263"/>
        <v>7.395902035597636E-2</v>
      </c>
      <c r="O623" s="1">
        <f t="shared" si="264"/>
        <v>1.2885067754232764</v>
      </c>
      <c r="P623" s="1">
        <f t="shared" si="265"/>
        <v>-1.2780265630339595E-2</v>
      </c>
      <c r="Q623" s="1">
        <f t="shared" si="270"/>
        <v>-4.0929657385043909E-3</v>
      </c>
      <c r="R623" s="1">
        <f t="shared" si="271"/>
        <v>1.3828758802160223E-4</v>
      </c>
      <c r="S623" s="1">
        <f t="shared" si="272"/>
        <v>5.9627849864372674E-3</v>
      </c>
      <c r="T623" s="1">
        <f t="shared" si="273"/>
        <v>1.1470255714394702E-2</v>
      </c>
      <c r="U623" s="1">
        <f t="shared" si="274"/>
        <v>4.0766522101285519E-4</v>
      </c>
      <c r="V623" s="1">
        <f t="shared" si="275"/>
        <v>1.8371258469520712E-3</v>
      </c>
      <c r="W623" s="1">
        <f t="shared" si="282"/>
        <v>0</v>
      </c>
      <c r="X623" s="1">
        <f t="shared" si="282"/>
        <v>0</v>
      </c>
      <c r="Y623" s="1">
        <f t="shared" si="282"/>
        <v>0</v>
      </c>
      <c r="Z623" s="1">
        <f t="shared" si="282"/>
        <v>0</v>
      </c>
      <c r="AA623" s="1">
        <f>+AA$3*$F623*ABS($F623)*COS(2*PI()*$A623/$AZ$22+AA$4)*COS(2*PI()*$A623/$BA$22+AA$5)</f>
        <v>0</v>
      </c>
      <c r="AB623" s="39">
        <f>+AB$3*$F623*ABS($F623)*COS(2*2*PI()*$A623/$BA$33+AB$4)*COS(2*2*PI()*$A623/$BA$34+AB$5)*COS(2*2*PI()*$A623/$BA$35+AB$6)</f>
        <v>0</v>
      </c>
      <c r="AE623" s="20">
        <f>+$AF$20*SIGN(SOI!A622)*(ABS(SOI!A622))^$AE$2</f>
        <v>0.30960902624927489</v>
      </c>
      <c r="AF623" s="20">
        <f t="shared" si="279"/>
        <v>0.28265769325248785</v>
      </c>
      <c r="AG623" s="19">
        <f t="shared" si="280"/>
        <v>-0.44569054593956781</v>
      </c>
      <c r="AH623" s="19">
        <f t="shared" si="281"/>
        <v>-0.42520814705451226</v>
      </c>
      <c r="AI623">
        <f t="shared" si="277"/>
        <v>0.36059999999999637</v>
      </c>
      <c r="AJ623">
        <f t="shared" si="276"/>
        <v>0.72834823919205571</v>
      </c>
      <c r="AK623">
        <v>1</v>
      </c>
    </row>
    <row r="624" spans="1:37" x14ac:dyDescent="0.25">
      <c r="A624">
        <v>50.166666666666998</v>
      </c>
      <c r="B624" s="2">
        <v>1930.166666666621</v>
      </c>
      <c r="C624">
        <f>+D624+($D$2+E624+F624)*SOI!A623*IF(B624&gt;$C$18, IF(B624&lt;$C$19,-1,1),1)</f>
        <v>0.27828625038120502</v>
      </c>
      <c r="D624">
        <f>+$D$3*((1-$D$5)*SOI!D623+$D$5*SOI!D622) +   $D$4*((1-$D$5)*SOI!E623+$D$5*SOI!E622)</f>
        <v>0</v>
      </c>
      <c r="E624">
        <f t="shared" si="258"/>
        <v>-0.94082667424400634</v>
      </c>
      <c r="F624">
        <f t="shared" si="259"/>
        <v>1.9004344341791961</v>
      </c>
      <c r="G624">
        <f t="shared" si="266"/>
        <v>0.95960775993518976</v>
      </c>
      <c r="H624" s="21">
        <f t="shared" si="267"/>
        <v>-1.2747892285059148E-2</v>
      </c>
      <c r="I624" s="37">
        <f t="shared" si="260"/>
        <v>-7.3221282011606659E-2</v>
      </c>
      <c r="J624" s="1">
        <f t="shared" si="268"/>
        <v>2.011068884728595E-3</v>
      </c>
      <c r="K624" s="1">
        <f t="shared" si="269"/>
        <v>5.8311055284241802E-6</v>
      </c>
      <c r="L624" s="1">
        <f t="shared" si="261"/>
        <v>2.2921899616697314E-2</v>
      </c>
      <c r="M624" s="1">
        <f t="shared" si="262"/>
        <v>-0.17260058977990134</v>
      </c>
      <c r="N624" s="1">
        <f t="shared" si="263"/>
        <v>-5.0966421140783091E-2</v>
      </c>
      <c r="O624" s="1">
        <f t="shared" si="264"/>
        <v>-0.39825639312252537</v>
      </c>
      <c r="P624" s="1">
        <f t="shared" si="265"/>
        <v>2.3691437997961404E-2</v>
      </c>
      <c r="Q624" s="1">
        <f t="shared" si="270"/>
        <v>5.9162804239309063E-3</v>
      </c>
      <c r="R624" s="1">
        <f t="shared" si="271"/>
        <v>2.38036308876637E-5</v>
      </c>
      <c r="S624" s="1">
        <f t="shared" si="272"/>
        <v>4.8931834899490598E-4</v>
      </c>
      <c r="T624" s="1">
        <f t="shared" si="273"/>
        <v>1.5359989575072376E-4</v>
      </c>
      <c r="U624" s="1">
        <f t="shared" si="274"/>
        <v>8.9992137532320468E-5</v>
      </c>
      <c r="V624" s="1">
        <f t="shared" si="275"/>
        <v>2.3468397598469812E-3</v>
      </c>
      <c r="W624" s="1">
        <f t="shared" si="282"/>
        <v>0</v>
      </c>
      <c r="X624" s="1">
        <f t="shared" si="282"/>
        <v>0</v>
      </c>
      <c r="Y624" s="1">
        <f t="shared" si="282"/>
        <v>0</v>
      </c>
      <c r="Z624" s="1">
        <f t="shared" si="282"/>
        <v>0</v>
      </c>
      <c r="AA624" s="1">
        <f>+AA$3*$F624*ABS($F624)*COS(2*PI()*$A624/$AZ$22+AA$4)*COS(2*PI()*$A624/$BA$22+AA$5)</f>
        <v>0</v>
      </c>
      <c r="AB624" s="39">
        <f>+AB$3*$F624*ABS($F624)*COS(2*2*PI()*$A624/$BA$33+AB$4)*COS(2*2*PI()*$A624/$BA$34+AB$5)*COS(2*2*PI()*$A624/$BA$35+AB$6)</f>
        <v>0</v>
      </c>
      <c r="AE624" s="20">
        <f>+$AF$20*SIGN(SOI!A623)*(ABS(SOI!A623))^$AE$2</f>
        <v>0.25142373726704353</v>
      </c>
      <c r="AF624" s="20">
        <f t="shared" si="279"/>
        <v>0.29390492545274099</v>
      </c>
      <c r="AG624" s="19">
        <f t="shared" si="280"/>
        <v>-0.50750293990746531</v>
      </c>
      <c r="AH624" s="19">
        <f t="shared" si="281"/>
        <v>-0.44946595974476922</v>
      </c>
      <c r="AI624">
        <f t="shared" si="277"/>
        <v>0.36119999999999636</v>
      </c>
      <c r="AJ624">
        <f t="shared" si="276"/>
        <v>0.80140786536020636</v>
      </c>
      <c r="AK624">
        <v>1</v>
      </c>
    </row>
    <row r="625" spans="1:37" x14ac:dyDescent="0.25">
      <c r="A625">
        <v>50.250000000000334</v>
      </c>
      <c r="B625" s="2">
        <v>1930.2499999999543</v>
      </c>
      <c r="C625">
        <f>+D625+($D$2+E625+F625)*SOI!A624*IF(B625&gt;$C$18, IF(B625&lt;$C$19,-1,1),1)</f>
        <v>-0.57065609115026006</v>
      </c>
      <c r="D625">
        <f>+$D$3*((1-$D$5)*SOI!D624+$D$5*SOI!D623) +   $D$4*((1-$D$5)*SOI!E624+$D$5*SOI!E623)</f>
        <v>0</v>
      </c>
      <c r="E625">
        <f t="shared" si="258"/>
        <v>0.76296473690098132</v>
      </c>
      <c r="F625">
        <f t="shared" si="259"/>
        <v>-2.1548088616577132</v>
      </c>
      <c r="G625">
        <f t="shared" si="266"/>
        <v>-1.3918441247567319</v>
      </c>
      <c r="H625" s="21">
        <f t="shared" si="267"/>
        <v>-1.0570933593628722E-2</v>
      </c>
      <c r="I625" s="37">
        <f t="shared" si="260"/>
        <v>-0.27052649056674605</v>
      </c>
      <c r="J625" s="1">
        <f t="shared" si="268"/>
        <v>-1.3824219887681181E-2</v>
      </c>
      <c r="K625" s="1">
        <f t="shared" si="269"/>
        <v>-1.1347121889778268E-11</v>
      </c>
      <c r="L625" s="1">
        <f t="shared" si="261"/>
        <v>-0.56178088961422512</v>
      </c>
      <c r="M625" s="1">
        <f t="shared" si="262"/>
        <v>0.32113193170743465</v>
      </c>
      <c r="N625" s="1">
        <f t="shared" si="263"/>
        <v>1.5733058762925335E-2</v>
      </c>
      <c r="O625" s="1">
        <f t="shared" si="264"/>
        <v>3.323163290613179E-8</v>
      </c>
      <c r="P625" s="1">
        <f t="shared" si="265"/>
        <v>-2.2543480089146899E-2</v>
      </c>
      <c r="Q625" s="1">
        <f t="shared" si="270"/>
        <v>3.3979657212095974E-3</v>
      </c>
      <c r="R625" s="1">
        <f t="shared" si="271"/>
        <v>5.0510994564121505E-5</v>
      </c>
      <c r="S625" s="1">
        <f t="shared" si="272"/>
        <v>-5.5807555266263148E-4</v>
      </c>
      <c r="T625" s="1">
        <f t="shared" si="273"/>
        <v>3.1412044337930339E-10</v>
      </c>
      <c r="U625" s="1">
        <f t="shared" si="274"/>
        <v>-3.1637821804017654E-4</v>
      </c>
      <c r="V625" s="1">
        <f t="shared" si="275"/>
        <v>6.8935352652608702E-4</v>
      </c>
      <c r="W625" s="1">
        <f t="shared" si="282"/>
        <v>0</v>
      </c>
      <c r="X625" s="1">
        <f t="shared" si="282"/>
        <v>0</v>
      </c>
      <c r="Y625" s="1">
        <f t="shared" si="282"/>
        <v>0</v>
      </c>
      <c r="Z625" s="1">
        <f t="shared" si="282"/>
        <v>0</v>
      </c>
      <c r="AA625" s="1">
        <f>+AA$3*$F625*ABS($F625)*COS(2*PI()*$A625/$AZ$22+AA$4)*COS(2*PI()*$A625/$BA$22+AA$5)</f>
        <v>0</v>
      </c>
      <c r="AB625" s="39">
        <f>+AB$3*$F625*ABS($F625)*COS(2*2*PI()*$A625/$BA$33+AB$4)*COS(2*2*PI()*$A625/$BA$34+AB$5)*COS(2*2*PI()*$A625/$BA$35+AB$6)</f>
        <v>0</v>
      </c>
      <c r="AE625" s="20">
        <f>+$AF$20*SIGN(SOI!A624)*(ABS(SOI!A624))^$AE$2</f>
        <v>0.32068201284190462</v>
      </c>
      <c r="AF625" s="20">
        <f t="shared" si="279"/>
        <v>0.16986803271981998</v>
      </c>
      <c r="AG625" s="19">
        <f t="shared" si="280"/>
        <v>-0.42694333740157409</v>
      </c>
      <c r="AH625" s="19">
        <f t="shared" si="281"/>
        <v>-0.38484659496012563</v>
      </c>
      <c r="AI625">
        <f t="shared" si="277"/>
        <v>0.36179999999999635</v>
      </c>
      <c r="AJ625">
        <f t="shared" si="276"/>
        <v>0.59681137012139407</v>
      </c>
      <c r="AK625">
        <v>1</v>
      </c>
    </row>
    <row r="626" spans="1:37" x14ac:dyDescent="0.25">
      <c r="A626">
        <v>50.33333333333367</v>
      </c>
      <c r="B626" s="2">
        <v>1930.3333333332876</v>
      </c>
      <c r="C626">
        <f>+D626+($D$2+E626+F626)*SOI!A625*IF(B626&gt;$C$18, IF(B626&lt;$C$19,-1,1),1)</f>
        <v>-0.11685929370105903</v>
      </c>
      <c r="D626">
        <f>+$D$3*((1-$D$5)*SOI!D625+$D$5*SOI!D624) +   $D$4*((1-$D$5)*SOI!E625+$D$5*SOI!E624)</f>
        <v>0</v>
      </c>
      <c r="E626">
        <f t="shared" si="258"/>
        <v>-0.68067141174711843</v>
      </c>
      <c r="F626">
        <f t="shared" si="259"/>
        <v>3.6021537542735942</v>
      </c>
      <c r="G626">
        <f t="shared" si="266"/>
        <v>2.9214823425264758</v>
      </c>
      <c r="H626" s="21">
        <f t="shared" si="267"/>
        <v>1.0043188935208272E-2</v>
      </c>
      <c r="I626" s="37">
        <f t="shared" si="260"/>
        <v>0.43661898911658314</v>
      </c>
      <c r="J626" s="1">
        <f t="shared" si="268"/>
        <v>-3.1214131759898223E-2</v>
      </c>
      <c r="K626" s="1">
        <f t="shared" si="269"/>
        <v>5.9019009453330437E-5</v>
      </c>
      <c r="L626" s="1">
        <f t="shared" si="261"/>
        <v>0.83974402464016062</v>
      </c>
      <c r="M626" s="1">
        <f t="shared" si="262"/>
        <v>-0.44926366611002855</v>
      </c>
      <c r="N626" s="1">
        <f t="shared" si="263"/>
        <v>-3.4641077561447386E-4</v>
      </c>
      <c r="O626" s="1">
        <f t="shared" si="264"/>
        <v>-0.30617359705297431</v>
      </c>
      <c r="P626" s="1">
        <f t="shared" si="265"/>
        <v>8.5139508885021583E-3</v>
      </c>
      <c r="Q626" s="1">
        <f t="shared" si="270"/>
        <v>1.046682653094349E-4</v>
      </c>
      <c r="R626" s="1">
        <f t="shared" si="271"/>
        <v>-2.5111622511758997E-6</v>
      </c>
      <c r="S626" s="1">
        <f t="shared" si="272"/>
        <v>-1.9831887372455715E-5</v>
      </c>
      <c r="T626" s="1">
        <f t="shared" si="273"/>
        <v>4.3260567991156027E-3</v>
      </c>
      <c r="U626" s="1">
        <f t="shared" si="274"/>
        <v>-1.9284553036285441E-4</v>
      </c>
      <c r="V626" s="1">
        <f t="shared" si="275"/>
        <v>5.7323197913752251E-6</v>
      </c>
      <c r="W626" s="1">
        <f t="shared" si="282"/>
        <v>0</v>
      </c>
      <c r="X626" s="1">
        <f t="shared" si="282"/>
        <v>0</v>
      </c>
      <c r="Y626" s="1">
        <f t="shared" si="282"/>
        <v>0</v>
      </c>
      <c r="Z626" s="1">
        <f t="shared" si="282"/>
        <v>0</v>
      </c>
      <c r="AA626" s="1">
        <f>+AA$3*$F626*ABS($F626)*COS(2*PI()*$A626/$AZ$22+AA$4)*COS(2*PI()*$A626/$BA$22+AA$5)</f>
        <v>0</v>
      </c>
      <c r="AB626" s="39">
        <f>+AB$3*$F626*ABS($F626)*COS(2*2*PI()*$A626/$BA$33+AB$4)*COS(2*2*PI()*$A626/$BA$34+AB$5)*COS(2*2*PI()*$A626/$BA$35+AB$6)</f>
        <v>0</v>
      </c>
      <c r="AE626" s="20">
        <f>+$AF$20*SIGN(SOI!A625)*(ABS(SOI!A625))^$AE$2</f>
        <v>-6.2501651949488243E-2</v>
      </c>
      <c r="AF626" s="20">
        <f t="shared" si="279"/>
        <v>0.16576389332648234</v>
      </c>
      <c r="AG626" s="19">
        <f t="shared" si="280"/>
        <v>-2.0994636542346956E-2</v>
      </c>
      <c r="AH626" s="19">
        <f t="shared" si="281"/>
        <v>0.11389628876238986</v>
      </c>
      <c r="AI626">
        <f t="shared" si="277"/>
        <v>0.36239999999999634</v>
      </c>
      <c r="AJ626">
        <f t="shared" si="276"/>
        <v>0.18675852986882929</v>
      </c>
      <c r="AK626">
        <v>1</v>
      </c>
    </row>
    <row r="627" spans="1:37" x14ac:dyDescent="0.25">
      <c r="A627">
        <v>50.416666666667005</v>
      </c>
      <c r="B627" s="2">
        <v>1930.4166666666208</v>
      </c>
      <c r="C627">
        <f>+D627+($D$2+E627+F627)*SOI!A626*IF(B627&gt;$C$18, IF(B627&lt;$C$19,-1,1),1)</f>
        <v>-15.933723698065524</v>
      </c>
      <c r="D627">
        <f>+$D$3*((1-$D$5)*SOI!D626+$D$5*SOI!D625) +   $D$4*((1-$D$5)*SOI!E626+$D$5*SOI!E625)</f>
        <v>0</v>
      </c>
      <c r="E627">
        <f t="shared" si="258"/>
        <v>0.65467329729118673</v>
      </c>
      <c r="F627">
        <f t="shared" si="259"/>
        <v>-59.668464771607944</v>
      </c>
      <c r="G627">
        <f t="shared" si="266"/>
        <v>-59.013791474316754</v>
      </c>
      <c r="H627" s="21">
        <f t="shared" si="267"/>
        <v>0.1269841583324994</v>
      </c>
      <c r="I627" s="37">
        <f t="shared" si="260"/>
        <v>-1.1801239647386039</v>
      </c>
      <c r="J627" s="1">
        <f t="shared" si="268"/>
        <v>-0.63462700443251252</v>
      </c>
      <c r="K627" s="1">
        <f t="shared" si="269"/>
        <v>-1.2013693594852648E-3</v>
      </c>
      <c r="L627" s="1">
        <f t="shared" si="261"/>
        <v>-0.51119645217280818</v>
      </c>
      <c r="M627" s="1">
        <f t="shared" si="262"/>
        <v>3.3794309387604788</v>
      </c>
      <c r="N627" s="1">
        <f t="shared" si="263"/>
        <v>1.0838398360119075</v>
      </c>
      <c r="O627" s="1">
        <f t="shared" si="264"/>
        <v>1.6892089634867788</v>
      </c>
      <c r="P627" s="1">
        <f t="shared" si="265"/>
        <v>-5.1601131643428035E-2</v>
      </c>
      <c r="Q627" s="1">
        <f t="shared" si="270"/>
        <v>2.4633777923477527</v>
      </c>
      <c r="R627" s="1">
        <f t="shared" si="271"/>
        <v>0.15974077216447799</v>
      </c>
      <c r="S627" s="1">
        <f t="shared" si="272"/>
        <v>-0.16771147307887485</v>
      </c>
      <c r="T627" s="1">
        <f t="shared" si="273"/>
        <v>1.4529436352455998E-2</v>
      </c>
      <c r="U627" s="1">
        <f t="shared" si="274"/>
        <v>-3.1590949026869303E-3</v>
      </c>
      <c r="V627" s="1">
        <f t="shared" si="275"/>
        <v>0.10870066782951582</v>
      </c>
      <c r="W627" s="1">
        <f t="shared" si="282"/>
        <v>0</v>
      </c>
      <c r="X627" s="1">
        <f t="shared" si="282"/>
        <v>0</v>
      </c>
      <c r="Y627" s="1">
        <f t="shared" si="282"/>
        <v>0</v>
      </c>
      <c r="Z627" s="1">
        <f t="shared" si="282"/>
        <v>0</v>
      </c>
      <c r="AA627" s="1">
        <f>+AA$3*$F627*ABS($F627)*COS(2*PI()*$A627/$AZ$22+AA$4)*COS(2*PI()*$A627/$BA$22+AA$5)</f>
        <v>0</v>
      </c>
      <c r="AB627" s="39">
        <f>+AB$3*$F627*ABS($F627)*COS(2*2*PI()*$A627/$BA$33+AB$4)*COS(2*2*PI()*$A627/$BA$34+AB$5)*COS(2*2*PI()*$A627/$BA$35+AB$6)</f>
        <v>0</v>
      </c>
      <c r="AE627" s="20">
        <f>+$AF$20*SIGN(SOI!A626)*(ABS(SOI!A626))^$AE$2</f>
        <v>0.23911131908703068</v>
      </c>
      <c r="AF627" s="20">
        <f t="shared" si="279"/>
        <v>0.20503467051674243</v>
      </c>
      <c r="AG627" s="19">
        <f t="shared" si="280"/>
        <v>8.5674213831797796E-2</v>
      </c>
      <c r="AH627" s="19">
        <f t="shared" si="281"/>
        <v>0.17667955647525727</v>
      </c>
      <c r="AI627">
        <f t="shared" si="277"/>
        <v>0.36299999999999633</v>
      </c>
      <c r="AJ627">
        <f t="shared" si="276"/>
        <v>0.11936045668494463</v>
      </c>
      <c r="AK627">
        <v>1</v>
      </c>
    </row>
    <row r="628" spans="1:37" x14ac:dyDescent="0.25">
      <c r="A628">
        <v>50.500000000000341</v>
      </c>
      <c r="B628" s="2">
        <v>1930.4999999999541</v>
      </c>
      <c r="C628">
        <f>+D628+($D$2+E628+F628)*SOI!A627*IF(B628&gt;$C$18, IF(B628&lt;$C$19,-1,1),1)</f>
        <v>-3.0065133890113866</v>
      </c>
      <c r="D628">
        <f>+$D$3*((1-$D$5)*SOI!D627+$D$5*SOI!D626) +   $D$4*((1-$D$5)*SOI!E627+$D$5*SOI!E626)</f>
        <v>0</v>
      </c>
      <c r="E628">
        <f t="shared" si="258"/>
        <v>-0.67488859897574027</v>
      </c>
      <c r="F628">
        <f t="shared" si="259"/>
        <v>-4.0227885713545515</v>
      </c>
      <c r="G628">
        <f t="shared" si="266"/>
        <v>-4.6976771703302918</v>
      </c>
      <c r="H628" s="21">
        <f t="shared" si="267"/>
        <v>-2.6212044981692218E-3</v>
      </c>
      <c r="I628" s="37">
        <f t="shared" si="260"/>
        <v>9.1223883645008413E-2</v>
      </c>
      <c r="J628" s="1">
        <f t="shared" si="268"/>
        <v>7.6761807546445532E-5</v>
      </c>
      <c r="K628" s="1">
        <f t="shared" si="269"/>
        <v>-1.616893209326322E-7</v>
      </c>
      <c r="L628" s="1">
        <f t="shared" si="261"/>
        <v>3.8054340921012169E-4</v>
      </c>
      <c r="M628" s="1">
        <f t="shared" si="262"/>
        <v>5.2879737745916665E-3</v>
      </c>
      <c r="N628" s="1">
        <f t="shared" si="263"/>
        <v>0.18890350308547174</v>
      </c>
      <c r="O628" s="1">
        <f t="shared" si="264"/>
        <v>-0.39479044308181666</v>
      </c>
      <c r="P628" s="1">
        <f t="shared" si="265"/>
        <v>-3.9917596578633183E-2</v>
      </c>
      <c r="Q628" s="1">
        <f t="shared" si="270"/>
        <v>6.7181800852765007E-4</v>
      </c>
      <c r="R628" s="1">
        <f t="shared" si="271"/>
        <v>-3.3675753853498421E-6</v>
      </c>
      <c r="S628" s="1">
        <f t="shared" si="272"/>
        <v>2.2595325588425298E-3</v>
      </c>
      <c r="T628" s="1">
        <f t="shared" si="273"/>
        <v>2.5278330868418526E-6</v>
      </c>
      <c r="U628" s="1">
        <f t="shared" si="274"/>
        <v>1.8890730797819366E-4</v>
      </c>
      <c r="V628" s="1">
        <f t="shared" si="275"/>
        <v>1.465589258643143E-2</v>
      </c>
      <c r="W628" s="1">
        <f t="shared" si="282"/>
        <v>0</v>
      </c>
      <c r="X628" s="1">
        <f t="shared" si="282"/>
        <v>0</v>
      </c>
      <c r="Y628" s="1">
        <f t="shared" si="282"/>
        <v>0</v>
      </c>
      <c r="Z628" s="1">
        <f t="shared" si="282"/>
        <v>0</v>
      </c>
      <c r="AA628" s="1">
        <f>+AA$3*$F628*ABS($F628)*COS(2*PI()*$A628/$AZ$22+AA$4)*COS(2*PI()*$A628/$BA$22+AA$5)</f>
        <v>0</v>
      </c>
      <c r="AB628" s="39">
        <f>+AB$3*$F628*ABS($F628)*COS(2*2*PI()*$A628/$BA$33+AB$4)*COS(2*2*PI()*$A628/$BA$34+AB$5)*COS(2*2*PI()*$A628/$BA$35+AB$6)</f>
        <v>0</v>
      </c>
      <c r="AE628" s="20">
        <f>+$AF$20*SIGN(SOI!A627)*(ABS(SOI!A627))^$AE$2</f>
        <v>0.43849434441268481</v>
      </c>
      <c r="AF628" s="20">
        <f t="shared" si="279"/>
        <v>0.37839414596999282</v>
      </c>
      <c r="AG628" s="19">
        <f t="shared" si="280"/>
        <v>0.1822848874942555</v>
      </c>
      <c r="AH628" s="19">
        <f t="shared" si="281"/>
        <v>0.18288516928554696</v>
      </c>
      <c r="AI628">
        <f t="shared" si="277"/>
        <v>0.36359999999999632</v>
      </c>
      <c r="AJ628">
        <f t="shared" si="276"/>
        <v>0.19610925847573732</v>
      </c>
      <c r="AK628">
        <v>1</v>
      </c>
    </row>
    <row r="629" spans="1:37" x14ac:dyDescent="0.25">
      <c r="A629">
        <v>50.583333333333677</v>
      </c>
      <c r="B629" s="2">
        <v>1930.5833333332873</v>
      </c>
      <c r="C629">
        <f>+D629+($D$2+E629+F629)*SOI!A628*IF(B629&gt;$C$18, IF(B629&lt;$C$19,-1,1),1)</f>
        <v>2.0295329294147879</v>
      </c>
      <c r="D629">
        <f>+$D$3*((1-$D$5)*SOI!D628+$D$5*SOI!D627) +   $D$4*((1-$D$5)*SOI!E628+$D$5*SOI!E627)</f>
        <v>0</v>
      </c>
      <c r="E629">
        <f t="shared" si="258"/>
        <v>0.74906623501646985</v>
      </c>
      <c r="F629">
        <f t="shared" si="259"/>
        <v>2.2355410141229237</v>
      </c>
      <c r="G629">
        <f t="shared" si="266"/>
        <v>2.9846072491393936</v>
      </c>
      <c r="H629" s="21">
        <f t="shared" si="267"/>
        <v>-4.6839744035287378E-3</v>
      </c>
      <c r="I629" s="37">
        <f t="shared" si="260"/>
        <v>0.16910487531317137</v>
      </c>
      <c r="J629" s="1">
        <f t="shared" si="268"/>
        <v>5.3863129624213393E-4</v>
      </c>
      <c r="K629" s="1">
        <f t="shared" si="269"/>
        <v>2.0055372507127246E-5</v>
      </c>
      <c r="L629" s="1">
        <f t="shared" si="261"/>
        <v>-0.39360604064493659</v>
      </c>
      <c r="M629" s="1">
        <f t="shared" si="262"/>
        <v>2.0016498690385479E-2</v>
      </c>
      <c r="N629" s="1">
        <f t="shared" si="263"/>
        <v>-0.12268587870093529</v>
      </c>
      <c r="O629" s="1">
        <f t="shared" si="264"/>
        <v>4.9405579076491069E-2</v>
      </c>
      <c r="P629" s="1">
        <f t="shared" si="265"/>
        <v>3.8251358806339716E-2</v>
      </c>
      <c r="Q629" s="1">
        <f t="shared" si="270"/>
        <v>-1.6516005816336128E-3</v>
      </c>
      <c r="R629" s="1">
        <f t="shared" si="271"/>
        <v>1.5346815906912648E-5</v>
      </c>
      <c r="S629" s="1">
        <f t="shared" si="272"/>
        <v>-2.7203246755079006E-3</v>
      </c>
      <c r="T629" s="1">
        <f t="shared" si="273"/>
        <v>3.2720151614114371E-4</v>
      </c>
      <c r="U629" s="1">
        <f t="shared" si="274"/>
        <v>-3.3556666585679785E-4</v>
      </c>
      <c r="V629" s="1">
        <f t="shared" si="275"/>
        <v>9.1211442052483299E-3</v>
      </c>
      <c r="W629" s="1">
        <f t="shared" si="282"/>
        <v>0</v>
      </c>
      <c r="X629" s="1">
        <f t="shared" si="282"/>
        <v>0</v>
      </c>
      <c r="Y629" s="1">
        <f t="shared" si="282"/>
        <v>0</v>
      </c>
      <c r="Z629" s="1">
        <f t="shared" si="282"/>
        <v>0</v>
      </c>
      <c r="AA629" s="1">
        <f>+AA$3*$F629*ABS($F629)*COS(2*PI()*$A629/$AZ$22+AA$4)*COS(2*PI()*$A629/$BA$22+AA$5)</f>
        <v>0</v>
      </c>
      <c r="AB629" s="39">
        <f>+AB$3*$F629*ABS($F629)*COS(2*2*PI()*$A629/$BA$33+AB$4)*COS(2*2*PI()*$A629/$BA$34+AB$5)*COS(2*2*PI()*$A629/$BA$35+AB$6)</f>
        <v>0</v>
      </c>
      <c r="AE629" s="20">
        <f>+$AF$20*SIGN(SOI!A628)*(ABS(SOI!A628))^$AE$2</f>
        <v>0.45757677441026284</v>
      </c>
      <c r="AF629" s="20">
        <f t="shared" si="279"/>
        <v>0.53657198155947361</v>
      </c>
      <c r="AG629" s="19">
        <f t="shared" si="280"/>
        <v>0.18985107195144599</v>
      </c>
      <c r="AH629" s="19">
        <f t="shared" si="281"/>
        <v>0.16454575713082889</v>
      </c>
      <c r="AI629">
        <f t="shared" si="277"/>
        <v>0.3641999999999963</v>
      </c>
      <c r="AJ629">
        <f t="shared" si="276"/>
        <v>0.34672090960802759</v>
      </c>
      <c r="AK629">
        <v>1</v>
      </c>
    </row>
    <row r="630" spans="1:37" x14ac:dyDescent="0.25">
      <c r="A630">
        <v>50.666666666667012</v>
      </c>
      <c r="B630" s="2">
        <v>1930.6666666666206</v>
      </c>
      <c r="C630">
        <f>+D630+($D$2+E630+F630)*SOI!A629*IF(B630&gt;$C$18, IF(B630&lt;$C$19,-1,1),1)</f>
        <v>-3.5990693764088166</v>
      </c>
      <c r="D630">
        <f>+$D$3*((1-$D$5)*SOI!D629+$D$5*SOI!D628) +   $D$4*((1-$D$5)*SOI!E629+$D$5*SOI!E628)</f>
        <v>0</v>
      </c>
      <c r="E630">
        <f t="shared" si="258"/>
        <v>-0.91133851601654037</v>
      </c>
      <c r="F630">
        <f t="shared" si="259"/>
        <v>-1.9004344343028479</v>
      </c>
      <c r="G630">
        <f t="shared" si="266"/>
        <v>-2.811772950319388</v>
      </c>
      <c r="H630" s="21">
        <f t="shared" si="267"/>
        <v>1.0654547708276873E-2</v>
      </c>
      <c r="I630" s="37">
        <f t="shared" si="260"/>
        <v>-0.4516634970944266</v>
      </c>
      <c r="J630" s="1">
        <f t="shared" si="268"/>
        <v>-2.0956508989524478E-3</v>
      </c>
      <c r="K630" s="1">
        <f t="shared" si="269"/>
        <v>-9.6011363704745208E-5</v>
      </c>
      <c r="L630" s="1">
        <f t="shared" si="261"/>
        <v>1.0864612706258008</v>
      </c>
      <c r="M630" s="1">
        <f t="shared" si="262"/>
        <v>2.9157924189963789E-2</v>
      </c>
      <c r="N630" s="1">
        <f t="shared" si="263"/>
        <v>4.0644335897965546E-2</v>
      </c>
      <c r="O630" s="1">
        <f t="shared" si="264"/>
        <v>-0.15023216625523089</v>
      </c>
      <c r="P630" s="1">
        <f t="shared" si="265"/>
        <v>-2.1817216552878591E-2</v>
      </c>
      <c r="Q630" s="1">
        <f t="shared" si="270"/>
        <v>7.9703789664829663E-4</v>
      </c>
      <c r="R630" s="1">
        <f t="shared" si="271"/>
        <v>1.9781129763652646E-5</v>
      </c>
      <c r="S630" s="1">
        <f t="shared" si="272"/>
        <v>-2.4070497097831967E-3</v>
      </c>
      <c r="T630" s="1">
        <f t="shared" si="273"/>
        <v>2.7463427520798048E-3</v>
      </c>
      <c r="U630" s="1">
        <f t="shared" si="274"/>
        <v>-5.1119918439155904E-4</v>
      </c>
      <c r="V630" s="1">
        <f t="shared" si="275"/>
        <v>1.7234839809899031E-3</v>
      </c>
      <c r="W630" s="1">
        <f t="shared" si="282"/>
        <v>0</v>
      </c>
      <c r="X630" s="1">
        <f t="shared" si="282"/>
        <v>0</v>
      </c>
      <c r="Y630" s="1">
        <f t="shared" si="282"/>
        <v>0</v>
      </c>
      <c r="Z630" s="1">
        <f t="shared" si="282"/>
        <v>0</v>
      </c>
      <c r="AA630" s="1">
        <f>+AA$3*$F630*ABS($F630)*COS(2*PI()*$A630/$AZ$22+AA$4)*COS(2*PI()*$A630/$BA$22+AA$5)</f>
        <v>0</v>
      </c>
      <c r="AB630" s="39">
        <f>+AB$3*$F630*ABS($F630)*COS(2*2*PI()*$A630/$BA$33+AB$4)*COS(2*2*PI()*$A630/$BA$34+AB$5)*COS(2*2*PI()*$A630/$BA$35+AB$6)</f>
        <v>0</v>
      </c>
      <c r="AE630" s="20">
        <f>+$AF$20*SIGN(SOI!A629)*(ABS(SOI!A629))^$AE$2</f>
        <v>0.71364482585547317</v>
      </c>
      <c r="AF630" s="20">
        <f t="shared" si="279"/>
        <v>0.60969480076406557</v>
      </c>
      <c r="AG630" s="19">
        <f t="shared" si="280"/>
        <v>0.32417931755430984</v>
      </c>
      <c r="AH630" s="19">
        <f t="shared" si="281"/>
        <v>0.1744979159721303</v>
      </c>
      <c r="AI630">
        <f t="shared" si="277"/>
        <v>0.36479999999999629</v>
      </c>
      <c r="AJ630">
        <f t="shared" si="276"/>
        <v>0.28551548320975573</v>
      </c>
      <c r="AK630">
        <v>1</v>
      </c>
    </row>
    <row r="631" spans="1:37" x14ac:dyDescent="0.25">
      <c r="A631">
        <v>50.750000000000348</v>
      </c>
      <c r="B631" s="2">
        <v>1930.7499999999538</v>
      </c>
      <c r="C631">
        <f>+D631+($D$2+E631+F631)*SOI!A630*IF(B631&gt;$C$18, IF(B631&lt;$C$19,-1,1),1)</f>
        <v>3.9090806139500907</v>
      </c>
      <c r="D631">
        <f>+$D$3*((1-$D$5)*SOI!D630+$D$5*SOI!D629) +   $D$4*((1-$D$5)*SOI!E630+$D$5*SOI!E629)</f>
        <v>0</v>
      </c>
      <c r="E631">
        <f t="shared" si="258"/>
        <v>1.274209220579543</v>
      </c>
      <c r="F631">
        <f t="shared" si="259"/>
        <v>2.1548088618328176</v>
      </c>
      <c r="G631">
        <f t="shared" si="266"/>
        <v>3.4290180824123606</v>
      </c>
      <c r="H631" s="21">
        <f t="shared" si="267"/>
        <v>1.3025535455221589E-2</v>
      </c>
      <c r="I631" s="37">
        <f t="shared" si="260"/>
        <v>0.64062137378620765</v>
      </c>
      <c r="J631" s="1">
        <f t="shared" si="268"/>
        <v>-8.1890834634806009E-3</v>
      </c>
      <c r="K631" s="1">
        <f t="shared" si="269"/>
        <v>7.4934232665351366E-5</v>
      </c>
      <c r="L631" s="1">
        <f t="shared" si="261"/>
        <v>-0.98771162700819692</v>
      </c>
      <c r="M631" s="1">
        <f t="shared" si="262"/>
        <v>-8.0331620946938756E-2</v>
      </c>
      <c r="N631" s="1">
        <f t="shared" si="263"/>
        <v>8.9627087562978727E-2</v>
      </c>
      <c r="O631" s="1">
        <f t="shared" si="264"/>
        <v>0.97582618709572166</v>
      </c>
      <c r="P631" s="1">
        <f t="shared" si="265"/>
        <v>2.8835767345293008E-3</v>
      </c>
      <c r="Q631" s="1">
        <f t="shared" si="270"/>
        <v>-4.8422605212297271E-3</v>
      </c>
      <c r="R631" s="1">
        <f t="shared" si="271"/>
        <v>1.704538063517608E-4</v>
      </c>
      <c r="S631" s="1">
        <f t="shared" si="272"/>
        <v>7.5285396723184768E-3</v>
      </c>
      <c r="T631" s="1">
        <f t="shared" si="273"/>
        <v>1.6217361336203259E-2</v>
      </c>
      <c r="U631" s="1">
        <f t="shared" si="274"/>
        <v>-9.583160335125028E-5</v>
      </c>
      <c r="V631" s="1">
        <f t="shared" si="275"/>
        <v>-5.023179226994744E-4</v>
      </c>
      <c r="W631" s="1">
        <f t="shared" si="282"/>
        <v>0</v>
      </c>
      <c r="X631" s="1">
        <f t="shared" si="282"/>
        <v>0</v>
      </c>
      <c r="Y631" s="1">
        <f t="shared" si="282"/>
        <v>0</v>
      </c>
      <c r="Z631" s="1">
        <f t="shared" si="282"/>
        <v>0</v>
      </c>
      <c r="AA631" s="1">
        <f>+AA$3*$F631*ABS($F631)*COS(2*PI()*$A631/$AZ$22+AA$4)*COS(2*PI()*$A631/$BA$22+AA$5)</f>
        <v>0</v>
      </c>
      <c r="AB631" s="39">
        <f>+AB$3*$F631*ABS($F631)*COS(2*2*PI()*$A631/$BA$33+AB$4)*COS(2*2*PI()*$A631/$BA$34+AB$5)*COS(2*2*PI()*$A631/$BA$35+AB$6)</f>
        <v>0</v>
      </c>
      <c r="AE631" s="20">
        <f>+$AF$20*SIGN(SOI!A630)*(ABS(SOI!A630))^$AE$2</f>
        <v>0.65786280202646086</v>
      </c>
      <c r="AF631" s="20">
        <f t="shared" si="279"/>
        <v>0.75825944574033544</v>
      </c>
      <c r="AG631" s="19">
        <f t="shared" si="280"/>
        <v>0.36444402470275883</v>
      </c>
      <c r="AH631" s="19">
        <f t="shared" si="281"/>
        <v>0.19959674504612149</v>
      </c>
      <c r="AI631">
        <f t="shared" si="277"/>
        <v>0.36539999999999628</v>
      </c>
      <c r="AJ631">
        <f t="shared" si="276"/>
        <v>0.39381542103757661</v>
      </c>
      <c r="AK631">
        <v>1</v>
      </c>
    </row>
    <row r="632" spans="1:37" x14ac:dyDescent="0.25">
      <c r="A632">
        <v>50.833333333333684</v>
      </c>
      <c r="B632" s="2">
        <v>1930.8333333332871</v>
      </c>
      <c r="C632">
        <f>+D632+($D$2+E632+F632)*SOI!A631*IF(B632&gt;$C$18, IF(B632&lt;$C$19,-1,1),1)</f>
        <v>-10.721655502140859</v>
      </c>
      <c r="D632">
        <f>+$D$3*((1-$D$5)*SOI!D631+$D$5*SOI!D630) +   $D$4*((1-$D$5)*SOI!E631+$D$5*SOI!E630)</f>
        <v>0</v>
      </c>
      <c r="E632">
        <f t="shared" si="258"/>
        <v>-2.3875979226247521</v>
      </c>
      <c r="F632">
        <f t="shared" si="259"/>
        <v>-3.6021537545489117</v>
      </c>
      <c r="G632">
        <f t="shared" si="266"/>
        <v>-5.9897516771736639</v>
      </c>
      <c r="H632" s="21">
        <f t="shared" si="267"/>
        <v>-5.4551757487702079E-2</v>
      </c>
      <c r="I632" s="37">
        <f t="shared" si="260"/>
        <v>-0.5707582659872853</v>
      </c>
      <c r="J632" s="1">
        <f t="shared" si="268"/>
        <v>-9.304955200705841E-3</v>
      </c>
      <c r="K632" s="1">
        <f t="shared" si="269"/>
        <v>-5.0150162413929208E-5</v>
      </c>
      <c r="L632" s="1">
        <f t="shared" si="261"/>
        <v>9.7738522647502366E-2</v>
      </c>
      <c r="M632" s="1">
        <f t="shared" si="262"/>
        <v>0.10245065373109766</v>
      </c>
      <c r="N632" s="1">
        <f t="shared" si="263"/>
        <v>-0.34141475889578005</v>
      </c>
      <c r="O632" s="1">
        <f t="shared" si="264"/>
        <v>-1.9946632295572473</v>
      </c>
      <c r="P632" s="1">
        <f t="shared" si="265"/>
        <v>-9.5409336353164103E-3</v>
      </c>
      <c r="Q632" s="1">
        <f t="shared" si="270"/>
        <v>-2.3524443692434907E-2</v>
      </c>
      <c r="R632" s="1">
        <f t="shared" si="271"/>
        <v>-7.3778309469958031E-4</v>
      </c>
      <c r="S632" s="1">
        <f t="shared" si="272"/>
        <v>2.5550801948600155E-2</v>
      </c>
      <c r="T632" s="1">
        <f t="shared" si="273"/>
        <v>3.280295064501114E-3</v>
      </c>
      <c r="U632" s="1">
        <f t="shared" si="274"/>
        <v>-2.8250029256582122E-4</v>
      </c>
      <c r="V632" s="1">
        <f t="shared" si="275"/>
        <v>-6.3311272583557072E-3</v>
      </c>
      <c r="W632" s="1">
        <f t="shared" si="282"/>
        <v>0</v>
      </c>
      <c r="X632" s="1">
        <f t="shared" si="282"/>
        <v>0</v>
      </c>
      <c r="Y632" s="1">
        <f t="shared" si="282"/>
        <v>0</v>
      </c>
      <c r="Z632" s="1">
        <f t="shared" si="282"/>
        <v>0</v>
      </c>
      <c r="AA632" s="1">
        <f>+AA$3*$F632*ABS($F632)*COS(2*PI()*$A632/$AZ$22+AA$4)*COS(2*PI()*$A632/$BA$22+AA$5)</f>
        <v>0</v>
      </c>
      <c r="AB632" s="39">
        <f>+AB$3*$F632*ABS($F632)*COS(2*2*PI()*$A632/$BA$33+AB$4)*COS(2*2*PI()*$A632/$BA$34+AB$5)*COS(2*2*PI()*$A632/$BA$35+AB$6)</f>
        <v>0</v>
      </c>
      <c r="AE632" s="20">
        <f>+$AF$20*SIGN(SOI!A631)*(ABS(SOI!A631))^$AE$2</f>
        <v>0.90327070933907194</v>
      </c>
      <c r="AF632" s="20">
        <f t="shared" si="279"/>
        <v>0.77498962532035465</v>
      </c>
      <c r="AG632" s="19">
        <f t="shared" si="280"/>
        <v>0.51137402774048357</v>
      </c>
      <c r="AH632" s="19">
        <f t="shared" si="281"/>
        <v>0.39955082885302873</v>
      </c>
      <c r="AI632">
        <f t="shared" si="277"/>
        <v>0.36599999999999627</v>
      </c>
      <c r="AJ632">
        <f t="shared" si="276"/>
        <v>0.26361559757987107</v>
      </c>
      <c r="AK632">
        <v>1</v>
      </c>
    </row>
    <row r="633" spans="1:37" x14ac:dyDescent="0.25">
      <c r="A633">
        <v>50.91666666666702</v>
      </c>
      <c r="B633" s="2">
        <v>1930.9166666666204</v>
      </c>
      <c r="C633">
        <f>+D633+($D$2+E633+F633)*SOI!A632*IF(B633&gt;$C$18, IF(B633&lt;$C$19,-1,1),1)</f>
        <v>142.11221472854271</v>
      </c>
      <c r="D633">
        <f>+$D$3*((1-$D$5)*SOI!D632+$D$5*SOI!D631) +   $D$4*((1-$D$5)*SOI!E632+$D$5*SOI!E631)</f>
        <v>0</v>
      </c>
      <c r="E633">
        <f t="shared" si="258"/>
        <v>41.120340000459734</v>
      </c>
      <c r="F633">
        <f t="shared" si="259"/>
        <v>59.66846477155638</v>
      </c>
      <c r="G633">
        <f t="shared" si="266"/>
        <v>100.78880477201611</v>
      </c>
      <c r="H633" s="21">
        <f t="shared" si="267"/>
        <v>-0.19156274331482678</v>
      </c>
      <c r="I633" s="37">
        <f t="shared" si="260"/>
        <v>-6.3443938676414451</v>
      </c>
      <c r="J633" s="1">
        <f t="shared" si="268"/>
        <v>-0.43717002454627779</v>
      </c>
      <c r="K633" s="1">
        <f t="shared" si="269"/>
        <v>3.2973031741763563</v>
      </c>
      <c r="L633" s="1">
        <f t="shared" si="261"/>
        <v>-13.986569651486981</v>
      </c>
      <c r="M633" s="1">
        <f t="shared" si="262"/>
        <v>0.43302492646702134</v>
      </c>
      <c r="N633" s="1">
        <f t="shared" si="263"/>
        <v>6.006176513285741</v>
      </c>
      <c r="O633" s="1">
        <f t="shared" si="264"/>
        <v>10.371362688711846</v>
      </c>
      <c r="P633" s="1">
        <f t="shared" si="265"/>
        <v>0.84307406493026482</v>
      </c>
      <c r="Q633" s="1">
        <f t="shared" si="270"/>
        <v>1.7491752549737911</v>
      </c>
      <c r="R633" s="1">
        <f t="shared" si="271"/>
        <v>0.6097904091308245</v>
      </c>
      <c r="S633" s="1">
        <f t="shared" si="272"/>
        <v>-4.9964122293228641</v>
      </c>
      <c r="T633" s="1">
        <f t="shared" si="273"/>
        <v>2.440757277017819</v>
      </c>
      <c r="U633" s="1">
        <f t="shared" si="274"/>
        <v>0.27747999835625625</v>
      </c>
      <c r="V633" s="1">
        <f t="shared" si="275"/>
        <v>-9.8417356997936896</v>
      </c>
      <c r="W633" s="1">
        <f t="shared" si="282"/>
        <v>0</v>
      </c>
      <c r="X633" s="1">
        <f t="shared" si="282"/>
        <v>0</v>
      </c>
      <c r="Y633" s="1">
        <f t="shared" si="282"/>
        <v>0</v>
      </c>
      <c r="Z633" s="1">
        <f t="shared" si="282"/>
        <v>0</v>
      </c>
      <c r="AA633" s="1">
        <f>+AA$3*$F633*ABS($F633)*COS(2*PI()*$A633/$AZ$22+AA$4)*COS(2*PI()*$A633/$BA$22+AA$5)</f>
        <v>0</v>
      </c>
      <c r="AB633" s="39">
        <f>+AB$3*$F633*ABS($F633)*COS(2*2*PI()*$A633/$BA$33+AB$4)*COS(2*2*PI()*$A633/$BA$34+AB$5)*COS(2*2*PI()*$A633/$BA$35+AB$6)</f>
        <v>0</v>
      </c>
      <c r="AE633" s="20">
        <f>+$AF$20*SIGN(SOI!A632)*(ABS(SOI!A632))^$AE$2</f>
        <v>0.7638353645955307</v>
      </c>
      <c r="AF633" s="20">
        <f t="shared" si="279"/>
        <v>0.82038071750263841</v>
      </c>
      <c r="AG633" s="19">
        <f t="shared" si="280"/>
        <v>0.41267763690366577</v>
      </c>
      <c r="AH633" s="19">
        <f t="shared" si="281"/>
        <v>0.33059750051248238</v>
      </c>
      <c r="AI633">
        <f t="shared" si="277"/>
        <v>0.36659999999999626</v>
      </c>
      <c r="AJ633">
        <f t="shared" si="276"/>
        <v>0.40770308059897264</v>
      </c>
      <c r="AK633">
        <v>1</v>
      </c>
    </row>
    <row r="634" spans="1:37" x14ac:dyDescent="0.25">
      <c r="A634">
        <v>51.000000000000355</v>
      </c>
      <c r="B634" s="2">
        <v>1930.9999999999536</v>
      </c>
      <c r="C634">
        <f>+D634+($D$2+E634+F634)*SOI!A633*IF(B634&gt;$C$18, IF(B634&lt;$C$19,-1,1),1)</f>
        <v>10.000941115714996</v>
      </c>
      <c r="D634">
        <f>+$D$3*((1-$D$5)*SOI!D633+$D$5*SOI!D632) +   $D$4*((1-$D$5)*SOI!E633+$D$5*SOI!E632)</f>
        <v>0</v>
      </c>
      <c r="E634">
        <f t="shared" si="258"/>
        <v>2.689252445571289</v>
      </c>
      <c r="F634">
        <f t="shared" si="259"/>
        <v>4.0227885716870979</v>
      </c>
      <c r="G634">
        <f t="shared" si="266"/>
        <v>6.7120410172583869</v>
      </c>
      <c r="H634" s="21">
        <f t="shared" si="267"/>
        <v>-7.6495488686632515E-2</v>
      </c>
      <c r="I634" s="37">
        <f t="shared" si="260"/>
        <v>-1.252538593502676</v>
      </c>
      <c r="J634" s="1">
        <f t="shared" si="268"/>
        <v>-3.1850483320680932E-2</v>
      </c>
      <c r="K634" s="1">
        <f t="shared" si="269"/>
        <v>4.0265433337639258E-4</v>
      </c>
      <c r="L634" s="1">
        <f t="shared" si="261"/>
        <v>-3.0218651300365109</v>
      </c>
      <c r="M634" s="1">
        <f t="shared" si="262"/>
        <v>0.15980029177817129</v>
      </c>
      <c r="N634" s="1">
        <f t="shared" si="263"/>
        <v>0.21375509664970491</v>
      </c>
      <c r="O634" s="1">
        <f t="shared" si="264"/>
        <v>6.6256189264663964E-2</v>
      </c>
      <c r="P634" s="1">
        <f t="shared" si="265"/>
        <v>7.4590708012208115E-2</v>
      </c>
      <c r="Q634" s="1">
        <f t="shared" si="270"/>
        <v>2.2972929692024947E-2</v>
      </c>
      <c r="R634" s="1">
        <f t="shared" si="271"/>
        <v>1.581119255227673E-3</v>
      </c>
      <c r="S634" s="1">
        <f t="shared" si="272"/>
        <v>-3.5105699381438801E-2</v>
      </c>
      <c r="T634" s="1">
        <f t="shared" si="273"/>
        <v>3.3688299506779229E-3</v>
      </c>
      <c r="U634" s="1">
        <f t="shared" si="274"/>
        <v>4.8467616498699458E-3</v>
      </c>
      <c r="V634" s="1">
        <f t="shared" si="275"/>
        <v>-3.0989108676243864E-2</v>
      </c>
      <c r="W634" s="1">
        <f t="shared" si="282"/>
        <v>0</v>
      </c>
      <c r="X634" s="1">
        <f t="shared" si="282"/>
        <v>0</v>
      </c>
      <c r="Y634" s="1">
        <f t="shared" si="282"/>
        <v>0</v>
      </c>
      <c r="Z634" s="1">
        <f t="shared" si="282"/>
        <v>0</v>
      </c>
      <c r="AA634" s="1">
        <f>+AA$3*$F634*ABS($F634)*COS(2*PI()*$A634/$AZ$22+AA$4)*COS(2*PI()*$A634/$BA$22+AA$5)</f>
        <v>0</v>
      </c>
      <c r="AB634" s="39">
        <f>+AB$3*$F634*ABS($F634)*COS(2*2*PI()*$A634/$BA$33+AB$4)*COS(2*2*PI()*$A634/$BA$34+AB$5)*COS(2*2*PI()*$A634/$BA$35+AB$6)</f>
        <v>0</v>
      </c>
      <c r="AE634" s="20">
        <f>+$AF$20*SIGN(SOI!A633)*(ABS(SOI!A633))^$AE$2</f>
        <v>0.79403607857331271</v>
      </c>
      <c r="AF634" s="20">
        <f t="shared" si="279"/>
        <v>0.7636639781142468</v>
      </c>
      <c r="AG634" s="19">
        <f t="shared" si="280"/>
        <v>0.34695981635689643</v>
      </c>
      <c r="AH634" s="19">
        <f t="shared" si="281"/>
        <v>0.34228046891399866</v>
      </c>
      <c r="AI634">
        <f t="shared" si="277"/>
        <v>0.36719999999999625</v>
      </c>
      <c r="AJ634">
        <f t="shared" si="276"/>
        <v>0.41670416175735037</v>
      </c>
      <c r="AK634">
        <v>1</v>
      </c>
    </row>
    <row r="635" spans="1:37" x14ac:dyDescent="0.25">
      <c r="A635">
        <v>51.083333333333691</v>
      </c>
      <c r="B635" s="2">
        <v>1931.0833333332869</v>
      </c>
      <c r="C635">
        <f>+D635+($D$2+E635+F635)*SOI!A634*IF(B635&gt;$C$18, IF(B635&lt;$C$19,-1,1),1)</f>
        <v>-4.7640837025727958</v>
      </c>
      <c r="D635">
        <f>+$D$3*((1-$D$5)*SOI!D634+$D$5*SOI!D633) +   $D$4*((1-$D$5)*SOI!E634+$D$5*SOI!E633)</f>
        <v>0</v>
      </c>
      <c r="E635">
        <f t="shared" si="258"/>
        <v>-1.3464768070888988</v>
      </c>
      <c r="F635">
        <f t="shared" si="259"/>
        <v>-2.2355410143944061</v>
      </c>
      <c r="G635">
        <f t="shared" si="266"/>
        <v>-3.5820178214833049</v>
      </c>
      <c r="H635" s="21">
        <f t="shared" si="267"/>
        <v>2.3840499353625623E-2</v>
      </c>
      <c r="I635" s="37">
        <f t="shared" si="260"/>
        <v>0.71128726994087454</v>
      </c>
      <c r="J635" s="1">
        <f t="shared" si="268"/>
        <v>-1.0635868887601449E-2</v>
      </c>
      <c r="K635" s="1">
        <f t="shared" si="269"/>
        <v>-5.2340937607270441E-4</v>
      </c>
      <c r="L635" s="1">
        <f t="shared" si="261"/>
        <v>1.2816302872099843</v>
      </c>
      <c r="M635" s="1">
        <f t="shared" si="262"/>
        <v>-9.396813255970006E-2</v>
      </c>
      <c r="N635" s="1">
        <f t="shared" si="263"/>
        <v>3.7988659771569462E-2</v>
      </c>
      <c r="O635" s="1">
        <f t="shared" si="264"/>
        <v>-0.73239190499784823</v>
      </c>
      <c r="P635" s="1">
        <f t="shared" si="265"/>
        <v>-2.0681835703305698E-2</v>
      </c>
      <c r="Q635" s="1">
        <f t="shared" si="270"/>
        <v>-2.4008051006467563E-3</v>
      </c>
      <c r="R635" s="1">
        <f t="shared" si="271"/>
        <v>9.3833749165209883E-5</v>
      </c>
      <c r="S635" s="1">
        <f t="shared" si="272"/>
        <v>3.542982790239534E-3</v>
      </c>
      <c r="T635" s="1">
        <f t="shared" si="273"/>
        <v>1.5793698968253344E-2</v>
      </c>
      <c r="U635" s="1">
        <f t="shared" si="274"/>
        <v>7.6315004986335507E-4</v>
      </c>
      <c r="V635" s="1">
        <f t="shared" si="275"/>
        <v>1.5270418265063252E-3</v>
      </c>
      <c r="W635" s="1">
        <f t="shared" si="282"/>
        <v>0</v>
      </c>
      <c r="X635" s="1">
        <f t="shared" si="282"/>
        <v>0</v>
      </c>
      <c r="Y635" s="1">
        <f t="shared" si="282"/>
        <v>0</v>
      </c>
      <c r="Z635" s="1">
        <f t="shared" si="282"/>
        <v>0</v>
      </c>
      <c r="AA635" s="1">
        <f>+AA$3*$F635*ABS($F635)*COS(2*PI()*$A635/$AZ$22+AA$4)*COS(2*PI()*$A635/$BA$22+AA$5)</f>
        <v>0</v>
      </c>
      <c r="AB635" s="39">
        <f>+AB$3*$F635*ABS($F635)*COS(2*2*PI()*$A635/$BA$33+AB$4)*COS(2*2*PI()*$A635/$BA$34+AB$5)*COS(2*2*PI()*$A635/$BA$35+AB$6)</f>
        <v>0</v>
      </c>
      <c r="AE635" s="20">
        <f>+$AF$20*SIGN(SOI!A634)*(ABS(SOI!A634))^$AE$2</f>
        <v>0.73312049117389722</v>
      </c>
      <c r="AF635" s="20">
        <f t="shared" si="279"/>
        <v>0.73371839238407277</v>
      </c>
      <c r="AG635" s="19">
        <f t="shared" si="280"/>
        <v>0.34526756285145099</v>
      </c>
      <c r="AH635" s="19">
        <f t="shared" si="281"/>
        <v>0.35745679480502579</v>
      </c>
      <c r="AI635">
        <f t="shared" si="277"/>
        <v>0.36779999999999624</v>
      </c>
      <c r="AJ635">
        <f t="shared" si="276"/>
        <v>0.38845082953262178</v>
      </c>
      <c r="AK635">
        <v>1</v>
      </c>
    </row>
    <row r="636" spans="1:37" x14ac:dyDescent="0.25">
      <c r="A636">
        <v>51.166666666667027</v>
      </c>
      <c r="B636" s="2">
        <v>1931.1666666666201</v>
      </c>
      <c r="C636">
        <f>+D636+($D$2+E636+F636)*SOI!A635*IF(B636&gt;$C$18, IF(B636&lt;$C$19,-1,1),1)</f>
        <v>3.3526881083951139</v>
      </c>
      <c r="D636">
        <f>+$D$3*((1-$D$5)*SOI!D635+$D$5*SOI!D634) +   $D$4*((1-$D$5)*SOI!E635+$D$5*SOI!E634)</f>
        <v>0</v>
      </c>
      <c r="E636">
        <f t="shared" si="258"/>
        <v>0.94082667423918442</v>
      </c>
      <c r="F636">
        <f t="shared" si="259"/>
        <v>1.9004344345702342</v>
      </c>
      <c r="G636">
        <f t="shared" si="266"/>
        <v>2.8412611088094186</v>
      </c>
      <c r="H636" s="21">
        <f t="shared" si="267"/>
        <v>6.7913678874726817E-3</v>
      </c>
      <c r="I636" s="37">
        <f t="shared" si="260"/>
        <v>-0.29171307346850134</v>
      </c>
      <c r="J636" s="1">
        <f t="shared" si="268"/>
        <v>-1.4790226346571989E-3</v>
      </c>
      <c r="K636" s="1">
        <f t="shared" si="269"/>
        <v>1.6929170288075674E-6</v>
      </c>
      <c r="L636" s="1">
        <f t="shared" si="261"/>
        <v>-0.13227712473613737</v>
      </c>
      <c r="M636" s="1">
        <f t="shared" si="262"/>
        <v>3.1861893724498859E-2</v>
      </c>
      <c r="N636" s="1">
        <f t="shared" si="263"/>
        <v>-0.1245931221178488</v>
      </c>
      <c r="O636" s="1">
        <f t="shared" si="264"/>
        <v>0.85311584252803108</v>
      </c>
      <c r="P636" s="1">
        <f t="shared" si="265"/>
        <v>5.5641240452762228E-4</v>
      </c>
      <c r="Q636" s="1">
        <f t="shared" si="270"/>
        <v>-2.66985693584174E-3</v>
      </c>
      <c r="R636" s="1">
        <f t="shared" si="271"/>
        <v>-4.2795786397068815E-5</v>
      </c>
      <c r="S636" s="1">
        <f t="shared" si="272"/>
        <v>4.765626437387354E-3</v>
      </c>
      <c r="T636" s="1">
        <f t="shared" si="273"/>
        <v>1.8987610386824456E-3</v>
      </c>
      <c r="U636" s="1">
        <f t="shared" si="274"/>
        <v>8.4203183925076704E-6</v>
      </c>
      <c r="V636" s="1">
        <f t="shared" si="275"/>
        <v>1.3474068446889096E-4</v>
      </c>
      <c r="W636" s="1">
        <f t="shared" si="282"/>
        <v>0</v>
      </c>
      <c r="X636" s="1">
        <f t="shared" si="282"/>
        <v>0</v>
      </c>
      <c r="Y636" s="1">
        <f t="shared" si="282"/>
        <v>0</v>
      </c>
      <c r="Z636" s="1">
        <f t="shared" si="282"/>
        <v>0</v>
      </c>
      <c r="AA636" s="1">
        <f>+AA$3*$F636*ABS($F636)*COS(2*PI()*$A636/$AZ$22+AA$4)*COS(2*PI()*$A636/$BA$22+AA$5)</f>
        <v>0</v>
      </c>
      <c r="AB636" s="39">
        <f>+AB$3*$F636*ABS($F636)*COS(2*2*PI()*$A636/$BA$33+AB$4)*COS(2*2*PI()*$A636/$BA$34+AB$5)*COS(2*2*PI()*$A636/$BA$35+AB$6)</f>
        <v>0</v>
      </c>
      <c r="AE636" s="20">
        <f>+$AF$20*SIGN(SOI!A635)*(ABS(SOI!A635))^$AE$2</f>
        <v>0.67399860740500794</v>
      </c>
      <c r="AF636" s="20">
        <f t="shared" si="279"/>
        <v>0.66338449419457868</v>
      </c>
      <c r="AG636" s="19">
        <f t="shared" si="280"/>
        <v>0.3954445914232213</v>
      </c>
      <c r="AH636" s="19">
        <f t="shared" si="281"/>
        <v>0.34421142487883305</v>
      </c>
      <c r="AI636">
        <f t="shared" si="277"/>
        <v>0.36839999999999623</v>
      </c>
      <c r="AJ636">
        <f t="shared" si="276"/>
        <v>0.26793990277135737</v>
      </c>
      <c r="AK636">
        <v>1</v>
      </c>
    </row>
    <row r="637" spans="1:37" x14ac:dyDescent="0.25">
      <c r="A637">
        <v>51.250000000000362</v>
      </c>
      <c r="B637" s="2">
        <v>1931.2499999999534</v>
      </c>
      <c r="C637">
        <f>+D637+($D$2+E637+F637)*SOI!A636*IF(B637&gt;$C$18, IF(B637&lt;$C$19,-1,1),1)</f>
        <v>-2.8010626550135314</v>
      </c>
      <c r="D637">
        <f>+$D$3*((1-$D$5)*SOI!D636+$D$5*SOI!D635) +   $D$4*((1-$D$5)*SOI!E636+$D$5*SOI!E635)</f>
        <v>0</v>
      </c>
      <c r="E637">
        <f t="shared" si="258"/>
        <v>-0.76296473689753608</v>
      </c>
      <c r="F637">
        <f t="shared" si="259"/>
        <v>-2.1548088620748924</v>
      </c>
      <c r="G637">
        <f t="shared" si="266"/>
        <v>-2.9177735989724285</v>
      </c>
      <c r="H637" s="21">
        <f t="shared" si="267"/>
        <v>-2.6431379405487581E-3</v>
      </c>
      <c r="I637" s="37">
        <f t="shared" si="260"/>
        <v>-4.9334219776582783E-2</v>
      </c>
      <c r="J637" s="1">
        <f t="shared" si="268"/>
        <v>-7.1823539191286055E-5</v>
      </c>
      <c r="K637" s="1">
        <f t="shared" si="269"/>
        <v>-1.2839439789914329E-5</v>
      </c>
      <c r="L637" s="1">
        <f t="shared" si="261"/>
        <v>0.13641815458585321</v>
      </c>
      <c r="M637" s="1">
        <f t="shared" si="262"/>
        <v>9.1489487496083863E-3</v>
      </c>
      <c r="N637" s="1">
        <f t="shared" si="263"/>
        <v>0.14695805738912388</v>
      </c>
      <c r="O637" s="1">
        <f t="shared" si="264"/>
        <v>-0.36928989001583151</v>
      </c>
      <c r="P637" s="1">
        <f t="shared" si="265"/>
        <v>-9.4527978325323076E-3</v>
      </c>
      <c r="Q637" s="1">
        <f t="shared" si="270"/>
        <v>9.0424670345070973E-4</v>
      </c>
      <c r="R637" s="1">
        <f t="shared" si="271"/>
        <v>2.4512766383411267E-6</v>
      </c>
      <c r="S637" s="1">
        <f t="shared" si="272"/>
        <v>-9.5063040640226931E-4</v>
      </c>
      <c r="T637" s="1">
        <f t="shared" si="273"/>
        <v>8.4765113325854032E-4</v>
      </c>
      <c r="U637" s="1">
        <f t="shared" si="274"/>
        <v>-2.4192706180355716E-5</v>
      </c>
      <c r="V637" s="1">
        <f t="shared" si="275"/>
        <v>2.6999868511394451E-3</v>
      </c>
      <c r="W637" s="1">
        <f t="shared" si="282"/>
        <v>0</v>
      </c>
      <c r="X637" s="1">
        <f t="shared" si="282"/>
        <v>0</v>
      </c>
      <c r="Y637" s="1">
        <f t="shared" si="282"/>
        <v>0</v>
      </c>
      <c r="Z637" s="1">
        <f t="shared" si="282"/>
        <v>0</v>
      </c>
      <c r="AA637" s="1">
        <f>+AA$3*$F637*ABS($F637)*COS(2*PI()*$A637/$AZ$22+AA$4)*COS(2*PI()*$A637/$BA$22+AA$5)</f>
        <v>0</v>
      </c>
      <c r="AB637" s="39">
        <f>+AB$3*$F637*ABS($F637)*COS(2*2*PI()*$A637/$BA$33+AB$4)*COS(2*2*PI()*$A637/$BA$34+AB$5)*COS(2*2*PI()*$A637/$BA$35+AB$6)</f>
        <v>0</v>
      </c>
      <c r="AE637" s="20">
        <f>+$AF$20*SIGN(SOI!A636)*(ABS(SOI!A636))^$AE$2</f>
        <v>0.58303438400483076</v>
      </c>
      <c r="AF637" s="20">
        <f t="shared" si="279"/>
        <v>0.56356730044338021</v>
      </c>
      <c r="AG637" s="19">
        <f t="shared" si="280"/>
        <v>0.32523334289861061</v>
      </c>
      <c r="AH637" s="19">
        <f t="shared" si="281"/>
        <v>0.29137433159936144</v>
      </c>
      <c r="AI637">
        <f t="shared" si="277"/>
        <v>0.36899999999999622</v>
      </c>
      <c r="AJ637">
        <f t="shared" si="276"/>
        <v>0.2383339575447696</v>
      </c>
      <c r="AK637">
        <v>1</v>
      </c>
    </row>
    <row r="638" spans="1:37" x14ac:dyDescent="0.25">
      <c r="A638">
        <v>51.333333333333698</v>
      </c>
      <c r="B638" s="2">
        <v>1931.3333333332866</v>
      </c>
      <c r="C638">
        <f>+D638+($D$2+E638+F638)*SOI!A637*IF(B638&gt;$C$18, IF(B638&lt;$C$19,-1,1),1)</f>
        <v>2.6981798549704403</v>
      </c>
      <c r="D638">
        <f>+$D$3*((1-$D$5)*SOI!D637+$D$5*SOI!D636) +   $D$4*((1-$D$5)*SOI!E637+$D$5*SOI!E636)</f>
        <v>0</v>
      </c>
      <c r="E638">
        <f t="shared" si="258"/>
        <v>0.68067141174363144</v>
      </c>
      <c r="F638">
        <f t="shared" si="259"/>
        <v>3.6021537548761149</v>
      </c>
      <c r="G638">
        <f t="shared" si="266"/>
        <v>4.2828251666197463</v>
      </c>
      <c r="H638" s="21">
        <f t="shared" si="267"/>
        <v>-8.8646902862228767E-3</v>
      </c>
      <c r="I638" s="37">
        <f t="shared" si="260"/>
        <v>0.24898456571830163</v>
      </c>
      <c r="J638" s="1">
        <f t="shared" si="268"/>
        <v>1.7348662239830561E-3</v>
      </c>
      <c r="K638" s="1">
        <f t="shared" si="269"/>
        <v>6.5029762787763201E-6</v>
      </c>
      <c r="L638" s="1">
        <f t="shared" si="261"/>
        <v>-0.66943739240506162</v>
      </c>
      <c r="M638" s="1">
        <f t="shared" si="262"/>
        <v>4.3787103995232009E-2</v>
      </c>
      <c r="N638" s="1">
        <f t="shared" si="263"/>
        <v>-0.13026307347841048</v>
      </c>
      <c r="O638" s="1">
        <f t="shared" si="264"/>
        <v>7.1164135203773708E-3</v>
      </c>
      <c r="P638" s="1">
        <f t="shared" si="265"/>
        <v>5.0628482458112946E-2</v>
      </c>
      <c r="Q638" s="1">
        <f t="shared" si="270"/>
        <v>-3.8360996512807437E-3</v>
      </c>
      <c r="R638" s="1">
        <f t="shared" si="271"/>
        <v>5.2483094603361303E-5</v>
      </c>
      <c r="S638" s="1">
        <f t="shared" si="272"/>
        <v>-4.2526905487674698E-3</v>
      </c>
      <c r="T638" s="1">
        <f t="shared" si="273"/>
        <v>8.0158337540220032E-5</v>
      </c>
      <c r="U638" s="1">
        <f t="shared" si="274"/>
        <v>-6.5394790613758683E-4</v>
      </c>
      <c r="V638" s="1">
        <f t="shared" si="275"/>
        <v>1.2818113354084613E-2</v>
      </c>
      <c r="W638" s="1">
        <f t="shared" si="282"/>
        <v>0</v>
      </c>
      <c r="X638" s="1">
        <f t="shared" si="282"/>
        <v>0</v>
      </c>
      <c r="Y638" s="1">
        <f t="shared" si="282"/>
        <v>0</v>
      </c>
      <c r="Z638" s="1">
        <f t="shared" si="282"/>
        <v>0</v>
      </c>
      <c r="AA638" s="1">
        <f>+AA$3*$F638*ABS($F638)*COS(2*PI()*$A638/$AZ$22+AA$4)*COS(2*PI()*$A638/$BA$22+AA$5)</f>
        <v>0</v>
      </c>
      <c r="AB638" s="39">
        <f>+AB$3*$F638*ABS($F638)*COS(2*2*PI()*$A638/$BA$33+AB$4)*COS(2*2*PI()*$A638/$BA$34+AB$5)*COS(2*2*PI()*$A638/$BA$35+AB$6)</f>
        <v>0</v>
      </c>
      <c r="AE638" s="20">
        <f>+$AF$20*SIGN(SOI!A637)*(ABS(SOI!A637))^$AE$2</f>
        <v>0.43366890992030188</v>
      </c>
      <c r="AF638" s="20">
        <f t="shared" si="279"/>
        <v>0.45831497199273724</v>
      </c>
      <c r="AG638" s="19">
        <f t="shared" si="280"/>
        <v>0.33138665091795994</v>
      </c>
      <c r="AH638" s="19">
        <f t="shared" si="281"/>
        <v>0.44371721586058643</v>
      </c>
      <c r="AI638">
        <f t="shared" si="277"/>
        <v>0.36959999999999621</v>
      </c>
      <c r="AJ638">
        <f t="shared" si="276"/>
        <v>0.12692832107477731</v>
      </c>
      <c r="AK638">
        <v>1</v>
      </c>
    </row>
    <row r="639" spans="1:37" x14ac:dyDescent="0.25">
      <c r="A639">
        <v>51.416666666667034</v>
      </c>
      <c r="B639" s="2">
        <v>1931.4166666666199</v>
      </c>
      <c r="C639">
        <f>+D639+($D$2+E639+F639)*SOI!A638*IF(B639&gt;$C$18, IF(B639&lt;$C$19,-1,1),1)</f>
        <v>-28.955106273007701</v>
      </c>
      <c r="D639">
        <f>+$D$3*((1-$D$5)*SOI!D638+$D$5*SOI!D637) +   $D$4*((1-$D$5)*SOI!E638+$D$5*SOI!E637)</f>
        <v>0</v>
      </c>
      <c r="E639">
        <f t="shared" si="258"/>
        <v>-0.65467329728545409</v>
      </c>
      <c r="F639">
        <f t="shared" si="259"/>
        <v>-59.668464771480586</v>
      </c>
      <c r="G639">
        <f t="shared" si="266"/>
        <v>-60.323138068766042</v>
      </c>
      <c r="H639" s="21">
        <f t="shared" si="267"/>
        <v>-7.9719592881398613E-2</v>
      </c>
      <c r="I639" s="37">
        <f t="shared" si="260"/>
        <v>0.6266204687138498</v>
      </c>
      <c r="J639" s="1">
        <f t="shared" si="268"/>
        <v>-0.40270438088837646</v>
      </c>
      <c r="K639" s="1">
        <f t="shared" si="269"/>
        <v>1.7209433921253124E-3</v>
      </c>
      <c r="L639" s="1">
        <f t="shared" si="261"/>
        <v>0.47677007989139686</v>
      </c>
      <c r="M639" s="1">
        <f t="shared" si="262"/>
        <v>-4.0386334160055144</v>
      </c>
      <c r="N639" s="1">
        <f t="shared" si="263"/>
        <v>0.17398487617570257</v>
      </c>
      <c r="O639" s="1">
        <f t="shared" si="264"/>
        <v>0.15681424851481129</v>
      </c>
      <c r="P639" s="1">
        <f t="shared" si="265"/>
        <v>-0.853740637434939</v>
      </c>
      <c r="Q639" s="1">
        <f t="shared" si="270"/>
        <v>-0.4725723086393358</v>
      </c>
      <c r="R639" s="1">
        <f t="shared" si="271"/>
        <v>1.6271589324428175E-2</v>
      </c>
      <c r="S639" s="1">
        <f t="shared" si="272"/>
        <v>1.4295064200348651E-2</v>
      </c>
      <c r="T639" s="1">
        <f t="shared" si="273"/>
        <v>-1.257975180684517E-3</v>
      </c>
      <c r="U639" s="1">
        <f t="shared" si="274"/>
        <v>2.7752770747638017E-2</v>
      </c>
      <c r="V639" s="1">
        <f t="shared" si="275"/>
        <v>0.28869903311861861</v>
      </c>
      <c r="W639" s="1">
        <f t="shared" si="282"/>
        <v>0</v>
      </c>
      <c r="X639" s="1">
        <f t="shared" si="282"/>
        <v>0</v>
      </c>
      <c r="Y639" s="1">
        <f t="shared" si="282"/>
        <v>0</v>
      </c>
      <c r="Z639" s="1">
        <f t="shared" si="282"/>
        <v>0</v>
      </c>
      <c r="AA639" s="1">
        <f>+AA$3*$F639*ABS($F639)*COS(2*PI()*$A639/$AZ$22+AA$4)*COS(2*PI()*$A639/$BA$22+AA$5)</f>
        <v>0</v>
      </c>
      <c r="AB639" s="39">
        <f>+AB$3*$F639*ABS($F639)*COS(2*2*PI()*$A639/$BA$33+AB$4)*COS(2*2*PI()*$A639/$BA$34+AB$5)*COS(2*2*PI()*$A639/$BA$35+AB$6)</f>
        <v>0</v>
      </c>
      <c r="AE639" s="20">
        <f>+$AF$20*SIGN(SOI!A638)*(ABS(SOI!A638))^$AE$2</f>
        <v>0.35824162205307897</v>
      </c>
      <c r="AF639" s="20">
        <f t="shared" si="279"/>
        <v>0.36902554415964789</v>
      </c>
      <c r="AG639" s="19">
        <f t="shared" si="280"/>
        <v>0.35038284617094062</v>
      </c>
      <c r="AH639" s="19">
        <f t="shared" si="281"/>
        <v>0.31445623148785662</v>
      </c>
      <c r="AI639">
        <f t="shared" si="277"/>
        <v>0.3701999999999962</v>
      </c>
      <c r="AJ639">
        <f t="shared" si="276"/>
        <v>1.8642697988707269E-2</v>
      </c>
      <c r="AK639">
        <v>1</v>
      </c>
    </row>
    <row r="640" spans="1:37" x14ac:dyDescent="0.25">
      <c r="A640">
        <v>51.500000000000369</v>
      </c>
      <c r="B640" s="2">
        <v>1931.4999999999532</v>
      </c>
      <c r="C640">
        <f>+D640+($D$2+E640+F640)*SOI!A639*IF(B640&gt;$C$18, IF(B640&lt;$C$19,-1,1),1)</f>
        <v>-1.3391599892558284</v>
      </c>
      <c r="D640">
        <f>+$D$3*((1-$D$5)*SOI!D639+$D$5*SOI!D638) +   $D$4*((1-$D$5)*SOI!E639+$D$5*SOI!E638)</f>
        <v>0</v>
      </c>
      <c r="E640">
        <f t="shared" si="258"/>
        <v>0.6748885989719291</v>
      </c>
      <c r="F640">
        <f t="shared" si="259"/>
        <v>-4.0227885721114998</v>
      </c>
      <c r="G640">
        <f t="shared" si="266"/>
        <v>-3.3478999731395707</v>
      </c>
      <c r="H640" s="21">
        <f t="shared" si="267"/>
        <v>4.5608520756560264E-3</v>
      </c>
      <c r="I640" s="37">
        <f t="shared" si="260"/>
        <v>0.31776548818101413</v>
      </c>
      <c r="J640" s="1">
        <f t="shared" si="268"/>
        <v>-2.5130135147316011E-2</v>
      </c>
      <c r="K640" s="1">
        <f t="shared" si="269"/>
        <v>-7.5513516149440537E-5</v>
      </c>
      <c r="L640" s="1">
        <f t="shared" si="261"/>
        <v>-0.20100227510181481</v>
      </c>
      <c r="M640" s="1">
        <f t="shared" si="262"/>
        <v>-0.49698210796328418</v>
      </c>
      <c r="N640" s="1">
        <f t="shared" si="263"/>
        <v>-2.2463907260012086E-2</v>
      </c>
      <c r="O640" s="1">
        <f t="shared" si="264"/>
        <v>0.66863428429645722</v>
      </c>
      <c r="P640" s="1">
        <f t="shared" si="265"/>
        <v>-2.0839579981394026E-2</v>
      </c>
      <c r="Q640" s="1">
        <f t="shared" si="270"/>
        <v>7.5084170675635623E-3</v>
      </c>
      <c r="R640" s="1">
        <f t="shared" si="271"/>
        <v>-1.3110288350447343E-4</v>
      </c>
      <c r="S640" s="1">
        <f t="shared" si="272"/>
        <v>-9.3597028227740311E-4</v>
      </c>
      <c r="T640" s="1">
        <f t="shared" si="273"/>
        <v>2.2613468111510704E-3</v>
      </c>
      <c r="U640" s="1">
        <f t="shared" si="274"/>
        <v>3.4353540807939884E-4</v>
      </c>
      <c r="V640" s="1">
        <f t="shared" si="275"/>
        <v>-9.0987584571161552E-4</v>
      </c>
      <c r="W640" s="1">
        <f t="shared" si="282"/>
        <v>0</v>
      </c>
      <c r="X640" s="1">
        <f t="shared" si="282"/>
        <v>0</v>
      </c>
      <c r="Y640" s="1">
        <f t="shared" si="282"/>
        <v>0</v>
      </c>
      <c r="Z640" s="1">
        <f t="shared" si="282"/>
        <v>0</v>
      </c>
      <c r="AA640" s="1">
        <f>+AA$3*$F640*ABS($F640)*COS(2*PI()*$A640/$AZ$22+AA$4)*COS(2*PI()*$A640/$BA$22+AA$5)</f>
        <v>0</v>
      </c>
      <c r="AB640" s="39">
        <f>+AB$3*$F640*ABS($F640)*COS(2*2*PI()*$A640/$BA$33+AB$4)*COS(2*2*PI()*$A640/$BA$34+AB$5)*COS(2*2*PI()*$A640/$BA$35+AB$6)</f>
        <v>0</v>
      </c>
      <c r="AE640" s="20">
        <f>+$AF$20*SIGN(SOI!A639)*(ABS(SOI!A639))^$AE$2</f>
        <v>0.31516610050556276</v>
      </c>
      <c r="AF640" s="20">
        <f t="shared" si="279"/>
        <v>0.27720584547311877</v>
      </c>
      <c r="AG640" s="19">
        <f t="shared" si="280"/>
        <v>0.41621233924705414</v>
      </c>
      <c r="AH640" s="19">
        <f t="shared" si="281"/>
        <v>0.43948270163699288</v>
      </c>
      <c r="AI640">
        <f t="shared" si="277"/>
        <v>0.37079999999999619</v>
      </c>
      <c r="AJ640">
        <f t="shared" si="276"/>
        <v>0.13900649377393537</v>
      </c>
      <c r="AK640">
        <v>1</v>
      </c>
    </row>
    <row r="641" spans="1:37" x14ac:dyDescent="0.25">
      <c r="A641">
        <v>51.583333333333705</v>
      </c>
      <c r="B641" s="2">
        <v>1931.5833333332864</v>
      </c>
      <c r="C641">
        <f>+D641+($D$2+E641+F641)*SOI!A640*IF(B641&gt;$C$18, IF(B641&lt;$C$19,-1,1),1)</f>
        <v>0.22297121692775565</v>
      </c>
      <c r="D641">
        <f>+$D$3*((1-$D$5)*SOI!D640+$D$5*SOI!D639) +   $D$4*((1-$D$5)*SOI!E640+$D$5*SOI!E639)</f>
        <v>0</v>
      </c>
      <c r="E641">
        <f t="shared" si="258"/>
        <v>-0.74906623501149472</v>
      </c>
      <c r="F641">
        <f t="shared" si="259"/>
        <v>2.2355410145298658</v>
      </c>
      <c r="G641">
        <f t="shared" si="266"/>
        <v>1.486474779518371</v>
      </c>
      <c r="H641" s="21">
        <f t="shared" si="267"/>
        <v>-6.184864657014121E-3</v>
      </c>
      <c r="I641" s="37">
        <f t="shared" si="260"/>
        <v>-1.7923406062006167E-2</v>
      </c>
      <c r="J641" s="1">
        <f t="shared" si="268"/>
        <v>-8.0111305276313425E-4</v>
      </c>
      <c r="K641" s="1">
        <f t="shared" si="269"/>
        <v>6.5645180826261745E-9</v>
      </c>
      <c r="L641" s="1">
        <f t="shared" si="261"/>
        <v>4.887525972545903E-2</v>
      </c>
      <c r="M641" s="1">
        <f t="shared" si="262"/>
        <v>0.2808833014733812</v>
      </c>
      <c r="N641" s="1">
        <f t="shared" si="263"/>
        <v>-1.9901852209309834E-2</v>
      </c>
      <c r="O641" s="1">
        <f t="shared" si="264"/>
        <v>-0.59715865464481976</v>
      </c>
      <c r="P641" s="1">
        <f t="shared" si="265"/>
        <v>8.3421486230067314E-6</v>
      </c>
      <c r="Q641" s="1">
        <f t="shared" si="270"/>
        <v>-3.7596009865791154E-3</v>
      </c>
      <c r="R641" s="1">
        <f t="shared" si="271"/>
        <v>-3.7027076792059914E-6</v>
      </c>
      <c r="S641" s="1">
        <f t="shared" si="272"/>
        <v>4.677179909224372E-5</v>
      </c>
      <c r="T641" s="1">
        <f t="shared" si="273"/>
        <v>4.9108465934037107E-4</v>
      </c>
      <c r="U641" s="1">
        <f t="shared" si="274"/>
        <v>7.7566515825973088E-9</v>
      </c>
      <c r="V641" s="1">
        <f t="shared" si="275"/>
        <v>3.2268538565531061E-7</v>
      </c>
      <c r="W641" s="1">
        <f t="shared" si="282"/>
        <v>0</v>
      </c>
      <c r="X641" s="1">
        <f t="shared" si="282"/>
        <v>0</v>
      </c>
      <c r="Y641" s="1">
        <f t="shared" si="282"/>
        <v>0</v>
      </c>
      <c r="Z641" s="1">
        <f t="shared" si="282"/>
        <v>0</v>
      </c>
      <c r="AA641" s="1">
        <f>+AA$3*$F641*ABS($F641)*COS(2*PI()*$A641/$AZ$22+AA$4)*COS(2*PI()*$A641/$BA$22+AA$5)</f>
        <v>0</v>
      </c>
      <c r="AB641" s="39">
        <f>+AB$3*$F641*ABS($F641)*COS(2*2*PI()*$A641/$BA$33+AB$4)*COS(2*2*PI()*$A641/$BA$34+AB$5)*COS(2*2*PI()*$A641/$BA$35+AB$6)</f>
        <v>0</v>
      </c>
      <c r="AE641" s="20">
        <f>+$AF$20*SIGN(SOI!A640)*(ABS(SOI!A640))^$AE$2</f>
        <v>0.15820981386071464</v>
      </c>
      <c r="AF641" s="20">
        <f t="shared" si="279"/>
        <v>4.9072617694813046E-2</v>
      </c>
      <c r="AG641" s="19">
        <f t="shared" si="280"/>
        <v>0.30565034973675376</v>
      </c>
      <c r="AH641" s="19">
        <f t="shared" si="281"/>
        <v>0.26699843537848911</v>
      </c>
      <c r="AI641">
        <f t="shared" si="277"/>
        <v>0.37139999999999618</v>
      </c>
      <c r="AJ641">
        <f t="shared" si="276"/>
        <v>0.25657773204194073</v>
      </c>
      <c r="AK641">
        <v>1</v>
      </c>
    </row>
    <row r="642" spans="1:37" x14ac:dyDescent="0.25">
      <c r="A642">
        <v>51.666666666667041</v>
      </c>
      <c r="B642" s="2">
        <v>1931.6666666666197</v>
      </c>
      <c r="C642">
        <f>+D642+($D$2+E642+F642)*SOI!A641*IF(B642&gt;$C$18, IF(B642&lt;$C$19,-1,1),1)</f>
        <v>0.41542028583202389</v>
      </c>
      <c r="D642">
        <f>+$D$3*((1-$D$5)*SOI!D641+$D$5*SOI!D640) +   $D$4*((1-$D$5)*SOI!E641+$D$5*SOI!E640)</f>
        <v>0</v>
      </c>
      <c r="E642">
        <f t="shared" si="258"/>
        <v>0.91133851600983462</v>
      </c>
      <c r="F642">
        <f t="shared" si="259"/>
        <v>-1.9004344346575106</v>
      </c>
      <c r="G642">
        <f t="shared" si="266"/>
        <v>-0.98909591864767599</v>
      </c>
      <c r="H642" s="21">
        <f t="shared" si="267"/>
        <v>-2.095883911699549E-2</v>
      </c>
      <c r="I642" s="37">
        <f t="shared" si="260"/>
        <v>-0.3560927468432743</v>
      </c>
      <c r="J642" s="1">
        <f t="shared" si="268"/>
        <v>5.0628228350001036E-3</v>
      </c>
      <c r="K642" s="1">
        <f t="shared" si="269"/>
        <v>-2.5162824694921735E-5</v>
      </c>
      <c r="L642" s="1">
        <f t="shared" si="261"/>
        <v>-0.76629187064616178</v>
      </c>
      <c r="M642" s="1">
        <f t="shared" si="262"/>
        <v>-8.9347470089535655E-2</v>
      </c>
      <c r="N642" s="1">
        <f t="shared" si="263"/>
        <v>4.2788265390855472E-2</v>
      </c>
      <c r="O642" s="1">
        <f t="shared" si="264"/>
        <v>0.12784536690536738</v>
      </c>
      <c r="P642" s="1">
        <f t="shared" si="265"/>
        <v>-9.5265151609701219E-3</v>
      </c>
      <c r="Q642" s="1">
        <f t="shared" si="270"/>
        <v>-2.5711610326979708E-3</v>
      </c>
      <c r="R642" s="1">
        <f t="shared" si="271"/>
        <v>-5.0309445786036878E-5</v>
      </c>
      <c r="S642" s="1">
        <f t="shared" si="272"/>
        <v>-1.9978268390103181E-3</v>
      </c>
      <c r="T642" s="1">
        <f t="shared" si="273"/>
        <v>1.6483778522861519E-3</v>
      </c>
      <c r="U642" s="1">
        <f t="shared" si="274"/>
        <v>-1.759839282961466E-4</v>
      </c>
      <c r="V642" s="1">
        <f t="shared" si="275"/>
        <v>7.9225797714363737E-4</v>
      </c>
      <c r="W642" s="1">
        <f t="shared" ref="W642:Z661" si="283">+W$3*$F642*ABS($F642)*COS(2*PI()*$A642/W$2+W$4)</f>
        <v>0</v>
      </c>
      <c r="X642" s="1">
        <f t="shared" si="283"/>
        <v>0</v>
      </c>
      <c r="Y642" s="1">
        <f t="shared" si="283"/>
        <v>0</v>
      </c>
      <c r="Z642" s="1">
        <f t="shared" si="283"/>
        <v>0</v>
      </c>
      <c r="AA642" s="1">
        <f>+AA$3*$F642*ABS($F642)*COS(2*PI()*$A642/$AZ$22+AA$4)*COS(2*PI()*$A642/$BA$22+AA$5)</f>
        <v>0</v>
      </c>
      <c r="AB642" s="39">
        <f>+AB$3*$F642*ABS($F642)*COS(2*2*PI()*$A642/$BA$33+AB$4)*COS(2*2*PI()*$A642/$BA$34+AB$5)*COS(2*2*PI()*$A642/$BA$35+AB$6)</f>
        <v>0</v>
      </c>
      <c r="AE642" s="20">
        <f>+$AF$20*SIGN(SOI!A641)*(ABS(SOI!A641))^$AE$2</f>
        <v>-0.32615806128183827</v>
      </c>
      <c r="AF642" s="20">
        <f t="shared" si="279"/>
        <v>-0.12500428295368526</v>
      </c>
      <c r="AG642" s="19">
        <f t="shared" si="280"/>
        <v>-0.98471398504607266</v>
      </c>
      <c r="AH642" s="19">
        <f t="shared" si="281"/>
        <v>0.3556610785606017</v>
      </c>
      <c r="AI642">
        <f t="shared" si="277"/>
        <v>0.37199999999999617</v>
      </c>
      <c r="AJ642">
        <f t="shared" si="276"/>
        <v>0.8597097020923874</v>
      </c>
      <c r="AK642">
        <v>1</v>
      </c>
    </row>
    <row r="643" spans="1:37" x14ac:dyDescent="0.25">
      <c r="A643">
        <v>51.750000000000377</v>
      </c>
      <c r="B643" s="2">
        <v>1931.7499999999529</v>
      </c>
      <c r="C643">
        <f>+D643+($D$2+E643+F643)*SOI!A642*IF(B643&gt;$C$18, IF(B643&lt;$C$19,-1,1),1)</f>
        <v>-0.19373192115893764</v>
      </c>
      <c r="D643">
        <f>+$D$3*((1-$D$5)*SOI!D642+$D$5*SOI!D641) +   $D$4*((1-$D$5)*SOI!E642+$D$5*SOI!E641)</f>
        <v>0</v>
      </c>
      <c r="E643">
        <f t="shared" si="258"/>
        <v>-1.2742092205724918</v>
      </c>
      <c r="F643">
        <f t="shared" si="259"/>
        <v>2.1548088622040265</v>
      </c>
      <c r="G643">
        <f t="shared" si="266"/>
        <v>0.8805996416315347</v>
      </c>
      <c r="H643" s="21">
        <f t="shared" si="267"/>
        <v>3.878897536414963E-2</v>
      </c>
      <c r="I643" s="37">
        <f t="shared" si="260"/>
        <v>0.75367064877778001</v>
      </c>
      <c r="J643" s="1">
        <f t="shared" si="268"/>
        <v>-2.2039063285408292E-2</v>
      </c>
      <c r="K643" s="1">
        <f t="shared" si="269"/>
        <v>1.3322781894879328E-4</v>
      </c>
      <c r="L643" s="1">
        <f t="shared" si="261"/>
        <v>1.5218455943513483</v>
      </c>
      <c r="M643" s="1">
        <f t="shared" si="262"/>
        <v>-0.18376558733940268</v>
      </c>
      <c r="N643" s="1">
        <f t="shared" si="263"/>
        <v>-2.9890551117473914E-2</v>
      </c>
      <c r="O643" s="1">
        <f t="shared" si="264"/>
        <v>-0.12989138652026783</v>
      </c>
      <c r="P643" s="1">
        <f t="shared" si="265"/>
        <v>2.4997573688878328E-2</v>
      </c>
      <c r="Q643" s="1">
        <f t="shared" si="270"/>
        <v>3.6942003613480126E-3</v>
      </c>
      <c r="R643" s="1">
        <f t="shared" si="271"/>
        <v>-1.5298863740935211E-4</v>
      </c>
      <c r="S643" s="1">
        <f t="shared" si="272"/>
        <v>-2.953830424926251E-3</v>
      </c>
      <c r="T643" s="1">
        <f t="shared" si="273"/>
        <v>3.3260479242313442E-3</v>
      </c>
      <c r="U643" s="1">
        <f t="shared" si="274"/>
        <v>-9.7736161077976568E-4</v>
      </c>
      <c r="V643" s="1">
        <f t="shared" si="275"/>
        <v>1.452244220614581E-3</v>
      </c>
      <c r="W643" s="1">
        <f t="shared" si="283"/>
        <v>0</v>
      </c>
      <c r="X643" s="1">
        <f t="shared" si="283"/>
        <v>0</v>
      </c>
      <c r="Y643" s="1">
        <f t="shared" si="283"/>
        <v>0</v>
      </c>
      <c r="Z643" s="1">
        <f t="shared" si="283"/>
        <v>0</v>
      </c>
      <c r="AA643" s="1">
        <f>+AA$3*$F643*ABS($F643)*COS(2*PI()*$A643/$AZ$22+AA$4)*COS(2*PI()*$A643/$BA$22+AA$5)</f>
        <v>0</v>
      </c>
      <c r="AB643" s="39">
        <f>+AB$3*$F643*ABS($F643)*COS(2*2*PI()*$A643/$BA$33+AB$4)*COS(2*2*PI()*$A643/$BA$34+AB$5)*COS(2*2*PI()*$A643/$BA$35+AB$6)</f>
        <v>0</v>
      </c>
      <c r="AE643" s="20">
        <f>+$AF$20*SIGN(SOI!A642)*(ABS(SOI!A642))^$AE$2</f>
        <v>-0.20706460143993219</v>
      </c>
      <c r="AF643" s="20">
        <f t="shared" si="279"/>
        <v>-0.25744466060293369</v>
      </c>
      <c r="AG643" s="19">
        <f t="shared" si="280"/>
        <v>0.79329534987885442</v>
      </c>
      <c r="AH643" s="19">
        <f t="shared" si="281"/>
        <v>0.2612817307732983</v>
      </c>
      <c r="AI643">
        <f t="shared" si="277"/>
        <v>0.37259999999999616</v>
      </c>
      <c r="AJ643">
        <f t="shared" si="276"/>
        <v>1.0507400104817881</v>
      </c>
      <c r="AK643">
        <v>1</v>
      </c>
    </row>
    <row r="644" spans="1:37" x14ac:dyDescent="0.25">
      <c r="A644">
        <v>51.833333333333712</v>
      </c>
      <c r="B644" s="2">
        <v>1931.8333333332862</v>
      </c>
      <c r="C644">
        <f>+D644+($D$2+E644+F644)*SOI!A643*IF(B644&gt;$C$18, IF(B644&lt;$C$19,-1,1),1)</f>
        <v>0.3279300748193627</v>
      </c>
      <c r="D644">
        <f>+$D$3*((1-$D$5)*SOI!D643+$D$5*SOI!D642) +   $D$4*((1-$D$5)*SOI!E643+$D$5*SOI!E642)</f>
        <v>0</v>
      </c>
      <c r="E644">
        <f t="shared" si="258"/>
        <v>2.3875979226128496</v>
      </c>
      <c r="F644">
        <f t="shared" si="259"/>
        <v>-3.6021537552771559</v>
      </c>
      <c r="G644">
        <f t="shared" si="266"/>
        <v>-1.2145558326643062</v>
      </c>
      <c r="H644" s="21">
        <f t="shared" si="267"/>
        <v>-8.6013362582273794E-4</v>
      </c>
      <c r="I644" s="37">
        <f t="shared" si="260"/>
        <v>-1.1484491656642251</v>
      </c>
      <c r="J644" s="1">
        <f t="shared" si="268"/>
        <v>-0.13262539818287852</v>
      </c>
      <c r="K644" s="1">
        <f t="shared" si="269"/>
        <v>-1.9163293309026621E-3</v>
      </c>
      <c r="L644" s="1">
        <f t="shared" si="261"/>
        <v>-1.1394294136385221</v>
      </c>
      <c r="M644" s="1">
        <f t="shared" si="262"/>
        <v>0.7257174760823214</v>
      </c>
      <c r="N644" s="1">
        <f t="shared" si="263"/>
        <v>-5.5558272758669779E-2</v>
      </c>
      <c r="O644" s="1">
        <f t="shared" si="264"/>
        <v>1.7382880751198544</v>
      </c>
      <c r="P644" s="1">
        <f t="shared" si="265"/>
        <v>-3.5885157183918798E-2</v>
      </c>
      <c r="Q644" s="1">
        <f t="shared" si="270"/>
        <v>-2.7116813485995879E-2</v>
      </c>
      <c r="R644" s="1">
        <f t="shared" si="271"/>
        <v>-1.7112267416971303E-3</v>
      </c>
      <c r="S644" s="1">
        <f t="shared" si="272"/>
        <v>8.3662443897803973E-3</v>
      </c>
      <c r="T644" s="1">
        <f t="shared" si="273"/>
        <v>3.3326272082789855E-2</v>
      </c>
      <c r="U644" s="1">
        <f t="shared" si="274"/>
        <v>-2.1379741332942883E-3</v>
      </c>
      <c r="V644" s="1">
        <f t="shared" si="275"/>
        <v>-3.8749978457786774E-3</v>
      </c>
      <c r="W644" s="1">
        <f t="shared" si="283"/>
        <v>0</v>
      </c>
      <c r="X644" s="1">
        <f t="shared" si="283"/>
        <v>0</v>
      </c>
      <c r="Y644" s="1">
        <f t="shared" si="283"/>
        <v>0</v>
      </c>
      <c r="Z644" s="1">
        <f t="shared" si="283"/>
        <v>0</v>
      </c>
      <c r="AA644" s="1">
        <f>+AA$3*$F644*ABS($F644)*COS(2*PI()*$A644/$AZ$22+AA$4)*COS(2*PI()*$A644/$BA$22+AA$5)</f>
        <v>0</v>
      </c>
      <c r="AB644" s="39">
        <f>+AB$3*$F644*ABS($F644)*COS(2*2*PI()*$A644/$BA$33+AB$4)*COS(2*2*PI()*$A644/$BA$34+AB$5)*COS(2*2*PI()*$A644/$BA$35+AB$6)</f>
        <v>0</v>
      </c>
      <c r="AE644" s="20">
        <f>+$AF$20*SIGN(SOI!A643)*(ABS(SOI!A643))^$AE$2</f>
        <v>-0.23911131908703068</v>
      </c>
      <c r="AF644" s="20">
        <f t="shared" si="279"/>
        <v>-0.23049204832464776</v>
      </c>
      <c r="AG644" s="19">
        <f t="shared" si="280"/>
        <v>-1.0442766380835713</v>
      </c>
      <c r="AH644" s="19">
        <f t="shared" si="281"/>
        <v>0.40225507961244211</v>
      </c>
      <c r="AI644">
        <f t="shared" si="277"/>
        <v>0.37319999999999615</v>
      </c>
      <c r="AJ644">
        <f t="shared" si="276"/>
        <v>0.81378458975892354</v>
      </c>
      <c r="AK644">
        <v>1</v>
      </c>
    </row>
    <row r="645" spans="1:37" x14ac:dyDescent="0.25">
      <c r="A645">
        <v>51.916666666667048</v>
      </c>
      <c r="B645" s="2">
        <v>1931.9166666666194</v>
      </c>
      <c r="C645">
        <f>+D645+($D$2+E645+F645)*SOI!A644*IF(B645&gt;$C$18, IF(B645&lt;$C$19,-1,1),1)</f>
        <v>-5.1934749358703165</v>
      </c>
      <c r="D645">
        <f>+$D$3*((1-$D$5)*SOI!D644+$D$5*SOI!D643) +   $D$4*((1-$D$5)*SOI!E644+$D$5*SOI!E643)</f>
        <v>0</v>
      </c>
      <c r="E645">
        <f t="shared" si="258"/>
        <v>-41.120340000462448</v>
      </c>
      <c r="F645">
        <f t="shared" si="259"/>
        <v>59.668464771427864</v>
      </c>
      <c r="G645">
        <f t="shared" si="266"/>
        <v>18.548124770965416</v>
      </c>
      <c r="H645" s="21">
        <f t="shared" si="267"/>
        <v>-1.4367731600030502</v>
      </c>
      <c r="I645" s="37">
        <f t="shared" si="260"/>
        <v>4.8855532116432867</v>
      </c>
      <c r="J645" s="1">
        <f t="shared" si="268"/>
        <v>-10.817937764251159</v>
      </c>
      <c r="K645" s="1">
        <f t="shared" si="269"/>
        <v>3.9750163153573263E-2</v>
      </c>
      <c r="L645" s="1">
        <f t="shared" si="261"/>
        <v>0.2403034763222652</v>
      </c>
      <c r="M645" s="1">
        <f t="shared" si="262"/>
        <v>-13.915005683984417</v>
      </c>
      <c r="N645" s="1">
        <f t="shared" si="263"/>
        <v>2.5447906673199663</v>
      </c>
      <c r="O645" s="1">
        <f t="shared" si="264"/>
        <v>-38.510929220117454</v>
      </c>
      <c r="P645" s="1">
        <f t="shared" si="265"/>
        <v>0.15931209452481684</v>
      </c>
      <c r="Q645" s="1">
        <f t="shared" si="270"/>
        <v>-23.815394960497212</v>
      </c>
      <c r="R645" s="1">
        <f t="shared" si="271"/>
        <v>6.3933527055416288</v>
      </c>
      <c r="S645" s="1">
        <f t="shared" si="272"/>
        <v>1.630181070474632</v>
      </c>
      <c r="T645" s="1">
        <f t="shared" si="273"/>
        <v>0.1557118303535889</v>
      </c>
      <c r="U645" s="1">
        <f t="shared" si="274"/>
        <v>-4.037739647894574E-2</v>
      </c>
      <c r="V645" s="1">
        <f t="shared" si="275"/>
        <v>-0.78796819415709196</v>
      </c>
      <c r="W645" s="1">
        <f t="shared" si="283"/>
        <v>0</v>
      </c>
      <c r="X645" s="1">
        <f t="shared" si="283"/>
        <v>0</v>
      </c>
      <c r="Y645" s="1">
        <f t="shared" si="283"/>
        <v>0</v>
      </c>
      <c r="Z645" s="1">
        <f t="shared" si="283"/>
        <v>0</v>
      </c>
      <c r="AA645" s="1">
        <f>+AA$3*$F645*ABS($F645)*COS(2*PI()*$A645/$AZ$22+AA$4)*COS(2*PI()*$A645/$BA$22+AA$5)</f>
        <v>0</v>
      </c>
      <c r="AB645" s="39">
        <f>+AB$3*$F645*ABS($F645)*COS(2*2*PI()*$A645/$BA$33+AB$4)*COS(2*2*PI()*$A645/$BA$34+AB$5)*COS(2*2*PI()*$A645/$BA$35+AB$6)</f>
        <v>0</v>
      </c>
      <c r="AE645" s="20">
        <f>+$AF$20*SIGN(SOI!A644)*(ABS(SOI!A644))^$AE$2</f>
        <v>-0.24530022444698038</v>
      </c>
      <c r="AF645" s="20">
        <f t="shared" si="279"/>
        <v>-0.27018986827194974</v>
      </c>
      <c r="AG645" s="19">
        <f t="shared" si="280"/>
        <v>0.74440283854796518</v>
      </c>
      <c r="AH645" s="19">
        <f t="shared" si="281"/>
        <v>0.23188918770565523</v>
      </c>
      <c r="AI645">
        <f t="shared" si="277"/>
        <v>0.37379999999999614</v>
      </c>
      <c r="AJ645">
        <f t="shared" si="276"/>
        <v>1.014592706819915</v>
      </c>
      <c r="AK645">
        <v>1</v>
      </c>
    </row>
    <row r="646" spans="1:37" x14ac:dyDescent="0.25">
      <c r="A646">
        <v>52.000000000000384</v>
      </c>
      <c r="B646" s="2">
        <v>1931.9999999999527</v>
      </c>
      <c r="C646">
        <f>+D646+($D$2+E646+F646)*SOI!A645*IF(B646&gt;$C$18, IF(B646&lt;$C$19,-1,1),1)</f>
        <v>-0.5600851732861839</v>
      </c>
      <c r="D646">
        <f>+$D$3*((1-$D$5)*SOI!D645+$D$5*SOI!D644) +   $D$4*((1-$D$5)*SOI!E645+$D$5*SOI!E644)</f>
        <v>0</v>
      </c>
      <c r="E646">
        <f t="shared" si="258"/>
        <v>-2.6892524455549935</v>
      </c>
      <c r="F646">
        <f t="shared" si="259"/>
        <v>4.0227885724268599</v>
      </c>
      <c r="G646">
        <f t="shared" si="266"/>
        <v>1.3335361268718664</v>
      </c>
      <c r="H646" s="21">
        <f t="shared" si="267"/>
        <v>-1.0532956677315122E-2</v>
      </c>
      <c r="I646" s="37">
        <f t="shared" si="260"/>
        <v>-0.82254913776280092</v>
      </c>
      <c r="J646" s="1">
        <f t="shared" si="268"/>
        <v>8.4113427231432628E-2</v>
      </c>
      <c r="K646" s="1">
        <f t="shared" si="269"/>
        <v>5.7138568714892305E-5</v>
      </c>
      <c r="L646" s="1">
        <f t="shared" si="261"/>
        <v>1.7351112781584701</v>
      </c>
      <c r="M646" s="1">
        <f t="shared" si="262"/>
        <v>-0.64262280675515449</v>
      </c>
      <c r="N646" s="1">
        <f t="shared" si="263"/>
        <v>0.18361232780878828</v>
      </c>
      <c r="O646" s="1">
        <f t="shared" si="264"/>
        <v>-0.99141305732164875</v>
      </c>
      <c r="P646" s="1">
        <f t="shared" si="265"/>
        <v>1.2319732368586652E-3</v>
      </c>
      <c r="Q646" s="1">
        <f t="shared" si="270"/>
        <v>-7.9356098553296991E-2</v>
      </c>
      <c r="R646" s="1">
        <f t="shared" si="271"/>
        <v>-3.5867349727785524E-3</v>
      </c>
      <c r="S646" s="1">
        <f t="shared" si="272"/>
        <v>-1.9803124718962856E-2</v>
      </c>
      <c r="T646" s="1">
        <f t="shared" si="273"/>
        <v>2.894406505548738E-2</v>
      </c>
      <c r="U646" s="1">
        <f t="shared" si="274"/>
        <v>5.2570116797963092E-5</v>
      </c>
      <c r="V646" s="1">
        <f t="shared" si="275"/>
        <v>-4.396539576636382E-4</v>
      </c>
      <c r="W646" s="1">
        <f t="shared" si="283"/>
        <v>0</v>
      </c>
      <c r="X646" s="1">
        <f t="shared" si="283"/>
        <v>0</v>
      </c>
      <c r="Y646" s="1">
        <f t="shared" si="283"/>
        <v>0</v>
      </c>
      <c r="Z646" s="1">
        <f t="shared" si="283"/>
        <v>0</v>
      </c>
      <c r="AA646" s="1">
        <f>+AA$3*$F646*ABS($F646)*COS(2*PI()*$A646/$AZ$22+AA$4)*COS(2*PI()*$A646/$BA$22+AA$5)</f>
        <v>0</v>
      </c>
      <c r="AB646" s="39">
        <f>+AB$3*$F646*ABS($F646)*COS(2*2*PI()*$A646/$BA$33+AB$4)*COS(2*2*PI()*$A646/$BA$34+AB$5)*COS(2*2*PI()*$A646/$BA$35+AB$6)</f>
        <v>0</v>
      </c>
      <c r="AE646" s="20">
        <f>+$AF$20*SIGN(SOI!A645)*(ABS(SOI!A645))^$AE$2</f>
        <v>-0.32615806128183827</v>
      </c>
      <c r="AF646" s="20">
        <f t="shared" si="279"/>
        <v>-0.25275162024696401</v>
      </c>
      <c r="AG646" s="19">
        <f t="shared" si="280"/>
        <v>1.3842526418490347E-2</v>
      </c>
      <c r="AH646" s="19">
        <f t="shared" si="281"/>
        <v>0.58011122521270786</v>
      </c>
      <c r="AI646">
        <f t="shared" si="277"/>
        <v>0.37439999999999612</v>
      </c>
      <c r="AJ646">
        <f t="shared" si="276"/>
        <v>0.26659414666545433</v>
      </c>
      <c r="AK646">
        <v>1</v>
      </c>
    </row>
    <row r="647" spans="1:37" x14ac:dyDescent="0.25">
      <c r="A647">
        <v>52.083333333333719</v>
      </c>
      <c r="B647" s="2">
        <v>1932.083333333286</v>
      </c>
      <c r="C647">
        <f>+D647+($D$2+E647+F647)*SOI!A646*IF(B647&gt;$C$18, IF(B647&lt;$C$19,-1,1),1)</f>
        <v>0.16892219944126191</v>
      </c>
      <c r="D647">
        <f>+$D$3*((1-$D$5)*SOI!D646+$D$5*SOI!D645) +   $D$4*((1-$D$5)*SOI!E646+$D$5*SOI!E645)</f>
        <v>0</v>
      </c>
      <c r="E647">
        <f t="shared" si="258"/>
        <v>1.3464768070797382</v>
      </c>
      <c r="F647">
        <f t="shared" si="259"/>
        <v>-2.2355410146653272</v>
      </c>
      <c r="G647">
        <f t="shared" si="266"/>
        <v>-0.88906420758558902</v>
      </c>
      <c r="H647" s="21">
        <f t="shared" si="267"/>
        <v>-1.7808744900300443E-2</v>
      </c>
      <c r="I647" s="37">
        <f t="shared" si="260"/>
        <v>0.76946388205503868</v>
      </c>
      <c r="J647" s="1">
        <f t="shared" si="268"/>
        <v>6.1972104128724592E-3</v>
      </c>
      <c r="K647" s="1">
        <f t="shared" si="269"/>
        <v>-2.3925656173020738E-6</v>
      </c>
      <c r="L647" s="1">
        <f t="shared" si="261"/>
        <v>-1.6449143866205265</v>
      </c>
      <c r="M647" s="1">
        <f t="shared" si="262"/>
        <v>5.061283449090484E-2</v>
      </c>
      <c r="N647" s="1">
        <f t="shared" si="263"/>
        <v>-5.3018098151819508E-2</v>
      </c>
      <c r="O647" s="1">
        <f t="shared" si="264"/>
        <v>3.6999583675530277E-3</v>
      </c>
      <c r="P647" s="1">
        <f t="shared" si="265"/>
        <v>-1.4580674140916785E-2</v>
      </c>
      <c r="Q647" s="1">
        <f t="shared" si="270"/>
        <v>-1.8047088234639881E-3</v>
      </c>
      <c r="R647" s="1">
        <f t="shared" si="271"/>
        <v>7.6304914277293881E-5</v>
      </c>
      <c r="S647" s="1">
        <f t="shared" si="272"/>
        <v>-5.3491209594561644E-3</v>
      </c>
      <c r="T647" s="1">
        <f t="shared" si="273"/>
        <v>1.0240418248970769E-4</v>
      </c>
      <c r="U647" s="1">
        <f t="shared" si="274"/>
        <v>5.8202502808545834E-4</v>
      </c>
      <c r="V647" s="1">
        <f t="shared" si="275"/>
        <v>-1.502483204443527E-3</v>
      </c>
      <c r="W647" s="1">
        <f t="shared" si="283"/>
        <v>0</v>
      </c>
      <c r="X647" s="1">
        <f t="shared" si="283"/>
        <v>0</v>
      </c>
      <c r="Y647" s="1">
        <f t="shared" si="283"/>
        <v>0</v>
      </c>
      <c r="Z647" s="1">
        <f t="shared" si="283"/>
        <v>0</v>
      </c>
      <c r="AA647" s="1">
        <f>+AA$3*$F647*ABS($F647)*COS(2*PI()*$A647/$AZ$22+AA$4)*COS(2*PI()*$A647/$BA$22+AA$5)</f>
        <v>0</v>
      </c>
      <c r="AB647" s="39">
        <f>+AB$3*$F647*ABS($F647)*COS(2*2*PI()*$A647/$BA$33+AB$4)*COS(2*2*PI()*$A647/$BA$34+AB$5)*COS(2*2*PI()*$A647/$BA$35+AB$6)</f>
        <v>0</v>
      </c>
      <c r="AE647" s="20">
        <f>+$AF$20*SIGN(SOI!A646)*(ABS(SOI!A646))^$AE$2</f>
        <v>-0.18679657501207333</v>
      </c>
      <c r="AF647" s="20">
        <f t="shared" si="279"/>
        <v>-9.5476743427168775E-2</v>
      </c>
      <c r="AG647" s="19">
        <f t="shared" si="280"/>
        <v>0.74193553602737772</v>
      </c>
      <c r="AH647" s="19">
        <f t="shared" si="281"/>
        <v>0.22260227552313275</v>
      </c>
      <c r="AI647">
        <f t="shared" si="277"/>
        <v>0.37499999999999611</v>
      </c>
      <c r="AJ647">
        <f t="shared" si="276"/>
        <v>0.83741227945454644</v>
      </c>
      <c r="AK647">
        <v>1</v>
      </c>
    </row>
    <row r="648" spans="1:37" x14ac:dyDescent="0.25">
      <c r="A648">
        <v>52.166666666667055</v>
      </c>
      <c r="B648" s="2">
        <v>1932.1666666666192</v>
      </c>
      <c r="C648">
        <f>+D648+($D$2+E648+F648)*SOI!A647*IF(B648&gt;$C$18, IF(B648&lt;$C$19,-1,1),1)</f>
        <v>0.23990194013704136</v>
      </c>
      <c r="D648">
        <f>+$D$3*((1-$D$5)*SOI!D647+$D$5*SOI!D646) +   $D$4*((1-$D$5)*SOI!E647+$D$5*SOI!E646)</f>
        <v>0</v>
      </c>
      <c r="E648">
        <f t="shared" si="258"/>
        <v>-0.94082667423299782</v>
      </c>
      <c r="F648">
        <f t="shared" si="259"/>
        <v>1.9004344347811633</v>
      </c>
      <c r="G648">
        <f t="shared" si="266"/>
        <v>0.95960776054816543</v>
      </c>
      <c r="H648" s="21">
        <f t="shared" si="267"/>
        <v>-2.2600085653042661E-3</v>
      </c>
      <c r="I648" s="37">
        <f t="shared" si="260"/>
        <v>-0.50673513367078582</v>
      </c>
      <c r="J648" s="1">
        <f t="shared" si="268"/>
        <v>-1.5617553028248073E-2</v>
      </c>
      <c r="K648" s="1">
        <f t="shared" si="269"/>
        <v>1.8505059791392144E-4</v>
      </c>
      <c r="L648" s="1">
        <f t="shared" si="261"/>
        <v>0.63675494777056751</v>
      </c>
      <c r="M648" s="1">
        <f t="shared" si="262"/>
        <v>0.19367993472596354</v>
      </c>
      <c r="N648" s="1">
        <f t="shared" si="263"/>
        <v>-3.4077034736994432E-3</v>
      </c>
      <c r="O648" s="1">
        <f t="shared" si="264"/>
        <v>-0.44731257868389829</v>
      </c>
      <c r="P648" s="1">
        <f t="shared" si="265"/>
        <v>2.40968867539431E-2</v>
      </c>
      <c r="Q648" s="1">
        <f t="shared" si="270"/>
        <v>-4.4388325691928148E-4</v>
      </c>
      <c r="R648" s="1">
        <f t="shared" si="271"/>
        <v>-1.2359670936441092E-5</v>
      </c>
      <c r="S648" s="1">
        <f t="shared" si="272"/>
        <v>2.2641898961938935E-4</v>
      </c>
      <c r="T648" s="1">
        <f t="shared" si="273"/>
        <v>4.792487598214502E-3</v>
      </c>
      <c r="U648" s="1">
        <f t="shared" si="274"/>
        <v>6.3345791962178999E-4</v>
      </c>
      <c r="V648" s="1">
        <f t="shared" si="275"/>
        <v>1.5959916343024412E-4</v>
      </c>
      <c r="W648" s="1">
        <f t="shared" si="283"/>
        <v>0</v>
      </c>
      <c r="X648" s="1">
        <f t="shared" si="283"/>
        <v>0</v>
      </c>
      <c r="Y648" s="1">
        <f t="shared" si="283"/>
        <v>0</v>
      </c>
      <c r="Z648" s="1">
        <f t="shared" si="283"/>
        <v>0</v>
      </c>
      <c r="AA648" s="1">
        <f>+AA$3*$F648*ABS($F648)*COS(2*PI()*$A648/$AZ$22+AA$4)*COS(2*PI()*$A648/$BA$22+AA$5)</f>
        <v>0</v>
      </c>
      <c r="AB648" s="39">
        <f>+AB$3*$F648*ABS($F648)*COS(2*2*PI()*$A648/$BA$33+AB$4)*COS(2*2*PI()*$A648/$BA$34+AB$5)*COS(2*2*PI()*$A648/$BA$35+AB$6)</f>
        <v>0</v>
      </c>
      <c r="AE648" s="20">
        <f>+$AF$20*SIGN(SOI!A647)*(ABS(SOI!A647))^$AE$2</f>
        <v>0.22652440601240525</v>
      </c>
      <c r="AF648" s="20">
        <f t="shared" si="279"/>
        <v>8.8750745670912387E-2</v>
      </c>
      <c r="AG648" s="19">
        <f t="shared" si="280"/>
        <v>-7.7674278410822084E-2</v>
      </c>
      <c r="AH648" s="19">
        <f t="shared" si="281"/>
        <v>0.54815982271861952</v>
      </c>
      <c r="AI648">
        <f t="shared" si="277"/>
        <v>0.3755999999999961</v>
      </c>
      <c r="AJ648">
        <f t="shared" si="276"/>
        <v>0.16642502408173449</v>
      </c>
      <c r="AK648">
        <v>1</v>
      </c>
    </row>
    <row r="649" spans="1:37" x14ac:dyDescent="0.25">
      <c r="A649">
        <v>52.250000000000391</v>
      </c>
      <c r="B649" s="2">
        <v>1932.2499999999525</v>
      </c>
      <c r="C649">
        <f>+D649+($D$2+E649+F649)*SOI!A648*IF(B649&gt;$C$18, IF(B649&lt;$C$19,-1,1),1)</f>
        <v>-0.34796103138824841</v>
      </c>
      <c r="D649">
        <f>+$D$3*((1-$D$5)*SOI!D648+$D$5*SOI!D647) +   $D$4*((1-$D$5)*SOI!E648+$D$5*SOI!E647)</f>
        <v>0</v>
      </c>
      <c r="E649">
        <f t="shared" si="258"/>
        <v>0.76296473689310762</v>
      </c>
      <c r="F649">
        <f t="shared" si="259"/>
        <v>-2.1548088624461013</v>
      </c>
      <c r="G649">
        <f t="shared" si="266"/>
        <v>-1.3918441255529936</v>
      </c>
      <c r="H649" s="21">
        <f t="shared" si="267"/>
        <v>1.1391879046495671E-2</v>
      </c>
      <c r="I649" s="37">
        <f t="shared" si="260"/>
        <v>0.16765400599375227</v>
      </c>
      <c r="J649" s="1">
        <f t="shared" si="268"/>
        <v>-8.8050113505280386E-3</v>
      </c>
      <c r="K649" s="1">
        <f t="shared" si="269"/>
        <v>-3.5155026982656802E-6</v>
      </c>
      <c r="L649" s="1">
        <f t="shared" si="261"/>
        <v>-8.2724417595298055E-3</v>
      </c>
      <c r="M649" s="1">
        <f t="shared" si="262"/>
        <v>-0.33004156844703475</v>
      </c>
      <c r="N649" s="1">
        <f t="shared" si="263"/>
        <v>1.7155645777156735E-2</v>
      </c>
      <c r="O649" s="1">
        <f t="shared" si="264"/>
        <v>0.75519141494129383</v>
      </c>
      <c r="P649" s="1">
        <f t="shared" si="265"/>
        <v>-2.0871350733471381E-2</v>
      </c>
      <c r="Q649" s="1">
        <f t="shared" si="270"/>
        <v>-3.8080097331505995E-3</v>
      </c>
      <c r="R649" s="1">
        <f t="shared" si="271"/>
        <v>3.5080769632674109E-5</v>
      </c>
      <c r="S649" s="1">
        <f t="shared" si="272"/>
        <v>3.7712996452335515E-4</v>
      </c>
      <c r="T649" s="1">
        <f t="shared" si="273"/>
        <v>1.0511587771880344E-4</v>
      </c>
      <c r="U649" s="1">
        <f t="shared" si="274"/>
        <v>1.8152661464698126E-4</v>
      </c>
      <c r="V649" s="1">
        <f t="shared" si="275"/>
        <v>6.9592991247175513E-4</v>
      </c>
      <c r="W649" s="1">
        <f t="shared" si="283"/>
        <v>0</v>
      </c>
      <c r="X649" s="1">
        <f t="shared" si="283"/>
        <v>0</v>
      </c>
      <c r="Y649" s="1">
        <f t="shared" si="283"/>
        <v>0</v>
      </c>
      <c r="Z649" s="1">
        <f t="shared" si="283"/>
        <v>0</v>
      </c>
      <c r="AA649" s="1">
        <f>+AA$3*$F649*ABS($F649)*COS(2*PI()*$A649/$AZ$22+AA$4)*COS(2*PI()*$A649/$BA$22+AA$5)</f>
        <v>0</v>
      </c>
      <c r="AB649" s="39">
        <f>+AB$3*$F649*ABS($F649)*COS(2*2*PI()*$A649/$BA$33+AB$4)*COS(2*2*PI()*$A649/$BA$34+AB$5)*COS(2*2*PI()*$A649/$BA$35+AB$6)</f>
        <v>0</v>
      </c>
      <c r="AE649" s="20">
        <f>+$AF$20*SIGN(SOI!A648)*(ABS(SOI!A648))^$AE$2</f>
        <v>0.22652440601240525</v>
      </c>
      <c r="AF649" s="20">
        <f t="shared" si="279"/>
        <v>0.23278301215726363</v>
      </c>
      <c r="AG649" s="19">
        <f t="shared" si="280"/>
        <v>0.76704454520762155</v>
      </c>
      <c r="AH649" s="19">
        <f t="shared" si="281"/>
        <v>0.17425323478151386</v>
      </c>
      <c r="AI649">
        <f t="shared" si="277"/>
        <v>0.37619999999999609</v>
      </c>
      <c r="AJ649">
        <f t="shared" si="276"/>
        <v>0.53426153305035795</v>
      </c>
      <c r="AK649">
        <v>1</v>
      </c>
    </row>
    <row r="650" spans="1:37" x14ac:dyDescent="0.25">
      <c r="A650">
        <v>52.333333333333727</v>
      </c>
      <c r="B650" s="2">
        <v>1932.3333333332857</v>
      </c>
      <c r="C650">
        <f>+D650+($D$2+E650+F650)*SOI!A649*IF(B650&gt;$C$18, IF(B650&lt;$C$19,-1,1),1)</f>
        <v>0.81801505628219506</v>
      </c>
      <c r="D650">
        <f>+$D$3*((1-$D$5)*SOI!D649+$D$5*SOI!D648) +   $D$4*((1-$D$5)*SOI!E649+$D$5*SOI!E648)</f>
        <v>0</v>
      </c>
      <c r="E650">
        <f t="shared" si="258"/>
        <v>-0.68067141173937351</v>
      </c>
      <c r="F650">
        <f t="shared" si="259"/>
        <v>3.6021537556043555</v>
      </c>
      <c r="G650">
        <f t="shared" si="266"/>
        <v>2.921482343864982</v>
      </c>
      <c r="H650" s="21">
        <f t="shared" si="267"/>
        <v>1.0147308602877351E-2</v>
      </c>
      <c r="I650" s="37">
        <f t="shared" si="260"/>
        <v>0.16523899126544339</v>
      </c>
      <c r="J650" s="1">
        <f t="shared" si="268"/>
        <v>1.1604849592772085E-2</v>
      </c>
      <c r="K650" s="1">
        <f t="shared" si="269"/>
        <v>2.3659030169086682E-5</v>
      </c>
      <c r="L650" s="1">
        <f t="shared" si="261"/>
        <v>0.30899842017118528</v>
      </c>
      <c r="M650" s="1">
        <f t="shared" si="262"/>
        <v>0.44134645061378452</v>
      </c>
      <c r="N650" s="1">
        <f t="shared" si="263"/>
        <v>2.6067304891996095E-2</v>
      </c>
      <c r="O650" s="1">
        <f t="shared" si="264"/>
        <v>-0.46232857046660214</v>
      </c>
      <c r="P650" s="1">
        <f t="shared" si="265"/>
        <v>6.1424811148965393E-3</v>
      </c>
      <c r="Q650" s="1">
        <f t="shared" si="270"/>
        <v>7.7374544754072669E-3</v>
      </c>
      <c r="R650" s="1">
        <f t="shared" si="271"/>
        <v>-7.0253468335669853E-5</v>
      </c>
      <c r="S650" s="1">
        <f t="shared" si="272"/>
        <v>5.6477920966701905E-4</v>
      </c>
      <c r="T650" s="1">
        <f t="shared" si="273"/>
        <v>2.4037237238961067E-3</v>
      </c>
      <c r="U650" s="1">
        <f t="shared" si="274"/>
        <v>-5.2654098562122251E-5</v>
      </c>
      <c r="V650" s="1">
        <f t="shared" si="275"/>
        <v>-3.112059118496939E-4</v>
      </c>
      <c r="W650" s="1">
        <f t="shared" si="283"/>
        <v>0</v>
      </c>
      <c r="X650" s="1">
        <f t="shared" si="283"/>
        <v>0</v>
      </c>
      <c r="Y650" s="1">
        <f t="shared" si="283"/>
        <v>0</v>
      </c>
      <c r="Z650" s="1">
        <f t="shared" si="283"/>
        <v>0</v>
      </c>
      <c r="AA650" s="1">
        <f>+AA$3*$F650*ABS($F650)*COS(2*PI()*$A650/$AZ$22+AA$4)*COS(2*PI()*$A650/$BA$22+AA$5)</f>
        <v>0</v>
      </c>
      <c r="AB650" s="39">
        <f>+AB$3*$F650*ABS($F650)*COS(2*2*PI()*$A650/$BA$33+AB$4)*COS(2*2*PI()*$A650/$BA$34+AB$5)*COS(2*2*PI()*$A650/$BA$35+AB$6)</f>
        <v>0</v>
      </c>
      <c r="AE650" s="20">
        <f>+$AF$20*SIGN(SOI!A649)*(ABS(SOI!A649))^$AE$2</f>
        <v>0.24530022444698038</v>
      </c>
      <c r="AF650" s="20">
        <f t="shared" si="279"/>
        <v>0.21954040182381965</v>
      </c>
      <c r="AG650" s="19">
        <f t="shared" si="280"/>
        <v>-0.4606454043394379</v>
      </c>
      <c r="AH650" s="19">
        <f t="shared" si="281"/>
        <v>-0.76048368725891891</v>
      </c>
      <c r="AI650">
        <f t="shared" si="277"/>
        <v>0.37679999999999608</v>
      </c>
      <c r="AJ650">
        <f t="shared" si="276"/>
        <v>0.68018580616325752</v>
      </c>
      <c r="AK650">
        <v>1</v>
      </c>
    </row>
    <row r="651" spans="1:37" x14ac:dyDescent="0.25">
      <c r="A651">
        <v>52.416666666667062</v>
      </c>
      <c r="B651" s="2">
        <v>1932.416666666619</v>
      </c>
      <c r="C651">
        <f>+D651+($D$2+E651+F651)*SOI!A650*IF(B651&gt;$C$18, IF(B651&lt;$C$19,-1,1),1)</f>
        <v>-11.212620380073197</v>
      </c>
      <c r="D651">
        <f>+$D$3*((1-$D$5)*SOI!D650+$D$5*SOI!D649) +   $D$4*((1-$D$5)*SOI!E650+$D$5*SOI!E649)</f>
        <v>0</v>
      </c>
      <c r="E651">
        <f t="shared" si="258"/>
        <v>0.65467329728262214</v>
      </c>
      <c r="F651">
        <f t="shared" si="259"/>
        <v>-59.668464771352077</v>
      </c>
      <c r="G651">
        <f t="shared" si="266"/>
        <v>-59.013791474069457</v>
      </c>
      <c r="H651" s="21">
        <f t="shared" si="267"/>
        <v>-6.3279547464355337E-2</v>
      </c>
      <c r="I651" s="37">
        <f t="shared" si="260"/>
        <v>-1.2354874684113462</v>
      </c>
      <c r="J651" s="1">
        <f t="shared" si="268"/>
        <v>0.60920702600700061</v>
      </c>
      <c r="K651" s="1">
        <f t="shared" si="269"/>
        <v>-1.9353005372562226E-4</v>
      </c>
      <c r="L651" s="1">
        <f t="shared" si="261"/>
        <v>-1.0303641177098131</v>
      </c>
      <c r="M651" s="1">
        <f t="shared" si="262"/>
        <v>-3.0986977443798538</v>
      </c>
      <c r="N651" s="1">
        <f t="shared" si="263"/>
        <v>-1.2996779896478898</v>
      </c>
      <c r="O651" s="1">
        <f t="shared" si="264"/>
        <v>8.4120468793425177E-2</v>
      </c>
      <c r="P651" s="1">
        <f t="shared" si="265"/>
        <v>-8.2815168534631459E-2</v>
      </c>
      <c r="Q651" s="1">
        <f t="shared" si="270"/>
        <v>2.7085528684416689</v>
      </c>
      <c r="R651" s="1">
        <f t="shared" si="271"/>
        <v>0.18387927790499628</v>
      </c>
      <c r="S651" s="1">
        <f t="shared" si="272"/>
        <v>0.21054461756825407</v>
      </c>
      <c r="T651" s="1">
        <f t="shared" si="273"/>
        <v>1.4583775452544285E-3</v>
      </c>
      <c r="U651" s="1">
        <f t="shared" si="274"/>
        <v>-5.3079161273590228E-3</v>
      </c>
      <c r="V651" s="1">
        <f t="shared" si="275"/>
        <v>-0.2091960746137474</v>
      </c>
      <c r="W651" s="1">
        <f t="shared" si="283"/>
        <v>0</v>
      </c>
      <c r="X651" s="1">
        <f t="shared" si="283"/>
        <v>0</v>
      </c>
      <c r="Y651" s="1">
        <f t="shared" si="283"/>
        <v>0</v>
      </c>
      <c r="Z651" s="1">
        <f t="shared" si="283"/>
        <v>0</v>
      </c>
      <c r="AA651" s="1">
        <f>+AA$3*$F651*ABS($F651)*COS(2*PI()*$A651/$AZ$22+AA$4)*COS(2*PI()*$A651/$BA$22+AA$5)</f>
        <v>0</v>
      </c>
      <c r="AB651" s="39">
        <f>+AB$3*$F651*ABS($F651)*COS(2*2*PI()*$A651/$BA$33+AB$4)*COS(2*2*PI()*$A651/$BA$34+AB$5)*COS(2*2*PI()*$A651/$BA$35+AB$6)</f>
        <v>0</v>
      </c>
      <c r="AE651" s="20">
        <f>+$AF$20*SIGN(SOI!A650)*(ABS(SOI!A650))^$AE$2</f>
        <v>0.18679657501207333</v>
      </c>
      <c r="AF651" s="20">
        <f t="shared" si="279"/>
        <v>0.10162244142590164</v>
      </c>
      <c r="AG651" s="19">
        <f t="shared" si="280"/>
        <v>-1.0277412367592895</v>
      </c>
      <c r="AH651" s="19">
        <f t="shared" si="281"/>
        <v>-1.1235683719371719</v>
      </c>
      <c r="AI651">
        <f t="shared" si="277"/>
        <v>0.37739999999999607</v>
      </c>
      <c r="AJ651">
        <f t="shared" si="276"/>
        <v>1.1293636781851912</v>
      </c>
      <c r="AK651">
        <v>1</v>
      </c>
    </row>
    <row r="652" spans="1:37" x14ac:dyDescent="0.25">
      <c r="A652">
        <v>52.500000000000398</v>
      </c>
      <c r="B652" s="2">
        <v>1932.4999999999523</v>
      </c>
      <c r="C652">
        <f>+D652+($D$2+E652+F652)*SOI!A651*IF(B652&gt;$C$18, IF(B652&lt;$C$19,-1,1),1)</f>
        <v>0.5167444889000905</v>
      </c>
      <c r="D652">
        <f>+$D$3*((1-$D$5)*SOI!D651+$D$5*SOI!D650) +   $D$4*((1-$D$5)*SOI!E651+$D$5*SOI!E650)</f>
        <v>0</v>
      </c>
      <c r="E652">
        <f t="shared" si="258"/>
        <v>-0.67488859896774489</v>
      </c>
      <c r="F652">
        <f t="shared" si="259"/>
        <v>-4.02278857285126</v>
      </c>
      <c r="G652">
        <f t="shared" si="266"/>
        <v>-4.6976771718190049</v>
      </c>
      <c r="H652" s="21">
        <f t="shared" si="267"/>
        <v>1.3321282205842007E-2</v>
      </c>
      <c r="I652" s="37">
        <f t="shared" si="260"/>
        <v>0.30181016854226</v>
      </c>
      <c r="J652" s="1">
        <f t="shared" si="268"/>
        <v>3.9771090165279535E-4</v>
      </c>
      <c r="K652" s="1">
        <f t="shared" si="269"/>
        <v>-8.5404298975734006E-5</v>
      </c>
      <c r="L652" s="1">
        <f t="shared" si="261"/>
        <v>0.56903860221893143</v>
      </c>
      <c r="M652" s="1">
        <f t="shared" si="262"/>
        <v>8.2810667441728728E-3</v>
      </c>
      <c r="N652" s="1">
        <f t="shared" si="263"/>
        <v>-3.9656621607474851E-2</v>
      </c>
      <c r="O652" s="1">
        <f t="shared" si="264"/>
        <v>-0.12640069452184591</v>
      </c>
      <c r="P652" s="1">
        <f t="shared" si="265"/>
        <v>-4.4039504732304877E-2</v>
      </c>
      <c r="Q652" s="1">
        <f t="shared" si="270"/>
        <v>-2.2086369590135804E-4</v>
      </c>
      <c r="R652" s="1">
        <f t="shared" si="271"/>
        <v>3.6628179266768385E-6</v>
      </c>
      <c r="S652" s="1">
        <f t="shared" si="272"/>
        <v>-1.5693492923863582E-3</v>
      </c>
      <c r="T652" s="1">
        <f t="shared" si="273"/>
        <v>1.2102323221720003E-3</v>
      </c>
      <c r="U652" s="1">
        <f t="shared" si="274"/>
        <v>6.8952832501695445E-4</v>
      </c>
      <c r="V652" s="1">
        <f t="shared" si="275"/>
        <v>-3.3944234311432419E-3</v>
      </c>
      <c r="W652" s="1">
        <f t="shared" si="283"/>
        <v>0</v>
      </c>
      <c r="X652" s="1">
        <f t="shared" si="283"/>
        <v>0</v>
      </c>
      <c r="Y652" s="1">
        <f t="shared" si="283"/>
        <v>0</v>
      </c>
      <c r="Z652" s="1">
        <f t="shared" si="283"/>
        <v>0</v>
      </c>
      <c r="AA652" s="1">
        <f>+AA$3*$F652*ABS($F652)*COS(2*PI()*$A652/$AZ$22+AA$4)*COS(2*PI()*$A652/$BA$22+AA$5)</f>
        <v>0</v>
      </c>
      <c r="AB652" s="39">
        <f>+AB$3*$F652*ABS($F652)*COS(2*2*PI()*$A652/$BA$33+AB$4)*COS(2*2*PI()*$A652/$BA$34+AB$5)*COS(2*2*PI()*$A652/$BA$35+AB$6)</f>
        <v>0</v>
      </c>
      <c r="AE652" s="20">
        <f>+$AF$20*SIGN(SOI!A651)*(ABS(SOI!A651))^$AE$2</f>
        <v>-0.12722947518134881</v>
      </c>
      <c r="AF652" s="20">
        <f t="shared" si="279"/>
        <v>5.6688147923405645E-2</v>
      </c>
      <c r="AG652" s="19">
        <f t="shared" si="280"/>
        <v>-1.1526153297629762</v>
      </c>
      <c r="AH652" s="19">
        <f t="shared" si="281"/>
        <v>-1.1517762865633077</v>
      </c>
      <c r="AI652">
        <f t="shared" si="277"/>
        <v>0.37799999999999606</v>
      </c>
      <c r="AJ652">
        <f t="shared" si="276"/>
        <v>1.2093034776863818</v>
      </c>
      <c r="AK652">
        <v>1</v>
      </c>
    </row>
    <row r="653" spans="1:37" x14ac:dyDescent="0.25">
      <c r="A653">
        <v>52.583333333333734</v>
      </c>
      <c r="B653" s="2">
        <v>1932.5833333332855</v>
      </c>
      <c r="C653">
        <f>+D653+($D$2+E653+F653)*SOI!A652*IF(B653&gt;$C$18, IF(B653&lt;$C$19,-1,1),1)</f>
        <v>0.26861465249787758</v>
      </c>
      <c r="D653">
        <f>+$D$3*((1-$D$5)*SOI!D652+$D$5*SOI!D651) +   $D$4*((1-$D$5)*SOI!E652+$D$5*SOI!E651)</f>
        <v>0</v>
      </c>
      <c r="E653">
        <f t="shared" si="258"/>
        <v>0.74906623500869074</v>
      </c>
      <c r="F653">
        <f t="shared" si="259"/>
        <v>2.2355410149677271</v>
      </c>
      <c r="G653">
        <f t="shared" si="266"/>
        <v>2.9846072499764178</v>
      </c>
      <c r="H653" s="21">
        <f t="shared" si="267"/>
        <v>5.6777523408730749E-3</v>
      </c>
      <c r="I653" s="37">
        <f t="shared" si="260"/>
        <v>-0.19561398967486304</v>
      </c>
      <c r="J653" s="1">
        <f t="shared" si="268"/>
        <v>6.7777177336613326E-4</v>
      </c>
      <c r="K653" s="1">
        <f t="shared" si="269"/>
        <v>3.50252660413509E-5</v>
      </c>
      <c r="L653" s="1">
        <f t="shared" si="261"/>
        <v>-5.8352257074579597E-2</v>
      </c>
      <c r="M653" s="1">
        <f t="shared" si="262"/>
        <v>-2.1773900026180203E-2</v>
      </c>
      <c r="N653" s="1">
        <f t="shared" si="263"/>
        <v>-7.1715143294936626E-2</v>
      </c>
      <c r="O653" s="1">
        <f t="shared" si="264"/>
        <v>0.58328108513616295</v>
      </c>
      <c r="P653" s="1">
        <f t="shared" si="265"/>
        <v>3.8168032506778388E-2</v>
      </c>
      <c r="Q653" s="1">
        <f t="shared" si="270"/>
        <v>1.0501937563343262E-3</v>
      </c>
      <c r="R653" s="1">
        <f t="shared" si="271"/>
        <v>1.1288246142579678E-5</v>
      </c>
      <c r="S653" s="1">
        <f t="shared" si="272"/>
        <v>1.8394196263824879E-3</v>
      </c>
      <c r="T653" s="1">
        <f t="shared" si="273"/>
        <v>5.7268144351798245E-4</v>
      </c>
      <c r="U653" s="1">
        <f t="shared" si="274"/>
        <v>3.8732497487538168E-4</v>
      </c>
      <c r="V653" s="1">
        <f t="shared" si="275"/>
        <v>5.3200843846115684E-3</v>
      </c>
      <c r="W653" s="1">
        <f t="shared" si="283"/>
        <v>0</v>
      </c>
      <c r="X653" s="1">
        <f t="shared" si="283"/>
        <v>0</v>
      </c>
      <c r="Y653" s="1">
        <f t="shared" si="283"/>
        <v>0</v>
      </c>
      <c r="Z653" s="1">
        <f t="shared" si="283"/>
        <v>0</v>
      </c>
      <c r="AA653" s="1">
        <f>+AA$3*$F653*ABS($F653)*COS(2*PI()*$A653/$AZ$22+AA$4)*COS(2*PI()*$A653/$BA$22+AA$5)</f>
        <v>0</v>
      </c>
      <c r="AB653" s="39">
        <f>+AB$3*$F653*ABS($F653)*COS(2*2*PI()*$A653/$BA$33+AB$4)*COS(2*2*PI()*$A653/$BA$34+AB$5)*COS(2*2*PI()*$A653/$BA$35+AB$6)</f>
        <v>0</v>
      </c>
      <c r="AE653" s="20">
        <f>+$AF$20*SIGN(SOI!A652)*(ABS(SOI!A652))^$AE$2</f>
        <v>0.1104973439394924</v>
      </c>
      <c r="AF653" s="20">
        <f t="shared" si="279"/>
        <v>7.2238651729290533E-3</v>
      </c>
      <c r="AG653" s="19">
        <f t="shared" si="280"/>
        <v>-1.1517195314916857</v>
      </c>
      <c r="AH653" s="19">
        <f t="shared" si="281"/>
        <v>-1.1520707172229059</v>
      </c>
      <c r="AI653">
        <f t="shared" si="277"/>
        <v>0.37859999999999605</v>
      </c>
      <c r="AJ653">
        <f t="shared" si="276"/>
        <v>1.1589433966646148</v>
      </c>
      <c r="AK653">
        <v>1</v>
      </c>
    </row>
    <row r="654" spans="1:37" x14ac:dyDescent="0.25">
      <c r="A654">
        <v>52.666666666667069</v>
      </c>
      <c r="B654" s="2">
        <v>1932.6666666666188</v>
      </c>
      <c r="C654">
        <f>+D654+($D$2+E654+F654)*SOI!A653*IF(B654&gt;$C$18, IF(B654&lt;$C$19,-1,1),1)</f>
        <v>-5.6235459021097611E-2</v>
      </c>
      <c r="D654">
        <f>+$D$3*((1-$D$5)*SOI!D653+$D$5*SOI!D652) +   $D$4*((1-$D$5)*SOI!E653+$D$5*SOI!E652)</f>
        <v>0</v>
      </c>
      <c r="E654">
        <f t="shared" si="258"/>
        <v>-0.91133851600633164</v>
      </c>
      <c r="F654">
        <f t="shared" si="259"/>
        <v>-1.9004344350485489</v>
      </c>
      <c r="G654">
        <f t="shared" si="266"/>
        <v>-2.8117729510548806</v>
      </c>
      <c r="H654" s="21">
        <f t="shared" si="267"/>
        <v>-9.7479758566471272E-3</v>
      </c>
      <c r="I654" s="37">
        <f t="shared" si="260"/>
        <v>-0.10386023949445887</v>
      </c>
      <c r="J654" s="1">
        <f t="shared" si="268"/>
        <v>4.9003882628464806E-4</v>
      </c>
      <c r="K654" s="1">
        <f t="shared" si="269"/>
        <v>-9.2434512832975362E-5</v>
      </c>
      <c r="L654" s="1">
        <f t="shared" si="261"/>
        <v>0.24053352091749558</v>
      </c>
      <c r="M654" s="1">
        <f t="shared" si="262"/>
        <v>-2.9650623385533179E-2</v>
      </c>
      <c r="N654" s="1">
        <f t="shared" si="263"/>
        <v>0.1471239896369346</v>
      </c>
      <c r="O654" s="1">
        <f t="shared" si="264"/>
        <v>-0.72579803024402645</v>
      </c>
      <c r="P654" s="1">
        <f t="shared" si="265"/>
        <v>-1.9637972434860027E-2</v>
      </c>
      <c r="Q654" s="1">
        <f t="shared" si="270"/>
        <v>-2.9338618429454433E-3</v>
      </c>
      <c r="R654" s="1">
        <f t="shared" si="271"/>
        <v>-1.674349460062756E-5</v>
      </c>
      <c r="S654" s="1">
        <f t="shared" si="272"/>
        <v>-2.0035622839634339E-3</v>
      </c>
      <c r="T654" s="1">
        <f t="shared" si="273"/>
        <v>2.9374396465864394E-3</v>
      </c>
      <c r="U654" s="1">
        <f t="shared" si="274"/>
        <v>-1.0580879850709038E-4</v>
      </c>
      <c r="V654" s="1">
        <f t="shared" si="275"/>
        <v>5.6154946320704172E-3</v>
      </c>
      <c r="W654" s="1">
        <f t="shared" si="283"/>
        <v>0</v>
      </c>
      <c r="X654" s="1">
        <f t="shared" si="283"/>
        <v>0</v>
      </c>
      <c r="Y654" s="1">
        <f t="shared" si="283"/>
        <v>0</v>
      </c>
      <c r="Z654" s="1">
        <f t="shared" si="283"/>
        <v>0</v>
      </c>
      <c r="AA654" s="1">
        <f>+AA$3*$F654*ABS($F654)*COS(2*PI()*$A654/$AZ$22+AA$4)*COS(2*PI()*$A654/$BA$22+AA$5)</f>
        <v>0</v>
      </c>
      <c r="AB654" s="39">
        <f>+AB$3*$F654*ABS($F654)*COS(2*2*PI()*$A654/$BA$33+AB$4)*COS(2*2*PI()*$A654/$BA$34+AB$5)*COS(2*2*PI()*$A654/$BA$35+AB$6)</f>
        <v>0</v>
      </c>
      <c r="AE654" s="20">
        <f>+$AF$20*SIGN(SOI!A653)*(ABS(SOI!A653))^$AE$2</f>
        <v>3.8403726760643568E-2</v>
      </c>
      <c r="AF654" s="20">
        <f t="shared" si="279"/>
        <v>6.2434932486926518E-2</v>
      </c>
      <c r="AG654" s="19">
        <f t="shared" si="280"/>
        <v>-0.43910920030028644</v>
      </c>
      <c r="AH654" s="19">
        <f t="shared" si="281"/>
        <v>-1.1443706931315318</v>
      </c>
      <c r="AI654">
        <f t="shared" si="277"/>
        <v>0.37919999999999604</v>
      </c>
      <c r="AJ654">
        <f t="shared" si="276"/>
        <v>0.50154413278721299</v>
      </c>
      <c r="AK654">
        <v>1</v>
      </c>
    </row>
    <row r="655" spans="1:37" x14ac:dyDescent="0.25">
      <c r="A655">
        <v>52.750000000000405</v>
      </c>
      <c r="B655" s="2">
        <v>1932.749999999952</v>
      </c>
      <c r="C655">
        <f>+D655+($D$2+E655+F655)*SOI!A654*IF(B655&gt;$C$18, IF(B655&lt;$C$19,-1,1),1)</f>
        <v>6.8580361663487535E-2</v>
      </c>
      <c r="D655">
        <f>+$D$3*((1-$D$5)*SOI!D654+$D$5*SOI!D653) +   $D$4*((1-$D$5)*SOI!E654+$D$5*SOI!E653)</f>
        <v>0</v>
      </c>
      <c r="E655">
        <f t="shared" si="258"/>
        <v>1.274209220567057</v>
      </c>
      <c r="F655">
        <f t="shared" si="259"/>
        <v>2.1548088626073199</v>
      </c>
      <c r="G655">
        <f t="shared" si="266"/>
        <v>3.4290180831743768</v>
      </c>
      <c r="H655" s="21">
        <f t="shared" si="267"/>
        <v>-1.3184285900788519E-2</v>
      </c>
      <c r="I655" s="37">
        <f t="shared" si="260"/>
        <v>0.56289534672455177</v>
      </c>
      <c r="J655" s="1">
        <f t="shared" si="268"/>
        <v>6.9933574277201566E-3</v>
      </c>
      <c r="K655" s="1">
        <f t="shared" si="269"/>
        <v>1.6468375169526422E-5</v>
      </c>
      <c r="L655" s="1">
        <f t="shared" si="261"/>
        <v>-1.3674492977977415</v>
      </c>
      <c r="M655" s="1">
        <f t="shared" si="262"/>
        <v>7.8074771921144023E-2</v>
      </c>
      <c r="N655" s="1">
        <f t="shared" si="263"/>
        <v>-0.19076722891891085</v>
      </c>
      <c r="O655" s="1">
        <f t="shared" si="264"/>
        <v>0.26643005357756799</v>
      </c>
      <c r="P655" s="1">
        <f t="shared" si="265"/>
        <v>1.6765256051386602E-3</v>
      </c>
      <c r="Q655" s="1">
        <f t="shared" si="270"/>
        <v>-1.0016980591463793E-2</v>
      </c>
      <c r="R655" s="1">
        <f t="shared" si="271"/>
        <v>3.0982868137915471E-4</v>
      </c>
      <c r="S655" s="1">
        <f t="shared" si="272"/>
        <v>-1.4079961404363756E-2</v>
      </c>
      <c r="T655" s="1">
        <f t="shared" si="273"/>
        <v>6.130162727498824E-3</v>
      </c>
      <c r="U655" s="1">
        <f t="shared" si="274"/>
        <v>-4.8956872516884674E-5</v>
      </c>
      <c r="V655" s="1">
        <f t="shared" si="275"/>
        <v>6.2161550540082021E-4</v>
      </c>
      <c r="W655" s="1">
        <f t="shared" si="283"/>
        <v>0</v>
      </c>
      <c r="X655" s="1">
        <f t="shared" si="283"/>
        <v>0</v>
      </c>
      <c r="Y655" s="1">
        <f t="shared" si="283"/>
        <v>0</v>
      </c>
      <c r="Z655" s="1">
        <f t="shared" si="283"/>
        <v>0</v>
      </c>
      <c r="AA655" s="1">
        <f>+AA$3*$F655*ABS($F655)*COS(2*PI()*$A655/$AZ$22+AA$4)*COS(2*PI()*$A655/$BA$22+AA$5)</f>
        <v>0</v>
      </c>
      <c r="AB655" s="39">
        <f>+AB$3*$F655*ABS($F655)*COS(2*2*PI()*$A655/$BA$33+AB$4)*COS(2*2*PI()*$A655/$BA$34+AB$5)*COS(2*2*PI()*$A655/$BA$35+AB$6)</f>
        <v>0</v>
      </c>
      <c r="AE655" s="20">
        <f>+$AF$20*SIGN(SOI!A654)*(ABS(SOI!A654))^$AE$2</f>
        <v>3.8403726760643568E-2</v>
      </c>
      <c r="AF655" s="20">
        <f t="shared" si="279"/>
        <v>4.7686005239329643E-3</v>
      </c>
      <c r="AG655" s="19">
        <f t="shared" si="280"/>
        <v>-0.99992373738648754</v>
      </c>
      <c r="AH655" s="19">
        <f t="shared" si="281"/>
        <v>-1.1406785260358212</v>
      </c>
      <c r="AI655">
        <f t="shared" si="277"/>
        <v>0.37979999999999603</v>
      </c>
      <c r="AJ655">
        <f t="shared" si="276"/>
        <v>1.0046923379104205</v>
      </c>
      <c r="AK655">
        <v>1</v>
      </c>
    </row>
    <row r="656" spans="1:37" x14ac:dyDescent="0.25">
      <c r="A656">
        <v>52.833333333333741</v>
      </c>
      <c r="B656" s="2">
        <v>1932.8333333332853</v>
      </c>
      <c r="C656">
        <f>+D656+($D$2+E656+F656)*SOI!A655*IF(B656&gt;$C$18, IF(B656&lt;$C$19,-1,1),1)</f>
        <v>0.23959006713918929</v>
      </c>
      <c r="D656">
        <f>+$D$3*((1-$D$5)*SOI!D655+$D$5*SOI!D654) +   $D$4*((1-$D$5)*SOI!E655+$D$5*SOI!E654)</f>
        <v>0</v>
      </c>
      <c r="E656">
        <f t="shared" si="258"/>
        <v>-2.3875979226000608</v>
      </c>
      <c r="F656">
        <f t="shared" si="259"/>
        <v>-3.6021537558796712</v>
      </c>
      <c r="G656">
        <f t="shared" si="266"/>
        <v>-5.989751678479732</v>
      </c>
      <c r="H656" s="21">
        <f t="shared" si="267"/>
        <v>2.2098403079178094E-2</v>
      </c>
      <c r="I656" s="37">
        <f t="shared" si="260"/>
        <v>-1.283053295735106</v>
      </c>
      <c r="J656" s="1">
        <f t="shared" si="268"/>
        <v>1.8566478141570614E-2</v>
      </c>
      <c r="K656" s="1">
        <f t="shared" si="269"/>
        <v>-8.6011398822032962E-5</v>
      </c>
      <c r="L656" s="1">
        <f t="shared" si="261"/>
        <v>2.4349314477547659</v>
      </c>
      <c r="M656" s="1">
        <f t="shared" si="262"/>
        <v>-9.0936344308665998E-2</v>
      </c>
      <c r="N656" s="1">
        <f t="shared" si="263"/>
        <v>0.1731331142942483</v>
      </c>
      <c r="O656" s="1">
        <f t="shared" si="264"/>
        <v>-0.10197081814463511</v>
      </c>
      <c r="P656" s="1">
        <f t="shared" si="265"/>
        <v>-1.2848346826291535E-2</v>
      </c>
      <c r="Q656" s="1">
        <f t="shared" si="270"/>
        <v>-1.0588634788790048E-2</v>
      </c>
      <c r="R656" s="1">
        <f t="shared" si="271"/>
        <v>-7.465205954682205E-4</v>
      </c>
      <c r="S656" s="1">
        <f t="shared" si="272"/>
        <v>-2.9126940747164209E-2</v>
      </c>
      <c r="T656" s="1">
        <f t="shared" si="273"/>
        <v>4.1777283863800238E-3</v>
      </c>
      <c r="U656" s="1">
        <f t="shared" si="274"/>
        <v>-8.5520014334665635E-4</v>
      </c>
      <c r="V656" s="1">
        <f t="shared" si="275"/>
        <v>4.3234980702292775E-3</v>
      </c>
      <c r="W656" s="1">
        <f t="shared" si="283"/>
        <v>0</v>
      </c>
      <c r="X656" s="1">
        <f t="shared" si="283"/>
        <v>0</v>
      </c>
      <c r="Y656" s="1">
        <f t="shared" si="283"/>
        <v>0</v>
      </c>
      <c r="Z656" s="1">
        <f t="shared" si="283"/>
        <v>0</v>
      </c>
      <c r="AA656" s="1">
        <f>+AA$3*$F656*ABS($F656)*COS(2*PI()*$A656/$AZ$22+AA$4)*COS(2*PI()*$A656/$BA$22+AA$5)</f>
        <v>0</v>
      </c>
      <c r="AB656" s="39">
        <f>+AB$3*$F656*ABS($F656)*COS(2*2*PI()*$A656/$BA$33+AB$4)*COS(2*2*PI()*$A656/$BA$34+AB$5)*COS(2*2*PI()*$A656/$BA$35+AB$6)</f>
        <v>0</v>
      </c>
      <c r="AE656" s="20">
        <f>+$AF$20*SIGN(SOI!A655)*(ABS(SOI!A655))^$AE$2</f>
        <v>-6.2501651949488243E-2</v>
      </c>
      <c r="AF656" s="20">
        <f t="shared" si="279"/>
        <v>-0.11492664601024977</v>
      </c>
      <c r="AG656" s="19">
        <f t="shared" si="280"/>
        <v>0.24448952423240147</v>
      </c>
      <c r="AH656" s="19">
        <f t="shared" si="281"/>
        <v>-0.767693638943718</v>
      </c>
      <c r="AI656">
        <f t="shared" si="277"/>
        <v>0.38039999999999602</v>
      </c>
      <c r="AJ656">
        <f t="shared" si="276"/>
        <v>0.35941617024265127</v>
      </c>
      <c r="AK656">
        <v>1</v>
      </c>
    </row>
    <row r="657" spans="1:37" x14ac:dyDescent="0.25">
      <c r="A657">
        <v>52.916666666667076</v>
      </c>
      <c r="B657" s="2">
        <v>1932.9166666666185</v>
      </c>
      <c r="C657">
        <f>+D657+($D$2+E657+F657)*SOI!A656*IF(B657&gt;$C$18, IF(B657&lt;$C$19,-1,1),1)</f>
        <v>-41.323409956424022</v>
      </c>
      <c r="D657">
        <f>+$D$3*((1-$D$5)*SOI!D656+$D$5*SOI!D655) +   $D$4*((1-$D$5)*SOI!E656+$D$5*SOI!E655)</f>
        <v>0</v>
      </c>
      <c r="E657">
        <f t="shared" si="258"/>
        <v>41.12034000046539</v>
      </c>
      <c r="F657">
        <f t="shared" si="259"/>
        <v>59.668464771300521</v>
      </c>
      <c r="G657">
        <f t="shared" si="266"/>
        <v>100.78880477176591</v>
      </c>
      <c r="H657" s="21">
        <f t="shared" si="267"/>
        <v>0.76421850099598976</v>
      </c>
      <c r="I657" s="37">
        <f t="shared" si="260"/>
        <v>14.257493274912417</v>
      </c>
      <c r="J657" s="1">
        <f t="shared" si="268"/>
        <v>-1.521271933600238</v>
      </c>
      <c r="K657" s="1">
        <f t="shared" si="269"/>
        <v>4.9382082612661717</v>
      </c>
      <c r="L657" s="1">
        <f t="shared" si="261"/>
        <v>-8.2915341920548382</v>
      </c>
      <c r="M657" s="1">
        <f t="shared" si="262"/>
        <v>-0.6705270997144589</v>
      </c>
      <c r="N657" s="1">
        <f t="shared" si="263"/>
        <v>1.4440452717150378</v>
      </c>
      <c r="O657" s="1">
        <f t="shared" si="264"/>
        <v>24.397622304931197</v>
      </c>
      <c r="P657" s="1">
        <f t="shared" si="265"/>
        <v>0.90540082327508031</v>
      </c>
      <c r="Q657" s="1">
        <f t="shared" si="270"/>
        <v>-0.65120763019677819</v>
      </c>
      <c r="R657" s="1">
        <f t="shared" si="271"/>
        <v>0.51017571736264844</v>
      </c>
      <c r="S657" s="1">
        <f t="shared" si="272"/>
        <v>2.6995664298731938</v>
      </c>
      <c r="T657" s="1">
        <f t="shared" si="273"/>
        <v>3.4037680570193789</v>
      </c>
      <c r="U657" s="1">
        <f t="shared" si="274"/>
        <v>-0.66966851008545203</v>
      </c>
      <c r="V657" s="1">
        <f t="shared" si="275"/>
        <v>-2.5411457249038678</v>
      </c>
      <c r="W657" s="1">
        <f t="shared" si="283"/>
        <v>0</v>
      </c>
      <c r="X657" s="1">
        <f t="shared" si="283"/>
        <v>0</v>
      </c>
      <c r="Y657" s="1">
        <f t="shared" si="283"/>
        <v>0</v>
      </c>
      <c r="Z657" s="1">
        <f t="shared" si="283"/>
        <v>0</v>
      </c>
      <c r="AA657" s="1">
        <f>+AA$3*$F657*ABS($F657)*COS(2*PI()*$A657/$AZ$22+AA$4)*COS(2*PI()*$A657/$BA$22+AA$5)</f>
        <v>0</v>
      </c>
      <c r="AB657" s="39">
        <f>+AB$3*$F657*ABS($F657)*COS(2*2*PI()*$A657/$BA$33+AB$4)*COS(2*2*PI()*$A657/$BA$34+AB$5)*COS(2*2*PI()*$A657/$BA$35+AB$6)</f>
        <v>0</v>
      </c>
      <c r="AE657" s="20">
        <f>+$AF$20*SIGN(SOI!A656)*(ABS(SOI!A656))^$AE$2</f>
        <v>-0.32068201284190462</v>
      </c>
      <c r="AF657" s="20">
        <f t="shared" si="279"/>
        <v>-0.19452977629694271</v>
      </c>
      <c r="AG657" s="19">
        <f t="shared" si="280"/>
        <v>-1.1488412256818659</v>
      </c>
      <c r="AH657" s="19">
        <f t="shared" si="281"/>
        <v>-1.0100311492664868</v>
      </c>
      <c r="AI657">
        <f t="shared" si="277"/>
        <v>0.38099999999999601</v>
      </c>
      <c r="AJ657">
        <f t="shared" si="276"/>
        <v>0.95431144938492318</v>
      </c>
      <c r="AK657">
        <v>1</v>
      </c>
    </row>
    <row r="658" spans="1:37" x14ac:dyDescent="0.25">
      <c r="A658">
        <v>53.000000000000412</v>
      </c>
      <c r="B658" s="2">
        <v>1932.9999999999518</v>
      </c>
      <c r="C658">
        <f>+D658+($D$2+E658+F658)*SOI!A657*IF(B658&gt;$C$18, IF(B658&lt;$C$19,-1,1),1)</f>
        <v>-1.4095286139315746</v>
      </c>
      <c r="D658">
        <f>+$D$3*((1-$D$5)*SOI!D657+$D$5*SOI!D656) +   $D$4*((1-$D$5)*SOI!E657+$D$5*SOI!E656)</f>
        <v>0</v>
      </c>
      <c r="E658">
        <f t="shared" si="258"/>
        <v>2.689252445537976</v>
      </c>
      <c r="F658">
        <f t="shared" si="259"/>
        <v>4.0227885731838082</v>
      </c>
      <c r="G658">
        <f t="shared" si="266"/>
        <v>6.7120410187217843</v>
      </c>
      <c r="H658" s="21">
        <f t="shared" si="267"/>
        <v>4.4286581260863878E-2</v>
      </c>
      <c r="I658" s="37">
        <f t="shared" si="260"/>
        <v>-7.6215671135120969E-2</v>
      </c>
      <c r="J658" s="1">
        <f t="shared" si="268"/>
        <v>2.0637857426876799E-3</v>
      </c>
      <c r="K658" s="1">
        <f t="shared" si="269"/>
        <v>1.5846937757664488E-3</v>
      </c>
      <c r="L658" s="1">
        <f t="shared" si="261"/>
        <v>-0.32848683113301486</v>
      </c>
      <c r="M658" s="1">
        <f t="shared" si="262"/>
        <v>-0.17016607704831868</v>
      </c>
      <c r="N658" s="1">
        <f t="shared" si="263"/>
        <v>0.33817990376873414</v>
      </c>
      <c r="O658" s="1">
        <f t="shared" si="264"/>
        <v>2.4507582689523573</v>
      </c>
      <c r="P658" s="1">
        <f t="shared" si="265"/>
        <v>7.3009738859444367E-2</v>
      </c>
      <c r="Q658" s="1">
        <f t="shared" si="270"/>
        <v>-3.8702865439077395E-2</v>
      </c>
      <c r="R658" s="1">
        <f t="shared" si="271"/>
        <v>-1.6208563476845453E-4</v>
      </c>
      <c r="S658" s="1">
        <f t="shared" si="272"/>
        <v>-3.3795751580320849E-3</v>
      </c>
      <c r="T658" s="1">
        <f t="shared" si="273"/>
        <v>1.3545529883968658E-2</v>
      </c>
      <c r="U658" s="1">
        <f t="shared" si="274"/>
        <v>2.8866949362373458E-4</v>
      </c>
      <c r="V658" s="1">
        <f t="shared" si="275"/>
        <v>-4.7988421885056032E-2</v>
      </c>
      <c r="W658" s="1">
        <f t="shared" si="283"/>
        <v>0</v>
      </c>
      <c r="X658" s="1">
        <f t="shared" si="283"/>
        <v>0</v>
      </c>
      <c r="Y658" s="1">
        <f t="shared" si="283"/>
        <v>0</v>
      </c>
      <c r="Z658" s="1">
        <f t="shared" si="283"/>
        <v>0</v>
      </c>
      <c r="AA658" s="1">
        <f>+AA$3*$F658*ABS($F658)*COS(2*PI()*$A658/$AZ$22+AA$4)*COS(2*PI()*$A658/$BA$22+AA$5)</f>
        <v>0</v>
      </c>
      <c r="AB658" s="39">
        <f>+AB$3*$F658*ABS($F658)*COS(2*2*PI()*$A658/$BA$33+AB$4)*COS(2*2*PI()*$A658/$BA$34+AB$5)*COS(2*2*PI()*$A658/$BA$35+AB$6)</f>
        <v>0</v>
      </c>
      <c r="AE658" s="20">
        <f>+$AF$20*SIGN(SOI!A657)*(ABS(SOI!A657))^$AE$2</f>
        <v>-0.20040566409943528</v>
      </c>
      <c r="AF658" s="20">
        <f t="shared" si="279"/>
        <v>-0.2076028142536088</v>
      </c>
      <c r="AG658" s="19">
        <f t="shared" si="280"/>
        <v>-0.85732332018728197</v>
      </c>
      <c r="AH658" s="19">
        <f t="shared" si="281"/>
        <v>-0.97770461857271906</v>
      </c>
      <c r="AI658">
        <f t="shared" si="277"/>
        <v>0.381599999999996</v>
      </c>
      <c r="AJ658">
        <f t="shared" si="276"/>
        <v>0.64972050593367314</v>
      </c>
      <c r="AK658">
        <v>1</v>
      </c>
    </row>
    <row r="659" spans="1:37" x14ac:dyDescent="0.25">
      <c r="A659">
        <v>53.083333333333748</v>
      </c>
      <c r="B659" s="2">
        <v>1933.0833333332851</v>
      </c>
      <c r="C659">
        <f>+D659+($D$2+E659+F659)*SOI!A658*IF(B659&gt;$C$18, IF(B659&lt;$C$19,-1,1),1)</f>
        <v>0.28656142577418153</v>
      </c>
      <c r="D659">
        <f>+$D$3*((1-$D$5)*SOI!D658+$D$5*SOI!D657) +   $D$4*((1-$D$5)*SOI!E658+$D$5*SOI!E657)</f>
        <v>0</v>
      </c>
      <c r="E659">
        <f t="shared" si="258"/>
        <v>-1.3464768070740787</v>
      </c>
      <c r="F659">
        <f t="shared" si="259"/>
        <v>-2.2355410151031903</v>
      </c>
      <c r="G659">
        <f t="shared" si="266"/>
        <v>-3.5820178221772689</v>
      </c>
      <c r="H659" s="21">
        <f t="shared" si="267"/>
        <v>2.0265582022355063E-2</v>
      </c>
      <c r="I659" s="37">
        <f t="shared" si="260"/>
        <v>0.51968960235510464</v>
      </c>
      <c r="J659" s="1">
        <f t="shared" si="268"/>
        <v>7.8247558937779745E-3</v>
      </c>
      <c r="K659" s="1">
        <f t="shared" si="269"/>
        <v>-3.6415151112151252E-4</v>
      </c>
      <c r="L659" s="1">
        <f t="shared" si="261"/>
        <v>1.2480221204863942</v>
      </c>
      <c r="M659" s="1">
        <f t="shared" si="262"/>
        <v>9.4619233896410013E-2</v>
      </c>
      <c r="N659" s="1">
        <f t="shared" si="263"/>
        <v>-0.21399760241815277</v>
      </c>
      <c r="O659" s="1">
        <f t="shared" si="264"/>
        <v>-0.60240061760327146</v>
      </c>
      <c r="P659" s="1">
        <f t="shared" si="265"/>
        <v>-1.7965044949341986E-2</v>
      </c>
      <c r="Q659" s="1">
        <f t="shared" si="270"/>
        <v>-1.3617916656597945E-2</v>
      </c>
      <c r="R659" s="1">
        <f t="shared" si="271"/>
        <v>3.8887661486351576E-4</v>
      </c>
      <c r="S659" s="1">
        <f t="shared" si="272"/>
        <v>-1.4582197301396184E-2</v>
      </c>
      <c r="T659" s="1">
        <f t="shared" si="273"/>
        <v>1.2649846337259019E-2</v>
      </c>
      <c r="U659" s="1">
        <f t="shared" si="274"/>
        <v>4.8433756387712186E-4</v>
      </c>
      <c r="V659" s="1">
        <f t="shared" si="275"/>
        <v>-7.472141590051596E-3</v>
      </c>
      <c r="W659" s="1">
        <f t="shared" si="283"/>
        <v>0</v>
      </c>
      <c r="X659" s="1">
        <f t="shared" si="283"/>
        <v>0</v>
      </c>
      <c r="Y659" s="1">
        <f t="shared" si="283"/>
        <v>0</v>
      </c>
      <c r="Z659" s="1">
        <f t="shared" si="283"/>
        <v>0</v>
      </c>
      <c r="AA659" s="1">
        <f>+AA$3*$F659*ABS($F659)*COS(2*PI()*$A659/$AZ$22+AA$4)*COS(2*PI()*$A659/$BA$22+AA$5)</f>
        <v>0</v>
      </c>
      <c r="AB659" s="39">
        <f>+AB$3*$F659*ABS($F659)*COS(2*2*PI()*$A659/$BA$33+AB$4)*COS(2*2*PI()*$A659/$BA$34+AB$5)*COS(2*2*PI()*$A659/$BA$35+AB$6)</f>
        <v>0</v>
      </c>
      <c r="AE659" s="20">
        <f>+$AF$20*SIGN(SOI!A658)*(ABS(SOI!A658))^$AE$2</f>
        <v>-0.1017207658194864</v>
      </c>
      <c r="AF659" s="20">
        <f t="shared" si="279"/>
        <v>-0.16525938546717497</v>
      </c>
      <c r="AG659" s="19">
        <f t="shared" si="280"/>
        <v>-1.0032081964545279</v>
      </c>
      <c r="AH659" s="19">
        <f t="shared" si="281"/>
        <v>-0.93907059634839651</v>
      </c>
      <c r="AI659">
        <f t="shared" si="277"/>
        <v>0.38219999999999599</v>
      </c>
      <c r="AJ659">
        <f t="shared" si="276"/>
        <v>0.83794881098735285</v>
      </c>
      <c r="AK659">
        <v>1</v>
      </c>
    </row>
    <row r="660" spans="1:37" x14ac:dyDescent="0.25">
      <c r="A660">
        <v>53.166666666667084</v>
      </c>
      <c r="B660" s="2">
        <v>1933.1666666666183</v>
      </c>
      <c r="C660">
        <f>+D660+($D$2+E660+F660)*SOI!A659*IF(B660&gt;$C$18, IF(B660&lt;$C$19,-1,1),1)</f>
        <v>-0.5682522218800754</v>
      </c>
      <c r="D660">
        <f>+$D$3*((1-$D$5)*SOI!D659+$D$5*SOI!D658) +   $D$4*((1-$D$5)*SOI!E659+$D$5*SOI!E658)</f>
        <v>0</v>
      </c>
      <c r="E660">
        <f t="shared" si="258"/>
        <v>0.94082667422817634</v>
      </c>
      <c r="F660">
        <f t="shared" si="259"/>
        <v>1.9004344351722005</v>
      </c>
      <c r="G660">
        <f t="shared" si="266"/>
        <v>2.841261109400377</v>
      </c>
      <c r="H660" s="21">
        <f t="shared" si="267"/>
        <v>-2.9902686453868062E-2</v>
      </c>
      <c r="I660" s="37">
        <f t="shared" si="260"/>
        <v>-0.50188588478869811</v>
      </c>
      <c r="J660" s="1">
        <f t="shared" si="268"/>
        <v>2.443246971810622E-3</v>
      </c>
      <c r="K660" s="1">
        <f t="shared" si="269"/>
        <v>1.1067259131006826E-8</v>
      </c>
      <c r="L660" s="1">
        <f t="shared" si="261"/>
        <v>-1.0688842200500315</v>
      </c>
      <c r="M660" s="1">
        <f t="shared" si="262"/>
        <v>-3.0592505363341193E-2</v>
      </c>
      <c r="N660" s="1">
        <f t="shared" si="263"/>
        <v>0.11030365585531865</v>
      </c>
      <c r="O660" s="1">
        <f t="shared" si="264"/>
        <v>2.9128530870566453E-3</v>
      </c>
      <c r="P660" s="1">
        <f t="shared" si="265"/>
        <v>1.3183924739943093E-4</v>
      </c>
      <c r="Q660" s="1">
        <f t="shared" si="270"/>
        <v>-2.2694848528463994E-3</v>
      </c>
      <c r="R660" s="1">
        <f t="shared" si="271"/>
        <v>-6.2587758476607681E-5</v>
      </c>
      <c r="S660" s="1">
        <f t="shared" si="272"/>
        <v>-7.2588015448149627E-3</v>
      </c>
      <c r="T660" s="1">
        <f t="shared" si="273"/>
        <v>5.238739521793686E-5</v>
      </c>
      <c r="U660" s="1">
        <f t="shared" si="274"/>
        <v>3.4326183031636832E-6</v>
      </c>
      <c r="V660" s="1">
        <f t="shared" si="275"/>
        <v>-2.8264577559814216E-5</v>
      </c>
      <c r="W660" s="1">
        <f t="shared" si="283"/>
        <v>0</v>
      </c>
      <c r="X660" s="1">
        <f t="shared" si="283"/>
        <v>0</v>
      </c>
      <c r="Y660" s="1">
        <f t="shared" si="283"/>
        <v>0</v>
      </c>
      <c r="Z660" s="1">
        <f t="shared" si="283"/>
        <v>0</v>
      </c>
      <c r="AA660" s="1">
        <f>+AA$3*$F660*ABS($F660)*COS(2*PI()*$A660/$AZ$22+AA$4)*COS(2*PI()*$A660/$BA$22+AA$5)</f>
        <v>0</v>
      </c>
      <c r="AB660" s="39">
        <f>+AB$3*$F660*ABS($F660)*COS(2*2*PI()*$A660/$BA$33+AB$4)*COS(2*2*PI()*$A660/$BA$34+AB$5)*COS(2*2*PI()*$A660/$BA$35+AB$6)</f>
        <v>0</v>
      </c>
      <c r="AE660" s="20">
        <f>+$AF$20*SIGN(SOI!A659)*(ABS(SOI!A659))^$AE$2</f>
        <v>-0.19365172648260318</v>
      </c>
      <c r="AF660" s="20">
        <f t="shared" si="279"/>
        <v>-9.0591858777001003E-2</v>
      </c>
      <c r="AG660" s="19">
        <f t="shared" si="280"/>
        <v>-0.6211367257979179</v>
      </c>
      <c r="AH660" s="19">
        <f t="shared" si="281"/>
        <v>-0.95260100617779575</v>
      </c>
      <c r="AI660">
        <f t="shared" si="277"/>
        <v>0.38279999999999598</v>
      </c>
      <c r="AJ660">
        <f t="shared" si="276"/>
        <v>0.53054486702091685</v>
      </c>
      <c r="AK660">
        <v>1</v>
      </c>
    </row>
    <row r="661" spans="1:37" x14ac:dyDescent="0.25">
      <c r="A661">
        <v>53.250000000000419</v>
      </c>
      <c r="B661" s="2">
        <v>1933.2499999999516</v>
      </c>
      <c r="C661">
        <f>+D661+($D$2+E661+F661)*SOI!A660*IF(B661&gt;$C$18, IF(B661&lt;$C$19,-1,1),1)</f>
        <v>-2.9177735996246436E-2</v>
      </c>
      <c r="D661">
        <f>+$D$3*((1-$D$5)*SOI!D660+$D$5*SOI!D659) +   $D$4*((1-$D$5)*SOI!E660+$D$5*SOI!E659)</f>
        <v>0</v>
      </c>
      <c r="E661">
        <f t="shared" si="258"/>
        <v>-0.762964736888188</v>
      </c>
      <c r="F661">
        <f t="shared" si="259"/>
        <v>-2.1548088627364557</v>
      </c>
      <c r="G661">
        <f t="shared" si="266"/>
        <v>-2.9177735996246437</v>
      </c>
      <c r="H661" s="21">
        <f t="shared" si="267"/>
        <v>5.9718232500836866E-3</v>
      </c>
      <c r="I661" s="37">
        <f t="shared" si="260"/>
        <v>0.29966975772847837</v>
      </c>
      <c r="J661" s="1">
        <f t="shared" si="268"/>
        <v>-3.6620074787679994E-4</v>
      </c>
      <c r="K661" s="1">
        <f t="shared" si="269"/>
        <v>-2.2321460695922598E-5</v>
      </c>
      <c r="L661" s="1">
        <f t="shared" si="261"/>
        <v>0.27896444415157889</v>
      </c>
      <c r="M661" s="1">
        <f t="shared" si="262"/>
        <v>-7.6794296712687183E-3</v>
      </c>
      <c r="N661" s="1">
        <f t="shared" si="263"/>
        <v>-6.6747081714567244E-3</v>
      </c>
      <c r="O661" s="1">
        <f t="shared" si="264"/>
        <v>-0.25464267596082935</v>
      </c>
      <c r="P661" s="1">
        <f t="shared" si="265"/>
        <v>-1.1654575283536949E-2</v>
      </c>
      <c r="Q661" s="1">
        <f t="shared" si="270"/>
        <v>3.4473357786627928E-5</v>
      </c>
      <c r="R661" s="1">
        <f t="shared" si="271"/>
        <v>-5.6765390708676896E-7</v>
      </c>
      <c r="S661" s="1">
        <f t="shared" si="272"/>
        <v>-2.6226795734882294E-4</v>
      </c>
      <c r="T661" s="1">
        <f t="shared" si="273"/>
        <v>1.1952468316131161E-3</v>
      </c>
      <c r="U661" s="1">
        <f t="shared" si="274"/>
        <v>1.8118205674018398E-4</v>
      </c>
      <c r="V661" s="1">
        <f t="shared" si="275"/>
        <v>-1.511947150923851E-4</v>
      </c>
      <c r="W661" s="1">
        <f t="shared" si="283"/>
        <v>0</v>
      </c>
      <c r="X661" s="1">
        <f t="shared" si="283"/>
        <v>0</v>
      </c>
      <c r="Y661" s="1">
        <f t="shared" si="283"/>
        <v>0</v>
      </c>
      <c r="Z661" s="1">
        <f t="shared" si="283"/>
        <v>0</v>
      </c>
      <c r="AA661" s="1">
        <f>+AA$3*$F661*ABS($F661)*COS(2*PI()*$A661/$AZ$22+AA$4)*COS(2*PI()*$A661/$BA$22+AA$5)</f>
        <v>0</v>
      </c>
      <c r="AB661" s="39">
        <f>+AB$3*$F661*ABS($F661)*COS(2*2*PI()*$A661/$BA$33+AB$4)*COS(2*2*PI()*$A661/$BA$34+AB$5)*COS(2*2*PI()*$A661/$BA$35+AB$6)</f>
        <v>0</v>
      </c>
      <c r="AE661" s="20">
        <f>+$AF$20*SIGN(SOI!A660)*(ABS(SOI!A660))^$AE$2</f>
        <v>2.3596915971086534E-2</v>
      </c>
      <c r="AF661" s="20">
        <f t="shared" si="279"/>
        <v>-0.16174030367235981</v>
      </c>
      <c r="AG661" s="19">
        <f t="shared" si="280"/>
        <v>-0.97481540342681516</v>
      </c>
      <c r="AH661" s="19">
        <f t="shared" si="281"/>
        <v>-1.0044978309899977</v>
      </c>
      <c r="AI661">
        <f t="shared" si="277"/>
        <v>0.38339999999999597</v>
      </c>
      <c r="AJ661">
        <f t="shared" si="276"/>
        <v>0.81307509975445535</v>
      </c>
      <c r="AK661">
        <v>1</v>
      </c>
    </row>
    <row r="662" spans="1:37" x14ac:dyDescent="0.25">
      <c r="A662">
        <v>53.333333333333755</v>
      </c>
      <c r="B662" s="2">
        <v>1933.3333333332848</v>
      </c>
      <c r="C662">
        <f>+D662+($D$2+E662+F662)*SOI!A661*IF(B662&gt;$C$18, IF(B662&lt;$C$19,-1,1),1)</f>
        <v>-1.7131300671777119</v>
      </c>
      <c r="D662">
        <f>+$D$3*((1-$D$5)*SOI!D661+$D$5*SOI!D660) +   $D$4*((1-$D$5)*SOI!E661+$D$5*SOI!E660)</f>
        <v>0</v>
      </c>
      <c r="E662">
        <f t="shared" ref="E662:E725" si="284">$E$3*COS(2*PI()*(A662+$E$2)/$H$3)+$E$4*COS(2*PI()*(A662+$E$2)/$H$4)+$E$5*COS(2*PI()*(A662+$E$2)/$H$5)+$E$6*COS(2*PI()/$H$6*(A662+$E$2))+$E$7*COS(2*PI()/$H$7*(A662+$E$2))+$E$8*COS(2*PI()/$H$8*(A662+$E$2))+$E$9*COS(2*PI()/$H$9*(A662+$E$2))+$E$10*COS(2*PI()/$H$10*(A662+$E$2))+$E$11*COS(2*PI()/$H$11*(A662+$E$2))+$E$12*COS(2*PI()/$H$12*(A662+$E$2))+$E$13*COS(2*PI()/$H$13*(A662+$E$2))+$E$14*COS(2*PI()/$H$14*(A662+$E$2))+$E$15*COS(2*PI()/$H$15*(A662+$E$2))+$E$16*COS(2*PI()/$H$16*(A662+$E$2))+$E$17*COS(2*PI()/$H$17*(A662+$E$2))</f>
        <v>0.68067141173740531</v>
      </c>
      <c r="F662">
        <f t="shared" ref="F662:F725" si="285">$F$3*COS(2*PI()*(B662+$F$2)/$H$3)+$F$4*COS(2*PI()*(B662+$F$2)/$H$4)+$F$5*COS(2*PI()*(B662+$F$2)/$H$5)+$F$6*COS(2*PI()/$H$6*(B662+$F$2))+$F$7*COS(2*PI()/$H$7*(B662+$F$2))+$F$8*COS(2*PI()/$H$8*(B662+$F$2))+$F$9*COS(2*PI()/$H$9*(B662+$F$2))+$F$10*COS(2*PI()/$H$10*(B662+$F$2))+$F$11*COS(2*PI()/$H$11*(B662+$F$2))+$F$12*COS(2*PI()/$H$12*(B662+$F$2))+$F$13*COS(2*PI()/$H$13*(B662+$F$2))+$F$14*COS(2*PI()/$H$14*(B662+$F$2))+$F$15*COS(2*PI()/$H$15*(B662+$F$2))+$F$16*COS(2*PI()/$H$16*(B662+$F$2))+$F$17*COS(2*PI()/$H$17*(B662+$F$2))</f>
        <v>3.6021537562068744</v>
      </c>
      <c r="G662">
        <f t="shared" si="266"/>
        <v>4.2828251679442797</v>
      </c>
      <c r="H662" s="21">
        <f t="shared" si="267"/>
        <v>8.0377789370003391E-3</v>
      </c>
      <c r="I662" s="37">
        <f t="shared" ref="I662:I725" si="286">+(I$3*$E662+I$5*$F662)*COS(2*PI()*$A662*$A$9+I$4)</f>
        <v>-3.6145925892144194E-2</v>
      </c>
      <c r="J662" s="1">
        <f t="shared" si="268"/>
        <v>3.127336716616531E-4</v>
      </c>
      <c r="K662" s="1">
        <f t="shared" si="269"/>
        <v>1.6396252356285937E-5</v>
      </c>
      <c r="L662" s="1">
        <f t="shared" ref="L662:L725" si="287">+(L$3*$E662+L$5*$F662)*COS(2*PI()*$A662*$A$9+L$4)^2</f>
        <v>-2.0639804359576325E-2</v>
      </c>
      <c r="M662" s="1">
        <f t="shared" ref="M662:M725" si="288">+(M$3*$E662+M$5*$F662)*COS(2*PI()*$A662*$A$7+M$4)</f>
        <v>-5.4371078430607074E-2</v>
      </c>
      <c r="N662" s="1">
        <f t="shared" ref="N662:N725" si="289">+(N$3*$E662+N$5*$F662)*COS(2*PI()*$A662*$A$8+N$4)</f>
        <v>-0.11132962853119607</v>
      </c>
      <c r="O662" s="1">
        <f t="shared" ref="O662:O725" si="290">+(O$3*$E662+O$5*$F662)*COS(2*PI()*$A662*$A$8+O$4)^2</f>
        <v>0.55451509789502362</v>
      </c>
      <c r="P662" s="1">
        <f t="shared" ref="P662:P725" si="291">+(P$3*$E662+P$5*$F662)*COS(2*PI()*$A662*$A$7+P$4)^2</f>
        <v>5.3134858144663885E-2</v>
      </c>
      <c r="Q662" s="1">
        <f t="shared" si="270"/>
        <v>4.0709994531411137E-3</v>
      </c>
      <c r="R662" s="1">
        <f t="shared" si="271"/>
        <v>8.0856981735161467E-6</v>
      </c>
      <c r="S662" s="1">
        <f t="shared" si="272"/>
        <v>5.2764296055785303E-4</v>
      </c>
      <c r="T662" s="1">
        <f t="shared" si="273"/>
        <v>1.9257349398778232E-4</v>
      </c>
      <c r="U662" s="1">
        <f t="shared" si="274"/>
        <v>9.9635635775256528E-5</v>
      </c>
      <c r="V662" s="1">
        <f t="shared" si="275"/>
        <v>1.1497360858199638E-2</v>
      </c>
      <c r="W662" s="1">
        <f t="shared" ref="W662:Z681" si="292">+W$3*$F662*ABS($F662)*COS(2*PI()*$A662/W$2+W$4)</f>
        <v>0</v>
      </c>
      <c r="X662" s="1">
        <f t="shared" si="292"/>
        <v>0</v>
      </c>
      <c r="Y662" s="1">
        <f t="shared" si="292"/>
        <v>0</v>
      </c>
      <c r="Z662" s="1">
        <f t="shared" si="292"/>
        <v>0</v>
      </c>
      <c r="AA662" s="1">
        <f>+AA$3*$F662*ABS($F662)*COS(2*PI()*$A662/$AZ$22+AA$4)*COS(2*PI()*$A662/$BA$22+AA$5)</f>
        <v>0</v>
      </c>
      <c r="AB662" s="39">
        <f>+AB$3*$F662*ABS($F662)*COS(2*2*PI()*$A662/$BA$33+AB$4)*COS(2*2*PI()*$A662/$BA$34+AB$5)*COS(2*2*PI()*$A662/$BA$35+AB$6)</f>
        <v>0</v>
      </c>
      <c r="AE662" s="20">
        <f>+$AF$20*SIGN(SOI!A661)*(ABS(SOI!A661))^$AE$2</f>
        <v>-0.31516610050556276</v>
      </c>
      <c r="AF662" s="20">
        <f t="shared" si="279"/>
        <v>-0.2770790826291904</v>
      </c>
      <c r="AG662" s="19">
        <f t="shared" si="280"/>
        <v>-1.1137371035039483</v>
      </c>
      <c r="AH662" s="19">
        <f t="shared" si="281"/>
        <v>-1.0568607176310107</v>
      </c>
      <c r="AI662">
        <f t="shared" si="277"/>
        <v>0.38399999999999596</v>
      </c>
      <c r="AJ662">
        <f t="shared" si="276"/>
        <v>0.83665802087475782</v>
      </c>
      <c r="AK662">
        <v>1</v>
      </c>
    </row>
    <row r="663" spans="1:37" x14ac:dyDescent="0.25">
      <c r="A663">
        <v>53.416666666667091</v>
      </c>
      <c r="B663" s="2">
        <v>1933.4166666666181</v>
      </c>
      <c r="C663">
        <f>+D663+($D$2+E663+F663)*SOI!A662*IF(B663&gt;$C$18, IF(B663&lt;$C$19,-1,1),1)</f>
        <v>51.877898738902118</v>
      </c>
      <c r="D663">
        <f>+$D$3*((1-$D$5)*SOI!D662+$D$5*SOI!D661) +   $D$4*((1-$D$5)*SOI!E662+$D$5*SOI!E661)</f>
        <v>0</v>
      </c>
      <c r="E663">
        <f t="shared" si="284"/>
        <v>-0.65467329727999091</v>
      </c>
      <c r="F663">
        <f t="shared" si="285"/>
        <v>-59.668464771210843</v>
      </c>
      <c r="G663">
        <f t="shared" ref="G663:G726" si="293">+E663+F663</f>
        <v>-60.323138068490834</v>
      </c>
      <c r="H663" s="21">
        <f t="shared" ref="H663:H726" si="294">+$H$19*SUM(I663:V663)</f>
        <v>0.28409482942179631</v>
      </c>
      <c r="I663" s="37">
        <f t="shared" si="286"/>
        <v>0.37125278462025718</v>
      </c>
      <c r="J663" s="1">
        <f t="shared" ref="J663:J726" si="295">+(J$3)*I663*M663</f>
        <v>0.25000870542416775</v>
      </c>
      <c r="K663" s="1">
        <f t="shared" ref="K663:K726" si="296">+(K$3)*L663*P663*O663</f>
        <v>2.6269817842497424E-3</v>
      </c>
      <c r="L663" s="1">
        <f t="shared" si="287"/>
        <v>0.32593776647181416</v>
      </c>
      <c r="M663" s="1">
        <f t="shared" si="288"/>
        <v>4.2319260369031024</v>
      </c>
      <c r="N663" s="1">
        <f t="shared" si="289"/>
        <v>1.7432329808418412</v>
      </c>
      <c r="O663" s="1">
        <f t="shared" si="290"/>
        <v>0.36502019033523164</v>
      </c>
      <c r="P663" s="1">
        <f t="shared" si="291"/>
        <v>-0.81895374291522205</v>
      </c>
      <c r="Q663" s="1">
        <f t="shared" ref="Q663:Q726" si="297">+(Q$3)*M663*N663</f>
        <v>4.9615324890109003</v>
      </c>
      <c r="R663" s="1">
        <f t="shared" ref="R663:R726" si="298">+(R$3)*I663*N663*M663</f>
        <v>-0.10121448909045171</v>
      </c>
      <c r="S663" s="1">
        <f t="shared" ref="S663:S726" si="299">+(S$3)*I663*N663</f>
        <v>8.4858468273900603E-2</v>
      </c>
      <c r="T663" s="1">
        <f t="shared" ref="T663:T726" si="300">+(T$3)*L663*O663</f>
        <v>-2.0018389305641645E-3</v>
      </c>
      <c r="U663" s="1">
        <f t="shared" ref="U663:U726" si="301">+(U$3)*P663*I663</f>
        <v>1.5772658814620082E-2</v>
      </c>
      <c r="V663" s="1">
        <f t="shared" ref="V663:V726" si="302">+(V$3)*P663*N663</f>
        <v>2.7747424795459703</v>
      </c>
      <c r="W663" s="1">
        <f t="shared" si="292"/>
        <v>0</v>
      </c>
      <c r="X663" s="1">
        <f t="shared" si="292"/>
        <v>0</v>
      </c>
      <c r="Y663" s="1">
        <f t="shared" si="292"/>
        <v>0</v>
      </c>
      <c r="Z663" s="1">
        <f t="shared" si="292"/>
        <v>0</v>
      </c>
      <c r="AA663" s="1">
        <f>+AA$3*$F663*ABS($F663)*COS(2*PI()*$A663/$AZ$22+AA$4)*COS(2*PI()*$A663/$BA$22+AA$5)</f>
        <v>0</v>
      </c>
      <c r="AB663" s="39">
        <f>+AB$3*$F663*ABS($F663)*COS(2*2*PI()*$A663/$BA$33+AB$4)*COS(2*2*PI()*$A663/$BA$34+AB$5)*COS(2*2*PI()*$A663/$BA$35+AB$6)</f>
        <v>0</v>
      </c>
      <c r="AE663" s="20">
        <f>+$AF$20*SIGN(SOI!A662)*(ABS(SOI!A662))^$AE$2</f>
        <v>-0.53966806335309503</v>
      </c>
      <c r="AF663" s="20">
        <f t="shared" si="279"/>
        <v>-0.4343042389642931</v>
      </c>
      <c r="AG663" s="19">
        <f t="shared" si="280"/>
        <v>-0.75010479277191089</v>
      </c>
      <c r="AH663" s="19">
        <f t="shared" si="281"/>
        <v>-0.80378692403780438</v>
      </c>
      <c r="AI663">
        <f t="shared" si="277"/>
        <v>0.38459999999999595</v>
      </c>
      <c r="AJ663">
        <f t="shared" si="276"/>
        <v>0.31580055380761779</v>
      </c>
      <c r="AK663">
        <v>1</v>
      </c>
    </row>
    <row r="664" spans="1:37" x14ac:dyDescent="0.25">
      <c r="A664">
        <v>53.500000000000426</v>
      </c>
      <c r="B664" s="2">
        <v>1933.4999999999513</v>
      </c>
      <c r="C664">
        <f>+D664+($D$2+E664+F664)*SOI!A663*IF(B664&gt;$C$18, IF(B664&lt;$C$19,-1,1),1)</f>
        <v>2.2096139832650268</v>
      </c>
      <c r="D664">
        <f>+$D$3*((1-$D$5)*SOI!D663+$D$5*SOI!D662) +   $D$4*((1-$D$5)*SOI!E663+$D$5*SOI!E662)</f>
        <v>0</v>
      </c>
      <c r="E664">
        <f t="shared" si="284"/>
        <v>0.67488859896422504</v>
      </c>
      <c r="F664">
        <f t="shared" si="285"/>
        <v>-4.0227885736082047</v>
      </c>
      <c r="G664">
        <f t="shared" si="293"/>
        <v>-3.3478999746439797</v>
      </c>
      <c r="H664" s="21">
        <f t="shared" si="294"/>
        <v>4.9649575056272197E-3</v>
      </c>
      <c r="I664" s="37">
        <f t="shared" si="286"/>
        <v>0.44198319028761773</v>
      </c>
      <c r="J664" s="1">
        <f t="shared" si="295"/>
        <v>3.486125916957819E-2</v>
      </c>
      <c r="K664" s="1">
        <f t="shared" si="296"/>
        <v>-2.9682142060150998E-5</v>
      </c>
      <c r="L664" s="1">
        <f t="shared" si="287"/>
        <v>-0.83246812151682315</v>
      </c>
      <c r="M664" s="1">
        <f t="shared" si="288"/>
        <v>0.49566696414261036</v>
      </c>
      <c r="N664" s="1">
        <f t="shared" si="289"/>
        <v>3.3387064038797591E-2</v>
      </c>
      <c r="O664" s="1">
        <f t="shared" si="290"/>
        <v>7.6705053041776855E-2</v>
      </c>
      <c r="P664" s="1">
        <f t="shared" si="291"/>
        <v>-1.7240804856589912E-2</v>
      </c>
      <c r="Q664" s="1">
        <f t="shared" si="297"/>
        <v>1.1129881527355379E-2</v>
      </c>
      <c r="R664" s="1">
        <f t="shared" si="298"/>
        <v>-2.7030459080039544E-4</v>
      </c>
      <c r="S664" s="1">
        <f t="shared" si="299"/>
        <v>1.934879918099522E-3</v>
      </c>
      <c r="T664" s="1">
        <f t="shared" si="300"/>
        <v>1.0744077806457688E-3</v>
      </c>
      <c r="U664" s="1">
        <f t="shared" si="301"/>
        <v>3.9531118786721703E-4</v>
      </c>
      <c r="V664" s="1">
        <f t="shared" si="302"/>
        <v>1.1187772932859294E-3</v>
      </c>
      <c r="W664" s="1">
        <f t="shared" si="292"/>
        <v>0</v>
      </c>
      <c r="X664" s="1">
        <f t="shared" si="292"/>
        <v>0</v>
      </c>
      <c r="Y664" s="1">
        <f t="shared" si="292"/>
        <v>0</v>
      </c>
      <c r="Z664" s="1">
        <f t="shared" si="292"/>
        <v>0</v>
      </c>
      <c r="AA664" s="1">
        <f>+AA$3*$F664*ABS($F664)*COS(2*PI()*$A664/$AZ$22+AA$4)*COS(2*PI()*$A664/$BA$22+AA$5)</f>
        <v>0</v>
      </c>
      <c r="AB664" s="39">
        <f>+AB$3*$F664*ABS($F664)*COS(2*2*PI()*$A664/$BA$33+AB$4)*COS(2*2*PI()*$A664/$BA$34+AB$5)*COS(2*2*PI()*$A664/$BA$35+AB$6)</f>
        <v>0</v>
      </c>
      <c r="AE664" s="20">
        <f>+$AF$20*SIGN(SOI!A663)*(ABS(SOI!A663))^$AE$2</f>
        <v>-0.44807855303422139</v>
      </c>
      <c r="AF664" s="20">
        <f t="shared" si="279"/>
        <v>-0.52073985826779268</v>
      </c>
      <c r="AG664" s="19">
        <f t="shared" si="280"/>
        <v>-1.1500372068987936</v>
      </c>
      <c r="AH664" s="19">
        <f t="shared" si="281"/>
        <v>-1.1338552045209624</v>
      </c>
      <c r="AI664">
        <f t="shared" si="277"/>
        <v>0.38519999999999593</v>
      </c>
      <c r="AJ664">
        <f t="shared" ref="AJ664:AJ727" si="303">+ABS(AF664-AG664)</f>
        <v>0.62929734863100095</v>
      </c>
      <c r="AK664">
        <v>1</v>
      </c>
    </row>
    <row r="665" spans="1:37" x14ac:dyDescent="0.25">
      <c r="A665">
        <v>53.583333333333762</v>
      </c>
      <c r="B665" s="2">
        <v>1933.5833333332846</v>
      </c>
      <c r="C665">
        <f>+D665+($D$2+E665+F665)*SOI!A664*IF(B665&gt;$C$18, IF(B665&lt;$C$19,-1,1),1)</f>
        <v>-1.3972862935484758</v>
      </c>
      <c r="D665">
        <f>+$D$3*((1-$D$5)*SOI!D664+$D$5*SOI!D663) +   $D$4*((1-$D$5)*SOI!E664+$D$5*SOI!E663)</f>
        <v>0</v>
      </c>
      <c r="E665">
        <f t="shared" si="284"/>
        <v>-0.74906623500395009</v>
      </c>
      <c r="F665">
        <f t="shared" si="285"/>
        <v>2.2355410153746691</v>
      </c>
      <c r="G665">
        <f t="shared" si="293"/>
        <v>1.486474780370719</v>
      </c>
      <c r="H665" s="21">
        <f t="shared" si="294"/>
        <v>-6.3201641029661951E-3</v>
      </c>
      <c r="I665" s="37">
        <f t="shared" si="286"/>
        <v>-0.39387510576500051</v>
      </c>
      <c r="J665" s="1">
        <f t="shared" si="295"/>
        <v>1.6659043312385949E-2</v>
      </c>
      <c r="K665" s="1">
        <f t="shared" si="296"/>
        <v>2.4627442321390493E-7</v>
      </c>
      <c r="L665" s="1">
        <f t="shared" si="287"/>
        <v>0.42517004879288595</v>
      </c>
      <c r="M665" s="1">
        <f t="shared" si="288"/>
        <v>-0.26579339337388475</v>
      </c>
      <c r="N665" s="1">
        <f t="shared" si="289"/>
        <v>6.4662157592800225E-3</v>
      </c>
      <c r="O665" s="1">
        <f t="shared" si="290"/>
        <v>-0.10407298151670624</v>
      </c>
      <c r="P665" s="1">
        <f t="shared" si="291"/>
        <v>2.0642986772011893E-4</v>
      </c>
      <c r="Q665" s="1">
        <f t="shared" si="297"/>
        <v>-1.1558905426463423E-3</v>
      </c>
      <c r="R665" s="1">
        <f t="shared" si="298"/>
        <v>-2.5016835399084235E-5</v>
      </c>
      <c r="S665" s="1">
        <f t="shared" si="299"/>
        <v>-3.3394793255462041E-4</v>
      </c>
      <c r="T665" s="1">
        <f t="shared" si="300"/>
        <v>7.4452317035777961E-4</v>
      </c>
      <c r="U665" s="1">
        <f t="shared" si="301"/>
        <v>4.2180029984713012E-6</v>
      </c>
      <c r="V665" s="1">
        <f t="shared" si="302"/>
        <v>-2.594362169626377E-6</v>
      </c>
      <c r="W665" s="1">
        <f t="shared" si="292"/>
        <v>0</v>
      </c>
      <c r="X665" s="1">
        <f t="shared" si="292"/>
        <v>0</v>
      </c>
      <c r="Y665" s="1">
        <f t="shared" si="292"/>
        <v>0</v>
      </c>
      <c r="Z665" s="1">
        <f t="shared" si="292"/>
        <v>0</v>
      </c>
      <c r="AA665" s="1">
        <f>+AA$3*$F665*ABS($F665)*COS(2*PI()*$A665/$AZ$22+AA$4)*COS(2*PI()*$A665/$BA$22+AA$5)</f>
        <v>0</v>
      </c>
      <c r="AB665" s="39">
        <f>+AB$3*$F665*ABS($F665)*COS(2*2*PI()*$A665/$BA$33+AB$4)*COS(2*2*PI()*$A665/$BA$34+AB$5)*COS(2*2*PI()*$A665/$BA$35+AB$6)</f>
        <v>0</v>
      </c>
      <c r="AE665" s="20">
        <f>+$AF$20*SIGN(SOI!A664)*(ABS(SOI!A664))^$AE$2</f>
        <v>-0.57447295841606172</v>
      </c>
      <c r="AF665" s="20">
        <f t="shared" si="279"/>
        <v>-0.50729633815235475</v>
      </c>
      <c r="AG665" s="19">
        <f t="shared" si="280"/>
        <v>-0.66346235024362776</v>
      </c>
      <c r="AH665" s="19">
        <f t="shared" si="281"/>
        <v>-0.70407938305820861</v>
      </c>
      <c r="AI665">
        <f t="shared" ref="AI665:AI728" si="304">+AI664+$AI$22</f>
        <v>0.38579999999999592</v>
      </c>
      <c r="AJ665">
        <f t="shared" si="303"/>
        <v>0.15616601209127301</v>
      </c>
      <c r="AK665">
        <v>1</v>
      </c>
    </row>
    <row r="666" spans="1:37" x14ac:dyDescent="0.25">
      <c r="A666">
        <v>53.666666666667098</v>
      </c>
      <c r="B666" s="2">
        <v>1933.6666666666179</v>
      </c>
      <c r="C666">
        <f>+D666+($D$2+E666+F666)*SOI!A665*IF(B666&gt;$C$18, IF(B666&lt;$C$19,-1,1),1)</f>
        <v>0.76160385794027186</v>
      </c>
      <c r="D666">
        <f>+$D$3*((1-$D$5)*SOI!D665+$D$5*SOI!D664) +   $D$4*((1-$D$5)*SOI!E665+$D$5*SOI!E664)</f>
        <v>0</v>
      </c>
      <c r="E666">
        <f t="shared" si="284"/>
        <v>0.91133851600026095</v>
      </c>
      <c r="F666">
        <f t="shared" si="285"/>
        <v>-1.9004344354032114</v>
      </c>
      <c r="G666">
        <f t="shared" si="293"/>
        <v>-0.9890959194029505</v>
      </c>
      <c r="H666" s="21">
        <f t="shared" si="294"/>
        <v>1.8721726118019196E-2</v>
      </c>
      <c r="I666" s="37">
        <f t="shared" si="286"/>
        <v>0.14880703664083952</v>
      </c>
      <c r="J666" s="1">
        <f t="shared" si="295"/>
        <v>1.5636171303923586E-3</v>
      </c>
      <c r="K666" s="1">
        <f t="shared" si="296"/>
        <v>-2.2947865893789805E-9</v>
      </c>
      <c r="L666" s="1">
        <f t="shared" si="287"/>
        <v>-1.0774434456527243E-5</v>
      </c>
      <c r="M666" s="1">
        <f t="shared" si="288"/>
        <v>6.6032784144607934E-2</v>
      </c>
      <c r="N666" s="1">
        <f t="shared" si="289"/>
        <v>1.8565081766078007E-2</v>
      </c>
      <c r="O666" s="1">
        <f t="shared" si="290"/>
        <v>0.71057855582129914</v>
      </c>
      <c r="P666" s="1">
        <f t="shared" si="291"/>
        <v>-1.111705119940287E-2</v>
      </c>
      <c r="Q666" s="1">
        <f t="shared" si="297"/>
        <v>8.2447750727569118E-4</v>
      </c>
      <c r="R666" s="1">
        <f t="shared" si="298"/>
        <v>-6.7415445396023747E-6</v>
      </c>
      <c r="S666" s="1">
        <f t="shared" si="299"/>
        <v>3.6223496545536031E-4</v>
      </c>
      <c r="T666" s="1">
        <f t="shared" si="300"/>
        <v>1.2882025042776394E-7</v>
      </c>
      <c r="U666" s="1">
        <f t="shared" si="301"/>
        <v>8.5820075259372127E-5</v>
      </c>
      <c r="V666" s="1">
        <f t="shared" si="302"/>
        <v>4.0113850268737631E-4</v>
      </c>
      <c r="W666" s="1">
        <f t="shared" si="292"/>
        <v>0</v>
      </c>
      <c r="X666" s="1">
        <f t="shared" si="292"/>
        <v>0</v>
      </c>
      <c r="Y666" s="1">
        <f t="shared" si="292"/>
        <v>0</v>
      </c>
      <c r="Z666" s="1">
        <f t="shared" si="292"/>
        <v>0</v>
      </c>
      <c r="AA666" s="1">
        <f>+AA$3*$F666*ABS($F666)*COS(2*PI()*$A666/$AZ$22+AA$4)*COS(2*PI()*$A666/$BA$22+AA$5)</f>
        <v>0</v>
      </c>
      <c r="AB666" s="39">
        <f>+AB$3*$F666*ABS($F666)*COS(2*2*PI()*$A666/$BA$33+AB$4)*COS(2*2*PI()*$A666/$BA$34+AB$5)*COS(2*2*PI()*$A666/$BA$35+AB$6)</f>
        <v>0</v>
      </c>
      <c r="AE666" s="20">
        <f>+$AF$20*SIGN(SOI!A665)*(ABS(SOI!A665))^$AE$2</f>
        <v>-0.49933750300678137</v>
      </c>
      <c r="AF666" s="20">
        <f t="shared" si="279"/>
        <v>-0.57178939509466165</v>
      </c>
      <c r="AG666" s="19">
        <f t="shared" si="280"/>
        <v>-0.4187534940555</v>
      </c>
      <c r="AH666" s="19">
        <f t="shared" si="281"/>
        <v>-1.1441832050537468</v>
      </c>
      <c r="AI666">
        <f t="shared" si="304"/>
        <v>0.38639999999999591</v>
      </c>
      <c r="AJ666">
        <f t="shared" si="303"/>
        <v>0.15303590103916165</v>
      </c>
      <c r="AK666">
        <v>1</v>
      </c>
    </row>
    <row r="667" spans="1:37" x14ac:dyDescent="0.25">
      <c r="A667">
        <v>53.750000000000433</v>
      </c>
      <c r="B667" s="2">
        <v>1933.7499999999511</v>
      </c>
      <c r="C667">
        <f>+D667+($D$2+E667+F667)*SOI!A666*IF(B667&gt;$C$18, IF(B667&lt;$C$19,-1,1),1)</f>
        <v>-0.96865960666073492</v>
      </c>
      <c r="D667">
        <f>+$D$3*((1-$D$5)*SOI!D666+$D$5*SOI!D665) +   $D$4*((1-$D$5)*SOI!E666+$D$5*SOI!E665)</f>
        <v>0</v>
      </c>
      <c r="E667">
        <f t="shared" si="284"/>
        <v>-1.2742092205596753</v>
      </c>
      <c r="F667">
        <f t="shared" si="285"/>
        <v>2.1548088629785251</v>
      </c>
      <c r="G667">
        <f t="shared" si="293"/>
        <v>0.8805996424188498</v>
      </c>
      <c r="H667" s="21">
        <f t="shared" si="294"/>
        <v>1.2500816385511424E-3</v>
      </c>
      <c r="I667" s="37">
        <f t="shared" si="286"/>
        <v>0.34386003124601444</v>
      </c>
      <c r="J667" s="1">
        <f t="shared" si="295"/>
        <v>1.1563589894043279E-2</v>
      </c>
      <c r="K667" s="1">
        <f t="shared" si="296"/>
        <v>5.7624490017197207E-4</v>
      </c>
      <c r="L667" s="1">
        <f t="shared" si="287"/>
        <v>0.71017408043868169</v>
      </c>
      <c r="M667" s="1">
        <f t="shared" si="288"/>
        <v>0.21133121011040185</v>
      </c>
      <c r="N667" s="1">
        <f t="shared" si="289"/>
        <v>-7.3282567342579527E-2</v>
      </c>
      <c r="O667" s="1">
        <f t="shared" si="290"/>
        <v>-1.1710895154711645</v>
      </c>
      <c r="P667" s="1">
        <f t="shared" si="291"/>
        <v>2.569839898700841E-2</v>
      </c>
      <c r="Q667" s="1">
        <f t="shared" si="297"/>
        <v>-1.0415656590297875E-2</v>
      </c>
      <c r="R667" s="1">
        <f t="shared" si="298"/>
        <v>1.9680017429309676E-4</v>
      </c>
      <c r="S667" s="1">
        <f t="shared" si="299"/>
        <v>-3.3040941095433328E-3</v>
      </c>
      <c r="T667" s="1">
        <f t="shared" si="300"/>
        <v>1.3993697092909495E-2</v>
      </c>
      <c r="U667" s="1">
        <f t="shared" si="301"/>
        <v>-4.5842002757699209E-4</v>
      </c>
      <c r="V667" s="1">
        <f t="shared" si="302"/>
        <v>3.6602826251950289E-3</v>
      </c>
      <c r="W667" s="1">
        <f t="shared" si="292"/>
        <v>0</v>
      </c>
      <c r="X667" s="1">
        <f t="shared" si="292"/>
        <v>0</v>
      </c>
      <c r="Y667" s="1">
        <f t="shared" si="292"/>
        <v>0</v>
      </c>
      <c r="Z667" s="1">
        <f t="shared" si="292"/>
        <v>0</v>
      </c>
      <c r="AA667" s="1">
        <f>+AA$3*$F667*ABS($F667)*COS(2*PI()*$A667/$AZ$22+AA$4)*COS(2*PI()*$A667/$BA$22+AA$5)</f>
        <v>0</v>
      </c>
      <c r="AB667" s="39">
        <f>+AB$3*$F667*ABS($F667)*COS(2*2*PI()*$A667/$BA$33+AB$4)*COS(2*2*PI()*$A667/$BA$34+AB$5)*COS(2*2*PI()*$A667/$BA$35+AB$6)</f>
        <v>0</v>
      </c>
      <c r="AE667" s="20">
        <f>+$AF$20*SIGN(SOI!A666)*(ABS(SOI!A666))^$AE$2</f>
        <v>-0.64155772386114196</v>
      </c>
      <c r="AF667" s="20">
        <f t="shared" si="279"/>
        <v>-0.58865685575338844</v>
      </c>
      <c r="AG667" s="19">
        <f t="shared" si="280"/>
        <v>0.33401367259666681</v>
      </c>
      <c r="AH667" s="19">
        <f t="shared" si="281"/>
        <v>-0.72806712207754554</v>
      </c>
      <c r="AI667">
        <f t="shared" si="304"/>
        <v>0.3869999999999959</v>
      </c>
      <c r="AJ667">
        <f t="shared" si="303"/>
        <v>0.92267052835005525</v>
      </c>
      <c r="AK667">
        <v>1</v>
      </c>
    </row>
    <row r="668" spans="1:37" x14ac:dyDescent="0.25">
      <c r="A668">
        <v>53.833333333333769</v>
      </c>
      <c r="B668" s="2">
        <v>1933.8333333332844</v>
      </c>
      <c r="C668">
        <f>+D668+($D$2+E668+F668)*SOI!A667*IF(B668&gt;$C$18, IF(B668&lt;$C$19,-1,1),1)</f>
        <v>1.2874291839077854</v>
      </c>
      <c r="D668">
        <f>+$D$3*((1-$D$5)*SOI!D667+$D$5*SOI!D666) +   $D$4*((1-$D$5)*SOI!E667+$D$5*SOI!E666)</f>
        <v>0</v>
      </c>
      <c r="E668">
        <f t="shared" si="284"/>
        <v>2.3875979225877311</v>
      </c>
      <c r="F668">
        <f t="shared" si="285"/>
        <v>-3.6021537564630002</v>
      </c>
      <c r="G668">
        <f t="shared" si="293"/>
        <v>-1.2145558338752691</v>
      </c>
      <c r="H668" s="21">
        <f t="shared" si="294"/>
        <v>-7.9900361883940521E-2</v>
      </c>
      <c r="I668" s="37">
        <f t="shared" si="286"/>
        <v>-1.3264096209233298</v>
      </c>
      <c r="J668" s="1">
        <f t="shared" si="295"/>
        <v>0.15842216547310228</v>
      </c>
      <c r="K668" s="1">
        <f t="shared" si="296"/>
        <v>-2.005068939944797E-3</v>
      </c>
      <c r="L668" s="1">
        <f t="shared" si="287"/>
        <v>-2.894704946335684</v>
      </c>
      <c r="M668" s="1">
        <f t="shared" si="288"/>
        <v>-0.75056954633398709</v>
      </c>
      <c r="N668" s="1">
        <f t="shared" si="289"/>
        <v>0.16016137118252805</v>
      </c>
      <c r="O668" s="1">
        <f t="shared" si="290"/>
        <v>0.76302526991721287</v>
      </c>
      <c r="P668" s="1">
        <f t="shared" si="291"/>
        <v>-3.3669755931283477E-2</v>
      </c>
      <c r="Q668" s="1">
        <f t="shared" si="297"/>
        <v>-8.084833017321949E-2</v>
      </c>
      <c r="R668" s="1">
        <f t="shared" si="298"/>
        <v>-5.8925848613559893E-3</v>
      </c>
      <c r="S668" s="1">
        <f t="shared" si="299"/>
        <v>-2.785514837879606E-2</v>
      </c>
      <c r="T668" s="1">
        <f t="shared" si="300"/>
        <v>3.7163857222388921E-2</v>
      </c>
      <c r="U668" s="1">
        <f t="shared" si="301"/>
        <v>-2.3168261616838756E-3</v>
      </c>
      <c r="V668" s="1">
        <f t="shared" si="302"/>
        <v>1.0481070047027278E-2</v>
      </c>
      <c r="W668" s="1">
        <f t="shared" si="292"/>
        <v>0</v>
      </c>
      <c r="X668" s="1">
        <f t="shared" si="292"/>
        <v>0</v>
      </c>
      <c r="Y668" s="1">
        <f t="shared" si="292"/>
        <v>0</v>
      </c>
      <c r="Z668" s="1">
        <f t="shared" si="292"/>
        <v>0</v>
      </c>
      <c r="AA668" s="1">
        <f>+AA$3*$F668*ABS($F668)*COS(2*PI()*$A668/$AZ$22+AA$4)*COS(2*PI()*$A668/$BA$22+AA$5)</f>
        <v>0</v>
      </c>
      <c r="AB668" s="39">
        <f>+AB$3*$F668*ABS($F668)*COS(2*2*PI()*$A668/$BA$33+AB$4)*COS(2*2*PI()*$A668/$BA$34+AB$5)*COS(2*2*PI()*$A668/$BA$35+AB$6)</f>
        <v>0</v>
      </c>
      <c r="AE668" s="20">
        <f>+$AF$20*SIGN(SOI!A667)*(ABS(SOI!A667))^$AE$2</f>
        <v>-0.62507534039224188</v>
      </c>
      <c r="AF668" s="20">
        <f t="shared" ref="AF668:AF731" si="305">+AVERAGE(AE667:AE669)</f>
        <v>-0.65087563977662199</v>
      </c>
      <c r="AG668" s="19">
        <f t="shared" si="280"/>
        <v>0.1857731961713143</v>
      </c>
      <c r="AH668" s="19">
        <f t="shared" si="281"/>
        <v>-1.1463490066407831</v>
      </c>
      <c r="AI668">
        <f t="shared" si="304"/>
        <v>0.38759999999999589</v>
      </c>
      <c r="AJ668">
        <f t="shared" si="303"/>
        <v>0.83664883594793626</v>
      </c>
      <c r="AK668">
        <v>1</v>
      </c>
    </row>
    <row r="669" spans="1:37" x14ac:dyDescent="0.25">
      <c r="A669">
        <v>53.916666666667105</v>
      </c>
      <c r="B669" s="2">
        <v>1933.9166666666176</v>
      </c>
      <c r="C669">
        <f>+D669+($D$2+E669+F669)*SOI!A668*IF(B669&gt;$C$18, IF(B669&lt;$C$19,-1,1),1)</f>
        <v>-22.443230972535265</v>
      </c>
      <c r="D669">
        <f>+$D$3*((1-$D$5)*SOI!D668+$D$5*SOI!D667) +   $D$4*((1-$D$5)*SOI!E668+$D$5*SOI!E667)</f>
        <v>0</v>
      </c>
      <c r="E669">
        <f t="shared" si="284"/>
        <v>-41.120340000467813</v>
      </c>
      <c r="F669">
        <f t="shared" si="285"/>
        <v>59.668464771158114</v>
      </c>
      <c r="G669">
        <f t="shared" si="293"/>
        <v>18.548124770690301</v>
      </c>
      <c r="H669" s="21">
        <f t="shared" si="294"/>
        <v>2.2837677551064774</v>
      </c>
      <c r="I669" s="37">
        <f t="shared" si="286"/>
        <v>22.521973020454769</v>
      </c>
      <c r="J669" s="1">
        <f t="shared" si="295"/>
        <v>49.259253103781695</v>
      </c>
      <c r="K669" s="1">
        <f t="shared" si="296"/>
        <v>4.6220565050485843E-2</v>
      </c>
      <c r="L669" s="1">
        <f t="shared" si="287"/>
        <v>31.343351995216263</v>
      </c>
      <c r="M669" s="1">
        <f t="shared" si="288"/>
        <v>13.744661415017271</v>
      </c>
      <c r="N669" s="1">
        <f t="shared" si="289"/>
        <v>-1.6421475169536848</v>
      </c>
      <c r="O669" s="1">
        <f t="shared" si="290"/>
        <v>-0.44715609859312316</v>
      </c>
      <c r="P669" s="1">
        <f t="shared" si="291"/>
        <v>0.12231635630505662</v>
      </c>
      <c r="Q669" s="1">
        <f t="shared" si="297"/>
        <v>-15.179887424240027</v>
      </c>
      <c r="R669" s="1">
        <f t="shared" si="298"/>
        <v>18.785904600730795</v>
      </c>
      <c r="S669" s="1">
        <f t="shared" si="299"/>
        <v>-4.8494070163035943</v>
      </c>
      <c r="T669" s="1">
        <f t="shared" si="300"/>
        <v>0.23582082630700713</v>
      </c>
      <c r="U669" s="1">
        <f t="shared" si="301"/>
        <v>-0.14291137123465397</v>
      </c>
      <c r="V669" s="1">
        <f t="shared" si="302"/>
        <v>0.39039529978557286</v>
      </c>
      <c r="W669" s="1">
        <f t="shared" si="292"/>
        <v>0</v>
      </c>
      <c r="X669" s="1">
        <f t="shared" si="292"/>
        <v>0</v>
      </c>
      <c r="Y669" s="1">
        <f t="shared" si="292"/>
        <v>0</v>
      </c>
      <c r="Z669" s="1">
        <f t="shared" si="292"/>
        <v>0</v>
      </c>
      <c r="AA669" s="1">
        <f>+AA$3*$F669*ABS($F669)*COS(2*PI()*$A669/$AZ$22+AA$4)*COS(2*PI()*$A669/$BA$22+AA$5)</f>
        <v>0</v>
      </c>
      <c r="AB669" s="39">
        <f>+AB$3*$F669*ABS($F669)*COS(2*2*PI()*$A669/$BA$33+AB$4)*COS(2*2*PI()*$A669/$BA$34+AB$5)*COS(2*2*PI()*$A669/$BA$35+AB$6)</f>
        <v>0</v>
      </c>
      <c r="AE669" s="20">
        <f>+$AF$20*SIGN(SOI!A668)*(ABS(SOI!A668))^$AE$2</f>
        <v>-0.68599385507648225</v>
      </c>
      <c r="AF669" s="20">
        <f t="shared" si="305"/>
        <v>-0.62708038579043235</v>
      </c>
      <c r="AG669" s="19">
        <f t="shared" si="280"/>
        <v>0.51372156239205458</v>
      </c>
      <c r="AH669" s="19">
        <f t="shared" si="281"/>
        <v>-0.66083288239277904</v>
      </c>
      <c r="AI669">
        <f t="shared" si="304"/>
        <v>0.38819999999999588</v>
      </c>
      <c r="AJ669">
        <f t="shared" si="303"/>
        <v>1.1408019481824869</v>
      </c>
      <c r="AK669">
        <v>1</v>
      </c>
    </row>
    <row r="670" spans="1:37" x14ac:dyDescent="0.25">
      <c r="A670">
        <v>54.000000000000441</v>
      </c>
      <c r="B670" s="2">
        <v>1933.9999999999509</v>
      </c>
      <c r="C670">
        <f>+D670+($D$2+E670+F670)*SOI!A669*IF(B670&gt;$C$18, IF(B670&lt;$C$19,-1,1),1)</f>
        <v>-1.2401885994125614</v>
      </c>
      <c r="D670">
        <f>+$D$3*((1-$D$5)*SOI!D669+$D$5*SOI!D668) +   $D$4*((1-$D$5)*SOI!E669+$D$5*SOI!E668)</f>
        <v>0</v>
      </c>
      <c r="E670">
        <f t="shared" si="284"/>
        <v>-2.6892524455229649</v>
      </c>
      <c r="F670">
        <f t="shared" si="285"/>
        <v>4.0227885739235685</v>
      </c>
      <c r="G670">
        <f t="shared" si="293"/>
        <v>1.3335361284006035</v>
      </c>
      <c r="H670" s="21">
        <f t="shared" si="294"/>
        <v>1.1981484688702638E-3</v>
      </c>
      <c r="I670" s="37">
        <f t="shared" si="286"/>
        <v>0.67564940860668254</v>
      </c>
      <c r="J670" s="1">
        <f t="shared" si="295"/>
        <v>6.4173512329854895E-2</v>
      </c>
      <c r="K670" s="1">
        <f t="shared" si="296"/>
        <v>8.2756354134035812E-6</v>
      </c>
      <c r="L670" s="1">
        <f t="shared" si="287"/>
        <v>9.0184815715160099E-2</v>
      </c>
      <c r="M670" s="1">
        <f t="shared" si="288"/>
        <v>0.59688005357449581</v>
      </c>
      <c r="N670" s="1">
        <f t="shared" si="289"/>
        <v>2.2267652256639119E-2</v>
      </c>
      <c r="O670" s="1">
        <f t="shared" si="290"/>
        <v>-1.4042007552134714</v>
      </c>
      <c r="P670" s="1">
        <f t="shared" si="291"/>
        <v>2.4237767104029703E-3</v>
      </c>
      <c r="Q670" s="1">
        <f t="shared" si="297"/>
        <v>8.9388949480823359E-3</v>
      </c>
      <c r="R670" s="1">
        <f t="shared" si="298"/>
        <v>-3.3186569543485763E-4</v>
      </c>
      <c r="S670" s="1">
        <f t="shared" si="299"/>
        <v>1.9727219010374857E-3</v>
      </c>
      <c r="T670" s="1">
        <f t="shared" si="300"/>
        <v>2.1307877088599905E-3</v>
      </c>
      <c r="U670" s="1">
        <f t="shared" si="301"/>
        <v>-8.4955172515891196E-5</v>
      </c>
      <c r="V670" s="1">
        <f t="shared" si="302"/>
        <v>-1.0489986169338144E-4</v>
      </c>
      <c r="W670" s="1">
        <f t="shared" si="292"/>
        <v>0</v>
      </c>
      <c r="X670" s="1">
        <f t="shared" si="292"/>
        <v>0</v>
      </c>
      <c r="Y670" s="1">
        <f t="shared" si="292"/>
        <v>0</v>
      </c>
      <c r="Z670" s="1">
        <f t="shared" si="292"/>
        <v>0</v>
      </c>
      <c r="AA670" s="1">
        <f>+AA$3*$F670*ABS($F670)*COS(2*PI()*$A670/$AZ$22+AA$4)*COS(2*PI()*$A670/$BA$22+AA$5)</f>
        <v>0</v>
      </c>
      <c r="AB670" s="39">
        <f>+AB$3*$F670*ABS($F670)*COS(2*2*PI()*$A670/$BA$33+AB$4)*COS(2*2*PI()*$A670/$BA$34+AB$5)*COS(2*2*PI()*$A670/$BA$35+AB$6)</f>
        <v>0</v>
      </c>
      <c r="AE670" s="20">
        <f>+$AF$20*SIGN(SOI!A669)*(ABS(SOI!A669))^$AE$2</f>
        <v>-0.57017196190257302</v>
      </c>
      <c r="AF670" s="20">
        <f t="shared" si="305"/>
        <v>-0.60007851983727278</v>
      </c>
      <c r="AG670" s="19">
        <f t="shared" si="280"/>
        <v>0.36260817537667178</v>
      </c>
      <c r="AH670" s="19">
        <f t="shared" si="281"/>
        <v>-1.1473783806970053</v>
      </c>
      <c r="AI670">
        <f t="shared" si="304"/>
        <v>0.38879999999999587</v>
      </c>
      <c r="AJ670">
        <f t="shared" si="303"/>
        <v>0.96268669521394457</v>
      </c>
      <c r="AK670">
        <v>1</v>
      </c>
    </row>
    <row r="671" spans="1:37" x14ac:dyDescent="0.25">
      <c r="A671">
        <v>54.083333333333776</v>
      </c>
      <c r="B671" s="2">
        <v>1934.0833333332841</v>
      </c>
      <c r="C671">
        <f>+D671+($D$2+E671+F671)*SOI!A670*IF(B671&gt;$C$18, IF(B671&lt;$C$19,-1,1),1)</f>
        <v>0.77348586134791675</v>
      </c>
      <c r="D671">
        <f>+$D$3*((1-$D$5)*SOI!D670+$D$5*SOI!D669) +   $D$4*((1-$D$5)*SOI!E670+$D$5*SOI!E669)</f>
        <v>0</v>
      </c>
      <c r="E671">
        <f t="shared" si="284"/>
        <v>1.3464768070642457</v>
      </c>
      <c r="F671">
        <f t="shared" si="285"/>
        <v>-2.235541015510127</v>
      </c>
      <c r="G671">
        <f t="shared" si="293"/>
        <v>-0.8890642084458813</v>
      </c>
      <c r="H671" s="21">
        <f t="shared" si="294"/>
        <v>1.9391678939718715E-2</v>
      </c>
      <c r="I671" s="37">
        <f t="shared" si="286"/>
        <v>0.24198027610343209</v>
      </c>
      <c r="J671" s="1">
        <f t="shared" si="295"/>
        <v>-7.2084823057930951E-4</v>
      </c>
      <c r="K671" s="1">
        <f t="shared" si="296"/>
        <v>-2.8436454002920528E-4</v>
      </c>
      <c r="L671" s="1">
        <f t="shared" si="287"/>
        <v>-0.49117725343195595</v>
      </c>
      <c r="M671" s="1">
        <f t="shared" si="288"/>
        <v>-1.8720460434208941E-2</v>
      </c>
      <c r="N671" s="1">
        <f t="shared" si="289"/>
        <v>-6.4946240837255392E-2</v>
      </c>
      <c r="O671" s="1">
        <f t="shared" si="290"/>
        <v>1.3120887386284374</v>
      </c>
      <c r="P671" s="1">
        <f t="shared" si="291"/>
        <v>-1.6365446856882127E-2</v>
      </c>
      <c r="Q671" s="1">
        <f t="shared" si="297"/>
        <v>8.1769789864681868E-4</v>
      </c>
      <c r="R671" s="1">
        <f t="shared" si="298"/>
        <v>-1.0872514048379654E-5</v>
      </c>
      <c r="S671" s="1">
        <f t="shared" si="299"/>
        <v>-2.060648993223915E-3</v>
      </c>
      <c r="T671" s="1">
        <f t="shared" si="300"/>
        <v>1.0843737924665715E-2</v>
      </c>
      <c r="U671" s="1">
        <f t="shared" si="301"/>
        <v>2.0543935986669913E-4</v>
      </c>
      <c r="V671" s="1">
        <f t="shared" si="302"/>
        <v>-2.0658070909298312E-3</v>
      </c>
      <c r="W671" s="1">
        <f t="shared" si="292"/>
        <v>0</v>
      </c>
      <c r="X671" s="1">
        <f t="shared" si="292"/>
        <v>0</v>
      </c>
      <c r="Y671" s="1">
        <f t="shared" si="292"/>
        <v>0</v>
      </c>
      <c r="Z671" s="1">
        <f t="shared" si="292"/>
        <v>0</v>
      </c>
      <c r="AA671" s="1">
        <f>+AA$3*$F671*ABS($F671)*COS(2*PI()*$A671/$AZ$22+AA$4)*COS(2*PI()*$A671/$BA$22+AA$5)</f>
        <v>0</v>
      </c>
      <c r="AB671" s="39">
        <f>+AB$3*$F671*ABS($F671)*COS(2*2*PI()*$A671/$BA$33+AB$4)*COS(2*2*PI()*$A671/$BA$34+AB$5)*COS(2*2*PI()*$A671/$BA$35+AB$6)</f>
        <v>0</v>
      </c>
      <c r="AE671" s="20">
        <f>+$AF$20*SIGN(SOI!A670)*(ABS(SOI!A670))^$AE$2</f>
        <v>-0.54406974253276308</v>
      </c>
      <c r="AF671" s="20">
        <f t="shared" si="305"/>
        <v>-0.5643340250476554</v>
      </c>
      <c r="AG671" s="19">
        <f t="shared" si="280"/>
        <v>9.7894979540186861E-2</v>
      </c>
      <c r="AH671" s="19">
        <f t="shared" si="281"/>
        <v>-0.59494874077602744</v>
      </c>
      <c r="AI671">
        <f t="shared" si="304"/>
        <v>0.38939999999999586</v>
      </c>
      <c r="AJ671">
        <f t="shared" si="303"/>
        <v>0.66222900458784228</v>
      </c>
      <c r="AK671">
        <v>1</v>
      </c>
    </row>
    <row r="672" spans="1:37" x14ac:dyDescent="0.25">
      <c r="A672">
        <v>54.166666666667112</v>
      </c>
      <c r="B672" s="2">
        <v>1934.1666666666174</v>
      </c>
      <c r="C672">
        <f>+D672+($D$2+E672+F672)*SOI!A671*IF(B672&gt;$C$18, IF(B672&lt;$C$19,-1,1),1)</f>
        <v>-0.91162737323751886</v>
      </c>
      <c r="D672">
        <f>+$D$3*((1-$D$5)*SOI!D671+$D$5*SOI!D670) +   $D$4*((1-$D$5)*SOI!E671+$D$5*SOI!E670)</f>
        <v>0</v>
      </c>
      <c r="E672">
        <f t="shared" si="284"/>
        <v>-0.9408266742242124</v>
      </c>
      <c r="F672">
        <f t="shared" si="285"/>
        <v>1.9004344355268639</v>
      </c>
      <c r="G672">
        <f t="shared" si="293"/>
        <v>0.95960776130265146</v>
      </c>
      <c r="H672" s="21">
        <f t="shared" si="294"/>
        <v>-1.7555036300372967E-3</v>
      </c>
      <c r="I672" s="37">
        <f t="shared" si="286"/>
        <v>-0.49106704013803587</v>
      </c>
      <c r="J672" s="1">
        <f t="shared" si="295"/>
        <v>1.6716234147720728E-2</v>
      </c>
      <c r="K672" s="1">
        <f t="shared" si="296"/>
        <v>3.9299119333319991E-4</v>
      </c>
      <c r="L672" s="1">
        <f t="shared" si="287"/>
        <v>1.0815991659042634</v>
      </c>
      <c r="M672" s="1">
        <f t="shared" si="288"/>
        <v>-0.21391947165712891</v>
      </c>
      <c r="N672" s="1">
        <f t="shared" si="289"/>
        <v>5.1545711588273986E-2</v>
      </c>
      <c r="O672" s="1">
        <f t="shared" si="290"/>
        <v>-0.55468275136008116</v>
      </c>
      <c r="P672" s="1">
        <f t="shared" si="291"/>
        <v>2.4295491909711912E-2</v>
      </c>
      <c r="Q672" s="1">
        <f t="shared" si="297"/>
        <v>-7.4159226887512914E-3</v>
      </c>
      <c r="R672" s="1">
        <f t="shared" si="298"/>
        <v>-2.0010738067239924E-4</v>
      </c>
      <c r="S672" s="1">
        <f t="shared" si="299"/>
        <v>-3.3189702519225619E-3</v>
      </c>
      <c r="T672" s="1">
        <f t="shared" si="300"/>
        <v>1.0094587184496085E-2</v>
      </c>
      <c r="U672" s="1">
        <f t="shared" si="301"/>
        <v>6.1893109118065122E-4</v>
      </c>
      <c r="V672" s="1">
        <f t="shared" si="302"/>
        <v>-2.4340310442526321E-3</v>
      </c>
      <c r="W672" s="1">
        <f t="shared" si="292"/>
        <v>0</v>
      </c>
      <c r="X672" s="1">
        <f t="shared" si="292"/>
        <v>0</v>
      </c>
      <c r="Y672" s="1">
        <f t="shared" si="292"/>
        <v>0</v>
      </c>
      <c r="Z672" s="1">
        <f t="shared" si="292"/>
        <v>0</v>
      </c>
      <c r="AA672" s="1">
        <f>+AA$3*$F672*ABS($F672)*COS(2*PI()*$A672/$AZ$22+AA$4)*COS(2*PI()*$A672/$BA$22+AA$5)</f>
        <v>0</v>
      </c>
      <c r="AB672" s="39">
        <f>+AB$3*$F672*ABS($F672)*COS(2*2*PI()*$A672/$BA$33+AB$4)*COS(2*2*PI()*$A672/$BA$34+AB$5)*COS(2*2*PI()*$A672/$BA$35+AB$6)</f>
        <v>0</v>
      </c>
      <c r="AE672" s="20">
        <f>+$AF$20*SIGN(SOI!A671)*(ABS(SOI!A671))^$AE$2</f>
        <v>-0.57876037070763009</v>
      </c>
      <c r="AF672" s="20">
        <f t="shared" si="305"/>
        <v>-0.48299605817407709</v>
      </c>
      <c r="AG672" s="19">
        <f t="shared" si="280"/>
        <v>-0.40619495305209707</v>
      </c>
      <c r="AH672" s="19">
        <f t="shared" si="281"/>
        <v>-1.1521528444458282</v>
      </c>
      <c r="AI672">
        <f t="shared" si="304"/>
        <v>0.38999999999999585</v>
      </c>
      <c r="AJ672">
        <f t="shared" si="303"/>
        <v>7.6801105121980018E-2</v>
      </c>
      <c r="AK672">
        <v>1</v>
      </c>
    </row>
    <row r="673" spans="1:37" x14ac:dyDescent="0.25">
      <c r="A673">
        <v>54.250000000000448</v>
      </c>
      <c r="B673" s="2">
        <v>1934.2499999999507</v>
      </c>
      <c r="C673">
        <f>+D673+($D$2+E673+F673)*SOI!A672*IF(B673&gt;$C$18, IF(B673&lt;$C$19,-1,1),1)</f>
        <v>0.58457453301372819</v>
      </c>
      <c r="D673">
        <f>+$D$3*((1-$D$5)*SOI!D672+$D$5*SOI!D671) +   $D$4*((1-$D$5)*SOI!E672+$D$5*SOI!E671)</f>
        <v>0</v>
      </c>
      <c r="E673">
        <f t="shared" si="284"/>
        <v>0.76296473688450384</v>
      </c>
      <c r="F673">
        <f t="shared" si="285"/>
        <v>-2.1548088631076663</v>
      </c>
      <c r="G673">
        <f t="shared" si="293"/>
        <v>-1.3918441262231624</v>
      </c>
      <c r="H673" s="21">
        <f t="shared" si="294"/>
        <v>1.4847094538860911E-3</v>
      </c>
      <c r="I673" s="37">
        <f t="shared" si="286"/>
        <v>0.45722204700723973</v>
      </c>
      <c r="J673" s="1">
        <f t="shared" si="295"/>
        <v>2.4556936053718281E-2</v>
      </c>
      <c r="K673" s="1">
        <f t="shared" si="296"/>
        <v>-8.1108768679845494E-6</v>
      </c>
      <c r="L673" s="1">
        <f t="shared" si="287"/>
        <v>-0.72386663148836194</v>
      </c>
      <c r="M673" s="1">
        <f t="shared" si="288"/>
        <v>0.33752012477732773</v>
      </c>
      <c r="N673" s="1">
        <f t="shared" si="289"/>
        <v>-1.864942234497028E-2</v>
      </c>
      <c r="O673" s="1">
        <f t="shared" si="290"/>
        <v>2.1769765469712519E-2</v>
      </c>
      <c r="P673" s="1">
        <f t="shared" si="291"/>
        <v>-1.9090151899517366E-2</v>
      </c>
      <c r="Q673" s="1">
        <f t="shared" si="297"/>
        <v>-4.2333813691047602E-3</v>
      </c>
      <c r="R673" s="1">
        <f t="shared" si="298"/>
        <v>1.0635837313632048E-4</v>
      </c>
      <c r="S673" s="1">
        <f t="shared" si="299"/>
        <v>-1.1180534927027505E-3</v>
      </c>
      <c r="T673" s="1">
        <f t="shared" si="300"/>
        <v>2.6514892213056211E-4</v>
      </c>
      <c r="U673" s="1">
        <f t="shared" si="301"/>
        <v>4.5280620006229219E-4</v>
      </c>
      <c r="V673" s="1">
        <f t="shared" si="302"/>
        <v>-6.9196263749780787E-4</v>
      </c>
      <c r="W673" s="1">
        <f t="shared" si="292"/>
        <v>0</v>
      </c>
      <c r="X673" s="1">
        <f t="shared" si="292"/>
        <v>0</v>
      </c>
      <c r="Y673" s="1">
        <f t="shared" si="292"/>
        <v>0</v>
      </c>
      <c r="Z673" s="1">
        <f t="shared" si="292"/>
        <v>0</v>
      </c>
      <c r="AA673" s="1">
        <f>+AA$3*$F673*ABS($F673)*COS(2*PI()*$A673/$AZ$22+AA$4)*COS(2*PI()*$A673/$BA$22+AA$5)</f>
        <v>0</v>
      </c>
      <c r="AB673" s="39">
        <f>+AB$3*$F673*ABS($F673)*COS(2*2*PI()*$A673/$BA$33+AB$4)*COS(2*2*PI()*$A673/$BA$34+AB$5)*COS(2*2*PI()*$A673/$BA$35+AB$6)</f>
        <v>0</v>
      </c>
      <c r="AE673" s="20">
        <f>+$AF$20*SIGN(SOI!A672)*(ABS(SOI!A672))^$AE$2</f>
        <v>-0.32615806128183827</v>
      </c>
      <c r="AF673" s="20">
        <f t="shared" si="305"/>
        <v>-0.42279602514430642</v>
      </c>
      <c r="AG673" s="19">
        <f t="shared" si="280"/>
        <v>-1.0871822360998635</v>
      </c>
      <c r="AH673" s="19">
        <f t="shared" si="281"/>
        <v>-0.49427947349022927</v>
      </c>
      <c r="AI673">
        <f t="shared" si="304"/>
        <v>0.39059999999999584</v>
      </c>
      <c r="AJ673">
        <f t="shared" si="303"/>
        <v>0.66438621095555717</v>
      </c>
      <c r="AK673">
        <v>1</v>
      </c>
    </row>
    <row r="674" spans="1:37" x14ac:dyDescent="0.25">
      <c r="A674">
        <v>54.333333333333783</v>
      </c>
      <c r="B674" s="2">
        <v>1934.3333333332839</v>
      </c>
      <c r="C674">
        <f>+D674+($D$2+E674+F674)*SOI!A673*IF(B674&gt;$C$18, IF(B674&lt;$C$19,-1,1),1)</f>
        <v>-1.4315263490533017</v>
      </c>
      <c r="D674">
        <f>+$D$3*((1-$D$5)*SOI!D673+$D$5*SOI!D672) +   $D$4*((1-$D$5)*SOI!E673+$D$5*SOI!E672)</f>
        <v>0</v>
      </c>
      <c r="E674">
        <f t="shared" si="284"/>
        <v>-0.68067141173158507</v>
      </c>
      <c r="F674">
        <f t="shared" si="285"/>
        <v>3.6021537567383231</v>
      </c>
      <c r="G674">
        <f t="shared" si="293"/>
        <v>2.921482345006738</v>
      </c>
      <c r="H674" s="21">
        <f t="shared" si="294"/>
        <v>-1.5364706590633879E-2</v>
      </c>
      <c r="I674" s="37">
        <f t="shared" si="286"/>
        <v>-0.25261273629301867</v>
      </c>
      <c r="J674" s="1">
        <f t="shared" si="295"/>
        <v>1.7345986982455604E-2</v>
      </c>
      <c r="K674" s="1">
        <f t="shared" si="296"/>
        <v>1.8792310814634057E-6</v>
      </c>
      <c r="L674" s="1">
        <f t="shared" si="287"/>
        <v>8.8425797152214214E-2</v>
      </c>
      <c r="M674" s="1">
        <f t="shared" si="288"/>
        <v>-0.4315155299271346</v>
      </c>
      <c r="N674" s="1">
        <f t="shared" si="289"/>
        <v>-4.0848849346079253E-3</v>
      </c>
      <c r="O674" s="1">
        <f t="shared" si="290"/>
        <v>-0.19161831788385375</v>
      </c>
      <c r="P674" s="1">
        <f t="shared" si="291"/>
        <v>4.1135621470647765E-3</v>
      </c>
      <c r="Q674" s="1">
        <f t="shared" si="297"/>
        <v>1.1854919103607088E-3</v>
      </c>
      <c r="R674" s="1">
        <f t="shared" si="298"/>
        <v>1.6455495563564967E-5</v>
      </c>
      <c r="S674" s="1">
        <f t="shared" si="299"/>
        <v>1.3530227698841868E-4</v>
      </c>
      <c r="T674" s="1">
        <f t="shared" si="300"/>
        <v>2.850976027513207E-4</v>
      </c>
      <c r="U674" s="1">
        <f t="shared" si="301"/>
        <v>5.3907491507041173E-5</v>
      </c>
      <c r="V674" s="1">
        <f t="shared" si="302"/>
        <v>3.2659216933829461E-5</v>
      </c>
      <c r="W674" s="1">
        <f t="shared" si="292"/>
        <v>0</v>
      </c>
      <c r="X674" s="1">
        <f t="shared" si="292"/>
        <v>0</v>
      </c>
      <c r="Y674" s="1">
        <f t="shared" si="292"/>
        <v>0</v>
      </c>
      <c r="Z674" s="1">
        <f t="shared" si="292"/>
        <v>0</v>
      </c>
      <c r="AA674" s="1">
        <f>+AA$3*$F674*ABS($F674)*COS(2*PI()*$A674/$AZ$22+AA$4)*COS(2*PI()*$A674/$BA$22+AA$5)</f>
        <v>0</v>
      </c>
      <c r="AB674" s="39">
        <f>+AB$3*$F674*ABS($F674)*COS(2*2*PI()*$A674/$BA$33+AB$4)*COS(2*2*PI()*$A674/$BA$34+AB$5)*COS(2*2*PI()*$A674/$BA$35+AB$6)</f>
        <v>0</v>
      </c>
      <c r="AE674" s="20">
        <f>+$AF$20*SIGN(SOI!A673)*(ABS(SOI!A673))^$AE$2</f>
        <v>-0.36346964344345106</v>
      </c>
      <c r="AF674" s="20">
        <f t="shared" si="305"/>
        <v>-0.32164886960233946</v>
      </c>
      <c r="AG674" s="19">
        <f t="shared" ref="AG674:AG737" si="306">+SIN((AVERAGE(H670:H681)+AVERAGE(H674:H677)/4)*($AG$19+AG673*$AG$18*AVERAGE(G670:G681))*$AE$20+$AG$17) - SIN($AG$17)</f>
        <v>-0.70138826716275204</v>
      </c>
      <c r="AH674" s="19">
        <f t="shared" si="281"/>
        <v>-0.5694470974555208</v>
      </c>
      <c r="AI674">
        <f t="shared" si="304"/>
        <v>0.39119999999999583</v>
      </c>
      <c r="AJ674">
        <f t="shared" si="303"/>
        <v>0.37973939756041258</v>
      </c>
      <c r="AK674">
        <v>1</v>
      </c>
    </row>
    <row r="675" spans="1:37" x14ac:dyDescent="0.25">
      <c r="A675">
        <v>54.416666666667119</v>
      </c>
      <c r="B675" s="2">
        <v>1934.4166666666172</v>
      </c>
      <c r="C675">
        <f>+D675+($D$2+E675+F675)*SOI!A674*IF(B675&gt;$C$18, IF(B675&lt;$C$19,-1,1),1)</f>
        <v>19.474551186364348</v>
      </c>
      <c r="D675">
        <f>+$D$3*((1-$D$5)*SOI!D674+$D$5*SOI!D673) +   $D$4*((1-$D$5)*SOI!E674+$D$5*SOI!E673)</f>
        <v>0</v>
      </c>
      <c r="E675">
        <f t="shared" si="284"/>
        <v>0.65467329727405066</v>
      </c>
      <c r="F675">
        <f t="shared" si="285"/>
        <v>-59.668464771105405</v>
      </c>
      <c r="G675">
        <f t="shared" si="293"/>
        <v>-59.013791473831354</v>
      </c>
      <c r="H675" s="21">
        <f t="shared" si="294"/>
        <v>2.2128449995939097E-2</v>
      </c>
      <c r="I675" s="37">
        <f t="shared" si="286"/>
        <v>-0.19568581093782714</v>
      </c>
      <c r="J675" s="1">
        <f t="shared" si="295"/>
        <v>-8.7330615783473897E-2</v>
      </c>
      <c r="K675" s="1">
        <f t="shared" si="296"/>
        <v>-8.7648729776145494E-4</v>
      </c>
      <c r="L675" s="1">
        <f t="shared" si="287"/>
        <v>-0.17253754885182607</v>
      </c>
      <c r="M675" s="1">
        <f t="shared" si="288"/>
        <v>2.8045284072996375</v>
      </c>
      <c r="N675" s="1">
        <f t="shared" si="289"/>
        <v>-0.86290186339890851</v>
      </c>
      <c r="O675" s="1">
        <f t="shared" si="290"/>
        <v>1.5634785189419163</v>
      </c>
      <c r="P675" s="1">
        <f t="shared" si="291"/>
        <v>-0.12051024435705271</v>
      </c>
      <c r="Q675" s="1">
        <f t="shared" si="297"/>
        <v>-1.627584656748126</v>
      </c>
      <c r="R675" s="1">
        <f t="shared" si="298"/>
        <v>-1.7500886624763977E-2</v>
      </c>
      <c r="S675" s="1">
        <f t="shared" si="299"/>
        <v>2.214067096237559E-2</v>
      </c>
      <c r="T675" s="1">
        <f t="shared" si="300"/>
        <v>4.5389259882850121E-3</v>
      </c>
      <c r="U675" s="1">
        <f t="shared" si="301"/>
        <v>-1.22337364552046E-3</v>
      </c>
      <c r="V675" s="1">
        <f t="shared" si="302"/>
        <v>-0.20211253574999963</v>
      </c>
      <c r="W675" s="1">
        <f t="shared" si="292"/>
        <v>0</v>
      </c>
      <c r="X675" s="1">
        <f t="shared" si="292"/>
        <v>0</v>
      </c>
      <c r="Y675" s="1">
        <f t="shared" si="292"/>
        <v>0</v>
      </c>
      <c r="Z675" s="1">
        <f t="shared" si="292"/>
        <v>0</v>
      </c>
      <c r="AA675" s="1">
        <f>+AA$3*$F675*ABS($F675)*COS(2*PI()*$A675/$AZ$22+AA$4)*COS(2*PI()*$A675/$BA$22+AA$5)</f>
        <v>0</v>
      </c>
      <c r="AB675" s="39">
        <f>+AB$3*$F675*ABS($F675)*COS(2*2*PI()*$A675/$BA$33+AB$4)*COS(2*2*PI()*$A675/$BA$34+AB$5)*COS(2*2*PI()*$A675/$BA$35+AB$6)</f>
        <v>0</v>
      </c>
      <c r="AE675" s="20">
        <f>+$AF$20*SIGN(SOI!A674)*(ABS(SOI!A674))^$AE$2</f>
        <v>-0.27531890408172915</v>
      </c>
      <c r="AF675" s="20">
        <f t="shared" si="305"/>
        <v>-0.32346134020165146</v>
      </c>
      <c r="AG675" s="19">
        <f t="shared" si="306"/>
        <v>-0.66198028304427403</v>
      </c>
      <c r="AH675" s="19">
        <f t="shared" ref="AH675:AH738" si="307">+SIN((AVERAGE(H671:H682)+AVERAGE(H675:H678)*$AH$1)*($AG$19+AH674*$AG$18*AVERAGE(G671:G682))*$AE$20+$AG$17) - SIN($AG$17)+$AH$2</f>
        <v>-0.60673678518287477</v>
      </c>
      <c r="AI675">
        <f t="shared" si="304"/>
        <v>0.39179999999999582</v>
      </c>
      <c r="AJ675">
        <f t="shared" si="303"/>
        <v>0.33851894284262257</v>
      </c>
      <c r="AK675">
        <v>1</v>
      </c>
    </row>
    <row r="676" spans="1:37" x14ac:dyDescent="0.25">
      <c r="A676">
        <v>54.500000000000455</v>
      </c>
      <c r="B676" s="2">
        <v>1934.4999999999504</v>
      </c>
      <c r="C676">
        <f>+D676+($D$2+E676+F676)*SOI!A675*IF(B676&gt;$C$18, IF(B676&lt;$C$19,-1,1),1)</f>
        <v>2.0200011845853654</v>
      </c>
      <c r="D676">
        <f>+$D$3*((1-$D$5)*SOI!D675+$D$5*SOI!D674) +   $D$4*((1-$D$5)*SOI!E675+$D$5*SOI!E674)</f>
        <v>0</v>
      </c>
      <c r="E676">
        <f t="shared" si="284"/>
        <v>-0.67488859896146014</v>
      </c>
      <c r="F676">
        <f t="shared" si="285"/>
        <v>-4.0227885744928784</v>
      </c>
      <c r="G676">
        <f t="shared" si="293"/>
        <v>-4.6976771734543386</v>
      </c>
      <c r="H676" s="21">
        <f t="shared" si="294"/>
        <v>3.5260545906898428E-3</v>
      </c>
      <c r="I676" s="37">
        <f t="shared" si="286"/>
        <v>0.24486481889093251</v>
      </c>
      <c r="J676" s="1">
        <f t="shared" si="295"/>
        <v>-8.4998845467674534E-4</v>
      </c>
      <c r="K676" s="1">
        <f t="shared" si="296"/>
        <v>-4.1302532586378954E-4</v>
      </c>
      <c r="L676" s="1">
        <f t="shared" si="287"/>
        <v>0.67324480366742201</v>
      </c>
      <c r="M676" s="1">
        <f t="shared" si="288"/>
        <v>-2.1814200070407828E-2</v>
      </c>
      <c r="N676" s="1">
        <f t="shared" si="289"/>
        <v>-0.18216209980168441</v>
      </c>
      <c r="O676" s="1">
        <f t="shared" si="290"/>
        <v>-0.47439228389422267</v>
      </c>
      <c r="P676" s="1">
        <f t="shared" si="291"/>
        <v>-4.7964501935962328E-2</v>
      </c>
      <c r="Q676" s="1">
        <f t="shared" si="297"/>
        <v>2.6725119306973306E-3</v>
      </c>
      <c r="R676" s="1">
        <f t="shared" si="298"/>
        <v>-3.5958632945532687E-5</v>
      </c>
      <c r="S676" s="1">
        <f t="shared" si="299"/>
        <v>-5.8486340791069217E-3</v>
      </c>
      <c r="T676" s="1">
        <f t="shared" si="300"/>
        <v>5.3738827318080039E-3</v>
      </c>
      <c r="U676" s="1">
        <f t="shared" si="301"/>
        <v>6.0928733151963371E-4</v>
      </c>
      <c r="V676" s="1">
        <f t="shared" si="302"/>
        <v>-1.6981882823017158E-2</v>
      </c>
      <c r="W676" s="1">
        <f t="shared" si="292"/>
        <v>0</v>
      </c>
      <c r="X676" s="1">
        <f t="shared" si="292"/>
        <v>0</v>
      </c>
      <c r="Y676" s="1">
        <f t="shared" si="292"/>
        <v>0</v>
      </c>
      <c r="Z676" s="1">
        <f t="shared" si="292"/>
        <v>0</v>
      </c>
      <c r="AA676" s="1">
        <f>+AA$3*$F676*ABS($F676)*COS(2*PI()*$A676/$AZ$22+AA$4)*COS(2*PI()*$A676/$BA$22+AA$5)</f>
        <v>0</v>
      </c>
      <c r="AB676" s="39">
        <f>+AB$3*$F676*ABS($F676)*COS(2*2*PI()*$A676/$BA$33+AB$4)*COS(2*2*PI()*$A676/$BA$34+AB$5)*COS(2*2*PI()*$A676/$BA$35+AB$6)</f>
        <v>0</v>
      </c>
      <c r="AE676" s="20">
        <f>+$AF$20*SIGN(SOI!A675)*(ABS(SOI!A675))^$AE$2</f>
        <v>-0.33159547307977416</v>
      </c>
      <c r="AF676" s="20">
        <f t="shared" si="305"/>
        <v>-0.29407776041441086</v>
      </c>
      <c r="AG676" s="19">
        <f t="shared" si="306"/>
        <v>-0.57044450810453939</v>
      </c>
      <c r="AH676" s="19">
        <f t="shared" si="307"/>
        <v>-0.5497774107551533</v>
      </c>
      <c r="AI676">
        <f t="shared" si="304"/>
        <v>0.39239999999999581</v>
      </c>
      <c r="AJ676">
        <f t="shared" si="303"/>
        <v>0.27636674769012853</v>
      </c>
      <c r="AK676">
        <v>1</v>
      </c>
    </row>
    <row r="677" spans="1:37" x14ac:dyDescent="0.25">
      <c r="A677">
        <v>54.58333333333379</v>
      </c>
      <c r="B677" s="2">
        <v>1934.5833333332837</v>
      </c>
      <c r="C677">
        <f>+D677+($D$2+E677+F677)*SOI!A676*IF(B677&gt;$C$18, IF(B677&lt;$C$19,-1,1),1)</f>
        <v>-0.98492039276823995</v>
      </c>
      <c r="D677">
        <f>+$D$3*((1-$D$5)*SOI!D676+$D$5*SOI!D675) +   $D$4*((1-$D$5)*SOI!E676+$D$5*SOI!E675)</f>
        <v>0</v>
      </c>
      <c r="E677">
        <f t="shared" si="284"/>
        <v>0.74906623500031788</v>
      </c>
      <c r="F677">
        <f t="shared" si="285"/>
        <v>2.2355410158125304</v>
      </c>
      <c r="G677">
        <f t="shared" si="293"/>
        <v>2.9846072508128483</v>
      </c>
      <c r="H677" s="21">
        <f t="shared" si="294"/>
        <v>-1.767722540886885E-2</v>
      </c>
      <c r="I677" s="37">
        <f t="shared" si="286"/>
        <v>-0.38693601168639347</v>
      </c>
      <c r="J677" s="1">
        <f t="shared" si="295"/>
        <v>-1.4430668353226023E-3</v>
      </c>
      <c r="K677" s="1">
        <f t="shared" si="296"/>
        <v>1.0140087705402984E-4</v>
      </c>
      <c r="L677" s="1">
        <f t="shared" si="287"/>
        <v>-0.80349386195834538</v>
      </c>
      <c r="M677" s="1">
        <f t="shared" si="288"/>
        <v>2.3436888409088689E-2</v>
      </c>
      <c r="N677" s="1">
        <f t="shared" si="289"/>
        <v>0.13487705108618725</v>
      </c>
      <c r="O677" s="1">
        <f t="shared" si="290"/>
        <v>0.12397666811224353</v>
      </c>
      <c r="P677" s="1">
        <f t="shared" si="291"/>
        <v>3.7754877948038224E-2</v>
      </c>
      <c r="Q677" s="1">
        <f t="shared" si="297"/>
        <v>2.1259857596941751E-3</v>
      </c>
      <c r="R677" s="1">
        <f t="shared" si="298"/>
        <v>4.5201893733542275E-5</v>
      </c>
      <c r="S677" s="1">
        <f t="shared" si="299"/>
        <v>-6.8430111496197987E-3</v>
      </c>
      <c r="T677" s="1">
        <f t="shared" si="300"/>
        <v>1.6761006033717419E-3</v>
      </c>
      <c r="U677" s="1">
        <f t="shared" si="301"/>
        <v>7.5785834756878715E-4</v>
      </c>
      <c r="V677" s="1">
        <f t="shared" si="302"/>
        <v>-9.8973518507412955E-3</v>
      </c>
      <c r="W677" s="1">
        <f t="shared" si="292"/>
        <v>0</v>
      </c>
      <c r="X677" s="1">
        <f t="shared" si="292"/>
        <v>0</v>
      </c>
      <c r="Y677" s="1">
        <f t="shared" si="292"/>
        <v>0</v>
      </c>
      <c r="Z677" s="1">
        <f t="shared" si="292"/>
        <v>0</v>
      </c>
      <c r="AA677" s="1">
        <f>+AA$3*$F677*ABS($F677)*COS(2*PI()*$A677/$AZ$22+AA$4)*COS(2*PI()*$A677/$BA$22+AA$5)</f>
        <v>0</v>
      </c>
      <c r="AB677" s="39">
        <f>+AB$3*$F677*ABS($F677)*COS(2*2*PI()*$A677/$BA$33+AB$4)*COS(2*2*PI()*$A677/$BA$34+AB$5)*COS(2*2*PI()*$A677/$BA$35+AB$6)</f>
        <v>0</v>
      </c>
      <c r="AE677" s="20">
        <f>+$AF$20*SIGN(SOI!A676)*(ABS(SOI!A676))^$AE$2</f>
        <v>-0.27531890408172915</v>
      </c>
      <c r="AF677" s="20">
        <f t="shared" si="305"/>
        <v>-0.32862717615651316</v>
      </c>
      <c r="AG677" s="19">
        <f t="shared" si="306"/>
        <v>-0.54274332051192264</v>
      </c>
      <c r="AH677" s="19">
        <f t="shared" si="307"/>
        <v>-0.54616107294680272</v>
      </c>
      <c r="AI677">
        <f t="shared" si="304"/>
        <v>0.3929999999999958</v>
      </c>
      <c r="AJ677">
        <f t="shared" si="303"/>
        <v>0.21411614435540949</v>
      </c>
      <c r="AK677">
        <v>1</v>
      </c>
    </row>
    <row r="678" spans="1:37" x14ac:dyDescent="0.25">
      <c r="A678">
        <v>54.666666666667126</v>
      </c>
      <c r="B678" s="2">
        <v>1934.6666666666169</v>
      </c>
      <c r="C678">
        <f>+D678+($D$2+E678+F678)*SOI!A677*IF(B678&gt;$C$18, IF(B678&lt;$C$19,-1,1),1)</f>
        <v>1.4621219349308561</v>
      </c>
      <c r="D678">
        <f>+$D$3*((1-$D$5)*SOI!D677+$D$5*SOI!D676) +   $D$4*((1-$D$5)*SOI!E677+$D$5*SOI!E676)</f>
        <v>0</v>
      </c>
      <c r="E678">
        <f t="shared" si="284"/>
        <v>-0.91133851599585824</v>
      </c>
      <c r="F678">
        <f t="shared" si="285"/>
        <v>-1.9004344357942493</v>
      </c>
      <c r="G678">
        <f t="shared" si="293"/>
        <v>-2.8117729517901076</v>
      </c>
      <c r="H678" s="21">
        <f t="shared" si="294"/>
        <v>9.3190068253473715E-3</v>
      </c>
      <c r="I678" s="37">
        <f t="shared" si="286"/>
        <v>0.33600717803790076</v>
      </c>
      <c r="J678" s="1">
        <f t="shared" si="295"/>
        <v>1.6048361932628004E-3</v>
      </c>
      <c r="K678" s="1">
        <f t="shared" si="296"/>
        <v>-6.8125210398710431E-6</v>
      </c>
      <c r="L678" s="1">
        <f t="shared" si="287"/>
        <v>0.24620418795253585</v>
      </c>
      <c r="M678" s="1">
        <f t="shared" si="288"/>
        <v>3.0014755664910048E-2</v>
      </c>
      <c r="N678" s="1">
        <f t="shared" si="289"/>
        <v>-6.5654589413696576E-2</v>
      </c>
      <c r="O678" s="1">
        <f t="shared" si="290"/>
        <v>-5.8938871446265736E-2</v>
      </c>
      <c r="P678" s="1">
        <f t="shared" si="291"/>
        <v>-1.7412634654535089E-2</v>
      </c>
      <c r="Q678" s="1">
        <f t="shared" si="297"/>
        <v>-1.3253245382100962E-3</v>
      </c>
      <c r="R678" s="1">
        <f t="shared" si="298"/>
        <v>2.4469659270966333E-5</v>
      </c>
      <c r="S678" s="1">
        <f t="shared" si="299"/>
        <v>-2.8925686806720273E-3</v>
      </c>
      <c r="T678" s="1">
        <f t="shared" si="300"/>
        <v>2.4416016531780376E-4</v>
      </c>
      <c r="U678" s="1">
        <f t="shared" si="301"/>
        <v>3.0352108091879799E-4</v>
      </c>
      <c r="V678" s="1">
        <f t="shared" si="302"/>
        <v>-2.2219662323290073E-3</v>
      </c>
      <c r="W678" s="1">
        <f t="shared" si="292"/>
        <v>0</v>
      </c>
      <c r="X678" s="1">
        <f t="shared" si="292"/>
        <v>0</v>
      </c>
      <c r="Y678" s="1">
        <f t="shared" si="292"/>
        <v>0</v>
      </c>
      <c r="Z678" s="1">
        <f t="shared" si="292"/>
        <v>0</v>
      </c>
      <c r="AA678" s="1">
        <f>+AA$3*$F678*ABS($F678)*COS(2*PI()*$A678/$AZ$22+AA$4)*COS(2*PI()*$A678/$BA$22+AA$5)</f>
        <v>0</v>
      </c>
      <c r="AB678" s="39">
        <f>+AB$3*$F678*ABS($F678)*COS(2*2*PI()*$A678/$BA$33+AB$4)*COS(2*2*PI()*$A678/$BA$34+AB$5)*COS(2*2*PI()*$A678/$BA$35+AB$6)</f>
        <v>0</v>
      </c>
      <c r="AE678" s="20">
        <f>+$AF$20*SIGN(SOI!A677)*(ABS(SOI!A677))^$AE$2</f>
        <v>-0.37896715130803621</v>
      </c>
      <c r="AF678" s="20">
        <f t="shared" si="305"/>
        <v>-0.29571330522207095</v>
      </c>
      <c r="AG678" s="19">
        <f t="shared" si="306"/>
        <v>-0.90965528188235256</v>
      </c>
      <c r="AH678" s="19">
        <f t="shared" si="307"/>
        <v>-0.60067098760916182</v>
      </c>
      <c r="AI678">
        <f t="shared" si="304"/>
        <v>0.39359999999999579</v>
      </c>
      <c r="AJ678">
        <f t="shared" si="303"/>
        <v>0.61394197666028161</v>
      </c>
      <c r="AK678">
        <v>1</v>
      </c>
    </row>
    <row r="679" spans="1:37" x14ac:dyDescent="0.25">
      <c r="A679">
        <v>54.750000000000462</v>
      </c>
      <c r="B679" s="2">
        <v>1934.7499999999502</v>
      </c>
      <c r="C679">
        <f>+D679+($D$2+E679+F679)*SOI!A678*IF(B679&gt;$C$18, IF(B679&lt;$C$19,-1,1),1)</f>
        <v>-0.89154470182307155</v>
      </c>
      <c r="D679">
        <f>+$D$3*((1-$D$5)*SOI!D678+$D$5*SOI!D677) +   $D$4*((1-$D$5)*SOI!E678+$D$5*SOI!E677)</f>
        <v>0</v>
      </c>
      <c r="E679">
        <f t="shared" si="284"/>
        <v>1.27420922055307</v>
      </c>
      <c r="F679">
        <f t="shared" si="285"/>
        <v>2.1548088633818203</v>
      </c>
      <c r="G679">
        <f t="shared" si="293"/>
        <v>3.4290180839348903</v>
      </c>
      <c r="H679" s="21">
        <f t="shared" si="294"/>
        <v>1.147915618112222E-2</v>
      </c>
      <c r="I679" s="37">
        <f t="shared" si="286"/>
        <v>-1.3794359731816344E-2</v>
      </c>
      <c r="J679" s="1">
        <f t="shared" si="295"/>
        <v>1.656827324387212E-4</v>
      </c>
      <c r="K679" s="1">
        <f t="shared" si="296"/>
        <v>1.6300050916611086E-6</v>
      </c>
      <c r="L679" s="1">
        <f t="shared" si="287"/>
        <v>-9.5084099072565806E-2</v>
      </c>
      <c r="M679" s="1">
        <f t="shared" si="288"/>
        <v>-7.5479385918703137E-2</v>
      </c>
      <c r="N679" s="1">
        <f t="shared" si="289"/>
        <v>-5.7197728049595414E-2</v>
      </c>
      <c r="O679" s="1">
        <f t="shared" si="290"/>
        <v>0.81016808724795852</v>
      </c>
      <c r="P679" s="1">
        <f t="shared" si="291"/>
        <v>7.8480148491595592E-4</v>
      </c>
      <c r="Q679" s="1">
        <f t="shared" si="297"/>
        <v>2.9035510998695639E-3</v>
      </c>
      <c r="R679" s="1">
        <f t="shared" si="298"/>
        <v>2.2008383692875252E-6</v>
      </c>
      <c r="S679" s="1">
        <f t="shared" si="299"/>
        <v>1.0345473213544812E-4</v>
      </c>
      <c r="T679" s="1">
        <f t="shared" si="300"/>
        <v>1.296165884777908E-3</v>
      </c>
      <c r="U679" s="1">
        <f t="shared" si="301"/>
        <v>5.6161303679141741E-7</v>
      </c>
      <c r="V679" s="1">
        <f t="shared" si="302"/>
        <v>8.7246190197820558E-5</v>
      </c>
      <c r="W679" s="1">
        <f t="shared" si="292"/>
        <v>0</v>
      </c>
      <c r="X679" s="1">
        <f t="shared" si="292"/>
        <v>0</v>
      </c>
      <c r="Y679" s="1">
        <f t="shared" si="292"/>
        <v>0</v>
      </c>
      <c r="Z679" s="1">
        <f t="shared" si="292"/>
        <v>0</v>
      </c>
      <c r="AA679" s="1">
        <f>+AA$3*$F679*ABS($F679)*COS(2*PI()*$A679/$AZ$22+AA$4)*COS(2*PI()*$A679/$BA$22+AA$5)</f>
        <v>0</v>
      </c>
      <c r="AB679" s="39">
        <f>+AB$3*$F679*ABS($F679)*COS(2*2*PI()*$A679/$BA$33+AB$4)*COS(2*2*PI()*$A679/$BA$34+AB$5)*COS(2*2*PI()*$A679/$BA$35+AB$6)</f>
        <v>0</v>
      </c>
      <c r="AE679" s="20">
        <f>+$AF$20*SIGN(SOI!A678)*(ABS(SOI!A678))^$AE$2</f>
        <v>-0.2328538602764475</v>
      </c>
      <c r="AF679" s="20">
        <f t="shared" si="305"/>
        <v>-0.2463501622552775</v>
      </c>
      <c r="AG679" s="19">
        <f t="shared" si="306"/>
        <v>-1.0205376001229385</v>
      </c>
      <c r="AH679" s="19">
        <f t="shared" si="307"/>
        <v>-0.63000065327701482</v>
      </c>
      <c r="AI679">
        <f t="shared" si="304"/>
        <v>0.39419999999999578</v>
      </c>
      <c r="AJ679">
        <f t="shared" si="303"/>
        <v>0.77418743786766098</v>
      </c>
      <c r="AK679">
        <v>1</v>
      </c>
    </row>
    <row r="680" spans="1:37" x14ac:dyDescent="0.25">
      <c r="A680">
        <v>54.833333333333798</v>
      </c>
      <c r="B680" s="2">
        <v>1934.8333333332835</v>
      </c>
      <c r="C680">
        <f>+D680+($D$2+E680+F680)*SOI!A679*IF(B680&gt;$C$18, IF(B680&lt;$C$19,-1,1),1)</f>
        <v>0.65887268476045113</v>
      </c>
      <c r="D680">
        <f>+$D$3*((1-$D$5)*SOI!D679+$D$5*SOI!D678) +   $D$4*((1-$D$5)*SOI!E679+$D$5*SOI!E678)</f>
        <v>0</v>
      </c>
      <c r="E680">
        <f t="shared" si="284"/>
        <v>-2.3875979225749422</v>
      </c>
      <c r="F680">
        <f t="shared" si="285"/>
        <v>-3.6021537570655227</v>
      </c>
      <c r="G680">
        <f t="shared" si="293"/>
        <v>-5.9897516796404648</v>
      </c>
      <c r="H680" s="21">
        <f t="shared" si="294"/>
        <v>-1.1029563840603211E-2</v>
      </c>
      <c r="I680" s="37">
        <f t="shared" si="286"/>
        <v>-0.85801969583143212</v>
      </c>
      <c r="J680" s="1">
        <f t="shared" si="295"/>
        <v>-1.0790066065705992E-2</v>
      </c>
      <c r="K680" s="1">
        <f t="shared" si="296"/>
        <v>-1.9455421107383633E-3</v>
      </c>
      <c r="L680" s="1">
        <f t="shared" si="287"/>
        <v>2.0306900843630942</v>
      </c>
      <c r="M680" s="1">
        <f t="shared" si="288"/>
        <v>7.9027729361597104E-2</v>
      </c>
      <c r="N680" s="1">
        <f t="shared" si="289"/>
        <v>0.31198310006038271</v>
      </c>
      <c r="O680" s="1">
        <f t="shared" si="290"/>
        <v>-2.1509435940760486</v>
      </c>
      <c r="P680" s="1">
        <f t="shared" si="291"/>
        <v>-1.6520449080266512E-2</v>
      </c>
      <c r="Q680" s="1">
        <f t="shared" si="297"/>
        <v>1.6581847243035564E-2</v>
      </c>
      <c r="R680" s="1">
        <f t="shared" si="298"/>
        <v>7.8178493089380951E-4</v>
      </c>
      <c r="S680" s="1">
        <f t="shared" si="299"/>
        <v>-3.5099292384057776E-2</v>
      </c>
      <c r="T680" s="1">
        <f t="shared" si="300"/>
        <v>7.3493719656306675E-2</v>
      </c>
      <c r="U680" s="1">
        <f t="shared" si="301"/>
        <v>-7.3535139891564875E-4</v>
      </c>
      <c r="V680" s="1">
        <f t="shared" si="302"/>
        <v>1.0017533301694571E-2</v>
      </c>
      <c r="W680" s="1">
        <f t="shared" si="292"/>
        <v>0</v>
      </c>
      <c r="X680" s="1">
        <f t="shared" si="292"/>
        <v>0</v>
      </c>
      <c r="Y680" s="1">
        <f t="shared" si="292"/>
        <v>0</v>
      </c>
      <c r="Z680" s="1">
        <f t="shared" si="292"/>
        <v>0</v>
      </c>
      <c r="AA680" s="1">
        <f>+AA$3*$F680*ABS($F680)*COS(2*PI()*$A680/$AZ$22+AA$4)*COS(2*PI()*$A680/$BA$22+AA$5)</f>
        <v>0</v>
      </c>
      <c r="AB680" s="39">
        <f>+AB$3*$F680*ABS($F680)*COS(2*2*PI()*$A680/$BA$33+AB$4)*COS(2*2*PI()*$A680/$BA$34+AB$5)*COS(2*2*PI()*$A680/$BA$35+AB$6)</f>
        <v>0</v>
      </c>
      <c r="AE680" s="20">
        <f>+$AF$20*SIGN(SOI!A679)*(ABS(SOI!A679))^$AE$2</f>
        <v>-0.12722947518134881</v>
      </c>
      <c r="AF680" s="20">
        <f t="shared" si="305"/>
        <v>-0.19340084377565592</v>
      </c>
      <c r="AG680" s="19">
        <f t="shared" si="306"/>
        <v>-0.86396912732182474</v>
      </c>
      <c r="AH680" s="19">
        <f t="shared" si="307"/>
        <v>-0.42851980416958635</v>
      </c>
      <c r="AI680">
        <f t="shared" si="304"/>
        <v>0.39479999999999577</v>
      </c>
      <c r="AJ680">
        <f t="shared" si="303"/>
        <v>0.67056828354616882</v>
      </c>
      <c r="AK680">
        <v>1</v>
      </c>
    </row>
    <row r="681" spans="1:37" x14ac:dyDescent="0.25">
      <c r="A681">
        <v>54.916666666667133</v>
      </c>
      <c r="B681" s="2">
        <v>1934.9166666666167</v>
      </c>
      <c r="C681">
        <f>+D681+($D$2+E681+F681)*SOI!A680*IF(B681&gt;$C$18, IF(B681&lt;$C$19,-1,1),1)</f>
        <v>-24.189313145160433</v>
      </c>
      <c r="D681">
        <f>+$D$3*((1-$D$5)*SOI!D680+$D$5*SOI!D679) +   $D$4*((1-$D$5)*SOI!E680+$D$5*SOI!E679)</f>
        <v>0</v>
      </c>
      <c r="E681">
        <f t="shared" si="284"/>
        <v>41.120340000471032</v>
      </c>
      <c r="F681">
        <f t="shared" si="285"/>
        <v>59.66846477103077</v>
      </c>
      <c r="G681">
        <f t="shared" si="293"/>
        <v>100.7888047715018</v>
      </c>
      <c r="H681" s="21">
        <f t="shared" si="294"/>
        <v>0.32969547565015134</v>
      </c>
      <c r="I681" s="37">
        <f t="shared" si="286"/>
        <v>22.221202921313111</v>
      </c>
      <c r="J681" s="1">
        <f t="shared" si="295"/>
        <v>3.2005303200842254</v>
      </c>
      <c r="K681" s="1">
        <f t="shared" si="296"/>
        <v>20.627634967178555</v>
      </c>
      <c r="L681" s="1">
        <f t="shared" si="287"/>
        <v>-48.252589602937199</v>
      </c>
      <c r="M681" s="1">
        <f t="shared" si="288"/>
        <v>0.90512182650434503</v>
      </c>
      <c r="N681" s="1">
        <f t="shared" si="289"/>
        <v>-6.2516561145468472</v>
      </c>
      <c r="O681" s="1">
        <f t="shared" si="290"/>
        <v>16.484651245908339</v>
      </c>
      <c r="P681" s="1">
        <f t="shared" si="291"/>
        <v>0.96184021499996952</v>
      </c>
      <c r="Q681" s="1">
        <f t="shared" si="297"/>
        <v>-3.8056115405423721</v>
      </c>
      <c r="R681" s="1">
        <f t="shared" si="298"/>
        <v>4.6467482986942255</v>
      </c>
      <c r="S681" s="1">
        <f t="shared" si="299"/>
        <v>-18.215147009809986</v>
      </c>
      <c r="T681" s="1">
        <f t="shared" si="300"/>
        <v>13.383754074321686</v>
      </c>
      <c r="U681" s="1">
        <f t="shared" si="301"/>
        <v>-1.1087823742197054</v>
      </c>
      <c r="V681" s="1">
        <f t="shared" si="302"/>
        <v>11.687076555559221</v>
      </c>
      <c r="W681" s="1">
        <f t="shared" si="292"/>
        <v>0</v>
      </c>
      <c r="X681" s="1">
        <f t="shared" si="292"/>
        <v>0</v>
      </c>
      <c r="Y681" s="1">
        <f t="shared" si="292"/>
        <v>0</v>
      </c>
      <c r="Z681" s="1">
        <f t="shared" si="292"/>
        <v>0</v>
      </c>
      <c r="AA681" s="1">
        <f>+AA$3*$F681*ABS($F681)*COS(2*PI()*$A681/$AZ$22+AA$4)*COS(2*PI()*$A681/$BA$22+AA$5)</f>
        <v>0</v>
      </c>
      <c r="AB681" s="39">
        <f>+AB$3*$F681*ABS($F681)*COS(2*2*PI()*$A681/$BA$33+AB$4)*COS(2*2*PI()*$A681/$BA$34+AB$5)*COS(2*2*PI()*$A681/$BA$35+AB$6)</f>
        <v>0</v>
      </c>
      <c r="AE681" s="20">
        <f>+$AF$20*SIGN(SOI!A680)*(ABS(SOI!A680))^$AE$2</f>
        <v>-0.22011919586917147</v>
      </c>
      <c r="AF681" s="20">
        <f t="shared" si="305"/>
        <v>-0.205592873839472</v>
      </c>
      <c r="AG681" s="19">
        <f t="shared" si="306"/>
        <v>-0.83706713367369967</v>
      </c>
      <c r="AH681" s="19">
        <f t="shared" si="307"/>
        <v>-0.38620915962948332</v>
      </c>
      <c r="AI681">
        <f t="shared" si="304"/>
        <v>0.39539999999999575</v>
      </c>
      <c r="AJ681">
        <f t="shared" si="303"/>
        <v>0.63147425983422767</v>
      </c>
      <c r="AK681">
        <v>1</v>
      </c>
    </row>
    <row r="682" spans="1:37" x14ac:dyDescent="0.25">
      <c r="A682">
        <v>55.000000000000469</v>
      </c>
      <c r="B682" s="2">
        <v>1934.99999999995</v>
      </c>
      <c r="C682">
        <f>+D682+($D$2+E682+F682)*SOI!A681*IF(B682&gt;$C$18, IF(B682&lt;$C$19,-1,1),1)</f>
        <v>-2.1478531265062499</v>
      </c>
      <c r="D682">
        <f>+$D$3*((1-$D$5)*SOI!D681+$D$5*SOI!D680) +   $D$4*((1-$D$5)*SOI!E681+$D$5*SOI!E680)</f>
        <v>0</v>
      </c>
      <c r="E682">
        <f t="shared" si="284"/>
        <v>2.6892524455066056</v>
      </c>
      <c r="F682">
        <f t="shared" si="285"/>
        <v>4.0227885748254248</v>
      </c>
      <c r="G682">
        <f t="shared" si="293"/>
        <v>6.7120410203320304</v>
      </c>
      <c r="H682" s="21">
        <f t="shared" si="294"/>
        <v>-1.3783052873837854E-3</v>
      </c>
      <c r="I682" s="37">
        <f t="shared" si="286"/>
        <v>1.1676666152929396</v>
      </c>
      <c r="J682" s="1">
        <f t="shared" si="295"/>
        <v>3.3407304013278898E-2</v>
      </c>
      <c r="K682" s="1">
        <f t="shared" si="296"/>
        <v>1.7578793596280074E-7</v>
      </c>
      <c r="L682" s="1">
        <f t="shared" si="287"/>
        <v>-1.2102609391605663</v>
      </c>
      <c r="M682" s="1">
        <f t="shared" si="288"/>
        <v>0.17979401179189108</v>
      </c>
      <c r="N682" s="1">
        <f t="shared" si="289"/>
        <v>-0.27124378459596338</v>
      </c>
      <c r="O682" s="1">
        <f t="shared" si="290"/>
        <v>7.6068251966558015E-5</v>
      </c>
      <c r="P682" s="1">
        <f t="shared" si="291"/>
        <v>7.0820745953405193E-2</v>
      </c>
      <c r="Q682" s="1">
        <f t="shared" si="297"/>
        <v>-3.279875473997685E-2</v>
      </c>
      <c r="R682" s="1">
        <f t="shared" si="298"/>
        <v>2.1044244873883546E-3</v>
      </c>
      <c r="S682" s="1">
        <f t="shared" si="299"/>
        <v>-4.1528734152166076E-2</v>
      </c>
      <c r="T682" s="1">
        <f t="shared" si="300"/>
        <v>1.5490306521926339E-6</v>
      </c>
      <c r="U682" s="1">
        <f t="shared" si="301"/>
        <v>-4.2899791101346577E-3</v>
      </c>
      <c r="V682" s="1">
        <f t="shared" si="302"/>
        <v>3.7336032780160094E-2</v>
      </c>
      <c r="W682" s="1">
        <f t="shared" ref="W682:Z701" si="308">+W$3*$F682*ABS($F682)*COS(2*PI()*$A682/W$2+W$4)</f>
        <v>0</v>
      </c>
      <c r="X682" s="1">
        <f t="shared" si="308"/>
        <v>0</v>
      </c>
      <c r="Y682" s="1">
        <f t="shared" si="308"/>
        <v>0</v>
      </c>
      <c r="Z682" s="1">
        <f t="shared" si="308"/>
        <v>0</v>
      </c>
      <c r="AA682" s="1">
        <f>+AA$3*$F682*ABS($F682)*COS(2*PI()*$A682/$AZ$22+AA$4)*COS(2*PI()*$A682/$BA$22+AA$5)</f>
        <v>0</v>
      </c>
      <c r="AB682" s="39">
        <f>+AB$3*$F682*ABS($F682)*COS(2*2*PI()*$A682/$BA$33+AB$4)*COS(2*2*PI()*$A682/$BA$34+AB$5)*COS(2*2*PI()*$A682/$BA$35+AB$6)</f>
        <v>0</v>
      </c>
      <c r="AE682" s="20">
        <f>+$AF$20*SIGN(SOI!A681)*(ABS(SOI!A681))^$AE$2</f>
        <v>-0.26942995046789575</v>
      </c>
      <c r="AF682" s="20">
        <f t="shared" si="305"/>
        <v>-0.22544857378304686</v>
      </c>
      <c r="AG682" s="19">
        <f t="shared" si="306"/>
        <v>-0.44858094992344544</v>
      </c>
      <c r="AH682" s="19">
        <f t="shared" si="307"/>
        <v>-0.36645896211935691</v>
      </c>
      <c r="AI682">
        <f t="shared" si="304"/>
        <v>0.39599999999999574</v>
      </c>
      <c r="AJ682">
        <f t="shared" si="303"/>
        <v>0.22313237614039858</v>
      </c>
      <c r="AK682">
        <v>1</v>
      </c>
    </row>
    <row r="683" spans="1:37" x14ac:dyDescent="0.25">
      <c r="A683">
        <v>55.083333333333805</v>
      </c>
      <c r="B683" s="2">
        <v>1935.0833333332832</v>
      </c>
      <c r="C683">
        <f>+D683+($D$2+E683+F683)*SOI!A682*IF(B683&gt;$C$18, IF(B683&lt;$C$19,-1,1),1)</f>
        <v>0.68058338637113081</v>
      </c>
      <c r="D683">
        <f>+$D$3*((1-$D$5)*SOI!D682+$D$5*SOI!D681) +   $D$4*((1-$D$5)*SOI!E682+$D$5*SOI!E681)</f>
        <v>0</v>
      </c>
      <c r="E683">
        <f t="shared" si="284"/>
        <v>-1.3464768070579591</v>
      </c>
      <c r="F683">
        <f t="shared" si="285"/>
        <v>-2.2355410159479927</v>
      </c>
      <c r="G683">
        <f t="shared" si="293"/>
        <v>-3.5820178230059518</v>
      </c>
      <c r="H683" s="21">
        <f t="shared" si="294"/>
        <v>-1.5073849099955103E-2</v>
      </c>
      <c r="I683" s="37">
        <f t="shared" si="286"/>
        <v>-0.13257315624563271</v>
      </c>
      <c r="J683" s="1">
        <f t="shared" si="295"/>
        <v>2.0011808377653133E-3</v>
      </c>
      <c r="K683" s="1">
        <f t="shared" si="296"/>
        <v>-2.7075938960879792E-6</v>
      </c>
      <c r="L683" s="1">
        <f t="shared" si="287"/>
        <v>1.2530528844208589E-2</v>
      </c>
      <c r="M683" s="1">
        <f t="shared" si="288"/>
        <v>-9.4860060442265345E-2</v>
      </c>
      <c r="N683" s="1">
        <f t="shared" si="289"/>
        <v>-1.6102669749878038E-3</v>
      </c>
      <c r="O683" s="1">
        <f t="shared" si="290"/>
        <v>-0.52397146928007887</v>
      </c>
      <c r="P683" s="1">
        <f t="shared" si="291"/>
        <v>-1.5295383450526039E-2</v>
      </c>
      <c r="Q683" s="1">
        <f t="shared" si="297"/>
        <v>1.0273149778447429E-4</v>
      </c>
      <c r="R683" s="1">
        <f t="shared" si="298"/>
        <v>7.4836995557690362E-7</v>
      </c>
      <c r="S683" s="1">
        <f t="shared" si="299"/>
        <v>2.7991328857102089E-5</v>
      </c>
      <c r="T683" s="1">
        <f t="shared" si="300"/>
        <v>1.1047260600261581E-4</v>
      </c>
      <c r="U683" s="1">
        <f t="shared" si="301"/>
        <v>-1.0519419682335949E-4</v>
      </c>
      <c r="V683" s="1">
        <f t="shared" si="302"/>
        <v>-4.7870298118749807E-5</v>
      </c>
      <c r="W683" s="1">
        <f t="shared" si="308"/>
        <v>0</v>
      </c>
      <c r="X683" s="1">
        <f t="shared" si="308"/>
        <v>0</v>
      </c>
      <c r="Y683" s="1">
        <f t="shared" si="308"/>
        <v>0</v>
      </c>
      <c r="Z683" s="1">
        <f t="shared" si="308"/>
        <v>0</v>
      </c>
      <c r="AA683" s="1">
        <f>+AA$3*$F683*ABS($F683)*COS(2*PI()*$A683/$AZ$22+AA$4)*COS(2*PI()*$A683/$BA$22+AA$5)</f>
        <v>0</v>
      </c>
      <c r="AB683" s="39">
        <f>+AB$3*$F683*ABS($F683)*COS(2*2*PI()*$A683/$BA$33+AB$4)*COS(2*2*PI()*$A683/$BA$34+AB$5)*COS(2*2*PI()*$A683/$BA$35+AB$6)</f>
        <v>0</v>
      </c>
      <c r="AE683" s="20">
        <f>+$AF$20*SIGN(SOI!A682)*(ABS(SOI!A682))^$AE$2</f>
        <v>-0.18679657501207333</v>
      </c>
      <c r="AF683" s="20">
        <f t="shared" si="305"/>
        <v>-0.23384224997564984</v>
      </c>
      <c r="AG683" s="19">
        <f t="shared" si="306"/>
        <v>-0.35313301863484914</v>
      </c>
      <c r="AH683" s="19">
        <f t="shared" si="307"/>
        <v>-0.34718578952273105</v>
      </c>
      <c r="AI683">
        <f t="shared" si="304"/>
        <v>0.39659999999999573</v>
      </c>
      <c r="AJ683">
        <f t="shared" si="303"/>
        <v>0.1192907686591993</v>
      </c>
      <c r="AK683">
        <v>1</v>
      </c>
    </row>
    <row r="684" spans="1:37" x14ac:dyDescent="0.25">
      <c r="A684">
        <v>55.16666666666714</v>
      </c>
      <c r="B684" s="2">
        <v>1935.1666666666165</v>
      </c>
      <c r="C684">
        <f>+D684+($D$2+E684+F684)*SOI!A683*IF(B684&gt;$C$18, IF(B684&lt;$C$19,-1,1),1)</f>
        <v>-0.79555311083800118</v>
      </c>
      <c r="D684">
        <f>+$D$3*((1-$D$5)*SOI!D683+$D$5*SOI!D682) +   $D$4*((1-$D$5)*SOI!E683+$D$5*SOI!E682)</f>
        <v>0</v>
      </c>
      <c r="E684">
        <f t="shared" si="284"/>
        <v>0.94082667421781663</v>
      </c>
      <c r="F684">
        <f t="shared" si="285"/>
        <v>1.9004344359179015</v>
      </c>
      <c r="G684">
        <f t="shared" si="293"/>
        <v>2.8412611101357181</v>
      </c>
      <c r="H684" s="21">
        <f t="shared" si="294"/>
        <v>1.7938995890339144E-3</v>
      </c>
      <c r="I684" s="37">
        <f t="shared" si="286"/>
        <v>-0.26717523921538466</v>
      </c>
      <c r="J684" s="1">
        <f t="shared" si="295"/>
        <v>-1.2410365671013091E-3</v>
      </c>
      <c r="K684" s="1">
        <f t="shared" si="296"/>
        <v>6.3520430724822984E-9</v>
      </c>
      <c r="L684" s="1">
        <f t="shared" si="287"/>
        <v>-0.62030193234424202</v>
      </c>
      <c r="M684" s="1">
        <f t="shared" si="288"/>
        <v>2.9190466024281894E-2</v>
      </c>
      <c r="N684" s="1">
        <f t="shared" si="289"/>
        <v>0.1058421189797711</v>
      </c>
      <c r="O684" s="1">
        <f t="shared" si="290"/>
        <v>0.83625165020043468</v>
      </c>
      <c r="P684" s="1">
        <f t="shared" si="291"/>
        <v>4.5417915257060544E-7</v>
      </c>
      <c r="Q684" s="1">
        <f t="shared" si="297"/>
        <v>2.0778868343202541E-3</v>
      </c>
      <c r="R684" s="1">
        <f t="shared" si="298"/>
        <v>3.0505294787182417E-5</v>
      </c>
      <c r="S684" s="1">
        <f t="shared" si="299"/>
        <v>-3.7078722909707905E-3</v>
      </c>
      <c r="T684" s="1">
        <f t="shared" si="300"/>
        <v>8.728059141112781E-3</v>
      </c>
      <c r="U684" s="1">
        <f t="shared" si="301"/>
        <v>6.2950505169506974E-9</v>
      </c>
      <c r="V684" s="1">
        <f t="shared" si="302"/>
        <v>-9.3431559643062279E-8</v>
      </c>
      <c r="W684" s="1">
        <f t="shared" si="308"/>
        <v>0</v>
      </c>
      <c r="X684" s="1">
        <f t="shared" si="308"/>
        <v>0</v>
      </c>
      <c r="Y684" s="1">
        <f t="shared" si="308"/>
        <v>0</v>
      </c>
      <c r="Z684" s="1">
        <f t="shared" si="308"/>
        <v>0</v>
      </c>
      <c r="AA684" s="1">
        <f>+AA$3*$F684*ABS($F684)*COS(2*PI()*$A684/$AZ$22+AA$4)*COS(2*PI()*$A684/$BA$22+AA$5)</f>
        <v>0</v>
      </c>
      <c r="AB684" s="39">
        <f>+AB$3*$F684*ABS($F684)*COS(2*2*PI()*$A684/$BA$33+AB$4)*COS(2*2*PI()*$A684/$BA$34+AB$5)*COS(2*2*PI()*$A684/$BA$35+AB$6)</f>
        <v>0</v>
      </c>
      <c r="AE684" s="20">
        <f>+$AF$20*SIGN(SOI!A683)*(ABS(SOI!A683))^$AE$2</f>
        <v>-0.24530022444698038</v>
      </c>
      <c r="AF684" s="20">
        <f t="shared" si="305"/>
        <v>-0.23384224997564984</v>
      </c>
      <c r="AG684" s="19">
        <f t="shared" si="306"/>
        <v>-0.201885783730861</v>
      </c>
      <c r="AH684" s="19">
        <f t="shared" si="307"/>
        <v>-0.29736620304333061</v>
      </c>
      <c r="AI684">
        <f t="shared" si="304"/>
        <v>0.39719999999999572</v>
      </c>
      <c r="AJ684">
        <f t="shared" si="303"/>
        <v>3.1956466244788845E-2</v>
      </c>
      <c r="AK684">
        <v>1</v>
      </c>
    </row>
    <row r="685" spans="1:37" x14ac:dyDescent="0.25">
      <c r="A685">
        <v>55.250000000000476</v>
      </c>
      <c r="B685" s="2">
        <v>1935.2499999999498</v>
      </c>
      <c r="C685">
        <f>+D685+($D$2+E685+F685)*SOI!A684*IF(B685&gt;$C$18, IF(B685&lt;$C$19,-1,1),1)</f>
        <v>0.93368755212544385</v>
      </c>
      <c r="D685">
        <f>+$D$3*((1-$D$5)*SOI!D684+$D$5*SOI!D683) +   $D$4*((1-$D$5)*SOI!E684+$D$5*SOI!E683)</f>
        <v>0</v>
      </c>
      <c r="E685">
        <f t="shared" si="284"/>
        <v>-0.7629647368810577</v>
      </c>
      <c r="F685">
        <f t="shared" si="285"/>
        <v>-2.1548088635109544</v>
      </c>
      <c r="G685">
        <f t="shared" si="293"/>
        <v>-2.9177736003920121</v>
      </c>
      <c r="H685" s="21">
        <f t="shared" si="294"/>
        <v>1.322714877258245E-2</v>
      </c>
      <c r="I685" s="37">
        <f t="shared" si="286"/>
        <v>0.38303941118809282</v>
      </c>
      <c r="J685" s="1">
        <f t="shared" si="295"/>
        <v>3.7647932619802295E-4</v>
      </c>
      <c r="K685" s="1">
        <f t="shared" si="296"/>
        <v>-1.6613725390617808E-4</v>
      </c>
      <c r="L685" s="1">
        <f t="shared" si="287"/>
        <v>0.91681948708552519</v>
      </c>
      <c r="M685" s="1">
        <f t="shared" si="288"/>
        <v>6.1766121117660701E-3</v>
      </c>
      <c r="N685" s="1">
        <f t="shared" si="289"/>
        <v>-0.14582339445540685</v>
      </c>
      <c r="O685" s="1">
        <f t="shared" si="290"/>
        <v>-0.4809076607694881</v>
      </c>
      <c r="P685" s="1">
        <f t="shared" si="291"/>
        <v>-1.3975758253933932E-2</v>
      </c>
      <c r="Q685" s="1">
        <f t="shared" si="297"/>
        <v>-6.0575899125579595E-4</v>
      </c>
      <c r="R685" s="1">
        <f t="shared" si="298"/>
        <v>1.2749714447213283E-5</v>
      </c>
      <c r="S685" s="1">
        <f t="shared" si="299"/>
        <v>-7.3238712196667197E-3</v>
      </c>
      <c r="T685" s="1">
        <f t="shared" si="300"/>
        <v>7.4186193772421338E-3</v>
      </c>
      <c r="U685" s="1">
        <f t="shared" si="301"/>
        <v>2.7771200759918316E-4</v>
      </c>
      <c r="V685" s="1">
        <f t="shared" si="302"/>
        <v>-3.96105123809038E-3</v>
      </c>
      <c r="W685" s="1">
        <f t="shared" si="308"/>
        <v>0</v>
      </c>
      <c r="X685" s="1">
        <f t="shared" si="308"/>
        <v>0</v>
      </c>
      <c r="Y685" s="1">
        <f t="shared" si="308"/>
        <v>0</v>
      </c>
      <c r="Z685" s="1">
        <f t="shared" si="308"/>
        <v>0</v>
      </c>
      <c r="AA685" s="1">
        <f>+AA$3*$F685*ABS($F685)*COS(2*PI()*$A685/$AZ$22+AA$4)*COS(2*PI()*$A685/$BA$22+AA$5)</f>
        <v>0</v>
      </c>
      <c r="AB685" s="39">
        <f>+AB$3*$F685*ABS($F685)*COS(2*2*PI()*$A685/$BA$33+AB$4)*COS(2*2*PI()*$A685/$BA$34+AB$5)*COS(2*2*PI()*$A685/$BA$35+AB$6)</f>
        <v>0</v>
      </c>
      <c r="AE685" s="20">
        <f>+$AF$20*SIGN(SOI!A684)*(ABS(SOI!A684))^$AE$2</f>
        <v>-0.26942995046789575</v>
      </c>
      <c r="AF685" s="20">
        <f t="shared" si="305"/>
        <v>-0.30129375769526739</v>
      </c>
      <c r="AG685" s="19">
        <f t="shared" si="306"/>
        <v>-0.23375729056383421</v>
      </c>
      <c r="AH685" s="19">
        <f t="shared" si="307"/>
        <v>-0.34566460839564256</v>
      </c>
      <c r="AI685">
        <f t="shared" si="304"/>
        <v>0.39779999999999571</v>
      </c>
      <c r="AJ685">
        <f t="shared" si="303"/>
        <v>6.7536467131433187E-2</v>
      </c>
      <c r="AK685">
        <v>1</v>
      </c>
    </row>
    <row r="686" spans="1:37" x14ac:dyDescent="0.25">
      <c r="A686">
        <v>55.333333333333812</v>
      </c>
      <c r="B686" s="2">
        <v>1935.333333333283</v>
      </c>
      <c r="C686">
        <f>+D686+($D$2+E686+F686)*SOI!A685*IF(B686&gt;$C$18, IF(B686&lt;$C$19,-1,1),1)</f>
        <v>-2.3127255912975957</v>
      </c>
      <c r="D686">
        <f>+$D$3*((1-$D$5)*SOI!D685+$D$5*SOI!D684) +   $D$4*((1-$D$5)*SOI!E685+$D$5*SOI!E684)</f>
        <v>0</v>
      </c>
      <c r="E686">
        <f t="shared" si="284"/>
        <v>0.6806714117287811</v>
      </c>
      <c r="F686">
        <f t="shared" si="285"/>
        <v>3.6021537573408402</v>
      </c>
      <c r="G686">
        <f t="shared" si="293"/>
        <v>4.2828251690696213</v>
      </c>
      <c r="H686" s="21">
        <f t="shared" si="294"/>
        <v>-8.5142105869476133E-3</v>
      </c>
      <c r="I686" s="37">
        <f t="shared" si="286"/>
        <v>-0.28923581829204253</v>
      </c>
      <c r="J686" s="1">
        <f t="shared" si="295"/>
        <v>-2.9787441669889606E-3</v>
      </c>
      <c r="K686" s="1">
        <f t="shared" si="296"/>
        <v>2.8707872196983675E-5</v>
      </c>
      <c r="L686" s="1">
        <f t="shared" si="287"/>
        <v>-0.43323896500304804</v>
      </c>
      <c r="M686" s="1">
        <f t="shared" si="288"/>
        <v>6.4719296556969008E-2</v>
      </c>
      <c r="N686" s="1">
        <f t="shared" si="289"/>
        <v>0.14918848629884593</v>
      </c>
      <c r="O686" s="1">
        <f t="shared" si="290"/>
        <v>4.4498414623716301E-2</v>
      </c>
      <c r="P686" s="1">
        <f t="shared" si="291"/>
        <v>5.5230991453578335E-2</v>
      </c>
      <c r="Q686" s="1">
        <f t="shared" si="297"/>
        <v>6.4936882130933824E-3</v>
      </c>
      <c r="R686" s="1">
        <f t="shared" si="298"/>
        <v>1.0320497535980488E-4</v>
      </c>
      <c r="S686" s="1">
        <f t="shared" si="299"/>
        <v>-5.6579279946373622E-3</v>
      </c>
      <c r="T686" s="1">
        <f t="shared" si="300"/>
        <v>3.2437666656691129E-4</v>
      </c>
      <c r="U686" s="1">
        <f t="shared" si="301"/>
        <v>8.2872555345339888E-4</v>
      </c>
      <c r="V686" s="1">
        <f t="shared" si="302"/>
        <v>-1.6014966104443883E-2</v>
      </c>
      <c r="W686" s="1">
        <f t="shared" si="308"/>
        <v>0</v>
      </c>
      <c r="X686" s="1">
        <f t="shared" si="308"/>
        <v>0</v>
      </c>
      <c r="Y686" s="1">
        <f t="shared" si="308"/>
        <v>0</v>
      </c>
      <c r="Z686" s="1">
        <f t="shared" si="308"/>
        <v>0</v>
      </c>
      <c r="AA686" s="1">
        <f>+AA$3*$F686*ABS($F686)*COS(2*PI()*$A686/$AZ$22+AA$4)*COS(2*PI()*$A686/$BA$22+AA$5)</f>
        <v>0</v>
      </c>
      <c r="AB686" s="39">
        <f>+AB$3*$F686*ABS($F686)*COS(2*2*PI()*$A686/$BA$33+AB$4)*COS(2*2*PI()*$A686/$BA$34+AB$5)*COS(2*2*PI()*$A686/$BA$35+AB$6)</f>
        <v>0</v>
      </c>
      <c r="AE686" s="20">
        <f>+$AF$20*SIGN(SOI!A685)*(ABS(SOI!A685))^$AE$2</f>
        <v>-0.38915109817092591</v>
      </c>
      <c r="AF686" s="20">
        <f t="shared" si="305"/>
        <v>-0.3245823830481282</v>
      </c>
      <c r="AG686" s="19">
        <f t="shared" si="306"/>
        <v>0.32539860051982139</v>
      </c>
      <c r="AH686" s="19">
        <f t="shared" si="307"/>
        <v>0.23538572218201345</v>
      </c>
      <c r="AI686">
        <f t="shared" si="304"/>
        <v>0.3983999999999957</v>
      </c>
      <c r="AJ686">
        <f t="shared" si="303"/>
        <v>0.64998098356794953</v>
      </c>
      <c r="AK686">
        <v>1</v>
      </c>
    </row>
    <row r="687" spans="1:37" x14ac:dyDescent="0.25">
      <c r="A687">
        <v>55.416666666667147</v>
      </c>
      <c r="B687" s="2">
        <v>1935.4166666666163</v>
      </c>
      <c r="C687">
        <f>+D687+($D$2+E687+F687)*SOI!A686*IF(B687&gt;$C$18, IF(B687&lt;$C$19,-1,1),1)</f>
        <v>24.12925522729979</v>
      </c>
      <c r="D687">
        <f>+$D$3*((1-$D$5)*SOI!D686+$D$5*SOI!D685) +   $D$4*((1-$D$5)*SOI!E686+$D$5*SOI!E685)</f>
        <v>0</v>
      </c>
      <c r="E687">
        <f t="shared" si="284"/>
        <v>-0.65467329727141965</v>
      </c>
      <c r="F687">
        <f t="shared" si="285"/>
        <v>-59.668464770978048</v>
      </c>
      <c r="G687">
        <f t="shared" si="293"/>
        <v>-60.32313806824947</v>
      </c>
      <c r="H687" s="21">
        <f t="shared" si="294"/>
        <v>-9.8522684684868661E-2</v>
      </c>
      <c r="I687" s="37">
        <f t="shared" si="286"/>
        <v>-0.21320210277699397</v>
      </c>
      <c r="J687" s="1">
        <f t="shared" si="295"/>
        <v>0.14950955344211797</v>
      </c>
      <c r="K687" s="1">
        <f t="shared" si="296"/>
        <v>5.4052281173788835E-6</v>
      </c>
      <c r="L687" s="1">
        <f t="shared" si="287"/>
        <v>2.9957999476033044E-3</v>
      </c>
      <c r="M687" s="1">
        <f t="shared" si="288"/>
        <v>-4.4068687679954062</v>
      </c>
      <c r="N687" s="1">
        <f t="shared" si="289"/>
        <v>-0.47032471083499472</v>
      </c>
      <c r="O687" s="1">
        <f t="shared" si="290"/>
        <v>8.6020457679795131E-2</v>
      </c>
      <c r="P687" s="1">
        <f t="shared" si="291"/>
        <v>-0.77795298700278437</v>
      </c>
      <c r="Q687" s="1">
        <f t="shared" si="297"/>
        <v>1.3939598079128597</v>
      </c>
      <c r="R687" s="1">
        <f t="shared" si="298"/>
        <v>1.6330476745414043E-2</v>
      </c>
      <c r="S687" s="1">
        <f t="shared" si="299"/>
        <v>1.3147988499607242E-2</v>
      </c>
      <c r="T687" s="1">
        <f t="shared" si="300"/>
        <v>-4.3360283821305366E-6</v>
      </c>
      <c r="U687" s="1">
        <f t="shared" si="301"/>
        <v>-8.6044012254889758E-3</v>
      </c>
      <c r="V687" s="1">
        <f t="shared" si="302"/>
        <v>-0.71114641783489596</v>
      </c>
      <c r="W687" s="1">
        <f t="shared" si="308"/>
        <v>0</v>
      </c>
      <c r="X687" s="1">
        <f t="shared" si="308"/>
        <v>0</v>
      </c>
      <c r="Y687" s="1">
        <f t="shared" si="308"/>
        <v>0</v>
      </c>
      <c r="Z687" s="1">
        <f t="shared" si="308"/>
        <v>0</v>
      </c>
      <c r="AA687" s="1">
        <f>+AA$3*$F687*ABS($F687)*COS(2*PI()*$A687/$AZ$22+AA$4)*COS(2*PI()*$A687/$BA$22+AA$5)</f>
        <v>0</v>
      </c>
      <c r="AB687" s="39">
        <f>+AB$3*$F687*ABS($F687)*COS(2*2*PI()*$A687/$BA$33+AB$4)*COS(2*2*PI()*$A687/$BA$34+AB$5)*COS(2*2*PI()*$A687/$BA$35+AB$6)</f>
        <v>0</v>
      </c>
      <c r="AE687" s="20">
        <f>+$AF$20*SIGN(SOI!A686)*(ABS(SOI!A686))^$AE$2</f>
        <v>-0.31516610050556276</v>
      </c>
      <c r="AF687" s="20">
        <f t="shared" si="305"/>
        <v>-0.38253820298941621</v>
      </c>
      <c r="AG687" s="19">
        <f t="shared" si="306"/>
        <v>0.38802852450654857</v>
      </c>
      <c r="AH687" s="19">
        <f t="shared" si="307"/>
        <v>0.28184442324330417</v>
      </c>
      <c r="AI687">
        <f t="shared" si="304"/>
        <v>0.39899999999999569</v>
      </c>
      <c r="AJ687">
        <f t="shared" si="303"/>
        <v>0.77056672749596478</v>
      </c>
      <c r="AK687">
        <v>1</v>
      </c>
    </row>
    <row r="688" spans="1:37" x14ac:dyDescent="0.25">
      <c r="A688">
        <v>55.500000000000483</v>
      </c>
      <c r="B688" s="2">
        <v>1935.4999999999495</v>
      </c>
      <c r="C688">
        <f>+D688+($D$2+E688+F688)*SOI!A687*IF(B688&gt;$C$18, IF(B688&lt;$C$19,-1,1),1)</f>
        <v>2.176134984531132</v>
      </c>
      <c r="D688">
        <f>+$D$3*((1-$D$5)*SOI!D687+$D$5*SOI!D686) +   $D$4*((1-$D$5)*SOI!E687+$D$5*SOI!E686)</f>
        <v>0</v>
      </c>
      <c r="E688">
        <f t="shared" si="284"/>
        <v>0.67488859895622966</v>
      </c>
      <c r="F688">
        <f t="shared" si="285"/>
        <v>-4.0227885751579713</v>
      </c>
      <c r="G688">
        <f t="shared" si="293"/>
        <v>-3.3478999762017416</v>
      </c>
      <c r="H688" s="21">
        <f t="shared" si="294"/>
        <v>-1.1664009315674065E-3</v>
      </c>
      <c r="I688" s="37">
        <f t="shared" si="286"/>
        <v>0.17441659332037845</v>
      </c>
      <c r="J688" s="1">
        <f t="shared" si="295"/>
        <v>-1.3660891012765413E-2</v>
      </c>
      <c r="K688" s="1">
        <f t="shared" si="296"/>
        <v>-7.1458676657175867E-5</v>
      </c>
      <c r="L688" s="1">
        <f t="shared" si="287"/>
        <v>-0.32227302494422666</v>
      </c>
      <c r="M688" s="1">
        <f t="shared" si="288"/>
        <v>-0.49220257809043699</v>
      </c>
      <c r="N688" s="1">
        <f t="shared" si="289"/>
        <v>1.678829357675617E-2</v>
      </c>
      <c r="O688" s="1">
        <f t="shared" si="290"/>
        <v>0.59385442837199742</v>
      </c>
      <c r="P688" s="1">
        <f t="shared" si="291"/>
        <v>-1.3848568947069078E-2</v>
      </c>
      <c r="Q688" s="1">
        <f t="shared" si="297"/>
        <v>-5.5574143246018845E-3</v>
      </c>
      <c r="R688" s="1">
        <f t="shared" si="298"/>
        <v>5.3262028627997433E-5</v>
      </c>
      <c r="S688" s="1">
        <f t="shared" si="299"/>
        <v>3.8394090956088726E-4</v>
      </c>
      <c r="T688" s="1">
        <f t="shared" si="300"/>
        <v>3.2201901212556556E-3</v>
      </c>
      <c r="U688" s="1">
        <f t="shared" si="301"/>
        <v>1.2530503272963954E-4</v>
      </c>
      <c r="V688" s="1">
        <f t="shared" si="302"/>
        <v>4.5187605608068939E-4</v>
      </c>
      <c r="W688" s="1">
        <f t="shared" si="308"/>
        <v>0</v>
      </c>
      <c r="X688" s="1">
        <f t="shared" si="308"/>
        <v>0</v>
      </c>
      <c r="Y688" s="1">
        <f t="shared" si="308"/>
        <v>0</v>
      </c>
      <c r="Z688" s="1">
        <f t="shared" si="308"/>
        <v>0</v>
      </c>
      <c r="AA688" s="1">
        <f>+AA$3*$F688*ABS($F688)*COS(2*PI()*$A688/$AZ$22+AA$4)*COS(2*PI()*$A688/$BA$22+AA$5)</f>
        <v>0</v>
      </c>
      <c r="AB688" s="39">
        <f>+AB$3*$F688*ABS($F688)*COS(2*2*PI()*$A688/$BA$33+AB$4)*COS(2*2*PI()*$A688/$BA$34+AB$5)*COS(2*2*PI()*$A688/$BA$35+AB$6)</f>
        <v>0</v>
      </c>
      <c r="AE688" s="20">
        <f>+$AF$20*SIGN(SOI!A687)*(ABS(SOI!A687))^$AE$2</f>
        <v>-0.44329741029175995</v>
      </c>
      <c r="AF688" s="20">
        <f t="shared" si="305"/>
        <v>-0.22511985354566741</v>
      </c>
      <c r="AG688" s="19">
        <f t="shared" si="306"/>
        <v>0.30224203405827399</v>
      </c>
      <c r="AH688" s="19">
        <f t="shared" si="307"/>
        <v>0.2757706295992739</v>
      </c>
      <c r="AI688">
        <f t="shared" si="304"/>
        <v>0.39959999999999568</v>
      </c>
      <c r="AJ688">
        <f t="shared" si="303"/>
        <v>0.52736188760394143</v>
      </c>
      <c r="AK688">
        <v>1</v>
      </c>
    </row>
    <row r="689" spans="1:37" x14ac:dyDescent="0.25">
      <c r="A689">
        <v>55.583333333333819</v>
      </c>
      <c r="B689" s="2">
        <v>1935.5833333332828</v>
      </c>
      <c r="C689">
        <f>+D689+($D$2+E689+F689)*SOI!A688*IF(B689&gt;$C$18, IF(B689&lt;$C$19,-1,1),1)</f>
        <v>8.9188486865187031E-2</v>
      </c>
      <c r="D689">
        <f>+$D$3*((1-$D$5)*SOI!D688+$D$5*SOI!D687) +   $D$4*((1-$D$5)*SOI!E688+$D$5*SOI!E687)</f>
        <v>0</v>
      </c>
      <c r="E689">
        <f t="shared" si="284"/>
        <v>-0.74906623499700009</v>
      </c>
      <c r="F689">
        <f t="shared" si="285"/>
        <v>2.2355410160834506</v>
      </c>
      <c r="G689">
        <f t="shared" si="293"/>
        <v>1.4864747810864505</v>
      </c>
      <c r="H689" s="21">
        <f t="shared" si="294"/>
        <v>1.1279051215337373E-3</v>
      </c>
      <c r="I689" s="37">
        <f t="shared" si="286"/>
        <v>-0.42068664443874149</v>
      </c>
      <c r="J689" s="1">
        <f t="shared" si="295"/>
        <v>-1.6705726327119821E-2</v>
      </c>
      <c r="K689" s="1">
        <f t="shared" si="296"/>
        <v>1.1015006740230682E-5</v>
      </c>
      <c r="L689" s="1">
        <f t="shared" si="287"/>
        <v>0.89716086016131125</v>
      </c>
      <c r="M689" s="1">
        <f t="shared" si="288"/>
        <v>0.24955098886992555</v>
      </c>
      <c r="N689" s="1">
        <f t="shared" si="289"/>
        <v>1.8802631734571959E-2</v>
      </c>
      <c r="O689" s="1">
        <f t="shared" si="290"/>
        <v>-0.68492372820281666</v>
      </c>
      <c r="P689" s="1">
        <f t="shared" si="291"/>
        <v>6.6485374556840917E-4</v>
      </c>
      <c r="Q689" s="1">
        <f t="shared" si="297"/>
        <v>3.155733151178551E-3</v>
      </c>
      <c r="R689" s="1">
        <f t="shared" si="298"/>
        <v>7.2948459439260352E-5</v>
      </c>
      <c r="S689" s="1">
        <f t="shared" si="299"/>
        <v>-1.0371639174220218E-3</v>
      </c>
      <c r="T689" s="1">
        <f t="shared" si="300"/>
        <v>1.0339275058660028E-2</v>
      </c>
      <c r="U689" s="1">
        <f t="shared" si="301"/>
        <v>1.4509774449428697E-5</v>
      </c>
      <c r="V689" s="1">
        <f t="shared" si="302"/>
        <v>-2.4296999057834077E-5</v>
      </c>
      <c r="W689" s="1">
        <f t="shared" si="308"/>
        <v>0</v>
      </c>
      <c r="X689" s="1">
        <f t="shared" si="308"/>
        <v>0</v>
      </c>
      <c r="Y689" s="1">
        <f t="shared" si="308"/>
        <v>0</v>
      </c>
      <c r="Z689" s="1">
        <f t="shared" si="308"/>
        <v>0</v>
      </c>
      <c r="AA689" s="1">
        <f>+AA$3*$F689*ABS($F689)*COS(2*PI()*$A689/$AZ$22+AA$4)*COS(2*PI()*$A689/$BA$22+AA$5)</f>
        <v>0</v>
      </c>
      <c r="AB689" s="39">
        <f>+AB$3*$F689*ABS($F689)*COS(2*2*PI()*$A689/$BA$33+AB$4)*COS(2*2*PI()*$A689/$BA$34+AB$5)*COS(2*2*PI()*$A689/$BA$35+AB$6)</f>
        <v>0</v>
      </c>
      <c r="AE689" s="20">
        <f>+$AF$20*SIGN(SOI!A688)*(ABS(SOI!A688))^$AE$2</f>
        <v>8.3103950160320586E-2</v>
      </c>
      <c r="AF689" s="20">
        <f t="shared" si="305"/>
        <v>-8.6157564770650993E-2</v>
      </c>
      <c r="AG689" s="19">
        <f t="shared" si="306"/>
        <v>0.26845305777999351</v>
      </c>
      <c r="AH689" s="19">
        <f t="shared" si="307"/>
        <v>0.27546573502172644</v>
      </c>
      <c r="AI689">
        <f t="shared" si="304"/>
        <v>0.40019999999999567</v>
      </c>
      <c r="AJ689">
        <f t="shared" si="303"/>
        <v>0.35461062255064452</v>
      </c>
      <c r="AK689">
        <v>1</v>
      </c>
    </row>
    <row r="690" spans="1:37" x14ac:dyDescent="0.25">
      <c r="A690">
        <v>55.666666666667155</v>
      </c>
      <c r="B690" s="2">
        <v>1935.666666666616</v>
      </c>
      <c r="C690">
        <f>+D690+($D$2+E690+F690)*SOI!A689*IF(B690&gt;$C$18, IF(B690&lt;$C$19,-1,1),1)</f>
        <v>-7.9127673612630789E-2</v>
      </c>
      <c r="D690">
        <f>+$D$3*((1-$D$5)*SOI!D689+$D$5*SOI!D688) +   $D$4*((1-$D$5)*SOI!E689+$D$5*SOI!E688)</f>
        <v>0</v>
      </c>
      <c r="E690">
        <f t="shared" si="284"/>
        <v>0.91133851599102744</v>
      </c>
      <c r="F690">
        <f t="shared" si="285"/>
        <v>-1.9004344361489123</v>
      </c>
      <c r="G690">
        <f t="shared" si="293"/>
        <v>-0.98909592015788483</v>
      </c>
      <c r="H690" s="21">
        <f t="shared" si="294"/>
        <v>-2.0828696952756342E-3</v>
      </c>
      <c r="I690" s="37">
        <f t="shared" si="286"/>
        <v>0.52180076165312783</v>
      </c>
      <c r="J690" s="1">
        <f t="shared" si="295"/>
        <v>-3.5232483823214281E-3</v>
      </c>
      <c r="K690" s="1">
        <f t="shared" si="296"/>
        <v>-6.6512689120817596E-5</v>
      </c>
      <c r="L690" s="1">
        <f t="shared" si="287"/>
        <v>-0.77270470717860662</v>
      </c>
      <c r="M690" s="1">
        <f t="shared" si="288"/>
        <v>-4.2431776006118284E-2</v>
      </c>
      <c r="N690" s="1">
        <f t="shared" si="289"/>
        <v>-4.5944225179376227E-2</v>
      </c>
      <c r="O690" s="1">
        <f t="shared" si="290"/>
        <v>0.25085360369474552</v>
      </c>
      <c r="P690" s="1">
        <f t="shared" si="291"/>
        <v>-1.2726954389498054E-2</v>
      </c>
      <c r="Q690" s="1">
        <f t="shared" si="297"/>
        <v>1.3111261474835496E-3</v>
      </c>
      <c r="R690" s="1">
        <f t="shared" si="298"/>
        <v>-3.7592942036018469E-5</v>
      </c>
      <c r="S690" s="1">
        <f t="shared" si="299"/>
        <v>-3.1434436184000812E-3</v>
      </c>
      <c r="T690" s="1">
        <f t="shared" si="300"/>
        <v>3.2614555261312999E-3</v>
      </c>
      <c r="U690" s="1">
        <f t="shared" si="301"/>
        <v>3.4451252327957651E-4</v>
      </c>
      <c r="V690" s="1">
        <f t="shared" si="302"/>
        <v>-1.1364839230718858E-3</v>
      </c>
      <c r="W690" s="1">
        <f t="shared" si="308"/>
        <v>0</v>
      </c>
      <c r="X690" s="1">
        <f t="shared" si="308"/>
        <v>0</v>
      </c>
      <c r="Y690" s="1">
        <f t="shared" si="308"/>
        <v>0</v>
      </c>
      <c r="Z690" s="1">
        <f t="shared" si="308"/>
        <v>0</v>
      </c>
      <c r="AA690" s="1">
        <f>+AA$3*$F690*ABS($F690)*COS(2*PI()*$A690/$AZ$22+AA$4)*COS(2*PI()*$A690/$BA$22+AA$5)</f>
        <v>0</v>
      </c>
      <c r="AB690" s="39">
        <f>+AB$3*$F690*ABS($F690)*COS(2*2*PI()*$A690/$BA$33+AB$4)*COS(2*2*PI()*$A690/$BA$34+AB$5)*COS(2*2*PI()*$A690/$BA$35+AB$6)</f>
        <v>0</v>
      </c>
      <c r="AE690" s="20">
        <f>+$AF$20*SIGN(SOI!A689)*(ABS(SOI!A689))^$AE$2</f>
        <v>0.1017207658194864</v>
      </c>
      <c r="AF690" s="20">
        <f t="shared" si="305"/>
        <v>0.14337498014226246</v>
      </c>
      <c r="AG690" s="19">
        <f t="shared" si="306"/>
        <v>0.41622049056902921</v>
      </c>
      <c r="AH690" s="19">
        <f t="shared" si="307"/>
        <v>0.30779847179514408</v>
      </c>
      <c r="AI690">
        <f t="shared" si="304"/>
        <v>0.40079999999999566</v>
      </c>
      <c r="AJ690">
        <f t="shared" si="303"/>
        <v>0.27284551042676675</v>
      </c>
      <c r="AK690">
        <v>1</v>
      </c>
    </row>
    <row r="691" spans="1:37" x14ac:dyDescent="0.25">
      <c r="A691">
        <v>55.75000000000049</v>
      </c>
      <c r="B691" s="2">
        <v>1935.7499999999493</v>
      </c>
      <c r="C691">
        <f>+D691+($D$2+E691+F691)*SOI!A690*IF(B691&gt;$C$18, IF(B691&lt;$C$19,-1,1),1)</f>
        <v>0.24656790009794455</v>
      </c>
      <c r="D691">
        <f>+$D$3*((1-$D$5)*SOI!D690+$D$5*SOI!D689) +   $D$4*((1-$D$5)*SOI!E690+$D$5*SOI!E689)</f>
        <v>0</v>
      </c>
      <c r="E691">
        <f t="shared" si="284"/>
        <v>-1.2742092205460844</v>
      </c>
      <c r="F691">
        <f t="shared" si="285"/>
        <v>2.1548088637530292</v>
      </c>
      <c r="G691">
        <f t="shared" si="293"/>
        <v>0.88059964320694473</v>
      </c>
      <c r="H691" s="21">
        <f t="shared" si="294"/>
        <v>-9.6146436172519188E-3</v>
      </c>
      <c r="I691" s="37">
        <f t="shared" si="286"/>
        <v>-0.37075620849705826</v>
      </c>
      <c r="J691" s="1">
        <f t="shared" si="295"/>
        <v>1.4040323857052776E-2</v>
      </c>
      <c r="K691" s="1">
        <f t="shared" si="296"/>
        <v>1.9151761729619485E-6</v>
      </c>
      <c r="L691" s="1">
        <f t="shared" si="287"/>
        <v>8.7142936505821333E-2</v>
      </c>
      <c r="M691" s="1">
        <f t="shared" si="288"/>
        <v>-0.23798048785252096</v>
      </c>
      <c r="N691" s="1">
        <f t="shared" si="289"/>
        <v>4.2348176743137358E-2</v>
      </c>
      <c r="O691" s="1">
        <f t="shared" si="290"/>
        <v>-3.1131719589044159E-2</v>
      </c>
      <c r="P691" s="1">
        <f t="shared" si="291"/>
        <v>2.6183476699061192E-2</v>
      </c>
      <c r="Q691" s="1">
        <f t="shared" si="297"/>
        <v>-6.7779506799532548E-3</v>
      </c>
      <c r="R691" s="1">
        <f t="shared" si="298"/>
        <v>-1.3808419246257096E-4</v>
      </c>
      <c r="S691" s="1">
        <f t="shared" si="299"/>
        <v>-2.0587005656186757E-3</v>
      </c>
      <c r="T691" s="1">
        <f t="shared" si="300"/>
        <v>4.5647065040100203E-5</v>
      </c>
      <c r="U691" s="1">
        <f t="shared" si="301"/>
        <v>5.0360677255334213E-4</v>
      </c>
      <c r="V691" s="1">
        <f t="shared" si="302"/>
        <v>-2.1551123047771226E-3</v>
      </c>
      <c r="W691" s="1">
        <f t="shared" si="308"/>
        <v>0</v>
      </c>
      <c r="X691" s="1">
        <f t="shared" si="308"/>
        <v>0</v>
      </c>
      <c r="Y691" s="1">
        <f t="shared" si="308"/>
        <v>0</v>
      </c>
      <c r="Z691" s="1">
        <f t="shared" si="308"/>
        <v>0</v>
      </c>
      <c r="AA691" s="1">
        <f>+AA$3*$F691*ABS($F691)*COS(2*PI()*$A691/$AZ$22+AA$4)*COS(2*PI()*$A691/$BA$22+AA$5)</f>
        <v>0</v>
      </c>
      <c r="AB691" s="39">
        <f>+AB$3*$F691*ABS($F691)*COS(2*2*PI()*$A691/$BA$33+AB$4)*COS(2*2*PI()*$A691/$BA$34+AB$5)*COS(2*2*PI()*$A691/$BA$35+AB$6)</f>
        <v>0</v>
      </c>
      <c r="AE691" s="20">
        <f>+$AF$20*SIGN(SOI!A690)*(ABS(SOI!A690))^$AE$2</f>
        <v>0.24530022444698038</v>
      </c>
      <c r="AF691" s="20">
        <f t="shared" si="305"/>
        <v>0.19744040490448236</v>
      </c>
      <c r="AG691" s="19">
        <f t="shared" si="306"/>
        <v>0.38996440958244205</v>
      </c>
      <c r="AH691" s="19">
        <f t="shared" si="307"/>
        <v>0.29449248942073802</v>
      </c>
      <c r="AI691">
        <f t="shared" si="304"/>
        <v>0.40139999999999565</v>
      </c>
      <c r="AJ691">
        <f t="shared" si="303"/>
        <v>0.19252400467795969</v>
      </c>
      <c r="AK691">
        <v>1</v>
      </c>
    </row>
    <row r="692" spans="1:37" x14ac:dyDescent="0.25">
      <c r="A692">
        <v>55.833333333333826</v>
      </c>
      <c r="B692" s="2">
        <v>1935.8333333332826</v>
      </c>
      <c r="C692">
        <f>+D692+($D$2+E692+F692)*SOI!A691*IF(B692&gt;$C$18, IF(B692&lt;$C$19,-1,1),1)</f>
        <v>-0.34007563382402811</v>
      </c>
      <c r="D692">
        <f>+$D$3*((1-$D$5)*SOI!D691+$D$5*SOI!D690) +   $D$4*((1-$D$5)*SOI!E691+$D$5*SOI!E690)</f>
        <v>0</v>
      </c>
      <c r="E692">
        <f t="shared" si="284"/>
        <v>2.387597922563037</v>
      </c>
      <c r="F692">
        <f t="shared" si="285"/>
        <v>-3.6021537576488516</v>
      </c>
      <c r="G692">
        <f t="shared" si="293"/>
        <v>-1.2145558350858146</v>
      </c>
      <c r="H692" s="21">
        <f t="shared" si="294"/>
        <v>2.2294782696063612E-2</v>
      </c>
      <c r="I692" s="37">
        <f t="shared" si="286"/>
        <v>-0.32860937977835974</v>
      </c>
      <c r="J692" s="1">
        <f t="shared" si="295"/>
        <v>-4.0377422538853611E-2</v>
      </c>
      <c r="K692" s="1">
        <f t="shared" si="296"/>
        <v>-7.889202642983558E-4</v>
      </c>
      <c r="L692" s="1">
        <f t="shared" si="287"/>
        <v>-0.68422635606650783</v>
      </c>
      <c r="M692" s="1">
        <f t="shared" si="288"/>
        <v>0.77216710118911436</v>
      </c>
      <c r="N692" s="1">
        <f t="shared" si="289"/>
        <v>2.8331737459370298E-2</v>
      </c>
      <c r="O692" s="1">
        <f t="shared" si="290"/>
        <v>1.3687811055842269</v>
      </c>
      <c r="P692" s="1">
        <f t="shared" si="291"/>
        <v>-3.1243033470327829E-2</v>
      </c>
      <c r="Q692" s="1">
        <f t="shared" si="297"/>
        <v>1.4713189881118213E-2</v>
      </c>
      <c r="R692" s="1">
        <f t="shared" si="298"/>
        <v>2.656708610869059E-4</v>
      </c>
      <c r="S692" s="1">
        <f t="shared" si="299"/>
        <v>-1.2207400666023479E-3</v>
      </c>
      <c r="T692" s="1">
        <f t="shared" si="300"/>
        <v>1.5758372388421951E-2</v>
      </c>
      <c r="U692" s="1">
        <f t="shared" si="301"/>
        <v>-5.3260957149027434E-4</v>
      </c>
      <c r="V692" s="1">
        <f t="shared" si="302"/>
        <v>1.7204191962820023E-3</v>
      </c>
      <c r="W692" s="1">
        <f t="shared" si="308"/>
        <v>0</v>
      </c>
      <c r="X692" s="1">
        <f t="shared" si="308"/>
        <v>0</v>
      </c>
      <c r="Y692" s="1">
        <f t="shared" si="308"/>
        <v>0</v>
      </c>
      <c r="Z692" s="1">
        <f t="shared" si="308"/>
        <v>0</v>
      </c>
      <c r="AA692" s="1">
        <f>+AA$3*$F692*ABS($F692)*COS(2*PI()*$A692/$AZ$22+AA$4)*COS(2*PI()*$A692/$BA$22+AA$5)</f>
        <v>0</v>
      </c>
      <c r="AB692" s="39">
        <f>+AB$3*$F692*ABS($F692)*COS(2*2*PI()*$A692/$BA$33+AB$4)*COS(2*2*PI()*$A692/$BA$34+AB$5)*COS(2*2*PI()*$A692/$BA$35+AB$6)</f>
        <v>0</v>
      </c>
      <c r="AE692" s="20">
        <f>+$AF$20*SIGN(SOI!A691)*(ABS(SOI!A691))^$AE$2</f>
        <v>0.24530022444698038</v>
      </c>
      <c r="AF692" s="20">
        <f t="shared" si="305"/>
        <v>0.14269959898149084</v>
      </c>
      <c r="AG692" s="19">
        <f t="shared" si="306"/>
        <v>0.31426962117377011</v>
      </c>
      <c r="AH692" s="19">
        <f t="shared" si="307"/>
        <v>0.21812119285082751</v>
      </c>
      <c r="AI692">
        <f t="shared" si="304"/>
        <v>0.40199999999999564</v>
      </c>
      <c r="AJ692">
        <f t="shared" si="303"/>
        <v>0.17157002219227926</v>
      </c>
      <c r="AK692">
        <v>1</v>
      </c>
    </row>
    <row r="693" spans="1:37" x14ac:dyDescent="0.25">
      <c r="A693">
        <v>55.916666666667162</v>
      </c>
      <c r="B693" s="2">
        <v>1935.9166666666158</v>
      </c>
      <c r="C693">
        <f>+D693+($D$2+E693+F693)*SOI!A692*IF(B693&gt;$C$18, IF(B693&lt;$C$19,-1,1),1)</f>
        <v>-0.7419249908171438</v>
      </c>
      <c r="D693">
        <f>+$D$3*((1-$D$5)*SOI!D692+$D$5*SOI!D691) +   $D$4*((1-$D$5)*SOI!E692+$D$5*SOI!E691)</f>
        <v>0</v>
      </c>
      <c r="E693">
        <f t="shared" si="284"/>
        <v>-41.120340000473654</v>
      </c>
      <c r="F693">
        <f t="shared" si="285"/>
        <v>59.668464770902247</v>
      </c>
      <c r="G693">
        <f t="shared" si="293"/>
        <v>18.548124770428593</v>
      </c>
      <c r="H693" s="21">
        <f t="shared" si="294"/>
        <v>-0.1373209609247201</v>
      </c>
      <c r="I693" s="37">
        <f t="shared" si="286"/>
        <v>20.194386035922722</v>
      </c>
      <c r="J693" s="1">
        <f t="shared" si="295"/>
        <v>-43.429520212134712</v>
      </c>
      <c r="K693" s="1">
        <f t="shared" si="296"/>
        <v>4.3475520461143553</v>
      </c>
      <c r="L693" s="1">
        <f t="shared" si="287"/>
        <v>45.219980927846208</v>
      </c>
      <c r="M693" s="1">
        <f t="shared" si="288"/>
        <v>-13.514719454551424</v>
      </c>
      <c r="N693" s="1">
        <f t="shared" si="289"/>
        <v>-2.2656347948749582</v>
      </c>
      <c r="O693" s="1">
        <f t="shared" si="290"/>
        <v>-39.934718499241775</v>
      </c>
      <c r="P693" s="1">
        <f t="shared" si="291"/>
        <v>8.929305271404174E-2</v>
      </c>
      <c r="Q693" s="1">
        <f t="shared" si="297"/>
        <v>20.592983785256589</v>
      </c>
      <c r="R693" s="1">
        <f t="shared" si="298"/>
        <v>-22.851097291811563</v>
      </c>
      <c r="S693" s="1">
        <f t="shared" si="299"/>
        <v>-5.9991620654539926</v>
      </c>
      <c r="T693" s="1">
        <f t="shared" si="300"/>
        <v>30.384952430962795</v>
      </c>
      <c r="U693" s="1">
        <f t="shared" si="301"/>
        <v>-9.3545767330115701E-2</v>
      </c>
      <c r="V693" s="1">
        <f t="shared" si="302"/>
        <v>0.39320176034582188</v>
      </c>
      <c r="W693" s="1">
        <f t="shared" si="308"/>
        <v>0</v>
      </c>
      <c r="X693" s="1">
        <f t="shared" si="308"/>
        <v>0</v>
      </c>
      <c r="Y693" s="1">
        <f t="shared" si="308"/>
        <v>0</v>
      </c>
      <c r="Z693" s="1">
        <f t="shared" si="308"/>
        <v>0</v>
      </c>
      <c r="AA693" s="1">
        <f>+AA$3*$F693*ABS($F693)*COS(2*PI()*$A693/$AZ$22+AA$4)*COS(2*PI()*$A693/$BA$22+AA$5)</f>
        <v>0</v>
      </c>
      <c r="AB693" s="39">
        <f>+AB$3*$F693*ABS($F693)*COS(2*2*PI()*$A693/$BA$33+AB$4)*COS(2*2*PI()*$A693/$BA$34+AB$5)*COS(2*2*PI()*$A693/$BA$35+AB$6)</f>
        <v>0</v>
      </c>
      <c r="AE693" s="20">
        <f>+$AF$20*SIGN(SOI!A692)*(ABS(SOI!A692))^$AE$2</f>
        <v>-6.2501651949488243E-2</v>
      </c>
      <c r="AF693" s="20">
        <f t="shared" si="305"/>
        <v>0.22279523857238059</v>
      </c>
      <c r="AG693" s="19">
        <f t="shared" si="306"/>
        <v>0.32446885949415738</v>
      </c>
      <c r="AH693" s="19">
        <f t="shared" si="307"/>
        <v>0.21069407007572791</v>
      </c>
      <c r="AI693">
        <f t="shared" si="304"/>
        <v>0.40259999999999563</v>
      </c>
      <c r="AJ693">
        <f t="shared" si="303"/>
        <v>0.10167362092177679</v>
      </c>
      <c r="AK693">
        <v>1</v>
      </c>
    </row>
    <row r="694" spans="1:37" x14ac:dyDescent="0.25">
      <c r="A694">
        <v>56.000000000000497</v>
      </c>
      <c r="B694" s="2">
        <v>1935.9999999999491</v>
      </c>
      <c r="C694">
        <f>+D694+($D$2+E694+F694)*SOI!A693*IF(B694&gt;$C$18, IF(B694&lt;$C$19,-1,1),1)</f>
        <v>0.98681673625382249</v>
      </c>
      <c r="D694">
        <f>+$D$3*((1-$D$5)*SOI!D693+$D$5*SOI!D692) +   $D$4*((1-$D$5)*SOI!E693+$D$5*SOI!E692)</f>
        <v>0</v>
      </c>
      <c r="E694">
        <f t="shared" si="284"/>
        <v>-2.6892524454924538</v>
      </c>
      <c r="F694">
        <f t="shared" si="285"/>
        <v>4.0227885755651869</v>
      </c>
      <c r="G694">
        <f t="shared" si="293"/>
        <v>1.3335361300727331</v>
      </c>
      <c r="H694" s="21">
        <f t="shared" si="294"/>
        <v>4.1841941542624314E-2</v>
      </c>
      <c r="I694" s="37">
        <f t="shared" si="286"/>
        <v>1.5749364221903739</v>
      </c>
      <c r="J694" s="1">
        <f t="shared" si="295"/>
        <v>-0.13747570296987591</v>
      </c>
      <c r="K694" s="1">
        <f t="shared" si="296"/>
        <v>4.2036814576273512E-4</v>
      </c>
      <c r="L694" s="1">
        <f t="shared" si="287"/>
        <v>2.7279543403721078</v>
      </c>
      <c r="M694" s="1">
        <f t="shared" si="288"/>
        <v>-0.54854919201571606</v>
      </c>
      <c r="N694" s="1">
        <f t="shared" si="289"/>
        <v>-0.18739770377069526</v>
      </c>
      <c r="O694" s="1">
        <f t="shared" si="290"/>
        <v>-1.4331415222302322</v>
      </c>
      <c r="P694" s="1">
        <f t="shared" si="291"/>
        <v>3.9880216408241667E-3</v>
      </c>
      <c r="Q694" s="1">
        <f t="shared" si="297"/>
        <v>6.9135670904790544E-2</v>
      </c>
      <c r="R694" s="1">
        <f t="shared" si="298"/>
        <v>-5.9830459219055694E-3</v>
      </c>
      <c r="S694" s="1">
        <f t="shared" si="299"/>
        <v>-3.8698784678320892E-2</v>
      </c>
      <c r="T694" s="1">
        <f t="shared" si="300"/>
        <v>6.5781494250744491E-2</v>
      </c>
      <c r="U694" s="1">
        <f t="shared" si="301"/>
        <v>-3.2583396257938093E-4</v>
      </c>
      <c r="V694" s="1">
        <f t="shared" si="302"/>
        <v>1.452545175937377E-3</v>
      </c>
      <c r="W694" s="1">
        <f t="shared" si="308"/>
        <v>0</v>
      </c>
      <c r="X694" s="1">
        <f t="shared" si="308"/>
        <v>0</v>
      </c>
      <c r="Y694" s="1">
        <f t="shared" si="308"/>
        <v>0</v>
      </c>
      <c r="Z694" s="1">
        <f t="shared" si="308"/>
        <v>0</v>
      </c>
      <c r="AA694" s="1">
        <f>+AA$3*$F694*ABS($F694)*COS(2*PI()*$A694/$AZ$22+AA$4)*COS(2*PI()*$A694/$BA$22+AA$5)</f>
        <v>0</v>
      </c>
      <c r="AB694" s="39">
        <f>+AB$3*$F694*ABS($F694)*COS(2*2*PI()*$A694/$BA$33+AB$4)*COS(2*2*PI()*$A694/$BA$34+AB$5)*COS(2*2*PI()*$A694/$BA$35+AB$6)</f>
        <v>0</v>
      </c>
      <c r="AE694" s="20">
        <f>+$AF$20*SIGN(SOI!A693)*(ABS(SOI!A693))^$AE$2</f>
        <v>0.48558714321964969</v>
      </c>
      <c r="AF694" s="20">
        <f t="shared" si="305"/>
        <v>0.26218504490453748</v>
      </c>
      <c r="AG694" s="19">
        <f t="shared" si="306"/>
        <v>0.18919471573631949</v>
      </c>
      <c r="AH694" s="19">
        <f t="shared" si="307"/>
        <v>0.20306237003969776</v>
      </c>
      <c r="AI694">
        <f t="shared" si="304"/>
        <v>0.40319999999999562</v>
      </c>
      <c r="AJ694">
        <f t="shared" si="303"/>
        <v>7.2990329168217988E-2</v>
      </c>
      <c r="AK694">
        <v>1</v>
      </c>
    </row>
    <row r="695" spans="1:37" x14ac:dyDescent="0.25">
      <c r="A695">
        <v>56.083333333333833</v>
      </c>
      <c r="B695" s="2">
        <v>1936.0833333332823</v>
      </c>
      <c r="C695">
        <f>+D695+($D$2+E695+F695)*SOI!A694*IF(B695&gt;$C$18, IF(B695&lt;$C$19,-1,1),1)</f>
        <v>-0.43564146255289549</v>
      </c>
      <c r="D695">
        <f>+$D$3*((1-$D$5)*SOI!D694+$D$5*SOI!D693) +   $D$4*((1-$D$5)*SOI!E694+$D$5*SOI!E693)</f>
        <v>0</v>
      </c>
      <c r="E695">
        <f t="shared" si="284"/>
        <v>1.3464768070494255</v>
      </c>
      <c r="F695">
        <f t="shared" si="285"/>
        <v>-2.235541016341049</v>
      </c>
      <c r="G695">
        <f t="shared" si="293"/>
        <v>-0.88906420929162344</v>
      </c>
      <c r="H695" s="21">
        <f t="shared" si="294"/>
        <v>-1.4067028073348906E-2</v>
      </c>
      <c r="I695" s="37">
        <f t="shared" si="286"/>
        <v>-0.50000034002547655</v>
      </c>
      <c r="J695" s="1">
        <f t="shared" si="295"/>
        <v>1.0544710993535356E-3</v>
      </c>
      <c r="K695" s="1">
        <f t="shared" si="296"/>
        <v>-2.2061149311792652E-6</v>
      </c>
      <c r="L695" s="1">
        <f t="shared" si="287"/>
        <v>-0.25210721002143943</v>
      </c>
      <c r="M695" s="1">
        <f t="shared" si="288"/>
        <v>-1.3253086692168889E-2</v>
      </c>
      <c r="N695" s="1">
        <f t="shared" si="289"/>
        <v>6.4058594989371956E-2</v>
      </c>
      <c r="O695" s="1">
        <f t="shared" si="290"/>
        <v>1.7927937234342453E-2</v>
      </c>
      <c r="P695" s="1">
        <f t="shared" si="291"/>
        <v>-1.8103661799411388E-2</v>
      </c>
      <c r="Q695" s="1">
        <f t="shared" si="297"/>
        <v>-5.7097459440478258E-4</v>
      </c>
      <c r="R695" s="1">
        <f t="shared" si="298"/>
        <v>-1.5687155886154416E-5</v>
      </c>
      <c r="S695" s="1">
        <f t="shared" si="299"/>
        <v>-4.1996949233196025E-3</v>
      </c>
      <c r="T695" s="1">
        <f t="shared" si="300"/>
        <v>7.6048936982040473E-5</v>
      </c>
      <c r="U695" s="1">
        <f t="shared" si="301"/>
        <v>-4.6958319301441807E-4</v>
      </c>
      <c r="V695" s="1">
        <f t="shared" si="302"/>
        <v>2.2539885925570622E-3</v>
      </c>
      <c r="W695" s="1">
        <f t="shared" si="308"/>
        <v>0</v>
      </c>
      <c r="X695" s="1">
        <f t="shared" si="308"/>
        <v>0</v>
      </c>
      <c r="Y695" s="1">
        <f t="shared" si="308"/>
        <v>0</v>
      </c>
      <c r="Z695" s="1">
        <f t="shared" si="308"/>
        <v>0</v>
      </c>
      <c r="AA695" s="1">
        <f>+AA$3*$F695*ABS($F695)*COS(2*PI()*$A695/$AZ$22+AA$4)*COS(2*PI()*$A695/$BA$22+AA$5)</f>
        <v>0</v>
      </c>
      <c r="AB695" s="39">
        <f>+AB$3*$F695*ABS($F695)*COS(2*2*PI()*$A695/$BA$33+AB$4)*COS(2*2*PI()*$A695/$BA$34+AB$5)*COS(2*2*PI()*$A695/$BA$35+AB$6)</f>
        <v>0</v>
      </c>
      <c r="AE695" s="20">
        <f>+$AF$20*SIGN(SOI!A694)*(ABS(SOI!A694))^$AE$2</f>
        <v>0.36346964344345106</v>
      </c>
      <c r="AF695" s="20">
        <f t="shared" si="305"/>
        <v>0.28301892888770025</v>
      </c>
      <c r="AG695" s="19">
        <f t="shared" si="306"/>
        <v>0.19745492139122686</v>
      </c>
      <c r="AH695" s="19">
        <f t="shared" si="307"/>
        <v>0.18844375435609287</v>
      </c>
      <c r="AI695">
        <f t="shared" si="304"/>
        <v>0.40379999999999561</v>
      </c>
      <c r="AJ695">
        <f t="shared" si="303"/>
        <v>8.5564007496473388E-2</v>
      </c>
      <c r="AK695">
        <v>1</v>
      </c>
    </row>
    <row r="696" spans="1:37" x14ac:dyDescent="0.25">
      <c r="A696">
        <v>56.166666666667169</v>
      </c>
      <c r="B696" s="2">
        <v>1936.1666666666156</v>
      </c>
      <c r="C696">
        <f>+D696+($D$2+E696+F696)*SOI!A695*IF(B696&gt;$C$18, IF(B696&lt;$C$19,-1,1),1)</f>
        <v>0</v>
      </c>
      <c r="D696">
        <f>+$D$3*((1-$D$5)*SOI!D695+$D$5*SOI!D694) +   $D$4*((1-$D$5)*SOI!E695+$D$5*SOI!E694)</f>
        <v>0</v>
      </c>
      <c r="E696">
        <f t="shared" si="284"/>
        <v>-0.9408266742132021</v>
      </c>
      <c r="F696">
        <f t="shared" si="285"/>
        <v>1.9004344362725645</v>
      </c>
      <c r="G696">
        <f t="shared" si="293"/>
        <v>0.95960776205936238</v>
      </c>
      <c r="H696" s="21">
        <f t="shared" si="294"/>
        <v>9.2883045579278184E-4</v>
      </c>
      <c r="I696" s="37">
        <f t="shared" si="286"/>
        <v>-4.0105568155054817E-2</v>
      </c>
      <c r="J696" s="1">
        <f t="shared" si="295"/>
        <v>-1.4884666581720615E-3</v>
      </c>
      <c r="K696" s="1">
        <f t="shared" si="296"/>
        <v>2.496666254771835E-5</v>
      </c>
      <c r="L696" s="1">
        <f t="shared" si="287"/>
        <v>0.12970789204726113</v>
      </c>
      <c r="M696" s="1">
        <f t="shared" si="288"/>
        <v>0.23323144069820548</v>
      </c>
      <c r="N696" s="1">
        <f t="shared" si="289"/>
        <v>-5.3547785445133486E-3</v>
      </c>
      <c r="O696" s="1">
        <f t="shared" si="290"/>
        <v>-0.29398901380386672</v>
      </c>
      <c r="P696" s="1">
        <f t="shared" si="291"/>
        <v>2.4283812540750873E-2</v>
      </c>
      <c r="Q696" s="1">
        <f t="shared" si="297"/>
        <v>-8.3994518815907809E-4</v>
      </c>
      <c r="R696" s="1">
        <f t="shared" si="298"/>
        <v>-1.8510269738249269E-6</v>
      </c>
      <c r="S696" s="1">
        <f t="shared" si="299"/>
        <v>2.8158934809200307E-5</v>
      </c>
      <c r="T696" s="1">
        <f t="shared" si="300"/>
        <v>6.4161581666560168E-4</v>
      </c>
      <c r="U696" s="1">
        <f t="shared" si="301"/>
        <v>5.0523957585434914E-5</v>
      </c>
      <c r="V696" s="1">
        <f t="shared" si="302"/>
        <v>2.527355085534606E-4</v>
      </c>
      <c r="W696" s="1">
        <f t="shared" si="308"/>
        <v>0</v>
      </c>
      <c r="X696" s="1">
        <f t="shared" si="308"/>
        <v>0</v>
      </c>
      <c r="Y696" s="1">
        <f t="shared" si="308"/>
        <v>0</v>
      </c>
      <c r="Z696" s="1">
        <f t="shared" si="308"/>
        <v>0</v>
      </c>
      <c r="AA696" s="1">
        <f>+AA$3*$F696*ABS($F696)*COS(2*PI()*$A696/$AZ$22+AA$4)*COS(2*PI()*$A696/$BA$22+AA$5)</f>
        <v>0</v>
      </c>
      <c r="AB696" s="39">
        <f>+AB$3*$F696*ABS($F696)*COS(2*2*PI()*$A696/$BA$33+AB$4)*COS(2*2*PI()*$A696/$BA$34+AB$5)*COS(2*2*PI()*$A696/$BA$35+AB$6)</f>
        <v>0</v>
      </c>
      <c r="AE696" s="20">
        <f>+$AF$20*SIGN(SOI!A695)*(ABS(SOI!A695))^$AE$2</f>
        <v>0</v>
      </c>
      <c r="AF696" s="20">
        <f t="shared" si="305"/>
        <v>0.20496446023683154</v>
      </c>
      <c r="AG696" s="19">
        <f t="shared" si="306"/>
        <v>0.23051676385307809</v>
      </c>
      <c r="AH696" s="19">
        <f t="shared" si="307"/>
        <v>0.1906149585111466</v>
      </c>
      <c r="AI696">
        <f t="shared" si="304"/>
        <v>0.4043999999999956</v>
      </c>
      <c r="AJ696">
        <f t="shared" si="303"/>
        <v>2.5552303616246552E-2</v>
      </c>
      <c r="AK696">
        <v>1</v>
      </c>
    </row>
    <row r="697" spans="1:37" x14ac:dyDescent="0.25">
      <c r="A697">
        <v>56.250000000000504</v>
      </c>
      <c r="B697" s="2">
        <v>1936.2499999999488</v>
      </c>
      <c r="C697">
        <f>+D697+($D$2+E697+F697)*SOI!A696*IF(B697&gt;$C$18, IF(B697&lt;$C$19,-1,1),1)</f>
        <v>-0.40363479683166714</v>
      </c>
      <c r="D697">
        <f>+$D$3*((1-$D$5)*SOI!D696+$D$5*SOI!D695) +   $D$4*((1-$D$5)*SOI!E696+$D$5*SOI!E695)</f>
        <v>0</v>
      </c>
      <c r="E697">
        <f t="shared" si="284"/>
        <v>0.76296473687641786</v>
      </c>
      <c r="F697">
        <f t="shared" si="285"/>
        <v>-2.1548088638821667</v>
      </c>
      <c r="G697">
        <f t="shared" si="293"/>
        <v>-1.3918441270057489</v>
      </c>
      <c r="H697" s="21">
        <f t="shared" si="294"/>
        <v>-1.2465283734776663E-3</v>
      </c>
      <c r="I697" s="37">
        <f t="shared" si="286"/>
        <v>0.34149770781342909</v>
      </c>
      <c r="J697" s="1">
        <f t="shared" si="295"/>
        <v>-1.8668367646606236E-2</v>
      </c>
      <c r="K697" s="1">
        <f t="shared" si="296"/>
        <v>-2.4271967757644538E-4</v>
      </c>
      <c r="L697" s="1">
        <f t="shared" si="287"/>
        <v>-0.73356110526632234</v>
      </c>
      <c r="M697" s="1">
        <f t="shared" si="288"/>
        <v>-0.34353517324072419</v>
      </c>
      <c r="N697" s="1">
        <f t="shared" si="289"/>
        <v>-1.3985348494820533E-2</v>
      </c>
      <c r="O697" s="1">
        <f t="shared" si="290"/>
        <v>0.71222719488232167</v>
      </c>
      <c r="P697" s="1">
        <f t="shared" si="291"/>
        <v>-1.7230743648559841E-2</v>
      </c>
      <c r="Q697" s="1">
        <f t="shared" si="297"/>
        <v>3.2312223128633439E-3</v>
      </c>
      <c r="R697" s="1">
        <f t="shared" si="298"/>
        <v>-6.0633377402650764E-5</v>
      </c>
      <c r="S697" s="1">
        <f t="shared" si="299"/>
        <v>-6.2622603678315152E-4</v>
      </c>
      <c r="T697" s="1">
        <f t="shared" si="300"/>
        <v>8.7908811177001243E-3</v>
      </c>
      <c r="U697" s="1">
        <f t="shared" si="301"/>
        <v>3.0525840542555661E-4</v>
      </c>
      <c r="V697" s="1">
        <f t="shared" si="302"/>
        <v>-4.6836581682766225E-4</v>
      </c>
      <c r="W697" s="1">
        <f t="shared" si="308"/>
        <v>0</v>
      </c>
      <c r="X697" s="1">
        <f t="shared" si="308"/>
        <v>0</v>
      </c>
      <c r="Y697" s="1">
        <f t="shared" si="308"/>
        <v>0</v>
      </c>
      <c r="Z697" s="1">
        <f t="shared" si="308"/>
        <v>0</v>
      </c>
      <c r="AA697" s="1">
        <f>+AA$3*$F697*ABS($F697)*COS(2*PI()*$A697/$AZ$22+AA$4)*COS(2*PI()*$A697/$BA$22+AA$5)</f>
        <v>0</v>
      </c>
      <c r="AB697" s="39">
        <f>+AB$3*$F697*ABS($F697)*COS(2*2*PI()*$A697/$BA$33+AB$4)*COS(2*2*PI()*$A697/$BA$34+AB$5)*COS(2*2*PI()*$A697/$BA$35+AB$6)</f>
        <v>0</v>
      </c>
      <c r="AE697" s="20">
        <f>+$AF$20*SIGN(SOI!A696)*(ABS(SOI!A696))^$AE$2</f>
        <v>0.25142373726704353</v>
      </c>
      <c r="AF697" s="20">
        <f t="shared" si="305"/>
        <v>5.2937641512591227E-2</v>
      </c>
      <c r="AG697" s="19">
        <f t="shared" si="306"/>
        <v>0.26941102709659004</v>
      </c>
      <c r="AH697" s="19">
        <f t="shared" si="307"/>
        <v>0.22355417491926013</v>
      </c>
      <c r="AI697">
        <f t="shared" si="304"/>
        <v>0.40499999999999559</v>
      </c>
      <c r="AJ697">
        <f t="shared" si="303"/>
        <v>0.21647338558399881</v>
      </c>
      <c r="AK697">
        <v>1</v>
      </c>
    </row>
    <row r="698" spans="1:37" x14ac:dyDescent="0.25">
      <c r="A698">
        <v>56.33333333333384</v>
      </c>
      <c r="B698" s="2">
        <v>1936.3333333332821</v>
      </c>
      <c r="C698">
        <f>+D698+($D$2+E698+F698)*SOI!A697*IF(B698&gt;$C$18, IF(B698&lt;$C$19,-1,1),1)</f>
        <v>-0.20450376423393521</v>
      </c>
      <c r="D698">
        <f>+$D$3*((1-$D$5)*SOI!D697+$D$5*SOI!D696) +   $D$4*((1-$D$5)*SOI!E697+$D$5*SOI!E696)</f>
        <v>0</v>
      </c>
      <c r="E698">
        <f t="shared" si="284"/>
        <v>-0.68067141172509693</v>
      </c>
      <c r="F698">
        <f t="shared" si="285"/>
        <v>3.6021537579241709</v>
      </c>
      <c r="G698">
        <f t="shared" si="293"/>
        <v>2.921482346199074</v>
      </c>
      <c r="H698" s="21">
        <f t="shared" si="294"/>
        <v>2.8030256118293305E-3</v>
      </c>
      <c r="I698" s="37">
        <f t="shared" si="286"/>
        <v>-0.44654259082672371</v>
      </c>
      <c r="J698" s="1">
        <f t="shared" si="295"/>
        <v>-2.9830921090835218E-2</v>
      </c>
      <c r="K698" s="1">
        <f t="shared" si="296"/>
        <v>2.9724562506433375E-5</v>
      </c>
      <c r="L698" s="1">
        <f t="shared" si="287"/>
        <v>0.7867950022713337</v>
      </c>
      <c r="M698" s="1">
        <f t="shared" si="288"/>
        <v>0.4198135315430378</v>
      </c>
      <c r="N698" s="1">
        <f t="shared" si="289"/>
        <v>-2.5372897418425289E-2</v>
      </c>
      <c r="O698" s="1">
        <f t="shared" si="290"/>
        <v>-0.56906083932179652</v>
      </c>
      <c r="P698" s="1">
        <f t="shared" si="291"/>
        <v>2.4623459056976479E-3</v>
      </c>
      <c r="Q698" s="1">
        <f t="shared" si="297"/>
        <v>-7.1638887558251067E-3</v>
      </c>
      <c r="R698" s="1">
        <f t="shared" si="298"/>
        <v>-1.7577975264073518E-4</v>
      </c>
      <c r="S698" s="1">
        <f t="shared" si="299"/>
        <v>1.4856037468869638E-3</v>
      </c>
      <c r="T698" s="1">
        <f t="shared" si="300"/>
        <v>7.5335183630647288E-3</v>
      </c>
      <c r="U698" s="1">
        <f t="shared" si="301"/>
        <v>5.7041083531759531E-5</v>
      </c>
      <c r="V698" s="1">
        <f t="shared" si="302"/>
        <v>1.2143028165401118E-4</v>
      </c>
      <c r="W698" s="1">
        <f t="shared" si="308"/>
        <v>0</v>
      </c>
      <c r="X698" s="1">
        <f t="shared" si="308"/>
        <v>0</v>
      </c>
      <c r="Y698" s="1">
        <f t="shared" si="308"/>
        <v>0</v>
      </c>
      <c r="Z698" s="1">
        <f t="shared" si="308"/>
        <v>0</v>
      </c>
      <c r="AA698" s="1">
        <f>+AA$3*$F698*ABS($F698)*COS(2*PI()*$A698/$AZ$22+AA$4)*COS(2*PI()*$A698/$BA$22+AA$5)</f>
        <v>0</v>
      </c>
      <c r="AB698" s="39">
        <f>+AB$3*$F698*ABS($F698)*COS(2*2*PI()*$A698/$BA$33+AB$4)*COS(2*2*PI()*$A698/$BA$34+AB$5)*COS(2*2*PI()*$A698/$BA$35+AB$6)</f>
        <v>0</v>
      </c>
      <c r="AE698" s="20">
        <f>+$AF$20*SIGN(SOI!A697)*(ABS(SOI!A697))^$AE$2</f>
        <v>-9.2610812729269867E-2</v>
      </c>
      <c r="AF698" s="20">
        <f t="shared" si="305"/>
        <v>-4.2709130567790521E-2</v>
      </c>
      <c r="AG698" s="19">
        <f t="shared" si="306"/>
        <v>-0.38869438911119114</v>
      </c>
      <c r="AH698" s="19">
        <f t="shared" si="307"/>
        <v>-0.43558746137324666</v>
      </c>
      <c r="AI698">
        <f t="shared" si="304"/>
        <v>0.40559999999999558</v>
      </c>
      <c r="AJ698">
        <f t="shared" si="303"/>
        <v>0.34598525854340062</v>
      </c>
      <c r="AK698">
        <v>1</v>
      </c>
    </row>
    <row r="699" spans="1:37" x14ac:dyDescent="0.25">
      <c r="A699">
        <v>56.416666666667176</v>
      </c>
      <c r="B699" s="2">
        <v>1936.4166666666154</v>
      </c>
      <c r="C699">
        <f>+D699+($D$2+E699+F699)*SOI!A698*IF(B699&gt;$C$18, IF(B699&lt;$C$19,-1,1),1)</f>
        <v>20.654827015753874</v>
      </c>
      <c r="D699">
        <f>+$D$3*((1-$D$5)*SOI!D698+$D$5*SOI!D697) +   $D$4*((1-$D$5)*SOI!E698+$D$5*SOI!E697)</f>
        <v>0</v>
      </c>
      <c r="E699">
        <f t="shared" si="284"/>
        <v>0.65467329726703594</v>
      </c>
      <c r="F699">
        <f t="shared" si="285"/>
        <v>-59.668464770849539</v>
      </c>
      <c r="G699">
        <f t="shared" si="293"/>
        <v>-59.013791473582501</v>
      </c>
      <c r="H699" s="21">
        <f t="shared" si="294"/>
        <v>-4.5720014952403923E-2</v>
      </c>
      <c r="I699" s="37">
        <f t="shared" si="286"/>
        <v>1.0175763535288769</v>
      </c>
      <c r="J699" s="1">
        <f t="shared" si="295"/>
        <v>-0.40452119911711776</v>
      </c>
      <c r="K699" s="1">
        <f t="shared" si="296"/>
        <v>-3.4103774671908395E-4</v>
      </c>
      <c r="L699" s="1">
        <f t="shared" si="287"/>
        <v>-0.30527299007063385</v>
      </c>
      <c r="M699" s="1">
        <f t="shared" si="288"/>
        <v>-2.4981984637306187</v>
      </c>
      <c r="N699" s="1">
        <f t="shared" si="289"/>
        <v>1.4463664692271336</v>
      </c>
      <c r="O699" s="1">
        <f t="shared" si="290"/>
        <v>0.25260154143144686</v>
      </c>
      <c r="P699" s="1">
        <f t="shared" si="291"/>
        <v>-0.16403327522651112</v>
      </c>
      <c r="Q699" s="1">
        <f t="shared" si="297"/>
        <v>-2.4301194362170921</v>
      </c>
      <c r="R699" s="1">
        <f t="shared" si="298"/>
        <v>0.13587881574240443</v>
      </c>
      <c r="S699" s="1">
        <f t="shared" si="299"/>
        <v>0.19298137036293017</v>
      </c>
      <c r="T699" s="1">
        <f t="shared" si="300"/>
        <v>1.2974837740946437E-3</v>
      </c>
      <c r="U699" s="1">
        <f t="shared" si="301"/>
        <v>8.6591403684636459E-3</v>
      </c>
      <c r="V699" s="1">
        <f t="shared" si="302"/>
        <v>0.46112448005314671</v>
      </c>
      <c r="W699" s="1">
        <f t="shared" si="308"/>
        <v>0</v>
      </c>
      <c r="X699" s="1">
        <f t="shared" si="308"/>
        <v>0</v>
      </c>
      <c r="Y699" s="1">
        <f t="shared" si="308"/>
        <v>0</v>
      </c>
      <c r="Z699" s="1">
        <f t="shared" si="308"/>
        <v>0</v>
      </c>
      <c r="AA699" s="1">
        <f>+AA$3*$F699*ABS($F699)*COS(2*PI()*$A699/$AZ$22+AA$4)*COS(2*PI()*$A699/$BA$22+AA$5)</f>
        <v>0</v>
      </c>
      <c r="AB699" s="39">
        <f>+AB$3*$F699*ABS($F699)*COS(2*2*PI()*$A699/$BA$33+AB$4)*COS(2*2*PI()*$A699/$BA$34+AB$5)*COS(2*2*PI()*$A699/$BA$35+AB$6)</f>
        <v>0</v>
      </c>
      <c r="AE699" s="20">
        <f>+$AF$20*SIGN(SOI!A698)*(ABS(SOI!A698))^$AE$2</f>
        <v>-0.28694031624114524</v>
      </c>
      <c r="AF699" s="20">
        <f t="shared" si="305"/>
        <v>-0.22023538412385224</v>
      </c>
      <c r="AG699" s="19">
        <f t="shared" si="306"/>
        <v>-0.53644614168296967</v>
      </c>
      <c r="AH699" s="19">
        <f t="shared" si="307"/>
        <v>-0.58889835236461396</v>
      </c>
      <c r="AI699">
        <f t="shared" si="304"/>
        <v>0.40619999999999556</v>
      </c>
      <c r="AJ699">
        <f t="shared" si="303"/>
        <v>0.31621075755911743</v>
      </c>
      <c r="AK699">
        <v>1</v>
      </c>
    </row>
    <row r="700" spans="1:37" x14ac:dyDescent="0.25">
      <c r="A700">
        <v>56.500000000000512</v>
      </c>
      <c r="B700" s="2">
        <v>1936.4999999999486</v>
      </c>
      <c r="C700">
        <f>+D700+($D$2+E700+F700)*SOI!A699*IF(B700&gt;$C$18, IF(B700&lt;$C$19,-1,1),1)</f>
        <v>1.5972102394493277</v>
      </c>
      <c r="D700">
        <f>+$D$3*((1-$D$5)*SOI!D699+$D$5*SOI!D698) +   $D$4*((1-$D$5)*SOI!E699+$D$5*SOI!E698)</f>
        <v>0</v>
      </c>
      <c r="E700">
        <f t="shared" si="284"/>
        <v>-0.67488859895323028</v>
      </c>
      <c r="F700">
        <f t="shared" si="285"/>
        <v>-4.0227885758977333</v>
      </c>
      <c r="G700">
        <f t="shared" si="293"/>
        <v>-4.6976771748509636</v>
      </c>
      <c r="H700" s="21">
        <f t="shared" si="294"/>
        <v>3.8630160423701735E-5</v>
      </c>
      <c r="I700" s="37">
        <f t="shared" si="286"/>
        <v>-2.9134467492422201E-2</v>
      </c>
      <c r="J700" s="1">
        <f t="shared" si="295"/>
        <v>-1.6343586865386634E-4</v>
      </c>
      <c r="K700" s="1">
        <f t="shared" si="296"/>
        <v>-2.0096915302724083E-6</v>
      </c>
      <c r="L700" s="1">
        <f t="shared" si="287"/>
        <v>2.5395508618077659E-2</v>
      </c>
      <c r="M700" s="1">
        <f t="shared" si="288"/>
        <v>3.5252745708267669E-2</v>
      </c>
      <c r="N700" s="1">
        <f t="shared" si="289"/>
        <v>7.0623157447765997E-2</v>
      </c>
      <c r="O700" s="1">
        <f t="shared" si="290"/>
        <v>-5.6855147338331316E-2</v>
      </c>
      <c r="P700" s="1">
        <f t="shared" si="291"/>
        <v>-5.1624585870440207E-2</v>
      </c>
      <c r="Q700" s="1">
        <f t="shared" si="297"/>
        <v>1.6744123378773744E-3</v>
      </c>
      <c r="R700" s="1">
        <f t="shared" si="298"/>
        <v>2.6805667604716817E-6</v>
      </c>
      <c r="S700" s="1">
        <f t="shared" si="299"/>
        <v>-2.697890069377944E-4</v>
      </c>
      <c r="T700" s="1">
        <f t="shared" si="300"/>
        <v>2.4294292894729535E-5</v>
      </c>
      <c r="U700" s="1">
        <f t="shared" si="301"/>
        <v>-7.8026024991581099E-5</v>
      </c>
      <c r="V700" s="1">
        <f t="shared" si="302"/>
        <v>7.0861703428484208E-3</v>
      </c>
      <c r="W700" s="1">
        <f t="shared" si="308"/>
        <v>0</v>
      </c>
      <c r="X700" s="1">
        <f t="shared" si="308"/>
        <v>0</v>
      </c>
      <c r="Y700" s="1">
        <f t="shared" si="308"/>
        <v>0</v>
      </c>
      <c r="Z700" s="1">
        <f t="shared" si="308"/>
        <v>0</v>
      </c>
      <c r="AA700" s="1">
        <f>+AA$3*$F700*ABS($F700)*COS(2*PI()*$A700/$AZ$22+AA$4)*COS(2*PI()*$A700/$BA$22+AA$5)</f>
        <v>0</v>
      </c>
      <c r="AB700" s="39">
        <f>+AB$3*$F700*ABS($F700)*COS(2*2*PI()*$A700/$BA$33+AB$4)*COS(2*2*PI()*$A700/$BA$34+AB$5)*COS(2*2*PI()*$A700/$BA$35+AB$6)</f>
        <v>0</v>
      </c>
      <c r="AE700" s="20">
        <f>+$AF$20*SIGN(SOI!A699)*(ABS(SOI!A699))^$AE$2</f>
        <v>-0.28115502340114162</v>
      </c>
      <c r="AF700" s="20">
        <f t="shared" si="305"/>
        <v>-0.27917509670339419</v>
      </c>
      <c r="AG700" s="19">
        <f t="shared" si="306"/>
        <v>-0.62375163071113326</v>
      </c>
      <c r="AH700" s="19">
        <f t="shared" si="307"/>
        <v>-0.64232202970029995</v>
      </c>
      <c r="AI700">
        <f t="shared" si="304"/>
        <v>0.40679999999999555</v>
      </c>
      <c r="AJ700">
        <f t="shared" si="303"/>
        <v>0.34457653400773908</v>
      </c>
      <c r="AK700">
        <v>1</v>
      </c>
    </row>
    <row r="701" spans="1:37" x14ac:dyDescent="0.25">
      <c r="A701">
        <v>56.583333333333847</v>
      </c>
      <c r="B701" s="2">
        <v>1936.5833333332819</v>
      </c>
      <c r="C701">
        <f>+D701+($D$2+E701+F701)*SOI!A700*IF(B701&gt;$C$18, IF(B701&lt;$C$19,-1,1),1)</f>
        <v>-0.95507432046971019</v>
      </c>
      <c r="D701">
        <f>+$D$3*((1-$D$5)*SOI!D700+$D$5*SOI!D699) +   $D$4*((1-$D$5)*SOI!E700+$D$5*SOI!E699)</f>
        <v>0</v>
      </c>
      <c r="E701">
        <f t="shared" si="284"/>
        <v>0.74906623499133573</v>
      </c>
      <c r="F701">
        <f t="shared" si="285"/>
        <v>2.2355410164765086</v>
      </c>
      <c r="G701">
        <f t="shared" si="293"/>
        <v>2.9846072514678443</v>
      </c>
      <c r="H701" s="21">
        <f t="shared" si="294"/>
        <v>-5.0181291592347821E-3</v>
      </c>
      <c r="I701" s="37">
        <f t="shared" si="286"/>
        <v>-0.23526884891908503</v>
      </c>
      <c r="J701" s="1">
        <f t="shared" si="295"/>
        <v>9.3588272219488177E-4</v>
      </c>
      <c r="K701" s="1">
        <f t="shared" si="296"/>
        <v>2.8308674958298265E-4</v>
      </c>
      <c r="L701" s="1">
        <f t="shared" si="287"/>
        <v>-0.57247918887612859</v>
      </c>
      <c r="M701" s="1">
        <f t="shared" si="288"/>
        <v>-2.4998253007830012E-2</v>
      </c>
      <c r="N701" s="1">
        <f t="shared" si="289"/>
        <v>4.8786800710660945E-2</v>
      </c>
      <c r="O701" s="1">
        <f t="shared" si="290"/>
        <v>0.49543697380395818</v>
      </c>
      <c r="P701" s="1">
        <f t="shared" si="291"/>
        <v>3.7019053213045078E-2</v>
      </c>
      <c r="Q701" s="1">
        <f t="shared" si="297"/>
        <v>-8.2022751809511572E-4</v>
      </c>
      <c r="R701" s="1">
        <f t="shared" si="298"/>
        <v>-1.0603662371393752E-5</v>
      </c>
      <c r="S701" s="1">
        <f t="shared" si="299"/>
        <v>-1.5050010454924088E-3</v>
      </c>
      <c r="T701" s="1">
        <f t="shared" si="300"/>
        <v>4.7722773583255551E-3</v>
      </c>
      <c r="U701" s="1">
        <f t="shared" si="301"/>
        <v>4.5182010472705376E-4</v>
      </c>
      <c r="V701" s="1">
        <f t="shared" si="302"/>
        <v>-3.5102295952312932E-3</v>
      </c>
      <c r="W701" s="1">
        <f t="shared" si="308"/>
        <v>0</v>
      </c>
      <c r="X701" s="1">
        <f t="shared" si="308"/>
        <v>0</v>
      </c>
      <c r="Y701" s="1">
        <f t="shared" si="308"/>
        <v>0</v>
      </c>
      <c r="Z701" s="1">
        <f t="shared" si="308"/>
        <v>0</v>
      </c>
      <c r="AA701" s="1">
        <f>+AA$3*$F701*ABS($F701)*COS(2*PI()*$A701/$AZ$22+AA$4)*COS(2*PI()*$A701/$BA$22+AA$5)</f>
        <v>0</v>
      </c>
      <c r="AB701" s="39">
        <f>+AB$3*$F701*ABS($F701)*COS(2*2*PI()*$A701/$BA$33+AB$4)*COS(2*2*PI()*$A701/$BA$34+AB$5)*COS(2*2*PI()*$A701/$BA$35+AB$6)</f>
        <v>0</v>
      </c>
      <c r="AE701" s="20">
        <f>+$AF$20*SIGN(SOI!A700)*(ABS(SOI!A700))^$AE$2</f>
        <v>-0.26942995046789575</v>
      </c>
      <c r="AF701" s="20">
        <f t="shared" si="305"/>
        <v>-0.22319099890760616</v>
      </c>
      <c r="AG701" s="19">
        <f t="shared" si="306"/>
        <v>-0.65583643563715877</v>
      </c>
      <c r="AH701" s="19">
        <f t="shared" si="307"/>
        <v>-0.66549935081470535</v>
      </c>
      <c r="AI701">
        <f t="shared" si="304"/>
        <v>0.40739999999999554</v>
      </c>
      <c r="AJ701">
        <f t="shared" si="303"/>
        <v>0.43264543672955258</v>
      </c>
      <c r="AK701">
        <v>1</v>
      </c>
    </row>
    <row r="702" spans="1:37" x14ac:dyDescent="0.25">
      <c r="A702">
        <v>56.666666666667183</v>
      </c>
      <c r="B702" s="2">
        <v>1936.6666666666151</v>
      </c>
      <c r="C702">
        <f>+D702+($D$2+E702+F702)*SOI!A701*IF(B702&gt;$C$18, IF(B702&lt;$C$19,-1,1),1)</f>
        <v>0.28117729523827634</v>
      </c>
      <c r="D702">
        <f>+$D$3*((1-$D$5)*SOI!D701+$D$5*SOI!D700) +   $D$4*((1-$D$5)*SOI!E701+$D$5*SOI!E700)</f>
        <v>0</v>
      </c>
      <c r="E702">
        <f t="shared" si="284"/>
        <v>-0.91133851598654658</v>
      </c>
      <c r="F702">
        <f t="shared" si="285"/>
        <v>-1.9004344363962167</v>
      </c>
      <c r="G702">
        <f t="shared" si="293"/>
        <v>-2.8117729523827633</v>
      </c>
      <c r="H702" s="21">
        <f t="shared" si="294"/>
        <v>1.1782472163550575E-2</v>
      </c>
      <c r="I702" s="37">
        <f t="shared" si="286"/>
        <v>0.47802992719737331</v>
      </c>
      <c r="J702" s="1">
        <f t="shared" si="295"/>
        <v>-2.3009636033394024E-3</v>
      </c>
      <c r="K702" s="1">
        <f t="shared" si="296"/>
        <v>-3.5520096507383352E-4</v>
      </c>
      <c r="L702" s="1">
        <f t="shared" si="287"/>
        <v>1.0878225287080698</v>
      </c>
      <c r="M702" s="1">
        <f t="shared" si="288"/>
        <v>-3.0248742141681845E-2</v>
      </c>
      <c r="N702" s="1">
        <f t="shared" si="289"/>
        <v>-0.13596307751082828</v>
      </c>
      <c r="O702" s="1">
        <f t="shared" si="290"/>
        <v>-0.79782036629194453</v>
      </c>
      <c r="P702" s="1">
        <f t="shared" si="291"/>
        <v>-1.5179758173686463E-2</v>
      </c>
      <c r="Q702" s="1">
        <f t="shared" si="297"/>
        <v>2.7659902370654587E-3</v>
      </c>
      <c r="R702" s="1">
        <f t="shared" si="298"/>
        <v>-7.2654556710295877E-5</v>
      </c>
      <c r="S702" s="1">
        <f t="shared" si="299"/>
        <v>-8.5220898249156931E-3</v>
      </c>
      <c r="T702" s="1">
        <f t="shared" si="300"/>
        <v>1.460295429081758E-2</v>
      </c>
      <c r="U702" s="1">
        <f t="shared" si="301"/>
        <v>3.7643999293094705E-4</v>
      </c>
      <c r="V702" s="1">
        <f t="shared" si="302"/>
        <v>-4.0113791805479557E-3</v>
      </c>
      <c r="W702" s="1">
        <f t="shared" ref="W702:Z721" si="309">+W$3*$F702*ABS($F702)*COS(2*PI()*$A702/W$2+W$4)</f>
        <v>0</v>
      </c>
      <c r="X702" s="1">
        <f t="shared" si="309"/>
        <v>0</v>
      </c>
      <c r="Y702" s="1">
        <f t="shared" si="309"/>
        <v>0</v>
      </c>
      <c r="Z702" s="1">
        <f t="shared" si="309"/>
        <v>0</v>
      </c>
      <c r="AA702" s="1">
        <f>+AA$3*$F702*ABS($F702)*COS(2*PI()*$A702/$AZ$22+AA$4)*COS(2*PI()*$A702/$BA$22+AA$5)</f>
        <v>0</v>
      </c>
      <c r="AB702" s="39">
        <f>+AB$3*$F702*ABS($F702)*COS(2*2*PI()*$A702/$BA$33+AB$4)*COS(2*2*PI()*$A702/$BA$34+AB$5)*COS(2*2*PI()*$A702/$BA$35+AB$6)</f>
        <v>0</v>
      </c>
      <c r="AE702" s="20">
        <f>+$AF$20*SIGN(SOI!A701)*(ABS(SOI!A701))^$AE$2</f>
        <v>-0.11898802285378103</v>
      </c>
      <c r="AF702" s="20">
        <f t="shared" si="305"/>
        <v>-2.8136186016626874E-2</v>
      </c>
      <c r="AG702" s="19">
        <f t="shared" si="306"/>
        <v>-1.0560677793676003</v>
      </c>
      <c r="AH702" s="19">
        <f t="shared" si="307"/>
        <v>-0.7262743532680771</v>
      </c>
      <c r="AI702">
        <f t="shared" si="304"/>
        <v>0.40799999999999553</v>
      </c>
      <c r="AJ702">
        <f t="shared" si="303"/>
        <v>1.0279315933509734</v>
      </c>
      <c r="AK702">
        <v>1</v>
      </c>
    </row>
    <row r="703" spans="1:37" x14ac:dyDescent="0.25">
      <c r="A703">
        <v>56.750000000000519</v>
      </c>
      <c r="B703" s="2">
        <v>1936.7499999999484</v>
      </c>
      <c r="C703">
        <f>+D703+($D$2+E703+F703)*SOI!A702*IF(B703&gt;$C$18, IF(B703&lt;$C$19,-1,1),1)</f>
        <v>1.3030268721842346</v>
      </c>
      <c r="D703">
        <f>+$D$3*((1-$D$5)*SOI!D702+$D$5*SOI!D701) +   $D$4*((1-$D$5)*SOI!E702+$D$5*SOI!E701)</f>
        <v>0</v>
      </c>
      <c r="E703">
        <f t="shared" si="284"/>
        <v>1.2742092205390314</v>
      </c>
      <c r="F703">
        <f t="shared" si="285"/>
        <v>2.1548088641563226</v>
      </c>
      <c r="G703">
        <f t="shared" si="293"/>
        <v>3.429018084695354</v>
      </c>
      <c r="H703" s="21">
        <f t="shared" si="294"/>
        <v>-1.0923655267953858E-2</v>
      </c>
      <c r="I703" s="37">
        <f t="shared" si="286"/>
        <v>-0.57825642112670983</v>
      </c>
      <c r="J703" s="1">
        <f t="shared" si="295"/>
        <v>-6.6764473524980735E-3</v>
      </c>
      <c r="K703" s="1">
        <f t="shared" si="296"/>
        <v>1.8439823566724539E-6</v>
      </c>
      <c r="L703" s="1">
        <f t="shared" si="287"/>
        <v>-0.68227710643860007</v>
      </c>
      <c r="M703" s="1">
        <f t="shared" si="288"/>
        <v>7.2556716692700862E-2</v>
      </c>
      <c r="N703" s="1">
        <f t="shared" si="289"/>
        <v>0.20049052209197241</v>
      </c>
      <c r="O703" s="1">
        <f t="shared" si="290"/>
        <v>0.44780114621873957</v>
      </c>
      <c r="P703" s="1">
        <f t="shared" si="291"/>
        <v>2.2385388949997865E-4</v>
      </c>
      <c r="Q703" s="1">
        <f t="shared" si="297"/>
        <v>9.7834900049387132E-3</v>
      </c>
      <c r="R703" s="1">
        <f t="shared" si="298"/>
        <v>3.1086469188617102E-4</v>
      </c>
      <c r="S703" s="1">
        <f t="shared" si="299"/>
        <v>-1.5201426549546366E-2</v>
      </c>
      <c r="T703" s="1">
        <f t="shared" si="300"/>
        <v>5.1407153666694341E-3</v>
      </c>
      <c r="U703" s="1">
        <f t="shared" si="301"/>
        <v>6.7152305214681769E-6</v>
      </c>
      <c r="V703" s="1">
        <f t="shared" si="302"/>
        <v>-8.7230099623637834E-5</v>
      </c>
      <c r="W703" s="1">
        <f t="shared" si="309"/>
        <v>0</v>
      </c>
      <c r="X703" s="1">
        <f t="shared" si="309"/>
        <v>0</v>
      </c>
      <c r="Y703" s="1">
        <f t="shared" si="309"/>
        <v>0</v>
      </c>
      <c r="Z703" s="1">
        <f t="shared" si="309"/>
        <v>0</v>
      </c>
      <c r="AA703" s="1">
        <f>+AA$3*$F703*ABS($F703)*COS(2*PI()*$A703/$AZ$22+AA$4)*COS(2*PI()*$A703/$BA$22+AA$5)</f>
        <v>0</v>
      </c>
      <c r="AB703" s="39">
        <f>+AB$3*$F703*ABS($F703)*COS(2*2*PI()*$A703/$BA$33+AB$4)*COS(2*2*PI()*$A703/$BA$34+AB$5)*COS(2*2*PI()*$A703/$BA$35+AB$6)</f>
        <v>0</v>
      </c>
      <c r="AE703" s="20">
        <f>+$AF$20*SIGN(SOI!A702)*(ABS(SOI!A702))^$AE$2</f>
        <v>0.30400941527179615</v>
      </c>
      <c r="AF703" s="20">
        <f t="shared" si="305"/>
        <v>4.4652906583439123E-2</v>
      </c>
      <c r="AG703" s="19">
        <f t="shared" si="306"/>
        <v>-1.1276933276369141</v>
      </c>
      <c r="AH703" s="19">
        <f t="shared" si="307"/>
        <v>-0.73025775737567211</v>
      </c>
      <c r="AI703">
        <f t="shared" si="304"/>
        <v>0.40859999999999552</v>
      </c>
      <c r="AJ703">
        <f t="shared" si="303"/>
        <v>1.1723462342203532</v>
      </c>
      <c r="AK703">
        <v>1</v>
      </c>
    </row>
    <row r="704" spans="1:37" x14ac:dyDescent="0.25">
      <c r="A704">
        <v>56.833333333333854</v>
      </c>
      <c r="B704" s="2">
        <v>1936.8333333332816</v>
      </c>
      <c r="C704">
        <f>+D704+($D$2+E704+F704)*SOI!A703*IF(B704&gt;$C$18, IF(B704&lt;$C$19,-1,1),1)</f>
        <v>0.17969255042400073</v>
      </c>
      <c r="D704">
        <f>+$D$3*((1-$D$5)*SOI!D703+$D$5*SOI!D702) +   $D$4*((1-$D$5)*SOI!E703+$D$5*SOI!E702)</f>
        <v>0</v>
      </c>
      <c r="E704">
        <f t="shared" si="284"/>
        <v>-2.3875979225486539</v>
      </c>
      <c r="F704">
        <f t="shared" si="285"/>
        <v>-3.6021537582513705</v>
      </c>
      <c r="G704">
        <f t="shared" si="293"/>
        <v>-5.9897516808000244</v>
      </c>
      <c r="H704" s="21">
        <f t="shared" si="294"/>
        <v>-3.8792594544408142E-5</v>
      </c>
      <c r="I704" s="37">
        <f t="shared" si="286"/>
        <v>0.32758275032112932</v>
      </c>
      <c r="J704" s="1">
        <f t="shared" si="295"/>
        <v>-3.4809009428051563E-3</v>
      </c>
      <c r="K704" s="1">
        <f t="shared" si="296"/>
        <v>-1.8941746229601682E-9</v>
      </c>
      <c r="L704" s="1">
        <f t="shared" si="287"/>
        <v>6.9934935983093235E-4</v>
      </c>
      <c r="M704" s="1">
        <f t="shared" si="288"/>
        <v>-6.6776445365796175E-2</v>
      </c>
      <c r="N704" s="1">
        <f t="shared" si="289"/>
        <v>-0.22616849244724474</v>
      </c>
      <c r="O704" s="1">
        <f t="shared" si="290"/>
        <v>-4.9018615956744433E-3</v>
      </c>
      <c r="P704" s="1">
        <f t="shared" si="291"/>
        <v>-2.0493619599839506E-2</v>
      </c>
      <c r="Q704" s="1">
        <f t="shared" si="297"/>
        <v>1.0157287310283741E-2</v>
      </c>
      <c r="R704" s="1">
        <f t="shared" si="298"/>
        <v>-1.8283354915742939E-4</v>
      </c>
      <c r="S704" s="1">
        <f t="shared" si="299"/>
        <v>-9.7145606201473715E-3</v>
      </c>
      <c r="T704" s="1">
        <f t="shared" si="300"/>
        <v>5.7681000520615922E-8</v>
      </c>
      <c r="U704" s="1">
        <f t="shared" si="301"/>
        <v>3.4826955622480998E-4</v>
      </c>
      <c r="V704" s="1">
        <f t="shared" si="302"/>
        <v>-9.0086279408502553E-3</v>
      </c>
      <c r="W704" s="1">
        <f t="shared" si="309"/>
        <v>0</v>
      </c>
      <c r="X704" s="1">
        <f t="shared" si="309"/>
        <v>0</v>
      </c>
      <c r="Y704" s="1">
        <f t="shared" si="309"/>
        <v>0</v>
      </c>
      <c r="Z704" s="1">
        <f t="shared" si="309"/>
        <v>0</v>
      </c>
      <c r="AA704" s="1">
        <f>+AA$3*$F704*ABS($F704)*COS(2*PI()*$A704/$AZ$22+AA$4)*COS(2*PI()*$A704/$BA$22+AA$5)</f>
        <v>0</v>
      </c>
      <c r="AB704" s="39">
        <f>+AB$3*$F704*ABS($F704)*COS(2*2*PI()*$A704/$BA$33+AB$4)*COS(2*2*PI()*$A704/$BA$34+AB$5)*COS(2*2*PI()*$A704/$BA$35+AB$6)</f>
        <v>0</v>
      </c>
      <c r="AE704" s="20">
        <f>+$AF$20*SIGN(SOI!A703)*(ABS(SOI!A703))^$AE$2</f>
        <v>-5.1062672667697775E-2</v>
      </c>
      <c r="AF704" s="20">
        <f t="shared" si="305"/>
        <v>0.22887188417480009</v>
      </c>
      <c r="AG704" s="19">
        <f t="shared" si="306"/>
        <v>-1.0963346634890401</v>
      </c>
      <c r="AH704" s="19">
        <f t="shared" si="307"/>
        <v>-0.61954670753791452</v>
      </c>
      <c r="AI704">
        <f t="shared" si="304"/>
        <v>0.40919999999999551</v>
      </c>
      <c r="AJ704">
        <f t="shared" si="303"/>
        <v>1.3252065476638402</v>
      </c>
      <c r="AK704">
        <v>1</v>
      </c>
    </row>
    <row r="705" spans="1:37" x14ac:dyDescent="0.25">
      <c r="A705">
        <v>56.91666666666719</v>
      </c>
      <c r="B705" s="2">
        <v>1936.9166666666149</v>
      </c>
      <c r="C705">
        <f>+D705+($D$2+E705+F705)*SOI!A704*IF(B705&gt;$C$18, IF(B705&lt;$C$19,-1,1),1)</f>
        <v>63.49694700588833</v>
      </c>
      <c r="D705">
        <f>+$D$3*((1-$D$5)*SOI!D704+$D$5*SOI!D703) +   $D$4*((1-$D$5)*SOI!E704+$D$5*SOI!E703)</f>
        <v>0</v>
      </c>
      <c r="E705">
        <f t="shared" si="284"/>
        <v>41.120340000476425</v>
      </c>
      <c r="F705">
        <f t="shared" si="285"/>
        <v>59.668464770774897</v>
      </c>
      <c r="G705">
        <f t="shared" si="293"/>
        <v>100.78880477125132</v>
      </c>
      <c r="H705" s="21">
        <f t="shared" si="294"/>
        <v>0.42268382871330645</v>
      </c>
      <c r="I705" s="37">
        <f t="shared" si="286"/>
        <v>10.48751546694595</v>
      </c>
      <c r="J705" s="1">
        <f t="shared" si="295"/>
        <v>-1.8954778785207596</v>
      </c>
      <c r="K705" s="1">
        <f t="shared" si="296"/>
        <v>11.60967466396707</v>
      </c>
      <c r="L705" s="1">
        <f t="shared" si="287"/>
        <v>-23.579323219404724</v>
      </c>
      <c r="M705" s="1">
        <f t="shared" si="288"/>
        <v>-1.1357918897669808</v>
      </c>
      <c r="N705" s="1">
        <f t="shared" si="289"/>
        <v>-0.3812987772917496</v>
      </c>
      <c r="O705" s="1">
        <f t="shared" si="290"/>
        <v>18.055663965589662</v>
      </c>
      <c r="P705" s="1">
        <f t="shared" si="291"/>
        <v>1.0114144026447196</v>
      </c>
      <c r="Q705" s="1">
        <f t="shared" si="297"/>
        <v>0.29126380099745958</v>
      </c>
      <c r="R705" s="1">
        <f t="shared" si="298"/>
        <v>-0.16784803254645547</v>
      </c>
      <c r="S705" s="1">
        <f t="shared" si="299"/>
        <v>-0.52433405010781198</v>
      </c>
      <c r="T705" s="1">
        <f t="shared" si="300"/>
        <v>7.1634520414458569</v>
      </c>
      <c r="U705" s="1">
        <f t="shared" si="301"/>
        <v>-0.55027219052278198</v>
      </c>
      <c r="V705" s="1">
        <f t="shared" si="302"/>
        <v>0.74955313223586839</v>
      </c>
      <c r="W705" s="1">
        <f t="shared" si="309"/>
        <v>0</v>
      </c>
      <c r="X705" s="1">
        <f t="shared" si="309"/>
        <v>0</v>
      </c>
      <c r="Y705" s="1">
        <f t="shared" si="309"/>
        <v>0</v>
      </c>
      <c r="Z705" s="1">
        <f t="shared" si="309"/>
        <v>0</v>
      </c>
      <c r="AA705" s="1">
        <f>+AA$3*$F705*ABS($F705)*COS(2*PI()*$A705/$AZ$22+AA$4)*COS(2*PI()*$A705/$BA$22+AA$5)</f>
        <v>0</v>
      </c>
      <c r="AB705" s="39">
        <f>+AB$3*$F705*ABS($F705)*COS(2*2*PI()*$A705/$BA$33+AB$4)*COS(2*2*PI()*$A705/$BA$34+AB$5)*COS(2*2*PI()*$A705/$BA$35+AB$6)</f>
        <v>0</v>
      </c>
      <c r="AE705" s="20">
        <f>+$AF$20*SIGN(SOI!A704)*(ABS(SOI!A704))^$AE$2</f>
        <v>0.43366890992030188</v>
      </c>
      <c r="AF705" s="20">
        <f t="shared" si="305"/>
        <v>4.1707156021600855E-2</v>
      </c>
      <c r="AG705" s="19">
        <f t="shared" si="306"/>
        <v>-1.1014739268569591</v>
      </c>
      <c r="AH705" s="19">
        <f t="shared" si="307"/>
        <v>-0.60494445169952105</v>
      </c>
      <c r="AI705">
        <f t="shared" si="304"/>
        <v>0.4097999999999955</v>
      </c>
      <c r="AJ705">
        <f t="shared" si="303"/>
        <v>1.14318108287856</v>
      </c>
      <c r="AK705">
        <v>1</v>
      </c>
    </row>
    <row r="706" spans="1:37" x14ac:dyDescent="0.25">
      <c r="A706">
        <v>57.000000000000526</v>
      </c>
      <c r="B706" s="2">
        <v>1936.9999999999482</v>
      </c>
      <c r="C706">
        <f>+D706+($D$2+E706+F706)*SOI!A705*IF(B706&gt;$C$18, IF(B706&lt;$C$19,-1,1),1)</f>
        <v>-2.0136123065390912</v>
      </c>
      <c r="D706">
        <f>+$D$3*((1-$D$5)*SOI!D705+$D$5*SOI!D704) +   $D$4*((1-$D$5)*SOI!E705+$D$5*SOI!E704)</f>
        <v>0</v>
      </c>
      <c r="E706">
        <f t="shared" si="284"/>
        <v>2.6892524454748421</v>
      </c>
      <c r="F706">
        <f t="shared" si="285"/>
        <v>4.0227885763221281</v>
      </c>
      <c r="G706">
        <f t="shared" si="293"/>
        <v>6.7120410217969706</v>
      </c>
      <c r="H706" s="21">
        <f t="shared" si="294"/>
        <v>5.9605259435509504E-3</v>
      </c>
      <c r="I706" s="37">
        <f t="shared" si="286"/>
        <v>1.3765017404503079</v>
      </c>
      <c r="J706" s="1">
        <f t="shared" si="295"/>
        <v>-4.1320284453988346E-2</v>
      </c>
      <c r="K706" s="1">
        <f t="shared" si="296"/>
        <v>1.4514562630251478E-2</v>
      </c>
      <c r="L706" s="1">
        <f t="shared" si="287"/>
        <v>-3.2335372600308578</v>
      </c>
      <c r="M706" s="1">
        <f t="shared" si="288"/>
        <v>-0.18864234871580565</v>
      </c>
      <c r="N706" s="1">
        <f t="shared" si="289"/>
        <v>-0.29206998096740566</v>
      </c>
      <c r="O706" s="1">
        <f t="shared" si="290"/>
        <v>2.4461183450365587</v>
      </c>
      <c r="P706" s="1">
        <f t="shared" si="291"/>
        <v>6.806165456131559E-2</v>
      </c>
      <c r="Q706" s="1">
        <f t="shared" si="297"/>
        <v>3.7055139645851831E-2</v>
      </c>
      <c r="R706" s="1">
        <f t="shared" si="298"/>
        <v>-2.8027370010699762E-3</v>
      </c>
      <c r="S706" s="1">
        <f t="shared" si="299"/>
        <v>-5.2714940643950825E-2</v>
      </c>
      <c r="T706" s="1">
        <f t="shared" si="300"/>
        <v>0.13308615955956368</v>
      </c>
      <c r="U706" s="1">
        <f t="shared" si="301"/>
        <v>-4.8602105564231213E-3</v>
      </c>
      <c r="V706" s="1">
        <f t="shared" si="302"/>
        <v>3.8636457663199765E-2</v>
      </c>
      <c r="W706" s="1">
        <f t="shared" si="309"/>
        <v>0</v>
      </c>
      <c r="X706" s="1">
        <f t="shared" si="309"/>
        <v>0</v>
      </c>
      <c r="Y706" s="1">
        <f t="shared" si="309"/>
        <v>0</v>
      </c>
      <c r="Z706" s="1">
        <f t="shared" si="309"/>
        <v>0</v>
      </c>
      <c r="AA706" s="1">
        <f>+AA$3*$F706*ABS($F706)*COS(2*PI()*$A706/$AZ$22+AA$4)*COS(2*PI()*$A706/$BA$22+AA$5)</f>
        <v>0</v>
      </c>
      <c r="AB706" s="39">
        <f>+AB$3*$F706*ABS($F706)*COS(2*2*PI()*$A706/$BA$33+AB$4)*COS(2*2*PI()*$A706/$BA$34+AB$5)*COS(2*2*PI()*$A706/$BA$35+AB$6)</f>
        <v>0</v>
      </c>
      <c r="AE706" s="20">
        <f>+$AF$20*SIGN(SOI!A705)*(ABS(SOI!A705))^$AE$2</f>
        <v>-0.25748476918780155</v>
      </c>
      <c r="AF706" s="20">
        <f t="shared" si="305"/>
        <v>0.1445563033067673</v>
      </c>
      <c r="AG706" s="19">
        <f t="shared" si="306"/>
        <v>-0.67288404707075455</v>
      </c>
      <c r="AH706" s="19">
        <f t="shared" si="307"/>
        <v>-0.5457649530893699</v>
      </c>
      <c r="AI706">
        <f t="shared" si="304"/>
        <v>0.41039999999999549</v>
      </c>
      <c r="AJ706">
        <f t="shared" si="303"/>
        <v>0.81744035037752183</v>
      </c>
      <c r="AK706">
        <v>1</v>
      </c>
    </row>
    <row r="707" spans="1:37" x14ac:dyDescent="0.25">
      <c r="A707">
        <v>57.083333333333862</v>
      </c>
      <c r="B707" s="2">
        <v>1937.0833333332814</v>
      </c>
      <c r="C707">
        <f>+D707+($D$2+E707+F707)*SOI!A706*IF(B707&gt;$C$18, IF(B707&lt;$C$19,-1,1),1)</f>
        <v>-1.0746053471463115</v>
      </c>
      <c r="D707">
        <f>+$D$3*((1-$D$5)*SOI!D706+$D$5*SOI!D705) +   $D$4*((1-$D$5)*SOI!E706+$D$5*SOI!E705)</f>
        <v>0</v>
      </c>
      <c r="E707">
        <f t="shared" si="284"/>
        <v>-1.3464768070421318</v>
      </c>
      <c r="F707">
        <f t="shared" si="285"/>
        <v>-2.2355410167789067</v>
      </c>
      <c r="G707">
        <f t="shared" si="293"/>
        <v>-3.5820178238210385</v>
      </c>
      <c r="H707" s="21">
        <f t="shared" si="294"/>
        <v>-3.8251682533829035E-3</v>
      </c>
      <c r="I707" s="37">
        <f t="shared" si="286"/>
        <v>-0.66731994986615506</v>
      </c>
      <c r="J707" s="1">
        <f t="shared" si="295"/>
        <v>-1.0055034991422658E-2</v>
      </c>
      <c r="K707" s="1">
        <f t="shared" si="296"/>
        <v>-2.7312981652633845E-4</v>
      </c>
      <c r="L707" s="1">
        <f t="shared" si="287"/>
        <v>0.98504737032471812</v>
      </c>
      <c r="M707" s="1">
        <f t="shared" si="288"/>
        <v>9.4689567972647298E-2</v>
      </c>
      <c r="N707" s="1">
        <f t="shared" si="289"/>
        <v>0.21427133882118343</v>
      </c>
      <c r="O707" s="1">
        <f t="shared" si="290"/>
        <v>-0.80855460034358861</v>
      </c>
      <c r="P707" s="1">
        <f t="shared" si="291"/>
        <v>-1.2719104273814234E-2</v>
      </c>
      <c r="Q707" s="1">
        <f t="shared" si="297"/>
        <v>1.3645471765929311E-2</v>
      </c>
      <c r="R707" s="1">
        <f t="shared" si="298"/>
        <v>5.0035678292548842E-4</v>
      </c>
      <c r="S707" s="1">
        <f t="shared" si="299"/>
        <v>-1.8748573355329028E-2</v>
      </c>
      <c r="T707" s="1">
        <f t="shared" si="300"/>
        <v>1.3401210436359504E-2</v>
      </c>
      <c r="U707" s="1">
        <f t="shared" si="301"/>
        <v>-4.4031801393669336E-4</v>
      </c>
      <c r="V707" s="1">
        <f t="shared" si="302"/>
        <v>5.2969818878644045E-3</v>
      </c>
      <c r="W707" s="1">
        <f t="shared" si="309"/>
        <v>0</v>
      </c>
      <c r="X707" s="1">
        <f t="shared" si="309"/>
        <v>0</v>
      </c>
      <c r="Y707" s="1">
        <f t="shared" si="309"/>
        <v>0</v>
      </c>
      <c r="Z707" s="1">
        <f t="shared" si="309"/>
        <v>0</v>
      </c>
      <c r="AA707" s="1">
        <f>+AA$3*$F707*ABS($F707)*COS(2*PI()*$A707/$AZ$22+AA$4)*COS(2*PI()*$A707/$BA$22+AA$5)</f>
        <v>0</v>
      </c>
      <c r="AB707" s="39">
        <f>+AB$3*$F707*ABS($F707)*COS(2*2*PI()*$A707/$BA$33+AB$4)*COS(2*2*PI()*$A707/$BA$34+AB$5)*COS(2*2*PI()*$A707/$BA$35+AB$6)</f>
        <v>0</v>
      </c>
      <c r="AE707" s="20">
        <f>+$AF$20*SIGN(SOI!A706)*(ABS(SOI!A706))^$AE$2</f>
        <v>0.25748476918780155</v>
      </c>
      <c r="AF707" s="20">
        <f t="shared" si="305"/>
        <v>7.5508135337468418E-2</v>
      </c>
      <c r="AG707" s="19">
        <f t="shared" si="306"/>
        <v>-0.54134956479481067</v>
      </c>
      <c r="AH707" s="19">
        <f t="shared" si="307"/>
        <v>-0.51821179380952975</v>
      </c>
      <c r="AI707">
        <f t="shared" si="304"/>
        <v>0.41099999999999548</v>
      </c>
      <c r="AJ707">
        <f t="shared" si="303"/>
        <v>0.61685770013227903</v>
      </c>
      <c r="AK707">
        <v>1</v>
      </c>
    </row>
    <row r="708" spans="1:37" x14ac:dyDescent="0.25">
      <c r="A708">
        <v>57.166666666667197</v>
      </c>
      <c r="B708" s="2">
        <v>1937.1666666666147</v>
      </c>
      <c r="C708">
        <f>+D708+($D$2+E708+F708)*SOI!A707*IF(B708&gt;$C$18, IF(B708&lt;$C$19,-1,1),1)</f>
        <v>0.71031527768169611</v>
      </c>
      <c r="D708">
        <f>+$D$3*((1-$D$5)*SOI!D707+$D$5*SOI!D706) +   $D$4*((1-$D$5)*SOI!E707+$D$5*SOI!E706)</f>
        <v>0</v>
      </c>
      <c r="E708">
        <f t="shared" si="284"/>
        <v>0.94082667420809329</v>
      </c>
      <c r="F708">
        <f t="shared" si="285"/>
        <v>1.9004344365186912</v>
      </c>
      <c r="G708">
        <f t="shared" si="293"/>
        <v>2.8412611107267844</v>
      </c>
      <c r="H708" s="21">
        <f t="shared" si="294"/>
        <v>1.3183481272977865E-3</v>
      </c>
      <c r="I708" s="37">
        <f t="shared" si="286"/>
        <v>0.20436582460365191</v>
      </c>
      <c r="J708" s="1">
        <f t="shared" si="295"/>
        <v>-8.9957404415830504E-4</v>
      </c>
      <c r="K708" s="1">
        <f t="shared" si="296"/>
        <v>4.7850259860906382E-9</v>
      </c>
      <c r="L708" s="1">
        <f t="shared" si="287"/>
        <v>-2.4593799142216974E-2</v>
      </c>
      <c r="M708" s="1">
        <f t="shared" si="288"/>
        <v>-2.7661855056439921E-2</v>
      </c>
      <c r="N708" s="1">
        <f t="shared" si="289"/>
        <v>-0.12829622278701661</v>
      </c>
      <c r="O708" s="1">
        <f t="shared" si="290"/>
        <v>4.385894833257329E-2</v>
      </c>
      <c r="P708" s="1">
        <f t="shared" si="291"/>
        <v>1.6453350453610942E-4</v>
      </c>
      <c r="Q708" s="1">
        <f t="shared" si="297"/>
        <v>2.3868081307389447E-3</v>
      </c>
      <c r="R708" s="1">
        <f t="shared" si="298"/>
        <v>-2.6802969270471199E-5</v>
      </c>
      <c r="S708" s="1">
        <f t="shared" si="299"/>
        <v>-3.4378915849028599E-3</v>
      </c>
      <c r="T708" s="1">
        <f t="shared" si="300"/>
        <v>1.8149363300564486E-5</v>
      </c>
      <c r="U708" s="1">
        <f t="shared" si="301"/>
        <v>-1.7443693100897957E-6</v>
      </c>
      <c r="V708" s="1">
        <f t="shared" si="302"/>
        <v>4.1027598377728862E-5</v>
      </c>
      <c r="W708" s="1">
        <f t="shared" si="309"/>
        <v>0</v>
      </c>
      <c r="X708" s="1">
        <f t="shared" si="309"/>
        <v>0</v>
      </c>
      <c r="Y708" s="1">
        <f t="shared" si="309"/>
        <v>0</v>
      </c>
      <c r="Z708" s="1">
        <f t="shared" si="309"/>
        <v>0</v>
      </c>
      <c r="AA708" s="1">
        <f>+AA$3*$F708*ABS($F708)*COS(2*PI()*$A708/$AZ$22+AA$4)*COS(2*PI()*$A708/$BA$22+AA$5)</f>
        <v>0</v>
      </c>
      <c r="AB708" s="39">
        <f>+AB$3*$F708*ABS($F708)*COS(2*2*PI()*$A708/$BA$33+AB$4)*COS(2*2*PI()*$A708/$BA$34+AB$5)*COS(2*2*PI()*$A708/$BA$35+AB$6)</f>
        <v>0</v>
      </c>
      <c r="AE708" s="20">
        <f>+$AF$20*SIGN(SOI!A707)*(ABS(SOI!A707))^$AE$2</f>
        <v>0.22652440601240525</v>
      </c>
      <c r="AF708" s="20">
        <f t="shared" si="305"/>
        <v>0.22813827976654735</v>
      </c>
      <c r="AG708" s="19">
        <f t="shared" si="306"/>
        <v>-0.37810602347517047</v>
      </c>
      <c r="AH708" s="19">
        <f t="shared" si="307"/>
        <v>-0.49960512442124994</v>
      </c>
      <c r="AI708">
        <f t="shared" si="304"/>
        <v>0.41159999999999547</v>
      </c>
      <c r="AJ708">
        <f t="shared" si="303"/>
        <v>0.60624430324171785</v>
      </c>
      <c r="AK708">
        <v>1</v>
      </c>
    </row>
    <row r="709" spans="1:37" x14ac:dyDescent="0.25">
      <c r="A709">
        <v>57.250000000000533</v>
      </c>
      <c r="B709" s="2">
        <v>1937.2499999999479</v>
      </c>
      <c r="C709">
        <f>+D709+($D$2+E709+F709)*SOI!A708*IF(B709&gt;$C$18, IF(B709&lt;$C$19,-1,1),1)</f>
        <v>-0.61273245624300487</v>
      </c>
      <c r="D709">
        <f>+$D$3*((1-$D$5)*SOI!D708+$D$5*SOI!D707) +   $D$4*((1-$D$5)*SOI!E708+$D$5*SOI!E707)</f>
        <v>0</v>
      </c>
      <c r="E709">
        <f t="shared" si="284"/>
        <v>-0.7629647368717114</v>
      </c>
      <c r="F709">
        <f t="shared" si="285"/>
        <v>-2.1548088642854548</v>
      </c>
      <c r="G709">
        <f t="shared" si="293"/>
        <v>-2.9177736011571662</v>
      </c>
      <c r="H709" s="21">
        <f t="shared" si="294"/>
        <v>5.5887741162806764E-3</v>
      </c>
      <c r="I709" s="37">
        <f t="shared" si="286"/>
        <v>0.12687391823871566</v>
      </c>
      <c r="J709" s="1">
        <f t="shared" si="295"/>
        <v>-9.3819588592368181E-5</v>
      </c>
      <c r="K709" s="1">
        <f t="shared" si="296"/>
        <v>-1.9119962804988637E-5</v>
      </c>
      <c r="L709" s="1">
        <f t="shared" si="287"/>
        <v>0.28953688920516463</v>
      </c>
      <c r="M709" s="1">
        <f t="shared" si="288"/>
        <v>-4.6470123761360362E-3</v>
      </c>
      <c r="N709" s="1">
        <f t="shared" si="289"/>
        <v>3.1463867788793912E-2</v>
      </c>
      <c r="O709" s="1">
        <f t="shared" si="290"/>
        <v>-0.14956353199092376</v>
      </c>
      <c r="P709" s="1">
        <f t="shared" si="291"/>
        <v>-1.6376131220413016E-2</v>
      </c>
      <c r="Q709" s="1">
        <f t="shared" si="297"/>
        <v>-9.8335034505837613E-5</v>
      </c>
      <c r="R709" s="1">
        <f t="shared" si="298"/>
        <v>6.8554782095070054E-7</v>
      </c>
      <c r="S709" s="1">
        <f t="shared" si="299"/>
        <v>5.2342504070804468E-4</v>
      </c>
      <c r="T709" s="1">
        <f t="shared" si="300"/>
        <v>7.2863021236636535E-4</v>
      </c>
      <c r="U709" s="1">
        <f t="shared" si="301"/>
        <v>1.0778528615470768E-4</v>
      </c>
      <c r="V709" s="1">
        <f t="shared" si="302"/>
        <v>1.0014546676855784E-3</v>
      </c>
      <c r="W709" s="1">
        <f t="shared" si="309"/>
        <v>0</v>
      </c>
      <c r="X709" s="1">
        <f t="shared" si="309"/>
        <v>0</v>
      </c>
      <c r="Y709" s="1">
        <f t="shared" si="309"/>
        <v>0</v>
      </c>
      <c r="Z709" s="1">
        <f t="shared" si="309"/>
        <v>0</v>
      </c>
      <c r="AA709" s="1">
        <f>+AA$3*$F709*ABS($F709)*COS(2*PI()*$A709/$AZ$22+AA$4)*COS(2*PI()*$A709/$BA$22+AA$5)</f>
        <v>0</v>
      </c>
      <c r="AB709" s="39">
        <f>+AB$3*$F709*ABS($F709)*COS(2*2*PI()*$A709/$BA$33+AB$4)*COS(2*2*PI()*$A709/$BA$34+AB$5)*COS(2*2*PI()*$A709/$BA$35+AB$6)</f>
        <v>0</v>
      </c>
      <c r="AE709" s="20">
        <f>+$AF$20*SIGN(SOI!A708)*(ABS(SOI!A708))^$AE$2</f>
        <v>0.20040566409943528</v>
      </c>
      <c r="AF709" s="20">
        <f t="shared" si="305"/>
        <v>3.177819901068879E-2</v>
      </c>
      <c r="AG709" s="19">
        <f t="shared" si="306"/>
        <v>-0.37627443120313675</v>
      </c>
      <c r="AH709" s="19">
        <f t="shared" si="307"/>
        <v>-0.52451839309424197</v>
      </c>
      <c r="AI709">
        <f t="shared" si="304"/>
        <v>0.41219999999999546</v>
      </c>
      <c r="AJ709">
        <f t="shared" si="303"/>
        <v>0.40805263021382554</v>
      </c>
      <c r="AK709">
        <v>1</v>
      </c>
    </row>
    <row r="710" spans="1:37" x14ac:dyDescent="0.25">
      <c r="A710">
        <v>57.333333333333869</v>
      </c>
      <c r="B710" s="2">
        <v>1937.3333333332812</v>
      </c>
      <c r="C710">
        <f>+D710+($D$2+E710+F710)*SOI!A709*IF(B710&gt;$C$18, IF(B710&lt;$C$19,-1,1),1)</f>
        <v>-1.8416148232063916</v>
      </c>
      <c r="D710">
        <f>+$D$3*((1-$D$5)*SOI!D709+$D$5*SOI!D708) +   $D$4*((1-$D$5)*SOI!E709+$D$5*SOI!E708)</f>
        <v>0</v>
      </c>
      <c r="E710">
        <f t="shared" si="284"/>
        <v>0.68067141172073065</v>
      </c>
      <c r="F710">
        <f t="shared" si="285"/>
        <v>3.6021537585266916</v>
      </c>
      <c r="G710">
        <f t="shared" si="293"/>
        <v>4.2828251702474223</v>
      </c>
      <c r="H710" s="21">
        <f t="shared" si="294"/>
        <v>-9.7950158326823855E-3</v>
      </c>
      <c r="I710" s="37">
        <f t="shared" si="286"/>
        <v>-0.28594027605725314</v>
      </c>
      <c r="J710" s="1">
        <f t="shared" si="295"/>
        <v>3.4028917667648204E-3</v>
      </c>
      <c r="K710" s="1">
        <f t="shared" si="296"/>
        <v>5.9209197066366272E-4</v>
      </c>
      <c r="L710" s="1">
        <f t="shared" si="287"/>
        <v>-0.76848287626802558</v>
      </c>
      <c r="M710" s="1">
        <f t="shared" si="288"/>
        <v>-7.4786887874104022E-2</v>
      </c>
      <c r="N710" s="1">
        <f t="shared" si="289"/>
        <v>8.5968422204957429E-2</v>
      </c>
      <c r="O710" s="1">
        <f t="shared" si="290"/>
        <v>0.50239458663951897</v>
      </c>
      <c r="P710" s="1">
        <f t="shared" si="291"/>
        <v>5.6880565950087711E-2</v>
      </c>
      <c r="Q710" s="1">
        <f t="shared" si="297"/>
        <v>-4.3240106427101174E-3</v>
      </c>
      <c r="R710" s="1">
        <f t="shared" si="298"/>
        <v>-6.7939010019712613E-5</v>
      </c>
      <c r="S710" s="1">
        <f t="shared" si="299"/>
        <v>-3.2231782433671126E-3</v>
      </c>
      <c r="T710" s="1">
        <f t="shared" si="300"/>
        <v>6.4961598721002128E-3</v>
      </c>
      <c r="U710" s="1">
        <f t="shared" si="301"/>
        <v>8.4375247170210437E-4</v>
      </c>
      <c r="V710" s="1">
        <f t="shared" si="302"/>
        <v>-9.5040944144345572E-3</v>
      </c>
      <c r="W710" s="1">
        <f t="shared" si="309"/>
        <v>0</v>
      </c>
      <c r="X710" s="1">
        <f t="shared" si="309"/>
        <v>0</v>
      </c>
      <c r="Y710" s="1">
        <f t="shared" si="309"/>
        <v>0</v>
      </c>
      <c r="Z710" s="1">
        <f t="shared" si="309"/>
        <v>0</v>
      </c>
      <c r="AA710" s="1">
        <f>+AA$3*$F710*ABS($F710)*COS(2*PI()*$A710/$AZ$22+AA$4)*COS(2*PI()*$A710/$BA$22+AA$5)</f>
        <v>0</v>
      </c>
      <c r="AB710" s="39">
        <f>+AB$3*$F710*ABS($F710)*COS(2*2*PI()*$A710/$BA$33+AB$4)*COS(2*2*PI()*$A710/$BA$34+AB$5)*COS(2*2*PI()*$A710/$BA$35+AB$6)</f>
        <v>0</v>
      </c>
      <c r="AE710" s="20">
        <f>+$AF$20*SIGN(SOI!A709)*(ABS(SOI!A709))^$AE$2</f>
        <v>-0.33159547307977416</v>
      </c>
      <c r="AF710" s="20">
        <f t="shared" si="305"/>
        <v>-0.12955819272271349</v>
      </c>
      <c r="AG710" s="19">
        <f t="shared" si="306"/>
        <v>-0.51513461404990646</v>
      </c>
      <c r="AH710" s="19">
        <f t="shared" si="307"/>
        <v>-0.52364905027312625</v>
      </c>
      <c r="AI710">
        <f t="shared" si="304"/>
        <v>0.41279999999999545</v>
      </c>
      <c r="AJ710">
        <f t="shared" si="303"/>
        <v>0.38557642132719294</v>
      </c>
      <c r="AK710">
        <v>1</v>
      </c>
    </row>
    <row r="711" spans="1:37" x14ac:dyDescent="0.25">
      <c r="A711">
        <v>57.416666666667204</v>
      </c>
      <c r="B711" s="2">
        <v>1937.4166666666144</v>
      </c>
      <c r="C711">
        <f>+D711+($D$2+E711+F711)*SOI!A710*IF(B711&gt;$C$18, IF(B711&lt;$C$19,-1,1),1)</f>
        <v>18.096941420395972</v>
      </c>
      <c r="D711">
        <f>+$D$3*((1-$D$5)*SOI!D710+$D$5*SOI!D709) +   $D$4*((1-$D$5)*SOI!E710+$D$5*SOI!E709)</f>
        <v>0</v>
      </c>
      <c r="E711">
        <f t="shared" si="284"/>
        <v>-0.65467329726439816</v>
      </c>
      <c r="F711">
        <f t="shared" si="285"/>
        <v>-59.668464770722181</v>
      </c>
      <c r="G711">
        <f t="shared" si="293"/>
        <v>-60.323138067986577</v>
      </c>
      <c r="H711" s="21">
        <f t="shared" si="294"/>
        <v>-0.11169555951855482</v>
      </c>
      <c r="I711" s="37">
        <f t="shared" si="286"/>
        <v>-0.60866962994936835</v>
      </c>
      <c r="J711" s="1">
        <f t="shared" si="295"/>
        <v>-0.44192765544147711</v>
      </c>
      <c r="K711" s="1">
        <f t="shared" si="296"/>
        <v>3.3679308381186508E-3</v>
      </c>
      <c r="L711" s="1">
        <f t="shared" si="287"/>
        <v>0.39924703475564521</v>
      </c>
      <c r="M711" s="1">
        <f t="shared" si="288"/>
        <v>4.5627030469087941</v>
      </c>
      <c r="N711" s="1">
        <f t="shared" si="289"/>
        <v>-1.6632804164947133</v>
      </c>
      <c r="O711" s="1">
        <f t="shared" si="290"/>
        <v>0.42775142065179744</v>
      </c>
      <c r="P711" s="1">
        <f t="shared" si="291"/>
        <v>-0.73144872595300414</v>
      </c>
      <c r="Q711" s="1">
        <f t="shared" si="297"/>
        <v>-5.1039923606374273</v>
      </c>
      <c r="R711" s="1">
        <f t="shared" si="298"/>
        <v>-0.17070599621074914</v>
      </c>
      <c r="S711" s="1">
        <f t="shared" si="299"/>
        <v>0.13274468510671811</v>
      </c>
      <c r="T711" s="1">
        <f t="shared" si="300"/>
        <v>-2.8734968036797318E-3</v>
      </c>
      <c r="U711" s="1">
        <f t="shared" si="301"/>
        <v>-2.3096242866203164E-2</v>
      </c>
      <c r="V711" s="1">
        <f t="shared" si="302"/>
        <v>-2.3645975698321919</v>
      </c>
      <c r="W711" s="1">
        <f t="shared" si="309"/>
        <v>0</v>
      </c>
      <c r="X711" s="1">
        <f t="shared" si="309"/>
        <v>0</v>
      </c>
      <c r="Y711" s="1">
        <f t="shared" si="309"/>
        <v>0</v>
      </c>
      <c r="Z711" s="1">
        <f t="shared" si="309"/>
        <v>0</v>
      </c>
      <c r="AA711" s="1">
        <f>+AA$3*$F711*ABS($F711)*COS(2*PI()*$A711/$AZ$22+AA$4)*COS(2*PI()*$A711/$BA$22+AA$5)</f>
        <v>0</v>
      </c>
      <c r="AB711" s="39">
        <f>+AB$3*$F711*ABS($F711)*COS(2*2*PI()*$A711/$BA$33+AB$4)*COS(2*2*PI()*$A711/$BA$34+AB$5)*COS(2*2*PI()*$A711/$BA$35+AB$6)</f>
        <v>0</v>
      </c>
      <c r="AE711" s="20">
        <f>+$AF$20*SIGN(SOI!A710)*(ABS(SOI!A710))^$AE$2</f>
        <v>-0.25748476918780155</v>
      </c>
      <c r="AF711" s="20">
        <f t="shared" si="305"/>
        <v>-0.15952763277602777</v>
      </c>
      <c r="AG711" s="19">
        <f t="shared" si="306"/>
        <v>-0.48269035380446057</v>
      </c>
      <c r="AH711" s="19">
        <f t="shared" si="307"/>
        <v>-0.5342405172499467</v>
      </c>
      <c r="AI711">
        <f t="shared" si="304"/>
        <v>0.41339999999999544</v>
      </c>
      <c r="AJ711">
        <f t="shared" si="303"/>
        <v>0.3231627210284328</v>
      </c>
      <c r="AK711">
        <v>1</v>
      </c>
    </row>
    <row r="712" spans="1:37" x14ac:dyDescent="0.25">
      <c r="A712">
        <v>57.50000000000054</v>
      </c>
      <c r="B712" s="2">
        <v>1937.4999999999477</v>
      </c>
      <c r="C712">
        <f>+D712+($D$2+E712+F712)*SOI!A711*IF(B712&gt;$C$18, IF(B712&lt;$C$19,-1,1),1)</f>
        <v>-0.30131099799345201</v>
      </c>
      <c r="D712">
        <f>+$D$3*((1-$D$5)*SOI!D711+$D$5*SOI!D710) +   $D$4*((1-$D$5)*SOI!E711+$D$5*SOI!E710)</f>
        <v>0</v>
      </c>
      <c r="E712">
        <f t="shared" si="284"/>
        <v>0.67488859894965714</v>
      </c>
      <c r="F712">
        <f t="shared" si="285"/>
        <v>-4.0227885766546798</v>
      </c>
      <c r="G712">
        <f t="shared" si="293"/>
        <v>-3.3478999777050227</v>
      </c>
      <c r="H712" s="21">
        <f t="shared" si="294"/>
        <v>4.9815890495053475E-3</v>
      </c>
      <c r="I712" s="37">
        <f t="shared" si="286"/>
        <v>-0.24775697575789174</v>
      </c>
      <c r="J712" s="1">
        <f t="shared" si="295"/>
        <v>-1.9184429249032488E-2</v>
      </c>
      <c r="K712" s="1">
        <f t="shared" si="296"/>
        <v>-3.7780350573890965E-6</v>
      </c>
      <c r="L712" s="1">
        <f t="shared" si="287"/>
        <v>-7.852863713955488E-2</v>
      </c>
      <c r="M712" s="1">
        <f t="shared" si="288"/>
        <v>0.48660397158634611</v>
      </c>
      <c r="N712" s="1">
        <f t="shared" si="289"/>
        <v>-3.624097991565476E-2</v>
      </c>
      <c r="O712" s="1">
        <f t="shared" si="290"/>
        <v>0.16642954031713</v>
      </c>
      <c r="P712" s="1">
        <f t="shared" si="291"/>
        <v>-1.0721644242402418E-2</v>
      </c>
      <c r="Q712" s="1">
        <f t="shared" si="297"/>
        <v>-1.1860361275248445E-2</v>
      </c>
      <c r="R712" s="1">
        <f t="shared" si="298"/>
        <v>-1.6146594444673746E-4</v>
      </c>
      <c r="S712" s="1">
        <f t="shared" si="299"/>
        <v>1.1773236218639172E-3</v>
      </c>
      <c r="T712" s="1">
        <f t="shared" si="300"/>
        <v>2.1990547012219272E-4</v>
      </c>
      <c r="U712" s="1">
        <f t="shared" si="301"/>
        <v>-1.3780440520613237E-4</v>
      </c>
      <c r="V712" s="1">
        <f t="shared" si="302"/>
        <v>-7.5521255569989225E-4</v>
      </c>
      <c r="W712" s="1">
        <f t="shared" si="309"/>
        <v>0</v>
      </c>
      <c r="X712" s="1">
        <f t="shared" si="309"/>
        <v>0</v>
      </c>
      <c r="Y712" s="1">
        <f t="shared" si="309"/>
        <v>0</v>
      </c>
      <c r="Z712" s="1">
        <f t="shared" si="309"/>
        <v>0</v>
      </c>
      <c r="AA712" s="1">
        <f>+AA$3*$F712*ABS($F712)*COS(2*PI()*$A712/$AZ$22+AA$4)*COS(2*PI()*$A712/$BA$22+AA$5)</f>
        <v>0</v>
      </c>
      <c r="AB712" s="39">
        <f>+AB$3*$F712*ABS($F712)*COS(2*2*PI()*$A712/$BA$33+AB$4)*COS(2*2*PI()*$A712/$BA$34+AB$5)*COS(2*2*PI()*$A712/$BA$35+AB$6)</f>
        <v>0</v>
      </c>
      <c r="AE712" s="20">
        <f>+$AF$20*SIGN(SOI!A711)*(ABS(SOI!A711))^$AE$2</f>
        <v>0.1104973439394924</v>
      </c>
      <c r="AF712" s="20">
        <f t="shared" si="305"/>
        <v>-0.1135463839103041</v>
      </c>
      <c r="AG712" s="19">
        <f t="shared" si="306"/>
        <v>-0.5647522022402961</v>
      </c>
      <c r="AH712" s="19">
        <f t="shared" si="307"/>
        <v>-0.54028543014512664</v>
      </c>
      <c r="AI712">
        <f t="shared" si="304"/>
        <v>0.41399999999999543</v>
      </c>
      <c r="AJ712">
        <f t="shared" si="303"/>
        <v>0.45120581832999201</v>
      </c>
      <c r="AK712">
        <v>1</v>
      </c>
    </row>
    <row r="713" spans="1:37" x14ac:dyDescent="0.25">
      <c r="A713">
        <v>57.583333333333876</v>
      </c>
      <c r="B713" s="2">
        <v>1937.583333333281</v>
      </c>
      <c r="C713">
        <f>+D713+($D$2+E713+F713)*SOI!A712*IF(B713&gt;$C$18, IF(B713&lt;$C$19,-1,1),1)</f>
        <v>-0.29729495638527048</v>
      </c>
      <c r="D713">
        <f>+$D$3*((1-$D$5)*SOI!D712+$D$5*SOI!D711) +   $D$4*((1-$D$5)*SOI!E712+$D$5*SOI!E711)</f>
        <v>0</v>
      </c>
      <c r="E713">
        <f t="shared" si="284"/>
        <v>-0.74906623498802105</v>
      </c>
      <c r="F713">
        <f t="shared" si="285"/>
        <v>2.2355410169143735</v>
      </c>
      <c r="G713">
        <f t="shared" si="293"/>
        <v>1.4864747819263524</v>
      </c>
      <c r="H713" s="21">
        <f t="shared" si="294"/>
        <v>-3.6306529203909595E-3</v>
      </c>
      <c r="I713" s="37">
        <f t="shared" si="286"/>
        <v>-7.4591643355246956E-2</v>
      </c>
      <c r="J713" s="1">
        <f t="shared" si="295"/>
        <v>2.7564449587470048E-3</v>
      </c>
      <c r="K713" s="1">
        <f t="shared" si="296"/>
        <v>1.9906440692648951E-7</v>
      </c>
      <c r="L713" s="1">
        <f t="shared" si="287"/>
        <v>0.1621778612994241</v>
      </c>
      <c r="M713" s="1">
        <f t="shared" si="288"/>
        <v>-0.2322265160351544</v>
      </c>
      <c r="N713" s="1">
        <f t="shared" si="289"/>
        <v>-9.6625577335436568E-3</v>
      </c>
      <c r="O713" s="1">
        <f t="shared" si="290"/>
        <v>-3.3093387499417329E-2</v>
      </c>
      <c r="P713" s="1">
        <f t="shared" si="291"/>
        <v>1.3756713858045172E-3</v>
      </c>
      <c r="Q713" s="1">
        <f t="shared" si="297"/>
        <v>1.5091285855364114E-3</v>
      </c>
      <c r="R713" s="1">
        <f t="shared" si="298"/>
        <v>6.1854820183538447E-6</v>
      </c>
      <c r="S713" s="1">
        <f t="shared" si="299"/>
        <v>9.4504461508858163E-5</v>
      </c>
      <c r="T713" s="1">
        <f t="shared" si="300"/>
        <v>9.0304699549502969E-5</v>
      </c>
      <c r="U713" s="1">
        <f t="shared" si="301"/>
        <v>5.3232969898387459E-6</v>
      </c>
      <c r="V713" s="1">
        <f t="shared" si="302"/>
        <v>2.5835369828849588E-5</v>
      </c>
      <c r="W713" s="1">
        <f t="shared" si="309"/>
        <v>0</v>
      </c>
      <c r="X713" s="1">
        <f t="shared" si="309"/>
        <v>0</v>
      </c>
      <c r="Y713" s="1">
        <f t="shared" si="309"/>
        <v>0</v>
      </c>
      <c r="Z713" s="1">
        <f t="shared" si="309"/>
        <v>0</v>
      </c>
      <c r="AA713" s="1">
        <f>+AA$3*$F713*ABS($F713)*COS(2*PI()*$A713/$AZ$22+AA$4)*COS(2*PI()*$A713/$BA$22+AA$5)</f>
        <v>0</v>
      </c>
      <c r="AB713" s="39">
        <f>+AB$3*$F713*ABS($F713)*COS(2*2*PI()*$A713/$BA$33+AB$4)*COS(2*2*PI()*$A713/$BA$34+AB$5)*COS(2*2*PI()*$A713/$BA$35+AB$6)</f>
        <v>0</v>
      </c>
      <c r="AE713" s="20">
        <f>+$AF$20*SIGN(SOI!A712)*(ABS(SOI!A712))^$AE$2</f>
        <v>-0.19365172648260318</v>
      </c>
      <c r="AF713" s="20">
        <f t="shared" si="305"/>
        <v>2.986648750138372E-2</v>
      </c>
      <c r="AG713" s="19">
        <f t="shared" si="306"/>
        <v>-0.5094081777125079</v>
      </c>
      <c r="AH713" s="19">
        <f t="shared" si="307"/>
        <v>-0.52171001021632435</v>
      </c>
      <c r="AI713">
        <f t="shared" si="304"/>
        <v>0.41459999999999542</v>
      </c>
      <c r="AJ713">
        <f t="shared" si="303"/>
        <v>0.53927466521389167</v>
      </c>
      <c r="AK713">
        <v>1</v>
      </c>
    </row>
    <row r="714" spans="1:37" x14ac:dyDescent="0.25">
      <c r="A714">
        <v>57.666666666667211</v>
      </c>
      <c r="B714" s="2">
        <v>1937.6666666666142</v>
      </c>
      <c r="C714">
        <f>+D714+($D$2+E714+F714)*SOI!A713*IF(B714&gt;$C$18, IF(B714&lt;$C$19,-1,1),1)</f>
        <v>-0.16814630650627543</v>
      </c>
      <c r="D714">
        <f>+$D$3*((1-$D$5)*SOI!D713+$D$5*SOI!D712) +   $D$4*((1-$D$5)*SOI!E713+$D$5*SOI!E712)</f>
        <v>0</v>
      </c>
      <c r="E714">
        <f t="shared" si="284"/>
        <v>0.91133851598081872</v>
      </c>
      <c r="F714">
        <f t="shared" si="285"/>
        <v>-1.9004344366059682</v>
      </c>
      <c r="G714">
        <f t="shared" si="293"/>
        <v>-0.98909592062514951</v>
      </c>
      <c r="H714" s="21">
        <f t="shared" si="294"/>
        <v>1.1575334741429296E-3</v>
      </c>
      <c r="I714" s="37">
        <f t="shared" si="286"/>
        <v>0.43225801435200556</v>
      </c>
      <c r="J714" s="1">
        <f t="shared" si="295"/>
        <v>1.282608958763809E-3</v>
      </c>
      <c r="K714" s="1">
        <f t="shared" si="296"/>
        <v>-2.1115699754762292E-4</v>
      </c>
      <c r="L714" s="1">
        <f t="shared" si="287"/>
        <v>-0.95177902565690031</v>
      </c>
      <c r="M714" s="1">
        <f t="shared" si="288"/>
        <v>1.8646781085316304E-2</v>
      </c>
      <c r="N714" s="1">
        <f t="shared" si="289"/>
        <v>-1.0754821024407101E-2</v>
      </c>
      <c r="O714" s="1">
        <f t="shared" si="290"/>
        <v>0.57428514411567078</v>
      </c>
      <c r="P714" s="1">
        <f t="shared" si="291"/>
        <v>-1.4328332442964527E-2</v>
      </c>
      <c r="Q714" s="1">
        <f t="shared" si="297"/>
        <v>-1.3487435990830219E-4</v>
      </c>
      <c r="R714" s="1">
        <f t="shared" si="298"/>
        <v>3.2035357774908835E-6</v>
      </c>
      <c r="S714" s="1">
        <f t="shared" si="299"/>
        <v>-6.0955974157947694E-4</v>
      </c>
      <c r="T714" s="1">
        <f t="shared" si="300"/>
        <v>9.1968958937541437E-3</v>
      </c>
      <c r="U714" s="1">
        <f t="shared" si="301"/>
        <v>3.213028076363954E-4</v>
      </c>
      <c r="V714" s="1">
        <f t="shared" si="302"/>
        <v>-2.9950681847058303E-4</v>
      </c>
      <c r="W714" s="1">
        <f t="shared" si="309"/>
        <v>0</v>
      </c>
      <c r="X714" s="1">
        <f t="shared" si="309"/>
        <v>0</v>
      </c>
      <c r="Y714" s="1">
        <f t="shared" si="309"/>
        <v>0</v>
      </c>
      <c r="Z714" s="1">
        <f t="shared" si="309"/>
        <v>0</v>
      </c>
      <c r="AA714" s="1">
        <f>+AA$3*$F714*ABS($F714)*COS(2*PI()*$A714/$AZ$22+AA$4)*COS(2*PI()*$A714/$BA$22+AA$5)</f>
        <v>0</v>
      </c>
      <c r="AB714" s="39">
        <f>+AB$3*$F714*ABS($F714)*COS(2*2*PI()*$A714/$BA$33+AB$4)*COS(2*2*PI()*$A714/$BA$34+AB$5)*COS(2*2*PI()*$A714/$BA$35+AB$6)</f>
        <v>0</v>
      </c>
      <c r="AE714" s="20">
        <f>+$AF$20*SIGN(SOI!A713)*(ABS(SOI!A713))^$AE$2</f>
        <v>0.17275384504726193</v>
      </c>
      <c r="AF714" s="20">
        <f t="shared" si="305"/>
        <v>-4.6628634763040765E-2</v>
      </c>
      <c r="AG714" s="19">
        <f t="shared" si="306"/>
        <v>-0.92002936083155662</v>
      </c>
      <c r="AH714" s="19">
        <f t="shared" si="307"/>
        <v>-0.58565925082826675</v>
      </c>
      <c r="AI714">
        <f t="shared" si="304"/>
        <v>0.41519999999999541</v>
      </c>
      <c r="AJ714">
        <f t="shared" si="303"/>
        <v>0.87340072606851582</v>
      </c>
      <c r="AK714">
        <v>1</v>
      </c>
    </row>
    <row r="715" spans="1:37" x14ac:dyDescent="0.25">
      <c r="A715">
        <v>57.750000000000547</v>
      </c>
      <c r="B715" s="2">
        <v>1937.7499999999475</v>
      </c>
      <c r="C715">
        <f>+D715+($D$2+E715+F715)*SOI!A714*IF(B715&gt;$C$18, IF(B715&lt;$C$19,-1,1),1)</f>
        <v>-8.8059964388201364E-2</v>
      </c>
      <c r="D715">
        <f>+$D$3*((1-$D$5)*SOI!D714+$D$5*SOI!D713) +   $D$4*((1-$D$5)*SOI!E714+$D$5*SOI!E713)</f>
        <v>0</v>
      </c>
      <c r="E715">
        <f t="shared" si="284"/>
        <v>-1.2742092205325806</v>
      </c>
      <c r="F715">
        <f t="shared" si="285"/>
        <v>2.1548088644145942</v>
      </c>
      <c r="G715">
        <f t="shared" si="293"/>
        <v>0.88059964388201362</v>
      </c>
      <c r="H715" s="21">
        <f t="shared" si="294"/>
        <v>-5.278095758542465E-3</v>
      </c>
      <c r="I715" s="37">
        <f t="shared" si="286"/>
        <v>-0.7567254217010706</v>
      </c>
      <c r="J715" s="1">
        <f t="shared" si="295"/>
        <v>-3.1741508280930628E-2</v>
      </c>
      <c r="K715" s="1">
        <f t="shared" si="296"/>
        <v>1.2102113193044812E-3</v>
      </c>
      <c r="L715" s="1">
        <f t="shared" si="287"/>
        <v>1.3722853745624615</v>
      </c>
      <c r="M715" s="1">
        <f t="shared" si="288"/>
        <v>0.26359786766410576</v>
      </c>
      <c r="N715" s="1">
        <f t="shared" si="289"/>
        <v>6.6083614650755323E-2</v>
      </c>
      <c r="O715" s="1">
        <f t="shared" si="290"/>
        <v>-1.2369065747648795</v>
      </c>
      <c r="P715" s="1">
        <f t="shared" si="291"/>
        <v>2.6444402636995389E-2</v>
      </c>
      <c r="Q715" s="1">
        <f t="shared" si="297"/>
        <v>1.1715424234861304E-2</v>
      </c>
      <c r="R715" s="1">
        <f t="shared" si="298"/>
        <v>4.8713964092662914E-4</v>
      </c>
      <c r="S715" s="1">
        <f t="shared" si="299"/>
        <v>-6.5569541788369637E-3</v>
      </c>
      <c r="T715" s="1">
        <f t="shared" si="300"/>
        <v>2.856004525697646E-2</v>
      </c>
      <c r="U715" s="1">
        <f t="shared" si="301"/>
        <v>1.0381208224458066E-3</v>
      </c>
      <c r="V715" s="1">
        <f t="shared" si="302"/>
        <v>-3.3965297902381433E-3</v>
      </c>
      <c r="W715" s="1">
        <f t="shared" si="309"/>
        <v>0</v>
      </c>
      <c r="X715" s="1">
        <f t="shared" si="309"/>
        <v>0</v>
      </c>
      <c r="Y715" s="1">
        <f t="shared" si="309"/>
        <v>0</v>
      </c>
      <c r="Z715" s="1">
        <f t="shared" si="309"/>
        <v>0</v>
      </c>
      <c r="AA715" s="1">
        <f>+AA$3*$F715*ABS($F715)*COS(2*PI()*$A715/$AZ$22+AA$4)*COS(2*PI()*$A715/$BA$22+AA$5)</f>
        <v>0</v>
      </c>
      <c r="AB715" s="39">
        <f>+AB$3*$F715*ABS($F715)*COS(2*2*PI()*$A715/$BA$33+AB$4)*COS(2*2*PI()*$A715/$BA$34+AB$5)*COS(2*2*PI()*$A715/$BA$35+AB$6)</f>
        <v>0</v>
      </c>
      <c r="AE715" s="20">
        <f>+$AF$20*SIGN(SOI!A714)*(ABS(SOI!A714))^$AE$2</f>
        <v>-0.11898802285378103</v>
      </c>
      <c r="AF715" s="20">
        <f t="shared" si="305"/>
        <v>8.4723828764305398E-2</v>
      </c>
      <c r="AG715" s="19">
        <f t="shared" si="306"/>
        <v>-0.58934969842951834</v>
      </c>
      <c r="AH715" s="19">
        <f t="shared" si="307"/>
        <v>-0.54674996693109268</v>
      </c>
      <c r="AI715">
        <f t="shared" si="304"/>
        <v>0.4157999999999954</v>
      </c>
      <c r="AJ715">
        <f t="shared" si="303"/>
        <v>0.67407352719382374</v>
      </c>
      <c r="AK715">
        <v>1</v>
      </c>
    </row>
    <row r="716" spans="1:37" x14ac:dyDescent="0.25">
      <c r="A716">
        <v>57.833333333333883</v>
      </c>
      <c r="B716" s="2">
        <v>1937.8333333332807</v>
      </c>
      <c r="C716">
        <f>+D716+($D$2+E716+F716)*SOI!A715*IF(B716&gt;$C$18, IF(B716&lt;$C$19,-1,1),1)</f>
        <v>-0.25505672561166276</v>
      </c>
      <c r="D716">
        <f>+$D$3*((1-$D$5)*SOI!D715+$D$5*SOI!D714) +   $D$4*((1-$D$5)*SOI!E715+$D$5*SOI!E714)</f>
        <v>0</v>
      </c>
      <c r="E716">
        <f t="shared" si="284"/>
        <v>2.387597922536806</v>
      </c>
      <c r="F716">
        <f t="shared" si="285"/>
        <v>-3.6021537587828192</v>
      </c>
      <c r="G716">
        <f t="shared" si="293"/>
        <v>-1.2145558362460132</v>
      </c>
      <c r="H716" s="21">
        <f t="shared" si="294"/>
        <v>9.2529167773206349E-3</v>
      </c>
      <c r="I716" s="37">
        <f t="shared" si="286"/>
        <v>0.96047794729282754</v>
      </c>
      <c r="J716" s="1">
        <f t="shared" si="295"/>
        <v>-0.12080662011373658</v>
      </c>
      <c r="K716" s="1">
        <f t="shared" si="296"/>
        <v>-5.4076831418097525E-4</v>
      </c>
      <c r="L716" s="1">
        <f t="shared" si="287"/>
        <v>-0.60879837383687097</v>
      </c>
      <c r="M716" s="1">
        <f t="shared" si="288"/>
        <v>-0.79041649232504552</v>
      </c>
      <c r="N716" s="1">
        <f t="shared" si="289"/>
        <v>-0.16497760766031963</v>
      </c>
      <c r="O716" s="1">
        <f t="shared" si="290"/>
        <v>1.1500374285821495</v>
      </c>
      <c r="P716" s="1">
        <f t="shared" si="291"/>
        <v>-2.8647033841998092E-2</v>
      </c>
      <c r="Q716" s="1">
        <f t="shared" si="297"/>
        <v>8.7700754949841669E-2</v>
      </c>
      <c r="R716" s="1">
        <f t="shared" si="298"/>
        <v>-4.6285808865263647E-3</v>
      </c>
      <c r="S716" s="1">
        <f t="shared" si="299"/>
        <v>-2.0776980591671847E-2</v>
      </c>
      <c r="T716" s="1">
        <f t="shared" si="300"/>
        <v>1.1780480837006382E-2</v>
      </c>
      <c r="U716" s="1">
        <f t="shared" si="301"/>
        <v>1.4273907433472398E-3</v>
      </c>
      <c r="V716" s="1">
        <f t="shared" si="302"/>
        <v>-9.1857059687907548E-3</v>
      </c>
      <c r="W716" s="1">
        <f t="shared" si="309"/>
        <v>0</v>
      </c>
      <c r="X716" s="1">
        <f t="shared" si="309"/>
        <v>0</v>
      </c>
      <c r="Y716" s="1">
        <f t="shared" si="309"/>
        <v>0</v>
      </c>
      <c r="Z716" s="1">
        <f t="shared" si="309"/>
        <v>0</v>
      </c>
      <c r="AA716" s="1">
        <f>+AA$3*$F716*ABS($F716)*COS(2*PI()*$A716/$AZ$22+AA$4)*COS(2*PI()*$A716/$BA$22+AA$5)</f>
        <v>0</v>
      </c>
      <c r="AB716" s="39">
        <f>+AB$3*$F716*ABS($F716)*COS(2*2*PI()*$A716/$BA$33+AB$4)*COS(2*2*PI()*$A716/$BA$34+AB$5)*COS(2*2*PI()*$A716/$BA$35+AB$6)</f>
        <v>0</v>
      </c>
      <c r="AE716" s="20">
        <f>+$AF$20*SIGN(SOI!A715)*(ABS(SOI!A715))^$AE$2</f>
        <v>0.20040566409943528</v>
      </c>
      <c r="AF716" s="20">
        <f t="shared" si="305"/>
        <v>9.6160747561862145E-2</v>
      </c>
      <c r="AG716" s="19">
        <f t="shared" si="306"/>
        <v>-0.99597551622447777</v>
      </c>
      <c r="AH716" s="19">
        <f t="shared" si="307"/>
        <v>-0.73937159987001133</v>
      </c>
      <c r="AI716">
        <f t="shared" si="304"/>
        <v>0.41639999999999538</v>
      </c>
      <c r="AJ716">
        <f t="shared" si="303"/>
        <v>1.0921362637863399</v>
      </c>
      <c r="AK716">
        <v>1</v>
      </c>
    </row>
    <row r="717" spans="1:37" x14ac:dyDescent="0.25">
      <c r="A717">
        <v>57.916666666667219</v>
      </c>
      <c r="B717" s="2">
        <v>1937.916666666614</v>
      </c>
      <c r="C717">
        <f>+D717+($D$2+E717+F717)*SOI!A716*IF(B717&gt;$C$18, IF(B717&lt;$C$19,-1,1),1)</f>
        <v>4.0805874494367576</v>
      </c>
      <c r="D717">
        <f>+$D$3*((1-$D$5)*SOI!D716+$D$5*SOI!D715) +   $D$4*((1-$D$5)*SOI!E716+$D$5*SOI!E715)</f>
        <v>0</v>
      </c>
      <c r="E717">
        <f t="shared" si="284"/>
        <v>-41.12034000047931</v>
      </c>
      <c r="F717">
        <f t="shared" si="285"/>
        <v>59.668464770646388</v>
      </c>
      <c r="G717">
        <f t="shared" si="293"/>
        <v>18.548124770167078</v>
      </c>
      <c r="H717" s="21">
        <f t="shared" si="294"/>
        <v>0.72889823790881236</v>
      </c>
      <c r="I717" s="37">
        <f t="shared" si="286"/>
        <v>-3.3979874233553566E-2</v>
      </c>
      <c r="J717" s="1">
        <f t="shared" si="295"/>
        <v>-7.1516036132179217E-2</v>
      </c>
      <c r="K717" s="1">
        <f t="shared" si="296"/>
        <v>9.6319025697373499E-4</v>
      </c>
      <c r="L717" s="1">
        <f t="shared" si="287"/>
        <v>3.571423746668422</v>
      </c>
      <c r="M717" s="1">
        <f t="shared" si="288"/>
        <v>13.226176844972512</v>
      </c>
      <c r="N717" s="1">
        <f t="shared" si="289"/>
        <v>2.0272927315736275</v>
      </c>
      <c r="O717" s="1">
        <f t="shared" si="290"/>
        <v>-0.16448211293488901</v>
      </c>
      <c r="P717" s="1">
        <f t="shared" si="291"/>
        <v>6.0814327112968178E-2</v>
      </c>
      <c r="Q717" s="1">
        <f t="shared" si="297"/>
        <v>18.033213543558531</v>
      </c>
      <c r="R717" s="1">
        <f t="shared" si="298"/>
        <v>3.3670690324963309E-2</v>
      </c>
      <c r="S717" s="1">
        <f t="shared" si="299"/>
        <v>-9.0325061318274631E-3</v>
      </c>
      <c r="T717" s="1">
        <f t="shared" si="300"/>
        <v>9.8841110639051703E-3</v>
      </c>
      <c r="U717" s="1">
        <f t="shared" si="301"/>
        <v>1.0720214864778204E-4</v>
      </c>
      <c r="V717" s="1">
        <f t="shared" si="302"/>
        <v>-0.23962396280748821</v>
      </c>
      <c r="W717" s="1">
        <f t="shared" si="309"/>
        <v>0</v>
      </c>
      <c r="X717" s="1">
        <f t="shared" si="309"/>
        <v>0</v>
      </c>
      <c r="Y717" s="1">
        <f t="shared" si="309"/>
        <v>0</v>
      </c>
      <c r="Z717" s="1">
        <f t="shared" si="309"/>
        <v>0</v>
      </c>
      <c r="AA717" s="1">
        <f>+AA$3*$F717*ABS($F717)*COS(2*PI()*$A717/$AZ$22+AA$4)*COS(2*PI()*$A717/$BA$22+AA$5)</f>
        <v>0</v>
      </c>
      <c r="AB717" s="39">
        <f>+AB$3*$F717*ABS($F717)*COS(2*2*PI()*$A717/$BA$33+AB$4)*COS(2*2*PI()*$A717/$BA$34+AB$5)*COS(2*2*PI()*$A717/$BA$35+AB$6)</f>
        <v>0</v>
      </c>
      <c r="AE717" s="20">
        <f>+$AF$20*SIGN(SOI!A716)*(ABS(SOI!A716))^$AE$2</f>
        <v>0.20706460143993219</v>
      </c>
      <c r="AF717" s="20">
        <f t="shared" si="305"/>
        <v>6.9021533813310734E-2</v>
      </c>
      <c r="AG717" s="19">
        <f t="shared" si="306"/>
        <v>-0.58752584033152488</v>
      </c>
      <c r="AH717" s="19">
        <f t="shared" si="307"/>
        <v>-0.58358885350017575</v>
      </c>
      <c r="AI717">
        <f t="shared" si="304"/>
        <v>0.41699999999999537</v>
      </c>
      <c r="AJ717">
        <f t="shared" si="303"/>
        <v>0.65654737414483566</v>
      </c>
      <c r="AK717">
        <v>1</v>
      </c>
    </row>
    <row r="718" spans="1:37" x14ac:dyDescent="0.25">
      <c r="A718">
        <v>58.000000000000554</v>
      </c>
      <c r="B718" s="2">
        <v>1937.9999999999472</v>
      </c>
      <c r="C718">
        <f>+D718+($D$2+E718+F718)*SOI!A717*IF(B718&gt;$C$18, IF(B718&lt;$C$19,-1,1),1)</f>
        <v>-0.280042587636395</v>
      </c>
      <c r="D718">
        <f>+$D$3*((1-$D$5)*SOI!D717+$D$5*SOI!D716) +   $D$4*((1-$D$5)*SOI!E717+$D$5*SOI!E716)</f>
        <v>0</v>
      </c>
      <c r="E718">
        <f t="shared" si="284"/>
        <v>-2.6892524454600126</v>
      </c>
      <c r="F718">
        <f t="shared" si="285"/>
        <v>4.0227885770618936</v>
      </c>
      <c r="G718">
        <f t="shared" si="293"/>
        <v>1.333536131601881</v>
      </c>
      <c r="H718" s="21">
        <f t="shared" si="294"/>
        <v>6.2491864824202985E-2</v>
      </c>
      <c r="I718" s="37">
        <f t="shared" si="286"/>
        <v>1.0781627352705099</v>
      </c>
      <c r="J718" s="1">
        <f t="shared" si="295"/>
        <v>8.54124663414568E-2</v>
      </c>
      <c r="K718" s="1">
        <f t="shared" si="296"/>
        <v>3.6276616241681686E-4</v>
      </c>
      <c r="L718" s="1">
        <f t="shared" si="287"/>
        <v>2.3683145996532673</v>
      </c>
      <c r="M718" s="1">
        <f t="shared" si="288"/>
        <v>0.49783978763018105</v>
      </c>
      <c r="N718" s="1">
        <f t="shared" si="289"/>
        <v>9.5889068885451813E-3</v>
      </c>
      <c r="O718" s="1">
        <f t="shared" si="290"/>
        <v>-0.96330862331004519</v>
      </c>
      <c r="P718" s="1">
        <f t="shared" si="291"/>
        <v>5.897606792141092E-3</v>
      </c>
      <c r="Q718" s="1">
        <f t="shared" si="297"/>
        <v>3.2105618522412062E-3</v>
      </c>
      <c r="R718" s="1">
        <f t="shared" si="298"/>
        <v>-1.9020524390817099E-4</v>
      </c>
      <c r="S718" s="1">
        <f t="shared" si="299"/>
        <v>1.355574695572603E-3</v>
      </c>
      <c r="T718" s="1">
        <f t="shared" si="300"/>
        <v>3.8386843201849145E-2</v>
      </c>
      <c r="U718" s="1">
        <f t="shared" si="301"/>
        <v>-3.2986477997544266E-4</v>
      </c>
      <c r="V718" s="1">
        <f t="shared" si="302"/>
        <v>-1.0991394410400101E-4</v>
      </c>
      <c r="W718" s="1">
        <f t="shared" si="309"/>
        <v>0</v>
      </c>
      <c r="X718" s="1">
        <f t="shared" si="309"/>
        <v>0</v>
      </c>
      <c r="Y718" s="1">
        <f t="shared" si="309"/>
        <v>0</v>
      </c>
      <c r="Z718" s="1">
        <f t="shared" si="309"/>
        <v>0</v>
      </c>
      <c r="AA718" s="1">
        <f>+AA$3*$F718*ABS($F718)*COS(2*PI()*$A718/$AZ$22+AA$4)*COS(2*PI()*$A718/$BA$22+AA$5)</f>
        <v>0</v>
      </c>
      <c r="AB718" s="39">
        <f>+AB$3*$F718*ABS($F718)*COS(2*2*PI()*$A718/$BA$33+AB$4)*COS(2*2*PI()*$A718/$BA$34+AB$5)*COS(2*2*PI()*$A718/$BA$35+AB$6)</f>
        <v>0</v>
      </c>
      <c r="AE718" s="20">
        <f>+$AF$20*SIGN(SOI!A717)*(ABS(SOI!A717))^$AE$2</f>
        <v>-0.20040566409943528</v>
      </c>
      <c r="AF718" s="20">
        <f t="shared" si="305"/>
        <v>7.343101475786569E-2</v>
      </c>
      <c r="AG718" s="19">
        <f t="shared" si="306"/>
        <v>-0.69615090036253258</v>
      </c>
      <c r="AH718" s="19">
        <f t="shared" si="307"/>
        <v>-0.67787842174363222</v>
      </c>
      <c r="AI718">
        <f t="shared" si="304"/>
        <v>0.41759999999999536</v>
      </c>
      <c r="AJ718">
        <f t="shared" si="303"/>
        <v>0.76958191512039831</v>
      </c>
      <c r="AK718">
        <v>1</v>
      </c>
    </row>
    <row r="719" spans="1:37" x14ac:dyDescent="0.25">
      <c r="A719">
        <v>58.08333333333389</v>
      </c>
      <c r="B719" s="2">
        <v>1938.0833333332805</v>
      </c>
      <c r="C719">
        <f>+D719+($D$2+E719+F719)*SOI!A718*IF(B719&gt;$C$18, IF(B719&lt;$C$19,-1,1),1)</f>
        <v>-0.20448476833501783</v>
      </c>
      <c r="D719">
        <f>+$D$3*((1-$D$5)*SOI!D718+$D$5*SOI!D717) +   $D$4*((1-$D$5)*SOI!E718+$D$5*SOI!E717)</f>
        <v>0</v>
      </c>
      <c r="E719">
        <f t="shared" si="284"/>
        <v>1.3464768070335982</v>
      </c>
      <c r="F719">
        <f t="shared" si="285"/>
        <v>-2.2355410171858496</v>
      </c>
      <c r="G719">
        <f t="shared" si="293"/>
        <v>-0.88906421015225146</v>
      </c>
      <c r="H719" s="21">
        <f t="shared" si="294"/>
        <v>-2.0443998725514327E-2</v>
      </c>
      <c r="I719" s="37">
        <f t="shared" si="286"/>
        <v>-0.79876889050971522</v>
      </c>
      <c r="J719" s="1">
        <f t="shared" si="295"/>
        <v>-5.7413043862620501E-3</v>
      </c>
      <c r="K719" s="1">
        <f t="shared" si="296"/>
        <v>-1.0663449978084154E-3</v>
      </c>
      <c r="L719" s="1">
        <f t="shared" si="287"/>
        <v>-1.5875250111391788</v>
      </c>
      <c r="M719" s="1">
        <f t="shared" si="288"/>
        <v>4.5169167633857567E-2</v>
      </c>
      <c r="N719" s="1">
        <f t="shared" si="289"/>
        <v>5.4056638749002434E-2</v>
      </c>
      <c r="O719" s="1">
        <f t="shared" si="290"/>
        <v>1.2604619791627045</v>
      </c>
      <c r="P719" s="1">
        <f t="shared" si="291"/>
        <v>-1.9765203625017748E-2</v>
      </c>
      <c r="Q719" s="1">
        <f t="shared" si="297"/>
        <v>1.6421524105785332E-3</v>
      </c>
      <c r="R719" s="1">
        <f t="shared" si="298"/>
        <v>7.2076175185043127E-5</v>
      </c>
      <c r="S719" s="1">
        <f t="shared" si="299"/>
        <v>-5.6616134519563528E-3</v>
      </c>
      <c r="T719" s="1">
        <f t="shared" si="300"/>
        <v>3.3668819146349012E-2</v>
      </c>
      <c r="U719" s="1">
        <f t="shared" si="301"/>
        <v>-8.1902706256200902E-4</v>
      </c>
      <c r="V719" s="1">
        <f t="shared" si="302"/>
        <v>2.0766256191075516E-3</v>
      </c>
      <c r="W719" s="1">
        <f t="shared" si="309"/>
        <v>0</v>
      </c>
      <c r="X719" s="1">
        <f t="shared" si="309"/>
        <v>0</v>
      </c>
      <c r="Y719" s="1">
        <f t="shared" si="309"/>
        <v>0</v>
      </c>
      <c r="Z719" s="1">
        <f t="shared" si="309"/>
        <v>0</v>
      </c>
      <c r="AA719" s="1">
        <f>+AA$3*$F719*ABS($F719)*COS(2*PI()*$A719/$AZ$22+AA$4)*COS(2*PI()*$A719/$BA$22+AA$5)</f>
        <v>0</v>
      </c>
      <c r="AB719" s="39">
        <f>+AB$3*$F719*ABS($F719)*COS(2*2*PI()*$A719/$BA$33+AB$4)*COS(2*2*PI()*$A719/$BA$34+AB$5)*COS(2*2*PI()*$A719/$BA$35+AB$6)</f>
        <v>0</v>
      </c>
      <c r="AE719" s="20">
        <f>+$AF$20*SIGN(SOI!A718)*(ABS(SOI!A718))^$AE$2</f>
        <v>0.21363410693310017</v>
      </c>
      <c r="AF719" s="20">
        <f t="shared" si="305"/>
        <v>-2.3291835775551897E-2</v>
      </c>
      <c r="AG719" s="19">
        <f t="shared" si="306"/>
        <v>-0.58011702007176813</v>
      </c>
      <c r="AH719" s="19">
        <f t="shared" si="307"/>
        <v>-0.60153506805987511</v>
      </c>
      <c r="AI719">
        <f t="shared" si="304"/>
        <v>0.41819999999999535</v>
      </c>
      <c r="AJ719">
        <f t="shared" si="303"/>
        <v>0.55682518429621619</v>
      </c>
      <c r="AK719">
        <v>1</v>
      </c>
    </row>
    <row r="720" spans="1:37" x14ac:dyDescent="0.25">
      <c r="A720">
        <v>58.166666666667226</v>
      </c>
      <c r="B720" s="2">
        <v>1938.1666666666138</v>
      </c>
      <c r="C720">
        <f>+D720+($D$2+E720+F720)*SOI!A719*IF(B720&gt;$C$18, IF(B720&lt;$C$19,-1,1),1)</f>
        <v>-5.7576465760334802E-2</v>
      </c>
      <c r="D720">
        <f>+$D$3*((1-$D$5)*SOI!D719+$D$5*SOI!D718) +   $D$4*((1-$D$5)*SOI!E719+$D$5*SOI!E718)</f>
        <v>0</v>
      </c>
      <c r="E720">
        <f t="shared" si="284"/>
        <v>-0.94082667420110733</v>
      </c>
      <c r="F720">
        <f t="shared" si="285"/>
        <v>1.9004344368733541</v>
      </c>
      <c r="G720">
        <f t="shared" si="293"/>
        <v>0.95960776267224679</v>
      </c>
      <c r="H720" s="21">
        <f t="shared" si="294"/>
        <v>-2.5917738771497299E-3</v>
      </c>
      <c r="I720" s="37">
        <f t="shared" si="286"/>
        <v>0.44640642307163059</v>
      </c>
      <c r="J720" s="1">
        <f t="shared" si="295"/>
        <v>-1.7867804870733021E-2</v>
      </c>
      <c r="K720" s="1">
        <f t="shared" si="296"/>
        <v>1.85522797309951E-4</v>
      </c>
      <c r="L720" s="1">
        <f t="shared" si="287"/>
        <v>0.40825101262376778</v>
      </c>
      <c r="M720" s="1">
        <f t="shared" si="288"/>
        <v>-0.25153210396311432</v>
      </c>
      <c r="N720" s="1">
        <f t="shared" si="289"/>
        <v>-5.0635429212495059E-2</v>
      </c>
      <c r="O720" s="1">
        <f t="shared" si="290"/>
        <v>-0.70047276409062109</v>
      </c>
      <c r="P720" s="1">
        <f t="shared" si="291"/>
        <v>2.4062050994986286E-2</v>
      </c>
      <c r="Q720" s="1">
        <f t="shared" si="297"/>
        <v>8.5658458785575486E-3</v>
      </c>
      <c r="R720" s="1">
        <f t="shared" si="298"/>
        <v>-2.1011536824823676E-4</v>
      </c>
      <c r="S720" s="1">
        <f t="shared" si="299"/>
        <v>-2.9638414336160758E-3</v>
      </c>
      <c r="T720" s="1">
        <f t="shared" si="300"/>
        <v>4.8116727522571285E-3</v>
      </c>
      <c r="U720" s="1">
        <f t="shared" si="301"/>
        <v>-5.5723565180612394E-4</v>
      </c>
      <c r="V720" s="1">
        <f t="shared" si="302"/>
        <v>2.3680726146381903E-3</v>
      </c>
      <c r="W720" s="1">
        <f t="shared" si="309"/>
        <v>0</v>
      </c>
      <c r="X720" s="1">
        <f t="shared" si="309"/>
        <v>0</v>
      </c>
      <c r="Y720" s="1">
        <f t="shared" si="309"/>
        <v>0</v>
      </c>
      <c r="Z720" s="1">
        <f t="shared" si="309"/>
        <v>0</v>
      </c>
      <c r="AA720" s="1">
        <f>+AA$3*$F720*ABS($F720)*COS(2*PI()*$A720/$AZ$22+AA$4)*COS(2*PI()*$A720/$BA$22+AA$5)</f>
        <v>0</v>
      </c>
      <c r="AB720" s="39">
        <f>+AB$3*$F720*ABS($F720)*COS(2*2*PI()*$A720/$BA$33+AB$4)*COS(2*2*PI()*$A720/$BA$34+AB$5)*COS(2*2*PI()*$A720/$BA$35+AB$6)</f>
        <v>0</v>
      </c>
      <c r="AE720" s="20">
        <f>+$AF$20*SIGN(SOI!A719)*(ABS(SOI!A719))^$AE$2</f>
        <v>-8.3103950160320586E-2</v>
      </c>
      <c r="AF720" s="20">
        <f t="shared" si="305"/>
        <v>8.0342500237423994E-2</v>
      </c>
      <c r="AG720" s="19">
        <f t="shared" si="306"/>
        <v>-0.73486986284559197</v>
      </c>
      <c r="AH720" s="19">
        <f t="shared" si="307"/>
        <v>-0.66896972470355409</v>
      </c>
      <c r="AI720">
        <f t="shared" si="304"/>
        <v>0.41879999999999534</v>
      </c>
      <c r="AJ720">
        <f t="shared" si="303"/>
        <v>0.81521236308301592</v>
      </c>
      <c r="AK720">
        <v>1</v>
      </c>
    </row>
    <row r="721" spans="1:37" x14ac:dyDescent="0.25">
      <c r="A721">
        <v>58.250000000000561</v>
      </c>
      <c r="B721" s="2">
        <v>1938.249999999947</v>
      </c>
      <c r="C721">
        <f>+D721+($D$2+E721+F721)*SOI!A720*IF(B721&gt;$C$18, IF(B721&lt;$C$19,-1,1),1)</f>
        <v>-0.12526597150231333</v>
      </c>
      <c r="D721">
        <f>+$D$3*((1-$D$5)*SOI!D720+$D$5*SOI!D719) +   $D$4*((1-$D$5)*SOI!E720+$D$5*SOI!E719)</f>
        <v>0</v>
      </c>
      <c r="E721">
        <f t="shared" si="284"/>
        <v>0.76296473686707156</v>
      </c>
      <c r="F721">
        <f t="shared" si="285"/>
        <v>-2.154808864670553</v>
      </c>
      <c r="G721">
        <f t="shared" si="293"/>
        <v>-1.3918441278034814</v>
      </c>
      <c r="H721" s="21">
        <f t="shared" si="294"/>
        <v>7.0392105698835507E-3</v>
      </c>
      <c r="I721" s="37">
        <f t="shared" si="286"/>
        <v>-7.6938234520894377E-2</v>
      </c>
      <c r="J721" s="1">
        <f t="shared" si="295"/>
        <v>-4.2613230956354371E-3</v>
      </c>
      <c r="K721" s="1">
        <f t="shared" si="296"/>
        <v>-3.7090522044686425E-7</v>
      </c>
      <c r="L721" s="1">
        <f t="shared" si="287"/>
        <v>-1.0599624988413435E-2</v>
      </c>
      <c r="M721" s="1">
        <f t="shared" si="288"/>
        <v>0.34806063221069139</v>
      </c>
      <c r="N721" s="1">
        <f t="shared" si="289"/>
        <v>2.1026853153198542E-2</v>
      </c>
      <c r="O721" s="1">
        <f t="shared" si="290"/>
        <v>8.4686889297724485E-2</v>
      </c>
      <c r="P721" s="1">
        <f t="shared" si="291"/>
        <v>-1.5325341051039118E-2</v>
      </c>
      <c r="Q721" s="1">
        <f t="shared" si="297"/>
        <v>4.9221123590533237E-3</v>
      </c>
      <c r="R721" s="1">
        <f t="shared" si="298"/>
        <v>2.0808983585798398E-5</v>
      </c>
      <c r="S721" s="1">
        <f t="shared" si="299"/>
        <v>-2.1212240029816975E-4</v>
      </c>
      <c r="T721" s="1">
        <f t="shared" si="300"/>
        <v>1.5103730909934186E-5</v>
      </c>
      <c r="U721" s="1">
        <f t="shared" si="301"/>
        <v>-6.116854943072823E-5</v>
      </c>
      <c r="V721" s="1">
        <f t="shared" si="302"/>
        <v>6.2631426994575476E-4</v>
      </c>
      <c r="W721" s="1">
        <f t="shared" si="309"/>
        <v>0</v>
      </c>
      <c r="X721" s="1">
        <f t="shared" si="309"/>
        <v>0</v>
      </c>
      <c r="Y721" s="1">
        <f t="shared" si="309"/>
        <v>0</v>
      </c>
      <c r="Z721" s="1">
        <f t="shared" si="309"/>
        <v>0</v>
      </c>
      <c r="AA721" s="1">
        <f>+AA$3*$F721*ABS($F721)*COS(2*PI()*$A721/$AZ$22+AA$4)*COS(2*PI()*$A721/$BA$22+AA$5)</f>
        <v>0</v>
      </c>
      <c r="AB721" s="39">
        <f>+AB$3*$F721*ABS($F721)*COS(2*2*PI()*$A721/$BA$33+AB$4)*COS(2*2*PI()*$A721/$BA$34+AB$5)*COS(2*2*PI()*$A721/$BA$35+AB$6)</f>
        <v>0</v>
      </c>
      <c r="AE721" s="20">
        <f>+$AF$20*SIGN(SOI!A720)*(ABS(SOI!A720))^$AE$2</f>
        <v>0.1104973439394924</v>
      </c>
      <c r="AF721" s="20">
        <f t="shared" si="305"/>
        <v>-8.2641836767519114E-2</v>
      </c>
      <c r="AG721" s="19">
        <f t="shared" si="306"/>
        <v>-0.56989812005082985</v>
      </c>
      <c r="AH721" s="19">
        <f t="shared" si="307"/>
        <v>-0.57729111762643714</v>
      </c>
      <c r="AI721">
        <f t="shared" si="304"/>
        <v>0.41939999999999533</v>
      </c>
      <c r="AJ721">
        <f t="shared" si="303"/>
        <v>0.48725628328331072</v>
      </c>
      <c r="AK721">
        <v>1</v>
      </c>
    </row>
    <row r="722" spans="1:37" x14ac:dyDescent="0.25">
      <c r="A722">
        <v>58.333333333333897</v>
      </c>
      <c r="B722" s="2">
        <v>1938.3333333332803</v>
      </c>
      <c r="C722">
        <f>+D722+($D$2+E722+F722)*SOI!A721*IF(B722&gt;$C$18, IF(B722&lt;$C$19,-1,1),1)</f>
        <v>-0.96408917463997756</v>
      </c>
      <c r="D722">
        <f>+$D$3*((1-$D$5)*SOI!D721+$D$5*SOI!D720) +   $D$4*((1-$D$5)*SOI!E721+$D$5*SOI!E720)</f>
        <v>0</v>
      </c>
      <c r="E722">
        <f t="shared" si="284"/>
        <v>-0.6806714117161512</v>
      </c>
      <c r="F722">
        <f t="shared" si="285"/>
        <v>3.6021537591100223</v>
      </c>
      <c r="G722">
        <f t="shared" si="293"/>
        <v>2.9214823473938711</v>
      </c>
      <c r="H722" s="21">
        <f t="shared" si="294"/>
        <v>-4.9296919163721153E-3</v>
      </c>
      <c r="I722" s="37">
        <f t="shared" si="286"/>
        <v>-0.24464658637812112</v>
      </c>
      <c r="J722" s="1">
        <f t="shared" si="295"/>
        <v>1.5816992718194586E-2</v>
      </c>
      <c r="K722" s="1">
        <f t="shared" si="296"/>
        <v>1.4987300057819241E-6</v>
      </c>
      <c r="L722" s="1">
        <f t="shared" si="287"/>
        <v>0.47664373421467665</v>
      </c>
      <c r="M722" s="1">
        <f t="shared" si="288"/>
        <v>-0.4062911960354269</v>
      </c>
      <c r="N722" s="1">
        <f t="shared" si="289"/>
        <v>8.3981352789002997E-3</v>
      </c>
      <c r="O722" s="1">
        <f t="shared" si="290"/>
        <v>-9.5793418550326082E-2</v>
      </c>
      <c r="P722" s="1">
        <f t="shared" si="291"/>
        <v>1.2174404438710749E-3</v>
      </c>
      <c r="Q722" s="1">
        <f t="shared" si="297"/>
        <v>-2.294788234800082E-3</v>
      </c>
      <c r="R722" s="1">
        <f t="shared" si="298"/>
        <v>-3.0848844601269924E-5</v>
      </c>
      <c r="S722" s="1">
        <f t="shared" si="299"/>
        <v>-2.6939656943394908E-4</v>
      </c>
      <c r="T722" s="1">
        <f t="shared" si="300"/>
        <v>7.6825804875854805E-4</v>
      </c>
      <c r="U722" s="1">
        <f t="shared" si="301"/>
        <v>1.5451217376289571E-5</v>
      </c>
      <c r="V722" s="1">
        <f t="shared" si="302"/>
        <v>-1.9871857679546911E-5</v>
      </c>
      <c r="W722" s="1">
        <f t="shared" ref="W722:Z741" si="310">+W$3*$F722*ABS($F722)*COS(2*PI()*$A722/W$2+W$4)</f>
        <v>0</v>
      </c>
      <c r="X722" s="1">
        <f t="shared" si="310"/>
        <v>0</v>
      </c>
      <c r="Y722" s="1">
        <f t="shared" si="310"/>
        <v>0</v>
      </c>
      <c r="Z722" s="1">
        <f t="shared" si="310"/>
        <v>0</v>
      </c>
      <c r="AA722" s="1">
        <f>+AA$3*$F722*ABS($F722)*COS(2*PI()*$A722/$AZ$22+AA$4)*COS(2*PI()*$A722/$BA$22+AA$5)</f>
        <v>0</v>
      </c>
      <c r="AB722" s="39">
        <f>+AB$3*$F722*ABS($F722)*COS(2*2*PI()*$A722/$BA$33+AB$4)*COS(2*2*PI()*$A722/$BA$34+AB$5)*COS(2*2*PI()*$A722/$BA$35+AB$6)</f>
        <v>0</v>
      </c>
      <c r="AE722" s="20">
        <f>+$AF$20*SIGN(SOI!A721)*(ABS(SOI!A721))^$AE$2</f>
        <v>-0.27531890408172915</v>
      </c>
      <c r="AF722" s="20">
        <f t="shared" si="305"/>
        <v>-0.23775932097484312</v>
      </c>
      <c r="AG722" s="19">
        <f t="shared" si="306"/>
        <v>-0.63097411421988403</v>
      </c>
      <c r="AH722" s="19">
        <f t="shared" si="307"/>
        <v>-0.51512545625697581</v>
      </c>
      <c r="AI722">
        <f t="shared" si="304"/>
        <v>0.41999999999999532</v>
      </c>
      <c r="AJ722">
        <f t="shared" si="303"/>
        <v>0.39321479324504094</v>
      </c>
      <c r="AK722">
        <v>1</v>
      </c>
    </row>
    <row r="723" spans="1:37" x14ac:dyDescent="0.25">
      <c r="A723">
        <v>58.416666666667233</v>
      </c>
      <c r="B723" s="2">
        <v>1938.4166666666135</v>
      </c>
      <c r="C723">
        <f>+D723+($D$2+E723+F723)*SOI!A722*IF(B723&gt;$C$18, IF(B723&lt;$C$19,-1,1),1)</f>
        <v>51.932136496532237</v>
      </c>
      <c r="D723">
        <f>+$D$3*((1-$D$5)*SOI!D722+$D$5*SOI!D721) +   $D$4*((1-$D$5)*SOI!E722+$D$5*SOI!E721)</f>
        <v>0</v>
      </c>
      <c r="E723">
        <f t="shared" si="284"/>
        <v>0.65467329726157264</v>
      </c>
      <c r="F723">
        <f t="shared" si="285"/>
        <v>-59.668464770593658</v>
      </c>
      <c r="G723">
        <f t="shared" si="293"/>
        <v>-59.013791473332084</v>
      </c>
      <c r="H723" s="21">
        <f t="shared" si="294"/>
        <v>0.11805007045890863</v>
      </c>
      <c r="I723" s="37">
        <f t="shared" si="286"/>
        <v>1.3288348961844154</v>
      </c>
      <c r="J723" s="1">
        <f t="shared" si="295"/>
        <v>0.46119143893575609</v>
      </c>
      <c r="K723" s="1">
        <f t="shared" si="296"/>
        <v>-8.2642890717343608E-3</v>
      </c>
      <c r="L723" s="1">
        <f t="shared" si="287"/>
        <v>-1.0622275998709232</v>
      </c>
      <c r="M723" s="1">
        <f t="shared" si="288"/>
        <v>2.1810361790210653</v>
      </c>
      <c r="N723" s="1">
        <f t="shared" si="289"/>
        <v>0.61702767155262161</v>
      </c>
      <c r="O723" s="1">
        <f t="shared" si="290"/>
        <v>1.3571156000537028</v>
      </c>
      <c r="P723" s="1">
        <f t="shared" si="291"/>
        <v>-0.21263020535599622</v>
      </c>
      <c r="Q723" s="1">
        <f t="shared" si="297"/>
        <v>0.90508600097907177</v>
      </c>
      <c r="R723" s="1">
        <f t="shared" si="298"/>
        <v>-6.6087298621179666E-2</v>
      </c>
      <c r="S723" s="1">
        <f t="shared" si="299"/>
        <v>0.10750921732914218</v>
      </c>
      <c r="T723" s="1">
        <f t="shared" si="300"/>
        <v>2.4255597805881279E-2</v>
      </c>
      <c r="U723" s="1">
        <f t="shared" si="301"/>
        <v>1.4657901541540235E-2</v>
      </c>
      <c r="V723" s="1">
        <f t="shared" si="302"/>
        <v>0.25499841246206717</v>
      </c>
      <c r="W723" s="1">
        <f t="shared" si="310"/>
        <v>0</v>
      </c>
      <c r="X723" s="1">
        <f t="shared" si="310"/>
        <v>0</v>
      </c>
      <c r="Y723" s="1">
        <f t="shared" si="310"/>
        <v>0</v>
      </c>
      <c r="Z723" s="1">
        <f t="shared" si="310"/>
        <v>0</v>
      </c>
      <c r="AA723" s="1">
        <f>+AA$3*$F723*ABS($F723)*COS(2*PI()*$A723/$AZ$22+AA$4)*COS(2*PI()*$A723/$BA$22+AA$5)</f>
        <v>0</v>
      </c>
      <c r="AB723" s="39">
        <f>+AB$3*$F723*ABS($F723)*COS(2*2*PI()*$A723/$BA$33+AB$4)*COS(2*2*PI()*$A723/$BA$34+AB$5)*COS(2*2*PI()*$A723/$BA$35+AB$6)</f>
        <v>0</v>
      </c>
      <c r="AE723" s="20">
        <f>+$AF$20*SIGN(SOI!A722)*(ABS(SOI!A722))^$AE$2</f>
        <v>-0.54845640278229257</v>
      </c>
      <c r="AF723" s="20">
        <f t="shared" si="305"/>
        <v>-0.47177274647018752</v>
      </c>
      <c r="AG723" s="19">
        <f t="shared" si="306"/>
        <v>-0.60070233980884091</v>
      </c>
      <c r="AH723" s="19">
        <f t="shared" si="307"/>
        <v>-0.42544304998311888</v>
      </c>
      <c r="AI723">
        <f t="shared" si="304"/>
        <v>0.42059999999999531</v>
      </c>
      <c r="AJ723">
        <f t="shared" si="303"/>
        <v>0.12892959333865339</v>
      </c>
      <c r="AK723">
        <v>1</v>
      </c>
    </row>
    <row r="724" spans="1:37" x14ac:dyDescent="0.25">
      <c r="A724">
        <v>58.500000000000568</v>
      </c>
      <c r="B724" s="2">
        <v>1938.4999999999468</v>
      </c>
      <c r="C724">
        <f>+D724+($D$2+E724+F724)*SOI!A723*IF(B724&gt;$C$18, IF(B724&lt;$C$19,-1,1),1)</f>
        <v>4.6037236328151003</v>
      </c>
      <c r="D724">
        <f>+$D$3*((1-$D$5)*SOI!D723+$D$5*SOI!D722) +   $D$4*((1-$D$5)*SOI!E723+$D$5*SOI!E722)</f>
        <v>0</v>
      </c>
      <c r="E724">
        <f t="shared" si="284"/>
        <v>-0.67488859894749886</v>
      </c>
      <c r="F724">
        <f t="shared" si="285"/>
        <v>-4.0227885773944401</v>
      </c>
      <c r="G724">
        <f t="shared" si="293"/>
        <v>-4.6976771763419389</v>
      </c>
      <c r="H724" s="21">
        <f t="shared" si="294"/>
        <v>-6.3584561994180231E-3</v>
      </c>
      <c r="I724" s="37">
        <f t="shared" si="286"/>
        <v>-0.27730827635360772</v>
      </c>
      <c r="J724" s="1">
        <f t="shared" si="295"/>
        <v>2.1418839103602189E-3</v>
      </c>
      <c r="K724" s="1">
        <f t="shared" si="296"/>
        <v>-3.2588786908281154E-4</v>
      </c>
      <c r="L724" s="1">
        <f t="shared" si="287"/>
        <v>0.41352072178114818</v>
      </c>
      <c r="M724" s="1">
        <f t="shared" si="288"/>
        <v>-4.853843330501869E-2</v>
      </c>
      <c r="N724" s="1">
        <f t="shared" si="289"/>
        <v>0.17015655900427362</v>
      </c>
      <c r="O724" s="1">
        <f t="shared" si="290"/>
        <v>-0.53187180354660069</v>
      </c>
      <c r="P724" s="1">
        <f t="shared" si="291"/>
        <v>-5.4956343964004978E-2</v>
      </c>
      <c r="Q724" s="1">
        <f t="shared" si="297"/>
        <v>-5.5546511069340708E-3</v>
      </c>
      <c r="R724" s="1">
        <f t="shared" si="298"/>
        <v>-8.464021248673844E-5</v>
      </c>
      <c r="S724" s="1">
        <f t="shared" si="299"/>
        <v>-6.1870205784088916E-3</v>
      </c>
      <c r="T724" s="1">
        <f t="shared" si="300"/>
        <v>3.7006823015456386E-3</v>
      </c>
      <c r="U724" s="1">
        <f t="shared" si="301"/>
        <v>-7.9059940206141195E-4</v>
      </c>
      <c r="V724" s="1">
        <f t="shared" si="302"/>
        <v>1.8174999369977112E-2</v>
      </c>
      <c r="W724" s="1">
        <f t="shared" si="310"/>
        <v>0</v>
      </c>
      <c r="X724" s="1">
        <f t="shared" si="310"/>
        <v>0</v>
      </c>
      <c r="Y724" s="1">
        <f t="shared" si="310"/>
        <v>0</v>
      </c>
      <c r="Z724" s="1">
        <f t="shared" si="310"/>
        <v>0</v>
      </c>
      <c r="AA724" s="1">
        <f>+AA$3*$F724*ABS($F724)*COS(2*PI()*$A724/$AZ$22+AA$4)*COS(2*PI()*$A724/$BA$22+AA$5)</f>
        <v>0</v>
      </c>
      <c r="AB724" s="39">
        <f>+AB$3*$F724*ABS($F724)*COS(2*2*PI()*$A724/$BA$33+AB$4)*COS(2*2*PI()*$A724/$BA$34+AB$5)*COS(2*2*PI()*$A724/$BA$35+AB$6)</f>
        <v>0</v>
      </c>
      <c r="AE724" s="20">
        <f>+$AF$20*SIGN(SOI!A723)*(ABS(SOI!A723))^$AE$2</f>
        <v>-0.591542932546541</v>
      </c>
      <c r="AF724" s="20">
        <f t="shared" si="305"/>
        <v>-0.55247518487095792</v>
      </c>
      <c r="AG724" s="19">
        <f t="shared" si="306"/>
        <v>-0.44587397585479682</v>
      </c>
      <c r="AH724" s="19">
        <f t="shared" si="307"/>
        <v>-0.42833219471885597</v>
      </c>
      <c r="AI724">
        <f t="shared" si="304"/>
        <v>0.4211999999999953</v>
      </c>
      <c r="AJ724">
        <f t="shared" si="303"/>
        <v>0.1066012090161611</v>
      </c>
      <c r="AK724">
        <v>1</v>
      </c>
    </row>
    <row r="725" spans="1:37" x14ac:dyDescent="0.25">
      <c r="A725">
        <v>58.583333333333904</v>
      </c>
      <c r="B725" s="2">
        <v>1938.5833333332801</v>
      </c>
      <c r="C725">
        <f>+D725+($D$2+E725+F725)*SOI!A724*IF(B725&gt;$C$18, IF(B725&lt;$C$19,-1,1),1)</f>
        <v>-2.4175318743681058</v>
      </c>
      <c r="D725">
        <f>+$D$3*((1-$D$5)*SOI!D724+$D$5*SOI!D723) +   $D$4*((1-$D$5)*SOI!E724+$D$5*SOI!E723)</f>
        <v>0</v>
      </c>
      <c r="E725">
        <f t="shared" si="284"/>
        <v>0.74906623498499147</v>
      </c>
      <c r="F725">
        <f t="shared" si="285"/>
        <v>2.2355410173213119</v>
      </c>
      <c r="G725">
        <f t="shared" si="293"/>
        <v>2.9846072523063034</v>
      </c>
      <c r="H725" s="21">
        <f t="shared" si="294"/>
        <v>5.3859639333688003E-3</v>
      </c>
      <c r="I725" s="37">
        <f t="shared" si="286"/>
        <v>0.12494615702888691</v>
      </c>
      <c r="J725" s="1">
        <f t="shared" si="295"/>
        <v>5.2591555207062235E-4</v>
      </c>
      <c r="K725" s="1">
        <f t="shared" si="296"/>
        <v>6.2524752243047069E-7</v>
      </c>
      <c r="L725" s="1">
        <f t="shared" si="287"/>
        <v>-2.8965938893450501E-3</v>
      </c>
      <c r="M725" s="1">
        <f t="shared" si="288"/>
        <v>2.6451223671723801E-2</v>
      </c>
      <c r="N725" s="1">
        <f t="shared" si="289"/>
        <v>-0.14317053376067548</v>
      </c>
      <c r="O725" s="1">
        <f t="shared" si="290"/>
        <v>0.22255527425721283</v>
      </c>
      <c r="P725" s="1">
        <f t="shared" si="291"/>
        <v>3.5973306796548303E-2</v>
      </c>
      <c r="Q725" s="1">
        <f t="shared" si="297"/>
        <v>-2.5469577977142418E-3</v>
      </c>
      <c r="R725" s="1">
        <f t="shared" si="298"/>
        <v>1.748645521093056E-5</v>
      </c>
      <c r="S725" s="1">
        <f t="shared" si="299"/>
        <v>-2.345560188970492E-3</v>
      </c>
      <c r="T725" s="1">
        <f t="shared" si="300"/>
        <v>1.0846835644208192E-5</v>
      </c>
      <c r="U725" s="1">
        <f t="shared" si="301"/>
        <v>-2.3317344097451497E-4</v>
      </c>
      <c r="V725" s="1">
        <f t="shared" si="302"/>
        <v>1.0010179901299711E-2</v>
      </c>
      <c r="W725" s="1">
        <f t="shared" si="310"/>
        <v>0</v>
      </c>
      <c r="X725" s="1">
        <f t="shared" si="310"/>
        <v>0</v>
      </c>
      <c r="Y725" s="1">
        <f t="shared" si="310"/>
        <v>0</v>
      </c>
      <c r="Z725" s="1">
        <f t="shared" si="310"/>
        <v>0</v>
      </c>
      <c r="AA725" s="1">
        <f>+AA$3*$F725*ABS($F725)*COS(2*PI()*$A725/$AZ$22+AA$4)*COS(2*PI()*$A725/$BA$22+AA$5)</f>
        <v>0</v>
      </c>
      <c r="AB725" s="39">
        <f>+AB$3*$F725*ABS($F725)*COS(2*2*PI()*$A725/$BA$33+AB$4)*COS(2*2*PI()*$A725/$BA$34+AB$5)*COS(2*2*PI()*$A725/$BA$35+AB$6)</f>
        <v>0</v>
      </c>
      <c r="AE725" s="20">
        <f>+$AF$20*SIGN(SOI!A724)*(ABS(SOI!A724))^$AE$2</f>
        <v>-0.51742621928404009</v>
      </c>
      <c r="AF725" s="20">
        <f t="shared" si="305"/>
        <v>-0.45142312542585383</v>
      </c>
      <c r="AG725" s="19">
        <f t="shared" si="306"/>
        <v>-0.45778177145736276</v>
      </c>
      <c r="AH725" s="19">
        <f t="shared" si="307"/>
        <v>-0.4490443561643519</v>
      </c>
      <c r="AI725">
        <f t="shared" si="304"/>
        <v>0.42179999999999529</v>
      </c>
      <c r="AJ725">
        <f t="shared" si="303"/>
        <v>6.3586460315089299E-3</v>
      </c>
      <c r="AK725">
        <v>1</v>
      </c>
    </row>
    <row r="726" spans="1:37" x14ac:dyDescent="0.25">
      <c r="A726">
        <v>58.66666666666724</v>
      </c>
      <c r="B726" s="2">
        <v>1938.6666666666133</v>
      </c>
      <c r="C726">
        <f>+D726+($D$2+E726+F726)*SOI!A725*IF(B726&gt;$C$18, IF(B726&lt;$C$19,-1,1),1)</f>
        <v>0.78729642683222167</v>
      </c>
      <c r="D726">
        <f>+$D$3*((1-$D$5)*SOI!D725+$D$5*SOI!D724) +   $D$4*((1-$D$5)*SOI!E725+$D$5*SOI!E724)</f>
        <v>0</v>
      </c>
      <c r="E726">
        <f t="shared" ref="E726:E789" si="311">$E$3*COS(2*PI()*(A726+$E$2)/$H$3)+$E$4*COS(2*PI()*(A726+$E$2)/$H$4)+$E$5*COS(2*PI()*(A726+$E$2)/$H$5)+$E$6*COS(2*PI()/$H$6*(A726+$E$2))+$E$7*COS(2*PI()/$H$7*(A726+$E$2))+$E$8*COS(2*PI()/$H$8*(A726+$E$2))+$E$9*COS(2*PI()/$H$9*(A726+$E$2))+$E$10*COS(2*PI()/$H$10*(A726+$E$2))+$E$11*COS(2*PI()/$H$11*(A726+$E$2))+$E$12*COS(2*PI()/$H$12*(A726+$E$2))+$E$13*COS(2*PI()/$H$13*(A726+$E$2))+$E$14*COS(2*PI()/$H$14*(A726+$E$2))+$E$15*COS(2*PI()/$H$15*(A726+$E$2))+$E$16*COS(2*PI()/$H$16*(A726+$E$2))+$E$17*COS(2*PI()/$H$17*(A726+$E$2))</f>
        <v>-0.91133851597521431</v>
      </c>
      <c r="F726">
        <f t="shared" ref="F726:F789" si="312">$F$3*COS(2*PI()*(B726+$F$2)/$H$3)+$F$4*COS(2*PI()*(B726+$F$2)/$H$4)+$F$5*COS(2*PI()*(B726+$F$2)/$H$5)+$F$6*COS(2*PI()/$H$6*(B726+$F$2))+$F$7*COS(2*PI()/$H$7*(B726+$F$2))+$F$8*COS(2*PI()/$H$8*(B726+$F$2))+$F$9*COS(2*PI()/$H$9*(B726+$F$2))+$F$10*COS(2*PI()/$H$10*(B726+$F$2))+$F$11*COS(2*PI()/$H$11*(B726+$F$2))+$F$12*COS(2*PI()/$H$12*(B726+$F$2))+$F$13*COS(2*PI()/$H$13*(B726+$F$2))+$F$14*COS(2*PI()/$H$14*(B726+$F$2))+$F$15*COS(2*PI()/$H$15*(B726+$F$2))+$F$16*COS(2*PI()/$H$16*(B726+$F$2))+$F$17*COS(2*PI()/$H$17*(B726+$F$2))</f>
        <v>-1.9004344369970059</v>
      </c>
      <c r="G726">
        <f t="shared" si="293"/>
        <v>-2.8117729529722202</v>
      </c>
      <c r="H726" s="21">
        <f t="shared" si="294"/>
        <v>1.4884225540082752E-2</v>
      </c>
      <c r="I726" s="37">
        <f t="shared" ref="I726:I789" si="313">+(I$3*$E726+I$5*$F726)*COS(2*PI()*$A726*$A$9+I$4)</f>
        <v>0.196315701570805</v>
      </c>
      <c r="J726" s="1">
        <f t="shared" si="295"/>
        <v>9.4816411473109131E-4</v>
      </c>
      <c r="K726" s="1">
        <f t="shared" si="296"/>
        <v>-1.280488409235334E-6</v>
      </c>
      <c r="L726" s="1">
        <f t="shared" ref="L726:L789" si="314">+(L$3*$E726+L$5*$F726)*COS(2*PI()*$A726*$A$9+L$4)^2</f>
        <v>0.44256615638075431</v>
      </c>
      <c r="M726" s="1">
        <f t="shared" ref="M726:M789" si="315">+(M$3*$E726+M$5*$F726)*COS(2*PI()*$A726*$A$7+M$4)</f>
        <v>3.0351568223817148E-2</v>
      </c>
      <c r="N726" s="1">
        <f t="shared" ref="N726:N789" si="316">+(N$3*$E726+N$5*$F726)*COS(2*PI()*$A726*$A$8+N$4)</f>
        <v>8.8767550434945691E-2</v>
      </c>
      <c r="O726" s="1">
        <f t="shared" ref="O726:O789" si="317">+(O$3*$E726+O$5*$F726)*COS(2*PI()*$A726*$A$8+O$4)^2</f>
        <v>-8.2688023149914934E-3</v>
      </c>
      <c r="P726" s="1">
        <f t="shared" ref="P726:P789" si="318">+(P$3*$E726+P$5*$F726)*COS(2*PI()*$A726*$A$7+P$4)^2</f>
        <v>-1.2978028567675288E-2</v>
      </c>
      <c r="Q726" s="1">
        <f t="shared" si="297"/>
        <v>1.8119979744389992E-3</v>
      </c>
      <c r="R726" s="1">
        <f t="shared" si="298"/>
        <v>-1.9546539079564898E-5</v>
      </c>
      <c r="S726" s="1">
        <f t="shared" si="299"/>
        <v>2.2849637081117889E-3</v>
      </c>
      <c r="T726" s="1">
        <f t="shared" si="300"/>
        <v>6.1574141803825115E-5</v>
      </c>
      <c r="U726" s="1">
        <f t="shared" si="301"/>
        <v>1.3217203577752377E-4</v>
      </c>
      <c r="V726" s="1">
        <f t="shared" si="302"/>
        <v>2.2390863291077562E-3</v>
      </c>
      <c r="W726" s="1">
        <f t="shared" si="310"/>
        <v>0</v>
      </c>
      <c r="X726" s="1">
        <f t="shared" si="310"/>
        <v>0</v>
      </c>
      <c r="Y726" s="1">
        <f t="shared" si="310"/>
        <v>0</v>
      </c>
      <c r="Z726" s="1">
        <f t="shared" si="310"/>
        <v>0</v>
      </c>
      <c r="AA726" s="1">
        <f>+AA$3*$F726*ABS($F726)*COS(2*PI()*$A726/$AZ$22+AA$4)*COS(2*PI()*$A726/$BA$22+AA$5)</f>
        <v>0</v>
      </c>
      <c r="AB726" s="39">
        <f>+AB$3*$F726*ABS($F726)*COS(2*2*PI()*$A726/$BA$33+AB$4)*COS(2*2*PI()*$A726/$BA$34+AB$5)*COS(2*2*PI()*$A726/$BA$35+AB$6)</f>
        <v>0</v>
      </c>
      <c r="AE726" s="20">
        <f>+$AF$20*SIGN(SOI!A725)*(ABS(SOI!A725))^$AE$2</f>
        <v>-0.24530022444698038</v>
      </c>
      <c r="AF726" s="20">
        <f t="shared" si="305"/>
        <v>-0.41763838168977668</v>
      </c>
      <c r="AG726" s="19">
        <f t="shared" si="306"/>
        <v>-0.58191089797553031</v>
      </c>
      <c r="AH726" s="19">
        <f t="shared" si="307"/>
        <v>-0.43726659403856261</v>
      </c>
      <c r="AI726">
        <f t="shared" si="304"/>
        <v>0.42239999999999528</v>
      </c>
      <c r="AJ726">
        <f t="shared" si="303"/>
        <v>0.16427251628575362</v>
      </c>
      <c r="AK726">
        <v>1</v>
      </c>
    </row>
    <row r="727" spans="1:37" x14ac:dyDescent="0.25">
      <c r="A727">
        <v>58.750000000000576</v>
      </c>
      <c r="B727" s="2">
        <v>1938.7499999999466</v>
      </c>
      <c r="C727">
        <f>+D727+($D$2+E727+F727)*SOI!A726*IF(B727&gt;$C$18, IF(B727&lt;$C$19,-1,1),1)</f>
        <v>-2.5717635640175747</v>
      </c>
      <c r="D727">
        <f>+$D$3*((1-$D$5)*SOI!D726+$D$5*SOI!D725) +   $D$4*((1-$D$5)*SOI!E726+$D$5*SOI!E725)</f>
        <v>0</v>
      </c>
      <c r="E727">
        <f t="shared" si="311"/>
        <v>1.2742092205249946</v>
      </c>
      <c r="F727">
        <f t="shared" si="312"/>
        <v>2.1548088648317716</v>
      </c>
      <c r="G727">
        <f t="shared" ref="G727:G790" si="319">+E727+F727</f>
        <v>3.4290180853567662</v>
      </c>
      <c r="H727" s="21">
        <f t="shared" ref="H727:H790" si="320">+$H$19*SUM(I727:V727)</f>
        <v>-3.0936017332747708E-2</v>
      </c>
      <c r="I727" s="37">
        <f t="shared" si="313"/>
        <v>-0.63013838531759014</v>
      </c>
      <c r="J727" s="1">
        <f t="shared" ref="J727:J790" si="321">+(J$3)*I727*M727</f>
        <v>6.9508562348821494E-3</v>
      </c>
      <c r="K727" s="1">
        <f t="shared" ref="K727:K790" si="322">+(K$3)*L727*P727*O727</f>
        <v>8.5536216523261719E-8</v>
      </c>
      <c r="L727" s="1">
        <f t="shared" si="314"/>
        <v>-1.5084064811421767</v>
      </c>
      <c r="M727" s="1">
        <f t="shared" si="315"/>
        <v>-6.9319437122920574E-2</v>
      </c>
      <c r="N727" s="1">
        <f t="shared" si="316"/>
        <v>2.311546319599635E-2</v>
      </c>
      <c r="O727" s="1">
        <f t="shared" si="317"/>
        <v>0.61832528060740566</v>
      </c>
      <c r="P727" s="1">
        <f t="shared" si="318"/>
        <v>3.401484737205524E-6</v>
      </c>
      <c r="Q727" s="1">
        <f t="shared" ref="Q727:Q790" si="323">+(Q$3)*M727*N727</f>
        <v>-1.0776555375205212E-3</v>
      </c>
      <c r="R727" s="1">
        <f t="shared" ref="R727:R790" si="324">+(R$3)*I727*N727*M727</f>
        <v>-3.7314104934796619E-5</v>
      </c>
      <c r="S727" s="1">
        <f t="shared" ref="S727:S790" si="325">+(S$3)*I727*N727</f>
        <v>-1.9098909499512466E-3</v>
      </c>
      <c r="T727" s="1">
        <f t="shared" ref="T727:T790" si="326">+(T$3)*L727*O727</f>
        <v>1.56932521043265E-2</v>
      </c>
      <c r="U727" s="1">
        <f t="shared" ref="U727:U790" si="327">+(U$3)*P727*I727</f>
        <v>1.1119372500809876E-7</v>
      </c>
      <c r="V727" s="1">
        <f t="shared" ref="V727:V790" si="328">+(V$3)*P727*N727</f>
        <v>-1.5281958077349074E-7</v>
      </c>
      <c r="W727" s="1">
        <f t="shared" si="310"/>
        <v>0</v>
      </c>
      <c r="X727" s="1">
        <f t="shared" si="310"/>
        <v>0</v>
      </c>
      <c r="Y727" s="1">
        <f t="shared" si="310"/>
        <v>0</v>
      </c>
      <c r="Z727" s="1">
        <f t="shared" si="310"/>
        <v>0</v>
      </c>
      <c r="AA727" s="1">
        <f>+AA$3*$F727*ABS($F727)*COS(2*PI()*$A727/$AZ$22+AA$4)*COS(2*PI()*$A727/$BA$22+AA$5)</f>
        <v>0</v>
      </c>
      <c r="AB727" s="39">
        <f>+AB$3*$F727*ABS($F727)*COS(2*2*PI()*$A727/$BA$33+AB$4)*COS(2*2*PI()*$A727/$BA$34+AB$5)*COS(2*2*PI()*$A727/$BA$35+AB$6)</f>
        <v>0</v>
      </c>
      <c r="AE727" s="20">
        <f>+$AF$20*SIGN(SOI!A726)*(ABS(SOI!A726))^$AE$2</f>
        <v>-0.49018870133830955</v>
      </c>
      <c r="AF727" s="20">
        <f t="shared" si="305"/>
        <v>-0.40393901277893507</v>
      </c>
      <c r="AG727" s="19">
        <f t="shared" si="306"/>
        <v>-0.61533373575799921</v>
      </c>
      <c r="AH727" s="19">
        <f t="shared" si="307"/>
        <v>-0.44343741916041535</v>
      </c>
      <c r="AI727">
        <f t="shared" si="304"/>
        <v>0.42299999999999527</v>
      </c>
      <c r="AJ727">
        <f t="shared" si="303"/>
        <v>0.21139472297906414</v>
      </c>
      <c r="AK727">
        <v>1</v>
      </c>
    </row>
    <row r="728" spans="1:37" x14ac:dyDescent="0.25">
      <c r="A728">
        <v>58.833333333333911</v>
      </c>
      <c r="B728" s="2">
        <v>1938.8333333332798</v>
      </c>
      <c r="C728">
        <f>+D728+($D$2+E728+F728)*SOI!A727*IF(B728&gt;$C$18, IF(B728&lt;$C$19,-1,1),1)</f>
        <v>4.3126212109754114</v>
      </c>
      <c r="D728">
        <f>+$D$3*((1-$D$5)*SOI!D727+$D$5*SOI!D726) +   $D$4*((1-$D$5)*SOI!E727+$D$5*SOI!E726)</f>
        <v>0</v>
      </c>
      <c r="E728">
        <f t="shared" si="311"/>
        <v>-2.3875979225249551</v>
      </c>
      <c r="F728">
        <f t="shared" si="312"/>
        <v>-3.6021537593853381</v>
      </c>
      <c r="G728">
        <f t="shared" si="319"/>
        <v>-5.9897516819102936</v>
      </c>
      <c r="H728" s="21">
        <f t="shared" si="320"/>
        <v>1.5101311973212711E-2</v>
      </c>
      <c r="I728" s="37">
        <f t="shared" si="313"/>
        <v>1.2228081390088612</v>
      </c>
      <c r="J728" s="1">
        <f t="shared" si="321"/>
        <v>1.0553347279362951E-2</v>
      </c>
      <c r="K728" s="1">
        <f t="shared" si="322"/>
        <v>-2.8351824754060551E-3</v>
      </c>
      <c r="L728" s="1">
        <f t="shared" si="314"/>
        <v>1.9476269792208012</v>
      </c>
      <c r="M728" s="1">
        <f t="shared" si="315"/>
        <v>5.4235614638730209E-2</v>
      </c>
      <c r="N728" s="1">
        <f t="shared" si="316"/>
        <v>-0.27353572423006334</v>
      </c>
      <c r="O728" s="1">
        <f t="shared" si="317"/>
        <v>-2.1859960346353495</v>
      </c>
      <c r="P728" s="1">
        <f t="shared" si="318"/>
        <v>-2.4699021446033562E-2</v>
      </c>
      <c r="Q728" s="1">
        <f t="shared" si="323"/>
        <v>-9.9774820960509825E-3</v>
      </c>
      <c r="R728" s="1">
        <f t="shared" si="324"/>
        <v>6.7040370496781684E-4</v>
      </c>
      <c r="S728" s="1">
        <f t="shared" si="325"/>
        <v>-4.3857352286746525E-2</v>
      </c>
      <c r="T728" s="1">
        <f t="shared" si="326"/>
        <v>7.1636228032907978E-2</v>
      </c>
      <c r="U728" s="1">
        <f t="shared" si="327"/>
        <v>1.5668011621781718E-3</v>
      </c>
      <c r="V728" s="1">
        <f t="shared" si="328"/>
        <v>-1.313111721752433E-2</v>
      </c>
      <c r="W728" s="1">
        <f t="shared" si="310"/>
        <v>0</v>
      </c>
      <c r="X728" s="1">
        <f t="shared" si="310"/>
        <v>0</v>
      </c>
      <c r="Y728" s="1">
        <f t="shared" si="310"/>
        <v>0</v>
      </c>
      <c r="Z728" s="1">
        <f t="shared" si="310"/>
        <v>0</v>
      </c>
      <c r="AA728" s="1">
        <f>+AA$3*$F728*ABS($F728)*COS(2*PI()*$A728/$AZ$22+AA$4)*COS(2*PI()*$A728/$BA$22+AA$5)</f>
        <v>0</v>
      </c>
      <c r="AB728" s="39">
        <f>+AB$3*$F728*ABS($F728)*COS(2*2*PI()*$A728/$BA$33+AB$4)*COS(2*2*PI()*$A728/$BA$34+AB$5)*COS(2*2*PI()*$A728/$BA$35+AB$6)</f>
        <v>0</v>
      </c>
      <c r="AE728" s="20">
        <f>+$AF$20*SIGN(SOI!A727)*(ABS(SOI!A727))^$AE$2</f>
        <v>-0.47632811255151541</v>
      </c>
      <c r="AF728" s="20">
        <f t="shared" si="305"/>
        <v>-0.49164424051951211</v>
      </c>
      <c r="AG728" s="19">
        <f t="shared" si="306"/>
        <v>-0.27187265522526416</v>
      </c>
      <c r="AH728" s="19">
        <f t="shared" si="307"/>
        <v>-6.5801543225470743E-2</v>
      </c>
      <c r="AI728">
        <f t="shared" si="304"/>
        <v>0.42359999999999526</v>
      </c>
      <c r="AJ728">
        <f t="shared" ref="AJ728:AJ791" si="329">+ABS(AF728-AG728)</f>
        <v>0.21977158529424795</v>
      </c>
      <c r="AK728">
        <v>1</v>
      </c>
    </row>
    <row r="729" spans="1:37" x14ac:dyDescent="0.25">
      <c r="A729">
        <v>58.916666666667247</v>
      </c>
      <c r="B729" s="2">
        <v>1938.9166666666131</v>
      </c>
      <c r="C729">
        <f>+D729+($D$2+E729+F729)*SOI!A728*IF(B729&gt;$C$18, IF(B729&lt;$C$19,-1,1),1)</f>
        <v>-79.623155769108891</v>
      </c>
      <c r="D729">
        <f>+$D$3*((1-$D$5)*SOI!D728+$D$5*SOI!D727) +   $D$4*((1-$D$5)*SOI!E728+$D$5*SOI!E727)</f>
        <v>0</v>
      </c>
      <c r="E729">
        <f t="shared" si="311"/>
        <v>41.120340000481811</v>
      </c>
      <c r="F729">
        <f t="shared" si="312"/>
        <v>59.668464770542101</v>
      </c>
      <c r="G729">
        <f t="shared" si="319"/>
        <v>100.78880477102391</v>
      </c>
      <c r="H729" s="21">
        <f t="shared" si="320"/>
        <v>0.13812939888110007</v>
      </c>
      <c r="I729" s="37">
        <f t="shared" si="313"/>
        <v>-10.542552452733117</v>
      </c>
      <c r="J729" s="1">
        <f t="shared" si="321"/>
        <v>-2.2841393188340073</v>
      </c>
      <c r="K729" s="1">
        <f t="shared" si="322"/>
        <v>1.5384713110409354</v>
      </c>
      <c r="L729" s="1">
        <f t="shared" si="314"/>
        <v>-2.3686534848448928</v>
      </c>
      <c r="M729" s="1">
        <f t="shared" si="315"/>
        <v>1.3615370900136849</v>
      </c>
      <c r="N729" s="1">
        <f t="shared" si="316"/>
        <v>6.3164747692190142</v>
      </c>
      <c r="O729" s="1">
        <f t="shared" si="317"/>
        <v>22.872008858655608</v>
      </c>
      <c r="P729" s="1">
        <f t="shared" si="318"/>
        <v>1.0532644914507228</v>
      </c>
      <c r="Q729" s="1">
        <f t="shared" si="323"/>
        <v>5.7839772913340965</v>
      </c>
      <c r="R729" s="1">
        <f t="shared" si="324"/>
        <v>3.3506531829942552</v>
      </c>
      <c r="S729" s="1">
        <f t="shared" si="325"/>
        <v>-8.7315344291431778</v>
      </c>
      <c r="T729" s="1">
        <f t="shared" si="326"/>
        <v>0.91155609782221947</v>
      </c>
      <c r="U729" s="1">
        <f t="shared" si="327"/>
        <v>0.576048474212002</v>
      </c>
      <c r="V729" s="1">
        <f t="shared" si="328"/>
        <v>-12.930641937132338</v>
      </c>
      <c r="W729" s="1">
        <f t="shared" si="310"/>
        <v>0</v>
      </c>
      <c r="X729" s="1">
        <f t="shared" si="310"/>
        <v>0</v>
      </c>
      <c r="Y729" s="1">
        <f t="shared" si="310"/>
        <v>0</v>
      </c>
      <c r="Z729" s="1">
        <f t="shared" si="310"/>
        <v>0</v>
      </c>
      <c r="AA729" s="1">
        <f>+AA$3*$F729*ABS($F729)*COS(2*PI()*$A729/$AZ$22+AA$4)*COS(2*PI()*$A729/$BA$22+AA$5)</f>
        <v>0</v>
      </c>
      <c r="AB729" s="39">
        <f>+AB$3*$F729*ABS($F729)*COS(2*2*PI()*$A729/$BA$33+AB$4)*COS(2*2*PI()*$A729/$BA$34+AB$5)*COS(2*2*PI()*$A729/$BA$35+AB$6)</f>
        <v>0</v>
      </c>
      <c r="AE729" s="20">
        <f>+$AF$20*SIGN(SOI!A728)*(ABS(SOI!A728))^$AE$2</f>
        <v>-0.50841590766871125</v>
      </c>
      <c r="AF729" s="20">
        <f t="shared" si="305"/>
        <v>-0.47919407428794764</v>
      </c>
      <c r="AG729" s="19">
        <f t="shared" si="306"/>
        <v>-0.19275587655251283</v>
      </c>
      <c r="AH729" s="19">
        <f t="shared" si="307"/>
        <v>-2.92859634869269E-2</v>
      </c>
      <c r="AI729">
        <f t="shared" ref="AI729:AI792" si="330">+AI728+$AI$22</f>
        <v>0.42419999999999525</v>
      </c>
      <c r="AJ729">
        <f t="shared" si="329"/>
        <v>0.28643819773543477</v>
      </c>
      <c r="AK729">
        <v>1</v>
      </c>
    </row>
    <row r="730" spans="1:37" x14ac:dyDescent="0.25">
      <c r="A730">
        <v>59.000000000000583</v>
      </c>
      <c r="B730" s="2">
        <v>1938.9999999999463</v>
      </c>
      <c r="C730">
        <f>+D730+($D$2+E730+F730)*SOI!A729*IF(B730&gt;$C$18, IF(B730&lt;$C$19,-1,1),1)</f>
        <v>-4.4970674855860668</v>
      </c>
      <c r="D730">
        <f>+$D$3*((1-$D$5)*SOI!D729+$D$5*SOI!D728) +   $D$4*((1-$D$5)*SOI!E729+$D$5*SOI!E728)</f>
        <v>0</v>
      </c>
      <c r="E730">
        <f t="shared" si="311"/>
        <v>2.6892524454439481</v>
      </c>
      <c r="F730">
        <f t="shared" si="312"/>
        <v>4.0227885778188384</v>
      </c>
      <c r="G730">
        <f t="shared" si="319"/>
        <v>6.7120410232627865</v>
      </c>
      <c r="H730" s="21">
        <f t="shared" si="320"/>
        <v>4.7327971358140245E-3</v>
      </c>
      <c r="I730" s="37">
        <f t="shared" si="313"/>
        <v>0.36517333589178747</v>
      </c>
      <c r="J730" s="1">
        <f t="shared" si="321"/>
        <v>1.1428534079108987E-2</v>
      </c>
      <c r="K730" s="1">
        <f t="shared" si="322"/>
        <v>1.0722389924001284E-4</v>
      </c>
      <c r="L730" s="1">
        <f t="shared" si="314"/>
        <v>-0.81417948728768674</v>
      </c>
      <c r="M730" s="1">
        <f t="shared" si="315"/>
        <v>0.19667272088214857</v>
      </c>
      <c r="N730" s="1">
        <f t="shared" si="316"/>
        <v>0.32089404415236727</v>
      </c>
      <c r="O730" s="1">
        <f t="shared" si="317"/>
        <v>7.5401951900681233E-2</v>
      </c>
      <c r="P730" s="1">
        <f t="shared" si="318"/>
        <v>6.4780267165689964E-2</v>
      </c>
      <c r="Q730" s="1">
        <f t="shared" si="323"/>
        <v>4.2445154582574293E-2</v>
      </c>
      <c r="R730" s="1">
        <f t="shared" si="324"/>
        <v>-8.5169540918689907E-4</v>
      </c>
      <c r="S730" s="1">
        <f t="shared" si="325"/>
        <v>1.5364935803774182E-2</v>
      </c>
      <c r="T730" s="1">
        <f t="shared" si="326"/>
        <v>1.0329523864820072E-3</v>
      </c>
      <c r="U730" s="1">
        <f t="shared" si="327"/>
        <v>-1.2272063977294251E-3</v>
      </c>
      <c r="V730" s="1">
        <f t="shared" si="328"/>
        <v>-4.0402874858549681E-2</v>
      </c>
      <c r="W730" s="1">
        <f t="shared" si="310"/>
        <v>0</v>
      </c>
      <c r="X730" s="1">
        <f t="shared" si="310"/>
        <v>0</v>
      </c>
      <c r="Y730" s="1">
        <f t="shared" si="310"/>
        <v>0</v>
      </c>
      <c r="Z730" s="1">
        <f t="shared" si="310"/>
        <v>0</v>
      </c>
      <c r="AA730" s="1">
        <f>+AA$3*$F730*ABS($F730)*COS(2*PI()*$A730/$AZ$22+AA$4)*COS(2*PI()*$A730/$BA$22+AA$5)</f>
        <v>0</v>
      </c>
      <c r="AB730" s="39">
        <f>+AB$3*$F730*ABS($F730)*COS(2*2*PI()*$A730/$BA$33+AB$4)*COS(2*2*PI()*$A730/$BA$34+AB$5)*COS(2*2*PI()*$A730/$BA$35+AB$6)</f>
        <v>0</v>
      </c>
      <c r="AE730" s="20">
        <f>+$AF$20*SIGN(SOI!A729)*(ABS(SOI!A729))^$AE$2</f>
        <v>-0.45283820264361618</v>
      </c>
      <c r="AF730" s="20">
        <f t="shared" si="305"/>
        <v>-0.51333816033998581</v>
      </c>
      <c r="AG730" s="19">
        <f t="shared" si="306"/>
        <v>-1.6773128977064011E-2</v>
      </c>
      <c r="AH730" s="19">
        <f t="shared" si="307"/>
        <v>-8.3973371855149692E-3</v>
      </c>
      <c r="AI730">
        <f t="shared" si="330"/>
        <v>0.42479999999999524</v>
      </c>
      <c r="AJ730">
        <f t="shared" si="329"/>
        <v>0.49656503136292179</v>
      </c>
      <c r="AK730">
        <v>1</v>
      </c>
    </row>
    <row r="731" spans="1:37" x14ac:dyDescent="0.25">
      <c r="A731">
        <v>59.083333333333918</v>
      </c>
      <c r="B731" s="2">
        <v>1939.0833333332796</v>
      </c>
      <c r="C731">
        <f>+D731+($D$2+E731+F731)*SOI!A730*IF(B731&gt;$C$18, IF(B731&lt;$C$19,-1,1),1)</f>
        <v>3.4029169334184703</v>
      </c>
      <c r="D731">
        <f>+$D$3*((1-$D$5)*SOI!D730+$D$5*SOI!D729) +   $D$4*((1-$D$5)*SOI!E730+$D$5*SOI!E729)</f>
        <v>0</v>
      </c>
      <c r="E731">
        <f t="shared" si="311"/>
        <v>-1.3464768070273125</v>
      </c>
      <c r="F731">
        <f t="shared" si="312"/>
        <v>-2.2355410176237092</v>
      </c>
      <c r="G731">
        <f t="shared" si="319"/>
        <v>-3.5820178246510217</v>
      </c>
      <c r="H731" s="21">
        <f t="shared" si="320"/>
        <v>8.5374567908707739E-3</v>
      </c>
      <c r="I731" s="37">
        <f t="shared" si="313"/>
        <v>-0.6105386388805808</v>
      </c>
      <c r="J731" s="1">
        <f t="shared" si="321"/>
        <v>9.1430128152195905E-3</v>
      </c>
      <c r="K731" s="1">
        <f t="shared" si="322"/>
        <v>-1.3388828107425732E-4</v>
      </c>
      <c r="L731" s="1">
        <f t="shared" si="314"/>
        <v>1.4814772758315453</v>
      </c>
      <c r="M731" s="1">
        <f t="shared" si="315"/>
        <v>-9.4108495751715718E-2</v>
      </c>
      <c r="N731" s="1">
        <f t="shared" si="316"/>
        <v>-3.4814659482328106E-2</v>
      </c>
      <c r="O731" s="1">
        <f t="shared" si="317"/>
        <v>-0.32604139658614933</v>
      </c>
      <c r="P731" s="1">
        <f t="shared" si="318"/>
        <v>-1.0280842597350525E-2</v>
      </c>
      <c r="Q731" s="1">
        <f t="shared" si="323"/>
        <v>2.2035013467535274E-3</v>
      </c>
      <c r="R731" s="1">
        <f t="shared" si="324"/>
        <v>7.3923684069774557E-5</v>
      </c>
      <c r="S731" s="1">
        <f t="shared" si="325"/>
        <v>2.7870537250480609E-3</v>
      </c>
      <c r="T731" s="1">
        <f t="shared" si="326"/>
        <v>8.1272814087854483E-3</v>
      </c>
      <c r="U731" s="1">
        <f t="shared" si="327"/>
        <v>-3.2562495545721763E-4</v>
      </c>
      <c r="V731" s="1">
        <f t="shared" si="328"/>
        <v>-6.9566273322696568E-4</v>
      </c>
      <c r="W731" s="1">
        <f t="shared" si="310"/>
        <v>0</v>
      </c>
      <c r="X731" s="1">
        <f t="shared" si="310"/>
        <v>0</v>
      </c>
      <c r="Y731" s="1">
        <f t="shared" si="310"/>
        <v>0</v>
      </c>
      <c r="Z731" s="1">
        <f t="shared" si="310"/>
        <v>0</v>
      </c>
      <c r="AA731" s="1">
        <f>+AA$3*$F731*ABS($F731)*COS(2*PI()*$A731/$AZ$22+AA$4)*COS(2*PI()*$A731/$BA$22+AA$5)</f>
        <v>0</v>
      </c>
      <c r="AB731" s="39">
        <f>+AB$3*$F731*ABS($F731)*COS(2*2*PI()*$A731/$BA$33+AB$4)*COS(2*2*PI()*$A731/$BA$34+AB$5)*COS(2*2*PI()*$A731/$BA$35+AB$6)</f>
        <v>0</v>
      </c>
      <c r="AE731" s="20">
        <f>+$AF$20*SIGN(SOI!A730)*(ABS(SOI!A730))^$AE$2</f>
        <v>-0.57876037070763009</v>
      </c>
      <c r="AF731" s="20">
        <f t="shared" si="305"/>
        <v>-0.52228323720810299</v>
      </c>
      <c r="AG731" s="19">
        <f t="shared" si="306"/>
        <v>9.2386724071580328E-5</v>
      </c>
      <c r="AH731" s="19">
        <f t="shared" si="307"/>
        <v>2.1878503382452563E-3</v>
      </c>
      <c r="AI731">
        <f t="shared" si="330"/>
        <v>0.42539999999999523</v>
      </c>
      <c r="AJ731">
        <f t="shared" si="329"/>
        <v>0.52237562393217463</v>
      </c>
      <c r="AK731">
        <v>1</v>
      </c>
    </row>
    <row r="732" spans="1:37" x14ac:dyDescent="0.25">
      <c r="A732">
        <v>59.166666666667254</v>
      </c>
      <c r="B732" s="2">
        <v>1939.1666666666129</v>
      </c>
      <c r="C732">
        <f>+D732+($D$2+E732+F732)*SOI!A731*IF(B732&gt;$C$18, IF(B732&lt;$C$19,-1,1),1)</f>
        <v>-2.4150719447423721</v>
      </c>
      <c r="D732">
        <f>+$D$3*((1-$D$5)*SOI!D731+$D$5*SOI!D730) +   $D$4*((1-$D$5)*SOI!E731+$D$5*SOI!E730)</f>
        <v>0</v>
      </c>
      <c r="E732">
        <f t="shared" si="311"/>
        <v>0.94082667419722243</v>
      </c>
      <c r="F732">
        <f t="shared" si="312"/>
        <v>1.9004344372643918</v>
      </c>
      <c r="G732">
        <f t="shared" si="319"/>
        <v>2.8412611114616144</v>
      </c>
      <c r="H732" s="21">
        <f t="shared" si="320"/>
        <v>5.8235066710171195E-3</v>
      </c>
      <c r="I732" s="37">
        <f t="shared" si="313"/>
        <v>0.49475221304813222</v>
      </c>
      <c r="J732" s="1">
        <f t="shared" si="321"/>
        <v>2.0480028071671102E-3</v>
      </c>
      <c r="K732" s="1">
        <f t="shared" si="322"/>
        <v>1.1978540659479654E-5</v>
      </c>
      <c r="L732" s="1">
        <f t="shared" si="314"/>
        <v>-0.92588295887158512</v>
      </c>
      <c r="M732" s="1">
        <f t="shared" si="315"/>
        <v>2.6013300590900686E-2</v>
      </c>
      <c r="N732" s="1">
        <f t="shared" si="316"/>
        <v>-8.4032480320178529E-2</v>
      </c>
      <c r="O732" s="1">
        <f t="shared" si="317"/>
        <v>0.77240691606222323</v>
      </c>
      <c r="P732" s="1">
        <f t="shared" si="318"/>
        <v>6.2123447685108533E-4</v>
      </c>
      <c r="Q732" s="1">
        <f t="shared" si="323"/>
        <v>-1.4701612741821358E-3</v>
      </c>
      <c r="R732" s="1">
        <f t="shared" si="324"/>
        <v>3.9967763981897607E-5</v>
      </c>
      <c r="S732" s="1">
        <f t="shared" si="325"/>
        <v>-5.4513612481033894E-3</v>
      </c>
      <c r="T732" s="1">
        <f t="shared" si="326"/>
        <v>1.2033163096421006E-2</v>
      </c>
      <c r="U732" s="1">
        <f t="shared" si="327"/>
        <v>-1.5944801333839814E-5</v>
      </c>
      <c r="V732" s="1">
        <f t="shared" si="328"/>
        <v>1.0146367990225327E-4</v>
      </c>
      <c r="W732" s="1">
        <f t="shared" si="310"/>
        <v>0</v>
      </c>
      <c r="X732" s="1">
        <f t="shared" si="310"/>
        <v>0</v>
      </c>
      <c r="Y732" s="1">
        <f t="shared" si="310"/>
        <v>0</v>
      </c>
      <c r="Z732" s="1">
        <f t="shared" si="310"/>
        <v>0</v>
      </c>
      <c r="AA732" s="1">
        <f>+AA$3*$F732*ABS($F732)*COS(2*PI()*$A732/$AZ$22+AA$4)*COS(2*PI()*$A732/$BA$22+AA$5)</f>
        <v>0</v>
      </c>
      <c r="AB732" s="39">
        <f>+AB$3*$F732*ABS($F732)*COS(2*2*PI()*$A732/$BA$33+AB$4)*COS(2*2*PI()*$A732/$BA$34+AB$5)*COS(2*2*PI()*$A732/$BA$35+AB$6)</f>
        <v>0</v>
      </c>
      <c r="AE732" s="20">
        <f>+$AF$20*SIGN(SOI!A731)*(ABS(SOI!A731))^$AE$2</f>
        <v>-0.5352511382730627</v>
      </c>
      <c r="AF732" s="20">
        <f t="shared" ref="AF732:AF795" si="331">+AVERAGE(AE731:AE733)</f>
        <v>-0.45104094268924116</v>
      </c>
      <c r="AG732" s="19">
        <f t="shared" si="306"/>
        <v>7.1436605169969802E-2</v>
      </c>
      <c r="AH732" s="19">
        <f t="shared" si="307"/>
        <v>-3.1598134621534615E-2</v>
      </c>
      <c r="AI732">
        <f t="shared" si="330"/>
        <v>0.42599999999999522</v>
      </c>
      <c r="AJ732">
        <f t="shared" si="329"/>
        <v>0.52247754785921097</v>
      </c>
      <c r="AK732">
        <v>1</v>
      </c>
    </row>
    <row r="733" spans="1:37" x14ac:dyDescent="0.25">
      <c r="A733">
        <v>59.25000000000059</v>
      </c>
      <c r="B733" s="2">
        <v>1939.2499999999461</v>
      </c>
      <c r="C733">
        <f>+D733+($D$2+E733+F733)*SOI!A732*IF(B733&gt;$C$18, IF(B733&lt;$C$19,-1,1),1)</f>
        <v>0.7877988725227163</v>
      </c>
      <c r="D733">
        <f>+$D$3*((1-$D$5)*SOI!D732+$D$5*SOI!D731) +   $D$4*((1-$D$5)*SOI!E732+$D$5*SOI!E731)</f>
        <v>0</v>
      </c>
      <c r="E733">
        <f t="shared" si="311"/>
        <v>-0.7629647368621395</v>
      </c>
      <c r="F733">
        <f t="shared" si="312"/>
        <v>-2.1548088650738464</v>
      </c>
      <c r="G733">
        <f t="shared" si="319"/>
        <v>-2.9177736019359859</v>
      </c>
      <c r="H733" s="21">
        <f t="shared" si="320"/>
        <v>-1.1263856493195735E-2</v>
      </c>
      <c r="I733" s="37">
        <f t="shared" si="313"/>
        <v>-0.24175560095988555</v>
      </c>
      <c r="J733" s="1">
        <f t="shared" si="321"/>
        <v>-1.1915217051585595E-4</v>
      </c>
      <c r="K733" s="1">
        <f t="shared" si="322"/>
        <v>-3.753808810852123E-5</v>
      </c>
      <c r="L733" s="1">
        <f t="shared" si="314"/>
        <v>0.12838365199616469</v>
      </c>
      <c r="M733" s="1">
        <f t="shared" si="315"/>
        <v>3.0972629021422489E-3</v>
      </c>
      <c r="N733" s="1">
        <f t="shared" si="316"/>
        <v>0.1404747133502571</v>
      </c>
      <c r="O733" s="1">
        <f t="shared" si="317"/>
        <v>-0.57641159087932492</v>
      </c>
      <c r="P733" s="1">
        <f t="shared" si="318"/>
        <v>-1.8814106658413206E-2</v>
      </c>
      <c r="Q733" s="1">
        <f t="shared" si="323"/>
        <v>2.9261633210302465E-4</v>
      </c>
      <c r="R733" s="1">
        <f t="shared" si="324"/>
        <v>3.8871583670560296E-6</v>
      </c>
      <c r="S733" s="1">
        <f t="shared" si="325"/>
        <v>-4.4529183692671353E-3</v>
      </c>
      <c r="T733" s="1">
        <f t="shared" si="326"/>
        <v>1.2451451729078714E-3</v>
      </c>
      <c r="U733" s="1">
        <f t="shared" si="327"/>
        <v>-2.3595868291885163E-4</v>
      </c>
      <c r="V733" s="1">
        <f t="shared" si="328"/>
        <v>5.136764236705272E-3</v>
      </c>
      <c r="W733" s="1">
        <f t="shared" si="310"/>
        <v>0</v>
      </c>
      <c r="X733" s="1">
        <f t="shared" si="310"/>
        <v>0</v>
      </c>
      <c r="Y733" s="1">
        <f t="shared" si="310"/>
        <v>0</v>
      </c>
      <c r="Z733" s="1">
        <f t="shared" si="310"/>
        <v>0</v>
      </c>
      <c r="AA733" s="1">
        <f>+AA$3*$F733*ABS($F733)*COS(2*PI()*$A733/$AZ$22+AA$4)*COS(2*PI()*$A733/$BA$22+AA$5)</f>
        <v>0</v>
      </c>
      <c r="AB733" s="39">
        <f>+AB$3*$F733*ABS($F733)*COS(2*2*PI()*$A733/$BA$33+AB$4)*COS(2*2*PI()*$A733/$BA$34+AB$5)*COS(2*2*PI()*$A733/$BA$35+AB$6)</f>
        <v>0</v>
      </c>
      <c r="AE733" s="20">
        <f>+$AF$20*SIGN(SOI!A732)*(ABS(SOI!A732))^$AE$2</f>
        <v>-0.23911131908703068</v>
      </c>
      <c r="AF733" s="20">
        <f t="shared" si="331"/>
        <v>-0.33362895445749952</v>
      </c>
      <c r="AG733" s="19">
        <f t="shared" si="306"/>
        <v>9.9762448943653242E-2</v>
      </c>
      <c r="AH733" s="19">
        <f t="shared" si="307"/>
        <v>-2.2884443333859306E-2</v>
      </c>
      <c r="AI733">
        <f t="shared" si="330"/>
        <v>0.42659999999999521</v>
      </c>
      <c r="AJ733">
        <f t="shared" si="329"/>
        <v>0.43339140340115279</v>
      </c>
      <c r="AK733">
        <v>1</v>
      </c>
    </row>
    <row r="734" spans="1:37" x14ac:dyDescent="0.25">
      <c r="A734">
        <v>59.333333333333925</v>
      </c>
      <c r="B734" s="2">
        <v>1939.3333333332794</v>
      </c>
      <c r="C734">
        <f>+D734+($D$2+E734+F734)*SOI!A733*IF(B734&gt;$C$18, IF(B734&lt;$C$19,-1,1),1)</f>
        <v>-1.0707062928564719</v>
      </c>
      <c r="D734">
        <f>+$D$3*((1-$D$5)*SOI!D733+$D$5*SOI!D732) +   $D$4*((1-$D$5)*SOI!E733+$D$5*SOI!E732)</f>
        <v>0</v>
      </c>
      <c r="E734">
        <f t="shared" si="311"/>
        <v>0.68067141171334811</v>
      </c>
      <c r="F734">
        <f t="shared" si="312"/>
        <v>3.6021537597125395</v>
      </c>
      <c r="G734">
        <f t="shared" si="319"/>
        <v>4.2828251714258876</v>
      </c>
      <c r="H734" s="21">
        <f t="shared" si="320"/>
        <v>-6.3961329518567064E-4</v>
      </c>
      <c r="I734" s="37">
        <f t="shared" si="313"/>
        <v>-2.9180545402102676E-2</v>
      </c>
      <c r="J734" s="1">
        <f t="shared" si="321"/>
        <v>-3.9251172768768822E-4</v>
      </c>
      <c r="K734" s="1">
        <f t="shared" si="322"/>
        <v>1.7386433174612282E-5</v>
      </c>
      <c r="L734" s="1">
        <f t="shared" si="314"/>
        <v>-0.10111596277930766</v>
      </c>
      <c r="M734" s="1">
        <f t="shared" si="315"/>
        <v>8.453019868933917E-2</v>
      </c>
      <c r="N734" s="1">
        <f t="shared" si="316"/>
        <v>-0.16380263621614169</v>
      </c>
      <c r="O734" s="1">
        <f t="shared" si="317"/>
        <v>0.10985125247580103</v>
      </c>
      <c r="P734" s="1">
        <f t="shared" si="318"/>
        <v>5.8055002024600164E-2</v>
      </c>
      <c r="Q734" s="1">
        <f t="shared" si="323"/>
        <v>-9.3122604414958409E-3</v>
      </c>
      <c r="R734" s="1">
        <f t="shared" si="324"/>
        <v>-1.4931575905978317E-5</v>
      </c>
      <c r="S734" s="1">
        <f t="shared" si="325"/>
        <v>6.2673554536061518E-4</v>
      </c>
      <c r="T734" s="1">
        <f t="shared" si="326"/>
        <v>1.8689698385760537E-4</v>
      </c>
      <c r="U734" s="1">
        <f t="shared" si="327"/>
        <v>8.7883807970351904E-5</v>
      </c>
      <c r="V734" s="1">
        <f t="shared" si="328"/>
        <v>1.8482827423254456E-2</v>
      </c>
      <c r="W734" s="1">
        <f t="shared" si="310"/>
        <v>0</v>
      </c>
      <c r="X734" s="1">
        <f t="shared" si="310"/>
        <v>0</v>
      </c>
      <c r="Y734" s="1">
        <f t="shared" si="310"/>
        <v>0</v>
      </c>
      <c r="Z734" s="1">
        <f t="shared" si="310"/>
        <v>0</v>
      </c>
      <c r="AA734" s="1">
        <f>+AA$3*$F734*ABS($F734)*COS(2*PI()*$A734/$AZ$22+AA$4)*COS(2*PI()*$A734/$BA$22+AA$5)</f>
        <v>0</v>
      </c>
      <c r="AB734" s="39">
        <f>+AB$3*$F734*ABS($F734)*COS(2*2*PI()*$A734/$BA$33+AB$4)*COS(2*2*PI()*$A734/$BA$34+AB$5)*COS(2*2*PI()*$A734/$BA$35+AB$6)</f>
        <v>0</v>
      </c>
      <c r="AE734" s="20">
        <f>+$AF$20*SIGN(SOI!A733)*(ABS(SOI!A733))^$AE$2</f>
        <v>-0.22652440601240525</v>
      </c>
      <c r="AF734" s="20">
        <f t="shared" si="331"/>
        <v>-0.13084144041384063</v>
      </c>
      <c r="AG734" s="19">
        <f t="shared" si="306"/>
        <v>0.81841829642481467</v>
      </c>
      <c r="AH734" s="19">
        <f t="shared" si="307"/>
        <v>0.75165004912617117</v>
      </c>
      <c r="AI734">
        <f t="shared" si="330"/>
        <v>0.42719999999999519</v>
      </c>
      <c r="AJ734">
        <f t="shared" si="329"/>
        <v>0.94925973683865528</v>
      </c>
      <c r="AK734">
        <v>1</v>
      </c>
    </row>
    <row r="735" spans="1:37" x14ac:dyDescent="0.25">
      <c r="A735">
        <v>59.416666666667261</v>
      </c>
      <c r="B735" s="2">
        <v>1939.4166666666126</v>
      </c>
      <c r="C735">
        <f>+D735+($D$2+E735+F735)*SOI!A734*IF(B735&gt;$C$18, IF(B735&lt;$C$19,-1,1),1)</f>
        <v>-3.0161569033861082</v>
      </c>
      <c r="D735">
        <f>+$D$3*((1-$D$5)*SOI!D734+$D$5*SOI!D733) +   $D$4*((1-$D$5)*SOI!E734+$D$5*SOI!E733)</f>
        <v>0</v>
      </c>
      <c r="E735">
        <f t="shared" si="311"/>
        <v>-0.65467329725584744</v>
      </c>
      <c r="F735">
        <f t="shared" si="312"/>
        <v>-59.668464770466315</v>
      </c>
      <c r="G735">
        <f t="shared" si="319"/>
        <v>-60.323138067722162</v>
      </c>
      <c r="H735" s="21">
        <f t="shared" si="320"/>
        <v>-0.11592143340625408</v>
      </c>
      <c r="I735" s="37">
        <f t="shared" si="313"/>
        <v>-0.46459807605851805</v>
      </c>
      <c r="J735" s="1">
        <f t="shared" si="321"/>
        <v>0.3473820559306619</v>
      </c>
      <c r="K735" s="1">
        <f t="shared" si="322"/>
        <v>2.561121338501629E-4</v>
      </c>
      <c r="L735" s="1">
        <f t="shared" si="314"/>
        <v>0.42105888894174448</v>
      </c>
      <c r="M735" s="1">
        <f t="shared" si="315"/>
        <v>-4.6987531666947842</v>
      </c>
      <c r="N735" s="1">
        <f t="shared" si="316"/>
        <v>0.75307305774585998</v>
      </c>
      <c r="O735" s="1">
        <f t="shared" si="317"/>
        <v>3.3164600887744491E-2</v>
      </c>
      <c r="P735" s="1">
        <f t="shared" si="318"/>
        <v>-0.6802466666857141</v>
      </c>
      <c r="Q735" s="1">
        <f t="shared" si="323"/>
        <v>-2.3798088689206289</v>
      </c>
      <c r="R735" s="1">
        <f t="shared" si="324"/>
        <v>-6.0754242954329601E-2</v>
      </c>
      <c r="S735" s="1">
        <f t="shared" si="325"/>
        <v>-4.5875895207823612E-2</v>
      </c>
      <c r="T735" s="1">
        <f t="shared" si="326"/>
        <v>-2.3496067106599882E-4</v>
      </c>
      <c r="U735" s="1">
        <f t="shared" si="327"/>
        <v>-1.639531051974321E-2</v>
      </c>
      <c r="V735" s="1">
        <f t="shared" si="328"/>
        <v>0.99566080176004257</v>
      </c>
      <c r="W735" s="1">
        <f t="shared" si="310"/>
        <v>0</v>
      </c>
      <c r="X735" s="1">
        <f t="shared" si="310"/>
        <v>0</v>
      </c>
      <c r="Y735" s="1">
        <f t="shared" si="310"/>
        <v>0</v>
      </c>
      <c r="Z735" s="1">
        <f t="shared" si="310"/>
        <v>0</v>
      </c>
      <c r="AA735" s="1">
        <f>+AA$3*$F735*ABS($F735)*COS(2*PI()*$A735/$AZ$22+AA$4)*COS(2*PI()*$A735/$BA$22+AA$5)</f>
        <v>0</v>
      </c>
      <c r="AB735" s="39">
        <f>+AB$3*$F735*ABS($F735)*COS(2*2*PI()*$A735/$BA$33+AB$4)*COS(2*2*PI()*$A735/$BA$34+AB$5)*COS(2*2*PI()*$A735/$BA$35+AB$6)</f>
        <v>0</v>
      </c>
      <c r="AE735" s="20">
        <f>+$AF$20*SIGN(SOI!A734)*(ABS(SOI!A734))^$AE$2</f>
        <v>7.3111403857914078E-2</v>
      </c>
      <c r="AF735" s="20">
        <f t="shared" si="331"/>
        <v>2.4370467952638031E-2</v>
      </c>
      <c r="AG735" s="19">
        <f t="shared" si="306"/>
        <v>0.75953970481913458</v>
      </c>
      <c r="AH735" s="19">
        <f t="shared" si="307"/>
        <v>0.82803377560308522</v>
      </c>
      <c r="AI735">
        <f t="shared" si="330"/>
        <v>0.42779999999999518</v>
      </c>
      <c r="AJ735">
        <f t="shared" si="329"/>
        <v>0.7351692368664966</v>
      </c>
      <c r="AK735">
        <v>1</v>
      </c>
    </row>
    <row r="736" spans="1:37" x14ac:dyDescent="0.25">
      <c r="A736">
        <v>59.500000000000597</v>
      </c>
      <c r="B736" s="2">
        <v>1939.4999999999459</v>
      </c>
      <c r="C736">
        <f>+D736+($D$2+E736+F736)*SOI!A735*IF(B736&gt;$C$18, IF(B736&lt;$C$19,-1,1),1)</f>
        <v>-0.8369749948018661</v>
      </c>
      <c r="D736">
        <f>+$D$3*((1-$D$5)*SOI!D735+$D$5*SOI!D734) +   $D$4*((1-$D$5)*SOI!E735+$D$5*SOI!E734)</f>
        <v>0</v>
      </c>
      <c r="E736">
        <f t="shared" si="311"/>
        <v>0.67488859894392217</v>
      </c>
      <c r="F736">
        <f t="shared" si="312"/>
        <v>-4.0227885781513866</v>
      </c>
      <c r="G736">
        <f t="shared" si="319"/>
        <v>-3.3478999792074644</v>
      </c>
      <c r="H736" s="21">
        <f t="shared" si="320"/>
        <v>-2.3710047924935505E-2</v>
      </c>
      <c r="I736" s="37">
        <f t="shared" si="313"/>
        <v>-0.45031293220694724</v>
      </c>
      <c r="J736" s="1">
        <f t="shared" si="321"/>
        <v>3.4316457264770672E-2</v>
      </c>
      <c r="K736" s="1">
        <f t="shared" si="322"/>
        <v>-8.1215582850301511E-5</v>
      </c>
      <c r="L736" s="1">
        <f t="shared" si="314"/>
        <v>-0.77395665774563538</v>
      </c>
      <c r="M736" s="1">
        <f t="shared" si="315"/>
        <v>-0.4788954205335223</v>
      </c>
      <c r="N736" s="1">
        <f t="shared" si="316"/>
        <v>-1.0627530178597145E-2</v>
      </c>
      <c r="O736" s="1">
        <f t="shared" si="317"/>
        <v>0.49177817650389644</v>
      </c>
      <c r="P736" s="1">
        <f t="shared" si="318"/>
        <v>-7.9142060987424569E-3</v>
      </c>
      <c r="Q736" s="1">
        <f t="shared" si="323"/>
        <v>3.4229091147809118E-3</v>
      </c>
      <c r="R736" s="1">
        <f t="shared" si="324"/>
        <v>8.4696783011231242E-5</v>
      </c>
      <c r="S736" s="1">
        <f t="shared" si="325"/>
        <v>6.2750443678084714E-4</v>
      </c>
      <c r="T736" s="1">
        <f t="shared" si="326"/>
        <v>6.4041788393572364E-3</v>
      </c>
      <c r="U736" s="1">
        <f t="shared" si="327"/>
        <v>-1.8488326078867825E-4</v>
      </c>
      <c r="V736" s="1">
        <f t="shared" si="328"/>
        <v>-1.6347358228881761E-4</v>
      </c>
      <c r="W736" s="1">
        <f t="shared" si="310"/>
        <v>0</v>
      </c>
      <c r="X736" s="1">
        <f t="shared" si="310"/>
        <v>0</v>
      </c>
      <c r="Y736" s="1">
        <f t="shared" si="310"/>
        <v>0</v>
      </c>
      <c r="Z736" s="1">
        <f t="shared" si="310"/>
        <v>0</v>
      </c>
      <c r="AA736" s="1">
        <f>+AA$3*$F736*ABS($F736)*COS(2*PI()*$A736/$AZ$22+AA$4)*COS(2*PI()*$A736/$BA$22+AA$5)</f>
        <v>0</v>
      </c>
      <c r="AB736" s="39">
        <f>+AB$3*$F736*ABS($F736)*COS(2*2*PI()*$A736/$BA$33+AB$4)*COS(2*2*PI()*$A736/$BA$34+AB$5)*COS(2*2*PI()*$A736/$BA$35+AB$6)</f>
        <v>0</v>
      </c>
      <c r="AE736" s="20">
        <f>+$AF$20*SIGN(SOI!A735)*(ABS(SOI!A735))^$AE$2</f>
        <v>0.22652440601240525</v>
      </c>
      <c r="AF736" s="20">
        <f t="shared" si="331"/>
        <v>0.12757992001021332</v>
      </c>
      <c r="AG736" s="19">
        <f t="shared" si="306"/>
        <v>0.82173203774830506</v>
      </c>
      <c r="AH736" s="19">
        <f t="shared" si="307"/>
        <v>0.81311906670375467</v>
      </c>
      <c r="AI736">
        <f t="shared" si="330"/>
        <v>0.42839999999999517</v>
      </c>
      <c r="AJ736">
        <f t="shared" si="329"/>
        <v>0.69415211773809171</v>
      </c>
      <c r="AK736">
        <v>1</v>
      </c>
    </row>
    <row r="737" spans="1:37" x14ac:dyDescent="0.25">
      <c r="A737">
        <v>59.583333333333933</v>
      </c>
      <c r="B737" s="2">
        <v>1939.5833333332791</v>
      </c>
      <c r="C737">
        <f>+D737+($D$2+E737+F737)*SOI!A736*IF(B737&gt;$C$18, IF(B737&lt;$C$19,-1,1),1)</f>
        <v>8.918848696673598E-2</v>
      </c>
      <c r="D737">
        <f>+$D$3*((1-$D$5)*SOI!D736+$D$5*SOI!D735) +   $D$4*((1-$D$5)*SOI!E736+$D$5*SOI!E735)</f>
        <v>0</v>
      </c>
      <c r="E737">
        <f t="shared" si="311"/>
        <v>-0.74906623498024016</v>
      </c>
      <c r="F737">
        <f t="shared" si="312"/>
        <v>2.2355410177591732</v>
      </c>
      <c r="G737">
        <f t="shared" si="319"/>
        <v>1.4864747827789331</v>
      </c>
      <c r="H737" s="21">
        <f t="shared" si="320"/>
        <v>1.1959176541011533E-3</v>
      </c>
      <c r="I737" s="37">
        <f t="shared" si="313"/>
        <v>0.33762314544188315</v>
      </c>
      <c r="J737" s="1">
        <f t="shared" si="321"/>
        <v>1.1491596795606889E-2</v>
      </c>
      <c r="K737" s="1">
        <f t="shared" si="322"/>
        <v>1.1500224786176663E-5</v>
      </c>
      <c r="L737" s="1">
        <f t="shared" si="314"/>
        <v>0.24873549989588181</v>
      </c>
      <c r="M737" s="1">
        <f t="shared" si="315"/>
        <v>0.21389509483490704</v>
      </c>
      <c r="N737" s="1">
        <f t="shared" si="316"/>
        <v>-1.7160051041915779E-2</v>
      </c>
      <c r="O737" s="1">
        <f t="shared" si="317"/>
        <v>-0.73706666772296192</v>
      </c>
      <c r="P737" s="1">
        <f t="shared" si="318"/>
        <v>2.3265675582988012E-3</v>
      </c>
      <c r="Q737" s="1">
        <f t="shared" si="323"/>
        <v>-2.468548915531203E-3</v>
      </c>
      <c r="R737" s="1">
        <f t="shared" si="324"/>
        <v>4.5796372259279649E-5</v>
      </c>
      <c r="S737" s="1">
        <f t="shared" si="325"/>
        <v>-7.5966273292355901E-4</v>
      </c>
      <c r="T737" s="1">
        <f t="shared" si="326"/>
        <v>3.0847651295301971E-3</v>
      </c>
      <c r="U737" s="1">
        <f t="shared" si="327"/>
        <v>-4.0749632524872864E-5</v>
      </c>
      <c r="V737" s="1">
        <f t="shared" si="328"/>
        <v>7.7596497761686531E-5</v>
      </c>
      <c r="W737" s="1">
        <f t="shared" si="310"/>
        <v>0</v>
      </c>
      <c r="X737" s="1">
        <f t="shared" si="310"/>
        <v>0</v>
      </c>
      <c r="Y737" s="1">
        <f t="shared" si="310"/>
        <v>0</v>
      </c>
      <c r="Z737" s="1">
        <f t="shared" si="310"/>
        <v>0</v>
      </c>
      <c r="AA737" s="1">
        <f>+AA$3*$F737*ABS($F737)*COS(2*PI()*$A737/$AZ$22+AA$4)*COS(2*PI()*$A737/$BA$22+AA$5)</f>
        <v>0</v>
      </c>
      <c r="AB737" s="39">
        <f>+AB$3*$F737*ABS($F737)*COS(2*2*PI()*$A737/$BA$33+AB$4)*COS(2*2*PI()*$A737/$BA$34+AB$5)*COS(2*2*PI()*$A737/$BA$35+AB$6)</f>
        <v>0</v>
      </c>
      <c r="AE737" s="20">
        <f>+$AF$20*SIGN(SOI!A736)*(ABS(SOI!A736))^$AE$2</f>
        <v>8.3103950160320586E-2</v>
      </c>
      <c r="AF737" s="20">
        <f t="shared" si="331"/>
        <v>0.21374127641749999</v>
      </c>
      <c r="AG737" s="19">
        <f t="shared" si="306"/>
        <v>0.83005480847431268</v>
      </c>
      <c r="AH737" s="19">
        <f t="shared" si="307"/>
        <v>0.82503305824203776</v>
      </c>
      <c r="AI737">
        <f t="shared" si="330"/>
        <v>0.42899999999999516</v>
      </c>
      <c r="AJ737">
        <f t="shared" si="329"/>
        <v>0.61631353205681272</v>
      </c>
      <c r="AK737">
        <v>1</v>
      </c>
    </row>
    <row r="738" spans="1:37" x14ac:dyDescent="0.25">
      <c r="A738">
        <v>59.666666666667268</v>
      </c>
      <c r="B738" s="2">
        <v>1939.6666666666124</v>
      </c>
      <c r="C738">
        <f>+D738+($D$2+E738+F738)*SOI!A737*IF(B738&gt;$C$18, IF(B738&lt;$C$19,-1,1),1)</f>
        <v>-0.42531124619341343</v>
      </c>
      <c r="D738">
        <f>+$D$3*((1-$D$5)*SOI!D737+$D$5*SOI!D736) +   $D$4*((1-$D$5)*SOI!E737+$D$5*SOI!E736)</f>
        <v>0</v>
      </c>
      <c r="E738">
        <f t="shared" si="311"/>
        <v>0.91133851597163762</v>
      </c>
      <c r="F738">
        <f t="shared" si="312"/>
        <v>-1.9004344373516688</v>
      </c>
      <c r="G738">
        <f t="shared" si="319"/>
        <v>-0.98909592138003122</v>
      </c>
      <c r="H738" s="21">
        <f t="shared" si="320"/>
        <v>7.0349653642473109E-3</v>
      </c>
      <c r="I738" s="37">
        <f t="shared" si="313"/>
        <v>-4.0448407251150495E-2</v>
      </c>
      <c r="J738" s="1">
        <f t="shared" si="321"/>
        <v>-3.359244965798048E-5</v>
      </c>
      <c r="K738" s="1">
        <f t="shared" si="322"/>
        <v>-7.3054786885617806E-6</v>
      </c>
      <c r="L738" s="1">
        <f t="shared" si="314"/>
        <v>-4.2998022641216646E-2</v>
      </c>
      <c r="M738" s="1">
        <f t="shared" si="315"/>
        <v>5.2190674226543967E-3</v>
      </c>
      <c r="N738" s="1">
        <f t="shared" si="316"/>
        <v>4.7772484429446774E-2</v>
      </c>
      <c r="O738" s="1">
        <f t="shared" si="317"/>
        <v>0.39649357049082706</v>
      </c>
      <c r="P738" s="1">
        <f t="shared" si="318"/>
        <v>-1.5893440780687145E-2</v>
      </c>
      <c r="Q738" s="1">
        <f t="shared" si="323"/>
        <v>1.6768455851509241E-4</v>
      </c>
      <c r="R738" s="1">
        <f t="shared" si="324"/>
        <v>3.7269333364031551E-7</v>
      </c>
      <c r="S738" s="1">
        <f t="shared" si="325"/>
        <v>-2.5336655542033065E-4</v>
      </c>
      <c r="T738" s="1">
        <f t="shared" si="326"/>
        <v>2.8685484647767107E-4</v>
      </c>
      <c r="U738" s="1">
        <f t="shared" si="327"/>
        <v>-3.3349948689291305E-5</v>
      </c>
      <c r="V738" s="1">
        <f t="shared" si="328"/>
        <v>1.4757188766214521E-3</v>
      </c>
      <c r="W738" s="1">
        <f t="shared" si="310"/>
        <v>0</v>
      </c>
      <c r="X738" s="1">
        <f t="shared" si="310"/>
        <v>0</v>
      </c>
      <c r="Y738" s="1">
        <f t="shared" si="310"/>
        <v>0</v>
      </c>
      <c r="Z738" s="1">
        <f t="shared" si="310"/>
        <v>0</v>
      </c>
      <c r="AA738" s="1">
        <f>+AA$3*$F738*ABS($F738)*COS(2*PI()*$A738/$AZ$22+AA$4)*COS(2*PI()*$A738/$BA$22+AA$5)</f>
        <v>0</v>
      </c>
      <c r="AB738" s="39">
        <f>+AB$3*$F738*ABS($F738)*COS(2*2*PI()*$A738/$BA$33+AB$4)*COS(2*2*PI()*$A738/$BA$34+AB$5)*COS(2*2*PI()*$A738/$BA$35+AB$6)</f>
        <v>0</v>
      </c>
      <c r="AE738" s="20">
        <f>+$AF$20*SIGN(SOI!A737)*(ABS(SOI!A737))^$AE$2</f>
        <v>0.33159547307977416</v>
      </c>
      <c r="AF738" s="20">
        <f t="shared" si="331"/>
        <v>2.0572770843104715E-2</v>
      </c>
      <c r="AG738" s="19">
        <f t="shared" ref="AG738:AG801" si="332">+SIN((AVERAGE(H734:H745)+AVERAGE(H738:H741)/4)*($AG$19+AG737*$AG$18*AVERAGE(G734:G745))*$AE$20+$AG$17) - SIN($AG$17)</f>
        <v>0.25828193071723982</v>
      </c>
      <c r="AH738" s="19">
        <f t="shared" si="307"/>
        <v>0.8019882235615704</v>
      </c>
      <c r="AI738">
        <f t="shared" si="330"/>
        <v>0.42959999999999515</v>
      </c>
      <c r="AJ738">
        <f t="shared" si="329"/>
        <v>0.2377091598741351</v>
      </c>
      <c r="AK738">
        <v>1</v>
      </c>
    </row>
    <row r="739" spans="1:37" x14ac:dyDescent="0.25">
      <c r="A739">
        <v>59.750000000000604</v>
      </c>
      <c r="B739" s="2">
        <v>1939.7499999999457</v>
      </c>
      <c r="C739">
        <f>+D739+($D$2+E739+F739)*SOI!A738*IF(B739&gt;$C$18, IF(B739&lt;$C$19,-1,1),1)</f>
        <v>-0.41388183300212267</v>
      </c>
      <c r="D739">
        <f>+$D$3*((1-$D$5)*SOI!D738+$D$5*SOI!D737) +   $D$4*((1-$D$5)*SOI!E738+$D$5*SOI!E737)</f>
        <v>0</v>
      </c>
      <c r="E739">
        <f t="shared" si="311"/>
        <v>-1.274209220517613</v>
      </c>
      <c r="F739">
        <f t="shared" si="312"/>
        <v>2.1548088652029804</v>
      </c>
      <c r="G739">
        <f t="shared" si="319"/>
        <v>0.88059964468536744</v>
      </c>
      <c r="H739" s="21">
        <f t="shared" si="320"/>
        <v>5.4086100580206832E-3</v>
      </c>
      <c r="I739" s="37">
        <f t="shared" si="313"/>
        <v>-0.4719154165041648</v>
      </c>
      <c r="J739" s="1">
        <f t="shared" si="321"/>
        <v>2.1632811409958735E-2</v>
      </c>
      <c r="K739" s="1">
        <f t="shared" si="322"/>
        <v>1.1580830519009965E-7</v>
      </c>
      <c r="L739" s="1">
        <f t="shared" si="314"/>
        <v>1.0186758099414641</v>
      </c>
      <c r="M739" s="1">
        <f t="shared" si="315"/>
        <v>-0.28807227103166383</v>
      </c>
      <c r="N739" s="1">
        <f t="shared" si="316"/>
        <v>-5.3582020761031635E-2</v>
      </c>
      <c r="O739" s="1">
        <f t="shared" si="317"/>
        <v>-1.5925550755815796E-4</v>
      </c>
      <c r="P739" s="1">
        <f t="shared" si="318"/>
        <v>2.6476656146914451E-2</v>
      </c>
      <c r="Q739" s="1">
        <f t="shared" si="323"/>
        <v>1.0381088216866298E-2</v>
      </c>
      <c r="R739" s="1">
        <f t="shared" si="324"/>
        <v>2.6919325545016263E-4</v>
      </c>
      <c r="S739" s="1">
        <f t="shared" si="325"/>
        <v>3.3155324896849653E-3</v>
      </c>
      <c r="T739" s="1">
        <f t="shared" si="326"/>
        <v>2.7296565846514763E-6</v>
      </c>
      <c r="U739" s="1">
        <f t="shared" si="327"/>
        <v>6.4819118024916401E-4</v>
      </c>
      <c r="V739" s="1">
        <f t="shared" si="328"/>
        <v>2.7573385999748591E-3</v>
      </c>
      <c r="W739" s="1">
        <f t="shared" si="310"/>
        <v>0</v>
      </c>
      <c r="X739" s="1">
        <f t="shared" si="310"/>
        <v>0</v>
      </c>
      <c r="Y739" s="1">
        <f t="shared" si="310"/>
        <v>0</v>
      </c>
      <c r="Z739" s="1">
        <f t="shared" si="310"/>
        <v>0</v>
      </c>
      <c r="AA739" s="1">
        <f>+AA$3*$F739*ABS($F739)*COS(2*PI()*$A739/$AZ$22+AA$4)*COS(2*PI()*$A739/$BA$22+AA$5)</f>
        <v>0</v>
      </c>
      <c r="AB739" s="39">
        <f>+AB$3*$F739*ABS($F739)*COS(2*2*PI()*$A739/$BA$33+AB$4)*COS(2*2*PI()*$A739/$BA$34+AB$5)*COS(2*2*PI()*$A739/$BA$35+AB$6)</f>
        <v>0</v>
      </c>
      <c r="AE739" s="20">
        <f>+$AF$20*SIGN(SOI!A738)*(ABS(SOI!A738))^$AE$2</f>
        <v>-0.35298111071078059</v>
      </c>
      <c r="AF739" s="20">
        <f t="shared" si="331"/>
        <v>8.2681437612296446E-2</v>
      </c>
      <c r="AG739" s="19">
        <f t="shared" si="332"/>
        <v>0.67344946212592705</v>
      </c>
      <c r="AH739" s="19">
        <f t="shared" ref="AH739:AH802" si="333">+SIN((AVERAGE(H735:H746)+AVERAGE(H739:H742)*$AH$1)*($AG$19+AH738*$AG$18*AVERAGE(G735:G746))*$AE$20+$AG$17) - SIN($AG$17)+$AH$2</f>
        <v>0.79853882897229356</v>
      </c>
      <c r="AI739">
        <f t="shared" si="330"/>
        <v>0.43019999999999514</v>
      </c>
      <c r="AJ739">
        <f t="shared" si="329"/>
        <v>0.59076802451363064</v>
      </c>
      <c r="AK739">
        <v>1</v>
      </c>
    </row>
    <row r="740" spans="1:37" x14ac:dyDescent="0.25">
      <c r="A740">
        <v>59.83333333333394</v>
      </c>
      <c r="B740" s="2">
        <v>1939.8333333332789</v>
      </c>
      <c r="C740">
        <f>+D740+($D$2+E740+F740)*SOI!A739*IF(B740&gt;$C$18, IF(B740&lt;$C$19,-1,1),1)</f>
        <v>-0.38865786803245156</v>
      </c>
      <c r="D740">
        <f>+$D$3*((1-$D$5)*SOI!D739+$D$5*SOI!D738) +   $D$4*((1-$D$5)*SOI!E739+$D$5*SOI!E738)</f>
        <v>0</v>
      </c>
      <c r="E740">
        <f t="shared" si="311"/>
        <v>2.3875979225121657</v>
      </c>
      <c r="F740">
        <f t="shared" si="312"/>
        <v>-3.6021537601135769</v>
      </c>
      <c r="G740">
        <f t="shared" si="319"/>
        <v>-1.2145558376014112</v>
      </c>
      <c r="H740" s="21">
        <f t="shared" si="320"/>
        <v>1.0042570358965552E-2</v>
      </c>
      <c r="I740" s="37">
        <f t="shared" si="313"/>
        <v>1.3981750232974315</v>
      </c>
      <c r="J740" s="1">
        <f t="shared" si="321"/>
        <v>0.1791568680855867</v>
      </c>
      <c r="K740" s="1">
        <f t="shared" si="322"/>
        <v>-1.9614494394799894E-3</v>
      </c>
      <c r="L740" s="1">
        <f t="shared" si="314"/>
        <v>-2.876598266190348</v>
      </c>
      <c r="M740" s="1">
        <f t="shared" si="315"/>
        <v>0.80523858928788361</v>
      </c>
      <c r="N740" s="1">
        <f t="shared" si="316"/>
        <v>-2.8646896961761863E-4</v>
      </c>
      <c r="O740" s="1">
        <f t="shared" si="317"/>
        <v>0.97544767155723311</v>
      </c>
      <c r="P740" s="1">
        <f t="shared" si="318"/>
        <v>-2.5926733892103829E-2</v>
      </c>
      <c r="Q740" s="1">
        <f t="shared" si="323"/>
        <v>-1.5514025544755315E-4</v>
      </c>
      <c r="R740" s="1">
        <f t="shared" si="324"/>
        <v>1.1919091939961489E-5</v>
      </c>
      <c r="S740" s="1">
        <f t="shared" si="325"/>
        <v>-5.2518118687233477E-5</v>
      </c>
      <c r="T740" s="1">
        <f t="shared" si="326"/>
        <v>4.7212907820571866E-2</v>
      </c>
      <c r="U740" s="1">
        <f t="shared" si="327"/>
        <v>1.8805512212476394E-3</v>
      </c>
      <c r="V740" s="1">
        <f t="shared" si="328"/>
        <v>-1.4435547932593867E-5</v>
      </c>
      <c r="W740" s="1">
        <f t="shared" si="310"/>
        <v>0</v>
      </c>
      <c r="X740" s="1">
        <f t="shared" si="310"/>
        <v>0</v>
      </c>
      <c r="Y740" s="1">
        <f t="shared" si="310"/>
        <v>0</v>
      </c>
      <c r="Z740" s="1">
        <f t="shared" si="310"/>
        <v>0</v>
      </c>
      <c r="AA740" s="1">
        <f>+AA$3*$F740*ABS($F740)*COS(2*PI()*$A740/$AZ$22+AA$4)*COS(2*PI()*$A740/$BA$22+AA$5)</f>
        <v>0</v>
      </c>
      <c r="AB740" s="39">
        <f>+AB$3*$F740*ABS($F740)*COS(2*2*PI()*$A740/$BA$33+AB$4)*COS(2*2*PI()*$A740/$BA$34+AB$5)*COS(2*2*PI()*$A740/$BA$35+AB$6)</f>
        <v>0</v>
      </c>
      <c r="AE740" s="20">
        <f>+$AF$20*SIGN(SOI!A739)*(ABS(SOI!A739))^$AE$2</f>
        <v>0.26942995046789575</v>
      </c>
      <c r="AF740" s="20">
        <f t="shared" si="331"/>
        <v>-3.4799187949902527E-3</v>
      </c>
      <c r="AG740" s="19">
        <f t="shared" si="332"/>
        <v>0.41497972705806396</v>
      </c>
      <c r="AH740" s="19">
        <f t="shared" si="333"/>
        <v>0.83488978671980896</v>
      </c>
      <c r="AI740">
        <f t="shared" si="330"/>
        <v>0.43079999999999513</v>
      </c>
      <c r="AJ740">
        <f t="shared" si="329"/>
        <v>0.41845964585305423</v>
      </c>
      <c r="AK740">
        <v>1</v>
      </c>
    </row>
    <row r="741" spans="1:37" x14ac:dyDescent="0.25">
      <c r="A741">
        <v>59.916666666667275</v>
      </c>
      <c r="B741" s="2">
        <v>1939.9166666666122</v>
      </c>
      <c r="C741">
        <f>+D741+($D$2+E741+F741)*SOI!A740*IF(B741&gt;$C$18, IF(B741&lt;$C$19,-1,1),1)</f>
        <v>0.92740623849642534</v>
      </c>
      <c r="D741">
        <f>+$D$3*((1-$D$5)*SOI!D740+$D$5*SOI!D739) +   $D$4*((1-$D$5)*SOI!E740+$D$5*SOI!E739)</f>
        <v>0</v>
      </c>
      <c r="E741">
        <f t="shared" si="311"/>
        <v>-41.120340000485086</v>
      </c>
      <c r="F741">
        <f t="shared" si="312"/>
        <v>59.668464770413593</v>
      </c>
      <c r="G741">
        <f t="shared" si="319"/>
        <v>18.548124769928506</v>
      </c>
      <c r="H741" s="21">
        <f t="shared" si="320"/>
        <v>-0.65748243221000624</v>
      </c>
      <c r="I741" s="37">
        <f t="shared" si="313"/>
        <v>-20.232225224385022</v>
      </c>
      <c r="J741" s="1">
        <f t="shared" si="321"/>
        <v>41.468321511697418</v>
      </c>
      <c r="K741" s="1">
        <f t="shared" si="322"/>
        <v>0.84031050730621903</v>
      </c>
      <c r="L741" s="1">
        <f t="shared" si="314"/>
        <v>21.345509310939462</v>
      </c>
      <c r="M741" s="1">
        <f t="shared" si="315"/>
        <v>-12.88028472466363</v>
      </c>
      <c r="N741" s="1">
        <f t="shared" si="316"/>
        <v>1.9210063949578053</v>
      </c>
      <c r="O741" s="1">
        <f t="shared" si="317"/>
        <v>-39.068108451989751</v>
      </c>
      <c r="P741" s="1">
        <f t="shared" si="318"/>
        <v>3.7373586036541596E-2</v>
      </c>
      <c r="Q741" s="1">
        <f t="shared" si="323"/>
        <v>-16.640892341216549</v>
      </c>
      <c r="R741" s="1">
        <f t="shared" si="324"/>
        <v>-18.500241161110939</v>
      </c>
      <c r="S741" s="1">
        <f t="shared" si="325"/>
        <v>-5.0961534455263209</v>
      </c>
      <c r="T741" s="1">
        <f t="shared" si="326"/>
        <v>14.031576385139811</v>
      </c>
      <c r="U741" s="1">
        <f t="shared" si="327"/>
        <v>3.9226922629035023E-2</v>
      </c>
      <c r="V741" s="1">
        <f t="shared" si="328"/>
        <v>-0.13954088031439266</v>
      </c>
      <c r="W741" s="1">
        <f t="shared" si="310"/>
        <v>0</v>
      </c>
      <c r="X741" s="1">
        <f t="shared" si="310"/>
        <v>0</v>
      </c>
      <c r="Y741" s="1">
        <f t="shared" si="310"/>
        <v>0</v>
      </c>
      <c r="Z741" s="1">
        <f t="shared" si="310"/>
        <v>0</v>
      </c>
      <c r="AA741" s="1">
        <f>+AA$3*$F741*ABS($F741)*COS(2*PI()*$A741/$AZ$22+AA$4)*COS(2*PI()*$A741/$BA$22+AA$5)</f>
        <v>0</v>
      </c>
      <c r="AB741" s="39">
        <f>+AB$3*$F741*ABS($F741)*COS(2*2*PI()*$A741/$BA$33+AB$4)*COS(2*2*PI()*$A741/$BA$34+AB$5)*COS(2*2*PI()*$A741/$BA$35+AB$6)</f>
        <v>0</v>
      </c>
      <c r="AE741" s="20">
        <f>+$AF$20*SIGN(SOI!A740)*(ABS(SOI!A740))^$AE$2</f>
        <v>7.3111403857914078E-2</v>
      </c>
      <c r="AF741" s="20">
        <f t="shared" si="331"/>
        <v>0.33884665391027258</v>
      </c>
      <c r="AG741" s="19">
        <f t="shared" si="332"/>
        <v>0.66257723153087111</v>
      </c>
      <c r="AH741" s="19">
        <f t="shared" si="333"/>
        <v>0.83816094560165588</v>
      </c>
      <c r="AI741">
        <f t="shared" si="330"/>
        <v>0.43139999999999512</v>
      </c>
      <c r="AJ741">
        <f t="shared" si="329"/>
        <v>0.32373057762059854</v>
      </c>
      <c r="AK741">
        <v>1</v>
      </c>
    </row>
    <row r="742" spans="1:37" x14ac:dyDescent="0.25">
      <c r="A742">
        <v>60.000000000000611</v>
      </c>
      <c r="B742" s="2">
        <v>1939.9999999999454</v>
      </c>
      <c r="C742">
        <f>+D742+($D$2+E742+F742)*SOI!A741*IF(B742&gt;$C$18, IF(B742&lt;$C$19,-1,1),1)</f>
        <v>1.5735726369846521</v>
      </c>
      <c r="D742">
        <f>+$D$3*((1-$D$5)*SOI!D741+$D$5*SOI!D740) +   $D$4*((1-$D$5)*SOI!E741+$D$5*SOI!E740)</f>
        <v>0</v>
      </c>
      <c r="E742">
        <f t="shared" si="311"/>
        <v>-2.6892524454289095</v>
      </c>
      <c r="F742">
        <f t="shared" si="312"/>
        <v>4.0227885784667503</v>
      </c>
      <c r="G742">
        <f t="shared" si="319"/>
        <v>1.3335361330378408</v>
      </c>
      <c r="H742" s="21">
        <f t="shared" si="320"/>
        <v>-5.0480204201343186E-2</v>
      </c>
      <c r="I742" s="37">
        <f t="shared" si="313"/>
        <v>-0.37431976774196812</v>
      </c>
      <c r="J742" s="1">
        <f t="shared" si="321"/>
        <v>2.6504676959370484E-2</v>
      </c>
      <c r="K742" s="1">
        <f t="shared" si="322"/>
        <v>1.5689921583874365E-6</v>
      </c>
      <c r="L742" s="1">
        <f t="shared" si="314"/>
        <v>3.8523760364816912E-3</v>
      </c>
      <c r="M742" s="1">
        <f t="shared" si="315"/>
        <v>-0.44497171949701919</v>
      </c>
      <c r="N742" s="1">
        <f t="shared" si="316"/>
        <v>0.18576764326304102</v>
      </c>
      <c r="O742" s="1">
        <f t="shared" si="317"/>
        <v>-1.8604563788111963</v>
      </c>
      <c r="P742" s="1">
        <f t="shared" si="318"/>
        <v>8.1194477562086358E-3</v>
      </c>
      <c r="Q742" s="1">
        <f t="shared" si="323"/>
        <v>-5.5593602604767721E-2</v>
      </c>
      <c r="R742" s="1">
        <f t="shared" si="324"/>
        <v>-1.1434698260611705E-3</v>
      </c>
      <c r="S742" s="1">
        <f t="shared" si="325"/>
        <v>-9.1176489907024948E-3</v>
      </c>
      <c r="T742" s="1">
        <f t="shared" si="326"/>
        <v>1.205940062237155E-4</v>
      </c>
      <c r="U742" s="1">
        <f t="shared" si="327"/>
        <v>1.5766854922154503E-4</v>
      </c>
      <c r="V742" s="1">
        <f t="shared" si="328"/>
        <v>-2.931598158149782E-3</v>
      </c>
      <c r="W742" s="1">
        <f t="shared" ref="W742:Z761" si="334">+W$3*$F742*ABS($F742)*COS(2*PI()*$A742/W$2+W$4)</f>
        <v>0</v>
      </c>
      <c r="X742" s="1">
        <f t="shared" si="334"/>
        <v>0</v>
      </c>
      <c r="Y742" s="1">
        <f t="shared" si="334"/>
        <v>0</v>
      </c>
      <c r="Z742" s="1">
        <f t="shared" si="334"/>
        <v>0</v>
      </c>
      <c r="AA742" s="1">
        <f>+AA$3*$F742*ABS($F742)*COS(2*PI()*$A742/$AZ$22+AA$4)*COS(2*PI()*$A742/$BA$22+AA$5)</f>
        <v>0</v>
      </c>
      <c r="AB742" s="39">
        <f>+AB$3*$F742*ABS($F742)*COS(2*2*PI()*$A742/$BA$33+AB$4)*COS(2*2*PI()*$A742/$BA$34+AB$5)*COS(2*2*PI()*$A742/$BA$35+AB$6)</f>
        <v>0</v>
      </c>
      <c r="AE742" s="20">
        <f>+$AF$20*SIGN(SOI!A741)*(ABS(SOI!A741))^$AE$2</f>
        <v>0.67399860740500794</v>
      </c>
      <c r="AF742" s="20">
        <f t="shared" si="331"/>
        <v>0.49982987007563606</v>
      </c>
      <c r="AG742" s="19">
        <f t="shared" si="332"/>
        <v>0.84681548358918379</v>
      </c>
      <c r="AH742" s="19">
        <f t="shared" si="333"/>
        <v>0.84697423905514557</v>
      </c>
      <c r="AI742">
        <f t="shared" si="330"/>
        <v>0.43199999999999511</v>
      </c>
      <c r="AJ742">
        <f t="shared" si="329"/>
        <v>0.34698561351354773</v>
      </c>
      <c r="AK742">
        <v>1</v>
      </c>
    </row>
    <row r="743" spans="1:37" x14ac:dyDescent="0.25">
      <c r="A743">
        <v>60.083333333333947</v>
      </c>
      <c r="B743" s="2">
        <v>1940.0833333332787</v>
      </c>
      <c r="C743">
        <f>+D743+($D$2+E743+F743)*SOI!A742*IF(B743&gt;$C$18, IF(B743&lt;$C$19,-1,1),1)</f>
        <v>-1.2269086110065384</v>
      </c>
      <c r="D743">
        <f>+$D$3*((1-$D$5)*SOI!D742+$D$5*SOI!D741) +   $D$4*((1-$D$5)*SOI!E742+$D$5*SOI!E741)</f>
        <v>0</v>
      </c>
      <c r="E743">
        <f t="shared" si="311"/>
        <v>1.3464768070203323</v>
      </c>
      <c r="F743">
        <f t="shared" si="312"/>
        <v>-2.2355410178946356</v>
      </c>
      <c r="G743">
        <f t="shared" si="319"/>
        <v>-0.88906421087430321</v>
      </c>
      <c r="H743" s="21">
        <f t="shared" si="320"/>
        <v>-2.5138690286024598E-2</v>
      </c>
      <c r="I743" s="37">
        <f t="shared" si="313"/>
        <v>-0.38948990261999566</v>
      </c>
      <c r="J743" s="1">
        <f t="shared" si="321"/>
        <v>4.7655164659172094E-3</v>
      </c>
      <c r="K743" s="1">
        <f t="shared" si="322"/>
        <v>-4.9212425951174068E-5</v>
      </c>
      <c r="L743" s="1">
        <f t="shared" si="314"/>
        <v>-0.81174771244383592</v>
      </c>
      <c r="M743" s="1">
        <f t="shared" si="315"/>
        <v>-7.6889392312919497E-2</v>
      </c>
      <c r="N743" s="1">
        <f t="shared" si="316"/>
        <v>-7.3247920513140344E-2</v>
      </c>
      <c r="O743" s="1">
        <f t="shared" si="317"/>
        <v>0.10546156235014811</v>
      </c>
      <c r="P743" s="1">
        <f t="shared" si="318"/>
        <v>-2.1321285383925928E-2</v>
      </c>
      <c r="Q743" s="1">
        <f t="shared" si="323"/>
        <v>3.7877740565673106E-3</v>
      </c>
      <c r="R743" s="1">
        <f t="shared" si="324"/>
        <v>8.1065748356487467E-5</v>
      </c>
      <c r="S743" s="1">
        <f t="shared" si="325"/>
        <v>3.7407745738031093E-3</v>
      </c>
      <c r="T743" s="1">
        <f t="shared" si="326"/>
        <v>1.4404322384580746E-3</v>
      </c>
      <c r="U743" s="1">
        <f t="shared" si="327"/>
        <v>-4.3080963085670757E-4</v>
      </c>
      <c r="V743" s="1">
        <f t="shared" si="328"/>
        <v>-3.0354044038546995E-3</v>
      </c>
      <c r="W743" s="1">
        <f t="shared" si="334"/>
        <v>0</v>
      </c>
      <c r="X743" s="1">
        <f t="shared" si="334"/>
        <v>0</v>
      </c>
      <c r="Y743" s="1">
        <f t="shared" si="334"/>
        <v>0</v>
      </c>
      <c r="Z743" s="1">
        <f t="shared" si="334"/>
        <v>0</v>
      </c>
      <c r="AA743" s="1">
        <f>+AA$3*$F743*ABS($F743)*COS(2*PI()*$A743/$AZ$22+AA$4)*COS(2*PI()*$A743/$BA$22+AA$5)</f>
        <v>0</v>
      </c>
      <c r="AB743" s="39">
        <f>+AB$3*$F743*ABS($F743)*COS(2*2*PI()*$A743/$BA$33+AB$4)*COS(2*2*PI()*$A743/$BA$34+AB$5)*COS(2*2*PI()*$A743/$BA$35+AB$6)</f>
        <v>0</v>
      </c>
      <c r="AE743" s="20">
        <f>+$AF$20*SIGN(SOI!A742)*(ABS(SOI!A742))^$AE$2</f>
        <v>0.7523795989639861</v>
      </c>
      <c r="AF743" s="20">
        <f t="shared" si="331"/>
        <v>0.70146173242097454</v>
      </c>
      <c r="AG743" s="19">
        <f t="shared" si="332"/>
        <v>0.84290289521084227</v>
      </c>
      <c r="AH743" s="19">
        <f t="shared" si="333"/>
        <v>0.84314017149840259</v>
      </c>
      <c r="AI743">
        <f t="shared" si="330"/>
        <v>0.4325999999999951</v>
      </c>
      <c r="AJ743">
        <f t="shared" si="329"/>
        <v>0.14144116278986774</v>
      </c>
      <c r="AK743">
        <v>1</v>
      </c>
    </row>
    <row r="744" spans="1:37" x14ac:dyDescent="0.25">
      <c r="A744">
        <v>60.166666666667282</v>
      </c>
      <c r="B744" s="2">
        <v>1940.1666666666119</v>
      </c>
      <c r="C744">
        <f>+D744+($D$2+E744+F744)*SOI!A743*IF(B744&gt;$C$18, IF(B744&lt;$C$19,-1,1),1)</f>
        <v>1.1419332384789305</v>
      </c>
      <c r="D744">
        <f>+$D$3*((1-$D$5)*SOI!D743+$D$5*SOI!D742) +   $D$4*((1-$D$5)*SOI!E743+$D$5*SOI!E742)</f>
        <v>0</v>
      </c>
      <c r="E744">
        <f t="shared" si="311"/>
        <v>-0.94082667419138222</v>
      </c>
      <c r="F744">
        <f t="shared" si="312"/>
        <v>1.900434437619055</v>
      </c>
      <c r="G744">
        <f t="shared" si="319"/>
        <v>0.95960776342767273</v>
      </c>
      <c r="H744" s="21">
        <f t="shared" si="320"/>
        <v>3.7207690813857303E-2</v>
      </c>
      <c r="I744" s="37">
        <f t="shared" si="313"/>
        <v>0.53721325762601324</v>
      </c>
      <c r="J744" s="1">
        <f t="shared" si="321"/>
        <v>2.2973638612748769E-2</v>
      </c>
      <c r="K744" s="1">
        <f t="shared" si="322"/>
        <v>1.1705070021573286E-4</v>
      </c>
      <c r="L744" s="1">
        <f t="shared" si="314"/>
        <v>1.1484641544559615</v>
      </c>
      <c r="M744" s="1">
        <f t="shared" si="315"/>
        <v>0.26874210867431464</v>
      </c>
      <c r="N744" s="1">
        <f t="shared" si="316"/>
        <v>1.3962517654487678E-2</v>
      </c>
      <c r="O744" s="1">
        <f t="shared" si="317"/>
        <v>-0.15994560673669739</v>
      </c>
      <c r="P744" s="1">
        <f t="shared" si="318"/>
        <v>2.3634049393721105E-2</v>
      </c>
      <c r="Q744" s="1">
        <f t="shared" si="323"/>
        <v>2.5236074026129289E-3</v>
      </c>
      <c r="R744" s="1">
        <f t="shared" si="324"/>
        <v>-7.4494745779313286E-5</v>
      </c>
      <c r="S744" s="1">
        <f t="shared" si="325"/>
        <v>9.8351387639860266E-4</v>
      </c>
      <c r="T744" s="1">
        <f t="shared" si="326"/>
        <v>3.0907744885176275E-3</v>
      </c>
      <c r="U744" s="1">
        <f t="shared" si="327"/>
        <v>-6.5865907176695926E-4</v>
      </c>
      <c r="V744" s="1">
        <f t="shared" si="328"/>
        <v>-6.4137163788291539E-4</v>
      </c>
      <c r="W744" s="1">
        <f t="shared" si="334"/>
        <v>0</v>
      </c>
      <c r="X744" s="1">
        <f t="shared" si="334"/>
        <v>0</v>
      </c>
      <c r="Y744" s="1">
        <f t="shared" si="334"/>
        <v>0</v>
      </c>
      <c r="Z744" s="1">
        <f t="shared" si="334"/>
        <v>0</v>
      </c>
      <c r="AA744" s="1">
        <f>+AA$3*$F744*ABS($F744)*COS(2*PI()*$A744/$AZ$22+AA$4)*COS(2*PI()*$A744/$BA$22+AA$5)</f>
        <v>0</v>
      </c>
      <c r="AB744" s="39">
        <f>+AB$3*$F744*ABS($F744)*COS(2*2*PI()*$A744/$BA$33+AB$4)*COS(2*2*PI()*$A744/$BA$34+AB$5)*COS(2*2*PI()*$A744/$BA$35+AB$6)</f>
        <v>0</v>
      </c>
      <c r="AE744" s="20">
        <f>+$AF$20*SIGN(SOI!A743)*(ABS(SOI!A743))^$AE$2</f>
        <v>0.67800699089392935</v>
      </c>
      <c r="AF744" s="20">
        <f t="shared" si="331"/>
        <v>0.64777200872729035</v>
      </c>
      <c r="AG744" s="19">
        <f t="shared" si="332"/>
        <v>0.84293207376391455</v>
      </c>
      <c r="AH744" s="19">
        <f t="shared" si="333"/>
        <v>0.84508639108118067</v>
      </c>
      <c r="AI744">
        <f t="shared" si="330"/>
        <v>0.43319999999999509</v>
      </c>
      <c r="AJ744">
        <f t="shared" si="329"/>
        <v>0.1951600650366242</v>
      </c>
      <c r="AK744">
        <v>1</v>
      </c>
    </row>
    <row r="745" spans="1:37" x14ac:dyDescent="0.25">
      <c r="A745">
        <v>60.250000000000618</v>
      </c>
      <c r="B745" s="2">
        <v>1940.2499999999452</v>
      </c>
      <c r="C745">
        <f>+D745+($D$2+E745+F745)*SOI!A744*IF(B745&gt;$C$18, IF(B745&lt;$C$19,-1,1),1)</f>
        <v>-1.1134753028686866</v>
      </c>
      <c r="D745">
        <f>+$D$3*((1-$D$5)*SOI!D744+$D$5*SOI!D743) +   $D$4*((1-$D$5)*SOI!E744+$D$5*SOI!E743)</f>
        <v>0</v>
      </c>
      <c r="E745">
        <f t="shared" si="311"/>
        <v>0.76296473685919697</v>
      </c>
      <c r="F745">
        <f t="shared" si="312"/>
        <v>-2.1548088654450552</v>
      </c>
      <c r="G745">
        <f t="shared" si="319"/>
        <v>-1.3918441285858583</v>
      </c>
      <c r="H745" s="21">
        <f t="shared" si="320"/>
        <v>-1.3478622176720521E-2</v>
      </c>
      <c r="I745" s="37">
        <f t="shared" si="313"/>
        <v>-0.42717431554891522</v>
      </c>
      <c r="J745" s="1">
        <f t="shared" si="321"/>
        <v>2.386462991750412E-2</v>
      </c>
      <c r="K745" s="1">
        <f t="shared" si="322"/>
        <v>-1.2555671836898233E-4</v>
      </c>
      <c r="L745" s="1">
        <f t="shared" si="314"/>
        <v>-0.55031787886987371</v>
      </c>
      <c r="M745" s="1">
        <f t="shared" si="315"/>
        <v>-0.35107687901836343</v>
      </c>
      <c r="N745" s="1">
        <f t="shared" si="316"/>
        <v>1.0410901306162759E-2</v>
      </c>
      <c r="O745" s="1">
        <f t="shared" si="317"/>
        <v>0.63117535227260857</v>
      </c>
      <c r="P745" s="1">
        <f t="shared" si="318"/>
        <v>-1.340695605070274E-2</v>
      </c>
      <c r="Q745" s="1">
        <f t="shared" si="323"/>
        <v>-2.458175553367809E-3</v>
      </c>
      <c r="R745" s="1">
        <f t="shared" si="324"/>
        <v>-5.7699912611968876E-5</v>
      </c>
      <c r="S745" s="1">
        <f t="shared" si="325"/>
        <v>-5.831274641658541E-4</v>
      </c>
      <c r="T745" s="1">
        <f t="shared" si="326"/>
        <v>5.8444172258789685E-3</v>
      </c>
      <c r="U745" s="1">
        <f t="shared" si="327"/>
        <v>-2.971058034140087E-4</v>
      </c>
      <c r="V745" s="1">
        <f t="shared" si="328"/>
        <v>2.7128538160336085E-4</v>
      </c>
      <c r="W745" s="1">
        <f t="shared" si="334"/>
        <v>0</v>
      </c>
      <c r="X745" s="1">
        <f t="shared" si="334"/>
        <v>0</v>
      </c>
      <c r="Y745" s="1">
        <f t="shared" si="334"/>
        <v>0</v>
      </c>
      <c r="Z745" s="1">
        <f t="shared" si="334"/>
        <v>0</v>
      </c>
      <c r="AA745" s="1">
        <f>+AA$3*$F745*ABS($F745)*COS(2*PI()*$A745/$AZ$22+AA$4)*COS(2*PI()*$A745/$BA$22+AA$5)</f>
        <v>0</v>
      </c>
      <c r="AB745" s="39">
        <f>+AB$3*$F745*ABS($F745)*COS(2*2*PI()*$A745/$BA$33+AB$4)*COS(2*2*PI()*$A745/$BA$34+AB$5)*COS(2*2*PI()*$A745/$BA$35+AB$6)</f>
        <v>0</v>
      </c>
      <c r="AE745" s="20">
        <f>+$AF$20*SIGN(SOI!A744)*(ABS(SOI!A744))^$AE$2</f>
        <v>0.5129294363239556</v>
      </c>
      <c r="AF745" s="20">
        <f t="shared" si="331"/>
        <v>0.49069715020634214</v>
      </c>
      <c r="AG745" s="19">
        <f t="shared" si="332"/>
        <v>0.84478520532626689</v>
      </c>
      <c r="AH745" s="19">
        <f t="shared" si="333"/>
        <v>0.8471289160140808</v>
      </c>
      <c r="AI745">
        <f t="shared" si="330"/>
        <v>0.43379999999999508</v>
      </c>
      <c r="AJ745">
        <f t="shared" si="329"/>
        <v>0.35408805511992475</v>
      </c>
      <c r="AK745">
        <v>1</v>
      </c>
    </row>
    <row r="746" spans="1:37" x14ac:dyDescent="0.25">
      <c r="A746">
        <v>60.333333333333954</v>
      </c>
      <c r="B746" s="2">
        <v>1940.3333333332785</v>
      </c>
      <c r="C746">
        <f>+D746+($D$2+E746+F746)*SOI!A745*IF(B746&gt;$C$18, IF(B746&lt;$C$19,-1,1),1)</f>
        <v>0.99330399856877405</v>
      </c>
      <c r="D746">
        <f>+$D$3*((1-$D$5)*SOI!D745+$D$5*SOI!D744) +   $D$4*((1-$D$5)*SOI!E745+$D$5*SOI!E744)</f>
        <v>0</v>
      </c>
      <c r="E746">
        <f t="shared" si="311"/>
        <v>-0.68067141170909196</v>
      </c>
      <c r="F746">
        <f t="shared" si="312"/>
        <v>3.6021537604407801</v>
      </c>
      <c r="G746">
        <f t="shared" si="319"/>
        <v>2.9214823487316881</v>
      </c>
      <c r="H746" s="21">
        <f t="shared" si="320"/>
        <v>-6.0051694996771262E-4</v>
      </c>
      <c r="I746" s="37">
        <f t="shared" si="313"/>
        <v>0.1741099084222735</v>
      </c>
      <c r="J746" s="1">
        <f t="shared" si="321"/>
        <v>1.0833169459227481E-2</v>
      </c>
      <c r="K746" s="1">
        <f t="shared" si="322"/>
        <v>9.8236268202874926E-8</v>
      </c>
      <c r="L746" s="1">
        <f t="shared" si="314"/>
        <v>1.3973191918607795E-2</v>
      </c>
      <c r="M746" s="1">
        <f t="shared" si="315"/>
        <v>0.39100715708786615</v>
      </c>
      <c r="N746" s="1">
        <f t="shared" si="316"/>
        <v>2.3945261567851494E-2</v>
      </c>
      <c r="O746" s="1">
        <f t="shared" si="317"/>
        <v>-0.65120921223655059</v>
      </c>
      <c r="P746" s="1">
        <f t="shared" si="318"/>
        <v>4.0041430057065515E-4</v>
      </c>
      <c r="Q746" s="1">
        <f t="shared" si="323"/>
        <v>6.2968975764915221E-3</v>
      </c>
      <c r="R746" s="1">
        <f t="shared" si="324"/>
        <v>-6.0243090629325854E-5</v>
      </c>
      <c r="S746" s="1">
        <f t="shared" si="325"/>
        <v>5.4665472613471024E-4</v>
      </c>
      <c r="T746" s="1">
        <f t="shared" si="326"/>
        <v>1.5310653154301243E-4</v>
      </c>
      <c r="U746" s="1">
        <f t="shared" si="327"/>
        <v>-3.6166700006677614E-6</v>
      </c>
      <c r="V746" s="1">
        <f t="shared" si="328"/>
        <v>-1.8635328039603135E-5</v>
      </c>
      <c r="W746" s="1">
        <f t="shared" si="334"/>
        <v>0</v>
      </c>
      <c r="X746" s="1">
        <f t="shared" si="334"/>
        <v>0</v>
      </c>
      <c r="Y746" s="1">
        <f t="shared" si="334"/>
        <v>0</v>
      </c>
      <c r="Z746" s="1">
        <f t="shared" si="334"/>
        <v>0</v>
      </c>
      <c r="AA746" s="1">
        <f>+AA$3*$F746*ABS($F746)*COS(2*PI()*$A746/$AZ$22+AA$4)*COS(2*PI()*$A746/$BA$22+AA$5)</f>
        <v>0</v>
      </c>
      <c r="AB746" s="39">
        <f>+AB$3*$F746*ABS($F746)*COS(2*2*PI()*$A746/$BA$33+AB$4)*COS(2*2*PI()*$A746/$BA$34+AB$5)*COS(2*2*PI()*$A746/$BA$35+AB$6)</f>
        <v>0</v>
      </c>
      <c r="AE746" s="20">
        <f>+$AF$20*SIGN(SOI!A745)*(ABS(SOI!A745))^$AE$2</f>
        <v>0.28115502340114162</v>
      </c>
      <c r="AF746" s="20">
        <f t="shared" si="331"/>
        <v>0.39609512032632105</v>
      </c>
      <c r="AG746" s="19">
        <f t="shared" si="332"/>
        <v>0.2624524116822361</v>
      </c>
      <c r="AH746" s="19">
        <f t="shared" si="333"/>
        <v>0.24805812628246057</v>
      </c>
      <c r="AI746">
        <f t="shared" si="330"/>
        <v>0.43439999999999507</v>
      </c>
      <c r="AJ746">
        <f t="shared" si="329"/>
        <v>0.13364270864408495</v>
      </c>
      <c r="AK746">
        <v>1</v>
      </c>
    </row>
    <row r="747" spans="1:37" x14ac:dyDescent="0.25">
      <c r="A747">
        <v>60.41666666666729</v>
      </c>
      <c r="B747" s="2">
        <v>1940.4166666666117</v>
      </c>
      <c r="C747">
        <f>+D747+($D$2+E747+F747)*SOI!A746*IF(B747&gt;$C$18, IF(B747&lt;$C$19,-1,1),1)</f>
        <v>-32.457585310196635</v>
      </c>
      <c r="D747">
        <f>+$D$3*((1-$D$5)*SOI!D746+$D$5*SOI!D745) +   $D$4*((1-$D$5)*SOI!E746+$D$5*SOI!E745)</f>
        <v>0</v>
      </c>
      <c r="E747">
        <f t="shared" si="311"/>
        <v>0.65467329725302192</v>
      </c>
      <c r="F747">
        <f t="shared" si="312"/>
        <v>-59.668464770337799</v>
      </c>
      <c r="G747">
        <f t="shared" si="319"/>
        <v>-59.01379147308478</v>
      </c>
      <c r="H747" s="21">
        <f t="shared" si="320"/>
        <v>-4.4189281515475951E-2</v>
      </c>
      <c r="I747" s="37">
        <f t="shared" si="313"/>
        <v>0.46218292138739564</v>
      </c>
      <c r="J747" s="1">
        <f t="shared" si="321"/>
        <v>-0.13638562129148923</v>
      </c>
      <c r="K747" s="1">
        <f t="shared" si="322"/>
        <v>-1.2445920039397742E-3</v>
      </c>
      <c r="L747" s="1">
        <f t="shared" si="314"/>
        <v>-0.35424643914423437</v>
      </c>
      <c r="M747" s="1">
        <f t="shared" si="315"/>
        <v>-1.8544167882113058</v>
      </c>
      <c r="N747" s="1">
        <f t="shared" si="316"/>
        <v>-1.5512577144930819</v>
      </c>
      <c r="O747" s="1">
        <f t="shared" si="317"/>
        <v>0.49088281147920837</v>
      </c>
      <c r="P747" s="1">
        <f t="shared" si="318"/>
        <v>-0.26545907140649749</v>
      </c>
      <c r="Q747" s="1">
        <f t="shared" si="323"/>
        <v>1.9347000439855695</v>
      </c>
      <c r="R747" s="1">
        <f t="shared" si="324"/>
        <v>-4.9134287508094912E-2</v>
      </c>
      <c r="S747" s="1">
        <f t="shared" si="325"/>
        <v>-9.4008664326627966E-2</v>
      </c>
      <c r="T747" s="1">
        <f t="shared" si="326"/>
        <v>2.9259094208077749E-3</v>
      </c>
      <c r="U747" s="1">
        <f t="shared" si="327"/>
        <v>6.3648369297265852E-3</v>
      </c>
      <c r="V747" s="1">
        <f t="shared" si="328"/>
        <v>-0.80036742059123411</v>
      </c>
      <c r="W747" s="1">
        <f t="shared" si="334"/>
        <v>0</v>
      </c>
      <c r="X747" s="1">
        <f t="shared" si="334"/>
        <v>0</v>
      </c>
      <c r="Y747" s="1">
        <f t="shared" si="334"/>
        <v>0</v>
      </c>
      <c r="Z747" s="1">
        <f t="shared" si="334"/>
        <v>0</v>
      </c>
      <c r="AA747" s="1">
        <f>+AA$3*$F747*ABS($F747)*COS(2*PI()*$A747/$AZ$22+AA$4)*COS(2*PI()*$A747/$BA$22+AA$5)</f>
        <v>0</v>
      </c>
      <c r="AB747" s="39">
        <f>+AB$3*$F747*ABS($F747)*COS(2*2*PI()*$A747/$BA$33+AB$4)*COS(2*2*PI()*$A747/$BA$34+AB$5)*COS(2*2*PI()*$A747/$BA$35+AB$6)</f>
        <v>0</v>
      </c>
      <c r="AE747" s="20">
        <f>+$AF$20*SIGN(SOI!A746)*(ABS(SOI!A746))^$AE$2</f>
        <v>0.39420090125386592</v>
      </c>
      <c r="AF747" s="20">
        <f t="shared" si="331"/>
        <v>0.29192052958481429</v>
      </c>
      <c r="AG747" s="19">
        <f t="shared" si="332"/>
        <v>0.37838462726671263</v>
      </c>
      <c r="AH747" s="19">
        <f t="shared" si="333"/>
        <v>0.35003239253366836</v>
      </c>
      <c r="AI747">
        <f t="shared" si="330"/>
        <v>0.43499999999999506</v>
      </c>
      <c r="AJ747">
        <f t="shared" si="329"/>
        <v>8.6464097681898333E-2</v>
      </c>
      <c r="AK747">
        <v>1</v>
      </c>
    </row>
    <row r="748" spans="1:37" x14ac:dyDescent="0.25">
      <c r="A748">
        <v>60.500000000000625</v>
      </c>
      <c r="B748" s="2">
        <v>1940.499999999945</v>
      </c>
      <c r="C748">
        <f>+D748+($D$2+E748+F748)*SOI!A747*IF(B748&gt;$C$18, IF(B748&lt;$C$19,-1,1),1)</f>
        <v>-0.98651220734413791</v>
      </c>
      <c r="D748">
        <f>+$D$3*((1-$D$5)*SOI!D747+$D$5*SOI!D746) +   $D$4*((1-$D$5)*SOI!E747+$D$5*SOI!E746)</f>
        <v>0</v>
      </c>
      <c r="E748">
        <f t="shared" si="311"/>
        <v>-0.67488859893808151</v>
      </c>
      <c r="F748">
        <f t="shared" si="312"/>
        <v>-4.0227885788911468</v>
      </c>
      <c r="G748">
        <f t="shared" si="319"/>
        <v>-4.6976771778292283</v>
      </c>
      <c r="H748" s="21">
        <f t="shared" si="320"/>
        <v>7.2527187120099059E-3</v>
      </c>
      <c r="I748" s="37">
        <f t="shared" si="313"/>
        <v>-0.27966950438597887</v>
      </c>
      <c r="J748" s="1">
        <f t="shared" si="321"/>
        <v>-2.7420124990367098E-3</v>
      </c>
      <c r="K748" s="1">
        <f t="shared" si="322"/>
        <v>-1.5677078406616255E-5</v>
      </c>
      <c r="L748" s="1">
        <f t="shared" si="314"/>
        <v>0.76641525383118592</v>
      </c>
      <c r="M748" s="1">
        <f t="shared" si="315"/>
        <v>6.161365530707158E-2</v>
      </c>
      <c r="N748" s="1">
        <f t="shared" si="316"/>
        <v>-9.9548818665292638E-2</v>
      </c>
      <c r="O748" s="1">
        <f t="shared" si="317"/>
        <v>-1.3102703649220856E-2</v>
      </c>
      <c r="P748" s="1">
        <f t="shared" si="318"/>
        <v>-5.7902052030927902E-2</v>
      </c>
      <c r="Q748" s="1">
        <f t="shared" si="323"/>
        <v>-4.1251089387746003E-3</v>
      </c>
      <c r="R748" s="1">
        <f t="shared" si="324"/>
        <v>-6.3392468403486915E-5</v>
      </c>
      <c r="S748" s="1">
        <f t="shared" si="325"/>
        <v>3.6504907984857109E-3</v>
      </c>
      <c r="T748" s="1">
        <f t="shared" si="326"/>
        <v>1.6896728150499383E-4</v>
      </c>
      <c r="U748" s="1">
        <f t="shared" si="327"/>
        <v>-8.4006885747809029E-4</v>
      </c>
      <c r="V748" s="1">
        <f t="shared" si="328"/>
        <v>-1.1203093044233234E-2</v>
      </c>
      <c r="W748" s="1">
        <f t="shared" si="334"/>
        <v>0</v>
      </c>
      <c r="X748" s="1">
        <f t="shared" si="334"/>
        <v>0</v>
      </c>
      <c r="Y748" s="1">
        <f t="shared" si="334"/>
        <v>0</v>
      </c>
      <c r="Z748" s="1">
        <f t="shared" si="334"/>
        <v>0</v>
      </c>
      <c r="AA748" s="1">
        <f>+AA$3*$F748*ABS($F748)*COS(2*PI()*$A748/$AZ$22+AA$4)*COS(2*PI()*$A748/$BA$22+AA$5)</f>
        <v>0</v>
      </c>
      <c r="AB748" s="39">
        <f>+AB$3*$F748*ABS($F748)*COS(2*2*PI()*$A748/$BA$33+AB$4)*COS(2*2*PI()*$A748/$BA$34+AB$5)*COS(2*2*PI()*$A748/$BA$35+AB$6)</f>
        <v>0</v>
      </c>
      <c r="AE748" s="20">
        <f>+$AF$20*SIGN(SOI!A747)*(ABS(SOI!A747))^$AE$2</f>
        <v>0.20040566409943528</v>
      </c>
      <c r="AF748" s="20">
        <f t="shared" si="331"/>
        <v>0.3615984222305369</v>
      </c>
      <c r="AG748" s="19">
        <f t="shared" si="332"/>
        <v>0.31814953001881097</v>
      </c>
      <c r="AH748" s="19">
        <f t="shared" si="333"/>
        <v>0.32090744094407786</v>
      </c>
      <c r="AI748">
        <f t="shared" si="330"/>
        <v>0.43559999999999505</v>
      </c>
      <c r="AJ748">
        <f t="shared" si="329"/>
        <v>4.3448892211725931E-2</v>
      </c>
      <c r="AK748">
        <v>1</v>
      </c>
    </row>
    <row r="749" spans="1:37" x14ac:dyDescent="0.25">
      <c r="A749">
        <v>60.583333333333961</v>
      </c>
      <c r="B749" s="2">
        <v>1940.5833333332782</v>
      </c>
      <c r="C749">
        <f>+D749+($D$2+E749+F749)*SOI!A748*IF(B749&gt;$C$18, IF(B749&lt;$C$19,-1,1),1)</f>
        <v>2.2384554398574914</v>
      </c>
      <c r="D749">
        <f>+$D$3*((1-$D$5)*SOI!D748+$D$5*SOI!D747) +   $D$4*((1-$D$5)*SOI!E748+$D$5*SOI!E747)</f>
        <v>0</v>
      </c>
      <c r="E749">
        <f t="shared" si="311"/>
        <v>0.74906623497721192</v>
      </c>
      <c r="F749">
        <f t="shared" si="312"/>
        <v>2.23554101816611</v>
      </c>
      <c r="G749">
        <f t="shared" si="319"/>
        <v>2.9846072531433219</v>
      </c>
      <c r="H749" s="21">
        <f t="shared" si="320"/>
        <v>1.6436574939413238E-3</v>
      </c>
      <c r="I749" s="37">
        <f t="shared" si="313"/>
        <v>0.37440594956338913</v>
      </c>
      <c r="J749" s="1">
        <f t="shared" si="321"/>
        <v>-1.655658718340514E-3</v>
      </c>
      <c r="K749" s="1">
        <f t="shared" si="322"/>
        <v>2.4219324435949876E-4</v>
      </c>
      <c r="L749" s="1">
        <f t="shared" si="314"/>
        <v>-0.66676410306455036</v>
      </c>
      <c r="M749" s="1">
        <f t="shared" si="315"/>
        <v>-2.7789500220403059E-2</v>
      </c>
      <c r="N749" s="1">
        <f t="shared" si="316"/>
        <v>-2.4448612557222599E-2</v>
      </c>
      <c r="O749" s="1">
        <f t="shared" si="317"/>
        <v>0.38897260659429911</v>
      </c>
      <c r="P749" s="1">
        <f t="shared" si="318"/>
        <v>3.463575671556772E-2</v>
      </c>
      <c r="Q749" s="1">
        <f t="shared" si="323"/>
        <v>4.5693801572901547E-4</v>
      </c>
      <c r="R749" s="1">
        <f t="shared" si="324"/>
        <v>-9.4006343519788787E-6</v>
      </c>
      <c r="S749" s="1">
        <f t="shared" si="325"/>
        <v>-1.2002369543411952E-3</v>
      </c>
      <c r="T749" s="1">
        <f t="shared" si="326"/>
        <v>4.3638396717528118E-3</v>
      </c>
      <c r="U749" s="1">
        <f t="shared" si="327"/>
        <v>-6.72733785273889E-4</v>
      </c>
      <c r="V749" s="1">
        <f t="shared" si="328"/>
        <v>1.6458368264524691E-3</v>
      </c>
      <c r="W749" s="1">
        <f t="shared" si="334"/>
        <v>0</v>
      </c>
      <c r="X749" s="1">
        <f t="shared" si="334"/>
        <v>0</v>
      </c>
      <c r="Y749" s="1">
        <f t="shared" si="334"/>
        <v>0</v>
      </c>
      <c r="Z749" s="1">
        <f t="shared" si="334"/>
        <v>0</v>
      </c>
      <c r="AA749" s="1">
        <f>+AA$3*$F749*ABS($F749)*COS(2*PI()*$A749/$AZ$22+AA$4)*COS(2*PI()*$A749/$BA$22+AA$5)</f>
        <v>0</v>
      </c>
      <c r="AB749" s="39">
        <f>+AB$3*$F749*ABS($F749)*COS(2*2*PI()*$A749/$BA$33+AB$4)*COS(2*2*PI()*$A749/$BA$34+AB$5)*COS(2*2*PI()*$A749/$BA$35+AB$6)</f>
        <v>0</v>
      </c>
      <c r="AE749" s="20">
        <f>+$AF$20*SIGN(SOI!A748)*(ABS(SOI!A748))^$AE$2</f>
        <v>0.49018870133830955</v>
      </c>
      <c r="AF749" s="20">
        <f t="shared" si="331"/>
        <v>0.25456858976521962</v>
      </c>
      <c r="AG749" s="19">
        <f t="shared" si="332"/>
        <v>0.3220758527128833</v>
      </c>
      <c r="AH749" s="19">
        <f t="shared" si="333"/>
        <v>0.35633145637885244</v>
      </c>
      <c r="AI749">
        <f t="shared" si="330"/>
        <v>0.43619999999999504</v>
      </c>
      <c r="AJ749">
        <f t="shared" si="329"/>
        <v>6.7507262947663682E-2</v>
      </c>
      <c r="AK749">
        <v>1</v>
      </c>
    </row>
    <row r="750" spans="1:37" x14ac:dyDescent="0.25">
      <c r="A750">
        <v>60.666666666667297</v>
      </c>
      <c r="B750" s="2">
        <v>1940.6666666666115</v>
      </c>
      <c r="C750">
        <f>+D750+($D$2+E750+F750)*SOI!A749*IF(B750&gt;$C$18, IF(B750&lt;$C$19,-1,1),1)</f>
        <v>-0.1405886476854305</v>
      </c>
      <c r="D750">
        <f>+$D$3*((1-$D$5)*SOI!D749+$D$5*SOI!D748) +   $D$4*((1-$D$5)*SOI!E749+$D$5*SOI!E748)</f>
        <v>0</v>
      </c>
      <c r="E750">
        <f t="shared" si="311"/>
        <v>-0.91133851596590265</v>
      </c>
      <c r="F750">
        <f t="shared" si="312"/>
        <v>-1.9004344377427071</v>
      </c>
      <c r="G750">
        <f t="shared" si="319"/>
        <v>-2.8117729537086098</v>
      </c>
      <c r="H750" s="21">
        <f t="shared" si="320"/>
        <v>-1.831578515524232E-2</v>
      </c>
      <c r="I750" s="37">
        <f t="shared" si="313"/>
        <v>-0.25941738091399585</v>
      </c>
      <c r="J750" s="1">
        <f t="shared" si="321"/>
        <v>1.2517440717111548E-3</v>
      </c>
      <c r="K750" s="1">
        <f t="shared" si="322"/>
        <v>-2.2045517707716926E-5</v>
      </c>
      <c r="L750" s="1">
        <f t="shared" si="314"/>
        <v>9.1308745268650821E-2</v>
      </c>
      <c r="M750" s="1">
        <f t="shared" si="315"/>
        <v>-3.0322788039732942E-2</v>
      </c>
      <c r="N750" s="1">
        <f t="shared" si="316"/>
        <v>0.12087309157252292</v>
      </c>
      <c r="O750" s="1">
        <f t="shared" si="317"/>
        <v>-0.82567389999580354</v>
      </c>
      <c r="P750" s="1">
        <f t="shared" si="318"/>
        <v>-1.0845591777947269E-2</v>
      </c>
      <c r="Q750" s="1">
        <f t="shared" si="323"/>
        <v>-2.465023689230913E-3</v>
      </c>
      <c r="R750" s="1">
        <f t="shared" si="324"/>
        <v>-3.5138020794164413E-5</v>
      </c>
      <c r="S750" s="1">
        <f t="shared" si="325"/>
        <v>-4.1114852371753998E-3</v>
      </c>
      <c r="T750" s="1">
        <f t="shared" si="326"/>
        <v>1.2685234205448465E-3</v>
      </c>
      <c r="U750" s="1">
        <f t="shared" si="327"/>
        <v>-1.459580798028265E-4</v>
      </c>
      <c r="V750" s="1">
        <f t="shared" si="328"/>
        <v>2.5479491766449789E-3</v>
      </c>
      <c r="W750" s="1">
        <f t="shared" si="334"/>
        <v>0</v>
      </c>
      <c r="X750" s="1">
        <f t="shared" si="334"/>
        <v>0</v>
      </c>
      <c r="Y750" s="1">
        <f t="shared" si="334"/>
        <v>0</v>
      </c>
      <c r="Z750" s="1">
        <f t="shared" si="334"/>
        <v>0</v>
      </c>
      <c r="AA750" s="1">
        <f>+AA$3*$F750*ABS($F750)*COS(2*PI()*$A750/$AZ$22+AA$4)*COS(2*PI()*$A750/$BA$22+AA$5)</f>
        <v>0</v>
      </c>
      <c r="AB750" s="39">
        <f>+AB$3*$F750*ABS($F750)*COS(2*2*PI()*$A750/$BA$33+AB$4)*COS(2*2*PI()*$A750/$BA$34+AB$5)*COS(2*2*PI()*$A750/$BA$35+AB$6)</f>
        <v>0</v>
      </c>
      <c r="AE750" s="20">
        <f>+$AF$20*SIGN(SOI!A749)*(ABS(SOI!A749))^$AE$2</f>
        <v>7.3111403857914078E-2</v>
      </c>
      <c r="AF750" s="20">
        <f t="shared" si="331"/>
        <v>0.27757668522137313</v>
      </c>
      <c r="AG750" s="19">
        <f t="shared" si="332"/>
        <v>0.54266003703923482</v>
      </c>
      <c r="AH750" s="19">
        <f t="shared" si="333"/>
        <v>0.35790610314442328</v>
      </c>
      <c r="AI750">
        <f t="shared" si="330"/>
        <v>0.43679999999999503</v>
      </c>
      <c r="AJ750">
        <f t="shared" si="329"/>
        <v>0.26508335181786169</v>
      </c>
      <c r="AK750">
        <v>1</v>
      </c>
    </row>
    <row r="751" spans="1:37" x14ac:dyDescent="0.25">
      <c r="A751">
        <v>60.750000000000632</v>
      </c>
      <c r="B751" s="2">
        <v>1940.7499999999447</v>
      </c>
      <c r="C751">
        <f>+D751+($D$2+E751+F751)*SOI!A750*IF(B751&gt;$C$18, IF(B751&lt;$C$19,-1,1),1)</f>
        <v>1.0972857875576854</v>
      </c>
      <c r="D751">
        <f>+$D$3*((1-$D$5)*SOI!D750+$D$5*SOI!D749) +   $D$4*((1-$D$5)*SOI!E750+$D$5*SOI!E749)</f>
        <v>0</v>
      </c>
      <c r="E751">
        <f t="shared" si="311"/>
        <v>1.2742092205114925</v>
      </c>
      <c r="F751">
        <f t="shared" si="312"/>
        <v>2.1548088656062738</v>
      </c>
      <c r="G751">
        <f t="shared" si="319"/>
        <v>3.4290180861177664</v>
      </c>
      <c r="H751" s="21">
        <f t="shared" si="320"/>
        <v>1.7071360542955725E-3</v>
      </c>
      <c r="I751" s="37">
        <f t="shared" si="313"/>
        <v>-0.12345085857125407</v>
      </c>
      <c r="J751" s="1">
        <f t="shared" si="321"/>
        <v>-1.292247753754551E-3</v>
      </c>
      <c r="K751" s="1">
        <f t="shared" si="322"/>
        <v>6.4890326571896901E-7</v>
      </c>
      <c r="L751" s="1">
        <f t="shared" si="314"/>
        <v>-0.29339856862429142</v>
      </c>
      <c r="M751" s="1">
        <f t="shared" si="315"/>
        <v>6.5781584237696811E-2</v>
      </c>
      <c r="N751" s="1">
        <f t="shared" si="316"/>
        <v>-0.20442002129424336</v>
      </c>
      <c r="O751" s="1">
        <f t="shared" si="317"/>
        <v>0.64457177527702103</v>
      </c>
      <c r="P751" s="1">
        <f t="shared" si="318"/>
        <v>1.2726370648431063E-4</v>
      </c>
      <c r="Q751" s="1">
        <f t="shared" si="323"/>
        <v>-9.0437821970208946E-3</v>
      </c>
      <c r="R751" s="1">
        <f t="shared" si="324"/>
        <v>-6.134813112732022E-5</v>
      </c>
      <c r="S751" s="1">
        <f t="shared" si="325"/>
        <v>3.3089299901402579E-3</v>
      </c>
      <c r="T751" s="1">
        <f t="shared" si="326"/>
        <v>3.1820487861985857E-3</v>
      </c>
      <c r="U751" s="1">
        <f t="shared" si="327"/>
        <v>8.1503169778625942E-7</v>
      </c>
      <c r="V751" s="1">
        <f t="shared" si="328"/>
        <v>5.0563353965737611E-5</v>
      </c>
      <c r="W751" s="1">
        <f t="shared" si="334"/>
        <v>0</v>
      </c>
      <c r="X751" s="1">
        <f t="shared" si="334"/>
        <v>0</v>
      </c>
      <c r="Y751" s="1">
        <f t="shared" si="334"/>
        <v>0</v>
      </c>
      <c r="Z751" s="1">
        <f t="shared" si="334"/>
        <v>0</v>
      </c>
      <c r="AA751" s="1">
        <f>+AA$3*$F751*ABS($F751)*COS(2*PI()*$A751/$AZ$22+AA$4)*COS(2*PI()*$A751/$BA$22+AA$5)</f>
        <v>0</v>
      </c>
      <c r="AB751" s="39">
        <f>+AB$3*$F751*ABS($F751)*COS(2*2*PI()*$A751/$BA$33+AB$4)*COS(2*2*PI()*$A751/$BA$34+AB$5)*COS(2*2*PI()*$A751/$BA$35+AB$6)</f>
        <v>0</v>
      </c>
      <c r="AE751" s="20">
        <f>+$AF$20*SIGN(SOI!A750)*(ABS(SOI!A750))^$AE$2</f>
        <v>0.26942995046789575</v>
      </c>
      <c r="AF751" s="20">
        <f t="shared" si="331"/>
        <v>0.26984454352131354</v>
      </c>
      <c r="AG751" s="19">
        <f t="shared" si="332"/>
        <v>0.42891739071102497</v>
      </c>
      <c r="AH751" s="19">
        <f t="shared" si="333"/>
        <v>0.34610532534598437</v>
      </c>
      <c r="AI751">
        <f t="shared" si="330"/>
        <v>0.43739999999999502</v>
      </c>
      <c r="AJ751">
        <f t="shared" si="329"/>
        <v>0.15907284718971143</v>
      </c>
      <c r="AK751">
        <v>1</v>
      </c>
    </row>
    <row r="752" spans="1:37" x14ac:dyDescent="0.25">
      <c r="A752">
        <v>60.833333333333968</v>
      </c>
      <c r="B752" s="2">
        <v>1940.833333333278</v>
      </c>
      <c r="C752">
        <f>+D752+($D$2+E752+F752)*SOI!A751*IF(B752&gt;$C$18, IF(B752&lt;$C$19,-1,1),1)</f>
        <v>-4.192826178251452</v>
      </c>
      <c r="D752">
        <f>+$D$3*((1-$D$5)*SOI!D751+$D$5*SOI!D750) +   $D$4*((1-$D$5)*SOI!E751+$D$5*SOI!E750)</f>
        <v>0</v>
      </c>
      <c r="E752">
        <f t="shared" si="311"/>
        <v>-2.387597922500265</v>
      </c>
      <c r="F752">
        <f t="shared" si="312"/>
        <v>-3.6021537607160958</v>
      </c>
      <c r="G752">
        <f t="shared" si="319"/>
        <v>-5.9897516832163609</v>
      </c>
      <c r="H752" s="21">
        <f t="shared" si="320"/>
        <v>7.4853723941488634E-2</v>
      </c>
      <c r="I752" s="37">
        <f t="shared" si="313"/>
        <v>1.0341076224295658</v>
      </c>
      <c r="J752" s="1">
        <f t="shared" si="321"/>
        <v>-6.822418349208461E-3</v>
      </c>
      <c r="K752" s="1">
        <f t="shared" si="322"/>
        <v>-6.4360219720948196E-5</v>
      </c>
      <c r="L752" s="1">
        <f t="shared" si="314"/>
        <v>2.4980550418808245</v>
      </c>
      <c r="M752" s="1">
        <f t="shared" si="315"/>
        <v>-4.1459614983147701E-2</v>
      </c>
      <c r="N752" s="1">
        <f t="shared" si="316"/>
        <v>0.27266803224477493</v>
      </c>
      <c r="O752" s="1">
        <f t="shared" si="317"/>
        <v>-3.2878885569496474E-2</v>
      </c>
      <c r="P752" s="1">
        <f t="shared" si="318"/>
        <v>-2.9063794170951205E-2</v>
      </c>
      <c r="Q752" s="1">
        <f t="shared" si="323"/>
        <v>-7.6029445934726768E-3</v>
      </c>
      <c r="R752" s="1">
        <f t="shared" si="324"/>
        <v>4.3202083580689502E-4</v>
      </c>
      <c r="S752" s="1">
        <f t="shared" si="325"/>
        <v>3.697174917000523E-2</v>
      </c>
      <c r="T752" s="1">
        <f t="shared" si="326"/>
        <v>1.3819637476060957E-3</v>
      </c>
      <c r="U752" s="1">
        <f t="shared" si="327"/>
        <v>1.5591714205050674E-3</v>
      </c>
      <c r="V752" s="1">
        <f t="shared" si="328"/>
        <v>1.5402613231340449E-2</v>
      </c>
      <c r="W752" s="1">
        <f t="shared" si="334"/>
        <v>0</v>
      </c>
      <c r="X752" s="1">
        <f t="shared" si="334"/>
        <v>0</v>
      </c>
      <c r="Y752" s="1">
        <f t="shared" si="334"/>
        <v>0</v>
      </c>
      <c r="Z752" s="1">
        <f t="shared" si="334"/>
        <v>0</v>
      </c>
      <c r="AA752" s="1">
        <f>+AA$3*$F752*ABS($F752)*COS(2*PI()*$A752/$AZ$22+AA$4)*COS(2*PI()*$A752/$BA$22+AA$5)</f>
        <v>0</v>
      </c>
      <c r="AB752" s="39">
        <f>+AB$3*$F752*ABS($F752)*COS(2*2*PI()*$A752/$BA$33+AB$4)*COS(2*2*PI()*$A752/$BA$34+AB$5)*COS(2*2*PI()*$A752/$BA$35+AB$6)</f>
        <v>0</v>
      </c>
      <c r="AE752" s="20">
        <f>+$AF$20*SIGN(SOI!A751)*(ABS(SOI!A751))^$AE$2</f>
        <v>0.46699227623813078</v>
      </c>
      <c r="AF752" s="20">
        <f t="shared" si="331"/>
        <v>0.49754285552115302</v>
      </c>
      <c r="AG752" s="19">
        <f t="shared" si="332"/>
        <v>0.25267439902418443</v>
      </c>
      <c r="AH752" s="19">
        <f t="shared" si="333"/>
        <v>7.3178934561285824E-2</v>
      </c>
      <c r="AI752">
        <f t="shared" si="330"/>
        <v>0.437999999999995</v>
      </c>
      <c r="AJ752">
        <f t="shared" si="329"/>
        <v>0.24486845649696859</v>
      </c>
      <c r="AK752">
        <v>1</v>
      </c>
    </row>
    <row r="753" spans="1:37" x14ac:dyDescent="0.25">
      <c r="A753">
        <v>60.916666666667304</v>
      </c>
      <c r="B753" s="2">
        <v>1940.9166666666113</v>
      </c>
      <c r="C753">
        <f>+D753+($D$2+E753+F753)*SOI!A752*IF(B753&gt;$C$18, IF(B753&lt;$C$19,-1,1),1)</f>
        <v>140.09643863135679</v>
      </c>
      <c r="D753">
        <f>+$D$3*((1-$D$5)*SOI!D752+$D$5*SOI!D751) +   $D$4*((1-$D$5)*SOI!E752+$D$5*SOI!E751)</f>
        <v>0</v>
      </c>
      <c r="E753">
        <f t="shared" si="311"/>
        <v>41.120340000487928</v>
      </c>
      <c r="F753">
        <f t="shared" si="312"/>
        <v>59.668464770272351</v>
      </c>
      <c r="G753">
        <f t="shared" si="319"/>
        <v>100.78880477076028</v>
      </c>
      <c r="H753" s="21">
        <f t="shared" si="320"/>
        <v>-0.3859822683541404</v>
      </c>
      <c r="I753" s="37">
        <f t="shared" si="313"/>
        <v>-22.227453827981169</v>
      </c>
      <c r="J753" s="1">
        <f t="shared" si="321"/>
        <v>5.5933617997472265</v>
      </c>
      <c r="K753" s="1">
        <f t="shared" si="322"/>
        <v>14.931043587846622</v>
      </c>
      <c r="L753" s="1">
        <f t="shared" si="314"/>
        <v>-43.160914078350316</v>
      </c>
      <c r="M753" s="1">
        <f t="shared" si="315"/>
        <v>-1.5813785822714579</v>
      </c>
      <c r="N753" s="1">
        <f t="shared" si="316"/>
        <v>-0.69246652506789119</v>
      </c>
      <c r="O753" s="1">
        <f t="shared" si="317"/>
        <v>11.807489540727984</v>
      </c>
      <c r="P753" s="1">
        <f t="shared" si="318"/>
        <v>1.0866654100931727</v>
      </c>
      <c r="Q753" s="1">
        <f t="shared" si="323"/>
        <v>0.73647324334490305</v>
      </c>
      <c r="R753" s="1">
        <f t="shared" si="324"/>
        <v>0.89950548899701155</v>
      </c>
      <c r="S753" s="1">
        <f t="shared" si="325"/>
        <v>2.0181736667348438</v>
      </c>
      <c r="T753" s="1">
        <f t="shared" si="326"/>
        <v>8.574834799947519</v>
      </c>
      <c r="U753" s="1">
        <f t="shared" si="327"/>
        <v>1.2530297345826105</v>
      </c>
      <c r="V753" s="1">
        <f t="shared" si="328"/>
        <v>1.4625223239419107</v>
      </c>
      <c r="W753" s="1">
        <f t="shared" si="334"/>
        <v>0</v>
      </c>
      <c r="X753" s="1">
        <f t="shared" si="334"/>
        <v>0</v>
      </c>
      <c r="Y753" s="1">
        <f t="shared" si="334"/>
        <v>0</v>
      </c>
      <c r="Z753" s="1">
        <f t="shared" si="334"/>
        <v>0</v>
      </c>
      <c r="AA753" s="1">
        <f>+AA$3*$F753*ABS($F753)*COS(2*PI()*$A753/$AZ$22+AA$4)*COS(2*PI()*$A753/$BA$22+AA$5)</f>
        <v>0</v>
      </c>
      <c r="AB753" s="39">
        <f>+AB$3*$F753*ABS($F753)*COS(2*2*PI()*$A753/$BA$33+AB$4)*COS(2*2*PI()*$A753/$BA$34+AB$5)*COS(2*2*PI()*$A753/$BA$35+AB$6)</f>
        <v>0</v>
      </c>
      <c r="AE753" s="20">
        <f>+$AF$20*SIGN(SOI!A752)*(ABS(SOI!A752))^$AE$2</f>
        <v>0.75620633985743246</v>
      </c>
      <c r="AF753" s="20">
        <f t="shared" si="331"/>
        <v>0.65852607168651645</v>
      </c>
      <c r="AG753" s="19">
        <f t="shared" si="332"/>
        <v>0.35109835651347243</v>
      </c>
      <c r="AH753" s="19">
        <f t="shared" si="333"/>
        <v>0.10479503298019846</v>
      </c>
      <c r="AI753">
        <f t="shared" si="330"/>
        <v>0.43859999999999499</v>
      </c>
      <c r="AJ753">
        <f t="shared" si="329"/>
        <v>0.30742771517304401</v>
      </c>
      <c r="AK753">
        <v>1</v>
      </c>
    </row>
    <row r="754" spans="1:37" x14ac:dyDescent="0.25">
      <c r="A754">
        <v>61.000000000000639</v>
      </c>
      <c r="B754" s="2">
        <v>1940.9999999999445</v>
      </c>
      <c r="C754">
        <f>+D754+($D$2+E754+F754)*SOI!A753*IF(B754&gt;$C$18, IF(B754&lt;$C$19,-1,1),1)</f>
        <v>9.2626166139965989</v>
      </c>
      <c r="D754">
        <f>+$D$3*((1-$D$5)*SOI!D753+$D$5*SOI!D752) +   $D$4*((1-$D$5)*SOI!E753+$D$5*SOI!E752)</f>
        <v>0</v>
      </c>
      <c r="E754">
        <f t="shared" si="311"/>
        <v>2.6892524454115216</v>
      </c>
      <c r="F754">
        <f t="shared" si="312"/>
        <v>4.022788579223695</v>
      </c>
      <c r="G754">
        <f t="shared" si="319"/>
        <v>6.7120410246352167</v>
      </c>
      <c r="H754" s="21">
        <f t="shared" si="320"/>
        <v>1.5325329583712115E-2</v>
      </c>
      <c r="I754" s="37">
        <f t="shared" si="313"/>
        <v>-0.96985330551114302</v>
      </c>
      <c r="J754" s="1">
        <f t="shared" si="321"/>
        <v>3.1460438041402285E-2</v>
      </c>
      <c r="K754" s="1">
        <f t="shared" si="322"/>
        <v>2.3848446210292841E-3</v>
      </c>
      <c r="L754" s="1">
        <f t="shared" si="314"/>
        <v>-0.62948791729796183</v>
      </c>
      <c r="M754" s="1">
        <f t="shared" si="315"/>
        <v>-0.20385030811462246</v>
      </c>
      <c r="N754" s="1">
        <f t="shared" si="316"/>
        <v>0.23751979235275242</v>
      </c>
      <c r="O754" s="1">
        <f t="shared" si="317"/>
        <v>2.30228327590063</v>
      </c>
      <c r="P754" s="1">
        <f t="shared" si="318"/>
        <v>6.1033435255206901E-2</v>
      </c>
      <c r="Q754" s="1">
        <f t="shared" si="323"/>
        <v>-3.2563682677218729E-2</v>
      </c>
      <c r="R754" s="1">
        <f t="shared" si="324"/>
        <v>-1.7353884083604007E-3</v>
      </c>
      <c r="S754" s="1">
        <f t="shared" si="325"/>
        <v>-3.0204794815860705E-2</v>
      </c>
      <c r="T754" s="1">
        <f t="shared" si="326"/>
        <v>2.4385053665508586E-2</v>
      </c>
      <c r="U754" s="1">
        <f t="shared" si="327"/>
        <v>3.0707869210344586E-3</v>
      </c>
      <c r="V754" s="1">
        <f t="shared" si="328"/>
        <v>-2.8175750746790997E-2</v>
      </c>
      <c r="W754" s="1">
        <f t="shared" si="334"/>
        <v>0</v>
      </c>
      <c r="X754" s="1">
        <f t="shared" si="334"/>
        <v>0</v>
      </c>
      <c r="Y754" s="1">
        <f t="shared" si="334"/>
        <v>0</v>
      </c>
      <c r="Z754" s="1">
        <f t="shared" si="334"/>
        <v>0</v>
      </c>
      <c r="AA754" s="1">
        <f>+AA$3*$F754*ABS($F754)*COS(2*PI()*$A754/$AZ$22+AA$4)*COS(2*PI()*$A754/$BA$22+AA$5)</f>
        <v>0</v>
      </c>
      <c r="AB754" s="39">
        <f>+AB$3*$F754*ABS($F754)*COS(2*2*PI()*$A754/$BA$33+AB$4)*COS(2*2*PI()*$A754/$BA$34+AB$5)*COS(2*2*PI()*$A754/$BA$35+AB$6)</f>
        <v>0</v>
      </c>
      <c r="AE754" s="20">
        <f>+$AF$20*SIGN(SOI!A753)*(ABS(SOI!A753))^$AE$2</f>
        <v>0.7523795989639861</v>
      </c>
      <c r="AF754" s="20">
        <f t="shared" si="331"/>
        <v>0.74852507985316741</v>
      </c>
      <c r="AG754" s="19">
        <f t="shared" si="332"/>
        <v>3.7090662442815614E-2</v>
      </c>
      <c r="AH754" s="19">
        <f t="shared" si="333"/>
        <v>4.2581049156843492E-2</v>
      </c>
      <c r="AI754">
        <f t="shared" si="330"/>
        <v>0.43919999999999498</v>
      </c>
      <c r="AJ754">
        <f t="shared" si="329"/>
        <v>0.71143441741035174</v>
      </c>
      <c r="AK754">
        <v>1</v>
      </c>
    </row>
    <row r="755" spans="1:37" x14ac:dyDescent="0.25">
      <c r="A755">
        <v>61.083333333333975</v>
      </c>
      <c r="B755" s="2">
        <v>1941.0833333332778</v>
      </c>
      <c r="C755">
        <f>+D755+($D$2+E755+F755)*SOI!A754*IF(B755&gt;$C$18, IF(B755&lt;$C$19,-1,1),1)</f>
        <v>-4.7999038859622862</v>
      </c>
      <c r="D755">
        <f>+$D$3*((1-$D$5)*SOI!D754+$D$5*SOI!D753) +   $D$4*((1-$D$5)*SOI!E754+$D$5*SOI!E753)</f>
        <v>0</v>
      </c>
      <c r="E755">
        <f t="shared" si="311"/>
        <v>-1.3464768070124915</v>
      </c>
      <c r="F755">
        <f t="shared" si="312"/>
        <v>-2.2355410183324977</v>
      </c>
      <c r="G755">
        <f t="shared" si="319"/>
        <v>-3.5820178253449892</v>
      </c>
      <c r="H755" s="21">
        <f t="shared" si="320"/>
        <v>-2.0212853633458212E-2</v>
      </c>
      <c r="I755" s="37">
        <f t="shared" si="313"/>
        <v>-1.2561513360155596E-2</v>
      </c>
      <c r="J755" s="1">
        <f t="shared" si="321"/>
        <v>-1.8613554079924938E-4</v>
      </c>
      <c r="K755" s="1">
        <f t="shared" si="322"/>
        <v>-2.8275345660999968E-5</v>
      </c>
      <c r="L755" s="1">
        <f t="shared" si="314"/>
        <v>0.13169979748192961</v>
      </c>
      <c r="M755" s="1">
        <f t="shared" si="315"/>
        <v>9.311936335742739E-2</v>
      </c>
      <c r="N755" s="1">
        <f t="shared" si="316"/>
        <v>-0.20835304191082288</v>
      </c>
      <c r="O755" s="1">
        <f t="shared" si="317"/>
        <v>-0.99254096101157241</v>
      </c>
      <c r="P755" s="1">
        <f t="shared" si="318"/>
        <v>-8.0228423843244079E-3</v>
      </c>
      <c r="Q755" s="1">
        <f t="shared" si="323"/>
        <v>-1.3048547788972735E-2</v>
      </c>
      <c r="R755" s="1">
        <f t="shared" si="324"/>
        <v>-9.0066082453477024E-6</v>
      </c>
      <c r="S755" s="1">
        <f t="shared" si="325"/>
        <v>3.4317199912349723E-4</v>
      </c>
      <c r="T755" s="1">
        <f t="shared" si="326"/>
        <v>2.1994348607323887E-3</v>
      </c>
      <c r="U755" s="1">
        <f t="shared" si="327"/>
        <v>-5.2281259534745921E-6</v>
      </c>
      <c r="V755" s="1">
        <f t="shared" si="328"/>
        <v>-3.2488972956163024E-3</v>
      </c>
      <c r="W755" s="1">
        <f t="shared" si="334"/>
        <v>0</v>
      </c>
      <c r="X755" s="1">
        <f t="shared" si="334"/>
        <v>0</v>
      </c>
      <c r="Y755" s="1">
        <f t="shared" si="334"/>
        <v>0</v>
      </c>
      <c r="Z755" s="1">
        <f t="shared" si="334"/>
        <v>0</v>
      </c>
      <c r="AA755" s="1">
        <f>+AA$3*$F755*ABS($F755)*COS(2*PI()*$A755/$AZ$22+AA$4)*COS(2*PI()*$A755/$BA$22+AA$5)</f>
        <v>0</v>
      </c>
      <c r="AB755" s="39">
        <f>+AB$3*$F755*ABS($F755)*COS(2*2*PI()*$A755/$BA$33+AB$4)*COS(2*2*PI()*$A755/$BA$34+AB$5)*COS(2*2*PI()*$A755/$BA$35+AB$6)</f>
        <v>0</v>
      </c>
      <c r="AE755" s="20">
        <f>+$AF$20*SIGN(SOI!A754)*(ABS(SOI!A754))^$AE$2</f>
        <v>0.73698930073808366</v>
      </c>
      <c r="AF755" s="20">
        <f t="shared" si="331"/>
        <v>0.75106808809920012</v>
      </c>
      <c r="AG755" s="19">
        <f t="shared" si="332"/>
        <v>4.8513070318722484E-2</v>
      </c>
      <c r="AH755" s="19">
        <f t="shared" si="333"/>
        <v>3.8677726058660988E-2</v>
      </c>
      <c r="AI755">
        <f t="shared" si="330"/>
        <v>0.43979999999999497</v>
      </c>
      <c r="AJ755">
        <f t="shared" si="329"/>
        <v>0.70255501778047758</v>
      </c>
      <c r="AK755">
        <v>1</v>
      </c>
    </row>
    <row r="756" spans="1:37" x14ac:dyDescent="0.25">
      <c r="A756">
        <v>61.166666666667311</v>
      </c>
      <c r="B756" s="2">
        <v>1941.166666666611</v>
      </c>
      <c r="C756">
        <f>+D756+($D$2+E756+F756)*SOI!A755*IF(B756&gt;$C$18, IF(B756&lt;$C$19,-1,1),1)</f>
        <v>4.006178167995941</v>
      </c>
      <c r="D756">
        <f>+$D$3*((1-$D$5)*SOI!D755+$D$5*SOI!D754) +   $D$4*((1-$D$5)*SOI!E755+$D$5*SOI!E754)</f>
        <v>0</v>
      </c>
      <c r="E756">
        <f t="shared" si="311"/>
        <v>0.94082667418749955</v>
      </c>
      <c r="F756">
        <f t="shared" si="312"/>
        <v>1.9004344378663593</v>
      </c>
      <c r="G756">
        <f t="shared" si="319"/>
        <v>2.8412611120538589</v>
      </c>
      <c r="H756" s="21">
        <f t="shared" si="320"/>
        <v>-4.74711576492337E-3</v>
      </c>
      <c r="I756" s="37">
        <f t="shared" si="313"/>
        <v>0.34657859907152072</v>
      </c>
      <c r="J756" s="1">
        <f t="shared" si="321"/>
        <v>-1.3375060789246847E-3</v>
      </c>
      <c r="K756" s="1">
        <f t="shared" si="322"/>
        <v>3.9577558066504777E-6</v>
      </c>
      <c r="L756" s="1">
        <f t="shared" si="314"/>
        <v>-0.83665870051916857</v>
      </c>
      <c r="M756" s="1">
        <f t="shared" si="315"/>
        <v>-2.4251950879683914E-2</v>
      </c>
      <c r="N756" s="1">
        <f t="shared" si="316"/>
        <v>0.14258127340911728</v>
      </c>
      <c r="O756" s="1">
        <f t="shared" si="317"/>
        <v>0.1287573301408767</v>
      </c>
      <c r="P756" s="1">
        <f t="shared" si="318"/>
        <v>1.3626445496749244E-3</v>
      </c>
      <c r="Q756" s="1">
        <f t="shared" si="323"/>
        <v>-2.3255811894179307E-3</v>
      </c>
      <c r="R756" s="1">
        <f t="shared" si="324"/>
        <v>4.428843924678078E-5</v>
      </c>
      <c r="S756" s="1">
        <f t="shared" si="325"/>
        <v>6.4793921539102531E-3</v>
      </c>
      <c r="T756" s="1">
        <f t="shared" si="326"/>
        <v>1.8125827933268219E-3</v>
      </c>
      <c r="U756" s="1">
        <f t="shared" si="327"/>
        <v>-2.4499664797280119E-5</v>
      </c>
      <c r="V756" s="1">
        <f t="shared" si="328"/>
        <v>-3.7761822765620571E-4</v>
      </c>
      <c r="W756" s="1">
        <f t="shared" si="334"/>
        <v>0</v>
      </c>
      <c r="X756" s="1">
        <f t="shared" si="334"/>
        <v>0</v>
      </c>
      <c r="Y756" s="1">
        <f t="shared" si="334"/>
        <v>0</v>
      </c>
      <c r="Z756" s="1">
        <f t="shared" si="334"/>
        <v>0</v>
      </c>
      <c r="AA756" s="1">
        <f>+AA$3*$F756*ABS($F756)*COS(2*PI()*$A756/$AZ$22+AA$4)*COS(2*PI()*$A756/$BA$22+AA$5)</f>
        <v>0</v>
      </c>
      <c r="AB756" s="39">
        <f>+AB$3*$F756*ABS($F756)*COS(2*2*PI()*$A756/$BA$33+AB$4)*COS(2*2*PI()*$A756/$BA$34+AB$5)*COS(2*2*PI()*$A756/$BA$35+AB$6)</f>
        <v>0</v>
      </c>
      <c r="AE756" s="20">
        <f>+$AF$20*SIGN(SOI!A755)*(ABS(SOI!A755))^$AE$2</f>
        <v>0.7638353645955307</v>
      </c>
      <c r="AF756" s="20">
        <f t="shared" si="331"/>
        <v>0.74850864687297403</v>
      </c>
      <c r="AG756" s="19">
        <f t="shared" si="332"/>
        <v>-0.19377403862845871</v>
      </c>
      <c r="AH756" s="19">
        <f t="shared" si="333"/>
        <v>3.1798855660317815E-2</v>
      </c>
      <c r="AI756">
        <f t="shared" si="330"/>
        <v>0.44039999999999496</v>
      </c>
      <c r="AJ756">
        <f t="shared" si="329"/>
        <v>0.94228268550143279</v>
      </c>
      <c r="AK756">
        <v>1</v>
      </c>
    </row>
    <row r="757" spans="1:37" x14ac:dyDescent="0.25">
      <c r="A757">
        <v>61.250000000000647</v>
      </c>
      <c r="B757" s="2">
        <v>1941.2499999999443</v>
      </c>
      <c r="C757">
        <f>+D757+($D$2+E757+F757)*SOI!A756*IF(B757&gt;$C$18, IF(B757&lt;$C$19,-1,1),1)</f>
        <v>-3.9681720995219543</v>
      </c>
      <c r="D757">
        <f>+$D$3*((1-$D$5)*SOI!D756+$D$5*SOI!D755) +   $D$4*((1-$D$5)*SOI!E756+$D$5*SOI!E755)</f>
        <v>0</v>
      </c>
      <c r="E757">
        <f t="shared" si="311"/>
        <v>-0.7629647368542658</v>
      </c>
      <c r="F757">
        <f t="shared" si="312"/>
        <v>-2.1548088657354061</v>
      </c>
      <c r="G757">
        <f t="shared" si="319"/>
        <v>-2.9177736025896719</v>
      </c>
      <c r="H757" s="21">
        <f t="shared" si="320"/>
        <v>6.7756357845572771E-3</v>
      </c>
      <c r="I757" s="37">
        <f t="shared" si="313"/>
        <v>-0.39608726730233751</v>
      </c>
      <c r="J757" s="1">
        <f t="shared" si="321"/>
        <v>9.6691260626091428E-5</v>
      </c>
      <c r="K757" s="1">
        <f t="shared" si="322"/>
        <v>-3.3400052403905189E-5</v>
      </c>
      <c r="L757" s="1">
        <f t="shared" si="314"/>
        <v>0.87813424023841347</v>
      </c>
      <c r="M757" s="1">
        <f t="shared" si="315"/>
        <v>-1.5340834970085804E-3</v>
      </c>
      <c r="N757" s="1">
        <f t="shared" si="316"/>
        <v>-5.5343781607480366E-2</v>
      </c>
      <c r="O757" s="1">
        <f t="shared" si="317"/>
        <v>-6.6394697207266137E-2</v>
      </c>
      <c r="P757" s="1">
        <f t="shared" si="318"/>
        <v>-2.1247445562571826E-2</v>
      </c>
      <c r="Q757" s="1">
        <f t="shared" si="323"/>
        <v>5.7100533481737199E-5</v>
      </c>
      <c r="R757" s="1">
        <f t="shared" si="324"/>
        <v>1.242762601107614E-6</v>
      </c>
      <c r="S757" s="1">
        <f t="shared" si="325"/>
        <v>2.8742844626278349E-3</v>
      </c>
      <c r="T757" s="1">
        <f t="shared" si="326"/>
        <v>9.8100645415306214E-4</v>
      </c>
      <c r="U757" s="1">
        <f t="shared" si="327"/>
        <v>-4.3658963802792002E-4</v>
      </c>
      <c r="V757" s="1">
        <f t="shared" si="328"/>
        <v>-2.285511616943168E-3</v>
      </c>
      <c r="W757" s="1">
        <f t="shared" si="334"/>
        <v>0</v>
      </c>
      <c r="X757" s="1">
        <f t="shared" si="334"/>
        <v>0</v>
      </c>
      <c r="Y757" s="1">
        <f t="shared" si="334"/>
        <v>0</v>
      </c>
      <c r="Z757" s="1">
        <f t="shared" si="334"/>
        <v>0</v>
      </c>
      <c r="AA757" s="1">
        <f>+AA$3*$F757*ABS($F757)*COS(2*PI()*$A757/$AZ$22+AA$4)*COS(2*PI()*$A757/$BA$22+AA$5)</f>
        <v>0</v>
      </c>
      <c r="AB757" s="39">
        <f>+AB$3*$F757*ABS($F757)*COS(2*2*PI()*$A757/$BA$33+AB$4)*COS(2*2*PI()*$A757/$BA$34+AB$5)*COS(2*2*PI()*$A757/$BA$35+AB$6)</f>
        <v>0</v>
      </c>
      <c r="AE757" s="20">
        <f>+$AF$20*SIGN(SOI!A756)*(ABS(SOI!A756))^$AE$2</f>
        <v>0.7447012752853075</v>
      </c>
      <c r="AF757" s="20">
        <f t="shared" si="331"/>
        <v>0.74592655403649799</v>
      </c>
      <c r="AG757" s="19">
        <f t="shared" si="332"/>
        <v>-0.12856874820081859</v>
      </c>
      <c r="AH757" s="19">
        <f t="shared" si="333"/>
        <v>0.1192499920557705</v>
      </c>
      <c r="AI757">
        <f t="shared" si="330"/>
        <v>0.44099999999999495</v>
      </c>
      <c r="AJ757">
        <f t="shared" si="329"/>
        <v>0.87449530223731653</v>
      </c>
      <c r="AK757">
        <v>1</v>
      </c>
    </row>
    <row r="758" spans="1:37" x14ac:dyDescent="0.25">
      <c r="A758">
        <v>61.333333333333982</v>
      </c>
      <c r="B758" s="2">
        <v>1941.3333333332776</v>
      </c>
      <c r="C758">
        <f>+D758+($D$2+E758+F758)*SOI!A757*IF(B758&gt;$C$18, IF(B758&lt;$C$19,-1,1),1)</f>
        <v>5.6533292280302092</v>
      </c>
      <c r="D758">
        <f>+$D$3*((1-$D$5)*SOI!D757+$D$5*SOI!D756) +   $D$4*((1-$D$5)*SOI!E757+$D$5*SOI!E756)</f>
        <v>0</v>
      </c>
      <c r="E758">
        <f t="shared" si="311"/>
        <v>0.68067141170685908</v>
      </c>
      <c r="F758">
        <f t="shared" si="312"/>
        <v>3.602153761043299</v>
      </c>
      <c r="G758">
        <f t="shared" si="319"/>
        <v>4.2828251727501581</v>
      </c>
      <c r="H758" s="21">
        <f t="shared" si="320"/>
        <v>6.3743042298846034E-3</v>
      </c>
      <c r="I758" s="37">
        <f t="shared" si="313"/>
        <v>0.25344550723036985</v>
      </c>
      <c r="J758" s="1">
        <f t="shared" si="321"/>
        <v>-3.7873009809913844E-3</v>
      </c>
      <c r="K758" s="1">
        <f t="shared" si="322"/>
        <v>1.840588009230775E-4</v>
      </c>
      <c r="L758" s="1">
        <f t="shared" si="314"/>
        <v>-0.27303583034361573</v>
      </c>
      <c r="M758" s="1">
        <f t="shared" si="315"/>
        <v>-9.3906981418391627E-2</v>
      </c>
      <c r="N758" s="1">
        <f t="shared" si="316"/>
        <v>-5.8122892308136324E-2</v>
      </c>
      <c r="O758" s="1">
        <f t="shared" si="317"/>
        <v>0.42569799453229468</v>
      </c>
      <c r="P758" s="1">
        <f t="shared" si="318"/>
        <v>5.8733952054026081E-2</v>
      </c>
      <c r="Q758" s="1">
        <f t="shared" si="323"/>
        <v>3.670856732600584E-3</v>
      </c>
      <c r="R758" s="1">
        <f t="shared" si="324"/>
        <v>-5.1122155842269288E-5</v>
      </c>
      <c r="S758" s="1">
        <f t="shared" si="325"/>
        <v>-1.9315317400792164E-3</v>
      </c>
      <c r="T758" s="1">
        <f t="shared" si="326"/>
        <v>1.9556845540882072E-3</v>
      </c>
      <c r="U758" s="1">
        <f t="shared" si="327"/>
        <v>-7.7223527944862323E-4</v>
      </c>
      <c r="V758" s="1">
        <f t="shared" si="328"/>
        <v>6.6350518164327923E-3</v>
      </c>
      <c r="W758" s="1">
        <f t="shared" si="334"/>
        <v>0</v>
      </c>
      <c r="X758" s="1">
        <f t="shared" si="334"/>
        <v>0</v>
      </c>
      <c r="Y758" s="1">
        <f t="shared" si="334"/>
        <v>0</v>
      </c>
      <c r="Z758" s="1">
        <f t="shared" si="334"/>
        <v>0</v>
      </c>
      <c r="AA758" s="1">
        <f>+AA$3*$F758*ABS($F758)*COS(2*PI()*$A758/$AZ$22+AA$4)*COS(2*PI()*$A758/$BA$22+AA$5)</f>
        <v>0</v>
      </c>
      <c r="AB758" s="39">
        <f>+AB$3*$F758*ABS($F758)*COS(2*2*PI()*$A758/$BA$33+AB$4)*COS(2*2*PI()*$A758/$BA$34+AB$5)*COS(2*2*PI()*$A758/$BA$35+AB$6)</f>
        <v>0</v>
      </c>
      <c r="AE758" s="20">
        <f>+$AF$20*SIGN(SOI!A757)*(ABS(SOI!A757))^$AE$2</f>
        <v>0.72924302222865578</v>
      </c>
      <c r="AF758" s="20">
        <f t="shared" si="331"/>
        <v>0.67413356676541858</v>
      </c>
      <c r="AG758" s="19">
        <f t="shared" si="332"/>
        <v>0.44231911715471295</v>
      </c>
      <c r="AH758" s="19">
        <f t="shared" si="333"/>
        <v>0.68174790446659428</v>
      </c>
      <c r="AI758">
        <f t="shared" si="330"/>
        <v>0.44159999999999494</v>
      </c>
      <c r="AJ758">
        <f t="shared" si="329"/>
        <v>0.23181444961070563</v>
      </c>
      <c r="AK758">
        <v>1</v>
      </c>
    </row>
    <row r="759" spans="1:37" x14ac:dyDescent="0.25">
      <c r="A759">
        <v>61.416666666667318</v>
      </c>
      <c r="B759" s="2">
        <v>1941.4166666666108</v>
      </c>
      <c r="C759">
        <f>+D759+($D$2+E759+F759)*SOI!A758*IF(B759&gt;$C$18, IF(B759&lt;$C$19,-1,1),1)</f>
        <v>-53.084361499353314</v>
      </c>
      <c r="D759">
        <f>+$D$3*((1-$D$5)*SOI!D758+$D$5*SOI!D757) +   $D$4*((1-$D$5)*SOI!E758+$D$5*SOI!E757)</f>
        <v>0</v>
      </c>
      <c r="E759">
        <f t="shared" si="311"/>
        <v>-0.65467329725038437</v>
      </c>
      <c r="F759">
        <f t="shared" si="312"/>
        <v>-59.668464770196564</v>
      </c>
      <c r="G759">
        <f t="shared" si="319"/>
        <v>-60.323138067446948</v>
      </c>
      <c r="H759" s="21">
        <f t="shared" si="320"/>
        <v>0.26392557075661222</v>
      </c>
      <c r="I759" s="37">
        <f t="shared" si="313"/>
        <v>9.130414374146717E-2</v>
      </c>
      <c r="J759" s="1">
        <f t="shared" si="321"/>
        <v>6.9949181279136907E-2</v>
      </c>
      <c r="K759" s="1">
        <f t="shared" si="322"/>
        <v>6.5109615996183142E-5</v>
      </c>
      <c r="L759" s="1">
        <f t="shared" si="314"/>
        <v>8.2317913390903396E-3</v>
      </c>
      <c r="M759" s="1">
        <f t="shared" si="315"/>
        <v>4.8144292057175777</v>
      </c>
      <c r="N759" s="1">
        <f t="shared" si="316"/>
        <v>1.5352622181811881</v>
      </c>
      <c r="O759" s="1">
        <f t="shared" si="317"/>
        <v>0.46920447040519997</v>
      </c>
      <c r="P759" s="1">
        <f t="shared" si="318"/>
        <v>-0.62523390755731467</v>
      </c>
      <c r="Q759" s="1">
        <f t="shared" si="323"/>
        <v>4.9710680027854162</v>
      </c>
      <c r="R759" s="1">
        <f t="shared" si="324"/>
        <v>-2.4940050013403953E-2</v>
      </c>
      <c r="S759" s="1">
        <f t="shared" si="325"/>
        <v>1.8379897493383399E-2</v>
      </c>
      <c r="T759" s="1">
        <f t="shared" si="326"/>
        <v>-6.4988131876720314E-5</v>
      </c>
      <c r="U759" s="1">
        <f t="shared" si="327"/>
        <v>2.9614801606551023E-3</v>
      </c>
      <c r="V759" s="1">
        <f t="shared" si="328"/>
        <v>1.8656619828140955</v>
      </c>
      <c r="W759" s="1">
        <f t="shared" si="334"/>
        <v>0</v>
      </c>
      <c r="X759" s="1">
        <f t="shared" si="334"/>
        <v>0</v>
      </c>
      <c r="Y759" s="1">
        <f t="shared" si="334"/>
        <v>0</v>
      </c>
      <c r="Z759" s="1">
        <f t="shared" si="334"/>
        <v>0</v>
      </c>
      <c r="AA759" s="1">
        <f>+AA$3*$F759*ABS($F759)*COS(2*PI()*$A759/$AZ$22+AA$4)*COS(2*PI()*$A759/$BA$22+AA$5)</f>
        <v>0</v>
      </c>
      <c r="AB759" s="39">
        <f>+AB$3*$F759*ABS($F759)*COS(2*2*PI()*$A759/$BA$33+AB$4)*COS(2*2*PI()*$A759/$BA$34+AB$5)*COS(2*2*PI()*$A759/$BA$35+AB$6)</f>
        <v>0</v>
      </c>
      <c r="AE759" s="20">
        <f>+$AF$20*SIGN(SOI!A758)*(ABS(SOI!A758))^$AE$2</f>
        <v>0.54845640278229257</v>
      </c>
      <c r="AF759" s="20">
        <f t="shared" si="331"/>
        <v>0.5862221606531558</v>
      </c>
      <c r="AG759" s="19">
        <f t="shared" si="332"/>
        <v>0.61549543174992438</v>
      </c>
      <c r="AH759" s="19">
        <f t="shared" si="333"/>
        <v>0.81482716656277154</v>
      </c>
      <c r="AI759">
        <f t="shared" si="330"/>
        <v>0.44219999999999493</v>
      </c>
      <c r="AJ759">
        <f t="shared" si="329"/>
        <v>2.9273271096768583E-2</v>
      </c>
      <c r="AK759">
        <v>1</v>
      </c>
    </row>
    <row r="760" spans="1:37" x14ac:dyDescent="0.25">
      <c r="A760">
        <v>61.500000000000654</v>
      </c>
      <c r="B760" s="2">
        <v>1941.4999999999441</v>
      </c>
      <c r="C760">
        <f>+D760+($D$2+E760+F760)*SOI!A759*IF(B760&gt;$C$18, IF(B760&lt;$C$19,-1,1),1)</f>
        <v>-2.4439669859210889</v>
      </c>
      <c r="D760">
        <f>+$D$3*((1-$D$5)*SOI!D759+$D$5*SOI!D758) +   $D$4*((1-$D$5)*SOI!E759+$D$5*SOI!E758)</f>
        <v>0</v>
      </c>
      <c r="E760">
        <f t="shared" si="311"/>
        <v>0.674888598934273</v>
      </c>
      <c r="F760">
        <f t="shared" si="312"/>
        <v>-4.0227885796480933</v>
      </c>
      <c r="G760">
        <f t="shared" si="319"/>
        <v>-3.3478999807138203</v>
      </c>
      <c r="H760" s="21">
        <f t="shared" si="320"/>
        <v>6.2490197667914747E-4</v>
      </c>
      <c r="I760" s="37">
        <f t="shared" si="313"/>
        <v>-0.25370091036392217</v>
      </c>
      <c r="J760" s="1">
        <f t="shared" si="321"/>
        <v>-1.8938447874532392E-2</v>
      </c>
      <c r="K760" s="1">
        <f t="shared" si="322"/>
        <v>-2.0068730644381692E-5</v>
      </c>
      <c r="L760" s="1">
        <f t="shared" si="314"/>
        <v>-0.4892123001242133</v>
      </c>
      <c r="M760" s="1">
        <f t="shared" si="315"/>
        <v>0.46911034967799914</v>
      </c>
      <c r="N760" s="1">
        <f t="shared" si="316"/>
        <v>3.8047600554395378E-2</v>
      </c>
      <c r="O760" s="1">
        <f t="shared" si="317"/>
        <v>0.27790774773324894</v>
      </c>
      <c r="P760" s="1">
        <f t="shared" si="318"/>
        <v>-5.4748946258358086E-3</v>
      </c>
      <c r="Q760" s="1">
        <f t="shared" si="323"/>
        <v>1.2003962360920477E-2</v>
      </c>
      <c r="R760" s="1">
        <f t="shared" si="324"/>
        <v>1.6734154660023282E-4</v>
      </c>
      <c r="S760" s="1">
        <f t="shared" si="325"/>
        <v>-1.265666641372827E-3</v>
      </c>
      <c r="T760" s="1">
        <f t="shared" si="326"/>
        <v>2.2875762601391944E-3</v>
      </c>
      <c r="U760" s="1">
        <f t="shared" si="327"/>
        <v>-7.2056573696846772E-5</v>
      </c>
      <c r="V760" s="1">
        <f t="shared" si="328"/>
        <v>4.048656348716827E-4</v>
      </c>
      <c r="W760" s="1">
        <f t="shared" si="334"/>
        <v>0</v>
      </c>
      <c r="X760" s="1">
        <f t="shared" si="334"/>
        <v>0</v>
      </c>
      <c r="Y760" s="1">
        <f t="shared" si="334"/>
        <v>0</v>
      </c>
      <c r="Z760" s="1">
        <f t="shared" si="334"/>
        <v>0</v>
      </c>
      <c r="AA760" s="1">
        <f>+AA$3*$F760*ABS($F760)*COS(2*PI()*$A760/$AZ$22+AA$4)*COS(2*PI()*$A760/$BA$22+AA$5)</f>
        <v>0</v>
      </c>
      <c r="AB760" s="39">
        <f>+AB$3*$F760*ABS($F760)*COS(2*2*PI()*$A760/$BA$33+AB$4)*COS(2*2*PI()*$A760/$BA$34+AB$5)*COS(2*2*PI()*$A760/$BA$35+AB$6)</f>
        <v>0</v>
      </c>
      <c r="AE760" s="20">
        <f>+$AF$20*SIGN(SOI!A759)*(ABS(SOI!A759))^$AE$2</f>
        <v>0.48096705694851882</v>
      </c>
      <c r="AF760" s="20">
        <f t="shared" si="331"/>
        <v>0.51261312246650759</v>
      </c>
      <c r="AG760" s="19">
        <f t="shared" si="332"/>
        <v>0.78326746118884238</v>
      </c>
      <c r="AH760" s="19">
        <f t="shared" si="333"/>
        <v>0.81207805203178218</v>
      </c>
      <c r="AI760">
        <f t="shared" si="330"/>
        <v>0.44279999999999492</v>
      </c>
      <c r="AJ760">
        <f t="shared" si="329"/>
        <v>0.2706543387223348</v>
      </c>
      <c r="AK760">
        <v>1</v>
      </c>
    </row>
    <row r="761" spans="1:37" x14ac:dyDescent="0.25">
      <c r="A761">
        <v>61.583333333333989</v>
      </c>
      <c r="B761" s="2">
        <v>1941.5833333332773</v>
      </c>
      <c r="C761">
        <f>+D761+($D$2+E761+F761)*SOI!A760*IF(B761&gt;$C$18, IF(B761&lt;$C$19,-1,1),1)</f>
        <v>1.1743150790707946</v>
      </c>
      <c r="D761">
        <f>+$D$3*((1-$D$5)*SOI!D760+$D$5*SOI!D759) +   $D$4*((1-$D$5)*SOI!E760+$D$5*SOI!E759)</f>
        <v>0</v>
      </c>
      <c r="E761">
        <f t="shared" si="311"/>
        <v>-0.74906623497005764</v>
      </c>
      <c r="F761">
        <f t="shared" si="312"/>
        <v>2.2355410186039748</v>
      </c>
      <c r="G761">
        <f t="shared" si="319"/>
        <v>1.4864747836339172</v>
      </c>
      <c r="H761" s="21">
        <f t="shared" si="320"/>
        <v>2.3473715001127871E-2</v>
      </c>
      <c r="I761" s="37">
        <f t="shared" si="313"/>
        <v>0.45056083436673189</v>
      </c>
      <c r="J761" s="1">
        <f t="shared" si="321"/>
        <v>-1.3954825899744283E-2</v>
      </c>
      <c r="K761" s="1">
        <f t="shared" si="322"/>
        <v>1.1211731717816428E-7</v>
      </c>
      <c r="L761" s="1">
        <f t="shared" si="314"/>
        <v>0.91793924269154792</v>
      </c>
      <c r="M761" s="1">
        <f t="shared" si="315"/>
        <v>-0.19463621142959689</v>
      </c>
      <c r="N761" s="1">
        <f t="shared" si="316"/>
        <v>1.2579670188920712E-2</v>
      </c>
      <c r="O761" s="1">
        <f t="shared" si="317"/>
        <v>-1.293934079440356E-3</v>
      </c>
      <c r="P761" s="1">
        <f t="shared" si="318"/>
        <v>3.5010675660019047E-3</v>
      </c>
      <c r="Q761" s="1">
        <f t="shared" si="323"/>
        <v>-1.6467028397118208E-3</v>
      </c>
      <c r="R761" s="1">
        <f t="shared" si="324"/>
        <v>4.0768600160777602E-5</v>
      </c>
      <c r="S761" s="1">
        <f t="shared" si="325"/>
        <v>7.4317779823336225E-4</v>
      </c>
      <c r="T761" s="1">
        <f t="shared" si="326"/>
        <v>1.9984976716614709E-5</v>
      </c>
      <c r="U761" s="1">
        <f t="shared" si="327"/>
        <v>-8.1833240033309568E-5</v>
      </c>
      <c r="V761" s="1">
        <f t="shared" si="328"/>
        <v>-8.5600760709755991E-5</v>
      </c>
      <c r="W761" s="1">
        <f t="shared" si="334"/>
        <v>0</v>
      </c>
      <c r="X761" s="1">
        <f t="shared" si="334"/>
        <v>0</v>
      </c>
      <c r="Y761" s="1">
        <f t="shared" si="334"/>
        <v>0</v>
      </c>
      <c r="Z761" s="1">
        <f t="shared" si="334"/>
        <v>0</v>
      </c>
      <c r="AA761" s="1">
        <f>+AA$3*$F761*ABS($F761)*COS(2*PI()*$A761/$AZ$22+AA$4)*COS(2*PI()*$A761/$BA$22+AA$5)</f>
        <v>0</v>
      </c>
      <c r="AB761" s="39">
        <f>+AB$3*$F761*ABS($F761)*COS(2*2*PI()*$A761/$BA$33+AB$4)*COS(2*2*PI()*$A761/$BA$34+AB$5)*COS(2*2*PI()*$A761/$BA$35+AB$6)</f>
        <v>0</v>
      </c>
      <c r="AE761" s="20">
        <f>+$AF$20*SIGN(SOI!A760)*(ABS(SOI!A760))^$AE$2</f>
        <v>0.50841590766871125</v>
      </c>
      <c r="AF761" s="20">
        <f t="shared" si="331"/>
        <v>0.48231991300916427</v>
      </c>
      <c r="AG761" s="19">
        <f t="shared" si="332"/>
        <v>0.8165802934483436</v>
      </c>
      <c r="AH761" s="19">
        <f t="shared" si="333"/>
        <v>0.81969372872614277</v>
      </c>
      <c r="AI761">
        <f t="shared" si="330"/>
        <v>0.44339999999999491</v>
      </c>
      <c r="AJ761">
        <f t="shared" si="329"/>
        <v>0.33426038043917933</v>
      </c>
      <c r="AK761">
        <v>1</v>
      </c>
    </row>
    <row r="762" spans="1:37" x14ac:dyDescent="0.25">
      <c r="A762">
        <v>61.666666666667325</v>
      </c>
      <c r="B762" s="2">
        <v>1941.6666666666106</v>
      </c>
      <c r="C762">
        <f>+D762+($D$2+E762+F762)*SOI!A761*IF(B762&gt;$C$18, IF(B762&lt;$C$19,-1,1),1)</f>
        <v>-0.67258522705182922</v>
      </c>
      <c r="D762">
        <f>+$D$3*((1-$D$5)*SOI!D761+$D$5*SOI!D760) +   $D$4*((1-$D$5)*SOI!E761+$D$5*SOI!E760)</f>
        <v>0</v>
      </c>
      <c r="E762">
        <f t="shared" si="311"/>
        <v>0.91133851596232684</v>
      </c>
      <c r="F762">
        <f t="shared" si="312"/>
        <v>-1.9004344380973697</v>
      </c>
      <c r="G762">
        <f t="shared" si="319"/>
        <v>-0.98909592213504283</v>
      </c>
      <c r="H762" s="21">
        <f t="shared" si="320"/>
        <v>-1.293353492415758E-2</v>
      </c>
      <c r="I762" s="37">
        <f t="shared" si="313"/>
        <v>-0.47730040898868659</v>
      </c>
      <c r="J762" s="1">
        <f t="shared" si="321"/>
        <v>2.20733839567679E-3</v>
      </c>
      <c r="K762" s="1">
        <f t="shared" si="322"/>
        <v>-1.1014781493651751E-4</v>
      </c>
      <c r="L762" s="1">
        <f t="shared" si="314"/>
        <v>-0.55454950281582371</v>
      </c>
      <c r="M762" s="1">
        <f t="shared" si="315"/>
        <v>-2.9062285743782626E-2</v>
      </c>
      <c r="N762" s="1">
        <f t="shared" si="316"/>
        <v>2.6337664645297667E-3</v>
      </c>
      <c r="O762" s="1">
        <f t="shared" si="317"/>
        <v>0.42350733970474025</v>
      </c>
      <c r="P762" s="1">
        <f t="shared" si="318"/>
        <v>-1.739516320524884E-2</v>
      </c>
      <c r="Q762" s="1">
        <f t="shared" si="323"/>
        <v>-5.1478913109507992E-5</v>
      </c>
      <c r="R762" s="1">
        <f t="shared" si="324"/>
        <v>-1.3501384431275132E-6</v>
      </c>
      <c r="S762" s="1">
        <f t="shared" si="325"/>
        <v>-1.6483108017947937E-4</v>
      </c>
      <c r="T762" s="1">
        <f t="shared" si="326"/>
        <v>3.9516531688008972E-3</v>
      </c>
      <c r="U762" s="1">
        <f t="shared" si="327"/>
        <v>-4.3072108411078085E-4</v>
      </c>
      <c r="V762" s="1">
        <f t="shared" si="328"/>
        <v>8.9045842694622903E-5</v>
      </c>
      <c r="W762" s="1">
        <f t="shared" ref="W762:Z781" si="335">+W$3*$F762*ABS($F762)*COS(2*PI()*$A762/W$2+W$4)</f>
        <v>0</v>
      </c>
      <c r="X762" s="1">
        <f t="shared" si="335"/>
        <v>0</v>
      </c>
      <c r="Y762" s="1">
        <f t="shared" si="335"/>
        <v>0</v>
      </c>
      <c r="Z762" s="1">
        <f t="shared" si="335"/>
        <v>0</v>
      </c>
      <c r="AA762" s="1">
        <f>+AA$3*$F762*ABS($F762)*COS(2*PI()*$A762/$AZ$22+AA$4)*COS(2*PI()*$A762/$BA$22+AA$5)</f>
        <v>0</v>
      </c>
      <c r="AB762" s="39">
        <f>+AB$3*$F762*ABS($F762)*COS(2*2*PI()*$A762/$BA$33+AB$4)*COS(2*2*PI()*$A762/$BA$34+AB$5)*COS(2*2*PI()*$A762/$BA$35+AB$6)</f>
        <v>0</v>
      </c>
      <c r="AE762" s="20">
        <f>+$AF$20*SIGN(SOI!A761)*(ABS(SOI!A761))^$AE$2</f>
        <v>0.45757677441026284</v>
      </c>
      <c r="AF762" s="20">
        <f t="shared" si="331"/>
        <v>0.5205901662631518</v>
      </c>
      <c r="AG762" s="19">
        <f t="shared" si="332"/>
        <v>0.25271473237458097</v>
      </c>
      <c r="AH762" s="19">
        <f t="shared" si="333"/>
        <v>0.84513968897845049</v>
      </c>
      <c r="AI762">
        <f t="shared" si="330"/>
        <v>0.4439999999999949</v>
      </c>
      <c r="AJ762">
        <f t="shared" si="329"/>
        <v>0.26787543388857082</v>
      </c>
      <c r="AK762">
        <v>1</v>
      </c>
    </row>
    <row r="763" spans="1:37" x14ac:dyDescent="0.25">
      <c r="A763">
        <v>61.750000000000661</v>
      </c>
      <c r="B763" s="2">
        <v>1941.7499999999438</v>
      </c>
      <c r="C763">
        <f>+D763+($D$2+E763+F763)*SOI!A762*IF(B763&gt;$C$18, IF(B763&lt;$C$19,-1,1),1)</f>
        <v>0.87179364901863887</v>
      </c>
      <c r="D763">
        <f>+$D$3*((1-$D$5)*SOI!D762+$D$5*SOI!D761) +   $D$4*((1-$D$5)*SOI!E762+$D$5*SOI!E761)</f>
        <v>0</v>
      </c>
      <c r="E763">
        <f t="shared" si="311"/>
        <v>-1.27420922050411</v>
      </c>
      <c r="F763">
        <f t="shared" si="312"/>
        <v>2.1548088659774827</v>
      </c>
      <c r="G763">
        <f t="shared" si="319"/>
        <v>0.88059964547337266</v>
      </c>
      <c r="H763" s="21">
        <f t="shared" si="320"/>
        <v>-1.4349492590361994E-2</v>
      </c>
      <c r="I763" s="37">
        <f t="shared" si="313"/>
        <v>0.23121151734472792</v>
      </c>
      <c r="J763" s="1">
        <f t="shared" si="321"/>
        <v>1.1453350323853497E-2</v>
      </c>
      <c r="K763" s="1">
        <f t="shared" si="322"/>
        <v>1.9713363063547174E-6</v>
      </c>
      <c r="L763" s="1">
        <f t="shared" si="314"/>
        <v>2.2580560216335505E-3</v>
      </c>
      <c r="M763" s="1">
        <f t="shared" si="315"/>
        <v>0.31129757544103581</v>
      </c>
      <c r="N763" s="1">
        <f t="shared" si="316"/>
        <v>-5.6974971451407605E-2</v>
      </c>
      <c r="O763" s="1">
        <f t="shared" si="317"/>
        <v>-1.2321393984561024</v>
      </c>
      <c r="P763" s="1">
        <f t="shared" si="318"/>
        <v>2.6279678420219822E-2</v>
      </c>
      <c r="Q763" s="1">
        <f t="shared" si="323"/>
        <v>-1.1928399924245173E-2</v>
      </c>
      <c r="R763" s="1">
        <f t="shared" si="324"/>
        <v>1.5154750228874028E-4</v>
      </c>
      <c r="S763" s="1">
        <f t="shared" si="325"/>
        <v>-1.7272834612966871E-3</v>
      </c>
      <c r="T763" s="1">
        <f t="shared" si="326"/>
        <v>4.6813608149605721E-5</v>
      </c>
      <c r="U763" s="1">
        <f t="shared" si="327"/>
        <v>-3.1521387609467825E-4</v>
      </c>
      <c r="V763" s="1">
        <f t="shared" si="328"/>
        <v>2.9101276528315663E-3</v>
      </c>
      <c r="W763" s="1">
        <f t="shared" si="335"/>
        <v>0</v>
      </c>
      <c r="X763" s="1">
        <f t="shared" si="335"/>
        <v>0</v>
      </c>
      <c r="Y763" s="1">
        <f t="shared" si="335"/>
        <v>0</v>
      </c>
      <c r="Z763" s="1">
        <f t="shared" si="335"/>
        <v>0</v>
      </c>
      <c r="AA763" s="1">
        <f>+AA$3*$F763*ABS($F763)*COS(2*PI()*$A763/$AZ$22+AA$4)*COS(2*PI()*$A763/$BA$22+AA$5)</f>
        <v>0</v>
      </c>
      <c r="AB763" s="39">
        <f>+AB$3*$F763*ABS($F763)*COS(2*2*PI()*$A763/$BA$33+AB$4)*COS(2*2*PI()*$A763/$BA$34+AB$5)*COS(2*2*PI()*$A763/$BA$35+AB$6)</f>
        <v>0</v>
      </c>
      <c r="AE763" s="20">
        <f>+$AF$20*SIGN(SOI!A762)*(ABS(SOI!A762))^$AE$2</f>
        <v>0.59577781671048125</v>
      </c>
      <c r="AF763" s="20">
        <f t="shared" si="331"/>
        <v>0.57444490043520047</v>
      </c>
      <c r="AG763" s="19">
        <f t="shared" si="332"/>
        <v>0.72015191362418296</v>
      </c>
      <c r="AH763" s="19">
        <f t="shared" si="333"/>
        <v>0.84590376980640225</v>
      </c>
      <c r="AI763">
        <f t="shared" si="330"/>
        <v>0.44459999999999489</v>
      </c>
      <c r="AJ763">
        <f t="shared" si="329"/>
        <v>0.14570701318898249</v>
      </c>
      <c r="AK763">
        <v>1</v>
      </c>
    </row>
    <row r="764" spans="1:37" x14ac:dyDescent="0.25">
      <c r="A764">
        <v>61.833333333333997</v>
      </c>
      <c r="B764" s="2">
        <v>1941.8333333332771</v>
      </c>
      <c r="C764">
        <f>+D764+($D$2+E764+F764)*SOI!A763*IF(B764&gt;$C$18, IF(B764&lt;$C$19,-1,1),1)</f>
        <v>-1.4210303314099824</v>
      </c>
      <c r="D764">
        <f>+$D$3*((1-$D$5)*SOI!D763+$D$5*SOI!D762) +   $D$4*((1-$D$5)*SOI!E763+$D$5*SOI!E762)</f>
        <v>0</v>
      </c>
      <c r="E764">
        <f t="shared" si="311"/>
        <v>2.3875979224874757</v>
      </c>
      <c r="F764">
        <f t="shared" si="312"/>
        <v>-3.6021537612994265</v>
      </c>
      <c r="G764">
        <f t="shared" si="319"/>
        <v>-1.2145558388119508</v>
      </c>
      <c r="H764" s="21">
        <f t="shared" si="320"/>
        <v>2.3605951734664388E-3</v>
      </c>
      <c r="I764" s="37">
        <f t="shared" si="313"/>
        <v>0.59649686170223215</v>
      </c>
      <c r="J764" s="1">
        <f t="shared" si="321"/>
        <v>-7.7508344241375163E-2</v>
      </c>
      <c r="K764" s="1">
        <f t="shared" si="322"/>
        <v>-1.1786175090322151E-3</v>
      </c>
      <c r="L764" s="1">
        <f t="shared" si="314"/>
        <v>-1.2286175210156165</v>
      </c>
      <c r="M764" s="1">
        <f t="shared" si="315"/>
        <v>-0.81656912252963432</v>
      </c>
      <c r="N764" s="1">
        <f t="shared" si="316"/>
        <v>0.16502630570236484</v>
      </c>
      <c r="O764" s="1">
        <f t="shared" si="317"/>
        <v>1.5383255513804353</v>
      </c>
      <c r="P764" s="1">
        <f t="shared" si="318"/>
        <v>-2.3129264018909055E-2</v>
      </c>
      <c r="Q764" s="1">
        <f t="shared" si="323"/>
        <v>-9.0629267139060679E-2</v>
      </c>
      <c r="R764" s="1">
        <f t="shared" si="324"/>
        <v>2.9705287438632137E-3</v>
      </c>
      <c r="S764" s="1">
        <f t="shared" si="325"/>
        <v>1.2907180258341582E-2</v>
      </c>
      <c r="T764" s="1">
        <f t="shared" si="326"/>
        <v>3.1801127392653818E-2</v>
      </c>
      <c r="U764" s="1">
        <f t="shared" si="327"/>
        <v>7.157243515542802E-4</v>
      </c>
      <c r="V764" s="1">
        <f t="shared" si="328"/>
        <v>7.4186155955048736E-3</v>
      </c>
      <c r="W764" s="1">
        <f t="shared" si="335"/>
        <v>0</v>
      </c>
      <c r="X764" s="1">
        <f t="shared" si="335"/>
        <v>0</v>
      </c>
      <c r="Y764" s="1">
        <f t="shared" si="335"/>
        <v>0</v>
      </c>
      <c r="Z764" s="1">
        <f t="shared" si="335"/>
        <v>0</v>
      </c>
      <c r="AA764" s="1">
        <f>+AA$3*$F764*ABS($F764)*COS(2*PI()*$A764/$AZ$22+AA$4)*COS(2*PI()*$A764/$BA$22+AA$5)</f>
        <v>0</v>
      </c>
      <c r="AB764" s="39">
        <f>+AB$3*$F764*ABS($F764)*COS(2*2*PI()*$A764/$BA$33+AB$4)*COS(2*2*PI()*$A764/$BA$34+AB$5)*COS(2*2*PI()*$A764/$BA$35+AB$6)</f>
        <v>0</v>
      </c>
      <c r="AE764" s="20">
        <f>+$AF$20*SIGN(SOI!A763)*(ABS(SOI!A763))^$AE$2</f>
        <v>0.66998011018485737</v>
      </c>
      <c r="AF764" s="20">
        <f t="shared" si="331"/>
        <v>0.65849355943950505</v>
      </c>
      <c r="AG764" s="19">
        <f t="shared" si="332"/>
        <v>-1.3699640472747326E-2</v>
      </c>
      <c r="AH764" s="19">
        <f t="shared" si="333"/>
        <v>0.75039782354480578</v>
      </c>
      <c r="AI764">
        <f t="shared" si="330"/>
        <v>0.44519999999999488</v>
      </c>
      <c r="AJ764">
        <f t="shared" si="329"/>
        <v>0.67219319991225235</v>
      </c>
      <c r="AK764">
        <v>1</v>
      </c>
    </row>
    <row r="765" spans="1:37" x14ac:dyDescent="0.25">
      <c r="A765">
        <v>61.916666666667332</v>
      </c>
      <c r="B765" s="2">
        <v>1941.9166666666104</v>
      </c>
      <c r="C765">
        <f>+D765+($D$2+E765+F765)*SOI!A764*IF(B765&gt;$C$18, IF(B765&lt;$C$19,-1,1),1)</f>
        <v>23.556118457459799</v>
      </c>
      <c r="D765">
        <f>+$D$3*((1-$D$5)*SOI!D764+$D$5*SOI!D763) +   $D$4*((1-$D$5)*SOI!E764+$D$5*SOI!E763)</f>
        <v>0</v>
      </c>
      <c r="E765">
        <f t="shared" si="311"/>
        <v>-41.120340000490472</v>
      </c>
      <c r="F765">
        <f t="shared" si="312"/>
        <v>59.668464770143856</v>
      </c>
      <c r="G765">
        <f t="shared" si="319"/>
        <v>18.548124769653384</v>
      </c>
      <c r="H765" s="21">
        <f t="shared" si="320"/>
        <v>-0.8991984083952751</v>
      </c>
      <c r="I765" s="37">
        <f t="shared" si="313"/>
        <v>-22.49615010193595</v>
      </c>
      <c r="J765" s="1">
        <f t="shared" si="321"/>
        <v>-44.670356695098292</v>
      </c>
      <c r="K765" s="1">
        <f t="shared" si="322"/>
        <v>5.5722981799729225E-2</v>
      </c>
      <c r="L765" s="1">
        <f t="shared" si="314"/>
        <v>49.48669563194661</v>
      </c>
      <c r="M765" s="1">
        <f t="shared" si="315"/>
        <v>12.478542902976908</v>
      </c>
      <c r="N765" s="1">
        <f t="shared" si="316"/>
        <v>-2.3538530500988473</v>
      </c>
      <c r="O765" s="1">
        <f t="shared" si="317"/>
        <v>-2.155332814402954</v>
      </c>
      <c r="P765" s="1">
        <f t="shared" si="318"/>
        <v>1.9376950705879477E-2</v>
      </c>
      <c r="Q765" s="1">
        <f t="shared" si="323"/>
        <v>-19.754478080930415</v>
      </c>
      <c r="R765" s="1">
        <f t="shared" si="324"/>
        <v>-24.41916947379843</v>
      </c>
      <c r="S765" s="1">
        <f t="shared" si="325"/>
        <v>6.9431665377353111</v>
      </c>
      <c r="T765" s="1">
        <f t="shared" si="326"/>
        <v>1.7946524459937017</v>
      </c>
      <c r="U765" s="1">
        <f t="shared" si="327"/>
        <v>2.2613586811368585E-2</v>
      </c>
      <c r="V765" s="1">
        <f t="shared" si="328"/>
        <v>8.8648758531615746E-2</v>
      </c>
      <c r="W765" s="1">
        <f t="shared" si="335"/>
        <v>0</v>
      </c>
      <c r="X765" s="1">
        <f t="shared" si="335"/>
        <v>0</v>
      </c>
      <c r="Y765" s="1">
        <f t="shared" si="335"/>
        <v>0</v>
      </c>
      <c r="Z765" s="1">
        <f t="shared" si="335"/>
        <v>0</v>
      </c>
      <c r="AA765" s="1">
        <f>+AA$3*$F765*ABS($F765)*COS(2*PI()*$A765/$AZ$22+AA$4)*COS(2*PI()*$A765/$BA$22+AA$5)</f>
        <v>0</v>
      </c>
      <c r="AB765" s="39">
        <f>+AB$3*$F765*ABS($F765)*COS(2*2*PI()*$A765/$BA$33+AB$4)*COS(2*2*PI()*$A765/$BA$34+AB$5)*COS(2*2*PI()*$A765/$BA$35+AB$6)</f>
        <v>0</v>
      </c>
      <c r="AE765" s="20">
        <f>+$AF$20*SIGN(SOI!A764)*(ABS(SOI!A764))^$AE$2</f>
        <v>0.70972275142317653</v>
      </c>
      <c r="AF765" s="20">
        <f t="shared" si="331"/>
        <v>0.60121731083446794</v>
      </c>
      <c r="AG765" s="19">
        <f t="shared" si="332"/>
        <v>0.70879345865741727</v>
      </c>
      <c r="AH765" s="19">
        <f t="shared" si="333"/>
        <v>0.75968029901219725</v>
      </c>
      <c r="AI765">
        <f t="shared" si="330"/>
        <v>0.44579999999999487</v>
      </c>
      <c r="AJ765">
        <f t="shared" si="329"/>
        <v>0.10757614782294933</v>
      </c>
      <c r="AK765">
        <v>1</v>
      </c>
    </row>
    <row r="766" spans="1:37" x14ac:dyDescent="0.25">
      <c r="A766">
        <v>62.000000000000668</v>
      </c>
      <c r="B766" s="2">
        <v>1941.9999999999436</v>
      </c>
      <c r="C766">
        <f>+D766+($D$2+E766+F766)*SOI!A765*IF(B766&gt;$C$18, IF(B766&lt;$C$19,-1,1),1)</f>
        <v>0.81345704208665548</v>
      </c>
      <c r="D766">
        <f>+$D$3*((1-$D$5)*SOI!D765+$D$5*SOI!D764) +   $D$4*((1-$D$5)*SOI!E765+$D$5*SOI!E764)</f>
        <v>0</v>
      </c>
      <c r="E766">
        <f t="shared" si="311"/>
        <v>-2.6892524453951676</v>
      </c>
      <c r="F766">
        <f t="shared" si="312"/>
        <v>4.0227885799634553</v>
      </c>
      <c r="G766">
        <f t="shared" si="319"/>
        <v>1.3335361345682877</v>
      </c>
      <c r="H766" s="21">
        <f t="shared" si="320"/>
        <v>7.7813676526892177E-3</v>
      </c>
      <c r="I766" s="37">
        <f t="shared" si="313"/>
        <v>-1.4949964214581419</v>
      </c>
      <c r="J766" s="1">
        <f t="shared" si="321"/>
        <v>-9.2820963940508816E-2</v>
      </c>
      <c r="K766" s="1">
        <f t="shared" si="322"/>
        <v>3.4743080505386008E-4</v>
      </c>
      <c r="L766" s="1">
        <f t="shared" si="314"/>
        <v>2.1603591354590193</v>
      </c>
      <c r="M766" s="1">
        <f t="shared" si="315"/>
        <v>0.39017422679632341</v>
      </c>
      <c r="N766" s="1">
        <f t="shared" si="316"/>
        <v>-4.1168364868918388E-2</v>
      </c>
      <c r="O766" s="1">
        <f t="shared" si="317"/>
        <v>-0.56191962697288145</v>
      </c>
      <c r="P766" s="1">
        <f t="shared" si="318"/>
        <v>1.061505015512079E-2</v>
      </c>
      <c r="Q766" s="1">
        <f t="shared" si="323"/>
        <v>-1.080300391007108E-2</v>
      </c>
      <c r="R766" s="1">
        <f t="shared" si="324"/>
        <v>-8.8744575072561736E-4</v>
      </c>
      <c r="S766" s="1">
        <f t="shared" si="325"/>
        <v>8.0700050353120206E-3</v>
      </c>
      <c r="T766" s="1">
        <f t="shared" si="326"/>
        <v>2.0425735972859939E-2</v>
      </c>
      <c r="U766" s="1">
        <f t="shared" si="327"/>
        <v>8.2326190690920858E-4</v>
      </c>
      <c r="V766" s="1">
        <f t="shared" si="328"/>
        <v>8.4936340510958239E-4</v>
      </c>
      <c r="W766" s="1">
        <f t="shared" si="335"/>
        <v>0</v>
      </c>
      <c r="X766" s="1">
        <f t="shared" si="335"/>
        <v>0</v>
      </c>
      <c r="Y766" s="1">
        <f t="shared" si="335"/>
        <v>0</v>
      </c>
      <c r="Z766" s="1">
        <f t="shared" si="335"/>
        <v>0</v>
      </c>
      <c r="AA766" s="1">
        <f>+AA$3*$F766*ABS($F766)*COS(2*PI()*$A766/$AZ$22+AA$4)*COS(2*PI()*$A766/$BA$22+AA$5)</f>
        <v>0</v>
      </c>
      <c r="AB766" s="39">
        <f>+AB$3*$F766*ABS($F766)*COS(2*2*PI()*$A766/$BA$33+AB$4)*COS(2*2*PI()*$A766/$BA$34+AB$5)*COS(2*2*PI()*$A766/$BA$35+AB$6)</f>
        <v>0</v>
      </c>
      <c r="AE766" s="20">
        <f>+$AF$20*SIGN(SOI!A765)*(ABS(SOI!A765))^$AE$2</f>
        <v>0.42394907089537015</v>
      </c>
      <c r="AF766" s="20">
        <f t="shared" si="331"/>
        <v>0.50591507734547447</v>
      </c>
      <c r="AG766" s="19">
        <f t="shared" si="332"/>
        <v>0.81179793472240824</v>
      </c>
      <c r="AH766" s="19">
        <f t="shared" si="333"/>
        <v>0.79706449672542357</v>
      </c>
      <c r="AI766">
        <f t="shared" si="330"/>
        <v>0.44639999999999486</v>
      </c>
      <c r="AJ766">
        <f t="shared" si="329"/>
        <v>0.30588285737693377</v>
      </c>
      <c r="AK766">
        <v>1</v>
      </c>
    </row>
    <row r="767" spans="1:37" x14ac:dyDescent="0.25">
      <c r="A767">
        <v>62.083333333334004</v>
      </c>
      <c r="B767" s="2">
        <v>1942.0833333332769</v>
      </c>
      <c r="C767">
        <f>+D767+($D$2+E767+F767)*SOI!A766*IF(B767&gt;$C$18, IF(B767&lt;$C$19,-1,1),1)</f>
        <v>-0.4712040322202018</v>
      </c>
      <c r="D767">
        <f>+$D$3*((1-$D$5)*SOI!D766+$D$5*SOI!D765) +   $D$4*((1-$D$5)*SOI!E766+$D$5*SOI!E765)</f>
        <v>0</v>
      </c>
      <c r="E767">
        <f t="shared" si="311"/>
        <v>1.3464768070032047</v>
      </c>
      <c r="F767">
        <f t="shared" si="312"/>
        <v>-2.2355410187394344</v>
      </c>
      <c r="G767">
        <f t="shared" si="319"/>
        <v>-0.88906421173622974</v>
      </c>
      <c r="H767" s="21">
        <f t="shared" si="320"/>
        <v>2.9675550762307133E-2</v>
      </c>
      <c r="I767" s="37">
        <f t="shared" si="313"/>
        <v>0.36504209906767315</v>
      </c>
      <c r="J767" s="1">
        <f t="shared" si="321"/>
        <v>6.2896051373383674E-3</v>
      </c>
      <c r="K767" s="1">
        <f t="shared" si="322"/>
        <v>-4.6038129203474819E-5</v>
      </c>
      <c r="L767" s="1">
        <f t="shared" si="314"/>
        <v>-6.5879885104989808E-2</v>
      </c>
      <c r="M767" s="1">
        <f t="shared" si="315"/>
        <v>0.10827621990019733</v>
      </c>
      <c r="N767" s="1">
        <f t="shared" si="316"/>
        <v>-4.1604902843584562E-2</v>
      </c>
      <c r="O767" s="1">
        <f t="shared" si="317"/>
        <v>1.1395510433327776</v>
      </c>
      <c r="P767" s="1">
        <f t="shared" si="318"/>
        <v>-2.2744947273593469E-2</v>
      </c>
      <c r="Q767" s="1">
        <f t="shared" si="323"/>
        <v>-3.0297021457920802E-3</v>
      </c>
      <c r="R767" s="1">
        <f t="shared" si="324"/>
        <v>6.0771508316634625E-5</v>
      </c>
      <c r="S767" s="1">
        <f t="shared" si="325"/>
        <v>-1.9913954012105383E-3</v>
      </c>
      <c r="T767" s="1">
        <f t="shared" si="326"/>
        <v>1.263176898974154E-3</v>
      </c>
      <c r="U767" s="1">
        <f t="shared" si="327"/>
        <v>4.3072859506864661E-4</v>
      </c>
      <c r="V767" s="1">
        <f t="shared" si="328"/>
        <v>-1.8392354266154843E-3</v>
      </c>
      <c r="W767" s="1">
        <f t="shared" si="335"/>
        <v>0</v>
      </c>
      <c r="X767" s="1">
        <f t="shared" si="335"/>
        <v>0</v>
      </c>
      <c r="Y767" s="1">
        <f t="shared" si="335"/>
        <v>0</v>
      </c>
      <c r="Z767" s="1">
        <f t="shared" si="335"/>
        <v>0</v>
      </c>
      <c r="AA767" s="1">
        <f>+AA$3*$F767*ABS($F767)*COS(2*PI()*$A767/$AZ$22+AA$4)*COS(2*PI()*$A767/$BA$22+AA$5)</f>
        <v>0</v>
      </c>
      <c r="AB767" s="39">
        <f>+AB$3*$F767*ABS($F767)*COS(2*2*PI()*$A767/$BA$33+AB$4)*COS(2*2*PI()*$A767/$BA$34+AB$5)*COS(2*2*PI()*$A767/$BA$35+AB$6)</f>
        <v>0</v>
      </c>
      <c r="AE767" s="20">
        <f>+$AF$20*SIGN(SOI!A766)*(ABS(SOI!A766))^$AE$2</f>
        <v>0.38407340971787662</v>
      </c>
      <c r="AF767" s="20">
        <f t="shared" si="331"/>
        <v>0.34484896220855066</v>
      </c>
      <c r="AG767" s="19">
        <f t="shared" si="332"/>
        <v>0.79618589341217982</v>
      </c>
      <c r="AH767" s="19">
        <f t="shared" si="333"/>
        <v>0.79312770217595108</v>
      </c>
      <c r="AI767">
        <f t="shared" si="330"/>
        <v>0.44699999999999485</v>
      </c>
      <c r="AJ767">
        <f t="shared" si="329"/>
        <v>0.45133693120362917</v>
      </c>
      <c r="AK767">
        <v>1</v>
      </c>
    </row>
    <row r="768" spans="1:37" x14ac:dyDescent="0.25">
      <c r="A768">
        <v>62.166666666667339</v>
      </c>
      <c r="B768" s="2">
        <v>1942.1666666666101</v>
      </c>
      <c r="C768">
        <f>+D768+($D$2+E768+F768)*SOI!A767*IF(B768&gt;$C$18, IF(B768&lt;$C$19,-1,1),1)</f>
        <v>0.23990194100984102</v>
      </c>
      <c r="D768">
        <f>+$D$3*((1-$D$5)*SOI!D767+$D$5*SOI!D766) +   $D$4*((1-$D$5)*SOI!E767+$D$5*SOI!E766)</f>
        <v>0</v>
      </c>
      <c r="E768">
        <f t="shared" si="311"/>
        <v>-0.940826674181658</v>
      </c>
      <c r="F768">
        <f t="shared" si="312"/>
        <v>1.9004344382210221</v>
      </c>
      <c r="G768">
        <f t="shared" si="319"/>
        <v>0.9596077640393641</v>
      </c>
      <c r="H768" s="21">
        <f t="shared" si="320"/>
        <v>-1.1724556621435393E-2</v>
      </c>
      <c r="I768" s="37">
        <f t="shared" si="313"/>
        <v>0.15182162079978775</v>
      </c>
      <c r="J768" s="1">
        <f t="shared" si="321"/>
        <v>-6.8801969355719115E-3</v>
      </c>
      <c r="K768" s="1">
        <f t="shared" si="322"/>
        <v>1.5614929178592492E-4</v>
      </c>
      <c r="L768" s="1">
        <f t="shared" si="314"/>
        <v>0.30739795013278182</v>
      </c>
      <c r="M768" s="1">
        <f t="shared" si="315"/>
        <v>-0.28478683118193676</v>
      </c>
      <c r="N768" s="1">
        <f t="shared" si="316"/>
        <v>4.8261879442228456E-2</v>
      </c>
      <c r="O768" s="1">
        <f t="shared" si="317"/>
        <v>-0.81889596651511798</v>
      </c>
      <c r="P768" s="1">
        <f t="shared" si="318"/>
        <v>2.3007223049870486E-2</v>
      </c>
      <c r="Q768" s="1">
        <f t="shared" si="323"/>
        <v>-9.2437133745973243E-3</v>
      </c>
      <c r="R768" s="1">
        <f t="shared" si="324"/>
        <v>7.7114708625839208E-5</v>
      </c>
      <c r="S768" s="1">
        <f t="shared" si="325"/>
        <v>9.6074445943557349E-4</v>
      </c>
      <c r="T768" s="1">
        <f t="shared" si="326"/>
        <v>4.2355250791707068E-3</v>
      </c>
      <c r="U768" s="1">
        <f t="shared" si="327"/>
        <v>-1.8120644634501943E-4</v>
      </c>
      <c r="V768" s="1">
        <f t="shared" si="328"/>
        <v>-2.1581235818872386E-3</v>
      </c>
      <c r="W768" s="1">
        <f t="shared" si="335"/>
        <v>0</v>
      </c>
      <c r="X768" s="1">
        <f t="shared" si="335"/>
        <v>0</v>
      </c>
      <c r="Y768" s="1">
        <f t="shared" si="335"/>
        <v>0</v>
      </c>
      <c r="Z768" s="1">
        <f t="shared" si="335"/>
        <v>0</v>
      </c>
      <c r="AA768" s="1">
        <f>+AA$3*$F768*ABS($F768)*COS(2*PI()*$A768/$AZ$22+AA$4)*COS(2*PI()*$A768/$BA$22+AA$5)</f>
        <v>0</v>
      </c>
      <c r="AB768" s="39">
        <f>+AB$3*$F768*ABS($F768)*COS(2*2*PI()*$A768/$BA$33+AB$4)*COS(2*2*PI()*$A768/$BA$34+AB$5)*COS(2*2*PI()*$A768/$BA$35+AB$6)</f>
        <v>0</v>
      </c>
      <c r="AE768" s="20">
        <f>+$AF$20*SIGN(SOI!A767)*(ABS(SOI!A767))^$AE$2</f>
        <v>0.22652440601240525</v>
      </c>
      <c r="AF768" s="20">
        <f t="shared" si="331"/>
        <v>0.33827242148291581</v>
      </c>
      <c r="AG768" s="19">
        <f t="shared" si="332"/>
        <v>0.81281537898023704</v>
      </c>
      <c r="AH768" s="19">
        <f t="shared" si="333"/>
        <v>0.81650404061434423</v>
      </c>
      <c r="AI768">
        <f t="shared" si="330"/>
        <v>0.44759999999999484</v>
      </c>
      <c r="AJ768">
        <f t="shared" si="329"/>
        <v>0.47454295749732123</v>
      </c>
      <c r="AK768">
        <v>1</v>
      </c>
    </row>
    <row r="769" spans="1:37" x14ac:dyDescent="0.25">
      <c r="A769">
        <v>62.250000000000675</v>
      </c>
      <c r="B769" s="2">
        <v>1942.2499999999434</v>
      </c>
      <c r="C769">
        <f>+D769+($D$2+E769+F769)*SOI!A768*IF(B769&gt;$C$18, IF(B769&lt;$C$19,-1,1),1)</f>
        <v>-0.79335115367509546</v>
      </c>
      <c r="D769">
        <f>+$D$3*((1-$D$5)*SOI!D768+$D$5*SOI!D767) +   $D$4*((1-$D$5)*SOI!E768+$D$5*SOI!E767)</f>
        <v>0</v>
      </c>
      <c r="E769">
        <f t="shared" si="311"/>
        <v>0.76296473685206667</v>
      </c>
      <c r="F769">
        <f t="shared" si="312"/>
        <v>-2.1548088661066203</v>
      </c>
      <c r="G769">
        <f t="shared" si="319"/>
        <v>-1.3918441292545536</v>
      </c>
      <c r="H769" s="21">
        <f t="shared" si="320"/>
        <v>-1.5738846192444048E-2</v>
      </c>
      <c r="I769" s="37">
        <f t="shared" si="313"/>
        <v>-0.39875303251266719</v>
      </c>
      <c r="J769" s="1">
        <f t="shared" si="321"/>
        <v>-2.2371635038812038E-2</v>
      </c>
      <c r="K769" s="1">
        <f t="shared" si="322"/>
        <v>-4.8618385191987811E-5</v>
      </c>
      <c r="L769" s="1">
        <f t="shared" si="314"/>
        <v>-0.86312185264085639</v>
      </c>
      <c r="M769" s="1">
        <f t="shared" si="315"/>
        <v>0.35257083502385062</v>
      </c>
      <c r="N769" s="1">
        <f t="shared" si="316"/>
        <v>-2.2796647976385163E-2</v>
      </c>
      <c r="O769" s="1">
        <f t="shared" si="317"/>
        <v>0.18153120694116456</v>
      </c>
      <c r="P769" s="1">
        <f t="shared" si="318"/>
        <v>-1.1508825516971719E-2</v>
      </c>
      <c r="Q769" s="1">
        <f t="shared" si="323"/>
        <v>-5.4055478249320109E-3</v>
      </c>
      <c r="R769" s="1">
        <f t="shared" si="324"/>
        <v>-1.1844066600957865E-4</v>
      </c>
      <c r="S769" s="1">
        <f t="shared" si="325"/>
        <v>1.1919142895906528E-3</v>
      </c>
      <c r="T769" s="1">
        <f t="shared" si="326"/>
        <v>2.6363372493890462E-3</v>
      </c>
      <c r="U769" s="1">
        <f t="shared" si="327"/>
        <v>-2.3807337123065626E-4</v>
      </c>
      <c r="V769" s="1">
        <f t="shared" si="328"/>
        <v>-5.0992919314036915E-4</v>
      </c>
      <c r="W769" s="1">
        <f t="shared" si="335"/>
        <v>0</v>
      </c>
      <c r="X769" s="1">
        <f t="shared" si="335"/>
        <v>0</v>
      </c>
      <c r="Y769" s="1">
        <f t="shared" si="335"/>
        <v>0</v>
      </c>
      <c r="Z769" s="1">
        <f t="shared" si="335"/>
        <v>0</v>
      </c>
      <c r="AA769" s="1">
        <f>+AA$3*$F769*ABS($F769)*COS(2*PI()*$A769/$AZ$22+AA$4)*COS(2*PI()*$A769/$BA$22+AA$5)</f>
        <v>0</v>
      </c>
      <c r="AB769" s="39">
        <f>+AB$3*$F769*ABS($F769)*COS(2*2*PI()*$A769/$BA$33+AB$4)*COS(2*2*PI()*$A769/$BA$34+AB$5)*COS(2*2*PI()*$A769/$BA$35+AB$6)</f>
        <v>0</v>
      </c>
      <c r="AE769" s="20">
        <f>+$AF$20*SIGN(SOI!A768)*(ABS(SOI!A768))^$AE$2</f>
        <v>0.40421944871846566</v>
      </c>
      <c r="AF769" s="20">
        <f t="shared" si="331"/>
        <v>0.17058527729236328</v>
      </c>
      <c r="AG769" s="19">
        <f t="shared" si="332"/>
        <v>0.75723262468403085</v>
      </c>
      <c r="AH769" s="19">
        <f t="shared" si="333"/>
        <v>0.76345673480169873</v>
      </c>
      <c r="AI769">
        <f t="shared" si="330"/>
        <v>0.44819999999999482</v>
      </c>
      <c r="AJ769">
        <f t="shared" si="329"/>
        <v>0.58664734739166757</v>
      </c>
      <c r="AK769">
        <v>1</v>
      </c>
    </row>
    <row r="770" spans="1:37" x14ac:dyDescent="0.25">
      <c r="A770">
        <v>62.333333333334011</v>
      </c>
      <c r="B770" s="2">
        <v>1942.3333333332766</v>
      </c>
      <c r="C770">
        <f>+D770+($D$2+E770+F770)*SOI!A769*IF(B770&gt;$C$18, IF(B770&lt;$C$19,-1,1),1)</f>
        <v>-0.29214823498721459</v>
      </c>
      <c r="D770">
        <f>+$D$3*((1-$D$5)*SOI!D769+$D$5*SOI!D768) +   $D$4*((1-$D$5)*SOI!E769+$D$5*SOI!E768)</f>
        <v>0</v>
      </c>
      <c r="E770">
        <f t="shared" si="311"/>
        <v>-0.68067141170260204</v>
      </c>
      <c r="F770">
        <f t="shared" si="312"/>
        <v>3.6021537615747476</v>
      </c>
      <c r="G770">
        <f t="shared" si="319"/>
        <v>2.9214823498721456</v>
      </c>
      <c r="H770" s="21">
        <f t="shared" si="320"/>
        <v>1.3493511300152675E-2</v>
      </c>
      <c r="I770" s="37">
        <f t="shared" si="313"/>
        <v>0.43853128387933443</v>
      </c>
      <c r="J770" s="1">
        <f t="shared" si="321"/>
        <v>-2.6100671155017293E-2</v>
      </c>
      <c r="K770" s="1">
        <f t="shared" si="322"/>
        <v>1.3754142140419143E-8</v>
      </c>
      <c r="L770" s="1">
        <f t="shared" si="314"/>
        <v>0.67572975511759703</v>
      </c>
      <c r="M770" s="1">
        <f t="shared" si="315"/>
        <v>-0.37402768720028451</v>
      </c>
      <c r="N770" s="1">
        <f t="shared" si="316"/>
        <v>-1.2468695543123839E-2</v>
      </c>
      <c r="O770" s="1">
        <f t="shared" si="317"/>
        <v>-2.9695503526409088E-2</v>
      </c>
      <c r="P770" s="1">
        <f t="shared" si="318"/>
        <v>2.5422816019189301E-5</v>
      </c>
      <c r="Q770" s="1">
        <f t="shared" si="323"/>
        <v>3.1365131256174787E-3</v>
      </c>
      <c r="R770" s="1">
        <f t="shared" si="324"/>
        <v>-7.5579639767072723E-5</v>
      </c>
      <c r="S770" s="1">
        <f t="shared" si="325"/>
        <v>-7.169545672030558E-4</v>
      </c>
      <c r="T770" s="1">
        <f t="shared" si="326"/>
        <v>3.3763020722379059E-4</v>
      </c>
      <c r="U770" s="1">
        <f t="shared" si="327"/>
        <v>-5.7836240110704403E-7</v>
      </c>
      <c r="V770" s="1">
        <f t="shared" si="328"/>
        <v>6.1610190567085215E-7</v>
      </c>
      <c r="W770" s="1">
        <f t="shared" si="335"/>
        <v>0</v>
      </c>
      <c r="X770" s="1">
        <f t="shared" si="335"/>
        <v>0</v>
      </c>
      <c r="Y770" s="1">
        <f t="shared" si="335"/>
        <v>0</v>
      </c>
      <c r="Z770" s="1">
        <f t="shared" si="335"/>
        <v>0</v>
      </c>
      <c r="AA770" s="1">
        <f>+AA$3*$F770*ABS($F770)*COS(2*PI()*$A770/$AZ$22+AA$4)*COS(2*PI()*$A770/$BA$22+AA$5)</f>
        <v>0</v>
      </c>
      <c r="AB770" s="39">
        <f>+AB$3*$F770*ABS($F770)*COS(2*2*PI()*$A770/$BA$33+AB$4)*COS(2*2*PI()*$A770/$BA$34+AB$5)*COS(2*2*PI()*$A770/$BA$35+AB$6)</f>
        <v>0</v>
      </c>
      <c r="AE770" s="20">
        <f>+$AF$20*SIGN(SOI!A769)*(ABS(SOI!A769))^$AE$2</f>
        <v>-0.11898802285378103</v>
      </c>
      <c r="AF770" s="20">
        <f t="shared" si="331"/>
        <v>-3.1245241814450524E-2</v>
      </c>
      <c r="AG770" s="19">
        <f t="shared" si="332"/>
        <v>-0.42653947979883733</v>
      </c>
      <c r="AH770" s="19">
        <f t="shared" si="333"/>
        <v>-0.42168583804014481</v>
      </c>
      <c r="AI770">
        <f t="shared" si="330"/>
        <v>0.44879999999999481</v>
      </c>
      <c r="AJ770">
        <f t="shared" si="329"/>
        <v>0.39529423798438679</v>
      </c>
      <c r="AK770">
        <v>1</v>
      </c>
    </row>
    <row r="771" spans="1:37" x14ac:dyDescent="0.25">
      <c r="A771">
        <v>62.416666666667346</v>
      </c>
      <c r="B771" s="2">
        <v>1942.4166666666099</v>
      </c>
      <c r="C771">
        <f>+D771+($D$2+E771+F771)*SOI!A770*IF(B771&gt;$C$18, IF(B771&lt;$C$19,-1,1),1)</f>
        <v>30.68717156586747</v>
      </c>
      <c r="D771">
        <f>+$D$3*((1-$D$5)*SOI!D770+$D$5*SOI!D769) +   $D$4*((1-$D$5)*SOI!E770+$D$5*SOI!E769)</f>
        <v>0</v>
      </c>
      <c r="E771">
        <f t="shared" si="311"/>
        <v>0.65467329724599432</v>
      </c>
      <c r="F771">
        <f t="shared" si="312"/>
        <v>-59.668464770068049</v>
      </c>
      <c r="G771">
        <f t="shared" si="319"/>
        <v>-59.013791472822057</v>
      </c>
      <c r="H771" s="21">
        <f t="shared" si="320"/>
        <v>4.3891853547653754E-3</v>
      </c>
      <c r="I771" s="37">
        <f t="shared" si="313"/>
        <v>-0.81415886937994431</v>
      </c>
      <c r="J771" s="1">
        <f t="shared" si="321"/>
        <v>-0.19689311054438502</v>
      </c>
      <c r="K771" s="1">
        <f t="shared" si="322"/>
        <v>-1.2834234397318721E-3</v>
      </c>
      <c r="L771" s="1">
        <f t="shared" si="314"/>
        <v>-0.13532030148747243</v>
      </c>
      <c r="M771" s="1">
        <f t="shared" si="315"/>
        <v>1.5197565329318712</v>
      </c>
      <c r="N771" s="1">
        <f t="shared" si="316"/>
        <v>-0.35332255600573431</v>
      </c>
      <c r="O771" s="1">
        <f t="shared" si="317"/>
        <v>1.0938018533609928</v>
      </c>
      <c r="P771" s="1">
        <f t="shared" si="318"/>
        <v>-0.3216045898746942</v>
      </c>
      <c r="Q771" s="1">
        <f t="shared" si="323"/>
        <v>-0.36113345213341386</v>
      </c>
      <c r="R771" s="1">
        <f t="shared" si="324"/>
        <v>-1.6156005996082579E-2</v>
      </c>
      <c r="S771" s="1">
        <f t="shared" si="325"/>
        <v>3.7718165049108965E-2</v>
      </c>
      <c r="T771" s="1">
        <f t="shared" si="326"/>
        <v>2.4904577023971315E-3</v>
      </c>
      <c r="U771" s="1">
        <f t="shared" si="327"/>
        <v>-1.3583360087302506E-2</v>
      </c>
      <c r="V771" s="1">
        <f t="shared" si="328"/>
        <v>-0.22085207235734025</v>
      </c>
      <c r="W771" s="1">
        <f t="shared" si="335"/>
        <v>0</v>
      </c>
      <c r="X771" s="1">
        <f t="shared" si="335"/>
        <v>0</v>
      </c>
      <c r="Y771" s="1">
        <f t="shared" si="335"/>
        <v>0</v>
      </c>
      <c r="Z771" s="1">
        <f t="shared" si="335"/>
        <v>0</v>
      </c>
      <c r="AA771" s="1">
        <f>+AA$3*$F771*ABS($F771)*COS(2*PI()*$A771/$AZ$22+AA$4)*COS(2*PI()*$A771/$BA$22+AA$5)</f>
        <v>0</v>
      </c>
      <c r="AB771" s="39">
        <f>+AB$3*$F771*ABS($F771)*COS(2*2*PI()*$A771/$BA$33+AB$4)*COS(2*2*PI()*$A771/$BA$34+AB$5)*COS(2*2*PI()*$A771/$BA$35+AB$6)</f>
        <v>0</v>
      </c>
      <c r="AE771" s="20">
        <f>+$AF$20*SIGN(SOI!A770)*(ABS(SOI!A770))^$AE$2</f>
        <v>-0.37896715130803621</v>
      </c>
      <c r="AF771" s="20">
        <f t="shared" si="331"/>
        <v>-0.2973853584718944</v>
      </c>
      <c r="AG771" s="19">
        <f t="shared" si="332"/>
        <v>-0.80803289434714087</v>
      </c>
      <c r="AH771" s="19">
        <f t="shared" si="333"/>
        <v>-0.80678934853129503</v>
      </c>
      <c r="AI771">
        <f t="shared" si="330"/>
        <v>0.4493999999999948</v>
      </c>
      <c r="AJ771">
        <f t="shared" si="329"/>
        <v>0.51064753587524647</v>
      </c>
      <c r="AK771">
        <v>1</v>
      </c>
    </row>
    <row r="772" spans="1:37" x14ac:dyDescent="0.25">
      <c r="A772">
        <v>62.500000000000682</v>
      </c>
      <c r="B772" s="2">
        <v>1942.4999999999432</v>
      </c>
      <c r="C772">
        <f>+D772+($D$2+E772+F772)*SOI!A771*IF(B772&gt;$C$18, IF(B772&lt;$C$19,-1,1),1)</f>
        <v>2.5837224487048362</v>
      </c>
      <c r="D772">
        <f>+$D$3*((1-$D$5)*SOI!D771+$D$5*SOI!D770) +   $D$4*((1-$D$5)*SOI!E771+$D$5*SOI!E770)</f>
        <v>0</v>
      </c>
      <c r="E772">
        <f t="shared" si="311"/>
        <v>-0.67488859893056929</v>
      </c>
      <c r="F772">
        <f t="shared" si="312"/>
        <v>-4.0227885805327688</v>
      </c>
      <c r="G772">
        <f t="shared" si="319"/>
        <v>-4.6976771794633381</v>
      </c>
      <c r="H772" s="21">
        <f t="shared" si="320"/>
        <v>-1.5622044758460699E-2</v>
      </c>
      <c r="I772" s="37">
        <f t="shared" si="313"/>
        <v>-3.4125103553100909E-2</v>
      </c>
      <c r="J772" s="1">
        <f t="shared" si="321"/>
        <v>4.0412991985724634E-4</v>
      </c>
      <c r="K772" s="1">
        <f t="shared" si="322"/>
        <v>-1.0054491651758098E-4</v>
      </c>
      <c r="L772" s="1">
        <f t="shared" si="314"/>
        <v>0.11010874370575484</v>
      </c>
      <c r="M772" s="1">
        <f t="shared" si="315"/>
        <v>-7.4421716757094983E-2</v>
      </c>
      <c r="N772" s="1">
        <f t="shared" si="316"/>
        <v>-0.153233817948359</v>
      </c>
      <c r="O772" s="1">
        <f t="shared" si="317"/>
        <v>-0.56063280890023193</v>
      </c>
      <c r="P772" s="1">
        <f t="shared" si="318"/>
        <v>-6.041067437623604E-2</v>
      </c>
      <c r="Q772" s="1">
        <f t="shared" si="323"/>
        <v>7.6696693887724288E-3</v>
      </c>
      <c r="R772" s="1">
        <f t="shared" si="324"/>
        <v>1.4381618011141799E-5</v>
      </c>
      <c r="S772" s="1">
        <f t="shared" si="325"/>
        <v>6.8564392925180278E-4</v>
      </c>
      <c r="T772" s="1">
        <f t="shared" si="326"/>
        <v>1.0386706878841667E-3</v>
      </c>
      <c r="U772" s="1">
        <f t="shared" si="327"/>
        <v>-1.0694573728598732E-4</v>
      </c>
      <c r="V772" s="1">
        <f t="shared" si="328"/>
        <v>-1.7991864983740193E-2</v>
      </c>
      <c r="W772" s="1">
        <f t="shared" si="335"/>
        <v>0</v>
      </c>
      <c r="X772" s="1">
        <f t="shared" si="335"/>
        <v>0</v>
      </c>
      <c r="Y772" s="1">
        <f t="shared" si="335"/>
        <v>0</v>
      </c>
      <c r="Z772" s="1">
        <f t="shared" si="335"/>
        <v>0</v>
      </c>
      <c r="AA772" s="1">
        <f>+AA$3*$F772*ABS($F772)*COS(2*PI()*$A772/$AZ$22+AA$4)*COS(2*PI()*$A772/$BA$22+AA$5)</f>
        <v>0</v>
      </c>
      <c r="AB772" s="39">
        <f>+AB$3*$F772*ABS($F772)*COS(2*2*PI()*$A772/$BA$33+AB$4)*COS(2*2*PI()*$A772/$BA$34+AB$5)*COS(2*2*PI()*$A772/$BA$35+AB$6)</f>
        <v>0</v>
      </c>
      <c r="AE772" s="20">
        <f>+$AF$20*SIGN(SOI!A771)*(ABS(SOI!A771))^$AE$2</f>
        <v>-0.39420090125386592</v>
      </c>
      <c r="AF772" s="20">
        <f t="shared" si="331"/>
        <v>-0.45206747885557763</v>
      </c>
      <c r="AG772" s="19">
        <f t="shared" si="332"/>
        <v>-0.91019527919977805</v>
      </c>
      <c r="AH772" s="19">
        <f t="shared" si="333"/>
        <v>-0.90596901395857143</v>
      </c>
      <c r="AI772">
        <f t="shared" si="330"/>
        <v>0.44999999999999479</v>
      </c>
      <c r="AJ772">
        <f t="shared" si="329"/>
        <v>0.45812780034420042</v>
      </c>
      <c r="AK772">
        <v>1</v>
      </c>
    </row>
    <row r="773" spans="1:37" x14ac:dyDescent="0.25">
      <c r="A773">
        <v>62.583333333334018</v>
      </c>
      <c r="B773" s="2">
        <v>1942.5833333332764</v>
      </c>
      <c r="C773">
        <f>+D773+($D$2+E773+F773)*SOI!A772*IF(B773&gt;$C$18, IF(B773&lt;$C$19,-1,1),1)</f>
        <v>-2.8652229638194058</v>
      </c>
      <c r="D773">
        <f>+$D$3*((1-$D$5)*SOI!D772+$D$5*SOI!D771) +   $D$4*((1-$D$5)*SOI!E772+$D$5*SOI!E771)</f>
        <v>0</v>
      </c>
      <c r="E773">
        <f t="shared" si="311"/>
        <v>0.74906623496763824</v>
      </c>
      <c r="F773">
        <f t="shared" si="312"/>
        <v>2.2355410190109097</v>
      </c>
      <c r="G773">
        <f t="shared" si="319"/>
        <v>2.984607253978548</v>
      </c>
      <c r="H773" s="21">
        <f t="shared" si="320"/>
        <v>2.1503972558265072E-3</v>
      </c>
      <c r="I773" s="37">
        <f t="shared" si="313"/>
        <v>0.29198349918981759</v>
      </c>
      <c r="J773" s="1">
        <f t="shared" si="321"/>
        <v>1.3477602885570384E-3</v>
      </c>
      <c r="K773" s="1">
        <f t="shared" si="322"/>
        <v>2.1756568733263107E-4</v>
      </c>
      <c r="L773" s="1">
        <f t="shared" si="314"/>
        <v>-0.73184228253347383</v>
      </c>
      <c r="M773" s="1">
        <f t="shared" si="315"/>
        <v>2.9007279804603166E-2</v>
      </c>
      <c r="N773" s="1">
        <f t="shared" si="316"/>
        <v>0.14732666088864735</v>
      </c>
      <c r="O773" s="1">
        <f t="shared" si="317"/>
        <v>0.33382878514185937</v>
      </c>
      <c r="P773" s="1">
        <f t="shared" si="318"/>
        <v>3.3029576617590622E-2</v>
      </c>
      <c r="Q773" s="1">
        <f t="shared" si="323"/>
        <v>2.8741583185935603E-3</v>
      </c>
      <c r="R773" s="1">
        <f t="shared" si="324"/>
        <v>-4.6113291614268578E-5</v>
      </c>
      <c r="S773" s="1">
        <f t="shared" si="325"/>
        <v>5.6403972137932887E-3</v>
      </c>
      <c r="T773" s="1">
        <f t="shared" si="326"/>
        <v>4.1107289157067527E-3</v>
      </c>
      <c r="U773" s="1">
        <f t="shared" si="327"/>
        <v>-5.00307637630223E-4</v>
      </c>
      <c r="V773" s="1">
        <f t="shared" si="328"/>
        <v>-9.4578458124576457E-3</v>
      </c>
      <c r="W773" s="1">
        <f t="shared" si="335"/>
        <v>0</v>
      </c>
      <c r="X773" s="1">
        <f t="shared" si="335"/>
        <v>0</v>
      </c>
      <c r="Y773" s="1">
        <f t="shared" si="335"/>
        <v>0</v>
      </c>
      <c r="Z773" s="1">
        <f t="shared" si="335"/>
        <v>0</v>
      </c>
      <c r="AA773" s="1">
        <f>+AA$3*$F773*ABS($F773)*COS(2*PI()*$A773/$AZ$22+AA$4)*COS(2*PI()*$A773/$BA$22+AA$5)</f>
        <v>0</v>
      </c>
      <c r="AB773" s="39">
        <f>+AB$3*$F773*ABS($F773)*COS(2*2*PI()*$A773/$BA$33+AB$4)*COS(2*2*PI()*$A773/$BA$34+AB$5)*COS(2*2*PI()*$A773/$BA$35+AB$6)</f>
        <v>0</v>
      </c>
      <c r="AE773" s="20">
        <f>+$AF$20*SIGN(SOI!A772)*(ABS(SOI!A772))^$AE$2</f>
        <v>-0.58303438400483076</v>
      </c>
      <c r="AF773" s="20">
        <f t="shared" si="331"/>
        <v>-0.5490717984811847</v>
      </c>
      <c r="AG773" s="19">
        <f t="shared" si="332"/>
        <v>-0.96104971223360747</v>
      </c>
      <c r="AH773" s="19">
        <f t="shared" si="333"/>
        <v>-0.97255974182940752</v>
      </c>
      <c r="AI773">
        <f t="shared" si="330"/>
        <v>0.45059999999999478</v>
      </c>
      <c r="AJ773">
        <f t="shared" si="329"/>
        <v>0.41197791375242276</v>
      </c>
      <c r="AK773">
        <v>1</v>
      </c>
    </row>
    <row r="774" spans="1:37" x14ac:dyDescent="0.25">
      <c r="A774">
        <v>62.666666666667354</v>
      </c>
      <c r="B774" s="2">
        <v>1942.6666666666097</v>
      </c>
      <c r="C774">
        <f>+D774+($D$2+E774+F774)*SOI!A773*IF(B774&gt;$C$18, IF(B774&lt;$C$19,-1,1),1)</f>
        <v>3.2897743566996893</v>
      </c>
      <c r="D774">
        <f>+$D$3*((1-$D$5)*SOI!D773+$D$5*SOI!D772) +   $D$4*((1-$D$5)*SOI!E773+$D$5*SOI!E772)</f>
        <v>0</v>
      </c>
      <c r="E774">
        <f t="shared" si="311"/>
        <v>-0.9113385159557712</v>
      </c>
      <c r="F774">
        <f t="shared" si="312"/>
        <v>-1.9004344384884082</v>
      </c>
      <c r="G774">
        <f t="shared" si="319"/>
        <v>-2.8117729544441792</v>
      </c>
      <c r="H774" s="21">
        <f t="shared" si="320"/>
        <v>8.5323416904680358E-3</v>
      </c>
      <c r="I774" s="37">
        <f t="shared" si="313"/>
        <v>-0.48519679323243015</v>
      </c>
      <c r="J774" s="1">
        <f t="shared" si="321"/>
        <v>-2.3288042206859125E-3</v>
      </c>
      <c r="K774" s="1">
        <f t="shared" si="322"/>
        <v>-9.6323354822982088E-7</v>
      </c>
      <c r="L774" s="1">
        <f t="shared" si="314"/>
        <v>1.0035022886447358</v>
      </c>
      <c r="M774" s="1">
        <f t="shared" si="315"/>
        <v>3.0162526394653135E-2</v>
      </c>
      <c r="N774" s="1">
        <f t="shared" si="316"/>
        <v>-0.10931529844682239</v>
      </c>
      <c r="O774" s="1">
        <f t="shared" si="317"/>
        <v>-4.0367179867519497E-3</v>
      </c>
      <c r="P774" s="1">
        <f t="shared" si="318"/>
        <v>-8.8193932155079934E-3</v>
      </c>
      <c r="Q774" s="1">
        <f t="shared" si="323"/>
        <v>-2.2175376220255659E-3</v>
      </c>
      <c r="R774" s="1">
        <f t="shared" si="324"/>
        <v>-5.9121581976327107E-5</v>
      </c>
      <c r="S774" s="1">
        <f t="shared" si="325"/>
        <v>6.9545478774324376E-3</v>
      </c>
      <c r="T774" s="1">
        <f t="shared" si="326"/>
        <v>6.8159176649754214E-5</v>
      </c>
      <c r="U774" s="1">
        <f t="shared" si="327"/>
        <v>-2.2198950618839918E-4</v>
      </c>
      <c r="V774" s="1">
        <f t="shared" si="328"/>
        <v>-1.8738185241322731E-3</v>
      </c>
      <c r="W774" s="1">
        <f t="shared" si="335"/>
        <v>0</v>
      </c>
      <c r="X774" s="1">
        <f t="shared" si="335"/>
        <v>0</v>
      </c>
      <c r="Y774" s="1">
        <f t="shared" si="335"/>
        <v>0</v>
      </c>
      <c r="Z774" s="1">
        <f t="shared" si="335"/>
        <v>0</v>
      </c>
      <c r="AA774" s="1">
        <f>+AA$3*$F774*ABS($F774)*COS(2*PI()*$A774/$AZ$22+AA$4)*COS(2*PI()*$A774/$BA$22+AA$5)</f>
        <v>0</v>
      </c>
      <c r="AB774" s="39">
        <f>+AB$3*$F774*ABS($F774)*COS(2*2*PI()*$A774/$BA$33+AB$4)*COS(2*2*PI()*$A774/$BA$34+AB$5)*COS(2*2*PI()*$A774/$BA$35+AB$6)</f>
        <v>0</v>
      </c>
      <c r="AE774" s="20">
        <f>+$AF$20*SIGN(SOI!A773)*(ABS(SOI!A773))^$AE$2</f>
        <v>-0.66998011018485737</v>
      </c>
      <c r="AF774" s="20">
        <f t="shared" si="331"/>
        <v>-0.6607525054727813</v>
      </c>
      <c r="AG774" s="19">
        <f t="shared" si="332"/>
        <v>-1.088773246097436</v>
      </c>
      <c r="AH774" s="19">
        <f t="shared" si="333"/>
        <v>-1.0378406156435238</v>
      </c>
      <c r="AI774">
        <f t="shared" si="330"/>
        <v>0.45119999999999477</v>
      </c>
      <c r="AJ774">
        <f t="shared" si="329"/>
        <v>0.42802074062465467</v>
      </c>
      <c r="AK774">
        <v>1</v>
      </c>
    </row>
    <row r="775" spans="1:37" x14ac:dyDescent="0.25">
      <c r="A775">
        <v>62.750000000000689</v>
      </c>
      <c r="B775" s="2">
        <v>1942.7499999999429</v>
      </c>
      <c r="C775">
        <f>+D775+($D$2+E775+F775)*SOI!A774*IF(B775&gt;$C$18, IF(B775&lt;$C$19,-1,1),1)</f>
        <v>-4.5263038746805586</v>
      </c>
      <c r="D775">
        <f>+$D$3*((1-$D$5)*SOI!D774+$D$5*SOI!D773) +   $D$4*((1-$D$5)*SOI!E774+$D$5*SOI!E773)</f>
        <v>0</v>
      </c>
      <c r="E775">
        <f t="shared" si="311"/>
        <v>1.2742092204984345</v>
      </c>
      <c r="F775">
        <f t="shared" si="312"/>
        <v>2.1548088663807761</v>
      </c>
      <c r="G775">
        <f t="shared" si="319"/>
        <v>3.4290180868792106</v>
      </c>
      <c r="H775" s="21">
        <f t="shared" si="320"/>
        <v>9.4561992910969939E-3</v>
      </c>
      <c r="I775" s="37">
        <f t="shared" si="313"/>
        <v>0.4926664137913776</v>
      </c>
      <c r="J775" s="1">
        <f t="shared" si="321"/>
        <v>-4.8573699632158121E-3</v>
      </c>
      <c r="K775" s="1">
        <f t="shared" si="322"/>
        <v>2.6387359849190535E-6</v>
      </c>
      <c r="L775" s="1">
        <f t="shared" si="314"/>
        <v>-0.39061134914918078</v>
      </c>
      <c r="M775" s="1">
        <f t="shared" si="315"/>
        <v>-6.1958498390977668E-2</v>
      </c>
      <c r="N775" s="1">
        <f t="shared" si="316"/>
        <v>1.1634794501068023E-2</v>
      </c>
      <c r="O775" s="1">
        <f t="shared" si="317"/>
        <v>0.42231312517652175</v>
      </c>
      <c r="P775" s="1">
        <f t="shared" si="318"/>
        <v>5.9329458718707215E-4</v>
      </c>
      <c r="Q775" s="1">
        <f t="shared" si="323"/>
        <v>-4.8482157452605328E-4</v>
      </c>
      <c r="R775" s="1">
        <f t="shared" si="324"/>
        <v>1.3124779684136403E-5</v>
      </c>
      <c r="S775" s="1">
        <f t="shared" si="325"/>
        <v>7.5159123724444698E-4</v>
      </c>
      <c r="T775" s="1">
        <f t="shared" si="326"/>
        <v>2.7756007436893397E-3</v>
      </c>
      <c r="U775" s="1">
        <f t="shared" si="327"/>
        <v>-1.5163489666357595E-5</v>
      </c>
      <c r="V775" s="1">
        <f t="shared" si="328"/>
        <v>-1.3416430340952447E-5</v>
      </c>
      <c r="W775" s="1">
        <f t="shared" si="335"/>
        <v>0</v>
      </c>
      <c r="X775" s="1">
        <f t="shared" si="335"/>
        <v>0</v>
      </c>
      <c r="Y775" s="1">
        <f t="shared" si="335"/>
        <v>0</v>
      </c>
      <c r="Z775" s="1">
        <f t="shared" si="335"/>
        <v>0</v>
      </c>
      <c r="AA775" s="1">
        <f>+AA$3*$F775*ABS($F775)*COS(2*PI()*$A775/$AZ$22+AA$4)*COS(2*PI()*$A775/$BA$22+AA$5)</f>
        <v>0</v>
      </c>
      <c r="AB775" s="39">
        <f>+AB$3*$F775*ABS($F775)*COS(2*2*PI()*$A775/$BA$33+AB$4)*COS(2*2*PI()*$A775/$BA$34+AB$5)*COS(2*2*PI()*$A775/$BA$35+AB$6)</f>
        <v>0</v>
      </c>
      <c r="AE775" s="20">
        <f>+$AF$20*SIGN(SOI!A774)*(ABS(SOI!A774))^$AE$2</f>
        <v>-0.72924302222865578</v>
      </c>
      <c r="AF775" s="20">
        <f t="shared" si="331"/>
        <v>-0.7323333225866776</v>
      </c>
      <c r="AG775" s="19">
        <f t="shared" si="332"/>
        <v>-1.1056912976928124</v>
      </c>
      <c r="AH775" s="19">
        <f t="shared" si="333"/>
        <v>-1.0405631337986754</v>
      </c>
      <c r="AI775">
        <f t="shared" si="330"/>
        <v>0.45179999999999476</v>
      </c>
      <c r="AJ775">
        <f t="shared" si="329"/>
        <v>0.37335797510613478</v>
      </c>
      <c r="AK775">
        <v>1</v>
      </c>
    </row>
    <row r="776" spans="1:37" x14ac:dyDescent="0.25">
      <c r="A776">
        <v>62.833333333334025</v>
      </c>
      <c r="B776" s="2">
        <v>1942.8333333332762</v>
      </c>
      <c r="C776">
        <f>+D776+($D$2+E776+F776)*SOI!A775*IF(B776&gt;$C$18, IF(B776&lt;$C$19,-1,1),1)</f>
        <v>8.9846275265662854</v>
      </c>
      <c r="D776">
        <f>+$D$3*((1-$D$5)*SOI!D775+$D$5*SOI!D774) +   $D$4*((1-$D$5)*SOI!E775+$D$5*SOI!E774)</f>
        <v>0</v>
      </c>
      <c r="E776">
        <f t="shared" si="311"/>
        <v>-2.3875979224755723</v>
      </c>
      <c r="F776">
        <f t="shared" si="312"/>
        <v>-3.6021537619019508</v>
      </c>
      <c r="G776">
        <f t="shared" si="319"/>
        <v>-5.9897516843775236</v>
      </c>
      <c r="H776" s="21">
        <f t="shared" si="320"/>
        <v>-3.5820183828623023E-2</v>
      </c>
      <c r="I776" s="37">
        <f t="shared" si="313"/>
        <v>-7.1250221624605953E-2</v>
      </c>
      <c r="J776" s="1">
        <f t="shared" si="321"/>
        <v>-3.2317443154479916E-4</v>
      </c>
      <c r="K776" s="1">
        <f t="shared" si="322"/>
        <v>-2.5153560939167541E-4</v>
      </c>
      <c r="L776" s="1">
        <f t="shared" si="314"/>
        <v>0.13283101374723782</v>
      </c>
      <c r="M776" s="1">
        <f t="shared" si="315"/>
        <v>2.8503843921864964E-2</v>
      </c>
      <c r="N776" s="1">
        <f t="shared" si="316"/>
        <v>0.22718368729454214</v>
      </c>
      <c r="O776" s="1">
        <f t="shared" si="317"/>
        <v>-2.0957980286199294</v>
      </c>
      <c r="P776" s="1">
        <f t="shared" si="318"/>
        <v>-3.3512316152132481E-2</v>
      </c>
      <c r="Q776" s="1">
        <f t="shared" si="323"/>
        <v>4.3551479411065071E-3</v>
      </c>
      <c r="R776" s="1">
        <f t="shared" si="324"/>
        <v>1.7050858867266845E-5</v>
      </c>
      <c r="S776" s="1">
        <f t="shared" si="325"/>
        <v>-2.1224301104370243E-3</v>
      </c>
      <c r="T776" s="1">
        <f t="shared" si="326"/>
        <v>4.6841033971848842E-3</v>
      </c>
      <c r="U776" s="1">
        <f t="shared" si="327"/>
        <v>-1.2387009797178966E-4</v>
      </c>
      <c r="V776" s="1">
        <f t="shared" si="328"/>
        <v>1.4797538054058207E-2</v>
      </c>
      <c r="W776" s="1">
        <f t="shared" si="335"/>
        <v>0</v>
      </c>
      <c r="X776" s="1">
        <f t="shared" si="335"/>
        <v>0</v>
      </c>
      <c r="Y776" s="1">
        <f t="shared" si="335"/>
        <v>0</v>
      </c>
      <c r="Z776" s="1">
        <f t="shared" si="335"/>
        <v>0</v>
      </c>
      <c r="AA776" s="1">
        <f>+AA$3*$F776*ABS($F776)*COS(2*PI()*$A776/$AZ$22+AA$4)*COS(2*PI()*$A776/$BA$22+AA$5)</f>
        <v>0</v>
      </c>
      <c r="AB776" s="39">
        <f>+AB$3*$F776*ABS($F776)*COS(2*2*PI()*$A776/$BA$33+AB$4)*COS(2*2*PI()*$A776/$BA$34+AB$5)*COS(2*2*PI()*$A776/$BA$35+AB$6)</f>
        <v>0</v>
      </c>
      <c r="AE776" s="20">
        <f>+$AF$20*SIGN(SOI!A775)*(ABS(SOI!A775))^$AE$2</f>
        <v>-0.79777683534651955</v>
      </c>
      <c r="AF776" s="20">
        <f t="shared" si="331"/>
        <v>-0.74164028061472154</v>
      </c>
      <c r="AG776" s="19">
        <f t="shared" si="332"/>
        <v>-1.1446272126159418</v>
      </c>
      <c r="AH776" s="19">
        <f t="shared" si="333"/>
        <v>-0.93532744189485217</v>
      </c>
      <c r="AI776">
        <f t="shared" si="330"/>
        <v>0.45239999999999475</v>
      </c>
      <c r="AJ776">
        <f t="shared" si="329"/>
        <v>0.40298693200122027</v>
      </c>
      <c r="AK776">
        <v>1</v>
      </c>
    </row>
    <row r="777" spans="1:37" x14ac:dyDescent="0.25">
      <c r="A777">
        <v>62.916666666667361</v>
      </c>
      <c r="B777" s="2">
        <v>1942.9166666666094</v>
      </c>
      <c r="C777">
        <f>+D777+($D$2+E777+F777)*SOI!A776*IF(B777&gt;$C$18, IF(B777&lt;$C$19,-1,1),1)</f>
        <v>-124.97811791543185</v>
      </c>
      <c r="D777">
        <f>+$D$3*((1-$D$5)*SOI!D776+$D$5*SOI!D775) +   $D$4*((1-$D$5)*SOI!E776+$D$5*SOI!E775)</f>
        <v>0</v>
      </c>
      <c r="E777">
        <f t="shared" si="311"/>
        <v>41.120340000493066</v>
      </c>
      <c r="F777">
        <f t="shared" si="312"/>
        <v>59.668464770016485</v>
      </c>
      <c r="G777">
        <f t="shared" si="319"/>
        <v>100.78880477050956</v>
      </c>
      <c r="H777" s="21">
        <f t="shared" si="320"/>
        <v>0.62527126996528182</v>
      </c>
      <c r="I777" s="37">
        <f t="shared" si="313"/>
        <v>-14.209417151705326</v>
      </c>
      <c r="J777" s="1">
        <f t="shared" si="321"/>
        <v>-4.0572702968114287</v>
      </c>
      <c r="K777" s="1">
        <f t="shared" si="322"/>
        <v>28.790651312722353</v>
      </c>
      <c r="L777" s="1">
        <f t="shared" si="314"/>
        <v>-33.371609717508854</v>
      </c>
      <c r="M777" s="1">
        <f t="shared" si="315"/>
        <v>1.7943631203988124</v>
      </c>
      <c r="N777" s="1">
        <f t="shared" si="316"/>
        <v>-6.1987593417187163</v>
      </c>
      <c r="O777" s="1">
        <f t="shared" si="317"/>
        <v>28.80043976330958</v>
      </c>
      <c r="P777" s="1">
        <f t="shared" si="318"/>
        <v>1.111038472863463</v>
      </c>
      <c r="Q777" s="1">
        <f t="shared" si="323"/>
        <v>-7.4806174722742131</v>
      </c>
      <c r="R777" s="1">
        <f t="shared" si="324"/>
        <v>-5.8407798796422226</v>
      </c>
      <c r="S777" s="1">
        <f t="shared" si="325"/>
        <v>11.549177992968055</v>
      </c>
      <c r="T777" s="1">
        <f t="shared" si="326"/>
        <v>16.171631386984782</v>
      </c>
      <c r="U777" s="1">
        <f t="shared" si="327"/>
        <v>0.8189948656663415</v>
      </c>
      <c r="V777" s="1">
        <f t="shared" si="328"/>
        <v>13.385720443011467</v>
      </c>
      <c r="W777" s="1">
        <f t="shared" si="335"/>
        <v>0</v>
      </c>
      <c r="X777" s="1">
        <f t="shared" si="335"/>
        <v>0</v>
      </c>
      <c r="Y777" s="1">
        <f t="shared" si="335"/>
        <v>0</v>
      </c>
      <c r="Z777" s="1">
        <f t="shared" si="335"/>
        <v>0</v>
      </c>
      <c r="AA777" s="1">
        <f>+AA$3*$F777*ABS($F777)*COS(2*PI()*$A777/$AZ$22+AA$4)*COS(2*PI()*$A777/$BA$22+AA$5)</f>
        <v>0</v>
      </c>
      <c r="AB777" s="39">
        <f>+AB$3*$F777*ABS($F777)*COS(2*2*PI()*$A777/$BA$33+AB$4)*COS(2*2*PI()*$A777/$BA$34+AB$5)*COS(2*2*PI()*$A777/$BA$35+AB$6)</f>
        <v>0</v>
      </c>
      <c r="AE777" s="20">
        <f>+$AF$20*SIGN(SOI!A776)*(ABS(SOI!A776))^$AE$2</f>
        <v>-0.69790098426898906</v>
      </c>
      <c r="AF777" s="20">
        <f t="shared" si="331"/>
        <v>-0.72589439679772472</v>
      </c>
      <c r="AG777" s="19">
        <f t="shared" si="332"/>
        <v>-1.1071584706045581</v>
      </c>
      <c r="AH777" s="19">
        <f t="shared" si="333"/>
        <v>-0.94302385835350788</v>
      </c>
      <c r="AI777">
        <f t="shared" si="330"/>
        <v>0.45299999999999474</v>
      </c>
      <c r="AJ777">
        <f t="shared" si="329"/>
        <v>0.38126407380683336</v>
      </c>
      <c r="AK777">
        <v>1</v>
      </c>
    </row>
    <row r="778" spans="1:37" x14ac:dyDescent="0.25">
      <c r="A778">
        <v>63.000000000000696</v>
      </c>
      <c r="B778" s="2">
        <v>1942.9999999999427</v>
      </c>
      <c r="C778">
        <f>+D778+($D$2+E778+F778)*SOI!A777*IF(B778&gt;$C$18, IF(B778&lt;$C$19,-1,1),1)</f>
        <v>-8.0544492314948766</v>
      </c>
      <c r="D778">
        <f>+$D$3*((1-$D$5)*SOI!D777+$D$5*SOI!D776) +   $D$4*((1-$D$5)*SOI!E777+$D$5*SOI!E776)</f>
        <v>0</v>
      </c>
      <c r="E778">
        <f t="shared" si="311"/>
        <v>2.6892524453804172</v>
      </c>
      <c r="F778">
        <f t="shared" si="312"/>
        <v>4.0227885808653134</v>
      </c>
      <c r="G778">
        <f t="shared" si="319"/>
        <v>6.7120410262457302</v>
      </c>
      <c r="H778" s="21">
        <f t="shared" si="320"/>
        <v>-8.8384018025473687E-2</v>
      </c>
      <c r="I778" s="37">
        <f t="shared" si="313"/>
        <v>-1.4451791576702147</v>
      </c>
      <c r="J778" s="1">
        <f t="shared" si="321"/>
        <v>-4.8326573333731797E-2</v>
      </c>
      <c r="K778" s="1">
        <f t="shared" si="322"/>
        <v>1.3871531851725051E-3</v>
      </c>
      <c r="L778" s="1">
        <f t="shared" si="314"/>
        <v>-3.1892015761017132</v>
      </c>
      <c r="M778" s="1">
        <f t="shared" si="315"/>
        <v>0.21014398793216427</v>
      </c>
      <c r="N778" s="1">
        <f t="shared" si="316"/>
        <v>-0.36127107744793602</v>
      </c>
      <c r="O778" s="1">
        <f t="shared" si="317"/>
        <v>0.28358964693512395</v>
      </c>
      <c r="P778" s="1">
        <f t="shared" si="318"/>
        <v>5.6886074356308353E-2</v>
      </c>
      <c r="Q778" s="1">
        <f t="shared" si="323"/>
        <v>-5.1059023051805673E-2</v>
      </c>
      <c r="R778" s="1">
        <f t="shared" si="324"/>
        <v>-4.0546308303997265E-3</v>
      </c>
      <c r="S778" s="1">
        <f t="shared" si="325"/>
        <v>6.8458112143571684E-2</v>
      </c>
      <c r="T778" s="1">
        <f t="shared" si="326"/>
        <v>1.521773091463214E-2</v>
      </c>
      <c r="U778" s="1">
        <f t="shared" si="327"/>
        <v>4.2648471535981954E-3</v>
      </c>
      <c r="V778" s="1">
        <f t="shared" si="328"/>
        <v>3.9943584541546111E-2</v>
      </c>
      <c r="W778" s="1">
        <f t="shared" si="335"/>
        <v>0</v>
      </c>
      <c r="X778" s="1">
        <f t="shared" si="335"/>
        <v>0</v>
      </c>
      <c r="Y778" s="1">
        <f t="shared" si="335"/>
        <v>0</v>
      </c>
      <c r="Z778" s="1">
        <f t="shared" si="335"/>
        <v>0</v>
      </c>
      <c r="AA778" s="1">
        <f>+AA$3*$F778*ABS($F778)*COS(2*PI()*$A778/$AZ$22+AA$4)*COS(2*PI()*$A778/$BA$22+AA$5)</f>
        <v>0</v>
      </c>
      <c r="AB778" s="39">
        <f>+AB$3*$F778*ABS($F778)*COS(2*2*PI()*$A778/$BA$33+AB$4)*COS(2*2*PI()*$A778/$BA$34+AB$5)*COS(2*2*PI()*$A778/$BA$35+AB$6)</f>
        <v>0</v>
      </c>
      <c r="AE778" s="20">
        <f>+$AF$20*SIGN(SOI!A777)*(ABS(SOI!A777))^$AE$2</f>
        <v>-0.68200537077766565</v>
      </c>
      <c r="AF778" s="20">
        <f t="shared" si="331"/>
        <v>-0.68463498748388751</v>
      </c>
      <c r="AG778" s="19">
        <f t="shared" si="332"/>
        <v>-0.84108694974801013</v>
      </c>
      <c r="AH778" s="19">
        <f t="shared" si="333"/>
        <v>-0.86475013330485895</v>
      </c>
      <c r="AI778">
        <f t="shared" si="330"/>
        <v>0.45359999999999473</v>
      </c>
      <c r="AJ778">
        <f t="shared" si="329"/>
        <v>0.15645196226412261</v>
      </c>
      <c r="AK778">
        <v>1</v>
      </c>
    </row>
    <row r="779" spans="1:37" x14ac:dyDescent="0.25">
      <c r="A779">
        <v>63.083333333334032</v>
      </c>
      <c r="B779" s="2">
        <v>1943.083333333276</v>
      </c>
      <c r="C779">
        <f>+D779+($D$2+E779+F779)*SOI!A778*IF(B779&gt;$C$18, IF(B779&lt;$C$19,-1,1),1)</f>
        <v>4.2267810348878783</v>
      </c>
      <c r="D779">
        <f>+$D$3*((1-$D$5)*SOI!D778+$D$5*SOI!D777) +   $D$4*((1-$D$5)*SOI!E778+$D$5*SOI!E777)</f>
        <v>0</v>
      </c>
      <c r="E779">
        <f t="shared" si="311"/>
        <v>-1.3464768069988686</v>
      </c>
      <c r="F779">
        <f t="shared" si="312"/>
        <v>-2.2355410191772993</v>
      </c>
      <c r="G779">
        <f t="shared" si="319"/>
        <v>-3.5820178261761679</v>
      </c>
      <c r="H779" s="21">
        <f t="shared" si="320"/>
        <v>2.1283242452004969E-2</v>
      </c>
      <c r="I779" s="37">
        <f t="shared" si="313"/>
        <v>0.59655043312114353</v>
      </c>
      <c r="J779" s="1">
        <f t="shared" si="321"/>
        <v>-8.7074129173990728E-3</v>
      </c>
      <c r="K779" s="1">
        <f t="shared" si="322"/>
        <v>-1.7204871391886159E-5</v>
      </c>
      <c r="L779" s="1">
        <f t="shared" si="314"/>
        <v>0.66102983401672999</v>
      </c>
      <c r="M779" s="1">
        <f t="shared" si="315"/>
        <v>-9.1726459705721922E-2</v>
      </c>
      <c r="N779" s="1">
        <f t="shared" si="316"/>
        <v>7.0233508648111648E-2</v>
      </c>
      <c r="O779" s="1">
        <f t="shared" si="317"/>
        <v>-0.16131560299109932</v>
      </c>
      <c r="P779" s="1">
        <f t="shared" si="318"/>
        <v>-5.9842244897153531E-3</v>
      </c>
      <c r="Q779" s="1">
        <f t="shared" si="323"/>
        <v>-4.3327270803667625E-3</v>
      </c>
      <c r="R779" s="1">
        <f t="shared" si="324"/>
        <v>1.4202527105622716E-4</v>
      </c>
      <c r="S779" s="1">
        <f t="shared" si="325"/>
        <v>5.4936573096312571E-3</v>
      </c>
      <c r="T779" s="1">
        <f t="shared" si="326"/>
        <v>1.7942171152372946E-3</v>
      </c>
      <c r="U779" s="1">
        <f t="shared" si="327"/>
        <v>1.8519568328670148E-4</v>
      </c>
      <c r="V779" s="1">
        <f t="shared" si="328"/>
        <v>8.1688349074595724E-4</v>
      </c>
      <c r="W779" s="1">
        <f t="shared" si="335"/>
        <v>0</v>
      </c>
      <c r="X779" s="1">
        <f t="shared" si="335"/>
        <v>0</v>
      </c>
      <c r="Y779" s="1">
        <f t="shared" si="335"/>
        <v>0</v>
      </c>
      <c r="Z779" s="1">
        <f t="shared" si="335"/>
        <v>0</v>
      </c>
      <c r="AA779" s="1">
        <f>+AA$3*$F779*ABS($F779)*COS(2*PI()*$A779/$AZ$22+AA$4)*COS(2*PI()*$A779/$BA$22+AA$5)</f>
        <v>0</v>
      </c>
      <c r="AB779" s="39">
        <f>+AB$3*$F779*ABS($F779)*COS(2*2*PI()*$A779/$BA$33+AB$4)*COS(2*2*PI()*$A779/$BA$34+AB$5)*COS(2*2*PI()*$A779/$BA$35+AB$6)</f>
        <v>0</v>
      </c>
      <c r="AE779" s="20">
        <f>+$AF$20*SIGN(SOI!A778)*(ABS(SOI!A778))^$AE$2</f>
        <v>-0.67399860740500794</v>
      </c>
      <c r="AF779" s="20">
        <f t="shared" si="331"/>
        <v>-0.66585390068127193</v>
      </c>
      <c r="AG779" s="19">
        <f t="shared" si="332"/>
        <v>-0.83879763769809756</v>
      </c>
      <c r="AH779" s="19">
        <f t="shared" si="333"/>
        <v>-0.82121722624888616</v>
      </c>
      <c r="AI779">
        <f t="shared" si="330"/>
        <v>0.45419999999999472</v>
      </c>
      <c r="AJ779">
        <f t="shared" si="329"/>
        <v>0.17294373701682564</v>
      </c>
      <c r="AK779">
        <v>1</v>
      </c>
    </row>
    <row r="780" spans="1:37" x14ac:dyDescent="0.25">
      <c r="A780">
        <v>63.166666666667368</v>
      </c>
      <c r="B780" s="2">
        <v>1943.1666666666092</v>
      </c>
      <c r="C780">
        <f>+D780+($D$2+E780+F780)*SOI!A779*IF(B780&gt;$C$18, IF(B780&lt;$C$19,-1,1),1)</f>
        <v>-3.1253872240659919</v>
      </c>
      <c r="D780">
        <f>+$D$3*((1-$D$5)*SOI!D779+$D$5*SOI!D778) +   $D$4*((1-$D$5)*SOI!E779+$D$5*SOI!E778)</f>
        <v>0</v>
      </c>
      <c r="E780">
        <f t="shared" si="311"/>
        <v>0.94082667417520538</v>
      </c>
      <c r="F780">
        <f t="shared" si="312"/>
        <v>1.9004344386120595</v>
      </c>
      <c r="G780">
        <f t="shared" si="319"/>
        <v>2.8412611127872651</v>
      </c>
      <c r="H780" s="21">
        <f t="shared" si="320"/>
        <v>1.2818328985459046E-2</v>
      </c>
      <c r="I780" s="37">
        <f t="shared" si="313"/>
        <v>-0.10881043957300572</v>
      </c>
      <c r="J780" s="1">
        <f t="shared" si="321"/>
        <v>-3.8759985436534852E-4</v>
      </c>
      <c r="K780" s="1">
        <f t="shared" si="322"/>
        <v>1.3605901036804815E-7</v>
      </c>
      <c r="L780" s="1">
        <f t="shared" si="314"/>
        <v>-3.1752877000044482E-3</v>
      </c>
      <c r="M780" s="1">
        <f t="shared" si="315"/>
        <v>2.2385443225382762E-2</v>
      </c>
      <c r="N780" s="1">
        <f t="shared" si="316"/>
        <v>5.9794463127612621E-2</v>
      </c>
      <c r="O780" s="1">
        <f t="shared" si="317"/>
        <v>0.66890828792218948</v>
      </c>
      <c r="P780" s="1">
        <f t="shared" si="318"/>
        <v>2.3759184655214494E-3</v>
      </c>
      <c r="Q780" s="1">
        <f t="shared" si="323"/>
        <v>9.0022072164266877E-4</v>
      </c>
      <c r="R780" s="1">
        <f t="shared" si="324"/>
        <v>5.3824090267013092E-6</v>
      </c>
      <c r="S780" s="1">
        <f t="shared" si="325"/>
        <v>-8.5310319856506339E-4</v>
      </c>
      <c r="T780" s="1">
        <f t="shared" si="326"/>
        <v>3.5737750834330582E-5</v>
      </c>
      <c r="U780" s="1">
        <f t="shared" si="327"/>
        <v>1.3411517316888697E-5</v>
      </c>
      <c r="V780" s="1">
        <f t="shared" si="328"/>
        <v>-2.7612159964440021E-4</v>
      </c>
      <c r="W780" s="1">
        <f t="shared" si="335"/>
        <v>0</v>
      </c>
      <c r="X780" s="1">
        <f t="shared" si="335"/>
        <v>0</v>
      </c>
      <c r="Y780" s="1">
        <f t="shared" si="335"/>
        <v>0</v>
      </c>
      <c r="Z780" s="1">
        <f t="shared" si="335"/>
        <v>0</v>
      </c>
      <c r="AA780" s="1">
        <f>+AA$3*$F780*ABS($F780)*COS(2*PI()*$A780/$AZ$22+AA$4)*COS(2*PI()*$A780/$BA$22+AA$5)</f>
        <v>0</v>
      </c>
      <c r="AB780" s="39">
        <f>+AB$3*$F780*ABS($F780)*COS(2*2*PI()*$A780/$BA$33+AB$4)*COS(2*2*PI()*$A780/$BA$34+AB$5)*COS(2*2*PI()*$A780/$BA$35+AB$6)</f>
        <v>0</v>
      </c>
      <c r="AE780" s="20">
        <f>+$AF$20*SIGN(SOI!A779)*(ABS(SOI!A779))^$AE$2</f>
        <v>-0.64155772386114196</v>
      </c>
      <c r="AF780" s="20">
        <f t="shared" si="331"/>
        <v>-0.5782033405719561</v>
      </c>
      <c r="AG780" s="19">
        <f t="shared" si="332"/>
        <v>-0.7398912512157233</v>
      </c>
      <c r="AH780" s="19">
        <f t="shared" si="333"/>
        <v>-0.81407538841665217</v>
      </c>
      <c r="AI780">
        <f t="shared" si="330"/>
        <v>0.45479999999999471</v>
      </c>
      <c r="AJ780">
        <f t="shared" si="329"/>
        <v>0.1616879106437672</v>
      </c>
      <c r="AK780">
        <v>1</v>
      </c>
    </row>
    <row r="781" spans="1:37" x14ac:dyDescent="0.25">
      <c r="A781">
        <v>63.250000000000703</v>
      </c>
      <c r="B781" s="2">
        <v>1943.2499999999425</v>
      </c>
      <c r="C781">
        <f>+D781+($D$2+E781+F781)*SOI!A780*IF(B781&gt;$C$18, IF(B781&lt;$C$19,-1,1),1)</f>
        <v>1.7506641620143952</v>
      </c>
      <c r="D781">
        <f>+$D$3*((1-$D$5)*SOI!D780+$D$5*SOI!D779) +   $D$4*((1-$D$5)*SOI!E780+$D$5*SOI!E779)</f>
        <v>0</v>
      </c>
      <c r="E781">
        <f t="shared" si="311"/>
        <v>-0.76296473684741528</v>
      </c>
      <c r="F781">
        <f t="shared" si="312"/>
        <v>-2.1548088665099101</v>
      </c>
      <c r="G781">
        <f t="shared" si="319"/>
        <v>-2.9177736033573254</v>
      </c>
      <c r="H781" s="21">
        <f t="shared" si="320"/>
        <v>-1.0546271031615399E-2</v>
      </c>
      <c r="I781" s="37">
        <f t="shared" si="313"/>
        <v>-0.19931786057378278</v>
      </c>
      <c r="J781" s="1">
        <f t="shared" si="321"/>
        <v>1.1338166414939028E-6</v>
      </c>
      <c r="K781" s="1">
        <f t="shared" si="322"/>
        <v>-1.9292442101803811E-4</v>
      </c>
      <c r="L781" s="1">
        <f t="shared" si="314"/>
        <v>0.46951643568702844</v>
      </c>
      <c r="M781" s="1">
        <f t="shared" si="315"/>
        <v>-3.5747795709995576E-5</v>
      </c>
      <c r="N781" s="1">
        <f t="shared" si="316"/>
        <v>-0.13106658075502309</v>
      </c>
      <c r="O781" s="1">
        <f t="shared" si="317"/>
        <v>-0.64484190943858155</v>
      </c>
      <c r="P781" s="1">
        <f t="shared" si="318"/>
        <v>-2.363398926064508E-2</v>
      </c>
      <c r="Q781" s="1">
        <f t="shared" si="323"/>
        <v>3.1511100733991895E-6</v>
      </c>
      <c r="R781" s="1">
        <f t="shared" si="324"/>
        <v>3.4511744998913965E-8</v>
      </c>
      <c r="S781" s="1">
        <f t="shared" si="325"/>
        <v>3.4253757698344883E-3</v>
      </c>
      <c r="T781" s="1">
        <f t="shared" si="326"/>
        <v>5.0942659441928365E-3</v>
      </c>
      <c r="U781" s="1">
        <f t="shared" si="327"/>
        <v>-2.4437629031120019E-4</v>
      </c>
      <c r="V781" s="1">
        <f t="shared" si="328"/>
        <v>-6.0205598852139811E-3</v>
      </c>
      <c r="W781" s="1">
        <f t="shared" si="335"/>
        <v>0</v>
      </c>
      <c r="X781" s="1">
        <f t="shared" si="335"/>
        <v>0</v>
      </c>
      <c r="Y781" s="1">
        <f t="shared" si="335"/>
        <v>0</v>
      </c>
      <c r="Z781" s="1">
        <f t="shared" si="335"/>
        <v>0</v>
      </c>
      <c r="AA781" s="1">
        <f>+AA$3*$F781*ABS($F781)*COS(2*PI()*$A781/$AZ$22+AA$4)*COS(2*PI()*$A781/$BA$22+AA$5)</f>
        <v>0</v>
      </c>
      <c r="AB781" s="39">
        <f>+AB$3*$F781*ABS($F781)*COS(2*2*PI()*$A781/$BA$33+AB$4)*COS(2*2*PI()*$A781/$BA$34+AB$5)*COS(2*2*PI()*$A781/$BA$35+AB$6)</f>
        <v>0</v>
      </c>
      <c r="AE781" s="20">
        <f>+$AF$20*SIGN(SOI!A780)*(ABS(SOI!A780))^$AE$2</f>
        <v>-0.4190536904497183</v>
      </c>
      <c r="AF781" s="20">
        <f t="shared" si="331"/>
        <v>-0.45109602448113578</v>
      </c>
      <c r="AG781" s="19">
        <f t="shared" si="332"/>
        <v>-0.78916924501264496</v>
      </c>
      <c r="AH781" s="19">
        <f t="shared" si="333"/>
        <v>-0.89714686950614331</v>
      </c>
      <c r="AI781">
        <f t="shared" si="330"/>
        <v>0.4553999999999947</v>
      </c>
      <c r="AJ781">
        <f t="shared" si="329"/>
        <v>0.33807322053150918</v>
      </c>
      <c r="AK781">
        <v>1</v>
      </c>
    </row>
    <row r="782" spans="1:37" x14ac:dyDescent="0.25">
      <c r="A782">
        <v>63.333333333334039</v>
      </c>
      <c r="B782" s="2">
        <v>1943.3333333332757</v>
      </c>
      <c r="C782">
        <f>+D782+($D$2+E782+F782)*SOI!A781*IF(B782&gt;$C$18, IF(B782&lt;$C$19,-1,1),1)</f>
        <v>-1.5418170625954972</v>
      </c>
      <c r="D782">
        <f>+$D$3*((1-$D$5)*SOI!D781+$D$5*SOI!D780) +   $D$4*((1-$D$5)*SOI!E781+$D$5*SOI!E780)</f>
        <v>0</v>
      </c>
      <c r="E782">
        <f t="shared" si="311"/>
        <v>0.68067141169911505</v>
      </c>
      <c r="F782">
        <f t="shared" si="312"/>
        <v>3.6021537621772666</v>
      </c>
      <c r="G782">
        <f t="shared" si="319"/>
        <v>4.2828251738763816</v>
      </c>
      <c r="H782" s="21">
        <f t="shared" si="320"/>
        <v>7.7763840303400839E-4</v>
      </c>
      <c r="I782" s="37">
        <f t="shared" si="313"/>
        <v>0.31141149903925142</v>
      </c>
      <c r="J782" s="1">
        <f t="shared" si="321"/>
        <v>5.0979843337123762E-3</v>
      </c>
      <c r="K782" s="1">
        <f t="shared" si="322"/>
        <v>2.5164673572088424E-4</v>
      </c>
      <c r="L782" s="1">
        <f t="shared" si="314"/>
        <v>-0.80975268019015501</v>
      </c>
      <c r="M782" s="1">
        <f t="shared" si="315"/>
        <v>0.10287657774210705</v>
      </c>
      <c r="N782" s="1">
        <f t="shared" si="316"/>
        <v>0.17368320215220151</v>
      </c>
      <c r="O782" s="1">
        <f t="shared" si="317"/>
        <v>0.19567521338396102</v>
      </c>
      <c r="P782" s="1">
        <f t="shared" si="318"/>
        <v>5.8905652923029551E-2</v>
      </c>
      <c r="Q782" s="1">
        <f t="shared" si="323"/>
        <v>1.2017016656030808E-2</v>
      </c>
      <c r="R782" s="1">
        <f t="shared" si="324"/>
        <v>-2.05630928292464E-4</v>
      </c>
      <c r="S782" s="1">
        <f t="shared" si="325"/>
        <v>7.0918982699425589E-3</v>
      </c>
      <c r="T782" s="1">
        <f t="shared" si="326"/>
        <v>2.6660345222134446E-3</v>
      </c>
      <c r="U782" s="1">
        <f t="shared" si="327"/>
        <v>-9.5162849171245866E-4</v>
      </c>
      <c r="V782" s="1">
        <f t="shared" si="328"/>
        <v>-1.9884865996310293E-2</v>
      </c>
      <c r="W782" s="1">
        <f t="shared" ref="W782:Z801" si="336">+W$3*$F782*ABS($F782)*COS(2*PI()*$A782/W$2+W$4)</f>
        <v>0</v>
      </c>
      <c r="X782" s="1">
        <f t="shared" si="336"/>
        <v>0</v>
      </c>
      <c r="Y782" s="1">
        <f t="shared" si="336"/>
        <v>0</v>
      </c>
      <c r="Z782" s="1">
        <f t="shared" si="336"/>
        <v>0</v>
      </c>
      <c r="AA782" s="1">
        <f>+AA$3*$F782*ABS($F782)*COS(2*PI()*$A782/$AZ$22+AA$4)*COS(2*PI()*$A782/$BA$22+AA$5)</f>
        <v>0</v>
      </c>
      <c r="AB782" s="39">
        <f>+AB$3*$F782*ABS($F782)*COS(2*2*PI()*$A782/$BA$33+AB$4)*COS(2*2*PI()*$A782/$BA$34+AB$5)*COS(2*2*PI()*$A782/$BA$35+AB$6)</f>
        <v>0</v>
      </c>
      <c r="AE782" s="20">
        <f>+$AF$20*SIGN(SOI!A781)*(ABS(SOI!A781))^$AE$2</f>
        <v>-0.29267665913254715</v>
      </c>
      <c r="AF782" s="20">
        <f t="shared" si="331"/>
        <v>-0.27965327492120479</v>
      </c>
      <c r="AG782" s="19">
        <f t="shared" si="332"/>
        <v>0.26968696296733397</v>
      </c>
      <c r="AH782" s="19">
        <f t="shared" si="333"/>
        <v>0.20856420587236088</v>
      </c>
      <c r="AI782">
        <f t="shared" si="330"/>
        <v>0.45599999999999469</v>
      </c>
      <c r="AJ782">
        <f t="shared" si="329"/>
        <v>0.54934023788853881</v>
      </c>
      <c r="AK782">
        <v>1</v>
      </c>
    </row>
    <row r="783" spans="1:37" x14ac:dyDescent="0.25">
      <c r="A783">
        <v>63.416666666667375</v>
      </c>
      <c r="B783" s="2">
        <v>1943.416666666609</v>
      </c>
      <c r="C783">
        <f>+D783+($D$2+E783+F783)*SOI!A782*IF(B783&gt;$C$18, IF(B783&lt;$C$19,-1,1),1)</f>
        <v>6.635545187392764</v>
      </c>
      <c r="D783">
        <f>+$D$3*((1-$D$5)*SOI!D782+$D$5*SOI!D781) +   $D$4*((1-$D$5)*SOI!E782+$D$5*SOI!E781)</f>
        <v>0</v>
      </c>
      <c r="E783">
        <f t="shared" si="311"/>
        <v>-0.65467329724316869</v>
      </c>
      <c r="F783">
        <f t="shared" si="312"/>
        <v>-59.668464769963776</v>
      </c>
      <c r="G783">
        <f t="shared" si="319"/>
        <v>-60.323138067206948</v>
      </c>
      <c r="H783" s="21">
        <f t="shared" si="320"/>
        <v>-7.9904574173941201E-2</v>
      </c>
      <c r="I783" s="37">
        <f t="shared" si="313"/>
        <v>0.56627222227991791</v>
      </c>
      <c r="J783" s="1">
        <f t="shared" si="321"/>
        <v>-0.44237028218266294</v>
      </c>
      <c r="K783" s="1">
        <f t="shared" si="322"/>
        <v>1.9799193830138915E-5</v>
      </c>
      <c r="L783" s="1">
        <f t="shared" si="314"/>
        <v>0.30014683399025549</v>
      </c>
      <c r="M783" s="1">
        <f t="shared" si="315"/>
        <v>-4.9092295856131747</v>
      </c>
      <c r="N783" s="1">
        <f t="shared" si="316"/>
        <v>-1.0140590285743973</v>
      </c>
      <c r="O783" s="1">
        <f t="shared" si="317"/>
        <v>4.3122723121079183E-3</v>
      </c>
      <c r="P783" s="1">
        <f t="shared" si="318"/>
        <v>-0.56736356898565943</v>
      </c>
      <c r="Q783" s="1">
        <f t="shared" si="323"/>
        <v>3.3481038157633094</v>
      </c>
      <c r="R783" s="1">
        <f t="shared" si="324"/>
        <v>-0.10417926812823822</v>
      </c>
      <c r="S783" s="1">
        <f t="shared" si="325"/>
        <v>-7.5293680906089122E-2</v>
      </c>
      <c r="T783" s="1">
        <f t="shared" si="326"/>
        <v>-2.1777975412292798E-5</v>
      </c>
      <c r="U783" s="1">
        <f t="shared" si="327"/>
        <v>1.6667195183984133E-2</v>
      </c>
      <c r="V783" s="1">
        <f t="shared" si="328"/>
        <v>-1.1182336550548302</v>
      </c>
      <c r="W783" s="1">
        <f t="shared" si="336"/>
        <v>0</v>
      </c>
      <c r="X783" s="1">
        <f t="shared" si="336"/>
        <v>0</v>
      </c>
      <c r="Y783" s="1">
        <f t="shared" si="336"/>
        <v>0</v>
      </c>
      <c r="Z783" s="1">
        <f t="shared" si="336"/>
        <v>0</v>
      </c>
      <c r="AA783" s="1">
        <f>+AA$3*$F783*ABS($F783)*COS(2*PI()*$A783/$AZ$22+AA$4)*COS(2*PI()*$A783/$BA$22+AA$5)</f>
        <v>0</v>
      </c>
      <c r="AB783" s="39">
        <f>+AB$3*$F783*ABS($F783)*COS(2*2*PI()*$A783/$BA$33+AB$4)*COS(2*2*PI()*$A783/$BA$34+AB$5)*COS(2*2*PI()*$A783/$BA$35+AB$6)</f>
        <v>0</v>
      </c>
      <c r="AE783" s="20">
        <f>+$AF$20*SIGN(SOI!A782)*(ABS(SOI!A782))^$AE$2</f>
        <v>-0.12722947518134881</v>
      </c>
      <c r="AF783" s="20">
        <f t="shared" si="331"/>
        <v>-0.17680115941779614</v>
      </c>
      <c r="AG783" s="19">
        <f t="shared" si="332"/>
        <v>0.50248078197293222</v>
      </c>
      <c r="AH783" s="19">
        <f t="shared" si="333"/>
        <v>0.40849550431219239</v>
      </c>
      <c r="AI783">
        <f t="shared" si="330"/>
        <v>0.45659999999999468</v>
      </c>
      <c r="AJ783">
        <f t="shared" si="329"/>
        <v>0.67928194139072839</v>
      </c>
      <c r="AK783">
        <v>1</v>
      </c>
    </row>
    <row r="784" spans="1:37" x14ac:dyDescent="0.25">
      <c r="A784">
        <v>63.500000000000711</v>
      </c>
      <c r="B784" s="2">
        <v>1943.4999999999422</v>
      </c>
      <c r="C784">
        <f>+D784+($D$2+E784+F784)*SOI!A783*IF(B784&gt;$C$18, IF(B784&lt;$C$19,-1,1),1)</f>
        <v>0.30131099840431463</v>
      </c>
      <c r="D784">
        <f>+$D$3*((1-$D$5)*SOI!D783+$D$5*SOI!D782) +   $D$4*((1-$D$5)*SOI!E783+$D$5*SOI!E782)</f>
        <v>0</v>
      </c>
      <c r="E784">
        <f t="shared" si="311"/>
        <v>0.6748885989276987</v>
      </c>
      <c r="F784">
        <f t="shared" si="312"/>
        <v>-4.0227885811978616</v>
      </c>
      <c r="G784">
        <f t="shared" si="319"/>
        <v>-3.3478999822701629</v>
      </c>
      <c r="H784" s="21">
        <f t="shared" si="320"/>
        <v>1.2379967591507029E-3</v>
      </c>
      <c r="I784" s="37">
        <f t="shared" si="313"/>
        <v>0.16779756765280929</v>
      </c>
      <c r="J784" s="1">
        <f t="shared" si="321"/>
        <v>-1.2210285990676379E-2</v>
      </c>
      <c r="K784" s="1">
        <f t="shared" si="322"/>
        <v>-3.5367449728106858E-7</v>
      </c>
      <c r="L784" s="1">
        <f t="shared" si="314"/>
        <v>-1.017502574476932E-2</v>
      </c>
      <c r="M784" s="1">
        <f t="shared" si="315"/>
        <v>-0.45729118768964389</v>
      </c>
      <c r="N784" s="1">
        <f t="shared" si="316"/>
        <v>4.1596513854552132E-3</v>
      </c>
      <c r="O784" s="1">
        <f t="shared" si="317"/>
        <v>0.37411952134938514</v>
      </c>
      <c r="P784" s="1">
        <f t="shared" si="318"/>
        <v>-3.445971975983524E-3</v>
      </c>
      <c r="Q784" s="1">
        <f t="shared" si="323"/>
        <v>-1.2792991276852556E-3</v>
      </c>
      <c r="R784" s="1">
        <f t="shared" si="324"/>
        <v>1.1795460286900911E-5</v>
      </c>
      <c r="S784" s="1">
        <f t="shared" si="325"/>
        <v>9.1519287484373142E-5</v>
      </c>
      <c r="T784" s="1">
        <f t="shared" si="326"/>
        <v>6.4050635822917969E-5</v>
      </c>
      <c r="U784" s="1">
        <f t="shared" si="327"/>
        <v>2.9996682025101301E-5</v>
      </c>
      <c r="V784" s="1">
        <f t="shared" si="328"/>
        <v>2.7859707521842527E-5</v>
      </c>
      <c r="W784" s="1">
        <f t="shared" si="336"/>
        <v>0</v>
      </c>
      <c r="X784" s="1">
        <f t="shared" si="336"/>
        <v>0</v>
      </c>
      <c r="Y784" s="1">
        <f t="shared" si="336"/>
        <v>0</v>
      </c>
      <c r="Z784" s="1">
        <f t="shared" si="336"/>
        <v>0</v>
      </c>
      <c r="AA784" s="1">
        <f>+AA$3*$F784*ABS($F784)*COS(2*PI()*$A784/$AZ$22+AA$4)*COS(2*PI()*$A784/$BA$22+AA$5)</f>
        <v>0</v>
      </c>
      <c r="AB784" s="39">
        <f>+AB$3*$F784*ABS($F784)*COS(2*2*PI()*$A784/$BA$33+AB$4)*COS(2*2*PI()*$A784/$BA$34+AB$5)*COS(2*2*PI()*$A784/$BA$35+AB$6)</f>
        <v>0</v>
      </c>
      <c r="AE784" s="20">
        <f>+$AF$20*SIGN(SOI!A783)*(ABS(SOI!A783))^$AE$2</f>
        <v>-0.1104973439394924</v>
      </c>
      <c r="AF784" s="20">
        <f t="shared" si="331"/>
        <v>-5.4871805087642368E-2</v>
      </c>
      <c r="AG784" s="19">
        <f t="shared" si="332"/>
        <v>0.48497875625489739</v>
      </c>
      <c r="AH784" s="19">
        <f t="shared" si="333"/>
        <v>0.47422865207913545</v>
      </c>
      <c r="AI784">
        <f t="shared" si="330"/>
        <v>0.45719999999999467</v>
      </c>
      <c r="AJ784">
        <f t="shared" si="329"/>
        <v>0.53985056134253973</v>
      </c>
      <c r="AK784">
        <v>1</v>
      </c>
    </row>
    <row r="785" spans="1:37" x14ac:dyDescent="0.25">
      <c r="A785">
        <v>63.583333333334046</v>
      </c>
      <c r="B785" s="2">
        <v>1943.5833333332755</v>
      </c>
      <c r="C785">
        <f>+D785+($D$2+E785+F785)*SOI!A784*IF(B785&gt;$C$18, IF(B785&lt;$C$19,-1,1),1)</f>
        <v>7.4323739223443472E-2</v>
      </c>
      <c r="D785">
        <f>+$D$3*((1-$D$5)*SOI!D784+$D$5*SOI!D783) +   $D$4*((1-$D$5)*SOI!E784+$D$5*SOI!E783)</f>
        <v>0</v>
      </c>
      <c r="E785">
        <f t="shared" si="311"/>
        <v>-0.7490662349660222</v>
      </c>
      <c r="F785">
        <f t="shared" si="312"/>
        <v>2.2355410194348915</v>
      </c>
      <c r="G785">
        <f t="shared" si="319"/>
        <v>1.4864747844688693</v>
      </c>
      <c r="H785" s="21">
        <f t="shared" si="320"/>
        <v>-1.1140027329854944E-3</v>
      </c>
      <c r="I785" s="37">
        <f t="shared" si="313"/>
        <v>0.16411079869133696</v>
      </c>
      <c r="J785" s="1">
        <f t="shared" si="321"/>
        <v>4.5578810293920406E-3</v>
      </c>
      <c r="K785" s="1">
        <f t="shared" si="322"/>
        <v>3.174648299378792E-5</v>
      </c>
      <c r="L785" s="1">
        <f t="shared" si="314"/>
        <v>0.32282193151362865</v>
      </c>
      <c r="M785" s="1">
        <f t="shared" si="315"/>
        <v>0.17453337351386855</v>
      </c>
      <c r="N785" s="1">
        <f t="shared" si="316"/>
        <v>1.5021577589116004E-2</v>
      </c>
      <c r="O785" s="1">
        <f t="shared" si="317"/>
        <v>-0.74760369147823635</v>
      </c>
      <c r="P785" s="1">
        <f t="shared" si="318"/>
        <v>4.8788226763494154E-3</v>
      </c>
      <c r="Q785" s="1">
        <f t="shared" si="323"/>
        <v>1.7632600399265989E-3</v>
      </c>
      <c r="R785" s="1">
        <f t="shared" si="324"/>
        <v>-1.5900495283962115E-5</v>
      </c>
      <c r="S785" s="1">
        <f t="shared" si="325"/>
        <v>3.232382442129733E-4</v>
      </c>
      <c r="T785" s="1">
        <f t="shared" si="326"/>
        <v>4.060803991713738E-3</v>
      </c>
      <c r="U785" s="1">
        <f t="shared" si="327"/>
        <v>-4.1536319352518547E-5</v>
      </c>
      <c r="V785" s="1">
        <f t="shared" si="328"/>
        <v>-1.4244212894062299E-4</v>
      </c>
      <c r="W785" s="1">
        <f t="shared" si="336"/>
        <v>0</v>
      </c>
      <c r="X785" s="1">
        <f t="shared" si="336"/>
        <v>0</v>
      </c>
      <c r="Y785" s="1">
        <f t="shared" si="336"/>
        <v>0</v>
      </c>
      <c r="Z785" s="1">
        <f t="shared" si="336"/>
        <v>0</v>
      </c>
      <c r="AA785" s="1">
        <f>+AA$3*$F785*ABS($F785)*COS(2*PI()*$A785/$AZ$22+AA$4)*COS(2*PI()*$A785/$BA$22+AA$5)</f>
        <v>0</v>
      </c>
      <c r="AB785" s="39">
        <f>+AB$3*$F785*ABS($F785)*COS(2*2*PI()*$A785/$BA$33+AB$4)*COS(2*2*PI()*$A785/$BA$34+AB$5)*COS(2*2*PI()*$A785/$BA$35+AB$6)</f>
        <v>0</v>
      </c>
      <c r="AE785" s="20">
        <f>+$AF$20*SIGN(SOI!A784)*(ABS(SOI!A784))^$AE$2</f>
        <v>7.3111403857914078E-2</v>
      </c>
      <c r="AF785" s="20">
        <f t="shared" si="331"/>
        <v>-8.5835045316916603E-2</v>
      </c>
      <c r="AG785" s="19">
        <f t="shared" si="332"/>
        <v>0.49606757809399948</v>
      </c>
      <c r="AH785" s="19">
        <f t="shared" si="333"/>
        <v>0.50688213098028745</v>
      </c>
      <c r="AI785">
        <f t="shared" si="330"/>
        <v>0.45779999999999466</v>
      </c>
      <c r="AJ785">
        <f t="shared" si="329"/>
        <v>0.58190262341091614</v>
      </c>
      <c r="AK785">
        <v>1</v>
      </c>
    </row>
    <row r="786" spans="1:37" x14ac:dyDescent="0.25">
      <c r="A786">
        <v>63.666666666667382</v>
      </c>
      <c r="B786" s="2">
        <v>1943.6666666666088</v>
      </c>
      <c r="C786">
        <f>+D786+($D$2+E786+F786)*SOI!A785*IF(B786&gt;$C$18, IF(B786&lt;$C$19,-1,1),1)</f>
        <v>0.23738302149404428</v>
      </c>
      <c r="D786">
        <f>+$D$3*((1-$D$5)*SOI!D785+$D$5*SOI!D784) +   $D$4*((1-$D$5)*SOI!E785+$D$5*SOI!E784)</f>
        <v>0</v>
      </c>
      <c r="E786">
        <f t="shared" si="311"/>
        <v>0.91133851595121929</v>
      </c>
      <c r="F786">
        <f t="shared" si="312"/>
        <v>-1.9004344388430705</v>
      </c>
      <c r="G786">
        <f t="shared" si="319"/>
        <v>-0.98909592289185122</v>
      </c>
      <c r="H786" s="21">
        <f t="shared" si="320"/>
        <v>-2.0544901950054744E-2</v>
      </c>
      <c r="I786" s="37">
        <f t="shared" si="313"/>
        <v>-0.49106209804635231</v>
      </c>
      <c r="J786" s="1">
        <f t="shared" si="321"/>
        <v>-4.1242875057926386E-3</v>
      </c>
      <c r="K786" s="1">
        <f t="shared" si="322"/>
        <v>-2.9863217800676391E-4</v>
      </c>
      <c r="L786" s="1">
        <f t="shared" si="314"/>
        <v>-1.0745782669484165</v>
      </c>
      <c r="M786" s="1">
        <f t="shared" si="315"/>
        <v>5.2779488226859662E-2</v>
      </c>
      <c r="N786" s="1">
        <f t="shared" si="316"/>
        <v>-4.8220209919705409E-2</v>
      </c>
      <c r="O786" s="1">
        <f t="shared" si="317"/>
        <v>0.5480520213567458</v>
      </c>
      <c r="P786" s="1">
        <f t="shared" si="318"/>
        <v>-1.8807481710538997E-2</v>
      </c>
      <c r="Q786" s="1">
        <f t="shared" si="323"/>
        <v>-1.7116564791949322E-3</v>
      </c>
      <c r="R786" s="1">
        <f t="shared" si="324"/>
        <v>-4.6185978733994504E-5</v>
      </c>
      <c r="S786" s="1">
        <f t="shared" si="325"/>
        <v>3.1048137018362485E-3</v>
      </c>
      <c r="T786" s="1">
        <f t="shared" si="326"/>
        <v>9.9091726482411439E-3</v>
      </c>
      <c r="U786" s="1">
        <f t="shared" si="327"/>
        <v>-4.7911843359841548E-4</v>
      </c>
      <c r="V786" s="1">
        <f t="shared" si="328"/>
        <v>-1.7626562360802962E-3</v>
      </c>
      <c r="W786" s="1">
        <f t="shared" si="336"/>
        <v>0</v>
      </c>
      <c r="X786" s="1">
        <f t="shared" si="336"/>
        <v>0</v>
      </c>
      <c r="Y786" s="1">
        <f t="shared" si="336"/>
        <v>0</v>
      </c>
      <c r="Z786" s="1">
        <f t="shared" si="336"/>
        <v>0</v>
      </c>
      <c r="AA786" s="1">
        <f>+AA$3*$F786*ABS($F786)*COS(2*PI()*$A786/$AZ$22+AA$4)*COS(2*PI()*$A786/$BA$22+AA$5)</f>
        <v>0</v>
      </c>
      <c r="AB786" s="39">
        <f>+AB$3*$F786*ABS($F786)*COS(2*2*PI()*$A786/$BA$33+AB$4)*COS(2*2*PI()*$A786/$BA$34+AB$5)*COS(2*2*PI()*$A786/$BA$35+AB$6)</f>
        <v>0</v>
      </c>
      <c r="AE786" s="20">
        <f>+$AF$20*SIGN(SOI!A785)*(ABS(SOI!A785))^$AE$2</f>
        <v>-0.22011919586917147</v>
      </c>
      <c r="AF786" s="20">
        <f t="shared" si="331"/>
        <v>-0.16133440071405286</v>
      </c>
      <c r="AG786" s="19">
        <f t="shared" si="332"/>
        <v>0.68107638627124456</v>
      </c>
      <c r="AH786" s="19">
        <f t="shared" si="333"/>
        <v>0.51845973460396422</v>
      </c>
      <c r="AI786">
        <f t="shared" si="330"/>
        <v>0.45839999999999465</v>
      </c>
      <c r="AJ786">
        <f t="shared" si="329"/>
        <v>0.84241078698529748</v>
      </c>
      <c r="AK786">
        <v>1</v>
      </c>
    </row>
    <row r="787" spans="1:37" x14ac:dyDescent="0.25">
      <c r="A787">
        <v>63.750000000000718</v>
      </c>
      <c r="B787" s="2">
        <v>1943.749999999942</v>
      </c>
      <c r="C787">
        <f>+D787+($D$2+E787+F787)*SOI!A786*IF(B787&gt;$C$18, IF(B787&lt;$C$19,-1,1),1)</f>
        <v>-0.38746384435425474</v>
      </c>
      <c r="D787">
        <f>+$D$3*((1-$D$5)*SOI!D786+$D$5*SOI!D785) +   $D$4*((1-$D$5)*SOI!E786+$D$5*SOI!E785)</f>
        <v>0</v>
      </c>
      <c r="E787">
        <f t="shared" si="311"/>
        <v>-1.274209220492315</v>
      </c>
      <c r="F787">
        <f t="shared" si="312"/>
        <v>2.1548088667519849</v>
      </c>
      <c r="G787">
        <f t="shared" si="319"/>
        <v>0.88059964625966991</v>
      </c>
      <c r="H787" s="21">
        <f t="shared" si="320"/>
        <v>3.047034649850006E-2</v>
      </c>
      <c r="I787" s="37">
        <f t="shared" si="313"/>
        <v>0.72938712217129198</v>
      </c>
      <c r="J787" s="1">
        <f t="shared" si="321"/>
        <v>-3.8670103152869013E-2</v>
      </c>
      <c r="K787" s="1">
        <f t="shared" si="322"/>
        <v>3.1878814112188845E-5</v>
      </c>
      <c r="L787" s="1">
        <f t="shared" si="314"/>
        <v>1.128291692806493</v>
      </c>
      <c r="M787" s="1">
        <f t="shared" si="315"/>
        <v>-0.33317307455397605</v>
      </c>
      <c r="N787" s="1">
        <f t="shared" si="316"/>
        <v>6.3267446488319279E-2</v>
      </c>
      <c r="O787" s="1">
        <f t="shared" si="317"/>
        <v>-4.0528309901184292E-2</v>
      </c>
      <c r="P787" s="1">
        <f t="shared" si="318"/>
        <v>2.585688218338145E-2</v>
      </c>
      <c r="Q787" s="1">
        <f t="shared" si="323"/>
        <v>-1.41766148263532E-2</v>
      </c>
      <c r="R787" s="1">
        <f t="shared" si="324"/>
        <v>5.6818237663771849E-4</v>
      </c>
      <c r="S787" s="1">
        <f t="shared" si="325"/>
        <v>6.0507391727156979E-3</v>
      </c>
      <c r="T787" s="1">
        <f t="shared" si="326"/>
        <v>7.6940931951724521E-4</v>
      </c>
      <c r="U787" s="1">
        <f t="shared" si="327"/>
        <v>-9.7838562893060141E-4</v>
      </c>
      <c r="V787" s="1">
        <f t="shared" si="328"/>
        <v>-3.1795403441521874E-3</v>
      </c>
      <c r="W787" s="1">
        <f t="shared" si="336"/>
        <v>0</v>
      </c>
      <c r="X787" s="1">
        <f t="shared" si="336"/>
        <v>0</v>
      </c>
      <c r="Y787" s="1">
        <f t="shared" si="336"/>
        <v>0</v>
      </c>
      <c r="Z787" s="1">
        <f t="shared" si="336"/>
        <v>0</v>
      </c>
      <c r="AA787" s="1">
        <f>+AA$3*$F787*ABS($F787)*COS(2*PI()*$A787/$AZ$22+AA$4)*COS(2*PI()*$A787/$BA$22+AA$5)</f>
        <v>0</v>
      </c>
      <c r="AB787" s="39">
        <f>+AB$3*$F787*ABS($F787)*COS(2*2*PI()*$A787/$BA$33+AB$4)*COS(2*2*PI()*$A787/$BA$34+AB$5)*COS(2*2*PI()*$A787/$BA$35+AB$6)</f>
        <v>0</v>
      </c>
      <c r="AE787" s="20">
        <f>+$AF$20*SIGN(SOI!A786)*(ABS(SOI!A786))^$AE$2</f>
        <v>-0.33699541013090117</v>
      </c>
      <c r="AF787" s="20">
        <f t="shared" si="331"/>
        <v>-0.30859354620654272</v>
      </c>
      <c r="AG787" s="19">
        <f t="shared" si="332"/>
        <v>0.71278342215891477</v>
      </c>
      <c r="AH787" s="19">
        <f t="shared" si="333"/>
        <v>0.50984080020241651</v>
      </c>
      <c r="AI787">
        <f t="shared" si="330"/>
        <v>0.45899999999999463</v>
      </c>
      <c r="AJ787">
        <f t="shared" si="329"/>
        <v>1.0213769683654574</v>
      </c>
      <c r="AK787">
        <v>1</v>
      </c>
    </row>
    <row r="788" spans="1:37" x14ac:dyDescent="0.25">
      <c r="A788">
        <v>63.833333333334053</v>
      </c>
      <c r="B788" s="2">
        <v>1943.8333333332753</v>
      </c>
      <c r="C788">
        <f>+D788+($D$2+E788+F788)*SOI!A787*IF(B788&gt;$C$18, IF(B788&lt;$C$19,-1,1),1)</f>
        <v>0.60727792001197778</v>
      </c>
      <c r="D788">
        <f>+$D$3*((1-$D$5)*SOI!D787+$D$5*SOI!D786) +   $D$4*((1-$D$5)*SOI!E787+$D$5*SOI!E786)</f>
        <v>0</v>
      </c>
      <c r="E788">
        <f t="shared" si="311"/>
        <v>2.3875979224613206</v>
      </c>
      <c r="F788">
        <f t="shared" si="312"/>
        <v>-3.6021537624852762</v>
      </c>
      <c r="G788">
        <f t="shared" si="319"/>
        <v>-1.2145558400239556</v>
      </c>
      <c r="H788" s="21">
        <f t="shared" si="320"/>
        <v>6.4638784564806217E-3</v>
      </c>
      <c r="I788" s="37">
        <f t="shared" si="313"/>
        <v>-0.73393015278449969</v>
      </c>
      <c r="J788" s="1">
        <f t="shared" si="321"/>
        <v>-9.6276088430687329E-2</v>
      </c>
      <c r="K788" s="1">
        <f t="shared" si="322"/>
        <v>-7.0422572148818758E-5</v>
      </c>
      <c r="L788" s="1">
        <f t="shared" si="314"/>
        <v>-0.21319638057741291</v>
      </c>
      <c r="M788" s="1">
        <f t="shared" si="315"/>
        <v>0.82435896217718485</v>
      </c>
      <c r="N788" s="1">
        <f t="shared" si="316"/>
        <v>-2.7767077901952094E-2</v>
      </c>
      <c r="O788" s="1">
        <f t="shared" si="317"/>
        <v>0.60342564668755749</v>
      </c>
      <c r="P788" s="1">
        <f t="shared" si="318"/>
        <v>-2.0303091628582518E-2</v>
      </c>
      <c r="Q788" s="1">
        <f t="shared" si="323"/>
        <v>-1.5394616673608971E-2</v>
      </c>
      <c r="R788" s="1">
        <f t="shared" si="324"/>
        <v>-6.2084149770356306E-4</v>
      </c>
      <c r="S788" s="1">
        <f t="shared" si="325"/>
        <v>2.6721137632744448E-3</v>
      </c>
      <c r="T788" s="1">
        <f t="shared" si="326"/>
        <v>2.164617426540655E-3</v>
      </c>
      <c r="U788" s="1">
        <f t="shared" si="327"/>
        <v>-7.7302354552009108E-4</v>
      </c>
      <c r="V788" s="1">
        <f t="shared" si="328"/>
        <v>-1.0957216184102141E-3</v>
      </c>
      <c r="W788" s="1">
        <f t="shared" si="336"/>
        <v>0</v>
      </c>
      <c r="X788" s="1">
        <f t="shared" si="336"/>
        <v>0</v>
      </c>
      <c r="Y788" s="1">
        <f t="shared" si="336"/>
        <v>0</v>
      </c>
      <c r="Z788" s="1">
        <f t="shared" si="336"/>
        <v>0</v>
      </c>
      <c r="AA788" s="1">
        <f>+AA$3*$F788*ABS($F788)*COS(2*PI()*$A788/$AZ$22+AA$4)*COS(2*PI()*$A788/$BA$22+AA$5)</f>
        <v>0</v>
      </c>
      <c r="AB788" s="39">
        <f>+AB$3*$F788*ABS($F788)*COS(2*2*PI()*$A788/$BA$33+AB$4)*COS(2*2*PI()*$A788/$BA$34+AB$5)*COS(2*2*PI()*$A788/$BA$35+AB$6)</f>
        <v>0</v>
      </c>
      <c r="AE788" s="20">
        <f>+$AF$20*SIGN(SOI!A787)*(ABS(SOI!A787))^$AE$2</f>
        <v>-0.36866603261955549</v>
      </c>
      <c r="AF788" s="20">
        <f t="shared" si="331"/>
        <v>-0.34393983467743161</v>
      </c>
      <c r="AG788" s="19">
        <f t="shared" si="332"/>
        <v>0.70088307965115493</v>
      </c>
      <c r="AH788" s="19">
        <f t="shared" si="333"/>
        <v>0.45035842656885838</v>
      </c>
      <c r="AI788">
        <f t="shared" si="330"/>
        <v>0.45959999999999462</v>
      </c>
      <c r="AJ788">
        <f t="shared" si="329"/>
        <v>1.0448229143285865</v>
      </c>
      <c r="AK788">
        <v>1</v>
      </c>
    </row>
    <row r="789" spans="1:37" x14ac:dyDescent="0.25">
      <c r="A789">
        <v>63.916666666667389</v>
      </c>
      <c r="B789" s="2">
        <v>1943.9166666666085</v>
      </c>
      <c r="C789">
        <f>+D789+($D$2+E789+F789)*SOI!A788*IF(B789&gt;$C$18, IF(B789&lt;$C$19,-1,1),1)</f>
        <v>-7.7902124031448352</v>
      </c>
      <c r="D789">
        <f>+$D$3*((1-$D$5)*SOI!D788+$D$5*SOI!D787) +   $D$4*((1-$D$5)*SOI!E788+$D$5*SOI!E787)</f>
        <v>0</v>
      </c>
      <c r="E789">
        <f t="shared" si="311"/>
        <v>-41.12034000049551</v>
      </c>
      <c r="F789">
        <f t="shared" si="312"/>
        <v>59.668464769887976</v>
      </c>
      <c r="G789">
        <f t="shared" si="319"/>
        <v>18.548124769392466</v>
      </c>
      <c r="H789" s="21">
        <f t="shared" si="320"/>
        <v>-0.23907016461624611</v>
      </c>
      <c r="I789" s="37">
        <f t="shared" si="313"/>
        <v>-4.8189582287158297</v>
      </c>
      <c r="J789" s="1">
        <f t="shared" si="321"/>
        <v>9.2193918677806703</v>
      </c>
      <c r="K789" s="1">
        <f t="shared" si="322"/>
        <v>7.1549957069658901E-2</v>
      </c>
      <c r="L789" s="1">
        <f t="shared" si="314"/>
        <v>10.326787505437618</v>
      </c>
      <c r="M789" s="1">
        <f t="shared" si="315"/>
        <v>-12.02269335700729</v>
      </c>
      <c r="N789" s="1">
        <f t="shared" si="316"/>
        <v>-1.5208645714983264</v>
      </c>
      <c r="O789" s="1">
        <f t="shared" si="317"/>
        <v>-36.010548887178963</v>
      </c>
      <c r="P789" s="1">
        <f t="shared" si="318"/>
        <v>7.136220799561931E-3</v>
      </c>
      <c r="Q789" s="1">
        <f t="shared" si="323"/>
        <v>12.297438249074002</v>
      </c>
      <c r="R789" s="1">
        <f t="shared" si="324"/>
        <v>3.2563039806937639</v>
      </c>
      <c r="S789" s="1">
        <f t="shared" si="325"/>
        <v>0.96097865107393587</v>
      </c>
      <c r="T789" s="1">
        <f t="shared" si="326"/>
        <v>6.2570919949836314</v>
      </c>
      <c r="U789" s="1">
        <f t="shared" si="327"/>
        <v>1.7840098906875205E-3</v>
      </c>
      <c r="V789" s="1">
        <f t="shared" si="328"/>
        <v>2.1094376784573477E-2</v>
      </c>
      <c r="W789" s="1">
        <f t="shared" si="336"/>
        <v>0</v>
      </c>
      <c r="X789" s="1">
        <f t="shared" si="336"/>
        <v>0</v>
      </c>
      <c r="Y789" s="1">
        <f t="shared" si="336"/>
        <v>0</v>
      </c>
      <c r="Z789" s="1">
        <f t="shared" si="336"/>
        <v>0</v>
      </c>
      <c r="AA789" s="1">
        <f>+AA$3*$F789*ABS($F789)*COS(2*PI()*$A789/$AZ$22+AA$4)*COS(2*PI()*$A789/$BA$22+AA$5)</f>
        <v>0</v>
      </c>
      <c r="AB789" s="39">
        <f>+AB$3*$F789*ABS($F789)*COS(2*2*PI()*$A789/$BA$33+AB$4)*COS(2*2*PI()*$A789/$BA$34+AB$5)*COS(2*2*PI()*$A789/$BA$35+AB$6)</f>
        <v>0</v>
      </c>
      <c r="AE789" s="20">
        <f>+$AF$20*SIGN(SOI!A788)*(ABS(SOI!A788))^$AE$2</f>
        <v>-0.32615806128183827</v>
      </c>
      <c r="AF789" s="20">
        <f t="shared" si="331"/>
        <v>-0.34032738506107735</v>
      </c>
      <c r="AG789" s="19">
        <f t="shared" si="332"/>
        <v>0.69495118217073804</v>
      </c>
      <c r="AH789" s="19">
        <f t="shared" si="333"/>
        <v>0.42561729203289378</v>
      </c>
      <c r="AI789">
        <f t="shared" si="330"/>
        <v>0.46019999999999461</v>
      </c>
      <c r="AJ789">
        <f t="shared" si="329"/>
        <v>1.0352785672318154</v>
      </c>
      <c r="AK789">
        <v>1</v>
      </c>
    </row>
    <row r="790" spans="1:37" x14ac:dyDescent="0.25">
      <c r="A790">
        <v>64.000000000000725</v>
      </c>
      <c r="B790" s="2">
        <v>1943.9999999999418</v>
      </c>
      <c r="C790">
        <f>+D790+($D$2+E790+F790)*SOI!A789*IF(B790&gt;$C$18, IF(B790&lt;$C$19,-1,1),1)</f>
        <v>-0.5600851772212263</v>
      </c>
      <c r="D790">
        <f>+$D$3*((1-$D$5)*SOI!D789+$D$5*SOI!D788) +   $D$4*((1-$D$5)*SOI!E789+$D$5*SOI!E788)</f>
        <v>0</v>
      </c>
      <c r="E790">
        <f t="shared" ref="E790:E853" si="337">$E$3*COS(2*PI()*(A790+$E$2)/$H$3)+$E$4*COS(2*PI()*(A790+$E$2)/$H$4)+$E$5*COS(2*PI()*(A790+$E$2)/$H$5)+$E$6*COS(2*PI()/$H$6*(A790+$E$2))+$E$7*COS(2*PI()/$H$7*(A790+$E$2))+$E$8*COS(2*PI()/$H$8*(A790+$E$2))+$E$9*COS(2*PI()/$H$9*(A790+$E$2))+$E$10*COS(2*PI()/$H$10*(A790+$E$2))+$E$11*COS(2*PI()/$H$11*(A790+$E$2))+$E$12*COS(2*PI()/$H$12*(A790+$E$2))+$E$13*COS(2*PI()/$H$13*(A790+$E$2))+$E$14*COS(2*PI()/$H$14*(A790+$E$2))+$E$15*COS(2*PI()/$H$15*(A790+$E$2))+$E$16*COS(2*PI()/$H$16*(A790+$E$2))+$E$17*COS(2*PI()/$H$17*(A790+$E$2))</f>
        <v>-2.6892524453640623</v>
      </c>
      <c r="F790">
        <f t="shared" ref="F790:F853" si="338">$F$3*COS(2*PI()*(B790+$F$2)/$H$3)+$F$4*COS(2*PI()*(B790+$F$2)/$H$4)+$F$5*COS(2*PI()*(B790+$F$2)/$H$5)+$F$6*COS(2*PI()/$H$6*(B790+$F$2))+$F$7*COS(2*PI()/$H$7*(B790+$F$2))+$F$8*COS(2*PI()/$H$8*(B790+$F$2))+$F$9*COS(2*PI()/$H$9*(B790+$F$2))+$F$10*COS(2*PI()/$H$10*(B790+$F$2))+$F$11*COS(2*PI()/$H$11*(B790+$F$2))+$F$12*COS(2*PI()/$H$12*(B790+$F$2))+$F$13*COS(2*PI()/$H$13*(B790+$F$2))+$F$14*COS(2*PI()/$H$14*(B790+$F$2))+$F$15*COS(2*PI()/$H$15*(B790+$F$2))+$F$16*COS(2*PI()/$H$16*(B790+$F$2))+$F$17*COS(2*PI()/$H$17*(B790+$F$2))</f>
        <v>4.0227885816050772</v>
      </c>
      <c r="G790">
        <f t="shared" si="319"/>
        <v>1.333536136241015</v>
      </c>
      <c r="H790" s="21">
        <f t="shared" si="320"/>
        <v>-1.7406641542989622E-2</v>
      </c>
      <c r="I790" s="37">
        <f t="shared" ref="I790:I853" si="339">+(I$3*$E790+I$5*$F790)*COS(2*PI()*$A790*$A$9+I$4)</f>
        <v>-1.2904730721937823</v>
      </c>
      <c r="J790" s="1">
        <f t="shared" si="321"/>
        <v>6.8522446899648065E-2</v>
      </c>
      <c r="K790" s="1">
        <f t="shared" si="322"/>
        <v>2.3090444799793719E-3</v>
      </c>
      <c r="L790" s="1">
        <f t="shared" ref="L790:L853" si="340">+(L$3*$E790+L$5*$F790)*COS(2*PI()*$A790*$A$9+L$4)^2</f>
        <v>2.8859895633123167</v>
      </c>
      <c r="M790" s="1">
        <f t="shared" ref="M790:M853" si="341">+(M$3*$E790+M$5*$F790)*COS(2*PI()*$A790*$A$7+M$4)</f>
        <v>-0.33368491480407247</v>
      </c>
      <c r="N790" s="1">
        <f t="shared" ref="N790:N853" si="342">+(N$3*$E790+N$5*$F790)*COS(2*PI()*$A790*$A$8+N$4)</f>
        <v>-0.17876925191986015</v>
      </c>
      <c r="O790" s="1">
        <f t="shared" ref="O790:O853" si="343">+(O$3*$E790+O$5*$F790)*COS(2*PI()*$A790*$A$8+O$4)^2</f>
        <v>-2.2243201379149804</v>
      </c>
      <c r="P790" s="1">
        <f t="shared" ref="P790:P853" si="344">+(P$3*$E790+P$5*$F790)*COS(2*PI()*$A790*$A$7+P$4)^2</f>
        <v>1.3341176572856281E-2</v>
      </c>
      <c r="Q790" s="1">
        <f t="shared" si="323"/>
        <v>4.0119150937911845E-2</v>
      </c>
      <c r="R790" s="1">
        <f t="shared" si="324"/>
        <v>2.84483975169078E-3</v>
      </c>
      <c r="S790" s="1">
        <f t="shared" si="325"/>
        <v>3.0249054483512373E-2</v>
      </c>
      <c r="T790" s="1">
        <f t="shared" si="326"/>
        <v>0.10801140328581812</v>
      </c>
      <c r="U790" s="1">
        <f t="shared" si="327"/>
        <v>8.9313867542612727E-4</v>
      </c>
      <c r="V790" s="1">
        <f t="shared" si="328"/>
        <v>4.6354812840541772E-3</v>
      </c>
      <c r="W790" s="1">
        <f t="shared" si="336"/>
        <v>0</v>
      </c>
      <c r="X790" s="1">
        <f t="shared" si="336"/>
        <v>0</v>
      </c>
      <c r="Y790" s="1">
        <f t="shared" si="336"/>
        <v>0</v>
      </c>
      <c r="Z790" s="1">
        <f t="shared" si="336"/>
        <v>0</v>
      </c>
      <c r="AA790" s="1">
        <f>+AA$3*$F790*ABS($F790)*COS(2*PI()*$A790/$AZ$22+AA$4)*COS(2*PI()*$A790/$BA$22+AA$5)</f>
        <v>0</v>
      </c>
      <c r="AB790" s="39">
        <f>+AB$3*$F790*ABS($F790)*COS(2*2*PI()*$A790/$BA$33+AB$4)*COS(2*2*PI()*$A790/$BA$34+AB$5)*COS(2*2*PI()*$A790/$BA$35+AB$6)</f>
        <v>0</v>
      </c>
      <c r="AE790" s="20">
        <f>+$AF$20*SIGN(SOI!A789)*(ABS(SOI!A789))^$AE$2</f>
        <v>-0.32615806128183827</v>
      </c>
      <c r="AF790" s="20">
        <f t="shared" si="331"/>
        <v>-0.16225555701684638</v>
      </c>
      <c r="AG790" s="19">
        <f t="shared" si="332"/>
        <v>0.45696802041393925</v>
      </c>
      <c r="AH790" s="19">
        <f t="shared" si="333"/>
        <v>0.38554117971363899</v>
      </c>
      <c r="AI790">
        <f t="shared" si="330"/>
        <v>0.4607999999999946</v>
      </c>
      <c r="AJ790">
        <f t="shared" si="329"/>
        <v>0.6192235774307856</v>
      </c>
      <c r="AK790">
        <v>1</v>
      </c>
    </row>
    <row r="791" spans="1:37" x14ac:dyDescent="0.25">
      <c r="A791">
        <v>64.083333333334053</v>
      </c>
      <c r="B791" s="2">
        <v>1944.083333333275</v>
      </c>
      <c r="C791">
        <f>+D791+($D$2+E791+F791)*SOI!A790*IF(B791&gt;$C$18, IF(B791&lt;$C$19,-1,1),1)</f>
        <v>-0.1422502740124432</v>
      </c>
      <c r="D791">
        <f>+$D$3*((1-$D$5)*SOI!D790+$D$5*SOI!D789) +   $D$4*((1-$D$5)*SOI!E790+$D$5*SOI!E789)</f>
        <v>0</v>
      </c>
      <c r="E791">
        <f t="shared" si="337"/>
        <v>1.3464768069925803</v>
      </c>
      <c r="F791">
        <f t="shared" si="338"/>
        <v>-2.2355410195703502</v>
      </c>
      <c r="G791">
        <f t="shared" ref="G791:G854" si="345">+E791+F791</f>
        <v>-0.88906421257776991</v>
      </c>
      <c r="H791" s="21">
        <f t="shared" ref="H791:H854" si="346">+$H$19*SUM(I791:V791)</f>
        <v>-8.8994591149561628E-3</v>
      </c>
      <c r="I791" s="37">
        <f t="shared" si="339"/>
        <v>0.79599219526243303</v>
      </c>
      <c r="J791" s="1">
        <f t="shared" ref="J791:J854" si="347">+(J$3)*I791*M791</f>
        <v>-1.7630932374576719E-2</v>
      </c>
      <c r="K791" s="1">
        <f t="shared" ref="K791:K854" si="348">+(K$3)*L791*P791*O791</f>
        <v>-2.336626605342158E-4</v>
      </c>
      <c r="L791" s="1">
        <f t="shared" si="340"/>
        <v>-1.4084775312950311</v>
      </c>
      <c r="M791" s="1">
        <f t="shared" si="341"/>
        <v>-0.13919355519246662</v>
      </c>
      <c r="N791" s="1">
        <f t="shared" si="342"/>
        <v>8.0320520726530703E-2</v>
      </c>
      <c r="O791" s="1">
        <f t="shared" si="343"/>
        <v>0.25625571329722308</v>
      </c>
      <c r="P791" s="1">
        <f t="shared" si="344"/>
        <v>-2.4011523719433076E-2</v>
      </c>
      <c r="Q791" s="1">
        <f t="shared" ref="Q791:Q854" si="349">+(Q$3)*M791*N791</f>
        <v>-7.5191366869570347E-3</v>
      </c>
      <c r="R791" s="1">
        <f t="shared" ref="R791:R854" si="350">+(R$3)*I791*N791*M791</f>
        <v>3.2887731420493176E-4</v>
      </c>
      <c r="S791" s="1">
        <f t="shared" ref="S791:S854" si="351">+(S$3)*I791*N791</f>
        <v>8.383113757472577E-3</v>
      </c>
      <c r="T791" s="1">
        <f t="shared" ref="T791:T854" si="352">+(T$3)*L791*O791</f>
        <v>6.0729686430756212E-3</v>
      </c>
      <c r="U791" s="1">
        <f t="shared" ref="U791:U854" si="353">+(U$3)*P791*I791</f>
        <v>9.9152654797013992E-4</v>
      </c>
      <c r="V791" s="1">
        <f t="shared" ref="V791:V854" si="354">+(V$3)*P791*N791</f>
        <v>3.7484706322803755E-3</v>
      </c>
      <c r="W791" s="1">
        <f t="shared" si="336"/>
        <v>0</v>
      </c>
      <c r="X791" s="1">
        <f t="shared" si="336"/>
        <v>0</v>
      </c>
      <c r="Y791" s="1">
        <f t="shared" si="336"/>
        <v>0</v>
      </c>
      <c r="Z791" s="1">
        <f t="shared" si="336"/>
        <v>0</v>
      </c>
      <c r="AA791" s="1">
        <f>+AA$3*$F791*ABS($F791)*COS(2*PI()*$A791/$AZ$22+AA$4)*COS(2*PI()*$A791/$BA$22+AA$5)</f>
        <v>0</v>
      </c>
      <c r="AB791" s="39">
        <f>+AB$3*$F791*ABS($F791)*COS(2*2*PI()*$A791/$BA$33+AB$4)*COS(2*2*PI()*$A791/$BA$34+AB$5)*COS(2*2*PI()*$A791/$BA$35+AB$6)</f>
        <v>0</v>
      </c>
      <c r="AE791" s="20">
        <f>+$AF$20*SIGN(SOI!A790)*(ABS(SOI!A790))^$AE$2</f>
        <v>0.16554945151313741</v>
      </c>
      <c r="AF791" s="20">
        <f t="shared" si="331"/>
        <v>-0.12033809128937871</v>
      </c>
      <c r="AG791" s="19">
        <f t="shared" si="332"/>
        <v>0.37300708237372393</v>
      </c>
      <c r="AH791" s="19">
        <f t="shared" si="333"/>
        <v>0.36528308469170179</v>
      </c>
      <c r="AI791">
        <f t="shared" si="330"/>
        <v>0.46139999999999459</v>
      </c>
      <c r="AJ791">
        <f t="shared" si="329"/>
        <v>0.49334517366310265</v>
      </c>
      <c r="AK791">
        <v>1</v>
      </c>
    </row>
    <row r="792" spans="1:37" x14ac:dyDescent="0.25">
      <c r="A792">
        <v>64.166666666667382</v>
      </c>
      <c r="B792" s="2">
        <v>1944.1666666666083</v>
      </c>
      <c r="C792">
        <f>+D792+($D$2+E792+F792)*SOI!A791*IF(B792&gt;$C$18, IF(B792&lt;$C$19,-1,1),1)</f>
        <v>-0.20151763060695313</v>
      </c>
      <c r="D792">
        <f>+$D$3*((1-$D$5)*SOI!D791+$D$5*SOI!D790) +   $D$4*((1-$D$5)*SOI!E791+$D$5*SOI!E790)</f>
        <v>0</v>
      </c>
      <c r="E792">
        <f t="shared" si="337"/>
        <v>-0.94082667417170818</v>
      </c>
      <c r="F792">
        <f t="shared" si="338"/>
        <v>1.9004344389667231</v>
      </c>
      <c r="G792">
        <f t="shared" si="345"/>
        <v>0.95960776479501497</v>
      </c>
      <c r="H792" s="21">
        <f t="shared" si="346"/>
        <v>1.1563989365627216E-3</v>
      </c>
      <c r="I792" s="37">
        <f t="shared" si="339"/>
        <v>-0.36814827284598817</v>
      </c>
      <c r="J792" s="1">
        <f t="shared" si="347"/>
        <v>-1.7551212980216366E-2</v>
      </c>
      <c r="K792" s="1">
        <f t="shared" si="348"/>
        <v>7.4778682384089892E-6</v>
      </c>
      <c r="L792" s="1">
        <f t="shared" si="340"/>
        <v>0.2063509189069529</v>
      </c>
      <c r="M792" s="1">
        <f t="shared" si="341"/>
        <v>0.29959670060708854</v>
      </c>
      <c r="N792" s="1">
        <f t="shared" si="342"/>
        <v>-2.2166766602521395E-2</v>
      </c>
      <c r="O792" s="1">
        <f t="shared" si="343"/>
        <v>-6.0564813811069616E-2</v>
      </c>
      <c r="P792" s="1">
        <f t="shared" si="344"/>
        <v>2.2192432011635604E-2</v>
      </c>
      <c r="Q792" s="1">
        <f t="shared" si="349"/>
        <v>-4.4664421334754149E-3</v>
      </c>
      <c r="R792" s="1">
        <f t="shared" si="350"/>
        <v>-9.0352798168087699E-5</v>
      </c>
      <c r="S792" s="1">
        <f t="shared" si="351"/>
        <v>1.0700280203700238E-3</v>
      </c>
      <c r="T792" s="1">
        <f t="shared" si="352"/>
        <v>2.1028309097771068E-4</v>
      </c>
      <c r="U792" s="1">
        <f t="shared" si="353"/>
        <v>4.2384150440072621E-4</v>
      </c>
      <c r="V792" s="1">
        <f t="shared" si="354"/>
        <v>9.5612598991125274E-4</v>
      </c>
      <c r="W792" s="1">
        <f t="shared" si="336"/>
        <v>0</v>
      </c>
      <c r="X792" s="1">
        <f t="shared" si="336"/>
        <v>0</v>
      </c>
      <c r="Y792" s="1">
        <f t="shared" si="336"/>
        <v>0</v>
      </c>
      <c r="Z792" s="1">
        <f t="shared" si="336"/>
        <v>0</v>
      </c>
      <c r="AA792" s="1">
        <f>+AA$3*$F792*ABS($F792)*COS(2*PI()*$A792/$AZ$22+AA$4)*COS(2*PI()*$A792/$BA$22+AA$5)</f>
        <v>0</v>
      </c>
      <c r="AB792" s="39">
        <f>+AB$3*$F792*ABS($F792)*COS(2*2*PI()*$A792/$BA$33+AB$4)*COS(2*2*PI()*$A792/$BA$34+AB$5)*COS(2*2*PI()*$A792/$BA$35+AB$6)</f>
        <v>0</v>
      </c>
      <c r="AE792" s="20">
        <f>+$AF$20*SIGN(SOI!A791)*(ABS(SOI!A791))^$AE$2</f>
        <v>-0.20040566409943528</v>
      </c>
      <c r="AF792" s="20">
        <f t="shared" si="331"/>
        <v>3.0791087531683647E-2</v>
      </c>
      <c r="AG792" s="19">
        <f t="shared" si="332"/>
        <v>0.41384489880153408</v>
      </c>
      <c r="AH792" s="19">
        <f t="shared" si="333"/>
        <v>0.39338438665709374</v>
      </c>
      <c r="AI792">
        <f t="shared" si="330"/>
        <v>0.46199999999999458</v>
      </c>
      <c r="AJ792">
        <f t="shared" ref="AJ792:AJ855" si="355">+ABS(AF792-AG792)</f>
        <v>0.38305381126985044</v>
      </c>
      <c r="AK792">
        <v>1</v>
      </c>
    </row>
    <row r="793" spans="1:37" x14ac:dyDescent="0.25">
      <c r="A793">
        <v>64.250000000000711</v>
      </c>
      <c r="B793" s="2">
        <v>1944.2499999999416</v>
      </c>
      <c r="C793">
        <f>+D793+($D$2+E793+F793)*SOI!A792*IF(B793&gt;$C$18, IF(B793&lt;$C$19,-1,1),1)</f>
        <v>-0.1531028543039791</v>
      </c>
      <c r="D793">
        <f>+$D$3*((1-$D$5)*SOI!D792+$D$5*SOI!D791) +   $D$4*((1-$D$5)*SOI!E792+$D$5*SOI!E791)</f>
        <v>0</v>
      </c>
      <c r="E793">
        <f t="shared" si="337"/>
        <v>0.76296473684494881</v>
      </c>
      <c r="F793">
        <f t="shared" si="338"/>
        <v>-2.1548088668811225</v>
      </c>
      <c r="G793">
        <f t="shared" si="345"/>
        <v>-1.3918441300361737</v>
      </c>
      <c r="H793" s="21">
        <f t="shared" si="346"/>
        <v>1.0633108090380215E-3</v>
      </c>
      <c r="I793" s="37">
        <f t="shared" si="339"/>
        <v>-1.6867679393787759E-2</v>
      </c>
      <c r="J793" s="1">
        <f t="shared" si="347"/>
        <v>9.462506275640947E-4</v>
      </c>
      <c r="K793" s="1">
        <f t="shared" si="348"/>
        <v>-1.1639638895567734E-5</v>
      </c>
      <c r="L793" s="1">
        <f t="shared" si="340"/>
        <v>-8.5689019013382092E-2</v>
      </c>
      <c r="M793" s="1">
        <f t="shared" si="341"/>
        <v>-0.35253602236168646</v>
      </c>
      <c r="N793" s="1">
        <f t="shared" si="342"/>
        <v>-6.5355989272604005E-3</v>
      </c>
      <c r="O793" s="1">
        <f t="shared" si="343"/>
        <v>0.52133717582147399</v>
      </c>
      <c r="P793" s="1">
        <f t="shared" si="344"/>
        <v>-9.6638354036865798E-3</v>
      </c>
      <c r="Q793" s="1">
        <f t="shared" si="349"/>
        <v>1.5495701072088678E-3</v>
      </c>
      <c r="R793" s="1">
        <f t="shared" si="350"/>
        <v>1.4362290124311628E-6</v>
      </c>
      <c r="S793" s="1">
        <f t="shared" si="351"/>
        <v>1.4454756003757816E-5</v>
      </c>
      <c r="T793" s="1">
        <f t="shared" si="352"/>
        <v>7.516599736734342E-4</v>
      </c>
      <c r="U793" s="1">
        <f t="shared" si="353"/>
        <v>-8.4563057891711129E-6</v>
      </c>
      <c r="V793" s="1">
        <f t="shared" si="354"/>
        <v>-1.2275601854746301E-4</v>
      </c>
      <c r="W793" s="1">
        <f t="shared" si="336"/>
        <v>0</v>
      </c>
      <c r="X793" s="1">
        <f t="shared" si="336"/>
        <v>0</v>
      </c>
      <c r="Y793" s="1">
        <f t="shared" si="336"/>
        <v>0</v>
      </c>
      <c r="Z793" s="1">
        <f t="shared" si="336"/>
        <v>0</v>
      </c>
      <c r="AA793" s="1">
        <f>+AA$3*$F793*ABS($F793)*COS(2*PI()*$A793/$AZ$22+AA$4)*COS(2*PI()*$A793/$BA$22+AA$5)</f>
        <v>0</v>
      </c>
      <c r="AB793" s="39">
        <f>+AB$3*$F793*ABS($F793)*COS(2*2*PI()*$A793/$BA$33+AB$4)*COS(2*2*PI()*$A793/$BA$34+AB$5)*COS(2*2*PI()*$A793/$BA$35+AB$6)</f>
        <v>0</v>
      </c>
      <c r="AE793" s="20">
        <f>+$AF$20*SIGN(SOI!A792)*(ABS(SOI!A792))^$AE$2</f>
        <v>0.12722947518134881</v>
      </c>
      <c r="AF793" s="20">
        <f t="shared" si="331"/>
        <v>2.5848970664834926E-2</v>
      </c>
      <c r="AG793" s="19">
        <f t="shared" si="332"/>
        <v>0.4339780639749693</v>
      </c>
      <c r="AH793" s="19">
        <f t="shared" si="333"/>
        <v>0.421410633109913</v>
      </c>
      <c r="AI793">
        <f t="shared" ref="AI793:AI856" si="356">+AI792+$AI$22</f>
        <v>0.46259999999999457</v>
      </c>
      <c r="AJ793">
        <f t="shared" si="355"/>
        <v>0.40812909331013436</v>
      </c>
      <c r="AK793">
        <v>1</v>
      </c>
    </row>
    <row r="794" spans="1:37" x14ac:dyDescent="0.25">
      <c r="A794">
        <v>64.333333333334039</v>
      </c>
      <c r="B794" s="2">
        <v>1944.3333333332748</v>
      </c>
      <c r="C794">
        <f>+D794+($D$2+E794+F794)*SOI!A793*IF(B794&gt;$C$18, IF(B794&lt;$C$19,-1,1),1)</f>
        <v>0.40900752914858507</v>
      </c>
      <c r="D794">
        <f>+$D$3*((1-$D$5)*SOI!D793+$D$5*SOI!D792) +   $D$4*((1-$D$5)*SOI!E793+$D$5*SOI!E792)</f>
        <v>0</v>
      </c>
      <c r="E794">
        <f t="shared" si="337"/>
        <v>-0.68067141169927403</v>
      </c>
      <c r="F794">
        <f t="shared" si="338"/>
        <v>3.6021537627605955</v>
      </c>
      <c r="G794">
        <f t="shared" si="345"/>
        <v>2.9214823510613215</v>
      </c>
      <c r="H794" s="21">
        <f t="shared" si="346"/>
        <v>1.2066181554359368E-2</v>
      </c>
      <c r="I794" s="37">
        <f t="shared" si="339"/>
        <v>0.31422821133302087</v>
      </c>
      <c r="J794" s="1">
        <f t="shared" si="347"/>
        <v>1.7772241722292931E-2</v>
      </c>
      <c r="K794" s="1">
        <f t="shared" si="348"/>
        <v>1.185841169953425E-6</v>
      </c>
      <c r="L794" s="1">
        <f t="shared" si="340"/>
        <v>0.63550008991584672</v>
      </c>
      <c r="M794" s="1">
        <f t="shared" si="341"/>
        <v>0.35542641041020234</v>
      </c>
      <c r="N794" s="1">
        <f t="shared" si="342"/>
        <v>-2.1825653280311684E-2</v>
      </c>
      <c r="O794" s="1">
        <f t="shared" si="343"/>
        <v>-0.69934656566735287</v>
      </c>
      <c r="P794" s="1">
        <f t="shared" si="344"/>
        <v>9.8962884292734312E-5</v>
      </c>
      <c r="Q794" s="1">
        <f t="shared" si="349"/>
        <v>-5.2172216059493933E-3</v>
      </c>
      <c r="R794" s="1">
        <f t="shared" si="350"/>
        <v>9.0082739566236684E-5</v>
      </c>
      <c r="S794" s="1">
        <f t="shared" si="351"/>
        <v>-8.9925416858839915E-4</v>
      </c>
      <c r="T794" s="1">
        <f t="shared" si="352"/>
        <v>7.4780027640951969E-3</v>
      </c>
      <c r="U794" s="1">
        <f t="shared" si="353"/>
        <v>-1.6132190238451959E-6</v>
      </c>
      <c r="V794" s="1">
        <f t="shared" si="354"/>
        <v>4.1980487075424188E-6</v>
      </c>
      <c r="W794" s="1">
        <f t="shared" si="336"/>
        <v>0</v>
      </c>
      <c r="X794" s="1">
        <f t="shared" si="336"/>
        <v>0</v>
      </c>
      <c r="Y794" s="1">
        <f t="shared" si="336"/>
        <v>0</v>
      </c>
      <c r="Z794" s="1">
        <f t="shared" si="336"/>
        <v>0</v>
      </c>
      <c r="AA794" s="1">
        <f>+AA$3*$F794*ABS($F794)*COS(2*PI()*$A794/$AZ$22+AA$4)*COS(2*PI()*$A794/$BA$22+AA$5)</f>
        <v>0</v>
      </c>
      <c r="AB794" s="39">
        <f>+AB$3*$F794*ABS($F794)*COS(2*2*PI()*$A794/$BA$33+AB$4)*COS(2*2*PI()*$A794/$BA$34+AB$5)*COS(2*2*PI()*$A794/$BA$35+AB$6)</f>
        <v>0</v>
      </c>
      <c r="AE794" s="20">
        <f>+$AF$20*SIGN(SOI!A793)*(ABS(SOI!A793))^$AE$2</f>
        <v>0.15072310091259125</v>
      </c>
      <c r="AF794" s="20">
        <f t="shared" si="331"/>
        <v>0.11348474268114278</v>
      </c>
      <c r="AG794" s="19">
        <f t="shared" si="332"/>
        <v>-9.526839328230205E-2</v>
      </c>
      <c r="AH794" s="19">
        <f t="shared" si="333"/>
        <v>-0.10009386105012917</v>
      </c>
      <c r="AI794">
        <f t="shared" si="356"/>
        <v>0.46319999999999456</v>
      </c>
      <c r="AJ794">
        <f t="shared" si="355"/>
        <v>0.20875313596344483</v>
      </c>
      <c r="AK794">
        <v>1</v>
      </c>
    </row>
    <row r="795" spans="1:37" x14ac:dyDescent="0.25">
      <c r="A795">
        <v>64.416666666667368</v>
      </c>
      <c r="B795" s="2">
        <v>1944.4166666666081</v>
      </c>
      <c r="C795">
        <f>+D795+($D$2+E795+F795)*SOI!A794*IF(B795&gt;$C$18, IF(B795&lt;$C$19,-1,1),1)</f>
        <v>-2.3605516589036974</v>
      </c>
      <c r="D795">
        <f>+$D$3*((1-$D$5)*SOI!D794+$D$5*SOI!D793) +   $D$4*((1-$D$5)*SOI!E794+$D$5*SOI!E793)</f>
        <v>0</v>
      </c>
      <c r="E795">
        <f t="shared" si="337"/>
        <v>0.65467329724283152</v>
      </c>
      <c r="F795">
        <f t="shared" si="338"/>
        <v>-59.668464769835268</v>
      </c>
      <c r="G795">
        <f t="shared" si="345"/>
        <v>-59.013791472592438</v>
      </c>
      <c r="H795" s="21">
        <f t="shared" si="346"/>
        <v>-3.5826719729887567E-2</v>
      </c>
      <c r="I795" s="37">
        <f t="shared" si="339"/>
        <v>-1.3688110823915445</v>
      </c>
      <c r="J795" s="1">
        <f t="shared" si="347"/>
        <v>0.25669821292899164</v>
      </c>
      <c r="K795" s="1">
        <f t="shared" si="348"/>
        <v>-7.984019509774818E-3</v>
      </c>
      <c r="L795" s="1">
        <f t="shared" si="340"/>
        <v>-1.0096738205110862</v>
      </c>
      <c r="M795" s="1">
        <f t="shared" si="341"/>
        <v>-1.1785065205082543</v>
      </c>
      <c r="N795" s="1">
        <f t="shared" si="342"/>
        <v>1.6113205683738356</v>
      </c>
      <c r="O795" s="1">
        <f t="shared" si="343"/>
        <v>0.77161976935063314</v>
      </c>
      <c r="P795" s="1">
        <f t="shared" si="344"/>
        <v>-0.38009401478303106</v>
      </c>
      <c r="Q795" s="1">
        <f t="shared" si="349"/>
        <v>-1.2771334431335537</v>
      </c>
      <c r="R795" s="1">
        <f t="shared" si="350"/>
        <v>-9.6058747174816508E-2</v>
      </c>
      <c r="S795" s="1">
        <f t="shared" si="351"/>
        <v>-0.28919814187559556</v>
      </c>
      <c r="T795" s="1">
        <f t="shared" si="352"/>
        <v>1.3108771709018769E-2</v>
      </c>
      <c r="U795" s="1">
        <f t="shared" si="353"/>
        <v>-2.6990464626950508E-2</v>
      </c>
      <c r="V795" s="1">
        <f t="shared" si="354"/>
        <v>1.1903669456577495</v>
      </c>
      <c r="W795" s="1">
        <f t="shared" si="336"/>
        <v>0</v>
      </c>
      <c r="X795" s="1">
        <f t="shared" si="336"/>
        <v>0</v>
      </c>
      <c r="Y795" s="1">
        <f t="shared" si="336"/>
        <v>0</v>
      </c>
      <c r="Z795" s="1">
        <f t="shared" si="336"/>
        <v>0</v>
      </c>
      <c r="AA795" s="1">
        <f>+AA$3*$F795*ABS($F795)*COS(2*PI()*$A795/$AZ$22+AA$4)*COS(2*PI()*$A795/$BA$22+AA$5)</f>
        <v>0</v>
      </c>
      <c r="AB795" s="39">
        <f>+AB$3*$F795*ABS($F795)*COS(2*2*PI()*$A795/$BA$33+AB$4)*COS(2*2*PI()*$A795/$BA$34+AB$5)*COS(2*2*PI()*$A795/$BA$35+AB$6)</f>
        <v>0</v>
      </c>
      <c r="AE795" s="20">
        <f>+$AF$20*SIGN(SOI!A794)*(ABS(SOI!A794))^$AE$2</f>
        <v>6.2501651949488243E-2</v>
      </c>
      <c r="AF795" s="20">
        <f t="shared" si="331"/>
        <v>0.10498183956052197</v>
      </c>
      <c r="AG795" s="19">
        <f t="shared" si="332"/>
        <v>-0.13185135219808644</v>
      </c>
      <c r="AH795" s="19">
        <f t="shared" si="333"/>
        <v>-0.15895639052979874</v>
      </c>
      <c r="AI795">
        <f t="shared" si="356"/>
        <v>0.46379999999999455</v>
      </c>
      <c r="AJ795">
        <f t="shared" si="355"/>
        <v>0.2368331917586084</v>
      </c>
      <c r="AK795">
        <v>1</v>
      </c>
    </row>
    <row r="796" spans="1:37" x14ac:dyDescent="0.25">
      <c r="A796">
        <v>64.500000000000696</v>
      </c>
      <c r="B796" s="2">
        <v>1944.4999999999413</v>
      </c>
      <c r="C796">
        <f>+D796+($D$2+E796+F796)*SOI!A795*IF(B796&gt;$C$18, IF(B796&lt;$C$19,-1,1),1)</f>
        <v>-0.37581417446935839</v>
      </c>
      <c r="D796">
        <f>+$D$3*((1-$D$5)*SOI!D795+$D$5*SOI!D794) +   $D$4*((1-$D$5)*SOI!E795+$D$5*SOI!E794)</f>
        <v>0</v>
      </c>
      <c r="E796">
        <f t="shared" si="337"/>
        <v>-0.67488859892935782</v>
      </c>
      <c r="F796">
        <f t="shared" si="338"/>
        <v>-4.0227885819376219</v>
      </c>
      <c r="G796">
        <f t="shared" si="345"/>
        <v>-4.6976771808669797</v>
      </c>
      <c r="H796" s="21">
        <f t="shared" si="346"/>
        <v>1.3562682603301559E-2</v>
      </c>
      <c r="I796" s="37">
        <f t="shared" si="339"/>
        <v>0.24166859193561765</v>
      </c>
      <c r="J796" s="1">
        <f t="shared" si="347"/>
        <v>3.3421252242664214E-3</v>
      </c>
      <c r="K796" s="1">
        <f t="shared" si="348"/>
        <v>-7.0788813315645447E-8</v>
      </c>
      <c r="L796" s="1">
        <f t="shared" si="340"/>
        <v>0.25597266524369733</v>
      </c>
      <c r="M796" s="1">
        <f t="shared" si="341"/>
        <v>8.6907081104970016E-2</v>
      </c>
      <c r="N796" s="1">
        <f t="shared" si="342"/>
        <v>0.12559770878116577</v>
      </c>
      <c r="O796" s="1">
        <f t="shared" si="343"/>
        <v>-1.642747211094009E-4</v>
      </c>
      <c r="P796" s="1">
        <f t="shared" si="344"/>
        <v>-6.243874800112189E-2</v>
      </c>
      <c r="Q796" s="1">
        <f t="shared" si="349"/>
        <v>7.3410675028988404E-3</v>
      </c>
      <c r="R796" s="1">
        <f t="shared" si="350"/>
        <v>-9.7484721904587382E-5</v>
      </c>
      <c r="S796" s="1">
        <f t="shared" si="351"/>
        <v>3.9798981962060036E-3</v>
      </c>
      <c r="T796" s="1">
        <f t="shared" si="352"/>
        <v>7.0752515881607505E-7</v>
      </c>
      <c r="U796" s="1">
        <f t="shared" si="353"/>
        <v>7.8279891480934245E-4</v>
      </c>
      <c r="V796" s="1">
        <f t="shared" si="354"/>
        <v>1.5242063969236953E-2</v>
      </c>
      <c r="W796" s="1">
        <f t="shared" si="336"/>
        <v>0</v>
      </c>
      <c r="X796" s="1">
        <f t="shared" si="336"/>
        <v>0</v>
      </c>
      <c r="Y796" s="1">
        <f t="shared" si="336"/>
        <v>0</v>
      </c>
      <c r="Z796" s="1">
        <f t="shared" si="336"/>
        <v>0</v>
      </c>
      <c r="AA796" s="1">
        <f>+AA$3*$F796*ABS($F796)*COS(2*PI()*$A796/$AZ$22+AA$4)*COS(2*PI()*$A796/$BA$22+AA$5)</f>
        <v>0</v>
      </c>
      <c r="AB796" s="39">
        <f>+AB$3*$F796*ABS($F796)*COS(2*2*PI()*$A796/$BA$33+AB$4)*COS(2*2*PI()*$A796/$BA$34+AB$5)*COS(2*2*PI()*$A796/$BA$35+AB$6)</f>
        <v>0</v>
      </c>
      <c r="AE796" s="20">
        <f>+$AF$20*SIGN(SOI!A795)*(ABS(SOI!A795))^$AE$2</f>
        <v>0.1017207658194864</v>
      </c>
      <c r="AF796" s="20">
        <f t="shared" ref="AF796:AF859" si="357">+AVERAGE(AE795:AE797)</f>
        <v>5.4740805922991548E-2</v>
      </c>
      <c r="AG796" s="19">
        <f t="shared" si="332"/>
        <v>-0.23139032091966358</v>
      </c>
      <c r="AH796" s="19">
        <f t="shared" si="333"/>
        <v>-0.22332157778112982</v>
      </c>
      <c r="AI796">
        <f t="shared" si="356"/>
        <v>0.46439999999999454</v>
      </c>
      <c r="AJ796">
        <f t="shared" si="355"/>
        <v>0.28613112684265513</v>
      </c>
      <c r="AK796">
        <v>1</v>
      </c>
    </row>
    <row r="797" spans="1:37" x14ac:dyDescent="0.25">
      <c r="A797">
        <v>64.583333333334025</v>
      </c>
      <c r="B797" s="2">
        <v>1944.5833333332746</v>
      </c>
      <c r="C797">
        <f>+D797+($D$2+E797+F797)*SOI!A796*IF(B797&gt;$C$18, IF(B797&lt;$C$19,-1,1),1)</f>
        <v>0</v>
      </c>
      <c r="D797">
        <f>+$D$3*((1-$D$5)*SOI!D796+$D$5*SOI!D795) +   $D$4*((1-$D$5)*SOI!E796+$D$5*SOI!E795)</f>
        <v>0</v>
      </c>
      <c r="E797">
        <f t="shared" si="337"/>
        <v>0.74906623496701119</v>
      </c>
      <c r="F797">
        <f t="shared" si="338"/>
        <v>2.2355410197058125</v>
      </c>
      <c r="G797">
        <f t="shared" si="345"/>
        <v>2.9846072546728237</v>
      </c>
      <c r="H797" s="21">
        <f t="shared" si="346"/>
        <v>4.1854404649897814E-3</v>
      </c>
      <c r="I797" s="37">
        <f t="shared" si="339"/>
        <v>-4.9259994777614058E-2</v>
      </c>
      <c r="J797" s="1">
        <f t="shared" si="347"/>
        <v>2.3593797122095929E-4</v>
      </c>
      <c r="K797" s="1">
        <f t="shared" si="348"/>
        <v>4.298785728828511E-6</v>
      </c>
      <c r="L797" s="1">
        <f t="shared" si="340"/>
        <v>-1.8518777335899815E-2</v>
      </c>
      <c r="M797" s="1">
        <f t="shared" si="341"/>
        <v>-3.0099282043392361E-2</v>
      </c>
      <c r="N797" s="1">
        <f t="shared" si="342"/>
        <v>-5.9609391849603098E-4</v>
      </c>
      <c r="O797" s="1">
        <f t="shared" si="343"/>
        <v>0.27610554433061701</v>
      </c>
      <c r="P797" s="1">
        <f t="shared" si="344"/>
        <v>3.1182594282464178E-2</v>
      </c>
      <c r="Q797" s="1">
        <f t="shared" si="349"/>
        <v>1.2066829170254875E-5</v>
      </c>
      <c r="R797" s="1">
        <f t="shared" si="350"/>
        <v>3.2662141340349829E-8</v>
      </c>
      <c r="S797" s="1">
        <f t="shared" si="351"/>
        <v>3.8501627431620671E-6</v>
      </c>
      <c r="T797" s="1">
        <f t="shared" si="352"/>
        <v>8.6032985897123684E-5</v>
      </c>
      <c r="U797" s="1">
        <f t="shared" si="353"/>
        <v>7.9686072581209512E-5</v>
      </c>
      <c r="V797" s="1">
        <f t="shared" si="354"/>
        <v>3.6127242327261855E-5</v>
      </c>
      <c r="W797" s="1">
        <f t="shared" si="336"/>
        <v>0</v>
      </c>
      <c r="X797" s="1">
        <f t="shared" si="336"/>
        <v>0</v>
      </c>
      <c r="Y797" s="1">
        <f t="shared" si="336"/>
        <v>0</v>
      </c>
      <c r="Z797" s="1">
        <f t="shared" si="336"/>
        <v>0</v>
      </c>
      <c r="AA797" s="1">
        <f>+AA$3*$F797*ABS($F797)*COS(2*PI()*$A797/$AZ$22+AA$4)*COS(2*PI()*$A797/$BA$22+AA$5)</f>
        <v>0</v>
      </c>
      <c r="AB797" s="39">
        <f>+AB$3*$F797*ABS($F797)*COS(2*2*PI()*$A797/$BA$33+AB$4)*COS(2*2*PI()*$A797/$BA$34+AB$5)*COS(2*2*PI()*$A797/$BA$35+AB$6)</f>
        <v>0</v>
      </c>
      <c r="AE797" s="20">
        <f>+$AF$20*SIGN(SOI!A796)*(ABS(SOI!A796))^$AE$2</f>
        <v>0</v>
      </c>
      <c r="AF797" s="20">
        <f t="shared" si="357"/>
        <v>-5.3921748014063277E-2</v>
      </c>
      <c r="AG797" s="19">
        <f t="shared" si="332"/>
        <v>-0.19212852961655044</v>
      </c>
      <c r="AH797" s="19">
        <f t="shared" si="333"/>
        <v>-0.19719210872244824</v>
      </c>
      <c r="AI797">
        <f t="shared" si="356"/>
        <v>0.46499999999999453</v>
      </c>
      <c r="AJ797">
        <f t="shared" si="355"/>
        <v>0.13820678160248717</v>
      </c>
      <c r="AK797">
        <v>1</v>
      </c>
    </row>
    <row r="798" spans="1:37" x14ac:dyDescent="0.25">
      <c r="A798">
        <v>64.666666666667354</v>
      </c>
      <c r="B798" s="2">
        <v>1944.6666666666079</v>
      </c>
      <c r="C798">
        <f>+D798+($D$2+E798+F798)*SOI!A797*IF(B798&gt;$C$18, IF(B798&lt;$C$19,-1,1),1)</f>
        <v>0.87164961606380309</v>
      </c>
      <c r="D798">
        <f>+$D$3*((1-$D$5)*SOI!D797+$D$5*SOI!D796) +   $D$4*((1-$D$5)*SOI!E797+$D$5*SOI!E796)</f>
        <v>0</v>
      </c>
      <c r="E798">
        <f t="shared" si="337"/>
        <v>-0.91133851595415116</v>
      </c>
      <c r="F798">
        <f t="shared" si="338"/>
        <v>-1.9004344390903749</v>
      </c>
      <c r="G798">
        <f t="shared" si="345"/>
        <v>-2.8117729550445261</v>
      </c>
      <c r="H798" s="21">
        <f t="shared" si="346"/>
        <v>-1.1000419428680012E-2</v>
      </c>
      <c r="I798" s="37">
        <f t="shared" si="339"/>
        <v>-0.2808863520834311</v>
      </c>
      <c r="J798" s="1">
        <f t="shared" si="347"/>
        <v>1.3351642493521069E-3</v>
      </c>
      <c r="K798" s="1">
        <f t="shared" si="348"/>
        <v>-9.9710879778474226E-5</v>
      </c>
      <c r="L798" s="1">
        <f t="shared" si="340"/>
        <v>0.66154054975048715</v>
      </c>
      <c r="M798" s="1">
        <f t="shared" si="341"/>
        <v>-2.987147820781268E-2</v>
      </c>
      <c r="N798" s="1">
        <f t="shared" si="342"/>
        <v>-0.10229010365380814</v>
      </c>
      <c r="O798" s="1">
        <f t="shared" si="343"/>
        <v>-0.80616223569718748</v>
      </c>
      <c r="P798" s="1">
        <f t="shared" si="344"/>
        <v>-6.9345376678131782E-3</v>
      </c>
      <c r="Q798" s="1">
        <f t="shared" si="349"/>
        <v>2.0550039928859398E-3</v>
      </c>
      <c r="R798" s="1">
        <f t="shared" si="350"/>
        <v>3.1717608619210905E-5</v>
      </c>
      <c r="S798" s="1">
        <f t="shared" si="351"/>
        <v>3.7673354410243218E-3</v>
      </c>
      <c r="T798" s="1">
        <f t="shared" si="352"/>
        <v>8.9733886550493486E-3</v>
      </c>
      <c r="U798" s="1">
        <f t="shared" si="353"/>
        <v>-1.0104712617503552E-4</v>
      </c>
      <c r="V798" s="1">
        <f t="shared" si="354"/>
        <v>-1.3786658154128014E-3</v>
      </c>
      <c r="W798" s="1">
        <f t="shared" si="336"/>
        <v>0</v>
      </c>
      <c r="X798" s="1">
        <f t="shared" si="336"/>
        <v>0</v>
      </c>
      <c r="Y798" s="1">
        <f t="shared" si="336"/>
        <v>0</v>
      </c>
      <c r="Z798" s="1">
        <f t="shared" si="336"/>
        <v>0</v>
      </c>
      <c r="AA798" s="1">
        <f>+AA$3*$F798*ABS($F798)*COS(2*PI()*$A798/$AZ$22+AA$4)*COS(2*PI()*$A798/$BA$22+AA$5)</f>
        <v>0</v>
      </c>
      <c r="AB798" s="39">
        <f>+AB$3*$F798*ABS($F798)*COS(2*2*PI()*$A798/$BA$33+AB$4)*COS(2*2*PI()*$A798/$BA$34+AB$5)*COS(2*2*PI()*$A798/$BA$35+AB$6)</f>
        <v>0</v>
      </c>
      <c r="AE798" s="20">
        <f>+$AF$20*SIGN(SOI!A797)*(ABS(SOI!A797))^$AE$2</f>
        <v>-0.26348600986167625</v>
      </c>
      <c r="AF798" s="20">
        <f t="shared" si="357"/>
        <v>-0.15685020376720282</v>
      </c>
      <c r="AG798" s="19">
        <f t="shared" si="332"/>
        <v>-0.34499082162147854</v>
      </c>
      <c r="AH798" s="19">
        <f t="shared" si="333"/>
        <v>-0.21470876026661956</v>
      </c>
      <c r="AI798">
        <f t="shared" si="356"/>
        <v>0.46559999999999452</v>
      </c>
      <c r="AJ798">
        <f t="shared" si="355"/>
        <v>0.18814061785427572</v>
      </c>
      <c r="AK798">
        <v>1</v>
      </c>
    </row>
    <row r="799" spans="1:37" x14ac:dyDescent="0.25">
      <c r="A799">
        <v>64.750000000000682</v>
      </c>
      <c r="B799" s="2">
        <v>1944.7499999999411</v>
      </c>
      <c r="C799">
        <f>+D799+($D$2+E799+F799)*SOI!A798*IF(B799&gt;$C$18, IF(B799&lt;$C$19,-1,1),1)</f>
        <v>-0.75438397928406442</v>
      </c>
      <c r="D799">
        <f>+$D$3*((1-$D$5)*SOI!D798+$D$5*SOI!D797) +   $D$4*((1-$D$5)*SOI!E798+$D$5*SOI!E797)</f>
        <v>0</v>
      </c>
      <c r="E799">
        <f t="shared" si="337"/>
        <v>1.2742092204995599</v>
      </c>
      <c r="F799">
        <f t="shared" si="338"/>
        <v>2.1548088671552783</v>
      </c>
      <c r="G799">
        <f t="shared" si="345"/>
        <v>3.4290180876548382</v>
      </c>
      <c r="H799" s="21">
        <f t="shared" si="346"/>
        <v>5.7751852090010781E-3</v>
      </c>
      <c r="I799" s="37">
        <f t="shared" si="339"/>
        <v>0.6720725852562871</v>
      </c>
      <c r="J799" s="1">
        <f t="shared" si="347"/>
        <v>6.1886035911068371E-3</v>
      </c>
      <c r="K799" s="1">
        <f t="shared" si="348"/>
        <v>4.8002501098951001E-5</v>
      </c>
      <c r="L799" s="1">
        <f t="shared" si="340"/>
        <v>-1.531742657729052</v>
      </c>
      <c r="M799" s="1">
        <f t="shared" si="341"/>
        <v>5.7866756719246827E-2</v>
      </c>
      <c r="N799" s="1">
        <f t="shared" si="342"/>
        <v>0.20244217149289889</v>
      </c>
      <c r="O799" s="1">
        <f t="shared" si="343"/>
        <v>0.83416107927827732</v>
      </c>
      <c r="P799" s="1">
        <f t="shared" si="344"/>
        <v>1.3934199356639095E-3</v>
      </c>
      <c r="Q799" s="1">
        <f t="shared" si="349"/>
        <v>7.8786619390583037E-3</v>
      </c>
      <c r="R799" s="1">
        <f t="shared" si="350"/>
        <v>-2.9095496604593152E-4</v>
      </c>
      <c r="S799" s="1">
        <f t="shared" si="351"/>
        <v>1.7839685837917806E-2</v>
      </c>
      <c r="T799" s="1">
        <f t="shared" si="352"/>
        <v>2.1498753896280691E-2</v>
      </c>
      <c r="U799" s="1">
        <f t="shared" si="353"/>
        <v>-4.8581846455831033E-5</v>
      </c>
      <c r="V799" s="1">
        <f t="shared" si="354"/>
        <v>-5.4826545622886419E-4</v>
      </c>
      <c r="W799" s="1">
        <f t="shared" si="336"/>
        <v>0</v>
      </c>
      <c r="X799" s="1">
        <f t="shared" si="336"/>
        <v>0</v>
      </c>
      <c r="Y799" s="1">
        <f t="shared" si="336"/>
        <v>0</v>
      </c>
      <c r="Z799" s="1">
        <f t="shared" si="336"/>
        <v>0</v>
      </c>
      <c r="AA799" s="1">
        <f>+AA$3*$F799*ABS($F799)*COS(2*PI()*$A799/$AZ$22+AA$4)*COS(2*PI()*$A799/$BA$22+AA$5)</f>
        <v>0</v>
      </c>
      <c r="AB799" s="39">
        <f>+AB$3*$F799*ABS($F799)*COS(2*2*PI()*$A799/$BA$33+AB$4)*COS(2*2*PI()*$A799/$BA$34+AB$5)*COS(2*2*PI()*$A799/$BA$35+AB$6)</f>
        <v>0</v>
      </c>
      <c r="AE799" s="20">
        <f>+$AF$20*SIGN(SOI!A798)*(ABS(SOI!A798))^$AE$2</f>
        <v>-0.20706460143993219</v>
      </c>
      <c r="AF799" s="20">
        <f t="shared" si="357"/>
        <v>-0.25249697584758457</v>
      </c>
      <c r="AG799" s="19">
        <f t="shared" si="332"/>
        <v>-0.37132002774602474</v>
      </c>
      <c r="AH799" s="19">
        <f t="shared" si="333"/>
        <v>-0.20576865519358811</v>
      </c>
      <c r="AI799">
        <f t="shared" si="356"/>
        <v>0.46619999999999451</v>
      </c>
      <c r="AJ799">
        <f t="shared" si="355"/>
        <v>0.11882305189844017</v>
      </c>
      <c r="AK799">
        <v>1</v>
      </c>
    </row>
    <row r="800" spans="1:37" x14ac:dyDescent="0.25">
      <c r="A800">
        <v>64.833333333334011</v>
      </c>
      <c r="B800" s="2">
        <v>1944.8333333332744</v>
      </c>
      <c r="C800">
        <f>+D800+($D$2+E800+F800)*SOI!A799*IF(B800&gt;$C$18, IF(B800&lt;$C$19,-1,1),1)</f>
        <v>2.0964130899496127</v>
      </c>
      <c r="D800">
        <f>+$D$3*((1-$D$5)*SOI!D799+$D$5*SOI!D798) +   $D$4*((1-$D$5)*SOI!E799+$D$5*SOI!E798)</f>
        <v>0</v>
      </c>
      <c r="E800">
        <f t="shared" si="337"/>
        <v>-2.3875979224825237</v>
      </c>
      <c r="F800">
        <f t="shared" si="338"/>
        <v>-3.6021537630877987</v>
      </c>
      <c r="G800">
        <f t="shared" si="345"/>
        <v>-5.9897516855703223</v>
      </c>
      <c r="H800" s="21">
        <f t="shared" si="346"/>
        <v>-5.0109363084509251E-3</v>
      </c>
      <c r="I800" s="37">
        <f t="shared" si="339"/>
        <v>-1.1134501927848053</v>
      </c>
      <c r="J800" s="1">
        <f t="shared" si="347"/>
        <v>2.7329307432098237E-3</v>
      </c>
      <c r="K800" s="1">
        <f t="shared" si="348"/>
        <v>-2.5805230363513704E-4</v>
      </c>
      <c r="L800" s="1">
        <f t="shared" si="340"/>
        <v>1.3798489012341912</v>
      </c>
      <c r="M800" s="1">
        <f t="shared" si="341"/>
        <v>-1.5424478467961482E-2</v>
      </c>
      <c r="N800" s="1">
        <f t="shared" si="342"/>
        <v>-0.31128798560916426</v>
      </c>
      <c r="O800" s="1">
        <f t="shared" si="343"/>
        <v>-0.18269132298411256</v>
      </c>
      <c r="P800" s="1">
        <f t="shared" si="344"/>
        <v>-3.7967514776640787E-2</v>
      </c>
      <c r="Q800" s="1">
        <f t="shared" si="349"/>
        <v>3.2292017903080669E-3</v>
      </c>
      <c r="R800" s="1">
        <f t="shared" si="350"/>
        <v>1.9757095871293727E-4</v>
      </c>
      <c r="S800" s="1">
        <f t="shared" si="351"/>
        <v>4.5446787383132931E-2</v>
      </c>
      <c r="T800" s="1">
        <f t="shared" si="352"/>
        <v>4.2415736400612985E-3</v>
      </c>
      <c r="U800" s="1">
        <f t="shared" si="353"/>
        <v>-2.1931017553611771E-3</v>
      </c>
      <c r="V800" s="1">
        <f t="shared" si="354"/>
        <v>-2.2971132490481921E-2</v>
      </c>
      <c r="W800" s="1">
        <f t="shared" si="336"/>
        <v>0</v>
      </c>
      <c r="X800" s="1">
        <f t="shared" si="336"/>
        <v>0</v>
      </c>
      <c r="Y800" s="1">
        <f t="shared" si="336"/>
        <v>0</v>
      </c>
      <c r="Z800" s="1">
        <f t="shared" si="336"/>
        <v>0</v>
      </c>
      <c r="AA800" s="1">
        <f>+AA$3*$F800*ABS($F800)*COS(2*PI()*$A800/$AZ$22+AA$4)*COS(2*PI()*$A800/$BA$22+AA$5)</f>
        <v>0</v>
      </c>
      <c r="AB800" s="39">
        <f>+AB$3*$F800*ABS($F800)*COS(2*2*PI()*$A800/$BA$33+AB$4)*COS(2*2*PI()*$A800/$BA$34+AB$5)*COS(2*2*PI()*$A800/$BA$35+AB$6)</f>
        <v>0</v>
      </c>
      <c r="AE800" s="20">
        <f>+$AF$20*SIGN(SOI!A799)*(ABS(SOI!A799))^$AE$2</f>
        <v>-0.28694031624114524</v>
      </c>
      <c r="AF800" s="20">
        <f t="shared" si="357"/>
        <v>-0.242286259319175</v>
      </c>
      <c r="AG800" s="19">
        <f t="shared" si="332"/>
        <v>-0.43257949417889008</v>
      </c>
      <c r="AH800" s="19">
        <f t="shared" si="333"/>
        <v>-0.23509261902941719</v>
      </c>
      <c r="AI800">
        <f t="shared" si="356"/>
        <v>0.4667999999999945</v>
      </c>
      <c r="AJ800">
        <f t="shared" si="355"/>
        <v>0.19029323485971508</v>
      </c>
      <c r="AK800">
        <v>1</v>
      </c>
    </row>
    <row r="801" spans="1:37" x14ac:dyDescent="0.25">
      <c r="A801">
        <v>64.916666666667339</v>
      </c>
      <c r="B801" s="2">
        <v>1944.9166666666076</v>
      </c>
      <c r="C801">
        <f>+D801+($D$2+E801+F801)*SOI!A800*IF(B801&gt;$C$18, IF(B801&lt;$C$19,-1,1),1)</f>
        <v>-26.205089240265352</v>
      </c>
      <c r="D801">
        <f>+$D$3*((1-$D$5)*SOI!D800+$D$5*SOI!D799) +   $D$4*((1-$D$5)*SOI!E800+$D$5*SOI!E799)</f>
        <v>0</v>
      </c>
      <c r="E801">
        <f t="shared" si="337"/>
        <v>41.120340000490728</v>
      </c>
      <c r="F801">
        <f t="shared" si="338"/>
        <v>59.668464769760625</v>
      </c>
      <c r="G801">
        <f t="shared" si="345"/>
        <v>100.78880477025135</v>
      </c>
      <c r="H801" s="21">
        <f t="shared" si="346"/>
        <v>0.14689887397305615</v>
      </c>
      <c r="I801" s="37">
        <f t="shared" si="339"/>
        <v>6.4041812141125263</v>
      </c>
      <c r="J801" s="1">
        <f t="shared" si="347"/>
        <v>-2.0377314912182269</v>
      </c>
      <c r="K801" s="1">
        <f t="shared" si="348"/>
        <v>3.6174020414029453E-3</v>
      </c>
      <c r="L801" s="1">
        <f t="shared" si="340"/>
        <v>-1.870593294412182E-2</v>
      </c>
      <c r="M801" s="1">
        <f t="shared" si="341"/>
        <v>-1.9995671904081964</v>
      </c>
      <c r="N801" s="1">
        <f t="shared" si="342"/>
        <v>1.7462208646744168</v>
      </c>
      <c r="O801" s="1">
        <f t="shared" si="343"/>
        <v>6.3701225102397059</v>
      </c>
      <c r="P801" s="1">
        <f t="shared" si="344"/>
        <v>1.1259614056526532</v>
      </c>
      <c r="Q801" s="1">
        <f t="shared" si="349"/>
        <v>-2.3483212716068285</v>
      </c>
      <c r="R801" s="1">
        <f t="shared" si="350"/>
        <v>0.82637705897454972</v>
      </c>
      <c r="S801" s="1">
        <f t="shared" si="351"/>
        <v>1.4663337140507797</v>
      </c>
      <c r="T801" s="1">
        <f t="shared" si="352"/>
        <v>2.0049554010419172E-3</v>
      </c>
      <c r="U801" s="1">
        <f t="shared" si="353"/>
        <v>-0.37407866011896607</v>
      </c>
      <c r="V801" s="1">
        <f t="shared" si="354"/>
        <v>-3.8214708801979285</v>
      </c>
      <c r="W801" s="1">
        <f t="shared" si="336"/>
        <v>0</v>
      </c>
      <c r="X801" s="1">
        <f t="shared" si="336"/>
        <v>0</v>
      </c>
      <c r="Y801" s="1">
        <f t="shared" si="336"/>
        <v>0</v>
      </c>
      <c r="Z801" s="1">
        <f t="shared" si="336"/>
        <v>0</v>
      </c>
      <c r="AA801" s="1">
        <f>+AA$3*$F801*ABS($F801)*COS(2*PI()*$A801/$AZ$22+AA$4)*COS(2*PI()*$A801/$BA$22+AA$5)</f>
        <v>0</v>
      </c>
      <c r="AB801" s="39">
        <f>+AB$3*$F801*ABS($F801)*COS(2*2*PI()*$A801/$BA$33+AB$4)*COS(2*2*PI()*$A801/$BA$34+AB$5)*COS(2*2*PI()*$A801/$BA$35+AB$6)</f>
        <v>0</v>
      </c>
      <c r="AE801" s="20">
        <f>+$AF$20*SIGN(SOI!A800)*(ABS(SOI!A800))^$AE$2</f>
        <v>-0.2328538602764475</v>
      </c>
      <c r="AF801" s="20">
        <f t="shared" si="357"/>
        <v>-0.27082361188337994</v>
      </c>
      <c r="AG801" s="19">
        <f t="shared" si="332"/>
        <v>-0.42687070544351258</v>
      </c>
      <c r="AH801" s="19">
        <f t="shared" si="333"/>
        <v>-0.23605753158639722</v>
      </c>
      <c r="AI801">
        <f t="shared" si="356"/>
        <v>0.46739999999999449</v>
      </c>
      <c r="AJ801">
        <f t="shared" si="355"/>
        <v>0.15604709356013263</v>
      </c>
      <c r="AK801">
        <v>1</v>
      </c>
    </row>
    <row r="802" spans="1:37" x14ac:dyDescent="0.25">
      <c r="A802">
        <v>65.000000000000668</v>
      </c>
      <c r="B802" s="2">
        <v>1944.9999999999409</v>
      </c>
      <c r="C802">
        <f>+D802+($D$2+E802+F802)*SOI!A801*IF(B802&gt;$C$18, IF(B802&lt;$C$19,-1,1),1)</f>
        <v>-2.4163347699926008</v>
      </c>
      <c r="D802">
        <f>+$D$3*((1-$D$5)*SOI!D801+$D$5*SOI!D800) +   $D$4*((1-$D$5)*SOI!E801+$D$5*SOI!E800)</f>
        <v>0</v>
      </c>
      <c r="E802">
        <f t="shared" si="337"/>
        <v>2.6892524453952023</v>
      </c>
      <c r="F802">
        <f t="shared" si="338"/>
        <v>4.022788582362022</v>
      </c>
      <c r="G802">
        <f t="shared" si="345"/>
        <v>6.7120410277572242</v>
      </c>
      <c r="H802" s="21">
        <f t="shared" si="346"/>
        <v>-4.7145661646161895E-3</v>
      </c>
      <c r="I802" s="37">
        <f t="shared" si="339"/>
        <v>-0.63946420160053363</v>
      </c>
      <c r="J802" s="1">
        <f t="shared" si="347"/>
        <v>2.1931290960479934E-2</v>
      </c>
      <c r="K802" s="1">
        <f t="shared" si="348"/>
        <v>4.1097123089059284E-3</v>
      </c>
      <c r="L802" s="1">
        <f t="shared" si="340"/>
        <v>-1.4286452985388876</v>
      </c>
      <c r="M802" s="1">
        <f t="shared" si="341"/>
        <v>-0.21552647059427735</v>
      </c>
      <c r="N802" s="1">
        <f t="shared" si="342"/>
        <v>-0.17610573441245678</v>
      </c>
      <c r="O802" s="1">
        <f t="shared" si="343"/>
        <v>2.0357591823629879</v>
      </c>
      <c r="P802" s="1">
        <f t="shared" si="344"/>
        <v>5.2410039329455968E-2</v>
      </c>
      <c r="Q802" s="1">
        <f t="shared" si="349"/>
        <v>2.5526804472043359E-2</v>
      </c>
      <c r="R802" s="1">
        <f t="shared" si="350"/>
        <v>8.9695326807900195E-4</v>
      </c>
      <c r="S802" s="1">
        <f t="shared" si="351"/>
        <v>1.4765894779387225E-2</v>
      </c>
      <c r="T802" s="1">
        <f t="shared" si="352"/>
        <v>4.8935989827031311E-2</v>
      </c>
      <c r="U802" s="1">
        <f t="shared" si="353"/>
        <v>1.7386274797196479E-3</v>
      </c>
      <c r="V802" s="1">
        <f t="shared" si="354"/>
        <v>1.7938902127255674E-2</v>
      </c>
      <c r="W802" s="1">
        <f t="shared" ref="W802:Z821" si="358">+W$3*$F802*ABS($F802)*COS(2*PI()*$A802/W$2+W$4)</f>
        <v>0</v>
      </c>
      <c r="X802" s="1">
        <f t="shared" si="358"/>
        <v>0</v>
      </c>
      <c r="Y802" s="1">
        <f t="shared" si="358"/>
        <v>0</v>
      </c>
      <c r="Z802" s="1">
        <f t="shared" si="358"/>
        <v>0</v>
      </c>
      <c r="AA802" s="1">
        <f>+AA$3*$F802*ABS($F802)*COS(2*PI()*$A802/$AZ$22+AA$4)*COS(2*PI()*$A802/$BA$22+AA$5)</f>
        <v>0</v>
      </c>
      <c r="AB802" s="39">
        <f>+AB$3*$F802*ABS($F802)*COS(2*2*PI()*$A802/$BA$33+AB$4)*COS(2*2*PI()*$A802/$BA$34+AB$5)*COS(2*2*PI()*$A802/$BA$35+AB$6)</f>
        <v>0</v>
      </c>
      <c r="AE802" s="20">
        <f>+$AF$20*SIGN(SOI!A801)*(ABS(SOI!A801))^$AE$2</f>
        <v>-0.29267665913254715</v>
      </c>
      <c r="AF802" s="20">
        <f t="shared" si="357"/>
        <v>-0.29283721003992508</v>
      </c>
      <c r="AG802" s="19">
        <f t="shared" ref="AG802:AG865" si="359">+SIN((AVERAGE(H798:H809)+AVERAGE(H802:H805)/4)*($AG$19+AG801*$AG$18*AVERAGE(G798:G809))*$AE$20+$AG$17) - SIN($AG$17)</f>
        <v>-0.23446598112006115</v>
      </c>
      <c r="AH802" s="19">
        <f t="shared" si="333"/>
        <v>-0.20324642190181572</v>
      </c>
      <c r="AI802">
        <f t="shared" si="356"/>
        <v>0.46799999999999448</v>
      </c>
      <c r="AJ802">
        <f t="shared" si="355"/>
        <v>5.8371228919863932E-2</v>
      </c>
      <c r="AK802">
        <v>1</v>
      </c>
    </row>
    <row r="803" spans="1:37" x14ac:dyDescent="0.25">
      <c r="A803">
        <v>65.083333333333997</v>
      </c>
      <c r="B803" s="2">
        <v>1945.0833333332741</v>
      </c>
      <c r="C803">
        <f>+D803+($D$2+E803+F803)*SOI!A802*IF(B803&gt;$C$18, IF(B803&lt;$C$19,-1,1),1)</f>
        <v>1.6835483786969456</v>
      </c>
      <c r="D803">
        <f>+$D$3*((1-$D$5)*SOI!D802+$D$5*SOI!D801) +   $D$4*((1-$D$5)*SOI!E802+$D$5*SOI!E801)</f>
        <v>0</v>
      </c>
      <c r="E803">
        <f t="shared" si="337"/>
        <v>-1.3464768070065665</v>
      </c>
      <c r="F803">
        <f t="shared" si="338"/>
        <v>-2.2355410200082115</v>
      </c>
      <c r="G803">
        <f t="shared" si="345"/>
        <v>-3.582017827014778</v>
      </c>
      <c r="H803" s="21">
        <f t="shared" si="346"/>
        <v>3.0101737084375069E-2</v>
      </c>
      <c r="I803" s="37">
        <f t="shared" si="339"/>
        <v>0.67686603974232806</v>
      </c>
      <c r="J803" s="1">
        <f t="shared" si="347"/>
        <v>9.6868547606189445E-3</v>
      </c>
      <c r="K803" s="1">
        <f t="shared" si="348"/>
        <v>-2.0643557357791589E-4</v>
      </c>
      <c r="L803" s="1">
        <f t="shared" si="340"/>
        <v>1.6085443050425627</v>
      </c>
      <c r="M803" s="1">
        <f t="shared" si="341"/>
        <v>8.9935824529885619E-2</v>
      </c>
      <c r="N803" s="1">
        <f t="shared" si="342"/>
        <v>0.19641373919371333</v>
      </c>
      <c r="O803" s="1">
        <f t="shared" si="343"/>
        <v>-1.1332459259658614</v>
      </c>
      <c r="P803" s="1">
        <f t="shared" si="344"/>
        <v>-4.2003088714443948E-3</v>
      </c>
      <c r="Q803" s="1">
        <f t="shared" si="349"/>
        <v>1.1880286691772768E-2</v>
      </c>
      <c r="R803" s="1">
        <f t="shared" si="350"/>
        <v>-4.4186212191391473E-4</v>
      </c>
      <c r="S803" s="1">
        <f t="shared" si="351"/>
        <v>1.7431895872663257E-2</v>
      </c>
      <c r="T803" s="1">
        <f t="shared" si="352"/>
        <v>3.0671481394126274E-2</v>
      </c>
      <c r="U803" s="1">
        <f t="shared" si="353"/>
        <v>1.4748904703251449E-4</v>
      </c>
      <c r="V803" s="1">
        <f t="shared" si="354"/>
        <v>1.603470476847496E-3</v>
      </c>
      <c r="W803" s="1">
        <f t="shared" si="358"/>
        <v>0</v>
      </c>
      <c r="X803" s="1">
        <f t="shared" si="358"/>
        <v>0</v>
      </c>
      <c r="Y803" s="1">
        <f t="shared" si="358"/>
        <v>0</v>
      </c>
      <c r="Z803" s="1">
        <f t="shared" si="358"/>
        <v>0</v>
      </c>
      <c r="AA803" s="1">
        <f>+AA$3*$F803*ABS($F803)*COS(2*PI()*$A803/$AZ$22+AA$4)*COS(2*PI()*$A803/$BA$22+AA$5)</f>
        <v>0</v>
      </c>
      <c r="AB803" s="39">
        <f>+AB$3*$F803*ABS($F803)*COS(2*2*PI()*$A803/$BA$33+AB$4)*COS(2*2*PI()*$A803/$BA$34+AB$5)*COS(2*2*PI()*$A803/$BA$35+AB$6)</f>
        <v>0</v>
      </c>
      <c r="AE803" s="20">
        <f>+$AF$20*SIGN(SOI!A802)*(ABS(SOI!A802))^$AE$2</f>
        <v>-0.35298111071078059</v>
      </c>
      <c r="AF803" s="20">
        <f t="shared" si="357"/>
        <v>-0.38469122583734627</v>
      </c>
      <c r="AG803" s="19">
        <f t="shared" si="359"/>
        <v>-0.23627090840741288</v>
      </c>
      <c r="AH803" s="19">
        <f t="shared" ref="AH803:AH866" si="360">+SIN((AVERAGE(H799:H810)+AVERAGE(H803:H806)*$AH$1)*($AG$19+AH802*$AG$18*AVERAGE(G799:G810))*$AE$20+$AG$17) - SIN($AG$17)+$AH$2</f>
        <v>-0.21587408694470431</v>
      </c>
      <c r="AI803">
        <f t="shared" si="356"/>
        <v>0.46859999999999447</v>
      </c>
      <c r="AJ803">
        <f t="shared" si="355"/>
        <v>0.14842031742993339</v>
      </c>
      <c r="AK803">
        <v>1</v>
      </c>
    </row>
    <row r="804" spans="1:37" x14ac:dyDescent="0.25">
      <c r="A804">
        <v>65.166666666667325</v>
      </c>
      <c r="B804" s="2">
        <v>1945.1666666666074</v>
      </c>
      <c r="C804">
        <f>+D804+($D$2+E804+F804)*SOI!A803*IF(B804&gt;$C$18, IF(B804&lt;$C$19,-1,1),1)</f>
        <v>-2.2445962795835728</v>
      </c>
      <c r="D804">
        <f>+$D$3*((1-$D$5)*SOI!D803+$D$5*SOI!D802) +   $D$4*((1-$D$5)*SOI!E803+$D$5*SOI!E802)</f>
        <v>0</v>
      </c>
      <c r="E804">
        <f t="shared" si="337"/>
        <v>0.94082667418407784</v>
      </c>
      <c r="F804">
        <f t="shared" si="338"/>
        <v>1.9004344392128498</v>
      </c>
      <c r="G804">
        <f t="shared" si="345"/>
        <v>2.8412611133969277</v>
      </c>
      <c r="H804" s="21">
        <f t="shared" si="346"/>
        <v>-2.1959096653460578E-2</v>
      </c>
      <c r="I804" s="37">
        <f t="shared" si="339"/>
        <v>-0.46774734441842114</v>
      </c>
      <c r="J804" s="1">
        <f t="shared" si="347"/>
        <v>1.5200371435457089E-3</v>
      </c>
      <c r="K804" s="1">
        <f t="shared" si="348"/>
        <v>1.7672563155637713E-5</v>
      </c>
      <c r="L804" s="1">
        <f t="shared" si="340"/>
        <v>-0.72580313364488602</v>
      </c>
      <c r="M804" s="1">
        <f t="shared" si="341"/>
        <v>-2.0421870938752505E-2</v>
      </c>
      <c r="N804" s="1">
        <f t="shared" si="342"/>
        <v>-0.15274599698501859</v>
      </c>
      <c r="O804" s="1">
        <f t="shared" si="343"/>
        <v>0.24786529143987712</v>
      </c>
      <c r="P804" s="1">
        <f t="shared" si="344"/>
        <v>3.6435008048094708E-3</v>
      </c>
      <c r="Q804" s="1">
        <f t="shared" si="349"/>
        <v>2.0979140989885615E-3</v>
      </c>
      <c r="R804" s="1">
        <f t="shared" si="350"/>
        <v>5.392077926779649E-5</v>
      </c>
      <c r="S804" s="1">
        <f t="shared" si="351"/>
        <v>9.3680931984161178E-3</v>
      </c>
      <c r="T804" s="1">
        <f t="shared" si="352"/>
        <v>3.0269978621813355E-3</v>
      </c>
      <c r="U804" s="1">
        <f t="shared" si="353"/>
        <v>8.8410941890911541E-5</v>
      </c>
      <c r="V804" s="1">
        <f t="shared" si="354"/>
        <v>1.0816744819167644E-3</v>
      </c>
      <c r="W804" s="1">
        <f t="shared" si="358"/>
        <v>0</v>
      </c>
      <c r="X804" s="1">
        <f t="shared" si="358"/>
        <v>0</v>
      </c>
      <c r="Y804" s="1">
        <f t="shared" si="358"/>
        <v>0</v>
      </c>
      <c r="Z804" s="1">
        <f t="shared" si="358"/>
        <v>0</v>
      </c>
      <c r="AA804" s="1">
        <f>+AA$3*$F804*ABS($F804)*COS(2*PI()*$A804/$AZ$22+AA$4)*COS(2*PI()*$A804/$BA$22+AA$5)</f>
        <v>0</v>
      </c>
      <c r="AB804" s="39">
        <f>+AB$3*$F804*ABS($F804)*COS(2*2*PI()*$A804/$BA$33+AB$4)*COS(2*2*PI()*$A804/$BA$34+AB$5)*COS(2*2*PI()*$A804/$BA$35+AB$6)</f>
        <v>0</v>
      </c>
      <c r="AE804" s="20">
        <f>+$AF$20*SIGN(SOI!A803)*(ABS(SOI!A803))^$AE$2</f>
        <v>-0.50841590766871125</v>
      </c>
      <c r="AF804" s="20">
        <f t="shared" si="357"/>
        <v>-0.45205635652300186</v>
      </c>
      <c r="AG804" s="19">
        <f t="shared" si="359"/>
        <v>-0.21071406152343519</v>
      </c>
      <c r="AH804" s="19">
        <f t="shared" si="360"/>
        <v>-0.23729956425073107</v>
      </c>
      <c r="AI804">
        <f t="shared" si="356"/>
        <v>0.46919999999999445</v>
      </c>
      <c r="AJ804">
        <f t="shared" si="355"/>
        <v>0.24134229499956666</v>
      </c>
      <c r="AK804">
        <v>1</v>
      </c>
    </row>
    <row r="805" spans="1:37" x14ac:dyDescent="0.25">
      <c r="A805">
        <v>65.250000000000654</v>
      </c>
      <c r="B805" s="2">
        <v>1945.2499999999407</v>
      </c>
      <c r="C805">
        <f>+D805+($D$2+E805+F805)*SOI!A804*IF(B805&gt;$C$18, IF(B805&lt;$C$19,-1,1),1)</f>
        <v>2.2175079391446832</v>
      </c>
      <c r="D805">
        <f>+$D$3*((1-$D$5)*SOI!D804+$D$5*SOI!D803) +   $D$4*((1-$D$5)*SOI!E804+$D$5*SOI!E803)</f>
        <v>0</v>
      </c>
      <c r="E805">
        <f t="shared" si="337"/>
        <v>-0.76296473685333055</v>
      </c>
      <c r="F805">
        <f t="shared" si="338"/>
        <v>-2.1548088672844106</v>
      </c>
      <c r="G805">
        <f t="shared" si="345"/>
        <v>-2.9177736041377411</v>
      </c>
      <c r="H805" s="21">
        <f t="shared" si="346"/>
        <v>4.9819239547680329E-3</v>
      </c>
      <c r="I805" s="37">
        <f t="shared" si="339"/>
        <v>0.17413158739718176</v>
      </c>
      <c r="J805" s="1">
        <f t="shared" si="347"/>
        <v>4.4485110936769094E-5</v>
      </c>
      <c r="K805" s="1">
        <f t="shared" si="348"/>
        <v>-3.1094372149847894E-7</v>
      </c>
      <c r="L805" s="1">
        <f t="shared" si="340"/>
        <v>3.0293902811459807E-2</v>
      </c>
      <c r="M805" s="1">
        <f t="shared" si="341"/>
        <v>1.6054240925254956E-3</v>
      </c>
      <c r="N805" s="1">
        <f t="shared" si="342"/>
        <v>7.7624365633924428E-2</v>
      </c>
      <c r="O805" s="1">
        <f t="shared" si="343"/>
        <v>-1.4680400572712247E-2</v>
      </c>
      <c r="P805" s="1">
        <f t="shared" si="344"/>
        <v>-2.5932389824965242E-2</v>
      </c>
      <c r="Q805" s="1">
        <f t="shared" si="349"/>
        <v>8.3812766680445329E-5</v>
      </c>
      <c r="R805" s="1">
        <f t="shared" si="350"/>
        <v>-8.019455171490824E-7</v>
      </c>
      <c r="S805" s="1">
        <f t="shared" si="351"/>
        <v>1.7723343624416257E-3</v>
      </c>
      <c r="T805" s="1">
        <f t="shared" si="352"/>
        <v>7.4829129372444086E-6</v>
      </c>
      <c r="U805" s="1">
        <f t="shared" si="353"/>
        <v>2.3425880180542917E-4</v>
      </c>
      <c r="V805" s="1">
        <f t="shared" si="354"/>
        <v>3.9124471354247117E-3</v>
      </c>
      <c r="W805" s="1">
        <f t="shared" si="358"/>
        <v>0</v>
      </c>
      <c r="X805" s="1">
        <f t="shared" si="358"/>
        <v>0</v>
      </c>
      <c r="Y805" s="1">
        <f t="shared" si="358"/>
        <v>0</v>
      </c>
      <c r="Z805" s="1">
        <f t="shared" si="358"/>
        <v>0</v>
      </c>
      <c r="AA805" s="1">
        <f>+AA$3*$F805*ABS($F805)*COS(2*PI()*$A805/$AZ$22+AA$4)*COS(2*PI()*$A805/$BA$22+AA$5)</f>
        <v>0</v>
      </c>
      <c r="AB805" s="39">
        <f>+AB$3*$F805*ABS($F805)*COS(2*2*PI()*$A805/$BA$33+AB$4)*COS(2*2*PI()*$A805/$BA$34+AB$5)*COS(2*2*PI()*$A805/$BA$35+AB$6)</f>
        <v>0</v>
      </c>
      <c r="AE805" s="20">
        <f>+$AF$20*SIGN(SOI!A804)*(ABS(SOI!A804))^$AE$2</f>
        <v>-0.49477205118951384</v>
      </c>
      <c r="AF805" s="20">
        <f t="shared" si="357"/>
        <v>-0.45029172282308316</v>
      </c>
      <c r="AG805" s="19">
        <f t="shared" si="359"/>
        <v>-0.17384228403512997</v>
      </c>
      <c r="AH805" s="19">
        <f t="shared" si="360"/>
        <v>-0.17239992314490829</v>
      </c>
      <c r="AI805">
        <f t="shared" si="356"/>
        <v>0.46979999999999444</v>
      </c>
      <c r="AJ805">
        <f t="shared" si="355"/>
        <v>0.27644943878795319</v>
      </c>
      <c r="AK805">
        <v>1</v>
      </c>
    </row>
    <row r="806" spans="1:37" x14ac:dyDescent="0.25">
      <c r="A806">
        <v>65.333333333333982</v>
      </c>
      <c r="B806" s="2">
        <v>1945.3333333332739</v>
      </c>
      <c r="C806">
        <f>+D806+($D$2+E806+F806)*SOI!A805*IF(B806&gt;$C$18, IF(B806&lt;$C$19,-1,1),1)</f>
        <v>-1.9700995805319974</v>
      </c>
      <c r="D806">
        <f>+$D$3*((1-$D$5)*SOI!D805+$D$5*SOI!D804) +   $D$4*((1-$D$5)*SOI!E805+$D$5*SOI!E804)</f>
        <v>0</v>
      </c>
      <c r="E806">
        <f t="shared" si="337"/>
        <v>0.68067141170644518</v>
      </c>
      <c r="F806">
        <f t="shared" si="338"/>
        <v>3.6021537633631144</v>
      </c>
      <c r="G806">
        <f t="shared" si="345"/>
        <v>4.2828251750695596</v>
      </c>
      <c r="H806" s="21">
        <f t="shared" si="346"/>
        <v>3.3361126839176543E-3</v>
      </c>
      <c r="I806" s="37">
        <f t="shared" si="339"/>
        <v>9.333501106849694E-2</v>
      </c>
      <c r="J806" s="1">
        <f t="shared" si="347"/>
        <v>-1.6545408227206558E-3</v>
      </c>
      <c r="K806" s="1">
        <f t="shared" si="348"/>
        <v>1.209999389156877E-4</v>
      </c>
      <c r="L806" s="1">
        <f t="shared" si="340"/>
        <v>-0.22995621544628317</v>
      </c>
      <c r="M806" s="1">
        <f t="shared" si="341"/>
        <v>-0.11140009495061848</v>
      </c>
      <c r="N806" s="1">
        <f t="shared" si="342"/>
        <v>2.8597721576279909E-2</v>
      </c>
      <c r="O806" s="1">
        <f t="shared" si="343"/>
        <v>0.33322681360725809</v>
      </c>
      <c r="P806" s="1">
        <f t="shared" si="344"/>
        <v>5.8567129841795976E-2</v>
      </c>
      <c r="Q806" s="1">
        <f t="shared" si="349"/>
        <v>-2.1425912723149125E-3</v>
      </c>
      <c r="R806" s="1">
        <f t="shared" si="350"/>
        <v>1.0988566549094674E-5</v>
      </c>
      <c r="S806" s="1">
        <f t="shared" si="351"/>
        <v>3.4998227635128066E-4</v>
      </c>
      <c r="T806" s="1">
        <f t="shared" si="352"/>
        <v>1.2893257352145607E-3</v>
      </c>
      <c r="U806" s="1">
        <f t="shared" si="353"/>
        <v>-2.8357917960315272E-4</v>
      </c>
      <c r="V806" s="1">
        <f t="shared" si="354"/>
        <v>-3.2553167434384482E-3</v>
      </c>
      <c r="W806" s="1">
        <f t="shared" si="358"/>
        <v>0</v>
      </c>
      <c r="X806" s="1">
        <f t="shared" si="358"/>
        <v>0</v>
      </c>
      <c r="Y806" s="1">
        <f t="shared" si="358"/>
        <v>0</v>
      </c>
      <c r="Z806" s="1">
        <f t="shared" si="358"/>
        <v>0</v>
      </c>
      <c r="AA806" s="1">
        <f>+AA$3*$F806*ABS($F806)*COS(2*PI()*$A806/$AZ$22+AA$4)*COS(2*PI()*$A806/$BA$22+AA$5)</f>
        <v>0</v>
      </c>
      <c r="AB806" s="39">
        <f>+AB$3*$F806*ABS($F806)*COS(2*2*PI()*$A806/$BA$33+AB$4)*COS(2*2*PI()*$A806/$BA$34+AB$5)*COS(2*2*PI()*$A806/$BA$35+AB$6)</f>
        <v>0</v>
      </c>
      <c r="AE806" s="20">
        <f>+$AF$20*SIGN(SOI!A805)*(ABS(SOI!A805))^$AE$2</f>
        <v>-0.34768720961102439</v>
      </c>
      <c r="AF806" s="20">
        <f t="shared" si="357"/>
        <v>-0.41886441614635145</v>
      </c>
      <c r="AG806" s="19">
        <f t="shared" si="359"/>
        <v>-1.152728526450377</v>
      </c>
      <c r="AH806" s="19">
        <f t="shared" si="360"/>
        <v>-1.1528242734161236</v>
      </c>
      <c r="AI806">
        <f t="shared" si="356"/>
        <v>0.47039999999999443</v>
      </c>
      <c r="AJ806">
        <f t="shared" si="355"/>
        <v>0.73386411030402554</v>
      </c>
      <c r="AK806">
        <v>1</v>
      </c>
    </row>
    <row r="807" spans="1:37" x14ac:dyDescent="0.25">
      <c r="A807">
        <v>65.416666666667311</v>
      </c>
      <c r="B807" s="2">
        <v>1945.4166666666072</v>
      </c>
      <c r="C807">
        <f>+D807+($D$2+E807+F807)*SOI!A806*IF(B807&gt;$C$18, IF(B807&lt;$C$19,-1,1),1)</f>
        <v>35.590651459506994</v>
      </c>
      <c r="D807">
        <f>+$D$3*((1-$D$5)*SOI!D806+$D$5*SOI!D805) +   $D$4*((1-$D$5)*SOI!E806+$D$5*SOI!E805)</f>
        <v>0</v>
      </c>
      <c r="E807">
        <f t="shared" si="337"/>
        <v>-0.65467329725310086</v>
      </c>
      <c r="F807">
        <f t="shared" si="338"/>
        <v>-59.66846476970791</v>
      </c>
      <c r="G807">
        <f t="shared" si="345"/>
        <v>-60.323138066961008</v>
      </c>
      <c r="H807" s="21">
        <f t="shared" si="346"/>
        <v>-1.6091448898803942E-2</v>
      </c>
      <c r="I807" s="37">
        <f t="shared" si="339"/>
        <v>0.53928327944749643</v>
      </c>
      <c r="J807" s="1">
        <f t="shared" si="347"/>
        <v>0.42759518586928152</v>
      </c>
      <c r="K807" s="1">
        <f t="shared" si="348"/>
        <v>3.2576448539817508E-3</v>
      </c>
      <c r="L807" s="1">
        <f t="shared" si="340"/>
        <v>0.49113384161954743</v>
      </c>
      <c r="M807" s="1">
        <f t="shared" si="341"/>
        <v>4.982743246125052</v>
      </c>
      <c r="N807" s="1">
        <f t="shared" si="342"/>
        <v>-1.3628778678348006</v>
      </c>
      <c r="O807" s="1">
        <f t="shared" si="343"/>
        <v>0.48462230048911459</v>
      </c>
      <c r="P807" s="1">
        <f t="shared" si="344"/>
        <v>-0.50763828022689794</v>
      </c>
      <c r="Q807" s="1">
        <f t="shared" si="349"/>
        <v>-4.5671763909642991</v>
      </c>
      <c r="R807" s="1">
        <f t="shared" si="350"/>
        <v>0.13533865870471781</v>
      </c>
      <c r="S807" s="1">
        <f t="shared" si="351"/>
        <v>-9.6370459277642734E-2</v>
      </c>
      <c r="T807" s="1">
        <f t="shared" si="352"/>
        <v>-4.0047998281144311E-3</v>
      </c>
      <c r="U807" s="1">
        <f t="shared" si="353"/>
        <v>1.4201922433524486E-2</v>
      </c>
      <c r="V807" s="1">
        <f t="shared" si="354"/>
        <v>-1.344680726351158</v>
      </c>
      <c r="W807" s="1">
        <f t="shared" si="358"/>
        <v>0</v>
      </c>
      <c r="X807" s="1">
        <f t="shared" si="358"/>
        <v>0</v>
      </c>
      <c r="Y807" s="1">
        <f t="shared" si="358"/>
        <v>0</v>
      </c>
      <c r="Z807" s="1">
        <f t="shared" si="358"/>
        <v>0</v>
      </c>
      <c r="AA807" s="1">
        <f>+AA$3*$F807*ABS($F807)*COS(2*PI()*$A807/$AZ$22+AA$4)*COS(2*PI()*$A807/$BA$22+AA$5)</f>
        <v>0</v>
      </c>
      <c r="AB807" s="39">
        <f>+AB$3*$F807*ABS($F807)*COS(2*2*PI()*$A807/$BA$33+AB$4)*COS(2*2*PI()*$A807/$BA$34+AB$5)*COS(2*2*PI()*$A807/$BA$35+AB$6)</f>
        <v>0</v>
      </c>
      <c r="AE807" s="20">
        <f>+$AF$20*SIGN(SOI!A806)*(ABS(SOI!A806))^$AE$2</f>
        <v>-0.41413398763851611</v>
      </c>
      <c r="AF807" s="20">
        <f t="shared" si="357"/>
        <v>-0.39525675604830357</v>
      </c>
      <c r="AG807" s="19">
        <f t="shared" si="359"/>
        <v>-0.38182826456992169</v>
      </c>
      <c r="AH807" s="19">
        <f t="shared" si="360"/>
        <v>-0.38363959473750781</v>
      </c>
      <c r="AI807">
        <f t="shared" si="356"/>
        <v>0.47099999999999442</v>
      </c>
      <c r="AJ807">
        <f t="shared" si="355"/>
        <v>1.3428491478381877E-2</v>
      </c>
      <c r="AK807">
        <v>1</v>
      </c>
    </row>
    <row r="808" spans="1:37" x14ac:dyDescent="0.25">
      <c r="A808">
        <v>65.500000000000639</v>
      </c>
      <c r="B808" s="2">
        <v>1945.4999999999404</v>
      </c>
      <c r="C808">
        <f>+D808+($D$2+E808+F808)*SOI!A807*IF(B808&gt;$C$18, IF(B808&lt;$C$19,-1,1),1)</f>
        <v>2.0422189900925405</v>
      </c>
      <c r="D808">
        <f>+$D$3*((1-$D$5)*SOI!D807+$D$5*SOI!D806) +   $D$4*((1-$D$5)*SOI!E807+$D$5*SOI!E806)</f>
        <v>0</v>
      </c>
      <c r="E808">
        <f t="shared" si="337"/>
        <v>0.67488859893630515</v>
      </c>
      <c r="F808">
        <f t="shared" si="338"/>
        <v>-4.0227885826945684</v>
      </c>
      <c r="G808">
        <f t="shared" si="345"/>
        <v>-3.3478999837582633</v>
      </c>
      <c r="H808" s="21">
        <f t="shared" si="346"/>
        <v>1.2093817650034967E-2</v>
      </c>
      <c r="I808" s="37">
        <f t="shared" si="339"/>
        <v>0.4405563337214673</v>
      </c>
      <c r="J808" s="1">
        <f t="shared" si="347"/>
        <v>3.1090794753563394E-2</v>
      </c>
      <c r="K808" s="1">
        <f t="shared" si="348"/>
        <v>-1.3182124392916169E-5</v>
      </c>
      <c r="L808" s="1">
        <f t="shared" si="340"/>
        <v>-0.6589625347157988</v>
      </c>
      <c r="M808" s="1">
        <f t="shared" si="341"/>
        <v>0.44348918317174207</v>
      </c>
      <c r="N808" s="1">
        <f t="shared" si="342"/>
        <v>-3.8754718057774723E-2</v>
      </c>
      <c r="O808" s="1">
        <f t="shared" si="343"/>
        <v>0.39834673983845098</v>
      </c>
      <c r="P808" s="1">
        <f t="shared" si="344"/>
        <v>-1.8625901333476139E-3</v>
      </c>
      <c r="Q808" s="1">
        <f t="shared" si="349"/>
        <v>-1.1559257817996806E-2</v>
      </c>
      <c r="R808" s="1">
        <f t="shared" si="350"/>
        <v>2.7982629838661284E-4</v>
      </c>
      <c r="S808" s="1">
        <f t="shared" si="351"/>
        <v>-2.238700857841914E-3</v>
      </c>
      <c r="T808" s="1">
        <f t="shared" si="352"/>
        <v>4.4167167591676101E-3</v>
      </c>
      <c r="U808" s="1">
        <f t="shared" si="353"/>
        <v>4.2569109414754572E-5</v>
      </c>
      <c r="V808" s="1">
        <f t="shared" si="354"/>
        <v>-1.4029744329173844E-4</v>
      </c>
      <c r="W808" s="1">
        <f t="shared" si="358"/>
        <v>0</v>
      </c>
      <c r="X808" s="1">
        <f t="shared" si="358"/>
        <v>0</v>
      </c>
      <c r="Y808" s="1">
        <f t="shared" si="358"/>
        <v>0</v>
      </c>
      <c r="Z808" s="1">
        <f t="shared" si="358"/>
        <v>0</v>
      </c>
      <c r="AA808" s="1">
        <f>+AA$3*$F808*ABS($F808)*COS(2*PI()*$A808/$AZ$22+AA$4)*COS(2*PI()*$A808/$BA$22+AA$5)</f>
        <v>0</v>
      </c>
      <c r="AB808" s="39">
        <f>+AB$3*$F808*ABS($F808)*COS(2*2*PI()*$A808/$BA$33+AB$4)*COS(2*2*PI()*$A808/$BA$34+AB$5)*COS(2*2*PI()*$A808/$BA$35+AB$6)</f>
        <v>0</v>
      </c>
      <c r="AE808" s="20">
        <f>+$AF$20*SIGN(SOI!A807)*(ABS(SOI!A807))^$AE$2</f>
        <v>-0.42394907089537015</v>
      </c>
      <c r="AF808" s="20">
        <f t="shared" si="357"/>
        <v>-0.45630059757023567</v>
      </c>
      <c r="AG808" s="19">
        <f t="shared" si="359"/>
        <v>-1.116598428139647</v>
      </c>
      <c r="AH808" s="19">
        <f t="shared" si="360"/>
        <v>-1.1108547480289226</v>
      </c>
      <c r="AI808">
        <f t="shared" si="356"/>
        <v>0.47159999999999441</v>
      </c>
      <c r="AJ808">
        <f t="shared" si="355"/>
        <v>0.66029783056941138</v>
      </c>
      <c r="AK808">
        <v>1</v>
      </c>
    </row>
    <row r="809" spans="1:37" x14ac:dyDescent="0.25">
      <c r="A809">
        <v>65.583333333333968</v>
      </c>
      <c r="B809" s="2">
        <v>1945.5833333332737</v>
      </c>
      <c r="C809">
        <f>+D809+($D$2+E809+F809)*SOI!A808*IF(B809&gt;$C$18, IF(B809&lt;$C$19,-1,1),1)</f>
        <v>-1.2486388195415645</v>
      </c>
      <c r="D809">
        <f>+$D$3*((1-$D$5)*SOI!D808+$D$5*SOI!D807) +   $D$4*((1-$D$5)*SOI!E808+$D$5*SOI!E807)</f>
        <v>0</v>
      </c>
      <c r="E809">
        <f t="shared" si="337"/>
        <v>-0.74906623497514468</v>
      </c>
      <c r="F809">
        <f t="shared" si="338"/>
        <v>2.2355410201436738</v>
      </c>
      <c r="G809">
        <f t="shared" si="345"/>
        <v>1.4864747851685292</v>
      </c>
      <c r="H809" s="21">
        <f t="shared" si="346"/>
        <v>-6.5532265713177731E-3</v>
      </c>
      <c r="I809" s="37">
        <f t="shared" si="339"/>
        <v>-0.26781091024904607</v>
      </c>
      <c r="J809" s="1">
        <f t="shared" si="347"/>
        <v>6.5490045550728624E-3</v>
      </c>
      <c r="K809" s="1">
        <f t="shared" si="348"/>
        <v>2.264141070452729E-7</v>
      </c>
      <c r="L809" s="1">
        <f t="shared" si="340"/>
        <v>0.10587606710186202</v>
      </c>
      <c r="M809" s="1">
        <f t="shared" si="341"/>
        <v>-0.15367374822152294</v>
      </c>
      <c r="N809" s="1">
        <f t="shared" si="342"/>
        <v>-1.5133254143458232E-2</v>
      </c>
      <c r="O809" s="1">
        <f t="shared" si="343"/>
        <v>-1.2323839930467361E-2</v>
      </c>
      <c r="P809" s="1">
        <f t="shared" si="344"/>
        <v>6.4359626713692978E-3</v>
      </c>
      <c r="Q809" s="1">
        <f t="shared" si="349"/>
        <v>1.5640633756258289E-3</v>
      </c>
      <c r="R809" s="1">
        <f t="shared" si="350"/>
        <v>2.3016524204109473E-5</v>
      </c>
      <c r="S809" s="1">
        <f t="shared" si="351"/>
        <v>5.3141110509412944E-4</v>
      </c>
      <c r="T809" s="1">
        <f t="shared" si="352"/>
        <v>2.1954391670237825E-5</v>
      </c>
      <c r="U809" s="1">
        <f t="shared" si="353"/>
        <v>8.9416486155988526E-5</v>
      </c>
      <c r="V809" s="1">
        <f t="shared" si="354"/>
        <v>1.8930135344440787E-4</v>
      </c>
      <c r="W809" s="1">
        <f t="shared" si="358"/>
        <v>0</v>
      </c>
      <c r="X809" s="1">
        <f t="shared" si="358"/>
        <v>0</v>
      </c>
      <c r="Y809" s="1">
        <f t="shared" si="358"/>
        <v>0</v>
      </c>
      <c r="Z809" s="1">
        <f t="shared" si="358"/>
        <v>0</v>
      </c>
      <c r="AA809" s="1">
        <f>+AA$3*$F809*ABS($F809)*COS(2*PI()*$A809/$AZ$22+AA$4)*COS(2*PI()*$A809/$BA$22+AA$5)</f>
        <v>0</v>
      </c>
      <c r="AB809" s="39">
        <f>+AB$3*$F809*ABS($F809)*COS(2*2*PI()*$A809/$BA$33+AB$4)*COS(2*2*PI()*$A809/$BA$34+AB$5)*COS(2*2*PI()*$A809/$BA$35+AB$6)</f>
        <v>0</v>
      </c>
      <c r="AE809" s="20">
        <f>+$AF$20*SIGN(SOI!A808)*(ABS(SOI!A808))^$AE$2</f>
        <v>-0.53081873417682079</v>
      </c>
      <c r="AF809" s="20">
        <f t="shared" si="357"/>
        <v>-0.49222477645124885</v>
      </c>
      <c r="AG809" s="19">
        <f t="shared" si="359"/>
        <v>-0.44658043964768468</v>
      </c>
      <c r="AH809" s="19">
        <f t="shared" si="360"/>
        <v>-0.46139700546838736</v>
      </c>
      <c r="AI809">
        <f t="shared" si="356"/>
        <v>0.4721999999999944</v>
      </c>
      <c r="AJ809">
        <f t="shared" si="355"/>
        <v>4.5644336803564167E-2</v>
      </c>
      <c r="AK809">
        <v>1</v>
      </c>
    </row>
    <row r="810" spans="1:37" x14ac:dyDescent="0.25">
      <c r="A810">
        <v>65.666666666667297</v>
      </c>
      <c r="B810" s="2">
        <v>1945.6666666666069</v>
      </c>
      <c r="C810">
        <f>+D810+($D$2+E810+F810)*SOI!A809*IF(B810&gt;$C$18, IF(B810&lt;$C$19,-1,1),1)</f>
        <v>0.8110586571635271</v>
      </c>
      <c r="D810">
        <f>+$D$3*((1-$D$5)*SOI!D809+$D$5*SOI!D808) +   $D$4*((1-$D$5)*SOI!E809+$D$5*SOI!E808)</f>
        <v>0</v>
      </c>
      <c r="E810">
        <f t="shared" si="337"/>
        <v>0.91133851596634674</v>
      </c>
      <c r="F810">
        <f t="shared" si="338"/>
        <v>-1.9004344393365018</v>
      </c>
      <c r="G810">
        <f t="shared" si="345"/>
        <v>-0.98909592337015506</v>
      </c>
      <c r="H810" s="21">
        <f t="shared" si="346"/>
        <v>-1.0244952722448734E-3</v>
      </c>
      <c r="I810" s="37">
        <f t="shared" si="339"/>
        <v>-6.9534789436997493E-2</v>
      </c>
      <c r="J810" s="1">
        <f t="shared" si="347"/>
        <v>8.4389984766486891E-4</v>
      </c>
      <c r="K810" s="1">
        <f t="shared" si="348"/>
        <v>-2.5069340669027859E-5</v>
      </c>
      <c r="L810" s="1">
        <f t="shared" si="340"/>
        <v>-0.16783225764872359</v>
      </c>
      <c r="M810" s="1">
        <f t="shared" si="341"/>
        <v>-7.6267835625760116E-2</v>
      </c>
      <c r="N810" s="1">
        <f t="shared" si="342"/>
        <v>5.5633989130554123E-3</v>
      </c>
      <c r="O810" s="1">
        <f t="shared" si="343"/>
        <v>0.27554799276964581</v>
      </c>
      <c r="P810" s="1">
        <f t="shared" si="344"/>
        <v>-2.0105927249407518E-2</v>
      </c>
      <c r="Q810" s="1">
        <f t="shared" si="349"/>
        <v>-2.8536713831415968E-4</v>
      </c>
      <c r="R810" s="1">
        <f t="shared" si="350"/>
        <v>-1.0903432312773969E-6</v>
      </c>
      <c r="S810" s="1">
        <f t="shared" si="351"/>
        <v>-5.072386988408212E-5</v>
      </c>
      <c r="T810" s="1">
        <f t="shared" si="352"/>
        <v>7.7812657337946085E-4</v>
      </c>
      <c r="U810" s="1">
        <f t="shared" si="353"/>
        <v>-7.2527393118746478E-5</v>
      </c>
      <c r="V810" s="1">
        <f t="shared" si="354"/>
        <v>2.1740633011683172E-4</v>
      </c>
      <c r="W810" s="1">
        <f t="shared" si="358"/>
        <v>0</v>
      </c>
      <c r="X810" s="1">
        <f t="shared" si="358"/>
        <v>0</v>
      </c>
      <c r="Y810" s="1">
        <f t="shared" si="358"/>
        <v>0</v>
      </c>
      <c r="Z810" s="1">
        <f t="shared" si="358"/>
        <v>0</v>
      </c>
      <c r="AA810" s="1">
        <f>+AA$3*$F810*ABS($F810)*COS(2*PI()*$A810/$AZ$22+AA$4)*COS(2*PI()*$A810/$BA$22+AA$5)</f>
        <v>0</v>
      </c>
      <c r="AB810" s="39">
        <f>+AB$3*$F810*ABS($F810)*COS(2*2*PI()*$A810/$BA$33+AB$4)*COS(2*2*PI()*$A810/$BA$34+AB$5)*COS(2*2*PI()*$A810/$BA$35+AB$6)</f>
        <v>0</v>
      </c>
      <c r="AE810" s="20">
        <f>+$AF$20*SIGN(SOI!A809)*(ABS(SOI!A809))^$AE$2</f>
        <v>-0.52190652428155548</v>
      </c>
      <c r="AF810" s="20">
        <f t="shared" si="357"/>
        <v>-0.5307977739371571</v>
      </c>
      <c r="AG810" s="19">
        <f t="shared" si="359"/>
        <v>-0.94515976454385431</v>
      </c>
      <c r="AH810" s="19">
        <f t="shared" si="360"/>
        <v>-1.1152964814428743</v>
      </c>
      <c r="AI810">
        <f t="shared" si="356"/>
        <v>0.47279999999999439</v>
      </c>
      <c r="AJ810">
        <f t="shared" si="355"/>
        <v>0.41436199060669721</v>
      </c>
      <c r="AK810">
        <v>1</v>
      </c>
    </row>
    <row r="811" spans="1:37" x14ac:dyDescent="0.25">
      <c r="A811">
        <v>65.750000000000625</v>
      </c>
      <c r="B811" s="2">
        <v>1945.7499999999402</v>
      </c>
      <c r="C811">
        <f>+D811+($D$2+E811+F811)*SOI!A810*IF(B811&gt;$C$18, IF(B811&lt;$C$19,-1,1),1)</f>
        <v>-0.75731569633550511</v>
      </c>
      <c r="D811">
        <f>+$D$3*((1-$D$5)*SOI!D810+$D$5*SOI!D809) +   $D$4*((1-$D$5)*SOI!E810+$D$5*SOI!E809)</f>
        <v>0</v>
      </c>
      <c r="E811">
        <f t="shared" si="337"/>
        <v>-1.2742092205117999</v>
      </c>
      <c r="F811">
        <f t="shared" si="338"/>
        <v>2.1548088674135499</v>
      </c>
      <c r="G811">
        <f t="shared" si="345"/>
        <v>0.88059964690175008</v>
      </c>
      <c r="H811" s="21">
        <f t="shared" si="346"/>
        <v>2.4152973063292744E-2</v>
      </c>
      <c r="I811" s="37">
        <f t="shared" si="339"/>
        <v>0.5810168205370273</v>
      </c>
      <c r="J811" s="1">
        <f t="shared" si="347"/>
        <v>3.2692874910376049E-2</v>
      </c>
      <c r="K811" s="1">
        <f t="shared" si="348"/>
        <v>1.0141953489140858E-3</v>
      </c>
      <c r="L811" s="1">
        <f t="shared" si="340"/>
        <v>1.2889830647283675</v>
      </c>
      <c r="M811" s="1">
        <f t="shared" si="341"/>
        <v>0.35360391486350295</v>
      </c>
      <c r="N811" s="1">
        <f t="shared" si="342"/>
        <v>4.6219860181601499E-2</v>
      </c>
      <c r="O811" s="1">
        <f t="shared" si="343"/>
        <v>-1.1573350547356231</v>
      </c>
      <c r="P811" s="1">
        <f t="shared" si="344"/>
        <v>2.5215592566705212E-2</v>
      </c>
      <c r="Q811" s="1">
        <f t="shared" si="349"/>
        <v>1.0991780036425886E-2</v>
      </c>
      <c r="R811" s="1">
        <f t="shared" si="350"/>
        <v>-3.5092463930979929E-4</v>
      </c>
      <c r="S811" s="1">
        <f t="shared" si="351"/>
        <v>3.521173035737909E-3</v>
      </c>
      <c r="T811" s="1">
        <f t="shared" si="352"/>
        <v>2.5100586983268943E-2</v>
      </c>
      <c r="U811" s="1">
        <f t="shared" si="353"/>
        <v>-7.6003519049135484E-4</v>
      </c>
      <c r="V811" s="1">
        <f t="shared" si="354"/>
        <v>-2.265195461865903E-3</v>
      </c>
      <c r="W811" s="1">
        <f t="shared" si="358"/>
        <v>0</v>
      </c>
      <c r="X811" s="1">
        <f t="shared" si="358"/>
        <v>0</v>
      </c>
      <c r="Y811" s="1">
        <f t="shared" si="358"/>
        <v>0</v>
      </c>
      <c r="Z811" s="1">
        <f t="shared" si="358"/>
        <v>0</v>
      </c>
      <c r="AA811" s="1">
        <f>+AA$3*$F811*ABS($F811)*COS(2*PI()*$A811/$AZ$22+AA$4)*COS(2*PI()*$A811/$BA$22+AA$5)</f>
        <v>0</v>
      </c>
      <c r="AB811" s="39">
        <f>+AB$3*$F811*ABS($F811)*COS(2*2*PI()*$A811/$BA$33+AB$4)*COS(2*2*PI()*$A811/$BA$34+AB$5)*COS(2*2*PI()*$A811/$BA$35+AB$6)</f>
        <v>0</v>
      </c>
      <c r="AE811" s="20">
        <f>+$AF$20*SIGN(SOI!A810)*(ABS(SOI!A810))^$AE$2</f>
        <v>-0.53966806335309503</v>
      </c>
      <c r="AF811" s="20">
        <f t="shared" si="357"/>
        <v>-0.46257754963882958</v>
      </c>
      <c r="AG811" s="19">
        <f t="shared" si="359"/>
        <v>-1.0219885309750298</v>
      </c>
      <c r="AH811" s="19">
        <f t="shared" si="360"/>
        <v>-0.49563747551334003</v>
      </c>
      <c r="AI811">
        <f t="shared" si="356"/>
        <v>0.47339999999999438</v>
      </c>
      <c r="AJ811">
        <f t="shared" si="355"/>
        <v>0.55941098133620026</v>
      </c>
      <c r="AK811">
        <v>1</v>
      </c>
    </row>
    <row r="812" spans="1:37" x14ac:dyDescent="0.25">
      <c r="A812">
        <v>65.833333333333954</v>
      </c>
      <c r="B812" s="2">
        <v>1945.8333333332735</v>
      </c>
      <c r="C812">
        <f>+D812+($D$2+E812+F812)*SOI!A811*IF(B812&gt;$C$18, IF(B812&lt;$C$19,-1,1),1)</f>
        <v>0.5101134532888052</v>
      </c>
      <c r="D812">
        <f>+$D$3*((1-$D$5)*SOI!D811+$D$5*SOI!D810) +   $D$4*((1-$D$5)*SOI!E811+$D$5*SOI!E810)</f>
        <v>0</v>
      </c>
      <c r="E812">
        <f t="shared" si="337"/>
        <v>2.3875979225073021</v>
      </c>
      <c r="F812">
        <f t="shared" si="338"/>
        <v>-3.6021537636711241</v>
      </c>
      <c r="G812">
        <f t="shared" si="345"/>
        <v>-1.214555841163822</v>
      </c>
      <c r="H812" s="21">
        <f t="shared" si="346"/>
        <v>-5.5658455882673603E-2</v>
      </c>
      <c r="I812" s="37">
        <f t="shared" si="339"/>
        <v>-1.4137842116237191</v>
      </c>
      <c r="J812" s="1">
        <f t="shared" si="347"/>
        <v>0.1864068832160955</v>
      </c>
      <c r="K812" s="1">
        <f t="shared" si="348"/>
        <v>-2.3391922007649363E-3</v>
      </c>
      <c r="L812" s="1">
        <f t="shared" si="340"/>
        <v>-2.632843824109135</v>
      </c>
      <c r="M812" s="1">
        <f t="shared" si="341"/>
        <v>-0.82857433102450473</v>
      </c>
      <c r="N812" s="1">
        <f t="shared" si="342"/>
        <v>-0.16030605804874379</v>
      </c>
      <c r="O812" s="1">
        <f t="shared" si="343"/>
        <v>1.8833307509180488</v>
      </c>
      <c r="P812" s="1">
        <f t="shared" si="344"/>
        <v>-1.74971814100842E-2</v>
      </c>
      <c r="Q812" s="1">
        <f t="shared" si="349"/>
        <v>8.9331319027571493E-2</v>
      </c>
      <c r="R812" s="1">
        <f t="shared" si="350"/>
        <v>6.93975281785391E-3</v>
      </c>
      <c r="S812" s="1">
        <f t="shared" si="351"/>
        <v>2.9716872223741218E-2</v>
      </c>
      <c r="T812" s="1">
        <f t="shared" si="352"/>
        <v>8.3431346812649243E-2</v>
      </c>
      <c r="U812" s="1">
        <f t="shared" si="353"/>
        <v>-1.2832965864194574E-3</v>
      </c>
      <c r="V812" s="1">
        <f t="shared" si="354"/>
        <v>-5.4516241462688186E-3</v>
      </c>
      <c r="W812" s="1">
        <f t="shared" si="358"/>
        <v>0</v>
      </c>
      <c r="X812" s="1">
        <f t="shared" si="358"/>
        <v>0</v>
      </c>
      <c r="Y812" s="1">
        <f t="shared" si="358"/>
        <v>0</v>
      </c>
      <c r="Z812" s="1">
        <f t="shared" si="358"/>
        <v>0</v>
      </c>
      <c r="AA812" s="1">
        <f>+AA$3*$F812*ABS($F812)*COS(2*PI()*$A812/$AZ$22+AA$4)*COS(2*PI()*$A812/$BA$22+AA$5)</f>
        <v>0</v>
      </c>
      <c r="AB812" s="39">
        <f>+AB$3*$F812*ABS($F812)*COS(2*2*PI()*$A812/$BA$33+AB$4)*COS(2*2*PI()*$A812/$BA$34+AB$5)*COS(2*2*PI()*$A812/$BA$35+AB$6)</f>
        <v>0</v>
      </c>
      <c r="AE812" s="20">
        <f>+$AF$20*SIGN(SOI!A811)*(ABS(SOI!A811))^$AE$2</f>
        <v>-0.32615806128183827</v>
      </c>
      <c r="AF812" s="20">
        <f t="shared" si="357"/>
        <v>-0.41832574093528635</v>
      </c>
      <c r="AG812" s="19">
        <f t="shared" si="359"/>
        <v>-0.96836744189577817</v>
      </c>
      <c r="AH812" s="19">
        <f t="shared" si="360"/>
        <v>-1.1024778960486767</v>
      </c>
      <c r="AI812">
        <f t="shared" si="356"/>
        <v>0.47399999999999437</v>
      </c>
      <c r="AJ812">
        <f t="shared" si="355"/>
        <v>0.55004170096049187</v>
      </c>
      <c r="AK812">
        <v>1</v>
      </c>
    </row>
    <row r="813" spans="1:37" x14ac:dyDescent="0.25">
      <c r="A813">
        <v>65.916666666667282</v>
      </c>
      <c r="B813" s="2">
        <v>1945.9166666666067</v>
      </c>
      <c r="C813">
        <f>+D813+($D$2+E813+F813)*SOI!A812*IF(B813&gt;$C$18, IF(B813&lt;$C$19,-1,1),1)</f>
        <v>-10.015987375339098</v>
      </c>
      <c r="D813">
        <f>+$D$3*((1-$D$5)*SOI!D812+$D$5*SOI!D811) +   $D$4*((1-$D$5)*SOI!E812+$D$5*SOI!E811)</f>
        <v>0</v>
      </c>
      <c r="E813">
        <f t="shared" si="337"/>
        <v>-41.120340000485633</v>
      </c>
      <c r="F813">
        <f t="shared" si="338"/>
        <v>59.668464769632109</v>
      </c>
      <c r="G813">
        <f t="shared" si="345"/>
        <v>18.548124769146476</v>
      </c>
      <c r="H813" s="21">
        <f t="shared" si="346"/>
        <v>1.5339170046702635</v>
      </c>
      <c r="I813" s="37">
        <f t="shared" si="339"/>
        <v>17.129871601483362</v>
      </c>
      <c r="J813" s="1">
        <f t="shared" si="347"/>
        <v>31.387343194908684</v>
      </c>
      <c r="K813" s="1">
        <f t="shared" si="348"/>
        <v>1.7217150552878721E-3</v>
      </c>
      <c r="L813" s="1">
        <f t="shared" si="340"/>
        <v>11.945073198532029</v>
      </c>
      <c r="M813" s="1">
        <f t="shared" si="341"/>
        <v>11.514712678333883</v>
      </c>
      <c r="N813" s="1">
        <f t="shared" si="342"/>
        <v>2.6123915017392481</v>
      </c>
      <c r="O813" s="1">
        <f t="shared" si="343"/>
        <v>-6.1912435989881258</v>
      </c>
      <c r="P813" s="1">
        <f t="shared" si="344"/>
        <v>8.6347238512739038E-4</v>
      </c>
      <c r="Q813" s="1">
        <f t="shared" si="349"/>
        <v>20.230830193941774</v>
      </c>
      <c r="R813" s="1">
        <f t="shared" si="350"/>
        <v>-19.042542802265565</v>
      </c>
      <c r="S813" s="1">
        <f t="shared" si="351"/>
        <v>5.8676257340546991</v>
      </c>
      <c r="T813" s="1">
        <f t="shared" si="352"/>
        <v>1.24435491036477</v>
      </c>
      <c r="U813" s="1">
        <f t="shared" si="353"/>
        <v>-7.6732328539677423E-4</v>
      </c>
      <c r="V813" s="1">
        <f t="shared" si="354"/>
        <v>-4.3842427466284752E-3</v>
      </c>
      <c r="W813" s="1">
        <f t="shared" si="358"/>
        <v>0</v>
      </c>
      <c r="X813" s="1">
        <f t="shared" si="358"/>
        <v>0</v>
      </c>
      <c r="Y813" s="1">
        <f t="shared" si="358"/>
        <v>0</v>
      </c>
      <c r="Z813" s="1">
        <f t="shared" si="358"/>
        <v>0</v>
      </c>
      <c r="AA813" s="1">
        <f>+AA$3*$F813*ABS($F813)*COS(2*PI()*$A813/$AZ$22+AA$4)*COS(2*PI()*$A813/$BA$22+AA$5)</f>
        <v>0</v>
      </c>
      <c r="AB813" s="39">
        <f>+AB$3*$F813*ABS($F813)*COS(2*2*PI()*$A813/$BA$33+AB$4)*COS(2*2*PI()*$A813/$BA$34+AB$5)*COS(2*2*PI()*$A813/$BA$35+AB$6)</f>
        <v>0</v>
      </c>
      <c r="AE813" s="20">
        <f>+$AF$20*SIGN(SOI!A812)*(ABS(SOI!A812))^$AE$2</f>
        <v>-0.38915109817092591</v>
      </c>
      <c r="AF813" s="20">
        <f t="shared" si="357"/>
        <v>-0.35076818986122182</v>
      </c>
      <c r="AG813" s="19">
        <f t="shared" si="359"/>
        <v>-1.0022573463549651</v>
      </c>
      <c r="AH813" s="19">
        <f t="shared" si="360"/>
        <v>-0.51613876698716155</v>
      </c>
      <c r="AI813">
        <f t="shared" si="356"/>
        <v>0.47459999999999436</v>
      </c>
      <c r="AJ813">
        <f t="shared" si="355"/>
        <v>0.65148915649374328</v>
      </c>
      <c r="AK813">
        <v>1</v>
      </c>
    </row>
    <row r="814" spans="1:37" x14ac:dyDescent="0.25">
      <c r="A814">
        <v>66.000000000000611</v>
      </c>
      <c r="B814" s="2">
        <v>1945.99999999994</v>
      </c>
      <c r="C814">
        <f>+D814+($D$2+E814+F814)*SOI!A813*IF(B814&gt;$C$18, IF(B814&lt;$C$19,-1,1),1)</f>
        <v>-0.58675590057640981</v>
      </c>
      <c r="D814">
        <f>+$D$3*((1-$D$5)*SOI!D813+$D$5*SOI!D812) +   $D$4*((1-$D$5)*SOI!E813+$D$5*SOI!E812)</f>
        <v>0</v>
      </c>
      <c r="E814">
        <f t="shared" si="337"/>
        <v>-2.6892524454281252</v>
      </c>
      <c r="F814">
        <f t="shared" si="338"/>
        <v>4.022788583101784</v>
      </c>
      <c r="G814">
        <f t="shared" si="345"/>
        <v>1.3335361376736588</v>
      </c>
      <c r="H814" s="21">
        <f t="shared" si="346"/>
        <v>7.3644384861639399E-3</v>
      </c>
      <c r="I814" s="37">
        <f t="shared" si="339"/>
        <v>5.7955971180253883E-2</v>
      </c>
      <c r="J814" s="1">
        <f t="shared" si="347"/>
        <v>2.5430742648640372E-3</v>
      </c>
      <c r="K814" s="1">
        <f t="shared" si="348"/>
        <v>1.9197386266566888E-5</v>
      </c>
      <c r="L814" s="1">
        <f t="shared" si="340"/>
        <v>0.17804181632145202</v>
      </c>
      <c r="M814" s="1">
        <f t="shared" si="341"/>
        <v>0.27574872463543959</v>
      </c>
      <c r="N814" s="1">
        <f t="shared" si="342"/>
        <v>7.1558135542537232E-2</v>
      </c>
      <c r="O814" s="1">
        <f t="shared" si="343"/>
        <v>-0.24609607422465135</v>
      </c>
      <c r="P814" s="1">
        <f t="shared" si="344"/>
        <v>1.6250595660298555E-2</v>
      </c>
      <c r="Q814" s="1">
        <f t="shared" si="349"/>
        <v>1.3270731603892678E-2</v>
      </c>
      <c r="R814" s="1">
        <f t="shared" si="350"/>
        <v>-4.2262013213232981E-5</v>
      </c>
      <c r="S814" s="1">
        <f t="shared" si="351"/>
        <v>5.4378501904466621E-4</v>
      </c>
      <c r="T814" s="1">
        <f t="shared" si="352"/>
        <v>7.3723214038253404E-4</v>
      </c>
      <c r="U814" s="1">
        <f t="shared" si="353"/>
        <v>-4.8858855478118289E-5</v>
      </c>
      <c r="V814" s="1">
        <f t="shared" si="354"/>
        <v>-2.2601443528919934E-3</v>
      </c>
      <c r="W814" s="1">
        <f t="shared" si="358"/>
        <v>0</v>
      </c>
      <c r="X814" s="1">
        <f t="shared" si="358"/>
        <v>0</v>
      </c>
      <c r="Y814" s="1">
        <f t="shared" si="358"/>
        <v>0</v>
      </c>
      <c r="Z814" s="1">
        <f t="shared" si="358"/>
        <v>0</v>
      </c>
      <c r="AA814" s="1">
        <f>+AA$3*$F814*ABS($F814)*COS(2*PI()*$A814/$AZ$22+AA$4)*COS(2*PI()*$A814/$BA$22+AA$5)</f>
        <v>0</v>
      </c>
      <c r="AB814" s="39">
        <f>+AB$3*$F814*ABS($F814)*COS(2*2*PI()*$A814/$BA$33+AB$4)*COS(2*2*PI()*$A814/$BA$34+AB$5)*COS(2*2*PI()*$A814/$BA$35+AB$6)</f>
        <v>0</v>
      </c>
      <c r="AE814" s="20">
        <f>+$AF$20*SIGN(SOI!A813)*(ABS(SOI!A813))^$AE$2</f>
        <v>-0.33699541013090117</v>
      </c>
      <c r="AF814" s="20">
        <f t="shared" si="357"/>
        <v>-0.31542190139033283</v>
      </c>
      <c r="AG814" s="19">
        <f t="shared" si="359"/>
        <v>-0.64792634059934606</v>
      </c>
      <c r="AH814" s="19">
        <f t="shared" si="360"/>
        <v>-1.0560519855799084</v>
      </c>
      <c r="AI814">
        <f t="shared" si="356"/>
        <v>0.47519999999999435</v>
      </c>
      <c r="AJ814">
        <f t="shared" si="355"/>
        <v>0.33250443920901324</v>
      </c>
      <c r="AK814">
        <v>1</v>
      </c>
    </row>
    <row r="815" spans="1:37" x14ac:dyDescent="0.25">
      <c r="A815">
        <v>66.08333333333394</v>
      </c>
      <c r="B815" s="2">
        <v>1946.0833333332732</v>
      </c>
      <c r="C815">
        <f>+D815+($D$2+E815+F815)*SOI!A814*IF(B815&gt;$C$18, IF(B815&lt;$C$19,-1,1),1)</f>
        <v>0.21337541121455969</v>
      </c>
      <c r="D815">
        <f>+$D$3*((1-$D$5)*SOI!D814+$D$5*SOI!D813) +   $D$4*((1-$D$5)*SOI!E814+$D$5*SOI!E813)</f>
        <v>0</v>
      </c>
      <c r="E815">
        <f t="shared" si="337"/>
        <v>1.346476807021153</v>
      </c>
      <c r="F815">
        <f t="shared" si="338"/>
        <v>-2.2355410204151518</v>
      </c>
      <c r="G815">
        <f t="shared" si="345"/>
        <v>-0.88906421339399877</v>
      </c>
      <c r="H815" s="21">
        <f t="shared" si="346"/>
        <v>1.1233125754779029E-2</v>
      </c>
      <c r="I815" s="37">
        <f t="shared" si="339"/>
        <v>0.52135608108964238</v>
      </c>
      <c r="J815" s="1">
        <f t="shared" si="347"/>
        <v>1.4062751151295702E-2</v>
      </c>
      <c r="K815" s="1">
        <f t="shared" si="348"/>
        <v>-7.3920244182019913E-4</v>
      </c>
      <c r="L815" s="1">
        <f t="shared" si="340"/>
        <v>-1.1340417116353823</v>
      </c>
      <c r="M815" s="1">
        <f t="shared" si="341"/>
        <v>0.16950733873312027</v>
      </c>
      <c r="N815" s="1">
        <f t="shared" si="342"/>
        <v>2.7950864554915973E-2</v>
      </c>
      <c r="O815" s="1">
        <f t="shared" si="343"/>
        <v>0.96323134085279027</v>
      </c>
      <c r="P815" s="1">
        <f t="shared" si="344"/>
        <v>-2.5099070723515669E-2</v>
      </c>
      <c r="Q815" s="1">
        <f t="shared" si="349"/>
        <v>3.1864425157448533E-3</v>
      </c>
      <c r="R815" s="1">
        <f t="shared" si="350"/>
        <v>-9.1284629977844524E-5</v>
      </c>
      <c r="S815" s="1">
        <f t="shared" si="351"/>
        <v>1.9107317660482901E-3</v>
      </c>
      <c r="T815" s="1">
        <f t="shared" si="352"/>
        <v>1.8379648105778076E-2</v>
      </c>
      <c r="U815" s="1">
        <f t="shared" si="353"/>
        <v>6.7884074730690071E-4</v>
      </c>
      <c r="V815" s="1">
        <f t="shared" si="354"/>
        <v>1.3635176530048447E-3</v>
      </c>
      <c r="W815" s="1">
        <f t="shared" si="358"/>
        <v>0</v>
      </c>
      <c r="X815" s="1">
        <f t="shared" si="358"/>
        <v>0</v>
      </c>
      <c r="Y815" s="1">
        <f t="shared" si="358"/>
        <v>0</v>
      </c>
      <c r="Z815" s="1">
        <f t="shared" si="358"/>
        <v>0</v>
      </c>
      <c r="AA815" s="1">
        <f>+AA$3*$F815*ABS($F815)*COS(2*PI()*$A815/$AZ$22+AA$4)*COS(2*PI()*$A815/$BA$22+AA$5)</f>
        <v>0</v>
      </c>
      <c r="AB815" s="39">
        <f>+AB$3*$F815*ABS($F815)*COS(2*2*PI()*$A815/$BA$33+AB$4)*COS(2*2*PI()*$A815/$BA$34+AB$5)*COS(2*2*PI()*$A815/$BA$35+AB$6)</f>
        <v>0</v>
      </c>
      <c r="AE815" s="20">
        <f>+$AF$20*SIGN(SOI!A814)*(ABS(SOI!A814))^$AE$2</f>
        <v>-0.22011919586917147</v>
      </c>
      <c r="AF815" s="20">
        <f t="shared" si="357"/>
        <v>-0.28326375504420659</v>
      </c>
      <c r="AG815" s="19">
        <f t="shared" si="359"/>
        <v>-0.95450975327803045</v>
      </c>
      <c r="AH815" s="19">
        <f t="shared" si="360"/>
        <v>-0.52903526590045946</v>
      </c>
      <c r="AI815">
        <f t="shared" si="356"/>
        <v>0.47579999999999434</v>
      </c>
      <c r="AJ815">
        <f t="shared" si="355"/>
        <v>0.67124599823382392</v>
      </c>
      <c r="AK815">
        <v>1</v>
      </c>
    </row>
    <row r="816" spans="1:37" x14ac:dyDescent="0.25">
      <c r="A816">
        <v>66.166666666667268</v>
      </c>
      <c r="B816" s="2">
        <v>1946.1666666666065</v>
      </c>
      <c r="C816">
        <f>+D816+($D$2+E816+F816)*SOI!A815*IF(B816&gt;$C$18, IF(B816&lt;$C$19,-1,1),1)</f>
        <v>-0.34545879553393816</v>
      </c>
      <c r="D816">
        <f>+$D$3*((1-$D$5)*SOI!D815+$D$5*SOI!D814) +   $D$4*((1-$D$5)*SOI!E815+$D$5*SOI!E814)</f>
        <v>0</v>
      </c>
      <c r="E816">
        <f t="shared" si="337"/>
        <v>-0.94082667419546206</v>
      </c>
      <c r="F816">
        <f t="shared" si="338"/>
        <v>1.9004344395675126</v>
      </c>
      <c r="G816">
        <f t="shared" si="345"/>
        <v>0.9596077653720505</v>
      </c>
      <c r="H816" s="21">
        <f t="shared" si="346"/>
        <v>-1.2188509584775945E-2</v>
      </c>
      <c r="I816" s="37">
        <f t="shared" si="339"/>
        <v>-0.56178287549200867</v>
      </c>
      <c r="J816" s="1">
        <f t="shared" si="347"/>
        <v>2.7990413262542851E-2</v>
      </c>
      <c r="K816" s="1">
        <f t="shared" si="348"/>
        <v>5.7608931186291863E-4</v>
      </c>
      <c r="L816" s="1">
        <f t="shared" si="340"/>
        <v>1.1242075561603115</v>
      </c>
      <c r="M816" s="1">
        <f t="shared" si="341"/>
        <v>-0.31310750043547175</v>
      </c>
      <c r="N816" s="1">
        <f t="shared" si="342"/>
        <v>-4.4493653346773229E-2</v>
      </c>
      <c r="O816" s="1">
        <f t="shared" si="343"/>
        <v>-0.89636243448278607</v>
      </c>
      <c r="P816" s="1">
        <f t="shared" si="344"/>
        <v>2.1203792890485892E-2</v>
      </c>
      <c r="Q816" s="1">
        <f t="shared" si="349"/>
        <v>9.3694451895300727E-3</v>
      </c>
      <c r="R816" s="1">
        <f t="shared" si="350"/>
        <v>2.8922744397163406E-4</v>
      </c>
      <c r="S816" s="1">
        <f t="shared" si="351"/>
        <v>3.2774539491198661E-3</v>
      </c>
      <c r="T816" s="1">
        <f t="shared" si="352"/>
        <v>1.6955386966593346E-2</v>
      </c>
      <c r="U816" s="1">
        <f t="shared" si="353"/>
        <v>6.1795644679637552E-4</v>
      </c>
      <c r="V816" s="1">
        <f t="shared" si="354"/>
        <v>1.8336628970280656E-3</v>
      </c>
      <c r="W816" s="1">
        <f t="shared" si="358"/>
        <v>0</v>
      </c>
      <c r="X816" s="1">
        <f t="shared" si="358"/>
        <v>0</v>
      </c>
      <c r="Y816" s="1">
        <f t="shared" si="358"/>
        <v>0</v>
      </c>
      <c r="Z816" s="1">
        <f t="shared" si="358"/>
        <v>0</v>
      </c>
      <c r="AA816" s="1">
        <f>+AA$3*$F816*ABS($F816)*COS(2*PI()*$A816/$AZ$22+AA$4)*COS(2*PI()*$A816/$BA$22+AA$5)</f>
        <v>0</v>
      </c>
      <c r="AB816" s="39">
        <f>+AB$3*$F816*ABS($F816)*COS(2*2*PI()*$A816/$BA$33+AB$4)*COS(2*2*PI()*$A816/$BA$34+AB$5)*COS(2*2*PI()*$A816/$BA$35+AB$6)</f>
        <v>0</v>
      </c>
      <c r="AE816" s="20">
        <f>+$AF$20*SIGN(SOI!A815)*(ABS(SOI!A815))^$AE$2</f>
        <v>-0.29267665913254715</v>
      </c>
      <c r="AF816" s="20">
        <f t="shared" si="357"/>
        <v>-0.29034582568493256</v>
      </c>
      <c r="AG816" s="19">
        <f t="shared" si="359"/>
        <v>-0.70151426656327021</v>
      </c>
      <c r="AH816" s="19">
        <f t="shared" si="360"/>
        <v>-1.0457861427000394</v>
      </c>
      <c r="AI816">
        <f t="shared" si="356"/>
        <v>0.47639999999999433</v>
      </c>
      <c r="AJ816">
        <f t="shared" si="355"/>
        <v>0.41116844087833765</v>
      </c>
      <c r="AK816">
        <v>1</v>
      </c>
    </row>
    <row r="817" spans="1:37" x14ac:dyDescent="0.25">
      <c r="A817">
        <v>66.250000000000597</v>
      </c>
      <c r="B817" s="2">
        <v>1946.2499999999397</v>
      </c>
      <c r="C817">
        <f>+D817+($D$2+E817+F817)*SOI!A816*IF(B817&gt;$C$18, IF(B817&lt;$C$19,-1,1),1)</f>
        <v>0.66808518278641771</v>
      </c>
      <c r="D817">
        <f>+$D$3*((1-$D$5)*SOI!D816+$D$5*SOI!D815) +   $D$4*((1-$D$5)*SOI!E816+$D$5*SOI!E815)</f>
        <v>0</v>
      </c>
      <c r="E817">
        <f t="shared" si="337"/>
        <v>0.76296473686447008</v>
      </c>
      <c r="F817">
        <f t="shared" si="338"/>
        <v>-2.154808867669507</v>
      </c>
      <c r="G817">
        <f t="shared" si="345"/>
        <v>-1.3918441308050369</v>
      </c>
      <c r="H817" s="21">
        <f t="shared" si="346"/>
        <v>1.42944496227079E-2</v>
      </c>
      <c r="I817" s="37">
        <f t="shared" si="339"/>
        <v>0.37996958164132066</v>
      </c>
      <c r="J817" s="1">
        <f t="shared" si="347"/>
        <v>2.1221172539772921E-2</v>
      </c>
      <c r="K817" s="1">
        <f t="shared" si="348"/>
        <v>-2.3343434527438675E-5</v>
      </c>
      <c r="L817" s="1">
        <f t="shared" si="340"/>
        <v>-0.3636931385801031</v>
      </c>
      <c r="M817" s="1">
        <f t="shared" si="341"/>
        <v>0.35097259197870206</v>
      </c>
      <c r="N817" s="1">
        <f t="shared" si="342"/>
        <v>2.3907663116020769E-2</v>
      </c>
      <c r="O817" s="1">
        <f t="shared" si="343"/>
        <v>0.30118912828792116</v>
      </c>
      <c r="P817" s="1">
        <f t="shared" si="344"/>
        <v>-7.9039509813729203E-3</v>
      </c>
      <c r="Q817" s="1">
        <f t="shared" si="349"/>
        <v>5.6432938839445579E-3</v>
      </c>
      <c r="R817" s="1">
        <f t="shared" si="350"/>
        <v>-1.1782531948501954E-4</v>
      </c>
      <c r="S817" s="1">
        <f t="shared" si="351"/>
        <v>1.191121305368478E-3</v>
      </c>
      <c r="T817" s="1">
        <f t="shared" si="352"/>
        <v>1.8431129807271642E-3</v>
      </c>
      <c r="U817" s="1">
        <f t="shared" si="353"/>
        <v>1.5580051393390961E-4</v>
      </c>
      <c r="V817" s="1">
        <f t="shared" si="354"/>
        <v>3.6727320317179421E-4</v>
      </c>
      <c r="W817" s="1">
        <f t="shared" si="358"/>
        <v>0</v>
      </c>
      <c r="X817" s="1">
        <f t="shared" si="358"/>
        <v>0</v>
      </c>
      <c r="Y817" s="1">
        <f t="shared" si="358"/>
        <v>0</v>
      </c>
      <c r="Z817" s="1">
        <f t="shared" si="358"/>
        <v>0</v>
      </c>
      <c r="AA817" s="1">
        <f>+AA$3*$F817*ABS($F817)*COS(2*PI()*$A817/$AZ$22+AA$4)*COS(2*PI()*$A817/$BA$22+AA$5)</f>
        <v>0</v>
      </c>
      <c r="AB817" s="39">
        <f>+AB$3*$F817*ABS($F817)*COS(2*2*PI()*$A817/$BA$33+AB$4)*COS(2*2*PI()*$A817/$BA$34+AB$5)*COS(2*2*PI()*$A817/$BA$35+AB$6)</f>
        <v>0</v>
      </c>
      <c r="AE817" s="20">
        <f>+$AF$20*SIGN(SOI!A816)*(ABS(SOI!A816))^$AE$2</f>
        <v>-0.35824162205307897</v>
      </c>
      <c r="AF817" s="20">
        <f t="shared" si="357"/>
        <v>-0.32017576914496698</v>
      </c>
      <c r="AG817" s="19">
        <f t="shared" si="359"/>
        <v>-0.88954334995892415</v>
      </c>
      <c r="AH817" s="19">
        <f t="shared" si="360"/>
        <v>-0.47984883595663996</v>
      </c>
      <c r="AI817">
        <f t="shared" si="356"/>
        <v>0.47699999999999432</v>
      </c>
      <c r="AJ817">
        <f t="shared" si="355"/>
        <v>0.56936758081395711</v>
      </c>
      <c r="AK817">
        <v>1</v>
      </c>
    </row>
    <row r="818" spans="1:37" x14ac:dyDescent="0.25">
      <c r="A818">
        <v>66.333333333333925</v>
      </c>
      <c r="B818" s="2">
        <v>1946.333333333273</v>
      </c>
      <c r="C818">
        <f>+D818+($D$2+E818+F818)*SOI!A817*IF(B818&gt;$C$18, IF(B818&lt;$C$19,-1,1),1)</f>
        <v>-1.1393781173712314</v>
      </c>
      <c r="D818">
        <f>+$D$3*((1-$D$5)*SOI!D817+$D$5*SOI!D816) +   $D$4*((1-$D$5)*SOI!E817+$D$5*SOI!E816)</f>
        <v>0</v>
      </c>
      <c r="E818">
        <f t="shared" si="337"/>
        <v>-0.68067141171251677</v>
      </c>
      <c r="F818">
        <f t="shared" si="338"/>
        <v>3.6021537639464434</v>
      </c>
      <c r="G818">
        <f t="shared" si="345"/>
        <v>2.9214823522339266</v>
      </c>
      <c r="H818" s="21">
        <f t="shared" si="346"/>
        <v>-8.0567198597141058E-3</v>
      </c>
      <c r="I818" s="37">
        <f t="shared" si="339"/>
        <v>-8.8614141083728795E-2</v>
      </c>
      <c r="J818" s="1">
        <f t="shared" si="347"/>
        <v>4.7278444785191238E-3</v>
      </c>
      <c r="K818" s="1">
        <f t="shared" si="348"/>
        <v>6.5612723370102444E-11</v>
      </c>
      <c r="L818" s="1">
        <f t="shared" si="340"/>
        <v>4.3159578816053378E-3</v>
      </c>
      <c r="M818" s="1">
        <f t="shared" si="341"/>
        <v>-0.33528398299082701</v>
      </c>
      <c r="N818" s="1">
        <f t="shared" si="342"/>
        <v>1.6178934288852181E-2</v>
      </c>
      <c r="O818" s="1">
        <f t="shared" si="343"/>
        <v>-9.0978952523400845E-4</v>
      </c>
      <c r="P818" s="1">
        <f t="shared" si="344"/>
        <v>6.1976039145292912E-4</v>
      </c>
      <c r="Q818" s="1">
        <f t="shared" si="349"/>
        <v>-3.648253897034976E-3</v>
      </c>
      <c r="R818" s="1">
        <f t="shared" si="350"/>
        <v>-1.7764182050434072E-5</v>
      </c>
      <c r="S818" s="1">
        <f t="shared" si="351"/>
        <v>-1.8798490535413452E-4</v>
      </c>
      <c r="T818" s="1">
        <f t="shared" si="352"/>
        <v>6.6068688922260935E-8</v>
      </c>
      <c r="U818" s="1">
        <f t="shared" si="353"/>
        <v>2.8490670276719655E-6</v>
      </c>
      <c r="V818" s="1">
        <f t="shared" si="354"/>
        <v>-1.9488643234833277E-5</v>
      </c>
      <c r="W818" s="1">
        <f t="shared" si="358"/>
        <v>0</v>
      </c>
      <c r="X818" s="1">
        <f t="shared" si="358"/>
        <v>0</v>
      </c>
      <c r="Y818" s="1">
        <f t="shared" si="358"/>
        <v>0</v>
      </c>
      <c r="Z818" s="1">
        <f t="shared" si="358"/>
        <v>0</v>
      </c>
      <c r="AA818" s="1">
        <f>+AA$3*$F818*ABS($F818)*COS(2*PI()*$A818/$AZ$22+AA$4)*COS(2*PI()*$A818/$BA$22+AA$5)</f>
        <v>0</v>
      </c>
      <c r="AB818" s="39">
        <f>+AB$3*$F818*ABS($F818)*COS(2*2*PI()*$A818/$BA$33+AB$4)*COS(2*2*PI()*$A818/$BA$34+AB$5)*COS(2*2*PI()*$A818/$BA$35+AB$6)</f>
        <v>0</v>
      </c>
      <c r="AE818" s="20">
        <f>+$AF$20*SIGN(SOI!A817)*(ABS(SOI!A817))^$AE$2</f>
        <v>-0.30960902624927489</v>
      </c>
      <c r="AF818" s="20">
        <f t="shared" si="357"/>
        <v>-0.16988027814721307</v>
      </c>
      <c r="AG818" s="19">
        <f t="shared" si="359"/>
        <v>0.20785464045607946</v>
      </c>
      <c r="AH818" s="19">
        <f t="shared" si="360"/>
        <v>-0.36634191210680023</v>
      </c>
      <c r="AI818">
        <f t="shared" si="356"/>
        <v>0.47759999999999431</v>
      </c>
      <c r="AJ818">
        <f t="shared" si="355"/>
        <v>0.37773491860329256</v>
      </c>
      <c r="AK818">
        <v>1</v>
      </c>
    </row>
    <row r="819" spans="1:37" x14ac:dyDescent="0.25">
      <c r="A819">
        <v>66.416666666667254</v>
      </c>
      <c r="B819" s="2">
        <v>1946.4166666666063</v>
      </c>
      <c r="C819">
        <f>+D819+($D$2+E819+F819)*SOI!A818*IF(B819&gt;$C$18, IF(B819&lt;$C$19,-1,1),1)</f>
        <v>-8.8520687208483633</v>
      </c>
      <c r="D819">
        <f>+$D$3*((1-$D$5)*SOI!D818+$D$5*SOI!D817) +   $D$4*((1-$D$5)*SOI!E818+$D$5*SOI!E817)</f>
        <v>0</v>
      </c>
      <c r="E819">
        <f t="shared" si="337"/>
        <v>0.65467329725697754</v>
      </c>
      <c r="F819">
        <f t="shared" si="338"/>
        <v>-59.668464769579401</v>
      </c>
      <c r="G819">
        <f t="shared" si="345"/>
        <v>-59.013791472322424</v>
      </c>
      <c r="H819" s="21">
        <f t="shared" si="346"/>
        <v>-3.4273581343144402E-6</v>
      </c>
      <c r="I819" s="37">
        <f t="shared" si="339"/>
        <v>-0.7101169459000517</v>
      </c>
      <c r="J819" s="1">
        <f t="shared" si="347"/>
        <v>-9.4032281743889584E-2</v>
      </c>
      <c r="K819" s="1">
        <f t="shared" si="348"/>
        <v>-5.378015480691601E-3</v>
      </c>
      <c r="L819" s="1">
        <f t="shared" si="340"/>
        <v>-0.56413723788184644</v>
      </c>
      <c r="M819" s="1">
        <f t="shared" si="341"/>
        <v>0.83214643188270143</v>
      </c>
      <c r="N819" s="1">
        <f t="shared" si="342"/>
        <v>7.9407091967551163E-2</v>
      </c>
      <c r="O819" s="1">
        <f t="shared" si="343"/>
        <v>0.80375444728201828</v>
      </c>
      <c r="P819" s="1">
        <f t="shared" si="344"/>
        <v>-0.43991399093092243</v>
      </c>
      <c r="Q819" s="1">
        <f t="shared" si="349"/>
        <v>4.4440750432948976E-2</v>
      </c>
      <c r="R819" s="1">
        <f t="shared" si="350"/>
        <v>1.7340770413155123E-3</v>
      </c>
      <c r="S819" s="1">
        <f t="shared" si="351"/>
        <v>-7.3936553582349528E-3</v>
      </c>
      <c r="T819" s="1">
        <f t="shared" si="352"/>
        <v>7.6293179655986419E-3</v>
      </c>
      <c r="U819" s="1">
        <f t="shared" si="353"/>
        <v>-1.6205911691498646E-2</v>
      </c>
      <c r="V819" s="1">
        <f t="shared" si="354"/>
        <v>6.7894554508285646E-2</v>
      </c>
      <c r="W819" s="1">
        <f t="shared" si="358"/>
        <v>0</v>
      </c>
      <c r="X819" s="1">
        <f t="shared" si="358"/>
        <v>0</v>
      </c>
      <c r="Y819" s="1">
        <f t="shared" si="358"/>
        <v>0</v>
      </c>
      <c r="Z819" s="1">
        <f t="shared" si="358"/>
        <v>0</v>
      </c>
      <c r="AA819" s="1">
        <f>+AA$3*$F819*ABS($F819)*COS(2*PI()*$A819/$AZ$22+AA$4)*COS(2*PI()*$A819/$BA$22+AA$5)</f>
        <v>0</v>
      </c>
      <c r="AB819" s="39">
        <f>+AB$3*$F819*ABS($F819)*COS(2*2*PI()*$A819/$BA$33+AB$4)*COS(2*2*PI()*$A819/$BA$34+AB$5)*COS(2*2*PI()*$A819/$BA$35+AB$6)</f>
        <v>0</v>
      </c>
      <c r="AE819" s="20">
        <f>+$AF$20*SIGN(SOI!A818)*(ABS(SOI!A818))^$AE$2</f>
        <v>0.15820981386071464</v>
      </c>
      <c r="AF819" s="20">
        <f t="shared" si="357"/>
        <v>-3.3445513240287487E-2</v>
      </c>
      <c r="AG819" s="19">
        <f t="shared" si="359"/>
        <v>-1.0901368263566829</v>
      </c>
      <c r="AH819" s="19">
        <f t="shared" si="360"/>
        <v>-0.40409230611800995</v>
      </c>
      <c r="AI819">
        <f t="shared" si="356"/>
        <v>0.4781999999999943</v>
      </c>
      <c r="AJ819">
        <f t="shared" si="355"/>
        <v>1.0566913131163953</v>
      </c>
      <c r="AK819">
        <v>1</v>
      </c>
    </row>
    <row r="820" spans="1:37" x14ac:dyDescent="0.25">
      <c r="A820">
        <v>66.500000000000583</v>
      </c>
      <c r="B820" s="2">
        <v>1946.4999999999395</v>
      </c>
      <c r="C820">
        <f>+D820+($D$2+E820+F820)*SOI!A819*IF(B820&gt;$C$18, IF(B820&lt;$C$19,-1,1),1)</f>
        <v>-0.14093031547138835</v>
      </c>
      <c r="D820">
        <f>+$D$3*((1-$D$5)*SOI!D819+$D$5*SOI!D818) +   $D$4*((1-$D$5)*SOI!E819+$D$5*SOI!E818)</f>
        <v>0</v>
      </c>
      <c r="E820">
        <f t="shared" si="337"/>
        <v>-0.67488859894528108</v>
      </c>
      <c r="F820">
        <f t="shared" si="338"/>
        <v>-4.0227885834343304</v>
      </c>
      <c r="G820">
        <f t="shared" si="345"/>
        <v>-4.6976771823796115</v>
      </c>
      <c r="H820" s="21">
        <f t="shared" si="346"/>
        <v>1.0643747857755117E-2</v>
      </c>
      <c r="I820" s="37">
        <f t="shared" si="339"/>
        <v>0.30324156141519154</v>
      </c>
      <c r="J820" s="1">
        <f t="shared" si="347"/>
        <v>-4.7779295175084408E-3</v>
      </c>
      <c r="K820" s="1">
        <f t="shared" si="348"/>
        <v>-7.7020692195779305E-4</v>
      </c>
      <c r="L820" s="1">
        <f t="shared" si="340"/>
        <v>0.80143026129088113</v>
      </c>
      <c r="M820" s="1">
        <f t="shared" si="341"/>
        <v>-9.9015611055210381E-2</v>
      </c>
      <c r="N820" s="1">
        <f t="shared" si="342"/>
        <v>0.13188291158185189</v>
      </c>
      <c r="O820" s="1">
        <f t="shared" si="343"/>
        <v>-0.55737476535319752</v>
      </c>
      <c r="P820" s="1">
        <f t="shared" si="344"/>
        <v>-6.3951135636235473E-2</v>
      </c>
      <c r="Q820" s="1">
        <f t="shared" si="349"/>
        <v>-8.7824267327401579E-3</v>
      </c>
      <c r="R820" s="1">
        <f t="shared" si="350"/>
        <v>1.4633910259406521E-4</v>
      </c>
      <c r="S820" s="1">
        <f t="shared" si="351"/>
        <v>5.2438140799549353E-3</v>
      </c>
      <c r="T820" s="1">
        <f t="shared" si="352"/>
        <v>7.5160662240392334E-3</v>
      </c>
      <c r="U820" s="1">
        <f t="shared" si="353"/>
        <v>1.0060343332597311E-3</v>
      </c>
      <c r="V820" s="1">
        <f t="shared" si="354"/>
        <v>1.6392480076833058E-2</v>
      </c>
      <c r="W820" s="1">
        <f t="shared" si="358"/>
        <v>0</v>
      </c>
      <c r="X820" s="1">
        <f t="shared" si="358"/>
        <v>0</v>
      </c>
      <c r="Y820" s="1">
        <f t="shared" si="358"/>
        <v>0</v>
      </c>
      <c r="Z820" s="1">
        <f t="shared" si="358"/>
        <v>0</v>
      </c>
      <c r="AA820" s="1">
        <f>+AA$3*$F820*ABS($F820)*COS(2*PI()*$A820/$AZ$22+AA$4)*COS(2*PI()*$A820/$BA$22+AA$5)</f>
        <v>0</v>
      </c>
      <c r="AB820" s="39">
        <f>+AB$3*$F820*ABS($F820)*COS(2*2*PI()*$A820/$BA$33+AB$4)*COS(2*2*PI()*$A820/$BA$34+AB$5)*COS(2*2*PI()*$A820/$BA$35+AB$6)</f>
        <v>0</v>
      </c>
      <c r="AE820" s="20">
        <f>+$AF$20*SIGN(SOI!A819)*(ABS(SOI!A819))^$AE$2</f>
        <v>5.1062672667697775E-2</v>
      </c>
      <c r="AF820" s="20">
        <f t="shared" si="357"/>
        <v>-5.6564888259874602E-2</v>
      </c>
      <c r="AG820" s="19">
        <f t="shared" si="359"/>
        <v>0.59274949474771421</v>
      </c>
      <c r="AH820" s="19">
        <f t="shared" si="360"/>
        <v>-0.3931359060676195</v>
      </c>
      <c r="AI820">
        <f t="shared" si="356"/>
        <v>0.47879999999999429</v>
      </c>
      <c r="AJ820">
        <f t="shared" si="355"/>
        <v>0.64931438300758881</v>
      </c>
      <c r="AK820">
        <v>1</v>
      </c>
    </row>
    <row r="821" spans="1:37" x14ac:dyDescent="0.25">
      <c r="A821">
        <v>66.583333333333911</v>
      </c>
      <c r="B821" s="2">
        <v>1946.5833333332728</v>
      </c>
      <c r="C821">
        <f>+D821+($D$2+E821+F821)*SOI!A820*IF(B821&gt;$C$18, IF(B821&lt;$C$19,-1,1),1)</f>
        <v>-1.5519957728775655</v>
      </c>
      <c r="D821">
        <f>+$D$3*((1-$D$5)*SOI!D820+$D$5*SOI!D819) +   $D$4*((1-$D$5)*SOI!E820+$D$5*SOI!E819)</f>
        <v>0</v>
      </c>
      <c r="E821">
        <f t="shared" si="337"/>
        <v>0.7490662349831676</v>
      </c>
      <c r="F821">
        <f t="shared" si="338"/>
        <v>2.2355410205506123</v>
      </c>
      <c r="G821">
        <f t="shared" si="345"/>
        <v>2.9846072555337799</v>
      </c>
      <c r="H821" s="21">
        <f t="shared" si="346"/>
        <v>-9.395757366577202E-3</v>
      </c>
      <c r="I821" s="37">
        <f t="shared" si="339"/>
        <v>-0.34683827034861198</v>
      </c>
      <c r="J821" s="1">
        <f t="shared" si="347"/>
        <v>-1.7142991103269688E-3</v>
      </c>
      <c r="K821" s="1">
        <f t="shared" si="348"/>
        <v>1.7317898140772862E-4</v>
      </c>
      <c r="L821" s="1">
        <f t="shared" si="340"/>
        <v>-0.49552897104186189</v>
      </c>
      <c r="M821" s="1">
        <f t="shared" si="341"/>
        <v>3.1060771968866974E-2</v>
      </c>
      <c r="N821" s="1">
        <f t="shared" si="342"/>
        <v>-0.14722532830935606</v>
      </c>
      <c r="O821" s="1">
        <f t="shared" si="343"/>
        <v>0.44502775574056153</v>
      </c>
      <c r="P821" s="1">
        <f t="shared" si="344"/>
        <v>2.9126809501227483E-2</v>
      </c>
      <c r="Q821" s="1">
        <f t="shared" si="349"/>
        <v>-3.075509788667555E-3</v>
      </c>
      <c r="R821" s="1">
        <f t="shared" si="350"/>
        <v>-5.8613985597038997E-5</v>
      </c>
      <c r="S821" s="1">
        <f t="shared" si="351"/>
        <v>6.695447019597546E-3</v>
      </c>
      <c r="T821" s="1">
        <f t="shared" si="352"/>
        <v>3.7105108614158317E-3</v>
      </c>
      <c r="U821" s="1">
        <f t="shared" si="353"/>
        <v>5.2407777694549716E-4</v>
      </c>
      <c r="V821" s="1">
        <f t="shared" si="354"/>
        <v>8.334572405538752E-3</v>
      </c>
      <c r="W821" s="1">
        <f t="shared" si="358"/>
        <v>0</v>
      </c>
      <c r="X821" s="1">
        <f t="shared" si="358"/>
        <v>0</v>
      </c>
      <c r="Y821" s="1">
        <f t="shared" si="358"/>
        <v>0</v>
      </c>
      <c r="Z821" s="1">
        <f t="shared" si="358"/>
        <v>0</v>
      </c>
      <c r="AA821" s="1">
        <f>+AA$3*$F821*ABS($F821)*COS(2*PI()*$A821/$AZ$22+AA$4)*COS(2*PI()*$A821/$BA$22+AA$5)</f>
        <v>0</v>
      </c>
      <c r="AB821" s="39">
        <f>+AB$3*$F821*ABS($F821)*COS(2*2*PI()*$A821/$BA$33+AB$4)*COS(2*2*PI()*$A821/$BA$34+AB$5)*COS(2*2*PI()*$A821/$BA$35+AB$6)</f>
        <v>0</v>
      </c>
      <c r="AE821" s="20">
        <f>+$AF$20*SIGN(SOI!A820)*(ABS(SOI!A820))^$AE$2</f>
        <v>-0.37896715130803621</v>
      </c>
      <c r="AF821" s="20">
        <f t="shared" si="357"/>
        <v>-0.17156701788413728</v>
      </c>
      <c r="AG821" s="19">
        <f t="shared" si="359"/>
        <v>-1.1096549050835314</v>
      </c>
      <c r="AH821" s="19">
        <f t="shared" si="360"/>
        <v>-0.39270640952329394</v>
      </c>
      <c r="AI821">
        <f t="shared" si="356"/>
        <v>0.47939999999999428</v>
      </c>
      <c r="AJ821">
        <f t="shared" si="355"/>
        <v>0.93808788719939407</v>
      </c>
      <c r="AK821">
        <v>1</v>
      </c>
    </row>
    <row r="822" spans="1:37" x14ac:dyDescent="0.25">
      <c r="A822">
        <v>66.66666666666724</v>
      </c>
      <c r="B822" s="2">
        <v>1946.666666666606</v>
      </c>
      <c r="C822">
        <f>+D822+($D$2+E822+F822)*SOI!A821*IF(B822&gt;$C$18, IF(B822&lt;$C$19,-1,1),1)</f>
        <v>0.53423686157685613</v>
      </c>
      <c r="D822">
        <f>+$D$3*((1-$D$5)*SOI!D821+$D$5*SOI!D820) +   $D$4*((1-$D$5)*SOI!E821+$D$5*SOI!E820)</f>
        <v>0</v>
      </c>
      <c r="E822">
        <f t="shared" si="337"/>
        <v>-0.91133851597649951</v>
      </c>
      <c r="F822">
        <f t="shared" si="338"/>
        <v>-1.9004344396911645</v>
      </c>
      <c r="G822">
        <f t="shared" si="345"/>
        <v>-2.8117729556676641</v>
      </c>
      <c r="H822" s="21">
        <f t="shared" si="346"/>
        <v>5.8665952361918417E-3</v>
      </c>
      <c r="I822" s="37">
        <f t="shared" si="339"/>
        <v>0.1724083603801746</v>
      </c>
      <c r="J822" s="1">
        <f t="shared" si="347"/>
        <v>8.0798689375052835E-4</v>
      </c>
      <c r="K822" s="1">
        <f t="shared" si="348"/>
        <v>-6.0678017756083385E-8</v>
      </c>
      <c r="L822" s="1">
        <f t="shared" si="340"/>
        <v>9.2199551471152455E-3</v>
      </c>
      <c r="M822" s="1">
        <f t="shared" si="341"/>
        <v>2.9450905473181337E-2</v>
      </c>
      <c r="N822" s="1">
        <f t="shared" si="342"/>
        <v>0.1267040426875847</v>
      </c>
      <c r="O822" s="1">
        <f t="shared" si="343"/>
        <v>-4.6728280935230355E-2</v>
      </c>
      <c r="P822" s="1">
        <f t="shared" si="344"/>
        <v>-5.2236810930045884E-3</v>
      </c>
      <c r="Q822" s="1">
        <f t="shared" si="349"/>
        <v>2.5096401898960317E-3</v>
      </c>
      <c r="R822" s="1">
        <f t="shared" si="350"/>
        <v>-2.3775349519982803E-5</v>
      </c>
      <c r="S822" s="1">
        <f t="shared" si="351"/>
        <v>2.8643021452476763E-3</v>
      </c>
      <c r="T822" s="1">
        <f t="shared" si="352"/>
        <v>7.2491347235141749E-6</v>
      </c>
      <c r="U822" s="1">
        <f t="shared" si="353"/>
        <v>4.6720856312622861E-5</v>
      </c>
      <c r="V822" s="1">
        <f t="shared" si="354"/>
        <v>1.2863969573784497E-3</v>
      </c>
      <c r="W822" s="1">
        <f t="shared" ref="W822:Z841" si="361">+W$3*$F822*ABS($F822)*COS(2*PI()*$A822/W$2+W$4)</f>
        <v>0</v>
      </c>
      <c r="X822" s="1">
        <f t="shared" si="361"/>
        <v>0</v>
      </c>
      <c r="Y822" s="1">
        <f t="shared" si="361"/>
        <v>0</v>
      </c>
      <c r="Z822" s="1">
        <f t="shared" si="361"/>
        <v>0</v>
      </c>
      <c r="AA822" s="1">
        <f>+AA$3*$F822*ABS($F822)*COS(2*PI()*$A822/$AZ$22+AA$4)*COS(2*PI()*$A822/$BA$22+AA$5)</f>
        <v>0</v>
      </c>
      <c r="AB822" s="39">
        <f>+AB$3*$F822*ABS($F822)*COS(2*2*PI()*$A822/$BA$33+AB$4)*COS(2*2*PI()*$A822/$BA$34+AB$5)*COS(2*2*PI()*$A822/$BA$35+AB$6)</f>
        <v>0</v>
      </c>
      <c r="AE822" s="20">
        <f>+$AF$20*SIGN(SOI!A821)*(ABS(SOI!A821))^$AE$2</f>
        <v>-0.18679657501207333</v>
      </c>
      <c r="AF822" s="20">
        <f t="shared" si="357"/>
        <v>-0.19645354743039867</v>
      </c>
      <c r="AG822" s="19">
        <f t="shared" si="359"/>
        <v>-0.8642238393822661</v>
      </c>
      <c r="AH822" s="19">
        <f t="shared" si="360"/>
        <v>-0.19228716317649514</v>
      </c>
      <c r="AI822">
        <f t="shared" si="356"/>
        <v>0.47999999999999426</v>
      </c>
      <c r="AJ822">
        <f t="shared" si="355"/>
        <v>0.66777029195186743</v>
      </c>
      <c r="AK822">
        <v>1</v>
      </c>
    </row>
    <row r="823" spans="1:37" x14ac:dyDescent="0.25">
      <c r="A823">
        <v>66.750000000000568</v>
      </c>
      <c r="B823" s="2">
        <v>1946.7499999999393</v>
      </c>
      <c r="C823">
        <f>+D823+($D$2+E823+F823)*SOI!A822*IF(B823&gt;$C$18, IF(B823&lt;$C$19,-1,1),1)</f>
        <v>-3.4290180883575445E-2</v>
      </c>
      <c r="D823">
        <f>+$D$3*((1-$D$5)*SOI!D822+$D$5*SOI!D821) +   $D$4*((1-$D$5)*SOI!E822+$D$5*SOI!E821)</f>
        <v>0</v>
      </c>
      <c r="E823">
        <f t="shared" si="337"/>
        <v>1.2742092205268225</v>
      </c>
      <c r="F823">
        <f t="shared" si="338"/>
        <v>2.154808867830722</v>
      </c>
      <c r="G823">
        <f t="shared" si="345"/>
        <v>3.4290180883575445</v>
      </c>
      <c r="H823" s="21">
        <f t="shared" si="346"/>
        <v>-3.271554493755931E-3</v>
      </c>
      <c r="I823" s="37">
        <f t="shared" si="339"/>
        <v>0.25573780429600551</v>
      </c>
      <c r="J823" s="1">
        <f t="shared" si="347"/>
        <v>-2.1781694301345402E-3</v>
      </c>
      <c r="K823" s="1">
        <f t="shared" si="348"/>
        <v>9.4061158085949621E-6</v>
      </c>
      <c r="L823" s="1">
        <f t="shared" si="340"/>
        <v>-0.56733005812857351</v>
      </c>
      <c r="M823" s="1">
        <f t="shared" si="341"/>
        <v>-5.3524101271696885E-2</v>
      </c>
      <c r="N823" s="1">
        <f t="shared" si="342"/>
        <v>-4.6048828830441826E-2</v>
      </c>
      <c r="O823" s="1">
        <f t="shared" si="343"/>
        <v>0.2446254420645379</v>
      </c>
      <c r="P823" s="1">
        <f t="shared" si="344"/>
        <v>2.513777225902695E-3</v>
      </c>
      <c r="Q823" s="1">
        <f t="shared" si="349"/>
        <v>1.6576403503905863E-3</v>
      </c>
      <c r="R823" s="1">
        <f t="shared" si="350"/>
        <v>-2.3293908746733597E-5</v>
      </c>
      <c r="S823" s="1">
        <f t="shared" si="351"/>
        <v>-1.5441289163058052E-3</v>
      </c>
      <c r="T823" s="1">
        <f t="shared" si="352"/>
        <v>2.3351510368303371E-3</v>
      </c>
      <c r="U823" s="1">
        <f t="shared" si="353"/>
        <v>-3.3350130410798999E-5</v>
      </c>
      <c r="V823" s="1">
        <f t="shared" si="354"/>
        <v>2.2498483903792227E-4</v>
      </c>
      <c r="W823" s="1">
        <f t="shared" si="361"/>
        <v>0</v>
      </c>
      <c r="X823" s="1">
        <f t="shared" si="361"/>
        <v>0</v>
      </c>
      <c r="Y823" s="1">
        <f t="shared" si="361"/>
        <v>0</v>
      </c>
      <c r="Z823" s="1">
        <f t="shared" si="361"/>
        <v>0</v>
      </c>
      <c r="AA823" s="1">
        <f>+AA$3*$F823*ABS($F823)*COS(2*PI()*$A823/$AZ$22+AA$4)*COS(2*PI()*$A823/$BA$22+AA$5)</f>
        <v>0</v>
      </c>
      <c r="AB823" s="39">
        <f>+AB$3*$F823*ABS($F823)*COS(2*2*PI()*$A823/$BA$33+AB$4)*COS(2*2*PI()*$A823/$BA$34+AB$5)*COS(2*2*PI()*$A823/$BA$35+AB$6)</f>
        <v>0</v>
      </c>
      <c r="AE823" s="20">
        <f>+$AF$20*SIGN(SOI!A822)*(ABS(SOI!A822))^$AE$2</f>
        <v>-2.3596915971086534E-2</v>
      </c>
      <c r="AF823" s="20">
        <f t="shared" si="357"/>
        <v>-0.13007557630702116</v>
      </c>
      <c r="AG823" s="19">
        <f t="shared" si="359"/>
        <v>-0.40959237065608411</v>
      </c>
      <c r="AH823" s="19">
        <f t="shared" si="360"/>
        <v>-0.50047716315140334</v>
      </c>
      <c r="AI823">
        <f t="shared" si="356"/>
        <v>0.48059999999999425</v>
      </c>
      <c r="AJ823">
        <f t="shared" si="355"/>
        <v>0.27951679434906296</v>
      </c>
      <c r="AK823">
        <v>1</v>
      </c>
    </row>
    <row r="824" spans="1:37" x14ac:dyDescent="0.25">
      <c r="A824">
        <v>66.833333333333897</v>
      </c>
      <c r="B824" s="2">
        <v>1946.8333333332725</v>
      </c>
      <c r="C824">
        <f>+D824+($D$2+E824+F824)*SOI!A823*IF(B824&gt;$C$18, IF(B824&lt;$C$19,-1,1),1)</f>
        <v>1.0781553036157816</v>
      </c>
      <c r="D824">
        <f>+$D$3*((1-$D$5)*SOI!D823+$D$5*SOI!D822) +   $D$4*((1-$D$5)*SOI!E823+$D$5*SOI!E822)</f>
        <v>0</v>
      </c>
      <c r="E824">
        <f t="shared" si="337"/>
        <v>-2.3875979225325761</v>
      </c>
      <c r="F824">
        <f t="shared" si="338"/>
        <v>-3.6021537642217663</v>
      </c>
      <c r="G824">
        <f t="shared" si="345"/>
        <v>-5.9897516867543423</v>
      </c>
      <c r="H824" s="21">
        <f t="shared" si="346"/>
        <v>-7.6852183773665284E-3</v>
      </c>
      <c r="I824" s="37">
        <f t="shared" si="339"/>
        <v>-1.16866171525263</v>
      </c>
      <c r="J824" s="1">
        <f t="shared" si="347"/>
        <v>-4.2367615427985192E-4</v>
      </c>
      <c r="K824" s="1">
        <f t="shared" si="348"/>
        <v>-6.0394885955979832E-3</v>
      </c>
      <c r="L824" s="1">
        <f t="shared" si="340"/>
        <v>2.7974048755244492</v>
      </c>
      <c r="M824" s="1">
        <f t="shared" si="341"/>
        <v>2.2782315485912878E-3</v>
      </c>
      <c r="N824" s="1">
        <f t="shared" si="342"/>
        <v>-0.17426647476751922</v>
      </c>
      <c r="O824" s="1">
        <f t="shared" si="343"/>
        <v>-1.8907004536132905</v>
      </c>
      <c r="P824" s="1">
        <f t="shared" si="344"/>
        <v>-4.235220175451361E-2</v>
      </c>
      <c r="Q824" s="1">
        <f t="shared" si="349"/>
        <v>-2.670140071911364E-4</v>
      </c>
      <c r="R824" s="1">
        <f t="shared" si="350"/>
        <v>-1.714667788540661E-5</v>
      </c>
      <c r="S824" s="1">
        <f t="shared" si="351"/>
        <v>2.6703777306681484E-2</v>
      </c>
      <c r="T824" s="1">
        <f t="shared" si="352"/>
        <v>8.8992952267975767E-2</v>
      </c>
      <c r="U824" s="1">
        <f t="shared" si="353"/>
        <v>-2.5676783951991884E-3</v>
      </c>
      <c r="V824" s="1">
        <f t="shared" si="354"/>
        <v>-1.4344906297917097E-2</v>
      </c>
      <c r="W824" s="1">
        <f t="shared" si="361"/>
        <v>0</v>
      </c>
      <c r="X824" s="1">
        <f t="shared" si="361"/>
        <v>0</v>
      </c>
      <c r="Y824" s="1">
        <f t="shared" si="361"/>
        <v>0</v>
      </c>
      <c r="Z824" s="1">
        <f t="shared" si="361"/>
        <v>0</v>
      </c>
      <c r="AA824" s="1">
        <f>+AA$3*$F824*ABS($F824)*COS(2*PI()*$A824/$AZ$22+AA$4)*COS(2*PI()*$A824/$BA$22+AA$5)</f>
        <v>0</v>
      </c>
      <c r="AB824" s="39">
        <f>+AB$3*$F824*ABS($F824)*COS(2*2*PI()*$A824/$BA$33+AB$4)*COS(2*2*PI()*$A824/$BA$34+AB$5)*COS(2*2*PI()*$A824/$BA$35+AB$6)</f>
        <v>0</v>
      </c>
      <c r="AE824" s="20">
        <f>+$AF$20*SIGN(SOI!A823)*(ABS(SOI!A823))^$AE$2</f>
        <v>-0.1798332379379036</v>
      </c>
      <c r="AF824" s="20">
        <f t="shared" si="357"/>
        <v>-5.0789160413764113E-2</v>
      </c>
      <c r="AG824" s="19">
        <f t="shared" si="359"/>
        <v>0.81169874920887342</v>
      </c>
      <c r="AH824" s="19">
        <f t="shared" si="360"/>
        <v>-0.23775024304755044</v>
      </c>
      <c r="AI824">
        <f t="shared" si="356"/>
        <v>0.48119999999999424</v>
      </c>
      <c r="AJ824">
        <f t="shared" si="355"/>
        <v>0.86248790962263755</v>
      </c>
      <c r="AK824">
        <v>1</v>
      </c>
    </row>
    <row r="825" spans="1:37" x14ac:dyDescent="0.25">
      <c r="A825">
        <v>66.916666666667226</v>
      </c>
      <c r="B825" s="2">
        <v>1946.9166666666058</v>
      </c>
      <c r="C825">
        <f>+D825+($D$2+E825+F825)*SOI!A824*IF(B825&gt;$C$18, IF(B825&lt;$C$19,-1,1),1)</f>
        <v>3.0236641431002313</v>
      </c>
      <c r="D825">
        <f>+$D$3*((1-$D$5)*SOI!D824+$D$5*SOI!D823) +   $D$4*((1-$D$5)*SOI!E824+$D$5*SOI!E823)</f>
        <v>0</v>
      </c>
      <c r="E825">
        <f t="shared" si="337"/>
        <v>41.120340000479878</v>
      </c>
      <c r="F825">
        <f t="shared" si="338"/>
        <v>59.668464769527837</v>
      </c>
      <c r="G825">
        <f t="shared" si="345"/>
        <v>100.78880477000772</v>
      </c>
      <c r="H825" s="21">
        <f t="shared" si="346"/>
        <v>1.8625319890760883</v>
      </c>
      <c r="I825" s="37">
        <f t="shared" si="339"/>
        <v>21.34096267101479</v>
      </c>
      <c r="J825" s="1">
        <f t="shared" si="347"/>
        <v>7.457850298578693</v>
      </c>
      <c r="K825" s="1">
        <f t="shared" si="348"/>
        <v>36.013195412586974</v>
      </c>
      <c r="L825" s="1">
        <f t="shared" si="340"/>
        <v>-35.154464212372851</v>
      </c>
      <c r="M825" s="1">
        <f t="shared" si="341"/>
        <v>2.1961010149125118</v>
      </c>
      <c r="N825" s="1">
        <f t="shared" si="342"/>
        <v>5.9019115834973901</v>
      </c>
      <c r="O825" s="1">
        <f t="shared" si="343"/>
        <v>33.589613375760798</v>
      </c>
      <c r="P825" s="1">
        <f t="shared" si="344"/>
        <v>1.1311756620437288</v>
      </c>
      <c r="Q825" s="1">
        <f t="shared" si="349"/>
        <v>8.7170060739690047</v>
      </c>
      <c r="R825" s="1">
        <f t="shared" si="350"/>
        <v>-10.222061337843726</v>
      </c>
      <c r="S825" s="1">
        <f t="shared" si="351"/>
        <v>16.514930098807721</v>
      </c>
      <c r="T825" s="1">
        <f t="shared" si="352"/>
        <v>19.868406952678704</v>
      </c>
      <c r="U825" s="1">
        <f t="shared" si="353"/>
        <v>-1.2523331467715844</v>
      </c>
      <c r="V825" s="1">
        <f t="shared" si="354"/>
        <v>-12.975694993057743</v>
      </c>
      <c r="W825" s="1">
        <f t="shared" si="361"/>
        <v>0</v>
      </c>
      <c r="X825" s="1">
        <f t="shared" si="361"/>
        <v>0</v>
      </c>
      <c r="Y825" s="1">
        <f t="shared" si="361"/>
        <v>0</v>
      </c>
      <c r="Z825" s="1">
        <f t="shared" si="361"/>
        <v>0</v>
      </c>
      <c r="AA825" s="1">
        <f>+AA$3*$F825*ABS($F825)*COS(2*PI()*$A825/$AZ$22+AA$4)*COS(2*PI()*$A825/$BA$22+AA$5)</f>
        <v>0</v>
      </c>
      <c r="AB825" s="39">
        <f>+AB$3*$F825*ABS($F825)*COS(2*2*PI()*$A825/$BA$33+AB$4)*COS(2*2*PI()*$A825/$BA$34+AB$5)*COS(2*2*PI()*$A825/$BA$35+AB$6)</f>
        <v>0</v>
      </c>
      <c r="AE825" s="20">
        <f>+$AF$20*SIGN(SOI!A824)*(ABS(SOI!A824))^$AE$2</f>
        <v>5.1062672667697775E-2</v>
      </c>
      <c r="AF825" s="20">
        <f t="shared" si="357"/>
        <v>6.0279486993023025E-2</v>
      </c>
      <c r="AG825" s="19">
        <f t="shared" si="359"/>
        <v>-1.1499942652812916</v>
      </c>
      <c r="AH825" s="19">
        <f t="shared" si="360"/>
        <v>-0.6510815495224801</v>
      </c>
      <c r="AI825">
        <f t="shared" si="356"/>
        <v>0.48179999999999423</v>
      </c>
      <c r="AJ825">
        <f t="shared" si="355"/>
        <v>1.2102737522743146</v>
      </c>
      <c r="AK825">
        <v>1</v>
      </c>
    </row>
    <row r="826" spans="1:37" x14ac:dyDescent="0.25">
      <c r="A826">
        <v>67.000000000000554</v>
      </c>
      <c r="B826" s="2">
        <v>1946.9999999999391</v>
      </c>
      <c r="C826">
        <f>+D826+($D$2+E826+F826)*SOI!A825*IF(B826&gt;$C$18, IF(B826&lt;$C$19,-1,1),1)</f>
        <v>2.6176960014340165</v>
      </c>
      <c r="D826">
        <f>+$D$3*((1-$D$5)*SOI!D825+$D$5*SOI!D824) +   $D$4*((1-$D$5)*SOI!E825+$D$5*SOI!E824)</f>
        <v>0</v>
      </c>
      <c r="E826">
        <f t="shared" si="337"/>
        <v>2.6892524454592657</v>
      </c>
      <c r="F826">
        <f t="shared" si="338"/>
        <v>4.0227885838587252</v>
      </c>
      <c r="G826">
        <f t="shared" si="345"/>
        <v>6.7120410293179908</v>
      </c>
      <c r="H826" s="21">
        <f t="shared" si="346"/>
        <v>3.7376601516529571E-2</v>
      </c>
      <c r="I826" s="37">
        <f t="shared" si="339"/>
        <v>0.73308686839972304</v>
      </c>
      <c r="J826" s="1">
        <f t="shared" si="347"/>
        <v>2.5661081670080851E-2</v>
      </c>
      <c r="K826" s="1">
        <f t="shared" si="348"/>
        <v>1.597649335821646E-4</v>
      </c>
      <c r="L826" s="1">
        <f t="shared" si="340"/>
        <v>-0.20686187957417423</v>
      </c>
      <c r="M826" s="1">
        <f t="shared" si="341"/>
        <v>0.21997441731877551</v>
      </c>
      <c r="N826" s="1">
        <f t="shared" si="342"/>
        <v>0.39120806518691664</v>
      </c>
      <c r="O826" s="1">
        <f t="shared" si="343"/>
        <v>0.60074810053107364</v>
      </c>
      <c r="P826" s="1">
        <f t="shared" si="344"/>
        <v>4.7682879465869889E-2</v>
      </c>
      <c r="Q826" s="1">
        <f t="shared" si="349"/>
        <v>5.787650701856667E-2</v>
      </c>
      <c r="R826" s="1">
        <f t="shared" si="350"/>
        <v>-2.3313897384434432E-3</v>
      </c>
      <c r="S826" s="1">
        <f t="shared" si="351"/>
        <v>3.7603933368284652E-2</v>
      </c>
      <c r="T826" s="1">
        <f t="shared" si="352"/>
        <v>2.0909826595373851E-3</v>
      </c>
      <c r="U826" s="1">
        <f t="shared" si="353"/>
        <v>-1.8134004988179001E-3</v>
      </c>
      <c r="V826" s="1">
        <f t="shared" si="354"/>
        <v>-3.6255854914496413E-2</v>
      </c>
      <c r="W826" s="1">
        <f t="shared" si="361"/>
        <v>0</v>
      </c>
      <c r="X826" s="1">
        <f t="shared" si="361"/>
        <v>0</v>
      </c>
      <c r="Y826" s="1">
        <f t="shared" si="361"/>
        <v>0</v>
      </c>
      <c r="Z826" s="1">
        <f t="shared" si="361"/>
        <v>0</v>
      </c>
      <c r="AA826" s="1">
        <f>+AA$3*$F826*ABS($F826)*COS(2*PI()*$A826/$AZ$22+AA$4)*COS(2*PI()*$A826/$BA$22+AA$5)</f>
        <v>0</v>
      </c>
      <c r="AB826" s="39">
        <f>+AB$3*$F826*ABS($F826)*COS(2*2*PI()*$A826/$BA$33+AB$4)*COS(2*2*PI()*$A826/$BA$34+AB$5)*COS(2*2*PI()*$A826/$BA$35+AB$6)</f>
        <v>0</v>
      </c>
      <c r="AE826" s="20">
        <f>+$AF$20*SIGN(SOI!A825)*(ABS(SOI!A825))^$AE$2</f>
        <v>0.30960902624927489</v>
      </c>
      <c r="AF826" s="20">
        <f t="shared" si="357"/>
        <v>7.2532061389954106E-2</v>
      </c>
      <c r="AG826" s="19">
        <f t="shared" si="359"/>
        <v>0.44560014751113142</v>
      </c>
      <c r="AH826" s="19">
        <f t="shared" si="360"/>
        <v>-0.28969237183874119</v>
      </c>
      <c r="AI826">
        <f t="shared" si="356"/>
        <v>0.48239999999999422</v>
      </c>
      <c r="AJ826">
        <f t="shared" si="355"/>
        <v>0.37306808612117731</v>
      </c>
      <c r="AK826">
        <v>1</v>
      </c>
    </row>
    <row r="827" spans="1:37" x14ac:dyDescent="0.25">
      <c r="A827">
        <v>67.083333333333883</v>
      </c>
      <c r="B827" s="2">
        <v>1947.0833333332723</v>
      </c>
      <c r="C827">
        <f>+D827+($D$2+E827+F827)*SOI!A826*IF(B827&gt;$C$18, IF(B827&lt;$C$19,-1,1),1)</f>
        <v>0.46566231762577975</v>
      </c>
      <c r="D827">
        <f>+$D$3*((1-$D$5)*SOI!D826+$D$5*SOI!D825) +   $D$4*((1-$D$5)*SOI!E826+$D$5*SOI!E825)</f>
        <v>0</v>
      </c>
      <c r="E827">
        <f t="shared" si="337"/>
        <v>-1.3464768070376003</v>
      </c>
      <c r="F827">
        <f t="shared" si="338"/>
        <v>-2.2355410208530131</v>
      </c>
      <c r="G827">
        <f t="shared" si="345"/>
        <v>-3.5820178278906134</v>
      </c>
      <c r="H827" s="21">
        <f t="shared" si="346"/>
        <v>5.5014026835265798E-3</v>
      </c>
      <c r="I827" s="37">
        <f t="shared" si="339"/>
        <v>0.15719166309572377</v>
      </c>
      <c r="J827" s="1">
        <f t="shared" si="347"/>
        <v>-2.1950773142861476E-3</v>
      </c>
      <c r="K827" s="1">
        <f t="shared" si="348"/>
        <v>-1.2741447800085233E-6</v>
      </c>
      <c r="L827" s="1">
        <f t="shared" si="340"/>
        <v>0.35915306987780943</v>
      </c>
      <c r="M827" s="1">
        <f t="shared" si="341"/>
        <v>-8.7755222131870314E-2</v>
      </c>
      <c r="N827" s="1">
        <f t="shared" si="342"/>
        <v>-0.10362274329558584</v>
      </c>
      <c r="O827" s="1">
        <f t="shared" si="343"/>
        <v>-4.8697571920384604E-2</v>
      </c>
      <c r="P827" s="1">
        <f t="shared" si="344"/>
        <v>-2.7020026578526493E-3</v>
      </c>
      <c r="Q827" s="1">
        <f t="shared" si="349"/>
        <v>6.1157594117199586E-3</v>
      </c>
      <c r="R827" s="1">
        <f t="shared" si="350"/>
        <v>-5.2824698751943033E-5</v>
      </c>
      <c r="S827" s="1">
        <f t="shared" si="351"/>
        <v>-2.1357707234351485E-3</v>
      </c>
      <c r="T827" s="1">
        <f t="shared" si="352"/>
        <v>2.9428250832806046E-4</v>
      </c>
      <c r="U827" s="1">
        <f t="shared" si="353"/>
        <v>2.2033885982163002E-5</v>
      </c>
      <c r="V827" s="1">
        <f t="shared" si="354"/>
        <v>-5.4418771628779135E-4</v>
      </c>
      <c r="W827" s="1">
        <f t="shared" si="361"/>
        <v>0</v>
      </c>
      <c r="X827" s="1">
        <f t="shared" si="361"/>
        <v>0</v>
      </c>
      <c r="Y827" s="1">
        <f t="shared" si="361"/>
        <v>0</v>
      </c>
      <c r="Z827" s="1">
        <f t="shared" si="361"/>
        <v>0</v>
      </c>
      <c r="AA827" s="1">
        <f>+AA$3*$F827*ABS($F827)*COS(2*PI()*$A827/$AZ$22+AA$4)*COS(2*PI()*$A827/$BA$22+AA$5)</f>
        <v>0</v>
      </c>
      <c r="AB827" s="39">
        <f>+AB$3*$F827*ABS($F827)*COS(2*2*PI()*$A827/$BA$33+AB$4)*COS(2*2*PI()*$A827/$BA$34+AB$5)*COS(2*2*PI()*$A827/$BA$35+AB$6)</f>
        <v>0</v>
      </c>
      <c r="AE827" s="20">
        <f>+$AF$20*SIGN(SOI!A826)*(ABS(SOI!A826))^$AE$2</f>
        <v>-0.14307551474711033</v>
      </c>
      <c r="AF827" s="20">
        <f t="shared" si="357"/>
        <v>0.13727791198304831</v>
      </c>
      <c r="AG827" s="19">
        <f t="shared" si="359"/>
        <v>-1.1372047288783278</v>
      </c>
      <c r="AH827" s="19">
        <f t="shared" si="360"/>
        <v>-0.74025843331217689</v>
      </c>
      <c r="AI827">
        <f t="shared" si="356"/>
        <v>0.48299999999999421</v>
      </c>
      <c r="AJ827">
        <f t="shared" si="355"/>
        <v>1.2744826408613761</v>
      </c>
      <c r="AK827">
        <v>1</v>
      </c>
    </row>
    <row r="828" spans="1:37" x14ac:dyDescent="0.25">
      <c r="A828">
        <v>67.166666666667211</v>
      </c>
      <c r="B828" s="2">
        <v>1947.1666666666056</v>
      </c>
      <c r="C828">
        <f>+D828+($D$2+E828+F828)*SOI!A827*IF(B828&gt;$C$18, IF(B828&lt;$C$19,-1,1),1)</f>
        <v>0.79555311196558243</v>
      </c>
      <c r="D828">
        <f>+$D$3*((1-$D$5)*SOI!D827+$D$5*SOI!D826) +   $D$4*((1-$D$5)*SOI!E827+$D$5*SOI!E826)</f>
        <v>0</v>
      </c>
      <c r="E828">
        <f t="shared" si="337"/>
        <v>0.94082667420424437</v>
      </c>
      <c r="F828">
        <f t="shared" si="338"/>
        <v>1.90043443995855</v>
      </c>
      <c r="G828">
        <f t="shared" si="345"/>
        <v>2.8412611141627941</v>
      </c>
      <c r="H828" s="21">
        <f t="shared" si="346"/>
        <v>-1.7700293469385116E-2</v>
      </c>
      <c r="I828" s="37">
        <f t="shared" si="339"/>
        <v>-0.41206199777478764</v>
      </c>
      <c r="J828" s="1">
        <f t="shared" si="347"/>
        <v>-1.2045174863785006E-3</v>
      </c>
      <c r="K828" s="1">
        <f t="shared" si="348"/>
        <v>7.5311449321289862E-5</v>
      </c>
      <c r="L828" s="1">
        <f t="shared" si="340"/>
        <v>-1.0101273633428303</v>
      </c>
      <c r="M828" s="1">
        <f t="shared" si="341"/>
        <v>1.8369748172854077E-2</v>
      </c>
      <c r="N828" s="1">
        <f t="shared" si="342"/>
        <v>-3.3828499900158952E-2</v>
      </c>
      <c r="O828" s="1">
        <f t="shared" si="343"/>
        <v>0.53763298648122115</v>
      </c>
      <c r="P828" s="1">
        <f t="shared" si="344"/>
        <v>5.1434301427118554E-3</v>
      </c>
      <c r="Q828" s="1">
        <f t="shared" si="349"/>
        <v>-4.1793455410117723E-4</v>
      </c>
      <c r="R828" s="1">
        <f t="shared" si="350"/>
        <v>-9.462981062652273E-6</v>
      </c>
      <c r="S828" s="1">
        <f t="shared" si="351"/>
        <v>1.8277438789660785E-3</v>
      </c>
      <c r="T828" s="1">
        <f t="shared" si="352"/>
        <v>9.1377569303835084E-3</v>
      </c>
      <c r="U828" s="1">
        <f t="shared" si="353"/>
        <v>1.099489855096514E-4</v>
      </c>
      <c r="V828" s="1">
        <f t="shared" si="354"/>
        <v>3.3817652909569991E-4</v>
      </c>
      <c r="W828" s="1">
        <f t="shared" si="361"/>
        <v>0</v>
      </c>
      <c r="X828" s="1">
        <f t="shared" si="361"/>
        <v>0</v>
      </c>
      <c r="Y828" s="1">
        <f t="shared" si="361"/>
        <v>0</v>
      </c>
      <c r="Z828" s="1">
        <f t="shared" si="361"/>
        <v>0</v>
      </c>
      <c r="AA828" s="1">
        <f>+AA$3*$F828*ABS($F828)*COS(2*PI()*$A828/$AZ$22+AA$4)*COS(2*PI()*$A828/$BA$22+AA$5)</f>
        <v>0</v>
      </c>
      <c r="AB828" s="39">
        <f>+AB$3*$F828*ABS($F828)*COS(2*2*PI()*$A828/$BA$33+AB$4)*COS(2*2*PI()*$A828/$BA$34+AB$5)*COS(2*2*PI()*$A828/$BA$35+AB$6)</f>
        <v>0</v>
      </c>
      <c r="AE828" s="20">
        <f>+$AF$20*SIGN(SOI!A827)*(ABS(SOI!A827))^$AE$2</f>
        <v>0.24530022444698038</v>
      </c>
      <c r="AF828" s="20">
        <f t="shared" si="357"/>
        <v>3.2046323235333934E-3</v>
      </c>
      <c r="AG828" s="19">
        <f t="shared" si="359"/>
        <v>0.13093880389330212</v>
      </c>
      <c r="AH828" s="19">
        <f t="shared" si="360"/>
        <v>-0.20002673938319865</v>
      </c>
      <c r="AI828">
        <f t="shared" si="356"/>
        <v>0.4835999999999942</v>
      </c>
      <c r="AJ828">
        <f t="shared" si="355"/>
        <v>0.12773417156976874</v>
      </c>
      <c r="AK828">
        <v>1</v>
      </c>
    </row>
    <row r="829" spans="1:37" x14ac:dyDescent="0.25">
      <c r="A829">
        <v>67.25000000000054</v>
      </c>
      <c r="B829" s="2">
        <v>1947.2499999999388</v>
      </c>
      <c r="C829">
        <f>+D829+($D$2+E829+F829)*SOI!A828*IF(B829&gt;$C$18, IF(B829&lt;$C$19,-1,1),1)</f>
        <v>0.20424415234609644</v>
      </c>
      <c r="D829">
        <f>+$D$3*((1-$D$5)*SOI!D828+$D$5*SOI!D827) +   $D$4*((1-$D$5)*SOI!E828+$D$5*SOI!E827)</f>
        <v>0</v>
      </c>
      <c r="E829">
        <f t="shared" si="337"/>
        <v>-0.76296473687143784</v>
      </c>
      <c r="F829">
        <f t="shared" si="338"/>
        <v>-2.1548088680727968</v>
      </c>
      <c r="G829">
        <f t="shared" si="345"/>
        <v>-2.9177736049442347</v>
      </c>
      <c r="H829" s="21">
        <f t="shared" si="346"/>
        <v>1.1904915785791097E-2</v>
      </c>
      <c r="I829" s="37">
        <f t="shared" si="339"/>
        <v>0.39322669923658138</v>
      </c>
      <c r="J829" s="1">
        <f t="shared" si="347"/>
        <v>-1.9824150816539666E-4</v>
      </c>
      <c r="K829" s="1">
        <f t="shared" si="348"/>
        <v>-3.9715210269528398E-4</v>
      </c>
      <c r="L829" s="1">
        <f t="shared" si="340"/>
        <v>0.77269774775514855</v>
      </c>
      <c r="M829" s="1">
        <f t="shared" si="341"/>
        <v>-3.1681391808126738E-3</v>
      </c>
      <c r="N829" s="1">
        <f t="shared" si="342"/>
        <v>0.11787087377591804</v>
      </c>
      <c r="O829" s="1">
        <f t="shared" si="343"/>
        <v>-0.67834573949291721</v>
      </c>
      <c r="P829" s="1">
        <f t="shared" si="344"/>
        <v>-2.8102826448095166E-2</v>
      </c>
      <c r="Q829" s="1">
        <f t="shared" si="349"/>
        <v>-2.5114994788110839E-4</v>
      </c>
      <c r="R829" s="1">
        <f t="shared" si="350"/>
        <v>5.426667569117262E-6</v>
      </c>
      <c r="S829" s="1">
        <f t="shared" si="351"/>
        <v>6.0774239837920029E-3</v>
      </c>
      <c r="T829" s="1">
        <f t="shared" si="352"/>
        <v>8.8193850995687169E-3</v>
      </c>
      <c r="U829" s="1">
        <f t="shared" si="353"/>
        <v>5.7328267360878381E-4</v>
      </c>
      <c r="V829" s="1">
        <f t="shared" si="354"/>
        <v>6.4381987779351668E-3</v>
      </c>
      <c r="W829" s="1">
        <f t="shared" si="361"/>
        <v>0</v>
      </c>
      <c r="X829" s="1">
        <f t="shared" si="361"/>
        <v>0</v>
      </c>
      <c r="Y829" s="1">
        <f t="shared" si="361"/>
        <v>0</v>
      </c>
      <c r="Z829" s="1">
        <f t="shared" si="361"/>
        <v>0</v>
      </c>
      <c r="AA829" s="1">
        <f>+AA$3*$F829*ABS($F829)*COS(2*PI()*$A829/$AZ$22+AA$4)*COS(2*PI()*$A829/$BA$22+AA$5)</f>
        <v>0</v>
      </c>
      <c r="AB829" s="39">
        <f>+AB$3*$F829*ABS($F829)*COS(2*2*PI()*$A829/$BA$33+AB$4)*COS(2*2*PI()*$A829/$BA$34+AB$5)*COS(2*2*PI()*$A829/$BA$35+AB$6)</f>
        <v>0</v>
      </c>
      <c r="AE829" s="20">
        <f>+$AF$20*SIGN(SOI!A828)*(ABS(SOI!A828))^$AE$2</f>
        <v>-9.2610812729269867E-2</v>
      </c>
      <c r="AF829" s="20">
        <f t="shared" si="357"/>
        <v>-8.0503829845385136E-2</v>
      </c>
      <c r="AG829" s="19">
        <f t="shared" si="359"/>
        <v>-1.144472577039519</v>
      </c>
      <c r="AH829" s="19">
        <f t="shared" si="360"/>
        <v>-0.8778238269219143</v>
      </c>
      <c r="AI829">
        <f t="shared" si="356"/>
        <v>0.48419999999999419</v>
      </c>
      <c r="AJ829">
        <f t="shared" si="355"/>
        <v>1.0639687471941339</v>
      </c>
      <c r="AK829">
        <v>1</v>
      </c>
    </row>
    <row r="830" spans="1:37" x14ac:dyDescent="0.25">
      <c r="A830">
        <v>67.333333333333869</v>
      </c>
      <c r="B830" s="2">
        <v>1947.3333333332721</v>
      </c>
      <c r="C830">
        <f>+D830+($D$2+E830+F830)*SOI!A829*IF(B830&gt;$C$18, IF(B830&lt;$C$19,-1,1),1)</f>
        <v>-2.3555538470290722</v>
      </c>
      <c r="D830">
        <f>+$D$3*((1-$D$5)*SOI!D829+$D$5*SOI!D828) +   $D$4*((1-$D$5)*SOI!E829+$D$5*SOI!E828)</f>
        <v>0</v>
      </c>
      <c r="E830">
        <f t="shared" si="337"/>
        <v>0.68067141172262247</v>
      </c>
      <c r="F830">
        <f t="shared" si="338"/>
        <v>3.6021537646938722</v>
      </c>
      <c r="G830">
        <f t="shared" si="345"/>
        <v>4.2828251764164946</v>
      </c>
      <c r="H830" s="21">
        <f t="shared" si="346"/>
        <v>-8.5618006295199074E-4</v>
      </c>
      <c r="I830" s="37">
        <f t="shared" si="339"/>
        <v>-0.20747582672468823</v>
      </c>
      <c r="J830" s="1">
        <f t="shared" si="347"/>
        <v>-3.9433627563722545E-3</v>
      </c>
      <c r="K830" s="1">
        <f t="shared" si="348"/>
        <v>6.0855488861613421E-5</v>
      </c>
      <c r="L830" s="1">
        <f t="shared" si="340"/>
        <v>-0.13385420593265029</v>
      </c>
      <c r="M830" s="1">
        <f t="shared" si="341"/>
        <v>0.11944057455974547</v>
      </c>
      <c r="N830" s="1">
        <f t="shared" si="342"/>
        <v>-0.1785446545830508</v>
      </c>
      <c r="O830" s="1">
        <f t="shared" si="343"/>
        <v>0.29212137336135852</v>
      </c>
      <c r="P830" s="1">
        <f t="shared" si="344"/>
        <v>5.7724247873976314E-2</v>
      </c>
      <c r="Q830" s="1">
        <f t="shared" si="349"/>
        <v>-1.4342374990552064E-2</v>
      </c>
      <c r="R830" s="1">
        <f t="shared" si="350"/>
        <v>-1.6351052195390272E-4</v>
      </c>
      <c r="S830" s="1">
        <f t="shared" si="351"/>
        <v>4.8571821561435267E-3</v>
      </c>
      <c r="T830" s="1">
        <f t="shared" si="352"/>
        <v>6.5791973584815528E-4</v>
      </c>
      <c r="U830" s="1">
        <f t="shared" si="353"/>
        <v>6.2130035787991036E-4</v>
      </c>
      <c r="V830" s="1">
        <f t="shared" si="354"/>
        <v>2.0031478827854492E-2</v>
      </c>
      <c r="W830" s="1">
        <f t="shared" si="361"/>
        <v>0</v>
      </c>
      <c r="X830" s="1">
        <f t="shared" si="361"/>
        <v>0</v>
      </c>
      <c r="Y830" s="1">
        <f t="shared" si="361"/>
        <v>0</v>
      </c>
      <c r="Z830" s="1">
        <f t="shared" si="361"/>
        <v>0</v>
      </c>
      <c r="AA830" s="1">
        <f>+AA$3*$F830*ABS($F830)*COS(2*PI()*$A830/$AZ$22+AA$4)*COS(2*PI()*$A830/$BA$22+AA$5)</f>
        <v>0</v>
      </c>
      <c r="AB830" s="39">
        <f>+AB$3*$F830*ABS($F830)*COS(2*2*PI()*$A830/$BA$33+AB$4)*COS(2*2*PI()*$A830/$BA$34+AB$5)*COS(2*2*PI()*$A830/$BA$35+AB$6)</f>
        <v>0</v>
      </c>
      <c r="AE830" s="20">
        <f>+$AF$20*SIGN(SOI!A829)*(ABS(SOI!A829))^$AE$2</f>
        <v>-0.39420090125386592</v>
      </c>
      <c r="AF830" s="20">
        <f t="shared" si="357"/>
        <v>-0.13140030041795531</v>
      </c>
      <c r="AG830" s="19">
        <f t="shared" si="359"/>
        <v>-7.477049055059394E-2</v>
      </c>
      <c r="AH830" s="19">
        <f t="shared" si="360"/>
        <v>-0.17902323314296573</v>
      </c>
      <c r="AI830">
        <f t="shared" si="356"/>
        <v>0.48479999999999418</v>
      </c>
      <c r="AJ830">
        <f t="shared" si="355"/>
        <v>5.6629809867361366E-2</v>
      </c>
      <c r="AK830">
        <v>1</v>
      </c>
    </row>
    <row r="831" spans="1:37" x14ac:dyDescent="0.25">
      <c r="A831">
        <v>67.416666666667197</v>
      </c>
      <c r="B831" s="2">
        <v>1947.4166666666054</v>
      </c>
      <c r="C831">
        <f>+D831+($D$2+E831+F831)*SOI!A830*IF(B831&gt;$C$18, IF(B831&lt;$C$19,-1,1),1)</f>
        <v>-4.2226196646701748</v>
      </c>
      <c r="D831">
        <f>+$D$3*((1-$D$5)*SOI!D830+$D$5*SOI!D829) +   $D$4*((1-$D$5)*SOI!E830+$D$5*SOI!E829)</f>
        <v>0</v>
      </c>
      <c r="E831">
        <f t="shared" si="337"/>
        <v>-0.6546732972647461</v>
      </c>
      <c r="F831">
        <f t="shared" si="338"/>
        <v>-59.668464769452036</v>
      </c>
      <c r="G831">
        <f t="shared" si="345"/>
        <v>-60.32313806671678</v>
      </c>
      <c r="H831" s="21">
        <f t="shared" si="346"/>
        <v>-0.14587235472912166</v>
      </c>
      <c r="I831" s="37">
        <f t="shared" si="339"/>
        <v>3.4260949188807052E-2</v>
      </c>
      <c r="J831" s="1">
        <f t="shared" si="347"/>
        <v>-2.7448343574367411E-2</v>
      </c>
      <c r="K831" s="1">
        <f t="shared" si="348"/>
        <v>1.8086426374344624E-6</v>
      </c>
      <c r="L831" s="1">
        <f t="shared" si="340"/>
        <v>5.407871103931404E-2</v>
      </c>
      <c r="M831" s="1">
        <f t="shared" si="341"/>
        <v>-5.0346514275496714</v>
      </c>
      <c r="N831" s="1">
        <f t="shared" si="342"/>
        <v>1.2457406262170698</v>
      </c>
      <c r="O831" s="1">
        <f t="shared" si="343"/>
        <v>2.774486603164315E-3</v>
      </c>
      <c r="P831" s="1">
        <f t="shared" si="344"/>
        <v>-0.44709280835677251</v>
      </c>
      <c r="Q831" s="1">
        <f t="shared" si="349"/>
        <v>-4.2181242913999917</v>
      </c>
      <c r="R831" s="1">
        <f t="shared" si="350"/>
        <v>7.9410127110891762E-3</v>
      </c>
      <c r="S831" s="1">
        <f t="shared" si="351"/>
        <v>5.5962493036974927E-3</v>
      </c>
      <c r="T831" s="1">
        <f t="shared" si="352"/>
        <v>-2.5245647986900239E-6</v>
      </c>
      <c r="U831" s="1">
        <f t="shared" si="353"/>
        <v>7.9464451857968728E-4</v>
      </c>
      <c r="V831" s="1">
        <f t="shared" si="354"/>
        <v>1.082513170765159</v>
      </c>
      <c r="W831" s="1">
        <f t="shared" si="361"/>
        <v>0</v>
      </c>
      <c r="X831" s="1">
        <f t="shared" si="361"/>
        <v>0</v>
      </c>
      <c r="Y831" s="1">
        <f t="shared" si="361"/>
        <v>0</v>
      </c>
      <c r="Z831" s="1">
        <f t="shared" si="361"/>
        <v>0</v>
      </c>
      <c r="AA831" s="1">
        <f>+AA$3*$F831*ABS($F831)*COS(2*PI()*$A831/$AZ$22+AA$4)*COS(2*PI()*$A831/$BA$22+AA$5)</f>
        <v>0</v>
      </c>
      <c r="AB831" s="39">
        <f>+AB$3*$F831*ABS($F831)*COS(2*2*PI()*$A831/$BA$33+AB$4)*COS(2*2*PI()*$A831/$BA$34+AB$5)*COS(2*2*PI()*$A831/$BA$35+AB$6)</f>
        <v>0</v>
      </c>
      <c r="AE831" s="20">
        <f>+$AF$20*SIGN(SOI!A830)*(ABS(SOI!A830))^$AE$2</f>
        <v>9.2610812729269867E-2</v>
      </c>
      <c r="AF831" s="20">
        <f t="shared" si="357"/>
        <v>-0.20373303825795697</v>
      </c>
      <c r="AG831" s="19">
        <f t="shared" si="359"/>
        <v>-0.21419969276483342</v>
      </c>
      <c r="AH831" s="19">
        <f t="shared" si="360"/>
        <v>-0.30373154905374539</v>
      </c>
      <c r="AI831">
        <f t="shared" si="356"/>
        <v>0.48539999999999417</v>
      </c>
      <c r="AJ831">
        <f t="shared" si="355"/>
        <v>1.0466654506876449E-2</v>
      </c>
      <c r="AK831">
        <v>1</v>
      </c>
    </row>
    <row r="832" spans="1:37" x14ac:dyDescent="0.25">
      <c r="A832">
        <v>67.500000000000526</v>
      </c>
      <c r="B832" s="2">
        <v>1947.4999999999386</v>
      </c>
      <c r="C832">
        <f>+D832+($D$2+E832+F832)*SOI!A831*IF(B832&gt;$C$18, IF(B832&lt;$C$19,-1,1),1)</f>
        <v>1.3056809942430239</v>
      </c>
      <c r="D832">
        <f>+$D$3*((1-$D$5)*SOI!D831+$D$5*SOI!D830) +   $D$4*((1-$D$5)*SOI!E831+$D$5*SOI!E830)</f>
        <v>0</v>
      </c>
      <c r="E832">
        <f t="shared" si="337"/>
        <v>0.67488859895275422</v>
      </c>
      <c r="F832">
        <f t="shared" si="338"/>
        <v>-4.0227885841912769</v>
      </c>
      <c r="G832">
        <f t="shared" si="345"/>
        <v>-3.3478999852385227</v>
      </c>
      <c r="H832" s="21">
        <f t="shared" si="346"/>
        <v>-1.0272993985284515E-2</v>
      </c>
      <c r="I832" s="37">
        <f t="shared" si="339"/>
        <v>0.32279559995896717</v>
      </c>
      <c r="J832" s="1">
        <f t="shared" si="347"/>
        <v>-2.1972494596641686E-2</v>
      </c>
      <c r="K832" s="1">
        <f t="shared" si="348"/>
        <v>-3.3272294089444028E-6</v>
      </c>
      <c r="L832" s="1">
        <f t="shared" si="340"/>
        <v>-0.64495540119800499</v>
      </c>
      <c r="M832" s="1">
        <f t="shared" si="341"/>
        <v>-0.42776418245957121</v>
      </c>
      <c r="N832" s="1">
        <f t="shared" si="342"/>
        <v>2.4284334352242904E-3</v>
      </c>
      <c r="O832" s="1">
        <f t="shared" si="343"/>
        <v>0.25438064973006791</v>
      </c>
      <c r="P832" s="1">
        <f t="shared" si="344"/>
        <v>-7.5218188995939067E-4</v>
      </c>
      <c r="Q832" s="1">
        <f t="shared" si="349"/>
        <v>-6.9863921316434623E-4</v>
      </c>
      <c r="R832" s="1">
        <f t="shared" si="350"/>
        <v>1.2391894065282069E-5</v>
      </c>
      <c r="S832" s="1">
        <f t="shared" si="351"/>
        <v>1.0278360467305161E-4</v>
      </c>
      <c r="T832" s="1">
        <f t="shared" si="352"/>
        <v>2.7605226500740298E-3</v>
      </c>
      <c r="U832" s="1">
        <f t="shared" si="353"/>
        <v>1.259581566014786E-5</v>
      </c>
      <c r="V832" s="1">
        <f t="shared" si="354"/>
        <v>3.5502337929635983E-6</v>
      </c>
      <c r="W832" s="1">
        <f t="shared" si="361"/>
        <v>0</v>
      </c>
      <c r="X832" s="1">
        <f t="shared" si="361"/>
        <v>0</v>
      </c>
      <c r="Y832" s="1">
        <f t="shared" si="361"/>
        <v>0</v>
      </c>
      <c r="Z832" s="1">
        <f t="shared" si="361"/>
        <v>0</v>
      </c>
      <c r="AA832" s="1">
        <f>+AA$3*$F832*ABS($F832)*COS(2*PI()*$A832/$AZ$22+AA$4)*COS(2*PI()*$A832/$BA$22+AA$5)</f>
        <v>0</v>
      </c>
      <c r="AB832" s="39">
        <f>+AB$3*$F832*ABS($F832)*COS(2*2*PI()*$A832/$BA$33+AB$4)*COS(2*2*PI()*$A832/$BA$34+AB$5)*COS(2*2*PI()*$A832/$BA$35+AB$6)</f>
        <v>0</v>
      </c>
      <c r="AE832" s="20">
        <f>+$AF$20*SIGN(SOI!A831)*(ABS(SOI!A831))^$AE$2</f>
        <v>-0.30960902624927489</v>
      </c>
      <c r="AF832" s="20">
        <f t="shared" si="357"/>
        <v>-0.17178800760769733</v>
      </c>
      <c r="AG832" s="19">
        <f t="shared" si="359"/>
        <v>-0.29713372844294172</v>
      </c>
      <c r="AH832" s="19">
        <f t="shared" si="360"/>
        <v>-0.2821872843343376</v>
      </c>
      <c r="AI832">
        <f t="shared" si="356"/>
        <v>0.48599999999999416</v>
      </c>
      <c r="AJ832">
        <f t="shared" si="355"/>
        <v>0.1253457208352444</v>
      </c>
      <c r="AK832">
        <v>1</v>
      </c>
    </row>
    <row r="833" spans="1:37" x14ac:dyDescent="0.25">
      <c r="A833">
        <v>67.583333333333854</v>
      </c>
      <c r="B833" s="2">
        <v>1947.5833333332719</v>
      </c>
      <c r="C833">
        <f>+D833+($D$2+E833+F833)*SOI!A832*IF(B833&gt;$C$18, IF(B833&lt;$C$19,-1,1),1)</f>
        <v>-0.54999567081859879</v>
      </c>
      <c r="D833">
        <f>+$D$3*((1-$D$5)*SOI!D832+$D$5*SOI!D831) +   $D$4*((1-$D$5)*SOI!E832+$D$5*SOI!E831)</f>
        <v>0</v>
      </c>
      <c r="E833">
        <f t="shared" si="337"/>
        <v>-0.74906623499226344</v>
      </c>
      <c r="F833">
        <f t="shared" si="338"/>
        <v>2.2355410209884763</v>
      </c>
      <c r="G833">
        <f t="shared" si="345"/>
        <v>1.4864747859962129</v>
      </c>
      <c r="H833" s="21">
        <f t="shared" si="346"/>
        <v>-3.6622270072275871E-3</v>
      </c>
      <c r="I833" s="37">
        <f t="shared" si="339"/>
        <v>-0.46233872718303215</v>
      </c>
      <c r="J833" s="1">
        <f t="shared" si="347"/>
        <v>-9.7222660443640439E-3</v>
      </c>
      <c r="K833" s="1">
        <f t="shared" si="348"/>
        <v>1.3602421523360451E-4</v>
      </c>
      <c r="L833" s="1">
        <f t="shared" si="340"/>
        <v>0.86586083305729356</v>
      </c>
      <c r="M833" s="1">
        <f t="shared" si="341"/>
        <v>0.13214778416788017</v>
      </c>
      <c r="N833" s="1">
        <f t="shared" si="342"/>
        <v>-1.2449009189647687E-2</v>
      </c>
      <c r="O833" s="1">
        <f t="shared" si="343"/>
        <v>-0.71532559934371565</v>
      </c>
      <c r="P833" s="1">
        <f t="shared" si="344"/>
        <v>8.1455094121543579E-3</v>
      </c>
      <c r="Q833" s="1">
        <f t="shared" si="349"/>
        <v>-1.1064123371824991E-3</v>
      </c>
      <c r="R833" s="1">
        <f t="shared" si="350"/>
        <v>-2.8108289035833627E-5</v>
      </c>
      <c r="S833" s="1">
        <f t="shared" si="351"/>
        <v>7.5468391758744496E-4</v>
      </c>
      <c r="T833" s="1">
        <f t="shared" si="352"/>
        <v>1.0421480514218262E-2</v>
      </c>
      <c r="U833" s="1">
        <f t="shared" si="353"/>
        <v>1.9536840907172044E-4</v>
      </c>
      <c r="V833" s="1">
        <f t="shared" si="354"/>
        <v>1.9708833215934912E-4</v>
      </c>
      <c r="W833" s="1">
        <f t="shared" si="361"/>
        <v>0</v>
      </c>
      <c r="X833" s="1">
        <f t="shared" si="361"/>
        <v>0</v>
      </c>
      <c r="Y833" s="1">
        <f t="shared" si="361"/>
        <v>0</v>
      </c>
      <c r="Z833" s="1">
        <f t="shared" si="361"/>
        <v>0</v>
      </c>
      <c r="AA833" s="1">
        <f>+AA$3*$F833*ABS($F833)*COS(2*PI()*$A833/$AZ$22+AA$4)*COS(2*PI()*$A833/$BA$22+AA$5)</f>
        <v>0</v>
      </c>
      <c r="AB833" s="39">
        <f>+AB$3*$F833*ABS($F833)*COS(2*2*PI()*$A833/$BA$33+AB$4)*COS(2*2*PI()*$A833/$BA$34+AB$5)*COS(2*2*PI()*$A833/$BA$35+AB$6)</f>
        <v>0</v>
      </c>
      <c r="AE833" s="20">
        <f>+$AF$20*SIGN(SOI!A832)*(ABS(SOI!A832))^$AE$2</f>
        <v>-0.29836580930308693</v>
      </c>
      <c r="AF833" s="20">
        <f t="shared" si="357"/>
        <v>-0.4096336231110782</v>
      </c>
      <c r="AG833" s="19">
        <f t="shared" si="359"/>
        <v>-0.2902305965929689</v>
      </c>
      <c r="AH833" s="19">
        <f t="shared" si="360"/>
        <v>-0.31331988459359961</v>
      </c>
      <c r="AI833">
        <f t="shared" si="356"/>
        <v>0.48659999999999415</v>
      </c>
      <c r="AJ833">
        <f t="shared" si="355"/>
        <v>0.1194030265181093</v>
      </c>
      <c r="AK833">
        <v>1</v>
      </c>
    </row>
    <row r="834" spans="1:37" x14ac:dyDescent="0.25">
      <c r="A834">
        <v>67.666666666667183</v>
      </c>
      <c r="B834" s="2">
        <v>1947.6666666666051</v>
      </c>
      <c r="C834">
        <f>+D834+($D$2+E834+F834)*SOI!A833*IF(B834&gt;$C$18, IF(B834&lt;$C$19,-1,1),1)</f>
        <v>1.0385507203010957</v>
      </c>
      <c r="D834">
        <f>+$D$3*((1-$D$5)*SOI!D833+$D$5*SOI!D832) +   $D$4*((1-$D$5)*SOI!E833+$D$5*SOI!E832)</f>
        <v>0</v>
      </c>
      <c r="E834">
        <f t="shared" si="337"/>
        <v>0.9113385159859213</v>
      </c>
      <c r="F834">
        <f t="shared" si="338"/>
        <v>-1.9004344400822029</v>
      </c>
      <c r="G834">
        <f t="shared" si="345"/>
        <v>-0.98909592409628155</v>
      </c>
      <c r="H834" s="21">
        <f t="shared" si="346"/>
        <v>1.8173822178705043E-2</v>
      </c>
      <c r="I834" s="37">
        <f t="shared" si="339"/>
        <v>0.41362979261330801</v>
      </c>
      <c r="J834" s="1">
        <f t="shared" si="347"/>
        <v>6.5442044048254462E-3</v>
      </c>
      <c r="K834" s="1">
        <f t="shared" si="348"/>
        <v>-1.3293100694788325E-4</v>
      </c>
      <c r="L834" s="1">
        <f t="shared" si="340"/>
        <v>-0.33688280395355386</v>
      </c>
      <c r="M834" s="1">
        <f t="shared" si="341"/>
        <v>9.9425481041616248E-2</v>
      </c>
      <c r="N834" s="1">
        <f t="shared" si="342"/>
        <v>4.7274463260191545E-2</v>
      </c>
      <c r="O834" s="1">
        <f t="shared" si="343"/>
        <v>0.68813652129674852</v>
      </c>
      <c r="P834" s="1">
        <f t="shared" si="344"/>
        <v>-2.1268003684170506E-2</v>
      </c>
      <c r="Q834" s="1">
        <f t="shared" si="349"/>
        <v>3.1611612122944906E-3</v>
      </c>
      <c r="R834" s="1">
        <f t="shared" si="350"/>
        <v>-7.1848149093128597E-5</v>
      </c>
      <c r="S834" s="1">
        <f t="shared" si="351"/>
        <v>2.5639435171092005E-3</v>
      </c>
      <c r="T834" s="1">
        <f t="shared" si="352"/>
        <v>3.900596343706428E-3</v>
      </c>
      <c r="U834" s="1">
        <f t="shared" si="353"/>
        <v>4.5636712949320593E-4</v>
      </c>
      <c r="V834" s="1">
        <f t="shared" si="354"/>
        <v>1.9541649097244659E-3</v>
      </c>
      <c r="W834" s="1">
        <f t="shared" si="361"/>
        <v>0</v>
      </c>
      <c r="X834" s="1">
        <f t="shared" si="361"/>
        <v>0</v>
      </c>
      <c r="Y834" s="1">
        <f t="shared" si="361"/>
        <v>0</v>
      </c>
      <c r="Z834" s="1">
        <f t="shared" si="361"/>
        <v>0</v>
      </c>
      <c r="AA834" s="1">
        <f>+AA$3*$F834*ABS($F834)*COS(2*PI()*$A834/$AZ$22+AA$4)*COS(2*PI()*$A834/$BA$22+AA$5)</f>
        <v>0</v>
      </c>
      <c r="AB834" s="39">
        <f>+AB$3*$F834*ABS($F834)*COS(2*2*PI()*$A834/$BA$33+AB$4)*COS(2*2*PI()*$A834/$BA$34+AB$5)*COS(2*2*PI()*$A834/$BA$35+AB$6)</f>
        <v>0</v>
      </c>
      <c r="AE834" s="20">
        <f>+$AF$20*SIGN(SOI!A833)*(ABS(SOI!A833))^$AE$2</f>
        <v>-0.62092603378087274</v>
      </c>
      <c r="AF834" s="20">
        <f t="shared" si="357"/>
        <v>-0.48039945578850501</v>
      </c>
      <c r="AG834" s="19">
        <f t="shared" si="359"/>
        <v>-0.61541331263138521</v>
      </c>
      <c r="AH834" s="19">
        <f t="shared" si="360"/>
        <v>-0.3227167291453209</v>
      </c>
      <c r="AI834">
        <f t="shared" si="356"/>
        <v>0.48719999999999414</v>
      </c>
      <c r="AJ834">
        <f t="shared" si="355"/>
        <v>0.1350138568428802</v>
      </c>
      <c r="AK834">
        <v>1</v>
      </c>
    </row>
    <row r="835" spans="1:37" x14ac:dyDescent="0.25">
      <c r="A835">
        <v>67.750000000000512</v>
      </c>
      <c r="B835" s="2">
        <v>1947.7499999999384</v>
      </c>
      <c r="C835">
        <f>+D835+($D$2+E835+F835)*SOI!A834*IF(B835&gt;$C$18, IF(B835&lt;$C$19,-1,1),1)</f>
        <v>-0.72209171108334447</v>
      </c>
      <c r="D835">
        <f>+$D$3*((1-$D$5)*SOI!D834+$D$5*SOI!D833) +   $D$4*((1-$D$5)*SOI!E834+$D$5*SOI!E833)</f>
        <v>0</v>
      </c>
      <c r="E835">
        <f t="shared" si="337"/>
        <v>-1.2742092205393192</v>
      </c>
      <c r="F835">
        <f t="shared" si="338"/>
        <v>2.1548088682019344</v>
      </c>
      <c r="G835">
        <f t="shared" si="345"/>
        <v>0.88059964766261523</v>
      </c>
      <c r="H835" s="21">
        <f t="shared" si="346"/>
        <v>-1.1625699060278638E-2</v>
      </c>
      <c r="I835" s="37">
        <f t="shared" si="339"/>
        <v>-8.2380461306753527E-2</v>
      </c>
      <c r="J835" s="1">
        <f t="shared" si="347"/>
        <v>4.8831447296738177E-3</v>
      </c>
      <c r="K835" s="1">
        <f t="shared" si="348"/>
        <v>3.9596491924400699E-6</v>
      </c>
      <c r="L835" s="1">
        <f t="shared" si="340"/>
        <v>4.0832430871150197E-2</v>
      </c>
      <c r="M835" s="1">
        <f t="shared" si="341"/>
        <v>-0.3725015070133455</v>
      </c>
      <c r="N835" s="1">
        <f t="shared" si="342"/>
        <v>-7.1124563594972962E-2</v>
      </c>
      <c r="O835" s="1">
        <f t="shared" si="343"/>
        <v>-0.14760624006296058</v>
      </c>
      <c r="P835" s="1">
        <f t="shared" si="344"/>
        <v>2.4366920200381718E-2</v>
      </c>
      <c r="Q835" s="1">
        <f t="shared" si="349"/>
        <v>1.7818452582531338E-2</v>
      </c>
      <c r="R835" s="1">
        <f t="shared" si="350"/>
        <v>8.0658721361700651E-5</v>
      </c>
      <c r="S835" s="1">
        <f t="shared" si="351"/>
        <v>7.6826998939385919E-4</v>
      </c>
      <c r="T835" s="1">
        <f t="shared" si="352"/>
        <v>1.0141157126292529E-4</v>
      </c>
      <c r="U835" s="1">
        <f t="shared" si="353"/>
        <v>1.0413594863716831E-4</v>
      </c>
      <c r="V835" s="1">
        <f t="shared" si="354"/>
        <v>3.3684347005156733E-3</v>
      </c>
      <c r="W835" s="1">
        <f t="shared" si="361"/>
        <v>0</v>
      </c>
      <c r="X835" s="1">
        <f t="shared" si="361"/>
        <v>0</v>
      </c>
      <c r="Y835" s="1">
        <f t="shared" si="361"/>
        <v>0</v>
      </c>
      <c r="Z835" s="1">
        <f t="shared" si="361"/>
        <v>0</v>
      </c>
      <c r="AA835" s="1">
        <f>+AA$3*$F835*ABS($F835)*COS(2*PI()*$A835/$AZ$22+AA$4)*COS(2*PI()*$A835/$BA$22+AA$5)</f>
        <v>0</v>
      </c>
      <c r="AB835" s="39">
        <f>+AB$3*$F835*ABS($F835)*COS(2*2*PI()*$A835/$BA$33+AB$4)*COS(2*2*PI()*$A835/$BA$34+AB$5)*COS(2*2*PI()*$A835/$BA$35+AB$6)</f>
        <v>0</v>
      </c>
      <c r="AE835" s="20">
        <f>+$AF$20*SIGN(SOI!A834)*(ABS(SOI!A834))^$AE$2</f>
        <v>-0.52190652428155548</v>
      </c>
      <c r="AF835" s="20">
        <f t="shared" si="357"/>
        <v>-0.54126653833698235</v>
      </c>
      <c r="AG835" s="19">
        <f t="shared" si="359"/>
        <v>-0.44233578653020589</v>
      </c>
      <c r="AH835" s="19">
        <f t="shared" si="360"/>
        <v>-0.31203449938962535</v>
      </c>
      <c r="AI835">
        <f t="shared" si="356"/>
        <v>0.48779999999999413</v>
      </c>
      <c r="AJ835">
        <f t="shared" si="355"/>
        <v>9.8930751806776462E-2</v>
      </c>
      <c r="AK835">
        <v>1</v>
      </c>
    </row>
    <row r="836" spans="1:37" x14ac:dyDescent="0.25">
      <c r="A836">
        <v>67.83333333333384</v>
      </c>
      <c r="B836" s="2">
        <v>1947.8333333332716</v>
      </c>
      <c r="C836">
        <f>+D836+($D$2+E836+F836)*SOI!A835*IF(B836&gt;$C$18, IF(B836&lt;$C$19,-1,1),1)</f>
        <v>0.88662576494808365</v>
      </c>
      <c r="D836">
        <f>+$D$3*((1-$D$5)*SOI!D835+$D$5*SOI!D834) +   $D$4*((1-$D$5)*SOI!E835+$D$5*SOI!E834)</f>
        <v>0</v>
      </c>
      <c r="E836">
        <f t="shared" si="337"/>
        <v>2.3875979225553681</v>
      </c>
      <c r="F836">
        <f t="shared" si="338"/>
        <v>-3.6021537649500033</v>
      </c>
      <c r="G836">
        <f t="shared" si="345"/>
        <v>-1.2145558423946352</v>
      </c>
      <c r="H836" s="21">
        <f t="shared" si="346"/>
        <v>-3.1203307924821393E-2</v>
      </c>
      <c r="I836" s="37">
        <f t="shared" si="339"/>
        <v>-0.84042668104651475</v>
      </c>
      <c r="J836" s="1">
        <f t="shared" si="347"/>
        <v>-0.11089318845865734</v>
      </c>
      <c r="K836" s="1">
        <f t="shared" si="348"/>
        <v>-2.1271934049777315E-4</v>
      </c>
      <c r="L836" s="1">
        <f t="shared" si="340"/>
        <v>-1.8094600790282371</v>
      </c>
      <c r="M836" s="1">
        <f t="shared" si="341"/>
        <v>0.82919695096894941</v>
      </c>
      <c r="N836" s="1">
        <f t="shared" si="342"/>
        <v>5.5018209128292535E-2</v>
      </c>
      <c r="O836" s="1">
        <f t="shared" si="343"/>
        <v>0.29540726532007699</v>
      </c>
      <c r="P836" s="1">
        <f t="shared" si="344"/>
        <v>-1.4760147001130751E-2</v>
      </c>
      <c r="Q836" s="1">
        <f t="shared" si="349"/>
        <v>3.0682199055204116E-2</v>
      </c>
      <c r="R836" s="1">
        <f t="shared" si="350"/>
        <v>1.4169138405302991E-3</v>
      </c>
      <c r="S836" s="1">
        <f t="shared" si="351"/>
        <v>-6.0628429131661214E-3</v>
      </c>
      <c r="T836" s="1">
        <f t="shared" si="352"/>
        <v>8.9938934197977584E-3</v>
      </c>
      <c r="U836" s="1">
        <f t="shared" si="353"/>
        <v>-6.4352634558342652E-4</v>
      </c>
      <c r="V836" s="1">
        <f t="shared" si="354"/>
        <v>1.5783561598670928E-3</v>
      </c>
      <c r="W836" s="1">
        <f t="shared" si="361"/>
        <v>0</v>
      </c>
      <c r="X836" s="1">
        <f t="shared" si="361"/>
        <v>0</v>
      </c>
      <c r="Y836" s="1">
        <f t="shared" si="361"/>
        <v>0</v>
      </c>
      <c r="Z836" s="1">
        <f t="shared" si="361"/>
        <v>0</v>
      </c>
      <c r="AA836" s="1">
        <f>+AA$3*$F836*ABS($F836)*COS(2*PI()*$A836/$AZ$22+AA$4)*COS(2*PI()*$A836/$BA$22+AA$5)</f>
        <v>0</v>
      </c>
      <c r="AB836" s="39">
        <f>+AB$3*$F836*ABS($F836)*COS(2*2*PI()*$A836/$BA$33+AB$4)*COS(2*2*PI()*$A836/$BA$34+AB$5)*COS(2*2*PI()*$A836/$BA$35+AB$6)</f>
        <v>0</v>
      </c>
      <c r="AE836" s="20">
        <f>+$AF$20*SIGN(SOI!A835)*(ABS(SOI!A835))^$AE$2</f>
        <v>-0.48096705694851882</v>
      </c>
      <c r="AF836" s="20">
        <f t="shared" si="357"/>
        <v>-0.27434678109739025</v>
      </c>
      <c r="AG836" s="19">
        <f t="shared" si="359"/>
        <v>-0.62337291824394281</v>
      </c>
      <c r="AH836" s="19">
        <f t="shared" si="360"/>
        <v>-0.4187756119719126</v>
      </c>
      <c r="AI836">
        <f t="shared" si="356"/>
        <v>0.48839999999999412</v>
      </c>
      <c r="AJ836">
        <f t="shared" si="355"/>
        <v>0.34902613714655256</v>
      </c>
      <c r="AK836">
        <v>1</v>
      </c>
    </row>
    <row r="837" spans="1:37" x14ac:dyDescent="0.25">
      <c r="A837">
        <v>67.916666666667169</v>
      </c>
      <c r="B837" s="2">
        <v>1947.9166666666049</v>
      </c>
      <c r="C837">
        <f>+D837+($D$2+E837+F837)*SOI!A836*IF(B837&gt;$C$18, IF(B837&lt;$C$19,-1,1),1)</f>
        <v>3.3386624584064792</v>
      </c>
      <c r="D837">
        <f>+$D$3*((1-$D$5)*SOI!D836+$D$5*SOI!D835) +   $D$4*((1-$D$5)*SOI!E836+$D$5*SOI!E835)</f>
        <v>0</v>
      </c>
      <c r="E837">
        <f t="shared" si="337"/>
        <v>-41.120340000474435</v>
      </c>
      <c r="F837">
        <f t="shared" si="338"/>
        <v>59.668464769399321</v>
      </c>
      <c r="G837">
        <f t="shared" si="345"/>
        <v>18.548124768924886</v>
      </c>
      <c r="H837" s="21">
        <f t="shared" si="346"/>
        <v>0.46217640898532852</v>
      </c>
      <c r="I837" s="37">
        <f t="shared" si="339"/>
        <v>23.894380203714437</v>
      </c>
      <c r="J837" s="1">
        <f t="shared" si="347"/>
        <v>-41.660740561151158</v>
      </c>
      <c r="K837" s="1">
        <f t="shared" si="348"/>
        <v>2.7922015425680936E-2</v>
      </c>
      <c r="L837" s="1">
        <f t="shared" si="340"/>
        <v>49.875169252065845</v>
      </c>
      <c r="M837" s="1">
        <f t="shared" si="341"/>
        <v>-10.956803502132487</v>
      </c>
      <c r="N837" s="1">
        <f t="shared" si="342"/>
        <v>1.0767726604772963</v>
      </c>
      <c r="O837" s="1">
        <f t="shared" si="343"/>
        <v>-31.112917012251422</v>
      </c>
      <c r="P837" s="1">
        <f t="shared" si="344"/>
        <v>6.6738360384134229E-4</v>
      </c>
      <c r="Q837" s="1">
        <f t="shared" si="349"/>
        <v>-7.9346948639693675</v>
      </c>
      <c r="R837" s="1">
        <f t="shared" si="350"/>
        <v>10.417970610343879</v>
      </c>
      <c r="S837" s="1">
        <f t="shared" si="351"/>
        <v>3.3735707663540753</v>
      </c>
      <c r="T837" s="1">
        <f t="shared" si="352"/>
        <v>26.109747480307746</v>
      </c>
      <c r="U837" s="1">
        <f t="shared" si="353"/>
        <v>-8.2726970334044887E-4</v>
      </c>
      <c r="V837" s="1">
        <f t="shared" si="354"/>
        <v>-1.396713818603152E-3</v>
      </c>
      <c r="W837" s="1">
        <f t="shared" si="361"/>
        <v>0</v>
      </c>
      <c r="X837" s="1">
        <f t="shared" si="361"/>
        <v>0</v>
      </c>
      <c r="Y837" s="1">
        <f t="shared" si="361"/>
        <v>0</v>
      </c>
      <c r="Z837" s="1">
        <f t="shared" si="361"/>
        <v>0</v>
      </c>
      <c r="AA837" s="1">
        <f>+AA$3*$F837*ABS($F837)*COS(2*PI()*$A837/$AZ$22+AA$4)*COS(2*PI()*$A837/$BA$22+AA$5)</f>
        <v>0</v>
      </c>
      <c r="AB837" s="39">
        <f>+AB$3*$F837*ABS($F837)*COS(2*2*PI()*$A837/$BA$33+AB$4)*COS(2*2*PI()*$A837/$BA$34+AB$5)*COS(2*2*PI()*$A837/$BA$35+AB$6)</f>
        <v>0</v>
      </c>
      <c r="AE837" s="20">
        <f>+$AF$20*SIGN(SOI!A836)*(ABS(SOI!A836))^$AE$2</f>
        <v>0.1798332379379036</v>
      </c>
      <c r="AF837" s="20">
        <f t="shared" si="357"/>
        <v>-7.6007471717567041E-2</v>
      </c>
      <c r="AG837" s="19">
        <f t="shared" si="359"/>
        <v>-0.54610815806268975</v>
      </c>
      <c r="AH837" s="19">
        <f t="shared" si="360"/>
        <v>-0.39334805918277249</v>
      </c>
      <c r="AI837">
        <f t="shared" si="356"/>
        <v>0.48899999999999411</v>
      </c>
      <c r="AJ837">
        <f t="shared" si="355"/>
        <v>0.4701006863451227</v>
      </c>
      <c r="AK837">
        <v>1</v>
      </c>
    </row>
    <row r="838" spans="1:37" x14ac:dyDescent="0.25">
      <c r="A838">
        <v>68.000000000000497</v>
      </c>
      <c r="B838" s="2">
        <v>1947.9999999999382</v>
      </c>
      <c r="C838">
        <f>+D838+($D$2+E838+F838)*SOI!A837*IF(B838&gt;$C$18, IF(B838&lt;$C$19,-1,1),1)</f>
        <v>6.6676806950784887E-2</v>
      </c>
      <c r="D838">
        <f>+$D$3*((1-$D$5)*SOI!D837+$D$5*SOI!D836) +   $D$4*((1-$D$5)*SOI!E837+$D$5*SOI!E836)</f>
        <v>0</v>
      </c>
      <c r="E838">
        <f t="shared" si="337"/>
        <v>-2.6892524454909359</v>
      </c>
      <c r="F838">
        <f t="shared" si="338"/>
        <v>4.0227885845066336</v>
      </c>
      <c r="G838">
        <f t="shared" si="345"/>
        <v>1.3335361390156977</v>
      </c>
      <c r="H838" s="21">
        <f t="shared" si="346"/>
        <v>7.389980174993112E-3</v>
      </c>
      <c r="I838" s="37">
        <f t="shared" si="339"/>
        <v>1.3550114781815106</v>
      </c>
      <c r="J838" s="1">
        <f t="shared" si="347"/>
        <v>-4.6707066888005196E-2</v>
      </c>
      <c r="K838" s="1">
        <f t="shared" si="348"/>
        <v>1.9506628408570627E-3</v>
      </c>
      <c r="L838" s="1">
        <f t="shared" si="340"/>
        <v>1.5103093522844022</v>
      </c>
      <c r="M838" s="1">
        <f t="shared" si="341"/>
        <v>-0.21661687113363637</v>
      </c>
      <c r="N838" s="1">
        <f t="shared" si="342"/>
        <v>0.16660476994758158</v>
      </c>
      <c r="O838" s="1">
        <f t="shared" si="343"/>
        <v>-2.4829767857313234</v>
      </c>
      <c r="P838" s="1">
        <f t="shared" si="344"/>
        <v>1.9292900444028111E-2</v>
      </c>
      <c r="Q838" s="1">
        <f t="shared" si="349"/>
        <v>-2.4271803451846017E-2</v>
      </c>
      <c r="R838" s="1">
        <f t="shared" si="350"/>
        <v>1.8071830667239508E-3</v>
      </c>
      <c r="S838" s="1">
        <f t="shared" si="351"/>
        <v>2.9600594937958732E-2</v>
      </c>
      <c r="T838" s="1">
        <f t="shared" si="352"/>
        <v>6.3098077821984525E-2</v>
      </c>
      <c r="U838" s="1">
        <f t="shared" si="353"/>
        <v>-1.3561768116650439E-3</v>
      </c>
      <c r="V838" s="1">
        <f t="shared" si="354"/>
        <v>-6.2473067589147637E-3</v>
      </c>
      <c r="W838" s="1">
        <f t="shared" si="361"/>
        <v>0</v>
      </c>
      <c r="X838" s="1">
        <f t="shared" si="361"/>
        <v>0</v>
      </c>
      <c r="Y838" s="1">
        <f t="shared" si="361"/>
        <v>0</v>
      </c>
      <c r="Z838" s="1">
        <f t="shared" si="361"/>
        <v>0</v>
      </c>
      <c r="AA838" s="1">
        <f>+AA$3*$F838*ABS($F838)*COS(2*PI()*$A838/$AZ$22+AA$4)*COS(2*PI()*$A838/$BA$22+AA$5)</f>
        <v>0</v>
      </c>
      <c r="AB838" s="39">
        <f>+AB$3*$F838*ABS($F838)*COS(2*2*PI()*$A838/$BA$33+AB$4)*COS(2*2*PI()*$A838/$BA$34+AB$5)*COS(2*2*PI()*$A838/$BA$35+AB$6)</f>
        <v>0</v>
      </c>
      <c r="AE838" s="20">
        <f>+$AF$20*SIGN(SOI!A837)*(ABS(SOI!A837))^$AE$2</f>
        <v>7.3111403857914078E-2</v>
      </c>
      <c r="AF838" s="20">
        <f t="shared" si="357"/>
        <v>0.18377015036630154</v>
      </c>
      <c r="AG838" s="19">
        <f t="shared" si="359"/>
        <v>-0.3168003001255949</v>
      </c>
      <c r="AH838" s="19">
        <f t="shared" si="360"/>
        <v>-0.35945900093923544</v>
      </c>
      <c r="AI838">
        <f t="shared" si="356"/>
        <v>0.4895999999999941</v>
      </c>
      <c r="AJ838">
        <f t="shared" si="355"/>
        <v>0.50057045049189641</v>
      </c>
      <c r="AK838">
        <v>1</v>
      </c>
    </row>
    <row r="839" spans="1:37" x14ac:dyDescent="0.25">
      <c r="A839">
        <v>68.083333333333826</v>
      </c>
      <c r="B839" s="2">
        <v>1948.0833333332714</v>
      </c>
      <c r="C839">
        <f>+D839+($D$2+E839+F839)*SOI!A838*IF(B839&gt;$C$18, IF(B839&lt;$C$19,-1,1),1)</f>
        <v>-0.3289537592569699</v>
      </c>
      <c r="D839">
        <f>+$D$3*((1-$D$5)*SOI!D838+$D$5*SOI!D837) +   $D$4*((1-$D$5)*SOI!E838+$D$5*SOI!E837)</f>
        <v>0</v>
      </c>
      <c r="E839">
        <f t="shared" si="337"/>
        <v>1.3464768070519249</v>
      </c>
      <c r="F839">
        <f t="shared" si="338"/>
        <v>-2.2355410212599516</v>
      </c>
      <c r="G839">
        <f t="shared" si="345"/>
        <v>-0.88906421420802673</v>
      </c>
      <c r="H839" s="21">
        <f t="shared" si="346"/>
        <v>-1.1279774499651414E-3</v>
      </c>
      <c r="I839" s="37">
        <f t="shared" si="339"/>
        <v>-0.21542233013277079</v>
      </c>
      <c r="J839" s="1">
        <f t="shared" si="347"/>
        <v>6.8246292355896307E-3</v>
      </c>
      <c r="K839" s="1">
        <f t="shared" si="348"/>
        <v>-2.7444647600864019E-10</v>
      </c>
      <c r="L839" s="1">
        <f t="shared" si="340"/>
        <v>-8.6461463860597542E-7</v>
      </c>
      <c r="M839" s="1">
        <f t="shared" si="341"/>
        <v>-0.19908612810888193</v>
      </c>
      <c r="N839" s="1">
        <f t="shared" si="342"/>
        <v>-8.5072010977711734E-2</v>
      </c>
      <c r="O839" s="1">
        <f t="shared" si="343"/>
        <v>0.45300566406173537</v>
      </c>
      <c r="P839" s="1">
        <f t="shared" si="344"/>
        <v>-2.5988746052485683E-2</v>
      </c>
      <c r="Q839" s="1">
        <f t="shared" si="349"/>
        <v>1.1390690096718998E-2</v>
      </c>
      <c r="R839" s="1">
        <f t="shared" si="350"/>
        <v>1.3483352336935044E-4</v>
      </c>
      <c r="S839" s="1">
        <f t="shared" si="351"/>
        <v>2.402965042060389E-3</v>
      </c>
      <c r="T839" s="1">
        <f t="shared" si="352"/>
        <v>6.5902786054210498E-9</v>
      </c>
      <c r="U839" s="1">
        <f t="shared" si="353"/>
        <v>-2.9043694617255229E-4</v>
      </c>
      <c r="V839" s="1">
        <f t="shared" si="354"/>
        <v>-4.2971439409016533E-3</v>
      </c>
      <c r="W839" s="1">
        <f t="shared" si="361"/>
        <v>0</v>
      </c>
      <c r="X839" s="1">
        <f t="shared" si="361"/>
        <v>0</v>
      </c>
      <c r="Y839" s="1">
        <f t="shared" si="361"/>
        <v>0</v>
      </c>
      <c r="Z839" s="1">
        <f t="shared" si="361"/>
        <v>0</v>
      </c>
      <c r="AA839" s="1">
        <f>+AA$3*$F839*ABS($F839)*COS(2*PI()*$A839/$AZ$22+AA$4)*COS(2*PI()*$A839/$BA$22+AA$5)</f>
        <v>0</v>
      </c>
      <c r="AB839" s="39">
        <f>+AB$3*$F839*ABS($F839)*COS(2*2*PI()*$A839/$BA$33+AB$4)*COS(2*2*PI()*$A839/$BA$34+AB$5)*COS(2*2*PI()*$A839/$BA$35+AB$6)</f>
        <v>0</v>
      </c>
      <c r="AE839" s="20">
        <f>+$AF$20*SIGN(SOI!A838)*(ABS(SOI!A838))^$AE$2</f>
        <v>0.29836580930308693</v>
      </c>
      <c r="AF839" s="20">
        <f t="shared" si="357"/>
        <v>0.26838204102710095</v>
      </c>
      <c r="AG839" s="19">
        <f t="shared" si="359"/>
        <v>-0.37046555882372767</v>
      </c>
      <c r="AH839" s="19">
        <f t="shared" si="360"/>
        <v>-0.35898427988705117</v>
      </c>
      <c r="AI839">
        <f t="shared" si="356"/>
        <v>0.49019999999999408</v>
      </c>
      <c r="AJ839">
        <f t="shared" si="355"/>
        <v>0.63884759985082862</v>
      </c>
      <c r="AK839">
        <v>1</v>
      </c>
    </row>
    <row r="840" spans="1:37" x14ac:dyDescent="0.25">
      <c r="A840">
        <v>68.166666666667155</v>
      </c>
      <c r="B840" s="2">
        <v>1948.1666666666047</v>
      </c>
      <c r="C840">
        <f>+D840+($D$2+E840+F840)*SOI!A839*IF(B840&gt;$C$18, IF(B840&lt;$C$19,-1,1),1)</f>
        <v>0.6045528926412217</v>
      </c>
      <c r="D840">
        <f>+$D$3*((1-$D$5)*SOI!D839+$D$5*SOI!D838) +   $D$4*((1-$D$5)*SOI!E839+$D$5*SOI!E838)</f>
        <v>0</v>
      </c>
      <c r="E840">
        <f t="shared" si="337"/>
        <v>-0.94082667421603583</v>
      </c>
      <c r="F840">
        <f t="shared" si="338"/>
        <v>1.9004344403132132</v>
      </c>
      <c r="G840">
        <f t="shared" si="345"/>
        <v>0.95960776609717735</v>
      </c>
      <c r="H840" s="21">
        <f t="shared" si="346"/>
        <v>1.2590655911331343E-2</v>
      </c>
      <c r="I840" s="37">
        <f t="shared" si="339"/>
        <v>-0.25743991938221533</v>
      </c>
      <c r="J840" s="1">
        <f t="shared" si="347"/>
        <v>-1.3324617627686577E-2</v>
      </c>
      <c r="K840" s="1">
        <f t="shared" si="348"/>
        <v>2.069533784577092E-6</v>
      </c>
      <c r="L840" s="1">
        <f t="shared" si="340"/>
        <v>0.5277317836763723</v>
      </c>
      <c r="M840" s="1">
        <f t="shared" si="341"/>
        <v>0.32526064703029123</v>
      </c>
      <c r="N840" s="1">
        <f t="shared" si="342"/>
        <v>2.9730438236502999E-2</v>
      </c>
      <c r="O840" s="1">
        <f t="shared" si="343"/>
        <v>-7.2513041589138596E-3</v>
      </c>
      <c r="P840" s="1">
        <f t="shared" si="344"/>
        <v>2.0058434301068129E-2</v>
      </c>
      <c r="Q840" s="1">
        <f t="shared" si="349"/>
        <v>6.5036201715299568E-3</v>
      </c>
      <c r="R840" s="1">
        <f t="shared" si="350"/>
        <v>9.2000076404580633E-5</v>
      </c>
      <c r="S840" s="1">
        <f t="shared" si="351"/>
        <v>-1.0035689969604422E-3</v>
      </c>
      <c r="T840" s="1">
        <f t="shared" si="352"/>
        <v>6.4388295998477811E-5</v>
      </c>
      <c r="U840" s="1">
        <f t="shared" si="353"/>
        <v>2.6788521084474405E-4</v>
      </c>
      <c r="V840" s="1">
        <f t="shared" si="354"/>
        <v>-1.1590608004537E-3</v>
      </c>
      <c r="W840" s="1">
        <f t="shared" si="361"/>
        <v>0</v>
      </c>
      <c r="X840" s="1">
        <f t="shared" si="361"/>
        <v>0</v>
      </c>
      <c r="Y840" s="1">
        <f t="shared" si="361"/>
        <v>0</v>
      </c>
      <c r="Z840" s="1">
        <f t="shared" si="361"/>
        <v>0</v>
      </c>
      <c r="AA840" s="1">
        <f>+AA$3*$F840*ABS($F840)*COS(2*PI()*$A840/$AZ$22+AA$4)*COS(2*PI()*$A840/$BA$22+AA$5)</f>
        <v>0</v>
      </c>
      <c r="AB840" s="39">
        <f>+AB$3*$F840*ABS($F840)*COS(2*2*PI()*$A840/$BA$33+AB$4)*COS(2*2*PI()*$A840/$BA$34+AB$5)*COS(2*2*PI()*$A840/$BA$35+AB$6)</f>
        <v>0</v>
      </c>
      <c r="AE840" s="20">
        <f>+$AF$20*SIGN(SOI!A839)*(ABS(SOI!A839))^$AE$2</f>
        <v>0.43366890992030188</v>
      </c>
      <c r="AF840" s="20">
        <f t="shared" si="357"/>
        <v>0.31951970841193139</v>
      </c>
      <c r="AG840" s="19">
        <f t="shared" si="359"/>
        <v>-0.34664021125183786</v>
      </c>
      <c r="AH840" s="19">
        <f t="shared" si="360"/>
        <v>-0.37994908389247761</v>
      </c>
      <c r="AI840">
        <f t="shared" si="356"/>
        <v>0.49079999999999407</v>
      </c>
      <c r="AJ840">
        <f t="shared" si="355"/>
        <v>0.66615991966376931</v>
      </c>
      <c r="AK840">
        <v>1</v>
      </c>
    </row>
    <row r="841" spans="1:37" x14ac:dyDescent="0.25">
      <c r="A841">
        <v>68.250000000000483</v>
      </c>
      <c r="B841" s="2">
        <v>1948.2499999999379</v>
      </c>
      <c r="C841">
        <f>+D841+($D$2+E841+F841)*SOI!A840*IF(B841&gt;$C$18, IF(B841&lt;$C$19,-1,1),1)</f>
        <v>-0.34796103289146685</v>
      </c>
      <c r="D841">
        <f>+$D$3*((1-$D$5)*SOI!D840+$D$5*SOI!D839) +   $D$4*((1-$D$5)*SOI!E840+$D$5*SOI!E839)</f>
        <v>0</v>
      </c>
      <c r="E841">
        <f t="shared" si="337"/>
        <v>0.76296473687814181</v>
      </c>
      <c r="F841">
        <f t="shared" si="338"/>
        <v>-2.1548088684440092</v>
      </c>
      <c r="G841">
        <f t="shared" si="345"/>
        <v>-1.3918441315658674</v>
      </c>
      <c r="H841" s="21">
        <f t="shared" si="346"/>
        <v>-9.2941190251249906E-3</v>
      </c>
      <c r="I841" s="37">
        <f t="shared" si="339"/>
        <v>0.43999286541069815</v>
      </c>
      <c r="J841" s="1">
        <f t="shared" si="347"/>
        <v>-2.4357436579361239E-2</v>
      </c>
      <c r="K841" s="1">
        <f t="shared" si="348"/>
        <v>-6.2038226377788576E-5</v>
      </c>
      <c r="L841" s="1">
        <f t="shared" si="340"/>
        <v>-0.92985745268137532</v>
      </c>
      <c r="M841" s="1">
        <f t="shared" si="341"/>
        <v>-0.3478873229946996</v>
      </c>
      <c r="N841" s="1">
        <f t="shared" si="342"/>
        <v>2.4714302090505262E-3</v>
      </c>
      <c r="O841" s="1">
        <f t="shared" si="343"/>
        <v>0.39531739551968448</v>
      </c>
      <c r="P841" s="1">
        <f t="shared" si="344"/>
        <v>-6.2596630269218419E-3</v>
      </c>
      <c r="Q841" s="1">
        <f t="shared" si="349"/>
        <v>-5.7824154483088869E-4</v>
      </c>
      <c r="R841" s="1">
        <f t="shared" si="350"/>
        <v>1.3980157151994912E-5</v>
      </c>
      <c r="S841" s="1">
        <f t="shared" si="351"/>
        <v>1.4258177596324361E-4</v>
      </c>
      <c r="T841" s="1">
        <f t="shared" si="352"/>
        <v>6.1850022245850756E-3</v>
      </c>
      <c r="U841" s="1">
        <f t="shared" si="353"/>
        <v>1.4288031733715979E-4</v>
      </c>
      <c r="V841" s="1">
        <f t="shared" si="354"/>
        <v>3.0068182846499075E-5</v>
      </c>
      <c r="W841" s="1">
        <f t="shared" si="361"/>
        <v>0</v>
      </c>
      <c r="X841" s="1">
        <f t="shared" si="361"/>
        <v>0</v>
      </c>
      <c r="Y841" s="1">
        <f t="shared" si="361"/>
        <v>0</v>
      </c>
      <c r="Z841" s="1">
        <f t="shared" si="361"/>
        <v>0</v>
      </c>
      <c r="AA841" s="1">
        <f>+AA$3*$F841*ABS($F841)*COS(2*PI()*$A841/$AZ$22+AA$4)*COS(2*PI()*$A841/$BA$22+AA$5)</f>
        <v>0</v>
      </c>
      <c r="AB841" s="39">
        <f>+AB$3*$F841*ABS($F841)*COS(2*2*PI()*$A841/$BA$33+AB$4)*COS(2*2*PI()*$A841/$BA$34+AB$5)*COS(2*2*PI()*$A841/$BA$35+AB$6)</f>
        <v>0</v>
      </c>
      <c r="AE841" s="20">
        <f>+$AF$20*SIGN(SOI!A840)*(ABS(SOI!A840))^$AE$2</f>
        <v>0.22652440601240525</v>
      </c>
      <c r="AF841" s="20">
        <f t="shared" si="357"/>
        <v>0.3078931085981278</v>
      </c>
      <c r="AG841" s="19">
        <f t="shared" si="359"/>
        <v>-0.36791580546707159</v>
      </c>
      <c r="AH841" s="19">
        <f t="shared" si="360"/>
        <v>-0.39002345097857888</v>
      </c>
      <c r="AI841">
        <f t="shared" si="356"/>
        <v>0.49139999999999406</v>
      </c>
      <c r="AJ841">
        <f t="shared" si="355"/>
        <v>0.67580891406519938</v>
      </c>
      <c r="AK841">
        <v>1</v>
      </c>
    </row>
    <row r="842" spans="1:37" x14ac:dyDescent="0.25">
      <c r="A842">
        <v>68.333333333333812</v>
      </c>
      <c r="B842" s="2">
        <v>1948.3333333332712</v>
      </c>
      <c r="C842">
        <f>+D842+($D$2+E842+F842)*SOI!A841*IF(B842&gt;$C$18, IF(B842&lt;$C$19,-1,1),1)</f>
        <v>0.90565952959969687</v>
      </c>
      <c r="D842">
        <f>+$D$3*((1-$D$5)*SOI!D841+$D$5*SOI!D840) +   $D$4*((1-$D$5)*SOI!E841+$D$5*SOI!E840)</f>
        <v>0</v>
      </c>
      <c r="E842">
        <f t="shared" si="337"/>
        <v>-0.68067141172979362</v>
      </c>
      <c r="F842">
        <f t="shared" si="338"/>
        <v>3.6021537652772029</v>
      </c>
      <c r="G842">
        <f t="shared" si="345"/>
        <v>2.9214823535474093</v>
      </c>
      <c r="H842" s="21">
        <f t="shared" si="346"/>
        <v>-5.4718794884167964E-3</v>
      </c>
      <c r="I842" s="37">
        <f t="shared" si="339"/>
        <v>-0.41290683393356681</v>
      </c>
      <c r="J842" s="1">
        <f t="shared" si="347"/>
        <v>-2.0610900373018621E-2</v>
      </c>
      <c r="K842" s="1">
        <f t="shared" si="348"/>
        <v>1.579720440872268E-5</v>
      </c>
      <c r="L842" s="1">
        <f t="shared" si="340"/>
        <v>0.52421238977191931</v>
      </c>
      <c r="M842" s="1">
        <f t="shared" si="341"/>
        <v>0.3136877437405558</v>
      </c>
      <c r="N842" s="1">
        <f t="shared" si="342"/>
        <v>1.9075325198555822E-2</v>
      </c>
      <c r="O842" s="1">
        <f t="shared" si="343"/>
        <v>-0.70794878807122519</v>
      </c>
      <c r="P842" s="1">
        <f t="shared" si="344"/>
        <v>1.5787922905129096E-3</v>
      </c>
      <c r="Q842" s="1">
        <f t="shared" si="349"/>
        <v>4.024313800481987E-3</v>
      </c>
      <c r="R842" s="1">
        <f t="shared" si="350"/>
        <v>9.1306361486342144E-5</v>
      </c>
      <c r="S842" s="1">
        <f t="shared" si="351"/>
        <v>-1.0327472710926426E-3</v>
      </c>
      <c r="T842" s="1">
        <f t="shared" si="352"/>
        <v>6.2443420181403668E-3</v>
      </c>
      <c r="U842" s="1">
        <f t="shared" si="353"/>
        <v>3.3818386629609689E-5</v>
      </c>
      <c r="V842" s="1">
        <f t="shared" si="354"/>
        <v>-5.8533544627432369E-5</v>
      </c>
      <c r="W842" s="1">
        <f t="shared" ref="W842:Z861" si="362">+W$3*$F842*ABS($F842)*COS(2*PI()*$A842/W$2+W$4)</f>
        <v>0</v>
      </c>
      <c r="X842" s="1">
        <f t="shared" si="362"/>
        <v>0</v>
      </c>
      <c r="Y842" s="1">
        <f t="shared" si="362"/>
        <v>0</v>
      </c>
      <c r="Z842" s="1">
        <f t="shared" si="362"/>
        <v>0</v>
      </c>
      <c r="AA842" s="1">
        <f>+AA$3*$F842*ABS($F842)*COS(2*PI()*$A842/$AZ$22+AA$4)*COS(2*PI()*$A842/$BA$22+AA$5)</f>
        <v>0</v>
      </c>
      <c r="AB842" s="39">
        <f>+AB$3*$F842*ABS($F842)*COS(2*2*PI()*$A842/$BA$33+AB$4)*COS(2*2*PI()*$A842/$BA$34+AB$5)*COS(2*2*PI()*$A842/$BA$35+AB$6)</f>
        <v>0</v>
      </c>
      <c r="AE842" s="20">
        <f>+$AF$20*SIGN(SOI!A841)*(ABS(SOI!A841))^$AE$2</f>
        <v>0.26348600986167625</v>
      </c>
      <c r="AF842" s="20">
        <f t="shared" si="357"/>
        <v>0.19103812201146739</v>
      </c>
      <c r="AG842" s="19">
        <f t="shared" si="359"/>
        <v>0.77520198812714525</v>
      </c>
      <c r="AH842" s="19">
        <f t="shared" si="360"/>
        <v>0.75180355197362747</v>
      </c>
      <c r="AI842">
        <f t="shared" si="356"/>
        <v>0.49199999999999405</v>
      </c>
      <c r="AJ842">
        <f t="shared" si="355"/>
        <v>0.58416386611567783</v>
      </c>
      <c r="AK842">
        <v>1</v>
      </c>
    </row>
    <row r="843" spans="1:37" x14ac:dyDescent="0.25">
      <c r="A843">
        <v>68.41666666666714</v>
      </c>
      <c r="B843" s="2">
        <v>1948.4166666666044</v>
      </c>
      <c r="C843">
        <f>+D843+($D$2+E843+F843)*SOI!A842*IF(B843&gt;$C$18, IF(B843&lt;$C$19,-1,1),1)</f>
        <v>-3.5408274883229223</v>
      </c>
      <c r="D843">
        <f>+$D$3*((1-$D$5)*SOI!D842+$D$5*SOI!D841) +   $D$4*((1-$D$5)*SOI!E842+$D$5*SOI!E841)</f>
        <v>0</v>
      </c>
      <c r="E843">
        <f t="shared" si="337"/>
        <v>0.6546732972748196</v>
      </c>
      <c r="F843">
        <f t="shared" si="338"/>
        <v>-59.668464769323528</v>
      </c>
      <c r="G843">
        <f t="shared" si="345"/>
        <v>-59.013791472048709</v>
      </c>
      <c r="H843" s="21">
        <f t="shared" si="346"/>
        <v>-4.4321654019579555E-2</v>
      </c>
      <c r="I843" s="37">
        <f t="shared" si="339"/>
        <v>0.57804155943997704</v>
      </c>
      <c r="J843" s="1">
        <f t="shared" si="347"/>
        <v>-4.4352069893427638E-2</v>
      </c>
      <c r="K843" s="1">
        <f t="shared" si="348"/>
        <v>-4.0638621102633319E-4</v>
      </c>
      <c r="L843" s="1">
        <f t="shared" si="340"/>
        <v>-2.8368105202158933E-2</v>
      </c>
      <c r="M843" s="1">
        <f t="shared" si="341"/>
        <v>-0.48217810550501511</v>
      </c>
      <c r="N843" s="1">
        <f t="shared" si="342"/>
        <v>-1.6248193288585122</v>
      </c>
      <c r="O843" s="1">
        <f t="shared" si="343"/>
        <v>1.0625958064063763</v>
      </c>
      <c r="P843" s="1">
        <f t="shared" si="344"/>
        <v>-0.50002811074550013</v>
      </c>
      <c r="Q843" s="1">
        <f t="shared" si="349"/>
        <v>0.52690813040874018</v>
      </c>
      <c r="R843" s="1">
        <f t="shared" si="350"/>
        <v>-1.6735977828580207E-2</v>
      </c>
      <c r="S843" s="1">
        <f t="shared" si="351"/>
        <v>-0.1231499317342772</v>
      </c>
      <c r="T843" s="1">
        <f t="shared" si="352"/>
        <v>5.071961928373842E-4</v>
      </c>
      <c r="U843" s="1">
        <f t="shared" si="353"/>
        <v>1.4994407223527845E-2</v>
      </c>
      <c r="V843" s="1">
        <f t="shared" si="354"/>
        <v>-1.5790917846719388</v>
      </c>
      <c r="W843" s="1">
        <f t="shared" si="362"/>
        <v>0</v>
      </c>
      <c r="X843" s="1">
        <f t="shared" si="362"/>
        <v>0</v>
      </c>
      <c r="Y843" s="1">
        <f t="shared" si="362"/>
        <v>0</v>
      </c>
      <c r="Z843" s="1">
        <f t="shared" si="362"/>
        <v>0</v>
      </c>
      <c r="AA843" s="1">
        <f>+AA$3*$F843*ABS($F843)*COS(2*PI()*$A843/$AZ$22+AA$4)*COS(2*PI()*$A843/$BA$22+AA$5)</f>
        <v>0</v>
      </c>
      <c r="AB843" s="39">
        <f>+AB$3*$F843*ABS($F843)*COS(2*2*PI()*$A843/$BA$33+AB$4)*COS(2*2*PI()*$A843/$BA$34+AB$5)*COS(2*2*PI()*$A843/$BA$35+AB$6)</f>
        <v>0</v>
      </c>
      <c r="AE843" s="20">
        <f>+$AF$20*SIGN(SOI!A842)*(ABS(SOI!A842))^$AE$2</f>
        <v>8.3103950160320586E-2</v>
      </c>
      <c r="AF843" s="20">
        <f t="shared" si="357"/>
        <v>8.7828669953892088E-2</v>
      </c>
      <c r="AG843" s="19">
        <f t="shared" si="359"/>
        <v>0.36020152005645589</v>
      </c>
      <c r="AH843" s="19">
        <f t="shared" si="360"/>
        <v>0.35501447932302965</v>
      </c>
      <c r="AI843">
        <f t="shared" si="356"/>
        <v>0.49259999999999404</v>
      </c>
      <c r="AJ843">
        <f t="shared" si="355"/>
        <v>0.27237285010256379</v>
      </c>
      <c r="AK843">
        <v>1</v>
      </c>
    </row>
    <row r="844" spans="1:37" x14ac:dyDescent="0.25">
      <c r="A844">
        <v>68.500000000000469</v>
      </c>
      <c r="B844" s="2">
        <v>1948.4999999999377</v>
      </c>
      <c r="C844">
        <f>+D844+($D$2+E844+F844)*SOI!A843*IF(B844&gt;$C$18, IF(B844&lt;$C$19,-1,1),1)</f>
        <v>0.2818606310333534</v>
      </c>
      <c r="D844">
        <f>+$D$3*((1-$D$5)*SOI!D843+$D$5*SOI!D842) +   $D$4*((1-$D$5)*SOI!E843+$D$5*SOI!E842)</f>
        <v>0</v>
      </c>
      <c r="E844">
        <f t="shared" si="337"/>
        <v>-0.67488859895818631</v>
      </c>
      <c r="F844">
        <f t="shared" si="338"/>
        <v>-4.0227885849310372</v>
      </c>
      <c r="G844">
        <f t="shared" si="345"/>
        <v>-4.6976771838892235</v>
      </c>
      <c r="H844" s="21">
        <f t="shared" si="346"/>
        <v>3.7175294517203805E-3</v>
      </c>
      <c r="I844" s="37">
        <f t="shared" si="339"/>
        <v>9.6014076040174062E-2</v>
      </c>
      <c r="J844" s="1">
        <f t="shared" si="347"/>
        <v>1.6912565147440743E-3</v>
      </c>
      <c r="K844" s="1">
        <f t="shared" si="348"/>
        <v>-8.2379800899536149E-6</v>
      </c>
      <c r="L844" s="1">
        <f t="shared" si="340"/>
        <v>0.24104723484321372</v>
      </c>
      <c r="M844" s="1">
        <f t="shared" si="341"/>
        <v>0.11069480328301393</v>
      </c>
      <c r="N844" s="1">
        <f t="shared" si="342"/>
        <v>-0.14801706451832206</v>
      </c>
      <c r="O844" s="1">
        <f t="shared" si="343"/>
        <v>-1.9524639416291088E-2</v>
      </c>
      <c r="P844" s="1">
        <f t="shared" si="344"/>
        <v>-6.4921634494765665E-2</v>
      </c>
      <c r="Q844" s="1">
        <f t="shared" si="349"/>
        <v>-1.1019486488433929E-2</v>
      </c>
      <c r="R844" s="1">
        <f t="shared" si="350"/>
        <v>5.8137103631095712E-5</v>
      </c>
      <c r="S844" s="1">
        <f t="shared" si="351"/>
        <v>-1.8634456420871513E-3</v>
      </c>
      <c r="T844" s="1">
        <f t="shared" si="352"/>
        <v>7.9188612651587951E-5</v>
      </c>
      <c r="U844" s="1">
        <f t="shared" si="353"/>
        <v>3.2337032960911248E-4</v>
      </c>
      <c r="V844" s="1">
        <f t="shared" si="354"/>
        <v>-1.8677085601028674E-2</v>
      </c>
      <c r="W844" s="1">
        <f t="shared" si="362"/>
        <v>0</v>
      </c>
      <c r="X844" s="1">
        <f t="shared" si="362"/>
        <v>0</v>
      </c>
      <c r="Y844" s="1">
        <f t="shared" si="362"/>
        <v>0</v>
      </c>
      <c r="Z844" s="1">
        <f t="shared" si="362"/>
        <v>0</v>
      </c>
      <c r="AA844" s="1">
        <f>+AA$3*$F844*ABS($F844)*COS(2*PI()*$A844/$AZ$22+AA$4)*COS(2*PI()*$A844/$BA$22+AA$5)</f>
        <v>0</v>
      </c>
      <c r="AB844" s="39">
        <f>+AB$3*$F844*ABS($F844)*COS(2*2*PI()*$A844/$BA$33+AB$4)*COS(2*2*PI()*$A844/$BA$34+AB$5)*COS(2*2*PI()*$A844/$BA$35+AB$6)</f>
        <v>0</v>
      </c>
      <c r="AE844" s="20">
        <f>+$AF$20*SIGN(SOI!A843)*(ABS(SOI!A843))^$AE$2</f>
        <v>-8.3103950160320586E-2</v>
      </c>
      <c r="AF844" s="20">
        <f t="shared" si="357"/>
        <v>-1.2801242253547855E-2</v>
      </c>
      <c r="AG844" s="19">
        <f t="shared" si="359"/>
        <v>0.55184192488769324</v>
      </c>
      <c r="AH844" s="19">
        <f t="shared" si="360"/>
        <v>0.55515494317331138</v>
      </c>
      <c r="AI844">
        <f t="shared" si="356"/>
        <v>0.49319999999999403</v>
      </c>
      <c r="AJ844">
        <f t="shared" si="355"/>
        <v>0.56464316714124108</v>
      </c>
      <c r="AK844">
        <v>1</v>
      </c>
    </row>
    <row r="845" spans="1:37" x14ac:dyDescent="0.25">
      <c r="A845">
        <v>68.583333333333798</v>
      </c>
      <c r="B845" s="2">
        <v>1948.583333333271</v>
      </c>
      <c r="C845">
        <f>+D845+($D$2+E845+F845)*SOI!A844*IF(B845&gt;$C$18, IF(B845&lt;$C$19,-1,1),1)</f>
        <v>-5.9692145127888174E-2</v>
      </c>
      <c r="D845">
        <f>+$D$3*((1-$D$5)*SOI!D844+$D$5*SOI!D843) +   $D$4*((1-$D$5)*SOI!E844+$D$5*SOI!E843)</f>
        <v>0</v>
      </c>
      <c r="E845">
        <f t="shared" si="337"/>
        <v>0.74906623499899405</v>
      </c>
      <c r="F845">
        <f t="shared" si="338"/>
        <v>2.2355410213954148</v>
      </c>
      <c r="G845">
        <f t="shared" si="345"/>
        <v>2.9846072563944088</v>
      </c>
      <c r="H845" s="21">
        <f t="shared" si="346"/>
        <v>-1.9824561101484003E-2</v>
      </c>
      <c r="I845" s="37">
        <f t="shared" si="339"/>
        <v>-0.33697094249018961</v>
      </c>
      <c r="J845" s="1">
        <f t="shared" si="347"/>
        <v>1.7098631913451867E-3</v>
      </c>
      <c r="K845" s="1">
        <f t="shared" si="348"/>
        <v>1.042127054523044E-4</v>
      </c>
      <c r="L845" s="1">
        <f t="shared" si="340"/>
        <v>-0.84634979968396917</v>
      </c>
      <c r="M845" s="1">
        <f t="shared" si="341"/>
        <v>-3.188758049354249E-2</v>
      </c>
      <c r="N845" s="1">
        <f t="shared" si="342"/>
        <v>2.5623574435411578E-2</v>
      </c>
      <c r="O845" s="1">
        <f t="shared" si="343"/>
        <v>0.16978810367816891</v>
      </c>
      <c r="P845" s="1">
        <f t="shared" si="344"/>
        <v>2.6897839653422566E-2</v>
      </c>
      <c r="Q845" s="1">
        <f t="shared" si="349"/>
        <v>-5.4952014456283052E-4</v>
      </c>
      <c r="R845" s="1">
        <f t="shared" si="350"/>
        <v>-1.0174971422006721E-5</v>
      </c>
      <c r="S845" s="1">
        <f t="shared" si="351"/>
        <v>-1.1321453836881312E-3</v>
      </c>
      <c r="T845" s="1">
        <f t="shared" si="352"/>
        <v>2.4178798283824823E-3</v>
      </c>
      <c r="U845" s="1">
        <f t="shared" si="353"/>
        <v>4.7020329695644238E-4</v>
      </c>
      <c r="V845" s="1">
        <f t="shared" si="354"/>
        <v>-1.3395686959656679E-3</v>
      </c>
      <c r="W845" s="1">
        <f t="shared" si="362"/>
        <v>0</v>
      </c>
      <c r="X845" s="1">
        <f t="shared" si="362"/>
        <v>0</v>
      </c>
      <c r="Y845" s="1">
        <f t="shared" si="362"/>
        <v>0</v>
      </c>
      <c r="Z845" s="1">
        <f t="shared" si="362"/>
        <v>0</v>
      </c>
      <c r="AA845" s="1">
        <f>+AA$3*$F845*ABS($F845)*COS(2*PI()*$A845/$AZ$22+AA$4)*COS(2*PI()*$A845/$BA$22+AA$5)</f>
        <v>0</v>
      </c>
      <c r="AB845" s="39">
        <f>+AB$3*$F845*ABS($F845)*COS(2*2*PI()*$A845/$BA$33+AB$4)*COS(2*2*PI()*$A845/$BA$34+AB$5)*COS(2*2*PI()*$A845/$BA$35+AB$6)</f>
        <v>0</v>
      </c>
      <c r="AE845" s="20">
        <f>+$AF$20*SIGN(SOI!A844)*(ABS(SOI!A844))^$AE$2</f>
        <v>-3.8403726760643568E-2</v>
      </c>
      <c r="AF845" s="20">
        <f t="shared" si="357"/>
        <v>-5.3303801227202574E-2</v>
      </c>
      <c r="AG845" s="19">
        <f t="shared" si="359"/>
        <v>0.46698035947603889</v>
      </c>
      <c r="AH845" s="19">
        <f t="shared" si="360"/>
        <v>0.46668990901990492</v>
      </c>
      <c r="AI845">
        <f t="shared" si="356"/>
        <v>0.49379999999999402</v>
      </c>
      <c r="AJ845">
        <f t="shared" si="355"/>
        <v>0.52028416070324146</v>
      </c>
      <c r="AK845">
        <v>1</v>
      </c>
    </row>
    <row r="846" spans="1:37" x14ac:dyDescent="0.25">
      <c r="A846">
        <v>68.666666666667126</v>
      </c>
      <c r="B846" s="2">
        <v>1948.6666666666042</v>
      </c>
      <c r="C846">
        <f>+D846+($D$2+E846+F846)*SOI!A845*IF(B846&gt;$C$18, IF(B846&lt;$C$19,-1,1),1)</f>
        <v>5.6235459128665247E-2</v>
      </c>
      <c r="D846">
        <f>+$D$3*((1-$D$5)*SOI!D845+$D$5*SOI!D844) +   $D$4*((1-$D$5)*SOI!E845+$D$5*SOI!E844)</f>
        <v>0</v>
      </c>
      <c r="E846">
        <f t="shared" si="337"/>
        <v>-0.91133851599639737</v>
      </c>
      <c r="F846">
        <f t="shared" si="338"/>
        <v>-1.9004344404368649</v>
      </c>
      <c r="G846">
        <f t="shared" si="345"/>
        <v>-2.8117729564332623</v>
      </c>
      <c r="H846" s="21">
        <f t="shared" si="346"/>
        <v>1.2777524985592094E-2</v>
      </c>
      <c r="I846" s="37">
        <f t="shared" si="339"/>
        <v>0.47287624569100245</v>
      </c>
      <c r="J846" s="1">
        <f t="shared" si="347"/>
        <v>-2.1748646353020574E-3</v>
      </c>
      <c r="K846" s="1">
        <f t="shared" si="348"/>
        <v>-6.2927349942836877E-5</v>
      </c>
      <c r="L846" s="1">
        <f t="shared" si="340"/>
        <v>0.84691106139733419</v>
      </c>
      <c r="M846" s="1">
        <f t="shared" si="341"/>
        <v>-2.8902631802393542E-2</v>
      </c>
      <c r="N846" s="1">
        <f t="shared" si="342"/>
        <v>8.0751126685926752E-2</v>
      </c>
      <c r="O846" s="1">
        <f t="shared" si="343"/>
        <v>-0.74152447887738282</v>
      </c>
      <c r="P846" s="1">
        <f t="shared" si="344"/>
        <v>-3.7164648390792055E-3</v>
      </c>
      <c r="Q846" s="1">
        <f t="shared" si="349"/>
        <v>-1.569669854800719E-3</v>
      </c>
      <c r="R846" s="1">
        <f t="shared" si="350"/>
        <v>4.0786171781412254E-5</v>
      </c>
      <c r="S846" s="1">
        <f t="shared" si="351"/>
        <v>5.0068677885487852E-3</v>
      </c>
      <c r="T846" s="1">
        <f t="shared" si="352"/>
        <v>1.0566735973166541E-2</v>
      </c>
      <c r="U846" s="1">
        <f t="shared" si="353"/>
        <v>9.1170291584867128E-5</v>
      </c>
      <c r="V846" s="1">
        <f t="shared" si="354"/>
        <v>5.8329263916090694E-4</v>
      </c>
      <c r="W846" s="1">
        <f t="shared" si="362"/>
        <v>0</v>
      </c>
      <c r="X846" s="1">
        <f t="shared" si="362"/>
        <v>0</v>
      </c>
      <c r="Y846" s="1">
        <f t="shared" si="362"/>
        <v>0</v>
      </c>
      <c r="Z846" s="1">
        <f t="shared" si="362"/>
        <v>0</v>
      </c>
      <c r="AA846" s="1">
        <f>+AA$3*$F846*ABS($F846)*COS(2*PI()*$A846/$AZ$22+AA$4)*COS(2*PI()*$A846/$BA$22+AA$5)</f>
        <v>0</v>
      </c>
      <c r="AB846" s="39">
        <f>+AB$3*$F846*ABS($F846)*COS(2*2*PI()*$A846/$BA$33+AB$4)*COS(2*2*PI()*$A846/$BA$34+AB$5)*COS(2*2*PI()*$A846/$BA$35+AB$6)</f>
        <v>0</v>
      </c>
      <c r="AE846" s="20">
        <f>+$AF$20*SIGN(SOI!A845)*(ABS(SOI!A845))^$AE$2</f>
        <v>-3.8403726760643568E-2</v>
      </c>
      <c r="AF846" s="20">
        <f t="shared" si="357"/>
        <v>-0.1781280759771833</v>
      </c>
      <c r="AG846" s="19">
        <f t="shared" si="359"/>
        <v>0.72711477449057171</v>
      </c>
      <c r="AH846" s="19">
        <f t="shared" si="360"/>
        <v>0.52409603564395879</v>
      </c>
      <c r="AI846">
        <f t="shared" si="356"/>
        <v>0.49439999999999401</v>
      </c>
      <c r="AJ846">
        <f t="shared" si="355"/>
        <v>0.90524285046775499</v>
      </c>
      <c r="AK846">
        <v>1</v>
      </c>
    </row>
    <row r="847" spans="1:37" x14ac:dyDescent="0.25">
      <c r="A847">
        <v>68.750000000000455</v>
      </c>
      <c r="B847" s="2">
        <v>1948.7499999999375</v>
      </c>
      <c r="C847">
        <f>+D847+($D$2+E847+F847)*SOI!A846*IF(B847&gt;$C$18, IF(B847&lt;$C$19,-1,1),1)</f>
        <v>-2.3317323006281994</v>
      </c>
      <c r="D847">
        <f>+$D$3*((1-$D$5)*SOI!D846+$D$5*SOI!D845) +   $D$4*((1-$D$5)*SOI!E846+$D$5*SOI!E845)</f>
        <v>0</v>
      </c>
      <c r="E847">
        <f t="shared" si="337"/>
        <v>1.2742092205538924</v>
      </c>
      <c r="F847">
        <f t="shared" si="338"/>
        <v>2.1548088686052242</v>
      </c>
      <c r="G847">
        <f t="shared" si="345"/>
        <v>3.4290180891591167</v>
      </c>
      <c r="H847" s="21">
        <f t="shared" si="346"/>
        <v>6.225243895333037E-3</v>
      </c>
      <c r="I847" s="37">
        <f t="shared" si="339"/>
        <v>-0.38728898352766233</v>
      </c>
      <c r="J847" s="1">
        <f t="shared" si="347"/>
        <v>-3.0166819339131836E-3</v>
      </c>
      <c r="K847" s="1">
        <f t="shared" si="348"/>
        <v>1.6791974708482684E-5</v>
      </c>
      <c r="L847" s="1">
        <f t="shared" si="340"/>
        <v>-0.15910163778360925</v>
      </c>
      <c r="M847" s="1">
        <f t="shared" si="341"/>
        <v>4.8949362052060637E-2</v>
      </c>
      <c r="N847" s="1">
        <f t="shared" si="342"/>
        <v>-0.19461412877328158</v>
      </c>
      <c r="O847" s="1">
        <f t="shared" si="343"/>
        <v>0.99481230610328175</v>
      </c>
      <c r="P847" s="1">
        <f t="shared" si="344"/>
        <v>3.9349557721772713E-3</v>
      </c>
      <c r="Q847" s="1">
        <f t="shared" si="349"/>
        <v>-6.4068379497718561E-3</v>
      </c>
      <c r="R847" s="1">
        <f t="shared" si="350"/>
        <v>-1.3634399368332622E-4</v>
      </c>
      <c r="S847" s="1">
        <f t="shared" si="351"/>
        <v>9.8827894883404075E-3</v>
      </c>
      <c r="T847" s="1">
        <f t="shared" si="352"/>
        <v>2.6631360758429157E-3</v>
      </c>
      <c r="U847" s="1">
        <f t="shared" si="353"/>
        <v>7.9058908852644783E-5</v>
      </c>
      <c r="V847" s="1">
        <f t="shared" si="354"/>
        <v>1.4884083533091823E-3</v>
      </c>
      <c r="W847" s="1">
        <f t="shared" si="362"/>
        <v>0</v>
      </c>
      <c r="X847" s="1">
        <f t="shared" si="362"/>
        <v>0</v>
      </c>
      <c r="Y847" s="1">
        <f t="shared" si="362"/>
        <v>0</v>
      </c>
      <c r="Z847" s="1">
        <f t="shared" si="362"/>
        <v>0</v>
      </c>
      <c r="AA847" s="1">
        <f>+AA$3*$F847*ABS($F847)*COS(2*PI()*$A847/$AZ$22+AA$4)*COS(2*PI()*$A847/$BA$22+AA$5)</f>
        <v>0</v>
      </c>
      <c r="AB847" s="39">
        <f>+AB$3*$F847*ABS($F847)*COS(2*2*PI()*$A847/$BA$33+AB$4)*COS(2*2*PI()*$A847/$BA$34+AB$5)*COS(2*2*PI()*$A847/$BA$35+AB$6)</f>
        <v>0</v>
      </c>
      <c r="AE847" s="20">
        <f>+$AF$20*SIGN(SOI!A846)*(ABS(SOI!A846))^$AE$2</f>
        <v>-0.45757677441026284</v>
      </c>
      <c r="AF847" s="20">
        <f t="shared" si="357"/>
        <v>-0.25115509011956932</v>
      </c>
      <c r="AG847" s="19">
        <f t="shared" si="359"/>
        <v>0.5920935731583028</v>
      </c>
      <c r="AH847" s="19">
        <f t="shared" si="360"/>
        <v>0.50140026396520165</v>
      </c>
      <c r="AI847">
        <f t="shared" si="356"/>
        <v>0.494999999999994</v>
      </c>
      <c r="AJ847">
        <f t="shared" si="355"/>
        <v>0.84324866327787218</v>
      </c>
      <c r="AK847">
        <v>1</v>
      </c>
    </row>
    <row r="848" spans="1:37" x14ac:dyDescent="0.25">
      <c r="A848">
        <v>68.833333333333783</v>
      </c>
      <c r="B848" s="2">
        <v>1948.8333333332707</v>
      </c>
      <c r="C848">
        <f>+D848+($D$2+E848+F848)*SOI!A847*IF(B848&gt;$C$18, IF(B848&lt;$C$19,-1,1),1)</f>
        <v>1.796925506439975</v>
      </c>
      <c r="D848">
        <f>+$D$3*((1-$D$5)*SOI!D847+$D$5*SOI!D846) +   $D$4*((1-$D$5)*SOI!E847+$D$5*SOI!E846)</f>
        <v>0</v>
      </c>
      <c r="E848">
        <f t="shared" si="337"/>
        <v>-2.3875979225807256</v>
      </c>
      <c r="F848">
        <f t="shared" si="338"/>
        <v>-3.602153765552524</v>
      </c>
      <c r="G848">
        <f t="shared" si="345"/>
        <v>-5.98975168813325</v>
      </c>
      <c r="H848" s="21">
        <f t="shared" si="346"/>
        <v>3.6131521538051757E-3</v>
      </c>
      <c r="I848" s="37">
        <f t="shared" si="339"/>
        <v>-0.18794399644028212</v>
      </c>
      <c r="J848" s="1">
        <f t="shared" si="347"/>
        <v>-3.2532738256368075E-4</v>
      </c>
      <c r="K848" s="1">
        <f t="shared" si="348"/>
        <v>-2.5980087295477316E-4</v>
      </c>
      <c r="L848" s="1">
        <f t="shared" si="340"/>
        <v>0.47311895128391568</v>
      </c>
      <c r="M848" s="1">
        <f t="shared" si="341"/>
        <v>1.0877893909537825E-2</v>
      </c>
      <c r="N848" s="1">
        <f t="shared" si="342"/>
        <v>0.34091230950680979</v>
      </c>
      <c r="O848" s="1">
        <f t="shared" si="343"/>
        <v>-0.43714710658743072</v>
      </c>
      <c r="P848" s="1">
        <f t="shared" si="344"/>
        <v>-4.6590410444962281E-2</v>
      </c>
      <c r="Q848" s="1">
        <f t="shared" si="349"/>
        <v>2.4940768921838212E-3</v>
      </c>
      <c r="R848" s="1">
        <f t="shared" si="350"/>
        <v>2.575700865723289E-5</v>
      </c>
      <c r="S848" s="1">
        <f t="shared" si="351"/>
        <v>-8.4011971216728532E-3</v>
      </c>
      <c r="T848" s="1">
        <f t="shared" si="352"/>
        <v>3.4799700899389779E-3</v>
      </c>
      <c r="U848" s="1">
        <f t="shared" si="353"/>
        <v>-4.5425614497191598E-4</v>
      </c>
      <c r="V848" s="1">
        <f t="shared" si="354"/>
        <v>3.0870743994053932E-2</v>
      </c>
      <c r="W848" s="1">
        <f t="shared" si="362"/>
        <v>0</v>
      </c>
      <c r="X848" s="1">
        <f t="shared" si="362"/>
        <v>0</v>
      </c>
      <c r="Y848" s="1">
        <f t="shared" si="362"/>
        <v>0</v>
      </c>
      <c r="Z848" s="1">
        <f t="shared" si="362"/>
        <v>0</v>
      </c>
      <c r="AA848" s="1">
        <f>+AA$3*$F848*ABS($F848)*COS(2*PI()*$A848/$AZ$22+AA$4)*COS(2*PI()*$A848/$BA$22+AA$5)</f>
        <v>0</v>
      </c>
      <c r="AB848" s="39">
        <f>+AB$3*$F848*ABS($F848)*COS(2*2*PI()*$A848/$BA$33+AB$4)*COS(2*2*PI()*$A848/$BA$34+AB$5)*COS(2*2*PI()*$A848/$BA$35+AB$6)</f>
        <v>0</v>
      </c>
      <c r="AE848" s="20">
        <f>+$AF$20*SIGN(SOI!A847)*(ABS(SOI!A847))^$AE$2</f>
        <v>-0.25748476918780155</v>
      </c>
      <c r="AF848" s="20">
        <f t="shared" si="357"/>
        <v>-0.13701737610875608</v>
      </c>
      <c r="AG848" s="19">
        <f t="shared" si="359"/>
        <v>0.56830650364278623</v>
      </c>
      <c r="AH848" s="19">
        <f t="shared" si="360"/>
        <v>0.3460580904155085</v>
      </c>
      <c r="AI848">
        <f t="shared" si="356"/>
        <v>0.49559999999999399</v>
      </c>
      <c r="AJ848">
        <f t="shared" si="355"/>
        <v>0.70532387975154232</v>
      </c>
      <c r="AK848">
        <v>1</v>
      </c>
    </row>
    <row r="849" spans="1:37" x14ac:dyDescent="0.25">
      <c r="A849">
        <v>68.916666666667112</v>
      </c>
      <c r="B849" s="2">
        <v>1948.916666666604</v>
      </c>
      <c r="C849">
        <f>+D849+($D$2+E849+F849)*SOI!A848*IF(B849&gt;$C$18, IF(B849&lt;$C$19,-1,1),1)</f>
        <v>38.299745812496163</v>
      </c>
      <c r="D849">
        <f>+$D$3*((1-$D$5)*SOI!D848+$D$5*SOI!D847) +   $D$4*((1-$D$5)*SOI!E848+$D$5*SOI!E847)</f>
        <v>0</v>
      </c>
      <c r="E849">
        <f t="shared" si="337"/>
        <v>41.120340000468659</v>
      </c>
      <c r="F849">
        <f t="shared" si="338"/>
        <v>59.66846476925808</v>
      </c>
      <c r="G849">
        <f t="shared" si="345"/>
        <v>100.78880476972674</v>
      </c>
      <c r="H849" s="21">
        <f t="shared" si="346"/>
        <v>-0.58091242270636767</v>
      </c>
      <c r="I849" s="37">
        <f t="shared" si="339"/>
        <v>17.360612695203628</v>
      </c>
      <c r="J849" s="1">
        <f t="shared" si="347"/>
        <v>-6.5835012072284957</v>
      </c>
      <c r="K849" s="1">
        <f t="shared" si="348"/>
        <v>3.0064137767030847</v>
      </c>
      <c r="L849" s="1">
        <f t="shared" si="340"/>
        <v>-41.806038364785934</v>
      </c>
      <c r="M849" s="1">
        <f t="shared" si="341"/>
        <v>-2.3831124112760156</v>
      </c>
      <c r="N849" s="1">
        <f t="shared" si="342"/>
        <v>-2.7495127495533946</v>
      </c>
      <c r="O849" s="1">
        <f t="shared" si="343"/>
        <v>2.3675403058102997</v>
      </c>
      <c r="P849" s="1">
        <f t="shared" si="344"/>
        <v>1.1265909027367433</v>
      </c>
      <c r="Q849" s="1">
        <f t="shared" si="349"/>
        <v>4.4067925162880224</v>
      </c>
      <c r="R849" s="1">
        <f t="shared" si="350"/>
        <v>-4.203826460244195</v>
      </c>
      <c r="S849" s="1">
        <f t="shared" si="351"/>
        <v>-6.2587963530582726</v>
      </c>
      <c r="T849" s="1">
        <f t="shared" si="352"/>
        <v>1.665382338383441</v>
      </c>
      <c r="U849" s="1">
        <f t="shared" si="353"/>
        <v>-1.0146286127960205</v>
      </c>
      <c r="V849" s="1">
        <f t="shared" si="354"/>
        <v>6.0204624884987332</v>
      </c>
      <c r="W849" s="1">
        <f t="shared" si="362"/>
        <v>0</v>
      </c>
      <c r="X849" s="1">
        <f t="shared" si="362"/>
        <v>0</v>
      </c>
      <c r="Y849" s="1">
        <f t="shared" si="362"/>
        <v>0</v>
      </c>
      <c r="Z849" s="1">
        <f t="shared" si="362"/>
        <v>0</v>
      </c>
      <c r="AA849" s="1">
        <f>+AA$3*$F849*ABS($F849)*COS(2*PI()*$A849/$AZ$22+AA$4)*COS(2*PI()*$A849/$BA$22+AA$5)</f>
        <v>0</v>
      </c>
      <c r="AB849" s="39">
        <f>+AB$3*$F849*ABS($F849)*COS(2*2*PI()*$A849/$BA$33+AB$4)*COS(2*2*PI()*$A849/$BA$34+AB$5)*COS(2*2*PI()*$A849/$BA$35+AB$6)</f>
        <v>0</v>
      </c>
      <c r="AE849" s="20">
        <f>+$AF$20*SIGN(SOI!A848)*(ABS(SOI!A848))^$AE$2</f>
        <v>0.30400941527179615</v>
      </c>
      <c r="AF849" s="20">
        <f t="shared" si="357"/>
        <v>-0.10038752117567661</v>
      </c>
      <c r="AG849" s="19">
        <f t="shared" si="359"/>
        <v>0.56077973126003611</v>
      </c>
      <c r="AH849" s="19">
        <f t="shared" si="360"/>
        <v>0.37864170683158438</v>
      </c>
      <c r="AI849">
        <f t="shared" si="356"/>
        <v>0.49619999999999398</v>
      </c>
      <c r="AJ849">
        <f t="shared" si="355"/>
        <v>0.66116725243571273</v>
      </c>
      <c r="AK849">
        <v>1</v>
      </c>
    </row>
    <row r="850" spans="1:37" x14ac:dyDescent="0.25">
      <c r="A850">
        <v>69.000000000000441</v>
      </c>
      <c r="B850" s="2">
        <v>1948.9999999999372</v>
      </c>
      <c r="C850">
        <f>+D850+($D$2+E850+F850)*SOI!A849*IF(B850&gt;$C$18, IF(B850&lt;$C$19,-1,1),1)</f>
        <v>-3.0875388741612682</v>
      </c>
      <c r="D850">
        <f>+$D$3*((1-$D$5)*SOI!D849+$D$5*SOI!D848) +   $D$4*((1-$D$5)*SOI!E849+$D$5*SOI!E848)</f>
        <v>0</v>
      </c>
      <c r="E850">
        <f t="shared" si="337"/>
        <v>2.6892524455217801</v>
      </c>
      <c r="F850">
        <f t="shared" si="338"/>
        <v>4.0227885852635854</v>
      </c>
      <c r="G850">
        <f t="shared" si="345"/>
        <v>6.7120410307853655</v>
      </c>
      <c r="H850" s="21">
        <f t="shared" si="346"/>
        <v>3.8986073823190459E-3</v>
      </c>
      <c r="I850" s="37">
        <f t="shared" si="339"/>
        <v>1.455812489823856</v>
      </c>
      <c r="J850" s="1">
        <f t="shared" si="347"/>
        <v>-5.1768928755311139E-2</v>
      </c>
      <c r="K850" s="1">
        <f t="shared" si="348"/>
        <v>5.6027977045111279E-3</v>
      </c>
      <c r="L850" s="1">
        <f t="shared" si="340"/>
        <v>-2.8959093413695705</v>
      </c>
      <c r="M850" s="1">
        <f t="shared" si="341"/>
        <v>-0.22346854153636847</v>
      </c>
      <c r="N850" s="1">
        <f t="shared" si="342"/>
        <v>0.10960255635712698</v>
      </c>
      <c r="O850" s="1">
        <f t="shared" si="343"/>
        <v>1.677131643537632</v>
      </c>
      <c r="P850" s="1">
        <f t="shared" si="344"/>
        <v>4.2786494902427481E-2</v>
      </c>
      <c r="Q850" s="1">
        <f t="shared" si="349"/>
        <v>-1.6472496167951694E-2</v>
      </c>
      <c r="R850" s="1">
        <f t="shared" si="350"/>
        <v>1.3177164999936875E-3</v>
      </c>
      <c r="S850" s="1">
        <f t="shared" si="351"/>
        <v>2.0921660928476204E-2</v>
      </c>
      <c r="T850" s="1">
        <f t="shared" si="352"/>
        <v>8.1720247535354992E-2</v>
      </c>
      <c r="U850" s="1">
        <f t="shared" si="353"/>
        <v>-3.2313795211253676E-3</v>
      </c>
      <c r="V850" s="1">
        <f t="shared" si="354"/>
        <v>-9.1145508230992163E-3</v>
      </c>
      <c r="W850" s="1">
        <f t="shared" si="362"/>
        <v>0</v>
      </c>
      <c r="X850" s="1">
        <f t="shared" si="362"/>
        <v>0</v>
      </c>
      <c r="Y850" s="1">
        <f t="shared" si="362"/>
        <v>0</v>
      </c>
      <c r="Z850" s="1">
        <f t="shared" si="362"/>
        <v>0</v>
      </c>
      <c r="AA850" s="1">
        <f>+AA$3*$F850*ABS($F850)*COS(2*PI()*$A850/$AZ$22+AA$4)*COS(2*PI()*$A850/$BA$22+AA$5)</f>
        <v>0</v>
      </c>
      <c r="AB850" s="39">
        <f>+AB$3*$F850*ABS($F850)*COS(2*2*PI()*$A850/$BA$33+AB$4)*COS(2*2*PI()*$A850/$BA$34+AB$5)*COS(2*2*PI()*$A850/$BA$35+AB$6)</f>
        <v>0</v>
      </c>
      <c r="AE850" s="20">
        <f>+$AF$20*SIGN(SOI!A849)*(ABS(SOI!A849))^$AE$2</f>
        <v>-0.34768720961102439</v>
      </c>
      <c r="AF850" s="20">
        <f t="shared" si="357"/>
        <v>6.3058688645739755E-2</v>
      </c>
      <c r="AG850" s="19">
        <f t="shared" si="359"/>
        <v>0.26883604914803039</v>
      </c>
      <c r="AH850" s="19">
        <f t="shared" si="360"/>
        <v>0.31630860606792899</v>
      </c>
      <c r="AI850">
        <f t="shared" si="356"/>
        <v>0.49679999999999397</v>
      </c>
      <c r="AJ850">
        <f t="shared" si="355"/>
        <v>0.20577736050229062</v>
      </c>
      <c r="AK850">
        <v>1</v>
      </c>
    </row>
    <row r="851" spans="1:37" x14ac:dyDescent="0.25">
      <c r="A851">
        <v>69.083333333333769</v>
      </c>
      <c r="B851" s="2">
        <v>1949.0833333332705</v>
      </c>
      <c r="C851">
        <f>+D851+($D$2+E851+F851)*SOI!A850*IF(B851&gt;$C$18, IF(B851&lt;$C$19,-1,1),1)</f>
        <v>-0.93132463544315702</v>
      </c>
      <c r="D851">
        <f>+$D$3*((1-$D$5)*SOI!D850+$D$5*SOI!D849) +   $D$4*((1-$D$5)*SOI!E850+$D$5*SOI!E849)</f>
        <v>0</v>
      </c>
      <c r="E851">
        <f t="shared" si="337"/>
        <v>-1.3464768070657271</v>
      </c>
      <c r="F851">
        <f t="shared" si="338"/>
        <v>-2.2355410215617999</v>
      </c>
      <c r="G851">
        <f t="shared" si="345"/>
        <v>-3.582017828627527</v>
      </c>
      <c r="H851" s="21">
        <f t="shared" si="346"/>
        <v>-2.8982459233208174E-2</v>
      </c>
      <c r="I851" s="37">
        <f t="shared" si="339"/>
        <v>-0.50182110221147203</v>
      </c>
      <c r="J851" s="1">
        <f t="shared" si="347"/>
        <v>-6.8030838144550127E-3</v>
      </c>
      <c r="K851" s="1">
        <f t="shared" si="348"/>
        <v>-1.791760872547276E-5</v>
      </c>
      <c r="L851" s="1">
        <f t="shared" si="340"/>
        <v>0.36111027226662007</v>
      </c>
      <c r="M851" s="1">
        <f t="shared" si="341"/>
        <v>8.5194107743747E-2</v>
      </c>
      <c r="N851" s="1">
        <f t="shared" si="342"/>
        <v>-0.17879845375550521</v>
      </c>
      <c r="O851" s="1">
        <f t="shared" si="343"/>
        <v>-1.2145225766818162</v>
      </c>
      <c r="P851" s="1">
        <f t="shared" si="344"/>
        <v>-1.515264667739875E-3</v>
      </c>
      <c r="Q851" s="1">
        <f t="shared" si="349"/>
        <v>-1.0244615294438209E-2</v>
      </c>
      <c r="R851" s="1">
        <f t="shared" si="350"/>
        <v>-2.8248910475695054E-4</v>
      </c>
      <c r="S851" s="1">
        <f t="shared" si="351"/>
        <v>1.176475028305398E-2</v>
      </c>
      <c r="T851" s="1">
        <f t="shared" si="352"/>
        <v>7.3794329910879053E-3</v>
      </c>
      <c r="U851" s="1">
        <f t="shared" si="353"/>
        <v>-3.9446932207081278E-5</v>
      </c>
      <c r="V851" s="1">
        <f t="shared" si="354"/>
        <v>-5.2657487380143142E-4</v>
      </c>
      <c r="W851" s="1">
        <f t="shared" si="362"/>
        <v>0</v>
      </c>
      <c r="X851" s="1">
        <f t="shared" si="362"/>
        <v>0</v>
      </c>
      <c r="Y851" s="1">
        <f t="shared" si="362"/>
        <v>0</v>
      </c>
      <c r="Z851" s="1">
        <f t="shared" si="362"/>
        <v>0</v>
      </c>
      <c r="AA851" s="1">
        <f>+AA$3*$F851*ABS($F851)*COS(2*PI()*$A851/$AZ$22+AA$4)*COS(2*PI()*$A851/$BA$22+AA$5)</f>
        <v>0</v>
      </c>
      <c r="AB851" s="39">
        <f>+AB$3*$F851*ABS($F851)*COS(2*2*PI()*$A851/$BA$33+AB$4)*COS(2*2*PI()*$A851/$BA$34+AB$5)*COS(2*2*PI()*$A851/$BA$35+AB$6)</f>
        <v>0</v>
      </c>
      <c r="AE851" s="20">
        <f>+$AF$20*SIGN(SOI!A850)*(ABS(SOI!A850))^$AE$2</f>
        <v>0.2328538602764475</v>
      </c>
      <c r="AF851" s="20">
        <f t="shared" si="357"/>
        <v>-0.16967808352948097</v>
      </c>
      <c r="AG851" s="19">
        <f t="shared" si="359"/>
        <v>0.37862135174443312</v>
      </c>
      <c r="AH851" s="19">
        <f t="shared" si="360"/>
        <v>0.35174441502895204</v>
      </c>
      <c r="AI851">
        <f t="shared" si="356"/>
        <v>0.49739999999999396</v>
      </c>
      <c r="AJ851">
        <f t="shared" si="355"/>
        <v>0.54829943527391412</v>
      </c>
      <c r="AK851">
        <v>1</v>
      </c>
    </row>
    <row r="852" spans="1:37" x14ac:dyDescent="0.25">
      <c r="A852">
        <v>69.166666666667098</v>
      </c>
      <c r="B852" s="2">
        <v>1949.1666666666038</v>
      </c>
      <c r="C852">
        <f>+D852+($D$2+E852+F852)*SOI!A851*IF(B852&gt;$C$18, IF(B852&lt;$C$19,-1,1),1)</f>
        <v>-1.5626936131331679</v>
      </c>
      <c r="D852">
        <f>+$D$3*((1-$D$5)*SOI!D851+$D$5*SOI!D850) +   $D$4*((1-$D$5)*SOI!E851+$D$5*SOI!E850)</f>
        <v>0</v>
      </c>
      <c r="E852">
        <f t="shared" si="337"/>
        <v>0.94082667422706034</v>
      </c>
      <c r="F852">
        <f t="shared" si="338"/>
        <v>1.9004344405605176</v>
      </c>
      <c r="G852">
        <f t="shared" si="345"/>
        <v>2.8412611147875779</v>
      </c>
      <c r="H852" s="21">
        <f t="shared" si="346"/>
        <v>9.4173739503409758E-3</v>
      </c>
      <c r="I852" s="37">
        <f t="shared" si="339"/>
        <v>8.8847989015087888E-3</v>
      </c>
      <c r="J852" s="1">
        <f t="shared" si="347"/>
        <v>-2.2957614655099141E-5</v>
      </c>
      <c r="K852" s="1">
        <f t="shared" si="348"/>
        <v>5.1118186917152008E-6</v>
      </c>
      <c r="L852" s="1">
        <f t="shared" si="340"/>
        <v>-7.1428046296637945E-2</v>
      </c>
      <c r="M852" s="1">
        <f t="shared" si="341"/>
        <v>-1.6237973069547187E-2</v>
      </c>
      <c r="N852" s="1">
        <f t="shared" si="342"/>
        <v>0.15849665237782926</v>
      </c>
      <c r="O852" s="1">
        <f t="shared" si="343"/>
        <v>0.38751432701071586</v>
      </c>
      <c r="P852" s="1">
        <f t="shared" si="344"/>
        <v>6.8497195388333909E-3</v>
      </c>
      <c r="Q852" s="1">
        <f t="shared" si="349"/>
        <v>-1.7309090458192968E-3</v>
      </c>
      <c r="R852" s="1">
        <f t="shared" si="350"/>
        <v>8.4504332943238947E-7</v>
      </c>
      <c r="S852" s="1">
        <f t="shared" si="351"/>
        <v>1.8464507612657734E-4</v>
      </c>
      <c r="T852" s="1">
        <f t="shared" si="352"/>
        <v>4.6572987101691139E-4</v>
      </c>
      <c r="U852" s="1">
        <f t="shared" si="353"/>
        <v>-3.1571572184721477E-6</v>
      </c>
      <c r="V852" s="1">
        <f t="shared" si="354"/>
        <v>-2.1100889371251275E-3</v>
      </c>
      <c r="W852" s="1">
        <f t="shared" si="362"/>
        <v>0</v>
      </c>
      <c r="X852" s="1">
        <f t="shared" si="362"/>
        <v>0</v>
      </c>
      <c r="Y852" s="1">
        <f t="shared" si="362"/>
        <v>0</v>
      </c>
      <c r="Z852" s="1">
        <f t="shared" si="362"/>
        <v>0</v>
      </c>
      <c r="AA852" s="1">
        <f>+AA$3*$F852*ABS($F852)*COS(2*PI()*$A852/$AZ$22+AA$4)*COS(2*PI()*$A852/$BA$22+AA$5)</f>
        <v>0</v>
      </c>
      <c r="AB852" s="39">
        <f>+AB$3*$F852*ABS($F852)*COS(2*2*PI()*$A852/$BA$33+AB$4)*COS(2*2*PI()*$A852/$BA$34+AB$5)*COS(2*2*PI()*$A852/$BA$35+AB$6)</f>
        <v>0</v>
      </c>
      <c r="AE852" s="20">
        <f>+$AF$20*SIGN(SOI!A851)*(ABS(SOI!A851))^$AE$2</f>
        <v>-0.39420090125386592</v>
      </c>
      <c r="AF852" s="20">
        <f t="shared" si="357"/>
        <v>8.4831780115516373E-3</v>
      </c>
      <c r="AG852" s="19">
        <f t="shared" si="359"/>
        <v>0.213608318806251</v>
      </c>
      <c r="AH852" s="19">
        <f t="shared" si="360"/>
        <v>0.34629551091494692</v>
      </c>
      <c r="AI852">
        <f t="shared" si="356"/>
        <v>0.49799999999999395</v>
      </c>
      <c r="AJ852">
        <f t="shared" si="355"/>
        <v>0.20512514079469937</v>
      </c>
      <c r="AK852">
        <v>1</v>
      </c>
    </row>
    <row r="853" spans="1:37" x14ac:dyDescent="0.25">
      <c r="A853">
        <v>69.250000000000426</v>
      </c>
      <c r="B853" s="2">
        <v>1949.249999999937</v>
      </c>
      <c r="C853">
        <f>+D853+($D$2+E853+F853)*SOI!A852*IF(B853&gt;$C$18, IF(B853&lt;$C$19,-1,1),1)</f>
        <v>-0.55437698508999622</v>
      </c>
      <c r="D853">
        <f>+$D$3*((1-$D$5)*SOI!D852+$D$5*SOI!D851) +   $D$4*((1-$D$5)*SOI!E852+$D$5*SOI!E851)</f>
        <v>0</v>
      </c>
      <c r="E853">
        <f t="shared" si="337"/>
        <v>-0.76296473688952293</v>
      </c>
      <c r="F853">
        <f t="shared" si="338"/>
        <v>-2.1548088688472991</v>
      </c>
      <c r="G853">
        <f t="shared" si="345"/>
        <v>-2.917773605736822</v>
      </c>
      <c r="H853" s="21">
        <f t="shared" si="346"/>
        <v>1.5585941595107096E-2</v>
      </c>
      <c r="I853" s="37">
        <f t="shared" si="339"/>
        <v>0.2637564128322834</v>
      </c>
      <c r="J853" s="1">
        <f t="shared" si="347"/>
        <v>1.979825992381965E-4</v>
      </c>
      <c r="K853" s="1">
        <f t="shared" si="348"/>
        <v>-1.8678141789396221E-7</v>
      </c>
      <c r="L853" s="1">
        <f t="shared" si="340"/>
        <v>0.64773237765237546</v>
      </c>
      <c r="M853" s="1">
        <f t="shared" si="341"/>
        <v>4.7171170323072782E-3</v>
      </c>
      <c r="N853" s="1">
        <f t="shared" si="342"/>
        <v>-9.7661753456821834E-2</v>
      </c>
      <c r="O853" s="1">
        <f t="shared" si="343"/>
        <v>-3.5523392286009563E-4</v>
      </c>
      <c r="P853" s="1">
        <f t="shared" si="344"/>
        <v>-3.0107695354057152E-2</v>
      </c>
      <c r="Q853" s="1">
        <f t="shared" si="349"/>
        <v>-3.098300275915273E-4</v>
      </c>
      <c r="R853" s="1">
        <f t="shared" si="350"/>
        <v>4.4903858554947548E-6</v>
      </c>
      <c r="S853" s="1">
        <f t="shared" si="351"/>
        <v>-3.377517281162222E-3</v>
      </c>
      <c r="T853" s="1">
        <f t="shared" si="352"/>
        <v>3.8715742849623936E-6</v>
      </c>
      <c r="U853" s="1">
        <f t="shared" si="353"/>
        <v>4.1196124090911364E-4</v>
      </c>
      <c r="V853" s="1">
        <f t="shared" si="354"/>
        <v>-5.7149167379885188E-3</v>
      </c>
      <c r="W853" s="1">
        <f t="shared" si="362"/>
        <v>0</v>
      </c>
      <c r="X853" s="1">
        <f t="shared" si="362"/>
        <v>0</v>
      </c>
      <c r="Y853" s="1">
        <f t="shared" si="362"/>
        <v>0</v>
      </c>
      <c r="Z853" s="1">
        <f t="shared" si="362"/>
        <v>0</v>
      </c>
      <c r="AA853" s="1">
        <f>+AA$3*$F853*ABS($F853)*COS(2*PI()*$A853/$AZ$22+AA$4)*COS(2*PI()*$A853/$BA$22+AA$5)</f>
        <v>0</v>
      </c>
      <c r="AB853" s="39">
        <f>+AB$3*$F853*ABS($F853)*COS(2*2*PI()*$A853/$BA$33+AB$4)*COS(2*2*PI()*$A853/$BA$34+AB$5)*COS(2*2*PI()*$A853/$BA$35+AB$6)</f>
        <v>0</v>
      </c>
      <c r="AE853" s="20">
        <f>+$AF$20*SIGN(SOI!A852)*(ABS(SOI!A852))^$AE$2</f>
        <v>0.18679657501207333</v>
      </c>
      <c r="AF853" s="20">
        <f t="shared" si="357"/>
        <v>-0.10000504632368749</v>
      </c>
      <c r="AG853" s="19">
        <f t="shared" si="359"/>
        <v>0.19954745704634216</v>
      </c>
      <c r="AH853" s="19">
        <f t="shared" si="360"/>
        <v>0.30906542274141935</v>
      </c>
      <c r="AI853">
        <f t="shared" si="356"/>
        <v>0.49859999999999394</v>
      </c>
      <c r="AJ853">
        <f t="shared" si="355"/>
        <v>0.29955250337002964</v>
      </c>
      <c r="AK853">
        <v>1</v>
      </c>
    </row>
    <row r="854" spans="1:37" x14ac:dyDescent="0.25">
      <c r="A854">
        <v>69.333333333333755</v>
      </c>
      <c r="B854" s="2">
        <v>1949.3333333332703</v>
      </c>
      <c r="C854">
        <f>+D854+($D$2+E854+F854)*SOI!A853*IF(B854&gt;$C$18, IF(B854&lt;$C$19,-1,1),1)</f>
        <v>-0.29979776243309131</v>
      </c>
      <c r="D854">
        <f>+$D$3*((1-$D$5)*SOI!D853+$D$5*SOI!D852) +   $D$4*((1-$D$5)*SOI!E853+$D$5*SOI!E852)</f>
        <v>0</v>
      </c>
      <c r="E854">
        <f t="shared" ref="E854:E917" si="363">$E$3*COS(2*PI()*(A854+$E$2)/$H$3)+$E$4*COS(2*PI()*(A854+$E$2)/$H$4)+$E$5*COS(2*PI()*(A854+$E$2)/$H$5)+$E$6*COS(2*PI()/$H$6*(A854+$E$2))+$E$7*COS(2*PI()/$H$7*(A854+$E$2))+$E$8*COS(2*PI()/$H$8*(A854+$E$2))+$E$9*COS(2*PI()/$H$9*(A854+$E$2))+$E$10*COS(2*PI()/$H$10*(A854+$E$2))+$E$11*COS(2*PI()/$H$11*(A854+$E$2))+$E$12*COS(2*PI()/$H$12*(A854+$E$2))+$E$13*COS(2*PI()/$H$13*(A854+$E$2))+$E$14*COS(2*PI()/$H$14*(A854+$E$2))+$E$15*COS(2*PI()/$H$15*(A854+$E$2))+$E$16*COS(2*PI()/$H$16*(A854+$E$2))+$E$17*COS(2*PI()/$H$17*(A854+$E$2))</f>
        <v>0.68067141173586609</v>
      </c>
      <c r="F854">
        <f t="shared" ref="F854:F917" si="364">$F$3*COS(2*PI()*(B854+$F$2)/$H$3)+$F$4*COS(2*PI()*(B854+$F$2)/$H$4)+$F$5*COS(2*PI()*(B854+$F$2)/$H$5)+$F$6*COS(2*PI()/$H$6*(B854+$F$2))+$F$7*COS(2*PI()/$H$7*(B854+$F$2))+$F$8*COS(2*PI()/$H$8*(B854+$F$2))+$F$9*COS(2*PI()/$H$9*(B854+$F$2))+$F$10*COS(2*PI()/$H$10*(B854+$F$2))+$F$11*COS(2*PI()/$H$11*(B854+$F$2))+$F$12*COS(2*PI()/$H$12*(B854+$F$2))+$F$13*COS(2*PI()/$H$13*(B854+$F$2))+$F$14*COS(2*PI()/$H$14*(B854+$F$2))+$F$15*COS(2*PI()/$H$15*(B854+$F$2))+$F$16*COS(2*PI()/$H$16*(B854+$F$2))+$F$17*COS(2*PI()/$H$17*(B854+$F$2))</f>
        <v>3.6021537658797236</v>
      </c>
      <c r="G854">
        <f t="shared" si="345"/>
        <v>4.2828251776155897</v>
      </c>
      <c r="H854" s="21">
        <f t="shared" si="346"/>
        <v>-1.8675996584869944E-2</v>
      </c>
      <c r="I854" s="37">
        <f t="shared" ref="I854:I917" si="365">+(I$3*$E854+I$5*$F854)*COS(2*PI()*$A854*$A$9+I$4)</f>
        <v>-0.32437521009523479</v>
      </c>
      <c r="J854" s="1">
        <f t="shared" si="347"/>
        <v>6.5534908405614281E-3</v>
      </c>
      <c r="K854" s="1">
        <f t="shared" si="348"/>
        <v>2.8178796802577291E-4</v>
      </c>
      <c r="L854" s="1">
        <f t="shared" ref="L854:L917" si="366">+(L$3*$E854+L$5*$F854)*COS(2*PI()*$A854*$A$9+L$4)^2</f>
        <v>-0.78668314701889308</v>
      </c>
      <c r="M854" s="1">
        <f t="shared" ref="M854:M917" si="367">+(M$3*$E854+M$5*$F854)*COS(2*PI()*$A854*$A$7+M$4)</f>
        <v>-0.12696315254291748</v>
      </c>
      <c r="N854" s="1">
        <f t="shared" ref="N854:N917" si="368">+(N$3*$E854+N$5*$F854)*COS(2*PI()*$A854*$A$8+N$4)</f>
        <v>1.7538688301603845E-3</v>
      </c>
      <c r="O854" s="1">
        <f t="shared" ref="O854:O917" si="369">+(O$3*$E854+O$5*$F854)*COS(2*PI()*$A854*$A$8+O$4)^2</f>
        <v>0.23559278472998818</v>
      </c>
      <c r="P854" s="1">
        <f t="shared" ref="P854:P917" si="370">+(P$3*$E854+P$5*$F854)*COS(2*PI()*$A854*$A$7+P$4)^2</f>
        <v>5.6391610318411771E-2</v>
      </c>
      <c r="Q854" s="1">
        <f t="shared" si="349"/>
        <v>-1.4976045274892334E-4</v>
      </c>
      <c r="R854" s="1">
        <f t="shared" si="350"/>
        <v>-2.6693279180233276E-6</v>
      </c>
      <c r="S854" s="1">
        <f t="shared" si="351"/>
        <v>-7.4595873013844145E-5</v>
      </c>
      <c r="T854" s="1">
        <f t="shared" si="352"/>
        <v>3.1184543472885192E-3</v>
      </c>
      <c r="U854" s="1">
        <f t="shared" si="353"/>
        <v>9.4893828801402862E-4</v>
      </c>
      <c r="V854" s="1">
        <f t="shared" si="354"/>
        <v>-1.9222925522089588E-4</v>
      </c>
      <c r="W854" s="1">
        <f t="shared" si="362"/>
        <v>0</v>
      </c>
      <c r="X854" s="1">
        <f t="shared" si="362"/>
        <v>0</v>
      </c>
      <c r="Y854" s="1">
        <f t="shared" si="362"/>
        <v>0</v>
      </c>
      <c r="Z854" s="1">
        <f t="shared" si="362"/>
        <v>0</v>
      </c>
      <c r="AA854" s="1">
        <f>+AA$3*$F854*ABS($F854)*COS(2*PI()*$A854/$AZ$22+AA$4)*COS(2*PI()*$A854/$BA$22+AA$5)</f>
        <v>0</v>
      </c>
      <c r="AB854" s="39">
        <f>+AB$3*$F854*ABS($F854)*COS(2*2*PI()*$A854/$BA$33+AB$4)*COS(2*2*PI()*$A854/$BA$34+AB$5)*COS(2*2*PI()*$A854/$BA$35+AB$6)</f>
        <v>0</v>
      </c>
      <c r="AE854" s="20">
        <f>+$AF$20*SIGN(SOI!A853)*(ABS(SOI!A853))^$AE$2</f>
        <v>-9.2610812729269867E-2</v>
      </c>
      <c r="AF854" s="20">
        <f t="shared" si="357"/>
        <v>-0.12738078342290399</v>
      </c>
      <c r="AG854" s="19">
        <f t="shared" si="359"/>
        <v>-1.1127971235202616</v>
      </c>
      <c r="AH854" s="19">
        <f t="shared" si="360"/>
        <v>-1.0692488347469327</v>
      </c>
      <c r="AI854">
        <f t="shared" si="356"/>
        <v>0.49919999999999393</v>
      </c>
      <c r="AJ854">
        <f t="shared" si="355"/>
        <v>0.98541634009735768</v>
      </c>
      <c r="AK854">
        <v>1</v>
      </c>
    </row>
    <row r="855" spans="1:37" x14ac:dyDescent="0.25">
      <c r="A855">
        <v>69.416666666667084</v>
      </c>
      <c r="B855" s="2">
        <v>1949.4166666666035</v>
      </c>
      <c r="C855">
        <f>+D855+($D$2+E855+F855)*SOI!A854*IF(B855&gt;$C$18, IF(B855&lt;$C$19,-1,1),1)</f>
        <v>43.432659407852462</v>
      </c>
      <c r="D855">
        <f>+$D$3*((1-$D$5)*SOI!D854+$D$5*SOI!D853) +   $D$4*((1-$D$5)*SOI!E854+$D$5*SOI!E853)</f>
        <v>0</v>
      </c>
      <c r="E855">
        <f t="shared" si="363"/>
        <v>-0.65467329727946788</v>
      </c>
      <c r="F855">
        <f t="shared" si="364"/>
        <v>-59.668464769182286</v>
      </c>
      <c r="G855">
        <f t="shared" ref="G855:G918" si="371">+E855+F855</f>
        <v>-60.323138066461752</v>
      </c>
      <c r="H855" s="21">
        <f t="shared" ref="H855:H918" si="372">+$H$19*SUM(I855:V855)</f>
        <v>0.20799039526710261</v>
      </c>
      <c r="I855" s="37">
        <f t="shared" si="365"/>
        <v>-0.50113109252070565</v>
      </c>
      <c r="J855" s="1">
        <f t="shared" ref="J855:J918" si="373">+(J$3)*I855*M855</f>
        <v>-0.40388238193067344</v>
      </c>
      <c r="K855" s="1">
        <f t="shared" ref="K855:K918" si="374">+(K$3)*L855*P855*O855</f>
        <v>9.6141848374797887E-4</v>
      </c>
      <c r="L855" s="1">
        <f t="shared" si="366"/>
        <v>0.19523063199114549</v>
      </c>
      <c r="M855" s="1">
        <f t="shared" si="367"/>
        <v>5.0647290528446982</v>
      </c>
      <c r="N855" s="1">
        <f t="shared" si="368"/>
        <v>1.1511089446101002</v>
      </c>
      <c r="O855" s="1">
        <f t="shared" si="369"/>
        <v>0.47223560269912151</v>
      </c>
      <c r="P855" s="1">
        <f t="shared" si="370"/>
        <v>-0.38677613048912068</v>
      </c>
      <c r="Q855" s="1">
        <f t="shared" ref="Q855:Q918" si="375">+(Q$3)*M855*N855</f>
        <v>3.920983208120298</v>
      </c>
      <c r="R855" s="1">
        <f t="shared" ref="R855:R918" si="376">+(R$3)*I855*N855*M855</f>
        <v>0.1079700890406395</v>
      </c>
      <c r="S855" s="1">
        <f t="shared" ref="S855:S918" si="377">+(S$3)*I855*N855</f>
        <v>-7.5637612599280243E-2</v>
      </c>
      <c r="T855" s="1">
        <f t="shared" ref="T855:T918" si="378">+(T$3)*L855*O855</f>
        <v>-1.5512587525288567E-3</v>
      </c>
      <c r="U855" s="1">
        <f t="shared" ref="U855:U918" si="379">+(U$3)*P855*I855</f>
        <v>-1.0055110103423219E-2</v>
      </c>
      <c r="V855" s="1">
        <f t="shared" ref="V855:V918" si="380">+(V$3)*P855*N855</f>
        <v>0.86533440196111189</v>
      </c>
      <c r="W855" s="1">
        <f t="shared" si="362"/>
        <v>0</v>
      </c>
      <c r="X855" s="1">
        <f t="shared" si="362"/>
        <v>0</v>
      </c>
      <c r="Y855" s="1">
        <f t="shared" si="362"/>
        <v>0</v>
      </c>
      <c r="Z855" s="1">
        <f t="shared" si="362"/>
        <v>0</v>
      </c>
      <c r="AA855" s="1">
        <f>+AA$3*$F855*ABS($F855)*COS(2*PI()*$A855/$AZ$22+AA$4)*COS(2*PI()*$A855/$BA$22+AA$5)</f>
        <v>0</v>
      </c>
      <c r="AB855" s="39">
        <f>+AB$3*$F855*ABS($F855)*COS(2*2*PI()*$A855/$BA$33+AB$4)*COS(2*2*PI()*$A855/$BA$34+AB$5)*COS(2*2*PI()*$A855/$BA$35+AB$6)</f>
        <v>0</v>
      </c>
      <c r="AE855" s="20">
        <f>+$AF$20*SIGN(SOI!A854)*(ABS(SOI!A854))^$AE$2</f>
        <v>-0.47632811255151541</v>
      </c>
      <c r="AF855" s="20">
        <f t="shared" si="357"/>
        <v>-0.29284931717668672</v>
      </c>
      <c r="AG855" s="19">
        <f t="shared" si="359"/>
        <v>-0.31905664300201841</v>
      </c>
      <c r="AH855" s="19">
        <f t="shared" si="360"/>
        <v>-0.31378932063300941</v>
      </c>
      <c r="AI855">
        <f t="shared" si="356"/>
        <v>0.49979999999999392</v>
      </c>
      <c r="AJ855">
        <f t="shared" si="355"/>
        <v>2.6207325825331695E-2</v>
      </c>
      <c r="AK855">
        <v>1</v>
      </c>
    </row>
    <row r="856" spans="1:37" x14ac:dyDescent="0.25">
      <c r="A856">
        <v>69.500000000000412</v>
      </c>
      <c r="B856" s="2">
        <v>1949.4999999999368</v>
      </c>
      <c r="C856">
        <f>+D856+($D$2+E856+F856)*SOI!A855*IF(B856&gt;$C$18, IF(B856&lt;$C$19,-1,1),1)</f>
        <v>1.3056809948208938</v>
      </c>
      <c r="D856">
        <f>+$D$3*((1-$D$5)*SOI!D855+$D$5*SOI!D854) +   $D$4*((1-$D$5)*SOI!E855+$D$5*SOI!E854)</f>
        <v>0</v>
      </c>
      <c r="E856">
        <f t="shared" si="363"/>
        <v>0.67488859896773956</v>
      </c>
      <c r="F856">
        <f t="shared" si="364"/>
        <v>-4.0227885856879801</v>
      </c>
      <c r="G856">
        <f t="shared" si="371"/>
        <v>-3.3478999867202406</v>
      </c>
      <c r="H856" s="21">
        <f t="shared" si="372"/>
        <v>1.7587955880891636E-2</v>
      </c>
      <c r="I856" s="37">
        <f t="shared" si="365"/>
        <v>-8.1098748546815605E-2</v>
      </c>
      <c r="J856" s="1">
        <f t="shared" si="373"/>
        <v>-5.293471790786086E-3</v>
      </c>
      <c r="K856" s="1">
        <f t="shared" si="374"/>
        <v>-1.2647816076776058E-8</v>
      </c>
      <c r="L856" s="1">
        <f t="shared" si="366"/>
        <v>-6.8125775108473794E-3</v>
      </c>
      <c r="M856" s="1">
        <f t="shared" si="367"/>
        <v>0.41018437011339853</v>
      </c>
      <c r="N856" s="1">
        <f t="shared" si="368"/>
        <v>3.8341898068111474E-2</v>
      </c>
      <c r="O856" s="1">
        <f t="shared" si="369"/>
        <v>0.51392526593642984</v>
      </c>
      <c r="P856" s="1">
        <f t="shared" si="370"/>
        <v>-1.3398556095251736E-4</v>
      </c>
      <c r="Q856" s="1">
        <f t="shared" si="375"/>
        <v>1.057730561827518E-2</v>
      </c>
      <c r="R856" s="1">
        <f t="shared" si="376"/>
        <v>4.7135306275486203E-5</v>
      </c>
      <c r="S856" s="1">
        <f t="shared" si="377"/>
        <v>-4.077160381877536E-4</v>
      </c>
      <c r="T856" s="1">
        <f t="shared" si="378"/>
        <v>5.8909994791702479E-5</v>
      </c>
      <c r="U856" s="1">
        <f t="shared" si="379"/>
        <v>-5.6369991387385107E-7</v>
      </c>
      <c r="V856" s="1">
        <f t="shared" si="380"/>
        <v>9.9848026188754277E-6</v>
      </c>
      <c r="W856" s="1">
        <f t="shared" si="362"/>
        <v>0</v>
      </c>
      <c r="X856" s="1">
        <f t="shared" si="362"/>
        <v>0</v>
      </c>
      <c r="Y856" s="1">
        <f t="shared" si="362"/>
        <v>0</v>
      </c>
      <c r="Z856" s="1">
        <f t="shared" si="362"/>
        <v>0</v>
      </c>
      <c r="AA856" s="1">
        <f>+AA$3*$F856*ABS($F856)*COS(2*PI()*$A856/$AZ$22+AA$4)*COS(2*PI()*$A856/$BA$22+AA$5)</f>
        <v>0</v>
      </c>
      <c r="AB856" s="39">
        <f>+AB$3*$F856*ABS($F856)*COS(2*2*PI()*$A856/$BA$33+AB$4)*COS(2*2*PI()*$A856/$BA$34+AB$5)*COS(2*2*PI()*$A856/$BA$35+AB$6)</f>
        <v>0</v>
      </c>
      <c r="AE856" s="20">
        <f>+$AF$20*SIGN(SOI!A855)*(ABS(SOI!A855))^$AE$2</f>
        <v>-0.30960902624927489</v>
      </c>
      <c r="AF856" s="20">
        <f t="shared" si="357"/>
        <v>-0.35178902975622872</v>
      </c>
      <c r="AG856" s="19">
        <f t="shared" si="359"/>
        <v>-0.87349941321370206</v>
      </c>
      <c r="AH856" s="19">
        <f t="shared" si="360"/>
        <v>-0.8775659048202914</v>
      </c>
      <c r="AI856">
        <f t="shared" si="356"/>
        <v>0.50039999999999396</v>
      </c>
      <c r="AJ856">
        <f t="shared" ref="AJ856:AJ919" si="381">+ABS(AF856-AG856)</f>
        <v>0.52171038345747334</v>
      </c>
      <c r="AK856">
        <v>1</v>
      </c>
    </row>
    <row r="857" spans="1:37" x14ac:dyDescent="0.25">
      <c r="A857">
        <v>69.583333333333741</v>
      </c>
      <c r="B857" s="2">
        <v>1949.58333333327</v>
      </c>
      <c r="C857">
        <f>+D857+($D$2+E857+F857)*SOI!A856*IF(B857&gt;$C$18, IF(B857&lt;$C$19,-1,1),1)</f>
        <v>-0.47567193178436784</v>
      </c>
      <c r="D857">
        <f>+$D$3*((1-$D$5)*SOI!D856+$D$5*SOI!D855) +   $D$4*((1-$D$5)*SOI!E856+$D$5*SOI!E855)</f>
        <v>0</v>
      </c>
      <c r="E857">
        <f t="shared" si="363"/>
        <v>-0.74906623500712666</v>
      </c>
      <c r="F857">
        <f t="shared" si="364"/>
        <v>2.2355410218332761</v>
      </c>
      <c r="G857">
        <f t="shared" si="371"/>
        <v>1.4864747868261494</v>
      </c>
      <c r="H857" s="21">
        <f t="shared" si="372"/>
        <v>2.2661642715015137E-3</v>
      </c>
      <c r="I857" s="37">
        <f t="shared" si="365"/>
        <v>-0.24703861819771716</v>
      </c>
      <c r="J857" s="1">
        <f t="shared" si="373"/>
        <v>4.3261102122569301E-3</v>
      </c>
      <c r="K857" s="1">
        <f t="shared" si="374"/>
        <v>8.8238265101062882E-6</v>
      </c>
      <c r="L857" s="1">
        <f t="shared" si="366"/>
        <v>0.50525821853543085</v>
      </c>
      <c r="M857" s="1">
        <f t="shared" si="367"/>
        <v>-0.1100488192403285</v>
      </c>
      <c r="N857" s="1">
        <f t="shared" si="368"/>
        <v>1.7249515885115977E-2</v>
      </c>
      <c r="O857" s="1">
        <f t="shared" si="369"/>
        <v>-6.4917343114483939E-2</v>
      </c>
      <c r="P857" s="1">
        <f t="shared" si="370"/>
        <v>9.9778442441884573E-3</v>
      </c>
      <c r="Q857" s="1">
        <f t="shared" si="375"/>
        <v>-1.2766875845758789E-3</v>
      </c>
      <c r="R857" s="1">
        <f t="shared" si="376"/>
        <v>-1.7330321213580343E-5</v>
      </c>
      <c r="S857" s="1">
        <f t="shared" si="377"/>
        <v>-5.587426136835316E-4</v>
      </c>
      <c r="T857" s="1">
        <f t="shared" si="378"/>
        <v>5.5188892891086029E-4</v>
      </c>
      <c r="U857" s="1">
        <f t="shared" si="379"/>
        <v>1.278725679346132E-4</v>
      </c>
      <c r="V857" s="1">
        <f t="shared" si="380"/>
        <v>-3.345195532694973E-4</v>
      </c>
      <c r="W857" s="1">
        <f t="shared" si="362"/>
        <v>0</v>
      </c>
      <c r="X857" s="1">
        <f t="shared" si="362"/>
        <v>0</v>
      </c>
      <c r="Y857" s="1">
        <f t="shared" si="362"/>
        <v>0</v>
      </c>
      <c r="Z857" s="1">
        <f t="shared" si="362"/>
        <v>0</v>
      </c>
      <c r="AA857" s="1">
        <f>+AA$3*$F857*ABS($F857)*COS(2*PI()*$A857/$AZ$22+AA$4)*COS(2*PI()*$A857/$BA$22+AA$5)</f>
        <v>0</v>
      </c>
      <c r="AB857" s="39">
        <f>+AB$3*$F857*ABS($F857)*COS(2*2*PI()*$A857/$BA$33+AB$4)*COS(2*2*PI()*$A857/$BA$34+AB$5)*COS(2*2*PI()*$A857/$BA$35+AB$6)</f>
        <v>0</v>
      </c>
      <c r="AE857" s="20">
        <f>+$AF$20*SIGN(SOI!A856)*(ABS(SOI!A856))^$AE$2</f>
        <v>-0.26942995046789575</v>
      </c>
      <c r="AF857" s="20">
        <f t="shared" si="357"/>
        <v>-0.34077879566964353</v>
      </c>
      <c r="AG857" s="19">
        <f t="shared" si="359"/>
        <v>-0.47664381591320482</v>
      </c>
      <c r="AH857" s="19">
        <f t="shared" si="360"/>
        <v>-0.46839065807258473</v>
      </c>
      <c r="AI857">
        <f t="shared" ref="AI857:AI920" si="382">+AI856+$AI$22</f>
        <v>0.50099999999999401</v>
      </c>
      <c r="AJ857">
        <f t="shared" si="381"/>
        <v>0.13586502024356129</v>
      </c>
      <c r="AK857">
        <v>1</v>
      </c>
    </row>
    <row r="858" spans="1:37" x14ac:dyDescent="0.25">
      <c r="A858">
        <v>69.666666666667069</v>
      </c>
      <c r="B858" s="2">
        <v>1949.6666666666033</v>
      </c>
      <c r="C858">
        <f>+D858+($D$2+E858+F858)*SOI!A857*IF(B858&gt;$C$18, IF(B858&lt;$C$19,-1,1),1)</f>
        <v>0.64291235113435463</v>
      </c>
      <c r="D858">
        <f>+$D$3*((1-$D$5)*SOI!D857+$D$5*SOI!D856) +   $D$4*((1-$D$5)*SOI!E857+$D$5*SOI!E856)</f>
        <v>0</v>
      </c>
      <c r="E858">
        <f t="shared" si="363"/>
        <v>0.91133851600581917</v>
      </c>
      <c r="F858">
        <f t="shared" si="364"/>
        <v>-1.9004344408279032</v>
      </c>
      <c r="G858">
        <f t="shared" si="371"/>
        <v>-0.98909592482208408</v>
      </c>
      <c r="H858" s="21">
        <f t="shared" si="372"/>
        <v>-1.2062596400389576E-2</v>
      </c>
      <c r="I858" s="37">
        <f t="shared" si="365"/>
        <v>0.53014319442290669</v>
      </c>
      <c r="J858" s="1">
        <f t="shared" si="373"/>
        <v>-1.0304837706557848E-2</v>
      </c>
      <c r="K858" s="1">
        <f t="shared" si="374"/>
        <v>-9.8703089935778273E-5</v>
      </c>
      <c r="L858" s="1">
        <f t="shared" si="366"/>
        <v>-1.1151592830683759</v>
      </c>
      <c r="M858" s="1">
        <f t="shared" si="367"/>
        <v>-0.122152011507487</v>
      </c>
      <c r="N858" s="1">
        <f t="shared" si="368"/>
        <v>-1.3599792653608269E-2</v>
      </c>
      <c r="O858" s="1">
        <f t="shared" si="369"/>
        <v>0.14738651499575281</v>
      </c>
      <c r="P858" s="1">
        <f t="shared" si="370"/>
        <v>-2.2273577522986199E-2</v>
      </c>
      <c r="Q858" s="1">
        <f t="shared" si="375"/>
        <v>1.1172625634726081E-3</v>
      </c>
      <c r="R858" s="1">
        <f t="shared" si="376"/>
        <v>-3.2546595429621884E-5</v>
      </c>
      <c r="S858" s="1">
        <f t="shared" si="377"/>
        <v>-9.4535627726659863E-4</v>
      </c>
      <c r="T858" s="1">
        <f t="shared" si="378"/>
        <v>2.7654907643529718E-3</v>
      </c>
      <c r="U858" s="1">
        <f t="shared" si="379"/>
        <v>6.1257460063514888E-4</v>
      </c>
      <c r="V858" s="1">
        <f t="shared" si="380"/>
        <v>-5.8874894495185314E-4</v>
      </c>
      <c r="W858" s="1">
        <f t="shared" si="362"/>
        <v>0</v>
      </c>
      <c r="X858" s="1">
        <f t="shared" si="362"/>
        <v>0</v>
      </c>
      <c r="Y858" s="1">
        <f t="shared" si="362"/>
        <v>0</v>
      </c>
      <c r="Z858" s="1">
        <f t="shared" si="362"/>
        <v>0</v>
      </c>
      <c r="AA858" s="1">
        <f>+AA$3*$F858*ABS($F858)*COS(2*PI()*$A858/$AZ$22+AA$4)*COS(2*PI()*$A858/$BA$22+AA$5)</f>
        <v>0</v>
      </c>
      <c r="AB858" s="39">
        <f>+AB$3*$F858*ABS($F858)*COS(2*2*PI()*$A858/$BA$33+AB$4)*COS(2*2*PI()*$A858/$BA$34+AB$5)*COS(2*2*PI()*$A858/$BA$35+AB$6)</f>
        <v>0</v>
      </c>
      <c r="AE858" s="20">
        <f>+$AF$20*SIGN(SOI!A857)*(ABS(SOI!A857))^$AE$2</f>
        <v>-0.44329741029175995</v>
      </c>
      <c r="AF858" s="20">
        <f t="shared" si="357"/>
        <v>-0.39635182443705702</v>
      </c>
      <c r="AG858" s="19">
        <f t="shared" si="359"/>
        <v>-1.0322199674945267</v>
      </c>
      <c r="AH858" s="19">
        <f t="shared" si="360"/>
        <v>-0.79916600190941478</v>
      </c>
      <c r="AI858">
        <f t="shared" si="382"/>
        <v>0.50159999999999405</v>
      </c>
      <c r="AJ858">
        <f t="shared" si="381"/>
        <v>0.63586814305746975</v>
      </c>
      <c r="AK858">
        <v>1</v>
      </c>
    </row>
    <row r="859" spans="1:37" x14ac:dyDescent="0.25">
      <c r="A859">
        <v>69.750000000000398</v>
      </c>
      <c r="B859" s="2">
        <v>1949.7499999999366</v>
      </c>
      <c r="C859">
        <f>+D859+($D$2+E859+F859)*SOI!A858*IF(B859&gt;$C$18, IF(B859&lt;$C$19,-1,1),1)</f>
        <v>-0.63403174685334263</v>
      </c>
      <c r="D859">
        <f>+$D$3*((1-$D$5)*SOI!D858+$D$5*SOI!D857) +   $D$4*((1-$D$5)*SOI!E858+$D$5*SOI!E857)</f>
        <v>0</v>
      </c>
      <c r="E859">
        <f t="shared" si="363"/>
        <v>-1.2742092205690163</v>
      </c>
      <c r="F859">
        <f t="shared" si="364"/>
        <v>2.1548088689764366</v>
      </c>
      <c r="G859">
        <f t="shared" si="371"/>
        <v>0.88059964840742033</v>
      </c>
      <c r="H859" s="21">
        <f t="shared" si="372"/>
        <v>-1.0340917186813178E-2</v>
      </c>
      <c r="I859" s="37">
        <f t="shared" si="365"/>
        <v>-0.67275376400731313</v>
      </c>
      <c r="J859" s="1">
        <f t="shared" si="373"/>
        <v>-4.1727982411676766E-2</v>
      </c>
      <c r="K859" s="1">
        <f t="shared" si="374"/>
        <v>5.3213131134338676E-4</v>
      </c>
      <c r="L859" s="1">
        <f t="shared" si="366"/>
        <v>0.82866994062477362</v>
      </c>
      <c r="M859" s="1">
        <f t="shared" si="367"/>
        <v>0.38978390988034856</v>
      </c>
      <c r="N859" s="1">
        <f t="shared" si="368"/>
        <v>-3.4129083054228737E-2</v>
      </c>
      <c r="O859" s="1">
        <f t="shared" si="369"/>
        <v>-1.0210778863496279</v>
      </c>
      <c r="P859" s="1">
        <f t="shared" si="370"/>
        <v>2.3325568706868586E-2</v>
      </c>
      <c r="Q859" s="1">
        <f t="shared" si="375"/>
        <v>-8.9468645986397546E-3</v>
      </c>
      <c r="R859" s="1">
        <f t="shared" si="376"/>
        <v>-3.3073802521454873E-4</v>
      </c>
      <c r="S859" s="1">
        <f t="shared" si="377"/>
        <v>3.0105842908941796E-3</v>
      </c>
      <c r="T859" s="1">
        <f t="shared" si="378"/>
        <v>1.423698457954517E-2</v>
      </c>
      <c r="U859" s="1">
        <f t="shared" si="379"/>
        <v>8.1407458133839249E-4</v>
      </c>
      <c r="V859" s="1">
        <f t="shared" si="380"/>
        <v>1.5472651309301939E-3</v>
      </c>
      <c r="W859" s="1">
        <f t="shared" si="362"/>
        <v>0</v>
      </c>
      <c r="X859" s="1">
        <f t="shared" si="362"/>
        <v>0</v>
      </c>
      <c r="Y859" s="1">
        <f t="shared" si="362"/>
        <v>0</v>
      </c>
      <c r="Z859" s="1">
        <f t="shared" si="362"/>
        <v>0</v>
      </c>
      <c r="AA859" s="1">
        <f>+AA$3*$F859*ABS($F859)*COS(2*PI()*$A859/$AZ$22+AA$4)*COS(2*PI()*$A859/$BA$22+AA$5)</f>
        <v>0</v>
      </c>
      <c r="AB859" s="39">
        <f>+AB$3*$F859*ABS($F859)*COS(2*2*PI()*$A859/$BA$33+AB$4)*COS(2*2*PI()*$A859/$BA$34+AB$5)*COS(2*2*PI()*$A859/$BA$35+AB$6)</f>
        <v>0</v>
      </c>
      <c r="AE859" s="20">
        <f>+$AF$20*SIGN(SOI!A858)*(ABS(SOI!A858))^$AE$2</f>
        <v>-0.47632811255151541</v>
      </c>
      <c r="AF859" s="20">
        <f t="shared" si="357"/>
        <v>-0.55091533800572423</v>
      </c>
      <c r="AG859" s="19">
        <f t="shared" si="359"/>
        <v>-0.56153375502769964</v>
      </c>
      <c r="AH859" s="19">
        <f t="shared" si="360"/>
        <v>-0.56930403103702176</v>
      </c>
      <c r="AI859">
        <f t="shared" si="382"/>
        <v>0.5021999999999941</v>
      </c>
      <c r="AJ859">
        <f t="shared" si="381"/>
        <v>1.0618417021975413E-2</v>
      </c>
      <c r="AK859">
        <v>1</v>
      </c>
    </row>
    <row r="860" spans="1:37" x14ac:dyDescent="0.25">
      <c r="A860">
        <v>69.833333333333727</v>
      </c>
      <c r="B860" s="2">
        <v>1949.8333333332698</v>
      </c>
      <c r="C860">
        <f>+D860+($D$2+E860+F860)*SOI!A859*IF(B860&gt;$C$18, IF(B860&lt;$C$19,-1,1),1)</f>
        <v>1.6153592718954759</v>
      </c>
      <c r="D860">
        <f>+$D$3*((1-$D$5)*SOI!D859+$D$5*SOI!D858) +   $D$4*((1-$D$5)*SOI!E859+$D$5*SOI!E858)</f>
        <v>0</v>
      </c>
      <c r="E860">
        <f t="shared" si="363"/>
        <v>2.3875979226054218</v>
      </c>
      <c r="F860">
        <f t="shared" si="364"/>
        <v>-3.6021537661358547</v>
      </c>
      <c r="G860">
        <f t="shared" si="371"/>
        <v>-1.2145558435304329</v>
      </c>
      <c r="H860" s="21">
        <f t="shared" si="372"/>
        <v>3.5795513712160561E-2</v>
      </c>
      <c r="I860" s="37">
        <f t="shared" si="365"/>
        <v>0.47790483366613695</v>
      </c>
      <c r="J860" s="1">
        <f t="shared" si="373"/>
        <v>-6.2832832227652943E-2</v>
      </c>
      <c r="K860" s="1">
        <f t="shared" si="374"/>
        <v>-1.0912982313126576E-5</v>
      </c>
      <c r="L860" s="1">
        <f t="shared" si="366"/>
        <v>-1.5541006472309462E-2</v>
      </c>
      <c r="M860" s="1">
        <f t="shared" si="367"/>
        <v>-0.82622412227525122</v>
      </c>
      <c r="N860" s="1">
        <f t="shared" si="368"/>
        <v>0.1509532708564903</v>
      </c>
      <c r="O860" s="1">
        <f t="shared" si="369"/>
        <v>2.1454611701376116</v>
      </c>
      <c r="P860" s="1">
        <f t="shared" si="370"/>
        <v>-1.2139408734178408E-2</v>
      </c>
      <c r="Q860" s="1">
        <f t="shared" si="375"/>
        <v>-8.388083307182824E-2</v>
      </c>
      <c r="R860" s="1">
        <f t="shared" si="376"/>
        <v>2.202730098201182E-3</v>
      </c>
      <c r="S860" s="1">
        <f t="shared" si="377"/>
        <v>9.459190797015243E-3</v>
      </c>
      <c r="T860" s="1">
        <f t="shared" si="378"/>
        <v>5.6101872730581338E-4</v>
      </c>
      <c r="U860" s="1">
        <f t="shared" si="379"/>
        <v>3.0096415541409227E-4</v>
      </c>
      <c r="V860" s="1">
        <f t="shared" si="380"/>
        <v>3.5616229333860646E-3</v>
      </c>
      <c r="W860" s="1">
        <f t="shared" si="362"/>
        <v>0</v>
      </c>
      <c r="X860" s="1">
        <f t="shared" si="362"/>
        <v>0</v>
      </c>
      <c r="Y860" s="1">
        <f t="shared" si="362"/>
        <v>0</v>
      </c>
      <c r="Z860" s="1">
        <f t="shared" si="362"/>
        <v>0</v>
      </c>
      <c r="AA860" s="1">
        <f>+AA$3*$F860*ABS($F860)*COS(2*PI()*$A860/$AZ$22+AA$4)*COS(2*PI()*$A860/$BA$22+AA$5)</f>
        <v>0</v>
      </c>
      <c r="AB860" s="39">
        <f>+AB$3*$F860*ABS($F860)*COS(2*2*PI()*$A860/$BA$33+AB$4)*COS(2*2*PI()*$A860/$BA$34+AB$5)*COS(2*2*PI()*$A860/$BA$35+AB$6)</f>
        <v>0</v>
      </c>
      <c r="AE860" s="20">
        <f>+$AF$20*SIGN(SOI!A859)*(ABS(SOI!A859))^$AE$2</f>
        <v>-0.73312049117389722</v>
      </c>
      <c r="AF860" s="20">
        <f t="shared" ref="AF860:AF923" si="383">+AVERAGE(AE859:AE861)</f>
        <v>-0.63048465816769272</v>
      </c>
      <c r="AG860" s="19">
        <f t="shared" si="359"/>
        <v>-0.93578005751617754</v>
      </c>
      <c r="AH860" s="19">
        <f t="shared" si="360"/>
        <v>-0.62706687128539607</v>
      </c>
      <c r="AI860">
        <f t="shared" si="382"/>
        <v>0.50279999999999414</v>
      </c>
      <c r="AJ860">
        <f t="shared" si="381"/>
        <v>0.30529539934848482</v>
      </c>
      <c r="AK860">
        <v>1</v>
      </c>
    </row>
    <row r="861" spans="1:37" x14ac:dyDescent="0.25">
      <c r="A861">
        <v>69.916666666667055</v>
      </c>
      <c r="B861" s="2">
        <v>1949.9166666666031</v>
      </c>
      <c r="C861">
        <f>+D861+($D$2+E861+F861)*SOI!A860*IF(B861&gt;$C$18, IF(B861&lt;$C$19,-1,1),1)</f>
        <v>-22.257749722399627</v>
      </c>
      <c r="D861">
        <f>+$D$3*((1-$D$5)*SOI!D860+$D$5*SOI!D859) +   $D$4*((1-$D$5)*SOI!E860+$D$5*SOI!E859)</f>
        <v>0</v>
      </c>
      <c r="E861">
        <f t="shared" si="363"/>
        <v>-41.120340000463216</v>
      </c>
      <c r="F861">
        <f t="shared" si="364"/>
        <v>59.668464769129571</v>
      </c>
      <c r="G861">
        <f t="shared" si="371"/>
        <v>18.548124768666355</v>
      </c>
      <c r="H861" s="21">
        <f t="shared" si="372"/>
        <v>0.6282187780482158</v>
      </c>
      <c r="I861" s="37">
        <f t="shared" si="365"/>
        <v>9.4783479941384474</v>
      </c>
      <c r="J861" s="1">
        <f t="shared" si="373"/>
        <v>15.61271572418913</v>
      </c>
      <c r="K861" s="1">
        <f t="shared" si="374"/>
        <v>4.0533127840321197E-2</v>
      </c>
      <c r="L861" s="1">
        <f t="shared" si="366"/>
        <v>19.432004082553782</v>
      </c>
      <c r="M861" s="1">
        <f t="shared" si="367"/>
        <v>10.351384956651398</v>
      </c>
      <c r="N861" s="1">
        <f t="shared" si="368"/>
        <v>-2.7954368179732141</v>
      </c>
      <c r="O861" s="1">
        <f t="shared" si="369"/>
        <v>-11.809064337222065</v>
      </c>
      <c r="P861" s="1">
        <f t="shared" si="370"/>
        <v>6.5513517805836745E-3</v>
      </c>
      <c r="Q861" s="1">
        <f t="shared" si="375"/>
        <v>-19.461238614441182</v>
      </c>
      <c r="R861" s="1">
        <f t="shared" si="376"/>
        <v>10.13585187294197</v>
      </c>
      <c r="S861" s="1">
        <f t="shared" si="377"/>
        <v>-3.4741803941520168</v>
      </c>
      <c r="T861" s="1">
        <f t="shared" si="378"/>
        <v>3.8610963596143395</v>
      </c>
      <c r="U861" s="1">
        <f t="shared" si="379"/>
        <v>-3.2213609262071383E-3</v>
      </c>
      <c r="V861" s="1">
        <f t="shared" si="380"/>
        <v>3.5594957415509713E-2</v>
      </c>
      <c r="W861" s="1">
        <f t="shared" si="362"/>
        <v>0</v>
      </c>
      <c r="X861" s="1">
        <f t="shared" si="362"/>
        <v>0</v>
      </c>
      <c r="Y861" s="1">
        <f t="shared" si="362"/>
        <v>0</v>
      </c>
      <c r="Z861" s="1">
        <f t="shared" si="362"/>
        <v>0</v>
      </c>
      <c r="AA861" s="1">
        <f>+AA$3*$F861*ABS($F861)*COS(2*PI()*$A861/$AZ$22+AA$4)*COS(2*PI()*$A861/$BA$22+AA$5)</f>
        <v>0</v>
      </c>
      <c r="AB861" s="39">
        <f>+AB$3*$F861*ABS($F861)*COS(2*2*PI()*$A861/$BA$33+AB$4)*COS(2*2*PI()*$A861/$BA$34+AB$5)*COS(2*2*PI()*$A861/$BA$35+AB$6)</f>
        <v>0</v>
      </c>
      <c r="AE861" s="20">
        <f>+$AF$20*SIGN(SOI!A860)*(ABS(SOI!A860))^$AE$2</f>
        <v>-0.68200537077766565</v>
      </c>
      <c r="AF861" s="20">
        <f t="shared" si="383"/>
        <v>-0.67868396524414509</v>
      </c>
      <c r="AG861" s="19">
        <f t="shared" si="359"/>
        <v>-0.56070923800755246</v>
      </c>
      <c r="AH861" s="19">
        <f t="shared" si="360"/>
        <v>-0.55309440627912887</v>
      </c>
      <c r="AI861">
        <f t="shared" si="382"/>
        <v>0.50339999999999419</v>
      </c>
      <c r="AJ861">
        <f t="shared" si="381"/>
        <v>0.11797472723659264</v>
      </c>
      <c r="AK861">
        <v>1</v>
      </c>
    </row>
    <row r="862" spans="1:37" x14ac:dyDescent="0.25">
      <c r="A862">
        <v>70.000000000000384</v>
      </c>
      <c r="B862" s="2">
        <v>1949.9999999999363</v>
      </c>
      <c r="C862">
        <f>+D862+($D$2+E862+F862)*SOI!A861*IF(B862&gt;$C$18, IF(B862&lt;$C$19,-1,1),1)</f>
        <v>-1.400212947621599</v>
      </c>
      <c r="D862">
        <f>+$D$3*((1-$D$5)*SOI!D861+$D$5*SOI!D860) +   $D$4*((1-$D$5)*SOI!E861+$D$5*SOI!E860)</f>
        <v>0</v>
      </c>
      <c r="E862">
        <f t="shared" si="363"/>
        <v>-2.6892524455562548</v>
      </c>
      <c r="F862">
        <f t="shared" si="364"/>
        <v>4.0227885861482537</v>
      </c>
      <c r="G862">
        <f t="shared" si="371"/>
        <v>1.333536140591999</v>
      </c>
      <c r="H862" s="21">
        <f t="shared" si="372"/>
        <v>9.3935923542361036E-2</v>
      </c>
      <c r="I862" s="37">
        <f t="shared" si="365"/>
        <v>1.4509529295748778</v>
      </c>
      <c r="J862" s="1">
        <f t="shared" si="373"/>
        <v>3.6144478090205427E-2</v>
      </c>
      <c r="K862" s="1">
        <f t="shared" si="374"/>
        <v>1.0090405967219548E-4</v>
      </c>
      <c r="L862" s="1">
        <f t="shared" si="366"/>
        <v>3.2058037932901171</v>
      </c>
      <c r="M862" s="1">
        <f t="shared" si="367"/>
        <v>0.156545753631226</v>
      </c>
      <c r="N862" s="1">
        <f t="shared" si="368"/>
        <v>-9.98800124645602E-2</v>
      </c>
      <c r="O862" s="1">
        <f t="shared" si="369"/>
        <v>-5.2081015848061712E-2</v>
      </c>
      <c r="P862" s="1">
        <f t="shared" si="370"/>
        <v>2.241538164869479E-2</v>
      </c>
      <c r="Q862" s="1">
        <f t="shared" si="375"/>
        <v>-1.051579754973527E-2</v>
      </c>
      <c r="R862" s="1">
        <f t="shared" si="376"/>
        <v>8.3840269961384323E-4</v>
      </c>
      <c r="S862" s="1">
        <f t="shared" si="377"/>
        <v>-1.9002115180071305E-2</v>
      </c>
      <c r="T862" s="1">
        <f t="shared" si="378"/>
        <v>2.809272989558955E-3</v>
      </c>
      <c r="U862" s="1">
        <f t="shared" si="379"/>
        <v>-1.6872338445254155E-3</v>
      </c>
      <c r="V862" s="1">
        <f t="shared" si="380"/>
        <v>4.3514360210393085E-3</v>
      </c>
      <c r="W862" s="1">
        <f t="shared" ref="W862:Z881" si="384">+W$3*$F862*ABS($F862)*COS(2*PI()*$A862/W$2+W$4)</f>
        <v>0</v>
      </c>
      <c r="X862" s="1">
        <f t="shared" si="384"/>
        <v>0</v>
      </c>
      <c r="Y862" s="1">
        <f t="shared" si="384"/>
        <v>0</v>
      </c>
      <c r="Z862" s="1">
        <f t="shared" si="384"/>
        <v>0</v>
      </c>
      <c r="AA862" s="1">
        <f>+AA$3*$F862*ABS($F862)*COS(2*PI()*$A862/$AZ$22+AA$4)*COS(2*PI()*$A862/$BA$22+AA$5)</f>
        <v>0</v>
      </c>
      <c r="AB862" s="39">
        <f>+AB$3*$F862*ABS($F862)*COS(2*2*PI()*$A862/$BA$33+AB$4)*COS(2*2*PI()*$A862/$BA$34+AB$5)*COS(2*2*PI()*$A862/$BA$35+AB$6)</f>
        <v>0</v>
      </c>
      <c r="AE862" s="20">
        <f>+$AF$20*SIGN(SOI!A861)*(ABS(SOI!A861))^$AE$2</f>
        <v>-0.62092603378087274</v>
      </c>
      <c r="AF862" s="20">
        <f t="shared" si="383"/>
        <v>-0.70023607996835258</v>
      </c>
      <c r="AG862" s="19">
        <f t="shared" si="359"/>
        <v>-0.6119462440880844</v>
      </c>
      <c r="AH862" s="19">
        <f t="shared" si="360"/>
        <v>-0.58235102931275429</v>
      </c>
      <c r="AI862">
        <f t="shared" si="382"/>
        <v>0.50399999999999423</v>
      </c>
      <c r="AJ862">
        <f t="shared" si="381"/>
        <v>8.8289835880268175E-2</v>
      </c>
      <c r="AK862">
        <v>1</v>
      </c>
    </row>
    <row r="863" spans="1:37" x14ac:dyDescent="0.25">
      <c r="A863">
        <v>70.083333333333712</v>
      </c>
      <c r="B863" s="2">
        <v>1950.0833333332696</v>
      </c>
      <c r="C863">
        <f>+D863+($D$2+E863+F863)*SOI!A862*IF(B863&gt;$C$18, IF(B863&lt;$C$19,-1,1),1)</f>
        <v>1.3335963223316978</v>
      </c>
      <c r="D863">
        <f>+$D$3*((1-$D$5)*SOI!D862+$D$5*SOI!D861) +   $D$4*((1-$D$5)*SOI!E862+$D$5*SOI!E861)</f>
        <v>0</v>
      </c>
      <c r="E863">
        <f t="shared" si="363"/>
        <v>1.3464768070809399</v>
      </c>
      <c r="F863">
        <f t="shared" si="364"/>
        <v>-2.2355410219687384</v>
      </c>
      <c r="G863">
        <f t="shared" si="371"/>
        <v>-0.88906421488779852</v>
      </c>
      <c r="H863" s="21">
        <f t="shared" si="372"/>
        <v>-1.94900994991071E-2</v>
      </c>
      <c r="I863" s="37">
        <f t="shared" si="365"/>
        <v>-0.76124531940598328</v>
      </c>
      <c r="J863" s="1">
        <f t="shared" si="373"/>
        <v>-2.7594903365881881E-2</v>
      </c>
      <c r="K863" s="1">
        <f t="shared" si="374"/>
        <v>-6.1408562162096141E-4</v>
      </c>
      <c r="L863" s="1">
        <f t="shared" si="366"/>
        <v>-1.1362481253495067</v>
      </c>
      <c r="M863" s="1">
        <f t="shared" si="367"/>
        <v>0.22780166787567988</v>
      </c>
      <c r="N863" s="1">
        <f t="shared" si="368"/>
        <v>-1.3489099567171998E-2</v>
      </c>
      <c r="O863" s="1">
        <f t="shared" si="369"/>
        <v>0.75173684054145518</v>
      </c>
      <c r="P863" s="1">
        <f t="shared" si="370"/>
        <v>-2.6665135685113601E-2</v>
      </c>
      <c r="Q863" s="1">
        <f t="shared" si="375"/>
        <v>-2.0666274648533695E-3</v>
      </c>
      <c r="R863" s="1">
        <f t="shared" si="376"/>
        <v>-8.6445812377674479E-5</v>
      </c>
      <c r="S863" s="1">
        <f t="shared" si="377"/>
        <v>1.346410935545563E-3</v>
      </c>
      <c r="T863" s="1">
        <f t="shared" si="378"/>
        <v>1.4371978953673923E-2</v>
      </c>
      <c r="U863" s="1">
        <f t="shared" si="379"/>
        <v>-1.0530385016317924E-3</v>
      </c>
      <c r="V863" s="1">
        <f t="shared" si="380"/>
        <v>-6.9909248756821899E-4</v>
      </c>
      <c r="W863" s="1">
        <f t="shared" si="384"/>
        <v>0</v>
      </c>
      <c r="X863" s="1">
        <f t="shared" si="384"/>
        <v>0</v>
      </c>
      <c r="Y863" s="1">
        <f t="shared" si="384"/>
        <v>0</v>
      </c>
      <c r="Z863" s="1">
        <f t="shared" si="384"/>
        <v>0</v>
      </c>
      <c r="AA863" s="1">
        <f>+AA$3*$F863*ABS($F863)*COS(2*PI()*$A863/$AZ$22+AA$4)*COS(2*PI()*$A863/$BA$22+AA$5)</f>
        <v>0</v>
      </c>
      <c r="AB863" s="39">
        <f>+AB$3*$F863*ABS($F863)*COS(2*2*PI()*$A863/$BA$33+AB$4)*COS(2*2*PI()*$A863/$BA$34+AB$5)*COS(2*2*PI()*$A863/$BA$35+AB$6)</f>
        <v>0</v>
      </c>
      <c r="AE863" s="20">
        <f>+$AF$20*SIGN(SOI!A862)*(ABS(SOI!A862))^$AE$2</f>
        <v>-0.79777683534651955</v>
      </c>
      <c r="AF863" s="20">
        <f t="shared" si="383"/>
        <v>-0.68263863085922516</v>
      </c>
      <c r="AG863" s="19">
        <f t="shared" si="359"/>
        <v>-0.54013528193630056</v>
      </c>
      <c r="AH863" s="19">
        <f t="shared" si="360"/>
        <v>-0.56844465355598794</v>
      </c>
      <c r="AI863">
        <f t="shared" si="382"/>
        <v>0.50459999999999428</v>
      </c>
      <c r="AJ863">
        <f t="shared" si="381"/>
        <v>0.1425033489229246</v>
      </c>
      <c r="AK863">
        <v>1</v>
      </c>
    </row>
    <row r="864" spans="1:37" x14ac:dyDescent="0.25">
      <c r="A864">
        <v>70.166666666667041</v>
      </c>
      <c r="B864" s="2">
        <v>1950.1666666666029</v>
      </c>
      <c r="C864">
        <f>+D864+($D$2+E864+F864)*SOI!A863*IF(B864&gt;$C$18, IF(B864&lt;$C$19,-1,1),1)</f>
        <v>-1.0267803103464224</v>
      </c>
      <c r="D864">
        <f>+$D$3*((1-$D$5)*SOI!D863+$D$5*SOI!D862) +   $D$4*((1-$D$5)*SOI!E863+$D$5*SOI!E862)</f>
        <v>0</v>
      </c>
      <c r="E864">
        <f t="shared" si="363"/>
        <v>-0.94082667423628097</v>
      </c>
      <c r="F864">
        <f t="shared" si="364"/>
        <v>1.9004344409151803</v>
      </c>
      <c r="G864">
        <f t="shared" si="371"/>
        <v>0.95960776667889935</v>
      </c>
      <c r="H864" s="21">
        <f t="shared" si="372"/>
        <v>-1.7725213145470514E-2</v>
      </c>
      <c r="I864" s="37">
        <f t="shared" si="365"/>
        <v>0.27510383848124409</v>
      </c>
      <c r="J864" s="1">
        <f t="shared" si="373"/>
        <v>-1.4709154888483436E-2</v>
      </c>
      <c r="K864" s="1">
        <f t="shared" si="374"/>
        <v>2.9545859406742503E-5</v>
      </c>
      <c r="L864" s="1">
        <f t="shared" si="366"/>
        <v>6.3165384032284666E-2</v>
      </c>
      <c r="M864" s="1">
        <f t="shared" si="367"/>
        <v>-0.33600344358418333</v>
      </c>
      <c r="N864" s="1">
        <f t="shared" si="368"/>
        <v>3.9439645478565696E-2</v>
      </c>
      <c r="O864" s="1">
        <f t="shared" si="369"/>
        <v>-0.9239823270959745</v>
      </c>
      <c r="P864" s="1">
        <f t="shared" si="370"/>
        <v>1.8776200084418573E-2</v>
      </c>
      <c r="Q864" s="1">
        <f t="shared" si="375"/>
        <v>-8.912490248450939E-3</v>
      </c>
      <c r="R864" s="1">
        <f t="shared" si="376"/>
        <v>1.3472644355408585E-4</v>
      </c>
      <c r="S864" s="1">
        <f t="shared" si="377"/>
        <v>1.4226553032721694E-3</v>
      </c>
      <c r="T864" s="1">
        <f t="shared" si="378"/>
        <v>9.8202007057754935E-4</v>
      </c>
      <c r="U864" s="1">
        <f t="shared" si="379"/>
        <v>-2.6796629508253546E-4</v>
      </c>
      <c r="V864" s="1">
        <f t="shared" si="380"/>
        <v>-1.4392909146744965E-3</v>
      </c>
      <c r="W864" s="1">
        <f t="shared" si="384"/>
        <v>0</v>
      </c>
      <c r="X864" s="1">
        <f t="shared" si="384"/>
        <v>0</v>
      </c>
      <c r="Y864" s="1">
        <f t="shared" si="384"/>
        <v>0</v>
      </c>
      <c r="Z864" s="1">
        <f t="shared" si="384"/>
        <v>0</v>
      </c>
      <c r="AA864" s="1">
        <f>+AA$3*$F864*ABS($F864)*COS(2*PI()*$A864/$AZ$22+AA$4)*COS(2*PI()*$A864/$BA$22+AA$5)</f>
        <v>0</v>
      </c>
      <c r="AB864" s="39">
        <f>+AB$3*$F864*ABS($F864)*COS(2*2*PI()*$A864/$BA$33+AB$4)*COS(2*2*PI()*$A864/$BA$34+AB$5)*COS(2*2*PI()*$A864/$BA$35+AB$6)</f>
        <v>0</v>
      </c>
      <c r="AE864" s="20">
        <f>+$AF$20*SIGN(SOI!A863)*(ABS(SOI!A863))^$AE$2</f>
        <v>-0.62921302345028307</v>
      </c>
      <c r="AF864" s="20">
        <f t="shared" si="383"/>
        <v>-0.66283943700530301</v>
      </c>
      <c r="AG864" s="19">
        <f t="shared" si="359"/>
        <v>-0.60287923297042656</v>
      </c>
      <c r="AH864" s="19">
        <f t="shared" si="360"/>
        <v>-0.57819830735151856</v>
      </c>
      <c r="AI864">
        <f t="shared" si="382"/>
        <v>0.50519999999999432</v>
      </c>
      <c r="AJ864">
        <f t="shared" si="381"/>
        <v>5.9960204034876452E-2</v>
      </c>
      <c r="AK864">
        <v>1</v>
      </c>
    </row>
    <row r="865" spans="1:37" x14ac:dyDescent="0.25">
      <c r="A865">
        <v>70.250000000000369</v>
      </c>
      <c r="B865" s="2">
        <v>1950.2499999999361</v>
      </c>
      <c r="C865">
        <f>+D865+($D$2+E865+F865)*SOI!A864*IF(B865&gt;$C$18, IF(B865&lt;$C$19,-1,1),1)</f>
        <v>1.2665781603103023</v>
      </c>
      <c r="D865">
        <f>+$D$3*((1-$D$5)*SOI!D864+$D$5*SOI!D863) +   $D$4*((1-$D$5)*SOI!E864+$D$5*SOI!E863)</f>
        <v>0</v>
      </c>
      <c r="E865">
        <f t="shared" si="363"/>
        <v>0.76296473689645072</v>
      </c>
      <c r="F865">
        <f t="shared" si="364"/>
        <v>-2.1548088691055742</v>
      </c>
      <c r="G865">
        <f t="shared" si="371"/>
        <v>-1.3918441322091235</v>
      </c>
      <c r="H865" s="21">
        <f t="shared" si="372"/>
        <v>1.2680025845291418E-2</v>
      </c>
      <c r="I865" s="37">
        <f t="shared" si="365"/>
        <v>0.10999612089042236</v>
      </c>
      <c r="J865" s="1">
        <f t="shared" si="373"/>
        <v>6.0088368298893595E-3</v>
      </c>
      <c r="K865" s="1">
        <f t="shared" si="374"/>
        <v>-1.2225504344074037E-5</v>
      </c>
      <c r="L865" s="1">
        <f t="shared" si="366"/>
        <v>-0.22159821078490663</v>
      </c>
      <c r="M865" s="1">
        <f t="shared" si="367"/>
        <v>0.343293593317677</v>
      </c>
      <c r="N865" s="1">
        <f t="shared" si="368"/>
        <v>-2.4327792360531061E-2</v>
      </c>
      <c r="O865" s="1">
        <f t="shared" si="369"/>
        <v>0.42992903618166578</v>
      </c>
      <c r="P865" s="1">
        <f t="shared" si="370"/>
        <v>-4.7594595573724223E-3</v>
      </c>
      <c r="Q865" s="1">
        <f t="shared" si="375"/>
        <v>-5.616822966950894E-3</v>
      </c>
      <c r="R865" s="1">
        <f t="shared" si="376"/>
        <v>3.3948862976920875E-5</v>
      </c>
      <c r="S865" s="1">
        <f t="shared" si="377"/>
        <v>-3.508731248726055E-4</v>
      </c>
      <c r="T865" s="1">
        <f t="shared" si="378"/>
        <v>1.6030260692782936E-3</v>
      </c>
      <c r="U865" s="1">
        <f t="shared" si="379"/>
        <v>2.7158815673423251E-5</v>
      </c>
      <c r="V865" s="1">
        <f t="shared" si="380"/>
        <v>-2.2504440403452641E-4</v>
      </c>
      <c r="W865" s="1">
        <f t="shared" si="384"/>
        <v>0</v>
      </c>
      <c r="X865" s="1">
        <f t="shared" si="384"/>
        <v>0</v>
      </c>
      <c r="Y865" s="1">
        <f t="shared" si="384"/>
        <v>0</v>
      </c>
      <c r="Z865" s="1">
        <f t="shared" si="384"/>
        <v>0</v>
      </c>
      <c r="AA865" s="1">
        <f>+AA$3*$F865*ABS($F865)*COS(2*PI()*$A865/$AZ$22+AA$4)*COS(2*PI()*$A865/$BA$22+AA$5)</f>
        <v>0</v>
      </c>
      <c r="AB865" s="39">
        <f>+AB$3*$F865*ABS($F865)*COS(2*2*PI()*$A865/$BA$33+AB$4)*COS(2*2*PI()*$A865/$BA$34+AB$5)*COS(2*2*PI()*$A865/$BA$35+AB$6)</f>
        <v>0</v>
      </c>
      <c r="AE865" s="20">
        <f>+$AF$20*SIGN(SOI!A864)*(ABS(SOI!A864))^$AE$2</f>
        <v>-0.5615284522191063</v>
      </c>
      <c r="AF865" s="20">
        <f t="shared" si="383"/>
        <v>-0.63740107984862993</v>
      </c>
      <c r="AG865" s="19">
        <f t="shared" si="359"/>
        <v>-0.50737643106131514</v>
      </c>
      <c r="AH865" s="19">
        <f t="shared" si="360"/>
        <v>-0.51379639715479419</v>
      </c>
      <c r="AI865">
        <f t="shared" si="382"/>
        <v>0.50579999999999437</v>
      </c>
      <c r="AJ865">
        <f t="shared" si="381"/>
        <v>0.13002464878731479</v>
      </c>
      <c r="AK865">
        <v>1</v>
      </c>
    </row>
    <row r="866" spans="1:37" x14ac:dyDescent="0.25">
      <c r="A866">
        <v>70.333333333333698</v>
      </c>
      <c r="B866" s="2">
        <v>1950.3333333332694</v>
      </c>
      <c r="C866">
        <f>+D866+($D$2+E866+F866)*SOI!A865*IF(B866&gt;$C$18, IF(B866&lt;$C$19,-1,1),1)</f>
        <v>-3.7979270610641418</v>
      </c>
      <c r="D866">
        <f>+$D$3*((1-$D$5)*SOI!D865+$D$5*SOI!D864) +   $D$4*((1-$D$5)*SOI!E865+$D$5*SOI!E864)</f>
        <v>0</v>
      </c>
      <c r="E866">
        <f t="shared" si="363"/>
        <v>-0.68067141174644608</v>
      </c>
      <c r="F866">
        <f t="shared" si="364"/>
        <v>3.6021537664111705</v>
      </c>
      <c r="G866">
        <f t="shared" si="371"/>
        <v>2.9214823546647244</v>
      </c>
      <c r="H866" s="21">
        <f t="shared" si="372"/>
        <v>1.8301082768509822E-3</v>
      </c>
      <c r="I866" s="37">
        <f t="shared" si="365"/>
        <v>-0.37118919411815299</v>
      </c>
      <c r="J866" s="1">
        <f t="shared" si="373"/>
        <v>1.7172538960694223E-2</v>
      </c>
      <c r="K866" s="1">
        <f t="shared" si="374"/>
        <v>7.7285838367766962E-7</v>
      </c>
      <c r="L866" s="1">
        <f t="shared" si="366"/>
        <v>0.76030255826671589</v>
      </c>
      <c r="M866" s="1">
        <f t="shared" si="367"/>
        <v>-0.29073133524962175</v>
      </c>
      <c r="N866" s="1">
        <f t="shared" si="368"/>
        <v>-1.9421632687046792E-2</v>
      </c>
      <c r="O866" s="1">
        <f t="shared" si="369"/>
        <v>-1.2739646705554756E-2</v>
      </c>
      <c r="P866" s="1">
        <f t="shared" si="370"/>
        <v>2.9594429293980768E-3</v>
      </c>
      <c r="Q866" s="1">
        <f t="shared" si="375"/>
        <v>3.7975186554805294E-3</v>
      </c>
      <c r="R866" s="1">
        <f t="shared" si="376"/>
        <v>7.7455519059730645E-5</v>
      </c>
      <c r="S866" s="1">
        <f t="shared" si="377"/>
        <v>9.4525959761727722E-4</v>
      </c>
      <c r="T866" s="1">
        <f t="shared" si="378"/>
        <v>1.6297515196730223E-4</v>
      </c>
      <c r="U866" s="1">
        <f t="shared" si="379"/>
        <v>5.6987697610174937E-5</v>
      </c>
      <c r="V866" s="1">
        <f t="shared" si="380"/>
        <v>1.1171296599852498E-4</v>
      </c>
      <c r="W866" s="1">
        <f t="shared" si="384"/>
        <v>0</v>
      </c>
      <c r="X866" s="1">
        <f t="shared" si="384"/>
        <v>0</v>
      </c>
      <c r="Y866" s="1">
        <f t="shared" si="384"/>
        <v>0</v>
      </c>
      <c r="Z866" s="1">
        <f t="shared" si="384"/>
        <v>0</v>
      </c>
      <c r="AA866" s="1">
        <f>+AA$3*$F866*ABS($F866)*COS(2*PI()*$A866/$AZ$22+AA$4)*COS(2*PI()*$A866/$BA$22+AA$5)</f>
        <v>0</v>
      </c>
      <c r="AB866" s="39">
        <f>+AB$3*$F866*ABS($F866)*COS(2*2*PI()*$A866/$BA$33+AB$4)*COS(2*2*PI()*$A866/$BA$34+AB$5)*COS(2*2*PI()*$A866/$BA$35+AB$6)</f>
        <v>0</v>
      </c>
      <c r="AE866" s="20">
        <f>+$AF$20*SIGN(SOI!A865)*(ABS(SOI!A865))^$AE$2</f>
        <v>-0.72146176387650052</v>
      </c>
      <c r="AF866" s="20">
        <f t="shared" si="383"/>
        <v>-0.60755275981623391</v>
      </c>
      <c r="AG866" s="19">
        <f t="shared" ref="AG866:AG929" si="385">+SIN((AVERAGE(H862:H873)+AVERAGE(H866:H869)/4)*($AG$19+AG865*$AG$18*AVERAGE(G862:G873))*$AE$20+$AG$17) - SIN($AG$17)</f>
        <v>-1.0836817062448163</v>
      </c>
      <c r="AH866" s="19">
        <f t="shared" si="360"/>
        <v>-1.0775811302673917</v>
      </c>
      <c r="AI866">
        <f t="shared" si="382"/>
        <v>0.50639999999999441</v>
      </c>
      <c r="AJ866">
        <f t="shared" si="381"/>
        <v>0.47612894642858239</v>
      </c>
      <c r="AK866">
        <v>1</v>
      </c>
    </row>
    <row r="867" spans="1:37" x14ac:dyDescent="0.25">
      <c r="A867">
        <v>70.416666666667027</v>
      </c>
      <c r="B867" s="2">
        <v>1950.4166666666026</v>
      </c>
      <c r="C867">
        <f>+D867+($D$2+E867+F867)*SOI!A866*IF(B867&gt;$C$18, IF(B867&lt;$C$19,-1,1),1)</f>
        <v>50.751860665719896</v>
      </c>
      <c r="D867">
        <f>+$D$3*((1-$D$5)*SOI!D866+$D$5*SOI!D865) +   $D$4*((1-$D$5)*SOI!E866+$D$5*SOI!E865)</f>
        <v>0</v>
      </c>
      <c r="E867">
        <f t="shared" si="363"/>
        <v>0.65467329728645385</v>
      </c>
      <c r="F867">
        <f t="shared" si="364"/>
        <v>-59.66846476905377</v>
      </c>
      <c r="G867">
        <f t="shared" si="371"/>
        <v>-59.01379147176732</v>
      </c>
      <c r="H867" s="21">
        <f t="shared" si="372"/>
        <v>2.1870038283055553E-2</v>
      </c>
      <c r="I867" s="37">
        <f t="shared" si="365"/>
        <v>1.3538104260384127</v>
      </c>
      <c r="J867" s="1">
        <f t="shared" si="373"/>
        <v>2.8031478108966928E-2</v>
      </c>
      <c r="K867" s="1">
        <f t="shared" si="374"/>
        <v>-6.9133689776141507E-3</v>
      </c>
      <c r="L867" s="1">
        <f t="shared" si="366"/>
        <v>-0.88106106983734844</v>
      </c>
      <c r="M867" s="1">
        <f t="shared" si="367"/>
        <v>0.13011902540599216</v>
      </c>
      <c r="N867" s="1">
        <f t="shared" si="368"/>
        <v>0.19680308569650806</v>
      </c>
      <c r="O867" s="1">
        <f t="shared" si="369"/>
        <v>0.52025843219615187</v>
      </c>
      <c r="P867" s="1">
        <f t="shared" si="370"/>
        <v>-0.55939487047731107</v>
      </c>
      <c r="Q867" s="1">
        <f t="shared" si="375"/>
        <v>1.7222454344694094E-2</v>
      </c>
      <c r="R867" s="1">
        <f t="shared" si="376"/>
        <v>-1.2811796281937632E-3</v>
      </c>
      <c r="S867" s="1">
        <f t="shared" si="377"/>
        <v>3.4934923173249824E-2</v>
      </c>
      <c r="T867" s="1">
        <f t="shared" si="378"/>
        <v>7.712633572315151E-3</v>
      </c>
      <c r="U867" s="1">
        <f t="shared" si="379"/>
        <v>3.9287297100987009E-2</v>
      </c>
      <c r="V867" s="1">
        <f t="shared" si="380"/>
        <v>0.21397264743596703</v>
      </c>
      <c r="W867" s="1">
        <f t="shared" si="384"/>
        <v>0</v>
      </c>
      <c r="X867" s="1">
        <f t="shared" si="384"/>
        <v>0</v>
      </c>
      <c r="Y867" s="1">
        <f t="shared" si="384"/>
        <v>0</v>
      </c>
      <c r="Z867" s="1">
        <f t="shared" si="384"/>
        <v>0</v>
      </c>
      <c r="AA867" s="1">
        <f>+AA$3*$F867*ABS($F867)*COS(2*PI()*$A867/$AZ$22+AA$4)*COS(2*PI()*$A867/$BA$22+AA$5)</f>
        <v>0</v>
      </c>
      <c r="AB867" s="39">
        <f>+AB$3*$F867*ABS($F867)*COS(2*2*PI()*$A867/$BA$33+AB$4)*COS(2*2*PI()*$A867/$BA$34+AB$5)*COS(2*2*PI()*$A867/$BA$35+AB$6)</f>
        <v>0</v>
      </c>
      <c r="AE867" s="20">
        <f>+$AF$20*SIGN(SOI!A866)*(ABS(SOI!A866))^$AE$2</f>
        <v>-0.53966806335309503</v>
      </c>
      <c r="AF867" s="20">
        <f t="shared" si="383"/>
        <v>-0.63148968364204794</v>
      </c>
      <c r="AG867" s="19">
        <f t="shared" si="385"/>
        <v>-1.1465735733146196</v>
      </c>
      <c r="AH867" s="19">
        <f t="shared" ref="AH867:AH930" si="386">+SIN((AVERAGE(H863:H874)+AVERAGE(H867:H870)*$AH$1)*($AG$19+AH866*$AG$18*AVERAGE(G863:G874))*$AE$20+$AG$17) - SIN($AG$17)+$AH$2</f>
        <v>-1.1385388546538797</v>
      </c>
      <c r="AI867">
        <f t="shared" si="382"/>
        <v>0.50699999999999446</v>
      </c>
      <c r="AJ867">
        <f t="shared" si="381"/>
        <v>0.51508388967257168</v>
      </c>
      <c r="AK867">
        <v>1</v>
      </c>
    </row>
    <row r="868" spans="1:37" x14ac:dyDescent="0.25">
      <c r="A868">
        <v>70.500000000000355</v>
      </c>
      <c r="B868" s="2">
        <v>1950.4999999999359</v>
      </c>
      <c r="C868">
        <f>+D868+($D$2+E868+F868)*SOI!A867*IF(B868&gt;$C$18, IF(B868&lt;$C$19,-1,1),1)</f>
        <v>5.0734913603905021</v>
      </c>
      <c r="D868">
        <f>+$D$3*((1-$D$5)*SOI!D867+$D$5*SOI!D866) +   $D$4*((1-$D$5)*SOI!E867+$D$5*SOI!E866)</f>
        <v>0</v>
      </c>
      <c r="E868">
        <f t="shared" si="363"/>
        <v>-0.67488859897410869</v>
      </c>
      <c r="F868">
        <f t="shared" si="364"/>
        <v>-4.022788586572652</v>
      </c>
      <c r="G868">
        <f t="shared" si="371"/>
        <v>-4.6976771855467607</v>
      </c>
      <c r="H868" s="21">
        <f t="shared" si="372"/>
        <v>-1.7783074887780772E-2</v>
      </c>
      <c r="I868" s="37">
        <f t="shared" si="365"/>
        <v>-0.1963225453767363</v>
      </c>
      <c r="J868" s="1">
        <f t="shared" si="373"/>
        <v>3.8080260012193028E-3</v>
      </c>
      <c r="K868" s="1">
        <f t="shared" si="374"/>
        <v>-1.1177543009205852E-4</v>
      </c>
      <c r="L868" s="1">
        <f t="shared" si="366"/>
        <v>0.12145128637605859</v>
      </c>
      <c r="M868" s="1">
        <f t="shared" si="367"/>
        <v>-0.1218940161030909</v>
      </c>
      <c r="N868" s="1">
        <f t="shared" si="368"/>
        <v>-0.1067208404099519</v>
      </c>
      <c r="O868" s="1">
        <f t="shared" si="369"/>
        <v>-0.52247155708033088</v>
      </c>
      <c r="P868" s="1">
        <f t="shared" si="370"/>
        <v>-6.5333430256159966E-2</v>
      </c>
      <c r="Q868" s="1">
        <f t="shared" si="375"/>
        <v>8.7489102159338337E-3</v>
      </c>
      <c r="R868" s="1">
        <f t="shared" si="376"/>
        <v>9.4380280498039591E-5</v>
      </c>
      <c r="S868" s="1">
        <f t="shared" si="377"/>
        <v>2.7471947470001992E-3</v>
      </c>
      <c r="T868" s="1">
        <f t="shared" si="378"/>
        <v>1.0676830063624629E-3</v>
      </c>
      <c r="U868" s="1">
        <f t="shared" si="379"/>
        <v>-6.6539794328068216E-4</v>
      </c>
      <c r="V868" s="1">
        <f t="shared" si="380"/>
        <v>-1.3551662416468283E-2</v>
      </c>
      <c r="W868" s="1">
        <f t="shared" si="384"/>
        <v>0</v>
      </c>
      <c r="X868" s="1">
        <f t="shared" si="384"/>
        <v>0</v>
      </c>
      <c r="Y868" s="1">
        <f t="shared" si="384"/>
        <v>0</v>
      </c>
      <c r="Z868" s="1">
        <f t="shared" si="384"/>
        <v>0</v>
      </c>
      <c r="AA868" s="1">
        <f>+AA$3*$F868*ABS($F868)*COS(2*PI()*$A868/$AZ$22+AA$4)*COS(2*PI()*$A868/$BA$22+AA$5)</f>
        <v>0</v>
      </c>
      <c r="AB868" s="39">
        <f>+AB$3*$F868*ABS($F868)*COS(2*2*PI()*$A868/$BA$33+AB$4)*COS(2*2*PI()*$A868/$BA$34+AB$5)*COS(2*2*PI()*$A868/$BA$35+AB$6)</f>
        <v>0</v>
      </c>
      <c r="AE868" s="20">
        <f>+$AF$20*SIGN(SOI!A867)*(ABS(SOI!A867))^$AE$2</f>
        <v>-0.63333922369654816</v>
      </c>
      <c r="AF868" s="20">
        <f t="shared" si="383"/>
        <v>-0.53555873232331508</v>
      </c>
      <c r="AG868" s="19">
        <f t="shared" si="385"/>
        <v>-1.143688878643887</v>
      </c>
      <c r="AH868" s="19">
        <f t="shared" si="386"/>
        <v>-1.1476998546925739</v>
      </c>
      <c r="AI868">
        <f t="shared" si="382"/>
        <v>0.5075999999999945</v>
      </c>
      <c r="AJ868">
        <f t="shared" si="381"/>
        <v>0.60813014632057194</v>
      </c>
      <c r="AK868">
        <v>1</v>
      </c>
    </row>
    <row r="869" spans="1:37" x14ac:dyDescent="0.25">
      <c r="A869">
        <v>70.583333333333684</v>
      </c>
      <c r="B869" s="2">
        <v>1950.5833333332691</v>
      </c>
      <c r="C869">
        <f>+D869+($D$2+E869+F869)*SOI!A868*IF(B869&gt;$C$18, IF(B869&lt;$C$19,-1,1),1)</f>
        <v>-1.8803025720725317</v>
      </c>
      <c r="D869">
        <f>+$D$3*((1-$D$5)*SOI!D868+$D$5*SOI!D867) +   $D$4*((1-$D$5)*SOI!E868+$D$5*SOI!E867)</f>
        <v>0</v>
      </c>
      <c r="E869">
        <f t="shared" si="363"/>
        <v>0.74906623501777414</v>
      </c>
      <c r="F869">
        <f t="shared" si="364"/>
        <v>2.2355410222402128</v>
      </c>
      <c r="G869">
        <f t="shared" si="371"/>
        <v>2.9846072572579869</v>
      </c>
      <c r="H869" s="21">
        <f t="shared" si="372"/>
        <v>1.2177752763175875E-2</v>
      </c>
      <c r="I869" s="37">
        <f t="shared" si="365"/>
        <v>-2.8404642787459848E-2</v>
      </c>
      <c r="J869" s="1">
        <f t="shared" si="373"/>
        <v>-1.4724347707256654E-4</v>
      </c>
      <c r="K869" s="1">
        <f t="shared" si="374"/>
        <v>3.6927305281359674E-5</v>
      </c>
      <c r="L869" s="1">
        <f t="shared" si="366"/>
        <v>-0.10273421459898956</v>
      </c>
      <c r="M869" s="1">
        <f t="shared" si="367"/>
        <v>3.2576122523900165E-2</v>
      </c>
      <c r="N869" s="1">
        <f t="shared" si="368"/>
        <v>0.14286946434425885</v>
      </c>
      <c r="O869" s="1">
        <f t="shared" si="369"/>
        <v>0.54339129503088279</v>
      </c>
      <c r="P869" s="1">
        <f t="shared" si="370"/>
        <v>2.4534302628949928E-2</v>
      </c>
      <c r="Q869" s="1">
        <f t="shared" si="375"/>
        <v>3.1301211216588098E-3</v>
      </c>
      <c r="R869" s="1">
        <f t="shared" si="376"/>
        <v>4.88548408681129E-6</v>
      </c>
      <c r="S869" s="1">
        <f t="shared" si="377"/>
        <v>-5.321067683001214E-4</v>
      </c>
      <c r="T869" s="1">
        <f t="shared" si="378"/>
        <v>9.393022020659235E-4</v>
      </c>
      <c r="U869" s="1">
        <f t="shared" si="379"/>
        <v>3.6152544307689472E-5</v>
      </c>
      <c r="V869" s="1">
        <f t="shared" si="380"/>
        <v>-6.812727394776512E-3</v>
      </c>
      <c r="W869" s="1">
        <f t="shared" si="384"/>
        <v>0</v>
      </c>
      <c r="X869" s="1">
        <f t="shared" si="384"/>
        <v>0</v>
      </c>
      <c r="Y869" s="1">
        <f t="shared" si="384"/>
        <v>0</v>
      </c>
      <c r="Z869" s="1">
        <f t="shared" si="384"/>
        <v>0</v>
      </c>
      <c r="AA869" s="1">
        <f>+AA$3*$F869*ABS($F869)*COS(2*PI()*$A869/$AZ$22+AA$4)*COS(2*PI()*$A869/$BA$22+AA$5)</f>
        <v>0</v>
      </c>
      <c r="AB869" s="39">
        <f>+AB$3*$F869*ABS($F869)*COS(2*2*PI()*$A869/$BA$33+AB$4)*COS(2*2*PI()*$A869/$BA$34+AB$5)*COS(2*2*PI()*$A869/$BA$35+AB$6)</f>
        <v>0</v>
      </c>
      <c r="AE869" s="20">
        <f>+$AF$20*SIGN(SOI!A868)*(ABS(SOI!A868))^$AE$2</f>
        <v>-0.43366890992030188</v>
      </c>
      <c r="AF869" s="20">
        <f t="shared" si="383"/>
        <v>-0.56952195249266391</v>
      </c>
      <c r="AG869" s="19">
        <f t="shared" si="385"/>
        <v>-1.1528189528818817</v>
      </c>
      <c r="AH869" s="19">
        <f t="shared" si="386"/>
        <v>-1.1528647036858697</v>
      </c>
      <c r="AI869">
        <f t="shared" si="382"/>
        <v>0.50819999999999454</v>
      </c>
      <c r="AJ869">
        <f t="shared" si="381"/>
        <v>0.58329700038921783</v>
      </c>
      <c r="AK869">
        <v>1</v>
      </c>
    </row>
    <row r="870" spans="1:37" x14ac:dyDescent="0.25">
      <c r="A870">
        <v>70.666666666667012</v>
      </c>
      <c r="B870" s="2">
        <v>1950.6666666666024</v>
      </c>
      <c r="C870">
        <f>+D870+($D$2+E870+F870)*SOI!A869*IF(B870&gt;$C$18, IF(B870&lt;$C$19,-1,1),1)</f>
        <v>3.0929502529170101</v>
      </c>
      <c r="D870">
        <f>+$D$3*((1-$D$5)*SOI!D869+$D$5*SOI!D868) +   $D$4*((1-$D$5)*SOI!E869+$D$5*SOI!E868)</f>
        <v>0</v>
      </c>
      <c r="E870">
        <f t="shared" si="363"/>
        <v>-0.91133851601471605</v>
      </c>
      <c r="F870">
        <f t="shared" si="364"/>
        <v>-1.9004344411825658</v>
      </c>
      <c r="G870">
        <f t="shared" si="371"/>
        <v>-2.8117729571972818</v>
      </c>
      <c r="H870" s="21">
        <f t="shared" si="372"/>
        <v>1.9289100324292065E-2</v>
      </c>
      <c r="I870" s="37">
        <f t="shared" si="365"/>
        <v>0.35417550074518478</v>
      </c>
      <c r="J870" s="1">
        <f t="shared" si="373"/>
        <v>1.5909696124309454E-3</v>
      </c>
      <c r="K870" s="1">
        <f t="shared" si="374"/>
        <v>-7.4563263294275231E-6</v>
      </c>
      <c r="L870" s="1">
        <f t="shared" si="366"/>
        <v>0.86263044253566834</v>
      </c>
      <c r="M870" s="1">
        <f t="shared" si="367"/>
        <v>2.8229034556762848E-2</v>
      </c>
      <c r="N870" s="1">
        <f t="shared" si="368"/>
        <v>-0.14043128159807777</v>
      </c>
      <c r="O870" s="1">
        <f t="shared" si="369"/>
        <v>-0.13144432367630315</v>
      </c>
      <c r="P870" s="1">
        <f t="shared" si="370"/>
        <v>-2.4390020950342778E-3</v>
      </c>
      <c r="Q870" s="1">
        <f t="shared" si="375"/>
        <v>-2.666135524276149E-3</v>
      </c>
      <c r="R870" s="1">
        <f t="shared" si="376"/>
        <v>5.1886916923172302E-5</v>
      </c>
      <c r="S870" s="1">
        <f t="shared" si="377"/>
        <v>-6.5215737593223959E-3</v>
      </c>
      <c r="T870" s="1">
        <f t="shared" si="378"/>
        <v>1.9078497750215152E-3</v>
      </c>
      <c r="U870" s="1">
        <f t="shared" si="379"/>
        <v>4.4813256762852461E-5</v>
      </c>
      <c r="V870" s="1">
        <f t="shared" si="380"/>
        <v>-6.6570820480818548E-4</v>
      </c>
      <c r="W870" s="1">
        <f t="shared" si="384"/>
        <v>0</v>
      </c>
      <c r="X870" s="1">
        <f t="shared" si="384"/>
        <v>0</v>
      </c>
      <c r="Y870" s="1">
        <f t="shared" si="384"/>
        <v>0</v>
      </c>
      <c r="Z870" s="1">
        <f t="shared" si="384"/>
        <v>0</v>
      </c>
      <c r="AA870" s="1">
        <f>+AA$3*$F870*ABS($F870)*COS(2*PI()*$A870/$AZ$22+AA$4)*COS(2*PI()*$A870/$BA$22+AA$5)</f>
        <v>0</v>
      </c>
      <c r="AB870" s="39">
        <f>+AB$3*$F870*ABS($F870)*COS(2*2*PI()*$A870/$BA$33+AB$4)*COS(2*2*PI()*$A870/$BA$34+AB$5)*COS(2*2*PI()*$A870/$BA$35+AB$6)</f>
        <v>0</v>
      </c>
      <c r="AE870" s="20">
        <f>+$AF$20*SIGN(SOI!A869)*(ABS(SOI!A869))^$AE$2</f>
        <v>-0.64155772386114196</v>
      </c>
      <c r="AF870" s="20">
        <f t="shared" si="383"/>
        <v>-0.53386574844755297</v>
      </c>
      <c r="AG870" s="19">
        <f t="shared" si="385"/>
        <v>-0.61236584856805232</v>
      </c>
      <c r="AH870" s="19">
        <f t="shared" si="386"/>
        <v>-1.1525495883358567</v>
      </c>
      <c r="AI870">
        <f t="shared" si="382"/>
        <v>0.50879999999999459</v>
      </c>
      <c r="AJ870">
        <f t="shared" si="381"/>
        <v>7.850010012049935E-2</v>
      </c>
      <c r="AK870">
        <v>1</v>
      </c>
    </row>
    <row r="871" spans="1:37" x14ac:dyDescent="0.25">
      <c r="A871">
        <v>70.750000000000341</v>
      </c>
      <c r="B871" s="2">
        <v>1950.7499999999357</v>
      </c>
      <c r="C871">
        <f>+D871+($D$2+E871+F871)*SOI!A870*IF(B871&gt;$C$18, IF(B871&lt;$C$19,-1,1),1)</f>
        <v>-2.8460850146683865</v>
      </c>
      <c r="D871">
        <f>+$D$3*((1-$D$5)*SOI!D870+$D$5*SOI!D869) +   $D$4*((1-$D$5)*SOI!E870+$D$5*SOI!E869)</f>
        <v>0</v>
      </c>
      <c r="E871">
        <f t="shared" si="363"/>
        <v>1.2742092205821853</v>
      </c>
      <c r="F871">
        <f t="shared" si="364"/>
        <v>2.1548088693797265</v>
      </c>
      <c r="G871">
        <f t="shared" si="371"/>
        <v>3.4290180899619118</v>
      </c>
      <c r="H871" s="21">
        <f t="shared" si="372"/>
        <v>-3.9546759070147687E-2</v>
      </c>
      <c r="I871" s="37">
        <f t="shared" si="365"/>
        <v>-0.68701370402272388</v>
      </c>
      <c r="J871" s="1">
        <f t="shared" si="373"/>
        <v>4.827976728962749E-3</v>
      </c>
      <c r="K871" s="1">
        <f t="shared" si="374"/>
        <v>2.3003259279263183E-5</v>
      </c>
      <c r="L871" s="1">
        <f t="shared" si="366"/>
        <v>-1.4337463813242048</v>
      </c>
      <c r="M871" s="1">
        <f t="shared" si="367"/>
        <v>-4.4162375415446577E-2</v>
      </c>
      <c r="N871" s="1">
        <f t="shared" si="368"/>
        <v>7.9132139790089553E-2</v>
      </c>
      <c r="O871" s="1">
        <f t="shared" si="369"/>
        <v>0.10565318584757265</v>
      </c>
      <c r="P871" s="1">
        <f t="shared" si="370"/>
        <v>5.6323330269064838E-3</v>
      </c>
      <c r="Q871" s="1">
        <f t="shared" si="375"/>
        <v>-2.3503236555767327E-3</v>
      </c>
      <c r="R871" s="1">
        <f t="shared" si="376"/>
        <v>-8.8725856349820606E-5</v>
      </c>
      <c r="S871" s="1">
        <f t="shared" si="377"/>
        <v>-7.1283389861990171E-3</v>
      </c>
      <c r="T871" s="1">
        <f t="shared" si="378"/>
        <v>2.5487808210840042E-3</v>
      </c>
      <c r="U871" s="1">
        <f t="shared" si="379"/>
        <v>2.0073797691270791E-4</v>
      </c>
      <c r="V871" s="1">
        <f t="shared" si="380"/>
        <v>-8.6626169769132659E-4</v>
      </c>
      <c r="W871" s="1">
        <f t="shared" si="384"/>
        <v>0</v>
      </c>
      <c r="X871" s="1">
        <f t="shared" si="384"/>
        <v>0</v>
      </c>
      <c r="Y871" s="1">
        <f t="shared" si="384"/>
        <v>0</v>
      </c>
      <c r="Z871" s="1">
        <f t="shared" si="384"/>
        <v>0</v>
      </c>
      <c r="AA871" s="1">
        <f>+AA$3*$F871*ABS($F871)*COS(2*PI()*$A871/$AZ$22+AA$4)*COS(2*PI()*$A871/$BA$22+AA$5)</f>
        <v>0</v>
      </c>
      <c r="AB871" s="39">
        <f>+AB$3*$F871*ABS($F871)*COS(2*2*PI()*$A871/$BA$33+AB$4)*COS(2*2*PI()*$A871/$BA$34+AB$5)*COS(2*2*PI()*$A871/$BA$35+AB$6)</f>
        <v>0</v>
      </c>
      <c r="AE871" s="20">
        <f>+$AF$20*SIGN(SOI!A870)*(ABS(SOI!A870))^$AE$2</f>
        <v>-0.52637061156121512</v>
      </c>
      <c r="AF871" s="20">
        <f t="shared" si="383"/>
        <v>-0.64010264479544776</v>
      </c>
      <c r="AG871" s="19">
        <f t="shared" si="385"/>
        <v>-1.0233163125472646</v>
      </c>
      <c r="AH871" s="19">
        <f t="shared" si="386"/>
        <v>-1.1515673402049482</v>
      </c>
      <c r="AI871">
        <f t="shared" si="382"/>
        <v>0.50939999999999463</v>
      </c>
      <c r="AJ871">
        <f t="shared" si="381"/>
        <v>0.38321366775181687</v>
      </c>
      <c r="AK871">
        <v>1</v>
      </c>
    </row>
    <row r="872" spans="1:37" x14ac:dyDescent="0.25">
      <c r="A872">
        <v>70.83333333333367</v>
      </c>
      <c r="B872" s="2">
        <v>1950.8333333332689</v>
      </c>
      <c r="C872">
        <f>+D872+($D$2+E872+F872)*SOI!A871*IF(B872&gt;$C$18, IF(B872&lt;$C$19,-1,1),1)</f>
        <v>8.2658573313309827</v>
      </c>
      <c r="D872">
        <f>+$D$3*((1-$D$5)*SOI!D871+$D$5*SOI!D870) +   $D$4*((1-$D$5)*SOI!E871+$D$5*SOI!E870)</f>
        <v>0</v>
      </c>
      <c r="E872">
        <f t="shared" si="363"/>
        <v>-2.3875979226319064</v>
      </c>
      <c r="F872">
        <f t="shared" si="364"/>
        <v>-3.6021537667383718</v>
      </c>
      <c r="G872">
        <f t="shared" si="371"/>
        <v>-5.9897516893702782</v>
      </c>
      <c r="H872" s="21">
        <f t="shared" si="372"/>
        <v>5.4431727947253329E-3</v>
      </c>
      <c r="I872" s="37">
        <f t="shared" si="365"/>
        <v>0.95937170287025664</v>
      </c>
      <c r="J872" s="1">
        <f t="shared" si="373"/>
        <v>-3.6619086435349321E-3</v>
      </c>
      <c r="K872" s="1">
        <f t="shared" si="374"/>
        <v>-1.7878991649335622E-3</v>
      </c>
      <c r="L872" s="1">
        <f t="shared" si="366"/>
        <v>0.82189812000248674</v>
      </c>
      <c r="M872" s="1">
        <f t="shared" si="367"/>
        <v>-2.3986852142706714E-2</v>
      </c>
      <c r="N872" s="1">
        <f t="shared" si="368"/>
        <v>0.11631329323415349</v>
      </c>
      <c r="O872" s="1">
        <f t="shared" si="369"/>
        <v>-1.5942397486552702</v>
      </c>
      <c r="P872" s="1">
        <f t="shared" si="370"/>
        <v>-5.0608712001889822E-2</v>
      </c>
      <c r="Q872" s="1">
        <f t="shared" si="375"/>
        <v>-1.8763979391855556E-3</v>
      </c>
      <c r="R872" s="1">
        <f t="shared" si="376"/>
        <v>9.8916554347150946E-5</v>
      </c>
      <c r="S872" s="1">
        <f t="shared" si="377"/>
        <v>1.4631413748879435E-2</v>
      </c>
      <c r="T872" s="1">
        <f t="shared" si="378"/>
        <v>2.2046983577997267E-2</v>
      </c>
      <c r="U872" s="1">
        <f t="shared" si="379"/>
        <v>2.5187670670524273E-3</v>
      </c>
      <c r="V872" s="1">
        <f t="shared" si="380"/>
        <v>1.1440961228614136E-2</v>
      </c>
      <c r="W872" s="1">
        <f t="shared" si="384"/>
        <v>0</v>
      </c>
      <c r="X872" s="1">
        <f t="shared" si="384"/>
        <v>0</v>
      </c>
      <c r="Y872" s="1">
        <f t="shared" si="384"/>
        <v>0</v>
      </c>
      <c r="Z872" s="1">
        <f t="shared" si="384"/>
        <v>0</v>
      </c>
      <c r="AA872" s="1">
        <f>+AA$3*$F872*ABS($F872)*COS(2*PI()*$A872/$AZ$22+AA$4)*COS(2*PI()*$A872/$BA$22+AA$5)</f>
        <v>0</v>
      </c>
      <c r="AB872" s="39">
        <f>+AB$3*$F872*ABS($F872)*COS(2*2*PI()*$A872/$BA$33+AB$4)*COS(2*2*PI()*$A872/$BA$34+AB$5)*COS(2*2*PI()*$A872/$BA$35+AB$6)</f>
        <v>0</v>
      </c>
      <c r="AE872" s="20">
        <f>+$AF$20*SIGN(SOI!A871)*(ABS(SOI!A871))^$AE$2</f>
        <v>-0.7523795989639861</v>
      </c>
      <c r="AF872" s="20">
        <f t="shared" si="383"/>
        <v>-0.63183839010532283</v>
      </c>
      <c r="AG872" s="19">
        <f t="shared" si="385"/>
        <v>-0.79275450501378897</v>
      </c>
      <c r="AH872" s="19">
        <f t="shared" si="386"/>
        <v>-1.1469688945527579</v>
      </c>
      <c r="AI872">
        <f t="shared" si="382"/>
        <v>0.50999999999999468</v>
      </c>
      <c r="AJ872">
        <f t="shared" si="381"/>
        <v>0.16091611490846613</v>
      </c>
      <c r="AK872">
        <v>1</v>
      </c>
    </row>
    <row r="873" spans="1:37" x14ac:dyDescent="0.25">
      <c r="A873">
        <v>70.916666666666998</v>
      </c>
      <c r="B873" s="2">
        <v>1950.9166666666022</v>
      </c>
      <c r="C873">
        <f>+D873+($D$2+E873+F873)*SOI!A872*IF(B873&gt;$C$18, IF(B873&lt;$C$19,-1,1),1)</f>
        <v>-104.8203569602383</v>
      </c>
      <c r="D873">
        <f>+$D$3*((1-$D$5)*SOI!D872+$D$5*SOI!D871) +   $D$4*((1-$D$5)*SOI!E872+$D$5*SOI!E871)</f>
        <v>0</v>
      </c>
      <c r="E873">
        <f t="shared" si="363"/>
        <v>41.120340000457688</v>
      </c>
      <c r="F873">
        <f t="shared" si="364"/>
        <v>59.668464769002213</v>
      </c>
      <c r="G873">
        <f t="shared" si="371"/>
        <v>100.7888047694599</v>
      </c>
      <c r="H873" s="21">
        <f t="shared" si="372"/>
        <v>0.72334466689148036</v>
      </c>
      <c r="I873" s="37">
        <f t="shared" si="365"/>
        <v>-2.0085928430258364</v>
      </c>
      <c r="J873" s="1">
        <f t="shared" si="373"/>
        <v>-0.81817023212342788</v>
      </c>
      <c r="K873" s="1">
        <f t="shared" si="374"/>
        <v>1.7774558073945701</v>
      </c>
      <c r="L873" s="1">
        <f t="shared" si="366"/>
        <v>-1.6154333219678541</v>
      </c>
      <c r="M873" s="1">
        <f t="shared" si="367"/>
        <v>2.5597904866552232</v>
      </c>
      <c r="N873" s="1">
        <f t="shared" si="368"/>
        <v>-5.4345098289869389</v>
      </c>
      <c r="O873" s="1">
        <f t="shared" si="369"/>
        <v>36.689937174729756</v>
      </c>
      <c r="P873" s="1">
        <f t="shared" si="370"/>
        <v>1.1122865607180052</v>
      </c>
      <c r="Q873" s="1">
        <f t="shared" si="375"/>
        <v>-9.3559337130608</v>
      </c>
      <c r="R873" s="1">
        <f t="shared" si="376"/>
        <v>-1.0326096395570579</v>
      </c>
      <c r="S873" s="1">
        <f t="shared" si="377"/>
        <v>1.4312724905187493</v>
      </c>
      <c r="T873" s="1">
        <f t="shared" si="378"/>
        <v>0.99727185728979262</v>
      </c>
      <c r="U873" s="1">
        <f t="shared" si="379"/>
        <v>0.11590026202543396</v>
      </c>
      <c r="V873" s="1">
        <f t="shared" si="380"/>
        <v>11.748568283964403</v>
      </c>
      <c r="W873" s="1">
        <f t="shared" si="384"/>
        <v>0</v>
      </c>
      <c r="X873" s="1">
        <f t="shared" si="384"/>
        <v>0</v>
      </c>
      <c r="Y873" s="1">
        <f t="shared" si="384"/>
        <v>0</v>
      </c>
      <c r="Z873" s="1">
        <f t="shared" si="384"/>
        <v>0</v>
      </c>
      <c r="AA873" s="1">
        <f>+AA$3*$F873*ABS($F873)*COS(2*PI()*$A873/$AZ$22+AA$4)*COS(2*PI()*$A873/$BA$22+AA$5)</f>
        <v>0</v>
      </c>
      <c r="AB873" s="39">
        <f>+AB$3*$F873*ABS($F873)*COS(2*2*PI()*$A873/$BA$33+AB$4)*COS(2*2*PI()*$A873/$BA$34+AB$5)*COS(2*2*PI()*$A873/$BA$35+AB$6)</f>
        <v>0</v>
      </c>
      <c r="AE873" s="20">
        <f>+$AF$20*SIGN(SOI!A872)*(ABS(SOI!A872))^$AE$2</f>
        <v>-0.61676495979076706</v>
      </c>
      <c r="AF873" s="20">
        <f t="shared" si="383"/>
        <v>-0.67431575437775504</v>
      </c>
      <c r="AG873" s="19">
        <f t="shared" si="385"/>
        <v>-0.9428194344826959</v>
      </c>
      <c r="AH873" s="19">
        <f t="shared" si="386"/>
        <v>-1.1479023344500796</v>
      </c>
      <c r="AI873">
        <f t="shared" si="382"/>
        <v>0.51059999999999472</v>
      </c>
      <c r="AJ873">
        <f t="shared" si="381"/>
        <v>0.26850368010494086</v>
      </c>
      <c r="AK873">
        <v>1</v>
      </c>
    </row>
    <row r="874" spans="1:37" x14ac:dyDescent="0.25">
      <c r="A874">
        <v>71.000000000000327</v>
      </c>
      <c r="B874" s="2">
        <v>1950.9999999999354</v>
      </c>
      <c r="C874">
        <f>+D874+($D$2+E874+F874)*SOI!A873*IF(B874&gt;$C$18, IF(B874&lt;$C$19,-1,1),1)</f>
        <v>-7.5846063667166304</v>
      </c>
      <c r="D874">
        <f>+$D$3*((1-$D$5)*SOI!D873+$D$5*SOI!D872) +   $D$4*((1-$D$5)*SOI!E873+$D$5*SOI!E872)</f>
        <v>0</v>
      </c>
      <c r="E874">
        <f t="shared" si="363"/>
        <v>2.6892524455873934</v>
      </c>
      <c r="F874">
        <f t="shared" si="364"/>
        <v>4.0227885869052002</v>
      </c>
      <c r="G874">
        <f t="shared" si="371"/>
        <v>6.7120410324925937</v>
      </c>
      <c r="H874" s="21">
        <f t="shared" si="372"/>
        <v>-7.0330069358908089E-3</v>
      </c>
      <c r="I874" s="37">
        <f t="shared" si="365"/>
        <v>0.88807166716472374</v>
      </c>
      <c r="J874" s="1">
        <f t="shared" si="373"/>
        <v>3.1936820360679699E-2</v>
      </c>
      <c r="K874" s="1">
        <f t="shared" si="374"/>
        <v>2.0940720705920853E-3</v>
      </c>
      <c r="L874" s="1">
        <f t="shared" si="366"/>
        <v>-2.074158020028936</v>
      </c>
      <c r="M874" s="1">
        <f t="shared" si="367"/>
        <v>0.22599369248476286</v>
      </c>
      <c r="N874" s="1">
        <f t="shared" si="368"/>
        <v>-0.40983988546661893</v>
      </c>
      <c r="O874" s="1">
        <f t="shared" si="369"/>
        <v>0.99048107234191163</v>
      </c>
      <c r="P874" s="1">
        <f t="shared" si="370"/>
        <v>3.7805717673335584E-2</v>
      </c>
      <c r="Q874" s="1">
        <f t="shared" si="375"/>
        <v>-6.2292086285211268E-2</v>
      </c>
      <c r="R874" s="1">
        <f t="shared" si="376"/>
        <v>3.0397510631316404E-3</v>
      </c>
      <c r="S874" s="1">
        <f t="shared" si="377"/>
        <v>-4.7723498224042385E-2</v>
      </c>
      <c r="T874" s="1">
        <f t="shared" si="378"/>
        <v>3.4567309599964666E-2</v>
      </c>
      <c r="U874" s="1">
        <f t="shared" si="379"/>
        <v>-1.7417319498251637E-3</v>
      </c>
      <c r="V874" s="1">
        <f t="shared" si="380"/>
        <v>3.011477240099137E-2</v>
      </c>
      <c r="W874" s="1">
        <f t="shared" si="384"/>
        <v>0</v>
      </c>
      <c r="X874" s="1">
        <f t="shared" si="384"/>
        <v>0</v>
      </c>
      <c r="Y874" s="1">
        <f t="shared" si="384"/>
        <v>0</v>
      </c>
      <c r="Z874" s="1">
        <f t="shared" si="384"/>
        <v>0</v>
      </c>
      <c r="AA874" s="1">
        <f>+AA$3*$F874*ABS($F874)*COS(2*PI()*$A874/$AZ$22+AA$4)*COS(2*PI()*$A874/$BA$22+AA$5)</f>
        <v>0</v>
      </c>
      <c r="AB874" s="39">
        <f>+AB$3*$F874*ABS($F874)*COS(2*2*PI()*$A874/$BA$33+AB$4)*COS(2*2*PI()*$A874/$BA$34+AB$5)*COS(2*2*PI()*$A874/$BA$35+AB$6)</f>
        <v>0</v>
      </c>
      <c r="AE874" s="20">
        <f>+$AF$20*SIGN(SOI!A873)*(ABS(SOI!A873))^$AE$2</f>
        <v>-0.65380270437851229</v>
      </c>
      <c r="AF874" s="20">
        <f t="shared" si="383"/>
        <v>-0.58538493579630968</v>
      </c>
      <c r="AG874" s="19">
        <f t="shared" si="385"/>
        <v>-1.0728669978211725</v>
      </c>
      <c r="AH874" s="19">
        <f t="shared" si="386"/>
        <v>-1.110127456519342</v>
      </c>
      <c r="AI874">
        <f t="shared" si="382"/>
        <v>0.51119999999999477</v>
      </c>
      <c r="AJ874">
        <f t="shared" si="381"/>
        <v>0.48748206202486277</v>
      </c>
      <c r="AK874">
        <v>1</v>
      </c>
    </row>
    <row r="875" spans="1:37" x14ac:dyDescent="0.25">
      <c r="A875">
        <v>71.083333333333655</v>
      </c>
      <c r="B875" s="2">
        <v>1951.0833333332687</v>
      </c>
      <c r="C875">
        <f>+D875+($D$2+E875+F875)*SOI!A874*IF(B875&gt;$C$18, IF(B875&lt;$C$19,-1,1),1)</f>
        <v>2.6506931938340998</v>
      </c>
      <c r="D875">
        <f>+$D$3*((1-$D$5)*SOI!D874+$D$5*SOI!D873) +   $D$4*((1-$D$5)*SOI!E874+$D$5*SOI!E873)</f>
        <v>0</v>
      </c>
      <c r="E875">
        <f t="shared" si="363"/>
        <v>-1.3464768070989406</v>
      </c>
      <c r="F875">
        <f t="shared" si="364"/>
        <v>-2.2355410224065997</v>
      </c>
      <c r="G875">
        <f t="shared" si="371"/>
        <v>-3.5820178295055403</v>
      </c>
      <c r="H875" s="21">
        <f t="shared" si="372"/>
        <v>1.8645011830554805E-2</v>
      </c>
      <c r="I875" s="37">
        <f t="shared" si="365"/>
        <v>-0.71600783541925372</v>
      </c>
      <c r="J875" s="1">
        <f t="shared" si="373"/>
        <v>9.3728735377528391E-3</v>
      </c>
      <c r="K875" s="1">
        <f t="shared" si="374"/>
        <v>-3.1842824419954461E-8</v>
      </c>
      <c r="L875" s="1">
        <f t="shared" si="366"/>
        <v>1.6090141365809703</v>
      </c>
      <c r="M875" s="1">
        <f t="shared" si="367"/>
        <v>-8.2263586494286153E-2</v>
      </c>
      <c r="N875" s="1">
        <f t="shared" si="368"/>
        <v>0.13401747817337098</v>
      </c>
      <c r="O875" s="1">
        <f t="shared" si="369"/>
        <v>-1.1110419156125551E-3</v>
      </c>
      <c r="P875" s="1">
        <f t="shared" si="370"/>
        <v>-6.6065566288607894E-4</v>
      </c>
      <c r="Q875" s="1">
        <f t="shared" si="375"/>
        <v>-7.4146630214110736E-3</v>
      </c>
      <c r="R875" s="1">
        <f t="shared" si="376"/>
        <v>-2.9172007796192693E-4</v>
      </c>
      <c r="S875" s="1">
        <f t="shared" si="377"/>
        <v>-1.2581987547759837E-2</v>
      </c>
      <c r="T875" s="1">
        <f t="shared" si="378"/>
        <v>3.0079309466475864E-5</v>
      </c>
      <c r="U875" s="1">
        <f t="shared" si="379"/>
        <v>-2.4539672017688648E-5</v>
      </c>
      <c r="V875" s="1">
        <f t="shared" si="380"/>
        <v>1.7208558019294226E-4</v>
      </c>
      <c r="W875" s="1">
        <f t="shared" si="384"/>
        <v>0</v>
      </c>
      <c r="X875" s="1">
        <f t="shared" si="384"/>
        <v>0</v>
      </c>
      <c r="Y875" s="1">
        <f t="shared" si="384"/>
        <v>0</v>
      </c>
      <c r="Z875" s="1">
        <f t="shared" si="384"/>
        <v>0</v>
      </c>
      <c r="AA875" s="1">
        <f>+AA$3*$F875*ABS($F875)*COS(2*PI()*$A875/$AZ$22+AA$4)*COS(2*PI()*$A875/$BA$22+AA$5)</f>
        <v>0</v>
      </c>
      <c r="AB875" s="39">
        <f>+AB$3*$F875*ABS($F875)*COS(2*2*PI()*$A875/$BA$33+AB$4)*COS(2*2*PI()*$A875/$BA$34+AB$5)*COS(2*2*PI()*$A875/$BA$35+AB$6)</f>
        <v>0</v>
      </c>
      <c r="AE875" s="20">
        <f>+$AF$20*SIGN(SOI!A874)*(ABS(SOI!A874))^$AE$2</f>
        <v>-0.48558714321964969</v>
      </c>
      <c r="AF875" s="20">
        <f t="shared" si="383"/>
        <v>-0.54624245020164774</v>
      </c>
      <c r="AG875" s="19">
        <f t="shared" si="385"/>
        <v>-1.1080625521057077</v>
      </c>
      <c r="AH875" s="19">
        <f t="shared" si="386"/>
        <v>-1.1091267783176419</v>
      </c>
      <c r="AI875">
        <f t="shared" si="382"/>
        <v>0.51179999999999481</v>
      </c>
      <c r="AJ875">
        <f t="shared" si="381"/>
        <v>0.56182010190405995</v>
      </c>
      <c r="AK875">
        <v>1</v>
      </c>
    </row>
    <row r="876" spans="1:37" x14ac:dyDescent="0.25">
      <c r="A876">
        <v>71.166666666666984</v>
      </c>
      <c r="B876" s="2">
        <v>1951.1666666666019</v>
      </c>
      <c r="C876">
        <f>+D876+($D$2+E876+F876)*SOI!A875*IF(B876&gt;$C$18, IF(B876&lt;$C$19,-1,1),1)</f>
        <v>-2.1877710589766979</v>
      </c>
      <c r="D876">
        <f>+$D$3*((1-$D$5)*SOI!D875+$D$5*SOI!D874) +   $D$4*((1-$D$5)*SOI!E875+$D$5*SOI!E874)</f>
        <v>0</v>
      </c>
      <c r="E876">
        <f t="shared" si="363"/>
        <v>0.9408266742479352</v>
      </c>
      <c r="F876">
        <f t="shared" si="364"/>
        <v>1.900434441306218</v>
      </c>
      <c r="G876">
        <f t="shared" si="371"/>
        <v>2.8412611155541532</v>
      </c>
      <c r="H876" s="21">
        <f t="shared" si="372"/>
        <v>6.984586269720058E-3</v>
      </c>
      <c r="I876" s="37">
        <f t="shared" si="365"/>
        <v>0.42195590078747724</v>
      </c>
      <c r="J876" s="1">
        <f t="shared" si="373"/>
        <v>9.4243464300615616E-4</v>
      </c>
      <c r="K876" s="1">
        <f t="shared" si="374"/>
        <v>4.6385275818532948E-5</v>
      </c>
      <c r="L876" s="1">
        <f t="shared" si="366"/>
        <v>-0.50046596157116885</v>
      </c>
      <c r="M876" s="1">
        <f t="shared" si="367"/>
        <v>1.4035789123767127E-2</v>
      </c>
      <c r="N876" s="1">
        <f t="shared" si="368"/>
        <v>6.8849574848328498E-3</v>
      </c>
      <c r="O876" s="1">
        <f t="shared" si="369"/>
        <v>0.39364580777720504</v>
      </c>
      <c r="P876" s="1">
        <f t="shared" si="370"/>
        <v>8.7328067746835526E-3</v>
      </c>
      <c r="Q876" s="1">
        <f t="shared" si="375"/>
        <v>6.499207971054199E-5</v>
      </c>
      <c r="R876" s="1">
        <f t="shared" si="376"/>
        <v>-1.5069006730178217E-6</v>
      </c>
      <c r="S876" s="1">
        <f t="shared" si="377"/>
        <v>3.809240227304191E-4</v>
      </c>
      <c r="T876" s="1">
        <f t="shared" si="378"/>
        <v>3.3148030832910787E-3</v>
      </c>
      <c r="U876" s="1">
        <f t="shared" si="379"/>
        <v>-1.9115987266747744E-4</v>
      </c>
      <c r="V876" s="1">
        <f t="shared" si="380"/>
        <v>-1.1685922201033886E-4</v>
      </c>
      <c r="W876" s="1">
        <f t="shared" si="384"/>
        <v>0</v>
      </c>
      <c r="X876" s="1">
        <f t="shared" si="384"/>
        <v>0</v>
      </c>
      <c r="Y876" s="1">
        <f t="shared" si="384"/>
        <v>0</v>
      </c>
      <c r="Z876" s="1">
        <f t="shared" si="384"/>
        <v>0</v>
      </c>
      <c r="AA876" s="1">
        <f>+AA$3*$F876*ABS($F876)*COS(2*PI()*$A876/$AZ$22+AA$4)*COS(2*PI()*$A876/$BA$22+AA$5)</f>
        <v>0</v>
      </c>
      <c r="AB876" s="39">
        <f>+AB$3*$F876*ABS($F876)*COS(2*2*PI()*$A876/$BA$33+AB$4)*COS(2*2*PI()*$A876/$BA$34+AB$5)*COS(2*2*PI()*$A876/$BA$35+AB$6)</f>
        <v>0</v>
      </c>
      <c r="AE876" s="20">
        <f>+$AF$20*SIGN(SOI!A875)*(ABS(SOI!A875))^$AE$2</f>
        <v>-0.49933750300678137</v>
      </c>
      <c r="AF876" s="20">
        <f t="shared" si="383"/>
        <v>-0.38589283042456435</v>
      </c>
      <c r="AG876" s="19">
        <f t="shared" si="385"/>
        <v>-1.1011529836897693</v>
      </c>
      <c r="AH876" s="19">
        <f t="shared" si="386"/>
        <v>-1.122043530896498</v>
      </c>
      <c r="AI876">
        <f t="shared" si="382"/>
        <v>0.51239999999999486</v>
      </c>
      <c r="AJ876">
        <f t="shared" si="381"/>
        <v>0.71526015326520498</v>
      </c>
      <c r="AK876">
        <v>1</v>
      </c>
    </row>
    <row r="877" spans="1:37" x14ac:dyDescent="0.25">
      <c r="A877">
        <v>71.250000000000313</v>
      </c>
      <c r="B877" s="2">
        <v>1951.2499999999352</v>
      </c>
      <c r="C877">
        <f>+D877+($D$2+E877+F877)*SOI!A876*IF(B877&gt;$C$18, IF(B877&lt;$C$19,-1,1),1)</f>
        <v>0.4960215130900878</v>
      </c>
      <c r="D877">
        <f>+$D$3*((1-$D$5)*SOI!D876+$D$5*SOI!D875) +   $D$4*((1-$D$5)*SOI!E876+$D$5*SOI!E875)</f>
        <v>0</v>
      </c>
      <c r="E877">
        <f t="shared" si="363"/>
        <v>-0.76296473690341848</v>
      </c>
      <c r="F877">
        <f t="shared" si="364"/>
        <v>-2.1548088695088623</v>
      </c>
      <c r="G877">
        <f t="shared" si="371"/>
        <v>-2.9177736064122808</v>
      </c>
      <c r="H877" s="21">
        <f t="shared" si="372"/>
        <v>-1.8326359588313215E-2</v>
      </c>
      <c r="I877" s="37">
        <f t="shared" si="365"/>
        <v>-9.9513763699165328E-2</v>
      </c>
      <c r="J877" s="1">
        <f t="shared" si="373"/>
        <v>9.8902558090347545E-5</v>
      </c>
      <c r="K877" s="1">
        <f t="shared" si="374"/>
        <v>-1.7121483165579057E-7</v>
      </c>
      <c r="L877" s="1">
        <f t="shared" si="366"/>
        <v>2.9564607346698862E-4</v>
      </c>
      <c r="M877" s="1">
        <f t="shared" si="367"/>
        <v>-6.2456411821121488E-3</v>
      </c>
      <c r="N877" s="1">
        <f t="shared" si="368"/>
        <v>-0.10126892318351671</v>
      </c>
      <c r="O877" s="1">
        <f t="shared" si="369"/>
        <v>-0.67307827272054976</v>
      </c>
      <c r="P877" s="1">
        <f t="shared" si="370"/>
        <v>-3.1912261299755378E-2</v>
      </c>
      <c r="Q877" s="1">
        <f t="shared" si="375"/>
        <v>4.2537852297740657E-4</v>
      </c>
      <c r="R877" s="1">
        <f t="shared" si="376"/>
        <v>2.3260328226594047E-6</v>
      </c>
      <c r="S877" s="1">
        <f t="shared" si="377"/>
        <v>1.3213850186393357E-3</v>
      </c>
      <c r="T877" s="1">
        <f t="shared" si="378"/>
        <v>3.3482297081659653E-6</v>
      </c>
      <c r="U877" s="1">
        <f t="shared" si="379"/>
        <v>-1.647466333322214E-4</v>
      </c>
      <c r="V877" s="1">
        <f t="shared" si="380"/>
        <v>-6.281185918102312E-3</v>
      </c>
      <c r="W877" s="1">
        <f t="shared" si="384"/>
        <v>0</v>
      </c>
      <c r="X877" s="1">
        <f t="shared" si="384"/>
        <v>0</v>
      </c>
      <c r="Y877" s="1">
        <f t="shared" si="384"/>
        <v>0</v>
      </c>
      <c r="Z877" s="1">
        <f t="shared" si="384"/>
        <v>0</v>
      </c>
      <c r="AA877" s="1">
        <f>+AA$3*$F877*ABS($F877)*COS(2*PI()*$A877/$AZ$22+AA$4)*COS(2*PI()*$A877/$BA$22+AA$5)</f>
        <v>0</v>
      </c>
      <c r="AB877" s="39">
        <f>+AB$3*$F877*ABS($F877)*COS(2*2*PI()*$A877/$BA$33+AB$4)*COS(2*2*PI()*$A877/$BA$34+AB$5)*COS(2*2*PI()*$A877/$BA$35+AB$6)</f>
        <v>0</v>
      </c>
      <c r="AE877" s="20">
        <f>+$AF$20*SIGN(SOI!A876)*(ABS(SOI!A876))^$AE$2</f>
        <v>-0.17275384504726193</v>
      </c>
      <c r="AF877" s="20">
        <f t="shared" si="383"/>
        <v>-0.2636931236359415</v>
      </c>
      <c r="AG877" s="19">
        <f t="shared" si="385"/>
        <v>-1.1034557985239659</v>
      </c>
      <c r="AH877" s="19">
        <f t="shared" si="386"/>
        <v>-1.1367148393202104</v>
      </c>
      <c r="AI877">
        <f t="shared" si="382"/>
        <v>0.5129999999999949</v>
      </c>
      <c r="AJ877">
        <f t="shared" si="381"/>
        <v>0.83976267488802447</v>
      </c>
      <c r="AK877">
        <v>1</v>
      </c>
    </row>
    <row r="878" spans="1:37" x14ac:dyDescent="0.25">
      <c r="A878">
        <v>71.333333333333641</v>
      </c>
      <c r="B878" s="2">
        <v>1951.3333333332685</v>
      </c>
      <c r="C878">
        <f>+D878+($D$2+E878+F878)*SOI!A877*IF(B878&gt;$C$18, IF(B878&lt;$C$19,-1,1),1)</f>
        <v>-0.42828251787655242</v>
      </c>
      <c r="D878">
        <f>+$D$3*((1-$D$5)*SOI!D877+$D$5*SOI!D876) +   $D$4*((1-$D$5)*SOI!E877+$D$5*SOI!E876)</f>
        <v>0</v>
      </c>
      <c r="E878">
        <f t="shared" si="363"/>
        <v>0.68067141175183288</v>
      </c>
      <c r="F878">
        <f t="shared" si="364"/>
        <v>3.6021537670136912</v>
      </c>
      <c r="G878">
        <f t="shared" si="371"/>
        <v>4.282825178765524</v>
      </c>
      <c r="H878" s="21">
        <f t="shared" si="372"/>
        <v>4.1615174993058605E-3</v>
      </c>
      <c r="I878" s="37">
        <f t="shared" si="365"/>
        <v>-0.15374077517410958</v>
      </c>
      <c r="J878" s="1">
        <f t="shared" si="373"/>
        <v>-3.2766584490762571E-3</v>
      </c>
      <c r="K878" s="1">
        <f t="shared" si="374"/>
        <v>2.208948113126075E-4</v>
      </c>
      <c r="L878" s="1">
        <f t="shared" si="366"/>
        <v>-0.38666947260491824</v>
      </c>
      <c r="M878" s="1">
        <f t="shared" si="367"/>
        <v>0.13393521054594984</v>
      </c>
      <c r="N878" s="1">
        <f t="shared" si="368"/>
        <v>0.17824650678266041</v>
      </c>
      <c r="O878" s="1">
        <f t="shared" si="369"/>
        <v>0.38812183374584541</v>
      </c>
      <c r="P878" s="1">
        <f t="shared" si="370"/>
        <v>5.459230571232028E-2</v>
      </c>
      <c r="Q878" s="1">
        <f t="shared" si="375"/>
        <v>1.6056028452268854E-2</v>
      </c>
      <c r="R878" s="1">
        <f t="shared" si="376"/>
        <v>1.356389200970374E-4</v>
      </c>
      <c r="S878" s="1">
        <f t="shared" si="377"/>
        <v>-3.5931895550076979E-3</v>
      </c>
      <c r="T878" s="1">
        <f t="shared" si="378"/>
        <v>2.5251403354529518E-3</v>
      </c>
      <c r="U878" s="1">
        <f t="shared" si="379"/>
        <v>4.3540791618680265E-4</v>
      </c>
      <c r="V878" s="1">
        <f t="shared" si="380"/>
        <v>-1.8912996473689332E-2</v>
      </c>
      <c r="W878" s="1">
        <f t="shared" si="384"/>
        <v>0</v>
      </c>
      <c r="X878" s="1">
        <f t="shared" si="384"/>
        <v>0</v>
      </c>
      <c r="Y878" s="1">
        <f t="shared" si="384"/>
        <v>0</v>
      </c>
      <c r="Z878" s="1">
        <f t="shared" si="384"/>
        <v>0</v>
      </c>
      <c r="AA878" s="1">
        <f>+AA$3*$F878*ABS($F878)*COS(2*PI()*$A878/$AZ$22+AA$4)*COS(2*PI()*$A878/$BA$22+AA$5)</f>
        <v>0</v>
      </c>
      <c r="AB878" s="39">
        <f>+AB$3*$F878*ABS($F878)*COS(2*2*PI()*$A878/$BA$33+AB$4)*COS(2*2*PI()*$A878/$BA$34+AB$5)*COS(2*2*PI()*$A878/$BA$35+AB$6)</f>
        <v>0</v>
      </c>
      <c r="AE878" s="20">
        <f>+$AF$20*SIGN(SOI!A877)*(ABS(SOI!A877))^$AE$2</f>
        <v>-0.11898802285378103</v>
      </c>
      <c r="AF878" s="20">
        <f t="shared" si="383"/>
        <v>-0.13407973728017844</v>
      </c>
      <c r="AG878" s="19">
        <f t="shared" si="385"/>
        <v>0.15024747689239795</v>
      </c>
      <c r="AH878" s="19">
        <f t="shared" si="386"/>
        <v>0.12388954446994446</v>
      </c>
      <c r="AI878">
        <f t="shared" si="382"/>
        <v>0.51359999999999495</v>
      </c>
      <c r="AJ878">
        <f t="shared" si="381"/>
        <v>0.28432721417257639</v>
      </c>
      <c r="AK878">
        <v>1</v>
      </c>
    </row>
    <row r="879" spans="1:37" x14ac:dyDescent="0.25">
      <c r="A879">
        <v>71.41666666666697</v>
      </c>
      <c r="B879" s="2">
        <v>1951.4166666666017</v>
      </c>
      <c r="C879">
        <f>+D879+($D$2+E879+F879)*SOI!A878*IF(B879&gt;$C$18, IF(B879&lt;$C$19,-1,1),1)</f>
        <v>5.4290824259620729</v>
      </c>
      <c r="D879">
        <f>+$D$3*((1-$D$5)*SOI!D878+$D$5*SOI!D877) +   $D$4*((1-$D$5)*SOI!E878+$D$5*SOI!E877)</f>
        <v>0</v>
      </c>
      <c r="E879">
        <f t="shared" si="363"/>
        <v>-0.65467329729575896</v>
      </c>
      <c r="F879">
        <f t="shared" si="364"/>
        <v>-59.668464768949498</v>
      </c>
      <c r="G879">
        <f t="shared" si="371"/>
        <v>-60.323138066245257</v>
      </c>
      <c r="H879" s="21">
        <f t="shared" si="372"/>
        <v>-4.2820964025682536E-2</v>
      </c>
      <c r="I879" s="37">
        <f t="shared" si="365"/>
        <v>-0.59230874293722546</v>
      </c>
      <c r="J879" s="1">
        <f t="shared" si="373"/>
        <v>0.47813126031976466</v>
      </c>
      <c r="K879" s="1">
        <f t="shared" si="374"/>
        <v>1.3327285272410572E-4</v>
      </c>
      <c r="L879" s="1">
        <f t="shared" si="366"/>
        <v>0.52501772134176539</v>
      </c>
      <c r="M879" s="1">
        <f t="shared" si="367"/>
        <v>-5.072845703595382</v>
      </c>
      <c r="N879" s="1">
        <f t="shared" si="368"/>
        <v>-1.4414226940272294</v>
      </c>
      <c r="O879" s="1">
        <f t="shared" si="369"/>
        <v>2.8727715864243424E-2</v>
      </c>
      <c r="P879" s="1">
        <f t="shared" si="370"/>
        <v>-0.32773325978151108</v>
      </c>
      <c r="Q879" s="1">
        <f t="shared" si="375"/>
        <v>4.9177375236048189</v>
      </c>
      <c r="R879" s="1">
        <f t="shared" si="376"/>
        <v>0.16005550512302558</v>
      </c>
      <c r="S879" s="1">
        <f t="shared" si="377"/>
        <v>0.11194624566145611</v>
      </c>
      <c r="T879" s="1">
        <f t="shared" si="378"/>
        <v>-2.5377720967863758E-4</v>
      </c>
      <c r="U879" s="1">
        <f t="shared" si="379"/>
        <v>-1.0070347983335578E-2</v>
      </c>
      <c r="V879" s="1">
        <f t="shared" si="380"/>
        <v>-0.91816292051756232</v>
      </c>
      <c r="W879" s="1">
        <f t="shared" si="384"/>
        <v>0</v>
      </c>
      <c r="X879" s="1">
        <f t="shared" si="384"/>
        <v>0</v>
      </c>
      <c r="Y879" s="1">
        <f t="shared" si="384"/>
        <v>0</v>
      </c>
      <c r="Z879" s="1">
        <f t="shared" si="384"/>
        <v>0</v>
      </c>
      <c r="AA879" s="1">
        <f>+AA$3*$F879*ABS($F879)*COS(2*PI()*$A879/$AZ$22+AA$4)*COS(2*PI()*$A879/$BA$22+AA$5)</f>
        <v>0</v>
      </c>
      <c r="AB879" s="39">
        <f>+AB$3*$F879*ABS($F879)*COS(2*2*PI()*$A879/$BA$33+AB$4)*COS(2*2*PI()*$A879/$BA$34+AB$5)*COS(2*2*PI()*$A879/$BA$35+AB$6)</f>
        <v>0</v>
      </c>
      <c r="AE879" s="20">
        <f>+$AF$20*SIGN(SOI!A878)*(ABS(SOI!A878))^$AE$2</f>
        <v>-0.1104973439394924</v>
      </c>
      <c r="AF879" s="20">
        <f t="shared" si="383"/>
        <v>7.2864395413649322E-2</v>
      </c>
      <c r="AG879" s="19">
        <f t="shared" si="385"/>
        <v>0.49489482263611162</v>
      </c>
      <c r="AH879" s="19">
        <f t="shared" si="386"/>
        <v>0.4453725804969898</v>
      </c>
      <c r="AI879">
        <f t="shared" si="382"/>
        <v>0.51419999999999499</v>
      </c>
      <c r="AJ879">
        <f t="shared" si="381"/>
        <v>0.42203042722246231</v>
      </c>
      <c r="AK879">
        <v>1</v>
      </c>
    </row>
    <row r="880" spans="1:37" x14ac:dyDescent="0.25">
      <c r="A880">
        <v>71.500000000000298</v>
      </c>
      <c r="B880" s="2">
        <v>1951.499999999935</v>
      </c>
      <c r="C880">
        <f>+D880+($D$2+E880+F880)*SOI!A879*IF(B880&gt;$C$18, IF(B880&lt;$C$19,-1,1),1)</f>
        <v>-2.2096139923090732</v>
      </c>
      <c r="D880">
        <f>+$D$3*((1-$D$5)*SOI!D879+$D$5*SOI!D878) +   $D$4*((1-$D$5)*SOI!E879+$D$5*SOI!E878)</f>
        <v>0</v>
      </c>
      <c r="E880">
        <f t="shared" si="363"/>
        <v>0.67488859898252151</v>
      </c>
      <c r="F880">
        <f t="shared" si="364"/>
        <v>-4.0227885873296021</v>
      </c>
      <c r="G880">
        <f t="shared" si="371"/>
        <v>-3.3478999883470806</v>
      </c>
      <c r="H880" s="21">
        <f t="shared" si="372"/>
        <v>-2.2850862489702757E-2</v>
      </c>
      <c r="I880" s="37">
        <f t="shared" si="365"/>
        <v>-0.41310525826518985</v>
      </c>
      <c r="J880" s="1">
        <f t="shared" si="373"/>
        <v>2.5691619643821668E-2</v>
      </c>
      <c r="K880" s="1">
        <f t="shared" si="374"/>
        <v>-3.7330816223846991E-8</v>
      </c>
      <c r="L880" s="1">
        <f t="shared" si="366"/>
        <v>-0.50577471766751425</v>
      </c>
      <c r="M880" s="1">
        <f t="shared" si="367"/>
        <v>-0.39082597328290969</v>
      </c>
      <c r="N880" s="1">
        <f t="shared" si="368"/>
        <v>-8.9463411868314548E-3</v>
      </c>
      <c r="O880" s="1">
        <f t="shared" si="369"/>
        <v>0.14630246844379743</v>
      </c>
      <c r="P880" s="1">
        <f t="shared" si="370"/>
        <v>-1.8711672121223512E-5</v>
      </c>
      <c r="Q880" s="1">
        <f t="shared" si="375"/>
        <v>2.3515337260629748E-3</v>
      </c>
      <c r="R880" s="1">
        <f t="shared" si="376"/>
        <v>5.3378831519992269E-5</v>
      </c>
      <c r="S880" s="1">
        <f t="shared" si="377"/>
        <v>4.8459197128182231E-4</v>
      </c>
      <c r="T880" s="1">
        <f t="shared" si="378"/>
        <v>1.2450486694904777E-3</v>
      </c>
      <c r="U880" s="1">
        <f t="shared" si="379"/>
        <v>-4.0100440091322172E-7</v>
      </c>
      <c r="V880" s="1">
        <f t="shared" si="380"/>
        <v>-3.2536132849313231E-7</v>
      </c>
      <c r="W880" s="1">
        <f t="shared" si="384"/>
        <v>0</v>
      </c>
      <c r="X880" s="1">
        <f t="shared" si="384"/>
        <v>0</v>
      </c>
      <c r="Y880" s="1">
        <f t="shared" si="384"/>
        <v>0</v>
      </c>
      <c r="Z880" s="1">
        <f t="shared" si="384"/>
        <v>0</v>
      </c>
      <c r="AA880" s="1">
        <f>+AA$3*$F880*ABS($F880)*COS(2*PI()*$A880/$AZ$22+AA$4)*COS(2*PI()*$A880/$BA$22+AA$5)</f>
        <v>0</v>
      </c>
      <c r="AB880" s="39">
        <f>+AB$3*$F880*ABS($F880)*COS(2*2*PI()*$A880/$BA$33+AB$4)*COS(2*2*PI()*$A880/$BA$34+AB$5)*COS(2*2*PI()*$A880/$BA$35+AB$6)</f>
        <v>0</v>
      </c>
      <c r="AE880" s="20">
        <f>+$AF$20*SIGN(SOI!A879)*(ABS(SOI!A879))^$AE$2</f>
        <v>0.44807855303422139</v>
      </c>
      <c r="AF880" s="20">
        <f t="shared" si="383"/>
        <v>0.29825558470227426</v>
      </c>
      <c r="AG880" s="19">
        <f t="shared" si="385"/>
        <v>0.58976257520505304</v>
      </c>
      <c r="AH880" s="19">
        <f t="shared" si="386"/>
        <v>0.57012814459085381</v>
      </c>
      <c r="AI880">
        <f t="shared" si="382"/>
        <v>0.51479999999999504</v>
      </c>
      <c r="AJ880">
        <f t="shared" si="381"/>
        <v>0.29150699050277878</v>
      </c>
      <c r="AK880">
        <v>1</v>
      </c>
    </row>
    <row r="881" spans="1:37" x14ac:dyDescent="0.25">
      <c r="A881">
        <v>71.583333333333627</v>
      </c>
      <c r="B881" s="2">
        <v>1951.5833333332682</v>
      </c>
      <c r="C881">
        <f>+D881+($D$2+E881+F881)*SOI!A880*IF(B881&gt;$C$18, IF(B881&lt;$C$19,-1,1),1)</f>
        <v>1.3378273088759531</v>
      </c>
      <c r="D881">
        <f>+$D$3*((1-$D$5)*SOI!D880+$D$5*SOI!D879) +   $D$4*((1-$D$5)*SOI!E880+$D$5*SOI!E879)</f>
        <v>0</v>
      </c>
      <c r="E881">
        <f t="shared" si="363"/>
        <v>-0.74906623502424585</v>
      </c>
      <c r="F881">
        <f t="shared" si="364"/>
        <v>2.2355410226641936</v>
      </c>
      <c r="G881">
        <f t="shared" si="371"/>
        <v>1.4864747876399478</v>
      </c>
      <c r="H881" s="21">
        <f t="shared" si="372"/>
        <v>-6.5043917083491398E-3</v>
      </c>
      <c r="I881" s="37">
        <f t="shared" si="365"/>
        <v>0.18724233444175881</v>
      </c>
      <c r="J881" s="1">
        <f t="shared" si="373"/>
        <v>2.6062963878314728E-3</v>
      </c>
      <c r="K881" s="1">
        <f t="shared" si="374"/>
        <v>3.9904228379398793E-6</v>
      </c>
      <c r="L881" s="1">
        <f t="shared" si="366"/>
        <v>1.9312487119312098E-2</v>
      </c>
      <c r="M881" s="1">
        <f t="shared" si="367"/>
        <v>8.7472675900808664E-2</v>
      </c>
      <c r="N881" s="1">
        <f t="shared" si="368"/>
        <v>9.516688160943091E-3</v>
      </c>
      <c r="O881" s="1">
        <f t="shared" si="369"/>
        <v>-0.64393653722577948</v>
      </c>
      <c r="P881" s="1">
        <f t="shared" si="370"/>
        <v>1.1901221155030848E-2</v>
      </c>
      <c r="Q881" s="1">
        <f t="shared" si="375"/>
        <v>5.5986148017016517E-4</v>
      </c>
      <c r="R881" s="1">
        <f t="shared" si="376"/>
        <v>-5.760255707703887E-6</v>
      </c>
      <c r="S881" s="1">
        <f t="shared" si="377"/>
        <v>2.3364684469971052E-4</v>
      </c>
      <c r="T881" s="1">
        <f t="shared" si="378"/>
        <v>2.092468040404831E-4</v>
      </c>
      <c r="U881" s="1">
        <f t="shared" si="379"/>
        <v>-1.1560360826873062E-4</v>
      </c>
      <c r="V881" s="1">
        <f t="shared" si="380"/>
        <v>-2.2013304513438076E-4</v>
      </c>
      <c r="W881" s="1">
        <f t="shared" si="384"/>
        <v>0</v>
      </c>
      <c r="X881" s="1">
        <f t="shared" si="384"/>
        <v>0</v>
      </c>
      <c r="Y881" s="1">
        <f t="shared" si="384"/>
        <v>0</v>
      </c>
      <c r="Z881" s="1">
        <f t="shared" si="384"/>
        <v>0</v>
      </c>
      <c r="AA881" s="1">
        <f>+AA$3*$F881*ABS($F881)*COS(2*PI()*$A881/$AZ$22+AA$4)*COS(2*PI()*$A881/$BA$22+AA$5)</f>
        <v>0</v>
      </c>
      <c r="AB881" s="39">
        <f>+AB$3*$F881*ABS($F881)*COS(2*2*PI()*$A881/$BA$33+AB$4)*COS(2*2*PI()*$A881/$BA$34+AB$5)*COS(2*2*PI()*$A881/$BA$35+AB$6)</f>
        <v>0</v>
      </c>
      <c r="AE881" s="20">
        <f>+$AF$20*SIGN(SOI!A880)*(ABS(SOI!A880))^$AE$2</f>
        <v>0.55718554501209383</v>
      </c>
      <c r="AF881" s="20">
        <f t="shared" si="383"/>
        <v>0.48603410022997712</v>
      </c>
      <c r="AG881" s="19">
        <f t="shared" si="385"/>
        <v>0.55641416047199022</v>
      </c>
      <c r="AH881" s="19">
        <f t="shared" si="386"/>
        <v>0.56391729885736974</v>
      </c>
      <c r="AI881">
        <f t="shared" si="382"/>
        <v>0.51539999999999508</v>
      </c>
      <c r="AJ881">
        <f t="shared" si="381"/>
        <v>7.0380060242013098E-2</v>
      </c>
      <c r="AK881">
        <v>1</v>
      </c>
    </row>
    <row r="882" spans="1:37" x14ac:dyDescent="0.25">
      <c r="A882">
        <v>71.666666666666956</v>
      </c>
      <c r="B882" s="2">
        <v>1951.6666666666015</v>
      </c>
      <c r="C882">
        <f>+D882+($D$2+E882+F882)*SOI!A881*IF(B882&gt;$C$18, IF(B882&lt;$C$19,-1,1),1)</f>
        <v>-0.66269427011672999</v>
      </c>
      <c r="D882">
        <f>+$D$3*((1-$D$5)*SOI!D881+$D$5*SOI!D880) +   $D$4*((1-$D$5)*SOI!E881+$D$5*SOI!E880)</f>
        <v>0</v>
      </c>
      <c r="E882">
        <f t="shared" si="363"/>
        <v>0.91133851602624549</v>
      </c>
      <c r="F882">
        <f t="shared" si="364"/>
        <v>-1.9004344415736036</v>
      </c>
      <c r="G882">
        <f t="shared" si="371"/>
        <v>-0.98909592554735815</v>
      </c>
      <c r="H882" s="21">
        <f t="shared" si="372"/>
        <v>1.4010134289555417E-2</v>
      </c>
      <c r="I882" s="37">
        <f t="shared" si="365"/>
        <v>0.17672519520466121</v>
      </c>
      <c r="J882" s="1">
        <f t="shared" si="373"/>
        <v>4.0593756428776431E-3</v>
      </c>
      <c r="K882" s="1">
        <f t="shared" si="374"/>
        <v>-1.7689773063064653E-4</v>
      </c>
      <c r="L882" s="1">
        <f t="shared" si="366"/>
        <v>-0.35465951718877237</v>
      </c>
      <c r="M882" s="1">
        <f t="shared" si="367"/>
        <v>0.14434888339826438</v>
      </c>
      <c r="N882" s="1">
        <f t="shared" si="368"/>
        <v>-4.4962574709078412E-2</v>
      </c>
      <c r="O882" s="1">
        <f t="shared" si="369"/>
        <v>0.80067135457954741</v>
      </c>
      <c r="P882" s="1">
        <f t="shared" si="370"/>
        <v>-2.3105226753634248E-2</v>
      </c>
      <c r="Q882" s="1">
        <f t="shared" si="375"/>
        <v>-4.3650270374465117E-3</v>
      </c>
      <c r="R882" s="1">
        <f t="shared" si="376"/>
        <v>4.2387961971257859E-5</v>
      </c>
      <c r="S882" s="1">
        <f t="shared" si="377"/>
        <v>-1.041884739878055E-3</v>
      </c>
      <c r="T882" s="1">
        <f t="shared" si="378"/>
        <v>4.7779705456054804E-3</v>
      </c>
      <c r="U882" s="1">
        <f t="shared" si="379"/>
        <v>2.1182856400489414E-4</v>
      </c>
      <c r="V882" s="1">
        <f t="shared" si="380"/>
        <v>-2.0191532597213704E-3</v>
      </c>
      <c r="W882" s="1">
        <f t="shared" ref="W882:Z901" si="387">+W$3*$F882*ABS($F882)*COS(2*PI()*$A882/W$2+W$4)</f>
        <v>0</v>
      </c>
      <c r="X882" s="1">
        <f t="shared" si="387"/>
        <v>0</v>
      </c>
      <c r="Y882" s="1">
        <f t="shared" si="387"/>
        <v>0</v>
      </c>
      <c r="Z882" s="1">
        <f t="shared" si="387"/>
        <v>0</v>
      </c>
      <c r="AA882" s="1">
        <f>+AA$3*$F882*ABS($F882)*COS(2*PI()*$A882/$AZ$22+AA$4)*COS(2*PI()*$A882/$BA$22+AA$5)</f>
        <v>0</v>
      </c>
      <c r="AB882" s="39">
        <f>+AB$3*$F882*ABS($F882)*COS(2*2*PI()*$A882/$BA$33+AB$4)*COS(2*2*PI()*$A882/$BA$34+AB$5)*COS(2*2*PI()*$A882/$BA$35+AB$6)</f>
        <v>0</v>
      </c>
      <c r="AE882" s="20">
        <f>+$AF$20*SIGN(SOI!A881)*(ABS(SOI!A881))^$AE$2</f>
        <v>0.45283820264361618</v>
      </c>
      <c r="AF882" s="20">
        <f t="shared" si="383"/>
        <v>0.50614655177480705</v>
      </c>
      <c r="AG882" s="19">
        <f t="shared" si="385"/>
        <v>0.73930617162654433</v>
      </c>
      <c r="AH882" s="19">
        <f t="shared" si="386"/>
        <v>0.57395582263307654</v>
      </c>
      <c r="AI882">
        <f t="shared" si="382"/>
        <v>0.51599999999999513</v>
      </c>
      <c r="AJ882">
        <f t="shared" si="381"/>
        <v>0.23315961985173728</v>
      </c>
      <c r="AK882">
        <v>1</v>
      </c>
    </row>
    <row r="883" spans="1:37" x14ac:dyDescent="0.25">
      <c r="A883">
        <v>71.750000000000284</v>
      </c>
      <c r="B883" s="2">
        <v>1951.7499999999347</v>
      </c>
      <c r="C883">
        <f>+D883+($D$2+E883+F883)*SOI!A882*IF(B883&gt;$C$18, IF(B883&lt;$C$19,-1,1),1)</f>
        <v>0.69567372283302831</v>
      </c>
      <c r="D883">
        <f>+$D$3*((1-$D$5)*SOI!D882+$D$5*SOI!D881) +   $D$4*((1-$D$5)*SOI!E882+$D$5*SOI!E881)</f>
        <v>0</v>
      </c>
      <c r="E883">
        <f t="shared" si="363"/>
        <v>-1.2742092205952069</v>
      </c>
      <c r="F883">
        <f t="shared" si="364"/>
        <v>2.1548088697509389</v>
      </c>
      <c r="G883">
        <f t="shared" si="371"/>
        <v>0.88059964915573197</v>
      </c>
      <c r="H883" s="21">
        <f t="shared" si="372"/>
        <v>4.3168416506934558E-3</v>
      </c>
      <c r="I883" s="37">
        <f t="shared" si="365"/>
        <v>-0.66678230141667372</v>
      </c>
      <c r="J883" s="1">
        <f t="shared" si="373"/>
        <v>4.3012000147717395E-2</v>
      </c>
      <c r="K883" s="1">
        <f t="shared" si="374"/>
        <v>2.72356766097409E-4</v>
      </c>
      <c r="L883" s="1">
        <f t="shared" si="366"/>
        <v>1.4781054742104316</v>
      </c>
      <c r="M883" s="1">
        <f t="shared" si="367"/>
        <v>-0.40537618590890301</v>
      </c>
      <c r="N883" s="1">
        <f t="shared" si="368"/>
        <v>7.6926316362719183E-2</v>
      </c>
      <c r="O883" s="1">
        <f t="shared" si="369"/>
        <v>-0.30910507436502072</v>
      </c>
      <c r="P883" s="1">
        <f t="shared" si="370"/>
        <v>2.2109579962212911E-2</v>
      </c>
      <c r="Q883" s="1">
        <f t="shared" si="375"/>
        <v>-2.0972756071706365E-2</v>
      </c>
      <c r="R883" s="1">
        <f t="shared" si="376"/>
        <v>-7.6841652747759021E-4</v>
      </c>
      <c r="S883" s="1">
        <f t="shared" si="377"/>
        <v>-6.7255690362843191E-3</v>
      </c>
      <c r="T883" s="1">
        <f t="shared" si="378"/>
        <v>7.6875706239355034E-3</v>
      </c>
      <c r="U883" s="1">
        <f t="shared" si="379"/>
        <v>7.6478678092749242E-4</v>
      </c>
      <c r="V883" s="1">
        <f t="shared" si="380"/>
        <v>-3.3056989933029795E-3</v>
      </c>
      <c r="W883" s="1">
        <f t="shared" si="387"/>
        <v>0</v>
      </c>
      <c r="X883" s="1">
        <f t="shared" si="387"/>
        <v>0</v>
      </c>
      <c r="Y883" s="1">
        <f t="shared" si="387"/>
        <v>0</v>
      </c>
      <c r="Z883" s="1">
        <f t="shared" si="387"/>
        <v>0</v>
      </c>
      <c r="AA883" s="1">
        <f>+AA$3*$F883*ABS($F883)*COS(2*PI()*$A883/$AZ$22+AA$4)*COS(2*PI()*$A883/$BA$22+AA$5)</f>
        <v>0</v>
      </c>
      <c r="AB883" s="39">
        <f>+AB$3*$F883*ABS($F883)*COS(2*2*PI()*$A883/$BA$33+AB$4)*COS(2*2*PI()*$A883/$BA$34+AB$5)*COS(2*2*PI()*$A883/$BA$35+AB$6)</f>
        <v>0</v>
      </c>
      <c r="AE883" s="20">
        <f>+$AF$20*SIGN(SOI!A882)*(ABS(SOI!A882))^$AE$2</f>
        <v>0.50841590766871125</v>
      </c>
      <c r="AF883" s="20">
        <f t="shared" si="383"/>
        <v>0.48837982269900398</v>
      </c>
      <c r="AG883" s="19">
        <f t="shared" si="385"/>
        <v>0.80924041094956156</v>
      </c>
      <c r="AH883" s="19">
        <f t="shared" si="386"/>
        <v>0.59863170298983881</v>
      </c>
      <c r="AI883">
        <f t="shared" si="382"/>
        <v>0.51659999999999517</v>
      </c>
      <c r="AJ883">
        <f t="shared" si="381"/>
        <v>0.32086058825055758</v>
      </c>
      <c r="AK883">
        <v>1</v>
      </c>
    </row>
    <row r="884" spans="1:37" x14ac:dyDescent="0.25">
      <c r="A884">
        <v>71.833333333333613</v>
      </c>
      <c r="B884" s="2">
        <v>1951.833333333268</v>
      </c>
      <c r="C884">
        <f>+D884+($D$2+E884+F884)*SOI!A883*IF(B884&gt;$C$18, IF(B884&lt;$C$19,-1,1),1)</f>
        <v>-0.9473535588399159</v>
      </c>
      <c r="D884">
        <f>+$D$3*((1-$D$5)*SOI!D883+$D$5*SOI!D882) +   $D$4*((1-$D$5)*SOI!E883+$D$5*SOI!E882)</f>
        <v>0</v>
      </c>
      <c r="E884">
        <f t="shared" si="363"/>
        <v>2.3875979226551438</v>
      </c>
      <c r="F884">
        <f t="shared" si="364"/>
        <v>-3.6021537673217026</v>
      </c>
      <c r="G884">
        <f t="shared" si="371"/>
        <v>-1.2145558446665587</v>
      </c>
      <c r="H884" s="21">
        <f t="shared" si="372"/>
        <v>2.24353798998642E-3</v>
      </c>
      <c r="I884" s="37">
        <f t="shared" si="365"/>
        <v>1.3726102595015381</v>
      </c>
      <c r="J884" s="1">
        <f t="shared" si="373"/>
        <v>0.17903294410464543</v>
      </c>
      <c r="K884" s="1">
        <f t="shared" si="374"/>
        <v>-4.9855778178708913E-5</v>
      </c>
      <c r="L884" s="1">
        <f t="shared" si="366"/>
        <v>-2.2022089623260785</v>
      </c>
      <c r="M884" s="1">
        <f t="shared" si="367"/>
        <v>0.81966873531693252</v>
      </c>
      <c r="N884" s="1">
        <f t="shared" si="368"/>
        <v>-8.0679418952976353E-2</v>
      </c>
      <c r="O884" s="1">
        <f t="shared" si="369"/>
        <v>8.6739878047220567E-2</v>
      </c>
      <c r="P884" s="1">
        <f t="shared" si="370"/>
        <v>-9.6803720613853686E-3</v>
      </c>
      <c r="Q884" s="1">
        <f t="shared" si="375"/>
        <v>-4.4475769293450755E-2</v>
      </c>
      <c r="R884" s="1">
        <f t="shared" si="376"/>
        <v>3.3545003175734721E-3</v>
      </c>
      <c r="S884" s="1">
        <f t="shared" si="377"/>
        <v>-1.4520448709812867E-2</v>
      </c>
      <c r="T884" s="1">
        <f t="shared" si="378"/>
        <v>3.2140667462253877E-3</v>
      </c>
      <c r="U884" s="1">
        <f t="shared" si="379"/>
        <v>6.8931083858865191E-4</v>
      </c>
      <c r="V884" s="1">
        <f t="shared" si="380"/>
        <v>-1.5179682515205661E-3</v>
      </c>
      <c r="W884" s="1">
        <f t="shared" si="387"/>
        <v>0</v>
      </c>
      <c r="X884" s="1">
        <f t="shared" si="387"/>
        <v>0</v>
      </c>
      <c r="Y884" s="1">
        <f t="shared" si="387"/>
        <v>0</v>
      </c>
      <c r="Z884" s="1">
        <f t="shared" si="387"/>
        <v>0</v>
      </c>
      <c r="AA884" s="1">
        <f>+AA$3*$F884*ABS($F884)*COS(2*PI()*$A884/$AZ$22+AA$4)*COS(2*PI()*$A884/$BA$22+AA$5)</f>
        <v>0</v>
      </c>
      <c r="AB884" s="39">
        <f>+AB$3*$F884*ABS($F884)*COS(2*2*PI()*$A884/$BA$33+AB$4)*COS(2*2*PI()*$A884/$BA$34+AB$5)*COS(2*2*PI()*$A884/$BA$35+AB$6)</f>
        <v>0</v>
      </c>
      <c r="AE884" s="20">
        <f>+$AF$20*SIGN(SOI!A883)*(ABS(SOI!A883))^$AE$2</f>
        <v>0.50388535778468457</v>
      </c>
      <c r="AF884" s="20">
        <f t="shared" si="383"/>
        <v>0.49465707831907507</v>
      </c>
      <c r="AG884" s="19">
        <f t="shared" si="385"/>
        <v>0.7324219702262994</v>
      </c>
      <c r="AH884" s="19">
        <f t="shared" si="386"/>
        <v>0.41232302800763887</v>
      </c>
      <c r="AI884">
        <f t="shared" si="382"/>
        <v>0.51719999999999522</v>
      </c>
      <c r="AJ884">
        <f t="shared" si="381"/>
        <v>0.23776489190722433</v>
      </c>
      <c r="AK884">
        <v>1</v>
      </c>
    </row>
    <row r="885" spans="1:37" x14ac:dyDescent="0.25">
      <c r="A885">
        <v>71.916666666666941</v>
      </c>
      <c r="B885" s="2">
        <v>1951.9166666666013</v>
      </c>
      <c r="C885">
        <f>+D885+($D$2+E885+F885)*SOI!A884*IF(B885&gt;$C$18, IF(B885&lt;$C$19,-1,1),1)</f>
        <v>13.169168585579659</v>
      </c>
      <c r="D885">
        <f>+$D$3*((1-$D$5)*SOI!D884+$D$5*SOI!D883) +   $D$4*((1-$D$5)*SOI!E884+$D$5*SOI!E883)</f>
        <v>0</v>
      </c>
      <c r="E885">
        <f t="shared" si="363"/>
        <v>-41.120340000451648</v>
      </c>
      <c r="F885">
        <f t="shared" si="364"/>
        <v>59.668464768873704</v>
      </c>
      <c r="G885">
        <f t="shared" si="371"/>
        <v>18.548124768422056</v>
      </c>
      <c r="H885" s="21">
        <f t="shared" si="372"/>
        <v>-0.26880321692130915</v>
      </c>
      <c r="I885" s="37">
        <f t="shared" si="365"/>
        <v>-13.339514888853911</v>
      </c>
      <c r="J885" s="1">
        <f t="shared" si="373"/>
        <v>20.592428283180265</v>
      </c>
      <c r="K885" s="1">
        <f t="shared" si="374"/>
        <v>5.7408637219830763E-2</v>
      </c>
      <c r="L885" s="1">
        <f t="shared" si="366"/>
        <v>4.6371135305537265</v>
      </c>
      <c r="M885" s="1">
        <f t="shared" si="367"/>
        <v>-9.7010821736962356</v>
      </c>
      <c r="N885" s="1">
        <f t="shared" si="368"/>
        <v>-0.60156407178860249</v>
      </c>
      <c r="O885" s="1">
        <f t="shared" si="369"/>
        <v>-24.937251722985454</v>
      </c>
      <c r="P885" s="1">
        <f t="shared" si="370"/>
        <v>1.8413434560565396E-2</v>
      </c>
      <c r="Q885" s="1">
        <f t="shared" si="375"/>
        <v>3.9248621729707769</v>
      </c>
      <c r="R885" s="1">
        <f t="shared" si="376"/>
        <v>2.8768788568754968</v>
      </c>
      <c r="S885" s="1">
        <f t="shared" si="377"/>
        <v>1.052184648278784</v>
      </c>
      <c r="T885" s="1">
        <f t="shared" si="378"/>
        <v>1.945691029276936</v>
      </c>
      <c r="U885" s="1">
        <f t="shared" si="379"/>
        <v>1.2742383037414364E-2</v>
      </c>
      <c r="V885" s="1">
        <f t="shared" si="380"/>
        <v>2.1529035304951628E-2</v>
      </c>
      <c r="W885" s="1">
        <f t="shared" si="387"/>
        <v>0</v>
      </c>
      <c r="X885" s="1">
        <f t="shared" si="387"/>
        <v>0</v>
      </c>
      <c r="Y885" s="1">
        <f t="shared" si="387"/>
        <v>0</v>
      </c>
      <c r="Z885" s="1">
        <f t="shared" si="387"/>
        <v>0</v>
      </c>
      <c r="AA885" s="1">
        <f>+AA$3*$F885*ABS($F885)*COS(2*PI()*$A885/$AZ$22+AA$4)*COS(2*PI()*$A885/$BA$22+AA$5)</f>
        <v>0</v>
      </c>
      <c r="AB885" s="39">
        <f>+AB$3*$F885*ABS($F885)*COS(2*2*PI()*$A885/$BA$33+AB$4)*COS(2*2*PI()*$A885/$BA$34+AB$5)*COS(2*2*PI()*$A885/$BA$35+AB$6)</f>
        <v>0</v>
      </c>
      <c r="AE885" s="20">
        <f>+$AF$20*SIGN(SOI!A884)*(ABS(SOI!A884))^$AE$2</f>
        <v>0.47166996950382928</v>
      </c>
      <c r="AF885" s="20">
        <f t="shared" si="383"/>
        <v>0.42838811784592962</v>
      </c>
      <c r="AG885" s="19">
        <f t="shared" si="385"/>
        <v>0.6583029473723746</v>
      </c>
      <c r="AH885" s="19">
        <f t="shared" si="386"/>
        <v>0.32778550796183736</v>
      </c>
      <c r="AI885">
        <f t="shared" si="382"/>
        <v>0.51779999999999526</v>
      </c>
      <c r="AJ885">
        <f t="shared" si="381"/>
        <v>0.22991482952644499</v>
      </c>
      <c r="AK885">
        <v>1</v>
      </c>
    </row>
    <row r="886" spans="1:37" x14ac:dyDescent="0.25">
      <c r="A886">
        <v>72.00000000000027</v>
      </c>
      <c r="B886" s="2">
        <v>1951.9999999999345</v>
      </c>
      <c r="C886">
        <f>+D886+($D$2+E886+F886)*SOI!A885*IF(B886&gt;$C$18, IF(B886&lt;$C$19,-1,1),1)</f>
        <v>0.52007909539021602</v>
      </c>
      <c r="D886">
        <f>+$D$3*((1-$D$5)*SOI!D885+$D$5*SOI!D884) +   $D$4*((1-$D$5)*SOI!E885+$D$5*SOI!E884)</f>
        <v>0</v>
      </c>
      <c r="E886">
        <f t="shared" si="363"/>
        <v>-2.6892524456187692</v>
      </c>
      <c r="F886">
        <f t="shared" si="364"/>
        <v>4.0227885876449641</v>
      </c>
      <c r="G886">
        <f t="shared" si="371"/>
        <v>1.3335361420261949</v>
      </c>
      <c r="H886" s="21">
        <f t="shared" si="372"/>
        <v>-3.893207564731177E-2</v>
      </c>
      <c r="I886" s="37">
        <f t="shared" si="365"/>
        <v>0.26073556538403925</v>
      </c>
      <c r="J886" s="1">
        <f t="shared" si="373"/>
        <v>-3.9746078527594523E-3</v>
      </c>
      <c r="K886" s="1">
        <f t="shared" si="374"/>
        <v>1.0511505406875833E-3</v>
      </c>
      <c r="L886" s="1">
        <f t="shared" si="366"/>
        <v>0.58504959372082288</v>
      </c>
      <c r="M886" s="1">
        <f t="shared" si="367"/>
        <v>-9.5795844158473642E-2</v>
      </c>
      <c r="N886" s="1">
        <f t="shared" si="368"/>
        <v>-0.14962572766193255</v>
      </c>
      <c r="O886" s="1">
        <f t="shared" si="369"/>
        <v>-2.6067435896025204</v>
      </c>
      <c r="P886" s="1">
        <f t="shared" si="370"/>
        <v>2.5563940902133285E-2</v>
      </c>
      <c r="Q886" s="1">
        <f t="shared" si="375"/>
        <v>9.6399610953088952E-3</v>
      </c>
      <c r="R886" s="1">
        <f t="shared" si="376"/>
        <v>-1.3811240370970021E-4</v>
      </c>
      <c r="S886" s="1">
        <f t="shared" si="377"/>
        <v>-5.1153644958352035E-3</v>
      </c>
      <c r="T886" s="1">
        <f t="shared" si="378"/>
        <v>2.5660703277344946E-2</v>
      </c>
      <c r="U886" s="1">
        <f t="shared" si="379"/>
        <v>-3.4578320603736366E-4</v>
      </c>
      <c r="V886" s="1">
        <f t="shared" si="380"/>
        <v>7.4343320953430036E-3</v>
      </c>
      <c r="W886" s="1">
        <f t="shared" si="387"/>
        <v>0</v>
      </c>
      <c r="X886" s="1">
        <f t="shared" si="387"/>
        <v>0</v>
      </c>
      <c r="Y886" s="1">
        <f t="shared" si="387"/>
        <v>0</v>
      </c>
      <c r="Z886" s="1">
        <f t="shared" si="387"/>
        <v>0</v>
      </c>
      <c r="AA886" s="1">
        <f>+AA$3*$F886*ABS($F886)*COS(2*PI()*$A886/$AZ$22+AA$4)*COS(2*PI()*$A886/$BA$22+AA$5)</f>
        <v>0</v>
      </c>
      <c r="AB886" s="39">
        <f>+AB$3*$F886*ABS($F886)*COS(2*2*PI()*$A886/$BA$33+AB$4)*COS(2*2*PI()*$A886/$BA$34+AB$5)*COS(2*2*PI()*$A886/$BA$35+AB$6)</f>
        <v>0</v>
      </c>
      <c r="AE886" s="20">
        <f>+$AF$20*SIGN(SOI!A885)*(ABS(SOI!A885))^$AE$2</f>
        <v>0.30960902624927489</v>
      </c>
      <c r="AF886" s="20">
        <f t="shared" si="383"/>
        <v>0.33379939720742519</v>
      </c>
      <c r="AG886" s="19">
        <f t="shared" si="385"/>
        <v>0.36689144949737107</v>
      </c>
      <c r="AH886" s="19">
        <f t="shared" si="386"/>
        <v>0.27547232837186508</v>
      </c>
      <c r="AI886">
        <f t="shared" si="382"/>
        <v>0.51839999999999531</v>
      </c>
      <c r="AJ886">
        <f t="shared" si="381"/>
        <v>3.3092052289945884E-2</v>
      </c>
      <c r="AK886">
        <v>1</v>
      </c>
    </row>
    <row r="887" spans="1:37" x14ac:dyDescent="0.25">
      <c r="A887">
        <v>72.083333333333599</v>
      </c>
      <c r="B887" s="2">
        <v>1952.0833333332678</v>
      </c>
      <c r="C887">
        <f>+D887+($D$2+E887+F887)*SOI!A886*IF(B887&gt;$C$18, IF(B887&lt;$C$19,-1,1),1)</f>
        <v>-0.21337541176525668</v>
      </c>
      <c r="D887">
        <f>+$D$3*((1-$D$5)*SOI!D886+$D$5*SOI!D885) +   $D$4*((1-$D$5)*SOI!E886+$D$5*SOI!E885)</f>
        <v>0</v>
      </c>
      <c r="E887">
        <f t="shared" si="363"/>
        <v>1.3464768071110846</v>
      </c>
      <c r="F887">
        <f t="shared" si="364"/>
        <v>-2.2355410227996542</v>
      </c>
      <c r="G887">
        <f t="shared" si="371"/>
        <v>-0.88906421568856953</v>
      </c>
      <c r="H887" s="21">
        <f t="shared" si="372"/>
        <v>-3.0786881207052849E-2</v>
      </c>
      <c r="I887" s="37">
        <f t="shared" si="365"/>
        <v>-0.63228254660416905</v>
      </c>
      <c r="J887" s="1">
        <f t="shared" si="373"/>
        <v>2.5709846838142102E-2</v>
      </c>
      <c r="K887" s="1">
        <f t="shared" si="374"/>
        <v>-6.9233058399474016E-4</v>
      </c>
      <c r="L887" s="1">
        <f t="shared" si="366"/>
        <v>-1.4068007730139176</v>
      </c>
      <c r="M887" s="1">
        <f t="shared" si="367"/>
        <v>-0.25552944570958075</v>
      </c>
      <c r="N887" s="1">
        <f t="shared" si="368"/>
        <v>8.7365082251700685E-2</v>
      </c>
      <c r="O887" s="1">
        <f t="shared" si="369"/>
        <v>0.67313292611872411</v>
      </c>
      <c r="P887" s="1">
        <f t="shared" si="370"/>
        <v>-2.7116520875138335E-2</v>
      </c>
      <c r="Q887" s="1">
        <f t="shared" si="375"/>
        <v>-1.5014164848927498E-2</v>
      </c>
      <c r="R887" s="1">
        <f t="shared" si="376"/>
        <v>-5.2163833688304831E-4</v>
      </c>
      <c r="S887" s="1">
        <f t="shared" si="377"/>
        <v>-7.2430105629453885E-3</v>
      </c>
      <c r="T887" s="1">
        <f t="shared" si="378"/>
        <v>1.5933492903371777E-2</v>
      </c>
      <c r="U887" s="1">
        <f t="shared" si="379"/>
        <v>-8.8944885104267745E-4</v>
      </c>
      <c r="V887" s="1">
        <f t="shared" si="380"/>
        <v>4.6044709220178955E-3</v>
      </c>
      <c r="W887" s="1">
        <f t="shared" si="387"/>
        <v>0</v>
      </c>
      <c r="X887" s="1">
        <f t="shared" si="387"/>
        <v>0</v>
      </c>
      <c r="Y887" s="1">
        <f t="shared" si="387"/>
        <v>0</v>
      </c>
      <c r="Z887" s="1">
        <f t="shared" si="387"/>
        <v>0</v>
      </c>
      <c r="AA887" s="1">
        <f>+AA$3*$F887*ABS($F887)*COS(2*PI()*$A887/$AZ$22+AA$4)*COS(2*PI()*$A887/$BA$22+AA$5)</f>
        <v>0</v>
      </c>
      <c r="AB887" s="39">
        <f>+AB$3*$F887*ABS($F887)*COS(2*2*PI()*$A887/$BA$33+AB$4)*COS(2*2*PI()*$A887/$BA$34+AB$5)*COS(2*2*PI()*$A887/$BA$35+AB$6)</f>
        <v>0</v>
      </c>
      <c r="AE887" s="20">
        <f>+$AF$20*SIGN(SOI!A886)*(ABS(SOI!A886))^$AE$2</f>
        <v>0.22011919586917147</v>
      </c>
      <c r="AF887" s="20">
        <f t="shared" si="383"/>
        <v>0.19740995802264485</v>
      </c>
      <c r="AG887" s="19">
        <f t="shared" si="385"/>
        <v>0.33244184179371228</v>
      </c>
      <c r="AH887" s="19">
        <f t="shared" si="386"/>
        <v>0.30701345836384275</v>
      </c>
      <c r="AI887">
        <f t="shared" si="382"/>
        <v>0.51899999999999535</v>
      </c>
      <c r="AJ887">
        <f t="shared" si="381"/>
        <v>0.13503188377106742</v>
      </c>
      <c r="AK887">
        <v>1</v>
      </c>
    </row>
    <row r="888" spans="1:37" x14ac:dyDescent="0.25">
      <c r="A888">
        <v>72.166666666666927</v>
      </c>
      <c r="B888" s="2">
        <v>1952.166666666601</v>
      </c>
      <c r="C888">
        <f>+D888+($D$2+E888+F888)*SOI!A887*IF(B888&gt;$C$18, IF(B888&lt;$C$19,-1,1),1)</f>
        <v>3.8384310696076777E-2</v>
      </c>
      <c r="D888">
        <f>+$D$3*((1-$D$5)*SOI!D887+$D$5*SOI!D886) +   $D$4*((1-$D$5)*SOI!E887+$D$5*SOI!E886)</f>
        <v>0</v>
      </c>
      <c r="E888">
        <f t="shared" si="363"/>
        <v>-0.94082667425896149</v>
      </c>
      <c r="F888">
        <f t="shared" si="364"/>
        <v>1.9004344416608809</v>
      </c>
      <c r="G888">
        <f t="shared" si="371"/>
        <v>0.95960776740191944</v>
      </c>
      <c r="H888" s="21">
        <f t="shared" si="372"/>
        <v>3.835003225284149E-2</v>
      </c>
      <c r="I888" s="37">
        <f t="shared" si="365"/>
        <v>0.56378908116546389</v>
      </c>
      <c r="J888" s="1">
        <f t="shared" si="373"/>
        <v>3.0977554859939617E-2</v>
      </c>
      <c r="K888" s="1">
        <f t="shared" si="374"/>
        <v>2.9055721319452777E-6</v>
      </c>
      <c r="L888" s="1">
        <f t="shared" si="366"/>
        <v>1.0126872037133268</v>
      </c>
      <c r="M888" s="1">
        <f t="shared" si="367"/>
        <v>0.3452893086977239</v>
      </c>
      <c r="N888" s="1">
        <f t="shared" si="368"/>
        <v>-3.6434956859497498E-2</v>
      </c>
      <c r="O888" s="1">
        <f t="shared" si="369"/>
        <v>-6.1231909690184459E-3</v>
      </c>
      <c r="P888" s="1">
        <f t="shared" si="370"/>
        <v>1.7379305519715102E-2</v>
      </c>
      <c r="Q888" s="1">
        <f t="shared" si="375"/>
        <v>-8.4610396044036487E-3</v>
      </c>
      <c r="R888" s="1">
        <f t="shared" si="376"/>
        <v>2.6211840492068968E-4</v>
      </c>
      <c r="S888" s="1">
        <f t="shared" si="377"/>
        <v>-2.6934254223113284E-3</v>
      </c>
      <c r="T888" s="1">
        <f t="shared" si="378"/>
        <v>1.0433515970107907E-4</v>
      </c>
      <c r="U888" s="1">
        <f t="shared" si="379"/>
        <v>-5.0830560160521543E-4</v>
      </c>
      <c r="V888" s="1">
        <f t="shared" si="380"/>
        <v>1.2307180059877491E-3</v>
      </c>
      <c r="W888" s="1">
        <f t="shared" si="387"/>
        <v>0</v>
      </c>
      <c r="X888" s="1">
        <f t="shared" si="387"/>
        <v>0</v>
      </c>
      <c r="Y888" s="1">
        <f t="shared" si="387"/>
        <v>0</v>
      </c>
      <c r="Z888" s="1">
        <f t="shared" si="387"/>
        <v>0</v>
      </c>
      <c r="AA888" s="1">
        <f>+AA$3*$F888*ABS($F888)*COS(2*PI()*$A888/$AZ$22+AA$4)*COS(2*PI()*$A888/$BA$22+AA$5)</f>
        <v>0</v>
      </c>
      <c r="AB888" s="39">
        <f>+AB$3*$F888*ABS($F888)*COS(2*2*PI()*$A888/$BA$33+AB$4)*COS(2*2*PI()*$A888/$BA$34+AB$5)*COS(2*2*PI()*$A888/$BA$35+AB$6)</f>
        <v>0</v>
      </c>
      <c r="AE888" s="20">
        <f>+$AF$20*SIGN(SOI!A887)*(ABS(SOI!A887))^$AE$2</f>
        <v>6.2501651949488243E-2</v>
      </c>
      <c r="AF888" s="20">
        <f t="shared" si="383"/>
        <v>0.20110095355352145</v>
      </c>
      <c r="AG888" s="19">
        <f t="shared" si="385"/>
        <v>0.18664687071989652</v>
      </c>
      <c r="AH888" s="19">
        <f t="shared" si="386"/>
        <v>0.29872300174903421</v>
      </c>
      <c r="AI888">
        <f t="shared" si="382"/>
        <v>0.5195999999999954</v>
      </c>
      <c r="AJ888">
        <f t="shared" si="381"/>
        <v>1.4454082833624926E-2</v>
      </c>
      <c r="AK888">
        <v>1</v>
      </c>
    </row>
    <row r="889" spans="1:37" x14ac:dyDescent="0.25">
      <c r="A889">
        <v>72.250000000000256</v>
      </c>
      <c r="B889" s="2">
        <v>1952.2499999999343</v>
      </c>
      <c r="C889">
        <f>+D889+($D$2+E889+F889)*SOI!A888*IF(B889&gt;$C$18, IF(B889&lt;$C$19,-1,1),1)</f>
        <v>-0.57065609451528243</v>
      </c>
      <c r="D889">
        <f>+$D$3*((1-$D$5)*SOI!D888+$D$5*SOI!D887) +   $D$4*((1-$D$5)*SOI!E888+$D$5*SOI!E887)</f>
        <v>0</v>
      </c>
      <c r="E889">
        <f t="shared" si="363"/>
        <v>0.76296473691597289</v>
      </c>
      <c r="F889">
        <f t="shared" si="364"/>
        <v>-2.1548088698800765</v>
      </c>
      <c r="G889">
        <f t="shared" si="371"/>
        <v>-1.3918441329641036</v>
      </c>
      <c r="H889" s="21">
        <f t="shared" si="372"/>
        <v>-1.1303411251027903E-2</v>
      </c>
      <c r="I889" s="37">
        <f t="shared" si="365"/>
        <v>-0.31750377326894502</v>
      </c>
      <c r="J889" s="1">
        <f t="shared" si="373"/>
        <v>1.7037206251047675E-2</v>
      </c>
      <c r="K889" s="1">
        <f t="shared" si="374"/>
        <v>-4.7915523343664681E-6</v>
      </c>
      <c r="L889" s="1">
        <f t="shared" si="366"/>
        <v>-0.19367369596019332</v>
      </c>
      <c r="M889" s="1">
        <f t="shared" si="367"/>
        <v>-0.33721132165800777</v>
      </c>
      <c r="N889" s="1">
        <f t="shared" si="368"/>
        <v>1.6641581184290769E-3</v>
      </c>
      <c r="O889" s="1">
        <f t="shared" si="369"/>
        <v>0.26757769812349896</v>
      </c>
      <c r="P889" s="1">
        <f t="shared" si="370"/>
        <v>-3.4293322631495254E-3</v>
      </c>
      <c r="Q889" s="1">
        <f t="shared" si="375"/>
        <v>-3.7741492654022374E-4</v>
      </c>
      <c r="R889" s="1">
        <f t="shared" si="376"/>
        <v>-6.5845347048104698E-6</v>
      </c>
      <c r="S889" s="1">
        <f t="shared" si="377"/>
        <v>-6.9280898840581569E-5</v>
      </c>
      <c r="T889" s="1">
        <f t="shared" si="378"/>
        <v>8.7196311123270188E-4</v>
      </c>
      <c r="U889" s="1">
        <f t="shared" si="379"/>
        <v>-5.6485148294883628E-5</v>
      </c>
      <c r="V889" s="1">
        <f t="shared" si="380"/>
        <v>1.1092055407045969E-5</v>
      </c>
      <c r="W889" s="1">
        <f t="shared" si="387"/>
        <v>0</v>
      </c>
      <c r="X889" s="1">
        <f t="shared" si="387"/>
        <v>0</v>
      </c>
      <c r="Y889" s="1">
        <f t="shared" si="387"/>
        <v>0</v>
      </c>
      <c r="Z889" s="1">
        <f t="shared" si="387"/>
        <v>0</v>
      </c>
      <c r="AA889" s="1">
        <f>+AA$3*$F889*ABS($F889)*COS(2*PI()*$A889/$AZ$22+AA$4)*COS(2*PI()*$A889/$BA$22+AA$5)</f>
        <v>0</v>
      </c>
      <c r="AB889" s="39">
        <f>+AB$3*$F889*ABS($F889)*COS(2*2*PI()*$A889/$BA$33+AB$4)*COS(2*2*PI()*$A889/$BA$34+AB$5)*COS(2*2*PI()*$A889/$BA$35+AB$6)</f>
        <v>0</v>
      </c>
      <c r="AE889" s="20">
        <f>+$AF$20*SIGN(SOI!A888)*(ABS(SOI!A888))^$AE$2</f>
        <v>0.32068201284190462</v>
      </c>
      <c r="AF889" s="20">
        <f t="shared" si="383"/>
        <v>2.6391416506532244E-2</v>
      </c>
      <c r="AG889" s="19">
        <f t="shared" si="385"/>
        <v>0.12334235968535109</v>
      </c>
      <c r="AH889" s="19">
        <f t="shared" si="386"/>
        <v>0.22628954845321134</v>
      </c>
      <c r="AI889">
        <f t="shared" si="382"/>
        <v>0.52019999999999544</v>
      </c>
      <c r="AJ889">
        <f t="shared" si="381"/>
        <v>9.6950943178818846E-2</v>
      </c>
      <c r="AK889">
        <v>1</v>
      </c>
    </row>
    <row r="890" spans="1:37" x14ac:dyDescent="0.25">
      <c r="A890">
        <v>72.333333333333584</v>
      </c>
      <c r="B890" s="2">
        <v>1952.3333333332675</v>
      </c>
      <c r="C890">
        <f>+D890+($D$2+E890+F890)*SOI!A889*IF(B890&gt;$C$18, IF(B890&lt;$C$19,-1,1),1)</f>
        <v>-1.1101632952186631</v>
      </c>
      <c r="D890">
        <f>+$D$3*((1-$D$5)*SOI!D889+$D$5*SOI!D888) +   $D$4*((1-$D$5)*SOI!E889+$D$5*SOI!E888)</f>
        <v>0</v>
      </c>
      <c r="E890">
        <f t="shared" si="363"/>
        <v>-0.68067141175843293</v>
      </c>
      <c r="F890">
        <f t="shared" si="364"/>
        <v>3.6021537675970201</v>
      </c>
      <c r="G890">
        <f t="shared" si="371"/>
        <v>2.9214823558385872</v>
      </c>
      <c r="H890" s="21">
        <f t="shared" si="372"/>
        <v>-7.2400380969394121E-3</v>
      </c>
      <c r="I890" s="37">
        <f t="shared" si="365"/>
        <v>-4.4071908042164195E-4</v>
      </c>
      <c r="J890" s="1">
        <f t="shared" si="373"/>
        <v>-1.8690878263364435E-5</v>
      </c>
      <c r="K890" s="1">
        <f t="shared" si="374"/>
        <v>5.2667890348605736E-6</v>
      </c>
      <c r="L890" s="1">
        <f t="shared" si="366"/>
        <v>6.0990006709819751E-2</v>
      </c>
      <c r="M890" s="1">
        <f t="shared" si="367"/>
        <v>0.26651429792087156</v>
      </c>
      <c r="N890" s="1">
        <f t="shared" si="368"/>
        <v>-1.5773756555282698E-2</v>
      </c>
      <c r="O890" s="1">
        <f t="shared" si="369"/>
        <v>-0.67602871177515766</v>
      </c>
      <c r="P890" s="1">
        <f t="shared" si="370"/>
        <v>4.7377919248754695E-3</v>
      </c>
      <c r="Q890" s="1">
        <f t="shared" si="375"/>
        <v>-2.8273396501514538E-3</v>
      </c>
      <c r="R890" s="1">
        <f t="shared" si="376"/>
        <v>-6.8469469782911306E-8</v>
      </c>
      <c r="S890" s="1">
        <f t="shared" si="377"/>
        <v>9.1152172013510302E-7</v>
      </c>
      <c r="T890" s="1">
        <f t="shared" si="378"/>
        <v>6.9374741996909507E-4</v>
      </c>
      <c r="U890" s="1">
        <f t="shared" si="379"/>
        <v>1.0832124766140536E-7</v>
      </c>
      <c r="V890" s="1">
        <f t="shared" si="380"/>
        <v>1.4525095423748941E-4</v>
      </c>
      <c r="W890" s="1">
        <f t="shared" si="387"/>
        <v>0</v>
      </c>
      <c r="X890" s="1">
        <f t="shared" si="387"/>
        <v>0</v>
      </c>
      <c r="Y890" s="1">
        <f t="shared" si="387"/>
        <v>0</v>
      </c>
      <c r="Z890" s="1">
        <f t="shared" si="387"/>
        <v>0</v>
      </c>
      <c r="AA890" s="1">
        <f>+AA$3*$F890*ABS($F890)*COS(2*PI()*$A890/$AZ$22+AA$4)*COS(2*PI()*$A890/$BA$22+AA$5)</f>
        <v>0</v>
      </c>
      <c r="AB890" s="39">
        <f>+AB$3*$F890*ABS($F890)*COS(2*2*PI()*$A890/$BA$33+AB$4)*COS(2*2*PI()*$A890/$BA$34+AB$5)*COS(2*2*PI()*$A890/$BA$35+AB$6)</f>
        <v>0</v>
      </c>
      <c r="AE890" s="20">
        <f>+$AF$20*SIGN(SOI!A889)*(ABS(SOI!A889))^$AE$2</f>
        <v>-0.30400941527179615</v>
      </c>
      <c r="AF890" s="20">
        <f t="shared" si="383"/>
        <v>-0.1438019851547043</v>
      </c>
      <c r="AG890" s="19">
        <f t="shared" si="385"/>
        <v>0.83874814520215657</v>
      </c>
      <c r="AH890" s="19">
        <f t="shared" si="386"/>
        <v>0.83775837516451679</v>
      </c>
      <c r="AI890">
        <f t="shared" si="382"/>
        <v>0.52079999999999549</v>
      </c>
      <c r="AJ890">
        <f t="shared" si="381"/>
        <v>0.9825501303568609</v>
      </c>
      <c r="AK890">
        <v>1</v>
      </c>
    </row>
    <row r="891" spans="1:37" x14ac:dyDescent="0.25">
      <c r="A891">
        <v>72.416666666666913</v>
      </c>
      <c r="B891" s="2">
        <v>1952.4166666666008</v>
      </c>
      <c r="C891">
        <f>+D891+($D$2+E891+F891)*SOI!A890*IF(B891&gt;$C$18, IF(B891&lt;$C$19,-1,1),1)</f>
        <v>38.949102371203068</v>
      </c>
      <c r="D891">
        <f>+$D$3*((1-$D$5)*SOI!D890+$D$5*SOI!D889) +   $D$4*((1-$D$5)*SOI!E890+$D$5*SOI!E889)</f>
        <v>0</v>
      </c>
      <c r="E891">
        <f t="shared" si="363"/>
        <v>0.65467329730118684</v>
      </c>
      <c r="F891">
        <f t="shared" si="364"/>
        <v>-59.668464768820982</v>
      </c>
      <c r="G891">
        <f t="shared" si="371"/>
        <v>-59.013791471519795</v>
      </c>
      <c r="H891" s="21">
        <f t="shared" si="372"/>
        <v>0.10158238155741227</v>
      </c>
      <c r="I891" s="37">
        <f t="shared" si="365"/>
        <v>0.92952987785309849</v>
      </c>
      <c r="J891" s="1">
        <f t="shared" si="373"/>
        <v>3.2911602144215048E-2</v>
      </c>
      <c r="K891" s="1">
        <f t="shared" si="374"/>
        <v>-1.7015282403805301E-2</v>
      </c>
      <c r="L891" s="1">
        <f t="shared" si="366"/>
        <v>-0.76882836513269337</v>
      </c>
      <c r="M891" s="1">
        <f t="shared" si="367"/>
        <v>0.22250425873278604</v>
      </c>
      <c r="N891" s="1">
        <f t="shared" si="368"/>
        <v>1.5913639074907426</v>
      </c>
      <c r="O891" s="1">
        <f t="shared" si="369"/>
        <v>1.3304193050417801</v>
      </c>
      <c r="P891" s="1">
        <f t="shared" si="370"/>
        <v>-0.61698571471943253</v>
      </c>
      <c r="Q891" s="1">
        <f t="shared" si="375"/>
        <v>0.23813880426550543</v>
      </c>
      <c r="R891" s="1">
        <f t="shared" si="376"/>
        <v>-1.21632784874003E-2</v>
      </c>
      <c r="S891" s="1">
        <f t="shared" si="377"/>
        <v>0.19395585415700103</v>
      </c>
      <c r="T891" s="1">
        <f t="shared" si="378"/>
        <v>1.7210579524973856E-2</v>
      </c>
      <c r="U891" s="1">
        <f t="shared" si="379"/>
        <v>2.9751870820232278E-2</v>
      </c>
      <c r="V891" s="1">
        <f t="shared" si="380"/>
        <v>1.9083256585836104</v>
      </c>
      <c r="W891" s="1">
        <f t="shared" si="387"/>
        <v>0</v>
      </c>
      <c r="X891" s="1">
        <f t="shared" si="387"/>
        <v>0</v>
      </c>
      <c r="Y891" s="1">
        <f t="shared" si="387"/>
        <v>0</v>
      </c>
      <c r="Z891" s="1">
        <f t="shared" si="387"/>
        <v>0</v>
      </c>
      <c r="AA891" s="1">
        <f>+AA$3*$F891*ABS($F891)*COS(2*PI()*$A891/$AZ$22+AA$4)*COS(2*PI()*$A891/$BA$22+AA$5)</f>
        <v>0</v>
      </c>
      <c r="AB891" s="39">
        <f>+AB$3*$F891*ABS($F891)*COS(2*2*PI()*$A891/$BA$33+AB$4)*COS(2*2*PI()*$A891/$BA$34+AB$5)*COS(2*2*PI()*$A891/$BA$35+AB$6)</f>
        <v>0</v>
      </c>
      <c r="AE891" s="20">
        <f>+$AF$20*SIGN(SOI!A890)*(ABS(SOI!A890))^$AE$2</f>
        <v>-0.44807855303422139</v>
      </c>
      <c r="AF891" s="20">
        <f t="shared" si="383"/>
        <v>-0.38874065198151125</v>
      </c>
      <c r="AG891" s="19">
        <f t="shared" si="385"/>
        <v>0.50036518599792368</v>
      </c>
      <c r="AH891" s="19">
        <f t="shared" si="386"/>
        <v>0.52753338607771383</v>
      </c>
      <c r="AI891">
        <f t="shared" si="382"/>
        <v>0.52139999999999553</v>
      </c>
      <c r="AJ891">
        <f t="shared" si="381"/>
        <v>0.88910583797943499</v>
      </c>
      <c r="AK891">
        <v>1</v>
      </c>
    </row>
    <row r="892" spans="1:37" x14ac:dyDescent="0.25">
      <c r="A892">
        <v>72.500000000000242</v>
      </c>
      <c r="B892" s="2">
        <v>1952.4999999999341</v>
      </c>
      <c r="C892">
        <f>+D892+($D$2+E892+F892)*SOI!A891*IF(B892&gt;$C$18, IF(B892&lt;$C$19,-1,1),1)</f>
        <v>2.7716295403106046</v>
      </c>
      <c r="D892">
        <f>+$D$3*((1-$D$5)*SOI!D891+$D$5*SOI!D890) +   $D$4*((1-$D$5)*SOI!E891+$D$5*SOI!E890)</f>
        <v>0</v>
      </c>
      <c r="E892">
        <f t="shared" si="363"/>
        <v>-0.67488859898961806</v>
      </c>
      <c r="F892">
        <f t="shared" si="364"/>
        <v>-4.0227885879775087</v>
      </c>
      <c r="G892">
        <f t="shared" si="371"/>
        <v>-4.6976771869671268</v>
      </c>
      <c r="H892" s="21">
        <f t="shared" si="372"/>
        <v>1.2900714474735847E-2</v>
      </c>
      <c r="I892" s="37">
        <f t="shared" si="365"/>
        <v>-0.3146342433739594</v>
      </c>
      <c r="J892" s="1">
        <f t="shared" si="373"/>
        <v>-6.6371431957806624E-3</v>
      </c>
      <c r="K892" s="1">
        <f t="shared" si="374"/>
        <v>-9.3646010024324772E-5</v>
      </c>
      <c r="L892" s="1">
        <f t="shared" si="366"/>
        <v>0.77272094798516355</v>
      </c>
      <c r="M892" s="1">
        <f t="shared" si="367"/>
        <v>0.13256468902532367</v>
      </c>
      <c r="N892" s="1">
        <f t="shared" si="368"/>
        <v>0.16615900921793042</v>
      </c>
      <c r="O892" s="1">
        <f t="shared" si="369"/>
        <v>-6.8962055008850165E-2</v>
      </c>
      <c r="P892" s="1">
        <f t="shared" si="370"/>
        <v>-6.5179388370448371E-2</v>
      </c>
      <c r="Q892" s="1">
        <f t="shared" si="375"/>
        <v>1.4814059620464984E-2</v>
      </c>
      <c r="R892" s="1">
        <f t="shared" si="376"/>
        <v>2.5611629081773402E-4</v>
      </c>
      <c r="S892" s="1">
        <f t="shared" si="377"/>
        <v>-6.8548809394294082E-3</v>
      </c>
      <c r="T892" s="1">
        <f t="shared" si="378"/>
        <v>8.9662416412079969E-4</v>
      </c>
      <c r="U892" s="1">
        <f t="shared" si="379"/>
        <v>-1.0638786300957077E-3</v>
      </c>
      <c r="V892" s="1">
        <f t="shared" si="380"/>
        <v>2.1049512961559151E-2</v>
      </c>
      <c r="W892" s="1">
        <f t="shared" si="387"/>
        <v>0</v>
      </c>
      <c r="X892" s="1">
        <f t="shared" si="387"/>
        <v>0</v>
      </c>
      <c r="Y892" s="1">
        <f t="shared" si="387"/>
        <v>0</v>
      </c>
      <c r="Z892" s="1">
        <f t="shared" si="387"/>
        <v>0</v>
      </c>
      <c r="AA892" s="1">
        <f>+AA$3*$F892*ABS($F892)*COS(2*PI()*$A892/$AZ$22+AA$4)*COS(2*PI()*$A892/$BA$22+AA$5)</f>
        <v>0</v>
      </c>
      <c r="AB892" s="39">
        <f>+AB$3*$F892*ABS($F892)*COS(2*2*PI()*$A892/$BA$33+AB$4)*COS(2*2*PI()*$A892/$BA$34+AB$5)*COS(2*2*PI()*$A892/$BA$35+AB$6)</f>
        <v>0</v>
      </c>
      <c r="AE892" s="20">
        <f>+$AF$20*SIGN(SOI!A891)*(ABS(SOI!A891))^$AE$2</f>
        <v>-0.41413398763851611</v>
      </c>
      <c r="AF892" s="20">
        <f t="shared" si="383"/>
        <v>-0.39612353398485856</v>
      </c>
      <c r="AG892" s="19">
        <f t="shared" si="385"/>
        <v>0.73964697944596114</v>
      </c>
      <c r="AH892" s="19">
        <f t="shared" si="386"/>
        <v>0.72793469399114974</v>
      </c>
      <c r="AI892">
        <f t="shared" si="382"/>
        <v>0.52199999999999558</v>
      </c>
      <c r="AJ892">
        <f t="shared" si="381"/>
        <v>1.1357705134308196</v>
      </c>
      <c r="AK892">
        <v>1</v>
      </c>
    </row>
    <row r="893" spans="1:37" x14ac:dyDescent="0.25">
      <c r="A893">
        <v>72.58333333333357</v>
      </c>
      <c r="B893" s="2">
        <v>1952.5833333332673</v>
      </c>
      <c r="C893">
        <f>+D893+($D$2+E893+F893)*SOI!A892*IF(B893&gt;$C$18, IF(B893&lt;$C$19,-1,1),1)</f>
        <v>-1.2535350483464187</v>
      </c>
      <c r="D893">
        <f>+$D$3*((1-$D$5)*SOI!D892+$D$5*SOI!D891) +   $D$4*((1-$D$5)*SOI!E892+$D$5*SOI!E891)</f>
        <v>0</v>
      </c>
      <c r="E893">
        <f t="shared" si="363"/>
        <v>0.7490662350325481</v>
      </c>
      <c r="F893">
        <f t="shared" si="364"/>
        <v>2.2355410229351156</v>
      </c>
      <c r="G893">
        <f t="shared" si="371"/>
        <v>2.9846072579676637</v>
      </c>
      <c r="H893" s="21">
        <f t="shared" si="372"/>
        <v>1.862753331101025E-4</v>
      </c>
      <c r="I893" s="37">
        <f t="shared" si="365"/>
        <v>0.3053402005953067</v>
      </c>
      <c r="J893" s="1">
        <f t="shared" si="373"/>
        <v>-1.6094089132595313E-3</v>
      </c>
      <c r="K893" s="1">
        <f t="shared" si="374"/>
        <v>1.5515342176630922E-5</v>
      </c>
      <c r="L893" s="1">
        <f t="shared" si="366"/>
        <v>-0.31702214780538379</v>
      </c>
      <c r="M893" s="1">
        <f t="shared" si="367"/>
        <v>-3.3123412487710599E-2</v>
      </c>
      <c r="N893" s="1">
        <f t="shared" si="368"/>
        <v>-4.9910582503235372E-2</v>
      </c>
      <c r="O893" s="1">
        <f t="shared" si="369"/>
        <v>8.2220984568087435E-2</v>
      </c>
      <c r="P893" s="1">
        <f t="shared" si="370"/>
        <v>2.2077147752211378E-2</v>
      </c>
      <c r="Q893" s="1">
        <f t="shared" si="375"/>
        <v>1.1118598512695399E-3</v>
      </c>
      <c r="R893" s="1">
        <f t="shared" si="376"/>
        <v>-1.8654824290860972E-5</v>
      </c>
      <c r="S893" s="1">
        <f t="shared" si="377"/>
        <v>-1.9982354516135973E-3</v>
      </c>
      <c r="T893" s="1">
        <f t="shared" si="378"/>
        <v>4.3858102224600984E-4</v>
      </c>
      <c r="U893" s="1">
        <f t="shared" si="379"/>
        <v>-3.497057456600076E-4</v>
      </c>
      <c r="V893" s="1">
        <f t="shared" si="380"/>
        <v>2.1416252553611991E-3</v>
      </c>
      <c r="W893" s="1">
        <f t="shared" si="387"/>
        <v>0</v>
      </c>
      <c r="X893" s="1">
        <f t="shared" si="387"/>
        <v>0</v>
      </c>
      <c r="Y893" s="1">
        <f t="shared" si="387"/>
        <v>0</v>
      </c>
      <c r="Z893" s="1">
        <f t="shared" si="387"/>
        <v>0</v>
      </c>
      <c r="AA893" s="1">
        <f>+AA$3*$F893*ABS($F893)*COS(2*PI()*$A893/$AZ$22+AA$4)*COS(2*PI()*$A893/$BA$22+AA$5)</f>
        <v>0</v>
      </c>
      <c r="AB893" s="39">
        <f>+AB$3*$F893*ABS($F893)*COS(2*2*PI()*$A893/$BA$33+AB$4)*COS(2*2*PI()*$A893/$BA$34+AB$5)*COS(2*2*PI()*$A893/$BA$35+AB$6)</f>
        <v>0</v>
      </c>
      <c r="AE893" s="20">
        <f>+$AF$20*SIGN(SOI!A892)*(ABS(SOI!A892))^$AE$2</f>
        <v>-0.32615806128183827</v>
      </c>
      <c r="AF893" s="20">
        <f t="shared" si="383"/>
        <v>-0.34241078838716654</v>
      </c>
      <c r="AG893" s="19">
        <f t="shared" si="385"/>
        <v>0.60389786658256106</v>
      </c>
      <c r="AH893" s="19">
        <f t="shared" si="386"/>
        <v>0.62364198466308041</v>
      </c>
      <c r="AI893">
        <f t="shared" si="382"/>
        <v>0.52259999999999562</v>
      </c>
      <c r="AJ893">
        <f t="shared" si="381"/>
        <v>0.9463086549697276</v>
      </c>
      <c r="AK893">
        <v>1</v>
      </c>
    </row>
    <row r="894" spans="1:37" x14ac:dyDescent="0.25">
      <c r="A894">
        <v>72.666666666666899</v>
      </c>
      <c r="B894" s="2">
        <v>1952.6666666666006</v>
      </c>
      <c r="C894">
        <f>+D894+($D$2+E894+F894)*SOI!A893*IF(B894&gt;$C$18, IF(B894&lt;$C$19,-1,1),1)</f>
        <v>0.98412053523647414</v>
      </c>
      <c r="D894">
        <f>+$D$3*((1-$D$5)*SOI!D893+$D$5*SOI!D892) +   $D$4*((1-$D$5)*SOI!E893+$D$5*SOI!E892)</f>
        <v>0</v>
      </c>
      <c r="E894">
        <f t="shared" si="363"/>
        <v>-0.91133851603514149</v>
      </c>
      <c r="F894">
        <f t="shared" si="364"/>
        <v>-1.9004344417833563</v>
      </c>
      <c r="G894">
        <f t="shared" si="371"/>
        <v>-2.8117729578184978</v>
      </c>
      <c r="H894" s="21">
        <f t="shared" si="372"/>
        <v>-1.5768509280171386E-2</v>
      </c>
      <c r="I894" s="37">
        <f t="shared" si="365"/>
        <v>-7.8474741282491378E-2</v>
      </c>
      <c r="J894" s="1">
        <f t="shared" si="373"/>
        <v>3.4257138624433183E-4</v>
      </c>
      <c r="K894" s="1">
        <f t="shared" si="374"/>
        <v>-3.1649360879976031E-7</v>
      </c>
      <c r="L894" s="1">
        <f t="shared" si="366"/>
        <v>1.2993432794264856E-2</v>
      </c>
      <c r="M894" s="1">
        <f t="shared" si="367"/>
        <v>-2.7433034507769179E-2</v>
      </c>
      <c r="N894" s="1">
        <f t="shared" si="368"/>
        <v>-5.6878596048109485E-2</v>
      </c>
      <c r="O894" s="1">
        <f t="shared" si="369"/>
        <v>-0.6391782824158414</v>
      </c>
      <c r="P894" s="1">
        <f t="shared" si="370"/>
        <v>-1.4134254688624888E-3</v>
      </c>
      <c r="Q894" s="1">
        <f t="shared" si="375"/>
        <v>1.0494096529460302E-3</v>
      </c>
      <c r="R894" s="1">
        <f t="shared" si="376"/>
        <v>4.5251405741807857E-6</v>
      </c>
      <c r="S894" s="1">
        <f t="shared" si="377"/>
        <v>5.8525993568230537E-4</v>
      </c>
      <c r="T894" s="1">
        <f t="shared" si="378"/>
        <v>1.3974087984621126E-4</v>
      </c>
      <c r="U894" s="1">
        <f t="shared" si="379"/>
        <v>-5.7541161266165552E-6</v>
      </c>
      <c r="V894" s="1">
        <f t="shared" si="380"/>
        <v>-1.5625346531775131E-4</v>
      </c>
      <c r="W894" s="1">
        <f t="shared" si="387"/>
        <v>0</v>
      </c>
      <c r="X894" s="1">
        <f t="shared" si="387"/>
        <v>0</v>
      </c>
      <c r="Y894" s="1">
        <f t="shared" si="387"/>
        <v>0</v>
      </c>
      <c r="Z894" s="1">
        <f t="shared" si="387"/>
        <v>0</v>
      </c>
      <c r="AA894" s="1">
        <f>+AA$3*$F894*ABS($F894)*COS(2*PI()*$A894/$AZ$22+AA$4)*COS(2*PI()*$A894/$BA$22+AA$5)</f>
        <v>0</v>
      </c>
      <c r="AB894" s="39">
        <f>+AB$3*$F894*ABS($F894)*COS(2*2*PI()*$A894/$BA$33+AB$4)*COS(2*2*PI()*$A894/$BA$34+AB$5)*COS(2*2*PI()*$A894/$BA$35+AB$6)</f>
        <v>0</v>
      </c>
      <c r="AE894" s="20">
        <f>+$AF$20*SIGN(SOI!A893)*(ABS(SOI!A893))^$AE$2</f>
        <v>-0.28694031624114524</v>
      </c>
      <c r="AF894" s="20">
        <f t="shared" si="383"/>
        <v>-0.22520000982415722</v>
      </c>
      <c r="AG894" s="19">
        <f t="shared" si="385"/>
        <v>0.83328701416933748</v>
      </c>
      <c r="AH894" s="19">
        <f t="shared" si="386"/>
        <v>0.72721926960357586</v>
      </c>
      <c r="AI894">
        <f t="shared" si="382"/>
        <v>0.52319999999999567</v>
      </c>
      <c r="AJ894">
        <f t="shared" si="381"/>
        <v>1.0584870239934947</v>
      </c>
      <c r="AK894">
        <v>1</v>
      </c>
    </row>
    <row r="895" spans="1:37" x14ac:dyDescent="0.25">
      <c r="A895">
        <v>72.750000000000227</v>
      </c>
      <c r="B895" s="2">
        <v>1952.7499999999338</v>
      </c>
      <c r="C895">
        <f>+D895+($D$2+E895+F895)*SOI!A894*IF(B895&gt;$C$18, IF(B895&lt;$C$19,-1,1),1)</f>
        <v>-0.13716072363054718</v>
      </c>
      <c r="D895">
        <f>+$D$3*((1-$D$5)*SOI!D894+$D$5*SOI!D893) +   $D$4*((1-$D$5)*SOI!E894+$D$5*SOI!E893)</f>
        <v>0</v>
      </c>
      <c r="E895">
        <f t="shared" si="363"/>
        <v>1.2742092206094489</v>
      </c>
      <c r="F895">
        <f t="shared" si="364"/>
        <v>2.1548088701542305</v>
      </c>
      <c r="G895">
        <f t="shared" si="371"/>
        <v>3.4290180907636794</v>
      </c>
      <c r="H895" s="21">
        <f t="shared" si="372"/>
        <v>1.8490520578799375E-3</v>
      </c>
      <c r="I895" s="37">
        <f t="shared" si="365"/>
        <v>-0.37775331286068181</v>
      </c>
      <c r="J895" s="1">
        <f t="shared" si="373"/>
        <v>-2.3553923600747439E-3</v>
      </c>
      <c r="K895" s="1">
        <f t="shared" si="374"/>
        <v>1.9767829990842599E-4</v>
      </c>
      <c r="L895" s="1">
        <f t="shared" si="366"/>
        <v>-0.87331178920317309</v>
      </c>
      <c r="M895" s="1">
        <f t="shared" si="367"/>
        <v>3.918389802828149E-2</v>
      </c>
      <c r="N895" s="1">
        <f t="shared" si="368"/>
        <v>0.18116210864577503</v>
      </c>
      <c r="O895" s="1">
        <f t="shared" si="369"/>
        <v>1.1080895584232509</v>
      </c>
      <c r="P895" s="1">
        <f t="shared" si="370"/>
        <v>7.5765011776455313E-3</v>
      </c>
      <c r="Q895" s="1">
        <f t="shared" si="375"/>
        <v>4.7741640867552948E-3</v>
      </c>
      <c r="R895" s="1">
        <f t="shared" si="376"/>
        <v>9.9097512038017513E-5</v>
      </c>
      <c r="S895" s="1">
        <f t="shared" si="377"/>
        <v>-8.9731656139470373E-3</v>
      </c>
      <c r="T895" s="1">
        <f t="shared" si="378"/>
        <v>1.6282524636077881E-2</v>
      </c>
      <c r="U895" s="1">
        <f t="shared" si="379"/>
        <v>1.4847481536400562E-4</v>
      </c>
      <c r="V895" s="1">
        <f t="shared" si="380"/>
        <v>-2.6677426932229381E-3</v>
      </c>
      <c r="W895" s="1">
        <f t="shared" si="387"/>
        <v>0</v>
      </c>
      <c r="X895" s="1">
        <f t="shared" si="387"/>
        <v>0</v>
      </c>
      <c r="Y895" s="1">
        <f t="shared" si="387"/>
        <v>0</v>
      </c>
      <c r="Z895" s="1">
        <f t="shared" si="387"/>
        <v>0</v>
      </c>
      <c r="AA895" s="1">
        <f>+AA$3*$F895*ABS($F895)*COS(2*PI()*$A895/$AZ$22+AA$4)*COS(2*PI()*$A895/$BA$22+AA$5)</f>
        <v>0</v>
      </c>
      <c r="AB895" s="39">
        <f>+AB$3*$F895*ABS($F895)*COS(2*2*PI()*$A895/$BA$33+AB$4)*COS(2*2*PI()*$A895/$BA$34+AB$5)*COS(2*2*PI()*$A895/$BA$35+AB$6)</f>
        <v>0</v>
      </c>
      <c r="AE895" s="20">
        <f>+$AF$20*SIGN(SOI!A894)*(ABS(SOI!A894))^$AE$2</f>
        <v>-6.2501651949488243E-2</v>
      </c>
      <c r="AF895" s="20">
        <f t="shared" si="383"/>
        <v>-0.20629063955284307</v>
      </c>
      <c r="AG895" s="19">
        <f t="shared" si="385"/>
        <v>0.8044406865400977</v>
      </c>
      <c r="AH895" s="19">
        <f t="shared" si="386"/>
        <v>0.65299218056479202</v>
      </c>
      <c r="AI895">
        <f t="shared" si="382"/>
        <v>0.52379999999999571</v>
      </c>
      <c r="AJ895">
        <f t="shared" si="381"/>
        <v>1.0107313260929407</v>
      </c>
      <c r="AK895">
        <v>1</v>
      </c>
    </row>
    <row r="896" spans="1:37" x14ac:dyDescent="0.25">
      <c r="A896">
        <v>72.833333333333556</v>
      </c>
      <c r="B896" s="2">
        <v>1952.8333333332671</v>
      </c>
      <c r="C896">
        <f>+D896+($D$2+E896+F896)*SOI!A895*IF(B896&gt;$C$18, IF(B896&lt;$C$19,-1,1),1)</f>
        <v>1.9167205409939783</v>
      </c>
      <c r="D896">
        <f>+$D$3*((1-$D$5)*SOI!D895+$D$5*SOI!D894) +   $D$4*((1-$D$5)*SOI!E895+$D$5*SOI!E894)</f>
        <v>0</v>
      </c>
      <c r="E896">
        <f t="shared" si="363"/>
        <v>-2.3875979226819624</v>
      </c>
      <c r="F896">
        <f t="shared" si="364"/>
        <v>-3.6021537679242197</v>
      </c>
      <c r="G896">
        <f t="shared" si="371"/>
        <v>-5.9897516906061821</v>
      </c>
      <c r="H896" s="21">
        <f t="shared" si="372"/>
        <v>5.8627110138848595E-2</v>
      </c>
      <c r="I896" s="37">
        <f t="shared" si="365"/>
        <v>1.2562777521771948</v>
      </c>
      <c r="J896" s="1">
        <f t="shared" si="373"/>
        <v>7.395005447460269E-3</v>
      </c>
      <c r="K896" s="1">
        <f t="shared" si="374"/>
        <v>-3.237648747239758E-3</v>
      </c>
      <c r="L896" s="1">
        <f t="shared" si="366"/>
        <v>2.8811302072587406</v>
      </c>
      <c r="M896" s="1">
        <f t="shared" si="367"/>
        <v>3.6991801907806245E-2</v>
      </c>
      <c r="N896" s="1">
        <f t="shared" si="368"/>
        <v>-0.36068491741458836</v>
      </c>
      <c r="O896" s="1">
        <f t="shared" si="369"/>
        <v>-0.76704558364784248</v>
      </c>
      <c r="P896" s="1">
        <f t="shared" si="370"/>
        <v>-5.4337487572582624E-2</v>
      </c>
      <c r="Q896" s="1">
        <f t="shared" si="375"/>
        <v>-8.9733747570926396E-3</v>
      </c>
      <c r="R896" s="1">
        <f t="shared" si="376"/>
        <v>6.1943908155571731E-4</v>
      </c>
      <c r="S896" s="1">
        <f t="shared" si="377"/>
        <v>-5.9413301411211768E-2</v>
      </c>
      <c r="T896" s="1">
        <f t="shared" si="378"/>
        <v>3.7184471915994131E-2</v>
      </c>
      <c r="U896" s="1">
        <f t="shared" si="379"/>
        <v>3.5412863034461253E-3</v>
      </c>
      <c r="V896" s="1">
        <f t="shared" si="380"/>
        <v>-3.8092143599210725E-2</v>
      </c>
      <c r="W896" s="1">
        <f t="shared" si="387"/>
        <v>0</v>
      </c>
      <c r="X896" s="1">
        <f t="shared" si="387"/>
        <v>0</v>
      </c>
      <c r="Y896" s="1">
        <f t="shared" si="387"/>
        <v>0</v>
      </c>
      <c r="Z896" s="1">
        <f t="shared" si="387"/>
        <v>0</v>
      </c>
      <c r="AA896" s="1">
        <f>+AA$3*$F896*ABS($F896)*COS(2*PI()*$A896/$AZ$22+AA$4)*COS(2*PI()*$A896/$BA$22+AA$5)</f>
        <v>0</v>
      </c>
      <c r="AB896" s="39">
        <f>+AB$3*$F896*ABS($F896)*COS(2*2*PI()*$A896/$BA$33+AB$4)*COS(2*2*PI()*$A896/$BA$34+AB$5)*COS(2*2*PI()*$A896/$BA$35+AB$6)</f>
        <v>0</v>
      </c>
      <c r="AE896" s="20">
        <f>+$AF$20*SIGN(SOI!A895)*(ABS(SOI!A895))^$AE$2</f>
        <v>-0.26942995046789575</v>
      </c>
      <c r="AF896" s="20">
        <f t="shared" si="383"/>
        <v>-0.24204416789041663</v>
      </c>
      <c r="AG896" s="19">
        <f t="shared" si="385"/>
        <v>0.83756245095998583</v>
      </c>
      <c r="AH896" s="19">
        <f t="shared" si="386"/>
        <v>0.7394212593015832</v>
      </c>
      <c r="AI896">
        <f t="shared" si="382"/>
        <v>0.52439999999999576</v>
      </c>
      <c r="AJ896">
        <f t="shared" si="381"/>
        <v>1.0796066188504025</v>
      </c>
      <c r="AK896">
        <v>1</v>
      </c>
    </row>
    <row r="897" spans="1:37" x14ac:dyDescent="0.25">
      <c r="A897">
        <v>72.916666666666885</v>
      </c>
      <c r="B897" s="2">
        <v>1952.9166666666003</v>
      </c>
      <c r="C897">
        <f>+D897+($D$2+E897+F897)*SOI!A896*IF(B897&gt;$C$18, IF(B897&lt;$C$19,-1,1),1)</f>
        <v>-55.433842623055924</v>
      </c>
      <c r="D897">
        <f>+$D$3*((1-$D$5)*SOI!D896+$D$5*SOI!D895) +   $D$4*((1-$D$5)*SOI!E896+$D$5*SOI!E895)</f>
        <v>0</v>
      </c>
      <c r="E897">
        <f t="shared" si="363"/>
        <v>41.120340000446241</v>
      </c>
      <c r="F897">
        <f t="shared" si="364"/>
        <v>59.668464768746347</v>
      </c>
      <c r="G897">
        <f t="shared" si="371"/>
        <v>100.78880476919258</v>
      </c>
      <c r="H897" s="21">
        <f t="shared" si="372"/>
        <v>-1.2818315630863282</v>
      </c>
      <c r="I897" s="37">
        <f t="shared" si="365"/>
        <v>-19.597334426001801</v>
      </c>
      <c r="J897" s="1">
        <f t="shared" si="373"/>
        <v>8.4990362741715426</v>
      </c>
      <c r="K897" s="1">
        <f t="shared" si="374"/>
        <v>0.1939303531965966</v>
      </c>
      <c r="L897" s="1">
        <f t="shared" si="366"/>
        <v>-25.506606670301327</v>
      </c>
      <c r="M897" s="1">
        <f t="shared" si="367"/>
        <v>-2.7253691541213625</v>
      </c>
      <c r="N897" s="1">
        <f t="shared" si="368"/>
        <v>3.6733489562737001</v>
      </c>
      <c r="O897" s="1">
        <f t="shared" si="369"/>
        <v>0.2590683611158881</v>
      </c>
      <c r="P897" s="1">
        <f t="shared" si="370"/>
        <v>1.0885104650487427</v>
      </c>
      <c r="Q897" s="1">
        <f t="shared" si="375"/>
        <v>-6.7330193101904721</v>
      </c>
      <c r="R897" s="1">
        <f t="shared" si="376"/>
        <v>-7.2504338030323101</v>
      </c>
      <c r="S897" s="1">
        <f t="shared" si="377"/>
        <v>-9.4390704032379134</v>
      </c>
      <c r="T897" s="1">
        <f t="shared" si="378"/>
        <v>0.11118459574063072</v>
      </c>
      <c r="U897" s="1">
        <f t="shared" si="379"/>
        <v>1.1066376193945338</v>
      </c>
      <c r="V897" s="1">
        <f t="shared" si="380"/>
        <v>-7.7714610123728596</v>
      </c>
      <c r="W897" s="1">
        <f t="shared" si="387"/>
        <v>0</v>
      </c>
      <c r="X897" s="1">
        <f t="shared" si="387"/>
        <v>0</v>
      </c>
      <c r="Y897" s="1">
        <f t="shared" si="387"/>
        <v>0</v>
      </c>
      <c r="Z897" s="1">
        <f t="shared" si="387"/>
        <v>0</v>
      </c>
      <c r="AA897" s="1">
        <f>+AA$3*$F897*ABS($F897)*COS(2*PI()*$A897/$AZ$22+AA$4)*COS(2*PI()*$A897/$BA$22+AA$5)</f>
        <v>0</v>
      </c>
      <c r="AB897" s="39">
        <f>+AB$3*$F897*ABS($F897)*COS(2*2*PI()*$A897/$BA$33+AB$4)*COS(2*2*PI()*$A897/$BA$34+AB$5)*COS(2*2*PI()*$A897/$BA$35+AB$6)</f>
        <v>0</v>
      </c>
      <c r="AE897" s="20">
        <f>+$AF$20*SIGN(SOI!A896)*(ABS(SOI!A896))^$AE$2</f>
        <v>-0.39420090125386592</v>
      </c>
      <c r="AF897" s="20">
        <f t="shared" si="383"/>
        <v>-0.12365139752973819</v>
      </c>
      <c r="AG897" s="19">
        <f t="shared" si="385"/>
        <v>0.82497270439546655</v>
      </c>
      <c r="AH897" s="19">
        <f t="shared" si="386"/>
        <v>0.68612150439242725</v>
      </c>
      <c r="AI897">
        <f t="shared" si="382"/>
        <v>0.5249999999999958</v>
      </c>
      <c r="AJ897">
        <f t="shared" si="381"/>
        <v>0.94862410192520474</v>
      </c>
      <c r="AK897">
        <v>1</v>
      </c>
    </row>
    <row r="898" spans="1:37" x14ac:dyDescent="0.25">
      <c r="A898">
        <v>73.000000000000213</v>
      </c>
      <c r="B898" s="2">
        <v>1952.9999999999336</v>
      </c>
      <c r="C898">
        <f>+D898+($D$2+E898+F898)*SOI!A897*IF(B898&gt;$C$18, IF(B898&lt;$C$19,-1,1),1)</f>
        <v>2.4163347722591331</v>
      </c>
      <c r="D898">
        <f>+$D$3*((1-$D$5)*SOI!D897+$D$5*SOI!D896) +   $D$4*((1-$D$5)*SOI!E897+$D$5*SOI!E896)</f>
        <v>0</v>
      </c>
      <c r="E898">
        <f t="shared" si="363"/>
        <v>2.6892524456512366</v>
      </c>
      <c r="F898">
        <f t="shared" si="364"/>
        <v>4.0227885884019106</v>
      </c>
      <c r="G898">
        <f t="shared" si="371"/>
        <v>6.7120410340531471</v>
      </c>
      <c r="H898" s="21">
        <f t="shared" si="372"/>
        <v>1.1712230514434685E-2</v>
      </c>
      <c r="I898" s="37">
        <f t="shared" si="365"/>
        <v>-0.46687677628788782</v>
      </c>
      <c r="J898" s="1">
        <f t="shared" si="373"/>
        <v>1.690461594467764E-2</v>
      </c>
      <c r="K898" s="1">
        <f t="shared" si="374"/>
        <v>1.0768120873027236E-5</v>
      </c>
      <c r="L898" s="1">
        <f t="shared" si="366"/>
        <v>-9.5983729639460905E-3</v>
      </c>
      <c r="M898" s="1">
        <f t="shared" si="367"/>
        <v>-0.22753892098784845</v>
      </c>
      <c r="N898" s="1">
        <f t="shared" si="368"/>
        <v>-3.9932073283759341E-2</v>
      </c>
      <c r="O898" s="1">
        <f t="shared" si="369"/>
        <v>1.267555778963191</v>
      </c>
      <c r="P898" s="1">
        <f t="shared" si="370"/>
        <v>3.2826841947123125E-2</v>
      </c>
      <c r="Q898" s="1">
        <f t="shared" si="375"/>
        <v>6.1108256184236416E-3</v>
      </c>
      <c r="R898" s="1">
        <f t="shared" si="376"/>
        <v>1.5676867582644963E-4</v>
      </c>
      <c r="S898" s="1">
        <f t="shared" si="377"/>
        <v>2.4445232126526963E-3</v>
      </c>
      <c r="T898" s="1">
        <f t="shared" si="378"/>
        <v>2.0471150890032398E-4</v>
      </c>
      <c r="U898" s="1">
        <f t="shared" si="379"/>
        <v>7.9507334281236691E-4</v>
      </c>
      <c r="V898" s="1">
        <f t="shared" si="380"/>
        <v>2.5477619106955883E-3</v>
      </c>
      <c r="W898" s="1">
        <f t="shared" si="387"/>
        <v>0</v>
      </c>
      <c r="X898" s="1">
        <f t="shared" si="387"/>
        <v>0</v>
      </c>
      <c r="Y898" s="1">
        <f t="shared" si="387"/>
        <v>0</v>
      </c>
      <c r="Z898" s="1">
        <f t="shared" si="387"/>
        <v>0</v>
      </c>
      <c r="AA898" s="1">
        <f>+AA$3*$F898*ABS($F898)*COS(2*PI()*$A898/$AZ$22+AA$4)*COS(2*PI()*$A898/$BA$22+AA$5)</f>
        <v>0</v>
      </c>
      <c r="AB898" s="39">
        <f>+AB$3*$F898*ABS($F898)*COS(2*2*PI()*$A898/$BA$33+AB$4)*COS(2*2*PI()*$A898/$BA$34+AB$5)*COS(2*2*PI()*$A898/$BA$35+AB$6)</f>
        <v>0</v>
      </c>
      <c r="AE898" s="20">
        <f>+$AF$20*SIGN(SOI!A897)*(ABS(SOI!A897))^$AE$2</f>
        <v>0.29267665913254715</v>
      </c>
      <c r="AF898" s="20">
        <f t="shared" si="383"/>
        <v>3.9531651249284233E-2</v>
      </c>
      <c r="AG898" s="19">
        <f t="shared" si="385"/>
        <v>0.60600109282748049</v>
      </c>
      <c r="AH898" s="19">
        <f t="shared" si="386"/>
        <v>0.68939415978443308</v>
      </c>
      <c r="AI898">
        <f t="shared" si="382"/>
        <v>0.52559999999999585</v>
      </c>
      <c r="AJ898">
        <f t="shared" si="381"/>
        <v>0.56646944157819623</v>
      </c>
      <c r="AK898">
        <v>1</v>
      </c>
    </row>
    <row r="899" spans="1:37" x14ac:dyDescent="0.25">
      <c r="A899">
        <v>73.083333333333542</v>
      </c>
      <c r="B899" s="2">
        <v>1953.0833333332669</v>
      </c>
      <c r="C899">
        <f>+D899+($D$2+E899+F899)*SOI!A898*IF(B899&gt;$C$18, IF(B899&lt;$C$19,-1,1),1)</f>
        <v>-0.85968427928755187</v>
      </c>
      <c r="D899">
        <f>+$D$3*((1-$D$5)*SOI!D898+$D$5*SOI!D897) +   $D$4*((1-$D$5)*SOI!E898+$D$5*SOI!E897)</f>
        <v>0</v>
      </c>
      <c r="E899">
        <f t="shared" si="363"/>
        <v>-1.3464768071272823</v>
      </c>
      <c r="F899">
        <f t="shared" si="364"/>
        <v>-2.2355410232375172</v>
      </c>
      <c r="G899">
        <f t="shared" si="371"/>
        <v>-3.5820178303647996</v>
      </c>
      <c r="H899" s="21">
        <f t="shared" si="372"/>
        <v>-1.2333878771263072E-2</v>
      </c>
      <c r="I899" s="37">
        <f t="shared" si="365"/>
        <v>-0.29550837670917657</v>
      </c>
      <c r="J899" s="1">
        <f t="shared" si="373"/>
        <v>-3.7137638248475957E-3</v>
      </c>
      <c r="K899" s="1">
        <f t="shared" si="374"/>
        <v>-3.3338404643865613E-6</v>
      </c>
      <c r="L899" s="1">
        <f t="shared" si="366"/>
        <v>0.65871558448095868</v>
      </c>
      <c r="M899" s="1">
        <f t="shared" si="367"/>
        <v>7.8976365313341221E-2</v>
      </c>
      <c r="N899" s="1">
        <f t="shared" si="368"/>
        <v>0.15601623376961496</v>
      </c>
      <c r="O899" s="1">
        <f t="shared" si="369"/>
        <v>-1.2270438260057344</v>
      </c>
      <c r="P899" s="1">
        <f t="shared" si="370"/>
        <v>-1.5298212302981425E-4</v>
      </c>
      <c r="Q899" s="1">
        <f t="shared" si="375"/>
        <v>8.2868460220180129E-3</v>
      </c>
      <c r="R899" s="1">
        <f t="shared" si="376"/>
        <v>1.345600665987787E-4</v>
      </c>
      <c r="S899" s="1">
        <f t="shared" si="377"/>
        <v>-6.045185343014692E-3</v>
      </c>
      <c r="T899" s="1">
        <f t="shared" si="378"/>
        <v>1.3599895508463519E-2</v>
      </c>
      <c r="U899" s="1">
        <f t="shared" si="379"/>
        <v>-2.34523462193343E-6</v>
      </c>
      <c r="V899" s="1">
        <f t="shared" si="380"/>
        <v>4.6389356740641699E-5</v>
      </c>
      <c r="W899" s="1">
        <f t="shared" si="387"/>
        <v>0</v>
      </c>
      <c r="X899" s="1">
        <f t="shared" si="387"/>
        <v>0</v>
      </c>
      <c r="Y899" s="1">
        <f t="shared" si="387"/>
        <v>0</v>
      </c>
      <c r="Z899" s="1">
        <f t="shared" si="387"/>
        <v>0</v>
      </c>
      <c r="AA899" s="1">
        <f>+AA$3*$F899*ABS($F899)*COS(2*PI()*$A899/$AZ$22+AA$4)*COS(2*PI()*$A899/$BA$22+AA$5)</f>
        <v>0</v>
      </c>
      <c r="AB899" s="39">
        <f>+AB$3*$F899*ABS($F899)*COS(2*2*PI()*$A899/$BA$33+AB$4)*COS(2*2*PI()*$A899/$BA$34+AB$5)*COS(2*2*PI()*$A899/$BA$35+AB$6)</f>
        <v>0</v>
      </c>
      <c r="AE899" s="20">
        <f>+$AF$20*SIGN(SOI!A898)*(ABS(SOI!A898))^$AE$2</f>
        <v>0.22011919586917147</v>
      </c>
      <c r="AF899" s="20">
        <f t="shared" si="383"/>
        <v>0.23995348548055029</v>
      </c>
      <c r="AG899" s="19">
        <f t="shared" si="385"/>
        <v>0.71794853924701274</v>
      </c>
      <c r="AH899" s="19">
        <f t="shared" si="386"/>
        <v>0.66908582227841695</v>
      </c>
      <c r="AI899">
        <f t="shared" si="382"/>
        <v>0.52619999999999589</v>
      </c>
      <c r="AJ899">
        <f t="shared" si="381"/>
        <v>0.47799505376646245</v>
      </c>
      <c r="AK899">
        <v>1</v>
      </c>
    </row>
    <row r="900" spans="1:37" x14ac:dyDescent="0.25">
      <c r="A900">
        <v>73.16666666666687</v>
      </c>
      <c r="B900" s="2">
        <v>1953.1666666666001</v>
      </c>
      <c r="C900">
        <f>+D900+($D$2+E900+F900)*SOI!A899*IF(B900&gt;$C$18, IF(B900&lt;$C$19,-1,1),1)</f>
        <v>0.62507744555831779</v>
      </c>
      <c r="D900">
        <f>+$D$3*((1-$D$5)*SOI!D899+$D$5*SOI!D898) +   $D$4*((1-$D$5)*SOI!E899+$D$5*SOI!E898)</f>
        <v>0</v>
      </c>
      <c r="E900">
        <f t="shared" si="363"/>
        <v>0.94082667426716426</v>
      </c>
      <c r="F900">
        <f t="shared" si="364"/>
        <v>1.9004344419070078</v>
      </c>
      <c r="G900">
        <f t="shared" si="371"/>
        <v>2.8412611161741719</v>
      </c>
      <c r="H900" s="21">
        <f t="shared" si="372"/>
        <v>-5.5439179731758773E-3</v>
      </c>
      <c r="I900" s="37">
        <f t="shared" si="365"/>
        <v>0.46099536422110643</v>
      </c>
      <c r="J900" s="1">
        <f t="shared" si="373"/>
        <v>-8.6361791659547889E-4</v>
      </c>
      <c r="K900" s="1">
        <f t="shared" si="374"/>
        <v>1.7169273985035127E-4</v>
      </c>
      <c r="L900" s="1">
        <f t="shared" si="366"/>
        <v>-1.1131190123806991</v>
      </c>
      <c r="M900" s="1">
        <f t="shared" si="367"/>
        <v>-1.1772745150339664E-2</v>
      </c>
      <c r="N900" s="1">
        <f t="shared" si="368"/>
        <v>-0.15966705659791827</v>
      </c>
      <c r="O900" s="1">
        <f t="shared" si="369"/>
        <v>0.53167869384018362</v>
      </c>
      <c r="P900" s="1">
        <f t="shared" si="370"/>
        <v>1.0760066528982783E-2</v>
      </c>
      <c r="Q900" s="1">
        <f t="shared" si="375"/>
        <v>1.2641988734131298E-3</v>
      </c>
      <c r="R900" s="1">
        <f t="shared" si="376"/>
        <v>-3.2023521288264468E-5</v>
      </c>
      <c r="S900" s="1">
        <f t="shared" si="377"/>
        <v>-9.6512132572365936E-3</v>
      </c>
      <c r="T900" s="1">
        <f t="shared" si="378"/>
        <v>9.9579150311700955E-3</v>
      </c>
      <c r="U900" s="1">
        <f t="shared" si="379"/>
        <v>-2.5732817014691405E-4</v>
      </c>
      <c r="V900" s="1">
        <f t="shared" si="380"/>
        <v>3.3391671007241023E-3</v>
      </c>
      <c r="W900" s="1">
        <f t="shared" si="387"/>
        <v>0</v>
      </c>
      <c r="X900" s="1">
        <f t="shared" si="387"/>
        <v>0</v>
      </c>
      <c r="Y900" s="1">
        <f t="shared" si="387"/>
        <v>0</v>
      </c>
      <c r="Z900" s="1">
        <f t="shared" si="387"/>
        <v>0</v>
      </c>
      <c r="AA900" s="1">
        <f>+AA$3*$F900*ABS($F900)*COS(2*PI()*$A900/$AZ$22+AA$4)*COS(2*PI()*$A900/$BA$22+AA$5)</f>
        <v>0</v>
      </c>
      <c r="AB900" s="39">
        <f>+AB$3*$F900*ABS($F900)*COS(2*2*PI()*$A900/$BA$33+AB$4)*COS(2*2*PI()*$A900/$BA$34+AB$5)*COS(2*2*PI()*$A900/$BA$35+AB$6)</f>
        <v>0</v>
      </c>
      <c r="AE900" s="20">
        <f>+$AF$20*SIGN(SOI!A899)*(ABS(SOI!A899))^$AE$2</f>
        <v>0.20706460143993219</v>
      </c>
      <c r="AF900" s="20">
        <f t="shared" si="383"/>
        <v>0.30884043343862833</v>
      </c>
      <c r="AG900" s="19">
        <f t="shared" si="385"/>
        <v>0.67567716636979269</v>
      </c>
      <c r="AH900" s="19">
        <f t="shared" si="386"/>
        <v>0.70545211069719849</v>
      </c>
      <c r="AI900">
        <f t="shared" si="382"/>
        <v>0.52679999999999594</v>
      </c>
      <c r="AJ900">
        <f t="shared" si="381"/>
        <v>0.36683673293116437</v>
      </c>
      <c r="AK900">
        <v>1</v>
      </c>
    </row>
    <row r="901" spans="1:37" x14ac:dyDescent="0.25">
      <c r="A901">
        <v>73.250000000000199</v>
      </c>
      <c r="B901" s="2">
        <v>1953.2499999999334</v>
      </c>
      <c r="C901">
        <f>+D901+($D$2+E901+F901)*SOI!A900*IF(B901&gt;$C$18, IF(B901&lt;$C$19,-1,1),1)</f>
        <v>-2.2466856775488542</v>
      </c>
      <c r="D901">
        <f>+$D$3*((1-$D$5)*SOI!D900+$D$5*SOI!D899) +   $D$4*((1-$D$5)*SOI!E900+$D$5*SOI!E899)</f>
        <v>0</v>
      </c>
      <c r="E901">
        <f t="shared" si="363"/>
        <v>-0.76296473692293798</v>
      </c>
      <c r="F901">
        <f t="shared" si="364"/>
        <v>-2.1548088702833663</v>
      </c>
      <c r="G901">
        <f t="shared" si="371"/>
        <v>-2.9177736072063043</v>
      </c>
      <c r="H901" s="21">
        <f t="shared" si="372"/>
        <v>6.1672207185567273E-3</v>
      </c>
      <c r="I901" s="37">
        <f t="shared" si="365"/>
        <v>-0.37457259867306791</v>
      </c>
      <c r="J901" s="1">
        <f t="shared" si="373"/>
        <v>-4.6176562928007162E-4</v>
      </c>
      <c r="K901" s="1">
        <f t="shared" si="374"/>
        <v>-1.3967422019051444E-5</v>
      </c>
      <c r="L901" s="1">
        <f t="shared" si="366"/>
        <v>0.61727890433308941</v>
      </c>
      <c r="M901" s="1">
        <f t="shared" si="367"/>
        <v>7.7470838599967467E-3</v>
      </c>
      <c r="N901" s="1">
        <f t="shared" si="368"/>
        <v>0.11487690274791819</v>
      </c>
      <c r="O901" s="1">
        <f t="shared" si="369"/>
        <v>-2.5063114374519524E-2</v>
      </c>
      <c r="P901" s="1">
        <f t="shared" si="370"/>
        <v>-3.3485259383764988E-2</v>
      </c>
      <c r="Q901" s="1">
        <f t="shared" si="375"/>
        <v>5.9854018266192167E-4</v>
      </c>
      <c r="R901" s="1">
        <f t="shared" si="376"/>
        <v>1.2319311698659757E-5</v>
      </c>
      <c r="S901" s="1">
        <f t="shared" si="377"/>
        <v>-5.6420737209043319E-3</v>
      </c>
      <c r="T901" s="1">
        <f t="shared" si="378"/>
        <v>2.603119045127692E-4</v>
      </c>
      <c r="U901" s="1">
        <f t="shared" si="379"/>
        <v>-6.5067704919447207E-4</v>
      </c>
      <c r="V901" s="1">
        <f t="shared" si="380"/>
        <v>7.4764298407089883E-3</v>
      </c>
      <c r="W901" s="1">
        <f t="shared" si="387"/>
        <v>0</v>
      </c>
      <c r="X901" s="1">
        <f t="shared" si="387"/>
        <v>0</v>
      </c>
      <c r="Y901" s="1">
        <f t="shared" si="387"/>
        <v>0</v>
      </c>
      <c r="Z901" s="1">
        <f t="shared" si="387"/>
        <v>0</v>
      </c>
      <c r="AA901" s="1">
        <f>+AA$3*$F901*ABS($F901)*COS(2*PI()*$A901/$AZ$22+AA$4)*COS(2*PI()*$A901/$BA$22+AA$5)</f>
        <v>0</v>
      </c>
      <c r="AB901" s="39">
        <f>+AB$3*$F901*ABS($F901)*COS(2*2*PI()*$A901/$BA$33+AB$4)*COS(2*2*PI()*$A901/$BA$34+AB$5)*COS(2*2*PI()*$A901/$BA$35+AB$6)</f>
        <v>0</v>
      </c>
      <c r="AE901" s="20">
        <f>+$AF$20*SIGN(SOI!A900)*(ABS(SOI!A900))^$AE$2</f>
        <v>0.49933750300678137</v>
      </c>
      <c r="AF901" s="20">
        <f t="shared" si="383"/>
        <v>0.33111414022928626</v>
      </c>
      <c r="AG901" s="19">
        <f t="shared" si="385"/>
        <v>0.67512983484488021</v>
      </c>
      <c r="AH901" s="19">
        <f t="shared" si="386"/>
        <v>0.65946739656104603</v>
      </c>
      <c r="AI901">
        <f t="shared" si="382"/>
        <v>0.52739999999999598</v>
      </c>
      <c r="AJ901">
        <f t="shared" si="381"/>
        <v>0.34401569461559395</v>
      </c>
      <c r="AK901">
        <v>1</v>
      </c>
    </row>
    <row r="902" spans="1:37" x14ac:dyDescent="0.25">
      <c r="A902">
        <v>73.333333333333528</v>
      </c>
      <c r="B902" s="2">
        <v>1953.3333333332666</v>
      </c>
      <c r="C902">
        <f>+D902+($D$2+E902+F902)*SOI!A901*IF(B902&gt;$C$18, IF(B902&lt;$C$19,-1,1),1)</f>
        <v>1.4989888129887101</v>
      </c>
      <c r="D902">
        <f>+$D$3*((1-$D$5)*SOI!D901+$D$5*SOI!D900) +   $D$4*((1-$D$5)*SOI!E901+$D$5*SOI!E900)</f>
        <v>0</v>
      </c>
      <c r="E902">
        <f t="shared" si="363"/>
        <v>0.68067141176820112</v>
      </c>
      <c r="F902">
        <f t="shared" si="364"/>
        <v>3.6021537681995426</v>
      </c>
      <c r="G902">
        <f t="shared" si="371"/>
        <v>4.2828251799677437</v>
      </c>
      <c r="H902" s="21">
        <f t="shared" si="372"/>
        <v>2.8240084175934392E-3</v>
      </c>
      <c r="I902" s="37">
        <f t="shared" si="365"/>
        <v>0.15317310013796434</v>
      </c>
      <c r="J902" s="1">
        <f t="shared" si="373"/>
        <v>-3.4203424608464338E-3</v>
      </c>
      <c r="K902" s="1">
        <f t="shared" si="374"/>
        <v>7.6899433812173592E-6</v>
      </c>
      <c r="L902" s="1">
        <f t="shared" si="366"/>
        <v>-3.7829900215986673E-2</v>
      </c>
      <c r="M902" s="1">
        <f t="shared" si="367"/>
        <v>-0.14032651730606066</v>
      </c>
      <c r="N902" s="1">
        <f t="shared" si="368"/>
        <v>-3.2054775794569848E-2</v>
      </c>
      <c r="O902" s="1">
        <f t="shared" si="369"/>
        <v>0.14400012314453861</v>
      </c>
      <c r="P902" s="1">
        <f t="shared" si="370"/>
        <v>5.2357507806310453E-2</v>
      </c>
      <c r="Q902" s="1">
        <f t="shared" si="375"/>
        <v>3.0252051237732417E-3</v>
      </c>
      <c r="R902" s="1">
        <f t="shared" si="376"/>
        <v>-2.5462113955201664E-5</v>
      </c>
      <c r="S902" s="1">
        <f t="shared" si="377"/>
        <v>-6.4379156248887753E-4</v>
      </c>
      <c r="T902" s="1">
        <f t="shared" si="378"/>
        <v>9.1659106154082375E-5</v>
      </c>
      <c r="U902" s="1">
        <f t="shared" si="379"/>
        <v>-4.1604210545555915E-4</v>
      </c>
      <c r="V902" s="1">
        <f t="shared" si="380"/>
        <v>3.2619671769132832E-3</v>
      </c>
      <c r="W902" s="1">
        <f t="shared" ref="W902:Z921" si="388">+W$3*$F902*ABS($F902)*COS(2*PI()*$A902/W$2+W$4)</f>
        <v>0</v>
      </c>
      <c r="X902" s="1">
        <f t="shared" si="388"/>
        <v>0</v>
      </c>
      <c r="Y902" s="1">
        <f t="shared" si="388"/>
        <v>0</v>
      </c>
      <c r="Z902" s="1">
        <f t="shared" si="388"/>
        <v>0</v>
      </c>
      <c r="AA902" s="1">
        <f>+AA$3*$F902*ABS($F902)*COS(2*PI()*$A902/$AZ$22+AA$4)*COS(2*PI()*$A902/$BA$22+AA$5)</f>
        <v>0</v>
      </c>
      <c r="AB902" s="39">
        <f>+AB$3*$F902*ABS($F902)*COS(2*2*PI()*$A902/$BA$33+AB$4)*COS(2*2*PI()*$A902/$BA$34+AB$5)*COS(2*2*PI()*$A902/$BA$35+AB$6)</f>
        <v>0</v>
      </c>
      <c r="AE902" s="20">
        <f>+$AF$20*SIGN(SOI!A901)*(ABS(SOI!A901))^$AE$2</f>
        <v>0.28694031624114524</v>
      </c>
      <c r="AF902" s="20">
        <f t="shared" si="383"/>
        <v>0.36898661069661043</v>
      </c>
      <c r="AG902" s="19">
        <f t="shared" si="385"/>
        <v>-0.93564641620370859</v>
      </c>
      <c r="AH902" s="19">
        <f t="shared" si="386"/>
        <v>-0.90821942953730939</v>
      </c>
      <c r="AI902">
        <f t="shared" si="382"/>
        <v>0.52799999999999603</v>
      </c>
      <c r="AJ902">
        <f t="shared" si="381"/>
        <v>1.304633026900319</v>
      </c>
      <c r="AK902">
        <v>1</v>
      </c>
    </row>
    <row r="903" spans="1:37" x14ac:dyDescent="0.25">
      <c r="A903">
        <v>73.416666666666856</v>
      </c>
      <c r="B903" s="2">
        <v>1953.4166666665999</v>
      </c>
      <c r="C903">
        <f>+D903+($D$2+E903+F903)*SOI!A902*IF(B903&gt;$C$18, IF(B903&lt;$C$19,-1,1),1)</f>
        <v>-24.732486607060419</v>
      </c>
      <c r="D903">
        <f>+$D$3*((1-$D$5)*SOI!D902+$D$5*SOI!D901) +   $D$4*((1-$D$5)*SOI!E902+$D$5*SOI!E901)</f>
        <v>0</v>
      </c>
      <c r="E903">
        <f t="shared" si="363"/>
        <v>-0.65467329730739299</v>
      </c>
      <c r="F903">
        <f t="shared" si="364"/>
        <v>-59.668464768693639</v>
      </c>
      <c r="G903">
        <f t="shared" si="371"/>
        <v>-60.323138066001029</v>
      </c>
      <c r="H903" s="21">
        <f t="shared" si="372"/>
        <v>1.183542659198439E-2</v>
      </c>
      <c r="I903" s="37">
        <f t="shared" si="365"/>
        <v>-0.15844998747810402</v>
      </c>
      <c r="J903" s="1">
        <f t="shared" si="373"/>
        <v>-0.12755612824662502</v>
      </c>
      <c r="K903" s="1">
        <f t="shared" si="374"/>
        <v>4.2198831002549761E-4</v>
      </c>
      <c r="L903" s="1">
        <f t="shared" si="366"/>
        <v>0.13324494538986231</v>
      </c>
      <c r="M903" s="1">
        <f t="shared" si="367"/>
        <v>5.0589661855040315</v>
      </c>
      <c r="N903" s="1">
        <f t="shared" si="368"/>
        <v>-0.90607516679360445</v>
      </c>
      <c r="O903" s="1">
        <f t="shared" si="369"/>
        <v>0.43346584075913919</v>
      </c>
      <c r="P903" s="1">
        <f t="shared" si="370"/>
        <v>-0.27098714012007458</v>
      </c>
      <c r="Q903" s="1">
        <f t="shared" si="375"/>
        <v>-3.0828212301000684</v>
      </c>
      <c r="R903" s="1">
        <f t="shared" si="376"/>
        <v>-2.684093734016172E-2</v>
      </c>
      <c r="S903" s="1">
        <f t="shared" si="377"/>
        <v>1.8824630981714548E-2</v>
      </c>
      <c r="T903" s="1">
        <f t="shared" si="378"/>
        <v>-9.718140650230542E-4</v>
      </c>
      <c r="U903" s="1">
        <f t="shared" si="379"/>
        <v>-2.2274948462708576E-3</v>
      </c>
      <c r="V903" s="1">
        <f t="shared" si="380"/>
        <v>-0.47722236235562171</v>
      </c>
      <c r="W903" s="1">
        <f t="shared" si="388"/>
        <v>0</v>
      </c>
      <c r="X903" s="1">
        <f t="shared" si="388"/>
        <v>0</v>
      </c>
      <c r="Y903" s="1">
        <f t="shared" si="388"/>
        <v>0</v>
      </c>
      <c r="Z903" s="1">
        <f t="shared" si="388"/>
        <v>0</v>
      </c>
      <c r="AA903" s="1">
        <f>+AA$3*$F903*ABS($F903)*COS(2*PI()*$A903/$AZ$22+AA$4)*COS(2*PI()*$A903/$BA$22+AA$5)</f>
        <v>0</v>
      </c>
      <c r="AB903" s="39">
        <f>+AB$3*$F903*ABS($F903)*COS(2*2*PI()*$A903/$BA$33+AB$4)*COS(2*2*PI()*$A903/$BA$34+AB$5)*COS(2*2*PI()*$A903/$BA$35+AB$6)</f>
        <v>0</v>
      </c>
      <c r="AE903" s="20">
        <f>+$AF$20*SIGN(SOI!A902)*(ABS(SOI!A902))^$AE$2</f>
        <v>0.32068201284190462</v>
      </c>
      <c r="AF903" s="20">
        <f t="shared" si="383"/>
        <v>0.26709135185521765</v>
      </c>
      <c r="AG903" s="19">
        <f t="shared" si="385"/>
        <v>-0.24993262428780791</v>
      </c>
      <c r="AH903" s="19">
        <f t="shared" si="386"/>
        <v>-0.25870097767885725</v>
      </c>
      <c r="AI903">
        <f t="shared" si="382"/>
        <v>0.52859999999999607</v>
      </c>
      <c r="AJ903">
        <f t="shared" si="381"/>
        <v>0.51702397614302553</v>
      </c>
      <c r="AK903">
        <v>1</v>
      </c>
    </row>
    <row r="904" spans="1:37" x14ac:dyDescent="0.25">
      <c r="A904">
        <v>73.500000000000185</v>
      </c>
      <c r="B904" s="2">
        <v>1953.4999999999332</v>
      </c>
      <c r="C904">
        <f>+D904+($D$2+E904+F904)*SOI!A903*IF(B904&gt;$C$18, IF(B904&lt;$C$19,-1,1),1)</f>
        <v>-0.66957999794757717</v>
      </c>
      <c r="D904">
        <f>+$D$3*((1-$D$5)*SOI!D903+$D$5*SOI!D902) +   $D$4*((1-$D$5)*SOI!E903+$D$5*SOI!E902)</f>
        <v>0</v>
      </c>
      <c r="E904">
        <f t="shared" si="363"/>
        <v>0.67488859899656806</v>
      </c>
      <c r="F904">
        <f t="shared" si="364"/>
        <v>-4.0227885887344534</v>
      </c>
      <c r="G904">
        <f t="shared" si="371"/>
        <v>-3.3478999897378854</v>
      </c>
      <c r="H904" s="21">
        <f t="shared" si="372"/>
        <v>-4.4345007939543702E-3</v>
      </c>
      <c r="I904" s="37">
        <f t="shared" si="365"/>
        <v>-0.37892554732450218</v>
      </c>
      <c r="J904" s="1">
        <f t="shared" si="373"/>
        <v>-2.2296482046368565E-2</v>
      </c>
      <c r="K904" s="1">
        <f t="shared" si="374"/>
        <v>-5.1476289180612978E-6</v>
      </c>
      <c r="L904" s="1">
        <f t="shared" si="366"/>
        <v>-0.76473253927283236</v>
      </c>
      <c r="M904" s="1">
        <f t="shared" si="367"/>
        <v>0.36977293113131893</v>
      </c>
      <c r="N904" s="1">
        <f t="shared" si="368"/>
        <v>-3.6821070297913525E-2</v>
      </c>
      <c r="O904" s="1">
        <f t="shared" si="369"/>
        <v>0.61137984912470411</v>
      </c>
      <c r="P904" s="1">
        <f t="shared" si="370"/>
        <v>-4.0835739524082215E-4</v>
      </c>
      <c r="Q904" s="1">
        <f t="shared" si="375"/>
        <v>-9.1570136380211449E-3</v>
      </c>
      <c r="R904" s="1">
        <f t="shared" si="376"/>
        <v>-1.9066232096717203E-4</v>
      </c>
      <c r="S904" s="1">
        <f t="shared" si="377"/>
        <v>1.8294490942893076E-3</v>
      </c>
      <c r="T904" s="1">
        <f t="shared" si="378"/>
        <v>7.8668025283471013E-3</v>
      </c>
      <c r="U904" s="1">
        <f t="shared" si="379"/>
        <v>-8.0273117307550157E-6</v>
      </c>
      <c r="V904" s="1">
        <f t="shared" si="380"/>
        <v>-2.9224339883384397E-5</v>
      </c>
      <c r="W904" s="1">
        <f t="shared" si="388"/>
        <v>0</v>
      </c>
      <c r="X904" s="1">
        <f t="shared" si="388"/>
        <v>0</v>
      </c>
      <c r="Y904" s="1">
        <f t="shared" si="388"/>
        <v>0</v>
      </c>
      <c r="Z904" s="1">
        <f t="shared" si="388"/>
        <v>0</v>
      </c>
      <c r="AA904" s="1">
        <f>+AA$3*$F904*ABS($F904)*COS(2*PI()*$A904/$AZ$22+AA$4)*COS(2*PI()*$A904/$BA$22+AA$5)</f>
        <v>0</v>
      </c>
      <c r="AB904" s="39">
        <f>+AB$3*$F904*ABS($F904)*COS(2*2*PI()*$A904/$BA$33+AB$4)*COS(2*2*PI()*$A904/$BA$34+AB$5)*COS(2*2*PI()*$A904/$BA$35+AB$6)</f>
        <v>0</v>
      </c>
      <c r="AE904" s="20">
        <f>+$AF$20*SIGN(SOI!A903)*(ABS(SOI!A903))^$AE$2</f>
        <v>0.19365172648260318</v>
      </c>
      <c r="AF904" s="20">
        <f t="shared" si="383"/>
        <v>0.19227846375799865</v>
      </c>
      <c r="AG904" s="19">
        <f t="shared" si="385"/>
        <v>-0.59791916325438177</v>
      </c>
      <c r="AH904" s="19">
        <f t="shared" si="386"/>
        <v>-0.59527343446712688</v>
      </c>
      <c r="AI904">
        <f t="shared" si="382"/>
        <v>0.52919999999999612</v>
      </c>
      <c r="AJ904">
        <f t="shared" si="381"/>
        <v>0.79019762701238039</v>
      </c>
      <c r="AK904">
        <v>1</v>
      </c>
    </row>
    <row r="905" spans="1:37" x14ac:dyDescent="0.25">
      <c r="A905">
        <v>73.583333333333513</v>
      </c>
      <c r="B905" s="2">
        <v>1953.5833333332664</v>
      </c>
      <c r="C905">
        <f>+D905+($D$2+E905+F905)*SOI!A904*IF(B905&gt;$C$18, IF(B905&lt;$C$19,-1,1),1)</f>
        <v>5.9458991533251931E-2</v>
      </c>
      <c r="D905">
        <f>+$D$3*((1-$D$5)*SOI!D904+$D$5*SOI!D903) +   $D$4*((1-$D$5)*SOI!E904+$D$5*SOI!E903)</f>
        <v>0</v>
      </c>
      <c r="E905">
        <f t="shared" si="363"/>
        <v>-0.74906623504168035</v>
      </c>
      <c r="F905">
        <f t="shared" si="364"/>
        <v>2.2355410233729787</v>
      </c>
      <c r="G905">
        <f t="shared" si="371"/>
        <v>1.4864747883312983</v>
      </c>
      <c r="H905" s="21">
        <f t="shared" si="372"/>
        <v>1.9587237275620374E-2</v>
      </c>
      <c r="I905" s="37">
        <f t="shared" si="365"/>
        <v>0.4555472763321568</v>
      </c>
      <c r="J905" s="1">
        <f t="shared" si="373"/>
        <v>-4.6768841870469969E-3</v>
      </c>
      <c r="K905" s="1">
        <f t="shared" si="374"/>
        <v>4.2915349434218924E-5</v>
      </c>
      <c r="L905" s="1">
        <f t="shared" si="366"/>
        <v>0.74920831731547055</v>
      </c>
      <c r="M905" s="1">
        <f t="shared" si="367"/>
        <v>-6.4517245683429592E-2</v>
      </c>
      <c r="N905" s="1">
        <f t="shared" si="368"/>
        <v>-1.8867299489714891E-2</v>
      </c>
      <c r="O905" s="1">
        <f t="shared" si="369"/>
        <v>-0.15303895645372032</v>
      </c>
      <c r="P905" s="1">
        <f t="shared" si="370"/>
        <v>1.3882316787245772E-2</v>
      </c>
      <c r="Q905" s="1">
        <f t="shared" si="375"/>
        <v>8.1866815772984865E-4</v>
      </c>
      <c r="R905" s="1">
        <f t="shared" si="376"/>
        <v>-2.0492666907980937E-5</v>
      </c>
      <c r="S905" s="1">
        <f t="shared" si="377"/>
        <v>-1.1269722758328255E-3</v>
      </c>
      <c r="T905" s="1">
        <f t="shared" si="378"/>
        <v>1.9292217264299475E-3</v>
      </c>
      <c r="U905" s="1">
        <f t="shared" si="379"/>
        <v>-3.2807355299181549E-4</v>
      </c>
      <c r="V905" s="1">
        <f t="shared" si="380"/>
        <v>5.0907242219607493E-4</v>
      </c>
      <c r="W905" s="1">
        <f t="shared" si="388"/>
        <v>0</v>
      </c>
      <c r="X905" s="1">
        <f t="shared" si="388"/>
        <v>0</v>
      </c>
      <c r="Y905" s="1">
        <f t="shared" si="388"/>
        <v>0</v>
      </c>
      <c r="Z905" s="1">
        <f t="shared" si="388"/>
        <v>0</v>
      </c>
      <c r="AA905" s="1">
        <f>+AA$3*$F905*ABS($F905)*COS(2*PI()*$A905/$AZ$22+AA$4)*COS(2*PI()*$A905/$BA$22+AA$5)</f>
        <v>0</v>
      </c>
      <c r="AB905" s="39">
        <f>+AB$3*$F905*ABS($F905)*COS(2*2*PI()*$A905/$BA$33+AB$4)*COS(2*2*PI()*$A905/$BA$34+AB$5)*COS(2*2*PI()*$A905/$BA$35+AB$6)</f>
        <v>0</v>
      </c>
      <c r="AE905" s="20">
        <f>+$AF$20*SIGN(SOI!A904)*(ABS(SOI!A904))^$AE$2</f>
        <v>6.2501651949488243E-2</v>
      </c>
      <c r="AF905" s="20">
        <f t="shared" si="383"/>
        <v>0.23633052702523585</v>
      </c>
      <c r="AG905" s="19">
        <f t="shared" si="385"/>
        <v>-0.43569099641288866</v>
      </c>
      <c r="AH905" s="19">
        <f t="shared" si="386"/>
        <v>-0.4350575947201657</v>
      </c>
      <c r="AI905">
        <f t="shared" si="382"/>
        <v>0.52979999999999616</v>
      </c>
      <c r="AJ905">
        <f t="shared" si="381"/>
        <v>0.67202152343812449</v>
      </c>
      <c r="AK905">
        <v>1</v>
      </c>
    </row>
    <row r="906" spans="1:37" x14ac:dyDescent="0.25">
      <c r="A906">
        <v>73.666666666666842</v>
      </c>
      <c r="B906" s="2">
        <v>1953.6666666665997</v>
      </c>
      <c r="C906">
        <f>+D906+($D$2+E906+F906)*SOI!A905*IF(B906&gt;$C$18, IF(B906&lt;$C$19,-1,1),1)</f>
        <v>-0.66269427041068574</v>
      </c>
      <c r="D906">
        <f>+$D$3*((1-$D$5)*SOI!D905+$D$5*SOI!D904) +   $D$4*((1-$D$5)*SOI!E905+$D$5*SOI!E904)</f>
        <v>0</v>
      </c>
      <c r="E906">
        <f t="shared" si="363"/>
        <v>0.9113385160445624</v>
      </c>
      <c r="F906">
        <f t="shared" si="364"/>
        <v>-1.9004344420306605</v>
      </c>
      <c r="G906">
        <f t="shared" si="371"/>
        <v>-0.98909592598609808</v>
      </c>
      <c r="H906" s="21">
        <f t="shared" si="372"/>
        <v>-1.1924021843230093E-2</v>
      </c>
      <c r="I906" s="37">
        <f t="shared" si="365"/>
        <v>-0.3333461751584203</v>
      </c>
      <c r="J906" s="1">
        <f t="shared" si="373"/>
        <v>8.8011853004881808E-3</v>
      </c>
      <c r="K906" s="1">
        <f t="shared" si="374"/>
        <v>-5.3092508864242365E-6</v>
      </c>
      <c r="L906" s="1">
        <f t="shared" si="366"/>
        <v>-0.15432288992435314</v>
      </c>
      <c r="M906" s="1">
        <f t="shared" si="367"/>
        <v>-0.16591984971016052</v>
      </c>
      <c r="N906" s="1">
        <f t="shared" si="368"/>
        <v>2.1243178297553508E-2</v>
      </c>
      <c r="O906" s="1">
        <f t="shared" si="369"/>
        <v>5.3730368535767445E-2</v>
      </c>
      <c r="P906" s="1">
        <f t="shared" si="370"/>
        <v>-2.3748542680507453E-2</v>
      </c>
      <c r="Q906" s="1">
        <f t="shared" si="375"/>
        <v>-2.3705011851888943E-3</v>
      </c>
      <c r="R906" s="1">
        <f t="shared" si="376"/>
        <v>-4.3420296127286728E-5</v>
      </c>
      <c r="S906" s="1">
        <f t="shared" si="377"/>
        <v>-9.2850662156473865E-4</v>
      </c>
      <c r="T906" s="1">
        <f t="shared" si="378"/>
        <v>1.3951719155004034E-4</v>
      </c>
      <c r="U906" s="1">
        <f t="shared" si="379"/>
        <v>-4.1068444876491978E-4</v>
      </c>
      <c r="V906" s="1">
        <f t="shared" si="380"/>
        <v>9.8053778910973423E-4</v>
      </c>
      <c r="W906" s="1">
        <f t="shared" si="388"/>
        <v>0</v>
      </c>
      <c r="X906" s="1">
        <f t="shared" si="388"/>
        <v>0</v>
      </c>
      <c r="Y906" s="1">
        <f t="shared" si="388"/>
        <v>0</v>
      </c>
      <c r="Z906" s="1">
        <f t="shared" si="388"/>
        <v>0</v>
      </c>
      <c r="AA906" s="1">
        <f>+AA$3*$F906*ABS($F906)*COS(2*PI()*$A906/$AZ$22+AA$4)*COS(2*PI()*$A906/$BA$22+AA$5)</f>
        <v>0</v>
      </c>
      <c r="AB906" s="39">
        <f>+AB$3*$F906*ABS($F906)*COS(2*2*PI()*$A906/$BA$33+AB$4)*COS(2*2*PI()*$A906/$BA$34+AB$5)*COS(2*2*PI()*$A906/$BA$35+AB$6)</f>
        <v>0</v>
      </c>
      <c r="AE906" s="20">
        <f>+$AF$20*SIGN(SOI!A905)*(ABS(SOI!A905))^$AE$2</f>
        <v>0.45283820264361618</v>
      </c>
      <c r="AF906" s="20">
        <f t="shared" si="383"/>
        <v>0.21418977659148442</v>
      </c>
      <c r="AG906" s="19">
        <f t="shared" si="385"/>
        <v>-0.81500019501386634</v>
      </c>
      <c r="AH906" s="19">
        <f t="shared" si="386"/>
        <v>-0.53954472956708677</v>
      </c>
      <c r="AI906">
        <f t="shared" si="382"/>
        <v>0.53039999999999621</v>
      </c>
      <c r="AJ906">
        <f t="shared" si="381"/>
        <v>1.0291899716053508</v>
      </c>
      <c r="AK906">
        <v>1</v>
      </c>
    </row>
    <row r="907" spans="1:37" x14ac:dyDescent="0.25">
      <c r="A907">
        <v>73.750000000000171</v>
      </c>
      <c r="B907" s="2">
        <v>1953.7499999999329</v>
      </c>
      <c r="C907">
        <f>+D907+($D$2+E907+F907)*SOI!A906*IF(B907&gt;$C$18, IF(B907&lt;$C$19,-1,1),1)</f>
        <v>9.6865961489298644E-2</v>
      </c>
      <c r="D907">
        <f>+$D$3*((1-$D$5)*SOI!D906+$D$5*SOI!D905) +   $D$4*((1-$D$5)*SOI!E906+$D$5*SOI!E905)</f>
        <v>0</v>
      </c>
      <c r="E907">
        <f t="shared" si="363"/>
        <v>-1.2742092206227262</v>
      </c>
      <c r="F907">
        <f t="shared" si="364"/>
        <v>2.1548088705254411</v>
      </c>
      <c r="G907">
        <f t="shared" si="371"/>
        <v>0.88059964990271489</v>
      </c>
      <c r="H907" s="21">
        <f t="shared" si="372"/>
        <v>-4.9564358727699096E-3</v>
      </c>
      <c r="I907" s="37">
        <f t="shared" si="365"/>
        <v>-6.975931843295656E-2</v>
      </c>
      <c r="J907" s="1">
        <f t="shared" si="373"/>
        <v>-4.6535239947318651E-3</v>
      </c>
      <c r="K907" s="1">
        <f t="shared" si="374"/>
        <v>9.2298056726407727E-5</v>
      </c>
      <c r="L907" s="1">
        <f t="shared" si="366"/>
        <v>0.19673109186932586</v>
      </c>
      <c r="M907" s="1">
        <f t="shared" si="367"/>
        <v>0.41921072603846055</v>
      </c>
      <c r="N907" s="1">
        <f t="shared" si="368"/>
        <v>2.1052040485086063E-2</v>
      </c>
      <c r="O907" s="1">
        <f t="shared" si="369"/>
        <v>-0.83900439480151701</v>
      </c>
      <c r="P907" s="1">
        <f t="shared" si="370"/>
        <v>2.0740021509890679E-2</v>
      </c>
      <c r="Q907" s="1">
        <f t="shared" si="375"/>
        <v>5.9353853378761581E-3</v>
      </c>
      <c r="R907" s="1">
        <f t="shared" si="376"/>
        <v>2.2751407868170671E-5</v>
      </c>
      <c r="S907" s="1">
        <f t="shared" si="377"/>
        <v>-1.9256016967267919E-4</v>
      </c>
      <c r="T907" s="1">
        <f t="shared" si="378"/>
        <v>2.777248856004107E-3</v>
      </c>
      <c r="U907" s="1">
        <f t="shared" si="379"/>
        <v>7.5056316732965167E-5</v>
      </c>
      <c r="V907" s="1">
        <f t="shared" si="380"/>
        <v>-8.4861611758833887E-4</v>
      </c>
      <c r="W907" s="1">
        <f t="shared" si="388"/>
        <v>0</v>
      </c>
      <c r="X907" s="1">
        <f t="shared" si="388"/>
        <v>0</v>
      </c>
      <c r="Y907" s="1">
        <f t="shared" si="388"/>
        <v>0</v>
      </c>
      <c r="Z907" s="1">
        <f t="shared" si="388"/>
        <v>0</v>
      </c>
      <c r="AA907" s="1">
        <f>+AA$3*$F907*ABS($F907)*COS(2*PI()*$A907/$AZ$22+AA$4)*COS(2*PI()*$A907/$BA$22+AA$5)</f>
        <v>0</v>
      </c>
      <c r="AB907" s="39">
        <f>+AB$3*$F907*ABS($F907)*COS(2*2*PI()*$A907/$BA$33+AB$4)*COS(2*2*PI()*$A907/$BA$34+AB$5)*COS(2*2*PI()*$A907/$BA$35+AB$6)</f>
        <v>0</v>
      </c>
      <c r="AE907" s="20">
        <f>+$AF$20*SIGN(SOI!A906)*(ABS(SOI!A906))^$AE$2</f>
        <v>0.12722947518134881</v>
      </c>
      <c r="AF907" s="20">
        <f t="shared" si="383"/>
        <v>0.28118456256221375</v>
      </c>
      <c r="AG907" s="19">
        <f t="shared" si="385"/>
        <v>-0.54544885208012406</v>
      </c>
      <c r="AH907" s="19">
        <f t="shared" si="386"/>
        <v>-0.48674617573455026</v>
      </c>
      <c r="AI907">
        <f t="shared" si="382"/>
        <v>0.53099999999999625</v>
      </c>
      <c r="AJ907">
        <f t="shared" si="381"/>
        <v>0.82663341464233775</v>
      </c>
      <c r="AK907">
        <v>1</v>
      </c>
    </row>
    <row r="908" spans="1:37" x14ac:dyDescent="0.25">
      <c r="A908">
        <v>73.833333333333499</v>
      </c>
      <c r="B908" s="2">
        <v>1953.8333333332662</v>
      </c>
      <c r="C908">
        <f>+D908+($D$2+E908+F908)*SOI!A907*IF(B908&gt;$C$18, IF(B908&lt;$C$19,-1,1),1)</f>
        <v>-0.37651231219819331</v>
      </c>
      <c r="D908">
        <f>+$D$3*((1-$D$5)*SOI!D907+$D$5*SOI!D906) +   $D$4*((1-$D$5)*SOI!E907+$D$5*SOI!E906)</f>
        <v>0</v>
      </c>
      <c r="E908">
        <f t="shared" si="363"/>
        <v>2.3875979227069268</v>
      </c>
      <c r="F908">
        <f t="shared" si="364"/>
        <v>-3.6021537685075504</v>
      </c>
      <c r="G908">
        <f t="shared" si="371"/>
        <v>-1.2145558458006236</v>
      </c>
      <c r="H908" s="21">
        <f t="shared" si="372"/>
        <v>1.2055797548472962E-3</v>
      </c>
      <c r="I908" s="37">
        <f t="shared" si="365"/>
        <v>1.05060165585753</v>
      </c>
      <c r="J908" s="1">
        <f t="shared" si="373"/>
        <v>-0.13534245317421362</v>
      </c>
      <c r="K908" s="1">
        <f t="shared" si="374"/>
        <v>-1.0724188454686904E-3</v>
      </c>
      <c r="L908" s="1">
        <f t="shared" si="366"/>
        <v>-2.3343753151348232</v>
      </c>
      <c r="M908" s="1">
        <f t="shared" si="367"/>
        <v>-0.80955921465161484</v>
      </c>
      <c r="N908" s="1">
        <f t="shared" si="368"/>
        <v>-0.1372382218497564</v>
      </c>
      <c r="O908" s="1">
        <f t="shared" si="369"/>
        <v>2.2946354359449272</v>
      </c>
      <c r="P908" s="1">
        <f t="shared" si="370"/>
        <v>-7.4256408824800238E-3</v>
      </c>
      <c r="Q908" s="1">
        <f t="shared" si="375"/>
        <v>7.4721578827783575E-2</v>
      </c>
      <c r="R908" s="1">
        <f t="shared" si="376"/>
        <v>-4.3136136874143147E-3</v>
      </c>
      <c r="S908" s="1">
        <f t="shared" si="377"/>
        <v>-1.8905283659349983E-2</v>
      </c>
      <c r="T908" s="1">
        <f t="shared" si="378"/>
        <v>9.0128457148953622E-2</v>
      </c>
      <c r="U908" s="1">
        <f t="shared" si="379"/>
        <v>4.0471363864949723E-4</v>
      </c>
      <c r="V908" s="1">
        <f t="shared" si="380"/>
        <v>-1.9806917903578947E-3</v>
      </c>
      <c r="W908" s="1">
        <f t="shared" si="388"/>
        <v>0</v>
      </c>
      <c r="X908" s="1">
        <f t="shared" si="388"/>
        <v>0</v>
      </c>
      <c r="Y908" s="1">
        <f t="shared" si="388"/>
        <v>0</v>
      </c>
      <c r="Z908" s="1">
        <f t="shared" si="388"/>
        <v>0</v>
      </c>
      <c r="AA908" s="1">
        <f>+AA$3*$F908*ABS($F908)*COS(2*PI()*$A908/$AZ$22+AA$4)*COS(2*PI()*$A908/$BA$22+AA$5)</f>
        <v>0</v>
      </c>
      <c r="AB908" s="39">
        <f>+AB$3*$F908*ABS($F908)*COS(2*2*PI()*$A908/$BA$33+AB$4)*COS(2*2*PI()*$A908/$BA$34+AB$5)*COS(2*2*PI()*$A908/$BA$35+AB$6)</f>
        <v>0</v>
      </c>
      <c r="AE908" s="20">
        <f>+$AF$20*SIGN(SOI!A907)*(ABS(SOI!A907))^$AE$2</f>
        <v>0.26348600986167625</v>
      </c>
      <c r="AF908" s="20">
        <f t="shared" si="383"/>
        <v>0.18297509963457989</v>
      </c>
      <c r="AG908" s="19">
        <f t="shared" si="385"/>
        <v>-0.72824792729795662</v>
      </c>
      <c r="AH908" s="19">
        <f t="shared" si="386"/>
        <v>-0.47707347450674165</v>
      </c>
      <c r="AI908">
        <f t="shared" si="382"/>
        <v>0.5315999999999963</v>
      </c>
      <c r="AJ908">
        <f t="shared" si="381"/>
        <v>0.91122302693253654</v>
      </c>
      <c r="AK908">
        <v>1</v>
      </c>
    </row>
    <row r="909" spans="1:37" x14ac:dyDescent="0.25">
      <c r="A909">
        <v>73.916666666666828</v>
      </c>
      <c r="B909" s="2">
        <v>1953.9166666665994</v>
      </c>
      <c r="C909">
        <f>+D909+($D$2+E909+F909)*SOI!A908*IF(B909&gt;$C$18, IF(B909&lt;$C$19,-1,1),1)</f>
        <v>2.7822187152265547</v>
      </c>
      <c r="D909">
        <f>+$D$3*((1-$D$5)*SOI!D908+$D$5*SOI!D907) +   $D$4*((1-$D$5)*SOI!E908+$D$5*SOI!E907)</f>
        <v>0</v>
      </c>
      <c r="E909">
        <f t="shared" si="363"/>
        <v>-41.120340000440798</v>
      </c>
      <c r="F909">
        <f t="shared" si="364"/>
        <v>59.668464768617831</v>
      </c>
      <c r="G909">
        <f t="shared" si="371"/>
        <v>18.548124768177033</v>
      </c>
      <c r="H909" s="21">
        <f t="shared" si="372"/>
        <v>0.549103446671524</v>
      </c>
      <c r="I909" s="37">
        <f t="shared" si="365"/>
        <v>-24.332917915409507</v>
      </c>
      <c r="J909" s="1">
        <f t="shared" si="373"/>
        <v>-34.882240899724579</v>
      </c>
      <c r="K909" s="1">
        <f t="shared" si="374"/>
        <v>0.82680106633018347</v>
      </c>
      <c r="L909" s="1">
        <f t="shared" si="366"/>
        <v>46.323617931895626</v>
      </c>
      <c r="M909" s="1">
        <f t="shared" si="367"/>
        <v>9.0087149058662686</v>
      </c>
      <c r="N909" s="1">
        <f t="shared" si="368"/>
        <v>2.8976993380044478</v>
      </c>
      <c r="O909" s="1">
        <f t="shared" si="369"/>
        <v>-18.364109220795282</v>
      </c>
      <c r="P909" s="1">
        <f t="shared" si="370"/>
        <v>3.6048116105399028E-2</v>
      </c>
      <c r="Q909" s="1">
        <f t="shared" si="375"/>
        <v>17.55652267394829</v>
      </c>
      <c r="R909" s="1">
        <f t="shared" si="376"/>
        <v>23.474147041478261</v>
      </c>
      <c r="S909" s="1">
        <f t="shared" si="377"/>
        <v>-9.2452263257858984</v>
      </c>
      <c r="T909" s="1">
        <f t="shared" si="378"/>
        <v>14.313633619828051</v>
      </c>
      <c r="U909" s="1">
        <f t="shared" si="379"/>
        <v>4.5504315023093107E-2</v>
      </c>
      <c r="V909" s="1">
        <f t="shared" si="380"/>
        <v>-0.20302231318815098</v>
      </c>
      <c r="W909" s="1">
        <f t="shared" si="388"/>
        <v>0</v>
      </c>
      <c r="X909" s="1">
        <f t="shared" si="388"/>
        <v>0</v>
      </c>
      <c r="Y909" s="1">
        <f t="shared" si="388"/>
        <v>0</v>
      </c>
      <c r="Z909" s="1">
        <f t="shared" si="388"/>
        <v>0</v>
      </c>
      <c r="AA909" s="1">
        <f>+AA$3*$F909*ABS($F909)*COS(2*PI()*$A909/$AZ$22+AA$4)*COS(2*PI()*$A909/$BA$22+AA$5)</f>
        <v>0</v>
      </c>
      <c r="AB909" s="39">
        <f>+AB$3*$F909*ABS($F909)*COS(2*2*PI()*$A909/$BA$33+AB$4)*COS(2*2*PI()*$A909/$BA$34+AB$5)*COS(2*2*PI()*$A909/$BA$35+AB$6)</f>
        <v>0</v>
      </c>
      <c r="AE909" s="20">
        <f>+$AF$20*SIGN(SOI!A908)*(ABS(SOI!A908))^$AE$2</f>
        <v>0.15820981386071464</v>
      </c>
      <c r="AF909" s="20">
        <f t="shared" si="383"/>
        <v>0.24376828332388858</v>
      </c>
      <c r="AG909" s="19">
        <f t="shared" si="385"/>
        <v>-0.58514304287158825</v>
      </c>
      <c r="AH909" s="19">
        <f t="shared" si="386"/>
        <v>-0.47216648726635868</v>
      </c>
      <c r="AI909">
        <f t="shared" si="382"/>
        <v>0.53219999999999634</v>
      </c>
      <c r="AJ909">
        <f t="shared" si="381"/>
        <v>0.82891132619547681</v>
      </c>
      <c r="AK909">
        <v>1</v>
      </c>
    </row>
    <row r="910" spans="1:37" x14ac:dyDescent="0.25">
      <c r="A910">
        <v>74.000000000000156</v>
      </c>
      <c r="B910" s="2">
        <v>1953.9999999999327</v>
      </c>
      <c r="C910">
        <f>+D910+($D$2+E910+F910)*SOI!A909*IF(B910&gt;$C$18, IF(B910&lt;$C$19,-1,1),1)</f>
        <v>0.52007909594834245</v>
      </c>
      <c r="D910">
        <f>+$D$3*((1-$D$5)*SOI!D909+$D$5*SOI!D908) +   $D$4*((1-$D$5)*SOI!E909+$D$5*SOI!E908)</f>
        <v>0</v>
      </c>
      <c r="E910">
        <f t="shared" si="363"/>
        <v>-2.6892524456843807</v>
      </c>
      <c r="F910">
        <f t="shared" si="364"/>
        <v>4.022788589141669</v>
      </c>
      <c r="G910">
        <f t="shared" si="371"/>
        <v>1.3335361434572883</v>
      </c>
      <c r="H910" s="21">
        <f t="shared" si="372"/>
        <v>-2.4101954419417991E-3</v>
      </c>
      <c r="I910" s="37">
        <f t="shared" si="365"/>
        <v>-1.1606039387846789</v>
      </c>
      <c r="J910" s="1">
        <f t="shared" si="373"/>
        <v>-6.3957410627945594E-3</v>
      </c>
      <c r="K910" s="1">
        <f t="shared" si="374"/>
        <v>1.4577581959470209E-6</v>
      </c>
      <c r="L910" s="1">
        <f t="shared" si="366"/>
        <v>0.88119060326420606</v>
      </c>
      <c r="M910" s="1">
        <f t="shared" si="367"/>
        <v>3.4630558034994319E-2</v>
      </c>
      <c r="N910" s="1">
        <f t="shared" si="368"/>
        <v>0.1253155473685402</v>
      </c>
      <c r="O910" s="1">
        <f t="shared" si="369"/>
        <v>-2.1390915866010304E-3</v>
      </c>
      <c r="P910" s="1">
        <f t="shared" si="370"/>
        <v>2.8684028021912063E-2</v>
      </c>
      <c r="Q910" s="1">
        <f t="shared" si="375"/>
        <v>2.918682015879239E-3</v>
      </c>
      <c r="R910" s="1">
        <f t="shared" si="376"/>
        <v>1.8613495992075144E-4</v>
      </c>
      <c r="S910" s="1">
        <f t="shared" si="377"/>
        <v>-1.907036608853404E-2</v>
      </c>
      <c r="T910" s="1">
        <f t="shared" si="378"/>
        <v>3.1715882148260232E-5</v>
      </c>
      <c r="U910" s="1">
        <f t="shared" si="379"/>
        <v>1.7270304516267343E-3</v>
      </c>
      <c r="V910" s="1">
        <f t="shared" si="380"/>
        <v>-6.9863923319048709E-3</v>
      </c>
      <c r="W910" s="1">
        <f t="shared" si="388"/>
        <v>0</v>
      </c>
      <c r="X910" s="1">
        <f t="shared" si="388"/>
        <v>0</v>
      </c>
      <c r="Y910" s="1">
        <f t="shared" si="388"/>
        <v>0</v>
      </c>
      <c r="Z910" s="1">
        <f t="shared" si="388"/>
        <v>0</v>
      </c>
      <c r="AA910" s="1">
        <f>+AA$3*$F910*ABS($F910)*COS(2*PI()*$A910/$AZ$22+AA$4)*COS(2*PI()*$A910/$BA$22+AA$5)</f>
        <v>0</v>
      </c>
      <c r="AB910" s="39">
        <f>+AB$3*$F910*ABS($F910)*COS(2*2*PI()*$A910/$BA$33+AB$4)*COS(2*2*PI()*$A910/$BA$34+AB$5)*COS(2*2*PI()*$A910/$BA$35+AB$6)</f>
        <v>0</v>
      </c>
      <c r="AE910" s="20">
        <f>+$AF$20*SIGN(SOI!A909)*(ABS(SOI!A909))^$AE$2</f>
        <v>0.30960902624927489</v>
      </c>
      <c r="AF910" s="20">
        <f t="shared" si="383"/>
        <v>0.22274150140314161</v>
      </c>
      <c r="AG910" s="19">
        <f t="shared" si="385"/>
        <v>-0.38487747501464592</v>
      </c>
      <c r="AH910" s="19">
        <f t="shared" si="386"/>
        <v>-0.42978029930692929</v>
      </c>
      <c r="AI910">
        <f t="shared" si="382"/>
        <v>0.53279999999999639</v>
      </c>
      <c r="AJ910">
        <f t="shared" si="381"/>
        <v>0.6076189764177875</v>
      </c>
      <c r="AK910">
        <v>1</v>
      </c>
    </row>
    <row r="911" spans="1:37" x14ac:dyDescent="0.25">
      <c r="A911">
        <v>74.083333333333485</v>
      </c>
      <c r="B911" s="2">
        <v>1954.083333333266</v>
      </c>
      <c r="C911">
        <f>+D911+($D$2+E911+F911)*SOI!A910*IF(B911&gt;$C$18, IF(B911&lt;$C$19,-1,1),1)</f>
        <v>-0.18670348546433607</v>
      </c>
      <c r="D911">
        <f>+$D$3*((1-$D$5)*SOI!D910+$D$5*SOI!D909) +   $D$4*((1-$D$5)*SOI!E910+$D$5*SOI!E909)</f>
        <v>0</v>
      </c>
      <c r="E911">
        <f t="shared" si="363"/>
        <v>1.3464768071476163</v>
      </c>
      <c r="F911">
        <f t="shared" si="364"/>
        <v>-2.2355410236444548</v>
      </c>
      <c r="G911">
        <f t="shared" si="371"/>
        <v>-0.88906421649683853</v>
      </c>
      <c r="H911" s="21">
        <f t="shared" si="372"/>
        <v>1.555704315603304E-2</v>
      </c>
      <c r="I911" s="37">
        <f t="shared" si="365"/>
        <v>5.7150352207513584E-2</v>
      </c>
      <c r="J911" s="1">
        <f t="shared" si="373"/>
        <v>2.5659319049469273E-3</v>
      </c>
      <c r="K911" s="1">
        <f t="shared" si="374"/>
        <v>-2.5337486271563443E-5</v>
      </c>
      <c r="L911" s="1">
        <f t="shared" si="366"/>
        <v>-6.494771971463964E-2</v>
      </c>
      <c r="M911" s="1">
        <f t="shared" si="367"/>
        <v>0.2821492322680958</v>
      </c>
      <c r="N911" s="1">
        <f t="shared" si="368"/>
        <v>-1.3624746765230338E-3</v>
      </c>
      <c r="O911" s="1">
        <f t="shared" si="369"/>
        <v>0.52933807524285925</v>
      </c>
      <c r="P911" s="1">
        <f t="shared" si="370"/>
        <v>-2.7335081172507502E-2</v>
      </c>
      <c r="Q911" s="1">
        <f t="shared" si="375"/>
        <v>-2.5854113369672398E-4</v>
      </c>
      <c r="R911" s="1">
        <f t="shared" si="376"/>
        <v>8.1190588237340025E-7</v>
      </c>
      <c r="S911" s="1">
        <f t="shared" si="377"/>
        <v>-1.0209803529787287E-5</v>
      </c>
      <c r="T911" s="1">
        <f t="shared" si="378"/>
        <v>5.7846168750226785E-4</v>
      </c>
      <c r="U911" s="1">
        <f t="shared" si="379"/>
        <v>8.1042922943240931E-5</v>
      </c>
      <c r="V911" s="1">
        <f t="shared" si="380"/>
        <v>-7.2386350923309164E-5</v>
      </c>
      <c r="W911" s="1">
        <f t="shared" si="388"/>
        <v>0</v>
      </c>
      <c r="X911" s="1">
        <f t="shared" si="388"/>
        <v>0</v>
      </c>
      <c r="Y911" s="1">
        <f t="shared" si="388"/>
        <v>0</v>
      </c>
      <c r="Z911" s="1">
        <f t="shared" si="388"/>
        <v>0</v>
      </c>
      <c r="AA911" s="1">
        <f>+AA$3*$F911*ABS($F911)*COS(2*PI()*$A911/$AZ$22+AA$4)*COS(2*PI()*$A911/$BA$22+AA$5)</f>
        <v>0</v>
      </c>
      <c r="AB911" s="39">
        <f>+AB$3*$F911*ABS($F911)*COS(2*2*PI()*$A911/$BA$33+AB$4)*COS(2*2*PI()*$A911/$BA$34+AB$5)*COS(2*2*PI()*$A911/$BA$35+AB$6)</f>
        <v>0</v>
      </c>
      <c r="AE911" s="20">
        <f>+$AF$20*SIGN(SOI!A910)*(ABS(SOI!A910))^$AE$2</f>
        <v>0.20040566409943528</v>
      </c>
      <c r="AF911" s="20">
        <f t="shared" si="383"/>
        <v>0.17787053543993223</v>
      </c>
      <c r="AG911" s="19">
        <f t="shared" si="385"/>
        <v>-0.47759813019749087</v>
      </c>
      <c r="AH911" s="19">
        <f t="shared" si="386"/>
        <v>-0.45201665781151845</v>
      </c>
      <c r="AI911">
        <f t="shared" si="382"/>
        <v>0.53339999999999643</v>
      </c>
      <c r="AJ911">
        <f t="shared" si="381"/>
        <v>0.65546866563742312</v>
      </c>
      <c r="AK911">
        <v>1</v>
      </c>
    </row>
    <row r="912" spans="1:37" x14ac:dyDescent="0.25">
      <c r="A912">
        <v>74.166666666666814</v>
      </c>
      <c r="B912" s="2">
        <v>1954.1666666665992</v>
      </c>
      <c r="C912">
        <f>+D912+($D$2+E912+F912)*SOI!A911*IF(B912&gt;$C$18, IF(B912&lt;$C$19,-1,1),1)</f>
        <v>9.5960776798470499E-3</v>
      </c>
      <c r="D912">
        <f>+$D$3*((1-$D$5)*SOI!D911+$D$5*SOI!D910) +   $D$4*((1-$D$5)*SOI!E911+$D$5*SOI!E910)</f>
        <v>0</v>
      </c>
      <c r="E912">
        <f t="shared" si="363"/>
        <v>-0.94082667427696576</v>
      </c>
      <c r="F912">
        <f t="shared" si="364"/>
        <v>1.9004344422616708</v>
      </c>
      <c r="G912">
        <f t="shared" si="371"/>
        <v>0.95960776798470504</v>
      </c>
      <c r="H912" s="21">
        <f t="shared" si="372"/>
        <v>-3.2358729117171786E-3</v>
      </c>
      <c r="I912" s="37">
        <f t="shared" si="365"/>
        <v>0.35271841718611663</v>
      </c>
      <c r="J912" s="1">
        <f t="shared" si="373"/>
        <v>-1.981737423703404E-2</v>
      </c>
      <c r="K912" s="1">
        <f t="shared" si="374"/>
        <v>2.9094671919215357E-4</v>
      </c>
      <c r="L912" s="1">
        <f t="shared" si="366"/>
        <v>0.75566692526619816</v>
      </c>
      <c r="M912" s="1">
        <f t="shared" si="367"/>
        <v>-0.35307797826712056</v>
      </c>
      <c r="N912" s="1">
        <f t="shared" si="368"/>
        <v>-3.3245907031634638E-2</v>
      </c>
      <c r="O912" s="1">
        <f t="shared" si="369"/>
        <v>-0.89858606066557112</v>
      </c>
      <c r="P912" s="1">
        <f t="shared" si="370"/>
        <v>1.5891952420779284E-2</v>
      </c>
      <c r="Q912" s="1">
        <f t="shared" si="375"/>
        <v>7.8946186118588491E-3</v>
      </c>
      <c r="R912" s="1">
        <f t="shared" si="376"/>
        <v>-1.5300880345927502E-4</v>
      </c>
      <c r="S912" s="1">
        <f t="shared" si="377"/>
        <v>-1.5375751721859556E-3</v>
      </c>
      <c r="T912" s="1">
        <f t="shared" si="378"/>
        <v>1.1425300985450113E-2</v>
      </c>
      <c r="U912" s="1">
        <f t="shared" si="379"/>
        <v>-2.9079116684972624E-4</v>
      </c>
      <c r="V912" s="1">
        <f t="shared" si="380"/>
        <v>1.0268885684010689E-3</v>
      </c>
      <c r="W912" s="1">
        <f t="shared" si="388"/>
        <v>0</v>
      </c>
      <c r="X912" s="1">
        <f t="shared" si="388"/>
        <v>0</v>
      </c>
      <c r="Y912" s="1">
        <f t="shared" si="388"/>
        <v>0</v>
      </c>
      <c r="Z912" s="1">
        <f t="shared" si="388"/>
        <v>0</v>
      </c>
      <c r="AA912" s="1">
        <f>+AA$3*$F912*ABS($F912)*COS(2*PI()*$A912/$AZ$22+AA$4)*COS(2*PI()*$A912/$BA$22+AA$5)</f>
        <v>0</v>
      </c>
      <c r="AB912" s="39">
        <f>+AB$3*$F912*ABS($F912)*COS(2*2*PI()*$A912/$BA$33+AB$4)*COS(2*2*PI()*$A912/$BA$34+AB$5)*COS(2*2*PI()*$A912/$BA$35+AB$6)</f>
        <v>0</v>
      </c>
      <c r="AE912" s="20">
        <f>+$AF$20*SIGN(SOI!A911)*(ABS(SOI!A911))^$AE$2</f>
        <v>2.3596915971086534E-2</v>
      </c>
      <c r="AF912" s="20">
        <f t="shared" si="383"/>
        <v>-1.5142456799124645E-2</v>
      </c>
      <c r="AG912" s="19">
        <f t="shared" si="385"/>
        <v>-0.41944534747274731</v>
      </c>
      <c r="AH912" s="19">
        <f t="shared" si="386"/>
        <v>-0.45671001235214859</v>
      </c>
      <c r="AI912">
        <f t="shared" si="382"/>
        <v>0.53399999999999648</v>
      </c>
      <c r="AJ912">
        <f t="shared" si="381"/>
        <v>0.40430289067362268</v>
      </c>
      <c r="AK912">
        <v>1</v>
      </c>
    </row>
    <row r="913" spans="1:37" x14ac:dyDescent="0.25">
      <c r="A913">
        <v>74.250000000000142</v>
      </c>
      <c r="B913" s="2">
        <v>1954.2499999999325</v>
      </c>
      <c r="C913">
        <f>+D913+($D$2+E913+F913)*SOI!A912*IF(B913&gt;$C$18, IF(B913&lt;$C$19,-1,1),1)</f>
        <v>0.44539012279634876</v>
      </c>
      <c r="D913">
        <f>+$D$3*((1-$D$5)*SOI!D912+$D$5*SOI!D911) +   $D$4*((1-$D$5)*SOI!E912+$D$5*SOI!E911)</f>
        <v>0</v>
      </c>
      <c r="E913">
        <f t="shared" si="363"/>
        <v>0.76296473692986932</v>
      </c>
      <c r="F913">
        <f t="shared" si="364"/>
        <v>-2.1548088706684592</v>
      </c>
      <c r="G913">
        <f t="shared" si="371"/>
        <v>-1.3918441337385898</v>
      </c>
      <c r="H913" s="21">
        <f t="shared" si="372"/>
        <v>-9.8804257942915301E-3</v>
      </c>
      <c r="I913" s="37">
        <f t="shared" si="365"/>
        <v>-0.46356085243729972</v>
      </c>
      <c r="J913" s="1">
        <f t="shared" si="373"/>
        <v>-2.4318087394986757E-2</v>
      </c>
      <c r="K913" s="1">
        <f t="shared" si="374"/>
        <v>-3.1550327719995572E-5</v>
      </c>
      <c r="L913" s="1">
        <f t="shared" si="366"/>
        <v>-0.92315410154161615</v>
      </c>
      <c r="M913" s="1">
        <f t="shared" si="367"/>
        <v>0.32966688110659931</v>
      </c>
      <c r="N913" s="1">
        <f t="shared" si="368"/>
        <v>2.4044894768650685E-2</v>
      </c>
      <c r="O913" s="1">
        <f t="shared" si="369"/>
        <v>0.5529770894046373</v>
      </c>
      <c r="P913" s="1">
        <f t="shared" si="370"/>
        <v>-2.2923261886719452E-3</v>
      </c>
      <c r="Q913" s="1">
        <f t="shared" si="375"/>
        <v>5.3311455168818835E-3</v>
      </c>
      <c r="R913" s="1">
        <f t="shared" si="376"/>
        <v>1.3579519957802422E-4</v>
      </c>
      <c r="S913" s="1">
        <f t="shared" si="377"/>
        <v>-1.4615028553890545E-3</v>
      </c>
      <c r="T913" s="1">
        <f t="shared" si="378"/>
        <v>8.589322322465098E-3</v>
      </c>
      <c r="U913" s="1">
        <f t="shared" si="379"/>
        <v>-5.5126317983890691E-5</v>
      </c>
      <c r="V913" s="1">
        <f t="shared" si="380"/>
        <v>1.0712903027876746E-4</v>
      </c>
      <c r="W913" s="1">
        <f t="shared" si="388"/>
        <v>0</v>
      </c>
      <c r="X913" s="1">
        <f t="shared" si="388"/>
        <v>0</v>
      </c>
      <c r="Y913" s="1">
        <f t="shared" si="388"/>
        <v>0</v>
      </c>
      <c r="Z913" s="1">
        <f t="shared" si="388"/>
        <v>0</v>
      </c>
      <c r="AA913" s="1">
        <f>+AA$3*$F913*ABS($F913)*COS(2*PI()*$A913/$AZ$22+AA$4)*COS(2*PI()*$A913/$BA$22+AA$5)</f>
        <v>0</v>
      </c>
      <c r="AB913" s="39">
        <f>+AB$3*$F913*ABS($F913)*COS(2*2*PI()*$A913/$BA$33+AB$4)*COS(2*2*PI()*$A913/$BA$34+AB$5)*COS(2*2*PI()*$A913/$BA$35+AB$6)</f>
        <v>0</v>
      </c>
      <c r="AE913" s="20">
        <f>+$AF$20*SIGN(SOI!A912)*(ABS(SOI!A912))^$AE$2</f>
        <v>-0.26942995046789575</v>
      </c>
      <c r="AF913" s="20">
        <f t="shared" si="383"/>
        <v>-0.20996881473822859</v>
      </c>
      <c r="AG913" s="19">
        <f t="shared" si="385"/>
        <v>-0.41933310730699325</v>
      </c>
      <c r="AH913" s="19">
        <f t="shared" si="386"/>
        <v>-0.4318996276281879</v>
      </c>
      <c r="AI913">
        <f t="shared" si="382"/>
        <v>0.53459999999999652</v>
      </c>
      <c r="AJ913">
        <f t="shared" si="381"/>
        <v>0.20936429256876465</v>
      </c>
      <c r="AK913">
        <v>1</v>
      </c>
    </row>
    <row r="914" spans="1:37" x14ac:dyDescent="0.25">
      <c r="A914">
        <v>74.333333333333471</v>
      </c>
      <c r="B914" s="2">
        <v>1954.3333333332657</v>
      </c>
      <c r="C914">
        <f>+D914+($D$2+E914+F914)*SOI!A913*IF(B914&gt;$C$18, IF(B914&lt;$C$19,-1,1),1)</f>
        <v>-1.548385649213823</v>
      </c>
      <c r="D914">
        <f>+$D$3*((1-$D$5)*SOI!D913+$D$5*SOI!D912) +   $D$4*((1-$D$5)*SOI!E913+$D$5*SOI!E912)</f>
        <v>0</v>
      </c>
      <c r="E914">
        <f t="shared" si="363"/>
        <v>-0.68067141177565471</v>
      </c>
      <c r="F914">
        <f t="shared" si="364"/>
        <v>3.602153768782868</v>
      </c>
      <c r="G914">
        <f t="shared" si="371"/>
        <v>2.9214823570072133</v>
      </c>
      <c r="H914" s="21">
        <f t="shared" si="372"/>
        <v>8.6870591636325507E-3</v>
      </c>
      <c r="I914" s="37">
        <f t="shared" si="365"/>
        <v>0.37069841976640139</v>
      </c>
      <c r="J914" s="1">
        <f t="shared" si="373"/>
        <v>-1.4224607265829093E-2</v>
      </c>
      <c r="K914" s="1">
        <f t="shared" si="374"/>
        <v>4.2208405632363461E-6</v>
      </c>
      <c r="L914" s="1">
        <f t="shared" si="366"/>
        <v>0.35634062306923875</v>
      </c>
      <c r="M914" s="1">
        <f t="shared" si="367"/>
        <v>-0.2411416383064082</v>
      </c>
      <c r="N914" s="1">
        <f t="shared" si="368"/>
        <v>2.2103082929618888E-2</v>
      </c>
      <c r="O914" s="1">
        <f t="shared" si="369"/>
        <v>-6.382751289047825E-2</v>
      </c>
      <c r="P914" s="1">
        <f t="shared" si="370"/>
        <v>6.8830285932480776E-3</v>
      </c>
      <c r="Q914" s="1">
        <f t="shared" si="375"/>
        <v>-3.5846552743780576E-3</v>
      </c>
      <c r="R914" s="1">
        <f t="shared" si="376"/>
        <v>7.3017214256085566E-5</v>
      </c>
      <c r="S914" s="1">
        <f t="shared" si="377"/>
        <v>1.0743446425560603E-3</v>
      </c>
      <c r="T914" s="1">
        <f t="shared" si="378"/>
        <v>3.8269326180519572E-4</v>
      </c>
      <c r="U914" s="1">
        <f t="shared" si="379"/>
        <v>-1.3236590260355126E-4</v>
      </c>
      <c r="V914" s="1">
        <f t="shared" si="380"/>
        <v>-2.9569249636291178E-4</v>
      </c>
      <c r="W914" s="1">
        <f t="shared" si="388"/>
        <v>0</v>
      </c>
      <c r="X914" s="1">
        <f t="shared" si="388"/>
        <v>0</v>
      </c>
      <c r="Y914" s="1">
        <f t="shared" si="388"/>
        <v>0</v>
      </c>
      <c r="Z914" s="1">
        <f t="shared" si="388"/>
        <v>0</v>
      </c>
      <c r="AA914" s="1">
        <f>+AA$3*$F914*ABS($F914)*COS(2*PI()*$A914/$AZ$22+AA$4)*COS(2*PI()*$A914/$BA$22+AA$5)</f>
        <v>0</v>
      </c>
      <c r="AB914" s="39">
        <f>+AB$3*$F914*ABS($F914)*COS(2*2*PI()*$A914/$BA$33+AB$4)*COS(2*2*PI()*$A914/$BA$34+AB$5)*COS(2*2*PI()*$A914/$BA$35+AB$6)</f>
        <v>0</v>
      </c>
      <c r="AE914" s="20">
        <f>+$AF$20*SIGN(SOI!A913)*(ABS(SOI!A913))^$AE$2</f>
        <v>-0.38407340971787662</v>
      </c>
      <c r="AF914" s="20">
        <f t="shared" si="383"/>
        <v>-0.38881093216990931</v>
      </c>
      <c r="AG914" s="19">
        <f t="shared" si="385"/>
        <v>-1.1226831319452137</v>
      </c>
      <c r="AH914" s="19">
        <f t="shared" si="386"/>
        <v>-1.134263495157902</v>
      </c>
      <c r="AI914">
        <f t="shared" si="382"/>
        <v>0.53519999999999657</v>
      </c>
      <c r="AJ914">
        <f t="shared" si="381"/>
        <v>0.73387219977530438</v>
      </c>
      <c r="AK914">
        <v>1</v>
      </c>
    </row>
    <row r="915" spans="1:37" x14ac:dyDescent="0.25">
      <c r="A915">
        <v>74.416666666666799</v>
      </c>
      <c r="B915" s="2">
        <v>1954.416666666599</v>
      </c>
      <c r="C915">
        <f>+D915+($D$2+E915+F915)*SOI!A914*IF(B915&gt;$C$18, IF(B915&lt;$C$19,-1,1),1)</f>
        <v>47.211033176998122</v>
      </c>
      <c r="D915">
        <f>+$D$3*((1-$D$5)*SOI!D914+$D$5*SOI!D913) +   $D$4*((1-$D$5)*SOI!E914+$D$5*SOI!E913)</f>
        <v>0</v>
      </c>
      <c r="E915">
        <f t="shared" si="363"/>
        <v>0.65467329731746637</v>
      </c>
      <c r="F915">
        <f t="shared" si="364"/>
        <v>-59.668464768565116</v>
      </c>
      <c r="G915">
        <f t="shared" si="371"/>
        <v>-59.01379147124765</v>
      </c>
      <c r="H915" s="21">
        <f t="shared" si="372"/>
        <v>-4.2932325916762604E-2</v>
      </c>
      <c r="I915" s="37">
        <f t="shared" si="365"/>
        <v>-0.31870782452327162</v>
      </c>
      <c r="J915" s="1">
        <f t="shared" si="373"/>
        <v>2.9118907881001074E-2</v>
      </c>
      <c r="K915" s="1">
        <f t="shared" si="374"/>
        <v>-7.1266369741228445E-6</v>
      </c>
      <c r="L915" s="1">
        <f t="shared" si="366"/>
        <v>-1.4263573607020733E-3</v>
      </c>
      <c r="M915" s="1">
        <f t="shared" si="367"/>
        <v>-0.57416275080694368</v>
      </c>
      <c r="N915" s="1">
        <f t="shared" si="368"/>
        <v>-0.46732602926740713</v>
      </c>
      <c r="O915" s="1">
        <f t="shared" si="369"/>
        <v>0.27584703871077887</v>
      </c>
      <c r="P915" s="1">
        <f t="shared" si="370"/>
        <v>-0.671802856586452</v>
      </c>
      <c r="Q915" s="1">
        <f t="shared" si="375"/>
        <v>0.18045849122119567</v>
      </c>
      <c r="R915" s="1">
        <f t="shared" si="376"/>
        <v>3.1602917377818499E-3</v>
      </c>
      <c r="S915" s="1">
        <f t="shared" si="377"/>
        <v>1.9529122592127086E-2</v>
      </c>
      <c r="T915" s="1">
        <f t="shared" si="378"/>
        <v>6.6202475948054659E-6</v>
      </c>
      <c r="U915" s="1">
        <f t="shared" si="379"/>
        <v>-1.1107348263942328E-2</v>
      </c>
      <c r="V915" s="1">
        <f t="shared" si="380"/>
        <v>-0.61019647478291639</v>
      </c>
      <c r="W915" s="1">
        <f t="shared" si="388"/>
        <v>0</v>
      </c>
      <c r="X915" s="1">
        <f t="shared" si="388"/>
        <v>0</v>
      </c>
      <c r="Y915" s="1">
        <f t="shared" si="388"/>
        <v>0</v>
      </c>
      <c r="Z915" s="1">
        <f t="shared" si="388"/>
        <v>0</v>
      </c>
      <c r="AA915" s="1">
        <f>+AA$3*$F915*ABS($F915)*COS(2*PI()*$A915/$AZ$22+AA$4)*COS(2*PI()*$A915/$BA$22+AA$5)</f>
        <v>0</v>
      </c>
      <c r="AB915" s="39">
        <f>+AB$3*$F915*ABS($F915)*COS(2*2*PI()*$A915/$BA$33+AB$4)*COS(2*2*PI()*$A915/$BA$34+AB$5)*COS(2*2*PI()*$A915/$BA$35+AB$6)</f>
        <v>0</v>
      </c>
      <c r="AE915" s="20">
        <f>+$AF$20*SIGN(SOI!A914)*(ABS(SOI!A914))^$AE$2</f>
        <v>-0.5129294363239556</v>
      </c>
      <c r="AF915" s="20">
        <f t="shared" si="383"/>
        <v>-0.50180325480121513</v>
      </c>
      <c r="AG915" s="19">
        <f t="shared" si="385"/>
        <v>-1.1119615163568946</v>
      </c>
      <c r="AH915" s="19">
        <f t="shared" si="386"/>
        <v>-1.0858766139251439</v>
      </c>
      <c r="AI915">
        <f t="shared" si="382"/>
        <v>0.53579999999999661</v>
      </c>
      <c r="AJ915">
        <f t="shared" si="381"/>
        <v>0.61015826155567943</v>
      </c>
      <c r="AK915">
        <v>1</v>
      </c>
    </row>
    <row r="916" spans="1:37" x14ac:dyDescent="0.25">
      <c r="A916">
        <v>74.500000000000128</v>
      </c>
      <c r="B916" s="2">
        <v>1954.4999999999322</v>
      </c>
      <c r="C916">
        <f>+D916+($D$2+E916+F916)*SOI!A915*IF(B916&gt;$C$18, IF(B916&lt;$C$19,-1,1),1)</f>
        <v>4.7916307322470963</v>
      </c>
      <c r="D916">
        <f>+$D$3*((1-$D$5)*SOI!D915+$D$5*SOI!D914) +   $D$4*((1-$D$5)*SOI!E915+$D$5*SOI!E914)</f>
        <v>0</v>
      </c>
      <c r="E916">
        <f t="shared" si="363"/>
        <v>-0.67488859900332621</v>
      </c>
      <c r="F916">
        <f t="shared" si="364"/>
        <v>-4.022788589474219</v>
      </c>
      <c r="G916">
        <f t="shared" si="371"/>
        <v>-4.6976771884775452</v>
      </c>
      <c r="H916" s="21">
        <f t="shared" si="372"/>
        <v>-6.7768748928804731E-3</v>
      </c>
      <c r="I916" s="37">
        <f t="shared" si="365"/>
        <v>-0.15404674516929243</v>
      </c>
      <c r="J916" s="1">
        <f t="shared" si="373"/>
        <v>3.4970655556624051E-3</v>
      </c>
      <c r="K916" s="1">
        <f t="shared" si="374"/>
        <v>-3.176539434199048E-4</v>
      </c>
      <c r="L916" s="1">
        <f t="shared" si="366"/>
        <v>0.3973861829740693</v>
      </c>
      <c r="M916" s="1">
        <f t="shared" si="367"/>
        <v>-0.14266055337607156</v>
      </c>
      <c r="N916" s="1">
        <f t="shared" si="368"/>
        <v>7.8474740321064718E-2</v>
      </c>
      <c r="O916" s="1">
        <f t="shared" si="369"/>
        <v>-0.45992858120082075</v>
      </c>
      <c r="P916" s="1">
        <f t="shared" si="370"/>
        <v>-6.4462177686346364E-2</v>
      </c>
      <c r="Q916" s="1">
        <f t="shared" si="375"/>
        <v>-7.5293264699880765E-3</v>
      </c>
      <c r="R916" s="1">
        <f t="shared" si="376"/>
        <v>-6.3733208554575215E-5</v>
      </c>
      <c r="S916" s="1">
        <f t="shared" si="377"/>
        <v>-1.5850846070292479E-3</v>
      </c>
      <c r="T916" s="1">
        <f t="shared" si="378"/>
        <v>3.0752520725955581E-3</v>
      </c>
      <c r="U916" s="1">
        <f t="shared" si="379"/>
        <v>-5.151495402793098E-4</v>
      </c>
      <c r="V916" s="1">
        <f t="shared" si="380"/>
        <v>9.8320196343865615E-3</v>
      </c>
      <c r="W916" s="1">
        <f t="shared" si="388"/>
        <v>0</v>
      </c>
      <c r="X916" s="1">
        <f t="shared" si="388"/>
        <v>0</v>
      </c>
      <c r="Y916" s="1">
        <f t="shared" si="388"/>
        <v>0</v>
      </c>
      <c r="Z916" s="1">
        <f t="shared" si="388"/>
        <v>0</v>
      </c>
      <c r="AA916" s="1">
        <f>+AA$3*$F916*ABS($F916)*COS(2*PI()*$A916/$AZ$22+AA$4)*COS(2*PI()*$A916/$BA$22+AA$5)</f>
        <v>0</v>
      </c>
      <c r="AB916" s="39">
        <f>+AB$3*$F916*ABS($F916)*COS(2*2*PI()*$A916/$BA$33+AB$4)*COS(2*2*PI()*$A916/$BA$34+AB$5)*COS(2*2*PI()*$A916/$BA$35+AB$6)</f>
        <v>0</v>
      </c>
      <c r="AE916" s="20">
        <f>+$AF$20*SIGN(SOI!A915)*(ABS(SOI!A915))^$AE$2</f>
        <v>-0.60840691836181304</v>
      </c>
      <c r="AF916" s="20">
        <f t="shared" si="383"/>
        <v>-0.58489185946077227</v>
      </c>
      <c r="AG916" s="19">
        <f t="shared" si="385"/>
        <v>-1.1150276352723174</v>
      </c>
      <c r="AH916" s="19">
        <f t="shared" si="386"/>
        <v>-1.1196625371867259</v>
      </c>
      <c r="AI916">
        <f t="shared" si="382"/>
        <v>0.53639999999999666</v>
      </c>
      <c r="AJ916">
        <f t="shared" si="381"/>
        <v>0.53013577581154514</v>
      </c>
      <c r="AK916">
        <v>1</v>
      </c>
    </row>
    <row r="917" spans="1:37" x14ac:dyDescent="0.25">
      <c r="A917">
        <v>74.583333333333456</v>
      </c>
      <c r="B917" s="2">
        <v>1954.5833333332655</v>
      </c>
      <c r="C917">
        <f>+D917+($D$2+E917+F917)*SOI!A916*IF(B917&gt;$C$18, IF(B917&lt;$C$19,-1,1),1)</f>
        <v>-3.2233758395350387</v>
      </c>
      <c r="D917">
        <f>+$D$3*((1-$D$5)*SOI!D916+$D$5*SOI!D915) +   $D$4*((1-$D$5)*SOI!E916+$D$5*SOI!E915)</f>
        <v>0</v>
      </c>
      <c r="E917">
        <f t="shared" si="363"/>
        <v>0.74906623504882397</v>
      </c>
      <c r="F917">
        <f t="shared" si="364"/>
        <v>2.2355410237799154</v>
      </c>
      <c r="G917">
        <f t="shared" si="371"/>
        <v>2.9846072588287393</v>
      </c>
      <c r="H917" s="21">
        <f t="shared" si="372"/>
        <v>2.7682725208452795E-4</v>
      </c>
      <c r="I917" s="37">
        <f t="shared" si="365"/>
        <v>0.36842430596467768</v>
      </c>
      <c r="J917" s="1">
        <f t="shared" si="373"/>
        <v>1.965582662969494E-3</v>
      </c>
      <c r="K917" s="1">
        <f t="shared" si="374"/>
        <v>2.9256193523116112E-4</v>
      </c>
      <c r="L917" s="1">
        <f t="shared" si="366"/>
        <v>-0.89779016621360719</v>
      </c>
      <c r="M917" s="1">
        <f t="shared" si="367"/>
        <v>3.3527077325903355E-2</v>
      </c>
      <c r="N917" s="1">
        <f t="shared" si="368"/>
        <v>-0.13438494514641655</v>
      </c>
      <c r="O917" s="1">
        <f t="shared" si="369"/>
        <v>0.6176314711165668</v>
      </c>
      <c r="P917" s="1">
        <f t="shared" si="370"/>
        <v>1.9568946322682652E-2</v>
      </c>
      <c r="Q917" s="1">
        <f t="shared" si="375"/>
        <v>-3.0301815626121984E-3</v>
      </c>
      <c r="R917" s="1">
        <f t="shared" si="376"/>
        <v>6.1344277148929946E-5</v>
      </c>
      <c r="S917" s="1">
        <f t="shared" si="377"/>
        <v>-6.4918567351668396E-3</v>
      </c>
      <c r="T917" s="1">
        <f t="shared" si="378"/>
        <v>9.3300037820036024E-3</v>
      </c>
      <c r="U917" s="1">
        <f t="shared" si="379"/>
        <v>-3.7401716423437174E-4</v>
      </c>
      <c r="V917" s="1">
        <f t="shared" si="380"/>
        <v>5.1112360390799163E-3</v>
      </c>
      <c r="W917" s="1">
        <f t="shared" si="388"/>
        <v>0</v>
      </c>
      <c r="X917" s="1">
        <f t="shared" si="388"/>
        <v>0</v>
      </c>
      <c r="Y917" s="1">
        <f t="shared" si="388"/>
        <v>0</v>
      </c>
      <c r="Z917" s="1">
        <f t="shared" si="388"/>
        <v>0</v>
      </c>
      <c r="AA917" s="1">
        <f>+AA$3*$F917*ABS($F917)*COS(2*PI()*$A917/$AZ$22+AA$4)*COS(2*PI()*$A917/$BA$22+AA$5)</f>
        <v>0</v>
      </c>
      <c r="AB917" s="39">
        <f>+AB$3*$F917*ABS($F917)*COS(2*2*PI()*$A917/$BA$33+AB$4)*COS(2*2*PI()*$A917/$BA$34+AB$5)*COS(2*2*PI()*$A917/$BA$35+AB$6)</f>
        <v>0</v>
      </c>
      <c r="AE917" s="20">
        <f>+$AF$20*SIGN(SOI!A916)*(ABS(SOI!A916))^$AE$2</f>
        <v>-0.63333922369654816</v>
      </c>
      <c r="AF917" s="20">
        <f t="shared" si="383"/>
        <v>-0.61811270449103317</v>
      </c>
      <c r="AG917" s="19">
        <f t="shared" si="385"/>
        <v>-1.0941839244677289</v>
      </c>
      <c r="AH917" s="19">
        <f t="shared" si="386"/>
        <v>-1.0957645096514939</v>
      </c>
      <c r="AI917">
        <f t="shared" si="382"/>
        <v>0.5369999999999967</v>
      </c>
      <c r="AJ917">
        <f t="shared" si="381"/>
        <v>0.47607121997669577</v>
      </c>
      <c r="AK917">
        <v>1</v>
      </c>
    </row>
    <row r="918" spans="1:37" x14ac:dyDescent="0.25">
      <c r="A918">
        <v>74.666666666666785</v>
      </c>
      <c r="B918" s="2">
        <v>1954.6666666665988</v>
      </c>
      <c r="C918">
        <f>+D918+($D$2+E918+F918)*SOI!A917*IF(B918&gt;$C$18, IF(B918&lt;$C$19,-1,1),1)</f>
        <v>2.8961261471948028</v>
      </c>
      <c r="D918">
        <f>+$D$3*((1-$D$5)*SOI!D917+$D$5*SOI!D916) +   $D$4*((1-$D$5)*SOI!E917+$D$5*SOI!E916)</f>
        <v>0</v>
      </c>
      <c r="E918">
        <f t="shared" ref="E918:E981" si="389">$E$3*COS(2*PI()*(A918+$E$2)/$H$3)+$E$4*COS(2*PI()*(A918+$E$2)/$H$4)+$E$5*COS(2*PI()*(A918+$E$2)/$H$5)+$E$6*COS(2*PI()/$H$6*(A918+$E$2))+$E$7*COS(2*PI()/$H$7*(A918+$E$2))+$E$8*COS(2*PI()/$H$8*(A918+$E$2))+$E$9*COS(2*PI()/$H$9*(A918+$E$2))+$E$10*COS(2*PI()/$H$10*(A918+$E$2))+$E$11*COS(2*PI()/$H$11*(A918+$E$2))+$E$12*COS(2*PI()/$H$12*(A918+$E$2))+$E$13*COS(2*PI()/$H$13*(A918+$E$2))+$E$14*COS(2*PI()/$H$14*(A918+$E$2))+$E$15*COS(2*PI()/$H$15*(A918+$E$2))+$E$16*COS(2*PI()/$H$16*(A918+$E$2))+$E$17*COS(2*PI()/$H$17*(A918+$E$2))</f>
        <v>-0.91133851605623306</v>
      </c>
      <c r="F918">
        <f t="shared" ref="F918:F981" si="390">$F$3*COS(2*PI()*(B918+$F$2)/$H$3)+$F$4*COS(2*PI()*(B918+$F$2)/$H$4)+$F$5*COS(2*PI()*(B918+$F$2)/$H$5)+$F$6*COS(2*PI()/$H$6*(B918+$F$2))+$F$7*COS(2*PI()/$H$7*(B918+$F$2))+$F$8*COS(2*PI()/$H$8*(B918+$F$2))+$F$9*COS(2*PI()/$H$9*(B918+$F$2))+$F$10*COS(2*PI()/$H$10*(B918+$F$2))+$F$11*COS(2*PI()/$H$11*(B918+$F$2))+$F$12*COS(2*PI()/$H$12*(B918+$F$2))+$F$13*COS(2*PI()/$H$13*(B918+$F$2))+$F$14*COS(2*PI()/$H$14*(B918+$F$2))+$F$15*COS(2*PI()/$H$15*(B918+$F$2))+$F$16*COS(2*PI()/$H$16*(B918+$F$2))+$F$17*COS(2*PI()/$H$17*(B918+$F$2))</f>
        <v>-1.9004344423853226</v>
      </c>
      <c r="G918">
        <f t="shared" si="371"/>
        <v>-2.8117729584415558</v>
      </c>
      <c r="H918" s="21">
        <f t="shared" si="372"/>
        <v>2.4787648893817649E-3</v>
      </c>
      <c r="I918" s="37">
        <f t="shared" ref="I918:I981" si="391">+(I$3*$E918+I$5*$F918)*COS(2*PI()*$A918*$A$9+I$4)</f>
        <v>-0.44156312624598204</v>
      </c>
      <c r="J918" s="1">
        <f t="shared" si="373"/>
        <v>-1.8632977957566007E-3</v>
      </c>
      <c r="K918" s="1">
        <f t="shared" si="374"/>
        <v>-2.8319502729948506E-6</v>
      </c>
      <c r="L918" s="1">
        <f t="shared" ref="L918:L981" si="392">+(L$3*$E918+L$5*$F918)*COS(2*PI()*$A918*$A$9+L$4)^2</f>
        <v>0.64295352400620553</v>
      </c>
      <c r="M918" s="1">
        <f t="shared" ref="M918:M981" si="393">+(M$3*$E918+M$5*$F918)*COS(2*PI()*$A918*$A$7+M$4)</f>
        <v>2.6518083148163705E-2</v>
      </c>
      <c r="N918" s="1">
        <f t="shared" ref="N918:N981" si="394">+(N$3*$E918+N$5*$F918)*COS(2*PI()*$A918*$A$8+N$4)</f>
        <v>0.15010032411837687</v>
      </c>
      <c r="O918" s="1">
        <f t="shared" ref="O918:O981" si="395">+(O$3*$E918+O$5*$F918)*COS(2*PI()*$A918*$A$8+O$4)^2</f>
        <v>-0.24846306386748518</v>
      </c>
      <c r="P918" s="1">
        <f t="shared" ref="P918:P981" si="396">+(P$3*$E918+P$5*$F918)*COS(2*PI()*$A918*$A$7+P$4)^2</f>
        <v>-6.5750353030955987E-4</v>
      </c>
      <c r="Q918" s="1">
        <f t="shared" si="375"/>
        <v>2.6769859692981172E-3</v>
      </c>
      <c r="R918" s="1">
        <f t="shared" si="376"/>
        <v>6.495252254098063E-5</v>
      </c>
      <c r="S918" s="1">
        <f t="shared" si="377"/>
        <v>-8.6904940014282776E-3</v>
      </c>
      <c r="T918" s="1">
        <f t="shared" si="378"/>
        <v>2.6879363214451163E-3</v>
      </c>
      <c r="U918" s="1">
        <f t="shared" si="379"/>
        <v>-1.5061447265219534E-5</v>
      </c>
      <c r="V918" s="1">
        <f t="shared" si="380"/>
        <v>1.918172215578391E-4</v>
      </c>
      <c r="W918" s="1">
        <f t="shared" si="388"/>
        <v>0</v>
      </c>
      <c r="X918" s="1">
        <f t="shared" si="388"/>
        <v>0</v>
      </c>
      <c r="Y918" s="1">
        <f t="shared" si="388"/>
        <v>0</v>
      </c>
      <c r="Z918" s="1">
        <f t="shared" si="388"/>
        <v>0</v>
      </c>
      <c r="AA918" s="1">
        <f>+AA$3*$F918*ABS($F918)*COS(2*PI()*$A918/$AZ$22+AA$4)*COS(2*PI()*$A918/$BA$22+AA$5)</f>
        <v>0</v>
      </c>
      <c r="AB918" s="39">
        <f>+AB$3*$F918*ABS($F918)*COS(2*2*PI()*$A918/$BA$33+AB$4)*COS(2*2*PI()*$A918/$BA$34+AB$5)*COS(2*2*PI()*$A918/$BA$35+AB$6)</f>
        <v>0</v>
      </c>
      <c r="AE918" s="20">
        <f>+$AF$20*SIGN(SOI!A917)*(ABS(SOI!A917))^$AE$2</f>
        <v>-0.61259197141473865</v>
      </c>
      <c r="AF918" s="20">
        <f t="shared" si="383"/>
        <v>-0.602486549110131</v>
      </c>
      <c r="AG918" s="19">
        <f t="shared" si="385"/>
        <v>0.20684961779785097</v>
      </c>
      <c r="AH918" s="19">
        <f t="shared" si="386"/>
        <v>-1.0432354469222058</v>
      </c>
      <c r="AI918">
        <f t="shared" si="382"/>
        <v>0.53759999999999675</v>
      </c>
      <c r="AJ918">
        <f t="shared" si="381"/>
        <v>0.80933616690798194</v>
      </c>
      <c r="AK918">
        <v>1</v>
      </c>
    </row>
    <row r="919" spans="1:37" x14ac:dyDescent="0.25">
      <c r="A919">
        <v>74.750000000000114</v>
      </c>
      <c r="B919" s="2">
        <v>1954.749999999932</v>
      </c>
      <c r="C919">
        <f>+D919+($D$2+E919+F919)*SOI!A918*IF(B919&gt;$C$18, IF(B919&lt;$C$19,-1,1),1)</f>
        <v>-3.1204064632036301</v>
      </c>
      <c r="D919">
        <f>+$D$3*((1-$D$5)*SOI!D918+$D$5*SOI!D917) +   $D$4*((1-$D$5)*SOI!E918+$D$5*SOI!E917)</f>
        <v>0</v>
      </c>
      <c r="E919">
        <f t="shared" si="389"/>
        <v>1.2742092206349653</v>
      </c>
      <c r="F919">
        <f t="shared" si="390"/>
        <v>2.154808870797595</v>
      </c>
      <c r="G919">
        <f t="shared" ref="G919:G982" si="397">+E919+F919</f>
        <v>3.4290180914325603</v>
      </c>
      <c r="H919" s="21">
        <f t="shared" ref="H919:H982" si="398">+$H$19*SUM(I919:V919)</f>
        <v>2.5610892222669326E-3</v>
      </c>
      <c r="I919" s="37">
        <f t="shared" si="391"/>
        <v>0.2663565027985364</v>
      </c>
      <c r="J919" s="1">
        <f t="shared" ref="J919:J982" si="399">+(J$3)*I919*M919</f>
        <v>-1.4425902650898777E-3</v>
      </c>
      <c r="K919" s="1">
        <f t="shared" ref="K919:K982" si="400">+(K$3)*L919*P919*O919</f>
        <v>1.3761945379724436E-7</v>
      </c>
      <c r="L919" s="1">
        <f t="shared" si="392"/>
        <v>-2.4567880437878865E-2</v>
      </c>
      <c r="M919" s="1">
        <f t="shared" si="393"/>
        <v>-3.4035516877230595E-2</v>
      </c>
      <c r="N919" s="1">
        <f t="shared" si="394"/>
        <v>-0.10992868274166473</v>
      </c>
      <c r="O919" s="1">
        <f t="shared" si="395"/>
        <v>2.1344434168510514E-2</v>
      </c>
      <c r="P919" s="1">
        <f t="shared" si="396"/>
        <v>9.7337766499015349E-3</v>
      </c>
      <c r="Q919" s="1">
        <f t="shared" ref="Q919:Q982" si="401">+(Q$3)*M919*N919</f>
        <v>2.5163190830285657E-3</v>
      </c>
      <c r="R919" s="1">
        <f t="shared" ref="R919:R982" si="402">+(R$3)*I919*N919*M919</f>
        <v>-3.6828679136260162E-5</v>
      </c>
      <c r="S919" s="1">
        <f t="shared" ref="S919:S982" si="403">+(S$3)*I919*N919</f>
        <v>-3.8392320515783667E-3</v>
      </c>
      <c r="T919" s="1">
        <f t="shared" ref="T919:T982" si="404">+(T$3)*L919*O919</f>
        <v>8.8232766133049561E-6</v>
      </c>
      <c r="U919" s="1">
        <f t="shared" ref="U919:U982" si="405">+(U$3)*P919*I919</f>
        <v>-1.344994467392709E-4</v>
      </c>
      <c r="V919" s="1">
        <f t="shared" ref="V919:V982" si="406">+(V$3)*P919*N919</f>
        <v>2.079698016620439E-3</v>
      </c>
      <c r="W919" s="1">
        <f t="shared" si="388"/>
        <v>0</v>
      </c>
      <c r="X919" s="1">
        <f t="shared" si="388"/>
        <v>0</v>
      </c>
      <c r="Y919" s="1">
        <f t="shared" si="388"/>
        <v>0</v>
      </c>
      <c r="Z919" s="1">
        <f t="shared" si="388"/>
        <v>0</v>
      </c>
      <c r="AA919" s="1">
        <f>+AA$3*$F919*ABS($F919)*COS(2*PI()*$A919/$AZ$22+AA$4)*COS(2*PI()*$A919/$BA$22+AA$5)</f>
        <v>0</v>
      </c>
      <c r="AB919" s="39">
        <f>+AB$3*$F919*ABS($F919)*COS(2*2*PI()*$A919/$BA$33+AB$4)*COS(2*2*PI()*$A919/$BA$34+AB$5)*COS(2*2*PI()*$A919/$BA$35+AB$6)</f>
        <v>0</v>
      </c>
      <c r="AE919" s="20">
        <f>+$AF$20*SIGN(SOI!A918)*(ABS(SOI!A918))^$AE$2</f>
        <v>-0.5615284522191063</v>
      </c>
      <c r="AF919" s="20">
        <f t="shared" si="383"/>
        <v>-0.61470017793956744</v>
      </c>
      <c r="AG919" s="19">
        <f t="shared" si="385"/>
        <v>-1.1503262096589555</v>
      </c>
      <c r="AH919" s="19">
        <f t="shared" si="386"/>
        <v>-1.0584509839688756</v>
      </c>
      <c r="AI919">
        <f t="shared" si="382"/>
        <v>0.53819999999999679</v>
      </c>
      <c r="AJ919">
        <f t="shared" si="381"/>
        <v>0.53562603171938805</v>
      </c>
      <c r="AK919">
        <v>1</v>
      </c>
    </row>
    <row r="920" spans="1:37" x14ac:dyDescent="0.25">
      <c r="A920">
        <v>74.833333333333442</v>
      </c>
      <c r="B920" s="2">
        <v>1954.8333333332653</v>
      </c>
      <c r="C920">
        <f>+D920+($D$2+E920+F920)*SOI!A919*IF(B920&gt;$C$18, IF(B920&lt;$C$19,-1,1),1)</f>
        <v>7.0080094793930527</v>
      </c>
      <c r="D920">
        <f>+$D$3*((1-$D$5)*SOI!D919+$D$5*SOI!D918) +   $D$4*((1-$D$5)*SOI!E919+$D$5*SOI!E918)</f>
        <v>0</v>
      </c>
      <c r="E920">
        <f t="shared" si="389"/>
        <v>-2.3875979227307438</v>
      </c>
      <c r="F920">
        <f t="shared" si="390"/>
        <v>-3.6021537690581908</v>
      </c>
      <c r="G920">
        <f t="shared" si="397"/>
        <v>-5.9897516917889346</v>
      </c>
      <c r="H920" s="21">
        <f t="shared" si="398"/>
        <v>2.5324869310962918E-4</v>
      </c>
      <c r="I920" s="37">
        <f t="shared" si="391"/>
        <v>0.43958964360305414</v>
      </c>
      <c r="J920" s="1">
        <f t="shared" si="399"/>
        <v>-3.4861096887791412E-3</v>
      </c>
      <c r="K920" s="1">
        <f t="shared" si="400"/>
        <v>-1.867296472452457E-3</v>
      </c>
      <c r="L920" s="1">
        <f t="shared" si="392"/>
        <v>0.96744288106831144</v>
      </c>
      <c r="M920" s="1">
        <f t="shared" si="393"/>
        <v>-4.9836352949275659E-2</v>
      </c>
      <c r="N920" s="1">
        <f t="shared" si="394"/>
        <v>-5.4998879181199271E-2</v>
      </c>
      <c r="O920" s="1">
        <f t="shared" si="395"/>
        <v>-1.2404369368235877</v>
      </c>
      <c r="P920" s="1">
        <f t="shared" si="396"/>
        <v>-5.7712134468010878E-2</v>
      </c>
      <c r="Q920" s="1">
        <f t="shared" si="401"/>
        <v>1.843412079213645E-3</v>
      </c>
      <c r="R920" s="1">
        <f t="shared" si="402"/>
        <v>-4.4527366377099763E-5</v>
      </c>
      <c r="S920" s="1">
        <f t="shared" si="403"/>
        <v>-3.1700880569858021E-3</v>
      </c>
      <c r="T920" s="1">
        <f t="shared" si="404"/>
        <v>2.0191918357616981E-2</v>
      </c>
      <c r="U920" s="1">
        <f t="shared" si="405"/>
        <v>1.3161045972747169E-3</v>
      </c>
      <c r="V920" s="1">
        <f t="shared" si="406"/>
        <v>-6.1692000433213922E-3</v>
      </c>
      <c r="W920" s="1">
        <f t="shared" si="388"/>
        <v>0</v>
      </c>
      <c r="X920" s="1">
        <f t="shared" si="388"/>
        <v>0</v>
      </c>
      <c r="Y920" s="1">
        <f t="shared" si="388"/>
        <v>0</v>
      </c>
      <c r="Z920" s="1">
        <f t="shared" si="388"/>
        <v>0</v>
      </c>
      <c r="AA920" s="1">
        <f>+AA$3*$F920*ABS($F920)*COS(2*PI()*$A920/$AZ$22+AA$4)*COS(2*PI()*$A920/$BA$22+AA$5)</f>
        <v>0</v>
      </c>
      <c r="AB920" s="39">
        <f>+AB$3*$F920*ABS($F920)*COS(2*2*PI()*$A920/$BA$33+AB$4)*COS(2*2*PI()*$A920/$BA$34+AB$5)*COS(2*2*PI()*$A920/$BA$35+AB$6)</f>
        <v>0</v>
      </c>
      <c r="AE920" s="20">
        <f>+$AF$20*SIGN(SOI!A919)*(ABS(SOI!A919))^$AE$2</f>
        <v>-0.66998011018485737</v>
      </c>
      <c r="AF920" s="20">
        <f t="shared" si="383"/>
        <v>-0.57997482335755823</v>
      </c>
      <c r="AG920" s="19">
        <f t="shared" si="385"/>
        <v>-3.3888119917267687E-2</v>
      </c>
      <c r="AH920" s="19">
        <f t="shared" si="386"/>
        <v>-1.1375477367387623</v>
      </c>
      <c r="AI920">
        <f t="shared" si="382"/>
        <v>0.53879999999999684</v>
      </c>
      <c r="AJ920">
        <f t="shared" ref="AJ920:AJ983" si="407">+ABS(AF920-AG920)</f>
        <v>0.54608670344029053</v>
      </c>
      <c r="AK920">
        <v>1</v>
      </c>
    </row>
    <row r="921" spans="1:37" x14ac:dyDescent="0.25">
      <c r="A921">
        <v>74.916666666666771</v>
      </c>
      <c r="B921" s="2">
        <v>1954.9166666665985</v>
      </c>
      <c r="C921">
        <f>+D921+($D$2+E921+F921)*SOI!A920*IF(B921&gt;$C$18, IF(B921&lt;$C$19,-1,1),1)</f>
        <v>-79.623155767451067</v>
      </c>
      <c r="D921">
        <f>+$D$3*((1-$D$5)*SOI!D920+$D$5*SOI!D919) +   $D$4*((1-$D$5)*SOI!E920+$D$5*SOI!E919)</f>
        <v>0</v>
      </c>
      <c r="E921">
        <f t="shared" si="389"/>
        <v>41.120340000434908</v>
      </c>
      <c r="F921">
        <f t="shared" si="390"/>
        <v>59.66846476849048</v>
      </c>
      <c r="G921">
        <f t="shared" si="397"/>
        <v>100.78880476892539</v>
      </c>
      <c r="H921" s="21">
        <f t="shared" si="398"/>
        <v>0.98998901850846266</v>
      </c>
      <c r="I921" s="37">
        <f t="shared" si="391"/>
        <v>-19.814537677621018</v>
      </c>
      <c r="J921" s="1">
        <f t="shared" si="399"/>
        <v>-9.0780512393193362</v>
      </c>
      <c r="K921" s="1">
        <f t="shared" si="400"/>
        <v>51.075511203337605</v>
      </c>
      <c r="L921" s="1">
        <f t="shared" si="392"/>
        <v>-47.541175637045463</v>
      </c>
      <c r="M921" s="1">
        <f t="shared" si="393"/>
        <v>2.8791304544626093</v>
      </c>
      <c r="N921" s="1">
        <f t="shared" si="394"/>
        <v>4.8100610980767096</v>
      </c>
      <c r="O921" s="1">
        <f t="shared" si="395"/>
        <v>37.745626444460591</v>
      </c>
      <c r="P921" s="1">
        <f t="shared" si="396"/>
        <v>1.0556745471164923</v>
      </c>
      <c r="Q921" s="1">
        <f t="shared" si="401"/>
        <v>9.3139579557397294</v>
      </c>
      <c r="R921" s="1">
        <f t="shared" si="402"/>
        <v>10.140873018947199</v>
      </c>
      <c r="S921" s="1">
        <f t="shared" si="403"/>
        <v>-12.496965507217014</v>
      </c>
      <c r="T921" s="1">
        <f t="shared" si="404"/>
        <v>30.193545484157433</v>
      </c>
      <c r="U921" s="1">
        <f t="shared" si="405"/>
        <v>1.085150091301702</v>
      </c>
      <c r="V921" s="1">
        <f t="shared" si="406"/>
        <v>-9.8693493109740995</v>
      </c>
      <c r="W921" s="1">
        <f t="shared" si="388"/>
        <v>0</v>
      </c>
      <c r="X921" s="1">
        <f t="shared" si="388"/>
        <v>0</v>
      </c>
      <c r="Y921" s="1">
        <f t="shared" si="388"/>
        <v>0</v>
      </c>
      <c r="Z921" s="1">
        <f t="shared" si="388"/>
        <v>0</v>
      </c>
      <c r="AA921" s="1">
        <f>+AA$3*$F921*ABS($F921)*COS(2*PI()*$A921/$AZ$22+AA$4)*COS(2*PI()*$A921/$BA$22+AA$5)</f>
        <v>0</v>
      </c>
      <c r="AB921" s="39">
        <f>+AB$3*$F921*ABS($F921)*COS(2*2*PI()*$A921/$BA$33+AB$4)*COS(2*2*PI()*$A921/$BA$34+AB$5)*COS(2*2*PI()*$A921/$BA$35+AB$6)</f>
        <v>0</v>
      </c>
      <c r="AE921" s="20">
        <f>+$AF$20*SIGN(SOI!A920)*(ABS(SOI!A920))^$AE$2</f>
        <v>-0.50841590766871125</v>
      </c>
      <c r="AF921" s="20">
        <f t="shared" si="383"/>
        <v>-0.54215819029592993</v>
      </c>
      <c r="AG921" s="19">
        <f t="shared" si="385"/>
        <v>-1.1171898514788865</v>
      </c>
      <c r="AH921" s="19">
        <f t="shared" si="386"/>
        <v>-1.1189448365384316</v>
      </c>
      <c r="AI921">
        <f t="shared" ref="AI921:AI984" si="408">+AI920+$AI$22</f>
        <v>0.53939999999999688</v>
      </c>
      <c r="AJ921">
        <f t="shared" si="407"/>
        <v>0.57503166118295657</v>
      </c>
      <c r="AK921">
        <v>1</v>
      </c>
    </row>
    <row r="922" spans="1:37" x14ac:dyDescent="0.25">
      <c r="A922">
        <v>75.000000000000099</v>
      </c>
      <c r="B922" s="2">
        <v>1954.9999999999318</v>
      </c>
      <c r="C922">
        <f>+D922+($D$2+E922+F922)*SOI!A921*IF(B922&gt;$C$18, IF(B922&lt;$C$19,-1,1),1)</f>
        <v>-4.4299470835033024</v>
      </c>
      <c r="D922">
        <f>+$D$3*((1-$D$5)*SOI!D921+$D$5*SOI!D920) +   $D$4*((1-$D$5)*SOI!E921+$D$5*SOI!E920)</f>
        <v>0</v>
      </c>
      <c r="E922">
        <f t="shared" si="389"/>
        <v>2.6892524457124476</v>
      </c>
      <c r="F922">
        <f t="shared" si="390"/>
        <v>4.0227885898986155</v>
      </c>
      <c r="G922">
        <f t="shared" si="397"/>
        <v>6.7120410356110636</v>
      </c>
      <c r="H922" s="21">
        <f t="shared" si="398"/>
        <v>-3.495770778367336E-2</v>
      </c>
      <c r="I922" s="37">
        <f t="shared" si="391"/>
        <v>-1.4079746603393775</v>
      </c>
      <c r="J922" s="1">
        <f t="shared" si="399"/>
        <v>-5.1104925311244519E-2</v>
      </c>
      <c r="K922" s="1">
        <f t="shared" si="400"/>
        <v>2.545665882984167E-3</v>
      </c>
      <c r="L922" s="1">
        <f t="shared" si="392"/>
        <v>-2.400306517427472</v>
      </c>
      <c r="M922" s="1">
        <f t="shared" si="393"/>
        <v>0.22809752682890025</v>
      </c>
      <c r="N922" s="1">
        <f t="shared" si="394"/>
        <v>0.41662811417633255</v>
      </c>
      <c r="O922" s="1">
        <f t="shared" si="395"/>
        <v>1.4080638679334827</v>
      </c>
      <c r="P922" s="1">
        <f t="shared" si="396"/>
        <v>2.7936128952293623E-2</v>
      </c>
      <c r="Q922" s="1">
        <f t="shared" si="401"/>
        <v>6.3913335969448273E-2</v>
      </c>
      <c r="R922" s="1">
        <f t="shared" si="402"/>
        <v>4.944739909330146E-3</v>
      </c>
      <c r="S922" s="1">
        <f t="shared" si="403"/>
        <v>-7.6915425392112768E-2</v>
      </c>
      <c r="T922" s="1">
        <f t="shared" si="404"/>
        <v>5.6867824849295374E-2</v>
      </c>
      <c r="U922" s="1">
        <f t="shared" si="405"/>
        <v>2.0405013317448713E-3</v>
      </c>
      <c r="V922" s="1">
        <f t="shared" si="406"/>
        <v>-2.2621566547273052E-2</v>
      </c>
      <c r="W922" s="1">
        <f t="shared" ref="W922:Z941" si="409">+W$3*$F922*ABS($F922)*COS(2*PI()*$A922/W$2+W$4)</f>
        <v>0</v>
      </c>
      <c r="X922" s="1">
        <f t="shared" si="409"/>
        <v>0</v>
      </c>
      <c r="Y922" s="1">
        <f t="shared" si="409"/>
        <v>0</v>
      </c>
      <c r="Z922" s="1">
        <f t="shared" si="409"/>
        <v>0</v>
      </c>
      <c r="AA922" s="1">
        <f>+AA$3*$F922*ABS($F922)*COS(2*PI()*$A922/$AZ$22+AA$4)*COS(2*PI()*$A922/$BA$22+AA$5)</f>
        <v>0</v>
      </c>
      <c r="AB922" s="39">
        <f>+AB$3*$F922*ABS($F922)*COS(2*2*PI()*$A922/$BA$33+AB$4)*COS(2*2*PI()*$A922/$BA$34+AB$5)*COS(2*2*PI()*$A922/$BA$35+AB$6)</f>
        <v>0</v>
      </c>
      <c r="AE922" s="20">
        <f>+$AF$20*SIGN(SOI!A921)*(ABS(SOI!A921))^$AE$2</f>
        <v>-0.44807855303422139</v>
      </c>
      <c r="AF922" s="20">
        <f t="shared" si="383"/>
        <v>-0.48830345612388132</v>
      </c>
      <c r="AG922" s="19">
        <f t="shared" si="385"/>
        <v>-1.1525037449318987</v>
      </c>
      <c r="AH922" s="19">
        <f t="shared" si="386"/>
        <v>-1.1503729734730457</v>
      </c>
      <c r="AI922">
        <f t="shared" si="408"/>
        <v>0.53999999999999693</v>
      </c>
      <c r="AJ922">
        <f t="shared" si="407"/>
        <v>0.6642002888080174</v>
      </c>
      <c r="AK922">
        <v>1</v>
      </c>
    </row>
    <row r="923" spans="1:37" x14ac:dyDescent="0.25">
      <c r="A923">
        <v>75.083333333333428</v>
      </c>
      <c r="B923" s="2">
        <v>1955.083333333265</v>
      </c>
      <c r="C923">
        <f>+D923+($D$2+E923+F923)*SOI!A922*IF(B923&gt;$C$18, IF(B923&lt;$C$19,-1,1),1)</f>
        <v>2.8297940866818525</v>
      </c>
      <c r="D923">
        <f>+$D$3*((1-$D$5)*SOI!D922+$D$5*SOI!D921) +   $D$4*((1-$D$5)*SOI!E922+$D$5*SOI!E921)</f>
        <v>0</v>
      </c>
      <c r="E923">
        <f t="shared" si="389"/>
        <v>-1.3464768071605304</v>
      </c>
      <c r="F923">
        <f t="shared" si="390"/>
        <v>-2.2355410240823206</v>
      </c>
      <c r="G923">
        <f t="shared" si="397"/>
        <v>-3.582017831242851</v>
      </c>
      <c r="H923" s="21">
        <f t="shared" si="398"/>
        <v>5.1050538242727594E-3</v>
      </c>
      <c r="I923" s="37">
        <f t="shared" si="391"/>
        <v>0.38693665999298033</v>
      </c>
      <c r="J923" s="1">
        <f t="shared" si="399"/>
        <v>-4.6392891844014841E-3</v>
      </c>
      <c r="K923" s="1">
        <f t="shared" si="400"/>
        <v>-8.953509370795412E-11</v>
      </c>
      <c r="L923" s="1">
        <f t="shared" si="392"/>
        <v>0.13298867412500556</v>
      </c>
      <c r="M923" s="1">
        <f t="shared" si="393"/>
        <v>-7.5346697792878864E-2</v>
      </c>
      <c r="N923" s="1">
        <f t="shared" si="394"/>
        <v>-0.1605393633724512</v>
      </c>
      <c r="O923" s="1">
        <f t="shared" si="395"/>
        <v>-2.4016913568411777E-2</v>
      </c>
      <c r="P923" s="1">
        <f t="shared" si="396"/>
        <v>-1.0397174292520497E-6</v>
      </c>
      <c r="Q923" s="1">
        <f t="shared" si="401"/>
        <v>8.1351974209166785E-3</v>
      </c>
      <c r="R923" s="1">
        <f t="shared" si="402"/>
        <v>-1.7296773685612939E-4</v>
      </c>
      <c r="S923" s="1">
        <f t="shared" si="403"/>
        <v>-8.1450067695629479E-3</v>
      </c>
      <c r="T923" s="1">
        <f t="shared" si="404"/>
        <v>5.3741453697261203E-5</v>
      </c>
      <c r="U923" s="1">
        <f t="shared" si="405"/>
        <v>2.0870411875541981E-8</v>
      </c>
      <c r="V923" s="1">
        <f t="shared" si="406"/>
        <v>-3.2441784694734103E-7</v>
      </c>
      <c r="W923" s="1">
        <f t="shared" si="409"/>
        <v>0</v>
      </c>
      <c r="X923" s="1">
        <f t="shared" si="409"/>
        <v>0</v>
      </c>
      <c r="Y923" s="1">
        <f t="shared" si="409"/>
        <v>0</v>
      </c>
      <c r="Z923" s="1">
        <f t="shared" si="409"/>
        <v>0</v>
      </c>
      <c r="AA923" s="1">
        <f>+AA$3*$F923*ABS($F923)*COS(2*PI()*$A923/$AZ$22+AA$4)*COS(2*PI()*$A923/$BA$22+AA$5)</f>
        <v>0</v>
      </c>
      <c r="AB923" s="39">
        <f>+AB$3*$F923*ABS($F923)*COS(2*2*PI()*$A923/$BA$33+AB$4)*COS(2*2*PI()*$A923/$BA$34+AB$5)*COS(2*2*PI()*$A923/$BA$35+AB$6)</f>
        <v>0</v>
      </c>
      <c r="AE923" s="20">
        <f>+$AF$20*SIGN(SOI!A922)*(ABS(SOI!A922))^$AE$2</f>
        <v>-0.50841590766871125</v>
      </c>
      <c r="AF923" s="20">
        <f t="shared" si="383"/>
        <v>-0.4898079656756294</v>
      </c>
      <c r="AG923" s="19">
        <f t="shared" si="385"/>
        <v>-1.1458407604480039</v>
      </c>
      <c r="AH923" s="19">
        <f t="shared" si="386"/>
        <v>-1.1475149481267957</v>
      </c>
      <c r="AI923">
        <f t="shared" si="408"/>
        <v>0.54059999999999697</v>
      </c>
      <c r="AJ923">
        <f t="shared" si="407"/>
        <v>0.65603279477237453</v>
      </c>
      <c r="AK923">
        <v>1</v>
      </c>
    </row>
    <row r="924" spans="1:37" x14ac:dyDescent="0.25">
      <c r="A924">
        <v>75.166666666666757</v>
      </c>
      <c r="B924" s="2">
        <v>1955.1666666665983</v>
      </c>
      <c r="C924">
        <f>+D924+($D$2+E924+F924)*SOI!A923*IF(B924&gt;$C$18, IF(B924&lt;$C$19,-1,1),1)</f>
        <v>-2.2730088935541497</v>
      </c>
      <c r="D924">
        <f>+$D$3*((1-$D$5)*SOI!D923+$D$5*SOI!D922) +   $D$4*((1-$D$5)*SOI!E923+$D$5*SOI!E922)</f>
        <v>0</v>
      </c>
      <c r="E924">
        <f t="shared" si="389"/>
        <v>0.94082667428997802</v>
      </c>
      <c r="F924">
        <f t="shared" si="390"/>
        <v>1.9004344426527089</v>
      </c>
      <c r="G924">
        <f t="shared" si="397"/>
        <v>2.8412611169426869</v>
      </c>
      <c r="H924" s="21">
        <f t="shared" si="398"/>
        <v>3.3974874804542179E-3</v>
      </c>
      <c r="I924" s="37">
        <f t="shared" si="391"/>
        <v>9.1397690272901441E-2</v>
      </c>
      <c r="J924" s="1">
        <f t="shared" si="399"/>
        <v>1.375662488645983E-4</v>
      </c>
      <c r="K924" s="1">
        <f t="shared" si="400"/>
        <v>1.9256899041712977E-5</v>
      </c>
      <c r="L924" s="1">
        <f t="shared" si="392"/>
        <v>-0.21849697822236949</v>
      </c>
      <c r="M924" s="1">
        <f t="shared" si="393"/>
        <v>9.4586538377793329E-3</v>
      </c>
      <c r="N924" s="1">
        <f t="shared" si="394"/>
        <v>2.0257547094501453E-2</v>
      </c>
      <c r="O924" s="1">
        <f t="shared" si="395"/>
        <v>0.25347032828809329</v>
      </c>
      <c r="P924" s="1">
        <f t="shared" si="396"/>
        <v>1.2896375630067092E-2</v>
      </c>
      <c r="Q924" s="1">
        <f t="shared" si="401"/>
        <v>1.2886605269852056E-4</v>
      </c>
      <c r="R924" s="1">
        <f t="shared" si="402"/>
        <v>-6.4718862342341488E-7</v>
      </c>
      <c r="S924" s="1">
        <f t="shared" si="403"/>
        <v>2.4276837571004923E-4</v>
      </c>
      <c r="T924" s="1">
        <f t="shared" si="404"/>
        <v>9.3185882173565514E-4</v>
      </c>
      <c r="U924" s="1">
        <f t="shared" si="405"/>
        <v>-6.1147500892124154E-5</v>
      </c>
      <c r="V924" s="1">
        <f t="shared" si="406"/>
        <v>-5.0776458679725506E-4</v>
      </c>
      <c r="W924" s="1">
        <f t="shared" si="409"/>
        <v>0</v>
      </c>
      <c r="X924" s="1">
        <f t="shared" si="409"/>
        <v>0</v>
      </c>
      <c r="Y924" s="1">
        <f t="shared" si="409"/>
        <v>0</v>
      </c>
      <c r="Z924" s="1">
        <f t="shared" si="409"/>
        <v>0</v>
      </c>
      <c r="AA924" s="1">
        <f>+AA$3*$F924*ABS($F924)*COS(2*PI()*$A924/$AZ$22+AA$4)*COS(2*PI()*$A924/$BA$22+AA$5)</f>
        <v>0</v>
      </c>
      <c r="AB924" s="39">
        <f>+AB$3*$F924*ABS($F924)*COS(2*2*PI()*$A924/$BA$33+AB$4)*COS(2*2*PI()*$A924/$BA$34+AB$5)*COS(2*2*PI()*$A924/$BA$35+AB$6)</f>
        <v>0</v>
      </c>
      <c r="AE924" s="20">
        <f>+$AF$20*SIGN(SOI!A923)*(ABS(SOI!A923))^$AE$2</f>
        <v>-0.5129294363239556</v>
      </c>
      <c r="AF924" s="20">
        <f t="shared" ref="AF924:AF987" si="410">+AVERAGE(AE923:AE925)</f>
        <v>-0.53336857156676565</v>
      </c>
      <c r="AG924" s="19">
        <f t="shared" si="385"/>
        <v>-1.1316563566573259</v>
      </c>
      <c r="AH924" s="19">
        <f t="shared" si="386"/>
        <v>-1.1525810792931834</v>
      </c>
      <c r="AI924">
        <f t="shared" si="408"/>
        <v>0.54119999999999702</v>
      </c>
      <c r="AJ924">
        <f t="shared" si="407"/>
        <v>0.59828778509056024</v>
      </c>
      <c r="AK924">
        <v>1</v>
      </c>
    </row>
    <row r="925" spans="1:37" x14ac:dyDescent="0.25">
      <c r="A925">
        <v>75.250000000000085</v>
      </c>
      <c r="B925" s="2">
        <v>1955.2499999999316</v>
      </c>
      <c r="C925">
        <f>+D925+($D$2+E925+F925)*SOI!A924*IF(B925&gt;$C$18, IF(B925&lt;$C$19,-1,1),1)</f>
        <v>2.7718849276093556</v>
      </c>
      <c r="D925">
        <f>+$D$3*((1-$D$5)*SOI!D924+$D$5*SOI!D923) +   $D$4*((1-$D$5)*SOI!E924+$D$5*SOI!E923)</f>
        <v>0</v>
      </c>
      <c r="E925">
        <f t="shared" si="389"/>
        <v>-0.76296473693809741</v>
      </c>
      <c r="F925">
        <f t="shared" si="390"/>
        <v>-2.1548088710717508</v>
      </c>
      <c r="G925">
        <f t="shared" si="397"/>
        <v>-2.9177736080098482</v>
      </c>
      <c r="H925" s="21">
        <f t="shared" si="398"/>
        <v>-2.0843153214710015E-3</v>
      </c>
      <c r="I925" s="37">
        <f t="shared" si="391"/>
        <v>-0.31760146904356418</v>
      </c>
      <c r="J925" s="1">
        <f t="shared" si="399"/>
        <v>4.6571701814557845E-4</v>
      </c>
      <c r="K925" s="1">
        <f t="shared" si="400"/>
        <v>-4.7015340524041936E-4</v>
      </c>
      <c r="L925" s="1">
        <f t="shared" si="392"/>
        <v>0.79584078698491523</v>
      </c>
      <c r="M925" s="1">
        <f t="shared" si="393"/>
        <v>-9.2149347177950189E-3</v>
      </c>
      <c r="N925" s="1">
        <f t="shared" si="394"/>
        <v>8.1740493711253678E-2</v>
      </c>
      <c r="O925" s="1">
        <f t="shared" si="395"/>
        <v>-0.62964398925151843</v>
      </c>
      <c r="P925" s="1">
        <f t="shared" si="396"/>
        <v>-3.4799436716317494E-2</v>
      </c>
      <c r="Q925" s="1">
        <f t="shared" si="401"/>
        <v>-5.0658445188313771E-4</v>
      </c>
      <c r="R925" s="1">
        <f t="shared" si="402"/>
        <v>-8.8407983877680949E-6</v>
      </c>
      <c r="S925" s="1">
        <f t="shared" si="403"/>
        <v>-3.404001899103309E-3</v>
      </c>
      <c r="T925" s="1">
        <f t="shared" si="404"/>
        <v>8.4313829142207523E-3</v>
      </c>
      <c r="U925" s="1">
        <f t="shared" si="405"/>
        <v>-5.7336414867179952E-4</v>
      </c>
      <c r="V925" s="1">
        <f t="shared" si="406"/>
        <v>5.528627730396204E-3</v>
      </c>
      <c r="W925" s="1">
        <f t="shared" si="409"/>
        <v>0</v>
      </c>
      <c r="X925" s="1">
        <f t="shared" si="409"/>
        <v>0</v>
      </c>
      <c r="Y925" s="1">
        <f t="shared" si="409"/>
        <v>0</v>
      </c>
      <c r="Z925" s="1">
        <f t="shared" si="409"/>
        <v>0</v>
      </c>
      <c r="AA925" s="1">
        <f>+AA$3*$F925*ABS($F925)*COS(2*PI()*$A925/$AZ$22+AA$4)*COS(2*PI()*$A925/$BA$22+AA$5)</f>
        <v>0</v>
      </c>
      <c r="AB925" s="39">
        <f>+AB$3*$F925*ABS($F925)*COS(2*2*PI()*$A925/$BA$33+AB$4)*COS(2*2*PI()*$A925/$BA$34+AB$5)*COS(2*2*PI()*$A925/$BA$35+AB$6)</f>
        <v>0</v>
      </c>
      <c r="AE925" s="20">
        <f>+$AF$20*SIGN(SOI!A924)*(ABS(SOI!A924))^$AE$2</f>
        <v>-0.57876037070763009</v>
      </c>
      <c r="AF925" s="20">
        <f t="shared" si="410"/>
        <v>-0.59521045528166239</v>
      </c>
      <c r="AG925" s="19">
        <f t="shared" si="385"/>
        <v>-1.1449972657951626</v>
      </c>
      <c r="AH925" s="19">
        <f t="shared" si="386"/>
        <v>-1.1422716498321914</v>
      </c>
      <c r="AI925">
        <f t="shared" si="408"/>
        <v>0.54179999999999706</v>
      </c>
      <c r="AJ925">
        <f t="shared" si="407"/>
        <v>0.5497868105135002</v>
      </c>
      <c r="AK925">
        <v>1</v>
      </c>
    </row>
    <row r="926" spans="1:37" x14ac:dyDescent="0.25">
      <c r="A926">
        <v>75.333333333333414</v>
      </c>
      <c r="B926" s="2">
        <v>1955.3333333332648</v>
      </c>
      <c r="C926">
        <f>+D926+($D$2+E926+F926)*SOI!A925*IF(B926&gt;$C$18, IF(B926&lt;$C$19,-1,1),1)</f>
        <v>-5.267874973013793</v>
      </c>
      <c r="D926">
        <f>+$D$3*((1-$D$5)*SOI!D925+$D$5*SOI!D924) +   $D$4*((1-$D$5)*SOI!E925+$D$5*SOI!E924)</f>
        <v>0</v>
      </c>
      <c r="E926">
        <f t="shared" si="389"/>
        <v>0.6806714117817263</v>
      </c>
      <c r="F926">
        <f t="shared" si="390"/>
        <v>3.6021537695303003</v>
      </c>
      <c r="G926">
        <f t="shared" si="397"/>
        <v>4.2828251813120266</v>
      </c>
      <c r="H926" s="21">
        <f t="shared" si="398"/>
        <v>2.4495958773388467E-3</v>
      </c>
      <c r="I926" s="37">
        <f t="shared" si="391"/>
        <v>0.32431073553334239</v>
      </c>
      <c r="J926" s="1">
        <f t="shared" si="399"/>
        <v>7.5402666716655872E-3</v>
      </c>
      <c r="K926" s="1">
        <f t="shared" si="400"/>
        <v>4.454491050695035E-4</v>
      </c>
      <c r="L926" s="1">
        <f t="shared" si="392"/>
        <v>-0.70294331542311905</v>
      </c>
      <c r="M926" s="1">
        <f t="shared" si="393"/>
        <v>0.14610935973412836</v>
      </c>
      <c r="N926" s="1">
        <f t="shared" si="394"/>
        <v>-0.17279737466036979</v>
      </c>
      <c r="O926" s="1">
        <f t="shared" si="395"/>
        <v>0.47265984314818016</v>
      </c>
      <c r="P926" s="1">
        <f t="shared" si="396"/>
        <v>4.9725935464960846E-2</v>
      </c>
      <c r="Q926" s="1">
        <f t="shared" si="401"/>
        <v>-1.6979993295224451E-2</v>
      </c>
      <c r="R926" s="1">
        <f t="shared" si="402"/>
        <v>3.0259097274563631E-4</v>
      </c>
      <c r="S926" s="1">
        <f t="shared" si="403"/>
        <v>-7.3479890375409886E-3</v>
      </c>
      <c r="T926" s="1">
        <f t="shared" si="404"/>
        <v>5.5904474621886772E-3</v>
      </c>
      <c r="U926" s="1">
        <f t="shared" si="405"/>
        <v>-8.3660432274658349E-4</v>
      </c>
      <c r="V926" s="1">
        <f t="shared" si="406"/>
        <v>1.6700442513662036E-2</v>
      </c>
      <c r="W926" s="1">
        <f t="shared" si="409"/>
        <v>0</v>
      </c>
      <c r="X926" s="1">
        <f t="shared" si="409"/>
        <v>0</v>
      </c>
      <c r="Y926" s="1">
        <f t="shared" si="409"/>
        <v>0</v>
      </c>
      <c r="Z926" s="1">
        <f t="shared" si="409"/>
        <v>0</v>
      </c>
      <c r="AA926" s="1">
        <f>+AA$3*$F926*ABS($F926)*COS(2*PI()*$A926/$AZ$22+AA$4)*COS(2*PI()*$A926/$BA$22+AA$5)</f>
        <v>0</v>
      </c>
      <c r="AB926" s="39">
        <f>+AB$3*$F926*ABS($F926)*COS(2*2*PI()*$A926/$BA$33+AB$4)*COS(2*2*PI()*$A926/$BA$34+AB$5)*COS(2*2*PI()*$A926/$BA$35+AB$6)</f>
        <v>0</v>
      </c>
      <c r="AE926" s="20">
        <f>+$AF$20*SIGN(SOI!A925)*(ABS(SOI!A925))^$AE$2</f>
        <v>-0.69394155881340136</v>
      </c>
      <c r="AF926" s="20">
        <f t="shared" si="410"/>
        <v>-0.6515691000995657</v>
      </c>
      <c r="AG926" s="19">
        <f t="shared" si="385"/>
        <v>-1.2702151531061329E-2</v>
      </c>
      <c r="AH926" s="19">
        <f t="shared" si="386"/>
        <v>-5.2445285126475491E-2</v>
      </c>
      <c r="AI926">
        <f t="shared" si="408"/>
        <v>0.54239999999999711</v>
      </c>
      <c r="AJ926">
        <f t="shared" si="407"/>
        <v>0.63886694856850434</v>
      </c>
      <c r="AK926">
        <v>1</v>
      </c>
    </row>
    <row r="927" spans="1:37" x14ac:dyDescent="0.25">
      <c r="A927">
        <v>75.416666666666742</v>
      </c>
      <c r="B927" s="2">
        <v>1955.4166666665981</v>
      </c>
      <c r="C927">
        <f>+D927+($D$2+E927+F927)*SOI!A926*IF(B927&gt;$C$18, IF(B927&lt;$C$19,-1,1),1)</f>
        <v>72.387765678913723</v>
      </c>
      <c r="D927">
        <f>+$D$3*((1-$D$5)*SOI!D926+$D$5*SOI!D925) +   $D$4*((1-$D$5)*SOI!E926+$D$5*SOI!E925)</f>
        <v>0</v>
      </c>
      <c r="E927">
        <f t="shared" si="389"/>
        <v>-0.65467329732367718</v>
      </c>
      <c r="F927">
        <f t="shared" si="390"/>
        <v>-59.668464768437765</v>
      </c>
      <c r="G927">
        <f t="shared" si="397"/>
        <v>-60.323138065761441</v>
      </c>
      <c r="H927" s="21">
        <f t="shared" si="398"/>
        <v>-0.15764041991334418</v>
      </c>
      <c r="I927" s="37">
        <f t="shared" si="391"/>
        <v>0.41586256495510338</v>
      </c>
      <c r="J927" s="1">
        <f t="shared" si="399"/>
        <v>-0.33240946137587063</v>
      </c>
      <c r="K927" s="1">
        <f t="shared" si="400"/>
        <v>4.6995011660212577E-5</v>
      </c>
      <c r="L927" s="1">
        <f t="shared" si="392"/>
        <v>0.10118457504175482</v>
      </c>
      <c r="M927" s="1">
        <f t="shared" si="393"/>
        <v>-5.0231506810097848</v>
      </c>
      <c r="N927" s="1">
        <f t="shared" si="394"/>
        <v>1.5954503931924615</v>
      </c>
      <c r="O927" s="1">
        <f t="shared" si="395"/>
        <v>7.9193638182713078E-2</v>
      </c>
      <c r="P927" s="1">
        <f t="shared" si="396"/>
        <v>-0.21752092316222926</v>
      </c>
      <c r="Q927" s="1">
        <f t="shared" si="401"/>
        <v>-5.3899141555116268</v>
      </c>
      <c r="R927" s="1">
        <f t="shared" si="402"/>
        <v>0.12316542337156372</v>
      </c>
      <c r="S927" s="1">
        <f t="shared" si="403"/>
        <v>8.6996777885414003E-2</v>
      </c>
      <c r="T927" s="1">
        <f t="shared" si="404"/>
        <v>-1.3482864365181409E-4</v>
      </c>
      <c r="U927" s="1">
        <f t="shared" si="405"/>
        <v>4.6927420504971227E-3</v>
      </c>
      <c r="V927" s="1">
        <f t="shared" si="406"/>
        <v>0.6745159443447859</v>
      </c>
      <c r="W927" s="1">
        <f t="shared" si="409"/>
        <v>0</v>
      </c>
      <c r="X927" s="1">
        <f t="shared" si="409"/>
        <v>0</v>
      </c>
      <c r="Y927" s="1">
        <f t="shared" si="409"/>
        <v>0</v>
      </c>
      <c r="Z927" s="1">
        <f t="shared" si="409"/>
        <v>0</v>
      </c>
      <c r="AA927" s="1">
        <f>+AA$3*$F927*ABS($F927)*COS(2*PI()*$A927/$AZ$22+AA$4)*COS(2*PI()*$A927/$BA$22+AA$5)</f>
        <v>0</v>
      </c>
      <c r="AB927" s="39">
        <f>+AB$3*$F927*ABS($F927)*COS(2*2*PI()*$A927/$BA$33+AB$4)*COS(2*2*PI()*$A927/$BA$34+AB$5)*COS(2*2*PI()*$A927/$BA$35+AB$6)</f>
        <v>0</v>
      </c>
      <c r="AE927" s="20">
        <f>+$AF$20*SIGN(SOI!A926)*(ABS(SOI!A926))^$AE$2</f>
        <v>-0.68200537077766565</v>
      </c>
      <c r="AF927" s="20">
        <f t="shared" si="410"/>
        <v>-0.7017299839399076</v>
      </c>
      <c r="AG927" s="19">
        <f t="shared" si="385"/>
        <v>-5.8890745642391704E-2</v>
      </c>
      <c r="AH927" s="19">
        <f t="shared" si="386"/>
        <v>-0.19358283663326609</v>
      </c>
      <c r="AI927">
        <f t="shared" si="408"/>
        <v>0.54299999999999715</v>
      </c>
      <c r="AJ927">
        <f t="shared" si="407"/>
        <v>0.64283923829751588</v>
      </c>
      <c r="AK927">
        <v>1</v>
      </c>
    </row>
    <row r="928" spans="1:37" x14ac:dyDescent="0.25">
      <c r="A928">
        <v>75.500000000000071</v>
      </c>
      <c r="B928" s="2">
        <v>1955.4999999999313</v>
      </c>
      <c r="C928">
        <f>+D928+($D$2+E928+F928)*SOI!A927*IF(B928&gt;$C$18, IF(B928&lt;$C$19,-1,1),1)</f>
        <v>4.419227988408128</v>
      </c>
      <c r="D928">
        <f>+$D$3*((1-$D$5)*SOI!D927+$D$5*SOI!D926) +   $D$4*((1-$D$5)*SOI!E927+$D$5*SOI!E926)</f>
        <v>0</v>
      </c>
      <c r="E928">
        <f t="shared" si="389"/>
        <v>0.67488859901288123</v>
      </c>
      <c r="F928">
        <f t="shared" si="390"/>
        <v>-4.0227885902311602</v>
      </c>
      <c r="G928">
        <f t="shared" si="397"/>
        <v>-3.347899991218279</v>
      </c>
      <c r="H928" s="21">
        <f t="shared" si="398"/>
        <v>-7.0344545918583157E-3</v>
      </c>
      <c r="I928" s="37">
        <f t="shared" si="391"/>
        <v>-8.8573156525508442E-3</v>
      </c>
      <c r="J928" s="1">
        <f t="shared" si="399"/>
        <v>4.8924315898368287E-4</v>
      </c>
      <c r="K928" s="1">
        <f t="shared" si="400"/>
        <v>-1.5014459030312407E-7</v>
      </c>
      <c r="L928" s="1">
        <f t="shared" si="392"/>
        <v>-6.897606496138721E-2</v>
      </c>
      <c r="M928" s="1">
        <f t="shared" si="393"/>
        <v>-0.34711653095830042</v>
      </c>
      <c r="N928" s="1">
        <f t="shared" si="394"/>
        <v>1.5205716754699557E-2</v>
      </c>
      <c r="O928" s="1">
        <f t="shared" si="395"/>
        <v>6.2287735236116526E-2</v>
      </c>
      <c r="P928" s="1">
        <f t="shared" si="396"/>
        <v>-1.2961719461654835E-3</v>
      </c>
      <c r="Q928" s="1">
        <f t="shared" si="401"/>
        <v>-3.5498052726000147E-3</v>
      </c>
      <c r="R928" s="1">
        <f t="shared" si="402"/>
        <v>-1.7276818870021924E-6</v>
      </c>
      <c r="S928" s="1">
        <f t="shared" si="403"/>
        <v>-1.7659526433195509E-5</v>
      </c>
      <c r="T928" s="1">
        <f t="shared" si="404"/>
        <v>7.2290048043479243E-5</v>
      </c>
      <c r="U928" s="1">
        <f t="shared" si="405"/>
        <v>-5.9558061889461604E-7</v>
      </c>
      <c r="V928" s="1">
        <f t="shared" si="406"/>
        <v>3.8306933774309471E-5</v>
      </c>
      <c r="W928" s="1">
        <f t="shared" si="409"/>
        <v>0</v>
      </c>
      <c r="X928" s="1">
        <f t="shared" si="409"/>
        <v>0</v>
      </c>
      <c r="Y928" s="1">
        <f t="shared" si="409"/>
        <v>0</v>
      </c>
      <c r="Z928" s="1">
        <f t="shared" si="409"/>
        <v>0</v>
      </c>
      <c r="AA928" s="1">
        <f>+AA$3*$F928*ABS($F928)*COS(2*PI()*$A928/$AZ$22+AA$4)*COS(2*PI()*$A928/$BA$22+AA$5)</f>
        <v>0</v>
      </c>
      <c r="AB928" s="39">
        <f>+AB$3*$F928*ABS($F928)*COS(2*2*PI()*$A928/$BA$33+AB$4)*COS(2*2*PI()*$A928/$BA$34+AB$5)*COS(2*2*PI()*$A928/$BA$35+AB$6)</f>
        <v>0</v>
      </c>
      <c r="AE928" s="20">
        <f>+$AF$20*SIGN(SOI!A927)*(ABS(SOI!A927))^$AE$2</f>
        <v>-0.72924302222865578</v>
      </c>
      <c r="AF928" s="20">
        <f t="shared" si="410"/>
        <v>-0.65759228174180917</v>
      </c>
      <c r="AG928" s="19">
        <f t="shared" si="385"/>
        <v>-0.20560184418518584</v>
      </c>
      <c r="AH928" s="19">
        <f t="shared" si="386"/>
        <v>-0.19097093715307936</v>
      </c>
      <c r="AI928">
        <f t="shared" si="408"/>
        <v>0.5435999999999972</v>
      </c>
      <c r="AJ928">
        <f t="shared" si="407"/>
        <v>0.45199043755662333</v>
      </c>
      <c r="AK928">
        <v>1</v>
      </c>
    </row>
    <row r="929" spans="1:37" x14ac:dyDescent="0.25">
      <c r="A929">
        <v>75.5833333333334</v>
      </c>
      <c r="B929" s="2">
        <v>1955.5833333332646</v>
      </c>
      <c r="C929">
        <f>+D929+($D$2+E929+F929)*SOI!A928*IF(B929&gt;$C$18, IF(B929&lt;$C$19,-1,1),1)</f>
        <v>-1.3526920581363164</v>
      </c>
      <c r="D929">
        <f>+$D$3*((1-$D$5)*SOI!D928+$D$5*SOI!D927) +   $D$4*((1-$D$5)*SOI!E928+$D$5*SOI!E927)</f>
        <v>0</v>
      </c>
      <c r="E929">
        <f t="shared" si="389"/>
        <v>-0.74906623505699121</v>
      </c>
      <c r="F929">
        <f t="shared" si="390"/>
        <v>2.2355410242177784</v>
      </c>
      <c r="G929">
        <f t="shared" si="397"/>
        <v>1.4864747891607872</v>
      </c>
      <c r="H929" s="21">
        <f t="shared" si="398"/>
        <v>1.0354048871819493E-2</v>
      </c>
      <c r="I929" s="37">
        <f t="shared" si="391"/>
        <v>0.32004439413865837</v>
      </c>
      <c r="J929" s="1">
        <f t="shared" si="399"/>
        <v>2.1024175726432736E-3</v>
      </c>
      <c r="K929" s="1">
        <f t="shared" si="400"/>
        <v>1.5786817698418263E-4</v>
      </c>
      <c r="L929" s="1">
        <f t="shared" si="392"/>
        <v>0.68047157958029347</v>
      </c>
      <c r="M929" s="1">
        <f t="shared" si="393"/>
        <v>4.1282064740928555E-2</v>
      </c>
      <c r="N929" s="1">
        <f t="shared" si="394"/>
        <v>-6.3093529966361615E-3</v>
      </c>
      <c r="O929" s="1">
        <f t="shared" si="395"/>
        <v>-0.54162891945780522</v>
      </c>
      <c r="P929" s="1">
        <f t="shared" si="396"/>
        <v>1.5886807783336728E-2</v>
      </c>
      <c r="Q929" s="1">
        <f t="shared" si="401"/>
        <v>-1.7517356704140335E-4</v>
      </c>
      <c r="R929" s="1">
        <f t="shared" si="402"/>
        <v>3.0806043616547859E-6</v>
      </c>
      <c r="S929" s="1">
        <f t="shared" si="403"/>
        <v>-2.6476775026168493E-4</v>
      </c>
      <c r="T929" s="1">
        <f t="shared" si="404"/>
        <v>6.2013949973158122E-3</v>
      </c>
      <c r="U929" s="1">
        <f t="shared" si="405"/>
        <v>-2.6376834998057528E-4</v>
      </c>
      <c r="V929" s="1">
        <f t="shared" si="406"/>
        <v>1.94818118177428E-4</v>
      </c>
      <c r="W929" s="1">
        <f t="shared" si="409"/>
        <v>0</v>
      </c>
      <c r="X929" s="1">
        <f t="shared" si="409"/>
        <v>0</v>
      </c>
      <c r="Y929" s="1">
        <f t="shared" si="409"/>
        <v>0</v>
      </c>
      <c r="Z929" s="1">
        <f t="shared" si="409"/>
        <v>0</v>
      </c>
      <c r="AA929" s="1">
        <f>+AA$3*$F929*ABS($F929)*COS(2*PI()*$A929/$AZ$22+AA$4)*COS(2*PI()*$A929/$BA$22+AA$5)</f>
        <v>0</v>
      </c>
      <c r="AB929" s="39">
        <f>+AB$3*$F929*ABS($F929)*COS(2*2*PI()*$A929/$BA$33+AB$4)*COS(2*2*PI()*$A929/$BA$34+AB$5)*COS(2*2*PI()*$A929/$BA$35+AB$6)</f>
        <v>0</v>
      </c>
      <c r="AE929" s="20">
        <f>+$AF$20*SIGN(SOI!A928)*(ABS(SOI!A928))^$AE$2</f>
        <v>-0.5615284522191063</v>
      </c>
      <c r="AF929" s="20">
        <f t="shared" si="410"/>
        <v>-0.67463065520721976</v>
      </c>
      <c r="AG929" s="19">
        <f t="shared" si="385"/>
        <v>-0.20107805276275592</v>
      </c>
      <c r="AH929" s="19">
        <f t="shared" si="386"/>
        <v>-0.19221018657919953</v>
      </c>
      <c r="AI929">
        <f t="shared" si="408"/>
        <v>0.54419999999999724</v>
      </c>
      <c r="AJ929">
        <f t="shared" si="407"/>
        <v>0.47355260244446384</v>
      </c>
      <c r="AK929">
        <v>1</v>
      </c>
    </row>
    <row r="930" spans="1:37" x14ac:dyDescent="0.25">
      <c r="A930">
        <v>75.666666666666728</v>
      </c>
      <c r="B930" s="2">
        <v>1955.6666666665978</v>
      </c>
      <c r="C930">
        <f>+D930+($D$2+E930+F930)*SOI!A929*IF(B930&gt;$C$18, IF(B930&lt;$C$19,-1,1),1)</f>
        <v>1.315497582526824</v>
      </c>
      <c r="D930">
        <f>+$D$3*((1-$D$5)*SOI!D929+$D$5*SOI!D928) +   $D$4*((1-$D$5)*SOI!E929+$D$5*SOI!E928)</f>
        <v>0</v>
      </c>
      <c r="E930">
        <f t="shared" si="389"/>
        <v>0.91133851606446292</v>
      </c>
      <c r="F930">
        <f t="shared" si="390"/>
        <v>-1.9004344427763606</v>
      </c>
      <c r="G930">
        <f t="shared" si="397"/>
        <v>-0.98909592671189772</v>
      </c>
      <c r="H930" s="21">
        <f t="shared" si="398"/>
        <v>-1.0718265644212977E-2</v>
      </c>
      <c r="I930" s="37">
        <f t="shared" si="391"/>
        <v>-0.54793165275054556</v>
      </c>
      <c r="J930" s="1">
        <f t="shared" si="399"/>
        <v>-1.6284860917667673E-2</v>
      </c>
      <c r="K930" s="1">
        <f t="shared" si="400"/>
        <v>-6.0743921677322804E-4</v>
      </c>
      <c r="L930" s="1">
        <f t="shared" si="392"/>
        <v>-1.0670679633391373</v>
      </c>
      <c r="M930" s="1">
        <f t="shared" si="393"/>
        <v>0.18677137743695504</v>
      </c>
      <c r="N930" s="1">
        <f t="shared" si="394"/>
        <v>4.13513534547491E-2</v>
      </c>
      <c r="O930" s="1">
        <f t="shared" si="395"/>
        <v>0.87274233020492842</v>
      </c>
      <c r="P930" s="1">
        <f t="shared" si="396"/>
        <v>-2.4192379578585787E-2</v>
      </c>
      <c r="Q930" s="1">
        <f t="shared" si="401"/>
        <v>5.1942444864005819E-3</v>
      </c>
      <c r="R930" s="1">
        <f t="shared" si="402"/>
        <v>1.5638889270584401E-4</v>
      </c>
      <c r="S930" s="1">
        <f t="shared" si="403"/>
        <v>-2.9708871329679558E-3</v>
      </c>
      <c r="T930" s="1">
        <f t="shared" si="404"/>
        <v>1.5669519551107972E-2</v>
      </c>
      <c r="U930" s="1">
        <f t="shared" si="405"/>
        <v>-6.8767113366908334E-4</v>
      </c>
      <c r="V930" s="1">
        <f t="shared" si="406"/>
        <v>1.944357831850649E-3</v>
      </c>
      <c r="W930" s="1">
        <f t="shared" si="409"/>
        <v>0</v>
      </c>
      <c r="X930" s="1">
        <f t="shared" si="409"/>
        <v>0</v>
      </c>
      <c r="Y930" s="1">
        <f t="shared" si="409"/>
        <v>0</v>
      </c>
      <c r="Z930" s="1">
        <f t="shared" si="409"/>
        <v>0</v>
      </c>
      <c r="AA930" s="1">
        <f>+AA$3*$F930*ABS($F930)*COS(2*PI()*$A930/$AZ$22+AA$4)*COS(2*PI()*$A930/$BA$22+AA$5)</f>
        <v>0</v>
      </c>
      <c r="AB930" s="39">
        <f>+AB$3*$F930*ABS($F930)*COS(2*2*PI()*$A930/$BA$33+AB$4)*COS(2*2*PI()*$A930/$BA$34+AB$5)*COS(2*2*PI()*$A930/$BA$35+AB$6)</f>
        <v>0</v>
      </c>
      <c r="AE930" s="20">
        <f>+$AF$20*SIGN(SOI!A929)*(ABS(SOI!A929))^$AE$2</f>
        <v>-0.73312049117389722</v>
      </c>
      <c r="AF930" s="20">
        <f t="shared" si="410"/>
        <v>-0.70858888497059624</v>
      </c>
      <c r="AG930" s="19">
        <f t="shared" ref="AG930:AG993" si="411">+SIN((AVERAGE(H926:H937)+AVERAGE(H930:H933)/4)*($AG$19+AG929*$AG$18*AVERAGE(G926:G937))*$AE$20+$AG$17) - SIN($AG$17)</f>
        <v>-0.4435038593463082</v>
      </c>
      <c r="AH930" s="19">
        <f t="shared" si="386"/>
        <v>-0.20522493402723652</v>
      </c>
      <c r="AI930">
        <f t="shared" si="408"/>
        <v>0.54479999999999729</v>
      </c>
      <c r="AJ930">
        <f t="shared" si="407"/>
        <v>0.26508502562428804</v>
      </c>
      <c r="AK930">
        <v>1</v>
      </c>
    </row>
    <row r="931" spans="1:37" x14ac:dyDescent="0.25">
      <c r="A931">
        <v>75.750000000000057</v>
      </c>
      <c r="B931" s="2">
        <v>1955.7499999999311</v>
      </c>
      <c r="C931">
        <f>+D931+($D$2+E931+F931)*SOI!A930*IF(B931&gt;$C$18, IF(B931&lt;$C$19,-1,1),1)</f>
        <v>-1.400153444375926</v>
      </c>
      <c r="D931">
        <f>+$D$3*((1-$D$5)*SOI!D930+$D$5*SOI!D929) +   $D$4*((1-$D$5)*SOI!E930+$D$5*SOI!E929)</f>
        <v>0</v>
      </c>
      <c r="E931">
        <f t="shared" si="389"/>
        <v>-1.274209220649988</v>
      </c>
      <c r="F931">
        <f t="shared" si="390"/>
        <v>2.1548088712008848</v>
      </c>
      <c r="G931">
        <f t="shared" si="397"/>
        <v>0.88059965055089684</v>
      </c>
      <c r="H931" s="21">
        <f t="shared" si="398"/>
        <v>1.8827759811720051E-3</v>
      </c>
      <c r="I931" s="37">
        <f t="shared" si="391"/>
        <v>0.58909996578937052</v>
      </c>
      <c r="J931" s="1">
        <f t="shared" si="399"/>
        <v>-4.0424330136944089E-2</v>
      </c>
      <c r="K931" s="1">
        <f t="shared" si="400"/>
        <v>1.3691021644807595E-4</v>
      </c>
      <c r="L931" s="1">
        <f t="shared" si="392"/>
        <v>0.52107274262273429</v>
      </c>
      <c r="M931" s="1">
        <f t="shared" si="393"/>
        <v>-0.43122754284879689</v>
      </c>
      <c r="N931" s="1">
        <f t="shared" si="394"/>
        <v>-8.0505045200109385E-2</v>
      </c>
      <c r="O931" s="1">
        <f t="shared" si="395"/>
        <v>-0.50649164642680988</v>
      </c>
      <c r="P931" s="1">
        <f t="shared" si="396"/>
        <v>1.9240621555573337E-2</v>
      </c>
      <c r="Q931" s="1">
        <f t="shared" si="401"/>
        <v>2.3348120545063203E-2</v>
      </c>
      <c r="R931" s="1">
        <f t="shared" si="402"/>
        <v>-7.5578462412454882E-4</v>
      </c>
      <c r="S931" s="1">
        <f t="shared" si="403"/>
        <v>-6.2184497656623027E-3</v>
      </c>
      <c r="T931" s="1">
        <f t="shared" si="404"/>
        <v>4.4406669386873711E-3</v>
      </c>
      <c r="U931" s="1">
        <f t="shared" si="405"/>
        <v>-5.8800891701862412E-4</v>
      </c>
      <c r="V931" s="1">
        <f t="shared" si="406"/>
        <v>3.0105793101891098E-3</v>
      </c>
      <c r="W931" s="1">
        <f t="shared" si="409"/>
        <v>0</v>
      </c>
      <c r="X931" s="1">
        <f t="shared" si="409"/>
        <v>0</v>
      </c>
      <c r="Y931" s="1">
        <f t="shared" si="409"/>
        <v>0</v>
      </c>
      <c r="Z931" s="1">
        <f t="shared" si="409"/>
        <v>0</v>
      </c>
      <c r="AA931" s="1">
        <f>+AA$3*$F931*ABS($F931)*COS(2*PI()*$A931/$AZ$22+AA$4)*COS(2*PI()*$A931/$BA$22+AA$5)</f>
        <v>0</v>
      </c>
      <c r="AB931" s="39">
        <f>+AB$3*$F931*ABS($F931)*COS(2*2*PI()*$A931/$BA$33+AB$4)*COS(2*2*PI()*$A931/$BA$34+AB$5)*COS(2*2*PI()*$A931/$BA$35+AB$6)</f>
        <v>0</v>
      </c>
      <c r="AE931" s="20">
        <f>+$AF$20*SIGN(SOI!A930)*(ABS(SOI!A930))^$AE$2</f>
        <v>-0.83111771151878533</v>
      </c>
      <c r="AF931" s="20">
        <f t="shared" si="410"/>
        <v>-0.836548379736889</v>
      </c>
      <c r="AG931" s="19">
        <f t="shared" si="411"/>
        <v>-0.37232292190957955</v>
      </c>
      <c r="AH931" s="19">
        <f t="shared" ref="AH931:AH994" si="412">+SIN((AVERAGE(H927:H938)+AVERAGE(H931:H934)*$AH$1)*($AG$19+AH930*$AG$18*AVERAGE(G927:G938))*$AE$20+$AG$17) - SIN($AG$17)+$AH$2</f>
        <v>-0.21911407132406874</v>
      </c>
      <c r="AI931">
        <f t="shared" si="408"/>
        <v>0.54539999999999733</v>
      </c>
      <c r="AJ931">
        <f t="shared" si="407"/>
        <v>0.46422545782730945</v>
      </c>
      <c r="AK931">
        <v>1</v>
      </c>
    </row>
    <row r="932" spans="1:37" x14ac:dyDescent="0.25">
      <c r="A932">
        <v>75.833333333333385</v>
      </c>
      <c r="B932" s="2">
        <v>1955.8333333332644</v>
      </c>
      <c r="C932">
        <f>+D932+($D$2+E932+F932)*SOI!A931*IF(B932&gt;$C$18, IF(B932&lt;$C$19,-1,1),1)</f>
        <v>2.3198016678291928</v>
      </c>
      <c r="D932">
        <f>+$D$3*((1-$D$5)*SOI!D931+$D$5*SOI!D930) +   $D$4*((1-$D$5)*SOI!E931+$D$5*SOI!E930)</f>
        <v>0</v>
      </c>
      <c r="E932">
        <f t="shared" si="389"/>
        <v>2.3875979227554405</v>
      </c>
      <c r="F932">
        <f t="shared" si="390"/>
        <v>-3.6021537697864314</v>
      </c>
      <c r="G932">
        <f t="shared" si="397"/>
        <v>-1.214555847030991</v>
      </c>
      <c r="H932" s="21">
        <f t="shared" si="398"/>
        <v>1.3497019483281879E-2</v>
      </c>
      <c r="I932" s="37">
        <f t="shared" si="391"/>
        <v>-0.20268497468748159</v>
      </c>
      <c r="J932" s="1">
        <f t="shared" si="399"/>
        <v>-2.5671361287457162E-2</v>
      </c>
      <c r="K932" s="1">
        <f t="shared" si="400"/>
        <v>-9.4502256224334072E-9</v>
      </c>
      <c r="L932" s="1">
        <f t="shared" si="392"/>
        <v>-4.7267877515239989E-2</v>
      </c>
      <c r="M932" s="1">
        <f t="shared" si="393"/>
        <v>0.79593939578420536</v>
      </c>
      <c r="N932" s="1">
        <f t="shared" si="394"/>
        <v>0.10400914731877432</v>
      </c>
      <c r="O932" s="1">
        <f t="shared" si="395"/>
        <v>1.3695859572298501E-3</v>
      </c>
      <c r="P932" s="1">
        <f t="shared" si="396"/>
        <v>-5.4142794143449248E-3</v>
      </c>
      <c r="Q932" s="1">
        <f t="shared" si="401"/>
        <v>5.5676749682548494E-2</v>
      </c>
      <c r="R932" s="1">
        <f t="shared" si="402"/>
        <v>6.2008690050807831E-4</v>
      </c>
      <c r="S932" s="1">
        <f t="shared" si="403"/>
        <v>-2.7641596666994582E-3</v>
      </c>
      <c r="T932" s="1">
        <f t="shared" si="404"/>
        <v>1.0892635081155764E-6</v>
      </c>
      <c r="U932" s="1">
        <f t="shared" si="405"/>
        <v>-5.6929587462029126E-5</v>
      </c>
      <c r="V932" s="1">
        <f t="shared" si="406"/>
        <v>1.0945108662305215E-3</v>
      </c>
      <c r="W932" s="1">
        <f t="shared" si="409"/>
        <v>0</v>
      </c>
      <c r="X932" s="1">
        <f t="shared" si="409"/>
        <v>0</v>
      </c>
      <c r="Y932" s="1">
        <f t="shared" si="409"/>
        <v>0</v>
      </c>
      <c r="Z932" s="1">
        <f t="shared" si="409"/>
        <v>0</v>
      </c>
      <c r="AA932" s="1">
        <f>+AA$3*$F932*ABS($F932)*COS(2*PI()*$A932/$AZ$22+AA$4)*COS(2*PI()*$A932/$BA$22+AA$5)</f>
        <v>0</v>
      </c>
      <c r="AB932" s="39">
        <f>+AB$3*$F932*ABS($F932)*COS(2*2*PI()*$A932/$BA$33+AB$4)*COS(2*2*PI()*$A932/$BA$34+AB$5)*COS(2*2*PI()*$A932/$BA$35+AB$6)</f>
        <v>0</v>
      </c>
      <c r="AE932" s="20">
        <f>+$AF$20*SIGN(SOI!A931)*(ABS(SOI!A931))^$AE$2</f>
        <v>-0.94540693651798446</v>
      </c>
      <c r="AF932" s="20">
        <f t="shared" si="410"/>
        <v>-0.86058694531128044</v>
      </c>
      <c r="AG932" s="19">
        <f t="shared" si="411"/>
        <v>-0.46074493244646486</v>
      </c>
      <c r="AH932" s="19">
        <f t="shared" si="412"/>
        <v>-0.28386762905289675</v>
      </c>
      <c r="AI932">
        <f t="shared" si="408"/>
        <v>0.54599999999999738</v>
      </c>
      <c r="AJ932">
        <f t="shared" si="407"/>
        <v>0.39984201286481558</v>
      </c>
      <c r="AK932">
        <v>1</v>
      </c>
    </row>
    <row r="933" spans="1:37" x14ac:dyDescent="0.25">
      <c r="A933">
        <v>75.916666666666714</v>
      </c>
      <c r="B933" s="2">
        <v>1955.9166666665976</v>
      </c>
      <c r="C933">
        <f>+D933+($D$2+E933+F933)*SOI!A932*IF(B933&gt;$C$18, IF(B933&lt;$C$19,-1,1),1)</f>
        <v>-28.19314964729249</v>
      </c>
      <c r="D933">
        <f>+$D$3*((1-$D$5)*SOI!D932+$D$5*SOI!D931) +   $D$4*((1-$D$5)*SOI!E932+$D$5*SOI!E931)</f>
        <v>0</v>
      </c>
      <c r="E933">
        <f t="shared" si="389"/>
        <v>-41.120340000429465</v>
      </c>
      <c r="F933">
        <f t="shared" si="390"/>
        <v>59.66846476838505</v>
      </c>
      <c r="G933">
        <f t="shared" si="397"/>
        <v>18.548124767955585</v>
      </c>
      <c r="H933" s="21">
        <f t="shared" si="398"/>
        <v>0.32267777986161345</v>
      </c>
      <c r="I933" s="37">
        <f t="shared" si="391"/>
        <v>-13.75704998436589</v>
      </c>
      <c r="J933" s="1">
        <f t="shared" si="399"/>
        <v>18.120099686464449</v>
      </c>
      <c r="K933" s="1">
        <f t="shared" si="400"/>
        <v>0.85410024914814253</v>
      </c>
      <c r="L933" s="1">
        <f t="shared" si="392"/>
        <v>29.438956091885053</v>
      </c>
      <c r="M933" s="1">
        <f t="shared" si="393"/>
        <v>-8.2772852999094795</v>
      </c>
      <c r="N933" s="1">
        <f t="shared" si="394"/>
        <v>0.10897142794473799</v>
      </c>
      <c r="O933" s="1">
        <f t="shared" si="395"/>
        <v>-18.192255548821663</v>
      </c>
      <c r="P933" s="1">
        <f t="shared" si="396"/>
        <v>5.9149867747151856E-2</v>
      </c>
      <c r="Q933" s="1">
        <f t="shared" si="401"/>
        <v>-0.6066286304160533</v>
      </c>
      <c r="R933" s="1">
        <f t="shared" si="402"/>
        <v>-0.45856969068678782</v>
      </c>
      <c r="S933" s="1">
        <f t="shared" si="403"/>
        <v>-0.19656581515643473</v>
      </c>
      <c r="T933" s="1">
        <f t="shared" si="404"/>
        <v>9.0112805794923787</v>
      </c>
      <c r="U933" s="1">
        <f t="shared" si="405"/>
        <v>4.2213844907347677E-2</v>
      </c>
      <c r="V933" s="1">
        <f t="shared" si="406"/>
        <v>-1.2527785152286551E-2</v>
      </c>
      <c r="W933" s="1">
        <f t="shared" si="409"/>
        <v>0</v>
      </c>
      <c r="X933" s="1">
        <f t="shared" si="409"/>
        <v>0</v>
      </c>
      <c r="Y933" s="1">
        <f t="shared" si="409"/>
        <v>0</v>
      </c>
      <c r="Z933" s="1">
        <f t="shared" si="409"/>
        <v>0</v>
      </c>
      <c r="AA933" s="1">
        <f>+AA$3*$F933*ABS($F933)*COS(2*PI()*$A933/$AZ$22+AA$4)*COS(2*PI()*$A933/$BA$22+AA$5)</f>
        <v>0</v>
      </c>
      <c r="AB933" s="39">
        <f>+AB$3*$F933*ABS($F933)*COS(2*2*PI()*$A933/$BA$33+AB$4)*COS(2*2*PI()*$A933/$BA$34+AB$5)*COS(2*2*PI()*$A933/$BA$35+AB$6)</f>
        <v>0</v>
      </c>
      <c r="AE933" s="20">
        <f>+$AF$20*SIGN(SOI!A932)*(ABS(SOI!A932))^$AE$2</f>
        <v>-0.80523618789707163</v>
      </c>
      <c r="AF933" s="20">
        <f t="shared" si="410"/>
        <v>-0.8148615610761526</v>
      </c>
      <c r="AG933" s="19">
        <f t="shared" si="411"/>
        <v>-0.4185677667620531</v>
      </c>
      <c r="AH933" s="19">
        <f t="shared" si="412"/>
        <v>-0.27218998923256926</v>
      </c>
      <c r="AI933">
        <f t="shared" si="408"/>
        <v>0.54659999999999742</v>
      </c>
      <c r="AJ933">
        <f t="shared" si="407"/>
        <v>0.3962937943140995</v>
      </c>
      <c r="AK933">
        <v>1</v>
      </c>
    </row>
    <row r="934" spans="1:37" x14ac:dyDescent="0.25">
      <c r="A934">
        <v>76.000000000000043</v>
      </c>
      <c r="B934" s="2">
        <v>1955.9999999999309</v>
      </c>
      <c r="C934">
        <f>+D934+($D$2+E934+F934)*SOI!A933*IF(B934&gt;$C$18, IF(B934&lt;$C$19,-1,1),1)</f>
        <v>-1.6402494581041671</v>
      </c>
      <c r="D934">
        <f>+$D$3*((1-$D$5)*SOI!D933+$D$5*SOI!D932) +   $D$4*((1-$D$5)*SOI!E933+$D$5*SOI!E932)</f>
        <v>0</v>
      </c>
      <c r="E934">
        <f t="shared" si="389"/>
        <v>-2.6892524457463916</v>
      </c>
      <c r="F934">
        <f t="shared" si="390"/>
        <v>4.0227885905465275</v>
      </c>
      <c r="G934">
        <f t="shared" si="397"/>
        <v>1.3335361448001359</v>
      </c>
      <c r="H934" s="21">
        <f t="shared" si="398"/>
        <v>-1.1139417733360144E-2</v>
      </c>
      <c r="I934" s="37">
        <f t="shared" si="391"/>
        <v>-1.5531568043961053</v>
      </c>
      <c r="J934" s="1">
        <f t="shared" si="399"/>
        <v>-6.5952010007142275E-3</v>
      </c>
      <c r="K934" s="1">
        <f t="shared" si="400"/>
        <v>7.2347167567058017E-3</v>
      </c>
      <c r="L934" s="1">
        <f t="shared" si="392"/>
        <v>3.2768932003581632</v>
      </c>
      <c r="M934" s="1">
        <f t="shared" si="393"/>
        <v>2.6684888323155253E-2</v>
      </c>
      <c r="N934" s="1">
        <f t="shared" si="394"/>
        <v>0.12832278703911704</v>
      </c>
      <c r="O934" s="1">
        <f t="shared" si="395"/>
        <v>-2.5814174081721255</v>
      </c>
      <c r="P934" s="1">
        <f t="shared" si="396"/>
        <v>3.1721586116031202E-2</v>
      </c>
      <c r="Q934" s="1">
        <f t="shared" si="401"/>
        <v>2.3029871248169877E-3</v>
      </c>
      <c r="R934" s="1">
        <f t="shared" si="402"/>
        <v>1.965458786272312E-4</v>
      </c>
      <c r="S934" s="1">
        <f t="shared" si="403"/>
        <v>-2.6132991173289599E-2</v>
      </c>
      <c r="T934" s="1">
        <f t="shared" si="404"/>
        <v>0.14233053446243002</v>
      </c>
      <c r="U934" s="1">
        <f t="shared" si="405"/>
        <v>2.555912695328373E-3</v>
      </c>
      <c r="V934" s="1">
        <f t="shared" si="406"/>
        <v>-7.9116406801477222E-3</v>
      </c>
      <c r="W934" s="1">
        <f t="shared" si="409"/>
        <v>0</v>
      </c>
      <c r="X934" s="1">
        <f t="shared" si="409"/>
        <v>0</v>
      </c>
      <c r="Y934" s="1">
        <f t="shared" si="409"/>
        <v>0</v>
      </c>
      <c r="Z934" s="1">
        <f t="shared" si="409"/>
        <v>0</v>
      </c>
      <c r="AA934" s="1">
        <f>+AA$3*$F934*ABS($F934)*COS(2*PI()*$A934/$AZ$22+AA$4)*COS(2*PI()*$A934/$BA$22+AA$5)</f>
        <v>0</v>
      </c>
      <c r="AB934" s="39">
        <f>+AB$3*$F934*ABS($F934)*COS(2*2*PI()*$A934/$BA$33+AB$4)*COS(2*2*PI()*$A934/$BA$34+AB$5)*COS(2*2*PI()*$A934/$BA$35+AB$6)</f>
        <v>0</v>
      </c>
      <c r="AE934" s="20">
        <f>+$AF$20*SIGN(SOI!A933)*(ABS(SOI!A933))^$AE$2</f>
        <v>-0.69394155881340136</v>
      </c>
      <c r="AF934" s="20">
        <f t="shared" si="410"/>
        <v>-0.69690689308567133</v>
      </c>
      <c r="AG934" s="19">
        <f t="shared" si="411"/>
        <v>-0.20032955191996929</v>
      </c>
      <c r="AH934" s="19">
        <f t="shared" si="412"/>
        <v>-0.23794828745855567</v>
      </c>
      <c r="AI934">
        <f t="shared" si="408"/>
        <v>0.54719999999999747</v>
      </c>
      <c r="AJ934">
        <f t="shared" si="407"/>
        <v>0.49657734116570207</v>
      </c>
      <c r="AK934">
        <v>1</v>
      </c>
    </row>
    <row r="935" spans="1:37" x14ac:dyDescent="0.25">
      <c r="A935">
        <v>76.083333333333371</v>
      </c>
      <c r="B935" s="2">
        <v>1956.0833333332641</v>
      </c>
      <c r="C935">
        <f>+D935+($D$2+E935+F935)*SOI!A934*IF(B935&gt;$C$18, IF(B935&lt;$C$19,-1,1),1)</f>
        <v>0.87128293296724124</v>
      </c>
      <c r="D935">
        <f>+$D$3*((1-$D$5)*SOI!D934+$D$5*SOI!D933) +   $D$4*((1-$D$5)*SOI!E934+$D$5*SOI!E933)</f>
        <v>0</v>
      </c>
      <c r="E935">
        <f t="shared" si="389"/>
        <v>1.346476807175744</v>
      </c>
      <c r="F935">
        <f t="shared" si="390"/>
        <v>-2.2355410244892555</v>
      </c>
      <c r="G935">
        <f t="shared" si="397"/>
        <v>-0.88906421731351148</v>
      </c>
      <c r="H935" s="21">
        <f t="shared" si="398"/>
        <v>6.6906341422559249E-3</v>
      </c>
      <c r="I935" s="37">
        <f t="shared" si="391"/>
        <v>0.69592383421368931</v>
      </c>
      <c r="J935" s="1">
        <f t="shared" si="399"/>
        <v>-3.4057955595823572E-2</v>
      </c>
      <c r="K935" s="1">
        <f t="shared" si="400"/>
        <v>-5.3448554399195805E-4</v>
      </c>
      <c r="L935" s="1">
        <f t="shared" si="392"/>
        <v>-0.81413286771815419</v>
      </c>
      <c r="M935" s="1">
        <f t="shared" si="393"/>
        <v>-0.30754560252864171</v>
      </c>
      <c r="N935" s="1">
        <f t="shared" si="394"/>
        <v>-8.7133469153601859E-2</v>
      </c>
      <c r="O935" s="1">
        <f t="shared" si="395"/>
        <v>0.89137629439476962</v>
      </c>
      <c r="P935" s="1">
        <f t="shared" si="396"/>
        <v>-2.7317029923031807E-2</v>
      </c>
      <c r="Q935" s="1">
        <f t="shared" si="401"/>
        <v>1.8022575933546531E-2</v>
      </c>
      <c r="R935" s="1">
        <f t="shared" si="402"/>
        <v>-6.8918481898985707E-4</v>
      </c>
      <c r="S935" s="1">
        <f t="shared" si="403"/>
        <v>-7.9509084111467777E-3</v>
      </c>
      <c r="T935" s="1">
        <f t="shared" si="404"/>
        <v>1.2210513463252451E-2</v>
      </c>
      <c r="U935" s="1">
        <f t="shared" si="405"/>
        <v>9.8621364278211475E-4</v>
      </c>
      <c r="V935" s="1">
        <f t="shared" si="406"/>
        <v>-4.6262208418621584E-3</v>
      </c>
      <c r="W935" s="1">
        <f t="shared" si="409"/>
        <v>0</v>
      </c>
      <c r="X935" s="1">
        <f t="shared" si="409"/>
        <v>0</v>
      </c>
      <c r="Y935" s="1">
        <f t="shared" si="409"/>
        <v>0</v>
      </c>
      <c r="Z935" s="1">
        <f t="shared" si="409"/>
        <v>0</v>
      </c>
      <c r="AA935" s="1">
        <f>+AA$3*$F935*ABS($F935)*COS(2*PI()*$A935/$AZ$22+AA$4)*COS(2*PI()*$A935/$BA$22+AA$5)</f>
        <v>0</v>
      </c>
      <c r="AB935" s="39">
        <f>+AB$3*$F935*ABS($F935)*COS(2*2*PI()*$A935/$BA$33+AB$4)*COS(2*2*PI()*$A935/$BA$34+AB$5)*COS(2*2*PI()*$A935/$BA$35+AB$6)</f>
        <v>0</v>
      </c>
      <c r="AE935" s="20">
        <f>+$AF$20*SIGN(SOI!A934)*(ABS(SOI!A934))^$AE$2</f>
        <v>-0.591542932546541</v>
      </c>
      <c r="AF935" s="20">
        <f t="shared" si="410"/>
        <v>-0.61855215108750505</v>
      </c>
      <c r="AG935" s="19">
        <f t="shared" si="411"/>
        <v>-0.2760235368592423</v>
      </c>
      <c r="AH935" s="19">
        <f t="shared" si="412"/>
        <v>-0.25836988672918709</v>
      </c>
      <c r="AI935">
        <f t="shared" si="408"/>
        <v>0.54779999999999751</v>
      </c>
      <c r="AJ935">
        <f t="shared" si="407"/>
        <v>0.34252861422826275</v>
      </c>
      <c r="AK935">
        <v>1</v>
      </c>
    </row>
    <row r="936" spans="1:37" x14ac:dyDescent="0.25">
      <c r="A936">
        <v>76.1666666666667</v>
      </c>
      <c r="B936" s="2">
        <v>1956.1666666665974</v>
      </c>
      <c r="C936">
        <f>+D936+($D$2+E936+F936)*SOI!A935*IF(B936&gt;$C$18, IF(B936&lt;$C$19,-1,1),1)</f>
        <v>-0.89243522489806171</v>
      </c>
      <c r="D936">
        <f>+$D$3*((1-$D$5)*SOI!D935+$D$5*SOI!D934) +   $D$4*((1-$D$5)*SOI!E935+$D$5*SOI!E934)</f>
        <v>0</v>
      </c>
      <c r="E936">
        <f t="shared" si="389"/>
        <v>-0.94082667429977862</v>
      </c>
      <c r="F936">
        <f t="shared" si="390"/>
        <v>1.9004344430073719</v>
      </c>
      <c r="G936">
        <f t="shared" si="397"/>
        <v>0.95960776870759323</v>
      </c>
      <c r="H936" s="21">
        <f t="shared" si="398"/>
        <v>3.7481849261805193E-3</v>
      </c>
      <c r="I936" s="37">
        <f t="shared" si="391"/>
        <v>-0.17101015075460366</v>
      </c>
      <c r="J936" s="1">
        <f t="shared" si="399"/>
        <v>-9.7784399955535891E-3</v>
      </c>
      <c r="K936" s="1">
        <f t="shared" si="400"/>
        <v>3.2505372844932271E-8</v>
      </c>
      <c r="L936" s="1">
        <f t="shared" si="392"/>
        <v>1.4670087697644261E-3</v>
      </c>
      <c r="M936" s="1">
        <f t="shared" si="393"/>
        <v>0.35933568017098383</v>
      </c>
      <c r="N936" s="1">
        <f t="shared" si="394"/>
        <v>4.2086574662591095E-2</v>
      </c>
      <c r="O936" s="1">
        <f t="shared" si="395"/>
        <v>-5.7309933450221798E-2</v>
      </c>
      <c r="P936" s="1">
        <f t="shared" si="396"/>
        <v>1.4339909841772931E-2</v>
      </c>
      <c r="Q936" s="1">
        <f t="shared" si="401"/>
        <v>1.0171061031682317E-2</v>
      </c>
      <c r="R936" s="1">
        <f t="shared" si="402"/>
        <v>9.5575213762575477E-5</v>
      </c>
      <c r="S936" s="1">
        <f t="shared" si="403"/>
        <v>-9.4370336873416153E-4</v>
      </c>
      <c r="T936" s="1">
        <f t="shared" si="404"/>
        <v>1.4146212339751668E-6</v>
      </c>
      <c r="U936" s="1">
        <f t="shared" si="405"/>
        <v>1.2721670056953344E-4</v>
      </c>
      <c r="V936" s="1">
        <f t="shared" si="406"/>
        <v>-1.1729996395943762E-3</v>
      </c>
      <c r="W936" s="1">
        <f t="shared" si="409"/>
        <v>0</v>
      </c>
      <c r="X936" s="1">
        <f t="shared" si="409"/>
        <v>0</v>
      </c>
      <c r="Y936" s="1">
        <f t="shared" si="409"/>
        <v>0</v>
      </c>
      <c r="Z936" s="1">
        <f t="shared" si="409"/>
        <v>0</v>
      </c>
      <c r="AA936" s="1">
        <f>+AA$3*$F936*ABS($F936)*COS(2*PI()*$A936/$AZ$22+AA$4)*COS(2*PI()*$A936/$BA$22+AA$5)</f>
        <v>0</v>
      </c>
      <c r="AB936" s="39">
        <f>+AB$3*$F936*ABS($F936)*COS(2*2*PI()*$A936/$BA$33+AB$4)*COS(2*2*PI()*$A936/$BA$34+AB$5)*COS(2*2*PI()*$A936/$BA$35+AB$6)</f>
        <v>0</v>
      </c>
      <c r="AE936" s="20">
        <f>+$AF$20*SIGN(SOI!A935)*(ABS(SOI!A935))^$AE$2</f>
        <v>-0.57017196190257302</v>
      </c>
      <c r="AF936" s="20">
        <f t="shared" si="410"/>
        <v>-0.55520008407793286</v>
      </c>
      <c r="AG936" s="19">
        <f t="shared" si="411"/>
        <v>-0.19005068532028285</v>
      </c>
      <c r="AH936" s="19">
        <f t="shared" si="412"/>
        <v>-0.25742142139134588</v>
      </c>
      <c r="AI936">
        <f t="shared" si="408"/>
        <v>0.54839999999999756</v>
      </c>
      <c r="AJ936">
        <f t="shared" si="407"/>
        <v>0.36514939875765001</v>
      </c>
      <c r="AK936">
        <v>1</v>
      </c>
    </row>
    <row r="937" spans="1:37" x14ac:dyDescent="0.25">
      <c r="A937">
        <v>76.250000000000028</v>
      </c>
      <c r="B937" s="2">
        <v>1956.2499999999307</v>
      </c>
      <c r="C937">
        <f>+D937+($D$2+E937+F937)*SOI!A936*IF(B937&gt;$C$18, IF(B937&lt;$C$19,-1,1),1)</f>
        <v>1.0856384249049895</v>
      </c>
      <c r="D937">
        <f>+$D$3*((1-$D$5)*SOI!D936+$D$5*SOI!D935) +   $D$4*((1-$D$5)*SOI!E936+$D$5*SOI!E935)</f>
        <v>0</v>
      </c>
      <c r="E937">
        <f t="shared" si="389"/>
        <v>0.76296473694938705</v>
      </c>
      <c r="F937">
        <f t="shared" si="390"/>
        <v>-2.1548088714429632</v>
      </c>
      <c r="G937">
        <f t="shared" si="397"/>
        <v>-1.3918441344935761</v>
      </c>
      <c r="H937" s="21">
        <f t="shared" si="398"/>
        <v>-1.5158436493047768E-2</v>
      </c>
      <c r="I937" s="37">
        <f t="shared" si="391"/>
        <v>-0.19870668510386263</v>
      </c>
      <c r="J937" s="1">
        <f t="shared" si="399"/>
        <v>1.0140264442709032E-2</v>
      </c>
      <c r="K937" s="1">
        <f t="shared" si="400"/>
        <v>-2.2356837103334574E-6</v>
      </c>
      <c r="L937" s="1">
        <f t="shared" si="392"/>
        <v>-0.39671184806772952</v>
      </c>
      <c r="M937" s="1">
        <f t="shared" si="393"/>
        <v>-0.32069298481807096</v>
      </c>
      <c r="N937" s="1">
        <f t="shared" si="394"/>
        <v>-5.7516554346330366E-3</v>
      </c>
      <c r="O937" s="1">
        <f t="shared" si="395"/>
        <v>0.15277714341538723</v>
      </c>
      <c r="P937" s="1">
        <f t="shared" si="396"/>
        <v>-1.3681404680044899E-3</v>
      </c>
      <c r="Q937" s="1">
        <f t="shared" si="401"/>
        <v>1.240522533733326E-3</v>
      </c>
      <c r="R937" s="1">
        <f t="shared" si="402"/>
        <v>1.3544851991873315E-5</v>
      </c>
      <c r="S937" s="1">
        <f t="shared" si="403"/>
        <v>1.4985642707376844E-4</v>
      </c>
      <c r="T937" s="1">
        <f t="shared" si="404"/>
        <v>1.0197908597500114E-3</v>
      </c>
      <c r="U937" s="1">
        <f t="shared" si="405"/>
        <v>-1.4103242854828334E-5</v>
      </c>
      <c r="V937" s="1">
        <f t="shared" si="406"/>
        <v>-1.5294364167843975E-5</v>
      </c>
      <c r="W937" s="1">
        <f t="shared" si="409"/>
        <v>0</v>
      </c>
      <c r="X937" s="1">
        <f t="shared" si="409"/>
        <v>0</v>
      </c>
      <c r="Y937" s="1">
        <f t="shared" si="409"/>
        <v>0</v>
      </c>
      <c r="Z937" s="1">
        <f t="shared" si="409"/>
        <v>0</v>
      </c>
      <c r="AA937" s="1">
        <f>+AA$3*$F937*ABS($F937)*COS(2*PI()*$A937/$AZ$22+AA$4)*COS(2*PI()*$A937/$BA$22+AA$5)</f>
        <v>0</v>
      </c>
      <c r="AB937" s="39">
        <f>+AB$3*$F937*ABS($F937)*COS(2*2*PI()*$A937/$BA$33+AB$4)*COS(2*2*PI()*$A937/$BA$34+AB$5)*COS(2*2*PI()*$A937/$BA$35+AB$6)</f>
        <v>0</v>
      </c>
      <c r="AE937" s="20">
        <f>+$AF$20*SIGN(SOI!A936)*(ABS(SOI!A936))^$AE$2</f>
        <v>-0.50388535778468457</v>
      </c>
      <c r="AF937" s="20">
        <f t="shared" si="410"/>
        <v>-0.49606376910859123</v>
      </c>
      <c r="AG937" s="19">
        <f t="shared" si="411"/>
        <v>-0.15463043321592981</v>
      </c>
      <c r="AH937" s="19">
        <f t="shared" si="412"/>
        <v>-0.21329761829905833</v>
      </c>
      <c r="AI937">
        <f t="shared" si="408"/>
        <v>0.5489999999999976</v>
      </c>
      <c r="AJ937">
        <f t="shared" si="407"/>
        <v>0.34143333589266145</v>
      </c>
      <c r="AK937">
        <v>1</v>
      </c>
    </row>
    <row r="938" spans="1:37" x14ac:dyDescent="0.25">
      <c r="A938">
        <v>76.333333333333357</v>
      </c>
      <c r="B938" s="2">
        <v>1956.3333333332639</v>
      </c>
      <c r="C938">
        <f>+D938+($D$2+E938+F938)*SOI!A937*IF(B938&gt;$C$18, IF(B938&lt;$C$19,-1,1),1)</f>
        <v>-1.7236745914115905</v>
      </c>
      <c r="D938">
        <f>+$D$3*((1-$D$5)*SOI!D937+$D$5*SOI!D936) +   $D$4*((1-$D$5)*SOI!E937+$D$5*SOI!E936)</f>
        <v>0</v>
      </c>
      <c r="E938">
        <f t="shared" si="389"/>
        <v>-0.68067141178889745</v>
      </c>
      <c r="F938">
        <f t="shared" si="390"/>
        <v>3.6021537701136275</v>
      </c>
      <c r="G938">
        <f t="shared" si="397"/>
        <v>2.92148235832473</v>
      </c>
      <c r="H938" s="21">
        <f t="shared" si="398"/>
        <v>1.7959203287026784E-2</v>
      </c>
      <c r="I938" s="37">
        <f t="shared" si="391"/>
        <v>0.41324175737734697</v>
      </c>
      <c r="J938" s="1">
        <f t="shared" si="399"/>
        <v>1.4119875416649823E-2</v>
      </c>
      <c r="K938" s="1">
        <f t="shared" si="400"/>
        <v>1.2735097929938784E-4</v>
      </c>
      <c r="L938" s="1">
        <f t="shared" si="392"/>
        <v>0.83120222924929543</v>
      </c>
      <c r="M938" s="1">
        <f t="shared" si="393"/>
        <v>0.21472337381180168</v>
      </c>
      <c r="N938" s="1">
        <f t="shared" si="394"/>
        <v>1.2016356396325147E-2</v>
      </c>
      <c r="O938" s="1">
        <f t="shared" si="395"/>
        <v>-0.60724939780795306</v>
      </c>
      <c r="P938" s="1">
        <f t="shared" si="396"/>
        <v>9.3579857599412342E-3</v>
      </c>
      <c r="Q938" s="1">
        <f t="shared" si="401"/>
        <v>1.7352995731077529E-3</v>
      </c>
      <c r="R938" s="1">
        <f t="shared" si="402"/>
        <v>-3.9403589644148377E-5</v>
      </c>
      <c r="S938" s="1">
        <f t="shared" si="403"/>
        <v>6.5109901018681074E-4</v>
      </c>
      <c r="T938" s="1">
        <f t="shared" si="404"/>
        <v>8.4928088736666105E-3</v>
      </c>
      <c r="U938" s="1">
        <f t="shared" si="405"/>
        <v>-2.0061453562052962E-4</v>
      </c>
      <c r="V938" s="1">
        <f t="shared" si="406"/>
        <v>-2.1855616306399342E-4</v>
      </c>
      <c r="W938" s="1">
        <f t="shared" si="409"/>
        <v>0</v>
      </c>
      <c r="X938" s="1">
        <f t="shared" si="409"/>
        <v>0</v>
      </c>
      <c r="Y938" s="1">
        <f t="shared" si="409"/>
        <v>0</v>
      </c>
      <c r="Z938" s="1">
        <f t="shared" si="409"/>
        <v>0</v>
      </c>
      <c r="AA938" s="1">
        <f>+AA$3*$F938*ABS($F938)*COS(2*PI()*$A938/$AZ$22+AA$4)*COS(2*PI()*$A938/$BA$22+AA$5)</f>
        <v>0</v>
      </c>
      <c r="AB938" s="39">
        <f>+AB$3*$F938*ABS($F938)*COS(2*2*PI()*$A938/$BA$33+AB$4)*COS(2*2*PI()*$A938/$BA$34+AB$5)*COS(2*2*PI()*$A938/$BA$35+AB$6)</f>
        <v>0</v>
      </c>
      <c r="AE938" s="20">
        <f>+$AF$20*SIGN(SOI!A937)*(ABS(SOI!A937))^$AE$2</f>
        <v>-0.41413398763851611</v>
      </c>
      <c r="AF938" s="20">
        <f t="shared" si="410"/>
        <v>-0.48146331899480527</v>
      </c>
      <c r="AG938" s="19">
        <f t="shared" si="411"/>
        <v>5.680934348319866E-2</v>
      </c>
      <c r="AH938" s="19">
        <f t="shared" si="412"/>
        <v>-2.0108146922408449E-2</v>
      </c>
      <c r="AI938">
        <f t="shared" si="408"/>
        <v>0.54959999999999765</v>
      </c>
      <c r="AJ938">
        <f t="shared" si="407"/>
        <v>0.53827266247800387</v>
      </c>
      <c r="AK938">
        <v>1</v>
      </c>
    </row>
    <row r="939" spans="1:37" x14ac:dyDescent="0.25">
      <c r="A939">
        <v>76.416666666666686</v>
      </c>
      <c r="B939" s="2">
        <v>1956.4166666665972</v>
      </c>
      <c r="C939">
        <f>+D939+($D$2+E939+F939)*SOI!A938*IF(B939&gt;$C$18, IF(B939&lt;$C$19,-1,1),1)</f>
        <v>48.981446920900538</v>
      </c>
      <c r="D939">
        <f>+$D$3*((1-$D$5)*SOI!D938+$D$5*SOI!D937) +   $D$4*((1-$D$5)*SOI!E938+$D$5*SOI!E937)</f>
        <v>0</v>
      </c>
      <c r="E939">
        <f t="shared" si="389"/>
        <v>0.65467329733085922</v>
      </c>
      <c r="F939">
        <f t="shared" si="390"/>
        <v>-59.668464768295365</v>
      </c>
      <c r="G939">
        <f t="shared" si="397"/>
        <v>-59.013791470964506</v>
      </c>
      <c r="H939" s="21">
        <f t="shared" si="398"/>
        <v>-9.7259280734378284E-2</v>
      </c>
      <c r="I939" s="37">
        <f t="shared" si="391"/>
        <v>-1.2844354125265385</v>
      </c>
      <c r="J939" s="1">
        <f t="shared" si="399"/>
        <v>-0.18871974040735842</v>
      </c>
      <c r="K939" s="1">
        <f t="shared" si="400"/>
        <v>-2.0975160879609076E-2</v>
      </c>
      <c r="L939" s="1">
        <f t="shared" si="392"/>
        <v>-0.69684425500890046</v>
      </c>
      <c r="M939" s="1">
        <f t="shared" si="393"/>
        <v>0.92333163811866759</v>
      </c>
      <c r="N939" s="1">
        <f t="shared" si="394"/>
        <v>-1.5119211021843633</v>
      </c>
      <c r="O939" s="1">
        <f t="shared" si="395"/>
        <v>1.5443555699650435</v>
      </c>
      <c r="P939" s="1">
        <f t="shared" si="396"/>
        <v>-0.72289656481731901</v>
      </c>
      <c r="Q939" s="1">
        <f t="shared" si="401"/>
        <v>-0.93887804282906961</v>
      </c>
      <c r="R939" s="1">
        <f t="shared" si="402"/>
        <v>-6.6264142326031908E-2</v>
      </c>
      <c r="S939" s="1">
        <f t="shared" si="403"/>
        <v>0.25463109286553814</v>
      </c>
      <c r="T939" s="1">
        <f t="shared" si="404"/>
        <v>1.8107587030619161E-2</v>
      </c>
      <c r="U939" s="1">
        <f t="shared" si="405"/>
        <v>-4.8168624946582583E-2</v>
      </c>
      <c r="V939" s="1">
        <f t="shared" si="406"/>
        <v>-2.1242868787730096</v>
      </c>
      <c r="W939" s="1">
        <f t="shared" si="409"/>
        <v>0</v>
      </c>
      <c r="X939" s="1">
        <f t="shared" si="409"/>
        <v>0</v>
      </c>
      <c r="Y939" s="1">
        <f t="shared" si="409"/>
        <v>0</v>
      </c>
      <c r="Z939" s="1">
        <f t="shared" si="409"/>
        <v>0</v>
      </c>
      <c r="AA939" s="1">
        <f>+AA$3*$F939*ABS($F939)*COS(2*PI()*$A939/$AZ$22+AA$4)*COS(2*PI()*$A939/$BA$22+AA$5)</f>
        <v>0</v>
      </c>
      <c r="AB939" s="39">
        <f>+AB$3*$F939*ABS($F939)*COS(2*2*PI()*$A939/$BA$33+AB$4)*COS(2*2*PI()*$A939/$BA$34+AB$5)*COS(2*2*PI()*$A939/$BA$35+AB$6)</f>
        <v>0</v>
      </c>
      <c r="AE939" s="20">
        <f>+$AF$20*SIGN(SOI!A938)*(ABS(SOI!A938))^$AE$2</f>
        <v>-0.52637061156121512</v>
      </c>
      <c r="AF939" s="20">
        <f t="shared" si="410"/>
        <v>-0.50499251920526433</v>
      </c>
      <c r="AG939" s="19">
        <f t="shared" si="411"/>
        <v>0.12309267705319668</v>
      </c>
      <c r="AH939" s="19">
        <f t="shared" si="412"/>
        <v>4.6758170022666717E-2</v>
      </c>
      <c r="AI939">
        <f t="shared" si="408"/>
        <v>0.55019999999999769</v>
      </c>
      <c r="AJ939">
        <f t="shared" si="407"/>
        <v>0.62808519625846104</v>
      </c>
      <c r="AK939">
        <v>1</v>
      </c>
    </row>
    <row r="940" spans="1:37" x14ac:dyDescent="0.25">
      <c r="A940">
        <v>76.500000000000014</v>
      </c>
      <c r="B940" s="2">
        <v>1956.4999999999304</v>
      </c>
      <c r="C940">
        <f>+D940+($D$2+E940+F940)*SOI!A939*IF(B940&gt;$C$18, IF(B940&lt;$C$19,-1,1),1)</f>
        <v>4.4158165585907652</v>
      </c>
      <c r="D940">
        <f>+$D$3*((1-$D$5)*SOI!D939+$D$5*SOI!D938) +   $D$4*((1-$D$5)*SOI!E939+$D$5*SOI!E938)</f>
        <v>0</v>
      </c>
      <c r="E940">
        <f t="shared" si="389"/>
        <v>-0.67488859901924858</v>
      </c>
      <c r="F940">
        <f t="shared" si="390"/>
        <v>-4.0227885909709276</v>
      </c>
      <c r="G940">
        <f t="shared" si="397"/>
        <v>-4.6976771899901761</v>
      </c>
      <c r="H940" s="21">
        <f t="shared" si="398"/>
        <v>-1.9710385896814868E-3</v>
      </c>
      <c r="I940" s="37">
        <f t="shared" si="391"/>
        <v>0.14309141241997489</v>
      </c>
      <c r="J940" s="1">
        <f t="shared" si="399"/>
        <v>3.4641615649352005E-3</v>
      </c>
      <c r="K940" s="1">
        <f t="shared" si="400"/>
        <v>-7.6280914080585249E-6</v>
      </c>
      <c r="L940" s="1">
        <f t="shared" si="392"/>
        <v>3.1351215987262863E-2</v>
      </c>
      <c r="M940" s="1">
        <f t="shared" si="393"/>
        <v>0.15213783286489482</v>
      </c>
      <c r="N940" s="1">
        <f t="shared" si="394"/>
        <v>-0.17949927524755124</v>
      </c>
      <c r="O940" s="1">
        <f t="shared" si="395"/>
        <v>-0.14280321832139786</v>
      </c>
      <c r="P940" s="1">
        <f t="shared" si="396"/>
        <v>-6.3194224195033163E-2</v>
      </c>
      <c r="Q940" s="1">
        <f t="shared" si="401"/>
        <v>-1.8366324866931603E-2</v>
      </c>
      <c r="R940" s="1">
        <f t="shared" si="402"/>
        <v>1.444085676368762E-4</v>
      </c>
      <c r="S940" s="1">
        <f t="shared" si="403"/>
        <v>-3.3678000925816856E-3</v>
      </c>
      <c r="T940" s="1">
        <f t="shared" si="404"/>
        <v>7.533034278719274E-5</v>
      </c>
      <c r="U940" s="1">
        <f t="shared" si="405"/>
        <v>4.6910144871001834E-4</v>
      </c>
      <c r="V940" s="1">
        <f t="shared" si="406"/>
        <v>-2.2046921865372611E-2</v>
      </c>
      <c r="W940" s="1">
        <f t="shared" si="409"/>
        <v>0</v>
      </c>
      <c r="X940" s="1">
        <f t="shared" si="409"/>
        <v>0</v>
      </c>
      <c r="Y940" s="1">
        <f t="shared" si="409"/>
        <v>0</v>
      </c>
      <c r="Z940" s="1">
        <f t="shared" si="409"/>
        <v>0</v>
      </c>
      <c r="AA940" s="1">
        <f>+AA$3*$F940*ABS($F940)*COS(2*PI()*$A940/$AZ$22+AA$4)*COS(2*PI()*$A940/$BA$22+AA$5)</f>
        <v>0</v>
      </c>
      <c r="AB940" s="39">
        <f>+AB$3*$F940*ABS($F940)*COS(2*2*PI()*$A940/$BA$33+AB$4)*COS(2*2*PI()*$A940/$BA$34+AB$5)*COS(2*2*PI()*$A940/$BA$35+AB$6)</f>
        <v>0</v>
      </c>
      <c r="AE940" s="20">
        <f>+$AF$20*SIGN(SOI!A939)*(ABS(SOI!A939))^$AE$2</f>
        <v>-0.57447295841606172</v>
      </c>
      <c r="AF940" s="20">
        <f t="shared" si="410"/>
        <v>-0.53942326308710564</v>
      </c>
      <c r="AG940" s="19">
        <f t="shared" si="411"/>
        <v>1.0698357711921375E-2</v>
      </c>
      <c r="AH940" s="19">
        <f t="shared" si="412"/>
        <v>1.8509677477945768E-2</v>
      </c>
      <c r="AI940">
        <f t="shared" si="408"/>
        <v>0.55079999999999774</v>
      </c>
      <c r="AJ940">
        <f t="shared" si="407"/>
        <v>0.55012162079902704</v>
      </c>
      <c r="AK940">
        <v>1</v>
      </c>
    </row>
    <row r="941" spans="1:37" x14ac:dyDescent="0.25">
      <c r="A941">
        <v>76.583333333333343</v>
      </c>
      <c r="B941" s="2">
        <v>1956.5833333332637</v>
      </c>
      <c r="C941">
        <f>+D941+($D$2+E941+F941)*SOI!A940*IF(B941&gt;$C$18, IF(B941&lt;$C$19,-1,1),1)</f>
        <v>-2.4175318803505972</v>
      </c>
      <c r="D941">
        <f>+$D$3*((1-$D$5)*SOI!D940+$D$5*SOI!D939) +   $D$4*((1-$D$5)*SOI!E940+$D$5*SOI!E939)</f>
        <v>0</v>
      </c>
      <c r="E941">
        <f t="shared" si="389"/>
        <v>0.74906623506737802</v>
      </c>
      <c r="F941">
        <f t="shared" si="390"/>
        <v>2.2355410246247169</v>
      </c>
      <c r="G941">
        <f t="shared" si="397"/>
        <v>2.9846072596920949</v>
      </c>
      <c r="H941" s="21">
        <f t="shared" si="398"/>
        <v>-1.2271456184548266E-3</v>
      </c>
      <c r="I941" s="37">
        <f t="shared" si="391"/>
        <v>0.10492843805376036</v>
      </c>
      <c r="J941" s="1">
        <f t="shared" si="399"/>
        <v>-5.6411700041126189E-4</v>
      </c>
      <c r="K941" s="1">
        <f t="shared" si="400"/>
        <v>2.6111680687940081E-6</v>
      </c>
      <c r="L941" s="1">
        <f t="shared" si="392"/>
        <v>-0.24214906294225974</v>
      </c>
      <c r="M941" s="1">
        <f t="shared" si="393"/>
        <v>-3.378536670972708E-2</v>
      </c>
      <c r="N941" s="1">
        <f t="shared" si="394"/>
        <v>7.275526987899307E-2</v>
      </c>
      <c r="O941" s="1">
        <f t="shared" si="395"/>
        <v>2.3453151102840641E-2</v>
      </c>
      <c r="P941" s="1">
        <f t="shared" si="396"/>
        <v>1.7053154039621033E-2</v>
      </c>
      <c r="Q941" s="1">
        <f t="shared" si="401"/>
        <v>-1.6531620615521229E-3</v>
      </c>
      <c r="R941" s="1">
        <f t="shared" si="402"/>
        <v>9.5315990661270737E-6</v>
      </c>
      <c r="S941" s="1">
        <f t="shared" si="403"/>
        <v>1.0009852978333984E-3</v>
      </c>
      <c r="T941" s="1">
        <f t="shared" si="404"/>
        <v>9.5556790143947821E-5</v>
      </c>
      <c r="U941" s="1">
        <f t="shared" si="405"/>
        <v>-9.2826877117174839E-5</v>
      </c>
      <c r="V941" s="1">
        <f t="shared" si="406"/>
        <v>-2.4114432620013309E-3</v>
      </c>
      <c r="W941" s="1">
        <f t="shared" si="409"/>
        <v>0</v>
      </c>
      <c r="X941" s="1">
        <f t="shared" si="409"/>
        <v>0</v>
      </c>
      <c r="Y941" s="1">
        <f t="shared" si="409"/>
        <v>0</v>
      </c>
      <c r="Z941" s="1">
        <f t="shared" si="409"/>
        <v>0</v>
      </c>
      <c r="AA941" s="1">
        <f>+AA$3*$F941*ABS($F941)*COS(2*PI()*$A941/$AZ$22+AA$4)*COS(2*PI()*$A941/$BA$22+AA$5)</f>
        <v>0</v>
      </c>
      <c r="AB941" s="39">
        <f>+AB$3*$F941*ABS($F941)*COS(2*2*PI()*$A941/$BA$33+AB$4)*COS(2*2*PI()*$A941/$BA$34+AB$5)*COS(2*2*PI()*$A941/$BA$35+AB$6)</f>
        <v>0</v>
      </c>
      <c r="AE941" s="20">
        <f>+$AF$20*SIGN(SOI!A940)*(ABS(SOI!A940))^$AE$2</f>
        <v>-0.51742621928404009</v>
      </c>
      <c r="AF941" s="20">
        <f t="shared" si="410"/>
        <v>-0.55114254330640267</v>
      </c>
      <c r="AG941" s="19">
        <f t="shared" si="411"/>
        <v>3.1489075568132269E-2</v>
      </c>
      <c r="AH941" s="19">
        <f t="shared" si="412"/>
        <v>2.1172199233973205E-2</v>
      </c>
      <c r="AI941">
        <f t="shared" si="408"/>
        <v>0.55139999999999778</v>
      </c>
      <c r="AJ941">
        <f t="shared" si="407"/>
        <v>0.58263161887453496</v>
      </c>
      <c r="AK941">
        <v>1</v>
      </c>
    </row>
    <row r="942" spans="1:37" x14ac:dyDescent="0.25">
      <c r="A942">
        <v>76.666666666666671</v>
      </c>
      <c r="B942" s="2">
        <v>1956.6666666665969</v>
      </c>
      <c r="C942">
        <f>+D942+($D$2+E942+F942)*SOI!A941*IF(B942&gt;$C$18, IF(B942&lt;$C$19,-1,1),1)</f>
        <v>2.5587133928782722</v>
      </c>
      <c r="D942">
        <f>+$D$3*((1-$D$5)*SOI!D941+$D$5*SOI!D940) +   $D$4*((1-$D$5)*SOI!E941+$D$5*SOI!E940)</f>
        <v>0</v>
      </c>
      <c r="E942">
        <f t="shared" si="389"/>
        <v>-0.91133851607586891</v>
      </c>
      <c r="F942">
        <f t="shared" si="390"/>
        <v>-1.9004344431310236</v>
      </c>
      <c r="G942">
        <f t="shared" si="397"/>
        <v>-2.8117729592068925</v>
      </c>
      <c r="H942" s="21">
        <f t="shared" si="398"/>
        <v>2.0716437321102363E-3</v>
      </c>
      <c r="I942" s="37">
        <f t="shared" si="391"/>
        <v>-0.41323956678008023</v>
      </c>
      <c r="J942" s="1">
        <f t="shared" si="399"/>
        <v>1.6760521069538398E-3</v>
      </c>
      <c r="K942" s="1">
        <f t="shared" si="400"/>
        <v>-2.5741494105463006E-6</v>
      </c>
      <c r="L942" s="1">
        <f t="shared" si="392"/>
        <v>1.0138539738283474</v>
      </c>
      <c r="M942" s="1">
        <f t="shared" si="393"/>
        <v>-2.5488147752463875E-2</v>
      </c>
      <c r="N942" s="1">
        <f t="shared" si="394"/>
        <v>3.1362382376248991E-2</v>
      </c>
      <c r="O942" s="1">
        <f t="shared" si="395"/>
        <v>-0.51086861708682685</v>
      </c>
      <c r="P942" s="1">
        <f t="shared" si="396"/>
        <v>-1.843329620266295E-4</v>
      </c>
      <c r="Q942" s="1">
        <f t="shared" si="401"/>
        <v>-5.3761287202020748E-4</v>
      </c>
      <c r="R942" s="1">
        <f t="shared" si="402"/>
        <v>-1.2207554838895814E-5</v>
      </c>
      <c r="S942" s="1">
        <f t="shared" si="403"/>
        <v>-1.6993427293718927E-3</v>
      </c>
      <c r="T942" s="1">
        <f t="shared" si="404"/>
        <v>8.7148956394347658E-3</v>
      </c>
      <c r="U942" s="1">
        <f t="shared" si="405"/>
        <v>-3.9516704229542879E-6</v>
      </c>
      <c r="V942" s="1">
        <f t="shared" si="406"/>
        <v>1.123621198893278E-5</v>
      </c>
      <c r="W942" s="1">
        <f t="shared" ref="W942:Z961" si="413">+W$3*$F942*ABS($F942)*COS(2*PI()*$A942/W$2+W$4)</f>
        <v>0</v>
      </c>
      <c r="X942" s="1">
        <f t="shared" si="413"/>
        <v>0</v>
      </c>
      <c r="Y942" s="1">
        <f t="shared" si="413"/>
        <v>0</v>
      </c>
      <c r="Z942" s="1">
        <f t="shared" si="413"/>
        <v>0</v>
      </c>
      <c r="AA942" s="1">
        <f>+AA$3*$F942*ABS($F942)*COS(2*PI()*$A942/$AZ$22+AA$4)*COS(2*PI()*$A942/$BA$22+AA$5)</f>
        <v>0</v>
      </c>
      <c r="AB942" s="39">
        <f>+AB$3*$F942*ABS($F942)*COS(2*2*PI()*$A942/$BA$33+AB$4)*COS(2*2*PI()*$A942/$BA$34+AB$5)*COS(2*2*PI()*$A942/$BA$35+AB$6)</f>
        <v>0</v>
      </c>
      <c r="AE942" s="20">
        <f>+$AF$20*SIGN(SOI!A941)*(ABS(SOI!A941))^$AE$2</f>
        <v>-0.5615284522191063</v>
      </c>
      <c r="AF942" s="20">
        <f t="shared" si="410"/>
        <v>-0.51374978037546271</v>
      </c>
      <c r="AG942" s="19">
        <f t="shared" si="411"/>
        <v>-0.1048356957427751</v>
      </c>
      <c r="AH942" s="19">
        <f t="shared" si="412"/>
        <v>-5.5352844157972314E-3</v>
      </c>
      <c r="AI942">
        <f t="shared" si="408"/>
        <v>0.55199999999999783</v>
      </c>
      <c r="AJ942">
        <f t="shared" si="407"/>
        <v>0.40891408463268764</v>
      </c>
      <c r="AK942">
        <v>1</v>
      </c>
    </row>
    <row r="943" spans="1:37" x14ac:dyDescent="0.25">
      <c r="A943">
        <v>76.75</v>
      </c>
      <c r="B943" s="2">
        <v>1956.7499999999302</v>
      </c>
      <c r="C943">
        <f>+D943+($D$2+E943+F943)*SOI!A942*IF(B943&gt;$C$18, IF(B943&lt;$C$19,-1,1),1)</f>
        <v>-2.3660224836423258</v>
      </c>
      <c r="D943">
        <f>+$D$3*((1-$D$5)*SOI!D942+$D$5*SOI!D941) +   $D$4*((1-$D$5)*SOI!E942+$D$5*SOI!E941)</f>
        <v>0</v>
      </c>
      <c r="E943">
        <f t="shared" si="389"/>
        <v>1.2742092206631579</v>
      </c>
      <c r="F943">
        <f t="shared" si="390"/>
        <v>2.1548088715720972</v>
      </c>
      <c r="G943">
        <f t="shared" si="397"/>
        <v>3.4290180922352551</v>
      </c>
      <c r="H943" s="21">
        <f t="shared" si="398"/>
        <v>9.9451531552395538E-3</v>
      </c>
      <c r="I943" s="37">
        <f t="shared" si="391"/>
        <v>0.67436164740998261</v>
      </c>
      <c r="J943" s="1">
        <f t="shared" si="399"/>
        <v>3.0840417932356022E-3</v>
      </c>
      <c r="K943" s="1">
        <f t="shared" si="400"/>
        <v>4.6459407485504201E-4</v>
      </c>
      <c r="L943" s="1">
        <f t="shared" si="392"/>
        <v>-1.230003235140626</v>
      </c>
      <c r="M943" s="1">
        <f t="shared" si="393"/>
        <v>2.8739555648627915E-2</v>
      </c>
      <c r="N943" s="1">
        <f t="shared" si="394"/>
        <v>-0.16247484884514976</v>
      </c>
      <c r="O943" s="1">
        <f t="shared" si="395"/>
        <v>1.1609934472692192</v>
      </c>
      <c r="P943" s="1">
        <f t="shared" si="396"/>
        <v>1.2066783691607111E-2</v>
      </c>
      <c r="Q943" s="1">
        <f t="shared" si="401"/>
        <v>-3.1404257346620561E-3</v>
      </c>
      <c r="R943" s="1">
        <f t="shared" si="402"/>
        <v>1.1636932585623231E-4</v>
      </c>
      <c r="S943" s="1">
        <f t="shared" si="403"/>
        <v>-1.4366435890170691E-2</v>
      </c>
      <c r="T943" s="1">
        <f t="shared" si="404"/>
        <v>2.4027776343993178E-2</v>
      </c>
      <c r="U943" s="1">
        <f t="shared" si="405"/>
        <v>-4.2214359826882948E-4</v>
      </c>
      <c r="V943" s="1">
        <f t="shared" si="406"/>
        <v>3.8105314134781422E-3</v>
      </c>
      <c r="W943" s="1">
        <f t="shared" si="413"/>
        <v>0</v>
      </c>
      <c r="X943" s="1">
        <f t="shared" si="413"/>
        <v>0</v>
      </c>
      <c r="Y943" s="1">
        <f t="shared" si="413"/>
        <v>0</v>
      </c>
      <c r="Z943" s="1">
        <f t="shared" si="413"/>
        <v>0</v>
      </c>
      <c r="AA943" s="1">
        <f>+AA$3*$F943*ABS($F943)*COS(2*PI()*$A943/$AZ$22+AA$4)*COS(2*PI()*$A943/$BA$22+AA$5)</f>
        <v>0</v>
      </c>
      <c r="AB943" s="39">
        <f>+AB$3*$F943*ABS($F943)*COS(2*2*PI()*$A943/$BA$33+AB$4)*COS(2*2*PI()*$A943/$BA$34+AB$5)*COS(2*2*PI()*$A943/$BA$35+AB$6)</f>
        <v>0</v>
      </c>
      <c r="AE943" s="20">
        <f>+$AF$20*SIGN(SOI!A942)*(ABS(SOI!A942))^$AE$2</f>
        <v>-0.46229466962324162</v>
      </c>
      <c r="AF943" s="20">
        <f t="shared" si="410"/>
        <v>-0.54267758959775281</v>
      </c>
      <c r="AG943" s="19">
        <f t="shared" si="411"/>
        <v>-1.7277221453597391E-2</v>
      </c>
      <c r="AH943" s="19">
        <f t="shared" si="412"/>
        <v>3.1385619540501897E-2</v>
      </c>
      <c r="AI943">
        <f t="shared" si="408"/>
        <v>0.55259999999999787</v>
      </c>
      <c r="AJ943">
        <f t="shared" si="407"/>
        <v>0.52540036814415547</v>
      </c>
      <c r="AK943">
        <v>1</v>
      </c>
    </row>
    <row r="944" spans="1:37" x14ac:dyDescent="0.25">
      <c r="A944">
        <v>76.833333333333329</v>
      </c>
      <c r="B944" s="2">
        <v>1956.8333333332635</v>
      </c>
      <c r="C944">
        <f>+D944+($D$2+E944+F944)*SOI!A943*IF(B944&gt;$C$18, IF(B944&lt;$C$19,-1,1),1)</f>
        <v>6.0496492101031922</v>
      </c>
      <c r="D944">
        <f>+$D$3*((1-$D$5)*SOI!D943+$D$5*SOI!D942) +   $D$4*((1-$D$5)*SOI!E943+$D$5*SOI!E942)</f>
        <v>0</v>
      </c>
      <c r="E944">
        <f t="shared" si="389"/>
        <v>-2.3875979227825304</v>
      </c>
      <c r="F944">
        <f t="shared" si="390"/>
        <v>-3.6021537703889468</v>
      </c>
      <c r="G944">
        <f t="shared" si="397"/>
        <v>-5.9897516931714776</v>
      </c>
      <c r="H944" s="21">
        <f t="shared" si="398"/>
        <v>-2.2962098003134378E-2</v>
      </c>
      <c r="I944" s="37">
        <f t="shared" si="391"/>
        <v>-0.76676106796360499</v>
      </c>
      <c r="J944" s="1">
        <f t="shared" si="399"/>
        <v>-7.6215415771667423E-3</v>
      </c>
      <c r="K944" s="1">
        <f t="shared" si="400"/>
        <v>-6.7280400479628559E-4</v>
      </c>
      <c r="L944" s="1">
        <f t="shared" si="392"/>
        <v>0.36251258245177825</v>
      </c>
      <c r="M944" s="1">
        <f t="shared" si="393"/>
        <v>6.2464810503511693E-2</v>
      </c>
      <c r="N944" s="1">
        <f t="shared" si="394"/>
        <v>0.37003441864885961</v>
      </c>
      <c r="O944" s="1">
        <f t="shared" si="395"/>
        <v>-1.1345285034073598</v>
      </c>
      <c r="P944" s="1">
        <f t="shared" si="396"/>
        <v>-6.0674185439280715E-2</v>
      </c>
      <c r="Q944" s="1">
        <f t="shared" si="401"/>
        <v>1.5545327840089756E-2</v>
      </c>
      <c r="R944" s="1">
        <f t="shared" si="402"/>
        <v>6.5496345287494463E-4</v>
      </c>
      <c r="S944" s="1">
        <f t="shared" si="403"/>
        <v>-3.7202507247884972E-2</v>
      </c>
      <c r="T944" s="1">
        <f t="shared" si="404"/>
        <v>6.920158711912947E-3</v>
      </c>
      <c r="U944" s="1">
        <f t="shared" si="405"/>
        <v>-2.4134584434208095E-3</v>
      </c>
      <c r="V944" s="1">
        <f t="shared" si="406"/>
        <v>4.3636906317768093E-2</v>
      </c>
      <c r="W944" s="1">
        <f t="shared" si="413"/>
        <v>0</v>
      </c>
      <c r="X944" s="1">
        <f t="shared" si="413"/>
        <v>0</v>
      </c>
      <c r="Y944" s="1">
        <f t="shared" si="413"/>
        <v>0</v>
      </c>
      <c r="Z944" s="1">
        <f t="shared" si="413"/>
        <v>0</v>
      </c>
      <c r="AA944" s="1">
        <f>+AA$3*$F944*ABS($F944)*COS(2*PI()*$A944/$AZ$22+AA$4)*COS(2*PI()*$A944/$BA$22+AA$5)</f>
        <v>0</v>
      </c>
      <c r="AB944" s="39">
        <f>+AB$3*$F944*ABS($F944)*COS(2*2*PI()*$A944/$BA$33+AB$4)*COS(2*2*PI()*$A944/$BA$34+AB$5)*COS(2*2*PI()*$A944/$BA$35+AB$6)</f>
        <v>0</v>
      </c>
      <c r="AE944" s="20">
        <f>+$AF$20*SIGN(SOI!A943)*(ABS(SOI!A943))^$AE$2</f>
        <v>-0.60420964695091051</v>
      </c>
      <c r="AF944" s="20">
        <f t="shared" si="410"/>
        <v>-0.49189791426998536</v>
      </c>
      <c r="AG944" s="19">
        <f t="shared" si="411"/>
        <v>-0.39977429367405698</v>
      </c>
      <c r="AH944" s="19">
        <f t="shared" si="412"/>
        <v>-0.33311553502838726</v>
      </c>
      <c r="AI944">
        <f t="shared" si="408"/>
        <v>0.55319999999999792</v>
      </c>
      <c r="AJ944">
        <f t="shared" si="407"/>
        <v>9.2123620595928379E-2</v>
      </c>
      <c r="AK944">
        <v>1</v>
      </c>
    </row>
    <row r="945" spans="1:37" x14ac:dyDescent="0.25">
      <c r="A945">
        <v>76.916666666666657</v>
      </c>
      <c r="B945" s="2">
        <v>1956.9166666665967</v>
      </c>
      <c r="C945">
        <f>+D945+($D$2+E945+F945)*SOI!A944*IF(B945&gt;$C$18, IF(B945&lt;$C$19,-1,1),1)</f>
        <v>-58.457506765827453</v>
      </c>
      <c r="D945">
        <f>+$D$3*((1-$D$5)*SOI!D944+$D$5*SOI!D943) +   $D$4*((1-$D$5)*SOI!E944+$D$5*SOI!E943)</f>
        <v>0</v>
      </c>
      <c r="E945">
        <f t="shared" si="389"/>
        <v>41.120340000424221</v>
      </c>
      <c r="F945">
        <f t="shared" si="390"/>
        <v>59.668464768243808</v>
      </c>
      <c r="G945">
        <f t="shared" si="397"/>
        <v>100.78880476866803</v>
      </c>
      <c r="H945" s="21">
        <f t="shared" si="398"/>
        <v>0.12974910487113556</v>
      </c>
      <c r="I945" s="37">
        <f t="shared" si="391"/>
        <v>-2.4676685251822223</v>
      </c>
      <c r="J945" s="1">
        <f t="shared" si="399"/>
        <v>1.1860410723319288</v>
      </c>
      <c r="K945" s="1">
        <f t="shared" si="400"/>
        <v>5.413405985953277E-2</v>
      </c>
      <c r="L945" s="1">
        <f t="shared" si="392"/>
        <v>-6.9048879635239473</v>
      </c>
      <c r="M945" s="1">
        <f t="shared" si="393"/>
        <v>-3.0204076692833843</v>
      </c>
      <c r="N945" s="1">
        <f t="shared" si="394"/>
        <v>-4.4910323792055014</v>
      </c>
      <c r="O945" s="1">
        <f t="shared" si="395"/>
        <v>0.28666917418797466</v>
      </c>
      <c r="P945" s="1">
        <f t="shared" si="396"/>
        <v>1.0143477037438557</v>
      </c>
      <c r="Q945" s="1">
        <f t="shared" si="401"/>
        <v>9.1229246417064367</v>
      </c>
      <c r="R945" s="1">
        <f t="shared" si="402"/>
        <v>1.2370237478036357</v>
      </c>
      <c r="S945" s="1">
        <f t="shared" si="403"/>
        <v>1.4531252276585402</v>
      </c>
      <c r="T945" s="1">
        <f t="shared" si="404"/>
        <v>3.3305441119178859E-2</v>
      </c>
      <c r="U945" s="1">
        <f t="shared" si="405"/>
        <v>0.12985225298610717</v>
      </c>
      <c r="V945" s="1">
        <f t="shared" si="406"/>
        <v>8.8540284593546446</v>
      </c>
      <c r="W945" s="1">
        <f t="shared" si="413"/>
        <v>0</v>
      </c>
      <c r="X945" s="1">
        <f t="shared" si="413"/>
        <v>0</v>
      </c>
      <c r="Y945" s="1">
        <f t="shared" si="413"/>
        <v>0</v>
      </c>
      <c r="Z945" s="1">
        <f t="shared" si="413"/>
        <v>0</v>
      </c>
      <c r="AA945" s="1">
        <f>+AA$3*$F945*ABS($F945)*COS(2*PI()*$A945/$AZ$22+AA$4)*COS(2*PI()*$A945/$BA$22+AA$5)</f>
        <v>0</v>
      </c>
      <c r="AB945" s="39">
        <f>+AB$3*$F945*ABS($F945)*COS(2*2*PI()*$A945/$BA$33+AB$4)*COS(2*2*PI()*$A945/$BA$34+AB$5)*COS(2*2*PI()*$A945/$BA$35+AB$6)</f>
        <v>0</v>
      </c>
      <c r="AE945" s="20">
        <f>+$AF$20*SIGN(SOI!A944)*(ABS(SOI!A944))^$AE$2</f>
        <v>-0.40918942623580401</v>
      </c>
      <c r="AF945" s="20">
        <f t="shared" si="410"/>
        <v>-0.47087418273916343</v>
      </c>
      <c r="AG945" s="19">
        <f t="shared" si="411"/>
        <v>-0.56424076299783499</v>
      </c>
      <c r="AH945" s="19">
        <f t="shared" si="412"/>
        <v>-0.45419494180487241</v>
      </c>
      <c r="AI945">
        <f t="shared" si="408"/>
        <v>0.55379999999999796</v>
      </c>
      <c r="AJ945">
        <f t="shared" si="407"/>
        <v>9.3366580258671561E-2</v>
      </c>
      <c r="AK945">
        <v>1</v>
      </c>
    </row>
    <row r="946" spans="1:37" x14ac:dyDescent="0.25">
      <c r="A946">
        <v>76.999999999999986</v>
      </c>
      <c r="B946" s="2">
        <v>1956.99999999993</v>
      </c>
      <c r="C946">
        <f>+D946+($D$2+E946+F946)*SOI!A945*IF(B946&gt;$C$18, IF(B946&lt;$C$19,-1,1),1)</f>
        <v>-3.7587429807656605</v>
      </c>
      <c r="D946">
        <f>+$D$3*((1-$D$5)*SOI!D945+$D$5*SOI!D944) +   $D$4*((1-$D$5)*SOI!E945+$D$5*SOI!E944)</f>
        <v>0</v>
      </c>
      <c r="E946">
        <f t="shared" si="389"/>
        <v>2.6892524457780622</v>
      </c>
      <c r="F946">
        <f t="shared" si="390"/>
        <v>4.022788591303474</v>
      </c>
      <c r="G946">
        <f t="shared" si="397"/>
        <v>6.7120410370815362</v>
      </c>
      <c r="H946" s="21">
        <f t="shared" si="398"/>
        <v>-6.0776402636680979E-2</v>
      </c>
      <c r="I946" s="37">
        <f t="shared" si="391"/>
        <v>-1.1010106779227331</v>
      </c>
      <c r="J946" s="1">
        <f t="shared" si="399"/>
        <v>3.9887712057006461E-2</v>
      </c>
      <c r="K946" s="1">
        <f t="shared" si="400"/>
        <v>1.4157233634951619E-3</v>
      </c>
      <c r="L946" s="1">
        <f t="shared" si="392"/>
        <v>-2.6480536253271438</v>
      </c>
      <c r="M946" s="1">
        <f t="shared" si="393"/>
        <v>-0.22766708786939246</v>
      </c>
      <c r="N946" s="1">
        <f t="shared" si="394"/>
        <v>-3.089237063569018E-2</v>
      </c>
      <c r="O946" s="1">
        <f t="shared" si="395"/>
        <v>0.85403339939845191</v>
      </c>
      <c r="P946" s="1">
        <f t="shared" si="396"/>
        <v>2.3218312457628204E-2</v>
      </c>
      <c r="Q946" s="1">
        <f t="shared" si="401"/>
        <v>4.7301381606633334E-3</v>
      </c>
      <c r="R946" s="1">
        <f t="shared" si="402"/>
        <v>2.8616893340863825E-4</v>
      </c>
      <c r="S946" s="1">
        <f t="shared" si="403"/>
        <v>4.4597734962456654E-3</v>
      </c>
      <c r="T946" s="1">
        <f t="shared" si="404"/>
        <v>3.8052149078792723E-2</v>
      </c>
      <c r="U946" s="1">
        <f t="shared" si="405"/>
        <v>1.3261663358207737E-3</v>
      </c>
      <c r="V946" s="1">
        <f t="shared" si="406"/>
        <v>1.3940866393979056E-3</v>
      </c>
      <c r="W946" s="1">
        <f t="shared" si="413"/>
        <v>0</v>
      </c>
      <c r="X946" s="1">
        <f t="shared" si="413"/>
        <v>0</v>
      </c>
      <c r="Y946" s="1">
        <f t="shared" si="413"/>
        <v>0</v>
      </c>
      <c r="Z946" s="1">
        <f t="shared" si="413"/>
        <v>0</v>
      </c>
      <c r="AA946" s="1">
        <f>+AA$3*$F946*ABS($F946)*COS(2*PI()*$A946/$AZ$22+AA$4)*COS(2*PI()*$A946/$BA$22+AA$5)</f>
        <v>0</v>
      </c>
      <c r="AB946" s="39">
        <f>+AB$3*$F946*ABS($F946)*COS(2*2*PI()*$A946/$BA$33+AB$4)*COS(2*2*PI()*$A946/$BA$34+AB$5)*COS(2*2*PI()*$A946/$BA$35+AB$6)</f>
        <v>0</v>
      </c>
      <c r="AE946" s="20">
        <f>+$AF$20*SIGN(SOI!A945)*(ABS(SOI!A945))^$AE$2</f>
        <v>-0.39922347503077565</v>
      </c>
      <c r="AF946" s="20">
        <f t="shared" si="410"/>
        <v>-0.34284403237858374</v>
      </c>
      <c r="AG946" s="19">
        <f t="shared" si="411"/>
        <v>-0.4329170134384811</v>
      </c>
      <c r="AH946" s="19">
        <f t="shared" si="412"/>
        <v>-0.4545617579270409</v>
      </c>
      <c r="AI946">
        <f t="shared" si="408"/>
        <v>0.55439999999999801</v>
      </c>
      <c r="AJ946">
        <f t="shared" si="407"/>
        <v>9.0072981059897361E-2</v>
      </c>
      <c r="AK946">
        <v>1</v>
      </c>
    </row>
    <row r="947" spans="1:37" x14ac:dyDescent="0.25">
      <c r="A947">
        <v>77.083333333333314</v>
      </c>
      <c r="B947" s="2">
        <v>1957.0833333332632</v>
      </c>
      <c r="C947">
        <f>+D947+($D$2+E947+F947)*SOI!A946*IF(B947&gt;$C$18, IF(B947&lt;$C$19,-1,1),1)</f>
        <v>0.85968427967599081</v>
      </c>
      <c r="D947">
        <f>+$D$3*((1-$D$5)*SOI!D946+$D$5*SOI!D945) +   $D$4*((1-$D$5)*SOI!E946+$D$5*SOI!E945)</f>
        <v>0</v>
      </c>
      <c r="E947">
        <f t="shared" si="389"/>
        <v>-1.3464768071921904</v>
      </c>
      <c r="F947">
        <f t="shared" si="390"/>
        <v>-2.2355410247911047</v>
      </c>
      <c r="G947">
        <f t="shared" si="397"/>
        <v>-3.5820178319832952</v>
      </c>
      <c r="H947" s="21">
        <f t="shared" si="398"/>
        <v>2.0029358828285791E-2</v>
      </c>
      <c r="I947" s="37">
        <f t="shared" si="391"/>
        <v>0.72639193724138418</v>
      </c>
      <c r="J947" s="1">
        <f t="shared" si="399"/>
        <v>8.2519711502339489E-3</v>
      </c>
      <c r="K947" s="1">
        <f t="shared" si="400"/>
        <v>-9.6988778543094228E-6</v>
      </c>
      <c r="L947" s="1">
        <f t="shared" si="392"/>
        <v>1.482812047115436</v>
      </c>
      <c r="M947" s="1">
        <f t="shared" si="393"/>
        <v>7.1390322402375542E-2</v>
      </c>
      <c r="N947" s="1">
        <f t="shared" si="394"/>
        <v>-0.12872544196523622</v>
      </c>
      <c r="O947" s="1">
        <f t="shared" si="395"/>
        <v>-1.169372769469367</v>
      </c>
      <c r="P947" s="1">
        <f t="shared" si="396"/>
        <v>-2.0746091588924254E-4</v>
      </c>
      <c r="Q947" s="1">
        <f t="shared" si="401"/>
        <v>-6.1805350229712811E-3</v>
      </c>
      <c r="R947" s="1">
        <f t="shared" si="402"/>
        <v>2.4669151643094586E-4</v>
      </c>
      <c r="S947" s="1">
        <f t="shared" si="403"/>
        <v>-1.2260422635223834E-2</v>
      </c>
      <c r="T947" s="1">
        <f t="shared" si="404"/>
        <v>2.9175388024760614E-2</v>
      </c>
      <c r="U947" s="1">
        <f t="shared" si="405"/>
        <v>7.8177742057889759E-6</v>
      </c>
      <c r="V947" s="1">
        <f t="shared" si="406"/>
        <v>-5.1904923995712018E-5</v>
      </c>
      <c r="W947" s="1">
        <f t="shared" si="413"/>
        <v>0</v>
      </c>
      <c r="X947" s="1">
        <f t="shared" si="413"/>
        <v>0</v>
      </c>
      <c r="Y947" s="1">
        <f t="shared" si="413"/>
        <v>0</v>
      </c>
      <c r="Z947" s="1">
        <f t="shared" si="413"/>
        <v>0</v>
      </c>
      <c r="AA947" s="1">
        <f>+AA$3*$F947*ABS($F947)*COS(2*PI()*$A947/$AZ$22+AA$4)*COS(2*PI()*$A947/$BA$22+AA$5)</f>
        <v>0</v>
      </c>
      <c r="AB947" s="39">
        <f>+AB$3*$F947*ABS($F947)*COS(2*2*PI()*$A947/$BA$33+AB$4)*COS(2*2*PI()*$A947/$BA$34+AB$5)*COS(2*2*PI()*$A947/$BA$35+AB$6)</f>
        <v>0</v>
      </c>
      <c r="AE947" s="20">
        <f>+$AF$20*SIGN(SOI!A946)*(ABS(SOI!A946))^$AE$2</f>
        <v>-0.22011919586917147</v>
      </c>
      <c r="AF947" s="20">
        <f t="shared" si="410"/>
        <v>-0.17254063502682024</v>
      </c>
      <c r="AG947" s="19">
        <f t="shared" si="411"/>
        <v>-0.43704186335442707</v>
      </c>
      <c r="AH947" s="19">
        <f t="shared" si="412"/>
        <v>-0.42757239805572755</v>
      </c>
      <c r="AI947">
        <f t="shared" si="408"/>
        <v>0.55499999999999805</v>
      </c>
      <c r="AJ947">
        <f t="shared" si="407"/>
        <v>0.26450122832760681</v>
      </c>
      <c r="AK947">
        <v>1</v>
      </c>
    </row>
    <row r="948" spans="1:37" x14ac:dyDescent="0.25">
      <c r="A948">
        <v>77.166666666666643</v>
      </c>
      <c r="B948" s="2">
        <v>1957.1666666665965</v>
      </c>
      <c r="C948">
        <f>+D948+($D$2+E948+F948)*SOI!A947*IF(B948&gt;$C$18, IF(B948&lt;$C$19,-1,1),1)</f>
        <v>0.22730088941666154</v>
      </c>
      <c r="D948">
        <f>+$D$3*((1-$D$5)*SOI!D947+$D$5*SOI!D946) +   $D$4*((1-$D$5)*SOI!E947+$D$5*SOI!E946)</f>
        <v>0</v>
      </c>
      <c r="E948">
        <f t="shared" si="389"/>
        <v>0.94082667430985989</v>
      </c>
      <c r="F948">
        <f t="shared" si="390"/>
        <v>1.9004344433984091</v>
      </c>
      <c r="G948">
        <f t="shared" si="397"/>
        <v>2.8412611177082692</v>
      </c>
      <c r="H948" s="21">
        <f t="shared" si="398"/>
        <v>3.4872523852534404E-3</v>
      </c>
      <c r="I948" s="37">
        <f t="shared" si="391"/>
        <v>-0.35921704678428462</v>
      </c>
      <c r="J948" s="1">
        <f t="shared" si="399"/>
        <v>4.0605015026814968E-4</v>
      </c>
      <c r="K948" s="1">
        <f t="shared" si="400"/>
        <v>7.7237903885449553E-5</v>
      </c>
      <c r="L948" s="1">
        <f t="shared" si="392"/>
        <v>-0.28570965398233361</v>
      </c>
      <c r="M948" s="1">
        <f t="shared" si="393"/>
        <v>-7.1035492318805545E-3</v>
      </c>
      <c r="N948" s="1">
        <f t="shared" si="394"/>
        <v>0.15622338719622908</v>
      </c>
      <c r="O948" s="1">
        <f t="shared" si="395"/>
        <v>0.66381448181745661</v>
      </c>
      <c r="P948" s="1">
        <f t="shared" si="396"/>
        <v>1.5104721576208624E-2</v>
      </c>
      <c r="Q948" s="1">
        <f t="shared" si="401"/>
        <v>-7.463521383972066E-4</v>
      </c>
      <c r="R948" s="1">
        <f t="shared" si="402"/>
        <v>-1.4731868969816105E-5</v>
      </c>
      <c r="S948" s="1">
        <f t="shared" si="403"/>
        <v>-7.3582243053332127E-3</v>
      </c>
      <c r="T948" s="1">
        <f t="shared" si="404"/>
        <v>3.1911645327955553E-3</v>
      </c>
      <c r="U948" s="1">
        <f t="shared" si="405"/>
        <v>2.8147866302428027E-4</v>
      </c>
      <c r="V948" s="1">
        <f t="shared" si="406"/>
        <v>-4.5863442659967793E-3</v>
      </c>
      <c r="W948" s="1">
        <f t="shared" si="413"/>
        <v>0</v>
      </c>
      <c r="X948" s="1">
        <f t="shared" si="413"/>
        <v>0</v>
      </c>
      <c r="Y948" s="1">
        <f t="shared" si="413"/>
        <v>0</v>
      </c>
      <c r="Z948" s="1">
        <f t="shared" si="413"/>
        <v>0</v>
      </c>
      <c r="AA948" s="1">
        <f>+AA$3*$F948*ABS($F948)*COS(2*PI()*$A948/$AZ$22+AA$4)*COS(2*PI()*$A948/$BA$22+AA$5)</f>
        <v>0</v>
      </c>
      <c r="AB948" s="39">
        <f>+AB$3*$F948*ABS($F948)*COS(2*2*PI()*$A948/$BA$33+AB$4)*COS(2*2*PI()*$A948/$BA$34+AB$5)*COS(2*2*PI()*$A948/$BA$35+AB$6)</f>
        <v>0</v>
      </c>
      <c r="AE948" s="20">
        <f>+$AF$20*SIGN(SOI!A947)*(ABS(SOI!A947))^$AE$2</f>
        <v>0.1017207658194864</v>
      </c>
      <c r="AF948" s="20">
        <f t="shared" si="410"/>
        <v>6.9253210410717733E-2</v>
      </c>
      <c r="AG948" s="19">
        <f t="shared" si="411"/>
        <v>-0.67699152629852877</v>
      </c>
      <c r="AH948" s="19">
        <f t="shared" si="412"/>
        <v>-0.48871069711233994</v>
      </c>
      <c r="AI948">
        <f t="shared" si="408"/>
        <v>0.5555999999999981</v>
      </c>
      <c r="AJ948">
        <f t="shared" si="407"/>
        <v>0.74624473670924651</v>
      </c>
      <c r="AK948">
        <v>1</v>
      </c>
    </row>
    <row r="949" spans="1:37" x14ac:dyDescent="0.25">
      <c r="A949">
        <v>77.249999999999972</v>
      </c>
      <c r="B949" s="2">
        <v>1957.2499999999297</v>
      </c>
      <c r="C949">
        <f>+D949+($D$2+E949+F949)*SOI!A948*IF(B949&gt;$C$18, IF(B949&lt;$C$19,-1,1),1)</f>
        <v>-1.2254649156970938</v>
      </c>
      <c r="D949">
        <f>+$D$3*((1-$D$5)*SOI!D948+$D$5*SOI!D947) +   $D$4*((1-$D$5)*SOI!E948+$D$5*SOI!E947)</f>
        <v>0</v>
      </c>
      <c r="E949">
        <f t="shared" si="389"/>
        <v>-0.76296473695635481</v>
      </c>
      <c r="F949">
        <f t="shared" si="390"/>
        <v>-2.1548088718462495</v>
      </c>
      <c r="G949">
        <f t="shared" si="397"/>
        <v>-2.9177736088026043</v>
      </c>
      <c r="H949" s="21">
        <f t="shared" si="398"/>
        <v>-3.7195955856734464E-3</v>
      </c>
      <c r="I949" s="37">
        <f t="shared" si="391"/>
        <v>2.0899075431798343E-2</v>
      </c>
      <c r="J949" s="1">
        <f t="shared" si="399"/>
        <v>3.5394151305210393E-5</v>
      </c>
      <c r="K949" s="1">
        <f t="shared" si="400"/>
        <v>-3.5845755706955949E-6</v>
      </c>
      <c r="L949" s="1">
        <f t="shared" si="392"/>
        <v>4.3159882737130111E-2</v>
      </c>
      <c r="M949" s="1">
        <f t="shared" si="393"/>
        <v>1.0642829062898844E-2</v>
      </c>
      <c r="N949" s="1">
        <f t="shared" si="394"/>
        <v>-0.12877232850654907</v>
      </c>
      <c r="O949" s="1">
        <f t="shared" si="395"/>
        <v>-8.596863285795206E-2</v>
      </c>
      <c r="P949" s="1">
        <f t="shared" si="396"/>
        <v>-3.5832024592613101E-2</v>
      </c>
      <c r="Q949" s="1">
        <f t="shared" si="401"/>
        <v>-9.2172628526310566E-4</v>
      </c>
      <c r="R949" s="1">
        <f t="shared" si="402"/>
        <v>1.0584885731845063E-6</v>
      </c>
      <c r="S949" s="1">
        <f t="shared" si="403"/>
        <v>-3.5287399718385895E-4</v>
      </c>
      <c r="T949" s="1">
        <f t="shared" si="404"/>
        <v>6.2430646870311246E-5</v>
      </c>
      <c r="U949" s="1">
        <f t="shared" si="405"/>
        <v>3.8848498512597987E-5</v>
      </c>
      <c r="V949" s="1">
        <f t="shared" si="406"/>
        <v>-8.9681274856290155E-3</v>
      </c>
      <c r="W949" s="1">
        <f t="shared" si="413"/>
        <v>0</v>
      </c>
      <c r="X949" s="1">
        <f t="shared" si="413"/>
        <v>0</v>
      </c>
      <c r="Y949" s="1">
        <f t="shared" si="413"/>
        <v>0</v>
      </c>
      <c r="Z949" s="1">
        <f t="shared" si="413"/>
        <v>0</v>
      </c>
      <c r="AA949" s="1">
        <f>+AA$3*$F949*ABS($F949)*COS(2*PI()*$A949/$AZ$22+AA$4)*COS(2*PI()*$A949/$BA$22+AA$5)</f>
        <v>0</v>
      </c>
      <c r="AB949" s="39">
        <f>+AB$3*$F949*ABS($F949)*COS(2*2*PI()*$A949/$BA$33+AB$4)*COS(2*2*PI()*$A949/$BA$34+AB$5)*COS(2*2*PI()*$A949/$BA$35+AB$6)</f>
        <v>0</v>
      </c>
      <c r="AE949" s="20">
        <f>+$AF$20*SIGN(SOI!A948)*(ABS(SOI!A948))^$AE$2</f>
        <v>0.32615806128183827</v>
      </c>
      <c r="AF949" s="20">
        <f t="shared" si="410"/>
        <v>0.25674593365187121</v>
      </c>
      <c r="AG949" s="19">
        <f t="shared" si="411"/>
        <v>-0.79073784731102947</v>
      </c>
      <c r="AH949" s="19">
        <f t="shared" si="412"/>
        <v>-0.51919188473916533</v>
      </c>
      <c r="AI949">
        <f t="shared" si="408"/>
        <v>0.55619999999999814</v>
      </c>
      <c r="AJ949">
        <f t="shared" si="407"/>
        <v>1.0474837809629007</v>
      </c>
      <c r="AK949">
        <v>1</v>
      </c>
    </row>
    <row r="950" spans="1:37" x14ac:dyDescent="0.25">
      <c r="A950">
        <v>77.3333333333333</v>
      </c>
      <c r="B950" s="2">
        <v>1957.333333333263</v>
      </c>
      <c r="C950">
        <f>+D950+($D$2+E950+F950)*SOI!A949*IF(B950&gt;$C$18, IF(B950&lt;$C$19,-1,1),1)</f>
        <v>1.9272713321316683</v>
      </c>
      <c r="D950">
        <f>+$D$3*((1-$D$5)*SOI!D949+$D$5*SOI!D948) +   $D$4*((1-$D$5)*SOI!E949+$D$5*SOI!E948)</f>
        <v>0</v>
      </c>
      <c r="E950">
        <f t="shared" si="389"/>
        <v>0.68067141179866653</v>
      </c>
      <c r="F950">
        <f t="shared" si="390"/>
        <v>3.6021537707161517</v>
      </c>
      <c r="G950">
        <f t="shared" si="397"/>
        <v>4.2828251825148183</v>
      </c>
      <c r="H950" s="21">
        <f t="shared" si="398"/>
        <v>-6.5479689836571214E-3</v>
      </c>
      <c r="I950" s="37">
        <f t="shared" si="391"/>
        <v>0.20797170440263035</v>
      </c>
      <c r="J950" s="1">
        <f t="shared" si="399"/>
        <v>-5.0057810646687226E-3</v>
      </c>
      <c r="K950" s="1">
        <f t="shared" si="400"/>
        <v>4.7480627234558705E-5</v>
      </c>
      <c r="L950" s="1">
        <f t="shared" si="392"/>
        <v>-0.54633164920752297</v>
      </c>
      <c r="M950" s="1">
        <f t="shared" si="393"/>
        <v>-0.15125866304882871</v>
      </c>
      <c r="N950" s="1">
        <f t="shared" si="394"/>
        <v>6.1429360856939549E-2</v>
      </c>
      <c r="O950" s="1">
        <f t="shared" si="395"/>
        <v>6.8959753239940802E-2</v>
      </c>
      <c r="P950" s="1">
        <f t="shared" si="396"/>
        <v>4.674318184067798E-2</v>
      </c>
      <c r="Q950" s="1">
        <f t="shared" si="401"/>
        <v>-6.2491160668715308E-3</v>
      </c>
      <c r="R950" s="1">
        <f t="shared" si="402"/>
        <v>7.1413442681846491E-5</v>
      </c>
      <c r="S950" s="1">
        <f t="shared" si="403"/>
        <v>1.6751368112384937E-3</v>
      </c>
      <c r="T950" s="1">
        <f t="shared" si="404"/>
        <v>6.3391294044676098E-4</v>
      </c>
      <c r="U950" s="1">
        <f t="shared" si="405"/>
        <v>-5.0431088250032206E-4</v>
      </c>
      <c r="V950" s="1">
        <f t="shared" si="406"/>
        <v>-5.5808730742541186E-3</v>
      </c>
      <c r="W950" s="1">
        <f t="shared" si="413"/>
        <v>0</v>
      </c>
      <c r="X950" s="1">
        <f t="shared" si="413"/>
        <v>0</v>
      </c>
      <c r="Y950" s="1">
        <f t="shared" si="413"/>
        <v>0</v>
      </c>
      <c r="Z950" s="1">
        <f t="shared" si="413"/>
        <v>0</v>
      </c>
      <c r="AA950" s="1">
        <f>+AA$3*$F950*ABS($F950)*COS(2*PI()*$A950/$AZ$22+AA$4)*COS(2*PI()*$A950/$BA$22+AA$5)</f>
        <v>0</v>
      </c>
      <c r="AB950" s="39">
        <f>+AB$3*$F950*ABS($F950)*COS(2*2*PI()*$A950/$BA$33+AB$4)*COS(2*2*PI()*$A950/$BA$34+AB$5)*COS(2*2*PI()*$A950/$BA$35+AB$6)</f>
        <v>0</v>
      </c>
      <c r="AE950" s="20">
        <f>+$AF$20*SIGN(SOI!A949)*(ABS(SOI!A949))^$AE$2</f>
        <v>0.34235897385428898</v>
      </c>
      <c r="AF950" s="20">
        <f t="shared" si="410"/>
        <v>0.35086348161800124</v>
      </c>
      <c r="AG950" s="19">
        <f t="shared" si="411"/>
        <v>-7.2148623721088032E-2</v>
      </c>
      <c r="AH950" s="19">
        <f t="shared" si="412"/>
        <v>2.3535211152252655E-2</v>
      </c>
      <c r="AI950">
        <f t="shared" si="408"/>
        <v>0.55679999999999819</v>
      </c>
      <c r="AJ950">
        <f t="shared" si="407"/>
        <v>0.42301210533908928</v>
      </c>
      <c r="AK950">
        <v>1</v>
      </c>
    </row>
    <row r="951" spans="1:37" x14ac:dyDescent="0.25">
      <c r="A951">
        <v>77.416666666666629</v>
      </c>
      <c r="B951" s="2">
        <v>1957.4166666665963</v>
      </c>
      <c r="C951">
        <f>+D951+($D$2+E951+F951)*SOI!A950*IF(B951&gt;$C$18, IF(B951&lt;$C$19,-1,1),1)</f>
        <v>-31.971263174719741</v>
      </c>
      <c r="D951">
        <f>+$D$3*((1-$D$5)*SOI!D950+$D$5*SOI!D949) +   $D$4*((1-$D$5)*SOI!E950+$D$5*SOI!E949)</f>
        <v>0</v>
      </c>
      <c r="E951">
        <f t="shared" si="389"/>
        <v>-0.6546732973409326</v>
      </c>
      <c r="F951">
        <f t="shared" si="390"/>
        <v>-59.668464768168008</v>
      </c>
      <c r="G951">
        <f t="shared" si="397"/>
        <v>-60.323138065508942</v>
      </c>
      <c r="H951" s="21">
        <f t="shared" si="398"/>
        <v>0.19490105192051743</v>
      </c>
      <c r="I951" s="37">
        <f t="shared" si="391"/>
        <v>0.6215447551664276</v>
      </c>
      <c r="J951" s="1">
        <f t="shared" si="399"/>
        <v>0.49111986462509716</v>
      </c>
      <c r="K951" s="1">
        <f t="shared" si="400"/>
        <v>8.7482616414411409E-4</v>
      </c>
      <c r="L951" s="1">
        <f t="shared" si="392"/>
        <v>0.51732154749057624</v>
      </c>
      <c r="M951" s="1">
        <f t="shared" si="393"/>
        <v>4.9655544883267346</v>
      </c>
      <c r="N951" s="1">
        <f t="shared" si="394"/>
        <v>0.63485754355249768</v>
      </c>
      <c r="O951" s="1">
        <f t="shared" si="395"/>
        <v>0.37276212695917227</v>
      </c>
      <c r="P951" s="1">
        <f t="shared" si="396"/>
        <v>-0.16826093479594423</v>
      </c>
      <c r="Q951" s="1">
        <f t="shared" si="401"/>
        <v>2.1201489500108663</v>
      </c>
      <c r="R951" s="1">
        <f t="shared" si="402"/>
        <v>-7.2409559767014117E-2</v>
      </c>
      <c r="S951" s="1">
        <f t="shared" si="403"/>
        <v>5.1739082743577032E-2</v>
      </c>
      <c r="T951" s="1">
        <f t="shared" si="404"/>
        <v>-3.2446653254493796E-3</v>
      </c>
      <c r="U951" s="1">
        <f t="shared" si="405"/>
        <v>5.4253969697935439E-3</v>
      </c>
      <c r="V951" s="1">
        <f t="shared" si="406"/>
        <v>0.20761917390539325</v>
      </c>
      <c r="W951" s="1">
        <f t="shared" si="413"/>
        <v>0</v>
      </c>
      <c r="X951" s="1">
        <f t="shared" si="413"/>
        <v>0</v>
      </c>
      <c r="Y951" s="1">
        <f t="shared" si="413"/>
        <v>0</v>
      </c>
      <c r="Z951" s="1">
        <f t="shared" si="413"/>
        <v>0</v>
      </c>
      <c r="AA951" s="1">
        <f>+AA$3*$F951*ABS($F951)*COS(2*PI()*$A951/$AZ$22+AA$4)*COS(2*PI()*$A951/$BA$22+AA$5)</f>
        <v>0</v>
      </c>
      <c r="AB951" s="39">
        <f>+AB$3*$F951*ABS($F951)*COS(2*2*PI()*$A951/$BA$33+AB$4)*COS(2*2*PI()*$A951/$BA$34+AB$5)*COS(2*2*PI()*$A951/$BA$35+AB$6)</f>
        <v>0</v>
      </c>
      <c r="AE951" s="20">
        <f>+$AF$20*SIGN(SOI!A950)*(ABS(SOI!A950))^$AE$2</f>
        <v>0.38407340971787662</v>
      </c>
      <c r="AF951" s="20">
        <f t="shared" si="410"/>
        <v>0.39624235106513578</v>
      </c>
      <c r="AG951" s="19">
        <f t="shared" si="411"/>
        <v>-0.19981873767033367</v>
      </c>
      <c r="AH951" s="19">
        <f t="shared" si="412"/>
        <v>-4.9943901238622732E-2</v>
      </c>
      <c r="AI951">
        <f t="shared" si="408"/>
        <v>0.55739999999999823</v>
      </c>
      <c r="AJ951">
        <f t="shared" si="407"/>
        <v>0.59606108873546948</v>
      </c>
      <c r="AK951">
        <v>1</v>
      </c>
    </row>
    <row r="952" spans="1:37" x14ac:dyDescent="0.25">
      <c r="A952">
        <v>77.499999999999957</v>
      </c>
      <c r="B952" s="2">
        <v>1957.4999999999295</v>
      </c>
      <c r="C952">
        <f>+D952+($D$2+E952+F952)*SOI!A951*IF(B952&gt;$C$18, IF(B952&lt;$C$19,-1,1),1)</f>
        <v>-2.3100509949641559</v>
      </c>
      <c r="D952">
        <f>+$D$3*((1-$D$5)*SOI!D951+$D$5*SOI!D950) +   $D$4*((1-$D$5)*SOI!E951+$D$5*SOI!E950)</f>
        <v>0</v>
      </c>
      <c r="E952">
        <f t="shared" si="389"/>
        <v>0.67488859902619858</v>
      </c>
      <c r="F952">
        <f t="shared" si="390"/>
        <v>-4.0227885917278741</v>
      </c>
      <c r="G952">
        <f t="shared" si="397"/>
        <v>-3.3478999927016755</v>
      </c>
      <c r="H952" s="21">
        <f t="shared" si="398"/>
        <v>2.1927016288125073E-2</v>
      </c>
      <c r="I952" s="37">
        <f t="shared" si="391"/>
        <v>0.36906224906911173</v>
      </c>
      <c r="J952" s="1">
        <f t="shared" si="399"/>
        <v>1.8966578635372607E-2</v>
      </c>
      <c r="K952" s="1">
        <f t="shared" si="400"/>
        <v>-1.6551091824411394E-5</v>
      </c>
      <c r="L952" s="1">
        <f t="shared" si="392"/>
        <v>-0.33875659640293954</v>
      </c>
      <c r="M952" s="1">
        <f t="shared" si="393"/>
        <v>0.32295501229036944</v>
      </c>
      <c r="N952" s="1">
        <f t="shared" si="394"/>
        <v>3.4236183763271887E-2</v>
      </c>
      <c r="O952" s="1">
        <f t="shared" si="395"/>
        <v>0.6795268668497515</v>
      </c>
      <c r="P952" s="1">
        <f t="shared" si="396"/>
        <v>-2.6667735451867004E-3</v>
      </c>
      <c r="Q952" s="1">
        <f t="shared" si="401"/>
        <v>7.4361769379184366E-3</v>
      </c>
      <c r="R952" s="1">
        <f t="shared" si="402"/>
        <v>-1.5080177965597609E-4</v>
      </c>
      <c r="S952" s="1">
        <f t="shared" si="403"/>
        <v>1.6567424778798215E-3</v>
      </c>
      <c r="T952" s="1">
        <f t="shared" si="404"/>
        <v>3.8732180901497409E-3</v>
      </c>
      <c r="U952" s="1">
        <f t="shared" si="405"/>
        <v>5.1057739038953437E-5</v>
      </c>
      <c r="V952" s="1">
        <f t="shared" si="406"/>
        <v>1.7745137299621212E-4</v>
      </c>
      <c r="W952" s="1">
        <f t="shared" si="413"/>
        <v>0</v>
      </c>
      <c r="X952" s="1">
        <f t="shared" si="413"/>
        <v>0</v>
      </c>
      <c r="Y952" s="1">
        <f t="shared" si="413"/>
        <v>0</v>
      </c>
      <c r="Z952" s="1">
        <f t="shared" si="413"/>
        <v>0</v>
      </c>
      <c r="AA952" s="1">
        <f>+AA$3*$F952*ABS($F952)*COS(2*PI()*$A952/$AZ$22+AA$4)*COS(2*PI()*$A952/$BA$22+AA$5)</f>
        <v>0</v>
      </c>
      <c r="AB952" s="39">
        <f>+AB$3*$F952*ABS($F952)*COS(2*2*PI()*$A952/$BA$33+AB$4)*COS(2*2*PI()*$A952/$BA$34+AB$5)*COS(2*2*PI()*$A952/$BA$35+AB$6)</f>
        <v>0</v>
      </c>
      <c r="AE952" s="20">
        <f>+$AF$20*SIGN(SOI!A951)*(ABS(SOI!A951))^$AE$2</f>
        <v>0.46229466962324162</v>
      </c>
      <c r="AF952" s="20">
        <f t="shared" si="410"/>
        <v>0.45159466233660983</v>
      </c>
      <c r="AG952" s="19">
        <f t="shared" si="411"/>
        <v>-3.1105650174771321E-2</v>
      </c>
      <c r="AH952" s="19">
        <f t="shared" si="412"/>
        <v>-4.5373043374559441E-3</v>
      </c>
      <c r="AI952">
        <f t="shared" si="408"/>
        <v>0.55799999999999828</v>
      </c>
      <c r="AJ952">
        <f t="shared" si="407"/>
        <v>0.48270031251138112</v>
      </c>
      <c r="AK952">
        <v>1</v>
      </c>
    </row>
    <row r="953" spans="1:37" x14ac:dyDescent="0.25">
      <c r="A953">
        <v>77.583333333333286</v>
      </c>
      <c r="B953" s="2">
        <v>1957.5833333332628</v>
      </c>
      <c r="C953">
        <f>+D953+($D$2+E953+F953)*SOI!A952*IF(B953&gt;$C$18, IF(B953&lt;$C$19,-1,1),1)</f>
        <v>1.17431508409089</v>
      </c>
      <c r="D953">
        <f>+$D$3*((1-$D$5)*SOI!D952+$D$5*SOI!D951) +   $D$4*((1-$D$5)*SOI!E952+$D$5*SOI!E951)</f>
        <v>0</v>
      </c>
      <c r="E953">
        <f t="shared" si="389"/>
        <v>-0.74906623507411174</v>
      </c>
      <c r="F953">
        <f t="shared" si="390"/>
        <v>2.23554102506258</v>
      </c>
      <c r="G953">
        <f t="shared" si="397"/>
        <v>1.4864747899884683</v>
      </c>
      <c r="H953" s="21">
        <f t="shared" si="398"/>
        <v>-6.8754338761642499E-3</v>
      </c>
      <c r="I953" s="37">
        <f t="shared" si="391"/>
        <v>-9.9153369215116874E-2</v>
      </c>
      <c r="J953" s="1">
        <f t="shared" si="399"/>
        <v>2.8192130701017534E-4</v>
      </c>
      <c r="K953" s="1">
        <f t="shared" si="400"/>
        <v>3.6137504378855076E-7</v>
      </c>
      <c r="L953" s="1">
        <f t="shared" si="392"/>
        <v>2.8120574045261658E-3</v>
      </c>
      <c r="M953" s="1">
        <f t="shared" si="393"/>
        <v>-1.7867882233649834E-2</v>
      </c>
      <c r="N953" s="1">
        <f t="shared" si="394"/>
        <v>1.9939854088688039E-2</v>
      </c>
      <c r="O953" s="1">
        <f t="shared" si="395"/>
        <v>-0.26657608360566903</v>
      </c>
      <c r="P953" s="1">
        <f t="shared" si="396"/>
        <v>1.7879965448331515E-2</v>
      </c>
      <c r="Q953" s="1">
        <f t="shared" si="401"/>
        <v>-2.3961687188407647E-4</v>
      </c>
      <c r="R953" s="1">
        <f t="shared" si="402"/>
        <v>-1.3055153971466882E-6</v>
      </c>
      <c r="S953" s="1">
        <f t="shared" si="403"/>
        <v>-2.5923849212232934E-4</v>
      </c>
      <c r="T953" s="1">
        <f t="shared" si="404"/>
        <v>1.2613131505873951E-5</v>
      </c>
      <c r="U953" s="1">
        <f t="shared" si="405"/>
        <v>9.197080087956975E-5</v>
      </c>
      <c r="V953" s="1">
        <f t="shared" si="406"/>
        <v>-6.9294143035834616E-4</v>
      </c>
      <c r="W953" s="1">
        <f t="shared" si="413"/>
        <v>0</v>
      </c>
      <c r="X953" s="1">
        <f t="shared" si="413"/>
        <v>0</v>
      </c>
      <c r="Y953" s="1">
        <f t="shared" si="413"/>
        <v>0</v>
      </c>
      <c r="Z953" s="1">
        <f t="shared" si="413"/>
        <v>0</v>
      </c>
      <c r="AA953" s="1">
        <f>+AA$3*$F953*ABS($F953)*COS(2*PI()*$A953/$AZ$22+AA$4)*COS(2*PI()*$A953/$BA$22+AA$5)</f>
        <v>0</v>
      </c>
      <c r="AB953" s="39">
        <f>+AB$3*$F953*ABS($F953)*COS(2*2*PI()*$A953/$BA$33+AB$4)*COS(2*2*PI()*$A953/$BA$34+AB$5)*COS(2*2*PI()*$A953/$BA$35+AB$6)</f>
        <v>0</v>
      </c>
      <c r="AE953" s="20">
        <f>+$AF$20*SIGN(SOI!A952)*(ABS(SOI!A952))^$AE$2</f>
        <v>0.50841590766871125</v>
      </c>
      <c r="AF953" s="20">
        <f t="shared" si="410"/>
        <v>0.45159466233660983</v>
      </c>
      <c r="AG953" s="19">
        <f t="shared" si="411"/>
        <v>3.1087081599158267E-2</v>
      </c>
      <c r="AH953" s="19">
        <f t="shared" si="412"/>
        <v>2.471075973045464E-2</v>
      </c>
      <c r="AI953">
        <f t="shared" si="408"/>
        <v>0.55859999999999832</v>
      </c>
      <c r="AJ953">
        <f t="shared" si="407"/>
        <v>0.42050758073745154</v>
      </c>
      <c r="AK953">
        <v>1</v>
      </c>
    </row>
    <row r="954" spans="1:37" x14ac:dyDescent="0.25">
      <c r="A954">
        <v>77.666666666666615</v>
      </c>
      <c r="B954" s="2">
        <v>1957.666666666596</v>
      </c>
      <c r="C954">
        <f>+D954+($D$2+E954+F954)*SOI!A953*IF(B954&gt;$C$18, IF(B954&lt;$C$19,-1,1),1)</f>
        <v>-0.52422084154053639</v>
      </c>
      <c r="D954">
        <f>+$D$3*((1-$D$5)*SOI!D953+$D$5*SOI!D952) +   $D$4*((1-$D$5)*SOI!E953+$D$5*SOI!E952)</f>
        <v>0</v>
      </c>
      <c r="E954">
        <f t="shared" si="389"/>
        <v>0.91133851608708749</v>
      </c>
      <c r="F954">
        <f t="shared" si="390"/>
        <v>-1.9004344435220617</v>
      </c>
      <c r="G954">
        <f t="shared" si="397"/>
        <v>-0.98909592743497421</v>
      </c>
      <c r="H954" s="21">
        <f t="shared" si="398"/>
        <v>-2.1845734192458256E-2</v>
      </c>
      <c r="I954" s="37">
        <f t="shared" si="391"/>
        <v>-0.27681762132617671</v>
      </c>
      <c r="J954" s="1">
        <f t="shared" si="399"/>
        <v>9.1100135116327884E-3</v>
      </c>
      <c r="K954" s="1">
        <f t="shared" si="400"/>
        <v>-2.0132283311938444E-6</v>
      </c>
      <c r="L954" s="1">
        <f t="shared" si="392"/>
        <v>-0.57376630675817797</v>
      </c>
      <c r="M954" s="1">
        <f t="shared" si="393"/>
        <v>-0.2068130530703188</v>
      </c>
      <c r="N954" s="1">
        <f t="shared" si="394"/>
        <v>-2.8272676562468839E-2</v>
      </c>
      <c r="O954" s="1">
        <f t="shared" si="395"/>
        <v>5.3272776985286499E-3</v>
      </c>
      <c r="P954" s="1">
        <f t="shared" si="396"/>
        <v>-2.4429047772741932E-2</v>
      </c>
      <c r="Q954" s="1">
        <f t="shared" si="401"/>
        <v>3.9324862042883673E-3</v>
      </c>
      <c r="R954" s="1">
        <f t="shared" si="402"/>
        <v>5.9816096471844102E-5</v>
      </c>
      <c r="S954" s="1">
        <f t="shared" si="403"/>
        <v>1.0261968849569695E-3</v>
      </c>
      <c r="T954" s="1">
        <f t="shared" si="404"/>
        <v>5.1430167203818859E-5</v>
      </c>
      <c r="U954" s="1">
        <f t="shared" si="405"/>
        <v>-3.5081333101576493E-4</v>
      </c>
      <c r="V954" s="1">
        <f t="shared" si="406"/>
        <v>-1.3423981367642614E-3</v>
      </c>
      <c r="W954" s="1">
        <f t="shared" si="413"/>
        <v>0</v>
      </c>
      <c r="X954" s="1">
        <f t="shared" si="413"/>
        <v>0</v>
      </c>
      <c r="Y954" s="1">
        <f t="shared" si="413"/>
        <v>0</v>
      </c>
      <c r="Z954" s="1">
        <f t="shared" si="413"/>
        <v>0</v>
      </c>
      <c r="AA954" s="1">
        <f>+AA$3*$F954*ABS($F954)*COS(2*PI()*$A954/$AZ$22+AA$4)*COS(2*PI()*$A954/$BA$22+AA$5)</f>
        <v>0</v>
      </c>
      <c r="AB954" s="39">
        <f>+AB$3*$F954*ABS($F954)*COS(2*2*PI()*$A954/$BA$33+AB$4)*COS(2*2*PI()*$A954/$BA$34+AB$5)*COS(2*2*PI()*$A954/$BA$35+AB$6)</f>
        <v>0</v>
      </c>
      <c r="AE954" s="20">
        <f>+$AF$20*SIGN(SOI!A953)*(ABS(SOI!A953))^$AE$2</f>
        <v>0.38407340971787662</v>
      </c>
      <c r="AF954" s="20">
        <f t="shared" si="410"/>
        <v>0.45935882020207924</v>
      </c>
      <c r="AG954" s="19">
        <f t="shared" si="411"/>
        <v>0.18492641750558195</v>
      </c>
      <c r="AH954" s="19">
        <f t="shared" si="412"/>
        <v>1.1049790587117497E-2</v>
      </c>
      <c r="AI954">
        <f t="shared" si="408"/>
        <v>0.55919999999999837</v>
      </c>
      <c r="AJ954">
        <f t="shared" si="407"/>
        <v>0.27443240269649727</v>
      </c>
      <c r="AK954">
        <v>1</v>
      </c>
    </row>
    <row r="955" spans="1:37" x14ac:dyDescent="0.25">
      <c r="A955">
        <v>77.749999999999943</v>
      </c>
      <c r="B955" s="2">
        <v>1957.7499999999293</v>
      </c>
      <c r="C955">
        <f>+D955+($D$2+E955+F955)*SOI!A954*IF(B955&gt;$C$18, IF(B955&lt;$C$19,-1,1),1)</f>
        <v>0.65164374196191177</v>
      </c>
      <c r="D955">
        <f>+$D$3*((1-$D$5)*SOI!D954+$D$5*SOI!D953) +   $D$4*((1-$D$5)*SOI!E954+$D$5*SOI!E953)</f>
        <v>0</v>
      </c>
      <c r="E955">
        <f t="shared" si="389"/>
        <v>-1.2742092206755062</v>
      </c>
      <c r="F955">
        <f t="shared" si="390"/>
        <v>2.1548088719753871</v>
      </c>
      <c r="G955">
        <f t="shared" si="397"/>
        <v>0.88059965129988083</v>
      </c>
      <c r="H955" s="21">
        <f t="shared" si="398"/>
        <v>4.3322886040560532E-2</v>
      </c>
      <c r="I955" s="37">
        <f t="shared" si="391"/>
        <v>0.72576717971813698</v>
      </c>
      <c r="J955" s="1">
        <f t="shared" si="399"/>
        <v>5.0974378146816685E-2</v>
      </c>
      <c r="K955" s="1">
        <f t="shared" si="400"/>
        <v>4.6763012876059953E-4</v>
      </c>
      <c r="L955" s="1">
        <f t="shared" si="392"/>
        <v>1.5559645171942043</v>
      </c>
      <c r="M955" s="1">
        <f t="shared" si="393"/>
        <v>0.44137453070306532</v>
      </c>
      <c r="N955" s="1">
        <f t="shared" si="394"/>
        <v>-7.3666340818141903E-3</v>
      </c>
      <c r="O955" s="1">
        <f t="shared" si="395"/>
        <v>-0.63200883811340169</v>
      </c>
      <c r="P955" s="1">
        <f t="shared" si="396"/>
        <v>1.7637357869880323E-2</v>
      </c>
      <c r="Q955" s="1">
        <f t="shared" si="401"/>
        <v>-2.1867478271182517E-3</v>
      </c>
      <c r="R955" s="1">
        <f t="shared" si="402"/>
        <v>8.7207363405275389E-5</v>
      </c>
      <c r="S955" s="1">
        <f t="shared" si="403"/>
        <v>-7.0102976402057829E-4</v>
      </c>
      <c r="T955" s="1">
        <f t="shared" si="404"/>
        <v>1.6546281133154511E-2</v>
      </c>
      <c r="U955" s="1">
        <f t="shared" si="405"/>
        <v>-6.6405900286715806E-4</v>
      </c>
      <c r="V955" s="1">
        <f t="shared" si="406"/>
        <v>2.5252855982387212E-4</v>
      </c>
      <c r="W955" s="1">
        <f t="shared" si="413"/>
        <v>0</v>
      </c>
      <c r="X955" s="1">
        <f t="shared" si="413"/>
        <v>0</v>
      </c>
      <c r="Y955" s="1">
        <f t="shared" si="413"/>
        <v>0</v>
      </c>
      <c r="Z955" s="1">
        <f t="shared" si="413"/>
        <v>0</v>
      </c>
      <c r="AA955" s="1">
        <f>+AA$3*$F955*ABS($F955)*COS(2*PI()*$A955/$AZ$22+AA$4)*COS(2*PI()*$A955/$BA$22+AA$5)</f>
        <v>0</v>
      </c>
      <c r="AB955" s="39">
        <f>+AB$3*$F955*ABS($F955)*COS(2*2*PI()*$A955/$BA$33+AB$4)*COS(2*2*PI()*$A955/$BA$34+AB$5)*COS(2*2*PI()*$A955/$BA$35+AB$6)</f>
        <v>0</v>
      </c>
      <c r="AE955" s="20">
        <f>+$AF$20*SIGN(SOI!A954)*(ABS(SOI!A954))^$AE$2</f>
        <v>0.48558714321964969</v>
      </c>
      <c r="AF955" s="20">
        <f t="shared" si="410"/>
        <v>0.50237154394009564</v>
      </c>
      <c r="AG955" s="19">
        <f t="shared" si="411"/>
        <v>0.16795231647158446</v>
      </c>
      <c r="AH955" s="19">
        <f t="shared" si="412"/>
        <v>1.9661684848524263E-3</v>
      </c>
      <c r="AI955">
        <f t="shared" si="408"/>
        <v>0.55979999999999841</v>
      </c>
      <c r="AJ955">
        <f t="shared" si="407"/>
        <v>0.33441922746851116</v>
      </c>
      <c r="AK955">
        <v>1</v>
      </c>
    </row>
    <row r="956" spans="1:37" x14ac:dyDescent="0.25">
      <c r="A956">
        <v>77.833333333333272</v>
      </c>
      <c r="B956" s="2">
        <v>1957.8333333332625</v>
      </c>
      <c r="C956">
        <f>+D956+($D$2+E956+F956)*SOI!A955*IF(B956&gt;$C$18, IF(B956&lt;$C$19,-1,1),1)</f>
        <v>-1.3238658745014942</v>
      </c>
      <c r="D956">
        <f>+$D$3*((1-$D$5)*SOI!D955+$D$5*SOI!D954) +   $D$4*((1-$D$5)*SOI!E955+$D$5*SOI!E954)</f>
        <v>0</v>
      </c>
      <c r="E956">
        <f t="shared" si="389"/>
        <v>2.3875979228057638</v>
      </c>
      <c r="F956">
        <f t="shared" si="390"/>
        <v>-3.6021537709722722</v>
      </c>
      <c r="G956">
        <f t="shared" si="397"/>
        <v>-1.2145558481665084</v>
      </c>
      <c r="H956" s="21">
        <f t="shared" si="398"/>
        <v>-2.2859951588642093E-2</v>
      </c>
      <c r="I956" s="37">
        <f t="shared" si="391"/>
        <v>-1.2763068748741004</v>
      </c>
      <c r="J956" s="1">
        <f t="shared" si="399"/>
        <v>0.15818543722524453</v>
      </c>
      <c r="K956" s="1">
        <f t="shared" si="400"/>
        <v>-3.7963163323509615E-4</v>
      </c>
      <c r="L956" s="1">
        <f t="shared" si="392"/>
        <v>-1.6531829719743913</v>
      </c>
      <c r="M956" s="1">
        <f t="shared" si="393"/>
        <v>-0.7788683350658947</v>
      </c>
      <c r="N956" s="1">
        <f t="shared" si="394"/>
        <v>0.11955724980302444</v>
      </c>
      <c r="O956" s="1">
        <f t="shared" si="395"/>
        <v>2.3137347158575414</v>
      </c>
      <c r="P956" s="1">
        <f t="shared" si="396"/>
        <v>-3.6811353852451377E-3</v>
      </c>
      <c r="Q956" s="1">
        <f t="shared" si="401"/>
        <v>-6.2627099908023481E-2</v>
      </c>
      <c r="R956" s="1">
        <f t="shared" si="402"/>
        <v>-4.39212344228116E-3</v>
      </c>
      <c r="S956" s="1">
        <f t="shared" si="403"/>
        <v>-2.0007879334651268E-2</v>
      </c>
      <c r="T956" s="1">
        <f t="shared" si="404"/>
        <v>6.4359408605232163E-2</v>
      </c>
      <c r="U956" s="1">
        <f t="shared" si="405"/>
        <v>-2.4373209187845147E-4</v>
      </c>
      <c r="V956" s="1">
        <f t="shared" si="406"/>
        <v>8.5539278655388459E-4</v>
      </c>
      <c r="W956" s="1">
        <f t="shared" si="413"/>
        <v>0</v>
      </c>
      <c r="X956" s="1">
        <f t="shared" si="413"/>
        <v>0</v>
      </c>
      <c r="Y956" s="1">
        <f t="shared" si="413"/>
        <v>0</v>
      </c>
      <c r="Z956" s="1">
        <f t="shared" si="413"/>
        <v>0</v>
      </c>
      <c r="AA956" s="1">
        <f>+AA$3*$F956*ABS($F956)*COS(2*PI()*$A956/$AZ$22+AA$4)*COS(2*PI()*$A956/$BA$22+AA$5)</f>
        <v>0</v>
      </c>
      <c r="AB956" s="39">
        <f>+AB$3*$F956*ABS($F956)*COS(2*2*PI()*$A956/$BA$33+AB$4)*COS(2*2*PI()*$A956/$BA$34+AB$5)*COS(2*2*PI()*$A956/$BA$35+AB$6)</f>
        <v>0</v>
      </c>
      <c r="AE956" s="20">
        <f>+$AF$20*SIGN(SOI!A955)*(ABS(SOI!A955))^$AE$2</f>
        <v>0.6374540788827604</v>
      </c>
      <c r="AF956" s="20">
        <f t="shared" si="410"/>
        <v>0.5990132765024726</v>
      </c>
      <c r="AG956" s="19">
        <f t="shared" si="411"/>
        <v>0.51253357900532603</v>
      </c>
      <c r="AH956" s="19">
        <f t="shared" si="412"/>
        <v>0.30832136567010215</v>
      </c>
      <c r="AI956">
        <f t="shared" si="408"/>
        <v>0.56039999999999845</v>
      </c>
      <c r="AJ956">
        <f t="shared" si="407"/>
        <v>8.6479697497146568E-2</v>
      </c>
      <c r="AK956">
        <v>1</v>
      </c>
    </row>
    <row r="957" spans="1:37" x14ac:dyDescent="0.25">
      <c r="A957">
        <v>77.9166666666666</v>
      </c>
      <c r="B957" s="2">
        <v>1957.9166666665958</v>
      </c>
      <c r="C957">
        <f>+D957+($D$2+E957+F957)*SOI!A956*IF(B957&gt;$C$18, IF(B957&lt;$C$19,-1,1),1)</f>
        <v>21.886787225882472</v>
      </c>
      <c r="D957">
        <f>+$D$3*((1-$D$5)*SOI!D956+$D$5*SOI!D955) +   $D$4*((1-$D$5)*SOI!E956+$D$5*SOI!E955)</f>
        <v>0</v>
      </c>
      <c r="E957">
        <f t="shared" si="389"/>
        <v>-41.120340000418288</v>
      </c>
      <c r="F957">
        <f t="shared" si="390"/>
        <v>59.6684647681153</v>
      </c>
      <c r="G957">
        <f t="shared" si="397"/>
        <v>18.548124767697011</v>
      </c>
      <c r="H957" s="21">
        <f t="shared" si="398"/>
        <v>-0.20399721678995392</v>
      </c>
      <c r="I957" s="37">
        <f t="shared" si="391"/>
        <v>9.0133907357477643</v>
      </c>
      <c r="J957" s="1">
        <f t="shared" si="399"/>
        <v>10.771432075166855</v>
      </c>
      <c r="K957" s="1">
        <f t="shared" si="400"/>
        <v>3.4509709712830842E-2</v>
      </c>
      <c r="L957" s="1">
        <f t="shared" si="392"/>
        <v>0.58390726744609933</v>
      </c>
      <c r="M957" s="1">
        <f t="shared" si="393"/>
        <v>7.5099648792932303</v>
      </c>
      <c r="N957" s="1">
        <f t="shared" si="394"/>
        <v>-2.9162238699064202</v>
      </c>
      <c r="O957" s="1">
        <f t="shared" si="395"/>
        <v>-25.104139151375676</v>
      </c>
      <c r="P957" s="1">
        <f t="shared" si="396"/>
        <v>8.7318441405827854E-2</v>
      </c>
      <c r="Q957" s="1">
        <f t="shared" si="401"/>
        <v>-14.729265934028588</v>
      </c>
      <c r="R957" s="1">
        <f t="shared" si="402"/>
        <v>7.2950190378623834</v>
      </c>
      <c r="S957" s="1">
        <f t="shared" si="403"/>
        <v>-3.4465064330433437</v>
      </c>
      <c r="T957" s="1">
        <f t="shared" si="404"/>
        <v>0.24664185192300253</v>
      </c>
      <c r="U957" s="1">
        <f t="shared" si="405"/>
        <v>-4.0829117276887206E-2</v>
      </c>
      <c r="V957" s="1">
        <f t="shared" si="406"/>
        <v>0.49491966757522382</v>
      </c>
      <c r="W957" s="1">
        <f t="shared" si="413"/>
        <v>0</v>
      </c>
      <c r="X957" s="1">
        <f t="shared" si="413"/>
        <v>0</v>
      </c>
      <c r="Y957" s="1">
        <f t="shared" si="413"/>
        <v>0</v>
      </c>
      <c r="Z957" s="1">
        <f t="shared" si="413"/>
        <v>0</v>
      </c>
      <c r="AA957" s="1">
        <f>+AA$3*$F957*ABS($F957)*COS(2*PI()*$A957/$AZ$22+AA$4)*COS(2*PI()*$A957/$BA$22+AA$5)</f>
        <v>0</v>
      </c>
      <c r="AB957" s="39">
        <f>+AB$3*$F957*ABS($F957)*COS(2*2*PI()*$A957/$BA$33+AB$4)*COS(2*2*PI()*$A957/$BA$34+AB$5)*COS(2*2*PI()*$A957/$BA$35+AB$6)</f>
        <v>0</v>
      </c>
      <c r="AE957" s="20">
        <f>+$AF$20*SIGN(SOI!A956)*(ABS(SOI!A956))^$AE$2</f>
        <v>0.67399860740500794</v>
      </c>
      <c r="AF957" s="20">
        <f t="shared" si="410"/>
        <v>0.70803969929260102</v>
      </c>
      <c r="AG957" s="19">
        <f t="shared" si="411"/>
        <v>0.61053591235833005</v>
      </c>
      <c r="AH957" s="19">
        <f t="shared" si="412"/>
        <v>0.3862778389700332</v>
      </c>
      <c r="AI957">
        <f t="shared" si="408"/>
        <v>0.5609999999999985</v>
      </c>
      <c r="AJ957">
        <f t="shared" si="407"/>
        <v>9.7503786934270975E-2</v>
      </c>
      <c r="AK957">
        <v>1</v>
      </c>
    </row>
    <row r="958" spans="1:37" x14ac:dyDescent="0.25">
      <c r="A958">
        <v>77.999999999999929</v>
      </c>
      <c r="B958" s="2">
        <v>1957.9999999999291</v>
      </c>
      <c r="C958">
        <f>+D958+($D$2+E958+F958)*SOI!A957*IF(B958&gt;$C$18, IF(B958&lt;$C$19,-1,1),1)</f>
        <v>2.0536456654259538</v>
      </c>
      <c r="D958">
        <f>+$D$3*((1-$D$5)*SOI!D957+$D$5*SOI!D956) +   $D$4*((1-$D$5)*SOI!E957+$D$5*SOI!E956)</f>
        <v>0</v>
      </c>
      <c r="E958">
        <f t="shared" si="389"/>
        <v>-2.6892524458076528</v>
      </c>
      <c r="F958">
        <f t="shared" si="390"/>
        <v>4.0227885921881423</v>
      </c>
      <c r="G958">
        <f t="shared" si="397"/>
        <v>1.3335361463804896</v>
      </c>
      <c r="H958" s="21">
        <f t="shared" si="398"/>
        <v>6.594462576345027E-3</v>
      </c>
      <c r="I958" s="37">
        <f t="shared" si="391"/>
        <v>-0.56895493510010509</v>
      </c>
      <c r="J958" s="1">
        <f t="shared" si="399"/>
        <v>7.9567942370368828E-3</v>
      </c>
      <c r="K958" s="1">
        <f t="shared" si="400"/>
        <v>1.1046932887134524E-4</v>
      </c>
      <c r="L958" s="1">
        <f t="shared" si="392"/>
        <v>1.1601441300511155</v>
      </c>
      <c r="M958" s="1">
        <f t="shared" si="393"/>
        <v>-8.7884627394518119E-2</v>
      </c>
      <c r="N958" s="1">
        <f t="shared" si="394"/>
        <v>-0.14712970177356416</v>
      </c>
      <c r="O958" s="1">
        <f t="shared" si="395"/>
        <v>-0.10200150068494886</v>
      </c>
      <c r="P958" s="1">
        <f t="shared" si="396"/>
        <v>3.4623988148529308E-2</v>
      </c>
      <c r="Q958" s="1">
        <f t="shared" si="401"/>
        <v>8.6963219058091949E-3</v>
      </c>
      <c r="R958" s="1">
        <f t="shared" si="402"/>
        <v>2.7187583245655484E-4</v>
      </c>
      <c r="S958" s="1">
        <f t="shared" si="403"/>
        <v>1.0976105131285531E-2</v>
      </c>
      <c r="T958" s="1">
        <f t="shared" si="404"/>
        <v>1.9911137286127531E-3</v>
      </c>
      <c r="U958" s="1">
        <f t="shared" si="405"/>
        <v>1.021952655118656E-3</v>
      </c>
      <c r="V958" s="1">
        <f t="shared" si="406"/>
        <v>9.9011427515516993E-3</v>
      </c>
      <c r="W958" s="1">
        <f t="shared" si="413"/>
        <v>0</v>
      </c>
      <c r="X958" s="1">
        <f t="shared" si="413"/>
        <v>0</v>
      </c>
      <c r="Y958" s="1">
        <f t="shared" si="413"/>
        <v>0</v>
      </c>
      <c r="Z958" s="1">
        <f t="shared" si="413"/>
        <v>0</v>
      </c>
      <c r="AA958" s="1">
        <f>+AA$3*$F958*ABS($F958)*COS(2*PI()*$A958/$AZ$22+AA$4)*COS(2*PI()*$A958/$BA$22+AA$5)</f>
        <v>0</v>
      </c>
      <c r="AB958" s="39">
        <f>+AB$3*$F958*ABS($F958)*COS(2*2*PI()*$A958/$BA$33+AB$4)*COS(2*2*PI()*$A958/$BA$34+AB$5)*COS(2*2*PI()*$A958/$BA$35+AB$6)</f>
        <v>0</v>
      </c>
      <c r="AE958" s="20">
        <f>+$AF$20*SIGN(SOI!A957)*(ABS(SOI!A957))^$AE$2</f>
        <v>0.81266641159003461</v>
      </c>
      <c r="AF958" s="20">
        <f t="shared" si="410"/>
        <v>0.74889664072089668</v>
      </c>
      <c r="AG958" s="19">
        <f t="shared" si="411"/>
        <v>0.38325562580993433</v>
      </c>
      <c r="AH958" s="19">
        <f t="shared" si="412"/>
        <v>0.35472890740288865</v>
      </c>
      <c r="AI958">
        <f t="shared" si="408"/>
        <v>0.56159999999999854</v>
      </c>
      <c r="AJ958">
        <f t="shared" si="407"/>
        <v>0.36564101491096235</v>
      </c>
      <c r="AK958">
        <v>1</v>
      </c>
    </row>
    <row r="959" spans="1:37" x14ac:dyDescent="0.25">
      <c r="A959">
        <v>78.083333333333258</v>
      </c>
      <c r="B959" s="2">
        <v>1958.0833333332623</v>
      </c>
      <c r="C959">
        <f>+D959+($D$2+E959+F959)*SOI!A958*IF(B959&gt;$C$18, IF(B959&lt;$C$19,-1,1),1)</f>
        <v>-1.2446899051877713</v>
      </c>
      <c r="D959">
        <f>+$D$3*((1-$D$5)*SOI!D958+$D$5*SOI!D957) +   $D$4*((1-$D$5)*SOI!E958+$D$5*SOI!E957)</f>
        <v>0</v>
      </c>
      <c r="E959">
        <f t="shared" si="389"/>
        <v>1.3464768072067761</v>
      </c>
      <c r="F959">
        <f t="shared" si="390"/>
        <v>-2.2355410251980414</v>
      </c>
      <c r="G959">
        <f t="shared" si="397"/>
        <v>-0.88906421799126534</v>
      </c>
      <c r="H959" s="21">
        <f t="shared" si="398"/>
        <v>-3.4723440739244079E-3</v>
      </c>
      <c r="I959" s="37">
        <f t="shared" si="391"/>
        <v>0.71781405554378286</v>
      </c>
      <c r="J959" s="1">
        <f t="shared" si="399"/>
        <v>3.7877810886721243E-2</v>
      </c>
      <c r="K959" s="1">
        <f t="shared" si="400"/>
        <v>-3.7226690876113378E-4</v>
      </c>
      <c r="L959" s="1">
        <f t="shared" si="392"/>
        <v>-1.5866445842076766</v>
      </c>
      <c r="M959" s="1">
        <f t="shared" si="393"/>
        <v>0.33160843627092174</v>
      </c>
      <c r="N959" s="1">
        <f t="shared" si="394"/>
        <v>1.6174675985592517E-2</v>
      </c>
      <c r="O959" s="1">
        <f t="shared" si="395"/>
        <v>0.32155692156641574</v>
      </c>
      <c r="P959" s="1">
        <f t="shared" si="396"/>
        <v>-2.7062679870361539E-2</v>
      </c>
      <c r="Q959" s="1">
        <f t="shared" si="401"/>
        <v>3.6073102608496482E-3</v>
      </c>
      <c r="R959" s="1">
        <f t="shared" si="402"/>
        <v>-1.4228285893359526E-4</v>
      </c>
      <c r="S959" s="1">
        <f t="shared" si="403"/>
        <v>1.5223607636727222E-3</v>
      </c>
      <c r="T959" s="1">
        <f t="shared" si="404"/>
        <v>8.5845013734530233E-3</v>
      </c>
      <c r="U959" s="1">
        <f t="shared" si="405"/>
        <v>1.0077633854205395E-3</v>
      </c>
      <c r="V959" s="1">
        <f t="shared" si="406"/>
        <v>8.5077411268243933E-4</v>
      </c>
      <c r="W959" s="1">
        <f t="shared" si="413"/>
        <v>0</v>
      </c>
      <c r="X959" s="1">
        <f t="shared" si="413"/>
        <v>0</v>
      </c>
      <c r="Y959" s="1">
        <f t="shared" si="413"/>
        <v>0</v>
      </c>
      <c r="Z959" s="1">
        <f t="shared" si="413"/>
        <v>0</v>
      </c>
      <c r="AA959" s="1">
        <f>+AA$3*$F959*ABS($F959)*COS(2*PI()*$A959/$AZ$22+AA$4)*COS(2*PI()*$A959/$BA$22+AA$5)</f>
        <v>0</v>
      </c>
      <c r="AB959" s="39">
        <f>+AB$3*$F959*ABS($F959)*COS(2*2*PI()*$A959/$BA$33+AB$4)*COS(2*2*PI()*$A959/$BA$34+AB$5)*COS(2*2*PI()*$A959/$BA$35+AB$6)</f>
        <v>0</v>
      </c>
      <c r="AE959" s="20">
        <f>+$AF$20*SIGN(SOI!A958)*(ABS(SOI!A958))^$AE$2</f>
        <v>0.76002490316764759</v>
      </c>
      <c r="AF959" s="20">
        <f t="shared" si="410"/>
        <v>0.72282304382272111</v>
      </c>
      <c r="AG959" s="19">
        <f t="shared" si="411"/>
        <v>0.33886079345316478</v>
      </c>
      <c r="AH959" s="19">
        <f t="shared" si="412"/>
        <v>0.33481612792203896</v>
      </c>
      <c r="AI959">
        <f t="shared" si="408"/>
        <v>0.56219999999999859</v>
      </c>
      <c r="AJ959">
        <f t="shared" si="407"/>
        <v>0.38396225036955633</v>
      </c>
      <c r="AK959">
        <v>1</v>
      </c>
    </row>
    <row r="960" spans="1:37" x14ac:dyDescent="0.25">
      <c r="A960">
        <v>78.166666666666586</v>
      </c>
      <c r="B960" s="2">
        <v>1958.1666666665956</v>
      </c>
      <c r="C960">
        <f>+D960+($D$2+E960+F960)*SOI!A959*IF(B960&gt;$C$18, IF(B960&lt;$C$19,-1,1),1)</f>
        <v>0.95001169159302334</v>
      </c>
      <c r="D960">
        <f>+$D$3*((1-$D$5)*SOI!D959+$D$5*SOI!D958) +   $D$4*((1-$D$5)*SOI!E959+$D$5*SOI!E958)</f>
        <v>0</v>
      </c>
      <c r="E960">
        <f t="shared" si="389"/>
        <v>-0.94082667432345568</v>
      </c>
      <c r="F960">
        <f t="shared" si="390"/>
        <v>1.9004344436093379</v>
      </c>
      <c r="G960">
        <f t="shared" si="397"/>
        <v>0.95960776928588221</v>
      </c>
      <c r="H960" s="21">
        <f t="shared" si="398"/>
        <v>-1.6506020165085615E-2</v>
      </c>
      <c r="I960" s="37">
        <f t="shared" si="391"/>
        <v>-0.5431512974904118</v>
      </c>
      <c r="J960" s="1">
        <f t="shared" si="399"/>
        <v>3.1463833813045537E-2</v>
      </c>
      <c r="K960" s="1">
        <f t="shared" si="400"/>
        <v>2.3530981870435724E-4</v>
      </c>
      <c r="L960" s="1">
        <f t="shared" si="392"/>
        <v>0.83163958469502453</v>
      </c>
      <c r="M960" s="1">
        <f t="shared" si="393"/>
        <v>-0.364035280605644</v>
      </c>
      <c r="N960" s="1">
        <f t="shared" si="394"/>
        <v>2.6091425244112527E-2</v>
      </c>
      <c r="O960" s="1">
        <f t="shared" si="395"/>
        <v>-0.82308804156383042</v>
      </c>
      <c r="P960" s="1">
        <f t="shared" si="396"/>
        <v>1.2750067605193937E-2</v>
      </c>
      <c r="Q960" s="1">
        <f t="shared" si="401"/>
        <v>-6.387980996230962E-3</v>
      </c>
      <c r="R960" s="1">
        <f t="shared" si="402"/>
        <v>-1.9065208742722749E-4</v>
      </c>
      <c r="S960" s="1">
        <f t="shared" si="403"/>
        <v>-1.8581837552777735E-3</v>
      </c>
      <c r="T960" s="1">
        <f t="shared" si="404"/>
        <v>1.1517520750052392E-2</v>
      </c>
      <c r="U960" s="1">
        <f t="shared" si="405"/>
        <v>3.5926021539344025E-4</v>
      </c>
      <c r="V960" s="1">
        <f t="shared" si="406"/>
        <v>-6.465738969852825E-4</v>
      </c>
      <c r="W960" s="1">
        <f t="shared" si="413"/>
        <v>0</v>
      </c>
      <c r="X960" s="1">
        <f t="shared" si="413"/>
        <v>0</v>
      </c>
      <c r="Y960" s="1">
        <f t="shared" si="413"/>
        <v>0</v>
      </c>
      <c r="Z960" s="1">
        <f t="shared" si="413"/>
        <v>0</v>
      </c>
      <c r="AA960" s="1">
        <f>+AA$3*$F960*ABS($F960)*COS(2*PI()*$A960/$AZ$22+AA$4)*COS(2*PI()*$A960/$BA$22+AA$5)</f>
        <v>0</v>
      </c>
      <c r="AB960" s="39">
        <f>+AB$3*$F960*ABS($F960)*COS(2*2*PI()*$A960/$BA$33+AB$4)*COS(2*2*PI()*$A960/$BA$34+AB$5)*COS(2*2*PI()*$A960/$BA$35+AB$6)</f>
        <v>0</v>
      </c>
      <c r="AE960" s="20">
        <f>+$AF$20*SIGN(SOI!A959)*(ABS(SOI!A959))^$AE$2</f>
        <v>0.59577781671048125</v>
      </c>
      <c r="AF960" s="20">
        <f t="shared" si="410"/>
        <v>0.53976290991326836</v>
      </c>
      <c r="AG960" s="19">
        <f t="shared" si="411"/>
        <v>0.44907795281273244</v>
      </c>
      <c r="AH960" s="19">
        <f t="shared" si="412"/>
        <v>0.40501382854543055</v>
      </c>
      <c r="AI960">
        <f t="shared" si="408"/>
        <v>0.56279999999999863</v>
      </c>
      <c r="AJ960">
        <f t="shared" si="407"/>
        <v>9.0684957100535923E-2</v>
      </c>
      <c r="AK960">
        <v>1</v>
      </c>
    </row>
    <row r="961" spans="1:37" x14ac:dyDescent="0.25">
      <c r="A961">
        <v>78.249999999999915</v>
      </c>
      <c r="B961" s="2">
        <v>1958.2499999999288</v>
      </c>
      <c r="C961">
        <f>+D961+($D$2+E961+F961)*SOI!A960*IF(B961&gt;$C$18, IF(B961&lt;$C$19,-1,1),1)</f>
        <v>-0.43147168189339352</v>
      </c>
      <c r="D961">
        <f>+$D$3*((1-$D$5)*SOI!D960+$D$5*SOI!D959) +   $D$4*((1-$D$5)*SOI!E960+$D$5*SOI!E959)</f>
        <v>0</v>
      </c>
      <c r="E961">
        <f t="shared" si="389"/>
        <v>0.76296473696454559</v>
      </c>
      <c r="F961">
        <f t="shared" si="390"/>
        <v>-2.1548088721045247</v>
      </c>
      <c r="G961">
        <f t="shared" si="397"/>
        <v>-1.3918441351399791</v>
      </c>
      <c r="H961" s="21">
        <f t="shared" si="398"/>
        <v>2.2499783757709828E-2</v>
      </c>
      <c r="I961" s="37">
        <f t="shared" si="391"/>
        <v>0.24228576321263781</v>
      </c>
      <c r="J961" s="1">
        <f t="shared" si="399"/>
        <v>1.1964566346999838E-2</v>
      </c>
      <c r="K961" s="1">
        <f t="shared" si="400"/>
        <v>-8.0109245561055309E-7</v>
      </c>
      <c r="L961" s="1">
        <f t="shared" si="392"/>
        <v>-6.72998864584963E-2</v>
      </c>
      <c r="M961" s="1">
        <f t="shared" si="393"/>
        <v>0.31032854414456157</v>
      </c>
      <c r="N961" s="1">
        <f t="shared" si="394"/>
        <v>-2.3067145550899459E-2</v>
      </c>
      <c r="O961" s="1">
        <f t="shared" si="395"/>
        <v>0.65621262848443906</v>
      </c>
      <c r="P961" s="1">
        <f t="shared" si="396"/>
        <v>-6.7278702833406436E-4</v>
      </c>
      <c r="Q961" s="1">
        <f t="shared" si="401"/>
        <v>-4.8143528476179464E-3</v>
      </c>
      <c r="R961" s="1">
        <f t="shared" si="402"/>
        <v>6.4094821200725544E-5</v>
      </c>
      <c r="S961" s="1">
        <f t="shared" si="403"/>
        <v>-7.3281067340998964E-4</v>
      </c>
      <c r="T961" s="1">
        <f t="shared" si="404"/>
        <v>7.4308154250898547E-4</v>
      </c>
      <c r="U961" s="1">
        <f t="shared" si="405"/>
        <v>8.4563183089741512E-6</v>
      </c>
      <c r="V961" s="1">
        <f t="shared" si="406"/>
        <v>-3.0163333952274148E-5</v>
      </c>
      <c r="W961" s="1">
        <f t="shared" si="413"/>
        <v>0</v>
      </c>
      <c r="X961" s="1">
        <f t="shared" si="413"/>
        <v>0</v>
      </c>
      <c r="Y961" s="1">
        <f t="shared" si="413"/>
        <v>0</v>
      </c>
      <c r="Z961" s="1">
        <f t="shared" si="413"/>
        <v>0</v>
      </c>
      <c r="AA961" s="1">
        <f>+AA$3*$F961*ABS($F961)*COS(2*PI()*$A961/$AZ$22+AA$4)*COS(2*PI()*$A961/$BA$22+AA$5)</f>
        <v>0</v>
      </c>
      <c r="AB961" s="39">
        <f>+AB$3*$F961*ABS($F961)*COS(2*2*PI()*$A961/$BA$33+AB$4)*COS(2*2*PI()*$A961/$BA$34+AB$5)*COS(2*2*PI()*$A961/$BA$35+AB$6)</f>
        <v>0</v>
      </c>
      <c r="AE961" s="20">
        <f>+$AF$20*SIGN(SOI!A960)*(ABS(SOI!A960))^$AE$2</f>
        <v>0.26348600986167625</v>
      </c>
      <c r="AF961" s="20">
        <f t="shared" si="410"/>
        <v>0.37623125901335114</v>
      </c>
      <c r="AG961" s="19">
        <f t="shared" si="411"/>
        <v>0.41537642219482196</v>
      </c>
      <c r="AH961" s="19">
        <f t="shared" si="412"/>
        <v>0.38096672875362569</v>
      </c>
      <c r="AI961">
        <f t="shared" si="408"/>
        <v>0.56339999999999868</v>
      </c>
      <c r="AJ961">
        <f t="shared" si="407"/>
        <v>3.9145163181470821E-2</v>
      </c>
      <c r="AK961">
        <v>1</v>
      </c>
    </row>
    <row r="962" spans="1:37" x14ac:dyDescent="0.25">
      <c r="A962">
        <v>78.333333333333243</v>
      </c>
      <c r="B962" s="2">
        <v>1958.3333333332621</v>
      </c>
      <c r="C962">
        <f>+D962+($D$2+E962+F962)*SOI!A961*IF(B962&gt;$C$18, IF(B962&lt;$C$19,-1,1),1)</f>
        <v>0.93487435503803995</v>
      </c>
      <c r="D962">
        <f>+$D$3*((1-$D$5)*SOI!D961+$D$5*SOI!D960) +   $D$4*((1-$D$5)*SOI!E961+$D$5*SOI!E960)</f>
        <v>0</v>
      </c>
      <c r="E962">
        <f t="shared" si="389"/>
        <v>-0.68067141180560409</v>
      </c>
      <c r="F962">
        <f t="shared" si="390"/>
        <v>3.6021537712994789</v>
      </c>
      <c r="G962">
        <f t="shared" si="397"/>
        <v>2.9214823594938748</v>
      </c>
      <c r="H962" s="21">
        <f t="shared" si="398"/>
        <v>-1.6443365788196415E-3</v>
      </c>
      <c r="I962" s="37">
        <f t="shared" si="391"/>
        <v>8.9477878266105537E-2</v>
      </c>
      <c r="J962" s="1">
        <f t="shared" si="399"/>
        <v>-2.6679179997769185E-3</v>
      </c>
      <c r="K962" s="1">
        <f t="shared" si="400"/>
        <v>8.4802016248907302E-6</v>
      </c>
      <c r="L962" s="1">
        <f t="shared" si="392"/>
        <v>0.17498174990442286</v>
      </c>
      <c r="M962" s="1">
        <f t="shared" si="393"/>
        <v>-0.18737405563308357</v>
      </c>
      <c r="N962" s="1">
        <f t="shared" si="394"/>
        <v>-2.414579621724363E-2</v>
      </c>
      <c r="O962" s="1">
        <f t="shared" si="395"/>
        <v>-0.14831068370452799</v>
      </c>
      <c r="P962" s="1">
        <f t="shared" si="396"/>
        <v>1.2119783695586545E-2</v>
      </c>
      <c r="Q962" s="1">
        <f t="shared" si="401"/>
        <v>3.0427994208417956E-3</v>
      </c>
      <c r="R962" s="1">
        <f t="shared" si="402"/>
        <v>-1.4960500747818174E-5</v>
      </c>
      <c r="S962" s="1">
        <f t="shared" si="403"/>
        <v>-2.8328738991577893E-4</v>
      </c>
      <c r="T962" s="1">
        <f t="shared" si="404"/>
        <v>4.366593368397083E-4</v>
      </c>
      <c r="U962" s="1">
        <f t="shared" si="405"/>
        <v>-5.6258268752672856E-5</v>
      </c>
      <c r="V962" s="1">
        <f t="shared" si="406"/>
        <v>5.6877994764499811E-4</v>
      </c>
      <c r="W962" s="1">
        <f t="shared" ref="W962:Z981" si="414">+W$3*$F962*ABS($F962)*COS(2*PI()*$A962/W$2+W$4)</f>
        <v>0</v>
      </c>
      <c r="X962" s="1">
        <f t="shared" si="414"/>
        <v>0</v>
      </c>
      <c r="Y962" s="1">
        <f t="shared" si="414"/>
        <v>0</v>
      </c>
      <c r="Z962" s="1">
        <f t="shared" si="414"/>
        <v>0</v>
      </c>
      <c r="AA962" s="1">
        <f>+AA$3*$F962*ABS($F962)*COS(2*PI()*$A962/$AZ$22+AA$4)*COS(2*PI()*$A962/$BA$22+AA$5)</f>
        <v>0</v>
      </c>
      <c r="AB962" s="39">
        <f>+AB$3*$F962*ABS($F962)*COS(2*2*PI()*$A962/$BA$33+AB$4)*COS(2*2*PI()*$A962/$BA$34+AB$5)*COS(2*2*PI()*$A962/$BA$35+AB$6)</f>
        <v>0</v>
      </c>
      <c r="AE962" s="20">
        <f>+$AF$20*SIGN(SOI!A961)*(ABS(SOI!A961))^$AE$2</f>
        <v>0.26942995046789575</v>
      </c>
      <c r="AF962" s="20">
        <f t="shared" si="410"/>
        <v>0.26346690983912452</v>
      </c>
      <c r="AG962" s="19">
        <f t="shared" si="411"/>
        <v>-1.0354247737032678</v>
      </c>
      <c r="AH962" s="19">
        <f t="shared" si="412"/>
        <v>-1.0628532207760977</v>
      </c>
      <c r="AI962">
        <f t="shared" si="408"/>
        <v>0.56399999999999872</v>
      </c>
      <c r="AJ962">
        <f t="shared" si="407"/>
        <v>1.2988916835423923</v>
      </c>
      <c r="AK962">
        <v>1</v>
      </c>
    </row>
    <row r="963" spans="1:37" x14ac:dyDescent="0.25">
      <c r="A963">
        <v>78.416666666666572</v>
      </c>
      <c r="B963" s="2">
        <v>1958.4166666665953</v>
      </c>
      <c r="C963">
        <f>+D963+($D$2+E963+F963)*SOI!A962*IF(B963&gt;$C$18, IF(B963&lt;$C$19,-1,1),1)</f>
        <v>-17.704137441207706</v>
      </c>
      <c r="D963">
        <f>+$D$3*((1-$D$5)*SOI!D962+$D$5*SOI!D961) +   $D$4*((1-$D$5)*SOI!E962+$D$5*SOI!E961)</f>
        <v>0</v>
      </c>
      <c r="E963">
        <f t="shared" si="389"/>
        <v>0.65467329734714352</v>
      </c>
      <c r="F963">
        <f t="shared" si="390"/>
        <v>-59.668464768039499</v>
      </c>
      <c r="G963">
        <f t="shared" si="397"/>
        <v>-59.013791470692354</v>
      </c>
      <c r="H963" s="21">
        <f t="shared" si="398"/>
        <v>-5.5215985185953526E-2</v>
      </c>
      <c r="I963" s="37">
        <f t="shared" si="391"/>
        <v>-1.1116092300142772</v>
      </c>
      <c r="J963" s="1">
        <f t="shared" si="399"/>
        <v>0.22438245643714935</v>
      </c>
      <c r="K963" s="1">
        <f t="shared" si="400"/>
        <v>-1.9133387887465079E-3</v>
      </c>
      <c r="L963" s="1">
        <f t="shared" si="392"/>
        <v>-0.93576521027755</v>
      </c>
      <c r="M963" s="1">
        <f t="shared" si="393"/>
        <v>-1.2684969030492133</v>
      </c>
      <c r="N963" s="1">
        <f t="shared" si="394"/>
        <v>0.72434414126653501</v>
      </c>
      <c r="O963" s="1">
        <f t="shared" si="395"/>
        <v>9.8568252699682321E-2</v>
      </c>
      <c r="P963" s="1">
        <f t="shared" si="396"/>
        <v>-0.76938161828791662</v>
      </c>
      <c r="Q963" s="1">
        <f t="shared" si="401"/>
        <v>-0.61795478565488327</v>
      </c>
      <c r="R963" s="1">
        <f t="shared" si="402"/>
        <v>-3.7745568600323104E-2</v>
      </c>
      <c r="S963" s="1">
        <f t="shared" si="403"/>
        <v>-0.10557646842405939</v>
      </c>
      <c r="T963" s="1">
        <f t="shared" si="404"/>
        <v>1.551963530230638E-3</v>
      </c>
      <c r="U963" s="1">
        <f t="shared" si="405"/>
        <v>-4.4367991331743697E-2</v>
      </c>
      <c r="V963" s="1">
        <f t="shared" si="406"/>
        <v>1.0831650411974387</v>
      </c>
      <c r="W963" s="1">
        <f t="shared" si="414"/>
        <v>0</v>
      </c>
      <c r="X963" s="1">
        <f t="shared" si="414"/>
        <v>0</v>
      </c>
      <c r="Y963" s="1">
        <f t="shared" si="414"/>
        <v>0</v>
      </c>
      <c r="Z963" s="1">
        <f t="shared" si="414"/>
        <v>0</v>
      </c>
      <c r="AA963" s="1">
        <f>+AA$3*$F963*ABS($F963)*COS(2*PI()*$A963/$AZ$22+AA$4)*COS(2*PI()*$A963/$BA$22+AA$5)</f>
        <v>0</v>
      </c>
      <c r="AB963" s="39">
        <f>+AB$3*$F963*ABS($F963)*COS(2*2*PI()*$A963/$BA$33+AB$4)*COS(2*2*PI()*$A963/$BA$34+AB$5)*COS(2*2*PI()*$A963/$BA$35+AB$6)</f>
        <v>0</v>
      </c>
      <c r="AE963" s="20">
        <f>+$AF$20*SIGN(SOI!A962)*(ABS(SOI!A962))^$AE$2</f>
        <v>0.25748476918780155</v>
      </c>
      <c r="AF963" s="20">
        <f t="shared" si="410"/>
        <v>0.19647212386839519</v>
      </c>
      <c r="AG963" s="19">
        <f t="shared" si="411"/>
        <v>-0.55086000303059135</v>
      </c>
      <c r="AH963" s="19">
        <f t="shared" si="412"/>
        <v>-0.45293401537577271</v>
      </c>
      <c r="AI963">
        <f t="shared" si="408"/>
        <v>0.56459999999999877</v>
      </c>
      <c r="AJ963">
        <f t="shared" si="407"/>
        <v>0.74733212689898654</v>
      </c>
      <c r="AK963">
        <v>1</v>
      </c>
    </row>
    <row r="964" spans="1:37" x14ac:dyDescent="0.25">
      <c r="A964">
        <v>78.499999999999901</v>
      </c>
      <c r="B964" s="2">
        <v>1958.4999999999286</v>
      </c>
      <c r="C964">
        <f>+D964+($D$2+E964+F964)*SOI!A963*IF(B964&gt;$C$18, IF(B964&lt;$C$19,-1,1),1)</f>
        <v>-0.18790708766592962</v>
      </c>
      <c r="D964">
        <f>+$D$3*((1-$D$5)*SOI!D963+$D$5*SOI!D962) +   $D$4*((1-$D$5)*SOI!E963+$D$5*SOI!E962)</f>
        <v>0</v>
      </c>
      <c r="E964">
        <f t="shared" si="389"/>
        <v>-0.67488859903569764</v>
      </c>
      <c r="F964">
        <f t="shared" si="390"/>
        <v>-4.0227885926125424</v>
      </c>
      <c r="G964">
        <f t="shared" si="397"/>
        <v>-4.69767719164824</v>
      </c>
      <c r="H964" s="21">
        <f t="shared" si="398"/>
        <v>6.9060440616313373E-3</v>
      </c>
      <c r="I964" s="37">
        <f t="shared" si="391"/>
        <v>0.31338997528602114</v>
      </c>
      <c r="J964" s="1">
        <f t="shared" si="399"/>
        <v>-8.0267194688193426E-3</v>
      </c>
      <c r="K964" s="1">
        <f t="shared" si="400"/>
        <v>-4.273139709410144E-4</v>
      </c>
      <c r="L964" s="1">
        <f t="shared" si="392"/>
        <v>0.68485331792863946</v>
      </c>
      <c r="M964" s="1">
        <f t="shared" si="393"/>
        <v>-0.16095543343845575</v>
      </c>
      <c r="N964" s="1">
        <f t="shared" si="394"/>
        <v>-4.7960869777528239E-2</v>
      </c>
      <c r="O964" s="1">
        <f t="shared" si="395"/>
        <v>-0.37692309928848722</v>
      </c>
      <c r="P964" s="1">
        <f t="shared" si="396"/>
        <v>-6.1397495754209476E-2</v>
      </c>
      <c r="Q964" s="1">
        <f t="shared" si="401"/>
        <v>5.191765035671563E-3</v>
      </c>
      <c r="R964" s="1">
        <f t="shared" si="402"/>
        <v>-8.9404063294390616E-5</v>
      </c>
      <c r="S964" s="1">
        <f t="shared" si="403"/>
        <v>-1.9707983285559491E-3</v>
      </c>
      <c r="T964" s="1">
        <f t="shared" si="404"/>
        <v>4.3433804892908084E-3</v>
      </c>
      <c r="U964" s="1">
        <f t="shared" si="405"/>
        <v>9.9818623112299582E-4</v>
      </c>
      <c r="V964" s="1">
        <f t="shared" si="406"/>
        <v>-5.7232877988877568E-3</v>
      </c>
      <c r="W964" s="1">
        <f t="shared" si="414"/>
        <v>0</v>
      </c>
      <c r="X964" s="1">
        <f t="shared" si="414"/>
        <v>0</v>
      </c>
      <c r="Y964" s="1">
        <f t="shared" si="414"/>
        <v>0</v>
      </c>
      <c r="Z964" s="1">
        <f t="shared" si="414"/>
        <v>0</v>
      </c>
      <c r="AA964" s="1">
        <f>+AA$3*$F964*ABS($F964)*COS(2*PI()*$A964/$AZ$22+AA$4)*COS(2*PI()*$A964/$BA$22+AA$5)</f>
        <v>0</v>
      </c>
      <c r="AB964" s="39">
        <f>+AB$3*$F964*ABS($F964)*COS(2*2*PI()*$A964/$BA$33+AB$4)*COS(2*2*PI()*$A964/$BA$34+AB$5)*COS(2*2*PI()*$A964/$BA$35+AB$6)</f>
        <v>0</v>
      </c>
      <c r="AE964" s="20">
        <f>+$AF$20*SIGN(SOI!A963)*(ABS(SOI!A963))^$AE$2</f>
        <v>6.2501651949488243E-2</v>
      </c>
      <c r="AF964" s="20">
        <f t="shared" si="410"/>
        <v>0.18003520566882045</v>
      </c>
      <c r="AG964" s="19">
        <f t="shared" si="411"/>
        <v>-0.93740995549073214</v>
      </c>
      <c r="AH964" s="19">
        <f t="shared" si="412"/>
        <v>-0.99930191203507635</v>
      </c>
      <c r="AI964">
        <f t="shared" si="408"/>
        <v>0.56519999999999881</v>
      </c>
      <c r="AJ964">
        <f t="shared" si="407"/>
        <v>1.1174451611595526</v>
      </c>
      <c r="AK964">
        <v>1</v>
      </c>
    </row>
    <row r="965" spans="1:37" x14ac:dyDescent="0.25">
      <c r="A965">
        <v>78.583333333333229</v>
      </c>
      <c r="B965" s="2">
        <v>1958.5833333332619</v>
      </c>
      <c r="C965">
        <f>+D965+($D$2+E965+F965)*SOI!A964*IF(B965&gt;$C$18, IF(B965&lt;$C$19,-1,1),1)</f>
        <v>0.71630574253242341</v>
      </c>
      <c r="D965">
        <f>+$D$3*((1-$D$5)*SOI!D964+$D$5*SOI!D963) +   $D$4*((1-$D$5)*SOI!E964+$D$5*SOI!E963)</f>
        <v>0</v>
      </c>
      <c r="E965">
        <f t="shared" si="389"/>
        <v>0.74906623508224213</v>
      </c>
      <c r="F965">
        <f t="shared" si="390"/>
        <v>2.235541025469522</v>
      </c>
      <c r="G965">
        <f t="shared" si="397"/>
        <v>2.9846072605517642</v>
      </c>
      <c r="H965" s="21">
        <f t="shared" si="398"/>
        <v>8.2897622527742017E-3</v>
      </c>
      <c r="I965" s="37">
        <f t="shared" si="391"/>
        <v>-0.25157846615093632</v>
      </c>
      <c r="J965" s="1">
        <f t="shared" si="399"/>
        <v>-1.3570133797611386E-3</v>
      </c>
      <c r="K965" s="1">
        <f t="shared" si="400"/>
        <v>4.1349167170515352E-5</v>
      </c>
      <c r="L965" s="1">
        <f t="shared" si="392"/>
        <v>-0.15963382394410544</v>
      </c>
      <c r="M965" s="1">
        <f t="shared" si="393"/>
        <v>3.389716068131117E-2</v>
      </c>
      <c r="N965" s="1">
        <f t="shared" si="394"/>
        <v>0.12201695715585562</v>
      </c>
      <c r="O965" s="1">
        <f t="shared" si="395"/>
        <v>0.65922868358048314</v>
      </c>
      <c r="P965" s="1">
        <f t="shared" si="396"/>
        <v>1.4573358118642032E-2</v>
      </c>
      <c r="Q965" s="1">
        <f t="shared" si="401"/>
        <v>2.78167155401686E-3</v>
      </c>
      <c r="R965" s="1">
        <f t="shared" si="402"/>
        <v>3.8453550218512922E-5</v>
      </c>
      <c r="S965" s="1">
        <f t="shared" si="403"/>
        <v>-4.0249796596129317E-3</v>
      </c>
      <c r="T965" s="1">
        <f t="shared" si="404"/>
        <v>1.7706738405290122E-3</v>
      </c>
      <c r="U965" s="1">
        <f t="shared" si="405"/>
        <v>1.9019930215998686E-4</v>
      </c>
      <c r="V965" s="1">
        <f t="shared" si="406"/>
        <v>-3.4561111772610231E-3</v>
      </c>
      <c r="W965" s="1">
        <f t="shared" si="414"/>
        <v>0</v>
      </c>
      <c r="X965" s="1">
        <f t="shared" si="414"/>
        <v>0</v>
      </c>
      <c r="Y965" s="1">
        <f t="shared" si="414"/>
        <v>0</v>
      </c>
      <c r="Z965" s="1">
        <f t="shared" si="414"/>
        <v>0</v>
      </c>
      <c r="AA965" s="1">
        <f>+AA$3*$F965*ABS($F965)*COS(2*PI()*$A965/$AZ$22+AA$4)*COS(2*PI()*$A965/$BA$22+AA$5)</f>
        <v>0</v>
      </c>
      <c r="AB965" s="39">
        <f>+AB$3*$F965*ABS($F965)*COS(2*2*PI()*$A965/$BA$33+AB$4)*COS(2*2*PI()*$A965/$BA$34+AB$5)*COS(2*2*PI()*$A965/$BA$35+AB$6)</f>
        <v>0</v>
      </c>
      <c r="AE965" s="20">
        <f>+$AF$20*SIGN(SOI!A964)*(ABS(SOI!A964))^$AE$2</f>
        <v>0.22011919586917147</v>
      </c>
      <c r="AF965" s="20">
        <f t="shared" si="410"/>
        <v>6.3782793189944842E-3</v>
      </c>
      <c r="AG965" s="19">
        <f t="shared" si="411"/>
        <v>-0.57267225325915572</v>
      </c>
      <c r="AH965" s="19">
        <f t="shared" si="412"/>
        <v>-0.50231259180802013</v>
      </c>
      <c r="AI965">
        <f t="shared" si="408"/>
        <v>0.56579999999999886</v>
      </c>
      <c r="AJ965">
        <f t="shared" si="407"/>
        <v>0.5790505325781502</v>
      </c>
      <c r="AK965">
        <v>1</v>
      </c>
    </row>
    <row r="966" spans="1:37" x14ac:dyDescent="0.25">
      <c r="A966">
        <v>78.666666666666558</v>
      </c>
      <c r="B966" s="2">
        <v>1958.6666666665951</v>
      </c>
      <c r="C966">
        <f>+D966+($D$2+E966+F966)*SOI!A965*IF(B966&gt;$C$18, IF(B966&lt;$C$19,-1,1),1)</f>
        <v>0.87164961759184245</v>
      </c>
      <c r="D966">
        <f>+$D$3*((1-$D$5)*SOI!D965+$D$5*SOI!D964) +   $D$4*((1-$D$5)*SOI!E965+$D$5*SOI!E964)</f>
        <v>0</v>
      </c>
      <c r="E966">
        <f t="shared" si="389"/>
        <v>-0.91133851609696137</v>
      </c>
      <c r="F966">
        <f t="shared" si="390"/>
        <v>-1.900434443876724</v>
      </c>
      <c r="G966">
        <f t="shared" si="397"/>
        <v>-2.8117729599736854</v>
      </c>
      <c r="H966" s="21">
        <f t="shared" si="398"/>
        <v>-8.6721006304446742E-3</v>
      </c>
      <c r="I966" s="37">
        <f t="shared" si="391"/>
        <v>-1.861073240878475E-2</v>
      </c>
      <c r="J966" s="1">
        <f t="shared" si="399"/>
        <v>-7.2105542033524281E-5</v>
      </c>
      <c r="K966" s="1">
        <f t="shared" si="400"/>
        <v>-2.2326775815171979E-9</v>
      </c>
      <c r="L966" s="1">
        <f t="shared" si="392"/>
        <v>0.10202903448116191</v>
      </c>
      <c r="M966" s="1">
        <f t="shared" si="393"/>
        <v>2.4347694195796743E-2</v>
      </c>
      <c r="N966" s="1">
        <f t="shared" si="394"/>
        <v>-0.15543175336032877</v>
      </c>
      <c r="O966" s="1">
        <f t="shared" si="395"/>
        <v>-0.3843557495786511</v>
      </c>
      <c r="P966" s="1">
        <f t="shared" si="396"/>
        <v>-2.1116538854364705E-6</v>
      </c>
      <c r="Q966" s="1">
        <f t="shared" si="401"/>
        <v>-2.5451883193374752E-3</v>
      </c>
      <c r="R966" s="1">
        <f t="shared" si="402"/>
        <v>-2.6027982979928204E-6</v>
      </c>
      <c r="S966" s="1">
        <f t="shared" si="403"/>
        <v>3.7929161817892702E-4</v>
      </c>
      <c r="T966" s="1">
        <f t="shared" si="404"/>
        <v>6.5983404144831395E-4</v>
      </c>
      <c r="U966" s="1">
        <f t="shared" si="405"/>
        <v>-2.0387408159086525E-9</v>
      </c>
      <c r="V966" s="1">
        <f t="shared" si="406"/>
        <v>-6.3792608205166882E-7</v>
      </c>
      <c r="W966" s="1">
        <f t="shared" si="414"/>
        <v>0</v>
      </c>
      <c r="X966" s="1">
        <f t="shared" si="414"/>
        <v>0</v>
      </c>
      <c r="Y966" s="1">
        <f t="shared" si="414"/>
        <v>0</v>
      </c>
      <c r="Z966" s="1">
        <f t="shared" si="414"/>
        <v>0</v>
      </c>
      <c r="AA966" s="1">
        <f>+AA$3*$F966*ABS($F966)*COS(2*PI()*$A966/$AZ$22+AA$4)*COS(2*PI()*$A966/$BA$22+AA$5)</f>
        <v>0</v>
      </c>
      <c r="AB966" s="39">
        <f>+AB$3*$F966*ABS($F966)*COS(2*2*PI()*$A966/$BA$33+AB$4)*COS(2*2*PI()*$A966/$BA$34+AB$5)*COS(2*2*PI()*$A966/$BA$35+AB$6)</f>
        <v>0</v>
      </c>
      <c r="AE966" s="20">
        <f>+$AF$20*SIGN(SOI!A965)*(ABS(SOI!A965))^$AE$2</f>
        <v>-0.26348600986167625</v>
      </c>
      <c r="AF966" s="20">
        <f t="shared" si="410"/>
        <v>-3.1476495553400853E-2</v>
      </c>
      <c r="AG966" s="19">
        <f t="shared" si="411"/>
        <v>0.60676773247307603</v>
      </c>
      <c r="AH966" s="19">
        <f t="shared" si="412"/>
        <v>-0.8889592178397796</v>
      </c>
      <c r="AI966">
        <f t="shared" si="408"/>
        <v>0.5663999999999989</v>
      </c>
      <c r="AJ966">
        <f t="shared" si="407"/>
        <v>0.63824422802647685</v>
      </c>
      <c r="AK966">
        <v>1</v>
      </c>
    </row>
    <row r="967" spans="1:37" x14ac:dyDescent="0.25">
      <c r="A967">
        <v>78.749999999999886</v>
      </c>
      <c r="B967" s="2">
        <v>1958.7499999999284</v>
      </c>
      <c r="C967">
        <f>+D967+($D$2+E967+F967)*SOI!A966*IF(B967&gt;$C$18, IF(B967&lt;$C$19,-1,1),1)</f>
        <v>-0.10287054279118342</v>
      </c>
      <c r="D967">
        <f>+$D$3*((1-$D$5)*SOI!D966+$D$5*SOI!D965) +   $D$4*((1-$D$5)*SOI!E966+$D$5*SOI!E965)</f>
        <v>0</v>
      </c>
      <c r="E967">
        <f t="shared" si="389"/>
        <v>1.2742092206928497</v>
      </c>
      <c r="F967">
        <f t="shared" si="390"/>
        <v>2.1548088723465977</v>
      </c>
      <c r="G967">
        <f t="shared" si="397"/>
        <v>3.4290180930394474</v>
      </c>
      <c r="H967" s="21">
        <f t="shared" si="398"/>
        <v>-1.094651538313818E-2</v>
      </c>
      <c r="I967" s="37">
        <f t="shared" si="391"/>
        <v>0.48459676103179927</v>
      </c>
      <c r="J967" s="1">
        <f t="shared" si="399"/>
        <v>-1.7981973847584023E-3</v>
      </c>
      <c r="K967" s="1">
        <f t="shared" si="400"/>
        <v>6.2615753604971866E-7</v>
      </c>
      <c r="L967" s="1">
        <f t="shared" si="392"/>
        <v>-1.1626796294796917</v>
      </c>
      <c r="M967" s="1">
        <f t="shared" si="393"/>
        <v>-2.3318977958939613E-2</v>
      </c>
      <c r="N967" s="1">
        <f t="shared" si="394"/>
        <v>0.13754849629170335</v>
      </c>
      <c r="O967" s="1">
        <f t="shared" si="395"/>
        <v>1.3742297622798374E-3</v>
      </c>
      <c r="P967" s="1">
        <f t="shared" si="396"/>
        <v>1.4535101922323532E-2</v>
      </c>
      <c r="Q967" s="1">
        <f t="shared" si="401"/>
        <v>-2.1571865101494129E-3</v>
      </c>
      <c r="R967" s="1">
        <f t="shared" si="402"/>
        <v>5.7441441589121424E-5</v>
      </c>
      <c r="S967" s="1">
        <f t="shared" si="403"/>
        <v>8.7398984923333731E-3</v>
      </c>
      <c r="T967" s="1">
        <f t="shared" si="404"/>
        <v>2.6884190991622354E-5</v>
      </c>
      <c r="U967" s="1">
        <f t="shared" si="405"/>
        <v>-3.6540493257966497E-4</v>
      </c>
      <c r="V967" s="1">
        <f t="shared" si="406"/>
        <v>-3.8858121813464068E-3</v>
      </c>
      <c r="W967" s="1">
        <f t="shared" si="414"/>
        <v>0</v>
      </c>
      <c r="X967" s="1">
        <f t="shared" si="414"/>
        <v>0</v>
      </c>
      <c r="Y967" s="1">
        <f t="shared" si="414"/>
        <v>0</v>
      </c>
      <c r="Z967" s="1">
        <f t="shared" si="414"/>
        <v>0</v>
      </c>
      <c r="AA967" s="1">
        <f>+AA$3*$F967*ABS($F967)*COS(2*PI()*$A967/$AZ$22+AA$4)*COS(2*PI()*$A967/$BA$22+AA$5)</f>
        <v>0</v>
      </c>
      <c r="AB967" s="39">
        <f>+AB$3*$F967*ABS($F967)*COS(2*2*PI()*$A967/$BA$33+AB$4)*COS(2*2*PI()*$A967/$BA$34+AB$5)*COS(2*2*PI()*$A967/$BA$35+AB$6)</f>
        <v>0</v>
      </c>
      <c r="AE967" s="20">
        <f>+$AF$20*SIGN(SOI!A966)*(ABS(SOI!A966))^$AE$2</f>
        <v>-5.1062672667697775E-2</v>
      </c>
      <c r="AF967" s="20">
        <f t="shared" si="410"/>
        <v>-8.0479092890486645E-2</v>
      </c>
      <c r="AG967" s="19">
        <f t="shared" si="411"/>
        <v>-1.14864625798313</v>
      </c>
      <c r="AH967" s="19">
        <f t="shared" si="412"/>
        <v>-0.42659497033815719</v>
      </c>
      <c r="AI967">
        <f t="shared" si="408"/>
        <v>0.56699999999999895</v>
      </c>
      <c r="AJ967">
        <f t="shared" si="407"/>
        <v>1.0681671650926434</v>
      </c>
      <c r="AK967">
        <v>1</v>
      </c>
    </row>
    <row r="968" spans="1:37" x14ac:dyDescent="0.25">
      <c r="A968">
        <v>78.833333333333215</v>
      </c>
      <c r="B968" s="2">
        <v>1958.8333333332616</v>
      </c>
      <c r="C968">
        <f>+D968+($D$2+E968+F968)*SOI!A967*IF(B968&gt;$C$18, IF(B968&lt;$C$19,-1,1),1)</f>
        <v>-0.29948758472026021</v>
      </c>
      <c r="D968">
        <f>+$D$3*((1-$D$5)*SOI!D967+$D$5*SOI!D966) +   $D$4*((1-$D$5)*SOI!E967+$D$5*SOI!E966)</f>
        <v>0</v>
      </c>
      <c r="E968">
        <f t="shared" si="389"/>
        <v>-2.3875979228304058</v>
      </c>
      <c r="F968">
        <f t="shared" si="390"/>
        <v>-3.6021537715747982</v>
      </c>
      <c r="G968">
        <f t="shared" si="397"/>
        <v>-5.9897516944052036</v>
      </c>
      <c r="H968" s="21">
        <f t="shared" si="398"/>
        <v>9.4926782263084607E-3</v>
      </c>
      <c r="I968" s="37">
        <f t="shared" si="391"/>
        <v>-1.2934367281496777</v>
      </c>
      <c r="J968" s="1">
        <f t="shared" si="399"/>
        <v>1.540012563099585E-2</v>
      </c>
      <c r="K968" s="1">
        <f t="shared" si="400"/>
        <v>-4.0536070454377151E-3</v>
      </c>
      <c r="L968" s="1">
        <f t="shared" si="392"/>
        <v>2.7359151419122729</v>
      </c>
      <c r="M968" s="1">
        <f t="shared" si="393"/>
        <v>-7.4822416815086029E-2</v>
      </c>
      <c r="N968" s="1">
        <f t="shared" si="394"/>
        <v>-7.9048976841131144E-3</v>
      </c>
      <c r="O968" s="1">
        <f t="shared" si="395"/>
        <v>-0.86989346522773836</v>
      </c>
      <c r="P968" s="1">
        <f t="shared" si="396"/>
        <v>-6.3172321636821557E-2</v>
      </c>
      <c r="Q968" s="1">
        <f t="shared" si="401"/>
        <v>3.9778675832846699E-4</v>
      </c>
      <c r="R968" s="1">
        <f t="shared" si="402"/>
        <v>2.8271746552808326E-5</v>
      </c>
      <c r="S968" s="1">
        <f t="shared" si="403"/>
        <v>1.3406378501112865E-3</v>
      </c>
      <c r="T968" s="1">
        <f t="shared" si="404"/>
        <v>4.0044811152057783E-2</v>
      </c>
      <c r="U968" s="1">
        <f t="shared" si="405"/>
        <v>-4.2388480028460428E-3</v>
      </c>
      <c r="V968" s="1">
        <f t="shared" si="406"/>
        <v>-9.7057917317560694E-4</v>
      </c>
      <c r="W968" s="1">
        <f t="shared" si="414"/>
        <v>0</v>
      </c>
      <c r="X968" s="1">
        <f t="shared" si="414"/>
        <v>0</v>
      </c>
      <c r="Y968" s="1">
        <f t="shared" si="414"/>
        <v>0</v>
      </c>
      <c r="Z968" s="1">
        <f t="shared" si="414"/>
        <v>0</v>
      </c>
      <c r="AA968" s="1">
        <f>+AA$3*$F968*ABS($F968)*COS(2*PI()*$A968/$AZ$22+AA$4)*COS(2*PI()*$A968/$BA$22+AA$5)</f>
        <v>0</v>
      </c>
      <c r="AB968" s="39">
        <f>+AB$3*$F968*ABS($F968)*COS(2*2*PI()*$A968/$BA$33+AB$4)*COS(2*2*PI()*$A968/$BA$34+AB$5)*COS(2*2*PI()*$A968/$BA$35+AB$6)</f>
        <v>0</v>
      </c>
      <c r="AE968" s="20">
        <f>+$AF$20*SIGN(SOI!A967)*(ABS(SOI!A967))^$AE$2</f>
        <v>7.3111403857914078E-2</v>
      </c>
      <c r="AF968" s="20">
        <f t="shared" si="410"/>
        <v>9.3177833459339277E-2</v>
      </c>
      <c r="AG968" s="19">
        <f t="shared" si="411"/>
        <v>0.62323117112326631</v>
      </c>
      <c r="AH968" s="19">
        <f t="shared" si="412"/>
        <v>-0.89055165458160457</v>
      </c>
      <c r="AI968">
        <f t="shared" si="408"/>
        <v>0.56759999999999899</v>
      </c>
      <c r="AJ968">
        <f t="shared" si="407"/>
        <v>0.53005333766392704</v>
      </c>
      <c r="AK968">
        <v>1</v>
      </c>
    </row>
    <row r="969" spans="1:37" x14ac:dyDescent="0.25">
      <c r="A969">
        <v>78.916666666666544</v>
      </c>
      <c r="B969" s="2">
        <v>1958.9166666665949</v>
      </c>
      <c r="C969">
        <f>+D969+($D$2+E969+F969)*SOI!A968*IF(B969&gt;$C$18, IF(B969&lt;$C$19,-1,1),1)</f>
        <v>30.236641430520244</v>
      </c>
      <c r="D969">
        <f>+$D$3*((1-$D$5)*SOI!D968+$D$5*SOI!D967) +   $D$4*((1-$D$5)*SOI!E968+$D$5*SOI!E967)</f>
        <v>0</v>
      </c>
      <c r="E969">
        <f t="shared" si="389"/>
        <v>41.120340000412881</v>
      </c>
      <c r="F969">
        <f t="shared" si="390"/>
        <v>59.668464767987942</v>
      </c>
      <c r="G969">
        <f t="shared" si="397"/>
        <v>100.78880476840082</v>
      </c>
      <c r="H969" s="21">
        <f t="shared" si="398"/>
        <v>1.368898354577111</v>
      </c>
      <c r="I969" s="37">
        <f t="shared" si="391"/>
        <v>17.066600068534942</v>
      </c>
      <c r="J969" s="1">
        <f t="shared" si="399"/>
        <v>8.5508683374561549</v>
      </c>
      <c r="K969" s="1">
        <f t="shared" si="400"/>
        <v>15.018126382676963</v>
      </c>
      <c r="L969" s="1">
        <f t="shared" si="392"/>
        <v>-15.751761872751851</v>
      </c>
      <c r="M969" s="1">
        <f t="shared" si="393"/>
        <v>3.1485882119535891</v>
      </c>
      <c r="N969" s="1">
        <f t="shared" si="394"/>
        <v>-4.0466107689487183</v>
      </c>
      <c r="O969" s="1">
        <f t="shared" si="395"/>
        <v>36.635533159455662</v>
      </c>
      <c r="P969" s="1">
        <f t="shared" si="396"/>
        <v>0.96524594079571313</v>
      </c>
      <c r="Q969" s="1">
        <f t="shared" si="401"/>
        <v>-8.5689899801775091</v>
      </c>
      <c r="R969" s="1">
        <f t="shared" si="402"/>
        <v>8.0358861360749199</v>
      </c>
      <c r="S969" s="1">
        <f t="shared" si="403"/>
        <v>-9.0554175179042211</v>
      </c>
      <c r="T969" s="1">
        <f t="shared" si="404"/>
        <v>9.7097760319313764</v>
      </c>
      <c r="U969" s="1">
        <f t="shared" si="405"/>
        <v>-0.85459591497781173</v>
      </c>
      <c r="V969" s="1">
        <f t="shared" si="406"/>
        <v>7.5916695147363322</v>
      </c>
      <c r="W969" s="1">
        <f t="shared" si="414"/>
        <v>0</v>
      </c>
      <c r="X969" s="1">
        <f t="shared" si="414"/>
        <v>0</v>
      </c>
      <c r="Y969" s="1">
        <f t="shared" si="414"/>
        <v>0</v>
      </c>
      <c r="Z969" s="1">
        <f t="shared" si="414"/>
        <v>0</v>
      </c>
      <c r="AA969" s="1">
        <f>+AA$3*$F969*ABS($F969)*COS(2*PI()*$A969/$AZ$22+AA$4)*COS(2*PI()*$A969/$BA$22+AA$5)</f>
        <v>0</v>
      </c>
      <c r="AB969" s="39">
        <f>+AB$3*$F969*ABS($F969)*COS(2*2*PI()*$A969/$BA$33+AB$4)*COS(2*2*PI()*$A969/$BA$34+AB$5)*COS(2*2*PI()*$A969/$BA$35+AB$6)</f>
        <v>0</v>
      </c>
      <c r="AE969" s="20">
        <f>+$AF$20*SIGN(SOI!A968)*(ABS(SOI!A968))^$AE$2</f>
        <v>0.25748476918780155</v>
      </c>
      <c r="AF969" s="20">
        <f t="shared" si="410"/>
        <v>0.22073054870849659</v>
      </c>
      <c r="AG969" s="19">
        <f t="shared" si="411"/>
        <v>-1.1509155897612728</v>
      </c>
      <c r="AH969" s="19">
        <f t="shared" si="412"/>
        <v>-0.40594603392822437</v>
      </c>
      <c r="AI969">
        <f t="shared" si="408"/>
        <v>0.56819999999999904</v>
      </c>
      <c r="AJ969">
        <f t="shared" si="407"/>
        <v>1.3716461384697693</v>
      </c>
      <c r="AK969">
        <v>1</v>
      </c>
    </row>
    <row r="970" spans="1:37" x14ac:dyDescent="0.25">
      <c r="A970">
        <v>78.999999999999872</v>
      </c>
      <c r="B970" s="2">
        <v>1958.9999999999281</v>
      </c>
      <c r="C970">
        <f>+D970+($D$2+E970+F970)*SOI!A969*IF(B970&gt;$C$18, IF(B970&lt;$C$19,-1,1),1)</f>
        <v>2.8861776466778699</v>
      </c>
      <c r="D970">
        <f>+$D$3*((1-$D$5)*SOI!D969+$D$5*SOI!D968) +   $D$4*((1-$D$5)*SOI!E969+$D$5*SOI!E968)</f>
        <v>0</v>
      </c>
      <c r="E970">
        <f t="shared" si="389"/>
        <v>2.689252445840649</v>
      </c>
      <c r="F970">
        <f t="shared" si="390"/>
        <v>4.0227885929450942</v>
      </c>
      <c r="G970">
        <f t="shared" si="397"/>
        <v>6.7120410387857437</v>
      </c>
      <c r="H970" s="21">
        <f t="shared" si="398"/>
        <v>3.4075893234899186E-2</v>
      </c>
      <c r="I970" s="37">
        <f t="shared" si="391"/>
        <v>0.18191507456361561</v>
      </c>
      <c r="J970" s="1">
        <f t="shared" si="399"/>
        <v>6.5494314805546235E-3</v>
      </c>
      <c r="K970" s="1">
        <f t="shared" si="400"/>
        <v>6.3063170342348533E-5</v>
      </c>
      <c r="L970" s="1">
        <f t="shared" si="392"/>
        <v>-6.9070699903699156E-2</v>
      </c>
      <c r="M970" s="1">
        <f t="shared" si="393"/>
        <v>0.22624947048978</v>
      </c>
      <c r="N970" s="1">
        <f t="shared" si="394"/>
        <v>-0.41137658444195452</v>
      </c>
      <c r="O970" s="1">
        <f t="shared" si="395"/>
        <v>1.8055758229596113</v>
      </c>
      <c r="P970" s="1">
        <f t="shared" si="396"/>
        <v>1.8755130725208985E-2</v>
      </c>
      <c r="Q970" s="1">
        <f t="shared" si="401"/>
        <v>-6.2596417193800671E-2</v>
      </c>
      <c r="R970" s="1">
        <f t="shared" si="402"/>
        <v>6.2571316558447101E-4</v>
      </c>
      <c r="S970" s="1">
        <f t="shared" si="403"/>
        <v>-9.8124688579482051E-3</v>
      </c>
      <c r="T970" s="1">
        <f t="shared" si="404"/>
        <v>2.0983945330806985E-3</v>
      </c>
      <c r="U970" s="1">
        <f t="shared" si="405"/>
        <v>-1.76996468568928E-4</v>
      </c>
      <c r="V970" s="1">
        <f t="shared" si="406"/>
        <v>1.4995727523152763E-2</v>
      </c>
      <c r="W970" s="1">
        <f t="shared" si="414"/>
        <v>0</v>
      </c>
      <c r="X970" s="1">
        <f t="shared" si="414"/>
        <v>0</v>
      </c>
      <c r="Y970" s="1">
        <f t="shared" si="414"/>
        <v>0</v>
      </c>
      <c r="Z970" s="1">
        <f t="shared" si="414"/>
        <v>0</v>
      </c>
      <c r="AA970" s="1">
        <f>+AA$3*$F970*ABS($F970)*COS(2*PI()*$A970/$AZ$22+AA$4)*COS(2*PI()*$A970/$BA$22+AA$5)</f>
        <v>0</v>
      </c>
      <c r="AB970" s="39">
        <f>+AB$3*$F970*ABS($F970)*COS(2*2*PI()*$A970/$BA$33+AB$4)*COS(2*2*PI()*$A970/$BA$34+AB$5)*COS(2*2*PI()*$A970/$BA$35+AB$6)</f>
        <v>0</v>
      </c>
      <c r="AE970" s="20">
        <f>+$AF$20*SIGN(SOI!A969)*(ABS(SOI!A969))^$AE$2</f>
        <v>0.33159547307977416</v>
      </c>
      <c r="AF970" s="20">
        <f t="shared" si="410"/>
        <v>0.31924875829571042</v>
      </c>
      <c r="AG970" s="19">
        <f t="shared" si="411"/>
        <v>-0.33801297029555488</v>
      </c>
      <c r="AH970" s="19">
        <f t="shared" si="412"/>
        <v>-1.0386135871503579</v>
      </c>
      <c r="AI970">
        <f t="shared" si="408"/>
        <v>0.56879999999999908</v>
      </c>
      <c r="AJ970">
        <f t="shared" si="407"/>
        <v>0.6572617285912653</v>
      </c>
      <c r="AK970">
        <v>1</v>
      </c>
    </row>
    <row r="971" spans="1:37" x14ac:dyDescent="0.25">
      <c r="A971">
        <v>79.083333333333201</v>
      </c>
      <c r="B971" s="2">
        <v>1959.0833333332614</v>
      </c>
      <c r="C971">
        <f>+D971+($D$2+E971+F971)*SOI!A970*IF(B971&gt;$C$18, IF(B971&lt;$C$19,-1,1),1)</f>
        <v>-1.7910089164211689</v>
      </c>
      <c r="D971">
        <f>+$D$3*((1-$D$5)*SOI!D970+$D$5*SOI!D969) +   $D$4*((1-$D$5)*SOI!E970+$D$5*SOI!E969)</f>
        <v>0</v>
      </c>
      <c r="E971">
        <f t="shared" si="389"/>
        <v>-1.346476807220319</v>
      </c>
      <c r="F971">
        <f t="shared" si="390"/>
        <v>-2.2355410256220187</v>
      </c>
      <c r="G971">
        <f t="shared" si="397"/>
        <v>-3.5820178328423378</v>
      </c>
      <c r="H971" s="21">
        <f t="shared" si="398"/>
        <v>2.8083385729992777E-2</v>
      </c>
      <c r="I971" s="37">
        <f t="shared" si="391"/>
        <v>0.42195631039467818</v>
      </c>
      <c r="J971" s="1">
        <f t="shared" si="399"/>
        <v>-4.5070793914943679E-3</v>
      </c>
      <c r="K971" s="1">
        <f t="shared" si="400"/>
        <v>-2.3378532375038971E-6</v>
      </c>
      <c r="L971" s="1">
        <f t="shared" si="392"/>
        <v>0.98274413785913861</v>
      </c>
      <c r="M971" s="1">
        <f t="shared" si="393"/>
        <v>-6.7124394209755522E-2</v>
      </c>
      <c r="N971" s="1">
        <f t="shared" si="394"/>
        <v>0.18242196695150614</v>
      </c>
      <c r="O971" s="1">
        <f t="shared" si="395"/>
        <v>-0.11478657143482801</v>
      </c>
      <c r="P971" s="1">
        <f t="shared" si="396"/>
        <v>-7.6866938005475821E-4</v>
      </c>
      <c r="Q971" s="1">
        <f t="shared" si="401"/>
        <v>-8.2353080746206259E-3</v>
      </c>
      <c r="R971" s="1">
        <f t="shared" si="402"/>
        <v>1.9094331774023877E-4</v>
      </c>
      <c r="S971" s="1">
        <f t="shared" si="403"/>
        <v>1.0092869432227211E-2</v>
      </c>
      <c r="T971" s="1">
        <f t="shared" si="404"/>
        <v>1.8980563622153874E-3</v>
      </c>
      <c r="U971" s="1">
        <f t="shared" si="405"/>
        <v>1.6826077485093982E-5</v>
      </c>
      <c r="V971" s="1">
        <f t="shared" si="406"/>
        <v>2.7253644863873492E-4</v>
      </c>
      <c r="W971" s="1">
        <f t="shared" si="414"/>
        <v>0</v>
      </c>
      <c r="X971" s="1">
        <f t="shared" si="414"/>
        <v>0</v>
      </c>
      <c r="Y971" s="1">
        <f t="shared" si="414"/>
        <v>0</v>
      </c>
      <c r="Z971" s="1">
        <f t="shared" si="414"/>
        <v>0</v>
      </c>
      <c r="AA971" s="1">
        <f>+AA$3*$F971*ABS($F971)*COS(2*PI()*$A971/$AZ$22+AA$4)*COS(2*PI()*$A971/$BA$22+AA$5)</f>
        <v>0</v>
      </c>
      <c r="AB971" s="39">
        <f>+AB$3*$F971*ABS($F971)*COS(2*2*PI()*$A971/$BA$33+AB$4)*COS(2*2*PI()*$A971/$BA$34+AB$5)*COS(2*2*PI()*$A971/$BA$35+AB$6)</f>
        <v>0</v>
      </c>
      <c r="AE971" s="20">
        <f>+$AF$20*SIGN(SOI!A970)*(ABS(SOI!A970))^$AE$2</f>
        <v>0.36866603261955549</v>
      </c>
      <c r="AF971" s="20">
        <f t="shared" si="410"/>
        <v>0.31103845532525903</v>
      </c>
      <c r="AG971" s="19">
        <f t="shared" si="411"/>
        <v>-1.0347597842122924</v>
      </c>
      <c r="AH971" s="19">
        <f t="shared" si="412"/>
        <v>-0.39220183662494362</v>
      </c>
      <c r="AI971">
        <f t="shared" si="408"/>
        <v>0.56939999999999913</v>
      </c>
      <c r="AJ971">
        <f t="shared" si="407"/>
        <v>1.3457982395375514</v>
      </c>
      <c r="AK971">
        <v>1</v>
      </c>
    </row>
    <row r="972" spans="1:37" x14ac:dyDescent="0.25">
      <c r="A972">
        <v>79.166666666666529</v>
      </c>
      <c r="B972" s="2">
        <v>1959.1666666665947</v>
      </c>
      <c r="C972">
        <f>+D972+($D$2+E972+F972)*SOI!A971*IF(B972&gt;$C$18, IF(B972&lt;$C$19,-1,1),1)</f>
        <v>0.73872789076659384</v>
      </c>
      <c r="D972">
        <f>+$D$3*((1-$D$5)*SOI!D971+$D$5*SOI!D970) +   $D$4*((1-$D$5)*SOI!E971+$D$5*SOI!E970)</f>
        <v>0</v>
      </c>
      <c r="E972">
        <f t="shared" si="389"/>
        <v>0.9408266743326763</v>
      </c>
      <c r="F972">
        <f t="shared" si="390"/>
        <v>1.9004344440003766</v>
      </c>
      <c r="G972">
        <f t="shared" si="397"/>
        <v>2.8412611183330529</v>
      </c>
      <c r="H972" s="21">
        <f t="shared" si="398"/>
        <v>-3.010215350049926E-2</v>
      </c>
      <c r="I972" s="37">
        <f t="shared" si="391"/>
        <v>-0.49141334173172035</v>
      </c>
      <c r="J972" s="1">
        <f t="shared" si="399"/>
        <v>-3.6890910896196266E-4</v>
      </c>
      <c r="K972" s="1">
        <f t="shared" si="400"/>
        <v>7.0345852992655138E-5</v>
      </c>
      <c r="L972" s="1">
        <f t="shared" si="392"/>
        <v>-1.1292535871848517</v>
      </c>
      <c r="M972" s="1">
        <f t="shared" si="393"/>
        <v>4.7176432122207059E-3</v>
      </c>
      <c r="N972" s="1">
        <f t="shared" si="394"/>
        <v>-4.6814647185975361E-2</v>
      </c>
      <c r="O972" s="1">
        <f t="shared" si="395"/>
        <v>0.13319270428206634</v>
      </c>
      <c r="P972" s="1">
        <f t="shared" si="396"/>
        <v>1.7346843794694661E-2</v>
      </c>
      <c r="Q972" s="1">
        <f t="shared" si="401"/>
        <v>-1.485351312830322E-4</v>
      </c>
      <c r="R972" s="1">
        <f t="shared" si="402"/>
        <v>-4.0108207727569173E-6</v>
      </c>
      <c r="S972" s="1">
        <f t="shared" si="403"/>
        <v>3.0164680703649157E-3</v>
      </c>
      <c r="T972" s="1">
        <f t="shared" si="404"/>
        <v>2.5307513316651462E-3</v>
      </c>
      <c r="U972" s="1">
        <f t="shared" si="405"/>
        <v>4.4222493634684897E-4</v>
      </c>
      <c r="V972" s="1">
        <f t="shared" si="406"/>
        <v>1.5783746582509854E-3</v>
      </c>
      <c r="W972" s="1">
        <f t="shared" si="414"/>
        <v>0</v>
      </c>
      <c r="X972" s="1">
        <f t="shared" si="414"/>
        <v>0</v>
      </c>
      <c r="Y972" s="1">
        <f t="shared" si="414"/>
        <v>0</v>
      </c>
      <c r="Z972" s="1">
        <f t="shared" si="414"/>
        <v>0</v>
      </c>
      <c r="AA972" s="1">
        <f>+AA$3*$F972*ABS($F972)*COS(2*PI()*$A972/$AZ$22+AA$4)*COS(2*PI()*$A972/$BA$22+AA$5)</f>
        <v>0</v>
      </c>
      <c r="AB972" s="39">
        <f>+AB$3*$F972*ABS($F972)*COS(2*2*PI()*$A972/$BA$33+AB$4)*COS(2*2*PI()*$A972/$BA$34+AB$5)*COS(2*2*PI()*$A972/$BA$35+AB$6)</f>
        <v>0</v>
      </c>
      <c r="AE972" s="20">
        <f>+$AF$20*SIGN(SOI!A971)*(ABS(SOI!A971))^$AE$2</f>
        <v>0.2328538602764475</v>
      </c>
      <c r="AF972" s="20">
        <f t="shared" si="410"/>
        <v>0.28021040399434455</v>
      </c>
      <c r="AG972" s="19">
        <f t="shared" si="411"/>
        <v>-0.52220187586611533</v>
      </c>
      <c r="AH972" s="19">
        <f t="shared" si="412"/>
        <v>-1.0265697363702597</v>
      </c>
      <c r="AI972">
        <f t="shared" si="408"/>
        <v>0.56999999999999917</v>
      </c>
      <c r="AJ972">
        <f t="shared" si="407"/>
        <v>0.80241227986045982</v>
      </c>
      <c r="AK972">
        <v>1</v>
      </c>
    </row>
    <row r="973" spans="1:37" x14ac:dyDescent="0.25">
      <c r="A973">
        <v>79.249999999999858</v>
      </c>
      <c r="B973" s="2">
        <v>1959.2499999999279</v>
      </c>
      <c r="C973">
        <f>+D973+($D$2+E973+F973)*SOI!A972*IF(B973&gt;$C$18, IF(B973&lt;$C$19,-1,1),1)</f>
        <v>-0.7877988745600929</v>
      </c>
      <c r="D973">
        <f>+$D$3*((1-$D$5)*SOI!D972+$D$5*SOI!D971) +   $D$4*((1-$D$5)*SOI!E972+$D$5*SOI!E971)</f>
        <v>0</v>
      </c>
      <c r="E973">
        <f t="shared" si="389"/>
        <v>-0.76296473697401268</v>
      </c>
      <c r="F973">
        <f t="shared" si="390"/>
        <v>-2.1548088725078127</v>
      </c>
      <c r="G973">
        <f t="shared" si="397"/>
        <v>-2.9177736094818254</v>
      </c>
      <c r="H973" s="21">
        <f t="shared" si="398"/>
        <v>2.2673723237788806E-3</v>
      </c>
      <c r="I973" s="37">
        <f t="shared" si="391"/>
        <v>0.3408741877174572</v>
      </c>
      <c r="J973" s="1">
        <f t="shared" si="399"/>
        <v>-6.5224567897160829E-4</v>
      </c>
      <c r="K973" s="1">
        <f t="shared" si="400"/>
        <v>-2.3803428623820201E-4</v>
      </c>
      <c r="L973" s="1">
        <f t="shared" si="392"/>
        <v>0.43659592805137271</v>
      </c>
      <c r="M973" s="1">
        <f t="shared" si="393"/>
        <v>-1.2024575453658199E-2</v>
      </c>
      <c r="N973" s="1">
        <f t="shared" si="394"/>
        <v>-5.9849919745263908E-2</v>
      </c>
      <c r="O973" s="1">
        <f t="shared" si="395"/>
        <v>-0.55302728916764665</v>
      </c>
      <c r="P973" s="1">
        <f t="shared" si="396"/>
        <v>-3.6565132968722526E-2</v>
      </c>
      <c r="Q973" s="1">
        <f t="shared" si="401"/>
        <v>4.8401147844134433E-4</v>
      </c>
      <c r="R973" s="1">
        <f t="shared" si="402"/>
        <v>-9.0658160986329355E-6</v>
      </c>
      <c r="S973" s="1">
        <f t="shared" si="403"/>
        <v>-2.6750242479549979E-3</v>
      </c>
      <c r="T973" s="1">
        <f t="shared" si="404"/>
        <v>4.0625975431283733E-3</v>
      </c>
      <c r="U973" s="1">
        <f t="shared" si="405"/>
        <v>6.4660206937176552E-4</v>
      </c>
      <c r="V973" s="1">
        <f t="shared" si="406"/>
        <v>-4.2534233062726783E-3</v>
      </c>
      <c r="W973" s="1">
        <f t="shared" si="414"/>
        <v>0</v>
      </c>
      <c r="X973" s="1">
        <f t="shared" si="414"/>
        <v>0</v>
      </c>
      <c r="Y973" s="1">
        <f t="shared" si="414"/>
        <v>0</v>
      </c>
      <c r="Z973" s="1">
        <f t="shared" si="414"/>
        <v>0</v>
      </c>
      <c r="AA973" s="1">
        <f>+AA$3*$F973*ABS($F973)*COS(2*PI()*$A973/$AZ$22+AA$4)*COS(2*PI()*$A973/$BA$22+AA$5)</f>
        <v>0</v>
      </c>
      <c r="AB973" s="39">
        <f>+AB$3*$F973*ABS($F973)*COS(2*2*PI()*$A973/$BA$33+AB$4)*COS(2*2*PI()*$A973/$BA$34+AB$5)*COS(2*2*PI()*$A973/$BA$35+AB$6)</f>
        <v>0</v>
      </c>
      <c r="AE973" s="20">
        <f>+$AF$20*SIGN(SOI!A972)*(ABS(SOI!A972))^$AE$2</f>
        <v>0.23911131908703068</v>
      </c>
      <c r="AF973" s="20">
        <f t="shared" si="410"/>
        <v>0.14945608779746386</v>
      </c>
      <c r="AG973" s="19">
        <f t="shared" si="411"/>
        <v>-0.99567729632038982</v>
      </c>
      <c r="AH973" s="19">
        <f t="shared" si="412"/>
        <v>-0.51093034903587753</v>
      </c>
      <c r="AI973">
        <f t="shared" si="408"/>
        <v>0.57059999999999922</v>
      </c>
      <c r="AJ973">
        <f t="shared" si="407"/>
        <v>1.1451333841178537</v>
      </c>
      <c r="AK973">
        <v>1</v>
      </c>
    </row>
    <row r="974" spans="1:37" x14ac:dyDescent="0.25">
      <c r="A974">
        <v>79.333333333333186</v>
      </c>
      <c r="B974" s="2">
        <v>1959.3333333332612</v>
      </c>
      <c r="C974">
        <f>+D974+($D$2+E974+F974)*SOI!A973*IF(B974&gt;$C$18, IF(B974&lt;$C$19,-1,1),1)</f>
        <v>-4.2828251836623629E-2</v>
      </c>
      <c r="D974">
        <f>+$D$3*((1-$D$5)*SOI!D973+$D$5*SOI!D972) +   $D$4*((1-$D$5)*SOI!E973+$D$5*SOI!E972)</f>
        <v>0</v>
      </c>
      <c r="E974">
        <f t="shared" si="389"/>
        <v>0.68067141181224677</v>
      </c>
      <c r="F974">
        <f t="shared" si="390"/>
        <v>3.6021537718501158</v>
      </c>
      <c r="G974">
        <f t="shared" si="397"/>
        <v>4.2828251836623625</v>
      </c>
      <c r="H974" s="21">
        <f t="shared" si="398"/>
        <v>1.6079345629865852E-2</v>
      </c>
      <c r="I974" s="37">
        <f t="shared" si="391"/>
        <v>-9.2718338762048172E-2</v>
      </c>
      <c r="J974" s="1">
        <f t="shared" si="399"/>
        <v>-2.2979834373771241E-3</v>
      </c>
      <c r="K974" s="1">
        <f t="shared" si="400"/>
        <v>1.4752425530707334E-7</v>
      </c>
      <c r="L974" s="1">
        <f t="shared" si="392"/>
        <v>-2.3486915020476604E-4</v>
      </c>
      <c r="M974" s="1">
        <f t="shared" si="393"/>
        <v>0.1557520995631963</v>
      </c>
      <c r="N974" s="1">
        <f t="shared" si="394"/>
        <v>0.16235472773392604</v>
      </c>
      <c r="O974" s="1">
        <f t="shared" si="395"/>
        <v>0.53603404985186576</v>
      </c>
      <c r="P974" s="1">
        <f t="shared" si="396"/>
        <v>4.346092446249579E-2</v>
      </c>
      <c r="Q974" s="1">
        <f t="shared" si="401"/>
        <v>1.7006744467842016E-2</v>
      </c>
      <c r="R974" s="1">
        <f t="shared" si="402"/>
        <v>8.6645089760379774E-5</v>
      </c>
      <c r="S974" s="1">
        <f t="shared" si="403"/>
        <v>-1.973788508201534E-3</v>
      </c>
      <c r="T974" s="1">
        <f t="shared" si="404"/>
        <v>2.1183411986269736E-6</v>
      </c>
      <c r="U974" s="1">
        <f t="shared" si="405"/>
        <v>2.0904530536519332E-4</v>
      </c>
      <c r="V974" s="1">
        <f t="shared" si="406"/>
        <v>-1.371424098878137E-2</v>
      </c>
      <c r="W974" s="1">
        <f t="shared" si="414"/>
        <v>0</v>
      </c>
      <c r="X974" s="1">
        <f t="shared" si="414"/>
        <v>0</v>
      </c>
      <c r="Y974" s="1">
        <f t="shared" si="414"/>
        <v>0</v>
      </c>
      <c r="Z974" s="1">
        <f t="shared" si="414"/>
        <v>0</v>
      </c>
      <c r="AA974" s="1">
        <f>+AA$3*$F974*ABS($F974)*COS(2*PI()*$A974/$AZ$22+AA$4)*COS(2*PI()*$A974/$BA$22+AA$5)</f>
        <v>0</v>
      </c>
      <c r="AB974" s="39">
        <f>+AB$3*$F974*ABS($F974)*COS(2*2*PI()*$A974/$BA$33+AB$4)*COS(2*2*PI()*$A974/$BA$34+AB$5)*COS(2*2*PI()*$A974/$BA$35+AB$6)</f>
        <v>0</v>
      </c>
      <c r="AE974" s="20">
        <f>+$AF$20*SIGN(SOI!A973)*(ABS(SOI!A973))^$AE$2</f>
        <v>-2.3596915971086534E-2</v>
      </c>
      <c r="AF974" s="20">
        <f t="shared" si="410"/>
        <v>-1.9934833655261674E-2</v>
      </c>
      <c r="AG974" s="19">
        <f t="shared" si="411"/>
        <v>-0.2742623292194114</v>
      </c>
      <c r="AH974" s="19">
        <f t="shared" si="412"/>
        <v>-0.48917533399965252</v>
      </c>
      <c r="AI974">
        <f t="shared" si="408"/>
        <v>0.57119999999999926</v>
      </c>
      <c r="AJ974">
        <f t="shared" si="407"/>
        <v>0.25432749556414974</v>
      </c>
      <c r="AK974">
        <v>1</v>
      </c>
    </row>
    <row r="975" spans="1:37" x14ac:dyDescent="0.25">
      <c r="A975">
        <v>79.416666666666515</v>
      </c>
      <c r="B975" s="2">
        <v>1959.4166666665944</v>
      </c>
      <c r="C975">
        <f>+D975+($D$2+E975+F975)*SOI!A974*IF(B975&gt;$C$18, IF(B975&lt;$C$19,-1,1),1)</f>
        <v>19.90663556154497</v>
      </c>
      <c r="D975">
        <f>+$D$3*((1-$D$5)*SOI!D974+$D$5*SOI!D973) +   $D$4*((1-$D$5)*SOI!E974+$D$5*SOI!E973)</f>
        <v>0</v>
      </c>
      <c r="E975">
        <f t="shared" si="389"/>
        <v>-0.65467329735256685</v>
      </c>
      <c r="F975">
        <f t="shared" si="390"/>
        <v>-59.66846476793522</v>
      </c>
      <c r="G975">
        <f t="shared" si="397"/>
        <v>-60.323138065287786</v>
      </c>
      <c r="H975" s="21">
        <f t="shared" si="398"/>
        <v>-2.4582188413875498E-2</v>
      </c>
      <c r="I975" s="37">
        <f t="shared" si="391"/>
        <v>0.27627505037907701</v>
      </c>
      <c r="J975" s="1">
        <f t="shared" si="399"/>
        <v>-0.21482284087537232</v>
      </c>
      <c r="K975" s="1">
        <f t="shared" si="400"/>
        <v>1.1571092488841638E-4</v>
      </c>
      <c r="L975" s="1">
        <f t="shared" si="392"/>
        <v>0.2331396900581304</v>
      </c>
      <c r="M975" s="1">
        <f t="shared" si="393"/>
        <v>-4.8864273480720781</v>
      </c>
      <c r="N975" s="1">
        <f t="shared" si="394"/>
        <v>-1.7033726167691785</v>
      </c>
      <c r="O975" s="1">
        <f t="shared" si="395"/>
        <v>0.14838092174967951</v>
      </c>
      <c r="P975" s="1">
        <f t="shared" si="396"/>
        <v>-0.12406062613883492</v>
      </c>
      <c r="Q975" s="1">
        <f t="shared" si="401"/>
        <v>5.5978781931132389</v>
      </c>
      <c r="R975" s="1">
        <f t="shared" si="402"/>
        <v>-8.4981078582104408E-2</v>
      </c>
      <c r="S975" s="1">
        <f t="shared" si="403"/>
        <v>-6.1705142941590699E-2</v>
      </c>
      <c r="T975" s="1">
        <f t="shared" si="404"/>
        <v>-5.8206547213585178E-4</v>
      </c>
      <c r="U975" s="1">
        <f t="shared" si="405"/>
        <v>1.7780806369313269E-3</v>
      </c>
      <c r="V975" s="1">
        <f t="shared" si="406"/>
        <v>-0.41072534870442512</v>
      </c>
      <c r="W975" s="1">
        <f t="shared" si="414"/>
        <v>0</v>
      </c>
      <c r="X975" s="1">
        <f t="shared" si="414"/>
        <v>0</v>
      </c>
      <c r="Y975" s="1">
        <f t="shared" si="414"/>
        <v>0</v>
      </c>
      <c r="Z975" s="1">
        <f t="shared" si="414"/>
        <v>0</v>
      </c>
      <c r="AA975" s="1">
        <f>+AA$3*$F975*ABS($F975)*COS(2*PI()*$A975/$AZ$22+AA$4)*COS(2*PI()*$A975/$BA$22+AA$5)</f>
        <v>0</v>
      </c>
      <c r="AB975" s="39">
        <f>+AB$3*$F975*ABS($F975)*COS(2*2*PI()*$A975/$BA$33+AB$4)*COS(2*2*PI()*$A975/$BA$34+AB$5)*COS(2*2*PI()*$A975/$BA$35+AB$6)</f>
        <v>0</v>
      </c>
      <c r="AE975" s="20">
        <f>+$AF$20*SIGN(SOI!A974)*(ABS(SOI!A974))^$AE$2</f>
        <v>-0.27531890408172915</v>
      </c>
      <c r="AF975" s="20">
        <f t="shared" si="410"/>
        <v>-0.1814053481665987</v>
      </c>
      <c r="AG975" s="19">
        <f t="shared" si="411"/>
        <v>-0.50587384352709164</v>
      </c>
      <c r="AH975" s="19">
        <f t="shared" si="412"/>
        <v>-0.42612378270878692</v>
      </c>
      <c r="AI975">
        <f t="shared" si="408"/>
        <v>0.57179999999999931</v>
      </c>
      <c r="AJ975">
        <f t="shared" si="407"/>
        <v>0.32446849536049294</v>
      </c>
      <c r="AK975">
        <v>1</v>
      </c>
    </row>
    <row r="976" spans="1:37" x14ac:dyDescent="0.25">
      <c r="A976">
        <v>79.499999999999844</v>
      </c>
      <c r="B976" s="2">
        <v>1959.4999999999277</v>
      </c>
      <c r="C976">
        <f>+D976+($D$2+E976+F976)*SOI!A975*IF(B976&gt;$C$18, IF(B976&lt;$C$19,-1,1),1)</f>
        <v>0.93741199841151535</v>
      </c>
      <c r="D976">
        <f>+$D$3*((1-$D$5)*SOI!D975+$D$5*SOI!D974) +   $D$4*((1-$D$5)*SOI!E975+$D$5*SOI!E974)</f>
        <v>0</v>
      </c>
      <c r="E976">
        <f t="shared" si="389"/>
        <v>0.67488859904264853</v>
      </c>
      <c r="F976">
        <f t="shared" si="390"/>
        <v>-4.0227885933694889</v>
      </c>
      <c r="G976">
        <f t="shared" si="397"/>
        <v>-3.3478999943268404</v>
      </c>
      <c r="H976" s="21">
        <f t="shared" si="398"/>
        <v>-1.4748646256004905E-2</v>
      </c>
      <c r="I976" s="37">
        <f t="shared" si="391"/>
        <v>0.4198363527648955</v>
      </c>
      <c r="J976" s="1">
        <f t="shared" si="399"/>
        <v>-1.9868191213516365E-2</v>
      </c>
      <c r="K976" s="1">
        <f t="shared" si="400"/>
        <v>-1.2044844182252465E-6</v>
      </c>
      <c r="L976" s="1">
        <f t="shared" si="392"/>
        <v>-0.82949404597526311</v>
      </c>
      <c r="M976" s="1">
        <f t="shared" si="393"/>
        <v>-0.2973931409563364</v>
      </c>
      <c r="N976" s="1">
        <f t="shared" si="394"/>
        <v>-2.1025676117353478E-2</v>
      </c>
      <c r="O976" s="1">
        <f t="shared" si="395"/>
        <v>1.1977752092142767E-2</v>
      </c>
      <c r="P976" s="1">
        <f t="shared" si="396"/>
        <v>-4.4964159132778962E-3</v>
      </c>
      <c r="Q976" s="1">
        <f t="shared" si="401"/>
        <v>4.205360729652512E-3</v>
      </c>
      <c r="R976" s="1">
        <f t="shared" si="402"/>
        <v>-9.7015342957962273E-5</v>
      </c>
      <c r="S976" s="1">
        <f t="shared" si="403"/>
        <v>-1.1574441529937723E-3</v>
      </c>
      <c r="T976" s="1">
        <f t="shared" si="404"/>
        <v>1.6717300596490195E-4</v>
      </c>
      <c r="U976" s="1">
        <f t="shared" si="405"/>
        <v>9.7931483580679225E-5</v>
      </c>
      <c r="V976" s="1">
        <f t="shared" si="406"/>
        <v>-1.8374872036456261E-4</v>
      </c>
      <c r="W976" s="1">
        <f t="shared" si="414"/>
        <v>0</v>
      </c>
      <c r="X976" s="1">
        <f t="shared" si="414"/>
        <v>0</v>
      </c>
      <c r="Y976" s="1">
        <f t="shared" si="414"/>
        <v>0</v>
      </c>
      <c r="Z976" s="1">
        <f t="shared" si="414"/>
        <v>0</v>
      </c>
      <c r="AA976" s="1">
        <f>+AA$3*$F976*ABS($F976)*COS(2*PI()*$A976/$AZ$22+AA$4)*COS(2*PI()*$A976/$BA$22+AA$5)</f>
        <v>0</v>
      </c>
      <c r="AB976" s="39">
        <f>+AB$3*$F976*ABS($F976)*COS(2*2*PI()*$A976/$BA$33+AB$4)*COS(2*2*PI()*$A976/$BA$34+AB$5)*COS(2*2*PI()*$A976/$BA$35+AB$6)</f>
        <v>0</v>
      </c>
      <c r="AE976" s="20">
        <f>+$AF$20*SIGN(SOI!A975)*(ABS(SOI!A975))^$AE$2</f>
        <v>-0.24530022444698038</v>
      </c>
      <c r="AF976" s="20">
        <f t="shared" si="410"/>
        <v>-0.28043371379020471</v>
      </c>
      <c r="AG976" s="19">
        <f t="shared" si="411"/>
        <v>-0.41907788672597868</v>
      </c>
      <c r="AH976" s="19">
        <f t="shared" si="412"/>
        <v>-0.4522569527478042</v>
      </c>
      <c r="AI976">
        <f t="shared" si="408"/>
        <v>0.57239999999999935</v>
      </c>
      <c r="AJ976">
        <f t="shared" si="407"/>
        <v>0.13864417293577397</v>
      </c>
      <c r="AK976">
        <v>1</v>
      </c>
    </row>
    <row r="977" spans="1:37" x14ac:dyDescent="0.25">
      <c r="A977">
        <v>79.583333333333172</v>
      </c>
      <c r="B977" s="2">
        <v>1959.583333333261</v>
      </c>
      <c r="C977">
        <f>+D977+($D$2+E977+F977)*SOI!A976*IF(B977&gt;$C$18, IF(B977&lt;$C$19,-1,1),1)</f>
        <v>-0.60945466422887173</v>
      </c>
      <c r="D977">
        <f>+$D$3*((1-$D$5)*SOI!D976+$D$5*SOI!D975) +   $D$4*((1-$D$5)*SOI!E976+$D$5*SOI!E975)</f>
        <v>0</v>
      </c>
      <c r="E977">
        <f t="shared" si="389"/>
        <v>-0.74906623509137482</v>
      </c>
      <c r="F977">
        <f t="shared" si="390"/>
        <v>2.2355410258935011</v>
      </c>
      <c r="G977">
        <f t="shared" si="397"/>
        <v>1.4864747908021263</v>
      </c>
      <c r="H977" s="21">
        <f t="shared" si="398"/>
        <v>-4.8425495664003032E-3</v>
      </c>
      <c r="I977" s="37">
        <f t="shared" si="391"/>
        <v>-0.43045925320435874</v>
      </c>
      <c r="J977" s="1">
        <f t="shared" si="399"/>
        <v>3.8521877356358574E-4</v>
      </c>
      <c r="K977" s="1">
        <f t="shared" si="400"/>
        <v>1.3173455054325803E-4</v>
      </c>
      <c r="L977" s="1">
        <f t="shared" si="392"/>
        <v>0.58653441571557652</v>
      </c>
      <c r="M977" s="1">
        <f t="shared" si="393"/>
        <v>-5.6237765126090061E-3</v>
      </c>
      <c r="N977" s="1">
        <f t="shared" si="394"/>
        <v>2.9196895683734564E-3</v>
      </c>
      <c r="O977" s="1">
        <f t="shared" si="395"/>
        <v>-0.42014328962753555</v>
      </c>
      <c r="P977" s="1">
        <f t="shared" si="396"/>
        <v>1.9827257442818064E-2</v>
      </c>
      <c r="Q977" s="1">
        <f t="shared" si="401"/>
        <v>-1.1042999911846843E-5</v>
      </c>
      <c r="R977" s="1">
        <f t="shared" si="402"/>
        <v>-2.6120184753902473E-7</v>
      </c>
      <c r="S977" s="1">
        <f t="shared" si="403"/>
        <v>-1.6479300027737807E-4</v>
      </c>
      <c r="T977" s="1">
        <f t="shared" si="404"/>
        <v>4.1463741670858265E-3</v>
      </c>
      <c r="U977" s="1">
        <f t="shared" si="405"/>
        <v>4.4276217337910228E-4</v>
      </c>
      <c r="V977" s="1">
        <f t="shared" si="406"/>
        <v>-1.1251416481495637E-4</v>
      </c>
      <c r="W977" s="1">
        <f t="shared" si="414"/>
        <v>0</v>
      </c>
      <c r="X977" s="1">
        <f t="shared" si="414"/>
        <v>0</v>
      </c>
      <c r="Y977" s="1">
        <f t="shared" si="414"/>
        <v>0</v>
      </c>
      <c r="Z977" s="1">
        <f t="shared" si="414"/>
        <v>0</v>
      </c>
      <c r="AA977" s="1">
        <f>+AA$3*$F977*ABS($F977)*COS(2*PI()*$A977/$AZ$22+AA$4)*COS(2*PI()*$A977/$BA$22+AA$5)</f>
        <v>0</v>
      </c>
      <c r="AB977" s="39">
        <f>+AB$3*$F977*ABS($F977)*COS(2*2*PI()*$A977/$BA$33+AB$4)*COS(2*2*PI()*$A977/$BA$34+AB$5)*COS(2*2*PI()*$A977/$BA$35+AB$6)</f>
        <v>0</v>
      </c>
      <c r="AE977" s="20">
        <f>+$AF$20*SIGN(SOI!A976)*(ABS(SOI!A976))^$AE$2</f>
        <v>-0.32068201284190462</v>
      </c>
      <c r="AF977" s="20">
        <f t="shared" si="410"/>
        <v>-0.31668521566892055</v>
      </c>
      <c r="AG977" s="19">
        <f t="shared" si="411"/>
        <v>-0.44793071517155836</v>
      </c>
      <c r="AH977" s="19">
        <f t="shared" si="412"/>
        <v>-0.46673887333745478</v>
      </c>
      <c r="AI977">
        <f t="shared" si="408"/>
        <v>0.5729999999999994</v>
      </c>
      <c r="AJ977">
        <f t="shared" si="407"/>
        <v>0.13124549950263781</v>
      </c>
      <c r="AK977">
        <v>1</v>
      </c>
    </row>
    <row r="978" spans="1:37" x14ac:dyDescent="0.25">
      <c r="A978">
        <v>79.666666666666501</v>
      </c>
      <c r="B978" s="2">
        <v>1959.6666666665942</v>
      </c>
      <c r="C978">
        <f>+D978+($D$2+E978+F978)*SOI!A977*IF(B978&gt;$C$18, IF(B978&lt;$C$19,-1,1),1)</f>
        <v>0.52422084192616347</v>
      </c>
      <c r="D978">
        <f>+$D$3*((1-$D$5)*SOI!D977+$D$5*SOI!D976) +   $D$4*((1-$D$5)*SOI!E977+$D$5*SOI!E976)</f>
        <v>0</v>
      </c>
      <c r="E978">
        <f t="shared" si="389"/>
        <v>0.91133851610518946</v>
      </c>
      <c r="F978">
        <f t="shared" si="390"/>
        <v>-1.9004344442677621</v>
      </c>
      <c r="G978">
        <f t="shared" si="397"/>
        <v>-0.98909592816257264</v>
      </c>
      <c r="H978" s="21">
        <f t="shared" si="398"/>
        <v>2.5317652913240913E-2</v>
      </c>
      <c r="I978" s="37">
        <f t="shared" si="391"/>
        <v>0.23967406278418604</v>
      </c>
      <c r="J978" s="1">
        <f t="shared" si="399"/>
        <v>8.6177929167527874E-3</v>
      </c>
      <c r="K978" s="1">
        <f t="shared" si="400"/>
        <v>-2.1212889458047352E-5</v>
      </c>
      <c r="L978" s="1">
        <f t="shared" si="392"/>
        <v>-3.5904565472180391E-2</v>
      </c>
      <c r="M978" s="1">
        <f t="shared" si="393"/>
        <v>0.22595797467982479</v>
      </c>
      <c r="N978" s="1">
        <f t="shared" si="394"/>
        <v>-3.6545156896521998E-2</v>
      </c>
      <c r="O978" s="1">
        <f t="shared" si="395"/>
        <v>0.89607877930344038</v>
      </c>
      <c r="P978" s="1">
        <f t="shared" si="396"/>
        <v>-2.4454446881637334E-2</v>
      </c>
      <c r="Q978" s="1">
        <f t="shared" si="401"/>
        <v>-5.553667067823541E-3</v>
      </c>
      <c r="R978" s="1">
        <f t="shared" si="402"/>
        <v>7.3140513773490339E-5</v>
      </c>
      <c r="S978" s="1">
        <f t="shared" si="403"/>
        <v>-1.1484733002972232E-3</v>
      </c>
      <c r="T978" s="1">
        <f t="shared" si="404"/>
        <v>5.4134412292190846E-4</v>
      </c>
      <c r="U978" s="1">
        <f t="shared" si="405"/>
        <v>3.0405678500874782E-4</v>
      </c>
      <c r="V978" s="1">
        <f t="shared" si="406"/>
        <v>-1.7369829359438838E-3</v>
      </c>
      <c r="W978" s="1">
        <f t="shared" si="414"/>
        <v>0</v>
      </c>
      <c r="X978" s="1">
        <f t="shared" si="414"/>
        <v>0</v>
      </c>
      <c r="Y978" s="1">
        <f t="shared" si="414"/>
        <v>0</v>
      </c>
      <c r="Z978" s="1">
        <f t="shared" si="414"/>
        <v>0</v>
      </c>
      <c r="AA978" s="1">
        <f>+AA$3*$F978*ABS($F978)*COS(2*PI()*$A978/$AZ$22+AA$4)*COS(2*PI()*$A978/$BA$22+AA$5)</f>
        <v>0</v>
      </c>
      <c r="AB978" s="39">
        <f>+AB$3*$F978*ABS($F978)*COS(2*2*PI()*$A978/$BA$33+AB$4)*COS(2*2*PI()*$A978/$BA$34+AB$5)*COS(2*2*PI()*$A978/$BA$35+AB$6)</f>
        <v>0</v>
      </c>
      <c r="AE978" s="20">
        <f>+$AF$20*SIGN(SOI!A977)*(ABS(SOI!A977))^$AE$2</f>
        <v>-0.38407340971787662</v>
      </c>
      <c r="AF978" s="20">
        <f t="shared" si="410"/>
        <v>-0.19250864912614415</v>
      </c>
      <c r="AG978" s="19">
        <f t="shared" si="411"/>
        <v>-0.79546912980231133</v>
      </c>
      <c r="AH978" s="19">
        <f t="shared" si="412"/>
        <v>-0.49513398175571233</v>
      </c>
      <c r="AI978">
        <f t="shared" si="408"/>
        <v>0.57359999999999944</v>
      </c>
      <c r="AJ978">
        <f t="shared" si="407"/>
        <v>0.60296048067616714</v>
      </c>
      <c r="AK978">
        <v>1</v>
      </c>
    </row>
    <row r="979" spans="1:37" x14ac:dyDescent="0.25">
      <c r="A979">
        <v>79.749999999999829</v>
      </c>
      <c r="B979" s="2">
        <v>1959.7499999999275</v>
      </c>
      <c r="C979">
        <f>+D979+($D$2+E979+F979)*SOI!A978*IF(B979&gt;$C$18, IF(B979&lt;$C$19,-1,1),1)</f>
        <v>9.6865961724739783E-2</v>
      </c>
      <c r="D979">
        <f>+$D$3*((1-$D$5)*SOI!D978+$D$5*SOI!D977) +   $D$4*((1-$D$5)*SOI!E978+$D$5*SOI!E977)</f>
        <v>0</v>
      </c>
      <c r="E979">
        <f t="shared" si="389"/>
        <v>-1.2742092207068021</v>
      </c>
      <c r="F979">
        <f t="shared" si="390"/>
        <v>2.1548088727498911</v>
      </c>
      <c r="G979">
        <f t="shared" si="397"/>
        <v>0.88059965204308899</v>
      </c>
      <c r="H979" s="21">
        <f t="shared" si="398"/>
        <v>-8.7941885309765107E-3</v>
      </c>
      <c r="I979" s="37">
        <f t="shared" si="391"/>
        <v>0.21909728930954006</v>
      </c>
      <c r="J979" s="1">
        <f t="shared" si="399"/>
        <v>-1.5675380063113323E-2</v>
      </c>
      <c r="K979" s="1">
        <f t="shared" si="400"/>
        <v>1.3735007232078007E-4</v>
      </c>
      <c r="L979" s="1">
        <f t="shared" si="392"/>
        <v>0.44515950946963445</v>
      </c>
      <c r="M979" s="1">
        <f t="shared" si="393"/>
        <v>-0.44960769163550318</v>
      </c>
      <c r="N979" s="1">
        <f t="shared" si="394"/>
        <v>8.1757331661474711E-2</v>
      </c>
      <c r="O979" s="1">
        <f t="shared" si="395"/>
        <v>-0.71711441082313443</v>
      </c>
      <c r="P979" s="1">
        <f t="shared" si="396"/>
        <v>1.5958007705029448E-2</v>
      </c>
      <c r="Q979" s="1">
        <f t="shared" si="401"/>
        <v>-2.4721953089950881E-2</v>
      </c>
      <c r="R979" s="1">
        <f t="shared" si="402"/>
        <v>2.9763014117663425E-4</v>
      </c>
      <c r="S979" s="1">
        <f t="shared" si="403"/>
        <v>2.3487335310854798E-3</v>
      </c>
      <c r="T979" s="1">
        <f t="shared" si="404"/>
        <v>5.3713278801589539E-3</v>
      </c>
      <c r="U979" s="1">
        <f t="shared" si="405"/>
        <v>-1.813808747104002E-4</v>
      </c>
      <c r="V979" s="1">
        <f t="shared" si="406"/>
        <v>-2.5357898328336832E-3</v>
      </c>
      <c r="W979" s="1">
        <f t="shared" si="414"/>
        <v>0</v>
      </c>
      <c r="X979" s="1">
        <f t="shared" si="414"/>
        <v>0</v>
      </c>
      <c r="Y979" s="1">
        <f t="shared" si="414"/>
        <v>0</v>
      </c>
      <c r="Z979" s="1">
        <f t="shared" si="414"/>
        <v>0</v>
      </c>
      <c r="AA979" s="1">
        <f>+AA$3*$F979*ABS($F979)*COS(2*PI()*$A979/$AZ$22+AA$4)*COS(2*PI()*$A979/$BA$22+AA$5)</f>
        <v>0</v>
      </c>
      <c r="AB979" s="39">
        <f>+AB$3*$F979*ABS($F979)*COS(2*2*PI()*$A979/$BA$33+AB$4)*COS(2*2*PI()*$A979/$BA$34+AB$5)*COS(2*2*PI()*$A979/$BA$35+AB$6)</f>
        <v>0</v>
      </c>
      <c r="AE979" s="20">
        <f>+$AF$20*SIGN(SOI!A978)*(ABS(SOI!A978))^$AE$2</f>
        <v>0.12722947518134881</v>
      </c>
      <c r="AF979" s="20">
        <f t="shared" si="410"/>
        <v>-0.14319925986126325</v>
      </c>
      <c r="AG979" s="19">
        <f t="shared" si="411"/>
        <v>-0.51162527922176948</v>
      </c>
      <c r="AH979" s="19">
        <f t="shared" si="412"/>
        <v>-0.45172951518348081</v>
      </c>
      <c r="AI979">
        <f t="shared" si="408"/>
        <v>0.57419999999999949</v>
      </c>
      <c r="AJ979">
        <f t="shared" si="407"/>
        <v>0.36842601936050623</v>
      </c>
      <c r="AK979">
        <v>1</v>
      </c>
    </row>
    <row r="980" spans="1:37" x14ac:dyDescent="0.25">
      <c r="A980">
        <v>79.833333333333158</v>
      </c>
      <c r="B980" s="2">
        <v>1959.8333333332607</v>
      </c>
      <c r="C980">
        <f>+D980+($D$2+E980+F980)*SOI!A979*IF(B980&gt;$C$18, IF(B980&lt;$C$19,-1,1),1)</f>
        <v>0.20647449438136956</v>
      </c>
      <c r="D980">
        <f>+$D$3*((1-$D$5)*SOI!D979+$D$5*SOI!D978) +   $D$4*((1-$D$5)*SOI!E979+$D$5*SOI!E978)</f>
        <v>0</v>
      </c>
      <c r="E980">
        <f t="shared" si="389"/>
        <v>2.3875979228559534</v>
      </c>
      <c r="F980">
        <f t="shared" si="390"/>
        <v>-3.6021537721581272</v>
      </c>
      <c r="G980">
        <f t="shared" si="397"/>
        <v>-1.2145558493021738</v>
      </c>
      <c r="H980" s="21">
        <f t="shared" si="398"/>
        <v>-6.9017003774207317E-2</v>
      </c>
      <c r="I980" s="37">
        <f t="shared" si="391"/>
        <v>-1.2185803316028891</v>
      </c>
      <c r="J980" s="1">
        <f t="shared" si="399"/>
        <v>-0.14706567299856244</v>
      </c>
      <c r="K980" s="1">
        <f t="shared" si="400"/>
        <v>-8.1227320910087759E-6</v>
      </c>
      <c r="L980" s="1">
        <f t="shared" si="392"/>
        <v>-2.7198793414140066</v>
      </c>
      <c r="M980" s="1">
        <f t="shared" si="393"/>
        <v>0.75842005366484366</v>
      </c>
      <c r="N980" s="1">
        <f t="shared" si="394"/>
        <v>-0.12433320954526518</v>
      </c>
      <c r="O980" s="1">
        <f t="shared" si="395"/>
        <v>4.9093251290681844E-2</v>
      </c>
      <c r="P980" s="1">
        <f t="shared" si="396"/>
        <v>-2.2562362837150302E-3</v>
      </c>
      <c r="Q980" s="1">
        <f t="shared" si="401"/>
        <v>-6.3418985352820451E-2</v>
      </c>
      <c r="R980" s="1">
        <f t="shared" si="402"/>
        <v>-4.2464946517408271E-3</v>
      </c>
      <c r="S980" s="1">
        <f t="shared" si="403"/>
        <v>1.9866041733646773E-2</v>
      </c>
      <c r="T980" s="1">
        <f t="shared" si="404"/>
        <v>2.2467202098150284E-3</v>
      </c>
      <c r="U980" s="1">
        <f t="shared" si="405"/>
        <v>-1.4263120794691752E-4</v>
      </c>
      <c r="V980" s="1">
        <f t="shared" si="406"/>
        <v>-5.4522982031551164E-4</v>
      </c>
      <c r="W980" s="1">
        <f t="shared" si="414"/>
        <v>0</v>
      </c>
      <c r="X980" s="1">
        <f t="shared" si="414"/>
        <v>0</v>
      </c>
      <c r="Y980" s="1">
        <f t="shared" si="414"/>
        <v>0</v>
      </c>
      <c r="Z980" s="1">
        <f t="shared" si="414"/>
        <v>0</v>
      </c>
      <c r="AA980" s="1">
        <f>+AA$3*$F980*ABS($F980)*COS(2*PI()*$A980/$AZ$22+AA$4)*COS(2*PI()*$A980/$BA$22+AA$5)</f>
        <v>0</v>
      </c>
      <c r="AB980" s="39">
        <f>+AB$3*$F980*ABS($F980)*COS(2*2*PI()*$A980/$BA$33+AB$4)*COS(2*2*PI()*$A980/$BA$34+AB$5)*COS(2*2*PI()*$A980/$BA$35+AB$6)</f>
        <v>0</v>
      </c>
      <c r="AE980" s="20">
        <f>+$AF$20*SIGN(SOI!A979)*(ABS(SOI!A979))^$AE$2</f>
        <v>-0.17275384504726193</v>
      </c>
      <c r="AF980" s="20">
        <f t="shared" si="410"/>
        <v>-3.9545257907942402E-2</v>
      </c>
      <c r="AG980" s="19">
        <f t="shared" si="411"/>
        <v>-0.8409923988528375</v>
      </c>
      <c r="AH980" s="19">
        <f t="shared" si="412"/>
        <v>-0.62297792747578717</v>
      </c>
      <c r="AI980">
        <f t="shared" si="408"/>
        <v>0.57479999999999953</v>
      </c>
      <c r="AJ980">
        <f t="shared" si="407"/>
        <v>0.80144714094489511</v>
      </c>
      <c r="AK980">
        <v>1</v>
      </c>
    </row>
    <row r="981" spans="1:37" x14ac:dyDescent="0.25">
      <c r="A981">
        <v>79.916666666666487</v>
      </c>
      <c r="B981" s="2">
        <v>1959.916666666594</v>
      </c>
      <c r="C981">
        <f>+D981+($D$2+E981+F981)*SOI!A980*IF(B981&gt;$C$18, IF(B981&lt;$C$19,-1,1),1)</f>
        <v>-0.92740623837259939</v>
      </c>
      <c r="D981">
        <f>+$D$3*((1-$D$5)*SOI!D980+$D$5*SOI!D979) +   $D$4*((1-$D$5)*SOI!E980+$D$5*SOI!E979)</f>
        <v>0</v>
      </c>
      <c r="E981">
        <f t="shared" si="389"/>
        <v>-41.120340000407438</v>
      </c>
      <c r="F981">
        <f t="shared" si="390"/>
        <v>59.668464767859426</v>
      </c>
      <c r="G981">
        <f t="shared" si="397"/>
        <v>18.548124767451988</v>
      </c>
      <c r="H981" s="21">
        <f t="shared" si="398"/>
        <v>0.61288263798910392</v>
      </c>
      <c r="I981" s="37">
        <f t="shared" si="391"/>
        <v>23.794149835983958</v>
      </c>
      <c r="J981" s="1">
        <f t="shared" si="399"/>
        <v>-25.406525935865961</v>
      </c>
      <c r="K981" s="1">
        <f t="shared" si="400"/>
        <v>1.4860266253089169</v>
      </c>
      <c r="L981" s="1">
        <f t="shared" si="392"/>
        <v>39.39688965470571</v>
      </c>
      <c r="M981" s="1">
        <f t="shared" si="393"/>
        <v>-6.7100807922139989</v>
      </c>
      <c r="N981" s="1">
        <f t="shared" si="394"/>
        <v>0.38677028248160439</v>
      </c>
      <c r="O981" s="1">
        <f t="shared" si="395"/>
        <v>-11.651965880974899</v>
      </c>
      <c r="P981" s="1">
        <f t="shared" si="396"/>
        <v>0.12006580406737814</v>
      </c>
      <c r="Q981" s="1">
        <f t="shared" si="401"/>
        <v>-1.7454330046247326</v>
      </c>
      <c r="R981" s="1">
        <f t="shared" si="402"/>
        <v>2.2820781027467563</v>
      </c>
      <c r="S981" s="1">
        <f t="shared" si="403"/>
        <v>1.2066833612730448</v>
      </c>
      <c r="T981" s="1">
        <f t="shared" si="404"/>
        <v>7.7239365735303194</v>
      </c>
      <c r="U981" s="1">
        <f t="shared" si="405"/>
        <v>-0.14820584872894213</v>
      </c>
      <c r="V981" s="1">
        <f t="shared" si="406"/>
        <v>-9.0256878233959156E-2</v>
      </c>
      <c r="W981" s="1">
        <f t="shared" si="414"/>
        <v>0</v>
      </c>
      <c r="X981" s="1">
        <f t="shared" si="414"/>
        <v>0</v>
      </c>
      <c r="Y981" s="1">
        <f t="shared" si="414"/>
        <v>0</v>
      </c>
      <c r="Z981" s="1">
        <f t="shared" si="414"/>
        <v>0</v>
      </c>
      <c r="AA981" s="1">
        <f>+AA$3*$F981*ABS($F981)*COS(2*PI()*$A981/$AZ$22+AA$4)*COS(2*PI()*$A981/$BA$22+AA$5)</f>
        <v>0</v>
      </c>
      <c r="AB981" s="39">
        <f>+AB$3*$F981*ABS($F981)*COS(2*2*PI()*$A981/$BA$33+AB$4)*COS(2*2*PI()*$A981/$BA$34+AB$5)*COS(2*2*PI()*$A981/$BA$35+AB$6)</f>
        <v>0</v>
      </c>
      <c r="AE981" s="20">
        <f>+$AF$20*SIGN(SOI!A980)*(ABS(SOI!A980))^$AE$2</f>
        <v>-7.3111403857914078E-2</v>
      </c>
      <c r="AF981" s="20">
        <f t="shared" si="410"/>
        <v>-6.915384071484415E-2</v>
      </c>
      <c r="AG981" s="19">
        <f t="shared" si="411"/>
        <v>-0.62164226728384209</v>
      </c>
      <c r="AH981" s="19">
        <f t="shared" si="412"/>
        <v>-0.54472448232029924</v>
      </c>
      <c r="AI981">
        <f t="shared" si="408"/>
        <v>0.57539999999999958</v>
      </c>
      <c r="AJ981">
        <f t="shared" si="407"/>
        <v>0.55248842656899799</v>
      </c>
      <c r="AK981">
        <v>1</v>
      </c>
    </row>
    <row r="982" spans="1:37" x14ac:dyDescent="0.25">
      <c r="A982">
        <v>79.999999999999815</v>
      </c>
      <c r="B982" s="2">
        <v>1959.9999999999272</v>
      </c>
      <c r="C982">
        <f>+D982+($D$2+E982+F982)*SOI!A981*IF(B982&gt;$C$18, IF(B982&lt;$C$19,-1,1),1)</f>
        <v>2.6670722956231734E-2</v>
      </c>
      <c r="D982">
        <f>+$D$3*((1-$D$5)*SOI!D981+$D$5*SOI!D980) +   $D$4*((1-$D$5)*SOI!E981+$D$5*SOI!E980)</f>
        <v>0</v>
      </c>
      <c r="E982">
        <f t="shared" ref="E982:E1045" si="415">$E$3*COS(2*PI()*(A982+$E$2)/$H$3)+$E$4*COS(2*PI()*(A982+$E$2)/$H$4)+$E$5*COS(2*PI()*(A982+$E$2)/$H$5)+$E$6*COS(2*PI()/$H$6*(A982+$E$2))+$E$7*COS(2*PI()/$H$7*(A982+$E$2))+$E$8*COS(2*PI()/$H$8*(A982+$E$2))+$E$9*COS(2*PI()/$H$9*(A982+$E$2))+$E$10*COS(2*PI()/$H$10*(A982+$E$2))+$E$11*COS(2*PI()/$H$11*(A982+$E$2))+$E$12*COS(2*PI()/$H$12*(A982+$E$2))+$E$13*COS(2*PI()/$H$13*(A982+$E$2))+$E$14*COS(2*PI()/$H$14*(A982+$E$2))+$E$15*COS(2*PI()/$H$15*(A982+$E$2))+$E$16*COS(2*PI()/$H$16*(A982+$E$2))+$E$17*COS(2*PI()/$H$17*(A982+$E$2))</f>
        <v>-2.6892524458732643</v>
      </c>
      <c r="F982">
        <f t="shared" ref="F982:F1045" si="416">$F$3*COS(2*PI()*(B982+$F$2)/$H$3)+$F$4*COS(2*PI()*(B982+$F$2)/$H$4)+$F$5*COS(2*PI()*(B982+$F$2)/$H$5)+$F$6*COS(2*PI()/$H$6*(B982+$F$2))+$F$7*COS(2*PI()/$H$7*(B982+$F$2))+$F$8*COS(2*PI()/$H$8*(B982+$F$2))+$F$9*COS(2*PI()/$H$9*(B982+$F$2))+$F$10*COS(2*PI()/$H$10*(B982+$F$2))+$F$11*COS(2*PI()/$H$11*(B982+$F$2))+$F$12*COS(2*PI()/$H$12*(B982+$F$2))+$F$13*COS(2*PI()/$H$13*(B982+$F$2))+$F$14*COS(2*PI()/$H$14*(B982+$F$2))+$F$15*COS(2*PI()/$H$15*(B982+$F$2))+$F$16*COS(2*PI()/$H$16*(B982+$F$2))+$F$17*COS(2*PI()/$H$17*(B982+$F$2))</f>
        <v>4.0227885936848509</v>
      </c>
      <c r="G982">
        <f t="shared" si="397"/>
        <v>1.3335361478115866</v>
      </c>
      <c r="H982" s="21">
        <f t="shared" si="398"/>
        <v>-2.0265771426977591E-2</v>
      </c>
      <c r="I982" s="37">
        <f t="shared" ref="I982:I1045" si="417">+(I$3*$E982+I$5*$F982)*COS(2*PI()*$A982*$A$9+I$4)</f>
        <v>0.91958197542850872</v>
      </c>
      <c r="J982" s="1">
        <f t="shared" si="399"/>
        <v>2.1759974392143108E-2</v>
      </c>
      <c r="K982" s="1">
        <f t="shared" si="400"/>
        <v>9.0512697248938483E-4</v>
      </c>
      <c r="L982" s="1">
        <f t="shared" ref="L982:L1045" si="418">+(L$3*$E982+L$5*$F982)*COS(2*PI()*$A982*$A$9+L$4)^2</f>
        <v>0.37305957464565237</v>
      </c>
      <c r="M982" s="1">
        <f t="shared" ref="M982:M1045" si="419">+(M$3*$E982+M$5*$F982)*COS(2*PI()*$A982*$A$7+M$4)</f>
        <v>0.14870329337264632</v>
      </c>
      <c r="N982" s="1">
        <f t="shared" ref="N982:N1045" si="420">+(N$3*$E982+N$5*$F982)*COS(2*PI()*$A982*$A$8+N$4)</f>
        <v>-0.10331156245509986</v>
      </c>
      <c r="O982" s="1">
        <f t="shared" ref="O982:O1045" si="421">+(O$3*$E982+O$5*$F982)*COS(2*PI()*$A982*$A$8+O$4)^2</f>
        <v>-2.4099046050455706</v>
      </c>
      <c r="P982" s="1">
        <f t="shared" ref="P982:P1045" si="422">+(P$3*$E982+P$5*$F982)*COS(2*PI()*$A982*$A$7+P$4)^2</f>
        <v>3.7340948714876761E-2</v>
      </c>
      <c r="Q982" s="1">
        <f t="shared" si="401"/>
        <v>-1.0332177387057441E-2</v>
      </c>
      <c r="R982" s="1">
        <f t="shared" si="402"/>
        <v>5.2208285542384514E-4</v>
      </c>
      <c r="S982" s="1">
        <f t="shared" si="403"/>
        <v>-1.2456883835314275E-2</v>
      </c>
      <c r="T982" s="1">
        <f t="shared" si="404"/>
        <v>1.5127097315254738E-2</v>
      </c>
      <c r="U982" s="1">
        <f t="shared" si="405"/>
        <v>-1.781359667313305E-3</v>
      </c>
      <c r="V982" s="1">
        <f t="shared" si="406"/>
        <v>7.4979433444810097E-3</v>
      </c>
      <c r="W982" s="1">
        <f t="shared" ref="W982:Z1001" si="423">+W$3*$F982*ABS($F982)*COS(2*PI()*$A982/W$2+W$4)</f>
        <v>0</v>
      </c>
      <c r="X982" s="1">
        <f t="shared" si="423"/>
        <v>0</v>
      </c>
      <c r="Y982" s="1">
        <f t="shared" si="423"/>
        <v>0</v>
      </c>
      <c r="Z982" s="1">
        <f t="shared" si="423"/>
        <v>0</v>
      </c>
      <c r="AA982" s="1">
        <f>+AA$3*$F982*ABS($F982)*COS(2*PI()*$A982/$AZ$22+AA$4)*COS(2*PI()*$A982/$BA$22+AA$5)</f>
        <v>0</v>
      </c>
      <c r="AB982" s="39">
        <f>+AB$3*$F982*ABS($F982)*COS(2*2*PI()*$A982/$BA$33+AB$4)*COS(2*2*PI()*$A982/$BA$34+AB$5)*COS(2*2*PI()*$A982/$BA$35+AB$6)</f>
        <v>0</v>
      </c>
      <c r="AE982" s="20">
        <f>+$AF$20*SIGN(SOI!A981)*(ABS(SOI!A981))^$AE$2</f>
        <v>3.8403726760643568E-2</v>
      </c>
      <c r="AF982" s="20">
        <f t="shared" si="410"/>
        <v>-8.4942290988813993E-2</v>
      </c>
      <c r="AG982" s="19">
        <f t="shared" si="411"/>
        <v>-0.5062121488007264</v>
      </c>
      <c r="AH982" s="19">
        <f t="shared" si="412"/>
        <v>-0.55023356190489003</v>
      </c>
      <c r="AI982">
        <f t="shared" si="408"/>
        <v>0.57599999999999962</v>
      </c>
      <c r="AJ982">
        <f t="shared" si="407"/>
        <v>0.4212698578119124</v>
      </c>
      <c r="AK982">
        <v>1</v>
      </c>
    </row>
    <row r="983" spans="1:37" x14ac:dyDescent="0.25">
      <c r="A983">
        <v>80.083333333333144</v>
      </c>
      <c r="B983" s="2">
        <v>1960.0833333332605</v>
      </c>
      <c r="C983">
        <f>+D983+($D$2+E983+F983)*SOI!A982*IF(B983&gt;$C$18, IF(B983&lt;$C$19,-1,1),1)</f>
        <v>0.21337541250993886</v>
      </c>
      <c r="D983">
        <f>+$D$3*((1-$D$5)*SOI!D982+$D$5*SOI!D981) +   $D$4*((1-$D$5)*SOI!E982+$D$5*SOI!E981)</f>
        <v>0</v>
      </c>
      <c r="E983">
        <f t="shared" si="415"/>
        <v>1.3464768072375497</v>
      </c>
      <c r="F983">
        <f t="shared" si="416"/>
        <v>-2.2355410260289617</v>
      </c>
      <c r="G983">
        <f t="shared" ref="G983:G1046" si="424">+E983+F983</f>
        <v>-0.88906421879141195</v>
      </c>
      <c r="H983" s="21">
        <f t="shared" ref="H983:H1046" si="425">+$H$19*SUM(I983:V983)</f>
        <v>1.2469694723851572E-2</v>
      </c>
      <c r="I983" s="37">
        <f t="shared" si="417"/>
        <v>0.1034170089213898</v>
      </c>
      <c r="J983" s="1">
        <f t="shared" ref="J983:J1046" si="426">+(J$3)*I983*M983</f>
        <v>-5.8294665905258732E-3</v>
      </c>
      <c r="K983" s="1">
        <f t="shared" ref="K983:K1046" si="427">+(K$3)*L983*P983*O983</f>
        <v>-1.9425234004017341E-4</v>
      </c>
      <c r="L983" s="1">
        <f t="shared" si="418"/>
        <v>-0.25039113323150369</v>
      </c>
      <c r="M983" s="1">
        <f t="shared" si="419"/>
        <v>-0.35423339559156664</v>
      </c>
      <c r="N983" s="1">
        <f t="shared" si="420"/>
        <v>8.4383864870246059E-2</v>
      </c>
      <c r="O983" s="1">
        <f t="shared" si="421"/>
        <v>1.0826907543164703</v>
      </c>
      <c r="P983" s="1">
        <f t="shared" si="422"/>
        <v>-2.657643774566051E-2</v>
      </c>
      <c r="Q983" s="1">
        <f t="shared" ref="Q983:Q1046" si="428">+(Q$3)*M983*N983</f>
        <v>-2.0103480441683082E-2</v>
      </c>
      <c r="R983" s="1">
        <f t="shared" ref="R983:R1046" si="429">+(R$3)*I983*N983*M983</f>
        <v>1.1424056763521387E-4</v>
      </c>
      <c r="S983" s="1">
        <f t="shared" ref="S983:S1046" si="430">+(S$3)*I983*N983</f>
        <v>1.1442513145124417E-3</v>
      </c>
      <c r="T983" s="1">
        <f t="shared" ref="T983:T1046" si="431">+(T$3)*L983*O983</f>
        <v>4.5614291367025855E-3</v>
      </c>
      <c r="U983" s="1">
        <f t="shared" ref="U983:U1046" si="432">+(U$3)*P983*I983</f>
        <v>1.4258195273531601E-4</v>
      </c>
      <c r="V983" s="1">
        <f t="shared" ref="V983:V1046" si="433">+(V$3)*P983*N983</f>
        <v>4.3587710538669621E-3</v>
      </c>
      <c r="W983" s="1">
        <f t="shared" si="423"/>
        <v>0</v>
      </c>
      <c r="X983" s="1">
        <f t="shared" si="423"/>
        <v>0</v>
      </c>
      <c r="Y983" s="1">
        <f t="shared" si="423"/>
        <v>0</v>
      </c>
      <c r="Z983" s="1">
        <f t="shared" si="423"/>
        <v>0</v>
      </c>
      <c r="AA983" s="1">
        <f>+AA$3*$F983*ABS($F983)*COS(2*PI()*$A983/$AZ$22+AA$4)*COS(2*PI()*$A983/$BA$22+AA$5)</f>
        <v>0</v>
      </c>
      <c r="AB983" s="39">
        <f>+AB$3*$F983*ABS($F983)*COS(2*2*PI()*$A983/$BA$33+AB$4)*COS(2*2*PI()*$A983/$BA$34+AB$5)*COS(2*2*PI()*$A983/$BA$35+AB$6)</f>
        <v>0</v>
      </c>
      <c r="AE983" s="20">
        <f>+$AF$20*SIGN(SOI!A982)*(ABS(SOI!A982))^$AE$2</f>
        <v>-0.22011919586917147</v>
      </c>
      <c r="AF983" s="20">
        <f t="shared" si="410"/>
        <v>-9.4478744976004767E-2</v>
      </c>
      <c r="AG983" s="19">
        <f t="shared" si="411"/>
        <v>-0.54827744003130163</v>
      </c>
      <c r="AH983" s="19">
        <f t="shared" si="412"/>
        <v>-0.52243973302794533</v>
      </c>
      <c r="AI983">
        <f t="shared" si="408"/>
        <v>0.57659999999999967</v>
      </c>
      <c r="AJ983">
        <f t="shared" si="407"/>
        <v>0.45379869505529685</v>
      </c>
      <c r="AK983">
        <v>1</v>
      </c>
    </row>
    <row r="984" spans="1:37" x14ac:dyDescent="0.25">
      <c r="A984">
        <v>80.166666666666472</v>
      </c>
      <c r="B984" s="2">
        <v>1960.1666666665938</v>
      </c>
      <c r="C984">
        <f>+D984+($D$2+E984+F984)*SOI!A983*IF(B984&gt;$C$18, IF(B984&lt;$C$19,-1,1),1)</f>
        <v>-7.6768621601005019E-2</v>
      </c>
      <c r="D984">
        <f>+$D$3*((1-$D$5)*SOI!D983+$D$5*SOI!D982) +   $D$4*((1-$D$5)*SOI!E983+$D$5*SOI!E982)</f>
        <v>0</v>
      </c>
      <c r="E984">
        <f t="shared" si="415"/>
        <v>-0.94082667434247602</v>
      </c>
      <c r="F984">
        <f t="shared" si="416"/>
        <v>1.9004344443550387</v>
      </c>
      <c r="G984">
        <f t="shared" si="424"/>
        <v>0.9596077700125627</v>
      </c>
      <c r="H984" s="21">
        <f t="shared" si="425"/>
        <v>1.3345999808444635E-2</v>
      </c>
      <c r="I984" s="37">
        <f t="shared" si="417"/>
        <v>-0.43383035459907099</v>
      </c>
      <c r="J984" s="1">
        <f t="shared" si="426"/>
        <v>-2.5346522519436865E-2</v>
      </c>
      <c r="K984" s="1">
        <f t="shared" si="427"/>
        <v>4.4479290745781934E-5</v>
      </c>
      <c r="L984" s="1">
        <f t="shared" si="418"/>
        <v>0.95495197563672929</v>
      </c>
      <c r="M984" s="1">
        <f t="shared" si="419"/>
        <v>0.36715640183959769</v>
      </c>
      <c r="N984" s="1">
        <f t="shared" si="420"/>
        <v>-4.6521970664481889E-2</v>
      </c>
      <c r="O984" s="1">
        <f t="shared" si="421"/>
        <v>-0.15493748045118499</v>
      </c>
      <c r="P984" s="1">
        <f t="shared" si="422"/>
        <v>1.1149970434438508E-2</v>
      </c>
      <c r="Q984" s="1">
        <f t="shared" si="428"/>
        <v>-1.1487659254224755E-2</v>
      </c>
      <c r="R984" s="1">
        <f t="shared" si="429"/>
        <v>-2.7384739169891351E-4</v>
      </c>
      <c r="S984" s="1">
        <f t="shared" si="430"/>
        <v>2.6463548207601903E-3</v>
      </c>
      <c r="T984" s="1">
        <f t="shared" si="431"/>
        <v>2.4895197693260516E-3</v>
      </c>
      <c r="U984" s="1">
        <f t="shared" si="432"/>
        <v>2.5093975444071763E-4</v>
      </c>
      <c r="V984" s="1">
        <f t="shared" si="433"/>
        <v>1.0081837562919086E-3</v>
      </c>
      <c r="W984" s="1">
        <f t="shared" si="423"/>
        <v>0</v>
      </c>
      <c r="X984" s="1">
        <f t="shared" si="423"/>
        <v>0</v>
      </c>
      <c r="Y984" s="1">
        <f t="shared" si="423"/>
        <v>0</v>
      </c>
      <c r="Z984" s="1">
        <f t="shared" si="423"/>
        <v>0</v>
      </c>
      <c r="AA984" s="1">
        <f>+AA$3*$F984*ABS($F984)*COS(2*PI()*$A984/$AZ$22+AA$4)*COS(2*PI()*$A984/$BA$22+AA$5)</f>
        <v>0</v>
      </c>
      <c r="AB984" s="39">
        <f>+AB$3*$F984*ABS($F984)*COS(2*2*PI()*$A984/$BA$33+AB$4)*COS(2*2*PI()*$A984/$BA$34+AB$5)*COS(2*2*PI()*$A984/$BA$35+AB$6)</f>
        <v>0</v>
      </c>
      <c r="AE984" s="20">
        <f>+$AF$20*SIGN(SOI!A983)*(ABS(SOI!A983))^$AE$2</f>
        <v>-0.1017207658194864</v>
      </c>
      <c r="AF984" s="20">
        <f t="shared" si="410"/>
        <v>-9.9414348572523778E-2</v>
      </c>
      <c r="AG984" s="19">
        <f t="shared" si="411"/>
        <v>-0.64429810852197877</v>
      </c>
      <c r="AH984" s="19">
        <f t="shared" si="412"/>
        <v>-0.58731467352206423</v>
      </c>
      <c r="AI984">
        <f t="shared" si="408"/>
        <v>0.57719999999999971</v>
      </c>
      <c r="AJ984">
        <f t="shared" ref="AJ984:AJ1047" si="434">+ABS(AF984-AG984)</f>
        <v>0.54488375994945504</v>
      </c>
      <c r="AK984">
        <v>1</v>
      </c>
    </row>
    <row r="985" spans="1:37" x14ac:dyDescent="0.25">
      <c r="A985">
        <v>80.249999999999801</v>
      </c>
      <c r="B985" s="2">
        <v>1960.249999999927</v>
      </c>
      <c r="C985">
        <f>+D985+($D$2+E985+F985)*SOI!A984*IF(B985&gt;$C$18, IF(B985&lt;$C$19,-1,1),1)</f>
        <v>-1.3918441358978803E-2</v>
      </c>
      <c r="D985">
        <f>+$D$3*((1-$D$5)*SOI!D984+$D$5*SOI!D983) +   $D$4*((1-$D$5)*SOI!E984+$D$5*SOI!E983)</f>
        <v>0</v>
      </c>
      <c r="E985">
        <f t="shared" si="415"/>
        <v>0.76296473698114653</v>
      </c>
      <c r="F985">
        <f t="shared" si="416"/>
        <v>-2.1548088728790269</v>
      </c>
      <c r="G985">
        <f t="shared" si="424"/>
        <v>-1.3918441358978804</v>
      </c>
      <c r="H985" s="21">
        <f t="shared" si="425"/>
        <v>-1.2465670810122518E-2</v>
      </c>
      <c r="I985" s="37">
        <f t="shared" si="417"/>
        <v>0.46851041042417046</v>
      </c>
      <c r="J985" s="1">
        <f t="shared" si="426"/>
        <v>-2.2262980080679996E-2</v>
      </c>
      <c r="K985" s="1">
        <f t="shared" si="427"/>
        <v>-3.1841858199781387E-7</v>
      </c>
      <c r="L985" s="1">
        <f t="shared" si="418"/>
        <v>-0.84407791763812556</v>
      </c>
      <c r="M985" s="1">
        <f t="shared" si="419"/>
        <v>-0.2986184999524652</v>
      </c>
      <c r="N985" s="1">
        <f t="shared" si="420"/>
        <v>9.6729408588702836E-3</v>
      </c>
      <c r="O985" s="1">
        <f t="shared" si="421"/>
        <v>6.4089930404488862E-2</v>
      </c>
      <c r="P985" s="1">
        <f t="shared" si="422"/>
        <v>-2.1831317639895578E-4</v>
      </c>
      <c r="Q985" s="1">
        <f t="shared" si="428"/>
        <v>-1.9426634931387519E-3</v>
      </c>
      <c r="R985" s="1">
        <f t="shared" si="429"/>
        <v>5.0011968879378731E-5</v>
      </c>
      <c r="S985" s="1">
        <f t="shared" si="430"/>
        <v>5.942207491980466E-4</v>
      </c>
      <c r="T985" s="1">
        <f t="shared" si="431"/>
        <v>9.1022738416764116E-4</v>
      </c>
      <c r="U985" s="1">
        <f t="shared" si="432"/>
        <v>5.3060948752356014E-6</v>
      </c>
      <c r="V985" s="1">
        <f t="shared" si="433"/>
        <v>4.1043686147925517E-6</v>
      </c>
      <c r="W985" s="1">
        <f t="shared" si="423"/>
        <v>0</v>
      </c>
      <c r="X985" s="1">
        <f t="shared" si="423"/>
        <v>0</v>
      </c>
      <c r="Y985" s="1">
        <f t="shared" si="423"/>
        <v>0</v>
      </c>
      <c r="Z985" s="1">
        <f t="shared" si="423"/>
        <v>0</v>
      </c>
      <c r="AA985" s="1">
        <f>+AA$3*$F985*ABS($F985)*COS(2*PI()*$A985/$AZ$22+AA$4)*COS(2*PI()*$A985/$BA$22+AA$5)</f>
        <v>0</v>
      </c>
      <c r="AB985" s="39">
        <f>+AB$3*$F985*ABS($F985)*COS(2*2*PI()*$A985/$BA$33+AB$4)*COS(2*2*PI()*$A985/$BA$34+AB$5)*COS(2*2*PI()*$A985/$BA$35+AB$6)</f>
        <v>0</v>
      </c>
      <c r="AE985" s="20">
        <f>+$AF$20*SIGN(SOI!A984)*(ABS(SOI!A984))^$AE$2</f>
        <v>2.3596915971086534E-2</v>
      </c>
      <c r="AF985" s="20">
        <f t="shared" si="410"/>
        <v>-1.6708153301619316E-3</v>
      </c>
      <c r="AG985" s="19">
        <f t="shared" si="411"/>
        <v>-0.57406973577609022</v>
      </c>
      <c r="AH985" s="19">
        <f t="shared" si="412"/>
        <v>-0.54862633390386906</v>
      </c>
      <c r="AI985">
        <f t="shared" ref="AI985:AI1048" si="435">+AI984+$AI$22</f>
        <v>0.57779999999999976</v>
      </c>
      <c r="AJ985">
        <f t="shared" si="434"/>
        <v>0.57239892044592833</v>
      </c>
      <c r="AK985">
        <v>1</v>
      </c>
    </row>
    <row r="986" spans="1:37" x14ac:dyDescent="0.25">
      <c r="A986">
        <v>80.33333333333313</v>
      </c>
      <c r="B986" s="2">
        <v>1960.3333333332603</v>
      </c>
      <c r="C986">
        <f>+D986+($D$2+E986+F986)*SOI!A985*IF(B986&gt;$C$18, IF(B986&lt;$C$19,-1,1),1)</f>
        <v>0.14607411803054521</v>
      </c>
      <c r="D986">
        <f>+$D$3*((1-$D$5)*SOI!D985+$D$5*SOI!D984) +   $D$4*((1-$D$5)*SOI!E985+$D$5*SOI!E984)</f>
        <v>0</v>
      </c>
      <c r="E986">
        <f t="shared" si="415"/>
        <v>-0.68067141182254254</v>
      </c>
      <c r="F986">
        <f t="shared" si="416"/>
        <v>3.6021537724334465</v>
      </c>
      <c r="G986">
        <f t="shared" si="424"/>
        <v>2.9214823606109039</v>
      </c>
      <c r="H986" s="21">
        <f t="shared" si="425"/>
        <v>-9.282562011501929E-3</v>
      </c>
      <c r="I986" s="37">
        <f t="shared" si="417"/>
        <v>-0.3136012974690926</v>
      </c>
      <c r="J986" s="1">
        <f t="shared" si="426"/>
        <v>-7.9451432827370716E-3</v>
      </c>
      <c r="K986" s="1">
        <f t="shared" si="427"/>
        <v>4.1295908716791583E-5</v>
      </c>
      <c r="L986" s="1">
        <f t="shared" si="418"/>
        <v>0.19881321851005102</v>
      </c>
      <c r="M986" s="1">
        <f t="shared" si="419"/>
        <v>0.15921227208951194</v>
      </c>
      <c r="N986" s="1">
        <f t="shared" si="420"/>
        <v>-7.9117064172040032E-3</v>
      </c>
      <c r="O986" s="1">
        <f t="shared" si="421"/>
        <v>-0.50950377291434834</v>
      </c>
      <c r="P986" s="1">
        <f t="shared" si="422"/>
        <v>1.51205730280506E-2</v>
      </c>
      <c r="Q986" s="1">
        <f t="shared" si="428"/>
        <v>-8.471670198659108E-4</v>
      </c>
      <c r="R986" s="1">
        <f t="shared" si="429"/>
        <v>-1.4598358312932666E-5</v>
      </c>
      <c r="S986" s="1">
        <f t="shared" si="430"/>
        <v>3.2532545721303616E-4</v>
      </c>
      <c r="T986" s="1">
        <f t="shared" si="431"/>
        <v>1.7043948718732675E-3</v>
      </c>
      <c r="U986" s="1">
        <f t="shared" si="432"/>
        <v>2.4599252929373948E-4</v>
      </c>
      <c r="V986" s="1">
        <f t="shared" si="433"/>
        <v>2.325124917540689E-4</v>
      </c>
      <c r="W986" s="1">
        <f t="shared" si="423"/>
        <v>0</v>
      </c>
      <c r="X986" s="1">
        <f t="shared" si="423"/>
        <v>0</v>
      </c>
      <c r="Y986" s="1">
        <f t="shared" si="423"/>
        <v>0</v>
      </c>
      <c r="Z986" s="1">
        <f t="shared" si="423"/>
        <v>0</v>
      </c>
      <c r="AA986" s="1">
        <f>+AA$3*$F986*ABS($F986)*COS(2*PI()*$A986/$AZ$22+AA$4)*COS(2*PI()*$A986/$BA$22+AA$5)</f>
        <v>0</v>
      </c>
      <c r="AB986" s="39">
        <f>+AB$3*$F986*ABS($F986)*COS(2*2*PI()*$A986/$BA$33+AB$4)*COS(2*2*PI()*$A986/$BA$34+AB$5)*COS(2*2*PI()*$A986/$BA$35+AB$6)</f>
        <v>0</v>
      </c>
      <c r="AE986" s="20">
        <f>+$AF$20*SIGN(SOI!A985)*(ABS(SOI!A985))^$AE$2</f>
        <v>7.3111403857914078E-2</v>
      </c>
      <c r="AF986" s="20">
        <f t="shared" si="410"/>
        <v>-3.2314468884534188E-2</v>
      </c>
      <c r="AG986" s="19">
        <f t="shared" si="411"/>
        <v>0.34706344089242458</v>
      </c>
      <c r="AH986" s="19">
        <f t="shared" si="412"/>
        <v>0.4685719713636457</v>
      </c>
      <c r="AI986">
        <f t="shared" si="435"/>
        <v>0.5783999999999998</v>
      </c>
      <c r="AJ986">
        <f t="shared" si="434"/>
        <v>0.37937790977695879</v>
      </c>
      <c r="AK986">
        <v>1</v>
      </c>
    </row>
    <row r="987" spans="1:37" x14ac:dyDescent="0.25">
      <c r="A987">
        <v>80.416666666666458</v>
      </c>
      <c r="B987" s="2">
        <v>1960.4166666665935</v>
      </c>
      <c r="C987">
        <f>+D987+($D$2+E987+F987)*SOI!A986*IF(B987&gt;$C$18, IF(B987&lt;$C$19,-1,1),1)</f>
        <v>11.802758294089276</v>
      </c>
      <c r="D987">
        <f>+$D$3*((1-$D$5)*SOI!D986+$D$5*SOI!D985) +   $D$4*((1-$D$5)*SOI!E986+$D$5*SOI!E985)</f>
        <v>0</v>
      </c>
      <c r="E987">
        <f t="shared" si="415"/>
        <v>0.65467329736033564</v>
      </c>
      <c r="F987">
        <f t="shared" si="416"/>
        <v>-59.668464767806711</v>
      </c>
      <c r="G987">
        <f t="shared" si="424"/>
        <v>-59.013791470446378</v>
      </c>
      <c r="H987" s="21">
        <f t="shared" si="425"/>
        <v>0.15123675276951329</v>
      </c>
      <c r="I987" s="37">
        <f t="shared" si="417"/>
        <v>4.6573528500684615E-2</v>
      </c>
      <c r="J987" s="1">
        <f t="shared" si="426"/>
        <v>1.191835316694121E-2</v>
      </c>
      <c r="K987" s="1">
        <f t="shared" si="427"/>
        <v>-2.1576173574687232E-3</v>
      </c>
      <c r="L987" s="1">
        <f t="shared" si="418"/>
        <v>-5.8779943794279525E-2</v>
      </c>
      <c r="M987" s="1">
        <f t="shared" si="419"/>
        <v>1.608161887916483</v>
      </c>
      <c r="N987" s="1">
        <f t="shared" si="420"/>
        <v>1.3887866586052842</v>
      </c>
      <c r="O987" s="1">
        <f t="shared" si="421"/>
        <v>1.6798538580589724</v>
      </c>
      <c r="P987" s="1">
        <f t="shared" si="422"/>
        <v>-0.81045264285707097</v>
      </c>
      <c r="Q987" s="1">
        <f t="shared" si="428"/>
        <v>1.5020612354797664</v>
      </c>
      <c r="R987" s="1">
        <f t="shared" si="429"/>
        <v>-3.8440046843372148E-3</v>
      </c>
      <c r="S987" s="1">
        <f t="shared" si="430"/>
        <v>8.4809540969127198E-3</v>
      </c>
      <c r="T987" s="1">
        <f t="shared" si="431"/>
        <v>1.6614153785362597E-3</v>
      </c>
      <c r="U987" s="1">
        <f t="shared" si="432"/>
        <v>1.9581348733787004E-3</v>
      </c>
      <c r="V987" s="1">
        <f t="shared" si="433"/>
        <v>2.1876158210918608</v>
      </c>
      <c r="W987" s="1">
        <f t="shared" si="423"/>
        <v>0</v>
      </c>
      <c r="X987" s="1">
        <f t="shared" si="423"/>
        <v>0</v>
      </c>
      <c r="Y987" s="1">
        <f t="shared" si="423"/>
        <v>0</v>
      </c>
      <c r="Z987" s="1">
        <f t="shared" si="423"/>
        <v>0</v>
      </c>
      <c r="AA987" s="1">
        <f>+AA$3*$F987*ABS($F987)*COS(2*PI()*$A987/$AZ$22+AA$4)*COS(2*PI()*$A987/$BA$22+AA$5)</f>
        <v>0</v>
      </c>
      <c r="AB987" s="39">
        <f>+AB$3*$F987*ABS($F987)*COS(2*2*PI()*$A987/$BA$33+AB$4)*COS(2*2*PI()*$A987/$BA$34+AB$5)*COS(2*2*PI()*$A987/$BA$35+AB$6)</f>
        <v>0</v>
      </c>
      <c r="AE987" s="20">
        <f>+$AF$20*SIGN(SOI!A986)*(ABS(SOI!A986))^$AE$2</f>
        <v>-0.19365172648260318</v>
      </c>
      <c r="AF987" s="20">
        <f t="shared" si="410"/>
        <v>-0.11568824287903146</v>
      </c>
      <c r="AG987" s="19">
        <f t="shared" si="411"/>
        <v>0.17305484284386599</v>
      </c>
      <c r="AH987" s="19">
        <f t="shared" si="412"/>
        <v>0.23561826172297642</v>
      </c>
      <c r="AI987">
        <f t="shared" si="435"/>
        <v>0.57899999999999985</v>
      </c>
      <c r="AJ987">
        <f t="shared" si="434"/>
        <v>0.28874308572289742</v>
      </c>
      <c r="AK987">
        <v>1</v>
      </c>
    </row>
    <row r="988" spans="1:37" x14ac:dyDescent="0.25">
      <c r="A988">
        <v>80.499999999999787</v>
      </c>
      <c r="B988" s="2">
        <v>1960.4999999999268</v>
      </c>
      <c r="C988">
        <f>+D988+($D$2+E988+F988)*SOI!A987*IF(B988&gt;$C$18, IF(B988&lt;$C$19,-1,1),1)</f>
        <v>1.1744192982667012</v>
      </c>
      <c r="D988">
        <f>+$D$3*((1-$D$5)*SOI!D987+$D$5*SOI!D986) +   $D$4*((1-$D$5)*SOI!E987+$D$5*SOI!E986)</f>
        <v>0</v>
      </c>
      <c r="E988">
        <f t="shared" si="415"/>
        <v>-0.67488859904940757</v>
      </c>
      <c r="F988">
        <f t="shared" si="416"/>
        <v>-4.0227885940173973</v>
      </c>
      <c r="G988">
        <f t="shared" si="424"/>
        <v>-4.6976771930668049</v>
      </c>
      <c r="H988" s="21">
        <f t="shared" si="425"/>
        <v>1.7621131158969846E-2</v>
      </c>
      <c r="I988" s="37">
        <f t="shared" si="417"/>
        <v>0.20589229045656796</v>
      </c>
      <c r="J988" s="1">
        <f t="shared" si="426"/>
        <v>5.539456236509299E-3</v>
      </c>
      <c r="K988" s="1">
        <f t="shared" si="427"/>
        <v>-2.05415229949347E-4</v>
      </c>
      <c r="L988" s="1">
        <f t="shared" si="418"/>
        <v>0.55426103412470695</v>
      </c>
      <c r="M988" s="1">
        <f t="shared" si="419"/>
        <v>0.16907512141581685</v>
      </c>
      <c r="N988" s="1">
        <f t="shared" si="420"/>
        <v>0.18765235434251329</v>
      </c>
      <c r="O988" s="1">
        <f t="shared" si="421"/>
        <v>-0.23257431855164767</v>
      </c>
      <c r="P988" s="1">
        <f t="shared" si="422"/>
        <v>-5.9103121474233876E-2</v>
      </c>
      <c r="Q988" s="1">
        <f t="shared" si="428"/>
        <v>2.1338115542979732E-2</v>
      </c>
      <c r="R988" s="1">
        <f t="shared" si="429"/>
        <v>-2.4140889896083088E-4</v>
      </c>
      <c r="S988" s="1">
        <f t="shared" si="430"/>
        <v>5.0659877718528465E-3</v>
      </c>
      <c r="T988" s="1">
        <f t="shared" si="431"/>
        <v>2.1689705905128362E-3</v>
      </c>
      <c r="U988" s="1">
        <f t="shared" si="432"/>
        <v>6.3128623584186839E-4</v>
      </c>
      <c r="V988" s="1">
        <f t="shared" si="433"/>
        <v>2.1556205385982612E-2</v>
      </c>
      <c r="W988" s="1">
        <f t="shared" si="423"/>
        <v>0</v>
      </c>
      <c r="X988" s="1">
        <f t="shared" si="423"/>
        <v>0</v>
      </c>
      <c r="Y988" s="1">
        <f t="shared" si="423"/>
        <v>0</v>
      </c>
      <c r="Z988" s="1">
        <f t="shared" si="423"/>
        <v>0</v>
      </c>
      <c r="AA988" s="1">
        <f>+AA$3*$F988*ABS($F988)*COS(2*PI()*$A988/$AZ$22+AA$4)*COS(2*PI()*$A988/$BA$22+AA$5)</f>
        <v>0</v>
      </c>
      <c r="AB988" s="39">
        <f>+AB$3*$F988*ABS($F988)*COS(2*2*PI()*$A988/$BA$33+AB$4)*COS(2*2*PI()*$A988/$BA$34+AB$5)*COS(2*2*PI()*$A988/$BA$35+AB$6)</f>
        <v>0</v>
      </c>
      <c r="AE988" s="20">
        <f>+$AF$20*SIGN(SOI!A987)*(ABS(SOI!A987))^$AE$2</f>
        <v>-0.22652440601240525</v>
      </c>
      <c r="AF988" s="20">
        <f t="shared" ref="AF988:AF1051" si="436">+AVERAGE(AE987:AE989)</f>
        <v>-0.14005871083166946</v>
      </c>
      <c r="AG988" s="19">
        <f t="shared" si="411"/>
        <v>0.33561675362547816</v>
      </c>
      <c r="AH988" s="19">
        <f t="shared" si="412"/>
        <v>0.33535918760824424</v>
      </c>
      <c r="AI988">
        <f t="shared" si="435"/>
        <v>0.57959999999999989</v>
      </c>
      <c r="AJ988">
        <f t="shared" si="434"/>
        <v>0.47567546445714759</v>
      </c>
      <c r="AK988">
        <v>1</v>
      </c>
    </row>
    <row r="989" spans="1:37" x14ac:dyDescent="0.25">
      <c r="A989">
        <v>80.583333333333115</v>
      </c>
      <c r="B989" s="2">
        <v>1960.58333333326</v>
      </c>
      <c r="C989">
        <f>+D989+($D$2+E989+F989)*SOI!A988*IF(B989&gt;$C$18, IF(B989&lt;$C$19,-1,1),1)</f>
        <v>0</v>
      </c>
      <c r="D989">
        <f>+$D$3*((1-$D$5)*SOI!D988+$D$5*SOI!D987) +   $D$4*((1-$D$5)*SOI!E988+$D$5*SOI!E987)</f>
        <v>0</v>
      </c>
      <c r="E989">
        <f t="shared" si="415"/>
        <v>0.74906623509936132</v>
      </c>
      <c r="F989">
        <f t="shared" si="416"/>
        <v>2.2355410263004361</v>
      </c>
      <c r="G989">
        <f t="shared" si="424"/>
        <v>2.9846072613997974</v>
      </c>
      <c r="H989" s="21">
        <f t="shared" si="425"/>
        <v>-2.7331839076497399E-2</v>
      </c>
      <c r="I989" s="37">
        <f t="shared" si="417"/>
        <v>-0.38508029868662336</v>
      </c>
      <c r="J989" s="1">
        <f t="shared" si="426"/>
        <v>2.0749656947444154E-3</v>
      </c>
      <c r="K989" s="1">
        <f t="shared" si="427"/>
        <v>6.5881612294629508E-8</v>
      </c>
      <c r="L989" s="1">
        <f t="shared" si="418"/>
        <v>-0.87798217207934826</v>
      </c>
      <c r="M989" s="1">
        <f t="shared" si="419"/>
        <v>-3.3861974492063858E-2</v>
      </c>
      <c r="N989" s="1">
        <f t="shared" si="420"/>
        <v>-9.3497468634504796E-2</v>
      </c>
      <c r="O989" s="1">
        <f t="shared" si="421"/>
        <v>2.2863980033560743E-4</v>
      </c>
      <c r="P989" s="1">
        <f t="shared" si="422"/>
        <v>1.2172522122638377E-2</v>
      </c>
      <c r="Q989" s="1">
        <f t="shared" si="428"/>
        <v>2.1292883012638381E-3</v>
      </c>
      <c r="R989" s="1">
        <f t="shared" si="429"/>
        <v>4.505498981792583E-5</v>
      </c>
      <c r="S989" s="1">
        <f t="shared" si="430"/>
        <v>4.7208607191277238E-3</v>
      </c>
      <c r="T989" s="1">
        <f t="shared" si="431"/>
        <v>3.3776534464951697E-6</v>
      </c>
      <c r="U989" s="1">
        <f t="shared" si="432"/>
        <v>2.4316870927308025E-4</v>
      </c>
      <c r="V989" s="1">
        <f t="shared" si="433"/>
        <v>2.2120161954105643E-3</v>
      </c>
      <c r="W989" s="1">
        <f t="shared" si="423"/>
        <v>0</v>
      </c>
      <c r="X989" s="1">
        <f t="shared" si="423"/>
        <v>0</v>
      </c>
      <c r="Y989" s="1">
        <f t="shared" si="423"/>
        <v>0</v>
      </c>
      <c r="Z989" s="1">
        <f t="shared" si="423"/>
        <v>0</v>
      </c>
      <c r="AA989" s="1">
        <f>+AA$3*$F989*ABS($F989)*COS(2*PI()*$A989/$AZ$22+AA$4)*COS(2*PI()*$A989/$BA$22+AA$5)</f>
        <v>0</v>
      </c>
      <c r="AB989" s="39">
        <f>+AB$3*$F989*ABS($F989)*COS(2*2*PI()*$A989/$BA$33+AB$4)*COS(2*2*PI()*$A989/$BA$34+AB$5)*COS(2*2*PI()*$A989/$BA$35+AB$6)</f>
        <v>0</v>
      </c>
      <c r="AE989" s="20">
        <f>+$AF$20*SIGN(SOI!A988)*(ABS(SOI!A988))^$AE$2</f>
        <v>0</v>
      </c>
      <c r="AF989" s="20">
        <f t="shared" si="436"/>
        <v>-5.8487244448235831E-2</v>
      </c>
      <c r="AG989" s="19">
        <f t="shared" si="411"/>
        <v>0.32977392692547058</v>
      </c>
      <c r="AH989" s="19">
        <f t="shared" si="412"/>
        <v>0.32088764065507358</v>
      </c>
      <c r="AI989">
        <f t="shared" si="435"/>
        <v>0.58019999999999994</v>
      </c>
      <c r="AJ989">
        <f t="shared" si="434"/>
        <v>0.38826117137370642</v>
      </c>
      <c r="AK989">
        <v>1</v>
      </c>
    </row>
    <row r="990" spans="1:37" x14ac:dyDescent="0.25">
      <c r="A990">
        <v>80.666666666666444</v>
      </c>
      <c r="B990" s="2">
        <v>1960.6666666665933</v>
      </c>
      <c r="C990">
        <f>+D990+($D$2+E990+F990)*SOI!A989*IF(B990&gt;$C$18, IF(B990&lt;$C$19,-1,1),1)</f>
        <v>-8.4353188817833491E-2</v>
      </c>
      <c r="D990">
        <f>+$D$3*((1-$D$5)*SOI!D989+$D$5*SOI!D988) +   $D$4*((1-$D$5)*SOI!E989+$D$5*SOI!E988)</f>
        <v>0</v>
      </c>
      <c r="E990">
        <f t="shared" si="415"/>
        <v>-0.91133851611693562</v>
      </c>
      <c r="F990">
        <f t="shared" si="416"/>
        <v>-1.9004344444775141</v>
      </c>
      <c r="G990">
        <f t="shared" si="424"/>
        <v>-2.8117729605944497</v>
      </c>
      <c r="H990" s="21">
        <f t="shared" si="425"/>
        <v>8.3627076633963383E-3</v>
      </c>
      <c r="I990" s="37">
        <f t="shared" si="417"/>
        <v>0.39251509305287408</v>
      </c>
      <c r="J990" s="1">
        <f t="shared" si="426"/>
        <v>-1.4429358832962899E-3</v>
      </c>
      <c r="K990" s="1">
        <f t="shared" si="427"/>
        <v>-4.8397360623704007E-7</v>
      </c>
      <c r="L990" s="1">
        <f t="shared" si="418"/>
        <v>0.42406761503340595</v>
      </c>
      <c r="M990" s="1">
        <f t="shared" si="419"/>
        <v>-2.3101667564075903E-2</v>
      </c>
      <c r="N990" s="1">
        <f t="shared" si="420"/>
        <v>-4.9398556131635494E-3</v>
      </c>
      <c r="O990" s="1">
        <f t="shared" si="421"/>
        <v>-0.37131995063586953</v>
      </c>
      <c r="P990" s="1">
        <f t="shared" si="422"/>
        <v>-1.1399667104572009E-4</v>
      </c>
      <c r="Q990" s="1">
        <f t="shared" si="428"/>
        <v>7.6750271782679067E-5</v>
      </c>
      <c r="R990" s="1">
        <f t="shared" si="429"/>
        <v>-1.655363636865273E-6</v>
      </c>
      <c r="S990" s="1">
        <f t="shared" si="430"/>
        <v>-2.5423810964234306E-4</v>
      </c>
      <c r="T990" s="1">
        <f t="shared" si="431"/>
        <v>2.6494818594091449E-3</v>
      </c>
      <c r="U990" s="1">
        <f t="shared" si="432"/>
        <v>2.321262990439128E-6</v>
      </c>
      <c r="V990" s="1">
        <f t="shared" si="433"/>
        <v>-1.0944963088580359E-6</v>
      </c>
      <c r="W990" s="1">
        <f t="shared" si="423"/>
        <v>0</v>
      </c>
      <c r="X990" s="1">
        <f t="shared" si="423"/>
        <v>0</v>
      </c>
      <c r="Y990" s="1">
        <f t="shared" si="423"/>
        <v>0</v>
      </c>
      <c r="Z990" s="1">
        <f t="shared" si="423"/>
        <v>0</v>
      </c>
      <c r="AA990" s="1">
        <f>+AA$3*$F990*ABS($F990)*COS(2*PI()*$A990/$AZ$22+AA$4)*COS(2*PI()*$A990/$BA$22+AA$5)</f>
        <v>0</v>
      </c>
      <c r="AB990" s="39">
        <f>+AB$3*$F990*ABS($F990)*COS(2*2*PI()*$A990/$BA$33+AB$4)*COS(2*2*PI()*$A990/$BA$34+AB$5)*COS(2*2*PI()*$A990/$BA$35+AB$6)</f>
        <v>0</v>
      </c>
      <c r="AE990" s="20">
        <f>+$AF$20*SIGN(SOI!A989)*(ABS(SOI!A989))^$AE$2</f>
        <v>5.1062672667697775E-2</v>
      </c>
      <c r="AF990" s="20">
        <f t="shared" si="436"/>
        <v>-1.384938002052403E-2</v>
      </c>
      <c r="AG990" s="19">
        <f t="shared" si="411"/>
        <v>0.55784322285879206</v>
      </c>
      <c r="AH990" s="19">
        <f t="shared" si="412"/>
        <v>0.32417211884435737</v>
      </c>
      <c r="AI990">
        <f t="shared" si="435"/>
        <v>0.58079999999999998</v>
      </c>
      <c r="AJ990">
        <f t="shared" si="434"/>
        <v>0.57169260287931611</v>
      </c>
      <c r="AK990">
        <v>1</v>
      </c>
    </row>
    <row r="991" spans="1:37" x14ac:dyDescent="0.25">
      <c r="A991">
        <v>80.749999999999773</v>
      </c>
      <c r="B991" s="2">
        <v>1960.7499999999266</v>
      </c>
      <c r="C991">
        <f>+D991+($D$2+E991+F991)*SOI!A990*IF(B991&gt;$C$18, IF(B991&lt;$C$19,-1,1),1)</f>
        <v>-0.24003126656880991</v>
      </c>
      <c r="D991">
        <f>+$D$3*((1-$D$5)*SOI!D990+$D$5*SOI!D989) +   $D$4*((1-$D$5)*SOI!E990+$D$5*SOI!E989)</f>
        <v>0</v>
      </c>
      <c r="E991">
        <f t="shared" si="415"/>
        <v>1.274209220719043</v>
      </c>
      <c r="F991">
        <f t="shared" si="416"/>
        <v>2.1548088731210981</v>
      </c>
      <c r="G991">
        <f t="shared" si="424"/>
        <v>3.4290180938401411</v>
      </c>
      <c r="H991" s="21">
        <f t="shared" si="425"/>
        <v>2.3456175169967564E-2</v>
      </c>
      <c r="I991" s="37">
        <f t="shared" si="417"/>
        <v>-0.13472609617069112</v>
      </c>
      <c r="J991" s="1">
        <f t="shared" si="426"/>
        <v>-3.8155125918795587E-4</v>
      </c>
      <c r="K991" s="1">
        <f t="shared" si="427"/>
        <v>4.4463022213762398E-6</v>
      </c>
      <c r="L991" s="1">
        <f t="shared" si="418"/>
        <v>-8.4066766902959351E-3</v>
      </c>
      <c r="M991" s="1">
        <f t="shared" si="419"/>
        <v>1.7797287763939171E-2</v>
      </c>
      <c r="N991" s="1">
        <f t="shared" si="420"/>
        <v>0.13909237556738027</v>
      </c>
      <c r="O991" s="1">
        <f t="shared" si="421"/>
        <v>1.1474528664369668</v>
      </c>
      <c r="P991" s="1">
        <f t="shared" si="422"/>
        <v>1.7095966635659876E-2</v>
      </c>
      <c r="Q991" s="1">
        <f t="shared" si="428"/>
        <v>1.6648667660047098E-3</v>
      </c>
      <c r="R991" s="1">
        <f t="shared" si="429"/>
        <v>1.232504000873691E-5</v>
      </c>
      <c r="S991" s="1">
        <f t="shared" si="430"/>
        <v>-2.4571127471762085E-3</v>
      </c>
      <c r="T991" s="1">
        <f t="shared" si="431"/>
        <v>1.6230681631572791E-4</v>
      </c>
      <c r="U991" s="1">
        <f t="shared" si="432"/>
        <v>1.1948715054836582E-4</v>
      </c>
      <c r="V991" s="1">
        <f t="shared" si="433"/>
        <v>-4.6217331133153062E-3</v>
      </c>
      <c r="W991" s="1">
        <f t="shared" si="423"/>
        <v>0</v>
      </c>
      <c r="X991" s="1">
        <f t="shared" si="423"/>
        <v>0</v>
      </c>
      <c r="Y991" s="1">
        <f t="shared" si="423"/>
        <v>0</v>
      </c>
      <c r="Z991" s="1">
        <f t="shared" si="423"/>
        <v>0</v>
      </c>
      <c r="AA991" s="1">
        <f>+AA$3*$F991*ABS($F991)*COS(2*PI()*$A991/$AZ$22+AA$4)*COS(2*PI()*$A991/$BA$22+AA$5)</f>
        <v>0</v>
      </c>
      <c r="AB991" s="39">
        <f>+AB$3*$F991*ABS($F991)*COS(2*2*PI()*$A991/$BA$33+AB$4)*COS(2*2*PI()*$A991/$BA$34+AB$5)*COS(2*2*PI()*$A991/$BA$35+AB$6)</f>
        <v>0</v>
      </c>
      <c r="AE991" s="20">
        <f>+$AF$20*SIGN(SOI!A990)*(ABS(SOI!A990))^$AE$2</f>
        <v>-9.2610812729269867E-2</v>
      </c>
      <c r="AF991" s="20">
        <f t="shared" si="436"/>
        <v>-0.11518585177778941</v>
      </c>
      <c r="AG991" s="19">
        <f t="shared" si="411"/>
        <v>0.47176810809548564</v>
      </c>
      <c r="AH991" s="19">
        <f t="shared" si="412"/>
        <v>0.33148019151144348</v>
      </c>
      <c r="AI991">
        <f t="shared" si="435"/>
        <v>0.58140000000000003</v>
      </c>
      <c r="AJ991">
        <f t="shared" si="434"/>
        <v>0.58695395987327503</v>
      </c>
      <c r="AK991">
        <v>1</v>
      </c>
    </row>
    <row r="992" spans="1:37" x14ac:dyDescent="0.25">
      <c r="A992">
        <v>80.833333333333101</v>
      </c>
      <c r="B992" s="2">
        <v>1960.8333333332598</v>
      </c>
      <c r="C992">
        <f>+D992+($D$2+E992+F992)*SOI!A991*IF(B992&gt;$C$18, IF(B992&lt;$C$19,-1,1),1)</f>
        <v>2.2761056443438505</v>
      </c>
      <c r="D992">
        <f>+$D$3*((1-$D$5)*SOI!D991+$D$5*SOI!D990) +   $D$4*((1-$D$5)*SOI!E991+$D$5*SOI!E990)</f>
        <v>0</v>
      </c>
      <c r="E992">
        <f t="shared" si="415"/>
        <v>-2.3875979228810675</v>
      </c>
      <c r="F992">
        <f t="shared" si="416"/>
        <v>-3.6021537727606443</v>
      </c>
      <c r="G992">
        <f t="shared" si="424"/>
        <v>-5.9897516956417114</v>
      </c>
      <c r="H992" s="21">
        <f t="shared" si="425"/>
        <v>-1.9883708180405659E-2</v>
      </c>
      <c r="I992" s="37">
        <f t="shared" si="417"/>
        <v>-0.67357963986107561</v>
      </c>
      <c r="J992" s="1">
        <f t="shared" si="426"/>
        <v>-9.3096651715303281E-3</v>
      </c>
      <c r="K992" s="1">
        <f t="shared" si="427"/>
        <v>-4.0440805389853583E-3</v>
      </c>
      <c r="L992" s="1">
        <f t="shared" si="418"/>
        <v>1.5371842363384616</v>
      </c>
      <c r="M992" s="1">
        <f t="shared" si="419"/>
        <v>8.6855588545934947E-2</v>
      </c>
      <c r="N992" s="1">
        <f t="shared" si="420"/>
        <v>-0.36869063043333994</v>
      </c>
      <c r="O992" s="1">
        <f t="shared" si="421"/>
        <v>-1.4974245268234561</v>
      </c>
      <c r="P992" s="1">
        <f t="shared" si="422"/>
        <v>-6.5163261746407436E-2</v>
      </c>
      <c r="Q992" s="1">
        <f t="shared" si="428"/>
        <v>-2.1536851094663967E-2</v>
      </c>
      <c r="R992" s="1">
        <f t="shared" si="429"/>
        <v>-7.9712840404654083E-4</v>
      </c>
      <c r="S992" s="1">
        <f t="shared" si="430"/>
        <v>3.2562750902758224E-2</v>
      </c>
      <c r="T992" s="1">
        <f t="shared" si="431"/>
        <v>3.8730082580016617E-2</v>
      </c>
      <c r="U992" s="1">
        <f t="shared" si="432"/>
        <v>-2.277023869351455E-3</v>
      </c>
      <c r="V992" s="1">
        <f t="shared" si="433"/>
        <v>-4.6695259444597632E-2</v>
      </c>
      <c r="W992" s="1">
        <f t="shared" si="423"/>
        <v>0</v>
      </c>
      <c r="X992" s="1">
        <f t="shared" si="423"/>
        <v>0</v>
      </c>
      <c r="Y992" s="1">
        <f t="shared" si="423"/>
        <v>0</v>
      </c>
      <c r="Z992" s="1">
        <f t="shared" si="423"/>
        <v>0</v>
      </c>
      <c r="AA992" s="1">
        <f>+AA$3*$F992*ABS($F992)*COS(2*PI()*$A992/$AZ$22+AA$4)*COS(2*PI()*$A992/$BA$22+AA$5)</f>
        <v>0</v>
      </c>
      <c r="AB992" s="39">
        <f>+AB$3*$F992*ABS($F992)*COS(2*2*PI()*$A992/$BA$33+AB$4)*COS(2*2*PI()*$A992/$BA$34+AB$5)*COS(2*2*PI()*$A992/$BA$35+AB$6)</f>
        <v>0</v>
      </c>
      <c r="AE992" s="20">
        <f>+$AF$20*SIGN(SOI!A991)*(ABS(SOI!A991))^$AE$2</f>
        <v>-0.30400941527179615</v>
      </c>
      <c r="AF992" s="20">
        <f t="shared" si="436"/>
        <v>-0.11940550041347414</v>
      </c>
      <c r="AG992" s="19">
        <f t="shared" si="411"/>
        <v>0.59405524659211684</v>
      </c>
      <c r="AH992" s="19">
        <f t="shared" si="412"/>
        <v>0.41336766365738442</v>
      </c>
      <c r="AI992">
        <f t="shared" si="435"/>
        <v>0.58200000000000007</v>
      </c>
      <c r="AJ992">
        <f t="shared" si="434"/>
        <v>0.71346074700559092</v>
      </c>
      <c r="AK992">
        <v>1</v>
      </c>
    </row>
    <row r="993" spans="1:37" x14ac:dyDescent="0.25">
      <c r="A993">
        <v>80.91666666666643</v>
      </c>
      <c r="B993" s="2">
        <v>1960.9166666665931</v>
      </c>
      <c r="C993">
        <f>+D993+($D$2+E993+F993)*SOI!A992*IF(B993&gt;$C$18, IF(B993&lt;$C$19,-1,1),1)</f>
        <v>2.0157760953626713</v>
      </c>
      <c r="D993">
        <f>+$D$3*((1-$D$5)*SOI!D992+$D$5*SOI!D991) +   $D$4*((1-$D$5)*SOI!E992+$D$5*SOI!E991)</f>
        <v>0</v>
      </c>
      <c r="E993">
        <f t="shared" si="415"/>
        <v>41.120340000401498</v>
      </c>
      <c r="F993">
        <f t="shared" si="416"/>
        <v>59.668464767732075</v>
      </c>
      <c r="G993">
        <f t="shared" si="424"/>
        <v>100.78880476813357</v>
      </c>
      <c r="H993" s="21">
        <f t="shared" si="425"/>
        <v>-0.45168712056130356</v>
      </c>
      <c r="I993" s="37">
        <f t="shared" si="417"/>
        <v>21.472632809782802</v>
      </c>
      <c r="J993" s="1">
        <f t="shared" si="426"/>
        <v>-11.149751567473837</v>
      </c>
      <c r="K993" s="1">
        <f t="shared" si="427"/>
        <v>2.97940575557304</v>
      </c>
      <c r="L993" s="1">
        <f t="shared" si="418"/>
        <v>-49.664890347883443</v>
      </c>
      <c r="M993" s="1">
        <f t="shared" si="419"/>
        <v>-3.2631162838112329</v>
      </c>
      <c r="N993" s="1">
        <f t="shared" si="420"/>
        <v>5.1789335258527975</v>
      </c>
      <c r="O993" s="1">
        <f t="shared" si="421"/>
        <v>2.4471753508861194</v>
      </c>
      <c r="P993" s="1">
        <f t="shared" si="422"/>
        <v>0.90921996806214989</v>
      </c>
      <c r="Q993" s="1">
        <f t="shared" si="428"/>
        <v>-11.365674758763362</v>
      </c>
      <c r="R993" s="1">
        <f t="shared" si="429"/>
        <v>13.410273939014143</v>
      </c>
      <c r="S993" s="1">
        <f t="shared" si="430"/>
        <v>14.581280644578975</v>
      </c>
      <c r="T993" s="1">
        <f t="shared" si="431"/>
        <v>2.0449944280997077</v>
      </c>
      <c r="U993" s="1">
        <f t="shared" si="432"/>
        <v>-1.0128148949105473</v>
      </c>
      <c r="V993" s="1">
        <f t="shared" si="433"/>
        <v>-9.1520245970724847</v>
      </c>
      <c r="W993" s="1">
        <f t="shared" si="423"/>
        <v>0</v>
      </c>
      <c r="X993" s="1">
        <f t="shared" si="423"/>
        <v>0</v>
      </c>
      <c r="Y993" s="1">
        <f t="shared" si="423"/>
        <v>0</v>
      </c>
      <c r="Z993" s="1">
        <f t="shared" si="423"/>
        <v>0</v>
      </c>
      <c r="AA993" s="1">
        <f>+AA$3*$F993*ABS($F993)*COS(2*PI()*$A993/$AZ$22+AA$4)*COS(2*PI()*$A993/$BA$22+AA$5)</f>
        <v>0</v>
      </c>
      <c r="AB993" s="39">
        <f>+AB$3*$F993*ABS($F993)*COS(2*2*PI()*$A993/$BA$33+AB$4)*COS(2*2*PI()*$A993/$BA$34+AB$5)*COS(2*2*PI()*$A993/$BA$35+AB$6)</f>
        <v>0</v>
      </c>
      <c r="AE993" s="20">
        <f>+$AF$20*SIGN(SOI!A992)*(ABS(SOI!A992))^$AE$2</f>
        <v>3.8403726760643568E-2</v>
      </c>
      <c r="AF993" s="20">
        <f t="shared" si="436"/>
        <v>-0.14127183412395575</v>
      </c>
      <c r="AG993" s="19">
        <f t="shared" si="411"/>
        <v>0.52046532124867384</v>
      </c>
      <c r="AH993" s="19">
        <f t="shared" si="412"/>
        <v>0.38249401503726876</v>
      </c>
      <c r="AI993">
        <f t="shared" si="435"/>
        <v>0.58260000000000012</v>
      </c>
      <c r="AJ993">
        <f t="shared" si="434"/>
        <v>0.66173715537262956</v>
      </c>
      <c r="AK993">
        <v>1</v>
      </c>
    </row>
    <row r="994" spans="1:37" x14ac:dyDescent="0.25">
      <c r="A994">
        <v>80.999999999999758</v>
      </c>
      <c r="B994" s="2">
        <v>1960.9999999999263</v>
      </c>
      <c r="C994">
        <f>+D994+($D$2+E994+F994)*SOI!A993*IF(B994&gt;$C$18, IF(B994&lt;$C$19,-1,1),1)</f>
        <v>-1.0068061560517771</v>
      </c>
      <c r="D994">
        <f>+$D$3*((1-$D$5)*SOI!D993+$D$5*SOI!D992) +   $D$4*((1-$D$5)*SOI!E993+$D$5*SOI!E992)</f>
        <v>0</v>
      </c>
      <c r="E994">
        <f t="shared" si="415"/>
        <v>2.6892524459033842</v>
      </c>
      <c r="F994">
        <f t="shared" si="416"/>
        <v>4.0227885944417974</v>
      </c>
      <c r="G994">
        <f t="shared" si="424"/>
        <v>6.7120410403451816</v>
      </c>
      <c r="H994" s="21">
        <f t="shared" si="425"/>
        <v>-2.6862691787366234E-3</v>
      </c>
      <c r="I994" s="37">
        <f t="shared" si="417"/>
        <v>1.3035870247803063</v>
      </c>
      <c r="J994" s="1">
        <f t="shared" si="426"/>
        <v>-4.6435065716169101E-2</v>
      </c>
      <c r="K994" s="1">
        <f t="shared" si="427"/>
        <v>3.3992929177027953E-4</v>
      </c>
      <c r="L994" s="1">
        <f t="shared" si="418"/>
        <v>-1.7812150696590923</v>
      </c>
      <c r="M994" s="1">
        <f t="shared" si="419"/>
        <v>-0.22385082160045722</v>
      </c>
      <c r="N994" s="1">
        <f t="shared" si="420"/>
        <v>0.100824083955253</v>
      </c>
      <c r="O994" s="1">
        <f t="shared" si="421"/>
        <v>0.48401920691905437</v>
      </c>
      <c r="P994" s="1">
        <f t="shared" si="422"/>
        <v>1.4623910353884901E-2</v>
      </c>
      <c r="Q994" s="1">
        <f t="shared" si="428"/>
        <v>-1.5179075268117445E-2</v>
      </c>
      <c r="R994" s="1">
        <f t="shared" si="429"/>
        <v>1.0872826837766358E-3</v>
      </c>
      <c r="S994" s="1">
        <f t="shared" si="430"/>
        <v>1.7233534130074467E-2</v>
      </c>
      <c r="T994" s="1">
        <f t="shared" si="431"/>
        <v>1.4506295332362232E-2</v>
      </c>
      <c r="U994" s="1">
        <f t="shared" si="432"/>
        <v>-9.8896144831341374E-4</v>
      </c>
      <c r="V994" s="1">
        <f t="shared" si="433"/>
        <v>-2.8657326911638698E-3</v>
      </c>
      <c r="W994" s="1">
        <f t="shared" si="423"/>
        <v>0</v>
      </c>
      <c r="X994" s="1">
        <f t="shared" si="423"/>
        <v>0</v>
      </c>
      <c r="Y994" s="1">
        <f t="shared" si="423"/>
        <v>0</v>
      </c>
      <c r="Z994" s="1">
        <f t="shared" si="423"/>
        <v>0</v>
      </c>
      <c r="AA994" s="1">
        <f>+AA$3*$F994*ABS($F994)*COS(2*PI()*$A994/$AZ$22+AA$4)*COS(2*PI()*$A994/$BA$22+AA$5)</f>
        <v>0</v>
      </c>
      <c r="AB994" s="39">
        <f>+AB$3*$F994*ABS($F994)*COS(2*2*PI()*$A994/$BA$33+AB$4)*COS(2*2*PI()*$A994/$BA$34+AB$5)*COS(2*2*PI()*$A994/$BA$35+AB$6)</f>
        <v>0</v>
      </c>
      <c r="AE994" s="20">
        <f>+$AF$20*SIGN(SOI!A993)*(ABS(SOI!A993))^$AE$2</f>
        <v>-0.15820981386071464</v>
      </c>
      <c r="AF994" s="20">
        <f t="shared" si="436"/>
        <v>-1.9101478383527607E-2</v>
      </c>
      <c r="AG994" s="19">
        <f t="shared" ref="AG994:AG1057" si="437">+SIN((AVERAGE(H990:H1001)+AVERAGE(H994:H997)/4)*($AG$19+AG993*$AG$18*AVERAGE(G990:G1001))*$AE$20+$AG$17) - SIN($AG$17)</f>
        <v>0.30500654610383249</v>
      </c>
      <c r="AH994" s="19">
        <f t="shared" si="412"/>
        <v>0.3436106091560206</v>
      </c>
      <c r="AI994">
        <f t="shared" si="435"/>
        <v>0.58320000000000016</v>
      </c>
      <c r="AJ994">
        <f t="shared" si="434"/>
        <v>0.32410802448736009</v>
      </c>
      <c r="AK994">
        <v>1</v>
      </c>
    </row>
    <row r="995" spans="1:37" x14ac:dyDescent="0.25">
      <c r="A995">
        <v>81.083333333333087</v>
      </c>
      <c r="B995" s="2">
        <v>1961.0833333332596</v>
      </c>
      <c r="C995">
        <f>+D995+($D$2+E995+F995)*SOI!A994*IF(B995&gt;$C$18, IF(B995&lt;$C$19,-1,1),1)</f>
        <v>-0.14328071334876202</v>
      </c>
      <c r="D995">
        <f>+$D$3*((1-$D$5)*SOI!D994+$D$5*SOI!D993) +   $D$4*((1-$D$5)*SOI!E994+$D$5*SOI!E993)</f>
        <v>0</v>
      </c>
      <c r="E995">
        <f t="shared" si="415"/>
        <v>-1.3464768072522295</v>
      </c>
      <c r="F995">
        <f t="shared" si="416"/>
        <v>-2.2355410264668212</v>
      </c>
      <c r="G995">
        <f t="shared" si="424"/>
        <v>-3.5820178337190507</v>
      </c>
      <c r="H995" s="21">
        <f t="shared" si="425"/>
        <v>-2.2684655229009001E-2</v>
      </c>
      <c r="I995" s="37">
        <f t="shared" si="417"/>
        <v>-0.25651131799362348</v>
      </c>
      <c r="J995" s="1">
        <f t="shared" si="426"/>
        <v>-2.5538892276992615E-3</v>
      </c>
      <c r="K995" s="1">
        <f t="shared" si="427"/>
        <v>-6.1277177878374306E-7</v>
      </c>
      <c r="L995" s="1">
        <f t="shared" si="418"/>
        <v>1.294609340878615E-2</v>
      </c>
      <c r="M995" s="1">
        <f t="shared" si="419"/>
        <v>6.2567410549534672E-2</v>
      </c>
      <c r="N995" s="1">
        <f t="shared" si="420"/>
        <v>9.7714730213812662E-2</v>
      </c>
      <c r="O995" s="1">
        <f t="shared" si="421"/>
        <v>-1.0481275804431252</v>
      </c>
      <c r="P995" s="1">
        <f t="shared" si="422"/>
        <v>-1.6749419250583588E-3</v>
      </c>
      <c r="Q995" s="1">
        <f t="shared" si="428"/>
        <v>4.111786493163472E-3</v>
      </c>
      <c r="R995" s="1">
        <f t="shared" si="429"/>
        <v>5.7955441101598766E-5</v>
      </c>
      <c r="S995" s="1">
        <f t="shared" si="430"/>
        <v>-3.2865224561987251E-3</v>
      </c>
      <c r="T995" s="1">
        <f t="shared" si="431"/>
        <v>2.283128965621342E-4</v>
      </c>
      <c r="U995" s="1">
        <f t="shared" si="432"/>
        <v>-2.2288564709913604E-5</v>
      </c>
      <c r="V995" s="1">
        <f t="shared" si="433"/>
        <v>3.1810292878277764E-4</v>
      </c>
      <c r="W995" s="1">
        <f t="shared" si="423"/>
        <v>0</v>
      </c>
      <c r="X995" s="1">
        <f t="shared" si="423"/>
        <v>0</v>
      </c>
      <c r="Y995" s="1">
        <f t="shared" si="423"/>
        <v>0</v>
      </c>
      <c r="Z995" s="1">
        <f t="shared" si="423"/>
        <v>0</v>
      </c>
      <c r="AA995" s="1">
        <f>+AA$3*$F995*ABS($F995)*COS(2*PI()*$A995/$AZ$22+AA$4)*COS(2*PI()*$A995/$BA$22+AA$5)</f>
        <v>0</v>
      </c>
      <c r="AB995" s="39">
        <f>+AB$3*$F995*ABS($F995)*COS(2*2*PI()*$A995/$BA$33+AB$4)*COS(2*2*PI()*$A995/$BA$34+AB$5)*COS(2*2*PI()*$A995/$BA$35+AB$6)</f>
        <v>0</v>
      </c>
      <c r="AE995" s="20">
        <f>+$AF$20*SIGN(SOI!A994)*(ABS(SOI!A994))^$AE$2</f>
        <v>6.2501651949488243E-2</v>
      </c>
      <c r="AF995" s="20">
        <f t="shared" si="436"/>
        <v>-7.1565394921669148E-2</v>
      </c>
      <c r="AG995" s="19">
        <f t="shared" si="437"/>
        <v>0.39120131384368373</v>
      </c>
      <c r="AH995" s="19">
        <f t="shared" ref="AH995:AH1058" si="438">+SIN((AVERAGE(H991:H1002)+AVERAGE(H995:H998)*$AH$1)*($AG$19+AH994*$AG$18*AVERAGE(G991:G1002))*$AE$20+$AG$17) - SIN($AG$17)+$AH$2</f>
        <v>0.36903125973904849</v>
      </c>
      <c r="AI995">
        <f t="shared" si="435"/>
        <v>0.58380000000000021</v>
      </c>
      <c r="AJ995">
        <f t="shared" si="434"/>
        <v>0.46276670876535286</v>
      </c>
      <c r="AK995">
        <v>1</v>
      </c>
    </row>
    <row r="996" spans="1:37" x14ac:dyDescent="0.25">
      <c r="A996">
        <v>81.166666666666416</v>
      </c>
      <c r="B996" s="2">
        <v>1961.1666666665928</v>
      </c>
      <c r="C996">
        <f>+D996+($D$2+E996+F996)*SOI!A995*IF(B996&gt;$C$18, IF(B996&lt;$C$19,-1,1),1)</f>
        <v>-0.28412611189556397</v>
      </c>
      <c r="D996">
        <f>+$D$3*((1-$D$5)*SOI!D995+$D$5*SOI!D994) +   $D$4*((1-$D$5)*SOI!E995+$D$5*SOI!E994)</f>
        <v>0</v>
      </c>
      <c r="E996">
        <f t="shared" si="415"/>
        <v>0.94082667435447354</v>
      </c>
      <c r="F996">
        <f t="shared" si="416"/>
        <v>1.9004344446011658</v>
      </c>
      <c r="G996">
        <f t="shared" si="424"/>
        <v>2.8412611189556394</v>
      </c>
      <c r="H996" s="21">
        <f t="shared" si="425"/>
        <v>8.8344741329363335E-4</v>
      </c>
      <c r="I996" s="37">
        <f t="shared" si="417"/>
        <v>-0.18800928834162348</v>
      </c>
      <c r="J996" s="1">
        <f t="shared" si="426"/>
        <v>6.9147970300654244E-5</v>
      </c>
      <c r="K996" s="1">
        <f t="shared" si="427"/>
        <v>1.7088685223448348E-4</v>
      </c>
      <c r="L996" s="1">
        <f t="shared" si="418"/>
        <v>-0.42099185706220466</v>
      </c>
      <c r="M996" s="1">
        <f t="shared" si="419"/>
        <v>-2.3112812096041171E-3</v>
      </c>
      <c r="N996" s="1">
        <f t="shared" si="420"/>
        <v>-0.14826515964056483</v>
      </c>
      <c r="O996" s="1">
        <f t="shared" si="421"/>
        <v>0.76875814778939267</v>
      </c>
      <c r="P996" s="1">
        <f t="shared" si="422"/>
        <v>1.9583896526027132E-2</v>
      </c>
      <c r="Q996" s="1">
        <f t="shared" si="428"/>
        <v>2.3046991146810598E-4</v>
      </c>
      <c r="R996" s="1">
        <f t="shared" si="429"/>
        <v>2.3809521549837589E-6</v>
      </c>
      <c r="S996" s="1">
        <f t="shared" si="430"/>
        <v>3.6550089915452226E-3</v>
      </c>
      <c r="T996" s="1">
        <f t="shared" si="431"/>
        <v>5.4455404192932291E-3</v>
      </c>
      <c r="U996" s="1">
        <f t="shared" si="432"/>
        <v>1.9100917482536416E-4</v>
      </c>
      <c r="V996" s="1">
        <f t="shared" si="433"/>
        <v>5.6434683314369408E-3</v>
      </c>
      <c r="W996" s="1">
        <f t="shared" si="423"/>
        <v>0</v>
      </c>
      <c r="X996" s="1">
        <f t="shared" si="423"/>
        <v>0</v>
      </c>
      <c r="Y996" s="1">
        <f t="shared" si="423"/>
        <v>0</v>
      </c>
      <c r="Z996" s="1">
        <f t="shared" si="423"/>
        <v>0</v>
      </c>
      <c r="AA996" s="1">
        <f>+AA$3*$F996*ABS($F996)*COS(2*PI()*$A996/$AZ$22+AA$4)*COS(2*PI()*$A996/$BA$22+AA$5)</f>
        <v>0</v>
      </c>
      <c r="AB996" s="39">
        <f>+AB$3*$F996*ABS($F996)*COS(2*2*PI()*$A996/$BA$33+AB$4)*COS(2*2*PI()*$A996/$BA$34+AB$5)*COS(2*2*PI()*$A996/$BA$35+AB$6)</f>
        <v>0</v>
      </c>
      <c r="AE996" s="20">
        <f>+$AF$20*SIGN(SOI!A995)*(ABS(SOI!A995))^$AE$2</f>
        <v>-0.11898802285378103</v>
      </c>
      <c r="AF996" s="20">
        <f t="shared" si="436"/>
        <v>2.8863047947605847E-2</v>
      </c>
      <c r="AG996" s="19">
        <f t="shared" si="437"/>
        <v>0.34443525759976157</v>
      </c>
      <c r="AH996" s="19">
        <f t="shared" si="438"/>
        <v>0.38587497587005426</v>
      </c>
      <c r="AI996">
        <f t="shared" si="435"/>
        <v>0.58440000000000025</v>
      </c>
      <c r="AJ996">
        <f t="shared" si="434"/>
        <v>0.31557220965215571</v>
      </c>
      <c r="AK996">
        <v>1</v>
      </c>
    </row>
    <row r="997" spans="1:37" x14ac:dyDescent="0.25">
      <c r="A997">
        <v>81.249999999999744</v>
      </c>
      <c r="B997" s="2">
        <v>1961.2499999999261</v>
      </c>
      <c r="C997">
        <f>+D997+($D$2+E997+F997)*SOI!A996*IF(B997&gt;$C$18, IF(B997&lt;$C$19,-1,1),1)</f>
        <v>-0.37931056933531471</v>
      </c>
      <c r="D997">
        <f>+$D$3*((1-$D$5)*SOI!D996+$D$5*SOI!D995) +   $D$4*((1-$D$5)*SOI!E996+$D$5*SOI!E995)</f>
        <v>0</v>
      </c>
      <c r="E997">
        <f t="shared" si="415"/>
        <v>-0.76296473698933465</v>
      </c>
      <c r="F997">
        <f t="shared" si="416"/>
        <v>-2.1548088732823167</v>
      </c>
      <c r="G997">
        <f t="shared" si="424"/>
        <v>-2.9177736102716514</v>
      </c>
      <c r="H997" s="21">
        <f t="shared" si="425"/>
        <v>2.4197740860059994E-2</v>
      </c>
      <c r="I997" s="37">
        <f t="shared" si="417"/>
        <v>0.35869039974363365</v>
      </c>
      <c r="J997" s="1">
        <f t="shared" si="426"/>
        <v>7.6222713401868469E-4</v>
      </c>
      <c r="K997" s="1">
        <f t="shared" si="427"/>
        <v>-1.5632550304222923E-4</v>
      </c>
      <c r="L997" s="1">
        <f t="shared" si="418"/>
        <v>0.89028611605952312</v>
      </c>
      <c r="M997" s="1">
        <f t="shared" si="419"/>
        <v>1.3354182562706013E-2</v>
      </c>
      <c r="N997" s="1">
        <f t="shared" si="420"/>
        <v>0.13894647940362481</v>
      </c>
      <c r="O997" s="1">
        <f t="shared" si="421"/>
        <v>-0.17608243794731923</v>
      </c>
      <c r="P997" s="1">
        <f t="shared" si="422"/>
        <v>-3.6986060420618493E-2</v>
      </c>
      <c r="Q997" s="1">
        <f t="shared" si="428"/>
        <v>1.2479212876774885E-3</v>
      </c>
      <c r="R997" s="1">
        <f t="shared" si="429"/>
        <v>-2.4595976765674251E-5</v>
      </c>
      <c r="S997" s="1">
        <f t="shared" si="430"/>
        <v>6.5348757542398155E-3</v>
      </c>
      <c r="T997" s="1">
        <f t="shared" si="431"/>
        <v>2.6376866529450697E-3</v>
      </c>
      <c r="U997" s="1">
        <f t="shared" si="432"/>
        <v>6.8823007175320707E-4</v>
      </c>
      <c r="V997" s="1">
        <f t="shared" si="433"/>
        <v>9.988344180623436E-3</v>
      </c>
      <c r="W997" s="1">
        <f t="shared" si="423"/>
        <v>0</v>
      </c>
      <c r="X997" s="1">
        <f t="shared" si="423"/>
        <v>0</v>
      </c>
      <c r="Y997" s="1">
        <f t="shared" si="423"/>
        <v>0</v>
      </c>
      <c r="Z997" s="1">
        <f t="shared" si="423"/>
        <v>0</v>
      </c>
      <c r="AA997" s="1">
        <f>+AA$3*$F997*ABS($F997)*COS(2*PI()*$A997/$AZ$22+AA$4)*COS(2*PI()*$A997/$BA$22+AA$5)</f>
        <v>0</v>
      </c>
      <c r="AB997" s="39">
        <f>+AB$3*$F997*ABS($F997)*COS(2*2*PI()*$A997/$BA$33+AB$4)*COS(2*2*PI()*$A997/$BA$34+AB$5)*COS(2*2*PI()*$A997/$BA$35+AB$6)</f>
        <v>0</v>
      </c>
      <c r="AE997" s="20">
        <f>+$AF$20*SIGN(SOI!A996)*(ABS(SOI!A996))^$AE$2</f>
        <v>0.14307551474711033</v>
      </c>
      <c r="AF997" s="20">
        <f t="shared" si="436"/>
        <v>1.6352530741425611E-4</v>
      </c>
      <c r="AG997" s="19">
        <f t="shared" si="437"/>
        <v>0.30117465503449481</v>
      </c>
      <c r="AH997" s="19">
        <f t="shared" si="438"/>
        <v>0.33357375573897907</v>
      </c>
      <c r="AI997">
        <f t="shared" si="435"/>
        <v>0.5850000000000003</v>
      </c>
      <c r="AJ997">
        <f t="shared" si="434"/>
        <v>0.30101112972708055</v>
      </c>
      <c r="AK997">
        <v>1</v>
      </c>
    </row>
    <row r="998" spans="1:37" x14ac:dyDescent="0.25">
      <c r="A998">
        <v>81.333333333333073</v>
      </c>
      <c r="B998" s="2">
        <v>1961.3333333332594</v>
      </c>
      <c r="C998">
        <f>+D998+($D$2+E998+F998)*SOI!A997*IF(B998&gt;$C$18, IF(B998&lt;$C$19,-1,1),1)</f>
        <v>-4.2828251848620151E-2</v>
      </c>
      <c r="D998">
        <f>+$D$3*((1-$D$5)*SOI!D997+$D$5*SOI!D996) +   $D$4*((1-$D$5)*SOI!E997+$D$5*SOI!E996)</f>
        <v>0</v>
      </c>
      <c r="E998">
        <f t="shared" si="415"/>
        <v>0.68067141182604818</v>
      </c>
      <c r="F998">
        <f t="shared" si="416"/>
        <v>3.6021537730359672</v>
      </c>
      <c r="G998">
        <f t="shared" si="424"/>
        <v>4.2828251848620154</v>
      </c>
      <c r="H998" s="21">
        <f t="shared" si="425"/>
        <v>-2.0872958438323378E-2</v>
      </c>
      <c r="I998" s="37">
        <f t="shared" si="417"/>
        <v>-0.31122066490488415</v>
      </c>
      <c r="J998" s="1">
        <f t="shared" si="426"/>
        <v>7.9025548480776177E-3</v>
      </c>
      <c r="K998" s="1">
        <f t="shared" si="427"/>
        <v>1.1750144020949825E-5</v>
      </c>
      <c r="L998" s="1">
        <f t="shared" si="418"/>
        <v>-0.57185138656684753</v>
      </c>
      <c r="M998" s="1">
        <f t="shared" si="419"/>
        <v>-0.15957018546891361</v>
      </c>
      <c r="N998" s="1">
        <f t="shared" si="420"/>
        <v>-8.902875448997577E-2</v>
      </c>
      <c r="O998" s="1">
        <f t="shared" si="421"/>
        <v>1.9083103496905209E-2</v>
      </c>
      <c r="P998" s="1">
        <f t="shared" si="422"/>
        <v>3.9936029894417767E-2</v>
      </c>
      <c r="Q998" s="1">
        <f t="shared" si="428"/>
        <v>9.5544212315492871E-3</v>
      </c>
      <c r="R998" s="1">
        <f t="shared" si="429"/>
        <v>1.6339168009074981E-4</v>
      </c>
      <c r="S998" s="1">
        <f t="shared" si="430"/>
        <v>3.6330281128703294E-3</v>
      </c>
      <c r="T998" s="1">
        <f t="shared" si="431"/>
        <v>1.8361567041291885E-4</v>
      </c>
      <c r="U998" s="1">
        <f t="shared" si="432"/>
        <v>6.4477639841479769E-4</v>
      </c>
      <c r="V998" s="1">
        <f t="shared" si="433"/>
        <v>6.9103980376924974E-3</v>
      </c>
      <c r="W998" s="1">
        <f t="shared" si="423"/>
        <v>0</v>
      </c>
      <c r="X998" s="1">
        <f t="shared" si="423"/>
        <v>0</v>
      </c>
      <c r="Y998" s="1">
        <f t="shared" si="423"/>
        <v>0</v>
      </c>
      <c r="Z998" s="1">
        <f t="shared" si="423"/>
        <v>0</v>
      </c>
      <c r="AA998" s="1">
        <f>+AA$3*$F998*ABS($F998)*COS(2*PI()*$A998/$AZ$22+AA$4)*COS(2*PI()*$A998/$BA$22+AA$5)</f>
        <v>0</v>
      </c>
      <c r="AB998" s="39">
        <f>+AB$3*$F998*ABS($F998)*COS(2*2*PI()*$A998/$BA$33+AB$4)*COS(2*2*PI()*$A998/$BA$34+AB$5)*COS(2*2*PI()*$A998/$BA$35+AB$6)</f>
        <v>0</v>
      </c>
      <c r="AE998" s="20">
        <f>+$AF$20*SIGN(SOI!A997)*(ABS(SOI!A997))^$AE$2</f>
        <v>-2.3596915971086534E-2</v>
      </c>
      <c r="AF998" s="20">
        <f t="shared" si="436"/>
        <v>7.9488873876601598E-2</v>
      </c>
      <c r="AG998" s="19">
        <f t="shared" si="437"/>
        <v>-0.77776177832450866</v>
      </c>
      <c r="AH998" s="19">
        <f t="shared" si="438"/>
        <v>-0.78964595592231901</v>
      </c>
      <c r="AI998">
        <f t="shared" si="435"/>
        <v>0.58560000000000034</v>
      </c>
      <c r="AJ998">
        <f t="shared" si="434"/>
        <v>0.8572506522011103</v>
      </c>
      <c r="AK998">
        <v>1</v>
      </c>
    </row>
    <row r="999" spans="1:37" x14ac:dyDescent="0.25">
      <c r="A999">
        <v>81.416666666666401</v>
      </c>
      <c r="B999" s="2">
        <v>1961.4166666665926</v>
      </c>
      <c r="C999">
        <f>+D999+($D$2+E999+F999)*SOI!A998*IF(B999&gt;$C$18, IF(B999&lt;$C$19,-1,1),1)</f>
        <v>-6.0323138065048205</v>
      </c>
      <c r="D999">
        <f>+$D$3*((1-$D$5)*SOI!D998+$D$5*SOI!D997) +   $D$4*((1-$D$5)*SOI!E998+$D$5*SOI!E997)</f>
        <v>0</v>
      </c>
      <c r="E999">
        <f t="shared" si="415"/>
        <v>-0.65467329736885138</v>
      </c>
      <c r="F999">
        <f t="shared" si="416"/>
        <v>-59.668464767679353</v>
      </c>
      <c r="G999">
        <f t="shared" si="424"/>
        <v>-60.323138065048205</v>
      </c>
      <c r="H999" s="21">
        <f t="shared" si="425"/>
        <v>5.913550051591826E-2</v>
      </c>
      <c r="I999" s="37">
        <f t="shared" si="417"/>
        <v>-0.31389135938750423</v>
      </c>
      <c r="J999" s="1">
        <f t="shared" si="426"/>
        <v>-0.23906147437648695</v>
      </c>
      <c r="K999" s="1">
        <f t="shared" si="427"/>
        <v>2.2626118802738141E-5</v>
      </c>
      <c r="L999" s="1">
        <f t="shared" si="418"/>
        <v>3.2965993275352372E-2</v>
      </c>
      <c r="M999" s="1">
        <f t="shared" si="419"/>
        <v>4.7861123603501321</v>
      </c>
      <c r="N999" s="1">
        <f t="shared" si="420"/>
        <v>-0.34529374728577883</v>
      </c>
      <c r="O999" s="1">
        <f t="shared" si="421"/>
        <v>0.2970906541814623</v>
      </c>
      <c r="P999" s="1">
        <f t="shared" si="422"/>
        <v>-8.5685787113726833E-2</v>
      </c>
      <c r="Q999" s="1">
        <f t="shared" si="428"/>
        <v>-1.1114602645271163</v>
      </c>
      <c r="R999" s="1">
        <f t="shared" si="429"/>
        <v>-1.9170367113859024E-2</v>
      </c>
      <c r="S999" s="1">
        <f t="shared" si="430"/>
        <v>1.4211440775914403E-2</v>
      </c>
      <c r="T999" s="1">
        <f t="shared" si="431"/>
        <v>-1.6479070596971538E-4</v>
      </c>
      <c r="U999" s="1">
        <f t="shared" si="432"/>
        <v>-1.395288351191682E-3</v>
      </c>
      <c r="V999" s="1">
        <f t="shared" si="433"/>
        <v>-5.7504970044116664E-2</v>
      </c>
      <c r="W999" s="1">
        <f t="shared" si="423"/>
        <v>0</v>
      </c>
      <c r="X999" s="1">
        <f t="shared" si="423"/>
        <v>0</v>
      </c>
      <c r="Y999" s="1">
        <f t="shared" si="423"/>
        <v>0</v>
      </c>
      <c r="Z999" s="1">
        <f t="shared" si="423"/>
        <v>0</v>
      </c>
      <c r="AA999" s="1">
        <f>+AA$3*$F999*ABS($F999)*COS(2*PI()*$A999/$AZ$22+AA$4)*COS(2*PI()*$A999/$BA$22+AA$5)</f>
        <v>0</v>
      </c>
      <c r="AB999" s="39">
        <f>+AB$3*$F999*ABS($F999)*COS(2*2*PI()*$A999/$BA$33+AB$4)*COS(2*2*PI()*$A999/$BA$34+AB$5)*COS(2*2*PI()*$A999/$BA$35+AB$6)</f>
        <v>0</v>
      </c>
      <c r="AE999" s="20">
        <f>+$AF$20*SIGN(SOI!A998)*(ABS(SOI!A998))^$AE$2</f>
        <v>0.11898802285378103</v>
      </c>
      <c r="AF999" s="20">
        <f t="shared" si="436"/>
        <v>-5.8012947861733749E-2</v>
      </c>
      <c r="AG999" s="19">
        <f t="shared" si="437"/>
        <v>-0.9496445700857884</v>
      </c>
      <c r="AH999" s="19">
        <f t="shared" si="438"/>
        <v>-0.9219643642292924</v>
      </c>
      <c r="AI999">
        <f t="shared" si="435"/>
        <v>0.58620000000000039</v>
      </c>
      <c r="AJ999">
        <f t="shared" si="434"/>
        <v>0.89163162222405468</v>
      </c>
      <c r="AK999">
        <v>1</v>
      </c>
    </row>
    <row r="1000" spans="1:37" x14ac:dyDescent="0.25">
      <c r="A1000">
        <v>81.49999999999973</v>
      </c>
      <c r="B1000" s="2">
        <v>1961.4999999999259</v>
      </c>
      <c r="C1000">
        <f>+D1000+($D$2+E1000+F1000)*SOI!A999*IF(B1000&gt;$C$18, IF(B1000&lt;$C$19,-1,1),1)</f>
        <v>1.0713279986300177</v>
      </c>
      <c r="D1000">
        <f>+$D$3*((1-$D$5)*SOI!D999+$D$5*SOI!D998) +   $D$4*((1-$D$5)*SOI!E999+$D$5*SOI!E998)</f>
        <v>0</v>
      </c>
      <c r="E1000">
        <f t="shared" si="415"/>
        <v>0.67488859905554222</v>
      </c>
      <c r="F1000">
        <f t="shared" si="416"/>
        <v>-4.0227885947743474</v>
      </c>
      <c r="G1000">
        <f t="shared" si="424"/>
        <v>-3.3478999957188051</v>
      </c>
      <c r="H1000" s="21">
        <f t="shared" si="425"/>
        <v>1.7109721964874383E-2</v>
      </c>
      <c r="I1000" s="37">
        <f t="shared" si="417"/>
        <v>9.8457635221034512E-2</v>
      </c>
      <c r="J1000" s="1">
        <f t="shared" si="426"/>
        <v>4.238684052602703E-3</v>
      </c>
      <c r="K1000" s="1">
        <f t="shared" si="427"/>
        <v>-2.4165090489267917E-5</v>
      </c>
      <c r="L1000" s="1">
        <f t="shared" si="418"/>
        <v>-0.18677884496963679</v>
      </c>
      <c r="M1000" s="1">
        <f t="shared" si="419"/>
        <v>0.27054175477069786</v>
      </c>
      <c r="N1000" s="1">
        <f t="shared" si="420"/>
        <v>-3.0661936756982852E-2</v>
      </c>
      <c r="O1000" s="1">
        <f t="shared" si="421"/>
        <v>0.71054595295029921</v>
      </c>
      <c r="P1000" s="1">
        <f t="shared" si="422"/>
        <v>-6.7533996861074506E-3</v>
      </c>
      <c r="Q1000" s="1">
        <f t="shared" si="428"/>
        <v>-5.5789982223347009E-3</v>
      </c>
      <c r="R1000" s="1">
        <f t="shared" si="429"/>
        <v>3.0183024168812211E-5</v>
      </c>
      <c r="S1000" s="1">
        <f t="shared" si="430"/>
        <v>-3.9583939916281298E-4</v>
      </c>
      <c r="T1000" s="1">
        <f t="shared" si="431"/>
        <v>2.2330446869384766E-3</v>
      </c>
      <c r="U1000" s="1">
        <f t="shared" si="432"/>
        <v>3.4494326591806684E-5</v>
      </c>
      <c r="V1000" s="1">
        <f t="shared" si="433"/>
        <v>-4.0246666390052969E-4</v>
      </c>
      <c r="W1000" s="1">
        <f t="shared" si="423"/>
        <v>0</v>
      </c>
      <c r="X1000" s="1">
        <f t="shared" si="423"/>
        <v>0</v>
      </c>
      <c r="Y1000" s="1">
        <f t="shared" si="423"/>
        <v>0</v>
      </c>
      <c r="Z1000" s="1">
        <f t="shared" si="423"/>
        <v>0</v>
      </c>
      <c r="AA1000" s="1">
        <f>+AA$3*$F1000*ABS($F1000)*COS(2*PI()*$A1000/$AZ$22+AA$4)*COS(2*PI()*$A1000/$BA$22+AA$5)</f>
        <v>0</v>
      </c>
      <c r="AB1000" s="39">
        <f>+AB$3*$F1000*ABS($F1000)*COS(2*2*PI()*$A1000/$BA$33+AB$4)*COS(2*2*PI()*$A1000/$BA$34+AB$5)*COS(2*2*PI()*$A1000/$BA$35+AB$6)</f>
        <v>0</v>
      </c>
      <c r="AE1000" s="20">
        <f>+$AF$20*SIGN(SOI!A999)*(ABS(SOI!A999))^$AE$2</f>
        <v>-0.26942995046789575</v>
      </c>
      <c r="AF1000" s="20">
        <f t="shared" si="436"/>
        <v>-0.12565544454217334</v>
      </c>
      <c r="AG1000" s="19">
        <f t="shared" si="437"/>
        <v>-0.8130582924460783</v>
      </c>
      <c r="AH1000" s="19">
        <f t="shared" si="438"/>
        <v>-0.84303681252889762</v>
      </c>
      <c r="AI1000">
        <f t="shared" si="435"/>
        <v>0.58680000000000043</v>
      </c>
      <c r="AJ1000">
        <f t="shared" si="434"/>
        <v>0.68740284790390493</v>
      </c>
      <c r="AK1000">
        <v>1</v>
      </c>
    </row>
    <row r="1001" spans="1:37" x14ac:dyDescent="0.25">
      <c r="A1001">
        <v>81.583333333333059</v>
      </c>
      <c r="B1001" s="2">
        <v>1961.5833333332591</v>
      </c>
      <c r="C1001">
        <f>+D1001+($D$2+E1001+F1001)*SOI!A1000*IF(B1001&gt;$C$18, IF(B1001&lt;$C$19,-1,1),1)</f>
        <v>-0.37161869787368917</v>
      </c>
      <c r="D1001">
        <f>+$D$3*((1-$D$5)*SOI!D1000+$D$5*SOI!D999) +   $D$4*((1-$D$5)*SOI!E1000+$D$5*SOI!E999)</f>
        <v>0</v>
      </c>
      <c r="E1001">
        <f t="shared" si="415"/>
        <v>-0.74906623510752945</v>
      </c>
      <c r="F1001">
        <f t="shared" si="416"/>
        <v>2.2355410266022862</v>
      </c>
      <c r="G1001">
        <f t="shared" si="424"/>
        <v>1.4864747914947567</v>
      </c>
      <c r="H1001" s="21">
        <f t="shared" si="425"/>
        <v>1.6799584730503481E-3</v>
      </c>
      <c r="I1001" s="37">
        <f t="shared" si="417"/>
        <v>-0.38019592709891958</v>
      </c>
      <c r="J1001" s="1">
        <f t="shared" si="426"/>
        <v>-1.7600062215361555E-3</v>
      </c>
      <c r="K1001" s="1">
        <f t="shared" si="427"/>
        <v>1.8839657844944296E-4</v>
      </c>
      <c r="L1001" s="1">
        <f t="shared" si="418"/>
        <v>0.82059562482378479</v>
      </c>
      <c r="M1001" s="1">
        <f t="shared" si="419"/>
        <v>2.909105022921861E-2</v>
      </c>
      <c r="N1001" s="1">
        <f t="shared" si="420"/>
        <v>-2.0436184908919439E-2</v>
      </c>
      <c r="O1001" s="1">
        <f t="shared" si="421"/>
        <v>-0.39249951307787911</v>
      </c>
      <c r="P1001" s="1">
        <f t="shared" si="422"/>
        <v>2.169494606932677E-2</v>
      </c>
      <c r="Q1001" s="1">
        <f t="shared" si="428"/>
        <v>-3.9983569304320651E-4</v>
      </c>
      <c r="R1001" s="1">
        <f t="shared" si="429"/>
        <v>-8.3530705343535564E-6</v>
      </c>
      <c r="S1001" s="1">
        <f t="shared" si="430"/>
        <v>1.0187727460750267E-3</v>
      </c>
      <c r="T1001" s="1">
        <f t="shared" si="431"/>
        <v>5.4193335008848285E-3</v>
      </c>
      <c r="U1001" s="1">
        <f t="shared" si="432"/>
        <v>4.2789957195856035E-4</v>
      </c>
      <c r="V1001" s="1">
        <f t="shared" si="433"/>
        <v>8.6172020365129045E-4</v>
      </c>
      <c r="W1001" s="1">
        <f t="shared" si="423"/>
        <v>0</v>
      </c>
      <c r="X1001" s="1">
        <f t="shared" si="423"/>
        <v>0</v>
      </c>
      <c r="Y1001" s="1">
        <f t="shared" si="423"/>
        <v>0</v>
      </c>
      <c r="Z1001" s="1">
        <f t="shared" si="423"/>
        <v>0</v>
      </c>
      <c r="AA1001" s="1">
        <f>+AA$3*$F1001*ABS($F1001)*COS(2*PI()*$A1001/$AZ$22+AA$4)*COS(2*PI()*$A1001/$BA$22+AA$5)</f>
        <v>0</v>
      </c>
      <c r="AB1001" s="39">
        <f>+AB$3*$F1001*ABS($F1001)*COS(2*2*PI()*$A1001/$BA$33+AB$4)*COS(2*2*PI()*$A1001/$BA$34+AB$5)*COS(2*2*PI()*$A1001/$BA$35+AB$6)</f>
        <v>0</v>
      </c>
      <c r="AE1001" s="20">
        <f>+$AF$20*SIGN(SOI!A1000)*(ABS(SOI!A1000))^$AE$2</f>
        <v>-0.22652440601240525</v>
      </c>
      <c r="AF1001" s="20">
        <f t="shared" si="436"/>
        <v>-0.29164050259611241</v>
      </c>
      <c r="AG1001" s="19">
        <f t="shared" si="437"/>
        <v>-0.90918660728058076</v>
      </c>
      <c r="AH1001" s="19">
        <f t="shared" si="438"/>
        <v>-0.8767866602801474</v>
      </c>
      <c r="AI1001">
        <f t="shared" si="435"/>
        <v>0.58740000000000048</v>
      </c>
      <c r="AJ1001">
        <f t="shared" si="434"/>
        <v>0.61754610468446836</v>
      </c>
      <c r="AK1001">
        <v>1</v>
      </c>
    </row>
    <row r="1002" spans="1:37" x14ac:dyDescent="0.25">
      <c r="A1002">
        <v>81.666666666666387</v>
      </c>
      <c r="B1002" s="2">
        <v>1961.6666666665924</v>
      </c>
      <c r="C1002">
        <f>+D1002+($D$2+E1002+F1002)*SOI!A1001*IF(B1002&gt;$C$18, IF(B1002&lt;$C$19,-1,1),1)</f>
        <v>0.51432988287158454</v>
      </c>
      <c r="D1002">
        <f>+$D$3*((1-$D$5)*SOI!D1001+$D$5*SOI!D1000) +   $D$4*((1-$D$5)*SOI!E1001+$D$5*SOI!E1000)</f>
        <v>0</v>
      </c>
      <c r="E1002">
        <f t="shared" si="415"/>
        <v>0.91133851612561756</v>
      </c>
      <c r="F1002">
        <f t="shared" si="416"/>
        <v>-1.9004344447248185</v>
      </c>
      <c r="G1002">
        <f t="shared" si="424"/>
        <v>-0.98909592859920092</v>
      </c>
      <c r="H1002" s="21">
        <f t="shared" si="425"/>
        <v>-1.2842831203445919E-2</v>
      </c>
      <c r="I1002" s="37">
        <f t="shared" si="417"/>
        <v>0.54371301849851006</v>
      </c>
      <c r="J1002" s="1">
        <f t="shared" si="426"/>
        <v>-2.112156050977422E-2</v>
      </c>
      <c r="K1002" s="1">
        <f t="shared" si="427"/>
        <v>-4.7451173430308426E-6</v>
      </c>
      <c r="L1002" s="1">
        <f t="shared" si="418"/>
        <v>-0.93795287664692417</v>
      </c>
      <c r="M1002" s="1">
        <f t="shared" si="419"/>
        <v>-0.24412312869913702</v>
      </c>
      <c r="N1002" s="1">
        <f t="shared" si="420"/>
        <v>3.448514835499724E-2</v>
      </c>
      <c r="O1002" s="1">
        <f t="shared" si="421"/>
        <v>7.7318493737130265E-3</v>
      </c>
      <c r="P1002" s="1">
        <f t="shared" si="422"/>
        <v>-2.42681368499225E-2</v>
      </c>
      <c r="Q1002" s="1">
        <f t="shared" si="428"/>
        <v>-5.6619152299519542E-3</v>
      </c>
      <c r="R1002" s="1">
        <f t="shared" si="429"/>
        <v>1.6915709664195685E-4</v>
      </c>
      <c r="S1002" s="1">
        <f t="shared" si="430"/>
        <v>2.4585093541545501E-3</v>
      </c>
      <c r="T1002" s="1">
        <f t="shared" si="431"/>
        <v>1.2202307442418765E-4</v>
      </c>
      <c r="U1002" s="1">
        <f t="shared" si="432"/>
        <v>6.845134470019824E-4</v>
      </c>
      <c r="V1002" s="1">
        <f t="shared" si="433"/>
        <v>1.6265836813137743E-3</v>
      </c>
      <c r="W1002" s="1">
        <f t="shared" ref="W1002:Z1021" si="439">+W$3*$F1002*ABS($F1002)*COS(2*PI()*$A1002/W$2+W$4)</f>
        <v>0</v>
      </c>
      <c r="X1002" s="1">
        <f t="shared" si="439"/>
        <v>0</v>
      </c>
      <c r="Y1002" s="1">
        <f t="shared" si="439"/>
        <v>0</v>
      </c>
      <c r="Z1002" s="1">
        <f t="shared" si="439"/>
        <v>0</v>
      </c>
      <c r="AA1002" s="1">
        <f>+AA$3*$F1002*ABS($F1002)*COS(2*PI()*$A1002/$AZ$22+AA$4)*COS(2*PI()*$A1002/$BA$22+AA$5)</f>
        <v>0</v>
      </c>
      <c r="AB1002" s="39">
        <f>+AB$3*$F1002*ABS($F1002)*COS(2*2*PI()*$A1002/$BA$33+AB$4)*COS(2*2*PI()*$A1002/$BA$34+AB$5)*COS(2*2*PI()*$A1002/$BA$35+AB$6)</f>
        <v>0</v>
      </c>
      <c r="AE1002" s="20">
        <f>+$AF$20*SIGN(SOI!A1001)*(ABS(SOI!A1001))^$AE$2</f>
        <v>-0.37896715130803621</v>
      </c>
      <c r="AF1002" s="20">
        <f t="shared" si="436"/>
        <v>-0.3590538422747569</v>
      </c>
      <c r="AG1002" s="19">
        <f t="shared" si="437"/>
        <v>-1.1357226189358998</v>
      </c>
      <c r="AH1002" s="19">
        <f t="shared" si="438"/>
        <v>-0.91676188146623361</v>
      </c>
      <c r="AI1002">
        <f t="shared" si="435"/>
        <v>0.58800000000000052</v>
      </c>
      <c r="AJ1002">
        <f t="shared" si="434"/>
        <v>0.77666877666114287</v>
      </c>
      <c r="AK1002">
        <v>1</v>
      </c>
    </row>
    <row r="1003" spans="1:37" x14ac:dyDescent="0.25">
      <c r="A1003">
        <v>81.749999999999716</v>
      </c>
      <c r="B1003" s="2">
        <v>1961.7499999999256</v>
      </c>
      <c r="C1003">
        <f>+D1003+($D$2+E1003+F1003)*SOI!A1002*IF(B1003&gt;$C$18, IF(B1003&lt;$C$19,-1,1),1)</f>
        <v>-0.6252257534914677</v>
      </c>
      <c r="D1003">
        <f>+$D$3*((1-$D$5)*SOI!D1002+$D$5*SOI!D1001) +   $D$4*((1-$D$5)*SOI!E1002+$D$5*SOI!E1001)</f>
        <v>0</v>
      </c>
      <c r="E1003">
        <f t="shared" si="415"/>
        <v>-1.2742092207333915</v>
      </c>
      <c r="F1003">
        <f t="shared" si="416"/>
        <v>2.1548088735382755</v>
      </c>
      <c r="G1003">
        <f t="shared" si="424"/>
        <v>0.88059965280488406</v>
      </c>
      <c r="H1003" s="21">
        <f t="shared" si="425"/>
        <v>-4.4364135424464074E-3</v>
      </c>
      <c r="I1003" s="37">
        <f t="shared" si="417"/>
        <v>-0.48178559342398319</v>
      </c>
      <c r="J1003" s="1">
        <f t="shared" si="426"/>
        <v>-3.4951231403939853E-2</v>
      </c>
      <c r="K1003" s="1">
        <f t="shared" si="427"/>
        <v>4.1377347030021975E-5</v>
      </c>
      <c r="L1003" s="1">
        <f t="shared" si="418"/>
        <v>0.2544211592688207</v>
      </c>
      <c r="M1003" s="1">
        <f t="shared" si="419"/>
        <v>0.4558913261555802</v>
      </c>
      <c r="N1003" s="1">
        <f t="shared" si="420"/>
        <v>-6.531653994177637E-3</v>
      </c>
      <c r="O1003" s="1">
        <f t="shared" si="421"/>
        <v>-0.42384546263399131</v>
      </c>
      <c r="P1003" s="1">
        <f t="shared" si="422"/>
        <v>1.4231666546671195E-2</v>
      </c>
      <c r="Q1003" s="1">
        <f t="shared" si="428"/>
        <v>-2.0026582162594089E-3</v>
      </c>
      <c r="R1003" s="1">
        <f t="shared" si="429"/>
        <v>-5.3017320416926367E-5</v>
      </c>
      <c r="S1003" s="1">
        <f t="shared" si="430"/>
        <v>4.1261690250169581E-4</v>
      </c>
      <c r="T1003" s="1">
        <f t="shared" si="431"/>
        <v>1.8144220871176939E-3</v>
      </c>
      <c r="U1003" s="1">
        <f t="shared" si="432"/>
        <v>3.5570124555594866E-4</v>
      </c>
      <c r="V1003" s="1">
        <f t="shared" si="433"/>
        <v>1.8067031717052537E-4</v>
      </c>
      <c r="W1003" s="1">
        <f t="shared" si="439"/>
        <v>0</v>
      </c>
      <c r="X1003" s="1">
        <f t="shared" si="439"/>
        <v>0</v>
      </c>
      <c r="Y1003" s="1">
        <f t="shared" si="439"/>
        <v>0</v>
      </c>
      <c r="Z1003" s="1">
        <f t="shared" si="439"/>
        <v>0</v>
      </c>
      <c r="AA1003" s="1">
        <f>+AA$3*$F1003*ABS($F1003)*COS(2*PI()*$A1003/$AZ$22+AA$4)*COS(2*PI()*$A1003/$BA$22+AA$5)</f>
        <v>0</v>
      </c>
      <c r="AB1003" s="39">
        <f>+AB$3*$F1003*ABS($F1003)*COS(2*2*PI()*$A1003/$BA$33+AB$4)*COS(2*2*PI()*$A1003/$BA$34+AB$5)*COS(2*2*PI()*$A1003/$BA$35+AB$6)</f>
        <v>0</v>
      </c>
      <c r="AE1003" s="20">
        <f>+$AF$20*SIGN(SOI!A1002)*(ABS(SOI!A1002))^$AE$2</f>
        <v>-0.47166996950382928</v>
      </c>
      <c r="AF1003" s="20">
        <f t="shared" si="436"/>
        <v>-0.34581123194131291</v>
      </c>
      <c r="AG1003" s="19">
        <f t="shared" si="437"/>
        <v>-0.8356869706167428</v>
      </c>
      <c r="AH1003" s="19">
        <f t="shared" si="438"/>
        <v>-0.8504608892421448</v>
      </c>
      <c r="AI1003">
        <f t="shared" si="435"/>
        <v>0.58860000000000057</v>
      </c>
      <c r="AJ1003">
        <f t="shared" si="434"/>
        <v>0.48987573867542988</v>
      </c>
      <c r="AK1003">
        <v>1</v>
      </c>
    </row>
    <row r="1004" spans="1:37" x14ac:dyDescent="0.25">
      <c r="A1004">
        <v>81.833333333333044</v>
      </c>
      <c r="B1004" s="2">
        <v>1961.8333333332589</v>
      </c>
      <c r="C1004">
        <f>+D1004+($D$2+E1004+F1004)*SOI!A1003*IF(B1004&gt;$C$18, IF(B1004&lt;$C$19,-1,1),1)</f>
        <v>0.23076561158314976</v>
      </c>
      <c r="D1004">
        <f>+$D$3*((1-$D$5)*SOI!D1003+$D$5*SOI!D1002) +   $D$4*((1-$D$5)*SOI!E1003+$D$5*SOI!E1002)</f>
        <v>0</v>
      </c>
      <c r="E1004">
        <f t="shared" si="415"/>
        <v>2.3875979229063446</v>
      </c>
      <c r="F1004">
        <f t="shared" si="416"/>
        <v>-3.602153773343975</v>
      </c>
      <c r="G1004">
        <f t="shared" si="424"/>
        <v>-1.2145558504376304</v>
      </c>
      <c r="H1004" s="21">
        <f t="shared" si="425"/>
        <v>2.1051875916105342E-2</v>
      </c>
      <c r="I1004" s="37">
        <f t="shared" si="417"/>
        <v>-8.0675510976291095E-2</v>
      </c>
      <c r="J1004" s="1">
        <f t="shared" si="426"/>
        <v>9.4316827960305594E-3</v>
      </c>
      <c r="K1004" s="1">
        <f t="shared" si="427"/>
        <v>-2.0953232513771716E-5</v>
      </c>
      <c r="L1004" s="1">
        <f t="shared" si="418"/>
        <v>-0.30333106944896088</v>
      </c>
      <c r="M1004" s="1">
        <f t="shared" si="419"/>
        <v>-0.73468321657762947</v>
      </c>
      <c r="N1004" s="1">
        <f t="shared" si="420"/>
        <v>-9.8421301117349383E-2</v>
      </c>
      <c r="O1004" s="1">
        <f t="shared" si="421"/>
        <v>2.2005672285227047</v>
      </c>
      <c r="P1004" s="1">
        <f t="shared" si="422"/>
        <v>-1.1642691182413619E-3</v>
      </c>
      <c r="Q1004" s="1">
        <f t="shared" si="428"/>
        <v>4.8630816093522759E-2</v>
      </c>
      <c r="R1004" s="1">
        <f t="shared" si="429"/>
        <v>2.1558096437830043E-4</v>
      </c>
      <c r="S1004" s="1">
        <f t="shared" si="430"/>
        <v>1.0411201728037203E-3</v>
      </c>
      <c r="T1004" s="1">
        <f t="shared" si="431"/>
        <v>1.1231275896753915E-2</v>
      </c>
      <c r="U1004" s="1">
        <f t="shared" si="432"/>
        <v>-4.8727139821582089E-6</v>
      </c>
      <c r="V1004" s="1">
        <f t="shared" si="433"/>
        <v>-2.2271545595874636E-4</v>
      </c>
      <c r="W1004" s="1">
        <f t="shared" si="439"/>
        <v>0</v>
      </c>
      <c r="X1004" s="1">
        <f t="shared" si="439"/>
        <v>0</v>
      </c>
      <c r="Y1004" s="1">
        <f t="shared" si="439"/>
        <v>0</v>
      </c>
      <c r="Z1004" s="1">
        <f t="shared" si="439"/>
        <v>0</v>
      </c>
      <c r="AA1004" s="1">
        <f>+AA$3*$F1004*ABS($F1004)*COS(2*PI()*$A1004/$AZ$22+AA$4)*COS(2*PI()*$A1004/$BA$22+AA$5)</f>
        <v>0</v>
      </c>
      <c r="AB1004" s="39">
        <f>+AB$3*$F1004*ABS($F1004)*COS(2*2*PI()*$A1004/$BA$33+AB$4)*COS(2*2*PI()*$A1004/$BA$34+AB$5)*COS(2*2*PI()*$A1004/$BA$35+AB$6)</f>
        <v>0</v>
      </c>
      <c r="AE1004" s="20">
        <f>+$AF$20*SIGN(SOI!A1003)*(ABS(SOI!A1003))^$AE$2</f>
        <v>-0.18679657501207333</v>
      </c>
      <c r="AF1004" s="20">
        <f t="shared" si="436"/>
        <v>-0.30329676059431537</v>
      </c>
      <c r="AG1004" s="19">
        <f t="shared" si="437"/>
        <v>-1.1523652620044957</v>
      </c>
      <c r="AH1004" s="19">
        <f t="shared" si="438"/>
        <v>-0.902932220067446</v>
      </c>
      <c r="AI1004">
        <f t="shared" si="435"/>
        <v>0.58920000000000061</v>
      </c>
      <c r="AJ1004">
        <f t="shared" si="434"/>
        <v>0.84906850141018042</v>
      </c>
      <c r="AK1004">
        <v>1</v>
      </c>
    </row>
    <row r="1005" spans="1:37" x14ac:dyDescent="0.25">
      <c r="A1005">
        <v>81.916666666666373</v>
      </c>
      <c r="B1005" s="2">
        <v>1961.9166666665922</v>
      </c>
      <c r="C1005">
        <f>+D1005+($D$2+E1005+F1005)*SOI!A1004*IF(B1005&gt;$C$18, IF(B1005&lt;$C$19,-1,1),1)</f>
        <v>-5.378956182490116</v>
      </c>
      <c r="D1005">
        <f>+$D$3*((1-$D$5)*SOI!D1004+$D$5*SOI!D1003) +   $D$4*((1-$D$5)*SOI!E1004+$D$5*SOI!E1003)</f>
        <v>0</v>
      </c>
      <c r="E1005">
        <f t="shared" si="415"/>
        <v>-41.120340000396261</v>
      </c>
      <c r="F1005">
        <f t="shared" si="416"/>
        <v>59.66846476760356</v>
      </c>
      <c r="G1005">
        <f t="shared" si="424"/>
        <v>18.548124767207298</v>
      </c>
      <c r="H1005" s="21">
        <f t="shared" si="425"/>
        <v>1.6340854065111756</v>
      </c>
      <c r="I1005" s="37">
        <f t="shared" si="417"/>
        <v>17.483214680634418</v>
      </c>
      <c r="J1005" s="1">
        <f t="shared" si="426"/>
        <v>16.36165758097038</v>
      </c>
      <c r="K1005" s="1">
        <f t="shared" si="427"/>
        <v>5.1218815500010555</v>
      </c>
      <c r="L1005" s="1">
        <f t="shared" si="418"/>
        <v>38.756111791648699</v>
      </c>
      <c r="M1005" s="1">
        <f t="shared" si="419"/>
        <v>5.8811013849548752</v>
      </c>
      <c r="N1005" s="1">
        <f t="shared" si="420"/>
        <v>2.8504750900120834</v>
      </c>
      <c r="O1005" s="1">
        <f t="shared" si="421"/>
        <v>-31.255686650228345</v>
      </c>
      <c r="P1005" s="1">
        <f t="shared" si="422"/>
        <v>0.15682459316854774</v>
      </c>
      <c r="Q1005" s="1">
        <f t="shared" si="428"/>
        <v>11.274524983857415</v>
      </c>
      <c r="R1005" s="1">
        <f t="shared" si="429"/>
        <v>-10.831202403586524</v>
      </c>
      <c r="S1005" s="1">
        <f t="shared" si="430"/>
        <v>6.5344430178432038</v>
      </c>
      <c r="T1005" s="1">
        <f t="shared" si="431"/>
        <v>20.382000257456255</v>
      </c>
      <c r="U1005" s="1">
        <f t="shared" si="432"/>
        <v>-0.14223657202885887</v>
      </c>
      <c r="V1005" s="1">
        <f t="shared" si="433"/>
        <v>-0.86883897914443264</v>
      </c>
      <c r="W1005" s="1">
        <f t="shared" si="439"/>
        <v>0</v>
      </c>
      <c r="X1005" s="1">
        <f t="shared" si="439"/>
        <v>0</v>
      </c>
      <c r="Y1005" s="1">
        <f t="shared" si="439"/>
        <v>0</v>
      </c>
      <c r="Z1005" s="1">
        <f t="shared" si="439"/>
        <v>0</v>
      </c>
      <c r="AA1005" s="1">
        <f>+AA$3*$F1005*ABS($F1005)*COS(2*PI()*$A1005/$AZ$22+AA$4)*COS(2*PI()*$A1005/$BA$22+AA$5)</f>
        <v>0</v>
      </c>
      <c r="AB1005" s="39">
        <f>+AB$3*$F1005*ABS($F1005)*COS(2*2*PI()*$A1005/$BA$33+AB$4)*COS(2*2*PI()*$A1005/$BA$34+AB$5)*COS(2*2*PI()*$A1005/$BA$35+AB$6)</f>
        <v>0</v>
      </c>
      <c r="AE1005" s="20">
        <f>+$AF$20*SIGN(SOI!A1004)*(ABS(SOI!A1004))^$AE$2</f>
        <v>-0.25142373726704353</v>
      </c>
      <c r="AF1005" s="20">
        <f t="shared" si="436"/>
        <v>-0.22158157276384069</v>
      </c>
      <c r="AG1005" s="19">
        <f t="shared" si="437"/>
        <v>-0.75619556287366541</v>
      </c>
      <c r="AH1005" s="19">
        <f t="shared" si="438"/>
        <v>-0.80436234909429438</v>
      </c>
      <c r="AI1005">
        <f t="shared" si="435"/>
        <v>0.58980000000000066</v>
      </c>
      <c r="AJ1005">
        <f t="shared" si="434"/>
        <v>0.53461399010982469</v>
      </c>
      <c r="AK1005">
        <v>1</v>
      </c>
    </row>
    <row r="1006" spans="1:37" x14ac:dyDescent="0.25">
      <c r="A1006">
        <v>81.999999999999702</v>
      </c>
      <c r="B1006" s="2">
        <v>1961.9999999999254</v>
      </c>
      <c r="C1006">
        <f>+D1006+($D$2+E1006+F1006)*SOI!A1005*IF(B1006&gt;$C$18, IF(B1006&lt;$C$19,-1,1),1)</f>
        <v>-0.33338403731142652</v>
      </c>
      <c r="D1006">
        <f>+$D$3*((1-$D$5)*SOI!D1005+$D$5*SOI!D1004) +   $D$4*((1-$D$5)*SOI!E1005+$D$5*SOI!E1004)</f>
        <v>0</v>
      </c>
      <c r="E1006">
        <f t="shared" si="415"/>
        <v>-2.6892524459358516</v>
      </c>
      <c r="F1006">
        <f t="shared" si="416"/>
        <v>4.0227885951815576</v>
      </c>
      <c r="G1006">
        <f t="shared" si="424"/>
        <v>1.3335361492457061</v>
      </c>
      <c r="H1006" s="21">
        <f t="shared" si="425"/>
        <v>8.598939141814349E-2</v>
      </c>
      <c r="I1006" s="37">
        <f t="shared" si="417"/>
        <v>1.5929797866241353</v>
      </c>
      <c r="J1006" s="1">
        <f t="shared" si="426"/>
        <v>-5.2947881518833145E-2</v>
      </c>
      <c r="K1006" s="1">
        <f t="shared" si="427"/>
        <v>1.1280324658566421E-3</v>
      </c>
      <c r="L1006" s="1">
        <f t="shared" si="418"/>
        <v>3.087951539826578</v>
      </c>
      <c r="M1006" s="1">
        <f t="shared" si="419"/>
        <v>-0.20887717280598822</v>
      </c>
      <c r="N1006" s="1">
        <f t="shared" si="420"/>
        <v>0.16469208819899259</v>
      </c>
      <c r="O1006" s="1">
        <f t="shared" si="421"/>
        <v>-0.34020830507579292</v>
      </c>
      <c r="P1006" s="1">
        <f t="shared" si="422"/>
        <v>3.9825395271352843E-2</v>
      </c>
      <c r="Q1006" s="1">
        <f t="shared" si="428"/>
        <v>-2.3135881631826682E-2</v>
      </c>
      <c r="R1006" s="1">
        <f t="shared" si="429"/>
        <v>2.0251325148689854E-3</v>
      </c>
      <c r="S1006" s="1">
        <f t="shared" si="430"/>
        <v>3.4399571743920283E-2</v>
      </c>
      <c r="T1006" s="1">
        <f t="shared" si="431"/>
        <v>1.7676364399662681E-2</v>
      </c>
      <c r="U1006" s="1">
        <f t="shared" si="432"/>
        <v>-3.2911386369311978E-3</v>
      </c>
      <c r="V1006" s="1">
        <f t="shared" si="433"/>
        <v>-1.2747960468820877E-2</v>
      </c>
      <c r="W1006" s="1">
        <f t="shared" si="439"/>
        <v>0</v>
      </c>
      <c r="X1006" s="1">
        <f t="shared" si="439"/>
        <v>0</v>
      </c>
      <c r="Y1006" s="1">
        <f t="shared" si="439"/>
        <v>0</v>
      </c>
      <c r="Z1006" s="1">
        <f t="shared" si="439"/>
        <v>0</v>
      </c>
      <c r="AA1006" s="1">
        <f>+AA$3*$F1006*ABS($F1006)*COS(2*PI()*$A1006/$AZ$22+AA$4)*COS(2*PI()*$A1006/$BA$22+AA$5)</f>
        <v>0</v>
      </c>
      <c r="AB1006" s="39">
        <f>+AB$3*$F1006*ABS($F1006)*COS(2*2*PI()*$A1006/$BA$33+AB$4)*COS(2*2*PI()*$A1006/$BA$34+AB$5)*COS(2*2*PI()*$A1006/$BA$35+AB$6)</f>
        <v>0</v>
      </c>
      <c r="AE1006" s="20">
        <f>+$AF$20*SIGN(SOI!A1005)*(ABS(SOI!A1005))^$AE$2</f>
        <v>-0.22652440601240525</v>
      </c>
      <c r="AF1006" s="20">
        <f t="shared" si="436"/>
        <v>-0.21449919826419539</v>
      </c>
      <c r="AG1006" s="19">
        <f t="shared" si="437"/>
        <v>-0.94892605471312808</v>
      </c>
      <c r="AH1006" s="19">
        <f t="shared" si="438"/>
        <v>-0.88815279459072771</v>
      </c>
      <c r="AI1006">
        <f t="shared" si="435"/>
        <v>0.5904000000000007</v>
      </c>
      <c r="AJ1006">
        <f t="shared" si="434"/>
        <v>0.73442685644893269</v>
      </c>
      <c r="AK1006">
        <v>1</v>
      </c>
    </row>
    <row r="1007" spans="1:37" x14ac:dyDescent="0.25">
      <c r="A1007">
        <v>82.08333333333303</v>
      </c>
      <c r="B1007" s="2">
        <v>1962.0833333332587</v>
      </c>
      <c r="C1007">
        <f>+D1007+($D$2+E1007+F1007)*SOI!A1006*IF(B1007&gt;$C$18, IF(B1007&lt;$C$19,-1,1),1)</f>
        <v>0.14225027513713656</v>
      </c>
      <c r="D1007">
        <f>+$D$3*((1-$D$5)*SOI!D1006+$D$5*SOI!D1005) +   $D$4*((1-$D$5)*SOI!E1006+$D$5*SOI!E1005)</f>
        <v>0</v>
      </c>
      <c r="E1007">
        <f t="shared" si="415"/>
        <v>1.3464768072666597</v>
      </c>
      <c r="F1007">
        <f t="shared" si="416"/>
        <v>-2.2355410268737632</v>
      </c>
      <c r="G1007">
        <f t="shared" si="424"/>
        <v>-0.88906421960710347</v>
      </c>
      <c r="H1007" s="21">
        <f t="shared" si="425"/>
        <v>-1.335022093368474E-2</v>
      </c>
      <c r="I1007" s="37">
        <f t="shared" si="417"/>
        <v>-0.60265130770941255</v>
      </c>
      <c r="J1007" s="1">
        <f t="shared" si="426"/>
        <v>-3.599298823697783E-2</v>
      </c>
      <c r="K1007" s="1">
        <f t="shared" si="427"/>
        <v>-5.2381216262358701E-5</v>
      </c>
      <c r="L1007" s="1">
        <f t="shared" si="418"/>
        <v>-0.49336180892004478</v>
      </c>
      <c r="M1007" s="1">
        <f t="shared" si="419"/>
        <v>0.3753223772787318</v>
      </c>
      <c r="N1007" s="1">
        <f t="shared" si="420"/>
        <v>-3.0519459972592099E-2</v>
      </c>
      <c r="O1007" s="1">
        <f t="shared" si="421"/>
        <v>0.15223777883454431</v>
      </c>
      <c r="P1007" s="1">
        <f t="shared" si="422"/>
        <v>-2.5866727907332146E-2</v>
      </c>
      <c r="Q1007" s="1">
        <f t="shared" si="428"/>
        <v>-7.703775886708889E-3</v>
      </c>
      <c r="R1007" s="1">
        <f t="shared" si="429"/>
        <v>-2.551096407913983E-4</v>
      </c>
      <c r="S1007" s="1">
        <f t="shared" si="430"/>
        <v>2.4116427991378447E-3</v>
      </c>
      <c r="T1007" s="1">
        <f t="shared" si="431"/>
        <v>1.2637626773042375E-3</v>
      </c>
      <c r="U1007" s="1">
        <f t="shared" si="432"/>
        <v>-8.0869249947101659E-4</v>
      </c>
      <c r="V1007" s="1">
        <f t="shared" si="433"/>
        <v>-1.5343562843620549E-3</v>
      </c>
      <c r="W1007" s="1">
        <f t="shared" si="439"/>
        <v>0</v>
      </c>
      <c r="X1007" s="1">
        <f t="shared" si="439"/>
        <v>0</v>
      </c>
      <c r="Y1007" s="1">
        <f t="shared" si="439"/>
        <v>0</v>
      </c>
      <c r="Z1007" s="1">
        <f t="shared" si="439"/>
        <v>0</v>
      </c>
      <c r="AA1007" s="1">
        <f>+AA$3*$F1007*ABS($F1007)*COS(2*PI()*$A1007/$AZ$22+AA$4)*COS(2*PI()*$A1007/$BA$22+AA$5)</f>
        <v>0</v>
      </c>
      <c r="AB1007" s="39">
        <f>+AB$3*$F1007*ABS($F1007)*COS(2*2*PI()*$A1007/$BA$33+AB$4)*COS(2*2*PI()*$A1007/$BA$34+AB$5)*COS(2*2*PI()*$A1007/$BA$35+AB$6)</f>
        <v>0</v>
      </c>
      <c r="AE1007" s="20">
        <f>+$AF$20*SIGN(SOI!A1006)*(ABS(SOI!A1006))^$AE$2</f>
        <v>-0.16554945151313741</v>
      </c>
      <c r="AF1007" s="20">
        <f t="shared" si="436"/>
        <v>-0.23758529012248242</v>
      </c>
      <c r="AG1007" s="19">
        <f t="shared" si="437"/>
        <v>-0.70202338264576192</v>
      </c>
      <c r="AH1007" s="19">
        <f t="shared" si="438"/>
        <v>-0.77700333561232005</v>
      </c>
      <c r="AI1007">
        <f t="shared" si="435"/>
        <v>0.59100000000000075</v>
      </c>
      <c r="AJ1007">
        <f t="shared" si="434"/>
        <v>0.4644380925232795</v>
      </c>
      <c r="AK1007">
        <v>1</v>
      </c>
    </row>
    <row r="1008" spans="1:37" x14ac:dyDescent="0.25">
      <c r="A1008">
        <v>82.166666666666359</v>
      </c>
      <c r="B1008" s="2">
        <v>1962.1666666665919</v>
      </c>
      <c r="C1008">
        <f>+D1008+($D$2+E1008+F1008)*SOI!A1007*IF(B1008&gt;$C$18, IF(B1008&lt;$C$19,-1,1),1)</f>
        <v>-0.39343918594253774</v>
      </c>
      <c r="D1008">
        <f>+$D$3*((1-$D$5)*SOI!D1007+$D$5*SOI!D1006) +   $D$4*((1-$D$5)*SOI!E1007+$D$5*SOI!E1006)</f>
        <v>0</v>
      </c>
      <c r="E1008">
        <f t="shared" si="415"/>
        <v>-0.9408266743642737</v>
      </c>
      <c r="F1008">
        <f t="shared" si="416"/>
        <v>1.9004344449558292</v>
      </c>
      <c r="G1008">
        <f t="shared" si="424"/>
        <v>0.95960777059155555</v>
      </c>
      <c r="H1008" s="21">
        <f t="shared" si="425"/>
        <v>-1.9816521634764089E-2</v>
      </c>
      <c r="I1008" s="37">
        <f t="shared" si="417"/>
        <v>6.0048022016651929E-2</v>
      </c>
      <c r="J1008" s="1">
        <f t="shared" si="426"/>
        <v>-3.522914628601651E-3</v>
      </c>
      <c r="K1008" s="1">
        <f t="shared" si="427"/>
        <v>5.6592054633179939E-6</v>
      </c>
      <c r="L1008" s="1">
        <f t="shared" si="418"/>
        <v>3.1068463626128535E-2</v>
      </c>
      <c r="M1008" s="1">
        <f t="shared" si="419"/>
        <v>-0.36868551047662124</v>
      </c>
      <c r="N1008" s="1">
        <f t="shared" si="420"/>
        <v>-1.8182951004240281E-2</v>
      </c>
      <c r="O1008" s="1">
        <f t="shared" si="421"/>
        <v>-0.70615221683371954</v>
      </c>
      <c r="P1008" s="1">
        <f t="shared" si="422"/>
        <v>9.567340719570272E-3</v>
      </c>
      <c r="Q1008" s="1">
        <f t="shared" si="428"/>
        <v>4.5086110940120959E-3</v>
      </c>
      <c r="R1008" s="1">
        <f t="shared" si="429"/>
        <v>-1.4876426110691848E-5</v>
      </c>
      <c r="S1008" s="1">
        <f t="shared" si="430"/>
        <v>-1.4316376441760663E-4</v>
      </c>
      <c r="T1008" s="1">
        <f t="shared" si="431"/>
        <v>3.6914387153631848E-4</v>
      </c>
      <c r="U1008" s="1">
        <f t="shared" si="432"/>
        <v>-2.9803396733995657E-5</v>
      </c>
      <c r="V1008" s="1">
        <f t="shared" si="433"/>
        <v>3.3811425887825069E-4</v>
      </c>
      <c r="W1008" s="1">
        <f t="shared" si="439"/>
        <v>0</v>
      </c>
      <c r="X1008" s="1">
        <f t="shared" si="439"/>
        <v>0</v>
      </c>
      <c r="Y1008" s="1">
        <f t="shared" si="439"/>
        <v>0</v>
      </c>
      <c r="Z1008" s="1">
        <f t="shared" si="439"/>
        <v>0</v>
      </c>
      <c r="AA1008" s="1">
        <f>+AA$3*$F1008*ABS($F1008)*COS(2*PI()*$A1008/$AZ$22+AA$4)*COS(2*PI()*$A1008/$BA$22+AA$5)</f>
        <v>0</v>
      </c>
      <c r="AB1008" s="39">
        <f>+AB$3*$F1008*ABS($F1008)*COS(2*2*PI()*$A1008/$BA$33+AB$4)*COS(2*2*PI()*$A1008/$BA$34+AB$5)*COS(2*2*PI()*$A1008/$BA$35+AB$6)</f>
        <v>0</v>
      </c>
      <c r="AE1008" s="20">
        <f>+$AF$20*SIGN(SOI!A1007)*(ABS(SOI!A1007))^$AE$2</f>
        <v>-0.32068201284190462</v>
      </c>
      <c r="AF1008" s="20">
        <f t="shared" si="436"/>
        <v>-0.25188713827431258</v>
      </c>
      <c r="AG1008" s="19">
        <f t="shared" si="437"/>
        <v>-0.96096977121351657</v>
      </c>
      <c r="AH1008" s="19">
        <f t="shared" si="438"/>
        <v>-0.9235728884207477</v>
      </c>
      <c r="AI1008">
        <f t="shared" si="435"/>
        <v>0.59160000000000079</v>
      </c>
      <c r="AJ1008">
        <f t="shared" si="434"/>
        <v>0.70908263293920393</v>
      </c>
      <c r="AK1008">
        <v>1</v>
      </c>
    </row>
    <row r="1009" spans="1:37" x14ac:dyDescent="0.25">
      <c r="A1009">
        <v>82.249999999999687</v>
      </c>
      <c r="B1009" s="2">
        <v>1962.2499999999252</v>
      </c>
      <c r="C1009">
        <f>+D1009+($D$2+E1009+F1009)*SOI!A1008*IF(B1009&gt;$C$18, IF(B1009&lt;$C$19,-1,1),1)</f>
        <v>0.44539012373335968</v>
      </c>
      <c r="D1009">
        <f>+$D$3*((1-$D$5)*SOI!D1008+$D$5*SOI!D1007) +   $D$4*((1-$D$5)*SOI!E1008+$D$5*SOI!E1007)</f>
        <v>0</v>
      </c>
      <c r="E1009">
        <f t="shared" si="415"/>
        <v>0.76296473700066603</v>
      </c>
      <c r="F1009">
        <f t="shared" si="416"/>
        <v>-2.1548088736674149</v>
      </c>
      <c r="G1009">
        <f t="shared" si="424"/>
        <v>-1.3918441366667489</v>
      </c>
      <c r="H1009" s="21">
        <f t="shared" si="425"/>
        <v>1.5114968587415185E-2</v>
      </c>
      <c r="I1009" s="37">
        <f t="shared" si="417"/>
        <v>0.27943640648559703</v>
      </c>
      <c r="J1009" s="1">
        <f t="shared" si="426"/>
        <v>1.2700161856627756E-2</v>
      </c>
      <c r="K1009" s="1">
        <f t="shared" si="427"/>
        <v>-1.4410477952204221E-7</v>
      </c>
      <c r="L1009" s="1">
        <f t="shared" si="418"/>
        <v>-0.58317940136941593</v>
      </c>
      <c r="M1009" s="1">
        <f t="shared" si="419"/>
        <v>0.28561362769988807</v>
      </c>
      <c r="N1009" s="1">
        <f t="shared" si="420"/>
        <v>2.1422799791464647E-2</v>
      </c>
      <c r="O1009" s="1">
        <f t="shared" si="421"/>
        <v>0.72778862411748058</v>
      </c>
      <c r="P1009" s="1">
        <f t="shared" si="422"/>
        <v>-1.2592873181494573E-5</v>
      </c>
      <c r="Q1009" s="1">
        <f t="shared" si="428"/>
        <v>4.1150725029904514E-3</v>
      </c>
      <c r="R1009" s="1">
        <f t="shared" si="429"/>
        <v>-6.3185526256625123E-5</v>
      </c>
      <c r="S1009" s="1">
        <f t="shared" si="430"/>
        <v>7.8492696956801856E-4</v>
      </c>
      <c r="T1009" s="1">
        <f t="shared" si="431"/>
        <v>7.1414269349152947E-3</v>
      </c>
      <c r="U1009" s="1">
        <f t="shared" si="432"/>
        <v>1.8255075544087407E-7</v>
      </c>
      <c r="V1009" s="1">
        <f t="shared" si="433"/>
        <v>5.2433510555803618E-7</v>
      </c>
      <c r="W1009" s="1">
        <f t="shared" si="439"/>
        <v>0</v>
      </c>
      <c r="X1009" s="1">
        <f t="shared" si="439"/>
        <v>0</v>
      </c>
      <c r="Y1009" s="1">
        <f t="shared" si="439"/>
        <v>0</v>
      </c>
      <c r="Z1009" s="1">
        <f t="shared" si="439"/>
        <v>0</v>
      </c>
      <c r="AA1009" s="1">
        <f>+AA$3*$F1009*ABS($F1009)*COS(2*PI()*$A1009/$AZ$22+AA$4)*COS(2*PI()*$A1009/$BA$22+AA$5)</f>
        <v>0</v>
      </c>
      <c r="AB1009" s="39">
        <f>+AB$3*$F1009*ABS($F1009)*COS(2*2*PI()*$A1009/$BA$33+AB$4)*COS(2*2*PI()*$A1009/$BA$34+AB$5)*COS(2*2*PI()*$A1009/$BA$35+AB$6)</f>
        <v>0</v>
      </c>
      <c r="AE1009" s="20">
        <f>+$AF$20*SIGN(SOI!A1008)*(ABS(SOI!A1008))^$AE$2</f>
        <v>-0.26942995046789575</v>
      </c>
      <c r="AF1009" s="20">
        <f t="shared" si="436"/>
        <v>-0.30542334153054623</v>
      </c>
      <c r="AG1009" s="19">
        <f t="shared" si="437"/>
        <v>-0.5927155074198599</v>
      </c>
      <c r="AH1009" s="19">
        <f t="shared" si="438"/>
        <v>-0.65822575747567513</v>
      </c>
      <c r="AI1009">
        <f t="shared" si="435"/>
        <v>0.59220000000000084</v>
      </c>
      <c r="AJ1009">
        <f t="shared" si="434"/>
        <v>0.28729216588931367</v>
      </c>
      <c r="AK1009">
        <v>1</v>
      </c>
    </row>
    <row r="1010" spans="1:37" x14ac:dyDescent="0.25">
      <c r="A1010">
        <v>82.333333333333016</v>
      </c>
      <c r="B1010" s="2">
        <v>1962.3333333332585</v>
      </c>
      <c r="C1010">
        <f>+D1010+($D$2+E1010+F1010)*SOI!A1009*IF(B1010&gt;$C$18, IF(B1010&lt;$C$19,-1,1),1)</f>
        <v>-1.2270225919500335</v>
      </c>
      <c r="D1010">
        <f>+$D$3*((1-$D$5)*SOI!D1009+$D$5*SOI!D1008) +   $D$4*((1-$D$5)*SOI!E1009+$D$5*SOI!E1008)</f>
        <v>0</v>
      </c>
      <c r="E1010">
        <f t="shared" si="415"/>
        <v>-0.68067141183350355</v>
      </c>
      <c r="F1010">
        <f t="shared" si="416"/>
        <v>3.6021537736192979</v>
      </c>
      <c r="G1010">
        <f t="shared" si="424"/>
        <v>2.9214823617857943</v>
      </c>
      <c r="H1010" s="21">
        <f t="shared" si="425"/>
        <v>1.274876295771463E-3</v>
      </c>
      <c r="I1010" s="37">
        <f t="shared" si="417"/>
        <v>-0.43869690458652322</v>
      </c>
      <c r="J1010" s="1">
        <f t="shared" si="426"/>
        <v>9.1003210136344666E-3</v>
      </c>
      <c r="K1010" s="1">
        <f t="shared" si="427"/>
        <v>1.0596405049401953E-4</v>
      </c>
      <c r="L1010" s="1">
        <f t="shared" si="418"/>
        <v>0.83692303431330795</v>
      </c>
      <c r="M1010" s="1">
        <f t="shared" si="419"/>
        <v>-0.13036013439666028</v>
      </c>
      <c r="N1010" s="1">
        <f t="shared" si="420"/>
        <v>2.5490742017384282E-2</v>
      </c>
      <c r="O1010" s="1">
        <f t="shared" si="421"/>
        <v>-0.25649410055988653</v>
      </c>
      <c r="P1010" s="1">
        <f t="shared" si="422"/>
        <v>1.8308363753879196E-2</v>
      </c>
      <c r="Q1010" s="1">
        <f t="shared" si="428"/>
        <v>-2.2348563546393807E-3</v>
      </c>
      <c r="R1010" s="1">
        <f t="shared" si="429"/>
        <v>-5.3873018788857593E-5</v>
      </c>
      <c r="S1010" s="1">
        <f t="shared" si="430"/>
        <v>-1.4662805790318057E-3</v>
      </c>
      <c r="T1010" s="1">
        <f t="shared" si="431"/>
        <v>3.6119394405040436E-3</v>
      </c>
      <c r="U1010" s="1">
        <f t="shared" si="432"/>
        <v>4.1666778085079772E-4</v>
      </c>
      <c r="V1010" s="1">
        <f t="shared" si="433"/>
        <v>-9.0706808595150223E-4</v>
      </c>
      <c r="W1010" s="1">
        <f t="shared" si="439"/>
        <v>0</v>
      </c>
      <c r="X1010" s="1">
        <f t="shared" si="439"/>
        <v>0</v>
      </c>
      <c r="Y1010" s="1">
        <f t="shared" si="439"/>
        <v>0</v>
      </c>
      <c r="Z1010" s="1">
        <f t="shared" si="439"/>
        <v>0</v>
      </c>
      <c r="AA1010" s="1">
        <f>+AA$3*$F1010*ABS($F1010)*COS(2*PI()*$A1010/$AZ$22+AA$4)*COS(2*PI()*$A1010/$BA$22+AA$5)</f>
        <v>0</v>
      </c>
      <c r="AB1010" s="39">
        <f>+AB$3*$F1010*ABS($F1010)*COS(2*2*PI()*$A1010/$BA$33+AB$4)*COS(2*2*PI()*$A1010/$BA$34+AB$5)*COS(2*2*PI()*$A1010/$BA$35+AB$6)</f>
        <v>0</v>
      </c>
      <c r="AE1010" s="20">
        <f>+$AF$20*SIGN(SOI!A1009)*(ABS(SOI!A1009))^$AE$2</f>
        <v>-0.32615806128183827</v>
      </c>
      <c r="AF1010" s="20">
        <f t="shared" si="436"/>
        <v>-0.26755087106322212</v>
      </c>
      <c r="AG1010" s="19">
        <f t="shared" si="437"/>
        <v>-1.1451270213797662</v>
      </c>
      <c r="AH1010" s="19">
        <f t="shared" si="438"/>
        <v>-1.1125697209464338</v>
      </c>
      <c r="AI1010">
        <f t="shared" si="435"/>
        <v>0.59280000000000088</v>
      </c>
      <c r="AJ1010">
        <f t="shared" si="434"/>
        <v>0.87757615031654401</v>
      </c>
      <c r="AK1010">
        <v>1</v>
      </c>
    </row>
    <row r="1011" spans="1:37" x14ac:dyDescent="0.25">
      <c r="A1011">
        <v>82.416666666666345</v>
      </c>
      <c r="B1011" s="2">
        <v>1962.4166666665917</v>
      </c>
      <c r="C1011">
        <f>+D1011+($D$2+E1011+F1011)*SOI!A1010*IF(B1011&gt;$C$18, IF(B1011&lt;$C$19,-1,1),1)</f>
        <v>12.98303412343833</v>
      </c>
      <c r="D1011">
        <f>+$D$3*((1-$D$5)*SOI!D1010+$D$5*SOI!D1009) +   $D$4*((1-$D$5)*SOI!E1010+$D$5*SOI!E1009)</f>
        <v>0</v>
      </c>
      <c r="E1011">
        <f t="shared" si="415"/>
        <v>0.65467329737662017</v>
      </c>
      <c r="F1011">
        <f t="shared" si="416"/>
        <v>-59.668464767550844</v>
      </c>
      <c r="G1011">
        <f t="shared" si="424"/>
        <v>-59.013791470174226</v>
      </c>
      <c r="H1011" s="21">
        <f t="shared" si="425"/>
        <v>-7.8404025010856609E-2</v>
      </c>
      <c r="I1011" s="37">
        <f t="shared" si="417"/>
        <v>1.1634724155525309</v>
      </c>
      <c r="J1011" s="1">
        <f t="shared" si="426"/>
        <v>-0.35933229623405427</v>
      </c>
      <c r="K1011" s="1">
        <f t="shared" si="427"/>
        <v>-9.7171224121950486E-5</v>
      </c>
      <c r="L1011" s="1">
        <f t="shared" si="418"/>
        <v>-0.48632169862063779</v>
      </c>
      <c r="M1011" s="1">
        <f t="shared" si="419"/>
        <v>-1.9408537846066554</v>
      </c>
      <c r="N1011" s="1">
        <f t="shared" si="420"/>
        <v>-0.96043008810629138</v>
      </c>
      <c r="O1011" s="1">
        <f t="shared" si="421"/>
        <v>8.7661048391377613E-3</v>
      </c>
      <c r="P1011" s="1">
        <f t="shared" si="422"/>
        <v>-0.84539806483383562</v>
      </c>
      <c r="Q1011" s="1">
        <f t="shared" si="428"/>
        <v>1.2536633009394162</v>
      </c>
      <c r="R1011" s="1">
        <f t="shared" si="429"/>
        <v>-8.0148266171054194E-2</v>
      </c>
      <c r="S1011" s="1">
        <f t="shared" si="430"/>
        <v>-0.14651830398659491</v>
      </c>
      <c r="T1011" s="1">
        <f t="shared" si="431"/>
        <v>7.1731161989336721E-5</v>
      </c>
      <c r="U1011" s="1">
        <f t="shared" si="432"/>
        <v>5.1026191851989963E-2</v>
      </c>
      <c r="V1011" s="1">
        <f t="shared" si="433"/>
        <v>-1.5781013211046491</v>
      </c>
      <c r="W1011" s="1">
        <f t="shared" si="439"/>
        <v>0</v>
      </c>
      <c r="X1011" s="1">
        <f t="shared" si="439"/>
        <v>0</v>
      </c>
      <c r="Y1011" s="1">
        <f t="shared" si="439"/>
        <v>0</v>
      </c>
      <c r="Z1011" s="1">
        <f t="shared" si="439"/>
        <v>0</v>
      </c>
      <c r="AA1011" s="1">
        <f>+AA$3*$F1011*ABS($F1011)*COS(2*PI()*$A1011/$AZ$22+AA$4)*COS(2*PI()*$A1011/$BA$22+AA$5)</f>
        <v>0</v>
      </c>
      <c r="AB1011" s="39">
        <f>+AB$3*$F1011*ABS($F1011)*COS(2*2*PI()*$A1011/$BA$33+AB$4)*COS(2*2*PI()*$A1011/$BA$34+AB$5)*COS(2*2*PI()*$A1011/$BA$35+AB$6)</f>
        <v>0</v>
      </c>
      <c r="AE1011" s="20">
        <f>+$AF$20*SIGN(SOI!A1010)*(ABS(SOI!A1010))^$AE$2</f>
        <v>-0.20706460143993219</v>
      </c>
      <c r="AF1011" s="20">
        <f t="shared" si="436"/>
        <v>-0.26356914396985731</v>
      </c>
      <c r="AG1011" s="19">
        <f t="shared" si="437"/>
        <v>-0.96940317259454156</v>
      </c>
      <c r="AH1011" s="19">
        <f t="shared" si="438"/>
        <v>-0.9271455978102382</v>
      </c>
      <c r="AI1011">
        <f t="shared" si="435"/>
        <v>0.59340000000000093</v>
      </c>
      <c r="AJ1011">
        <f t="shared" si="434"/>
        <v>0.70583402862468425</v>
      </c>
      <c r="AK1011">
        <v>1</v>
      </c>
    </row>
    <row r="1012" spans="1:37" x14ac:dyDescent="0.25">
      <c r="A1012">
        <v>82.499999999999673</v>
      </c>
      <c r="B1012" s="2">
        <v>1962.499999999925</v>
      </c>
      <c r="C1012">
        <f>+D1012+($D$2+E1012+F1012)*SOI!A1011*IF(B1012&gt;$C$18, IF(B1012&lt;$C$19,-1,1),1)</f>
        <v>1.4093031583738309</v>
      </c>
      <c r="D1012">
        <f>+$D$3*((1-$D$5)*SOI!D1011+$D$5*SOI!D1010) +   $D$4*((1-$D$5)*SOI!E1011+$D$5*SOI!E1010)</f>
        <v>0</v>
      </c>
      <c r="E1012">
        <f t="shared" si="415"/>
        <v>-0.67488859906533083</v>
      </c>
      <c r="F1012">
        <f t="shared" si="416"/>
        <v>-4.0227885955141058</v>
      </c>
      <c r="G1012">
        <f t="shared" si="424"/>
        <v>-4.6976771945794367</v>
      </c>
      <c r="H1012" s="21">
        <f t="shared" si="425"/>
        <v>-1.164120075422497E-2</v>
      </c>
      <c r="I1012" s="37">
        <f t="shared" si="417"/>
        <v>-8.4113164953569339E-2</v>
      </c>
      <c r="J1012" s="1">
        <f t="shared" si="426"/>
        <v>2.3619013259316645E-3</v>
      </c>
      <c r="K1012" s="1">
        <f t="shared" si="427"/>
        <v>-9.4767376389827961E-10</v>
      </c>
      <c r="L1012" s="1">
        <f t="shared" si="418"/>
        <v>2.2042233374837171E-6</v>
      </c>
      <c r="M1012" s="1">
        <f t="shared" si="419"/>
        <v>-0.17646168935429915</v>
      </c>
      <c r="N1012" s="1">
        <f t="shared" si="420"/>
        <v>1.606102147499653E-2</v>
      </c>
      <c r="O1012" s="1">
        <f t="shared" si="421"/>
        <v>-0.28298059438709039</v>
      </c>
      <c r="P1012" s="1">
        <f t="shared" si="422"/>
        <v>-5.6350852410382367E-2</v>
      </c>
      <c r="Q1012" s="1">
        <f t="shared" si="428"/>
        <v>-1.9061011014530125E-3</v>
      </c>
      <c r="R1012" s="1">
        <f t="shared" si="429"/>
        <v>-8.8098199940064131E-6</v>
      </c>
      <c r="S1012" s="1">
        <f t="shared" si="430"/>
        <v>-1.771361381140294E-4</v>
      </c>
      <c r="T1012" s="1">
        <f t="shared" si="431"/>
        <v>1.0495178012329138E-8</v>
      </c>
      <c r="U1012" s="1">
        <f t="shared" si="432"/>
        <v>-2.4588966859470808E-4</v>
      </c>
      <c r="V1012" s="1">
        <f t="shared" si="433"/>
        <v>1.759063550478616E-3</v>
      </c>
      <c r="W1012" s="1">
        <f t="shared" si="439"/>
        <v>0</v>
      </c>
      <c r="X1012" s="1">
        <f t="shared" si="439"/>
        <v>0</v>
      </c>
      <c r="Y1012" s="1">
        <f t="shared" si="439"/>
        <v>0</v>
      </c>
      <c r="Z1012" s="1">
        <f t="shared" si="439"/>
        <v>0</v>
      </c>
      <c r="AA1012" s="1">
        <f>+AA$3*$F1012*ABS($F1012)*COS(2*PI()*$A1012/$AZ$22+AA$4)*COS(2*PI()*$A1012/$BA$22+AA$5)</f>
        <v>0</v>
      </c>
      <c r="AB1012" s="39">
        <f>+AB$3*$F1012*ABS($F1012)*COS(2*2*PI()*$A1012/$BA$33+AB$4)*COS(2*2*PI()*$A1012/$BA$34+AB$5)*COS(2*2*PI()*$A1012/$BA$35+AB$6)</f>
        <v>0</v>
      </c>
      <c r="AE1012" s="20">
        <f>+$AF$20*SIGN(SOI!A1011)*(ABS(SOI!A1011))^$AE$2</f>
        <v>-0.25748476918780155</v>
      </c>
      <c r="AF1012" s="20">
        <f t="shared" si="436"/>
        <v>-0.20254162845828136</v>
      </c>
      <c r="AG1012" s="19">
        <f t="shared" si="437"/>
        <v>-1.029568162767768</v>
      </c>
      <c r="AH1012" s="19">
        <f t="shared" si="438"/>
        <v>-1.0341701594174377</v>
      </c>
      <c r="AI1012">
        <f t="shared" si="435"/>
        <v>0.59400000000000097</v>
      </c>
      <c r="AJ1012">
        <f t="shared" si="434"/>
        <v>0.82702653430948658</v>
      </c>
      <c r="AK1012">
        <v>1</v>
      </c>
    </row>
    <row r="1013" spans="1:37" x14ac:dyDescent="0.25">
      <c r="A1013">
        <v>82.583333333333002</v>
      </c>
      <c r="B1013" s="2">
        <v>1962.5833333332582</v>
      </c>
      <c r="C1013">
        <f>+D1013+($D$2+E1013+F1013)*SOI!A1012*IF(B1013&gt;$C$18, IF(B1013&lt;$C$19,-1,1),1)</f>
        <v>-0.38799894407604829</v>
      </c>
      <c r="D1013">
        <f>+$D$3*((1-$D$5)*SOI!D1012+$D$5*SOI!D1011) +   $D$4*((1-$D$5)*SOI!E1012+$D$5*SOI!E1011)</f>
        <v>0</v>
      </c>
      <c r="E1013">
        <f t="shared" si="415"/>
        <v>0.74906623511422543</v>
      </c>
      <c r="F1013">
        <f t="shared" si="416"/>
        <v>2.2355410270092229</v>
      </c>
      <c r="G1013">
        <f t="shared" si="424"/>
        <v>2.9846072621234483</v>
      </c>
      <c r="H1013" s="21">
        <f t="shared" si="425"/>
        <v>2.9903943250498774E-4</v>
      </c>
      <c r="I1013" s="37">
        <f t="shared" si="417"/>
        <v>-0.17723789410077501</v>
      </c>
      <c r="J1013" s="1">
        <f t="shared" si="426"/>
        <v>-9.4989477767586333E-4</v>
      </c>
      <c r="K1013" s="1">
        <f t="shared" si="427"/>
        <v>7.3357020457395214E-5</v>
      </c>
      <c r="L1013" s="1">
        <f t="shared" si="418"/>
        <v>-0.41459042135361979</v>
      </c>
      <c r="M1013" s="1">
        <f t="shared" si="419"/>
        <v>3.367996070243362E-2</v>
      </c>
      <c r="N1013" s="1">
        <f t="shared" si="420"/>
        <v>-0.1061229116429086</v>
      </c>
      <c r="O1013" s="1">
        <f t="shared" si="421"/>
        <v>0.66340934961082032</v>
      </c>
      <c r="P1013" s="1">
        <f t="shared" si="422"/>
        <v>9.892241598306515E-3</v>
      </c>
      <c r="Q1013" s="1">
        <f t="shared" si="428"/>
        <v>-2.4038262311679077E-3</v>
      </c>
      <c r="R1013" s="1">
        <f t="shared" si="429"/>
        <v>-2.3410828262728393E-5</v>
      </c>
      <c r="S1013" s="1">
        <f t="shared" si="430"/>
        <v>2.4662424732738338E-3</v>
      </c>
      <c r="T1013" s="1">
        <f t="shared" si="431"/>
        <v>4.6278407974597183E-3</v>
      </c>
      <c r="U1013" s="1">
        <f t="shared" si="432"/>
        <v>9.0955111976166186E-5</v>
      </c>
      <c r="V1013" s="1">
        <f t="shared" si="433"/>
        <v>2.040383244931655E-3</v>
      </c>
      <c r="W1013" s="1">
        <f t="shared" si="439"/>
        <v>0</v>
      </c>
      <c r="X1013" s="1">
        <f t="shared" si="439"/>
        <v>0</v>
      </c>
      <c r="Y1013" s="1">
        <f t="shared" si="439"/>
        <v>0</v>
      </c>
      <c r="Z1013" s="1">
        <f t="shared" si="439"/>
        <v>0</v>
      </c>
      <c r="AA1013" s="1">
        <f>+AA$3*$F1013*ABS($F1013)*COS(2*PI()*$A1013/$AZ$22+AA$4)*COS(2*PI()*$A1013/$BA$22+AA$5)</f>
        <v>0</v>
      </c>
      <c r="AB1013" s="39">
        <f>+AB$3*$F1013*ABS($F1013)*COS(2*2*PI()*$A1013/$BA$33+AB$4)*COS(2*2*PI()*$A1013/$BA$34+AB$5)*COS(2*2*PI()*$A1013/$BA$35+AB$6)</f>
        <v>0</v>
      </c>
      <c r="AE1013" s="20">
        <f>+$AF$20*SIGN(SOI!A1012)*(ABS(SOI!A1012))^$AE$2</f>
        <v>-0.14307551474711033</v>
      </c>
      <c r="AF1013" s="20">
        <f t="shared" si="436"/>
        <v>-0.26659458632189587</v>
      </c>
      <c r="AG1013" s="19">
        <f t="shared" si="437"/>
        <v>-0.93471064439600193</v>
      </c>
      <c r="AH1013" s="19">
        <f t="shared" si="438"/>
        <v>-0.92402535825633347</v>
      </c>
      <c r="AI1013">
        <f t="shared" si="435"/>
        <v>0.59460000000000102</v>
      </c>
      <c r="AJ1013">
        <f t="shared" si="434"/>
        <v>0.66811605807410612</v>
      </c>
      <c r="AK1013">
        <v>1</v>
      </c>
    </row>
    <row r="1014" spans="1:37" x14ac:dyDescent="0.25">
      <c r="A1014">
        <v>82.66666666666633</v>
      </c>
      <c r="B1014" s="2">
        <v>1962.6666666665915</v>
      </c>
      <c r="C1014">
        <f>+D1014+($D$2+E1014+F1014)*SOI!A1013*IF(B1014&gt;$C$18, IF(B1014&lt;$C$19,-1,1),1)</f>
        <v>1.5745928582801318</v>
      </c>
      <c r="D1014">
        <f>+$D$3*((1-$D$5)*SOI!D1013+$D$5*SOI!D1012) +   $D$4*((1-$D$5)*SOI!E1013+$D$5*SOI!E1012)</f>
        <v>0</v>
      </c>
      <c r="E1014">
        <f t="shared" si="415"/>
        <v>-0.91133851613503936</v>
      </c>
      <c r="F1014">
        <f t="shared" si="416"/>
        <v>-1.9004344450794812</v>
      </c>
      <c r="G1014">
        <f t="shared" si="424"/>
        <v>-2.8117729612145208</v>
      </c>
      <c r="H1014" s="21">
        <f t="shared" si="425"/>
        <v>2.4475311292873628E-2</v>
      </c>
      <c r="I1014" s="37">
        <f t="shared" si="417"/>
        <v>0.45570630473645091</v>
      </c>
      <c r="J1014" s="1">
        <f t="shared" si="426"/>
        <v>1.5776144076440246E-3</v>
      </c>
      <c r="K1014" s="1">
        <f t="shared" si="427"/>
        <v>-7.978947247529376E-6</v>
      </c>
      <c r="L1014" s="1">
        <f t="shared" si="418"/>
        <v>1.0911601588751254</v>
      </c>
      <c r="M1014" s="1">
        <f t="shared" si="419"/>
        <v>2.175547069438875E-2</v>
      </c>
      <c r="N1014" s="1">
        <f t="shared" si="420"/>
        <v>0.1562715011616343</v>
      </c>
      <c r="O1014" s="1">
        <f t="shared" si="421"/>
        <v>-0.52352770630104839</v>
      </c>
      <c r="P1014" s="1">
        <f t="shared" si="422"/>
        <v>-5.1804955628759186E-4</v>
      </c>
      <c r="Q1014" s="1">
        <f t="shared" si="428"/>
        <v>2.2864968370042318E-3</v>
      </c>
      <c r="R1014" s="1">
        <f t="shared" si="429"/>
        <v>-5.7254914431283513E-5</v>
      </c>
      <c r="S1014" s="1">
        <f t="shared" si="430"/>
        <v>9.3375911833708542E-3</v>
      </c>
      <c r="T1014" s="1">
        <f t="shared" si="431"/>
        <v>9.6118222170216809E-3</v>
      </c>
      <c r="U1014" s="1">
        <f t="shared" si="432"/>
        <v>1.224706887549951E-5</v>
      </c>
      <c r="V1014" s="1">
        <f t="shared" si="433"/>
        <v>1.5734718118060249E-4</v>
      </c>
      <c r="W1014" s="1">
        <f t="shared" si="439"/>
        <v>0</v>
      </c>
      <c r="X1014" s="1">
        <f t="shared" si="439"/>
        <v>0</v>
      </c>
      <c r="Y1014" s="1">
        <f t="shared" si="439"/>
        <v>0</v>
      </c>
      <c r="Z1014" s="1">
        <f t="shared" si="439"/>
        <v>0</v>
      </c>
      <c r="AA1014" s="1">
        <f>+AA$3*$F1014*ABS($F1014)*COS(2*PI()*$A1014/$AZ$22+AA$4)*COS(2*PI()*$A1014/$BA$22+AA$5)</f>
        <v>0</v>
      </c>
      <c r="AB1014" s="39">
        <f>+AB$3*$F1014*ABS($F1014)*COS(2*2*PI()*$A1014/$BA$33+AB$4)*COS(2*2*PI()*$A1014/$BA$34+AB$5)*COS(2*2*PI()*$A1014/$BA$35+AB$6)</f>
        <v>0</v>
      </c>
      <c r="AE1014" s="20">
        <f>+$AF$20*SIGN(SOI!A1013)*(ABS(SOI!A1013))^$AE$2</f>
        <v>-0.39922347503077565</v>
      </c>
      <c r="AF1014" s="20">
        <f t="shared" si="436"/>
        <v>-0.27253929795320508</v>
      </c>
      <c r="AG1014" s="19">
        <f t="shared" si="437"/>
        <v>0.51381218720525312</v>
      </c>
      <c r="AH1014" s="19">
        <f t="shared" si="438"/>
        <v>-0.92211420658747412</v>
      </c>
      <c r="AI1014">
        <f t="shared" si="435"/>
        <v>0.59520000000000106</v>
      </c>
      <c r="AJ1014">
        <f t="shared" si="434"/>
        <v>0.78635148515845821</v>
      </c>
      <c r="AK1014">
        <v>1</v>
      </c>
    </row>
    <row r="1015" spans="1:37" x14ac:dyDescent="0.25">
      <c r="A1015">
        <v>82.749999999999659</v>
      </c>
      <c r="B1015" s="2">
        <v>1962.7499999999247</v>
      </c>
      <c r="C1015">
        <f>+D1015+($D$2+E1015+F1015)*SOI!A1014*IF(B1015&gt;$C$18, IF(B1015&lt;$C$19,-1,1),1)</f>
        <v>-1.1315759711992259</v>
      </c>
      <c r="D1015">
        <f>+$D$3*((1-$D$5)*SOI!D1014+$D$5*SOI!D1013) +   $D$4*((1-$D$5)*SOI!E1014+$D$5*SOI!E1013)</f>
        <v>0</v>
      </c>
      <c r="E1015">
        <f t="shared" si="415"/>
        <v>1.2742092207465596</v>
      </c>
      <c r="F1015">
        <f t="shared" si="416"/>
        <v>2.154808873796549</v>
      </c>
      <c r="G1015">
        <f t="shared" si="424"/>
        <v>3.4290180945431086</v>
      </c>
      <c r="H1015" s="21">
        <f t="shared" si="425"/>
        <v>-3.3391275215427493E-2</v>
      </c>
      <c r="I1015" s="37">
        <f t="shared" si="417"/>
        <v>-0.63462457182773024</v>
      </c>
      <c r="J1015" s="1">
        <f t="shared" si="426"/>
        <v>1.2318790622150566E-3</v>
      </c>
      <c r="K1015" s="1">
        <f t="shared" si="427"/>
        <v>2.4318082570280044E-5</v>
      </c>
      <c r="L1015" s="1">
        <f t="shared" si="418"/>
        <v>-0.95291706042948354</v>
      </c>
      <c r="M1015" s="1">
        <f t="shared" si="419"/>
        <v>-1.2198427451393714E-2</v>
      </c>
      <c r="N1015" s="1">
        <f t="shared" si="420"/>
        <v>-0.16119342046330565</v>
      </c>
      <c r="O1015" s="1">
        <f t="shared" si="421"/>
        <v>4.8034298902600539E-2</v>
      </c>
      <c r="P1015" s="1">
        <f t="shared" si="422"/>
        <v>1.9705009715554962E-2</v>
      </c>
      <c r="Q1015" s="1">
        <f t="shared" si="428"/>
        <v>1.3224324439542847E-3</v>
      </c>
      <c r="R1015" s="1">
        <f t="shared" si="429"/>
        <v>4.6115562116483563E-5</v>
      </c>
      <c r="S1015" s="1">
        <f t="shared" si="430"/>
        <v>1.3413256480190709E-2</v>
      </c>
      <c r="T1015" s="1">
        <f t="shared" si="431"/>
        <v>7.7016560078192221E-4</v>
      </c>
      <c r="U1015" s="1">
        <f t="shared" si="432"/>
        <v>6.4873802420254843E-4</v>
      </c>
      <c r="V1015" s="1">
        <f t="shared" si="433"/>
        <v>6.1735055263519318E-3</v>
      </c>
      <c r="W1015" s="1">
        <f t="shared" si="439"/>
        <v>0</v>
      </c>
      <c r="X1015" s="1">
        <f t="shared" si="439"/>
        <v>0</v>
      </c>
      <c r="Y1015" s="1">
        <f t="shared" si="439"/>
        <v>0</v>
      </c>
      <c r="Z1015" s="1">
        <f t="shared" si="439"/>
        <v>0</v>
      </c>
      <c r="AA1015" s="1">
        <f>+AA$3*$F1015*ABS($F1015)*COS(2*PI()*$A1015/$AZ$22+AA$4)*COS(2*PI()*$A1015/$BA$22+AA$5)</f>
        <v>0</v>
      </c>
      <c r="AB1015" s="39">
        <f>+AB$3*$F1015*ABS($F1015)*COS(2*2*PI()*$A1015/$BA$33+AB$4)*COS(2*2*PI()*$A1015/$BA$34+AB$5)*COS(2*2*PI()*$A1015/$BA$35+AB$6)</f>
        <v>0</v>
      </c>
      <c r="AE1015" s="20">
        <f>+$AF$20*SIGN(SOI!A1014)*(ABS(SOI!A1014))^$AE$2</f>
        <v>-0.27531890408172915</v>
      </c>
      <c r="AF1015" s="20">
        <f t="shared" si="436"/>
        <v>-0.33537928406409301</v>
      </c>
      <c r="AG1015" s="19">
        <f t="shared" si="437"/>
        <v>-1.1473976021563621</v>
      </c>
      <c r="AH1015" s="19">
        <f t="shared" si="438"/>
        <v>-0.91377123704291874</v>
      </c>
      <c r="AI1015">
        <f t="shared" si="435"/>
        <v>0.59580000000000111</v>
      </c>
      <c r="AJ1015">
        <f t="shared" si="434"/>
        <v>0.8120183180922691</v>
      </c>
      <c r="AK1015">
        <v>1</v>
      </c>
    </row>
    <row r="1016" spans="1:37" x14ac:dyDescent="0.25">
      <c r="A1016">
        <v>82.833333333332988</v>
      </c>
      <c r="B1016" s="2">
        <v>1962.833333333258</v>
      </c>
      <c r="C1016">
        <f>+D1016+($D$2+E1016+F1016)*SOI!A1015*IF(B1016&gt;$C$18, IF(B1016&lt;$C$19,-1,1),1)</f>
        <v>2.5755932297204289</v>
      </c>
      <c r="D1016">
        <f>+$D$3*((1-$D$5)*SOI!D1015+$D$5*SOI!D1014) +   $D$4*((1-$D$5)*SOI!E1015+$D$5*SOI!E1014)</f>
        <v>0</v>
      </c>
      <c r="E1016">
        <f t="shared" si="415"/>
        <v>-2.3875979229328492</v>
      </c>
      <c r="F1016">
        <f t="shared" si="416"/>
        <v>-3.6021537740914038</v>
      </c>
      <c r="G1016">
        <f t="shared" si="424"/>
        <v>-5.9897516970242535</v>
      </c>
      <c r="H1016" s="21">
        <f t="shared" si="425"/>
        <v>4.0238263557032789E-5</v>
      </c>
      <c r="I1016" s="37">
        <f t="shared" si="417"/>
        <v>0.54335428953919684</v>
      </c>
      <c r="J1016" s="1">
        <f t="shared" si="426"/>
        <v>-8.5176587453187642E-3</v>
      </c>
      <c r="K1016" s="1">
        <f t="shared" si="427"/>
        <v>-7.0502692446690614E-5</v>
      </c>
      <c r="L1016" s="1">
        <f t="shared" si="418"/>
        <v>7.4754162398234333E-2</v>
      </c>
      <c r="M1016" s="1">
        <f t="shared" si="419"/>
        <v>-9.851214912223924E-2</v>
      </c>
      <c r="N1016" s="1">
        <f t="shared" si="420"/>
        <v>7.0580238099796355E-2</v>
      </c>
      <c r="O1016" s="1">
        <f t="shared" si="421"/>
        <v>-0.52513189352064671</v>
      </c>
      <c r="P1016" s="1">
        <f t="shared" si="422"/>
        <v>-6.6612511850848863E-2</v>
      </c>
      <c r="Q1016" s="1">
        <f t="shared" si="428"/>
        <v>-4.6762233878164449E-3</v>
      </c>
      <c r="R1016" s="1">
        <f t="shared" si="429"/>
        <v>1.3961609200750089E-4</v>
      </c>
      <c r="S1016" s="1">
        <f t="shared" si="430"/>
        <v>5.0284745184826741E-3</v>
      </c>
      <c r="T1016" s="1">
        <f t="shared" si="431"/>
        <v>6.6051294552685693E-4</v>
      </c>
      <c r="U1016" s="1">
        <f t="shared" si="432"/>
        <v>1.8776503716398378E-3</v>
      </c>
      <c r="V1016" s="1">
        <f t="shared" si="433"/>
        <v>9.1379085322840364E-3</v>
      </c>
      <c r="W1016" s="1">
        <f t="shared" si="439"/>
        <v>0</v>
      </c>
      <c r="X1016" s="1">
        <f t="shared" si="439"/>
        <v>0</v>
      </c>
      <c r="Y1016" s="1">
        <f t="shared" si="439"/>
        <v>0</v>
      </c>
      <c r="Z1016" s="1">
        <f t="shared" si="439"/>
        <v>0</v>
      </c>
      <c r="AA1016" s="1">
        <f>+AA$3*$F1016*ABS($F1016)*COS(2*PI()*$A1016/$AZ$22+AA$4)*COS(2*PI()*$A1016/$BA$22+AA$5)</f>
        <v>0</v>
      </c>
      <c r="AB1016" s="39">
        <f>+AB$3*$F1016*ABS($F1016)*COS(2*2*PI()*$A1016/$BA$33+AB$4)*COS(2*2*PI()*$A1016/$BA$34+AB$5)*COS(2*2*PI()*$A1016/$BA$35+AB$6)</f>
        <v>0</v>
      </c>
      <c r="AE1016" s="20">
        <f>+$AF$20*SIGN(SOI!A1015)*(ABS(SOI!A1015))^$AE$2</f>
        <v>-0.33159547307977416</v>
      </c>
      <c r="AF1016" s="20">
        <f t="shared" si="436"/>
        <v>-0.32346134020165146</v>
      </c>
      <c r="AG1016" s="19">
        <f t="shared" si="437"/>
        <v>0.65161160633622162</v>
      </c>
      <c r="AH1016" s="19">
        <f t="shared" si="438"/>
        <v>-1.028762404660984</v>
      </c>
      <c r="AI1016">
        <f t="shared" si="435"/>
        <v>0.59640000000000115</v>
      </c>
      <c r="AJ1016">
        <f t="shared" si="434"/>
        <v>0.97507294653787313</v>
      </c>
      <c r="AK1016">
        <v>1</v>
      </c>
    </row>
    <row r="1017" spans="1:37" x14ac:dyDescent="0.25">
      <c r="A1017">
        <v>82.916666666666316</v>
      </c>
      <c r="B1017" s="2">
        <v>1962.9166666665913</v>
      </c>
      <c r="C1017">
        <f>+D1017+($D$2+E1017+F1017)*SOI!A1016*IF(B1017&gt;$C$18, IF(B1017&lt;$C$19,-1,1),1)</f>
        <v>-49.386514336254841</v>
      </c>
      <c r="D1017">
        <f>+$D$3*((1-$D$5)*SOI!D1016+$D$5*SOI!D1015) +   $D$4*((1-$D$5)*SOI!E1016+$D$5*SOI!E1015)</f>
        <v>0</v>
      </c>
      <c r="E1017">
        <f t="shared" si="415"/>
        <v>41.120340000390819</v>
      </c>
      <c r="F1017">
        <f t="shared" si="416"/>
        <v>59.668464767476209</v>
      </c>
      <c r="G1017">
        <f t="shared" si="424"/>
        <v>100.78880476786702</v>
      </c>
      <c r="H1017" s="21">
        <f t="shared" si="425"/>
        <v>1.1621756289007139</v>
      </c>
      <c r="I1017" s="37">
        <f t="shared" si="417"/>
        <v>6.8448186093190371</v>
      </c>
      <c r="J1017" s="1">
        <f t="shared" si="426"/>
        <v>3.6635330132368753</v>
      </c>
      <c r="K1017" s="1">
        <f t="shared" si="427"/>
        <v>11.509211560329485</v>
      </c>
      <c r="L1017" s="1">
        <f t="shared" si="418"/>
        <v>-15.045821198650765</v>
      </c>
      <c r="M1017" s="1">
        <f t="shared" si="419"/>
        <v>3.3634952841377443</v>
      </c>
      <c r="N1017" s="1">
        <f t="shared" si="420"/>
        <v>3.1662211010597368</v>
      </c>
      <c r="O1017" s="1">
        <f t="shared" si="421"/>
        <v>33.487048601819019</v>
      </c>
      <c r="P1017" s="1">
        <f t="shared" si="422"/>
        <v>0.84724046033681055</v>
      </c>
      <c r="Q1017" s="1">
        <f t="shared" si="428"/>
        <v>7.1623311859740095</v>
      </c>
      <c r="R1017" s="1">
        <f t="shared" si="429"/>
        <v>-2.6938503777612417</v>
      </c>
      <c r="S1017" s="1">
        <f t="shared" si="430"/>
        <v>2.8416672176877511</v>
      </c>
      <c r="T1017" s="1">
        <f t="shared" si="431"/>
        <v>8.477549366035559</v>
      </c>
      <c r="U1017" s="1">
        <f t="shared" si="432"/>
        <v>-0.30084614315139019</v>
      </c>
      <c r="V1017" s="1">
        <f t="shared" si="433"/>
        <v>-5.2138172353369487</v>
      </c>
      <c r="W1017" s="1">
        <f t="shared" si="439"/>
        <v>0</v>
      </c>
      <c r="X1017" s="1">
        <f t="shared" si="439"/>
        <v>0</v>
      </c>
      <c r="Y1017" s="1">
        <f t="shared" si="439"/>
        <v>0</v>
      </c>
      <c r="Z1017" s="1">
        <f t="shared" si="439"/>
        <v>0</v>
      </c>
      <c r="AA1017" s="1">
        <f>+AA$3*$F1017*ABS($F1017)*COS(2*PI()*$A1017/$AZ$22+AA$4)*COS(2*PI()*$A1017/$BA$22+AA$5)</f>
        <v>0</v>
      </c>
      <c r="AB1017" s="39">
        <f>+AB$3*$F1017*ABS($F1017)*COS(2*2*PI()*$A1017/$BA$33+AB$4)*COS(2*2*PI()*$A1017/$BA$34+AB$5)*COS(2*2*PI()*$A1017/$BA$35+AB$6)</f>
        <v>0</v>
      </c>
      <c r="AE1017" s="20">
        <f>+$AF$20*SIGN(SOI!A1016)*(ABS(SOI!A1016))^$AE$2</f>
        <v>-0.36346964344345106</v>
      </c>
      <c r="AF1017" s="20">
        <f t="shared" si="436"/>
        <v>-0.32149835566370699</v>
      </c>
      <c r="AG1017" s="19">
        <f t="shared" si="437"/>
        <v>-1.0824077737837592</v>
      </c>
      <c r="AH1017" s="19">
        <f t="shared" si="438"/>
        <v>-0.95780174020559528</v>
      </c>
      <c r="AI1017">
        <f t="shared" si="435"/>
        <v>0.5970000000000012</v>
      </c>
      <c r="AJ1017">
        <f t="shared" si="434"/>
        <v>0.76090941812005219</v>
      </c>
      <c r="AK1017">
        <v>1</v>
      </c>
    </row>
    <row r="1018" spans="1:37" x14ac:dyDescent="0.25">
      <c r="A1018">
        <v>82.999999999999645</v>
      </c>
      <c r="B1018" s="2">
        <v>1962.9999999999245</v>
      </c>
      <c r="C1018">
        <f>+D1018+($D$2+E1018+F1018)*SOI!A1017*IF(B1018&gt;$C$18, IF(B1018&lt;$C$19,-1,1),1)</f>
        <v>-2.1478531334099284</v>
      </c>
      <c r="D1018">
        <f>+$D$3*((1-$D$5)*SOI!D1017+$D$5*SOI!D1016) +   $D$4*((1-$D$5)*SOI!E1017+$D$5*SOI!E1016)</f>
        <v>0</v>
      </c>
      <c r="E1018">
        <f t="shared" si="415"/>
        <v>2.6892524459675191</v>
      </c>
      <c r="F1018">
        <f t="shared" si="416"/>
        <v>4.0227885959385077</v>
      </c>
      <c r="G1018">
        <f t="shared" si="424"/>
        <v>6.7120410419060264</v>
      </c>
      <c r="H1018" s="21">
        <f t="shared" si="425"/>
        <v>2.4822354597597712E-2</v>
      </c>
      <c r="I1018" s="37">
        <f t="shared" si="417"/>
        <v>1.2697287647767641</v>
      </c>
      <c r="J1018" s="1">
        <f t="shared" si="426"/>
        <v>4.4548238736529307E-2</v>
      </c>
      <c r="K1018" s="1">
        <f t="shared" si="427"/>
        <v>1.9208599583396874E-3</v>
      </c>
      <c r="L1018" s="1">
        <f t="shared" si="418"/>
        <v>-3.059058260873563</v>
      </c>
      <c r="M1018" s="1">
        <f t="shared" si="419"/>
        <v>0.22048154187828262</v>
      </c>
      <c r="N1018" s="1">
        <f t="shared" si="420"/>
        <v>0.39423705545467835</v>
      </c>
      <c r="O1018" s="1">
        <f t="shared" si="421"/>
        <v>2.1373995480699692</v>
      </c>
      <c r="P1018" s="1">
        <f t="shared" si="422"/>
        <v>1.0896226567688135E-2</v>
      </c>
      <c r="Q1018" s="1">
        <f t="shared" si="428"/>
        <v>5.8459085427855134E-2</v>
      </c>
      <c r="R1018" s="1">
        <f t="shared" si="429"/>
        <v>-4.0786844099752802E-3</v>
      </c>
      <c r="S1018" s="1">
        <f t="shared" si="430"/>
        <v>6.5635445201700046E-2</v>
      </c>
      <c r="T1018" s="1">
        <f t="shared" si="431"/>
        <v>0.11001477631968976</v>
      </c>
      <c r="U1018" s="1">
        <f t="shared" si="432"/>
        <v>-7.1773297637446902E-4</v>
      </c>
      <c r="V1018" s="1">
        <f t="shared" si="433"/>
        <v>-8.349134251697669E-3</v>
      </c>
      <c r="W1018" s="1">
        <f t="shared" si="439"/>
        <v>0</v>
      </c>
      <c r="X1018" s="1">
        <f t="shared" si="439"/>
        <v>0</v>
      </c>
      <c r="Y1018" s="1">
        <f t="shared" si="439"/>
        <v>0</v>
      </c>
      <c r="Z1018" s="1">
        <f t="shared" si="439"/>
        <v>0</v>
      </c>
      <c r="AA1018" s="1">
        <f>+AA$3*$F1018*ABS($F1018)*COS(2*PI()*$A1018/$AZ$22+AA$4)*COS(2*PI()*$A1018/$BA$22+AA$5)</f>
        <v>0</v>
      </c>
      <c r="AB1018" s="39">
        <f>+AB$3*$F1018*ABS($F1018)*COS(2*2*PI()*$A1018/$BA$33+AB$4)*COS(2*2*PI()*$A1018/$BA$34+AB$5)*COS(2*2*PI()*$A1018/$BA$35+AB$6)</f>
        <v>0</v>
      </c>
      <c r="AE1018" s="20">
        <f>+$AF$20*SIGN(SOI!A1017)*(ABS(SOI!A1017))^$AE$2</f>
        <v>-0.26942995046789575</v>
      </c>
      <c r="AF1018" s="20">
        <f t="shared" si="436"/>
        <v>-0.28858448472926479</v>
      </c>
      <c r="AG1018" s="19">
        <f t="shared" si="437"/>
        <v>-1.0389504504170919</v>
      </c>
      <c r="AH1018" s="19">
        <f t="shared" si="438"/>
        <v>-1.0959811647136584</v>
      </c>
      <c r="AI1018">
        <f t="shared" si="435"/>
        <v>0.59760000000000124</v>
      </c>
      <c r="AJ1018">
        <f t="shared" si="434"/>
        <v>0.7503659656878271</v>
      </c>
      <c r="AK1018">
        <v>1</v>
      </c>
    </row>
    <row r="1019" spans="1:37" x14ac:dyDescent="0.25">
      <c r="A1019">
        <v>83.083333333332973</v>
      </c>
      <c r="B1019" s="2">
        <v>1963.0833333332578</v>
      </c>
      <c r="C1019">
        <f>+D1019+($D$2+E1019+F1019)*SOI!A1018*IF(B1019&gt;$C$18, IF(B1019&lt;$C$19,-1,1),1)</f>
        <v>0.93132463699483303</v>
      </c>
      <c r="D1019">
        <f>+$D$3*((1-$D$5)*SOI!D1018+$D$5*SOI!D1017) +   $D$4*((1-$D$5)*SOI!E1018+$D$5*SOI!E1017)</f>
        <v>0</v>
      </c>
      <c r="E1019">
        <f t="shared" si="415"/>
        <v>-1.3464768072838904</v>
      </c>
      <c r="F1019">
        <f t="shared" si="416"/>
        <v>-2.235541027311621</v>
      </c>
      <c r="G1019">
        <f t="shared" si="424"/>
        <v>-3.5820178345955114</v>
      </c>
      <c r="H1019" s="21">
        <f t="shared" si="425"/>
        <v>1.1398480853296823E-3</v>
      </c>
      <c r="I1019" s="37">
        <f t="shared" si="417"/>
        <v>-0.70760127878867229</v>
      </c>
      <c r="J1019" s="1">
        <f t="shared" si="426"/>
        <v>6.5013896186874517E-3</v>
      </c>
      <c r="K1019" s="1">
        <f t="shared" si="427"/>
        <v>-2.5798836791881778E-5</v>
      </c>
      <c r="L1019" s="1">
        <f t="shared" si="418"/>
        <v>1.2500095460277794</v>
      </c>
      <c r="M1019" s="1">
        <f t="shared" si="419"/>
        <v>-5.7739130781887249E-2</v>
      </c>
      <c r="N1019" s="1">
        <f t="shared" si="420"/>
        <v>-0.1990329233780444</v>
      </c>
      <c r="O1019" s="1">
        <f t="shared" si="421"/>
        <v>-0.26300353679126698</v>
      </c>
      <c r="P1019" s="1">
        <f t="shared" si="422"/>
        <v>-2.9105769779871095E-3</v>
      </c>
      <c r="Q1019" s="1">
        <f t="shared" si="428"/>
        <v>7.7288966582017742E-3</v>
      </c>
      <c r="R1019" s="1">
        <f t="shared" si="429"/>
        <v>3.0051298158593256E-4</v>
      </c>
      <c r="S1019" s="1">
        <f t="shared" si="430"/>
        <v>1.8466456429137829E-2</v>
      </c>
      <c r="T1019" s="1">
        <f t="shared" si="431"/>
        <v>5.5316217671511807E-3</v>
      </c>
      <c r="U1019" s="1">
        <f t="shared" si="432"/>
        <v>-1.0684237072485072E-4</v>
      </c>
      <c r="V1019" s="1">
        <f t="shared" si="433"/>
        <v>-1.1259312906846044E-3</v>
      </c>
      <c r="W1019" s="1">
        <f t="shared" si="439"/>
        <v>0</v>
      </c>
      <c r="X1019" s="1">
        <f t="shared" si="439"/>
        <v>0</v>
      </c>
      <c r="Y1019" s="1">
        <f t="shared" si="439"/>
        <v>0</v>
      </c>
      <c r="Z1019" s="1">
        <f t="shared" si="439"/>
        <v>0</v>
      </c>
      <c r="AA1019" s="1">
        <f>+AA$3*$F1019*ABS($F1019)*COS(2*PI()*$A1019/$AZ$22+AA$4)*COS(2*PI()*$A1019/$BA$22+AA$5)</f>
        <v>0</v>
      </c>
      <c r="AB1019" s="39">
        <f>+AB$3*$F1019*ABS($F1019)*COS(2*2*PI()*$A1019/$BA$33+AB$4)*COS(2*2*PI()*$A1019/$BA$34+AB$5)*COS(2*2*PI()*$A1019/$BA$35+AB$6)</f>
        <v>0</v>
      </c>
      <c r="AE1019" s="20">
        <f>+$AF$20*SIGN(SOI!A1018)*(ABS(SOI!A1018))^$AE$2</f>
        <v>-0.2328538602764475</v>
      </c>
      <c r="AF1019" s="20">
        <f t="shared" si="436"/>
        <v>-0.19512925363488795</v>
      </c>
      <c r="AG1019" s="19">
        <f t="shared" si="437"/>
        <v>-1.0688003595600455</v>
      </c>
      <c r="AH1019" s="19">
        <f t="shared" si="438"/>
        <v>-1.0453995289682723</v>
      </c>
      <c r="AI1019">
        <f t="shared" si="435"/>
        <v>0.59820000000000129</v>
      </c>
      <c r="AJ1019">
        <f t="shared" si="434"/>
        <v>0.87367110592515751</v>
      </c>
      <c r="AK1019">
        <v>1</v>
      </c>
    </row>
    <row r="1020" spans="1:37" x14ac:dyDescent="0.25">
      <c r="A1020">
        <v>83.166666666666302</v>
      </c>
      <c r="B1020" s="2">
        <v>1963.166666666591</v>
      </c>
      <c r="C1020">
        <f>+D1020+($D$2+E1020+F1020)*SOI!A1019*IF(B1020&gt;$C$18, IF(B1020&lt;$C$19,-1,1),1)</f>
        <v>-0.17047566718322166</v>
      </c>
      <c r="D1020">
        <f>+$D$3*((1-$D$5)*SOI!D1019+$D$5*SOI!D1018) +   $D$4*((1-$D$5)*SOI!E1019+$D$5*SOI!E1018)</f>
        <v>0</v>
      </c>
      <c r="E1020">
        <f t="shared" si="415"/>
        <v>0.94082667437349432</v>
      </c>
      <c r="F1020">
        <f t="shared" si="416"/>
        <v>1.9004344453468669</v>
      </c>
      <c r="G1020">
        <f t="shared" si="424"/>
        <v>2.841261119720361</v>
      </c>
      <c r="H1020" s="21">
        <f t="shared" si="425"/>
        <v>6.1209657771805013E-3</v>
      </c>
      <c r="I1020" s="37">
        <f t="shared" si="417"/>
        <v>0.2820506218145909</v>
      </c>
      <c r="J1020" s="1">
        <f t="shared" si="426"/>
        <v>-4.7172407574855344E-6</v>
      </c>
      <c r="K1020" s="1">
        <f t="shared" si="427"/>
        <v>3.1664518254554155E-6</v>
      </c>
      <c r="L1020" s="1">
        <f t="shared" si="418"/>
        <v>-0.11568961404812472</v>
      </c>
      <c r="M1020" s="1">
        <f t="shared" si="419"/>
        <v>-1.0510264316900487E-4</v>
      </c>
      <c r="N1020" s="1">
        <f t="shared" si="420"/>
        <v>7.2018893212040774E-2</v>
      </c>
      <c r="O1020" s="1">
        <f t="shared" si="421"/>
        <v>4.6615668318151261E-2</v>
      </c>
      <c r="P1020" s="1">
        <f t="shared" si="422"/>
        <v>2.1777121842251345E-2</v>
      </c>
      <c r="Q1020" s="1">
        <f t="shared" si="428"/>
        <v>-5.0907575935270538E-6</v>
      </c>
      <c r="R1020" s="1">
        <f t="shared" si="429"/>
        <v>7.8898111326146849E-8</v>
      </c>
      <c r="S1020" s="1">
        <f t="shared" si="430"/>
        <v>2.6634438098318788E-3</v>
      </c>
      <c r="T1020" s="1">
        <f t="shared" si="431"/>
        <v>9.0741059479212887E-5</v>
      </c>
      <c r="U1020" s="1">
        <f t="shared" si="432"/>
        <v>-3.1864224964304035E-4</v>
      </c>
      <c r="V1020" s="1">
        <f t="shared" si="433"/>
        <v>-3.0482796079692245E-3</v>
      </c>
      <c r="W1020" s="1">
        <f t="shared" si="439"/>
        <v>0</v>
      </c>
      <c r="X1020" s="1">
        <f t="shared" si="439"/>
        <v>0</v>
      </c>
      <c r="Y1020" s="1">
        <f t="shared" si="439"/>
        <v>0</v>
      </c>
      <c r="Z1020" s="1">
        <f t="shared" si="439"/>
        <v>0</v>
      </c>
      <c r="AA1020" s="1">
        <f>+AA$3*$F1020*ABS($F1020)*COS(2*PI()*$A1020/$AZ$22+AA$4)*COS(2*PI()*$A1020/$BA$22+AA$5)</f>
        <v>0</v>
      </c>
      <c r="AB1020" s="39">
        <f>+AB$3*$F1020*ABS($F1020)*COS(2*2*PI()*$A1020/$BA$33+AB$4)*COS(2*2*PI()*$A1020/$BA$34+AB$5)*COS(2*2*PI()*$A1020/$BA$35+AB$6)</f>
        <v>0</v>
      </c>
      <c r="AE1020" s="20">
        <f>+$AF$20*SIGN(SOI!A1019)*(ABS(SOI!A1019))^$AE$2</f>
        <v>-8.3103950160320586E-2</v>
      </c>
      <c r="AF1020" s="20">
        <f t="shared" si="436"/>
        <v>-0.13302058686569621</v>
      </c>
      <c r="AG1020" s="19">
        <f t="shared" si="437"/>
        <v>-1.1388915922287877</v>
      </c>
      <c r="AH1020" s="19">
        <f t="shared" si="438"/>
        <v>-1.077547260477179</v>
      </c>
      <c r="AI1020">
        <f t="shared" si="435"/>
        <v>0.59880000000000133</v>
      </c>
      <c r="AJ1020">
        <f t="shared" si="434"/>
        <v>1.0058710053630915</v>
      </c>
      <c r="AK1020">
        <v>1</v>
      </c>
    </row>
    <row r="1021" spans="1:37" x14ac:dyDescent="0.25">
      <c r="A1021">
        <v>83.249999999999631</v>
      </c>
      <c r="B1021" s="2">
        <v>1963.2499999999243</v>
      </c>
      <c r="C1021">
        <f>+D1021+($D$2+E1021+F1021)*SOI!A1020*IF(B1021&gt;$C$18, IF(B1021&lt;$C$19,-1,1),1)</f>
        <v>0.17506641666469808</v>
      </c>
      <c r="D1021">
        <f>+$D$3*((1-$D$5)*SOI!D1020+$D$5*SOI!D1019) +   $D$4*((1-$D$5)*SOI!E1020+$D$5*SOI!E1019)</f>
        <v>0</v>
      </c>
      <c r="E1021">
        <f t="shared" si="415"/>
        <v>-0.76296473700759648</v>
      </c>
      <c r="F1021">
        <f t="shared" si="416"/>
        <v>-2.1548088740707048</v>
      </c>
      <c r="G1021">
        <f t="shared" si="424"/>
        <v>-2.9177736110783012</v>
      </c>
      <c r="H1021" s="21">
        <f t="shared" si="425"/>
        <v>-5.0656198571092286E-3</v>
      </c>
      <c r="I1021" s="37">
        <f t="shared" si="417"/>
        <v>5.855500198876909E-2</v>
      </c>
      <c r="J1021" s="1">
        <f t="shared" si="426"/>
        <v>-1.3628043179213819E-4</v>
      </c>
      <c r="K1021" s="1">
        <f t="shared" si="427"/>
        <v>-6.8734333376611998E-5</v>
      </c>
      <c r="L1021" s="1">
        <f t="shared" si="418"/>
        <v>0.15206937284283592</v>
      </c>
      <c r="M1021" s="1">
        <f t="shared" si="419"/>
        <v>-1.4625885127810136E-2</v>
      </c>
      <c r="N1021" s="1">
        <f t="shared" si="420"/>
        <v>3.6229797153917491E-2</v>
      </c>
      <c r="O1021" s="1">
        <f t="shared" si="421"/>
        <v>-0.45202049630190899</v>
      </c>
      <c r="P1021" s="1">
        <f t="shared" si="422"/>
        <v>-3.7087514192214545E-2</v>
      </c>
      <c r="Q1021" s="1">
        <f t="shared" si="428"/>
        <v>-3.56377598964577E-4</v>
      </c>
      <c r="R1021" s="1">
        <f t="shared" si="429"/>
        <v>1.1466517163606852E-6</v>
      </c>
      <c r="S1021" s="1">
        <f t="shared" si="430"/>
        <v>2.7816336866345539E-4</v>
      </c>
      <c r="T1021" s="1">
        <f t="shared" si="431"/>
        <v>1.1565846953634322E-3</v>
      </c>
      <c r="U1021" s="1">
        <f t="shared" si="432"/>
        <v>1.1265942819610637E-4</v>
      </c>
      <c r="V1021" s="1">
        <f t="shared" si="433"/>
        <v>2.6115690011437168E-3</v>
      </c>
      <c r="W1021" s="1">
        <f t="shared" si="439"/>
        <v>0</v>
      </c>
      <c r="X1021" s="1">
        <f t="shared" si="439"/>
        <v>0</v>
      </c>
      <c r="Y1021" s="1">
        <f t="shared" si="439"/>
        <v>0</v>
      </c>
      <c r="Z1021" s="1">
        <f t="shared" si="439"/>
        <v>0</v>
      </c>
      <c r="AA1021" s="1">
        <f>+AA$3*$F1021*ABS($F1021)*COS(2*PI()*$A1021/$AZ$22+AA$4)*COS(2*PI()*$A1021/$BA$22+AA$5)</f>
        <v>0</v>
      </c>
      <c r="AB1021" s="39">
        <f>+AB$3*$F1021*ABS($F1021)*COS(2*2*PI()*$A1021/$BA$33+AB$4)*COS(2*2*PI()*$A1021/$BA$34+AB$5)*COS(2*2*PI()*$A1021/$BA$35+AB$6)</f>
        <v>0</v>
      </c>
      <c r="AE1021" s="20">
        <f>+$AF$20*SIGN(SOI!A1020)*(ABS(SOI!A1020))^$AE$2</f>
        <v>-8.3103950160320586E-2</v>
      </c>
      <c r="AF1021" s="20">
        <f t="shared" si="436"/>
        <v>-5.5402633440213726E-2</v>
      </c>
      <c r="AG1021" s="19">
        <f t="shared" si="437"/>
        <v>-1.0945777710538975</v>
      </c>
      <c r="AH1021" s="19">
        <f t="shared" si="438"/>
        <v>-0.98990095288353053</v>
      </c>
      <c r="AI1021">
        <f t="shared" si="435"/>
        <v>0.59940000000000138</v>
      </c>
      <c r="AJ1021">
        <f t="shared" si="434"/>
        <v>1.0391751376136837</v>
      </c>
      <c r="AK1021">
        <v>1</v>
      </c>
    </row>
    <row r="1022" spans="1:37" x14ac:dyDescent="0.25">
      <c r="A1022">
        <v>83.333333333332959</v>
      </c>
      <c r="B1022" s="2">
        <v>1963.3333333332575</v>
      </c>
      <c r="C1022">
        <f>+D1022+($D$2+E1022+F1022)*SOI!A1021*IF(B1022&gt;$C$18, IF(B1022&lt;$C$19,-1,1),1)</f>
        <v>0</v>
      </c>
      <c r="D1022">
        <f>+$D$3*((1-$D$5)*SOI!D1021+$D$5*SOI!D1020) +   $D$4*((1-$D$5)*SOI!E1021+$D$5*SOI!E1020)</f>
        <v>0</v>
      </c>
      <c r="E1022">
        <f t="shared" si="415"/>
        <v>0.68067141184327085</v>
      </c>
      <c r="F1022">
        <f t="shared" si="416"/>
        <v>3.6021537743667267</v>
      </c>
      <c r="G1022">
        <f t="shared" si="424"/>
        <v>4.2828251862099975</v>
      </c>
      <c r="H1022" s="21">
        <f t="shared" si="425"/>
        <v>-6.2987106629434856E-3</v>
      </c>
      <c r="I1022" s="37">
        <f t="shared" si="417"/>
        <v>-0.25384967111014467</v>
      </c>
      <c r="J1022" s="1">
        <f t="shared" si="426"/>
        <v>-6.5720642201459751E-3</v>
      </c>
      <c r="K1022" s="1">
        <f t="shared" si="427"/>
        <v>3.8123609176277692E-4</v>
      </c>
      <c r="L1022" s="1">
        <f t="shared" si="418"/>
        <v>-0.68354965635038922</v>
      </c>
      <c r="M1022" s="1">
        <f t="shared" si="419"/>
        <v>0.16269636531899573</v>
      </c>
      <c r="N1022" s="1">
        <f t="shared" si="420"/>
        <v>-0.14722033860334766</v>
      </c>
      <c r="O1022" s="1">
        <f t="shared" si="421"/>
        <v>0.57097180248598578</v>
      </c>
      <c r="P1022" s="1">
        <f t="shared" si="422"/>
        <v>3.6229568496769386E-2</v>
      </c>
      <c r="Q1022" s="1">
        <f t="shared" si="428"/>
        <v>-1.6108978428561842E-2</v>
      </c>
      <c r="R1022" s="1">
        <f t="shared" si="429"/>
        <v>-2.2469930694287365E-4</v>
      </c>
      <c r="S1022" s="1">
        <f t="shared" si="430"/>
        <v>4.9002072887942951E-3</v>
      </c>
      <c r="T1022" s="1">
        <f t="shared" si="431"/>
        <v>6.5669285171505182E-3</v>
      </c>
      <c r="U1022" s="1">
        <f t="shared" si="432"/>
        <v>4.771067749722921E-4</v>
      </c>
      <c r="V1022" s="1">
        <f t="shared" si="433"/>
        <v>1.0366659897927189E-2</v>
      </c>
      <c r="W1022" s="1">
        <f t="shared" ref="W1022:Z1041" si="440">+W$3*$F1022*ABS($F1022)*COS(2*PI()*$A1022/W$2+W$4)</f>
        <v>0</v>
      </c>
      <c r="X1022" s="1">
        <f t="shared" si="440"/>
        <v>0</v>
      </c>
      <c r="Y1022" s="1">
        <f t="shared" si="440"/>
        <v>0</v>
      </c>
      <c r="Z1022" s="1">
        <f t="shared" si="440"/>
        <v>0</v>
      </c>
      <c r="AA1022" s="1">
        <f>+AA$3*$F1022*ABS($F1022)*COS(2*PI()*$A1022/$AZ$22+AA$4)*COS(2*PI()*$A1022/$BA$22+AA$5)</f>
        <v>0</v>
      </c>
      <c r="AB1022" s="39">
        <f>+AB$3*$F1022*ABS($F1022)*COS(2*2*PI()*$A1022/$BA$33+AB$4)*COS(2*2*PI()*$A1022/$BA$34+AB$5)*COS(2*2*PI()*$A1022/$BA$35+AB$6)</f>
        <v>0</v>
      </c>
      <c r="AE1022" s="20">
        <f>+$AF$20*SIGN(SOI!A1021)*(ABS(SOI!A1021))^$AE$2</f>
        <v>0</v>
      </c>
      <c r="AF1022" s="20">
        <f t="shared" si="436"/>
        <v>1.738227808238996E-2</v>
      </c>
      <c r="AG1022" s="19">
        <f t="shared" si="437"/>
        <v>0.17567405050316989</v>
      </c>
      <c r="AH1022" s="19">
        <f t="shared" si="438"/>
        <v>0.14722232843109276</v>
      </c>
      <c r="AI1022">
        <f t="shared" si="435"/>
        <v>0.60000000000000142</v>
      </c>
      <c r="AJ1022">
        <f t="shared" si="434"/>
        <v>0.15829177242077994</v>
      </c>
      <c r="AK1022">
        <v>1</v>
      </c>
    </row>
    <row r="1023" spans="1:37" x14ac:dyDescent="0.25">
      <c r="A1023">
        <v>83.416666666666288</v>
      </c>
      <c r="B1023" s="2">
        <v>1963.4166666665908</v>
      </c>
      <c r="C1023">
        <f>+D1023+($D$2+E1023+F1023)*SOI!A1022*IF(B1023&gt;$C$18, IF(B1023&lt;$C$19,-1,1),1)</f>
        <v>-7.2387765677762923</v>
      </c>
      <c r="D1023">
        <f>+$D$3*((1-$D$5)*SOI!D1022+$D$5*SOI!D1021) +   $D$4*((1-$D$5)*SOI!E1022+$D$5*SOI!E1021)</f>
        <v>0</v>
      </c>
      <c r="E1023">
        <f t="shared" si="415"/>
        <v>-0.65467329737893998</v>
      </c>
      <c r="F1023">
        <f t="shared" si="416"/>
        <v>-59.668464767423494</v>
      </c>
      <c r="G1023">
        <f t="shared" si="424"/>
        <v>-60.323138064802436</v>
      </c>
      <c r="H1023" s="21">
        <f t="shared" si="425"/>
        <v>-0.16205335122589976</v>
      </c>
      <c r="I1023" s="37">
        <f t="shared" si="417"/>
        <v>-0.62581708278085491</v>
      </c>
      <c r="J1023" s="1">
        <f t="shared" si="426"/>
        <v>0.46456934284077051</v>
      </c>
      <c r="K1023" s="1">
        <f t="shared" si="427"/>
        <v>1.554395653872598E-4</v>
      </c>
      <c r="L1023" s="1">
        <f t="shared" si="418"/>
        <v>0.46926933960875944</v>
      </c>
      <c r="M1023" s="1">
        <f t="shared" si="419"/>
        <v>-4.6650444970806548</v>
      </c>
      <c r="N1023" s="1">
        <f t="shared" si="420"/>
        <v>1.7620706181852177</v>
      </c>
      <c r="O1023" s="1">
        <f t="shared" si="421"/>
        <v>0.2283498223285792</v>
      </c>
      <c r="P1023" s="1">
        <f t="shared" si="422"/>
        <v>-5.3801278803978184E-2</v>
      </c>
      <c r="Q1023" s="1">
        <f t="shared" si="428"/>
        <v>-5.5284251887164757</v>
      </c>
      <c r="R1023" s="1">
        <f t="shared" si="429"/>
        <v>-0.19011044513481493</v>
      </c>
      <c r="S1023" s="1">
        <f t="shared" si="430"/>
        <v>-0.14459083242306517</v>
      </c>
      <c r="T1023" s="1">
        <f t="shared" si="431"/>
        <v>-1.8030194696829164E-3</v>
      </c>
      <c r="U1023" s="1">
        <f t="shared" si="432"/>
        <v>-1.7466899820749286E-3</v>
      </c>
      <c r="V1023" s="1">
        <f t="shared" si="433"/>
        <v>0.18425691056790211</v>
      </c>
      <c r="W1023" s="1">
        <f t="shared" si="440"/>
        <v>0</v>
      </c>
      <c r="X1023" s="1">
        <f t="shared" si="440"/>
        <v>0</v>
      </c>
      <c r="Y1023" s="1">
        <f t="shared" si="440"/>
        <v>0</v>
      </c>
      <c r="Z1023" s="1">
        <f t="shared" si="440"/>
        <v>0</v>
      </c>
      <c r="AA1023" s="1">
        <f>+AA$3*$F1023*ABS($F1023)*COS(2*PI()*$A1023/$AZ$22+AA$4)*COS(2*PI()*$A1023/$BA$22+AA$5)</f>
        <v>0</v>
      </c>
      <c r="AB1023" s="39">
        <f>+AB$3*$F1023*ABS($F1023)*COS(2*2*PI()*$A1023/$BA$33+AB$4)*COS(2*2*PI()*$A1023/$BA$34+AB$5)*COS(2*2*PI()*$A1023/$BA$35+AB$6)</f>
        <v>0</v>
      </c>
      <c r="AE1023" s="20">
        <f>+$AF$20*SIGN(SOI!A1022)*(ABS(SOI!A1022))^$AE$2</f>
        <v>0.13525078440749047</v>
      </c>
      <c r="AF1023" s="20">
        <f t="shared" si="436"/>
        <v>0.20385963231966864</v>
      </c>
      <c r="AG1023" s="19">
        <f t="shared" si="437"/>
        <v>0.52290237285997687</v>
      </c>
      <c r="AH1023" s="19">
        <f t="shared" si="438"/>
        <v>0.3902734755797338</v>
      </c>
      <c r="AI1023">
        <f t="shared" si="435"/>
        <v>0.60060000000000147</v>
      </c>
      <c r="AJ1023">
        <f t="shared" si="434"/>
        <v>0.31904274054030823</v>
      </c>
      <c r="AK1023">
        <v>1</v>
      </c>
    </row>
    <row r="1024" spans="1:37" x14ac:dyDescent="0.25">
      <c r="A1024">
        <v>83.499999999999616</v>
      </c>
      <c r="B1024" s="2">
        <v>1963.4999999999241</v>
      </c>
      <c r="C1024">
        <f>+D1024+($D$2+E1024+F1024)*SOI!A1023*IF(B1024&gt;$C$18, IF(B1024&lt;$C$19,-1,1),1)</f>
        <v>-2.4104879979835325</v>
      </c>
      <c r="D1024">
        <f>+$D$3*((1-$D$5)*SOI!D1023+$D$5*SOI!D1022) +   $D$4*((1-$D$5)*SOI!E1023+$D$5*SOI!E1022)</f>
        <v>0</v>
      </c>
      <c r="E1024">
        <f t="shared" si="415"/>
        <v>0.67488859907169996</v>
      </c>
      <c r="F1024">
        <f t="shared" si="416"/>
        <v>-4.0227885962710506</v>
      </c>
      <c r="G1024">
        <f t="shared" si="424"/>
        <v>-3.3478999971993506</v>
      </c>
      <c r="H1024" s="21">
        <f t="shared" si="425"/>
        <v>-1.4246330767990938E-2</v>
      </c>
      <c r="I1024" s="37">
        <f t="shared" si="417"/>
        <v>-0.31019624679646629</v>
      </c>
      <c r="J1024" s="1">
        <f t="shared" si="426"/>
        <v>1.197089373342604E-2</v>
      </c>
      <c r="K1024" s="1">
        <f t="shared" si="427"/>
        <v>-5.3568144066863358E-8</v>
      </c>
      <c r="L1024" s="1">
        <f t="shared" si="418"/>
        <v>-0.18447116845336206</v>
      </c>
      <c r="M1024" s="1">
        <f t="shared" si="419"/>
        <v>-0.24251728300024492</v>
      </c>
      <c r="N1024" s="1">
        <f t="shared" si="420"/>
        <v>2.6238033533181764E-2</v>
      </c>
      <c r="O1024" s="1">
        <f t="shared" si="421"/>
        <v>1.1459556727589938E-3</v>
      </c>
      <c r="P1024" s="1">
        <f t="shared" si="422"/>
        <v>-9.3986216211711243E-3</v>
      </c>
      <c r="Q1024" s="1">
        <f t="shared" si="428"/>
        <v>-4.2795323506139658E-3</v>
      </c>
      <c r="R1024" s="1">
        <f t="shared" si="429"/>
        <v>-7.2944068111984475E-5</v>
      </c>
      <c r="S1024" s="1">
        <f t="shared" si="430"/>
        <v>-1.0671804389866437E-3</v>
      </c>
      <c r="T1024" s="1">
        <f t="shared" si="431"/>
        <v>3.5569181861054762E-6</v>
      </c>
      <c r="U1024" s="1">
        <f t="shared" si="432"/>
        <v>-1.5124343122835426E-4</v>
      </c>
      <c r="V1024" s="1">
        <f t="shared" si="433"/>
        <v>4.792954712297254E-4</v>
      </c>
      <c r="W1024" s="1">
        <f t="shared" si="440"/>
        <v>0</v>
      </c>
      <c r="X1024" s="1">
        <f t="shared" si="440"/>
        <v>0</v>
      </c>
      <c r="Y1024" s="1">
        <f t="shared" si="440"/>
        <v>0</v>
      </c>
      <c r="Z1024" s="1">
        <f t="shared" si="440"/>
        <v>0</v>
      </c>
      <c r="AA1024" s="1">
        <f>+AA$3*$F1024*ABS($F1024)*COS(2*PI()*$A1024/$AZ$22+AA$4)*COS(2*PI()*$A1024/$BA$22+AA$5)</f>
        <v>0</v>
      </c>
      <c r="AB1024" s="39">
        <f>+AB$3*$F1024*ABS($F1024)*COS(2*2*PI()*$A1024/$BA$33+AB$4)*COS(2*2*PI()*$A1024/$BA$34+AB$5)*COS(2*2*PI()*$A1024/$BA$35+AB$6)</f>
        <v>0</v>
      </c>
      <c r="AE1024" s="20">
        <f>+$AF$20*SIGN(SOI!A1023)*(ABS(SOI!A1023))^$AE$2</f>
        <v>0.47632811255151541</v>
      </c>
      <c r="AF1024" s="20">
        <f t="shared" si="436"/>
        <v>0.3895881473236999</v>
      </c>
      <c r="AG1024" s="19">
        <f t="shared" si="437"/>
        <v>0.50631227111068422</v>
      </c>
      <c r="AH1024" s="19">
        <f t="shared" si="438"/>
        <v>0.46508669621273302</v>
      </c>
      <c r="AI1024">
        <f t="shared" si="435"/>
        <v>0.60120000000000151</v>
      </c>
      <c r="AJ1024">
        <f t="shared" si="434"/>
        <v>0.11672412378698432</v>
      </c>
      <c r="AK1024">
        <v>1</v>
      </c>
    </row>
    <row r="1025" spans="1:37" x14ac:dyDescent="0.25">
      <c r="A1025">
        <v>83.583333333332945</v>
      </c>
      <c r="B1025" s="2">
        <v>1963.5833333332573</v>
      </c>
      <c r="C1025">
        <f>+D1025+($D$2+E1025+F1025)*SOI!A1024*IF(B1025&gt;$C$18, IF(B1025&lt;$C$19,-1,1),1)</f>
        <v>1.3378273130913572</v>
      </c>
      <c r="D1025">
        <f>+$D$3*((1-$D$5)*SOI!D1024+$D$5*SOI!D1023) +   $D$4*((1-$D$5)*SOI!E1024+$D$5*SOI!E1023)</f>
        <v>0</v>
      </c>
      <c r="E1025">
        <f t="shared" si="415"/>
        <v>-0.74906623512335768</v>
      </c>
      <c r="F1025">
        <f t="shared" si="416"/>
        <v>2.2355410274470877</v>
      </c>
      <c r="G1025">
        <f t="shared" si="424"/>
        <v>1.48647479232373</v>
      </c>
      <c r="H1025" s="21">
        <f t="shared" si="425"/>
        <v>-5.1115375189640655E-3</v>
      </c>
      <c r="I1025" s="37">
        <f t="shared" si="417"/>
        <v>7.0820142516836706E-3</v>
      </c>
      <c r="J1025" s="1">
        <f t="shared" si="426"/>
        <v>-5.9088379842638856E-5</v>
      </c>
      <c r="K1025" s="1">
        <f t="shared" si="427"/>
        <v>1.0945551334353449E-5</v>
      </c>
      <c r="L1025" s="1">
        <f t="shared" si="418"/>
        <v>5.8999049342329364E-2</v>
      </c>
      <c r="M1025" s="1">
        <f t="shared" si="419"/>
        <v>-5.2432183385676394E-2</v>
      </c>
      <c r="N1025" s="1">
        <f t="shared" si="420"/>
        <v>5.5434730916290747E-4</v>
      </c>
      <c r="O1025" s="1">
        <f t="shared" si="421"/>
        <v>-0.2934210077482387</v>
      </c>
      <c r="P1025" s="1">
        <f t="shared" si="422"/>
        <v>2.3450672797970383E-2</v>
      </c>
      <c r="Q1025" s="1">
        <f t="shared" si="428"/>
        <v>-1.9547995199198835E-5</v>
      </c>
      <c r="R1025" s="1">
        <f t="shared" si="429"/>
        <v>7.6070478480529883E-9</v>
      </c>
      <c r="S1025" s="1">
        <f t="shared" si="430"/>
        <v>5.1476472050163796E-7</v>
      </c>
      <c r="T1025" s="1">
        <f t="shared" si="431"/>
        <v>2.9128208640204613E-4</v>
      </c>
      <c r="U1025" s="1">
        <f t="shared" si="432"/>
        <v>-8.6156474720947885E-6</v>
      </c>
      <c r="V1025" s="1">
        <f t="shared" si="433"/>
        <v>-2.5266502425235583E-5</v>
      </c>
      <c r="W1025" s="1">
        <f t="shared" si="440"/>
        <v>0</v>
      </c>
      <c r="X1025" s="1">
        <f t="shared" si="440"/>
        <v>0</v>
      </c>
      <c r="Y1025" s="1">
        <f t="shared" si="440"/>
        <v>0</v>
      </c>
      <c r="Z1025" s="1">
        <f t="shared" si="440"/>
        <v>0</v>
      </c>
      <c r="AA1025" s="1">
        <f>+AA$3*$F1025*ABS($F1025)*COS(2*PI()*$A1025/$AZ$22+AA$4)*COS(2*PI()*$A1025/$BA$22+AA$5)</f>
        <v>0</v>
      </c>
      <c r="AB1025" s="39">
        <f>+AB$3*$F1025*ABS($F1025)*COS(2*2*PI()*$A1025/$BA$33+AB$4)*COS(2*2*PI()*$A1025/$BA$34+AB$5)*COS(2*2*PI()*$A1025/$BA$35+AB$6)</f>
        <v>0</v>
      </c>
      <c r="AE1025" s="20">
        <f>+$AF$20*SIGN(SOI!A1024)*(ABS(SOI!A1024))^$AE$2</f>
        <v>0.55718554501209383</v>
      </c>
      <c r="AF1025" s="20">
        <f t="shared" si="436"/>
        <v>0.49227035595178975</v>
      </c>
      <c r="AG1025" s="19">
        <f t="shared" si="437"/>
        <v>0.44020056575329858</v>
      </c>
      <c r="AH1025" s="19">
        <f t="shared" si="438"/>
        <v>0.45492811549771428</v>
      </c>
      <c r="AI1025">
        <f t="shared" si="435"/>
        <v>0.60180000000000156</v>
      </c>
      <c r="AJ1025">
        <f t="shared" si="434"/>
        <v>5.2069790198491173E-2</v>
      </c>
      <c r="AK1025">
        <v>1</v>
      </c>
    </row>
    <row r="1026" spans="1:37" x14ac:dyDescent="0.25">
      <c r="A1026">
        <v>83.666666666666273</v>
      </c>
      <c r="B1026" s="2">
        <v>1963.6666666665906</v>
      </c>
      <c r="C1026">
        <f>+D1026+($D$2+E1026+F1026)*SOI!A1025*IF(B1026&gt;$C$18, IF(B1026&lt;$C$19,-1,1),1)</f>
        <v>-0.6429123540611128</v>
      </c>
      <c r="D1026">
        <f>+$D$3*((1-$D$5)*SOI!D1025+$D$5*SOI!D1024) +   $D$4*((1-$D$5)*SOI!E1025+$D$5*SOI!E1024)</f>
        <v>0</v>
      </c>
      <c r="E1026">
        <f t="shared" si="415"/>
        <v>0.91133851614573036</v>
      </c>
      <c r="F1026">
        <f t="shared" si="416"/>
        <v>-1.9004344454705193</v>
      </c>
      <c r="G1026">
        <f t="shared" si="424"/>
        <v>-0.98909592932478896</v>
      </c>
      <c r="H1026" s="21">
        <f t="shared" si="425"/>
        <v>1.4929313305856522E-2</v>
      </c>
      <c r="I1026" s="37">
        <f t="shared" si="417"/>
        <v>0.36579196186483309</v>
      </c>
      <c r="J1026" s="1">
        <f t="shared" si="426"/>
        <v>1.520562007974699E-2</v>
      </c>
      <c r="K1026" s="1">
        <f t="shared" si="427"/>
        <v>-4.4154540105817419E-4</v>
      </c>
      <c r="L1026" s="1">
        <f t="shared" si="418"/>
        <v>-0.79030531120605485</v>
      </c>
      <c r="M1026" s="1">
        <f t="shared" si="419"/>
        <v>0.2612297499425798</v>
      </c>
      <c r="N1026" s="1">
        <f t="shared" si="420"/>
        <v>3.0682874969195268E-2</v>
      </c>
      <c r="O1026" s="1">
        <f t="shared" si="421"/>
        <v>0.86800267451689928</v>
      </c>
      <c r="P1026" s="1">
        <f t="shared" si="422"/>
        <v>-2.3873345590135518E-2</v>
      </c>
      <c r="Q1026" s="1">
        <f t="shared" si="428"/>
        <v>5.3906485942402434E-3</v>
      </c>
      <c r="R1026" s="1">
        <f t="shared" si="429"/>
        <v>-1.0835084624757469E-4</v>
      </c>
      <c r="S1026" s="1">
        <f t="shared" si="430"/>
        <v>1.4716354562225569E-3</v>
      </c>
      <c r="T1026" s="1">
        <f t="shared" si="431"/>
        <v>1.1542330947274412E-2</v>
      </c>
      <c r="U1026" s="1">
        <f t="shared" si="432"/>
        <v>4.5302613778759116E-4</v>
      </c>
      <c r="V1026" s="1">
        <f t="shared" si="433"/>
        <v>1.423695827542976E-3</v>
      </c>
      <c r="W1026" s="1">
        <f t="shared" si="440"/>
        <v>0</v>
      </c>
      <c r="X1026" s="1">
        <f t="shared" si="440"/>
        <v>0</v>
      </c>
      <c r="Y1026" s="1">
        <f t="shared" si="440"/>
        <v>0</v>
      </c>
      <c r="Z1026" s="1">
        <f t="shared" si="440"/>
        <v>0</v>
      </c>
      <c r="AA1026" s="1">
        <f>+AA$3*$F1026*ABS($F1026)*COS(2*PI()*$A1026/$AZ$22+AA$4)*COS(2*PI()*$A1026/$BA$22+AA$5)</f>
        <v>0</v>
      </c>
      <c r="AB1026" s="39">
        <f>+AB$3*$F1026*ABS($F1026)*COS(2*2*PI()*$A1026/$BA$33+AB$4)*COS(2*2*PI()*$A1026/$BA$34+AB$5)*COS(2*2*PI()*$A1026/$BA$35+AB$6)</f>
        <v>0</v>
      </c>
      <c r="AE1026" s="20">
        <f>+$AF$20*SIGN(SOI!A1025)*(ABS(SOI!A1025))^$AE$2</f>
        <v>0.44329741029175995</v>
      </c>
      <c r="AF1026" s="20">
        <f t="shared" si="436"/>
        <v>0.51043389649355808</v>
      </c>
      <c r="AG1026" s="19">
        <f t="shared" si="437"/>
        <v>0.56605089360171446</v>
      </c>
      <c r="AH1026" s="19">
        <f t="shared" si="438"/>
        <v>0.46879293801697353</v>
      </c>
      <c r="AI1026">
        <f t="shared" si="435"/>
        <v>0.6024000000000016</v>
      </c>
      <c r="AJ1026">
        <f t="shared" si="434"/>
        <v>5.5616997108156374E-2</v>
      </c>
      <c r="AK1026">
        <v>1</v>
      </c>
    </row>
    <row r="1027" spans="1:37" x14ac:dyDescent="0.25">
      <c r="A1027">
        <v>83.749999999999602</v>
      </c>
      <c r="B1027" s="2">
        <v>1963.7499999999238</v>
      </c>
      <c r="C1027">
        <f>+D1027+($D$2+E1027+F1027)*SOI!A1026*IF(B1027&gt;$C$18, IF(B1027&lt;$C$19,-1,1),1)</f>
        <v>0.73970370888981407</v>
      </c>
      <c r="D1027">
        <f>+$D$3*((1-$D$5)*SOI!D1026+$D$5*SOI!D1025) +   $D$4*((1-$D$5)*SOI!E1026+$D$5*SOI!E1025)</f>
        <v>0</v>
      </c>
      <c r="E1027">
        <f t="shared" si="415"/>
        <v>-1.2742092207595839</v>
      </c>
      <c r="F1027">
        <f t="shared" si="416"/>
        <v>2.1548088741998388</v>
      </c>
      <c r="G1027">
        <f t="shared" si="424"/>
        <v>0.88059965344025493</v>
      </c>
      <c r="H1027" s="21">
        <f t="shared" si="425"/>
        <v>-1.150110986845098E-2</v>
      </c>
      <c r="I1027" s="37">
        <f t="shared" si="417"/>
        <v>-0.75560239048147704</v>
      </c>
      <c r="J1027" s="1">
        <f t="shared" si="426"/>
        <v>5.5333172411910519E-2</v>
      </c>
      <c r="K1027" s="1">
        <f t="shared" si="427"/>
        <v>4.6617759081663652E-4</v>
      </c>
      <c r="L1027" s="1">
        <f t="shared" si="418"/>
        <v>1.5101772884569655</v>
      </c>
      <c r="M1027" s="1">
        <f t="shared" si="419"/>
        <v>-0.46019818802843665</v>
      </c>
      <c r="N1027" s="1">
        <f t="shared" si="420"/>
        <v>-8.0646987061760239E-2</v>
      </c>
      <c r="O1027" s="1">
        <f t="shared" si="421"/>
        <v>-0.91680287273440353</v>
      </c>
      <c r="P1027" s="1">
        <f t="shared" si="422"/>
        <v>1.2488244018939965E-2</v>
      </c>
      <c r="Q1027" s="1">
        <f t="shared" si="428"/>
        <v>2.496062112550063E-2</v>
      </c>
      <c r="R1027" s="1">
        <f t="shared" si="429"/>
        <v>1.0363485385871923E-3</v>
      </c>
      <c r="S1027" s="1">
        <f t="shared" si="430"/>
        <v>7.9900869386505813E-3</v>
      </c>
      <c r="T1027" s="1">
        <f t="shared" si="431"/>
        <v>2.3296005415674191E-2</v>
      </c>
      <c r="U1027" s="1">
        <f t="shared" si="432"/>
        <v>4.895200859978883E-4</v>
      </c>
      <c r="V1027" s="1">
        <f t="shared" si="433"/>
        <v>1.9574803004852458E-3</v>
      </c>
      <c r="W1027" s="1">
        <f t="shared" si="440"/>
        <v>0</v>
      </c>
      <c r="X1027" s="1">
        <f t="shared" si="440"/>
        <v>0</v>
      </c>
      <c r="Y1027" s="1">
        <f t="shared" si="440"/>
        <v>0</v>
      </c>
      <c r="Z1027" s="1">
        <f t="shared" si="440"/>
        <v>0</v>
      </c>
      <c r="AA1027" s="1">
        <f>+AA$3*$F1027*ABS($F1027)*COS(2*PI()*$A1027/$AZ$22+AA$4)*COS(2*PI()*$A1027/$BA$22+AA$5)</f>
        <v>0</v>
      </c>
      <c r="AB1027" s="39">
        <f>+AB$3*$F1027*ABS($F1027)*COS(2*2*PI()*$A1027/$BA$33+AB$4)*COS(2*2*PI()*$A1027/$BA$34+AB$5)*COS(2*2*PI()*$A1027/$BA$35+AB$6)</f>
        <v>0</v>
      </c>
      <c r="AE1027" s="20">
        <f>+$AF$20*SIGN(SOI!A1026)*(ABS(SOI!A1026))^$AE$2</f>
        <v>0.53081873417682079</v>
      </c>
      <c r="AF1027" s="20">
        <f t="shared" si="436"/>
        <v>0.48810161526896345</v>
      </c>
      <c r="AG1027" s="19">
        <f t="shared" si="437"/>
        <v>0.58826692404334235</v>
      </c>
      <c r="AH1027" s="19">
        <f t="shared" si="438"/>
        <v>0.46895160998168262</v>
      </c>
      <c r="AI1027">
        <f t="shared" si="435"/>
        <v>0.60300000000000165</v>
      </c>
      <c r="AJ1027">
        <f t="shared" si="434"/>
        <v>0.1001653087743789</v>
      </c>
      <c r="AK1027">
        <v>1</v>
      </c>
    </row>
    <row r="1028" spans="1:37" x14ac:dyDescent="0.25">
      <c r="A1028">
        <v>83.833333333332931</v>
      </c>
      <c r="B1028" s="2">
        <v>1963.8333333332571</v>
      </c>
      <c r="C1028">
        <f>+D1028+($D$2+E1028+F1028)*SOI!A1027*IF(B1028&gt;$C$18, IF(B1028&lt;$C$19,-1,1),1)</f>
        <v>-0.91091688876403154</v>
      </c>
      <c r="D1028">
        <f>+$D$3*((1-$D$5)*SOI!D1027+$D$5*SOI!D1026) +   $D$4*((1-$D$5)*SOI!E1027+$D$5*SOI!E1026)</f>
        <v>0</v>
      </c>
      <c r="E1028">
        <f t="shared" si="415"/>
        <v>2.3875979229566688</v>
      </c>
      <c r="F1028">
        <f t="shared" si="416"/>
        <v>-3.6021537746420442</v>
      </c>
      <c r="G1028">
        <f t="shared" si="424"/>
        <v>-1.2145558516853754</v>
      </c>
      <c r="H1028" s="21">
        <f t="shared" si="425"/>
        <v>2.6873351060894234E-2</v>
      </c>
      <c r="I1028" s="37">
        <f t="shared" si="417"/>
        <v>1.1287419808377053</v>
      </c>
      <c r="J1028" s="1">
        <f t="shared" si="426"/>
        <v>0.12712427641796778</v>
      </c>
      <c r="K1028" s="1">
        <f t="shared" si="427"/>
        <v>-2.7541737601337308E-6</v>
      </c>
      <c r="L1028" s="1">
        <f t="shared" si="418"/>
        <v>-1.0730843782067983</v>
      </c>
      <c r="M1028" s="1">
        <f t="shared" si="419"/>
        <v>0.70776074818762069</v>
      </c>
      <c r="N1028" s="1">
        <f t="shared" si="420"/>
        <v>0.14106427896763352</v>
      </c>
      <c r="O1028" s="1">
        <f t="shared" si="421"/>
        <v>0.22443423621029099</v>
      </c>
      <c r="P1028" s="1">
        <f t="shared" si="422"/>
        <v>-4.2415270407689776E-4</v>
      </c>
      <c r="Q1028" s="1">
        <f t="shared" si="428"/>
        <v>6.7146883985655839E-2</v>
      </c>
      <c r="R1028" s="1">
        <f t="shared" si="429"/>
        <v>-4.1646419497545616E-3</v>
      </c>
      <c r="S1028" s="1">
        <f t="shared" si="430"/>
        <v>2.0877657365999048E-2</v>
      </c>
      <c r="T1028" s="1">
        <f t="shared" si="431"/>
        <v>4.0522901871055438E-3</v>
      </c>
      <c r="U1028" s="1">
        <f t="shared" si="432"/>
        <v>2.4836633860154479E-5</v>
      </c>
      <c r="V1028" s="1">
        <f t="shared" si="433"/>
        <v>1.1629128526268815E-4</v>
      </c>
      <c r="W1028" s="1">
        <f t="shared" si="440"/>
        <v>0</v>
      </c>
      <c r="X1028" s="1">
        <f t="shared" si="440"/>
        <v>0</v>
      </c>
      <c r="Y1028" s="1">
        <f t="shared" si="440"/>
        <v>0</v>
      </c>
      <c r="Z1028" s="1">
        <f t="shared" si="440"/>
        <v>0</v>
      </c>
      <c r="AA1028" s="1">
        <f>+AA$3*$F1028*ABS($F1028)*COS(2*PI()*$A1028/$AZ$22+AA$4)*COS(2*PI()*$A1028/$BA$22+AA$5)</f>
        <v>0</v>
      </c>
      <c r="AB1028" s="39">
        <f>+AB$3*$F1028*ABS($F1028)*COS(2*2*PI()*$A1028/$BA$33+AB$4)*COS(2*2*PI()*$A1028/$BA$34+AB$5)*COS(2*2*PI()*$A1028/$BA$35+AB$6)</f>
        <v>0</v>
      </c>
      <c r="AE1028" s="20">
        <f>+$AF$20*SIGN(SOI!A1027)*(ABS(SOI!A1027))^$AE$2</f>
        <v>0.49018870133830955</v>
      </c>
      <c r="AF1028" s="20">
        <f t="shared" si="436"/>
        <v>0.54731115643200112</v>
      </c>
      <c r="AG1028" s="19">
        <f t="shared" si="437"/>
        <v>0.4337731071597648</v>
      </c>
      <c r="AH1028" s="19">
        <f t="shared" si="438"/>
        <v>0.27954439549101218</v>
      </c>
      <c r="AI1028">
        <f t="shared" si="435"/>
        <v>0.60360000000000169</v>
      </c>
      <c r="AJ1028">
        <f t="shared" si="434"/>
        <v>0.11353804927223632</v>
      </c>
      <c r="AK1028">
        <v>1</v>
      </c>
    </row>
    <row r="1029" spans="1:37" x14ac:dyDescent="0.25">
      <c r="A1029">
        <v>83.916666666666259</v>
      </c>
      <c r="B1029" s="2">
        <v>1963.9166666665903</v>
      </c>
      <c r="C1029">
        <f>+D1029+($D$2+E1029+F1029)*SOI!A1028*IF(B1029&gt;$C$18, IF(B1029&lt;$C$19,-1,1),1)</f>
        <v>19.475531005335615</v>
      </c>
      <c r="D1029">
        <f>+$D$3*((1-$D$5)*SOI!D1028+$D$5*SOI!D1027) +   $D$4*((1-$D$5)*SOI!E1028+$D$5*SOI!E1027)</f>
        <v>0</v>
      </c>
      <c r="E1029">
        <f t="shared" si="415"/>
        <v>-41.120340000384466</v>
      </c>
      <c r="F1029">
        <f t="shared" si="416"/>
        <v>59.668464767370764</v>
      </c>
      <c r="G1029">
        <f t="shared" si="424"/>
        <v>18.548124766986298</v>
      </c>
      <c r="H1029" s="21">
        <f t="shared" si="425"/>
        <v>-0.15255996527275481</v>
      </c>
      <c r="I1029" s="37">
        <f t="shared" si="417"/>
        <v>-4.3252533216559215</v>
      </c>
      <c r="J1029" s="1">
        <f t="shared" si="426"/>
        <v>3.4596729533187727</v>
      </c>
      <c r="K1029" s="1">
        <f t="shared" si="427"/>
        <v>1.3856218448646143E-2</v>
      </c>
      <c r="L1029" s="1">
        <f t="shared" si="418"/>
        <v>0.43008690240825131</v>
      </c>
      <c r="M1029" s="1">
        <f t="shared" si="419"/>
        <v>-5.0266211628530844</v>
      </c>
      <c r="N1029" s="1">
        <f t="shared" si="420"/>
        <v>-0.87133506889783396</v>
      </c>
      <c r="O1029" s="1">
        <f t="shared" si="421"/>
        <v>-6.0669285494792886</v>
      </c>
      <c r="P1029" s="1">
        <f t="shared" si="422"/>
        <v>0.19695794640776254</v>
      </c>
      <c r="Q1029" s="1">
        <f t="shared" si="428"/>
        <v>2.9456672469429965</v>
      </c>
      <c r="R1029" s="1">
        <f t="shared" si="429"/>
        <v>0.70008756221909318</v>
      </c>
      <c r="S1029" s="1">
        <f t="shared" si="430"/>
        <v>0.49415907630185374</v>
      </c>
      <c r="T1029" s="1">
        <f t="shared" si="431"/>
        <v>4.3903855044774544E-2</v>
      </c>
      <c r="U1029" s="1">
        <f t="shared" si="432"/>
        <v>4.4193751853723234E-2</v>
      </c>
      <c r="V1029" s="1">
        <f t="shared" si="433"/>
        <v>0.33355432630251719</v>
      </c>
      <c r="W1029" s="1">
        <f t="shared" si="440"/>
        <v>0</v>
      </c>
      <c r="X1029" s="1">
        <f t="shared" si="440"/>
        <v>0</v>
      </c>
      <c r="Y1029" s="1">
        <f t="shared" si="440"/>
        <v>0</v>
      </c>
      <c r="Z1029" s="1">
        <f t="shared" si="440"/>
        <v>0</v>
      </c>
      <c r="AA1029" s="1">
        <f>+AA$3*$F1029*ABS($F1029)*COS(2*PI()*$A1029/$AZ$22+AA$4)*COS(2*PI()*$A1029/$BA$22+AA$5)</f>
        <v>0</v>
      </c>
      <c r="AB1029" s="39">
        <f>+AB$3*$F1029*ABS($F1029)*COS(2*2*PI()*$A1029/$BA$33+AB$4)*COS(2*2*PI()*$A1029/$BA$34+AB$5)*COS(2*2*PI()*$A1029/$BA$35+AB$6)</f>
        <v>0</v>
      </c>
      <c r="AE1029" s="20">
        <f>+$AF$20*SIGN(SOI!A1028)*(ABS(SOI!A1028))^$AE$2</f>
        <v>0.62092603378087274</v>
      </c>
      <c r="AF1029" s="20">
        <f t="shared" si="436"/>
        <v>0.53529559543623206</v>
      </c>
      <c r="AG1029" s="19">
        <f t="shared" si="437"/>
        <v>0.39437110099629757</v>
      </c>
      <c r="AH1029" s="19">
        <f t="shared" si="438"/>
        <v>0.24071849861401048</v>
      </c>
      <c r="AI1029">
        <f t="shared" si="435"/>
        <v>0.60420000000000174</v>
      </c>
      <c r="AJ1029">
        <f t="shared" si="434"/>
        <v>0.14092449443993449</v>
      </c>
      <c r="AK1029">
        <v>1</v>
      </c>
    </row>
    <row r="1030" spans="1:37" x14ac:dyDescent="0.25">
      <c r="A1030">
        <v>83.999999999999588</v>
      </c>
      <c r="B1030" s="2">
        <v>1963.9999999999236</v>
      </c>
      <c r="C1030">
        <f>+D1030+($D$2+E1030+F1030)*SOI!A1029*IF(B1030&gt;$C$18, IF(B1030&lt;$C$19,-1,1),1)</f>
        <v>1.0134874745165567</v>
      </c>
      <c r="D1030">
        <f>+$D$3*((1-$D$5)*SOI!D1029+$D$5*SOI!D1028) +   $D$4*((1-$D$5)*SOI!E1029+$D$5*SOI!E1028)</f>
        <v>0</v>
      </c>
      <c r="E1030">
        <f t="shared" si="415"/>
        <v>-2.6892524459985863</v>
      </c>
      <c r="F1030">
        <f t="shared" si="416"/>
        <v>4.0227885966782662</v>
      </c>
      <c r="G1030">
        <f t="shared" si="424"/>
        <v>1.3335361506796799</v>
      </c>
      <c r="H1030" s="21">
        <f t="shared" si="425"/>
        <v>2.116658831093356E-2</v>
      </c>
      <c r="I1030" s="37">
        <f t="shared" si="417"/>
        <v>0.85432283450774471</v>
      </c>
      <c r="J1030" s="1">
        <f t="shared" si="426"/>
        <v>3.6453532877539337E-2</v>
      </c>
      <c r="K1030" s="1">
        <f t="shared" si="427"/>
        <v>4.3365604308120732E-3</v>
      </c>
      <c r="L1030" s="1">
        <f t="shared" si="418"/>
        <v>1.8118608906813378</v>
      </c>
      <c r="M1030" s="1">
        <f t="shared" si="419"/>
        <v>0.26814534807667245</v>
      </c>
      <c r="N1030" s="1">
        <f t="shared" si="420"/>
        <v>7.5314830640648867E-2</v>
      </c>
      <c r="O1030" s="1">
        <f t="shared" si="421"/>
        <v>-2.1118875223823039</v>
      </c>
      <c r="P1030" s="1">
        <f t="shared" si="422"/>
        <v>4.2034283680893778E-2</v>
      </c>
      <c r="Q1030" s="1">
        <f t="shared" si="428"/>
        <v>1.3582293400931426E-2</v>
      </c>
      <c r="R1030" s="1">
        <f t="shared" si="429"/>
        <v>-6.3760578687979447E-4</v>
      </c>
      <c r="S1030" s="1">
        <f t="shared" si="430"/>
        <v>8.436698961911895E-3</v>
      </c>
      <c r="T1030" s="1">
        <f t="shared" si="431"/>
        <v>6.4383294164342811E-2</v>
      </c>
      <c r="U1030" s="1">
        <f t="shared" si="432"/>
        <v>-1.8629512156776577E-3</v>
      </c>
      <c r="V1030" s="1">
        <f t="shared" si="433"/>
        <v>-6.1530724912956551E-3</v>
      </c>
      <c r="W1030" s="1">
        <f t="shared" si="440"/>
        <v>0</v>
      </c>
      <c r="X1030" s="1">
        <f t="shared" si="440"/>
        <v>0</v>
      </c>
      <c r="Y1030" s="1">
        <f t="shared" si="440"/>
        <v>0</v>
      </c>
      <c r="Z1030" s="1">
        <f t="shared" si="440"/>
        <v>0</v>
      </c>
      <c r="AA1030" s="1">
        <f>+AA$3*$F1030*ABS($F1030)*COS(2*PI()*$A1030/$AZ$22+AA$4)*COS(2*PI()*$A1030/$BA$22+AA$5)</f>
        <v>0</v>
      </c>
      <c r="AB1030" s="39">
        <f>+AB$3*$F1030*ABS($F1030)*COS(2*2*PI()*$A1030/$BA$33+AB$4)*COS(2*2*PI()*$A1030/$BA$34+AB$5)*COS(2*2*PI()*$A1030/$BA$35+AB$6)</f>
        <v>0</v>
      </c>
      <c r="AE1030" s="20">
        <f>+$AF$20*SIGN(SOI!A1029)*(ABS(SOI!A1029))^$AE$2</f>
        <v>0.49477205118951384</v>
      </c>
      <c r="AF1030" s="20">
        <f t="shared" si="436"/>
        <v>0.50329966207475085</v>
      </c>
      <c r="AG1030" s="19">
        <f t="shared" si="437"/>
        <v>0.21619810605920073</v>
      </c>
      <c r="AH1030" s="19">
        <f t="shared" si="438"/>
        <v>0.20579942769846896</v>
      </c>
      <c r="AI1030">
        <f t="shared" si="435"/>
        <v>0.60480000000000178</v>
      </c>
      <c r="AJ1030">
        <f t="shared" si="434"/>
        <v>0.2871015560155501</v>
      </c>
      <c r="AK1030">
        <v>1</v>
      </c>
    </row>
    <row r="1031" spans="1:37" x14ac:dyDescent="0.25">
      <c r="A1031">
        <v>84.083333333332916</v>
      </c>
      <c r="B1031" s="2">
        <v>1964.0833333332569</v>
      </c>
      <c r="C1031">
        <f>+D1031+($D$2+E1031+F1031)*SOI!A1030*IF(B1031&gt;$C$18, IF(B1031&lt;$C$19,-1,1),1)</f>
        <v>-0.48898532123147725</v>
      </c>
      <c r="D1031">
        <f>+$D$3*((1-$D$5)*SOI!D1030+$D$5*SOI!D1029) +   $D$4*((1-$D$5)*SOI!E1030+$D$5*SOI!E1029)</f>
        <v>0</v>
      </c>
      <c r="E1031">
        <f t="shared" si="415"/>
        <v>1.3464768072976945</v>
      </c>
      <c r="F1031">
        <f t="shared" si="416"/>
        <v>-2.2355410277185621</v>
      </c>
      <c r="G1031">
        <f t="shared" si="424"/>
        <v>-0.88906422042086763</v>
      </c>
      <c r="H1031" s="21">
        <f t="shared" si="425"/>
        <v>-3.1739143972927812E-2</v>
      </c>
      <c r="I1031" s="37">
        <f t="shared" si="417"/>
        <v>-0.77451532573118131</v>
      </c>
      <c r="J1031" s="1">
        <f t="shared" si="426"/>
        <v>4.8656048264171477E-2</v>
      </c>
      <c r="K1031" s="1">
        <f t="shared" si="427"/>
        <v>-1.3554441134122019E-3</v>
      </c>
      <c r="L1031" s="1">
        <f t="shared" si="418"/>
        <v>-1.6449703165062299</v>
      </c>
      <c r="M1031" s="1">
        <f t="shared" si="419"/>
        <v>-0.39478393821936847</v>
      </c>
      <c r="N1031" s="1">
        <f t="shared" si="420"/>
        <v>-7.9195727719069908E-2</v>
      </c>
      <c r="O1031" s="1">
        <f t="shared" si="421"/>
        <v>1.2251215795070716</v>
      </c>
      <c r="P1031" s="1">
        <f t="shared" si="422"/>
        <v>-2.4945846392313457E-2</v>
      </c>
      <c r="Q1031" s="1">
        <f t="shared" si="428"/>
        <v>2.1027302659449066E-2</v>
      </c>
      <c r="R1031" s="1">
        <f t="shared" si="429"/>
        <v>8.9489217271873005E-4</v>
      </c>
      <c r="S1031" s="1">
        <f t="shared" si="430"/>
        <v>8.0426987931102051E-3</v>
      </c>
      <c r="T1031" s="1">
        <f t="shared" si="431"/>
        <v>3.3908986833735125E-2</v>
      </c>
      <c r="U1031" s="1">
        <f t="shared" si="432"/>
        <v>-1.0023146465543077E-3</v>
      </c>
      <c r="V1031" s="1">
        <f t="shared" si="433"/>
        <v>-3.8397935485172444E-3</v>
      </c>
      <c r="W1031" s="1">
        <f t="shared" si="440"/>
        <v>0</v>
      </c>
      <c r="X1031" s="1">
        <f t="shared" si="440"/>
        <v>0</v>
      </c>
      <c r="Y1031" s="1">
        <f t="shared" si="440"/>
        <v>0</v>
      </c>
      <c r="Z1031" s="1">
        <f t="shared" si="440"/>
        <v>0</v>
      </c>
      <c r="AA1031" s="1">
        <f>+AA$3*$F1031*ABS($F1031)*COS(2*PI()*$A1031/$AZ$22+AA$4)*COS(2*PI()*$A1031/$BA$22+AA$5)</f>
        <v>0</v>
      </c>
      <c r="AB1031" s="39">
        <f>+AB$3*$F1031*ABS($F1031)*COS(2*2*PI()*$A1031/$BA$33+AB$4)*COS(2*2*PI()*$A1031/$BA$34+AB$5)*COS(2*2*PI()*$A1031/$BA$35+AB$6)</f>
        <v>0</v>
      </c>
      <c r="AE1031" s="20">
        <f>+$AF$20*SIGN(SOI!A1030)*(ABS(SOI!A1030))^$AE$2</f>
        <v>0.39420090125386592</v>
      </c>
      <c r="AF1031" s="20">
        <f t="shared" si="436"/>
        <v>0.24114116697674748</v>
      </c>
      <c r="AG1031" s="19">
        <f t="shared" si="437"/>
        <v>0.23936880683746178</v>
      </c>
      <c r="AH1031" s="19">
        <f t="shared" si="438"/>
        <v>0.22290122818174177</v>
      </c>
      <c r="AI1031">
        <f t="shared" si="435"/>
        <v>0.60540000000000183</v>
      </c>
      <c r="AJ1031">
        <f t="shared" si="434"/>
        <v>1.7723601392856947E-3</v>
      </c>
      <c r="AK1031">
        <v>1</v>
      </c>
    </row>
    <row r="1032" spans="1:37" x14ac:dyDescent="0.25">
      <c r="A1032">
        <v>84.166666666666245</v>
      </c>
      <c r="B1032" s="2">
        <v>1964.1666666665901</v>
      </c>
      <c r="C1032">
        <f>+D1032+($D$2+E1032+F1032)*SOI!A1031*IF(B1032&gt;$C$18, IF(B1032&lt;$C$19,-1,1),1)</f>
        <v>-0.15353724341031014</v>
      </c>
      <c r="D1032">
        <f>+$D$3*((1-$D$5)*SOI!D1031+$D$5*SOI!D1030) +   $D$4*((1-$D$5)*SOI!E1031+$D$5*SOI!E1030)</f>
        <v>0</v>
      </c>
      <c r="E1032">
        <f t="shared" si="415"/>
        <v>-0.94082667438709144</v>
      </c>
      <c r="F1032">
        <f t="shared" si="416"/>
        <v>1.9004344457015299</v>
      </c>
      <c r="G1032">
        <f t="shared" si="424"/>
        <v>0.95960777131443842</v>
      </c>
      <c r="H1032" s="21">
        <f t="shared" si="425"/>
        <v>2.5912199604147014E-2</v>
      </c>
      <c r="I1032" s="37">
        <f t="shared" si="417"/>
        <v>0.50069841911612611</v>
      </c>
      <c r="J1032" s="1">
        <f t="shared" si="426"/>
        <v>2.9369578719648588E-2</v>
      </c>
      <c r="K1032" s="1">
        <f t="shared" si="427"/>
        <v>3.7998259987691523E-5</v>
      </c>
      <c r="L1032" s="1">
        <f t="shared" si="418"/>
        <v>0.60985898453361342</v>
      </c>
      <c r="M1032" s="1">
        <f t="shared" si="419"/>
        <v>0.36861597623250503</v>
      </c>
      <c r="N1032" s="1">
        <f t="shared" si="420"/>
        <v>4.9612970375938585E-2</v>
      </c>
      <c r="O1032" s="1">
        <f t="shared" si="421"/>
        <v>-0.28780236057288872</v>
      </c>
      <c r="P1032" s="1">
        <f t="shared" si="422"/>
        <v>8.0295982234176028E-3</v>
      </c>
      <c r="Q1032" s="1">
        <f t="shared" si="428"/>
        <v>1.2299620748827919E-2</v>
      </c>
      <c r="R1032" s="1">
        <f t="shared" si="429"/>
        <v>-3.3839588130377986E-4</v>
      </c>
      <c r="S1032" s="1">
        <f t="shared" si="430"/>
        <v>3.2571779361124284E-3</v>
      </c>
      <c r="T1032" s="1">
        <f t="shared" si="431"/>
        <v>2.9532576425875682E-3</v>
      </c>
      <c r="U1032" s="1">
        <f t="shared" si="432"/>
        <v>-2.0856712387406153E-4</v>
      </c>
      <c r="V1032" s="1">
        <f t="shared" si="433"/>
        <v>-7.7427800334747788E-4</v>
      </c>
      <c r="W1032" s="1">
        <f t="shared" si="440"/>
        <v>0</v>
      </c>
      <c r="X1032" s="1">
        <f t="shared" si="440"/>
        <v>0</v>
      </c>
      <c r="Y1032" s="1">
        <f t="shared" si="440"/>
        <v>0</v>
      </c>
      <c r="Z1032" s="1">
        <f t="shared" si="440"/>
        <v>0</v>
      </c>
      <c r="AA1032" s="1">
        <f>+AA$3*$F1032*ABS($F1032)*COS(2*PI()*$A1032/$AZ$22+AA$4)*COS(2*PI()*$A1032/$BA$22+AA$5)</f>
        <v>0</v>
      </c>
      <c r="AB1032" s="39">
        <f>+AB$3*$F1032*ABS($F1032)*COS(2*2*PI()*$A1032/$BA$33+AB$4)*COS(2*2*PI()*$A1032/$BA$34+AB$5)*COS(2*2*PI()*$A1032/$BA$35+AB$6)</f>
        <v>0</v>
      </c>
      <c r="AE1032" s="20">
        <f>+$AF$20*SIGN(SOI!A1031)*(ABS(SOI!A1031))^$AE$2</f>
        <v>-0.16554945151313741</v>
      </c>
      <c r="AF1032" s="20">
        <f t="shared" si="436"/>
        <v>-5.1807319992382701E-2</v>
      </c>
      <c r="AG1032" s="19">
        <f t="shared" si="437"/>
        <v>0.24710465058789696</v>
      </c>
      <c r="AH1032" s="19">
        <f t="shared" si="438"/>
        <v>0.23279104983307877</v>
      </c>
      <c r="AI1032">
        <f t="shared" si="435"/>
        <v>0.60600000000000187</v>
      </c>
      <c r="AJ1032">
        <f t="shared" si="434"/>
        <v>0.29891197058027968</v>
      </c>
      <c r="AK1032">
        <v>1</v>
      </c>
    </row>
    <row r="1033" spans="1:37" x14ac:dyDescent="0.25">
      <c r="A1033">
        <v>84.249999999999574</v>
      </c>
      <c r="B1033" s="2">
        <v>1964.2499999999234</v>
      </c>
      <c r="C1033">
        <f>+D1033+($D$2+E1033+F1033)*SOI!A1032*IF(B1033&gt;$C$18, IF(B1033&lt;$C$19,-1,1),1)</f>
        <v>0.73767739283582767</v>
      </c>
      <c r="D1033">
        <f>+$D$3*((1-$D$5)*SOI!D1032+$D$5*SOI!D1031) +   $D$4*((1-$D$5)*SOI!E1032+$D$5*SOI!E1031)</f>
        <v>0</v>
      </c>
      <c r="E1033">
        <f t="shared" si="415"/>
        <v>0.76296473701582546</v>
      </c>
      <c r="F1033">
        <f t="shared" si="416"/>
        <v>-2.1548088744419154</v>
      </c>
      <c r="G1033">
        <f t="shared" si="424"/>
        <v>-1.3918441374260899</v>
      </c>
      <c r="H1033" s="21">
        <f t="shared" si="425"/>
        <v>-8.5107781633656284E-3</v>
      </c>
      <c r="I1033" s="37">
        <f t="shared" si="417"/>
        <v>-0.15733660291665699</v>
      </c>
      <c r="J1033" s="1">
        <f t="shared" si="426"/>
        <v>6.7942176339214075E-3</v>
      </c>
      <c r="K1033" s="1">
        <f t="shared" si="427"/>
        <v>-8.7158507259810422E-11</v>
      </c>
      <c r="L1033" s="1">
        <f t="shared" si="418"/>
        <v>-4.6705302867339534E-3</v>
      </c>
      <c r="M1033" s="1">
        <f t="shared" si="419"/>
        <v>-0.27137031730422262</v>
      </c>
      <c r="N1033" s="1">
        <f t="shared" si="420"/>
        <v>-1.331469671454588E-2</v>
      </c>
      <c r="O1033" s="1">
        <f t="shared" si="421"/>
        <v>1.1693562130934459E-2</v>
      </c>
      <c r="P1033" s="1">
        <f t="shared" si="422"/>
        <v>-5.9190314367588162E-5</v>
      </c>
      <c r="Q1033" s="1">
        <f t="shared" si="428"/>
        <v>2.4300541863048891E-3</v>
      </c>
      <c r="R1033" s="1">
        <f t="shared" si="429"/>
        <v>2.1008877785051608E-5</v>
      </c>
      <c r="S1033" s="1">
        <f t="shared" si="430"/>
        <v>2.7468255731597944E-4</v>
      </c>
      <c r="T1033" s="1">
        <f t="shared" si="431"/>
        <v>9.18947242049305E-7</v>
      </c>
      <c r="U1033" s="1">
        <f t="shared" si="432"/>
        <v>-4.8312135275151318E-7</v>
      </c>
      <c r="V1033" s="1">
        <f t="shared" si="433"/>
        <v>-1.5317567469902797E-6</v>
      </c>
      <c r="W1033" s="1">
        <f t="shared" si="440"/>
        <v>0</v>
      </c>
      <c r="X1033" s="1">
        <f t="shared" si="440"/>
        <v>0</v>
      </c>
      <c r="Y1033" s="1">
        <f t="shared" si="440"/>
        <v>0</v>
      </c>
      <c r="Z1033" s="1">
        <f t="shared" si="440"/>
        <v>0</v>
      </c>
      <c r="AA1033" s="1">
        <f>+AA$3*$F1033*ABS($F1033)*COS(2*PI()*$A1033/$AZ$22+AA$4)*COS(2*PI()*$A1033/$BA$22+AA$5)</f>
        <v>0</v>
      </c>
      <c r="AB1033" s="39">
        <f>+AB$3*$F1033*ABS($F1033)*COS(2*2*PI()*$A1033/$BA$33+AB$4)*COS(2*2*PI()*$A1033/$BA$34+AB$5)*COS(2*2*PI()*$A1033/$BA$35+AB$6)</f>
        <v>0</v>
      </c>
      <c r="AE1033" s="20">
        <f>+$AF$20*SIGN(SOI!A1032)*(ABS(SOI!A1032))^$AE$2</f>
        <v>-0.38407340971787662</v>
      </c>
      <c r="AF1033" s="20">
        <f t="shared" si="436"/>
        <v>-0.34507000148355454</v>
      </c>
      <c r="AG1033" s="19">
        <f t="shared" si="437"/>
        <v>0.2514288577650593</v>
      </c>
      <c r="AH1033" s="19">
        <f t="shared" si="438"/>
        <v>0.20956678625858752</v>
      </c>
      <c r="AI1033">
        <f t="shared" si="435"/>
        <v>0.60660000000000192</v>
      </c>
      <c r="AJ1033">
        <f t="shared" si="434"/>
        <v>0.59649885924861379</v>
      </c>
      <c r="AK1033">
        <v>1</v>
      </c>
    </row>
    <row r="1034" spans="1:37" x14ac:dyDescent="0.25">
      <c r="A1034">
        <v>84.333333333332902</v>
      </c>
      <c r="B1034" s="2">
        <v>1964.3333333332566</v>
      </c>
      <c r="C1034">
        <f>+D1034+($D$2+E1034+F1034)*SOI!A1033*IF(B1034&gt;$C$18, IF(B1034&lt;$C$19,-1,1),1)</f>
        <v>-2.1618969486942361</v>
      </c>
      <c r="D1034">
        <f>+$D$3*((1-$D$5)*SOI!D1033+$D$5*SOI!D1032) +   $D$4*((1-$D$5)*SOI!E1033+$D$5*SOI!E1032)</f>
        <v>0</v>
      </c>
      <c r="E1034">
        <f t="shared" si="415"/>
        <v>-0.68067141184973678</v>
      </c>
      <c r="F1034">
        <f t="shared" si="416"/>
        <v>3.6021537749500556</v>
      </c>
      <c r="G1034">
        <f t="shared" si="424"/>
        <v>2.9214823631003188</v>
      </c>
      <c r="H1034" s="21">
        <f t="shared" si="425"/>
        <v>-2.2993822726292737E-3</v>
      </c>
      <c r="I1034" s="37">
        <f t="shared" si="417"/>
        <v>-0.17492125358662042</v>
      </c>
      <c r="J1034" s="1">
        <f t="shared" si="426"/>
        <v>-2.8097329455545081E-3</v>
      </c>
      <c r="K1034" s="1">
        <f t="shared" si="427"/>
        <v>7.5397126748269795E-5</v>
      </c>
      <c r="L1034" s="1">
        <f t="shared" si="418"/>
        <v>0.32816164339436943</v>
      </c>
      <c r="M1034" s="1">
        <f t="shared" si="419"/>
        <v>0.10094274718817713</v>
      </c>
      <c r="N1034" s="1">
        <f t="shared" si="420"/>
        <v>3.5784231823139012E-3</v>
      </c>
      <c r="O1034" s="1">
        <f t="shared" si="421"/>
        <v>-0.39400885879876774</v>
      </c>
      <c r="P1034" s="1">
        <f t="shared" si="422"/>
        <v>2.1627925987747751E-2</v>
      </c>
      <c r="Q1034" s="1">
        <f t="shared" si="428"/>
        <v>2.4293447801957923E-4</v>
      </c>
      <c r="R1034" s="1">
        <f t="shared" si="429"/>
        <v>2.3350106437916068E-6</v>
      </c>
      <c r="S1034" s="1">
        <f t="shared" si="430"/>
        <v>-8.2073757059156994E-5</v>
      </c>
      <c r="T1034" s="1">
        <f t="shared" si="431"/>
        <v>2.1755614912639157E-3</v>
      </c>
      <c r="U1034" s="1">
        <f t="shared" si="432"/>
        <v>1.9626066808059963E-4</v>
      </c>
      <c r="V1034" s="1">
        <f t="shared" si="433"/>
        <v>-1.5042307082624101E-4</v>
      </c>
      <c r="W1034" s="1">
        <f t="shared" si="440"/>
        <v>0</v>
      </c>
      <c r="X1034" s="1">
        <f t="shared" si="440"/>
        <v>0</v>
      </c>
      <c r="Y1034" s="1">
        <f t="shared" si="440"/>
        <v>0</v>
      </c>
      <c r="Z1034" s="1">
        <f t="shared" si="440"/>
        <v>0</v>
      </c>
      <c r="AA1034" s="1">
        <f>+AA$3*$F1034*ABS($F1034)*COS(2*PI()*$A1034/$AZ$22+AA$4)*COS(2*PI()*$A1034/$BA$22+AA$5)</f>
        <v>0</v>
      </c>
      <c r="AB1034" s="39">
        <f>+AB$3*$F1034*ABS($F1034)*COS(2*2*PI()*$A1034/$BA$33+AB$4)*COS(2*2*PI()*$A1034/$BA$34+AB$5)*COS(2*2*PI()*$A1034/$BA$35+AB$6)</f>
        <v>0</v>
      </c>
      <c r="AE1034" s="20">
        <f>+$AF$20*SIGN(SOI!A1033)*(ABS(SOI!A1033))^$AE$2</f>
        <v>-0.48558714321964969</v>
      </c>
      <c r="AF1034" s="20">
        <f t="shared" si="436"/>
        <v>-0.47270565190660624</v>
      </c>
      <c r="AG1034" s="19">
        <f t="shared" si="437"/>
        <v>-0.60076312029673962</v>
      </c>
      <c r="AH1034" s="19">
        <f t="shared" si="438"/>
        <v>-0.63682006007875025</v>
      </c>
      <c r="AI1034">
        <f t="shared" si="435"/>
        <v>0.60720000000000196</v>
      </c>
      <c r="AJ1034">
        <f t="shared" si="434"/>
        <v>0.12805746839013338</v>
      </c>
      <c r="AK1034">
        <v>1</v>
      </c>
    </row>
    <row r="1035" spans="1:37" x14ac:dyDescent="0.25">
      <c r="A1035">
        <v>84.416666666666231</v>
      </c>
      <c r="B1035" s="2">
        <v>1964.4166666665899</v>
      </c>
      <c r="C1035">
        <f>+D1035+($D$2+E1035+F1035)*SOI!A1034*IF(B1035&gt;$C$18, IF(B1035&lt;$C$19,-1,1),1)</f>
        <v>51.932136493505716</v>
      </c>
      <c r="D1035">
        <f>+$D$3*((1-$D$5)*SOI!D1034+$D$5*SOI!D1033) +   $D$4*((1-$D$5)*SOI!E1034+$D$5*SOI!E1033)</f>
        <v>0</v>
      </c>
      <c r="E1035">
        <f t="shared" si="415"/>
        <v>0.65467329738823843</v>
      </c>
      <c r="F1035">
        <f t="shared" si="416"/>
        <v>-59.668464767281094</v>
      </c>
      <c r="G1035">
        <f t="shared" si="424"/>
        <v>-59.013791469892858</v>
      </c>
      <c r="H1035" s="21">
        <f t="shared" si="425"/>
        <v>-2.8552260285151804E-2</v>
      </c>
      <c r="I1035" s="37">
        <f t="shared" si="417"/>
        <v>1.2490419786858711</v>
      </c>
      <c r="J1035" s="1">
        <f t="shared" si="426"/>
        <v>0.45021246324343644</v>
      </c>
      <c r="K1035" s="1">
        <f t="shared" si="427"/>
        <v>-4.2101886005305275E-2</v>
      </c>
      <c r="L1035" s="1">
        <f t="shared" si="418"/>
        <v>-1.0383977021531292</v>
      </c>
      <c r="M1035" s="1">
        <f t="shared" si="419"/>
        <v>2.2651300207281975</v>
      </c>
      <c r="N1035" s="1">
        <f t="shared" si="420"/>
        <v>-1.2255189274896263</v>
      </c>
      <c r="O1035" s="1">
        <f t="shared" si="421"/>
        <v>1.7213647548027617</v>
      </c>
      <c r="P1035" s="1">
        <f t="shared" si="422"/>
        <v>-0.87361243930430799</v>
      </c>
      <c r="Q1035" s="1">
        <f t="shared" si="428"/>
        <v>-1.866962075434685</v>
      </c>
      <c r="R1035" s="1">
        <f t="shared" si="429"/>
        <v>0.12813555625203635</v>
      </c>
      <c r="S1035" s="1">
        <f t="shared" si="430"/>
        <v>-0.20070911335445413</v>
      </c>
      <c r="T1035" s="1">
        <f t="shared" si="431"/>
        <v>3.0075591914758962E-2</v>
      </c>
      <c r="U1035" s="1">
        <f t="shared" si="432"/>
        <v>5.6607198361949204E-2</v>
      </c>
      <c r="V1035" s="1">
        <f t="shared" si="433"/>
        <v>-2.0808784345050935</v>
      </c>
      <c r="W1035" s="1">
        <f t="shared" si="440"/>
        <v>0</v>
      </c>
      <c r="X1035" s="1">
        <f t="shared" si="440"/>
        <v>0</v>
      </c>
      <c r="Y1035" s="1">
        <f t="shared" si="440"/>
        <v>0</v>
      </c>
      <c r="Z1035" s="1">
        <f t="shared" si="440"/>
        <v>0</v>
      </c>
      <c r="AA1035" s="1">
        <f>+AA$3*$F1035*ABS($F1035)*COS(2*PI()*$A1035/$AZ$22+AA$4)*COS(2*PI()*$A1035/$BA$22+AA$5)</f>
        <v>0</v>
      </c>
      <c r="AB1035" s="39">
        <f>+AB$3*$F1035*ABS($F1035)*COS(2*2*PI()*$A1035/$BA$33+AB$4)*COS(2*2*PI()*$A1035/$BA$34+AB$5)*COS(2*2*PI()*$A1035/$BA$35+AB$6)</f>
        <v>0</v>
      </c>
      <c r="AE1035" s="20">
        <f>+$AF$20*SIGN(SOI!A1034)*(ABS(SOI!A1034))^$AE$2</f>
        <v>-0.54845640278229257</v>
      </c>
      <c r="AF1035" s="20">
        <f t="shared" si="436"/>
        <v>-0.49244698543123411</v>
      </c>
      <c r="AG1035" s="19">
        <f t="shared" si="437"/>
        <v>-0.89213198190573029</v>
      </c>
      <c r="AH1035" s="19">
        <f t="shared" si="438"/>
        <v>-0.92413115183377204</v>
      </c>
      <c r="AI1035">
        <f t="shared" si="435"/>
        <v>0.60780000000000201</v>
      </c>
      <c r="AJ1035">
        <f t="shared" si="434"/>
        <v>0.39968499647449618</v>
      </c>
      <c r="AK1035">
        <v>1</v>
      </c>
    </row>
    <row r="1036" spans="1:37" x14ac:dyDescent="0.25">
      <c r="A1036">
        <v>84.499999999999559</v>
      </c>
      <c r="B1036" s="2">
        <v>1964.4999999999231</v>
      </c>
      <c r="C1036">
        <f>+D1036+($D$2+E1036+F1036)*SOI!A1035*IF(B1036&gt;$C$18, IF(B1036&lt;$C$19,-1,1),1)</f>
        <v>3.0534901774583383</v>
      </c>
      <c r="D1036">
        <f>+$D$3*((1-$D$5)*SOI!D1035+$D$5*SOI!D1034) +   $D$4*((1-$D$5)*SOI!E1035+$D$5*SOI!E1034)</f>
        <v>0</v>
      </c>
      <c r="E1036">
        <f t="shared" si="415"/>
        <v>-0.67488859907893861</v>
      </c>
      <c r="F1036">
        <f t="shared" si="416"/>
        <v>-4.0227885970108126</v>
      </c>
      <c r="G1036">
        <f t="shared" si="424"/>
        <v>-4.6976771960897512</v>
      </c>
      <c r="H1036" s="21">
        <f t="shared" si="425"/>
        <v>-3.5803531185275091E-3</v>
      </c>
      <c r="I1036" s="37">
        <f t="shared" si="417"/>
        <v>-0.29955873186388832</v>
      </c>
      <c r="J1036" s="1">
        <f t="shared" si="426"/>
        <v>-8.7272537594756238E-3</v>
      </c>
      <c r="K1036" s="1">
        <f t="shared" si="427"/>
        <v>-2.5952838140177331E-4</v>
      </c>
      <c r="L1036" s="1">
        <f t="shared" si="418"/>
        <v>0.55180206812511345</v>
      </c>
      <c r="M1036" s="1">
        <f t="shared" si="419"/>
        <v>0.18308310863785784</v>
      </c>
      <c r="N1036" s="1">
        <f t="shared" si="420"/>
        <v>-0.19038263804807271</v>
      </c>
      <c r="O1036" s="1">
        <f t="shared" si="421"/>
        <v>-0.32797346872428557</v>
      </c>
      <c r="P1036" s="1">
        <f t="shared" si="422"/>
        <v>-5.3188372841712045E-2</v>
      </c>
      <c r="Q1036" s="1">
        <f t="shared" si="428"/>
        <v>-2.3442177775347496E-2</v>
      </c>
      <c r="R1036" s="1">
        <f t="shared" si="429"/>
        <v>-3.8586649163893487E-4</v>
      </c>
      <c r="S1036" s="1">
        <f t="shared" si="430"/>
        <v>7.4778949245724556E-3</v>
      </c>
      <c r="T1036" s="1">
        <f t="shared" si="431"/>
        <v>3.0450862303105894E-3</v>
      </c>
      <c r="U1036" s="1">
        <f t="shared" si="432"/>
        <v>-8.2656022913633388E-4</v>
      </c>
      <c r="V1036" s="1">
        <f t="shared" si="433"/>
        <v>-1.9681215729270986E-2</v>
      </c>
      <c r="W1036" s="1">
        <f t="shared" si="440"/>
        <v>0</v>
      </c>
      <c r="X1036" s="1">
        <f t="shared" si="440"/>
        <v>0</v>
      </c>
      <c r="Y1036" s="1">
        <f t="shared" si="440"/>
        <v>0</v>
      </c>
      <c r="Z1036" s="1">
        <f t="shared" si="440"/>
        <v>0</v>
      </c>
      <c r="AA1036" s="1">
        <f>+AA$3*$F1036*ABS($F1036)*COS(2*PI()*$A1036/$AZ$22+AA$4)*COS(2*PI()*$A1036/$BA$22+AA$5)</f>
        <v>0</v>
      </c>
      <c r="AB1036" s="39">
        <f>+AB$3*$F1036*ABS($F1036)*COS(2*2*PI()*$A1036/$BA$33+AB$4)*COS(2*2*PI()*$A1036/$BA$34+AB$5)*COS(2*2*PI()*$A1036/$BA$35+AB$6)</f>
        <v>0</v>
      </c>
      <c r="AE1036" s="20">
        <f>+$AF$20*SIGN(SOI!A1035)*(ABS(SOI!A1035))^$AE$2</f>
        <v>-0.44329741029175995</v>
      </c>
      <c r="AF1036" s="20">
        <f t="shared" si="436"/>
        <v>-0.49550862142118879</v>
      </c>
      <c r="AG1036" s="19">
        <f t="shared" si="437"/>
        <v>-1.0045631351266451</v>
      </c>
      <c r="AH1036" s="19">
        <f t="shared" si="438"/>
        <v>-1.0232995130998139</v>
      </c>
      <c r="AI1036">
        <f t="shared" si="435"/>
        <v>0.60840000000000205</v>
      </c>
      <c r="AJ1036">
        <f t="shared" si="434"/>
        <v>0.50905451370545629</v>
      </c>
      <c r="AK1036">
        <v>1</v>
      </c>
    </row>
    <row r="1037" spans="1:37" x14ac:dyDescent="0.25">
      <c r="A1037">
        <v>84.583333333332888</v>
      </c>
      <c r="B1037" s="2">
        <v>1964.5833333332564</v>
      </c>
      <c r="C1037">
        <f>+D1037+($D$2+E1037+F1037)*SOI!A1036*IF(B1037&gt;$C$18, IF(B1037&lt;$C$19,-1,1),1)</f>
        <v>-2.2683015198699721</v>
      </c>
      <c r="D1037">
        <f>+$D$3*((1-$D$5)*SOI!D1036+$D$5*SOI!D1035) +   $D$4*((1-$D$5)*SOI!E1036+$D$5*SOI!E1035)</f>
        <v>0</v>
      </c>
      <c r="E1037">
        <f t="shared" si="415"/>
        <v>0.74906623513278081</v>
      </c>
      <c r="F1037">
        <f t="shared" si="416"/>
        <v>2.2355410278540244</v>
      </c>
      <c r="G1037">
        <f t="shared" si="424"/>
        <v>2.9846072629868052</v>
      </c>
      <c r="H1037" s="21">
        <f t="shared" si="425"/>
        <v>4.7602476912542227E-3</v>
      </c>
      <c r="I1037" s="37">
        <f t="shared" si="417"/>
        <v>0.1877123499551514</v>
      </c>
      <c r="J1037" s="1">
        <f t="shared" si="426"/>
        <v>-9.9623290176515289E-4</v>
      </c>
      <c r="K1037" s="1">
        <f t="shared" si="427"/>
        <v>1.5427271009741099E-7</v>
      </c>
      <c r="L1037" s="1">
        <f t="shared" si="418"/>
        <v>-4.8395448899671081E-2</v>
      </c>
      <c r="M1037" s="1">
        <f t="shared" si="419"/>
        <v>-3.3351908555912073E-2</v>
      </c>
      <c r="N1037" s="1">
        <f t="shared" si="420"/>
        <v>0.11153776875480427</v>
      </c>
      <c r="O1037" s="1">
        <f t="shared" si="421"/>
        <v>1.5212632326221982E-2</v>
      </c>
      <c r="P1037" s="1">
        <f t="shared" si="422"/>
        <v>7.772023416985698E-3</v>
      </c>
      <c r="Q1037" s="1">
        <f t="shared" si="428"/>
        <v>-2.5018713895534027E-3</v>
      </c>
      <c r="R1037" s="1">
        <f t="shared" si="429"/>
        <v>2.5805659064283845E-5</v>
      </c>
      <c r="S1037" s="1">
        <f t="shared" si="430"/>
        <v>2.7452685431531526E-3</v>
      </c>
      <c r="T1037" s="1">
        <f t="shared" si="431"/>
        <v>1.2387579367305189E-5</v>
      </c>
      <c r="U1037" s="1">
        <f t="shared" si="432"/>
        <v>-7.5683771202682769E-5</v>
      </c>
      <c r="V1037" s="1">
        <f t="shared" si="433"/>
        <v>-1.6848604266426724E-3</v>
      </c>
      <c r="W1037" s="1">
        <f t="shared" si="440"/>
        <v>0</v>
      </c>
      <c r="X1037" s="1">
        <f t="shared" si="440"/>
        <v>0</v>
      </c>
      <c r="Y1037" s="1">
        <f t="shared" si="440"/>
        <v>0</v>
      </c>
      <c r="Z1037" s="1">
        <f t="shared" si="440"/>
        <v>0</v>
      </c>
      <c r="AA1037" s="1">
        <f>+AA$3*$F1037*ABS($F1037)*COS(2*PI()*$A1037/$AZ$22+AA$4)*COS(2*PI()*$A1037/$BA$22+AA$5)</f>
        <v>0</v>
      </c>
      <c r="AB1037" s="39">
        <f>+AB$3*$F1037*ABS($F1037)*COS(2*2*PI()*$A1037/$BA$33+AB$4)*COS(2*2*PI()*$A1037/$BA$34+AB$5)*COS(2*2*PI()*$A1037/$BA$35+AB$6)</f>
        <v>0</v>
      </c>
      <c r="AE1037" s="20">
        <f>+$AF$20*SIGN(SOI!A1036)*(ABS(SOI!A1036))^$AE$2</f>
        <v>-0.49477205118951384</v>
      </c>
      <c r="AF1037" s="20">
        <f t="shared" si="436"/>
        <v>-0.50274714112794894</v>
      </c>
      <c r="AG1037" s="19">
        <f t="shared" si="437"/>
        <v>-1.0638288345005653</v>
      </c>
      <c r="AH1037" s="19">
        <f t="shared" si="438"/>
        <v>-1.0445146684896405</v>
      </c>
      <c r="AI1037">
        <f t="shared" si="435"/>
        <v>0.6090000000000021</v>
      </c>
      <c r="AJ1037">
        <f t="shared" si="434"/>
        <v>0.56108169337261637</v>
      </c>
      <c r="AK1037">
        <v>1</v>
      </c>
    </row>
    <row r="1038" spans="1:37" x14ac:dyDescent="0.25">
      <c r="A1038">
        <v>84.666666666666217</v>
      </c>
      <c r="B1038" s="2">
        <v>1964.6666666665897</v>
      </c>
      <c r="C1038">
        <f>+D1038+($D$2+E1038+F1038)*SOI!A1037*IF(B1038&gt;$C$18, IF(B1038&lt;$C$19,-1,1),1)</f>
        <v>2.6149488546426212</v>
      </c>
      <c r="D1038">
        <f>+$D$3*((1-$D$5)*SOI!D1037+$D$5*SOI!D1036) +   $D$4*((1-$D$5)*SOI!E1037+$D$5*SOI!E1036)</f>
        <v>0</v>
      </c>
      <c r="E1038">
        <f t="shared" si="415"/>
        <v>-0.91133851615613093</v>
      </c>
      <c r="F1038">
        <f t="shared" si="416"/>
        <v>-1.9004344458251818</v>
      </c>
      <c r="G1038">
        <f t="shared" si="424"/>
        <v>-2.8117729619813128</v>
      </c>
      <c r="H1038" s="21">
        <f t="shared" si="425"/>
        <v>1.9602967675560281E-3</v>
      </c>
      <c r="I1038" s="37">
        <f t="shared" si="417"/>
        <v>0.11494872580946786</v>
      </c>
      <c r="J1038" s="1">
        <f t="shared" si="426"/>
        <v>-3.7159260682981569E-4</v>
      </c>
      <c r="K1038" s="1">
        <f t="shared" si="427"/>
        <v>-2.0185704476692285E-6</v>
      </c>
      <c r="L1038" s="1">
        <f t="shared" si="418"/>
        <v>0.26216630595995893</v>
      </c>
      <c r="M1038" s="1">
        <f t="shared" si="419"/>
        <v>-2.0314940771353516E-2</v>
      </c>
      <c r="N1038" s="1">
        <f t="shared" si="420"/>
        <v>-2.1625423576630574E-2</v>
      </c>
      <c r="O1038" s="1">
        <f t="shared" si="421"/>
        <v>-0.2365465079702127</v>
      </c>
      <c r="P1038" s="1">
        <f t="shared" si="422"/>
        <v>-1.2072699147343839E-3</v>
      </c>
      <c r="Q1038" s="1">
        <f t="shared" si="428"/>
        <v>2.9546260334077277E-4</v>
      </c>
      <c r="R1038" s="1">
        <f t="shared" si="429"/>
        <v>-1.8662241687938179E-6</v>
      </c>
      <c r="S1038" s="1">
        <f t="shared" si="430"/>
        <v>-3.2594086885669719E-4</v>
      </c>
      <c r="T1038" s="1">
        <f t="shared" si="431"/>
        <v>1.0434483925474158E-3</v>
      </c>
      <c r="U1038" s="1">
        <f t="shared" si="432"/>
        <v>7.1992019544738587E-6</v>
      </c>
      <c r="V1038" s="1">
        <f t="shared" si="433"/>
        <v>-5.0743086233924175E-5</v>
      </c>
      <c r="W1038" s="1">
        <f t="shared" si="440"/>
        <v>0</v>
      </c>
      <c r="X1038" s="1">
        <f t="shared" si="440"/>
        <v>0</v>
      </c>
      <c r="Y1038" s="1">
        <f t="shared" si="440"/>
        <v>0</v>
      </c>
      <c r="Z1038" s="1">
        <f t="shared" si="440"/>
        <v>0</v>
      </c>
      <c r="AA1038" s="1">
        <f>+AA$3*$F1038*ABS($F1038)*COS(2*PI()*$A1038/$AZ$22+AA$4)*COS(2*PI()*$A1038/$BA$22+AA$5)</f>
        <v>0</v>
      </c>
      <c r="AB1038" s="39">
        <f>+AB$3*$F1038*ABS($F1038)*COS(2*2*PI()*$A1038/$BA$33+AB$4)*COS(2*2*PI()*$A1038/$BA$34+AB$5)*COS(2*2*PI()*$A1038/$BA$35+AB$6)</f>
        <v>0</v>
      </c>
      <c r="AE1038" s="20">
        <f>+$AF$20*SIGN(SOI!A1037)*(ABS(SOI!A1037))^$AE$2</f>
        <v>-0.57017196190257302</v>
      </c>
      <c r="AF1038" s="20">
        <f t="shared" si="436"/>
        <v>-0.55498133769736224</v>
      </c>
      <c r="AG1038" s="19">
        <f t="shared" si="437"/>
        <v>-1.018746303730989</v>
      </c>
      <c r="AH1038" s="19">
        <f t="shared" si="438"/>
        <v>-1.0795403942045469</v>
      </c>
      <c r="AI1038">
        <f t="shared" si="435"/>
        <v>0.60960000000000214</v>
      </c>
      <c r="AJ1038">
        <f t="shared" si="434"/>
        <v>0.46376496603362671</v>
      </c>
      <c r="AK1038">
        <v>1</v>
      </c>
    </row>
    <row r="1039" spans="1:37" x14ac:dyDescent="0.25">
      <c r="A1039">
        <v>84.749999999999545</v>
      </c>
      <c r="B1039" s="2">
        <v>1964.7499999999229</v>
      </c>
      <c r="C1039">
        <f>+D1039+($D$2+E1039+F1039)*SOI!A1038*IF(B1039&gt;$C$18, IF(B1039&lt;$C$19,-1,1),1)</f>
        <v>-3.4290180953448726</v>
      </c>
      <c r="D1039">
        <f>+$D$3*((1-$D$5)*SOI!D1038+$D$5*SOI!D1037) +   $D$4*((1-$D$5)*SOI!E1038+$D$5*SOI!E1037)</f>
        <v>0</v>
      </c>
      <c r="E1039">
        <f t="shared" si="415"/>
        <v>1.2742092207738231</v>
      </c>
      <c r="F1039">
        <f t="shared" si="416"/>
        <v>2.1548088745710494</v>
      </c>
      <c r="G1039">
        <f t="shared" si="424"/>
        <v>3.4290180953448726</v>
      </c>
      <c r="H1039" s="21">
        <f t="shared" si="425"/>
        <v>-1.8730560179788764E-2</v>
      </c>
      <c r="I1039" s="37">
        <f t="shared" si="417"/>
        <v>-0.57197689524543405</v>
      </c>
      <c r="J1039" s="1">
        <f t="shared" si="426"/>
        <v>-5.9586317334261475E-4</v>
      </c>
      <c r="K1039" s="1">
        <f t="shared" si="427"/>
        <v>8.9371690430892616E-4</v>
      </c>
      <c r="L1039" s="1">
        <f t="shared" si="418"/>
        <v>-1.3894117630819198</v>
      </c>
      <c r="M1039" s="1">
        <f t="shared" si="419"/>
        <v>6.5466740184700542E-3</v>
      </c>
      <c r="N1039" s="1">
        <f t="shared" si="420"/>
        <v>-0.11169039771848743</v>
      </c>
      <c r="O1039" s="1">
        <f t="shared" si="421"/>
        <v>1.0690216961049936</v>
      </c>
      <c r="P1039" s="1">
        <f t="shared" si="422"/>
        <v>2.231702833666133E-2</v>
      </c>
      <c r="Q1039" s="1">
        <f t="shared" si="428"/>
        <v>-4.9176644366962527E-4</v>
      </c>
      <c r="R1039" s="1">
        <f t="shared" si="429"/>
        <v>-1.5455907312043016E-5</v>
      </c>
      <c r="S1039" s="1">
        <f t="shared" si="430"/>
        <v>8.376534047252809E-3</v>
      </c>
      <c r="T1039" s="1">
        <f t="shared" si="431"/>
        <v>2.4991656862026337E-2</v>
      </c>
      <c r="U1039" s="1">
        <f t="shared" si="432"/>
        <v>6.6220227423809336E-4</v>
      </c>
      <c r="V1039" s="1">
        <f t="shared" si="433"/>
        <v>4.8446240327763429E-3</v>
      </c>
      <c r="W1039" s="1">
        <f t="shared" si="440"/>
        <v>0</v>
      </c>
      <c r="X1039" s="1">
        <f t="shared" si="440"/>
        <v>0</v>
      </c>
      <c r="Y1039" s="1">
        <f t="shared" si="440"/>
        <v>0</v>
      </c>
      <c r="Z1039" s="1">
        <f t="shared" si="440"/>
        <v>0</v>
      </c>
      <c r="AA1039" s="1">
        <f>+AA$3*$F1039*ABS($F1039)*COS(2*PI()*$A1039/$AZ$22+AA$4)*COS(2*PI()*$A1039/$BA$22+AA$5)</f>
        <v>0</v>
      </c>
      <c r="AB1039" s="39">
        <f>+AB$3*$F1039*ABS($F1039)*COS(2*2*PI()*$A1039/$BA$33+AB$4)*COS(2*2*PI()*$A1039/$BA$34+AB$5)*COS(2*2*PI()*$A1039/$BA$35+AB$6)</f>
        <v>0</v>
      </c>
      <c r="AE1039" s="20">
        <f>+$AF$20*SIGN(SOI!A1038)*(ABS(SOI!A1038))^$AE$2</f>
        <v>-0.6</v>
      </c>
      <c r="AF1039" s="20">
        <f t="shared" si="436"/>
        <v>-0.60390989525457162</v>
      </c>
      <c r="AG1039" s="19">
        <f t="shared" si="437"/>
        <v>-1.0299930099538324</v>
      </c>
      <c r="AH1039" s="19">
        <f t="shared" si="438"/>
        <v>-1.0934126261383628</v>
      </c>
      <c r="AI1039">
        <f t="shared" si="435"/>
        <v>0.61020000000000219</v>
      </c>
      <c r="AJ1039">
        <f t="shared" si="434"/>
        <v>0.42608311469926075</v>
      </c>
      <c r="AK1039">
        <v>1</v>
      </c>
    </row>
    <row r="1040" spans="1:37" x14ac:dyDescent="0.25">
      <c r="A1040">
        <v>84.833333333332874</v>
      </c>
      <c r="B1040" s="2">
        <v>1964.8333333332562</v>
      </c>
      <c r="C1040">
        <f>+D1040+($D$2+E1040+F1040)*SOI!A1039*IF(B1040&gt;$C$18, IF(B1040&lt;$C$19,-1,1),1)</f>
        <v>6.5887268680274094</v>
      </c>
      <c r="D1040">
        <f>+$D$3*((1-$D$5)*SOI!D1039+$D$5*SOI!D1038) +   $D$4*((1-$D$5)*SOI!E1039+$D$5*SOI!E1038)</f>
        <v>0</v>
      </c>
      <c r="E1040">
        <f t="shared" si="415"/>
        <v>-2.3875979229813633</v>
      </c>
      <c r="F1040">
        <f t="shared" si="416"/>
        <v>-3.6021537752253714</v>
      </c>
      <c r="G1040">
        <f t="shared" si="424"/>
        <v>-5.9897516982067351</v>
      </c>
      <c r="H1040" s="21">
        <f t="shared" si="425"/>
        <v>4.9422990267303374E-2</v>
      </c>
      <c r="I1040" s="37">
        <f t="shared" si="417"/>
        <v>1.2786461923860954</v>
      </c>
      <c r="J1040" s="1">
        <f t="shared" si="426"/>
        <v>2.2328977810601839E-2</v>
      </c>
      <c r="K1040" s="1">
        <f t="shared" si="427"/>
        <v>-7.8729589637725472E-3</v>
      </c>
      <c r="L1040" s="1">
        <f t="shared" si="418"/>
        <v>2.384855062131698</v>
      </c>
      <c r="M1040" s="1">
        <f t="shared" si="419"/>
        <v>0.10974155499943995</v>
      </c>
      <c r="N1040" s="1">
        <f t="shared" si="420"/>
        <v>0.35669238568733774</v>
      </c>
      <c r="O1040" s="1">
        <f t="shared" si="421"/>
        <v>-1.8140886945835319</v>
      </c>
      <c r="P1040" s="1">
        <f t="shared" si="422"/>
        <v>-6.7494963044929052E-2</v>
      </c>
      <c r="Q1040" s="1">
        <f t="shared" si="428"/>
        <v>2.6326145980176855E-2</v>
      </c>
      <c r="R1040" s="1">
        <f t="shared" si="429"/>
        <v>-1.8496723424390462E-3</v>
      </c>
      <c r="S1040" s="1">
        <f t="shared" si="430"/>
        <v>5.9801800921648905E-2</v>
      </c>
      <c r="T1040" s="1">
        <f t="shared" si="431"/>
        <v>7.2794415889250563E-2</v>
      </c>
      <c r="U1040" s="1">
        <f t="shared" si="432"/>
        <v>4.4771079978242001E-3</v>
      </c>
      <c r="V1040" s="1">
        <f t="shared" si="433"/>
        <v>4.6792158495768059E-2</v>
      </c>
      <c r="W1040" s="1">
        <f t="shared" si="440"/>
        <v>0</v>
      </c>
      <c r="X1040" s="1">
        <f t="shared" si="440"/>
        <v>0</v>
      </c>
      <c r="Y1040" s="1">
        <f t="shared" si="440"/>
        <v>0</v>
      </c>
      <c r="Z1040" s="1">
        <f t="shared" si="440"/>
        <v>0</v>
      </c>
      <c r="AA1040" s="1">
        <f>+AA$3*$F1040*ABS($F1040)*COS(2*PI()*$A1040/$AZ$22+AA$4)*COS(2*PI()*$A1040/$BA$22+AA$5)</f>
        <v>0</v>
      </c>
      <c r="AB1040" s="39">
        <f>+AB$3*$F1040*ABS($F1040)*COS(2*2*PI()*$A1040/$BA$33+AB$4)*COS(2*2*PI()*$A1040/$BA$34+AB$5)*COS(2*2*PI()*$A1040/$BA$35+AB$6)</f>
        <v>0</v>
      </c>
      <c r="AE1040" s="20">
        <f>+$AF$20*SIGN(SOI!A1039)*(ABS(SOI!A1039))^$AE$2</f>
        <v>-0.64155772386114196</v>
      </c>
      <c r="AF1040" s="20">
        <f t="shared" si="436"/>
        <v>-0.62359024910380834</v>
      </c>
      <c r="AG1040" s="19">
        <f t="shared" si="437"/>
        <v>-0.87432104579919667</v>
      </c>
      <c r="AH1040" s="19">
        <f t="shared" si="438"/>
        <v>-1.1486672987525257</v>
      </c>
      <c r="AI1040">
        <f t="shared" si="435"/>
        <v>0.61080000000000223</v>
      </c>
      <c r="AJ1040">
        <f t="shared" si="434"/>
        <v>0.25073079669538834</v>
      </c>
      <c r="AK1040">
        <v>1</v>
      </c>
    </row>
    <row r="1041" spans="1:37" x14ac:dyDescent="0.25">
      <c r="A1041">
        <v>84.916666666666202</v>
      </c>
      <c r="B1041" s="2">
        <v>1964.9166666665894</v>
      </c>
      <c r="C1041">
        <f>+D1041+($D$2+E1041+F1041)*SOI!A1040*IF(B1041&gt;$C$18, IF(B1041&lt;$C$19,-1,1),1)</f>
        <v>-107.84402110134117</v>
      </c>
      <c r="D1041">
        <f>+$D$3*((1-$D$5)*SOI!D1040+$D$5*SOI!D1039) +   $D$4*((1-$D$5)*SOI!E1040+$D$5*SOI!E1039)</f>
        <v>0</v>
      </c>
      <c r="E1041">
        <f t="shared" si="415"/>
        <v>41.120340000379031</v>
      </c>
      <c r="F1041">
        <f t="shared" si="416"/>
        <v>59.668464767229537</v>
      </c>
      <c r="G1041">
        <f t="shared" si="424"/>
        <v>100.78880476760857</v>
      </c>
      <c r="H1041" s="21">
        <f t="shared" si="425"/>
        <v>0.58436050252256222</v>
      </c>
      <c r="I1041" s="37">
        <f t="shared" si="417"/>
        <v>-13.850403854857557</v>
      </c>
      <c r="J1041" s="1">
        <f t="shared" si="426"/>
        <v>7.6022033859251392</v>
      </c>
      <c r="K1041" s="1">
        <f t="shared" si="427"/>
        <v>1.0165477612618254</v>
      </c>
      <c r="L1041" s="1">
        <f t="shared" si="418"/>
        <v>-7.4413657731361216</v>
      </c>
      <c r="M1041" s="1">
        <f t="shared" si="419"/>
        <v>-3.4492899634576446</v>
      </c>
      <c r="N1041" s="1">
        <f t="shared" si="420"/>
        <v>-5.7171733641525897</v>
      </c>
      <c r="O1041" s="1">
        <f t="shared" si="421"/>
        <v>6.4926530864233918</v>
      </c>
      <c r="P1041" s="1">
        <f t="shared" si="422"/>
        <v>0.78038124004080944</v>
      </c>
      <c r="Q1041" s="1">
        <f t="shared" si="428"/>
        <v>13.262744502610198</v>
      </c>
      <c r="R1041" s="1">
        <f t="shared" si="429"/>
        <v>10.093759856532206</v>
      </c>
      <c r="S1041" s="1">
        <f t="shared" si="430"/>
        <v>10.382784335609767</v>
      </c>
      <c r="T1041" s="1">
        <f t="shared" si="431"/>
        <v>0.81292861191057797</v>
      </c>
      <c r="U1041" s="1">
        <f t="shared" si="432"/>
        <v>0.56071874454761916</v>
      </c>
      <c r="V1041" s="1">
        <f t="shared" si="433"/>
        <v>8.6715365568704925</v>
      </c>
      <c r="W1041" s="1">
        <f t="shared" si="440"/>
        <v>0</v>
      </c>
      <c r="X1041" s="1">
        <f t="shared" si="440"/>
        <v>0</v>
      </c>
      <c r="Y1041" s="1">
        <f t="shared" si="440"/>
        <v>0</v>
      </c>
      <c r="Z1041" s="1">
        <f t="shared" si="440"/>
        <v>0</v>
      </c>
      <c r="AA1041" s="1">
        <f>+AA$3*$F1041*ABS($F1041)*COS(2*PI()*$A1041/$AZ$22+AA$4)*COS(2*PI()*$A1041/$BA$22+AA$5)</f>
        <v>0</v>
      </c>
      <c r="AB1041" s="39">
        <f>+AB$3*$F1041*ABS($F1041)*COS(2*2*PI()*$A1041/$BA$33+AB$4)*COS(2*2*PI()*$A1041/$BA$34+AB$5)*COS(2*2*PI()*$A1041/$BA$35+AB$6)</f>
        <v>0</v>
      </c>
      <c r="AE1041" s="20">
        <f>+$AF$20*SIGN(SOI!A1040)*(ABS(SOI!A1040))^$AE$2</f>
        <v>-0.62921302345028307</v>
      </c>
      <c r="AF1041" s="20">
        <f t="shared" si="436"/>
        <v>-0.55833006534329688</v>
      </c>
      <c r="AG1041" s="19">
        <f t="shared" si="437"/>
        <v>-0.99301881850350904</v>
      </c>
      <c r="AH1041" s="19">
        <f t="shared" si="438"/>
        <v>-1.1517132168242099</v>
      </c>
      <c r="AI1041">
        <f t="shared" si="435"/>
        <v>0.61140000000000227</v>
      </c>
      <c r="AJ1041">
        <f t="shared" si="434"/>
        <v>0.43468875316021216</v>
      </c>
      <c r="AK1041">
        <v>1</v>
      </c>
    </row>
    <row r="1042" spans="1:37" x14ac:dyDescent="0.25">
      <c r="A1042">
        <v>84.999999999999531</v>
      </c>
      <c r="B1042" s="2">
        <v>1964.9999999999227</v>
      </c>
      <c r="C1042">
        <f>+D1042+($D$2+E1042+F1042)*SOI!A1041*IF(B1042&gt;$C$18, IF(B1042&lt;$C$19,-1,1),1)</f>
        <v>-3.8258633947237159</v>
      </c>
      <c r="D1042">
        <f>+$D$3*((1-$D$5)*SOI!D1041+$D$5*SOI!D1040) +   $D$4*((1-$D$5)*SOI!E1041+$D$5*SOI!E1040)</f>
        <v>0</v>
      </c>
      <c r="E1042">
        <f t="shared" si="415"/>
        <v>2.6892524460315821</v>
      </c>
      <c r="F1042">
        <f t="shared" si="416"/>
        <v>4.022788597343359</v>
      </c>
      <c r="G1042">
        <f t="shared" si="424"/>
        <v>6.7120410433749411</v>
      </c>
      <c r="H1042" s="21">
        <f t="shared" si="425"/>
        <v>-8.4019724518839232E-3</v>
      </c>
      <c r="I1042" s="37">
        <f t="shared" si="417"/>
        <v>0.11035305283557303</v>
      </c>
      <c r="J1042" s="1">
        <f t="shared" si="426"/>
        <v>-3.7957663689040162E-3</v>
      </c>
      <c r="K1042" s="1">
        <f t="shared" si="427"/>
        <v>1.5474109119375514E-5</v>
      </c>
      <c r="L1042" s="1">
        <f t="shared" si="418"/>
        <v>-0.37582022648682151</v>
      </c>
      <c r="M1042" s="1">
        <f t="shared" si="419"/>
        <v>-0.21615624073416928</v>
      </c>
      <c r="N1042" s="1">
        <f t="shared" si="420"/>
        <v>-0.16784217344138214</v>
      </c>
      <c r="O1042" s="1">
        <f t="shared" si="421"/>
        <v>0.19997502253898425</v>
      </c>
      <c r="P1042" s="1">
        <f t="shared" si="422"/>
        <v>7.6366631394512302E-3</v>
      </c>
      <c r="Q1042" s="1">
        <f t="shared" si="428"/>
        <v>2.4400077757880109E-2</v>
      </c>
      <c r="R1042" s="1">
        <f t="shared" si="429"/>
        <v>-1.4795603703116097E-4</v>
      </c>
      <c r="S1042" s="1">
        <f t="shared" si="430"/>
        <v>-2.4285971522693276E-3</v>
      </c>
      <c r="T1042" s="1">
        <f t="shared" si="431"/>
        <v>1.264542595308106E-3</v>
      </c>
      <c r="U1042" s="1">
        <f t="shared" si="432"/>
        <v>-4.3718354068421972E-5</v>
      </c>
      <c r="V1042" s="1">
        <f t="shared" si="433"/>
        <v>2.4912230041336434E-3</v>
      </c>
      <c r="W1042" s="1">
        <f t="shared" ref="W1042:Z1061" si="441">+W$3*$F1042*ABS($F1042)*COS(2*PI()*$A1042/W$2+W$4)</f>
        <v>0</v>
      </c>
      <c r="X1042" s="1">
        <f t="shared" si="441"/>
        <v>0</v>
      </c>
      <c r="Y1042" s="1">
        <f t="shared" si="441"/>
        <v>0</v>
      </c>
      <c r="Z1042" s="1">
        <f t="shared" si="441"/>
        <v>0</v>
      </c>
      <c r="AA1042" s="1">
        <f>+AA$3*$F1042*ABS($F1042)*COS(2*PI()*$A1042/$AZ$22+AA$4)*COS(2*PI()*$A1042/$BA$22+AA$5)</f>
        <v>0</v>
      </c>
      <c r="AB1042" s="39">
        <f>+AB$3*$F1042*ABS($F1042)*COS(2*2*PI()*$A1042/$BA$33+AB$4)*COS(2*2*PI()*$A1042/$BA$34+AB$5)*COS(2*2*PI()*$A1042/$BA$35+AB$6)</f>
        <v>0</v>
      </c>
      <c r="AE1042" s="20">
        <f>+$AF$20*SIGN(SOI!A1041)*(ABS(SOI!A1041))^$AE$2</f>
        <v>-0.40421944871846566</v>
      </c>
      <c r="AF1042" s="20">
        <f t="shared" si="436"/>
        <v>-0.44203637710043192</v>
      </c>
      <c r="AG1042" s="19">
        <f t="shared" si="437"/>
        <v>-1.1151206980993462</v>
      </c>
      <c r="AH1042" s="19">
        <f t="shared" si="438"/>
        <v>-1.1389604119844265</v>
      </c>
      <c r="AI1042">
        <f t="shared" si="435"/>
        <v>0.61200000000000232</v>
      </c>
      <c r="AJ1042">
        <f t="shared" si="434"/>
        <v>0.67308432099891435</v>
      </c>
      <c r="AK1042">
        <v>1</v>
      </c>
    </row>
    <row r="1043" spans="1:37" x14ac:dyDescent="0.25">
      <c r="A1043">
        <v>85.08333333333286</v>
      </c>
      <c r="B1043" s="2">
        <v>1965.083333333256</v>
      </c>
      <c r="C1043">
        <f>+D1043+($D$2+E1043+F1043)*SOI!A1042*IF(B1043&gt;$C$18, IF(B1043&lt;$C$19,-1,1),1)</f>
        <v>1.2895264207196739</v>
      </c>
      <c r="D1043">
        <f>+$D$3*((1-$D$5)*SOI!D1042+$D$5*SOI!D1041) +   $D$4*((1-$D$5)*SOI!E1042+$D$5*SOI!E1041)</f>
        <v>0</v>
      </c>
      <c r="E1043">
        <f t="shared" si="415"/>
        <v>-1.3464768073120199</v>
      </c>
      <c r="F1043">
        <f t="shared" si="416"/>
        <v>-2.2355410280204078</v>
      </c>
      <c r="G1043">
        <f t="shared" si="424"/>
        <v>-3.5820178353324277</v>
      </c>
      <c r="H1043" s="21">
        <f t="shared" si="425"/>
        <v>-2.5780210146683301E-3</v>
      </c>
      <c r="I1043" s="37">
        <f t="shared" si="417"/>
        <v>-0.53145681726159955</v>
      </c>
      <c r="J1043" s="1">
        <f t="shared" si="426"/>
        <v>-4.4534873812233904E-3</v>
      </c>
      <c r="K1043" s="1">
        <f t="shared" si="427"/>
        <v>-1.3481299623016712E-4</v>
      </c>
      <c r="L1043" s="1">
        <f t="shared" si="418"/>
        <v>1.2797043839503559</v>
      </c>
      <c r="M1043" s="1">
        <f t="shared" si="419"/>
        <v>5.2660490629470445E-2</v>
      </c>
      <c r="N1043" s="1">
        <f t="shared" si="420"/>
        <v>-6.3880248976863438E-2</v>
      </c>
      <c r="O1043" s="1">
        <f t="shared" si="421"/>
        <v>-0.87722202662159665</v>
      </c>
      <c r="P1043" s="1">
        <f t="shared" si="422"/>
        <v>-4.4541666143391445E-3</v>
      </c>
      <c r="Q1043" s="1">
        <f t="shared" si="428"/>
        <v>-2.2624231608819288E-3</v>
      </c>
      <c r="R1043" s="1">
        <f t="shared" si="429"/>
        <v>-6.6069184807260241E-5</v>
      </c>
      <c r="S1043" s="1">
        <f t="shared" si="430"/>
        <v>4.4514819541076082E-3</v>
      </c>
      <c r="T1043" s="1">
        <f t="shared" si="431"/>
        <v>1.8888468416843655E-2</v>
      </c>
      <c r="U1043" s="1">
        <f t="shared" si="432"/>
        <v>-1.2280336231124562E-4</v>
      </c>
      <c r="V1043" s="1">
        <f t="shared" si="433"/>
        <v>-5.5302012434133604E-4</v>
      </c>
      <c r="W1043" s="1">
        <f t="shared" si="441"/>
        <v>0</v>
      </c>
      <c r="X1043" s="1">
        <f t="shared" si="441"/>
        <v>0</v>
      </c>
      <c r="Y1043" s="1">
        <f t="shared" si="441"/>
        <v>0</v>
      </c>
      <c r="Z1043" s="1">
        <f t="shared" si="441"/>
        <v>0</v>
      </c>
      <c r="AA1043" s="1">
        <f>+AA$3*$F1043*ABS($F1043)*COS(2*PI()*$A1043/$AZ$22+AA$4)*COS(2*PI()*$A1043/$BA$22+AA$5)</f>
        <v>0</v>
      </c>
      <c r="AB1043" s="39">
        <f>+AB$3*$F1043*ABS($F1043)*COS(2*2*PI()*$A1043/$BA$33+AB$4)*COS(2*2*PI()*$A1043/$BA$34+AB$5)*COS(2*2*PI()*$A1043/$BA$35+AB$6)</f>
        <v>0</v>
      </c>
      <c r="AE1043" s="20">
        <f>+$AF$20*SIGN(SOI!A1042)*(ABS(SOI!A1042))^$AE$2</f>
        <v>-0.29267665913254715</v>
      </c>
      <c r="AF1043" s="20">
        <f t="shared" si="436"/>
        <v>-0.32601704375071811</v>
      </c>
      <c r="AG1043" s="19">
        <f t="shared" si="437"/>
        <v>-1.1355576841796091</v>
      </c>
      <c r="AH1043" s="19">
        <f t="shared" si="438"/>
        <v>-1.1391070052434527</v>
      </c>
      <c r="AI1043">
        <f t="shared" si="435"/>
        <v>0.61260000000000236</v>
      </c>
      <c r="AJ1043">
        <f t="shared" si="434"/>
        <v>0.80954064042889096</v>
      </c>
      <c r="AK1043">
        <v>1</v>
      </c>
    </row>
    <row r="1044" spans="1:37" x14ac:dyDescent="0.25">
      <c r="A1044">
        <v>85.166666666666188</v>
      </c>
      <c r="B1044" s="2">
        <v>1965.1666666665892</v>
      </c>
      <c r="C1044">
        <f>+D1044+($D$2+E1044+F1044)*SOI!A1043*IF(B1044&gt;$C$18, IF(B1044&lt;$C$19,-1,1),1)</f>
        <v>-0.96602878096587241</v>
      </c>
      <c r="D1044">
        <f>+$D$3*((1-$D$5)*SOI!D1043+$D$5*SOI!D1042) +   $D$4*((1-$D$5)*SOI!E1043+$D$5*SOI!E1042)</f>
        <v>0</v>
      </c>
      <c r="E1044">
        <f t="shared" si="415"/>
        <v>0.940826674395292</v>
      </c>
      <c r="F1044">
        <f t="shared" si="416"/>
        <v>1.900434446092568</v>
      </c>
      <c r="G1044">
        <f t="shared" si="424"/>
        <v>2.8412611204878599</v>
      </c>
      <c r="H1044" s="21">
        <f t="shared" si="425"/>
        <v>9.2172935778001581E-3</v>
      </c>
      <c r="I1044" s="37">
        <f t="shared" si="417"/>
        <v>0.50209422456204222</v>
      </c>
      <c r="J1044" s="1">
        <f t="shared" si="426"/>
        <v>2.014237664538701E-4</v>
      </c>
      <c r="K1044" s="1">
        <f t="shared" si="427"/>
        <v>5.6753661714026207E-4</v>
      </c>
      <c r="L1044" s="1">
        <f t="shared" si="418"/>
        <v>-1.0559650028955387</v>
      </c>
      <c r="M1044" s="1">
        <f t="shared" si="419"/>
        <v>2.5210307564648292E-3</v>
      </c>
      <c r="N1044" s="1">
        <f t="shared" si="420"/>
        <v>0.13602235155222439</v>
      </c>
      <c r="O1044" s="1">
        <f t="shared" si="421"/>
        <v>0.8344666424435222</v>
      </c>
      <c r="P1044" s="1">
        <f t="shared" si="422"/>
        <v>2.3888521142334983E-2</v>
      </c>
      <c r="Q1044" s="1">
        <f t="shared" si="428"/>
        <v>2.3062732388479451E-4</v>
      </c>
      <c r="R1044" s="1">
        <f t="shared" si="429"/>
        <v>-6.3628709246591124E-6</v>
      </c>
      <c r="S1044" s="1">
        <f t="shared" si="430"/>
        <v>8.9549989472458152E-3</v>
      </c>
      <c r="T1044" s="1">
        <f t="shared" si="431"/>
        <v>1.4826411991888883E-2</v>
      </c>
      <c r="U1044" s="1">
        <f t="shared" si="432"/>
        <v>-6.2222908529706647E-4</v>
      </c>
      <c r="V1044" s="1">
        <f t="shared" si="433"/>
        <v>-6.3154953614339053E-3</v>
      </c>
      <c r="W1044" s="1">
        <f t="shared" si="441"/>
        <v>0</v>
      </c>
      <c r="X1044" s="1">
        <f t="shared" si="441"/>
        <v>0</v>
      </c>
      <c r="Y1044" s="1">
        <f t="shared" si="441"/>
        <v>0</v>
      </c>
      <c r="Z1044" s="1">
        <f t="shared" si="441"/>
        <v>0</v>
      </c>
      <c r="AA1044" s="1">
        <f>+AA$3*$F1044*ABS($F1044)*COS(2*PI()*$A1044/$AZ$22+AA$4)*COS(2*PI()*$A1044/$BA$22+AA$5)</f>
        <v>0</v>
      </c>
      <c r="AB1044" s="39">
        <f>+AB$3*$F1044*ABS($F1044)*COS(2*2*PI()*$A1044/$BA$33+AB$4)*COS(2*2*PI()*$A1044/$BA$34+AB$5)*COS(2*2*PI()*$A1044/$BA$35+AB$6)</f>
        <v>0</v>
      </c>
      <c r="AE1044" s="20">
        <f>+$AF$20*SIGN(SOI!A1043)*(ABS(SOI!A1043))^$AE$2</f>
        <v>-0.28115502340114162</v>
      </c>
      <c r="AF1044" s="20">
        <f t="shared" si="436"/>
        <v>-0.2281096754910604</v>
      </c>
      <c r="AG1044" s="19">
        <f t="shared" si="437"/>
        <v>-1.152825044498061</v>
      </c>
      <c r="AH1044" s="19">
        <f t="shared" si="438"/>
        <v>-1.1454196179456277</v>
      </c>
      <c r="AI1044">
        <f t="shared" si="435"/>
        <v>0.61320000000000241</v>
      </c>
      <c r="AJ1044">
        <f t="shared" si="434"/>
        <v>0.92471536900700058</v>
      </c>
      <c r="AK1044">
        <v>1</v>
      </c>
    </row>
    <row r="1045" spans="1:37" x14ac:dyDescent="0.25">
      <c r="A1045">
        <v>85.249999999999517</v>
      </c>
      <c r="B1045" s="2">
        <v>1965.2499999999225</v>
      </c>
      <c r="C1045">
        <f>+D1045+($D$2+E1045+F1045)*SOI!A1044*IF(B1045&gt;$C$18, IF(B1045&lt;$C$19,-1,1),1)</f>
        <v>0.26259962506838158</v>
      </c>
      <c r="D1045">
        <f>+$D$3*((1-$D$5)*SOI!D1044+$D$5*SOI!D1043) +   $D$4*((1-$D$5)*SOI!E1044+$D$5*SOI!E1043)</f>
        <v>0</v>
      </c>
      <c r="E1045">
        <f t="shared" si="415"/>
        <v>-0.76296473702570111</v>
      </c>
      <c r="F1045">
        <f t="shared" si="416"/>
        <v>-2.1548088748452052</v>
      </c>
      <c r="G1045">
        <f t="shared" si="424"/>
        <v>-2.9177736118709063</v>
      </c>
      <c r="H1045" s="21">
        <f t="shared" si="425"/>
        <v>-9.8363236677279486E-3</v>
      </c>
      <c r="I1045" s="37">
        <f t="shared" si="417"/>
        <v>-0.29348492723672798</v>
      </c>
      <c r="J1045" s="1">
        <f t="shared" si="426"/>
        <v>-7.3948338313152215E-4</v>
      </c>
      <c r="K1045" s="1">
        <f t="shared" si="427"/>
        <v>-7.3498582958885124E-5</v>
      </c>
      <c r="L1045" s="1">
        <f t="shared" si="418"/>
        <v>0.25938511061172603</v>
      </c>
      <c r="M1045" s="1">
        <f t="shared" si="419"/>
        <v>1.5834168967545477E-2</v>
      </c>
      <c r="N1045" s="1">
        <f t="shared" si="420"/>
        <v>-0.14510534187354843</v>
      </c>
      <c r="O1045" s="1">
        <f t="shared" si="421"/>
        <v>-0.28506331479258312</v>
      </c>
      <c r="P1045" s="1">
        <f t="shared" si="422"/>
        <v>-3.6867736551444444E-2</v>
      </c>
      <c r="Q1045" s="1">
        <f t="shared" si="428"/>
        <v>-1.5452580426763931E-3</v>
      </c>
      <c r="R1045" s="1">
        <f t="shared" si="429"/>
        <v>-2.4919764986030047E-5</v>
      </c>
      <c r="S1045" s="1">
        <f t="shared" si="430"/>
        <v>5.583920636513146E-3</v>
      </c>
      <c r="T1045" s="1">
        <f t="shared" si="431"/>
        <v>1.2441247569959387E-3</v>
      </c>
      <c r="U1045" s="1">
        <f t="shared" si="432"/>
        <v>-5.6131686920968835E-4</v>
      </c>
      <c r="V1045" s="1">
        <f t="shared" si="433"/>
        <v>-1.0397711261911481E-2</v>
      </c>
      <c r="W1045" s="1">
        <f t="shared" si="441"/>
        <v>0</v>
      </c>
      <c r="X1045" s="1">
        <f t="shared" si="441"/>
        <v>0</v>
      </c>
      <c r="Y1045" s="1">
        <f t="shared" si="441"/>
        <v>0</v>
      </c>
      <c r="Z1045" s="1">
        <f t="shared" si="441"/>
        <v>0</v>
      </c>
      <c r="AA1045" s="1">
        <f>+AA$3*$F1045*ABS($F1045)*COS(2*PI()*$A1045/$AZ$22+AA$4)*COS(2*PI()*$A1045/$BA$22+AA$5)</f>
        <v>0</v>
      </c>
      <c r="AB1045" s="39">
        <f>+AB$3*$F1045*ABS($F1045)*COS(2*2*PI()*$A1045/$BA$33+AB$4)*COS(2*2*PI()*$A1045/$BA$34+AB$5)*COS(2*2*PI()*$A1045/$BA$35+AB$6)</f>
        <v>0</v>
      </c>
      <c r="AE1045" s="20">
        <f>+$AF$20*SIGN(SOI!A1044)*(ABS(SOI!A1044))^$AE$2</f>
        <v>-0.1104973439394924</v>
      </c>
      <c r="AF1045" s="20">
        <f t="shared" si="436"/>
        <v>-6.8285264109520225E-2</v>
      </c>
      <c r="AG1045" s="19">
        <f t="shared" si="437"/>
        <v>-1.1517942629243687</v>
      </c>
      <c r="AH1045" s="19">
        <f t="shared" si="438"/>
        <v>-1.1389351587419609</v>
      </c>
      <c r="AI1045">
        <f t="shared" si="435"/>
        <v>0.61380000000000245</v>
      </c>
      <c r="AJ1045">
        <f t="shared" si="434"/>
        <v>1.0835089988148485</v>
      </c>
      <c r="AK1045">
        <v>1</v>
      </c>
    </row>
    <row r="1046" spans="1:37" x14ac:dyDescent="0.25">
      <c r="A1046">
        <v>85.333333333332845</v>
      </c>
      <c r="B1046" s="2">
        <v>1965.3333333332557</v>
      </c>
      <c r="C1046">
        <f>+D1046+($D$2+E1046+F1046)*SOI!A1045*IF(B1046&gt;$C$18, IF(B1046&lt;$C$19,-1,1),1)</f>
        <v>0.81373678560780172</v>
      </c>
      <c r="D1046">
        <f>+$D$3*((1-$D$5)*SOI!D1045+$D$5*SOI!D1044) +   $D$4*((1-$D$5)*SOI!E1045+$D$5*SOI!E1044)</f>
        <v>0</v>
      </c>
      <c r="E1046">
        <f t="shared" ref="E1046:E1109" si="442">$E$3*COS(2*PI()*(A1046+$E$2)/$H$3)+$E$4*COS(2*PI()*(A1046+$E$2)/$H$4)+$E$5*COS(2*PI()*(A1046+$E$2)/$H$5)+$E$6*COS(2*PI()/$H$6*(A1046+$E$2))+$E$7*COS(2*PI()/$H$7*(A1046+$E$2))+$E$8*COS(2*PI()/$H$8*(A1046+$E$2))+$E$9*COS(2*PI()/$H$9*(A1046+$E$2))+$E$10*COS(2*PI()/$H$10*(A1046+$E$2))+$E$11*COS(2*PI()/$H$11*(A1046+$E$2))+$E$12*COS(2*PI()/$H$12*(A1046+$E$2))+$E$13*COS(2*PI()/$H$13*(A1046+$E$2))+$E$14*COS(2*PI()/$H$14*(A1046+$E$2))+$E$15*COS(2*PI()/$H$15*(A1046+$E$2))+$E$16*COS(2*PI()/$H$16*(A1046+$E$2))+$E$17*COS(2*PI()/$H$17*(A1046+$E$2))</f>
        <v>0.68067141185690794</v>
      </c>
      <c r="F1046">
        <f t="shared" ref="F1046:F1109" si="443">$F$3*COS(2*PI()*(B1046+$F$2)/$H$3)+$F$4*COS(2*PI()*(B1046+$F$2)/$H$4)+$F$5*COS(2*PI()*(B1046+$F$2)/$H$5)+$F$6*COS(2*PI()/$H$6*(B1046+$F$2))+$F$7*COS(2*PI()/$H$7*(B1046+$F$2))+$F$8*COS(2*PI()/$H$8*(B1046+$F$2))+$F$9*COS(2*PI()/$H$9*(B1046+$F$2))+$F$10*COS(2*PI()/$H$10*(B1046+$F$2))+$F$11*COS(2*PI()/$H$11*(B1046+$F$2))+$F$12*COS(2*PI()/$H$12*(B1046+$F$2))+$F$13*COS(2*PI()/$H$13*(B1046+$F$2))+$F$14*COS(2*PI()/$H$14*(B1046+$F$2))+$F$15*COS(2*PI()/$H$15*(B1046+$F$2))+$F$16*COS(2*PI()/$H$16*(B1046+$F$2))+$F$17*COS(2*PI()/$H$17*(B1046+$F$2))</f>
        <v>3.6021537755525745</v>
      </c>
      <c r="G1046">
        <f t="shared" si="424"/>
        <v>4.2828251874094825</v>
      </c>
      <c r="H1046" s="21">
        <f t="shared" si="425"/>
        <v>-7.4542524554992618E-4</v>
      </c>
      <c r="I1046" s="37">
        <f t="shared" ref="I1046:I1109" si="444">+(I$3*$E1046+I$5*$F1046)*COS(2*PI()*$A1046*$A$9+I$4)</f>
        <v>2.8539643849072399E-2</v>
      </c>
      <c r="J1046" s="1">
        <f t="shared" si="426"/>
        <v>-7.4987331940390184E-4</v>
      </c>
      <c r="K1046" s="1">
        <f t="shared" si="427"/>
        <v>2.2186706132059616E-9</v>
      </c>
      <c r="L1046" s="1">
        <f t="shared" ref="L1046:L1109" si="445">+(L$3*$E1046+L$5*$F1046)*COS(2*PI()*$A1046*$A$9+L$4)^2</f>
        <v>-2.7048324516852264E-2</v>
      </c>
      <c r="M1046" s="1">
        <f t="shared" ref="M1046:M1109" si="446">+(M$3*$E1046+M$5*$F1046)*COS(2*PI()*$A1046*$A$7+M$4)</f>
        <v>-0.16511708378289736</v>
      </c>
      <c r="N1046" s="1">
        <f t="shared" ref="N1046:N1109" si="447">+(N$3*$E1046+N$5*$F1046)*COS(2*PI()*$A1046*$A$8+N$4)</f>
        <v>0.11405538682269771</v>
      </c>
      <c r="O1046" s="1">
        <f t="shared" ref="O1046:O1109" si="448">+(O$3*$E1046+O$5*$F1046)*COS(2*PI()*$A1046*$A$8+O$4)^2</f>
        <v>9.3882400052133354E-5</v>
      </c>
      <c r="P1046" s="1">
        <f t="shared" ref="P1046:P1109" si="449">+(P$3*$E1046+P$5*$F1046)*COS(2*PI()*$A1046*$A$7+P$4)^2</f>
        <v>3.2405756352178641E-2</v>
      </c>
      <c r="Q1046" s="1">
        <f t="shared" si="428"/>
        <v>-1.266572774325584E-2</v>
      </c>
      <c r="R1046" s="1">
        <f t="shared" si="429"/>
        <v>1.9862587593600926E-5</v>
      </c>
      <c r="S1046" s="1">
        <f t="shared" si="430"/>
        <v>4.2680980281562621E-4</v>
      </c>
      <c r="T1046" s="1">
        <f t="shared" si="431"/>
        <v>4.2726971440756873E-8</v>
      </c>
      <c r="U1046" s="1">
        <f t="shared" si="432"/>
        <v>-4.7978484814837555E-5</v>
      </c>
      <c r="V1046" s="1">
        <f t="shared" si="433"/>
        <v>-7.1836611903242668E-3</v>
      </c>
      <c r="W1046" s="1">
        <f t="shared" si="441"/>
        <v>0</v>
      </c>
      <c r="X1046" s="1">
        <f t="shared" si="441"/>
        <v>0</v>
      </c>
      <c r="Y1046" s="1">
        <f t="shared" si="441"/>
        <v>0</v>
      </c>
      <c r="Z1046" s="1">
        <f t="shared" si="441"/>
        <v>0</v>
      </c>
      <c r="AA1046" s="1">
        <f>+AA$3*$F1046*ABS($F1046)*COS(2*PI()*$A1046/$AZ$22+AA$4)*COS(2*PI()*$A1046/$BA$22+AA$5)</f>
        <v>0</v>
      </c>
      <c r="AB1046" s="39">
        <f>+AB$3*$F1046*ABS($F1046)*COS(2*2*PI()*$A1046/$BA$33+AB$4)*COS(2*2*PI()*$A1046/$BA$34+AB$5)*COS(2*2*PI()*$A1046/$BA$35+AB$6)</f>
        <v>0</v>
      </c>
      <c r="AE1046" s="20">
        <f>+$AF$20*SIGN(SOI!A1045)*(ABS(SOI!A1045))^$AE$2</f>
        <v>0.18679657501207333</v>
      </c>
      <c r="AF1046" s="20">
        <f t="shared" si="436"/>
        <v>0.13955273497562329</v>
      </c>
      <c r="AG1046" s="19">
        <f t="shared" si="437"/>
        <v>0.11830213205551723</v>
      </c>
      <c r="AH1046" s="19">
        <f t="shared" si="438"/>
        <v>0.14465889240328214</v>
      </c>
      <c r="AI1046">
        <f t="shared" si="435"/>
        <v>0.6144000000000025</v>
      </c>
      <c r="AJ1046">
        <f t="shared" si="434"/>
        <v>2.1250602920106054E-2</v>
      </c>
      <c r="AK1046">
        <v>1</v>
      </c>
    </row>
    <row r="1047" spans="1:37" x14ac:dyDescent="0.25">
      <c r="A1047">
        <v>85.416666666666174</v>
      </c>
      <c r="B1047" s="2">
        <v>1965.416666666589</v>
      </c>
      <c r="C1047">
        <f>+D1047+($D$2+E1047+F1047)*SOI!A1046*IF(B1047&gt;$C$18, IF(B1047&lt;$C$19,-1,1),1)</f>
        <v>-27.145412129047035</v>
      </c>
      <c r="D1047">
        <f>+$D$3*((1-$D$5)*SOI!D1046+$D$5*SOI!D1045) +   $D$4*((1-$D$5)*SOI!E1046+$D$5*SOI!E1045)</f>
        <v>0</v>
      </c>
      <c r="E1047">
        <f t="shared" si="442"/>
        <v>-0.65467329739522451</v>
      </c>
      <c r="F1047">
        <f t="shared" si="443"/>
        <v>-59.668464767153736</v>
      </c>
      <c r="G1047">
        <f t="shared" ref="G1047:G1110" si="450">+E1047+F1047</f>
        <v>-60.323138064548964</v>
      </c>
      <c r="H1047" s="21">
        <f t="shared" ref="H1047:H1110" si="451">+$H$19*SUM(I1047:V1047)</f>
        <v>9.1510029103884241E-2</v>
      </c>
      <c r="I1047" s="37">
        <f t="shared" si="444"/>
        <v>-0.38300381944790152</v>
      </c>
      <c r="J1047" s="1">
        <f t="shared" ref="J1047:J1110" si="452">+(J$3)*I1047*M1047</f>
        <v>-0.27570771598421862</v>
      </c>
      <c r="K1047" s="1">
        <f t="shared" ref="K1047:K1110" si="453">+(K$3)*L1047*P1047*O1047</f>
        <v>5.6755195230196736E-5</v>
      </c>
      <c r="L1047" s="1">
        <f t="shared" si="445"/>
        <v>0.33787542437219326</v>
      </c>
      <c r="M1047" s="1">
        <f t="shared" si="446"/>
        <v>4.5237487159128289</v>
      </c>
      <c r="N1047" s="1">
        <f t="shared" si="447"/>
        <v>4.5751619821452191E-2</v>
      </c>
      <c r="O1047" s="1">
        <f t="shared" si="448"/>
        <v>0.21513527454742823</v>
      </c>
      <c r="P1047" s="1">
        <f t="shared" si="449"/>
        <v>-2.8959514438245973E-2</v>
      </c>
      <c r="Q1047" s="1">
        <f t="shared" ref="Q1047:Q1110" si="454">+(Q$3)*M1047*N1047</f>
        <v>0.1391961695834362</v>
      </c>
      <c r="R1047" s="1">
        <f t="shared" ref="R1047:R1110" si="455">+(R$3)*I1047*N1047*M1047</f>
        <v>2.9294596284528194E-3</v>
      </c>
      <c r="S1047" s="1">
        <f t="shared" ref="S1047:S1110" si="456">+(S$3)*I1047*N1047</f>
        <v>-2.2976274665892425E-3</v>
      </c>
      <c r="T1047" s="1">
        <f t="shared" ref="T1047:T1110" si="457">+(T$3)*L1047*O1047</f>
        <v>-1.2230544378144779E-3</v>
      </c>
      <c r="U1047" s="1">
        <f t="shared" ref="U1047:U1110" si="458">+(U$3)*P1047*I1047</f>
        <v>-5.754004507866528E-4</v>
      </c>
      <c r="V1047" s="1">
        <f t="shared" ref="V1047:V1110" si="459">+(V$3)*P1047*N1047</f>
        <v>2.5751683587475387E-3</v>
      </c>
      <c r="W1047" s="1">
        <f t="shared" si="441"/>
        <v>0</v>
      </c>
      <c r="X1047" s="1">
        <f t="shared" si="441"/>
        <v>0</v>
      </c>
      <c r="Y1047" s="1">
        <f t="shared" si="441"/>
        <v>0</v>
      </c>
      <c r="Z1047" s="1">
        <f t="shared" si="441"/>
        <v>0</v>
      </c>
      <c r="AA1047" s="1">
        <f>+AA$3*$F1047*ABS($F1047)*COS(2*PI()*$A1047/$AZ$22+AA$4)*COS(2*PI()*$A1047/$BA$22+AA$5)</f>
        <v>0</v>
      </c>
      <c r="AB1047" s="39">
        <f>+AB$3*$F1047*ABS($F1047)*COS(2*2*PI()*$A1047/$BA$33+AB$4)*COS(2*2*PI()*$A1047/$BA$34+AB$5)*COS(2*2*PI()*$A1047/$BA$35+AB$6)</f>
        <v>0</v>
      </c>
      <c r="AE1047" s="20">
        <f>+$AF$20*SIGN(SOI!A1046)*(ABS(SOI!A1046))^$AE$2</f>
        <v>0.34235897385428898</v>
      </c>
      <c r="AF1047" s="20">
        <f t="shared" si="436"/>
        <v>0.34886058938346748</v>
      </c>
      <c r="AG1047" s="19">
        <f t="shared" si="437"/>
        <v>0.43614106941911324</v>
      </c>
      <c r="AH1047" s="19">
        <f t="shared" si="438"/>
        <v>0.50483230366800269</v>
      </c>
      <c r="AI1047">
        <f t="shared" si="435"/>
        <v>0.61500000000000254</v>
      </c>
      <c r="AJ1047">
        <f t="shared" si="434"/>
        <v>8.7280480035645758E-2</v>
      </c>
      <c r="AK1047">
        <v>1</v>
      </c>
    </row>
    <row r="1048" spans="1:37" x14ac:dyDescent="0.25">
      <c r="A1048">
        <v>85.499999999999503</v>
      </c>
      <c r="B1048" s="2">
        <v>1965.4999999999222</v>
      </c>
      <c r="C1048">
        <f>+D1048+($D$2+E1048+F1048)*SOI!A1047*IF(B1048&gt;$C$18, IF(B1048&lt;$C$19,-1,1),1)</f>
        <v>-2.7117989990493836</v>
      </c>
      <c r="D1048">
        <f>+$D$3*((1-$D$5)*SOI!D1047+$D$5*SOI!D1046) +   $D$4*((1-$D$5)*SOI!E1047+$D$5*SOI!E1046)</f>
        <v>0</v>
      </c>
      <c r="E1048">
        <f t="shared" si="442"/>
        <v>0.67488859908626964</v>
      </c>
      <c r="F1048">
        <f t="shared" si="443"/>
        <v>-4.022788597912669</v>
      </c>
      <c r="G1048">
        <f t="shared" si="450"/>
        <v>-3.3478999988263993</v>
      </c>
      <c r="H1048" s="21">
        <f t="shared" si="451"/>
        <v>-6.9502434606797262E-3</v>
      </c>
      <c r="I1048" s="37">
        <f t="shared" si="444"/>
        <v>-0.443884877240113</v>
      </c>
      <c r="J1048" s="1">
        <f t="shared" si="452"/>
        <v>-1.5076343721746112E-2</v>
      </c>
      <c r="K1048" s="1">
        <f t="shared" si="453"/>
        <v>-1.9402212331554668E-4</v>
      </c>
      <c r="L1048" s="1">
        <f t="shared" si="445"/>
        <v>-0.8289400823956149</v>
      </c>
      <c r="M1048" s="1">
        <f t="shared" si="446"/>
        <v>0.21344124146620713</v>
      </c>
      <c r="N1048" s="1">
        <f t="shared" si="447"/>
        <v>2.6201618201554561E-2</v>
      </c>
      <c r="O1048" s="1">
        <f t="shared" si="448"/>
        <v>0.70087744158345733</v>
      </c>
      <c r="P1048" s="1">
        <f t="shared" si="449"/>
        <v>-1.2386252077686623E-2</v>
      </c>
      <c r="Q1048" s="1">
        <f t="shared" si="454"/>
        <v>3.7612204539950352E-3</v>
      </c>
      <c r="R1048" s="1">
        <f t="shared" si="455"/>
        <v>9.1739478351551278E-5</v>
      </c>
      <c r="S1048" s="1">
        <f t="shared" si="456"/>
        <v>-1.5249952743330137E-3</v>
      </c>
      <c r="T1048" s="1">
        <f t="shared" si="457"/>
        <v>9.7755855434522223E-3</v>
      </c>
      <c r="U1048" s="1">
        <f t="shared" si="458"/>
        <v>-2.8522400947062003E-4</v>
      </c>
      <c r="V1048" s="1">
        <f t="shared" si="459"/>
        <v>6.3077708127597435E-4</v>
      </c>
      <c r="W1048" s="1">
        <f t="shared" si="441"/>
        <v>0</v>
      </c>
      <c r="X1048" s="1">
        <f t="shared" si="441"/>
        <v>0</v>
      </c>
      <c r="Y1048" s="1">
        <f t="shared" si="441"/>
        <v>0</v>
      </c>
      <c r="Z1048" s="1">
        <f t="shared" si="441"/>
        <v>0</v>
      </c>
      <c r="AA1048" s="1">
        <f>+AA$3*$F1048*ABS($F1048)*COS(2*PI()*$A1048/$AZ$22+AA$4)*COS(2*PI()*$A1048/$BA$22+AA$5)</f>
        <v>0</v>
      </c>
      <c r="AB1048" s="39">
        <f>+AB$3*$F1048*ABS($F1048)*COS(2*2*PI()*$A1048/$BA$33+AB$4)*COS(2*2*PI()*$A1048/$BA$34+AB$5)*COS(2*2*PI()*$A1048/$BA$35+AB$6)</f>
        <v>0</v>
      </c>
      <c r="AE1048" s="20">
        <f>+$AF$20*SIGN(SOI!A1047)*(ABS(SOI!A1047))^$AE$2</f>
        <v>0.51742621928404009</v>
      </c>
      <c r="AF1048" s="20">
        <f t="shared" si="436"/>
        <v>0.52054537313928284</v>
      </c>
      <c r="AG1048" s="19">
        <f t="shared" si="437"/>
        <v>0.57946326120054992</v>
      </c>
      <c r="AH1048" s="19">
        <f t="shared" si="438"/>
        <v>0.59928529163750821</v>
      </c>
      <c r="AI1048">
        <f t="shared" si="435"/>
        <v>0.61560000000000259</v>
      </c>
      <c r="AJ1048">
        <f t="shared" ref="AJ1048:AJ1111" si="460">+ABS(AF1048-AG1048)</f>
        <v>5.8917888061267076E-2</v>
      </c>
      <c r="AK1048">
        <v>1</v>
      </c>
    </row>
    <row r="1049" spans="1:37" x14ac:dyDescent="0.25">
      <c r="A1049">
        <v>85.583333333332831</v>
      </c>
      <c r="B1049" s="2">
        <v>1965.5833333332555</v>
      </c>
      <c r="C1049">
        <f>+D1049+($D$2+E1049+F1049)*SOI!A1048*IF(B1049&gt;$C$18, IF(B1049&lt;$C$19,-1,1),1)</f>
        <v>1.8580934914404668</v>
      </c>
      <c r="D1049">
        <f>+$D$3*((1-$D$5)*SOI!D1048+$D$5*SOI!D1047) +   $D$4*((1-$D$5)*SOI!E1048+$D$5*SOI!E1047)</f>
        <v>0</v>
      </c>
      <c r="E1049">
        <f t="shared" si="442"/>
        <v>-0.74906623513951232</v>
      </c>
      <c r="F1049">
        <f t="shared" si="443"/>
        <v>2.2355410282918857</v>
      </c>
      <c r="G1049">
        <f t="shared" si="450"/>
        <v>1.4864747931523734</v>
      </c>
      <c r="H1049" s="21">
        <f t="shared" si="451"/>
        <v>8.1050318966089906E-3</v>
      </c>
      <c r="I1049" s="37">
        <f t="shared" si="444"/>
        <v>0.38808229157912749</v>
      </c>
      <c r="J1049" s="1">
        <f t="shared" si="452"/>
        <v>4.6653309337888922E-3</v>
      </c>
      <c r="K1049" s="1">
        <f t="shared" si="453"/>
        <v>1.4087017747658131E-4</v>
      </c>
      <c r="L1049" s="1">
        <f t="shared" si="445"/>
        <v>0.40371120975712871</v>
      </c>
      <c r="M1049" s="1">
        <f t="shared" si="446"/>
        <v>7.5545967401954045E-2</v>
      </c>
      <c r="N1049" s="1">
        <f t="shared" si="447"/>
        <v>2.0341948929509683E-2</v>
      </c>
      <c r="O1049" s="1">
        <f t="shared" si="448"/>
        <v>-0.51635861505721026</v>
      </c>
      <c r="P1049" s="1">
        <f t="shared" si="449"/>
        <v>2.5064018884138204E-2</v>
      </c>
      <c r="Q1049" s="1">
        <f t="shared" si="454"/>
        <v>1.0335373682377406E-3</v>
      </c>
      <c r="R1049" s="1">
        <f t="shared" si="455"/>
        <v>-2.2039774027817671E-5</v>
      </c>
      <c r="S1049" s="1">
        <f t="shared" si="456"/>
        <v>1.0351098000575755E-3</v>
      </c>
      <c r="T1049" s="1">
        <f t="shared" si="457"/>
        <v>3.5075170785289567E-3</v>
      </c>
      <c r="U1049" s="1">
        <f t="shared" si="458"/>
        <v>-5.0460360888210734E-4</v>
      </c>
      <c r="V1049" s="1">
        <f t="shared" si="459"/>
        <v>-9.9094863937835426E-4</v>
      </c>
      <c r="W1049" s="1">
        <f t="shared" si="441"/>
        <v>0</v>
      </c>
      <c r="X1049" s="1">
        <f t="shared" si="441"/>
        <v>0</v>
      </c>
      <c r="Y1049" s="1">
        <f t="shared" si="441"/>
        <v>0</v>
      </c>
      <c r="Z1049" s="1">
        <f t="shared" si="441"/>
        <v>0</v>
      </c>
      <c r="AA1049" s="1">
        <f>+AA$3*$F1049*ABS($F1049)*COS(2*PI()*$A1049/$AZ$22+AA$4)*COS(2*PI()*$A1049/$BA$22+AA$5)</f>
        <v>0</v>
      </c>
      <c r="AB1049" s="39">
        <f>+AB$3*$F1049*ABS($F1049)*COS(2*2*PI()*$A1049/$BA$33+AB$4)*COS(2*2*PI()*$A1049/$BA$34+AB$5)*COS(2*2*PI()*$A1049/$BA$35+AB$6)</f>
        <v>0</v>
      </c>
      <c r="AE1049" s="20">
        <f>+$AF$20*SIGN(SOI!A1048)*(ABS(SOI!A1048))^$AE$2</f>
        <v>0.70185092627951939</v>
      </c>
      <c r="AF1049" s="20">
        <f t="shared" si="436"/>
        <v>0.64168954290686953</v>
      </c>
      <c r="AG1049" s="19">
        <f t="shared" si="437"/>
        <v>0.6116403927078401</v>
      </c>
      <c r="AH1049" s="19">
        <f t="shared" si="438"/>
        <v>0.62156878835584195</v>
      </c>
      <c r="AI1049">
        <f t="shared" ref="AI1049:AI1112" si="461">+AI1048+$AI$22</f>
        <v>0.61620000000000263</v>
      </c>
      <c r="AJ1049">
        <f t="shared" si="460"/>
        <v>3.0049150199029429E-2</v>
      </c>
      <c r="AK1049">
        <v>1</v>
      </c>
    </row>
    <row r="1050" spans="1:37" x14ac:dyDescent="0.25">
      <c r="A1050">
        <v>85.66666666666616</v>
      </c>
      <c r="B1050" s="2">
        <v>1965.6666666665888</v>
      </c>
      <c r="C1050">
        <f>+D1050+($D$2+E1050+F1050)*SOI!A1049*IF(B1050&gt;$C$18, IF(B1050&lt;$C$19,-1,1),1)</f>
        <v>-1.246260871866006</v>
      </c>
      <c r="D1050">
        <f>+$D$3*((1-$D$5)*SOI!D1049+$D$5*SOI!D1048) +   $D$4*((1-$D$5)*SOI!E1049+$D$5*SOI!E1048)</f>
        <v>0</v>
      </c>
      <c r="E1050">
        <f t="shared" si="442"/>
        <v>0.9113385161638341</v>
      </c>
      <c r="F1050">
        <f t="shared" si="443"/>
        <v>-1.9004344462162197</v>
      </c>
      <c r="G1050">
        <f t="shared" si="450"/>
        <v>-0.98909593005238561</v>
      </c>
      <c r="H1050" s="21">
        <f t="shared" si="451"/>
        <v>-8.0825664747250555E-3</v>
      </c>
      <c r="I1050" s="37">
        <f t="shared" si="444"/>
        <v>-0.1363756963359441</v>
      </c>
      <c r="J1050" s="1">
        <f t="shared" si="452"/>
        <v>6.0156600882028521E-3</v>
      </c>
      <c r="K1050" s="1">
        <f t="shared" si="453"/>
        <v>-1.7567101438538104E-8</v>
      </c>
      <c r="L1050" s="1">
        <f t="shared" si="445"/>
        <v>-4.6138972365737115E-4</v>
      </c>
      <c r="M1050" s="1">
        <f t="shared" si="446"/>
        <v>-0.27720366303953964</v>
      </c>
      <c r="N1050" s="1">
        <f t="shared" si="447"/>
        <v>-3.9701065071581505E-2</v>
      </c>
      <c r="O1050" s="1">
        <f t="shared" si="448"/>
        <v>6.0668141475902285E-2</v>
      </c>
      <c r="P1050" s="1">
        <f t="shared" si="449"/>
        <v>-2.3276913031180801E-2</v>
      </c>
      <c r="Q1050" s="1">
        <f t="shared" si="454"/>
        <v>7.401563332893768E-3</v>
      </c>
      <c r="R1050" s="1">
        <f t="shared" si="455"/>
        <v>5.5464814980116165E-5</v>
      </c>
      <c r="S1050" s="1">
        <f t="shared" si="456"/>
        <v>7.0991961133638249E-4</v>
      </c>
      <c r="T1050" s="1">
        <f t="shared" si="457"/>
        <v>4.7098401411951164E-7</v>
      </c>
      <c r="U1050" s="1">
        <f t="shared" si="458"/>
        <v>-1.6467898521555608E-4</v>
      </c>
      <c r="V1050" s="1">
        <f t="shared" si="459"/>
        <v>-1.796120289361865E-3</v>
      </c>
      <c r="W1050" s="1">
        <f t="shared" si="441"/>
        <v>0</v>
      </c>
      <c r="X1050" s="1">
        <f t="shared" si="441"/>
        <v>0</v>
      </c>
      <c r="Y1050" s="1">
        <f t="shared" si="441"/>
        <v>0</v>
      </c>
      <c r="Z1050" s="1">
        <f t="shared" si="441"/>
        <v>0</v>
      </c>
      <c r="AA1050" s="1">
        <f>+AA$3*$F1050*ABS($F1050)*COS(2*PI()*$A1050/$AZ$22+AA$4)*COS(2*PI()*$A1050/$BA$22+AA$5)</f>
        <v>0</v>
      </c>
      <c r="AB1050" s="39">
        <f>+AB$3*$F1050*ABS($F1050)*COS(2*2*PI()*$A1050/$BA$33+AB$4)*COS(2*2*PI()*$A1050/$BA$34+AB$5)*COS(2*2*PI()*$A1050/$BA$35+AB$6)</f>
        <v>0</v>
      </c>
      <c r="AE1050" s="20">
        <f>+$AF$20*SIGN(SOI!A1049)*(ABS(SOI!A1049))^$AE$2</f>
        <v>0.7057914831570492</v>
      </c>
      <c r="AF1050" s="20">
        <f t="shared" si="436"/>
        <v>0.74869738609798242</v>
      </c>
      <c r="AG1050" s="19">
        <f t="shared" si="437"/>
        <v>0.84427595059599136</v>
      </c>
      <c r="AH1050" s="19">
        <f t="shared" si="438"/>
        <v>0.65440684339335775</v>
      </c>
      <c r="AI1050">
        <f t="shared" si="461"/>
        <v>0.61680000000000268</v>
      </c>
      <c r="AJ1050">
        <f t="shared" si="460"/>
        <v>9.5578564498008944E-2</v>
      </c>
      <c r="AK1050">
        <v>1</v>
      </c>
    </row>
    <row r="1051" spans="1:37" x14ac:dyDescent="0.25">
      <c r="A1051">
        <v>85.749999999999488</v>
      </c>
      <c r="B1051" s="2">
        <v>1965.749999999922</v>
      </c>
      <c r="C1051">
        <f>+D1051+($D$2+E1051+F1051)*SOI!A1050*IF(B1051&gt;$C$18, IF(B1051&lt;$C$19,-1,1),1)</f>
        <v>1.4177654432377065</v>
      </c>
      <c r="D1051">
        <f>+$D$3*((1-$D$5)*SOI!D1050+$D$5*SOI!D1049) +   $D$4*((1-$D$5)*SOI!E1050+$D$5*SOI!E1049)</f>
        <v>0</v>
      </c>
      <c r="E1051">
        <f t="shared" si="442"/>
        <v>-1.274209220789432</v>
      </c>
      <c r="F1051">
        <f t="shared" si="443"/>
        <v>2.1548088749743428</v>
      </c>
      <c r="G1051">
        <f t="shared" si="450"/>
        <v>0.88059965418491082</v>
      </c>
      <c r="H1051" s="21">
        <f t="shared" si="451"/>
        <v>1.2477986096613984E-2</v>
      </c>
      <c r="I1051" s="37">
        <f t="shared" si="444"/>
        <v>-0.35963545041304329</v>
      </c>
      <c r="J1051" s="1">
        <f t="shared" si="452"/>
        <v>-2.6468576882297777E-2</v>
      </c>
      <c r="K1051" s="1">
        <f t="shared" si="453"/>
        <v>5.1627176147361663E-5</v>
      </c>
      <c r="L1051" s="1">
        <f t="shared" si="445"/>
        <v>0.74660698035310136</v>
      </c>
      <c r="M1051" s="1">
        <f t="shared" si="446"/>
        <v>0.46250960245874168</v>
      </c>
      <c r="N1051" s="1">
        <f t="shared" si="447"/>
        <v>2.0241189706526157E-2</v>
      </c>
      <c r="O1051" s="1">
        <f t="shared" si="448"/>
        <v>-0.23840253040851228</v>
      </c>
      <c r="P1051" s="1">
        <f t="shared" si="449"/>
        <v>1.0757945691312207E-2</v>
      </c>
      <c r="Q1051" s="1">
        <f t="shared" si="454"/>
        <v>6.2962088572922825E-3</v>
      </c>
      <c r="R1051" s="1">
        <f t="shared" si="455"/>
        <v>1.2442245000920517E-4</v>
      </c>
      <c r="S1051" s="1">
        <f t="shared" si="456"/>
        <v>-9.5448380683623379E-4</v>
      </c>
      <c r="T1051" s="1">
        <f t="shared" si="457"/>
        <v>2.9948871692721899E-3</v>
      </c>
      <c r="U1051" s="1">
        <f t="shared" si="458"/>
        <v>2.0070937545663373E-4</v>
      </c>
      <c r="V1051" s="1">
        <f t="shared" si="459"/>
        <v>-4.2322689647031559E-4</v>
      </c>
      <c r="W1051" s="1">
        <f t="shared" si="441"/>
        <v>0</v>
      </c>
      <c r="X1051" s="1">
        <f t="shared" si="441"/>
        <v>0</v>
      </c>
      <c r="Y1051" s="1">
        <f t="shared" si="441"/>
        <v>0</v>
      </c>
      <c r="Z1051" s="1">
        <f t="shared" si="441"/>
        <v>0</v>
      </c>
      <c r="AA1051" s="1">
        <f>+AA$3*$F1051*ABS($F1051)*COS(2*PI()*$A1051/$AZ$22+AA$4)*COS(2*PI()*$A1051/$BA$22+AA$5)</f>
        <v>0</v>
      </c>
      <c r="AB1051" s="39">
        <f>+AB$3*$F1051*ABS($F1051)*COS(2*2*PI()*$A1051/$BA$33+AB$4)*COS(2*2*PI()*$A1051/$BA$34+AB$5)*COS(2*2*PI()*$A1051/$BA$35+AB$6)</f>
        <v>0</v>
      </c>
      <c r="AE1051" s="20">
        <f>+$AF$20*SIGN(SOI!A1050)*(ABS(SOI!A1050))^$AE$2</f>
        <v>0.83844974885737844</v>
      </c>
      <c r="AF1051" s="20">
        <f t="shared" si="436"/>
        <v>0.78563588120148742</v>
      </c>
      <c r="AG1051" s="19">
        <f t="shared" si="437"/>
        <v>0.83888332982684166</v>
      </c>
      <c r="AH1051" s="19">
        <f t="shared" si="438"/>
        <v>0.66995701454188428</v>
      </c>
      <c r="AI1051">
        <f t="shared" si="461"/>
        <v>0.61740000000000272</v>
      </c>
      <c r="AJ1051">
        <f t="shared" si="460"/>
        <v>5.3247448625354243E-2</v>
      </c>
      <c r="AK1051">
        <v>1</v>
      </c>
    </row>
    <row r="1052" spans="1:37" x14ac:dyDescent="0.25">
      <c r="A1052">
        <v>85.833333333332817</v>
      </c>
      <c r="B1052" s="2">
        <v>1965.8333333332553</v>
      </c>
      <c r="C1052">
        <f>+D1052+($D$2+E1052+F1052)*SOI!A1051*IF(B1052&gt;$C$18, IF(B1052&lt;$C$19,-1,1),1)</f>
        <v>-1.8704160133443117</v>
      </c>
      <c r="D1052">
        <f>+$D$3*((1-$D$5)*SOI!D1051+$D$5*SOI!D1050) +   $D$4*((1-$D$5)*SOI!E1051+$D$5*SOI!E1050)</f>
        <v>0</v>
      </c>
      <c r="E1052">
        <f t="shared" si="442"/>
        <v>2.3875979230069104</v>
      </c>
      <c r="F1052">
        <f t="shared" si="443"/>
        <v>-3.6021537758278921</v>
      </c>
      <c r="G1052">
        <f t="shared" si="450"/>
        <v>-1.2145558528209817</v>
      </c>
      <c r="H1052" s="21">
        <f t="shared" si="451"/>
        <v>-5.3751475817432805E-3</v>
      </c>
      <c r="I1052" s="37">
        <f t="shared" si="444"/>
        <v>1.3376160232647125</v>
      </c>
      <c r="J1052" s="1">
        <f t="shared" si="452"/>
        <v>-0.14426492477027511</v>
      </c>
      <c r="K1052" s="1">
        <f t="shared" si="453"/>
        <v>-7.5077559766230875E-6</v>
      </c>
      <c r="L1052" s="1">
        <f t="shared" si="445"/>
        <v>-2.9046605922846562</v>
      </c>
      <c r="M1052" s="1">
        <f t="shared" si="446"/>
        <v>-0.67776938594362879</v>
      </c>
      <c r="N1052" s="1">
        <f t="shared" si="447"/>
        <v>7.4441164424632084E-2</v>
      </c>
      <c r="O1052" s="1">
        <f t="shared" si="448"/>
        <v>1.9681197665718253</v>
      </c>
      <c r="P1052" s="1">
        <f t="shared" si="449"/>
        <v>-4.8709886288634392E-5</v>
      </c>
      <c r="Q1052" s="1">
        <f t="shared" si="454"/>
        <v>-3.3932623866890374E-2</v>
      </c>
      <c r="R1052" s="1">
        <f t="shared" si="455"/>
        <v>2.4940550402453238E-3</v>
      </c>
      <c r="S1052" s="1">
        <f t="shared" si="456"/>
        <v>1.3056135690730985E-2</v>
      </c>
      <c r="T1052" s="1">
        <f t="shared" si="457"/>
        <v>9.6188792818763538E-2</v>
      </c>
      <c r="U1052" s="1">
        <f t="shared" si="458"/>
        <v>3.3800598890058527E-6</v>
      </c>
      <c r="V1052" s="1">
        <f t="shared" si="459"/>
        <v>7.0475497534827997E-6</v>
      </c>
      <c r="W1052" s="1">
        <f t="shared" si="441"/>
        <v>0</v>
      </c>
      <c r="X1052" s="1">
        <f t="shared" si="441"/>
        <v>0</v>
      </c>
      <c r="Y1052" s="1">
        <f t="shared" si="441"/>
        <v>0</v>
      </c>
      <c r="Z1052" s="1">
        <f t="shared" si="441"/>
        <v>0</v>
      </c>
      <c r="AA1052" s="1">
        <f>+AA$3*$F1052*ABS($F1052)*COS(2*PI()*$A1052/$AZ$22+AA$4)*COS(2*PI()*$A1052/$BA$22+AA$5)</f>
        <v>0</v>
      </c>
      <c r="AB1052" s="39">
        <f>+AB$3*$F1052*ABS($F1052)*COS(2*2*PI()*$A1052/$BA$33+AB$4)*COS(2*2*PI()*$A1052/$BA$34+AB$5)*COS(2*2*PI()*$A1052/$BA$35+AB$6)</f>
        <v>0</v>
      </c>
      <c r="AE1052" s="20">
        <f>+$AF$20*SIGN(SOI!A1051)*(ABS(SOI!A1051))^$AE$2</f>
        <v>0.81266641159003461</v>
      </c>
      <c r="AF1052" s="20">
        <f t="shared" ref="AF1052:AF1115" si="462">+AVERAGE(AE1051:AE1053)</f>
        <v>0.81003794113943484</v>
      </c>
      <c r="AG1052" s="19">
        <f t="shared" si="437"/>
        <v>0.76576455982712943</v>
      </c>
      <c r="AH1052" s="19">
        <f t="shared" si="438"/>
        <v>0.78567508233314853</v>
      </c>
      <c r="AI1052">
        <f t="shared" si="461"/>
        <v>0.61800000000000277</v>
      </c>
      <c r="AJ1052">
        <f t="shared" si="460"/>
        <v>4.4273381312305404E-2</v>
      </c>
      <c r="AK1052">
        <v>1</v>
      </c>
    </row>
    <row r="1053" spans="1:37" x14ac:dyDescent="0.25">
      <c r="A1053">
        <v>85.916666666666146</v>
      </c>
      <c r="B1053" s="2">
        <v>1965.9166666665885</v>
      </c>
      <c r="C1053">
        <f>+D1053+($D$2+E1053+F1053)*SOI!A1052*IF(B1053&gt;$C$18, IF(B1053&lt;$C$19,-1,1),1)</f>
        <v>26.894780911754715</v>
      </c>
      <c r="D1053">
        <f>+$D$3*((1-$D$5)*SOI!D1052+$D$5*SOI!D1051) +   $D$4*((1-$D$5)*SOI!E1052+$D$5*SOI!E1051)</f>
        <v>0</v>
      </c>
      <c r="E1053">
        <f t="shared" si="442"/>
        <v>-41.120340000373623</v>
      </c>
      <c r="F1053">
        <f t="shared" si="443"/>
        <v>59.668464767101014</v>
      </c>
      <c r="G1053">
        <f t="shared" si="450"/>
        <v>18.548124766727391</v>
      </c>
      <c r="H1053" s="21">
        <f t="shared" si="451"/>
        <v>-0.46410863909770023</v>
      </c>
      <c r="I1053" s="37">
        <f t="shared" si="444"/>
        <v>-22.299715012845347</v>
      </c>
      <c r="J1053" s="1">
        <f t="shared" si="452"/>
        <v>-14.727562558577514</v>
      </c>
      <c r="K1053" s="1">
        <f t="shared" si="453"/>
        <v>7.0495559908271987</v>
      </c>
      <c r="L1053" s="1">
        <f t="shared" si="445"/>
        <v>30.196629347847278</v>
      </c>
      <c r="M1053" s="1">
        <f t="shared" si="446"/>
        <v>4.1503452043327744</v>
      </c>
      <c r="N1053" s="1">
        <f t="shared" si="447"/>
        <v>-2.7023530127485009</v>
      </c>
      <c r="O1053" s="1">
        <f t="shared" si="448"/>
        <v>-36.112816879916025</v>
      </c>
      <c r="P1053" s="1">
        <f t="shared" si="449"/>
        <v>0.23977053566496925</v>
      </c>
      <c r="Q1053" s="1">
        <f t="shared" si="454"/>
        <v>-7.5430786924597255</v>
      </c>
      <c r="R1053" s="1">
        <f t="shared" si="455"/>
        <v>-9.2428324245678688</v>
      </c>
      <c r="S1053" s="1">
        <f t="shared" si="456"/>
        <v>7.9015342780320603</v>
      </c>
      <c r="T1053" s="1">
        <f t="shared" si="457"/>
        <v>18.348365909677639</v>
      </c>
      <c r="U1053" s="1">
        <f t="shared" si="458"/>
        <v>0.27737731727131226</v>
      </c>
      <c r="V1053" s="1">
        <f t="shared" si="459"/>
        <v>1.2593480425767412</v>
      </c>
      <c r="W1053" s="1">
        <f t="shared" si="441"/>
        <v>0</v>
      </c>
      <c r="X1053" s="1">
        <f t="shared" si="441"/>
        <v>0</v>
      </c>
      <c r="Y1053" s="1">
        <f t="shared" si="441"/>
        <v>0</v>
      </c>
      <c r="Z1053" s="1">
        <f t="shared" si="441"/>
        <v>0</v>
      </c>
      <c r="AA1053" s="1">
        <f>+AA$3*$F1053*ABS($F1053)*COS(2*PI()*$A1053/$AZ$22+AA$4)*COS(2*PI()*$A1053/$BA$22+AA$5)</f>
        <v>0</v>
      </c>
      <c r="AB1053" s="39">
        <f>+AB$3*$F1053*ABS($F1053)*COS(2*2*PI()*$A1053/$BA$33+AB$4)*COS(2*2*PI()*$A1053/$BA$34+AB$5)*COS(2*2*PI()*$A1053/$BA$35+AB$6)</f>
        <v>0</v>
      </c>
      <c r="AE1053" s="20">
        <f>+$AF$20*SIGN(SOI!A1052)*(ABS(SOI!A1052))^$AE$2</f>
        <v>0.77899766297089135</v>
      </c>
      <c r="AF1053" s="20">
        <f t="shared" si="462"/>
        <v>0.74848892631314612</v>
      </c>
      <c r="AG1053" s="19">
        <f t="shared" si="437"/>
        <v>0.79395421827028734</v>
      </c>
      <c r="AH1053" s="19">
        <f t="shared" si="438"/>
        <v>0.80209964153327673</v>
      </c>
      <c r="AI1053">
        <f t="shared" si="461"/>
        <v>0.61860000000000281</v>
      </c>
      <c r="AJ1053">
        <f t="shared" si="460"/>
        <v>4.5465291957141218E-2</v>
      </c>
      <c r="AK1053">
        <v>1</v>
      </c>
    </row>
    <row r="1054" spans="1:37" x14ac:dyDescent="0.25">
      <c r="A1054">
        <v>85.999999999999474</v>
      </c>
      <c r="B1054" s="2">
        <v>1965.9999999999218</v>
      </c>
      <c r="C1054">
        <f>+D1054+($D$2+E1054+F1054)*SOI!A1053*IF(B1054&gt;$C$18, IF(B1054&lt;$C$19,-1,1),1)</f>
        <v>1.506895851943961</v>
      </c>
      <c r="D1054">
        <f>+$D$3*((1-$D$5)*SOI!D1053+$D$5*SOI!D1052) +   $D$4*((1-$D$5)*SOI!E1053+$D$5*SOI!E1052)</f>
        <v>0</v>
      </c>
      <c r="E1054">
        <f t="shared" si="442"/>
        <v>-2.6892524460652352</v>
      </c>
      <c r="F1054">
        <f t="shared" si="443"/>
        <v>4.0227885982280327</v>
      </c>
      <c r="G1054">
        <f t="shared" si="450"/>
        <v>1.3335361521627975</v>
      </c>
      <c r="H1054" s="21">
        <f t="shared" si="451"/>
        <v>-3.2362556186288867E-2</v>
      </c>
      <c r="I1054" s="37">
        <f t="shared" si="444"/>
        <v>-0.64162597914934982</v>
      </c>
      <c r="J1054" s="1">
        <f t="shared" si="452"/>
        <v>3.331048118417989E-2</v>
      </c>
      <c r="K1054" s="1">
        <f t="shared" si="453"/>
        <v>5.448951606174319E-5</v>
      </c>
      <c r="L1054" s="1">
        <f t="shared" si="445"/>
        <v>6.6730750273281042E-2</v>
      </c>
      <c r="M1054" s="1">
        <f t="shared" si="446"/>
        <v>-0.32625082875961231</v>
      </c>
      <c r="N1054" s="1">
        <f t="shared" si="447"/>
        <v>-0.17749518715008267</v>
      </c>
      <c r="O1054" s="1">
        <f t="shared" si="448"/>
        <v>-0.68942354066152778</v>
      </c>
      <c r="P1054" s="1">
        <f t="shared" si="449"/>
        <v>4.3929343974172676E-2</v>
      </c>
      <c r="Q1054" s="1">
        <f t="shared" si="454"/>
        <v>3.8945792170052937E-2</v>
      </c>
      <c r="R1054" s="1">
        <f t="shared" si="455"/>
        <v>1.37309191467976E-3</v>
      </c>
      <c r="S1054" s="1">
        <f t="shared" si="456"/>
        <v>1.4932707426760335E-2</v>
      </c>
      <c r="T1054" s="1">
        <f t="shared" si="457"/>
        <v>7.740868231795124E-4</v>
      </c>
      <c r="U1054" s="1">
        <f t="shared" si="458"/>
        <v>1.4622191750278042E-3</v>
      </c>
      <c r="V1054" s="1">
        <f t="shared" si="459"/>
        <v>1.5154763948733689E-2</v>
      </c>
      <c r="W1054" s="1">
        <f t="shared" si="441"/>
        <v>0</v>
      </c>
      <c r="X1054" s="1">
        <f t="shared" si="441"/>
        <v>0</v>
      </c>
      <c r="Y1054" s="1">
        <f t="shared" si="441"/>
        <v>0</v>
      </c>
      <c r="Z1054" s="1">
        <f t="shared" si="441"/>
        <v>0</v>
      </c>
      <c r="AA1054" s="1">
        <f>+AA$3*$F1054*ABS($F1054)*COS(2*PI()*$A1054/$AZ$22+AA$4)*COS(2*PI()*$A1054/$BA$22+AA$5)</f>
        <v>0</v>
      </c>
      <c r="AB1054" s="39">
        <f>+AB$3*$F1054*ABS($F1054)*COS(2*2*PI()*$A1054/$BA$33+AB$4)*COS(2*2*PI()*$A1054/$BA$34+AB$5)*COS(2*2*PI()*$A1054/$BA$35+AB$6)</f>
        <v>0</v>
      </c>
      <c r="AE1054" s="20">
        <f>+$AF$20*SIGN(SOI!A1053)*(ABS(SOI!A1053))^$AE$2</f>
        <v>0.65380270437851229</v>
      </c>
      <c r="AF1054" s="20">
        <f t="shared" si="462"/>
        <v>0.65305699297020625</v>
      </c>
      <c r="AG1054" s="19">
        <f t="shared" si="437"/>
        <v>0.78977426541365081</v>
      </c>
      <c r="AH1054" s="19">
        <f t="shared" si="438"/>
        <v>0.777796846222373</v>
      </c>
      <c r="AI1054">
        <f t="shared" si="461"/>
        <v>0.61920000000000286</v>
      </c>
      <c r="AJ1054">
        <f t="shared" si="460"/>
        <v>0.13671727244344456</v>
      </c>
      <c r="AK1054">
        <v>1</v>
      </c>
    </row>
    <row r="1055" spans="1:37" x14ac:dyDescent="0.25">
      <c r="A1055">
        <v>86.083333333332803</v>
      </c>
      <c r="B1055" s="2">
        <v>1966.083333333255</v>
      </c>
      <c r="C1055">
        <f>+D1055+($D$2+E1055+F1055)*SOI!A1054*IF(B1055&gt;$C$18, IF(B1055&lt;$C$19,-1,1),1)</f>
        <v>-0.73792330351207258</v>
      </c>
      <c r="D1055">
        <f>+$D$3*((1-$D$5)*SOI!D1054+$D$5*SOI!D1053) +   $D$4*((1-$D$5)*SOI!E1054+$D$5*SOI!E1053)</f>
        <v>0</v>
      </c>
      <c r="E1055">
        <f t="shared" si="442"/>
        <v>1.3464768073284654</v>
      </c>
      <c r="F1055">
        <f t="shared" si="443"/>
        <v>-2.235541028427348</v>
      </c>
      <c r="G1055">
        <f t="shared" si="450"/>
        <v>-0.88906422109888261</v>
      </c>
      <c r="H1055" s="21">
        <f t="shared" si="451"/>
        <v>-6.3457067198758243E-3</v>
      </c>
      <c r="I1055" s="37">
        <f t="shared" si="444"/>
        <v>-0.25983073581746885</v>
      </c>
      <c r="J1055" s="1">
        <f t="shared" si="452"/>
        <v>-1.7056789482475535E-2</v>
      </c>
      <c r="K1055" s="1">
        <f t="shared" si="453"/>
        <v>-1.3814091084381911E-5</v>
      </c>
      <c r="L1055" s="1">
        <f t="shared" si="445"/>
        <v>-0.52683770114170358</v>
      </c>
      <c r="M1055" s="1">
        <f t="shared" si="446"/>
        <v>0.41253369188437133</v>
      </c>
      <c r="N1055" s="1">
        <f t="shared" si="447"/>
        <v>4.3982289722102545E-2</v>
      </c>
      <c r="O1055" s="1">
        <f t="shared" si="448"/>
        <v>4.0811250749016655E-2</v>
      </c>
      <c r="P1055" s="1">
        <f t="shared" si="449"/>
        <v>-2.3829747878881154E-2</v>
      </c>
      <c r="Q1055" s="1">
        <f t="shared" si="454"/>
        <v>1.220280286542144E-2</v>
      </c>
      <c r="R1055" s="1">
        <f t="shared" si="455"/>
        <v>1.7422370553622747E-4</v>
      </c>
      <c r="S1055" s="1">
        <f t="shared" si="456"/>
        <v>-1.498436670814572E-3</v>
      </c>
      <c r="T1055" s="1">
        <f t="shared" si="457"/>
        <v>3.6177146570980318E-4</v>
      </c>
      <c r="U1055" s="1">
        <f t="shared" si="458"/>
        <v>-3.2120758174153965E-4</v>
      </c>
      <c r="V1055" s="1">
        <f t="shared" si="459"/>
        <v>2.0370662782203059E-3</v>
      </c>
      <c r="W1055" s="1">
        <f t="shared" si="441"/>
        <v>0</v>
      </c>
      <c r="X1055" s="1">
        <f t="shared" si="441"/>
        <v>0</v>
      </c>
      <c r="Y1055" s="1">
        <f t="shared" si="441"/>
        <v>0</v>
      </c>
      <c r="Z1055" s="1">
        <f t="shared" si="441"/>
        <v>0</v>
      </c>
      <c r="AA1055" s="1">
        <f>+AA$3*$F1055*ABS($F1055)*COS(2*PI()*$A1055/$AZ$22+AA$4)*COS(2*PI()*$A1055/$BA$22+AA$5)</f>
        <v>0</v>
      </c>
      <c r="AB1055" s="39">
        <f>+AB$3*$F1055*ABS($F1055)*COS(2*2*PI()*$A1055/$BA$33+AB$4)*COS(2*2*PI()*$A1055/$BA$34+AB$5)*COS(2*2*PI()*$A1055/$BA$35+AB$6)</f>
        <v>0</v>
      </c>
      <c r="AE1055" s="20">
        <f>+$AF$20*SIGN(SOI!A1054)*(ABS(SOI!A1054))^$AE$2</f>
        <v>0.52637061156121512</v>
      </c>
      <c r="AF1055" s="20">
        <f t="shared" si="462"/>
        <v>0.56884797583364755</v>
      </c>
      <c r="AG1055" s="19">
        <f t="shared" si="437"/>
        <v>0.7862033463687389</v>
      </c>
      <c r="AH1055" s="19">
        <f t="shared" si="438"/>
        <v>0.78458276220889256</v>
      </c>
      <c r="AI1055">
        <f t="shared" si="461"/>
        <v>0.6198000000000029</v>
      </c>
      <c r="AJ1055">
        <f t="shared" si="460"/>
        <v>0.21735537053509135</v>
      </c>
      <c r="AK1055">
        <v>1</v>
      </c>
    </row>
    <row r="1056" spans="1:37" x14ac:dyDescent="0.25">
      <c r="A1056">
        <v>86.166666666666131</v>
      </c>
      <c r="B1056" s="2">
        <v>1966.1666666665883</v>
      </c>
      <c r="C1056">
        <f>+D1056+($D$2+E1056+F1056)*SOI!A1055*IF(B1056&gt;$C$18, IF(B1056&lt;$C$19,-1,1),1)</f>
        <v>0.79647445067567524</v>
      </c>
      <c r="D1056">
        <f>+$D$3*((1-$D$5)*SOI!D1055+$D$5*SOI!D1054) +   $D$4*((1-$D$5)*SOI!E1055+$D$5*SOI!E1054)</f>
        <v>0</v>
      </c>
      <c r="E1056">
        <f t="shared" si="442"/>
        <v>-0.9408266744050926</v>
      </c>
      <c r="F1056">
        <f t="shared" si="443"/>
        <v>1.9004344463034966</v>
      </c>
      <c r="G1056">
        <f t="shared" si="450"/>
        <v>0.95960777189840396</v>
      </c>
      <c r="H1056" s="21">
        <f t="shared" si="451"/>
        <v>1.3179309545603651E-2</v>
      </c>
      <c r="I1056" s="37">
        <f t="shared" si="444"/>
        <v>0.49751795683647287</v>
      </c>
      <c r="J1056" s="1">
        <f t="shared" si="452"/>
        <v>-2.9050977301082838E-2</v>
      </c>
      <c r="K1056" s="1">
        <f t="shared" si="453"/>
        <v>1.0863367456732443E-4</v>
      </c>
      <c r="L1056" s="1">
        <f t="shared" si="445"/>
        <v>1.0938921207122481</v>
      </c>
      <c r="M1056" s="1">
        <f t="shared" si="446"/>
        <v>-0.36694810058501776</v>
      </c>
      <c r="N1056" s="1">
        <f t="shared" si="447"/>
        <v>9.7490241459642756E-3</v>
      </c>
      <c r="O1056" s="1">
        <f t="shared" si="448"/>
        <v>-0.56119782325475587</v>
      </c>
      <c r="P1056" s="1">
        <f t="shared" si="449"/>
        <v>6.5633850143106045E-3</v>
      </c>
      <c r="Q1056" s="1">
        <f t="shared" si="454"/>
        <v>-2.4059584721233683E-3</v>
      </c>
      <c r="R1056" s="1">
        <f t="shared" si="455"/>
        <v>6.577396382489218E-5</v>
      </c>
      <c r="S1056" s="1">
        <f t="shared" si="456"/>
        <v>6.3597484911549957E-4</v>
      </c>
      <c r="T1056" s="1">
        <f t="shared" si="457"/>
        <v>1.0329231963371365E-2</v>
      </c>
      <c r="U1056" s="1">
        <f t="shared" si="458"/>
        <v>-1.6939963041177054E-4</v>
      </c>
      <c r="V1056" s="1">
        <f t="shared" si="459"/>
        <v>-1.2436463630105716E-4</v>
      </c>
      <c r="W1056" s="1">
        <f t="shared" si="441"/>
        <v>0</v>
      </c>
      <c r="X1056" s="1">
        <f t="shared" si="441"/>
        <v>0</v>
      </c>
      <c r="Y1056" s="1">
        <f t="shared" si="441"/>
        <v>0</v>
      </c>
      <c r="Z1056" s="1">
        <f t="shared" si="441"/>
        <v>0</v>
      </c>
      <c r="AA1056" s="1">
        <f>+AA$3*$F1056*ABS($F1056)*COS(2*PI()*$A1056/$AZ$22+AA$4)*COS(2*PI()*$A1056/$BA$22+AA$5)</f>
        <v>0</v>
      </c>
      <c r="AB1056" s="39">
        <f>+AB$3*$F1056*ABS($F1056)*COS(2*2*PI()*$A1056/$BA$33+AB$4)*COS(2*2*PI()*$A1056/$BA$34+AB$5)*COS(2*2*PI()*$A1056/$BA$35+AB$6)</f>
        <v>0</v>
      </c>
      <c r="AE1056" s="20">
        <f>+$AF$20*SIGN(SOI!A1055)*(ABS(SOI!A1055))^$AE$2</f>
        <v>0.52637061156121512</v>
      </c>
      <c r="AF1056" s="20">
        <f t="shared" si="462"/>
        <v>0.48063077376445201</v>
      </c>
      <c r="AG1056" s="19">
        <f t="shared" si="437"/>
        <v>0.80132930833754168</v>
      </c>
      <c r="AH1056" s="19">
        <f t="shared" si="438"/>
        <v>0.78510060057319231</v>
      </c>
      <c r="AI1056">
        <f t="shared" si="461"/>
        <v>0.62040000000000295</v>
      </c>
      <c r="AJ1056">
        <f t="shared" si="460"/>
        <v>0.32069853457308967</v>
      </c>
      <c r="AK1056">
        <v>1</v>
      </c>
    </row>
    <row r="1057" spans="1:37" x14ac:dyDescent="0.25">
      <c r="A1057">
        <v>86.24999999999946</v>
      </c>
      <c r="B1057" s="2">
        <v>1966.2499999999216</v>
      </c>
      <c r="C1057">
        <f>+D1057+($D$2+E1057+F1057)*SOI!A1056*IF(B1057&gt;$C$18, IF(B1057&lt;$C$19,-1,1),1)</f>
        <v>-0.7515958346184608</v>
      </c>
      <c r="D1057">
        <f>+$D$3*((1-$D$5)*SOI!D1056+$D$5*SOI!D1055) +   $D$4*((1-$D$5)*SOI!E1056+$D$5*SOI!E1055)</f>
        <v>0</v>
      </c>
      <c r="E1057">
        <f t="shared" si="442"/>
        <v>0.76296473703408285</v>
      </c>
      <c r="F1057">
        <f t="shared" si="443"/>
        <v>-2.1548088752164176</v>
      </c>
      <c r="G1057">
        <f t="shared" si="450"/>
        <v>-1.3918441381823348</v>
      </c>
      <c r="H1057" s="21">
        <f t="shared" si="451"/>
        <v>-3.5138738405502009E-3</v>
      </c>
      <c r="I1057" s="37">
        <f t="shared" si="444"/>
        <v>-0.45464274563248153</v>
      </c>
      <c r="J1057" s="1">
        <f t="shared" si="452"/>
        <v>-1.8517113988007809E-2</v>
      </c>
      <c r="K1057" s="1">
        <f t="shared" si="453"/>
        <v>-5.159591165289436E-6</v>
      </c>
      <c r="L1057" s="1">
        <f t="shared" si="445"/>
        <v>-0.70520538345646211</v>
      </c>
      <c r="M1057" s="1">
        <f t="shared" si="446"/>
        <v>0.25595032863086276</v>
      </c>
      <c r="N1057" s="1">
        <f t="shared" si="447"/>
        <v>-1.9159375954416111E-2</v>
      </c>
      <c r="O1057" s="1">
        <f t="shared" si="448"/>
        <v>0.75949120997229824</v>
      </c>
      <c r="P1057" s="1">
        <f t="shared" si="449"/>
        <v>-3.5729817894913115E-4</v>
      </c>
      <c r="Q1057" s="1">
        <f t="shared" si="454"/>
        <v>-3.2980663452926271E-3</v>
      </c>
      <c r="R1057" s="1">
        <f t="shared" si="455"/>
        <v>-8.2392329416702907E-5</v>
      </c>
      <c r="S1057" s="1">
        <f t="shared" si="456"/>
        <v>1.1421460966310089E-3</v>
      </c>
      <c r="T1057" s="1">
        <f t="shared" si="457"/>
        <v>9.011890982492745E-3</v>
      </c>
      <c r="U1057" s="1">
        <f t="shared" si="458"/>
        <v>-8.4270755136527555E-6</v>
      </c>
      <c r="V1057" s="1">
        <f t="shared" si="459"/>
        <v>-1.3305158089840315E-5</v>
      </c>
      <c r="W1057" s="1">
        <f t="shared" si="441"/>
        <v>0</v>
      </c>
      <c r="X1057" s="1">
        <f t="shared" si="441"/>
        <v>0</v>
      </c>
      <c r="Y1057" s="1">
        <f t="shared" si="441"/>
        <v>0</v>
      </c>
      <c r="Z1057" s="1">
        <f t="shared" si="441"/>
        <v>0</v>
      </c>
      <c r="AA1057" s="1">
        <f>+AA$3*$F1057*ABS($F1057)*COS(2*PI()*$A1057/$AZ$22+AA$4)*COS(2*PI()*$A1057/$BA$22+AA$5)</f>
        <v>0</v>
      </c>
      <c r="AB1057" s="39">
        <f>+AB$3*$F1057*ABS($F1057)*COS(2*2*PI()*$A1057/$BA$33+AB$4)*COS(2*2*PI()*$A1057/$BA$34+AB$5)*COS(2*2*PI()*$A1057/$BA$35+AB$6)</f>
        <v>0</v>
      </c>
      <c r="AE1057" s="20">
        <f>+$AF$20*SIGN(SOI!A1056)*(ABS(SOI!A1056))^$AE$2</f>
        <v>0.38915109817092591</v>
      </c>
      <c r="AF1057" s="20">
        <f t="shared" si="462"/>
        <v>0.27747258652394019</v>
      </c>
      <c r="AG1057" s="19">
        <f t="shared" si="437"/>
        <v>0.79036292212286396</v>
      </c>
      <c r="AH1057" s="19">
        <f t="shared" si="438"/>
        <v>0.76231886013875017</v>
      </c>
      <c r="AI1057">
        <f t="shared" si="461"/>
        <v>0.62100000000000299</v>
      </c>
      <c r="AJ1057">
        <f t="shared" si="460"/>
        <v>0.51289033559892383</v>
      </c>
      <c r="AK1057">
        <v>1</v>
      </c>
    </row>
    <row r="1058" spans="1:37" x14ac:dyDescent="0.25">
      <c r="A1058">
        <v>86.333333333332789</v>
      </c>
      <c r="B1058" s="2">
        <v>1966.3333333332548</v>
      </c>
      <c r="C1058">
        <f>+D1058+($D$2+E1058+F1058)*SOI!A1057*IF(B1058&gt;$C$18, IF(B1058&lt;$C$19,-1,1),1)</f>
        <v>-0.17528894185615368</v>
      </c>
      <c r="D1058">
        <f>+$D$3*((1-$D$5)*SOI!D1057+$D$5*SOI!D1056) +   $D$4*((1-$D$5)*SOI!E1057+$D$5*SOI!E1056)</f>
        <v>0</v>
      </c>
      <c r="E1058">
        <f t="shared" si="442"/>
        <v>-0.68067141186667524</v>
      </c>
      <c r="F1058">
        <f t="shared" si="443"/>
        <v>3.6021537761359035</v>
      </c>
      <c r="G1058">
        <f t="shared" si="450"/>
        <v>2.9214823642692282</v>
      </c>
      <c r="H1058" s="21">
        <f t="shared" si="451"/>
        <v>-2.5688195300091394E-3</v>
      </c>
      <c r="I1058" s="37">
        <f t="shared" si="444"/>
        <v>0.24390871227671621</v>
      </c>
      <c r="J1058" s="1">
        <f t="shared" si="452"/>
        <v>-2.7591093423369171E-3</v>
      </c>
      <c r="K1058" s="1">
        <f t="shared" si="453"/>
        <v>1.9449663108604257E-5</v>
      </c>
      <c r="L1058" s="1">
        <f t="shared" si="445"/>
        <v>7.6683745292066632E-2</v>
      </c>
      <c r="M1058" s="1">
        <f t="shared" si="446"/>
        <v>-7.108766604417302E-2</v>
      </c>
      <c r="N1058" s="1">
        <f t="shared" si="447"/>
        <v>-2.6099053965851847E-2</v>
      </c>
      <c r="O1058" s="1">
        <f t="shared" si="448"/>
        <v>-0.37596292918393359</v>
      </c>
      <c r="P1058" s="1">
        <f t="shared" si="449"/>
        <v>2.502174684231482E-2</v>
      </c>
      <c r="Q1058" s="1">
        <f t="shared" si="454"/>
        <v>1.2477895896104518E-3</v>
      </c>
      <c r="R1058" s="1">
        <f t="shared" si="455"/>
        <v>-1.6723447039410446E-5</v>
      </c>
      <c r="S1058" s="1">
        <f t="shared" si="456"/>
        <v>-8.3468404754609741E-4</v>
      </c>
      <c r="T1058" s="1">
        <f t="shared" si="457"/>
        <v>4.8509399566035362E-4</v>
      </c>
      <c r="U1058" s="1">
        <f t="shared" si="458"/>
        <v>-3.1660717756040963E-4</v>
      </c>
      <c r="V1058" s="1">
        <f t="shared" si="459"/>
        <v>1.2692590485073013E-3</v>
      </c>
      <c r="W1058" s="1">
        <f t="shared" si="441"/>
        <v>0</v>
      </c>
      <c r="X1058" s="1">
        <f t="shared" si="441"/>
        <v>0</v>
      </c>
      <c r="Y1058" s="1">
        <f t="shared" si="441"/>
        <v>0</v>
      </c>
      <c r="Z1058" s="1">
        <f t="shared" si="441"/>
        <v>0</v>
      </c>
      <c r="AA1058" s="1">
        <f>+AA$3*$F1058*ABS($F1058)*COS(2*PI()*$A1058/$AZ$22+AA$4)*COS(2*PI()*$A1058/$BA$22+AA$5)</f>
        <v>0</v>
      </c>
      <c r="AB1058" s="39">
        <f>+AB$3*$F1058*ABS($F1058)*COS(2*2*PI()*$A1058/$BA$33+AB$4)*COS(2*2*PI()*$A1058/$BA$34+AB$5)*COS(2*2*PI()*$A1058/$BA$35+AB$6)</f>
        <v>0</v>
      </c>
      <c r="AE1058" s="20">
        <f>+$AF$20*SIGN(SOI!A1057)*(ABS(SOI!A1057))^$AE$2</f>
        <v>-8.3103950160320586E-2</v>
      </c>
      <c r="AF1058" s="20">
        <f t="shared" si="462"/>
        <v>0.15225674964106553</v>
      </c>
      <c r="AG1058" s="19">
        <f t="shared" ref="AG1058:AG1121" si="463">+SIN((AVERAGE(H1054:H1065)+AVERAGE(H1058:H1061)/4)*($AG$19+AG1057*$AG$18*AVERAGE(G1054:G1065))*$AE$20+$AG$17) - SIN($AG$17)</f>
        <v>9.210073734067481E-2</v>
      </c>
      <c r="AH1058" s="19">
        <f t="shared" si="438"/>
        <v>7.7192668110669493E-2</v>
      </c>
      <c r="AI1058">
        <f t="shared" si="461"/>
        <v>0.62160000000000304</v>
      </c>
      <c r="AJ1058">
        <f t="shared" si="460"/>
        <v>6.0156012300390721E-2</v>
      </c>
      <c r="AK1058">
        <v>1</v>
      </c>
    </row>
    <row r="1059" spans="1:37" x14ac:dyDescent="0.25">
      <c r="A1059">
        <v>86.416666666666117</v>
      </c>
      <c r="B1059" s="2">
        <v>1966.4166666665881</v>
      </c>
      <c r="C1059">
        <f>+D1059+($D$2+E1059+F1059)*SOI!A1058*IF(B1059&gt;$C$18, IF(B1059&lt;$C$19,-1,1),1)</f>
        <v>-8.261930805747113</v>
      </c>
      <c r="D1059">
        <f>+$D$3*((1-$D$5)*SOI!D1058+$D$5*SOI!D1057) +   $D$4*((1-$D$5)*SOI!E1058+$D$5*SOI!E1057)</f>
        <v>0</v>
      </c>
      <c r="E1059">
        <f t="shared" si="442"/>
        <v>0.65467329740299318</v>
      </c>
      <c r="F1059">
        <f t="shared" si="443"/>
        <v>-59.668464767025228</v>
      </c>
      <c r="G1059">
        <f t="shared" si="450"/>
        <v>-59.013791469622234</v>
      </c>
      <c r="H1059" s="21">
        <f t="shared" si="451"/>
        <v>-4.541334342669525E-2</v>
      </c>
      <c r="I1059" s="37">
        <f t="shared" si="444"/>
        <v>0.2274313438105787</v>
      </c>
      <c r="J1059" s="1">
        <f t="shared" si="452"/>
        <v>-9.3357114798201191E-2</v>
      </c>
      <c r="K1059" s="1">
        <f t="shared" si="453"/>
        <v>-7.7271964119268347E-5</v>
      </c>
      <c r="L1059" s="1">
        <f t="shared" si="445"/>
        <v>-0.19130720057335265</v>
      </c>
      <c r="M1059" s="1">
        <f t="shared" si="446"/>
        <v>-2.5795845147105401</v>
      </c>
      <c r="N1059" s="1">
        <f t="shared" si="447"/>
        <v>1.1687614358839098</v>
      </c>
      <c r="O1059" s="1">
        <f t="shared" si="448"/>
        <v>1.6746045045923124E-2</v>
      </c>
      <c r="P1059" s="1">
        <f t="shared" si="449"/>
        <v>-0.89460693973448868</v>
      </c>
      <c r="Q1059" s="1">
        <f t="shared" si="454"/>
        <v>-2.0276732482058439</v>
      </c>
      <c r="R1059" s="1">
        <f t="shared" si="455"/>
        <v>2.5339930344217793E-2</v>
      </c>
      <c r="S1059" s="1">
        <f t="shared" si="456"/>
        <v>3.4853486258916704E-2</v>
      </c>
      <c r="T1059" s="1">
        <f t="shared" si="457"/>
        <v>5.3904016958485808E-5</v>
      </c>
      <c r="U1059" s="1">
        <f t="shared" si="458"/>
        <v>1.0555003880762699E-2</v>
      </c>
      <c r="V1059" s="1">
        <f t="shared" si="459"/>
        <v>2.0321979694105168</v>
      </c>
      <c r="W1059" s="1">
        <f t="shared" si="441"/>
        <v>0</v>
      </c>
      <c r="X1059" s="1">
        <f t="shared" si="441"/>
        <v>0</v>
      </c>
      <c r="Y1059" s="1">
        <f t="shared" si="441"/>
        <v>0</v>
      </c>
      <c r="Z1059" s="1">
        <f t="shared" si="441"/>
        <v>0</v>
      </c>
      <c r="AA1059" s="1">
        <f>+AA$3*$F1059*ABS($F1059)*COS(2*PI()*$A1059/$AZ$22+AA$4)*COS(2*PI()*$A1059/$BA$22+AA$5)</f>
        <v>0</v>
      </c>
      <c r="AB1059" s="39">
        <f>+AB$3*$F1059*ABS($F1059)*COS(2*2*PI()*$A1059/$BA$33+AB$4)*COS(2*2*PI()*$A1059/$BA$34+AB$5)*COS(2*2*PI()*$A1059/$BA$35+AB$6)</f>
        <v>0</v>
      </c>
      <c r="AE1059" s="20">
        <f>+$AF$20*SIGN(SOI!A1058)*(ABS(SOI!A1058))^$AE$2</f>
        <v>0.15072310091259125</v>
      </c>
      <c r="AF1059" s="20">
        <f t="shared" si="462"/>
        <v>9.3751085895123612E-2</v>
      </c>
      <c r="AG1059" s="19">
        <f t="shared" si="463"/>
        <v>0.14160782841481265</v>
      </c>
      <c r="AH1059" s="19">
        <f t="shared" ref="AH1059:AH1122" si="464">+SIN((AVERAGE(H1055:H1066)+AVERAGE(H1059:H1062)*$AH$1)*($AG$19+AH1058*$AG$18*AVERAGE(G1055:G1066))*$AE$20+$AG$17) - SIN($AG$17)+$AH$2</f>
        <v>0.10014740648792927</v>
      </c>
      <c r="AI1059">
        <f t="shared" si="461"/>
        <v>0.62220000000000308</v>
      </c>
      <c r="AJ1059">
        <f t="shared" si="460"/>
        <v>4.7856742519689036E-2</v>
      </c>
      <c r="AK1059">
        <v>1</v>
      </c>
    </row>
    <row r="1060" spans="1:37" x14ac:dyDescent="0.25">
      <c r="A1060">
        <v>86.499999999999446</v>
      </c>
      <c r="B1060" s="2">
        <v>1966.4999999999213</v>
      </c>
      <c r="C1060">
        <f>+D1060+($D$2+E1060+F1060)*SOI!A1059*IF(B1060&gt;$C$18, IF(B1060&lt;$C$19,-1,1),1)</f>
        <v>-1.0804657554814998</v>
      </c>
      <c r="D1060">
        <f>+$D$3*((1-$D$5)*SOI!D1059+$D$5*SOI!D1058) +   $D$4*((1-$D$5)*SOI!E1059+$D$5*SOI!E1058)</f>
        <v>0</v>
      </c>
      <c r="E1060">
        <f t="shared" si="442"/>
        <v>-0.67488859909321874</v>
      </c>
      <c r="F1060">
        <f t="shared" si="443"/>
        <v>-4.0227885986524328</v>
      </c>
      <c r="G1060">
        <f t="shared" si="450"/>
        <v>-4.6976771977456515</v>
      </c>
      <c r="H1060" s="21">
        <f t="shared" si="451"/>
        <v>6.7799800425285639E-4</v>
      </c>
      <c r="I1060" s="37">
        <f t="shared" si="444"/>
        <v>-0.24946839066819057</v>
      </c>
      <c r="J1060" s="1">
        <f t="shared" si="452"/>
        <v>7.4992762637790065E-3</v>
      </c>
      <c r="K1060" s="1">
        <f t="shared" si="453"/>
        <v>-1.7370613558580463E-4</v>
      </c>
      <c r="L1060" s="1">
        <f t="shared" si="445"/>
        <v>0.68672200289920315</v>
      </c>
      <c r="M1060" s="1">
        <f t="shared" si="446"/>
        <v>-0.18891066839826584</v>
      </c>
      <c r="N1060" s="1">
        <f t="shared" si="447"/>
        <v>1.630295976645629E-2</v>
      </c>
      <c r="O1060" s="1">
        <f t="shared" si="448"/>
        <v>-0.1888816525079399</v>
      </c>
      <c r="P1060" s="1">
        <f t="shared" si="449"/>
        <v>-4.967047412897941E-2</v>
      </c>
      <c r="Q1060" s="1">
        <f t="shared" si="454"/>
        <v>-2.0713108413570646E-3</v>
      </c>
      <c r="R1060" s="1">
        <f t="shared" si="455"/>
        <v>-2.8393434705981092E-5</v>
      </c>
      <c r="S1060" s="1">
        <f t="shared" si="456"/>
        <v>-5.3327597302315667E-4</v>
      </c>
      <c r="T1060" s="1">
        <f t="shared" si="457"/>
        <v>2.1824700611265398E-3</v>
      </c>
      <c r="U1060" s="1">
        <f t="shared" si="458"/>
        <v>-6.428203960301799E-4</v>
      </c>
      <c r="V1060" s="1">
        <f t="shared" si="459"/>
        <v>1.5738837061557594E-3</v>
      </c>
      <c r="W1060" s="1">
        <f t="shared" si="441"/>
        <v>0</v>
      </c>
      <c r="X1060" s="1">
        <f t="shared" si="441"/>
        <v>0</v>
      </c>
      <c r="Y1060" s="1">
        <f t="shared" si="441"/>
        <v>0</v>
      </c>
      <c r="Z1060" s="1">
        <f t="shared" si="441"/>
        <v>0</v>
      </c>
      <c r="AA1060" s="1">
        <f>+AA$3*$F1060*ABS($F1060)*COS(2*PI()*$A1060/$AZ$22+AA$4)*COS(2*PI()*$A1060/$BA$22+AA$5)</f>
        <v>0</v>
      </c>
      <c r="AB1060" s="39">
        <f>+AB$3*$F1060*ABS($F1060)*COS(2*2*PI()*$A1060/$BA$33+AB$4)*COS(2*2*PI()*$A1060/$BA$34+AB$5)*COS(2*2*PI()*$A1060/$BA$35+AB$6)</f>
        <v>0</v>
      </c>
      <c r="AE1060" s="20">
        <f>+$AF$20*SIGN(SOI!A1059)*(ABS(SOI!A1059))^$AE$2</f>
        <v>0.21363410693310017</v>
      </c>
      <c r="AF1060" s="20">
        <f t="shared" si="462"/>
        <v>8.1789728330636802E-2</v>
      </c>
      <c r="AG1060" s="19">
        <f t="shared" si="463"/>
        <v>9.2002372933210452E-2</v>
      </c>
      <c r="AH1060" s="19">
        <f t="shared" si="464"/>
        <v>9.0882266695156394E-2</v>
      </c>
      <c r="AI1060">
        <f t="shared" si="461"/>
        <v>0.62280000000000313</v>
      </c>
      <c r="AJ1060">
        <f t="shared" si="460"/>
        <v>1.0212644602573651E-2</v>
      </c>
      <c r="AK1060">
        <v>1</v>
      </c>
    </row>
    <row r="1061" spans="1:37" x14ac:dyDescent="0.25">
      <c r="A1061">
        <v>86.583333333332774</v>
      </c>
      <c r="B1061" s="2">
        <v>1966.5833333332546</v>
      </c>
      <c r="C1061">
        <f>+D1061+($D$2+E1061+F1061)*SOI!A1060*IF(B1061&gt;$C$18, IF(B1061&lt;$C$19,-1,1),1)</f>
        <v>-0.29846072638474314</v>
      </c>
      <c r="D1061">
        <f>+$D$3*((1-$D$5)*SOI!D1060+$D$5*SOI!D1059) +   $D$4*((1-$D$5)*SOI!E1060+$D$5*SOI!E1059)</f>
        <v>0</v>
      </c>
      <c r="E1061">
        <f t="shared" si="442"/>
        <v>0.74906623514860682</v>
      </c>
      <c r="F1061">
        <f t="shared" si="443"/>
        <v>2.2355410286988242</v>
      </c>
      <c r="G1061">
        <f t="shared" si="450"/>
        <v>2.984607263847431</v>
      </c>
      <c r="H1061" s="21">
        <f t="shared" si="451"/>
        <v>7.3488187817437323E-3</v>
      </c>
      <c r="I1061" s="37">
        <f t="shared" si="444"/>
        <v>0.38626995041136636</v>
      </c>
      <c r="J1061" s="1">
        <f t="shared" si="452"/>
        <v>2.0209708221536385E-3</v>
      </c>
      <c r="K1061" s="1">
        <f t="shared" si="453"/>
        <v>7.8450628758044988E-5</v>
      </c>
      <c r="L1061" s="1">
        <f t="shared" si="445"/>
        <v>-0.79007613231443841</v>
      </c>
      <c r="M1061" s="1">
        <f t="shared" si="446"/>
        <v>3.2879240495549258E-2</v>
      </c>
      <c r="N1061" s="1">
        <f t="shared" si="447"/>
        <v>8.7162116235180692E-2</v>
      </c>
      <c r="O1061" s="1">
        <f t="shared" si="448"/>
        <v>0.62969370735756758</v>
      </c>
      <c r="P1061" s="1">
        <f t="shared" si="449"/>
        <v>5.8486012973540252E-3</v>
      </c>
      <c r="Q1061" s="1">
        <f t="shared" si="454"/>
        <v>1.9274001117574617E-3</v>
      </c>
      <c r="R1061" s="1">
        <f t="shared" si="455"/>
        <v>-4.0909100604266282E-5</v>
      </c>
      <c r="S1061" s="1">
        <f t="shared" si="456"/>
        <v>4.4145732212802135E-3</v>
      </c>
      <c r="T1061" s="1">
        <f t="shared" si="457"/>
        <v>8.3709713220617987E-3</v>
      </c>
      <c r="U1061" s="1">
        <f t="shared" si="458"/>
        <v>-1.1719761051556595E-4</v>
      </c>
      <c r="V1061" s="1">
        <f t="shared" si="459"/>
        <v>-9.9080379028420717E-4</v>
      </c>
      <c r="W1061" s="1">
        <f t="shared" si="441"/>
        <v>0</v>
      </c>
      <c r="X1061" s="1">
        <f t="shared" si="441"/>
        <v>0</v>
      </c>
      <c r="Y1061" s="1">
        <f t="shared" si="441"/>
        <v>0</v>
      </c>
      <c r="Z1061" s="1">
        <f t="shared" si="441"/>
        <v>0</v>
      </c>
      <c r="AA1061" s="1">
        <f>+AA$3*$F1061*ABS($F1061)*COS(2*PI()*$A1061/$AZ$22+AA$4)*COS(2*PI()*$A1061/$BA$22+AA$5)</f>
        <v>0</v>
      </c>
      <c r="AB1061" s="39">
        <f>+AB$3*$F1061*ABS($F1061)*COS(2*2*PI()*$A1061/$BA$33+AB$4)*COS(2*2*PI()*$A1061/$BA$34+AB$5)*COS(2*2*PI()*$A1061/$BA$35+AB$6)</f>
        <v>0</v>
      </c>
      <c r="AE1061" s="20">
        <f>+$AF$20*SIGN(SOI!A1060)*(ABS(SOI!A1060))^$AE$2</f>
        <v>-0.11898802285378103</v>
      </c>
      <c r="AF1061" s="20">
        <f t="shared" si="462"/>
        <v>7.1782267404683535E-3</v>
      </c>
      <c r="AG1061" s="19">
        <f t="shared" si="463"/>
        <v>7.9631052301970373E-2</v>
      </c>
      <c r="AH1061" s="19">
        <f t="shared" si="464"/>
        <v>0.11242937528762573</v>
      </c>
      <c r="AI1061">
        <f t="shared" si="461"/>
        <v>0.62340000000000317</v>
      </c>
      <c r="AJ1061">
        <f t="shared" si="460"/>
        <v>7.2452825561502024E-2</v>
      </c>
      <c r="AK1061">
        <v>1</v>
      </c>
    </row>
    <row r="1062" spans="1:37" x14ac:dyDescent="0.25">
      <c r="A1062">
        <v>86.666666666666103</v>
      </c>
      <c r="B1062" s="2">
        <v>1966.6666666665878</v>
      </c>
      <c r="C1062">
        <f>+D1062+($D$2+E1062+F1062)*SOI!A1061*IF(B1062&gt;$C$18, IF(B1062&lt;$C$19,-1,1),1)</f>
        <v>0.14058864813720695</v>
      </c>
      <c r="D1062">
        <f>+$D$3*((1-$D$5)*SOI!D1061+$D$5*SOI!D1060) +   $D$4*((1-$D$5)*SOI!E1061+$D$5*SOI!E1060)</f>
        <v>0</v>
      </c>
      <c r="E1062">
        <f t="shared" si="442"/>
        <v>-0.91133851617325679</v>
      </c>
      <c r="F1062">
        <f t="shared" si="443"/>
        <v>-1.9004344465708825</v>
      </c>
      <c r="G1062">
        <f t="shared" si="450"/>
        <v>-2.811772962744139</v>
      </c>
      <c r="H1062" s="21">
        <f t="shared" si="451"/>
        <v>-1.7664724308687842E-2</v>
      </c>
      <c r="I1062" s="37">
        <f t="shared" si="444"/>
        <v>-0.32770210824505464</v>
      </c>
      <c r="J1062" s="1">
        <f t="shared" si="452"/>
        <v>-9.7964423469568021E-4</v>
      </c>
      <c r="K1062" s="1">
        <f t="shared" si="453"/>
        <v>-8.5580885573384525E-6</v>
      </c>
      <c r="L1062" s="1">
        <f t="shared" si="445"/>
        <v>0.22506552021394455</v>
      </c>
      <c r="M1062" s="1">
        <f t="shared" si="446"/>
        <v>1.878632402963519E-2</v>
      </c>
      <c r="N1062" s="1">
        <f t="shared" si="447"/>
        <v>-0.15259530042525848</v>
      </c>
      <c r="O1062" s="1">
        <f t="shared" si="448"/>
        <v>-0.65000793930551393</v>
      </c>
      <c r="P1062" s="1">
        <f t="shared" si="449"/>
        <v>-2.1697166986795846E-3</v>
      </c>
      <c r="Q1062" s="1">
        <f t="shared" si="454"/>
        <v>-1.927992341026944E-3</v>
      </c>
      <c r="R1062" s="1">
        <f t="shared" si="455"/>
        <v>-3.4716958284487662E-5</v>
      </c>
      <c r="S1062" s="1">
        <f t="shared" si="456"/>
        <v>6.5567772311016497E-3</v>
      </c>
      <c r="T1062" s="1">
        <f t="shared" si="457"/>
        <v>2.4615303019485226E-3</v>
      </c>
      <c r="U1062" s="1">
        <f t="shared" si="458"/>
        <v>-3.6885704601020911E-5</v>
      </c>
      <c r="V1062" s="1">
        <f t="shared" si="459"/>
        <v>-6.4350520934987831E-4</v>
      </c>
      <c r="W1062" s="1">
        <f t="shared" ref="W1062:Z1081" si="465">+W$3*$F1062*ABS($F1062)*COS(2*PI()*$A1062/W$2+W$4)</f>
        <v>0</v>
      </c>
      <c r="X1062" s="1">
        <f t="shared" si="465"/>
        <v>0</v>
      </c>
      <c r="Y1062" s="1">
        <f t="shared" si="465"/>
        <v>0</v>
      </c>
      <c r="Z1062" s="1">
        <f t="shared" si="465"/>
        <v>0</v>
      </c>
      <c r="AA1062" s="1">
        <f>+AA$3*$F1062*ABS($F1062)*COS(2*PI()*$A1062/$AZ$22+AA$4)*COS(2*PI()*$A1062/$BA$22+AA$5)</f>
        <v>0</v>
      </c>
      <c r="AB1062" s="39">
        <f>+AB$3*$F1062*ABS($F1062)*COS(2*2*PI()*$A1062/$BA$33+AB$4)*COS(2*2*PI()*$A1062/$BA$34+AB$5)*COS(2*2*PI()*$A1062/$BA$35+AB$6)</f>
        <v>0</v>
      </c>
      <c r="AE1062" s="20">
        <f>+$AF$20*SIGN(SOI!A1061)*(ABS(SOI!A1061))^$AE$2</f>
        <v>-7.3111403857914078E-2</v>
      </c>
      <c r="AF1062" s="20">
        <f t="shared" si="462"/>
        <v>-8.8403610189869739E-2</v>
      </c>
      <c r="AG1062" s="19">
        <f t="shared" si="463"/>
        <v>0.14733703550451524</v>
      </c>
      <c r="AH1062" s="19">
        <f t="shared" si="464"/>
        <v>0.11141341574981714</v>
      </c>
      <c r="AI1062">
        <f t="shared" si="461"/>
        <v>0.62400000000000322</v>
      </c>
      <c r="AJ1062">
        <f t="shared" si="460"/>
        <v>0.23574064569438496</v>
      </c>
      <c r="AK1062">
        <v>1</v>
      </c>
    </row>
    <row r="1063" spans="1:37" x14ac:dyDescent="0.25">
      <c r="A1063">
        <v>86.749999999999432</v>
      </c>
      <c r="B1063" s="2">
        <v>1966.7499999999211</v>
      </c>
      <c r="C1063">
        <f>+D1063+($D$2+E1063+F1063)*SOI!A1062*IF(B1063&gt;$C$18, IF(B1063&lt;$C$19,-1,1),1)</f>
        <v>-0.17145090480741329</v>
      </c>
      <c r="D1063">
        <f>+$D$3*((1-$D$5)*SOI!D1062+$D$5*SOI!D1061) +   $D$4*((1-$D$5)*SOI!E1062+$D$5*SOI!E1061)</f>
        <v>0</v>
      </c>
      <c r="E1063">
        <f t="shared" si="442"/>
        <v>1.274209220802712</v>
      </c>
      <c r="F1063">
        <f t="shared" si="443"/>
        <v>2.1548088753455534</v>
      </c>
      <c r="G1063">
        <f t="shared" si="450"/>
        <v>3.4290180961482655</v>
      </c>
      <c r="H1063" s="21">
        <f t="shared" si="451"/>
        <v>4.7220764653722195E-3</v>
      </c>
      <c r="I1063" s="37">
        <f t="shared" si="444"/>
        <v>-2.3154409489207191E-3</v>
      </c>
      <c r="J1063" s="1">
        <f t="shared" si="452"/>
        <v>3.1927621585472365E-7</v>
      </c>
      <c r="K1063" s="1">
        <f t="shared" si="453"/>
        <v>1.1845613838907305E-5</v>
      </c>
      <c r="L1063" s="1">
        <f t="shared" si="445"/>
        <v>-0.11318834654727215</v>
      </c>
      <c r="M1063" s="1">
        <f t="shared" si="446"/>
        <v>-8.6653381529814134E-4</v>
      </c>
      <c r="N1063" s="1">
        <f t="shared" si="447"/>
        <v>0.18018016201537748</v>
      </c>
      <c r="O1063" s="1">
        <f t="shared" si="448"/>
        <v>0.15597005913588355</v>
      </c>
      <c r="P1063" s="1">
        <f t="shared" si="449"/>
        <v>2.4886768118850048E-2</v>
      </c>
      <c r="Q1063" s="1">
        <f t="shared" si="454"/>
        <v>-1.0500617165215377E-4</v>
      </c>
      <c r="R1063" s="1">
        <f t="shared" si="455"/>
        <v>-1.3359975526763656E-8</v>
      </c>
      <c r="S1063" s="1">
        <f t="shared" si="456"/>
        <v>-5.47029462060945E-5</v>
      </c>
      <c r="T1063" s="1">
        <f t="shared" si="457"/>
        <v>2.9704381303900026E-4</v>
      </c>
      <c r="U1063" s="1">
        <f t="shared" si="458"/>
        <v>2.9893586847792946E-6</v>
      </c>
      <c r="V1063" s="1">
        <f t="shared" si="459"/>
        <v>-8.7153202739538426E-3</v>
      </c>
      <c r="W1063" s="1">
        <f t="shared" si="465"/>
        <v>0</v>
      </c>
      <c r="X1063" s="1">
        <f t="shared" si="465"/>
        <v>0</v>
      </c>
      <c r="Y1063" s="1">
        <f t="shared" si="465"/>
        <v>0</v>
      </c>
      <c r="Z1063" s="1">
        <f t="shared" si="465"/>
        <v>0</v>
      </c>
      <c r="AA1063" s="1">
        <f>+AA$3*$F1063*ABS($F1063)*COS(2*PI()*$A1063/$AZ$22+AA$4)*COS(2*PI()*$A1063/$BA$22+AA$5)</f>
        <v>0</v>
      </c>
      <c r="AB1063" s="39">
        <f>+AB$3*$F1063*ABS($F1063)*COS(2*2*PI()*$A1063/$BA$33+AB$4)*COS(2*2*PI()*$A1063/$BA$34+AB$5)*COS(2*2*PI()*$A1063/$BA$35+AB$6)</f>
        <v>0</v>
      </c>
      <c r="AE1063" s="20">
        <f>+$AF$20*SIGN(SOI!A1062)*(ABS(SOI!A1062))^$AE$2</f>
        <v>-7.3111403857914078E-2</v>
      </c>
      <c r="AF1063" s="20">
        <f t="shared" si="462"/>
        <v>-0.14819620567297168</v>
      </c>
      <c r="AG1063" s="19">
        <f t="shared" si="463"/>
        <v>0.10612005302503938</v>
      </c>
      <c r="AH1063" s="19">
        <f t="shared" si="464"/>
        <v>8.8782714751037911E-2</v>
      </c>
      <c r="AI1063">
        <f t="shared" si="461"/>
        <v>0.62460000000000326</v>
      </c>
      <c r="AJ1063">
        <f t="shared" si="460"/>
        <v>0.25431625869801106</v>
      </c>
      <c r="AK1063">
        <v>1</v>
      </c>
    </row>
    <row r="1064" spans="1:37" x14ac:dyDescent="0.25">
      <c r="A1064">
        <v>86.83333333333276</v>
      </c>
      <c r="B1064" s="2">
        <v>1966.8333333332544</v>
      </c>
      <c r="C1064">
        <f>+D1064+($D$2+E1064+F1064)*SOI!A1063*IF(B1064&gt;$C$18, IF(B1064&lt;$C$19,-1,1),1)</f>
        <v>2.2162081287938769</v>
      </c>
      <c r="D1064">
        <f>+$D$3*((1-$D$5)*SOI!D1063+$D$5*SOI!D1062) +   $D$4*((1-$D$5)*SOI!E1063+$D$5*SOI!E1062)</f>
        <v>0</v>
      </c>
      <c r="E1064">
        <f t="shared" si="442"/>
        <v>-2.3875979230316884</v>
      </c>
      <c r="F1064">
        <f t="shared" si="443"/>
        <v>-3.6021537764112228</v>
      </c>
      <c r="G1064">
        <f t="shared" si="450"/>
        <v>-5.9897516994429107</v>
      </c>
      <c r="H1064" s="21">
        <f t="shared" si="451"/>
        <v>4.7572506193695692E-2</v>
      </c>
      <c r="I1064" s="37">
        <f t="shared" si="444"/>
        <v>0.88051602566038278</v>
      </c>
      <c r="J1064" s="1">
        <f t="shared" si="452"/>
        <v>-1.688317208392975E-2</v>
      </c>
      <c r="K1064" s="1">
        <f t="shared" si="453"/>
        <v>-9.3947476895476557E-4</v>
      </c>
      <c r="L1064" s="1">
        <f t="shared" si="445"/>
        <v>2.0917298663090107</v>
      </c>
      <c r="M1064" s="1">
        <f t="shared" si="446"/>
        <v>-0.12049511477830432</v>
      </c>
      <c r="N1064" s="1">
        <f t="shared" si="447"/>
        <v>-0.13121594417946297</v>
      </c>
      <c r="O1064" s="1">
        <f t="shared" si="448"/>
        <v>-0.24571612072483975</v>
      </c>
      <c r="P1064" s="1">
        <f t="shared" si="449"/>
        <v>-6.779532647444779E-2</v>
      </c>
      <c r="Q1064" s="1">
        <f t="shared" si="454"/>
        <v>1.0633552666401976E-2</v>
      </c>
      <c r="R1064" s="1">
        <f t="shared" si="455"/>
        <v>-5.1448507307399007E-4</v>
      </c>
      <c r="S1064" s="1">
        <f t="shared" si="456"/>
        <v>-1.5149346852100945E-2</v>
      </c>
      <c r="T1064" s="1">
        <f t="shared" si="457"/>
        <v>8.6480224061405795E-3</v>
      </c>
      <c r="U1064" s="1">
        <f t="shared" si="458"/>
        <v>3.0967977173067128E-3</v>
      </c>
      <c r="V1064" s="1">
        <f t="shared" si="459"/>
        <v>-1.7289970139343677E-2</v>
      </c>
      <c r="W1064" s="1">
        <f t="shared" si="465"/>
        <v>0</v>
      </c>
      <c r="X1064" s="1">
        <f t="shared" si="465"/>
        <v>0</v>
      </c>
      <c r="Y1064" s="1">
        <f t="shared" si="465"/>
        <v>0</v>
      </c>
      <c r="Z1064" s="1">
        <f t="shared" si="465"/>
        <v>0</v>
      </c>
      <c r="AA1064" s="1">
        <f>+AA$3*$F1064*ABS($F1064)*COS(2*PI()*$A1064/$AZ$22+AA$4)*COS(2*PI()*$A1064/$BA$22+AA$5)</f>
        <v>0</v>
      </c>
      <c r="AB1064" s="39">
        <f>+AB$3*$F1064*ABS($F1064)*COS(2*2*PI()*$A1064/$BA$33+AB$4)*COS(2*2*PI()*$A1064/$BA$34+AB$5)*COS(2*2*PI()*$A1064/$BA$35+AB$6)</f>
        <v>0</v>
      </c>
      <c r="AE1064" s="20">
        <f>+$AF$20*SIGN(SOI!A1063)*(ABS(SOI!A1063))^$AE$2</f>
        <v>-0.29836580930308693</v>
      </c>
      <c r="AF1064" s="20">
        <f t="shared" si="462"/>
        <v>-0.20144369114581617</v>
      </c>
      <c r="AG1064" s="19">
        <f t="shared" si="463"/>
        <v>8.088759964718506E-2</v>
      </c>
      <c r="AH1064" s="19">
        <f t="shared" si="464"/>
        <v>5.4902416485525435E-2</v>
      </c>
      <c r="AI1064">
        <f t="shared" si="461"/>
        <v>0.62520000000000331</v>
      </c>
      <c r="AJ1064">
        <f t="shared" si="460"/>
        <v>0.28233129079300123</v>
      </c>
      <c r="AK1064">
        <v>1</v>
      </c>
    </row>
    <row r="1065" spans="1:37" x14ac:dyDescent="0.25">
      <c r="A1065">
        <v>86.916666666666089</v>
      </c>
      <c r="B1065" s="2">
        <v>1966.9166666665876</v>
      </c>
      <c r="C1065">
        <f>+D1065+($D$2+E1065+F1065)*SOI!A1064*IF(B1065&gt;$C$18, IF(B1065&lt;$C$19,-1,1),1)</f>
        <v>-26.205089239508784</v>
      </c>
      <c r="D1065">
        <f>+$D$3*((1-$D$5)*SOI!D1064+$D$5*SOI!D1063) +   $D$4*((1-$D$5)*SOI!E1064+$D$5*SOI!E1063)</f>
        <v>0</v>
      </c>
      <c r="E1065">
        <f t="shared" si="442"/>
        <v>41.120340000367804</v>
      </c>
      <c r="F1065">
        <f t="shared" si="443"/>
        <v>59.668464766973671</v>
      </c>
      <c r="G1065">
        <f t="shared" si="450"/>
        <v>100.78880476734147</v>
      </c>
      <c r="H1065" s="21">
        <f t="shared" si="451"/>
        <v>-7.7412672273359337E-2</v>
      </c>
      <c r="I1065" s="37">
        <f t="shared" si="444"/>
        <v>-22.268302462668412</v>
      </c>
      <c r="J1065" s="1">
        <f t="shared" si="452"/>
        <v>-12.473632605504582</v>
      </c>
      <c r="K1065" s="1">
        <f t="shared" si="453"/>
        <v>26.24019867622571</v>
      </c>
      <c r="L1065" s="1">
        <f t="shared" si="445"/>
        <v>-47.839421371883297</v>
      </c>
      <c r="M1065" s="1">
        <f t="shared" si="446"/>
        <v>3.5201283108017667</v>
      </c>
      <c r="N1065" s="1">
        <f t="shared" si="447"/>
        <v>-2.1943336778809983</v>
      </c>
      <c r="O1065" s="1">
        <f t="shared" si="448"/>
        <v>28.661484284670333</v>
      </c>
      <c r="P1065" s="1">
        <f t="shared" si="449"/>
        <v>0.70980067277806191</v>
      </c>
      <c r="Q1065" s="1">
        <f t="shared" si="454"/>
        <v>-5.1949754498045246</v>
      </c>
      <c r="R1065" s="1">
        <f t="shared" si="455"/>
        <v>-6.3566417933384969</v>
      </c>
      <c r="S1065" s="1">
        <f t="shared" si="456"/>
        <v>6.4070751025913664</v>
      </c>
      <c r="T1065" s="1">
        <f t="shared" si="457"/>
        <v>23.070773420298842</v>
      </c>
      <c r="U1065" s="1">
        <f t="shared" si="458"/>
        <v>0.81997259039290082</v>
      </c>
      <c r="V1065" s="1">
        <f t="shared" si="459"/>
        <v>3.0272406896533601</v>
      </c>
      <c r="W1065" s="1">
        <f t="shared" si="465"/>
        <v>0</v>
      </c>
      <c r="X1065" s="1">
        <f t="shared" si="465"/>
        <v>0</v>
      </c>
      <c r="Y1065" s="1">
        <f t="shared" si="465"/>
        <v>0</v>
      </c>
      <c r="Z1065" s="1">
        <f t="shared" si="465"/>
        <v>0</v>
      </c>
      <c r="AA1065" s="1">
        <f>+AA$3*$F1065*ABS($F1065)*COS(2*PI()*$A1065/$AZ$22+AA$4)*COS(2*PI()*$A1065/$BA$22+AA$5)</f>
        <v>0</v>
      </c>
      <c r="AB1065" s="39">
        <f>+AB$3*$F1065*ABS($F1065)*COS(2*2*PI()*$A1065/$BA$33+AB$4)*COS(2*2*PI()*$A1065/$BA$34+AB$5)*COS(2*2*PI()*$A1065/$BA$35+AB$6)</f>
        <v>0</v>
      </c>
      <c r="AE1065" s="20">
        <f>+$AF$20*SIGN(SOI!A1064)*(ABS(SOI!A1064))^$AE$2</f>
        <v>-0.2328538602764475</v>
      </c>
      <c r="AF1065" s="20">
        <f t="shared" si="462"/>
        <v>-0.30847352361113339</v>
      </c>
      <c r="AG1065" s="19">
        <f t="shared" si="463"/>
        <v>0.14860306028904205</v>
      </c>
      <c r="AH1065" s="19">
        <f t="shared" si="464"/>
        <v>7.924567241911451E-2</v>
      </c>
      <c r="AI1065">
        <f t="shared" si="461"/>
        <v>0.62580000000000335</v>
      </c>
      <c r="AJ1065">
        <f t="shared" si="460"/>
        <v>0.45707658390017547</v>
      </c>
      <c r="AK1065">
        <v>1</v>
      </c>
    </row>
    <row r="1066" spans="1:37" x14ac:dyDescent="0.25">
      <c r="A1066">
        <v>86.999999999999417</v>
      </c>
      <c r="B1066" s="2">
        <v>1966.9999999999209</v>
      </c>
      <c r="C1066">
        <f>+D1066+($D$2+E1066+F1066)*SOI!A1065*IF(B1066&gt;$C$18, IF(B1066&lt;$C$19,-1,1),1)</f>
        <v>-3.6916225747941795</v>
      </c>
      <c r="D1066">
        <f>+$D$3*((1-$D$5)*SOI!D1065+$D$5*SOI!D1064) +   $D$4*((1-$D$5)*SOI!E1065+$D$5*SOI!E1064)</f>
        <v>0</v>
      </c>
      <c r="E1066">
        <f t="shared" si="442"/>
        <v>2.6892524460953524</v>
      </c>
      <c r="F1066">
        <f t="shared" si="443"/>
        <v>4.0227885989849739</v>
      </c>
      <c r="G1066">
        <f t="shared" si="450"/>
        <v>6.7120410450803263</v>
      </c>
      <c r="H1066" s="21">
        <f t="shared" si="451"/>
        <v>-1.1527465228606606E-3</v>
      </c>
      <c r="I1066" s="37">
        <f t="shared" si="444"/>
        <v>-1.1468422015996189</v>
      </c>
      <c r="J1066" s="1">
        <f t="shared" si="452"/>
        <v>-3.8487044236033843E-2</v>
      </c>
      <c r="K1066" s="1">
        <f t="shared" si="453"/>
        <v>3.5547134177504874E-4</v>
      </c>
      <c r="L1066" s="1">
        <f t="shared" si="445"/>
        <v>-1.1370969162721858</v>
      </c>
      <c r="M1066" s="1">
        <f t="shared" si="446"/>
        <v>0.21089367291186051</v>
      </c>
      <c r="N1066" s="1">
        <f t="shared" si="447"/>
        <v>-0.36570482693345296</v>
      </c>
      <c r="O1066" s="1">
        <f t="shared" si="448"/>
        <v>2.3654558562790089</v>
      </c>
      <c r="P1066" s="1">
        <f t="shared" si="449"/>
        <v>4.9016934502130243E-3</v>
      </c>
      <c r="Q1066" s="1">
        <f t="shared" si="454"/>
        <v>-5.187003965947122E-2</v>
      </c>
      <c r="R1066" s="1">
        <f t="shared" si="455"/>
        <v>-3.2687173912080017E-3</v>
      </c>
      <c r="S1066" s="1">
        <f t="shared" si="456"/>
        <v>5.4992617704310055E-2</v>
      </c>
      <c r="T1066" s="1">
        <f t="shared" si="457"/>
        <v>4.5257429962292997E-2</v>
      </c>
      <c r="U1066" s="1">
        <f t="shared" si="458"/>
        <v>2.9162558971118039E-4</v>
      </c>
      <c r="V1066" s="1">
        <f t="shared" si="459"/>
        <v>3.4840527097660169E-3</v>
      </c>
      <c r="W1066" s="1">
        <f t="shared" si="465"/>
        <v>0</v>
      </c>
      <c r="X1066" s="1">
        <f t="shared" si="465"/>
        <v>0</v>
      </c>
      <c r="Y1066" s="1">
        <f t="shared" si="465"/>
        <v>0</v>
      </c>
      <c r="Z1066" s="1">
        <f t="shared" si="465"/>
        <v>0</v>
      </c>
      <c r="AA1066" s="1">
        <f>+AA$3*$F1066*ABS($F1066)*COS(2*PI()*$A1066/$AZ$22+AA$4)*COS(2*PI()*$A1066/$BA$22+AA$5)</f>
        <v>0</v>
      </c>
      <c r="AB1066" s="39">
        <f>+AB$3*$F1066*ABS($F1066)*COS(2*2*PI()*$A1066/$BA$33+AB$4)*COS(2*2*PI()*$A1066/$BA$34+AB$5)*COS(2*2*PI()*$A1066/$BA$35+AB$6)</f>
        <v>0</v>
      </c>
      <c r="AE1066" s="20">
        <f>+$AF$20*SIGN(SOI!A1065)*(ABS(SOI!A1065))^$AE$2</f>
        <v>-0.39420090125386592</v>
      </c>
      <c r="AF1066" s="20">
        <f t="shared" si="462"/>
        <v>-0.34209274552036306</v>
      </c>
      <c r="AG1066" s="19">
        <f t="shared" si="463"/>
        <v>5.9547171571890267E-2</v>
      </c>
      <c r="AH1066" s="19">
        <f t="shared" si="464"/>
        <v>5.4169840368697986E-2</v>
      </c>
      <c r="AI1066">
        <f t="shared" si="461"/>
        <v>0.6264000000000034</v>
      </c>
      <c r="AJ1066">
        <f t="shared" si="460"/>
        <v>0.40163991709225333</v>
      </c>
      <c r="AK1066">
        <v>1</v>
      </c>
    </row>
    <row r="1067" spans="1:37" x14ac:dyDescent="0.25">
      <c r="A1067">
        <v>87.083333333332746</v>
      </c>
      <c r="B1067" s="2">
        <v>1967.0833333332541</v>
      </c>
      <c r="C1067">
        <f>+D1067+($D$2+E1067+F1067)*SOI!A1066*IF(B1067&gt;$C$18, IF(B1067&lt;$C$19,-1,1),1)</f>
        <v>2.0059299882688513</v>
      </c>
      <c r="D1067">
        <f>+$D$3*((1-$D$5)*SOI!D1066+$D$5*SOI!D1065) +   $D$4*((1-$D$5)*SOI!E1066+$D$5*SOI!E1065)</f>
        <v>0</v>
      </c>
      <c r="E1067">
        <f t="shared" si="442"/>
        <v>-1.3464768073430502</v>
      </c>
      <c r="F1067">
        <f t="shared" si="443"/>
        <v>-2.2355410288513271</v>
      </c>
      <c r="G1067">
        <f t="shared" si="450"/>
        <v>-3.5820178361943773</v>
      </c>
      <c r="H1067" s="21">
        <f t="shared" si="451"/>
        <v>-3.2223792786379851E-3</v>
      </c>
      <c r="I1067" s="37">
        <f t="shared" si="444"/>
        <v>0.11578347147972511</v>
      </c>
      <c r="J1067" s="1">
        <f t="shared" si="452"/>
        <v>-8.7246115120558944E-4</v>
      </c>
      <c r="K1067" s="1">
        <f t="shared" si="453"/>
        <v>-1.53492712559705E-6</v>
      </c>
      <c r="L1067" s="1">
        <f t="shared" si="445"/>
        <v>2.0074415201957949E-2</v>
      </c>
      <c r="M1067" s="1">
        <f t="shared" si="446"/>
        <v>-4.7353511373998396E-2</v>
      </c>
      <c r="N1067" s="1">
        <f t="shared" si="447"/>
        <v>0.20989220765911137</v>
      </c>
      <c r="O1067" s="1">
        <f t="shared" si="448"/>
        <v>-0.4516588343595595</v>
      </c>
      <c r="P1067" s="1">
        <f t="shared" si="449"/>
        <v>-6.2789674606603544E-3</v>
      </c>
      <c r="Q1067" s="1">
        <f t="shared" si="454"/>
        <v>-6.6845294484379108E-3</v>
      </c>
      <c r="R1067" s="1">
        <f t="shared" si="455"/>
        <v>4.2527958497343969E-5</v>
      </c>
      <c r="S1067" s="1">
        <f t="shared" si="456"/>
        <v>3.1864926187354092E-3</v>
      </c>
      <c r="T1067" s="1">
        <f t="shared" si="457"/>
        <v>1.5255658919835119E-4</v>
      </c>
      <c r="U1067" s="1">
        <f t="shared" si="458"/>
        <v>3.7714696410838385E-5</v>
      </c>
      <c r="V1067" s="1">
        <f t="shared" si="459"/>
        <v>2.5614885854517325E-3</v>
      </c>
      <c r="W1067" s="1">
        <f t="shared" si="465"/>
        <v>0</v>
      </c>
      <c r="X1067" s="1">
        <f t="shared" si="465"/>
        <v>0</v>
      </c>
      <c r="Y1067" s="1">
        <f t="shared" si="465"/>
        <v>0</v>
      </c>
      <c r="Z1067" s="1">
        <f t="shared" si="465"/>
        <v>0</v>
      </c>
      <c r="AA1067" s="1">
        <f>+AA$3*$F1067*ABS($F1067)*COS(2*PI()*$A1067/$AZ$22+AA$4)*COS(2*PI()*$A1067/$BA$22+AA$5)</f>
        <v>0</v>
      </c>
      <c r="AB1067" s="39">
        <f>+AB$3*$F1067*ABS($F1067)*COS(2*2*PI()*$A1067/$BA$33+AB$4)*COS(2*2*PI()*$A1067/$BA$34+AB$5)*COS(2*2*PI()*$A1067/$BA$35+AB$6)</f>
        <v>0</v>
      </c>
      <c r="AE1067" s="20">
        <f>+$AF$20*SIGN(SOI!A1066)*(ABS(SOI!A1066))^$AE$2</f>
        <v>-0.39922347503077565</v>
      </c>
      <c r="AF1067" s="20">
        <f t="shared" si="462"/>
        <v>-0.38213516233180739</v>
      </c>
      <c r="AG1067" s="19">
        <f t="shared" si="463"/>
        <v>3.277889574442916E-2</v>
      </c>
      <c r="AH1067" s="19">
        <f t="shared" si="464"/>
        <v>3.8159262658590487E-2</v>
      </c>
      <c r="AI1067">
        <f t="shared" si="461"/>
        <v>0.62700000000000344</v>
      </c>
      <c r="AJ1067">
        <f t="shared" si="460"/>
        <v>0.41491405807623655</v>
      </c>
      <c r="AK1067">
        <v>1</v>
      </c>
    </row>
    <row r="1068" spans="1:37" x14ac:dyDescent="0.25">
      <c r="A1068">
        <v>87.166666666666075</v>
      </c>
      <c r="B1068" s="2">
        <v>1967.1666666665874</v>
      </c>
      <c r="C1068">
        <f>+D1068+($D$2+E1068+F1068)*SOI!A1067*IF(B1068&gt;$C$18, IF(B1068&lt;$C$19,-1,1),1)</f>
        <v>-1.3353927269230188</v>
      </c>
      <c r="D1068">
        <f>+$D$3*((1-$D$5)*SOI!D1067+$D$5*SOI!D1066) +   $D$4*((1-$D$5)*SOI!E1067+$D$5*SOI!E1066)</f>
        <v>0</v>
      </c>
      <c r="E1068">
        <f t="shared" si="442"/>
        <v>0.94082667441827139</v>
      </c>
      <c r="F1068">
        <f t="shared" si="443"/>
        <v>1.9004344466945347</v>
      </c>
      <c r="G1068">
        <f t="shared" si="450"/>
        <v>2.8412611211128063</v>
      </c>
      <c r="H1068" s="21">
        <f t="shared" si="451"/>
        <v>-8.7811439116414237E-3</v>
      </c>
      <c r="I1068" s="37">
        <f t="shared" si="444"/>
        <v>0.27706969312881213</v>
      </c>
      <c r="J1068" s="1">
        <f t="shared" si="452"/>
        <v>-2.1718668681625474E-4</v>
      </c>
      <c r="K1068" s="1">
        <f t="shared" si="453"/>
        <v>1.6582482991928271E-6</v>
      </c>
      <c r="L1068" s="1">
        <f t="shared" si="445"/>
        <v>-0.64670736926765304</v>
      </c>
      <c r="M1068" s="1">
        <f t="shared" si="446"/>
        <v>-4.926027520218589E-3</v>
      </c>
      <c r="N1068" s="1">
        <f t="shared" si="447"/>
        <v>-9.5141930498796018E-2</v>
      </c>
      <c r="O1068" s="1">
        <f t="shared" si="448"/>
        <v>3.6745652576100798E-3</v>
      </c>
      <c r="P1068" s="1">
        <f t="shared" si="449"/>
        <v>2.5881513496622471E-2</v>
      </c>
      <c r="Q1068" s="1">
        <f t="shared" si="454"/>
        <v>3.1520357169447725E-4</v>
      </c>
      <c r="R1068" s="1">
        <f t="shared" si="455"/>
        <v>-4.7988511756033699E-6</v>
      </c>
      <c r="S1068" s="1">
        <f t="shared" si="456"/>
        <v>-3.4564558797138324E-3</v>
      </c>
      <c r="T1068" s="1">
        <f t="shared" si="457"/>
        <v>3.9984468994525787E-5</v>
      </c>
      <c r="U1068" s="1">
        <f t="shared" si="458"/>
        <v>-3.7200991076397506E-4</v>
      </c>
      <c r="V1068" s="1">
        <f t="shared" si="459"/>
        <v>4.7859648610333577E-3</v>
      </c>
      <c r="W1068" s="1">
        <f t="shared" si="465"/>
        <v>0</v>
      </c>
      <c r="X1068" s="1">
        <f t="shared" si="465"/>
        <v>0</v>
      </c>
      <c r="Y1068" s="1">
        <f t="shared" si="465"/>
        <v>0</v>
      </c>
      <c r="Z1068" s="1">
        <f t="shared" si="465"/>
        <v>0</v>
      </c>
      <c r="AA1068" s="1">
        <f>+AA$3*$F1068*ABS($F1068)*COS(2*PI()*$A1068/$AZ$22+AA$4)*COS(2*PI()*$A1068/$BA$22+AA$5)</f>
        <v>0</v>
      </c>
      <c r="AB1068" s="39">
        <f>+AB$3*$F1068*ABS($F1068)*COS(2*2*PI()*$A1068/$BA$33+AB$4)*COS(2*2*PI()*$A1068/$BA$34+AB$5)*COS(2*2*PI()*$A1068/$BA$35+AB$6)</f>
        <v>0</v>
      </c>
      <c r="AE1068" s="20">
        <f>+$AF$20*SIGN(SOI!A1067)*(ABS(SOI!A1067))^$AE$2</f>
        <v>-0.35298111071078059</v>
      </c>
      <c r="AF1068" s="20">
        <f t="shared" si="462"/>
        <v>-0.37875933181981097</v>
      </c>
      <c r="AG1068" s="19">
        <f t="shared" si="463"/>
        <v>7.583163526977893E-2</v>
      </c>
      <c r="AH1068" s="19">
        <f t="shared" si="464"/>
        <v>7.1701791266450876E-2</v>
      </c>
      <c r="AI1068">
        <f t="shared" si="461"/>
        <v>0.62760000000000349</v>
      </c>
      <c r="AJ1068">
        <f t="shared" si="460"/>
        <v>0.4545909670895899</v>
      </c>
      <c r="AK1068">
        <v>1</v>
      </c>
    </row>
    <row r="1069" spans="1:37" x14ac:dyDescent="0.25">
      <c r="A1069">
        <v>87.249999999999403</v>
      </c>
      <c r="B1069" s="2">
        <v>1967.2499999999206</v>
      </c>
      <c r="C1069">
        <f>+D1069+($D$2+E1069+F1069)*SOI!A1068*IF(B1069&gt;$C$18, IF(B1069&lt;$C$19,-1,1),1)</f>
        <v>1.5464200146509939</v>
      </c>
      <c r="D1069">
        <f>+$D$3*((1-$D$5)*SOI!D1068+$D$5*SOI!D1067) +   $D$4*((1-$D$5)*SOI!E1068+$D$5*SOI!E1067)</f>
        <v>0</v>
      </c>
      <c r="E1069">
        <f t="shared" si="442"/>
        <v>-0.76296473704227452</v>
      </c>
      <c r="F1069">
        <f t="shared" si="443"/>
        <v>-2.1548088755067702</v>
      </c>
      <c r="G1069">
        <f t="shared" si="450"/>
        <v>-2.9177736125490448</v>
      </c>
      <c r="H1069" s="21">
        <f t="shared" si="451"/>
        <v>2.6543881186255418E-3</v>
      </c>
      <c r="I1069" s="37">
        <f t="shared" si="444"/>
        <v>-0.385372911693455</v>
      </c>
      <c r="J1069" s="1">
        <f t="shared" si="452"/>
        <v>1.0408963287110154E-3</v>
      </c>
      <c r="K1069" s="1">
        <f t="shared" si="453"/>
        <v>-3.0347898801892252E-4</v>
      </c>
      <c r="L1069" s="1">
        <f t="shared" si="445"/>
        <v>0.91604753346092227</v>
      </c>
      <c r="M1069" s="1">
        <f t="shared" si="446"/>
        <v>-1.6973794882928508E-2</v>
      </c>
      <c r="N1069" s="1">
        <f t="shared" si="447"/>
        <v>-1.1562702459106726E-2</v>
      </c>
      <c r="O1069" s="1">
        <f t="shared" si="448"/>
        <v>-0.33821487512040393</v>
      </c>
      <c r="P1069" s="1">
        <f t="shared" si="449"/>
        <v>-3.6330535241673241E-2</v>
      </c>
      <c r="Q1069" s="1">
        <f t="shared" si="454"/>
        <v>1.3199595933729337E-4</v>
      </c>
      <c r="R1069" s="1">
        <f t="shared" si="455"/>
        <v>2.7951102896798626E-6</v>
      </c>
      <c r="S1069" s="1">
        <f t="shared" si="456"/>
        <v>5.8426593924924451E-4</v>
      </c>
      <c r="T1069" s="1">
        <f t="shared" si="457"/>
        <v>5.213006575023064E-3</v>
      </c>
      <c r="U1069" s="1">
        <f t="shared" si="458"/>
        <v>-7.2632132870140782E-4</v>
      </c>
      <c r="V1069" s="1">
        <f t="shared" si="459"/>
        <v>-8.1646772796775712E-4</v>
      </c>
      <c r="W1069" s="1">
        <f t="shared" si="465"/>
        <v>0</v>
      </c>
      <c r="X1069" s="1">
        <f t="shared" si="465"/>
        <v>0</v>
      </c>
      <c r="Y1069" s="1">
        <f t="shared" si="465"/>
        <v>0</v>
      </c>
      <c r="Z1069" s="1">
        <f t="shared" si="465"/>
        <v>0</v>
      </c>
      <c r="AA1069" s="1">
        <f>+AA$3*$F1069*ABS($F1069)*COS(2*PI()*$A1069/$AZ$22+AA$4)*COS(2*PI()*$A1069/$BA$22+AA$5)</f>
        <v>0</v>
      </c>
      <c r="AB1069" s="39">
        <f>+AB$3*$F1069*ABS($F1069)*COS(2*2*PI()*$A1069/$BA$33+AB$4)*COS(2*2*PI()*$A1069/$BA$34+AB$5)*COS(2*2*PI()*$A1069/$BA$35+AB$6)</f>
        <v>0</v>
      </c>
      <c r="AE1069" s="20">
        <f>+$AF$20*SIGN(SOI!A1068)*(ABS(SOI!A1068))^$AE$2</f>
        <v>-0.38407340971787662</v>
      </c>
      <c r="AF1069" s="20">
        <f t="shared" si="462"/>
        <v>-0.31905790543260953</v>
      </c>
      <c r="AG1069" s="19">
        <f t="shared" si="463"/>
        <v>0.11991521885599513</v>
      </c>
      <c r="AH1069" s="19">
        <f t="shared" si="464"/>
        <v>0.11224064857729069</v>
      </c>
      <c r="AI1069">
        <f t="shared" si="461"/>
        <v>0.62820000000000353</v>
      </c>
      <c r="AJ1069">
        <f t="shared" si="460"/>
        <v>0.43897312428860469</v>
      </c>
      <c r="AK1069">
        <v>1</v>
      </c>
    </row>
    <row r="1070" spans="1:37" x14ac:dyDescent="0.25">
      <c r="A1070">
        <v>87.333333333332732</v>
      </c>
      <c r="B1070" s="2">
        <v>1967.3333333332539</v>
      </c>
      <c r="C1070">
        <f>+D1070+($D$2+E1070+F1070)*SOI!A1069*IF(B1070&gt;$C$18, IF(B1070&lt;$C$19,-1,1),1)</f>
        <v>-1.0278780452544236</v>
      </c>
      <c r="D1070">
        <f>+$D$3*((1-$D$5)*SOI!D1069+$D$5*SOI!D1068) +   $D$4*((1-$D$5)*SOI!E1069+$D$5*SOI!E1068)</f>
        <v>0</v>
      </c>
      <c r="E1070">
        <f t="shared" si="442"/>
        <v>0.68067141187355684</v>
      </c>
      <c r="F1070">
        <f t="shared" si="443"/>
        <v>3.6021537766865421</v>
      </c>
      <c r="G1070">
        <f t="shared" si="450"/>
        <v>4.282825188560099</v>
      </c>
      <c r="H1070" s="21">
        <f t="shared" si="451"/>
        <v>1.5823553317207865E-2</v>
      </c>
      <c r="I1070" s="37">
        <f t="shared" si="444"/>
        <v>0.28563074698713836</v>
      </c>
      <c r="J1070" s="1">
        <f t="shared" si="452"/>
        <v>7.5823742604872665E-3</v>
      </c>
      <c r="K1070" s="1">
        <f t="shared" si="453"/>
        <v>1.8274103317817675E-4</v>
      </c>
      <c r="L1070" s="1">
        <f t="shared" si="445"/>
        <v>-0.41425656265255395</v>
      </c>
      <c r="M1070" s="1">
        <f t="shared" si="446"/>
        <v>0.16682184448285173</v>
      </c>
      <c r="N1070" s="1">
        <f t="shared" si="447"/>
        <v>0.12783156225648551</v>
      </c>
      <c r="O1070" s="1">
        <f t="shared" si="448"/>
        <v>0.57346373971658449</v>
      </c>
      <c r="P1070" s="1">
        <f t="shared" si="449"/>
        <v>2.8530842700802705E-2</v>
      </c>
      <c r="Q1070" s="1">
        <f t="shared" si="454"/>
        <v>1.4342120008510728E-2</v>
      </c>
      <c r="R1070" s="1">
        <f t="shared" si="455"/>
        <v>-2.2509996926052444E-4</v>
      </c>
      <c r="S1070" s="1">
        <f t="shared" si="456"/>
        <v>4.7875474003602177E-3</v>
      </c>
      <c r="T1070" s="1">
        <f t="shared" si="457"/>
        <v>3.9971727523808185E-3</v>
      </c>
      <c r="U1070" s="1">
        <f t="shared" si="458"/>
        <v>-4.2276144348327751E-4</v>
      </c>
      <c r="V1070" s="1">
        <f t="shared" si="459"/>
        <v>-7.0886016730890705E-3</v>
      </c>
      <c r="W1070" s="1">
        <f t="shared" si="465"/>
        <v>0</v>
      </c>
      <c r="X1070" s="1">
        <f t="shared" si="465"/>
        <v>0</v>
      </c>
      <c r="Y1070" s="1">
        <f t="shared" si="465"/>
        <v>0</v>
      </c>
      <c r="Z1070" s="1">
        <f t="shared" si="465"/>
        <v>0</v>
      </c>
      <c r="AA1070" s="1">
        <f>+AA$3*$F1070*ABS($F1070)*COS(2*PI()*$A1070/$AZ$22+AA$4)*COS(2*PI()*$A1070/$BA$22+AA$5)</f>
        <v>0</v>
      </c>
      <c r="AB1070" s="39">
        <f>+AB$3*$F1070*ABS($F1070)*COS(2*2*PI()*$A1070/$BA$33+AB$4)*COS(2*2*PI()*$A1070/$BA$34+AB$5)*COS(2*2*PI()*$A1070/$BA$35+AB$6)</f>
        <v>0</v>
      </c>
      <c r="AE1070" s="20">
        <f>+$AF$20*SIGN(SOI!A1069)*(ABS(SOI!A1069))^$AE$2</f>
        <v>-0.22011919586917147</v>
      </c>
      <c r="AF1070" s="20">
        <f t="shared" si="462"/>
        <v>-0.24648112999817953</v>
      </c>
      <c r="AG1070" s="19">
        <f t="shared" si="463"/>
        <v>-0.63279582746209284</v>
      </c>
      <c r="AH1070" s="19">
        <f t="shared" si="464"/>
        <v>-0.62341719938353524</v>
      </c>
      <c r="AI1070">
        <f t="shared" si="461"/>
        <v>0.62880000000000358</v>
      </c>
      <c r="AJ1070">
        <f t="shared" si="460"/>
        <v>0.38631469746391334</v>
      </c>
      <c r="AK1070">
        <v>1</v>
      </c>
    </row>
    <row r="1071" spans="1:37" x14ac:dyDescent="0.25">
      <c r="A1071">
        <v>87.41666666666606</v>
      </c>
      <c r="B1071" s="2">
        <v>1967.4166666665872</v>
      </c>
      <c r="C1071">
        <f>+D1071+($D$2+E1071+F1071)*SOI!A1070*IF(B1071&gt;$C$18, IF(B1071&lt;$C$19,-1,1),1)</f>
        <v>7.2387765677169371</v>
      </c>
      <c r="D1071">
        <f>+$D$3*((1-$D$5)*SOI!D1070+$D$5*SOI!D1069) +   $D$4*((1-$D$5)*SOI!E1070+$D$5*SOI!E1069)</f>
        <v>0</v>
      </c>
      <c r="E1071">
        <f t="shared" si="442"/>
        <v>-0.65467329740994606</v>
      </c>
      <c r="F1071">
        <f t="shared" si="443"/>
        <v>-59.66846476689787</v>
      </c>
      <c r="G1071">
        <f t="shared" si="450"/>
        <v>-60.323138064307813</v>
      </c>
      <c r="H1071" s="21">
        <f t="shared" si="451"/>
        <v>-1.4435347024447185E-2</v>
      </c>
      <c r="I1071" s="37">
        <f t="shared" si="444"/>
        <v>0.19931304093609764</v>
      </c>
      <c r="J1071" s="1">
        <f t="shared" si="452"/>
        <v>-0.13837324116175007</v>
      </c>
      <c r="K1071" s="1">
        <f t="shared" si="453"/>
        <v>1.3797301359649948E-7</v>
      </c>
      <c r="L1071" s="1">
        <f t="shared" si="445"/>
        <v>1.4245478349078425E-3</v>
      </c>
      <c r="M1071" s="1">
        <f t="shared" si="446"/>
        <v>-4.3628376839871308</v>
      </c>
      <c r="N1071" s="1">
        <f t="shared" si="447"/>
        <v>-1.7698481370737105</v>
      </c>
      <c r="O1071" s="1">
        <f t="shared" si="448"/>
        <v>0.30992332667493189</v>
      </c>
      <c r="P1071" s="1">
        <f t="shared" si="449"/>
        <v>-1.1590888586271907E-2</v>
      </c>
      <c r="Q1071" s="1">
        <f t="shared" si="454"/>
        <v>5.1931084905662726</v>
      </c>
      <c r="R1071" s="1">
        <f t="shared" si="455"/>
        <v>-5.6874846662660926E-2</v>
      </c>
      <c r="S1071" s="1">
        <f t="shared" si="456"/>
        <v>-4.625319663775606E-2</v>
      </c>
      <c r="T1071" s="1">
        <f t="shared" si="457"/>
        <v>-7.4286322700910889E-6</v>
      </c>
      <c r="U1071" s="1">
        <f t="shared" si="458"/>
        <v>1.1984730255376198E-4</v>
      </c>
      <c r="V1071" s="1">
        <f t="shared" si="459"/>
        <v>-3.987131976858635E-2</v>
      </c>
      <c r="W1071" s="1">
        <f t="shared" si="465"/>
        <v>0</v>
      </c>
      <c r="X1071" s="1">
        <f t="shared" si="465"/>
        <v>0</v>
      </c>
      <c r="Y1071" s="1">
        <f t="shared" si="465"/>
        <v>0</v>
      </c>
      <c r="Z1071" s="1">
        <f t="shared" si="465"/>
        <v>0</v>
      </c>
      <c r="AA1071" s="1">
        <f>+AA$3*$F1071*ABS($F1071)*COS(2*PI()*$A1071/$AZ$22+AA$4)*COS(2*PI()*$A1071/$BA$22+AA$5)</f>
        <v>0</v>
      </c>
      <c r="AB1071" s="39">
        <f>+AB$3*$F1071*ABS($F1071)*COS(2*2*PI()*$A1071/$BA$33+AB$4)*COS(2*2*PI()*$A1071/$BA$34+AB$5)*COS(2*2*PI()*$A1071/$BA$35+AB$6)</f>
        <v>0</v>
      </c>
      <c r="AE1071" s="20">
        <f>+$AF$20*SIGN(SOI!A1070)*(ABS(SOI!A1070))^$AE$2</f>
        <v>-0.13525078440749047</v>
      </c>
      <c r="AF1071" s="20">
        <f t="shared" si="462"/>
        <v>-0.15811933437681433</v>
      </c>
      <c r="AG1071" s="19">
        <f t="shared" si="463"/>
        <v>-0.32666614299836133</v>
      </c>
      <c r="AH1071" s="19">
        <f t="shared" si="464"/>
        <v>-0.33628383255102856</v>
      </c>
      <c r="AI1071">
        <f t="shared" si="461"/>
        <v>0.62940000000000362</v>
      </c>
      <c r="AJ1071">
        <f t="shared" si="460"/>
        <v>0.168546808621547</v>
      </c>
      <c r="AK1071">
        <v>1</v>
      </c>
    </row>
    <row r="1072" spans="1:37" x14ac:dyDescent="0.25">
      <c r="A1072">
        <v>87.499999999999389</v>
      </c>
      <c r="B1072" s="2">
        <v>1967.4999999999204</v>
      </c>
      <c r="C1072">
        <f>+D1072+($D$2+E1072+F1072)*SOI!A1071*IF(B1072&gt;$C$18, IF(B1072&lt;$C$19,-1,1),1)</f>
        <v>0.33479000003100251</v>
      </c>
      <c r="D1072">
        <f>+$D$3*((1-$D$5)*SOI!D1071+$D$5*SOI!D1070) +   $D$4*((1-$D$5)*SOI!E1071+$D$5*SOI!E1070)</f>
        <v>0</v>
      </c>
      <c r="E1072">
        <f t="shared" si="442"/>
        <v>0.6748885990993525</v>
      </c>
      <c r="F1072">
        <f t="shared" si="443"/>
        <v>-4.0227885994093775</v>
      </c>
      <c r="G1072">
        <f t="shared" si="450"/>
        <v>-3.347900000310025</v>
      </c>
      <c r="H1072" s="21">
        <f t="shared" si="451"/>
        <v>-1.4306403563617296E-2</v>
      </c>
      <c r="I1072" s="37">
        <f t="shared" si="444"/>
        <v>-0.18410350853584576</v>
      </c>
      <c r="J1072" s="1">
        <f t="shared" si="452"/>
        <v>5.3740629916690071E-3</v>
      </c>
      <c r="K1072" s="1">
        <f t="shared" si="453"/>
        <v>-4.4760238512841027E-6</v>
      </c>
      <c r="L1072" s="1">
        <f t="shared" si="445"/>
        <v>-0.34148525623611925</v>
      </c>
      <c r="M1072" s="1">
        <f t="shared" si="446"/>
        <v>-0.18343970564990067</v>
      </c>
      <c r="N1072" s="1">
        <f t="shared" si="447"/>
        <v>-3.0692161812293308E-2</v>
      </c>
      <c r="O1072" s="1">
        <f t="shared" si="448"/>
        <v>3.1035373449664443E-2</v>
      </c>
      <c r="P1072" s="1">
        <f t="shared" si="449"/>
        <v>-1.5664529034247806E-2</v>
      </c>
      <c r="Q1072" s="1">
        <f t="shared" si="454"/>
        <v>3.7865453356882872E-3</v>
      </c>
      <c r="R1072" s="1">
        <f t="shared" si="455"/>
        <v>3.8305607462848828E-5</v>
      </c>
      <c r="S1072" s="1">
        <f t="shared" si="456"/>
        <v>7.4089997294615403E-4</v>
      </c>
      <c r="T1072" s="1">
        <f t="shared" si="457"/>
        <v>1.7832264272513764E-4</v>
      </c>
      <c r="U1072" s="1">
        <f t="shared" si="458"/>
        <v>-1.4960814020079883E-4</v>
      </c>
      <c r="V1072" s="1">
        <f t="shared" si="459"/>
        <v>-9.3444274856186956E-4</v>
      </c>
      <c r="W1072" s="1">
        <f t="shared" si="465"/>
        <v>0</v>
      </c>
      <c r="X1072" s="1">
        <f t="shared" si="465"/>
        <v>0</v>
      </c>
      <c r="Y1072" s="1">
        <f t="shared" si="465"/>
        <v>0</v>
      </c>
      <c r="Z1072" s="1">
        <f t="shared" si="465"/>
        <v>0</v>
      </c>
      <c r="AA1072" s="1">
        <f>+AA$3*$F1072*ABS($F1072)*COS(2*PI()*$A1072/$AZ$22+AA$4)*COS(2*PI()*$A1072/$BA$22+AA$5)</f>
        <v>0</v>
      </c>
      <c r="AB1072" s="39">
        <f>+AB$3*$F1072*ABS($F1072)*COS(2*2*PI()*$A1072/$BA$33+AB$4)*COS(2*2*PI()*$A1072/$BA$34+AB$5)*COS(2*2*PI()*$A1072/$BA$35+AB$6)</f>
        <v>0</v>
      </c>
      <c r="AE1072" s="20">
        <f>+$AF$20*SIGN(SOI!A1071)*(ABS(SOI!A1071))^$AE$2</f>
        <v>-0.11898802285378103</v>
      </c>
      <c r="AF1072" s="20">
        <f t="shared" si="462"/>
        <v>-0.17257493904098262</v>
      </c>
      <c r="AG1072" s="19">
        <f t="shared" si="463"/>
        <v>-0.47505387223643769</v>
      </c>
      <c r="AH1072" s="19">
        <f t="shared" si="464"/>
        <v>-0.48373809179273142</v>
      </c>
      <c r="AI1072">
        <f t="shared" si="461"/>
        <v>0.63000000000000367</v>
      </c>
      <c r="AJ1072">
        <f t="shared" si="460"/>
        <v>0.30247893319545505</v>
      </c>
      <c r="AK1072">
        <v>1</v>
      </c>
    </row>
    <row r="1073" spans="1:37" x14ac:dyDescent="0.25">
      <c r="A1073">
        <v>87.583333333332718</v>
      </c>
      <c r="B1073" s="2">
        <v>1967.5833333332537</v>
      </c>
      <c r="C1073">
        <f>+D1073+($D$2+E1073+F1073)*SOI!A1072*IF(B1073&gt;$C$18, IF(B1073&lt;$C$19,-1,1),1)</f>
        <v>-0.46080718612932958</v>
      </c>
      <c r="D1073">
        <f>+$D$3*((1-$D$5)*SOI!D1072+$D$5*SOI!D1071) +   $D$4*((1-$D$5)*SOI!E1072+$D$5*SOI!E1071)</f>
        <v>0</v>
      </c>
      <c r="E1073">
        <f t="shared" si="442"/>
        <v>-0.74906623515722393</v>
      </c>
      <c r="F1073">
        <f t="shared" si="443"/>
        <v>2.2355410291228033</v>
      </c>
      <c r="G1073">
        <f t="shared" si="450"/>
        <v>1.4864747939655794</v>
      </c>
      <c r="H1073" s="21">
        <f t="shared" si="451"/>
        <v>2.144750439262599E-2</v>
      </c>
      <c r="I1073" s="37">
        <f t="shared" si="444"/>
        <v>0.42507729467305044</v>
      </c>
      <c r="J1073" s="1">
        <f t="shared" si="452"/>
        <v>-6.6513670689457181E-3</v>
      </c>
      <c r="K1073" s="1">
        <f t="shared" si="453"/>
        <v>1.1362769001359956E-4</v>
      </c>
      <c r="L1073" s="1">
        <f t="shared" si="445"/>
        <v>0.90334466071902553</v>
      </c>
      <c r="M1073" s="1">
        <f t="shared" si="446"/>
        <v>-9.8332179498630573E-2</v>
      </c>
      <c r="N1073" s="1">
        <f t="shared" si="447"/>
        <v>-4.0123645916081531E-3</v>
      </c>
      <c r="O1073" s="1">
        <f t="shared" si="448"/>
        <v>-0.17600437777322908</v>
      </c>
      <c r="P1073" s="1">
        <f t="shared" si="449"/>
        <v>2.6507032392132857E-2</v>
      </c>
      <c r="Q1073" s="1">
        <f t="shared" si="454"/>
        <v>2.6534957192597897E-4</v>
      </c>
      <c r="R1073" s="1">
        <f t="shared" si="455"/>
        <v>-6.1978837638043341E-6</v>
      </c>
      <c r="S1073" s="1">
        <f t="shared" si="456"/>
        <v>-2.2363425743232625E-4</v>
      </c>
      <c r="T1073" s="1">
        <f t="shared" si="457"/>
        <v>2.6751892505435656E-3</v>
      </c>
      <c r="U1073" s="1">
        <f t="shared" si="458"/>
        <v>-5.8452734623678007E-4</v>
      </c>
      <c r="V1073" s="1">
        <f t="shared" si="459"/>
        <v>2.0671375445392758E-4</v>
      </c>
      <c r="W1073" s="1">
        <f t="shared" si="465"/>
        <v>0</v>
      </c>
      <c r="X1073" s="1">
        <f t="shared" si="465"/>
        <v>0</v>
      </c>
      <c r="Y1073" s="1">
        <f t="shared" si="465"/>
        <v>0</v>
      </c>
      <c r="Z1073" s="1">
        <f t="shared" si="465"/>
        <v>0</v>
      </c>
      <c r="AA1073" s="1">
        <f>+AA$3*$F1073*ABS($F1073)*COS(2*PI()*$A1073/$AZ$22+AA$4)*COS(2*PI()*$A1073/$BA$22+AA$5)</f>
        <v>0</v>
      </c>
      <c r="AB1073" s="39">
        <f>+AB$3*$F1073*ABS($F1073)*COS(2*2*PI()*$A1073/$BA$33+AB$4)*COS(2*2*PI()*$A1073/$BA$34+AB$5)*COS(2*2*PI()*$A1073/$BA$35+AB$6)</f>
        <v>0</v>
      </c>
      <c r="AE1073" s="20">
        <f>+$AF$20*SIGN(SOI!A1072)*(ABS(SOI!A1072))^$AE$2</f>
        <v>-0.26348600986167625</v>
      </c>
      <c r="AF1073" s="20">
        <f t="shared" si="462"/>
        <v>-0.26553600678465777</v>
      </c>
      <c r="AG1073" s="19">
        <f t="shared" si="463"/>
        <v>-0.43483223519775505</v>
      </c>
      <c r="AH1073" s="19">
        <f t="shared" si="464"/>
        <v>-0.42747490793150777</v>
      </c>
      <c r="AI1073">
        <f t="shared" si="461"/>
        <v>0.63060000000000371</v>
      </c>
      <c r="AJ1073">
        <f t="shared" si="460"/>
        <v>0.16929622841309727</v>
      </c>
      <c r="AK1073">
        <v>1</v>
      </c>
    </row>
    <row r="1074" spans="1:37" x14ac:dyDescent="0.25">
      <c r="A1074">
        <v>87.666666666666046</v>
      </c>
      <c r="B1074" s="2">
        <v>1967.6666666665869</v>
      </c>
      <c r="C1074">
        <f>+D1074+($D$2+E1074+F1074)*SOI!A1073*IF(B1074&gt;$C$18, IF(B1074&lt;$C$19,-1,1),1)</f>
        <v>0.58356659915842712</v>
      </c>
      <c r="D1074">
        <f>+$D$3*((1-$D$5)*SOI!D1073+$D$5*SOI!D1072) +   $D$4*((1-$D$5)*SOI!E1073+$D$5*SOI!E1072)</f>
        <v>0</v>
      </c>
      <c r="E1074">
        <f t="shared" si="442"/>
        <v>0.91133851618492567</v>
      </c>
      <c r="F1074">
        <f t="shared" si="443"/>
        <v>-1.9004344469619208</v>
      </c>
      <c r="G1074">
        <f t="shared" si="450"/>
        <v>-0.98909593077699509</v>
      </c>
      <c r="H1074" s="21">
        <f t="shared" si="451"/>
        <v>-4.960346671853532E-3</v>
      </c>
      <c r="I1074" s="37">
        <f t="shared" si="444"/>
        <v>-0.51765672862565626</v>
      </c>
      <c r="J1074" s="1">
        <f t="shared" si="452"/>
        <v>-2.4051145845564496E-2</v>
      </c>
      <c r="K1074" s="1">
        <f t="shared" si="453"/>
        <v>-3.5925600979211955E-4</v>
      </c>
      <c r="L1074" s="1">
        <f t="shared" si="445"/>
        <v>-0.74834882305373895</v>
      </c>
      <c r="M1074" s="1">
        <f t="shared" si="446"/>
        <v>0.29197560412700241</v>
      </c>
      <c r="N1074" s="1">
        <f t="shared" si="447"/>
        <v>-2.3933916437432434E-2</v>
      </c>
      <c r="O1074" s="1">
        <f t="shared" si="448"/>
        <v>0.79173595317133494</v>
      </c>
      <c r="P1074" s="1">
        <f t="shared" si="449"/>
        <v>-2.2489172631216057E-2</v>
      </c>
      <c r="Q1074" s="1">
        <f t="shared" si="454"/>
        <v>-4.6998356694027662E-3</v>
      </c>
      <c r="R1074" s="1">
        <f t="shared" si="455"/>
        <v>-1.3368468723823837E-4</v>
      </c>
      <c r="S1074" s="1">
        <f t="shared" si="456"/>
        <v>1.6245222669148849E-3</v>
      </c>
      <c r="T1074" s="1">
        <f t="shared" si="457"/>
        <v>9.9692389456530923E-3</v>
      </c>
      <c r="U1074" s="1">
        <f t="shared" si="458"/>
        <v>-6.0393633440249572E-4</v>
      </c>
      <c r="V1074" s="1">
        <f t="shared" si="459"/>
        <v>-1.0461528091380095E-3</v>
      </c>
      <c r="W1074" s="1">
        <f t="shared" si="465"/>
        <v>0</v>
      </c>
      <c r="X1074" s="1">
        <f t="shared" si="465"/>
        <v>0</v>
      </c>
      <c r="Y1074" s="1">
        <f t="shared" si="465"/>
        <v>0</v>
      </c>
      <c r="Z1074" s="1">
        <f t="shared" si="465"/>
        <v>0</v>
      </c>
      <c r="AA1074" s="1">
        <f>+AA$3*$F1074*ABS($F1074)*COS(2*PI()*$A1074/$AZ$22+AA$4)*COS(2*PI()*$A1074/$BA$22+AA$5)</f>
        <v>0</v>
      </c>
      <c r="AB1074" s="39">
        <f>+AB$3*$F1074*ABS($F1074)*COS(2*2*PI()*$A1074/$BA$33+AB$4)*COS(2*2*PI()*$A1074/$BA$34+AB$5)*COS(2*2*PI()*$A1074/$BA$35+AB$6)</f>
        <v>0</v>
      </c>
      <c r="AE1074" s="20">
        <f>+$AF$20*SIGN(SOI!A1073)*(ABS(SOI!A1073))^$AE$2</f>
        <v>-0.41413398763851611</v>
      </c>
      <c r="AF1074" s="20">
        <f t="shared" si="462"/>
        <v>-0.32720980425732954</v>
      </c>
      <c r="AG1074" s="19">
        <f t="shared" si="463"/>
        <v>-0.72036961582336101</v>
      </c>
      <c r="AH1074" s="19">
        <f t="shared" si="464"/>
        <v>-0.46363997855857453</v>
      </c>
      <c r="AI1074">
        <f t="shared" si="461"/>
        <v>0.63120000000000376</v>
      </c>
      <c r="AJ1074">
        <f t="shared" si="460"/>
        <v>0.39315981156603147</v>
      </c>
      <c r="AK1074">
        <v>1</v>
      </c>
    </row>
    <row r="1075" spans="1:37" x14ac:dyDescent="0.25">
      <c r="A1075">
        <v>87.749999999999375</v>
      </c>
      <c r="B1075" s="2">
        <v>1967.7499999999202</v>
      </c>
      <c r="C1075">
        <f>+D1075+($D$2+E1075+F1075)*SOI!A1074*IF(B1075&gt;$C$18, IF(B1075&lt;$C$19,-1,1),1)</f>
        <v>-0.33462786887487866</v>
      </c>
      <c r="D1075">
        <f>+$D$3*((1-$D$5)*SOI!D1074+$D$5*SOI!D1073) +   $D$4*((1-$D$5)*SOI!E1074+$D$5*SOI!E1073)</f>
        <v>0</v>
      </c>
      <c r="E1075">
        <f t="shared" si="442"/>
        <v>-1.274209220814952</v>
      </c>
      <c r="F1075">
        <f t="shared" si="443"/>
        <v>2.1548088757488433</v>
      </c>
      <c r="G1075">
        <f t="shared" si="450"/>
        <v>0.88059965493389125</v>
      </c>
      <c r="H1075" s="21">
        <f t="shared" si="451"/>
        <v>-2.158540144013054E-2</v>
      </c>
      <c r="I1075" s="37">
        <f t="shared" si="444"/>
        <v>0.35512081463121375</v>
      </c>
      <c r="J1075" s="1">
        <f t="shared" si="452"/>
        <v>-2.6153595976657812E-2</v>
      </c>
      <c r="K1075" s="1">
        <f t="shared" si="453"/>
        <v>1.8831764553129248E-5</v>
      </c>
      <c r="L1075" s="1">
        <f t="shared" si="445"/>
        <v>7.1124153715081295E-2</v>
      </c>
      <c r="M1075" s="1">
        <f t="shared" si="446"/>
        <v>-0.46281554700033983</v>
      </c>
      <c r="N1075" s="1">
        <f t="shared" si="447"/>
        <v>7.7206098240995252E-2</v>
      </c>
      <c r="O1075" s="1">
        <f t="shared" si="448"/>
        <v>-1.0826413281229446</v>
      </c>
      <c r="P1075" s="1">
        <f t="shared" si="449"/>
        <v>9.0707497478688757E-3</v>
      </c>
      <c r="Q1075" s="1">
        <f t="shared" si="454"/>
        <v>-2.4031555443329217E-2</v>
      </c>
      <c r="R1075" s="1">
        <f t="shared" si="455"/>
        <v>4.6893768765491858E-4</v>
      </c>
      <c r="S1075" s="1">
        <f t="shared" si="456"/>
        <v>3.5949906732968156E-3</v>
      </c>
      <c r="T1075" s="1">
        <f t="shared" si="457"/>
        <v>1.2956248584216543E-3</v>
      </c>
      <c r="U1075" s="1">
        <f t="shared" si="458"/>
        <v>-1.6710718782896912E-4</v>
      </c>
      <c r="V1075" s="1">
        <f t="shared" si="459"/>
        <v>-1.3611395945123635E-3</v>
      </c>
      <c r="W1075" s="1">
        <f t="shared" si="465"/>
        <v>0</v>
      </c>
      <c r="X1075" s="1">
        <f t="shared" si="465"/>
        <v>0</v>
      </c>
      <c r="Y1075" s="1">
        <f t="shared" si="465"/>
        <v>0</v>
      </c>
      <c r="Z1075" s="1">
        <f t="shared" si="465"/>
        <v>0</v>
      </c>
      <c r="AA1075" s="1">
        <f>+AA$3*$F1075*ABS($F1075)*COS(2*PI()*$A1075/$AZ$22+AA$4)*COS(2*PI()*$A1075/$BA$22+AA$5)</f>
        <v>0</v>
      </c>
      <c r="AB1075" s="39">
        <f>+AB$3*$F1075*ABS($F1075)*COS(2*2*PI()*$A1075/$BA$33+AB$4)*COS(2*2*PI()*$A1075/$BA$34+AB$5)*COS(2*2*PI()*$A1075/$BA$35+AB$6)</f>
        <v>0</v>
      </c>
      <c r="AE1075" s="20">
        <f>+$AF$20*SIGN(SOI!A1074)*(ABS(SOI!A1074))^$AE$2</f>
        <v>-0.30400941527179615</v>
      </c>
      <c r="AF1075" s="20">
        <f t="shared" si="462"/>
        <v>-0.33309947543715129</v>
      </c>
      <c r="AG1075" s="19">
        <f t="shared" si="463"/>
        <v>-0.53432934957262346</v>
      </c>
      <c r="AH1075" s="19">
        <f t="shared" si="464"/>
        <v>-0.44645292483354504</v>
      </c>
      <c r="AI1075">
        <f t="shared" si="461"/>
        <v>0.6318000000000038</v>
      </c>
      <c r="AJ1075">
        <f t="shared" si="460"/>
        <v>0.20122987413547216</v>
      </c>
      <c r="AK1075">
        <v>1</v>
      </c>
    </row>
    <row r="1076" spans="1:37" x14ac:dyDescent="0.25">
      <c r="A1076">
        <v>87.833333333332703</v>
      </c>
      <c r="B1076" s="2">
        <v>1967.8333333332534</v>
      </c>
      <c r="C1076">
        <f>+D1076+($D$2+E1076+F1076)*SOI!A1075*IF(B1076&gt;$C$18, IF(B1076&lt;$C$19,-1,1),1)</f>
        <v>0.41294899034530458</v>
      </c>
      <c r="D1076">
        <f>+$D$3*((1-$D$5)*SOI!D1075+$D$5*SOI!D1074) +   $D$4*((1-$D$5)*SOI!E1075+$D$5*SOI!E1074)</f>
        <v>0</v>
      </c>
      <c r="E1076">
        <f t="shared" si="442"/>
        <v>2.3875979230569655</v>
      </c>
      <c r="F1076">
        <f t="shared" si="443"/>
        <v>-3.6021537770137435</v>
      </c>
      <c r="G1076">
        <f t="shared" si="450"/>
        <v>-1.214555853956778</v>
      </c>
      <c r="H1076" s="21">
        <f t="shared" si="451"/>
        <v>1.1737437633056257E-2</v>
      </c>
      <c r="I1076" s="37">
        <f t="shared" si="444"/>
        <v>0.36079575052712332</v>
      </c>
      <c r="J1076" s="1">
        <f t="shared" si="452"/>
        <v>3.702202499037624E-2</v>
      </c>
      <c r="K1076" s="1">
        <f t="shared" si="453"/>
        <v>-4.5165286077323202E-7</v>
      </c>
      <c r="L1076" s="1">
        <f t="shared" si="445"/>
        <v>-0.74300562455774921</v>
      </c>
      <c r="M1076" s="1">
        <f t="shared" si="446"/>
        <v>0.6448391742330063</v>
      </c>
      <c r="N1076" s="1">
        <f t="shared" si="447"/>
        <v>-0.15371885957535755</v>
      </c>
      <c r="O1076" s="1">
        <f t="shared" si="448"/>
        <v>0.50727088684449217</v>
      </c>
      <c r="P1076" s="1">
        <f t="shared" si="449"/>
        <v>-4.4445378502824622E-5</v>
      </c>
      <c r="Q1076" s="1">
        <f t="shared" si="454"/>
        <v>-6.6665463643244757E-2</v>
      </c>
      <c r="R1076" s="1">
        <f t="shared" si="455"/>
        <v>1.3216590846540585E-3</v>
      </c>
      <c r="S1076" s="1">
        <f t="shared" si="456"/>
        <v>-7.2720792347854913E-3</v>
      </c>
      <c r="T1076" s="1">
        <f t="shared" si="457"/>
        <v>6.3417570155342076E-3</v>
      </c>
      <c r="U1076" s="1">
        <f t="shared" si="458"/>
        <v>8.3188604666077508E-7</v>
      </c>
      <c r="V1076" s="1">
        <f t="shared" si="459"/>
        <v>-1.3278885919646424E-5</v>
      </c>
      <c r="W1076" s="1">
        <f t="shared" si="465"/>
        <v>0</v>
      </c>
      <c r="X1076" s="1">
        <f t="shared" si="465"/>
        <v>0</v>
      </c>
      <c r="Y1076" s="1">
        <f t="shared" si="465"/>
        <v>0</v>
      </c>
      <c r="Z1076" s="1">
        <f t="shared" si="465"/>
        <v>0</v>
      </c>
      <c r="AA1076" s="1">
        <f>+AA$3*$F1076*ABS($F1076)*COS(2*PI()*$A1076/$AZ$22+AA$4)*COS(2*PI()*$A1076/$BA$22+AA$5)</f>
        <v>0</v>
      </c>
      <c r="AB1076" s="39">
        <f>+AB$3*$F1076*ABS($F1076)*COS(2*2*PI()*$A1076/$BA$33+AB$4)*COS(2*2*PI()*$A1076/$BA$34+AB$5)*COS(2*2*PI()*$A1076/$BA$35+AB$6)</f>
        <v>0</v>
      </c>
      <c r="AE1076" s="20">
        <f>+$AF$20*SIGN(SOI!A1075)*(ABS(SOI!A1075))^$AE$2</f>
        <v>-0.28115502340114162</v>
      </c>
      <c r="AF1076" s="20">
        <f t="shared" si="462"/>
        <v>-0.290701584971361</v>
      </c>
      <c r="AG1076" s="19">
        <f t="shared" si="463"/>
        <v>-0.78743964685075463</v>
      </c>
      <c r="AH1076" s="19">
        <f t="shared" si="464"/>
        <v>-0.58595607320627086</v>
      </c>
      <c r="AI1076">
        <f t="shared" si="461"/>
        <v>0.63240000000000385</v>
      </c>
      <c r="AJ1076">
        <f t="shared" si="460"/>
        <v>0.49673806187939362</v>
      </c>
      <c r="AK1076">
        <v>1</v>
      </c>
    </row>
    <row r="1077" spans="1:37" x14ac:dyDescent="0.25">
      <c r="A1077">
        <v>87.916666666666032</v>
      </c>
      <c r="B1077" s="2">
        <v>1967.9166666665867</v>
      </c>
      <c r="C1077">
        <f>+D1077+($D$2+E1077+F1077)*SOI!A1076*IF(B1077&gt;$C$18, IF(B1077&lt;$C$19,-1,1),1)</f>
        <v>-6.4918436682690075</v>
      </c>
      <c r="D1077">
        <f>+$D$3*((1-$D$5)*SOI!D1076+$D$5*SOI!D1075) +   $D$4*((1-$D$5)*SOI!E1076+$D$5*SOI!E1075)</f>
        <v>0</v>
      </c>
      <c r="E1077">
        <f t="shared" si="442"/>
        <v>-41.120340000362276</v>
      </c>
      <c r="F1077">
        <f t="shared" si="443"/>
        <v>59.668464766845155</v>
      </c>
      <c r="G1077">
        <f t="shared" si="450"/>
        <v>18.548124766482879</v>
      </c>
      <c r="H1077" s="21">
        <f t="shared" si="451"/>
        <v>0.48857029671753255</v>
      </c>
      <c r="I1077" s="37">
        <f t="shared" si="444"/>
        <v>-20.507184637509585</v>
      </c>
      <c r="J1077" s="1">
        <f t="shared" si="452"/>
        <v>10.625454848109184</v>
      </c>
      <c r="K1077" s="1">
        <f t="shared" si="453"/>
        <v>0.73172469243453109</v>
      </c>
      <c r="L1077" s="1">
        <f t="shared" si="445"/>
        <v>45.90164644400005</v>
      </c>
      <c r="M1077" s="1">
        <f t="shared" si="446"/>
        <v>-3.2560730954773951</v>
      </c>
      <c r="N1077" s="1">
        <f t="shared" si="447"/>
        <v>1.3307199325011696</v>
      </c>
      <c r="O1077" s="1">
        <f t="shared" si="448"/>
        <v>-2.0780672279573262</v>
      </c>
      <c r="P1077" s="1">
        <f t="shared" si="449"/>
        <v>0.28452061386938082</v>
      </c>
      <c r="Q1077" s="1">
        <f t="shared" si="454"/>
        <v>-2.9140912361251017</v>
      </c>
      <c r="R1077" s="1">
        <f t="shared" si="455"/>
        <v>-3.283721483470273</v>
      </c>
      <c r="S1077" s="1">
        <f t="shared" si="456"/>
        <v>-3.5781845681573179</v>
      </c>
      <c r="T1077" s="1">
        <f t="shared" si="457"/>
        <v>1.6049644433225008</v>
      </c>
      <c r="U1077" s="1">
        <f t="shared" si="458"/>
        <v>0.30268827317226593</v>
      </c>
      <c r="V1077" s="1">
        <f t="shared" si="459"/>
        <v>-0.73588216283545105</v>
      </c>
      <c r="W1077" s="1">
        <f t="shared" si="465"/>
        <v>0</v>
      </c>
      <c r="X1077" s="1">
        <f t="shared" si="465"/>
        <v>0</v>
      </c>
      <c r="Y1077" s="1">
        <f t="shared" si="465"/>
        <v>0</v>
      </c>
      <c r="Z1077" s="1">
        <f t="shared" si="465"/>
        <v>0</v>
      </c>
      <c r="AA1077" s="1">
        <f>+AA$3*$F1077*ABS($F1077)*COS(2*PI()*$A1077/$AZ$22+AA$4)*COS(2*PI()*$A1077/$BA$22+AA$5)</f>
        <v>0</v>
      </c>
      <c r="AB1077" s="39">
        <f>+AB$3*$F1077*ABS($F1077)*COS(2*2*PI()*$A1077/$BA$33+AB$4)*COS(2*2*PI()*$A1077/$BA$34+AB$5)*COS(2*2*PI()*$A1077/$BA$35+AB$6)</f>
        <v>0</v>
      </c>
      <c r="AE1077" s="20">
        <f>+$AF$20*SIGN(SOI!A1076)*(ABS(SOI!A1076))^$AE$2</f>
        <v>-0.28694031624114524</v>
      </c>
      <c r="AF1077" s="20">
        <f t="shared" si="462"/>
        <v>-0.32904967669733504</v>
      </c>
      <c r="AG1077" s="19">
        <f t="shared" si="463"/>
        <v>-0.59128753299482872</v>
      </c>
      <c r="AH1077" s="19">
        <f t="shared" si="464"/>
        <v>-0.51417517658353495</v>
      </c>
      <c r="AI1077">
        <f t="shared" si="461"/>
        <v>0.63300000000000389</v>
      </c>
      <c r="AJ1077">
        <f t="shared" si="460"/>
        <v>0.26223785629749369</v>
      </c>
      <c r="AK1077">
        <v>1</v>
      </c>
    </row>
    <row r="1078" spans="1:37" x14ac:dyDescent="0.25">
      <c r="A1078">
        <v>87.999999999999361</v>
      </c>
      <c r="B1078" s="2">
        <v>1967.99999999992</v>
      </c>
      <c r="C1078">
        <f>+D1078+($D$2+E1078+F1078)*SOI!A1077*IF(B1078&gt;$C$18, IF(B1078&lt;$C$19,-1,1),1)</f>
        <v>-0.80012169215726614</v>
      </c>
      <c r="D1078">
        <f>+$D$3*((1-$D$5)*SOI!D1077+$D$5*SOI!D1076) +   $D$4*((1-$D$5)*SOI!E1077+$D$5*SOI!E1076)</f>
        <v>0</v>
      </c>
      <c r="E1078">
        <f t="shared" si="442"/>
        <v>-2.6892524461292959</v>
      </c>
      <c r="F1078">
        <f t="shared" si="443"/>
        <v>4.0227885997247395</v>
      </c>
      <c r="G1078">
        <f t="shared" si="450"/>
        <v>1.3335361535954435</v>
      </c>
      <c r="H1078" s="21">
        <f t="shared" si="451"/>
        <v>-4.9276926963538687E-3</v>
      </c>
      <c r="I1078" s="37">
        <f t="shared" si="444"/>
        <v>-1.5688224284770473</v>
      </c>
      <c r="J1078" s="1">
        <f t="shared" si="452"/>
        <v>-9.559908917948183E-2</v>
      </c>
      <c r="K1078" s="1">
        <f t="shared" si="453"/>
        <v>5.6340652532502946E-3</v>
      </c>
      <c r="L1078" s="1">
        <f t="shared" si="445"/>
        <v>2.6690285860604961</v>
      </c>
      <c r="M1078" s="1">
        <f t="shared" si="446"/>
        <v>0.38294166593586765</v>
      </c>
      <c r="N1078" s="1">
        <f t="shared" si="447"/>
        <v>-4.5141643785563609E-2</v>
      </c>
      <c r="O1078" s="1">
        <f t="shared" si="448"/>
        <v>-1.7215657889582652</v>
      </c>
      <c r="P1078" s="1">
        <f t="shared" si="449"/>
        <v>4.5477743390669394E-2</v>
      </c>
      <c r="Q1078" s="1">
        <f t="shared" si="454"/>
        <v>-1.1626053807023343E-2</v>
      </c>
      <c r="R1078" s="1">
        <f t="shared" si="455"/>
        <v>-1.0022204174065337E-3</v>
      </c>
      <c r="S1078" s="1">
        <f t="shared" si="456"/>
        <v>9.2858399425733533E-3</v>
      </c>
      <c r="T1078" s="1">
        <f t="shared" si="457"/>
        <v>7.7313335003768802E-2</v>
      </c>
      <c r="U1078" s="1">
        <f t="shared" si="458"/>
        <v>3.7012507928261512E-3</v>
      </c>
      <c r="V1078" s="1">
        <f t="shared" si="459"/>
        <v>3.9901034276425803E-3</v>
      </c>
      <c r="W1078" s="1">
        <f t="shared" si="465"/>
        <v>0</v>
      </c>
      <c r="X1078" s="1">
        <f t="shared" si="465"/>
        <v>0</v>
      </c>
      <c r="Y1078" s="1">
        <f t="shared" si="465"/>
        <v>0</v>
      </c>
      <c r="Z1078" s="1">
        <f t="shared" si="465"/>
        <v>0</v>
      </c>
      <c r="AA1078" s="1">
        <f>+AA$3*$F1078*ABS($F1078)*COS(2*PI()*$A1078/$AZ$22+AA$4)*COS(2*PI()*$A1078/$BA$22+AA$5)</f>
        <v>0</v>
      </c>
      <c r="AB1078" s="39">
        <f>+AB$3*$F1078*ABS($F1078)*COS(2*2*PI()*$A1078/$BA$33+AB$4)*COS(2*2*PI()*$A1078/$BA$34+AB$5)*COS(2*2*PI()*$A1078/$BA$35+AB$6)</f>
        <v>0</v>
      </c>
      <c r="AE1078" s="20">
        <f>+$AF$20*SIGN(SOI!A1077)*(ABS(SOI!A1077))^$AE$2</f>
        <v>-0.4190536904497183</v>
      </c>
      <c r="AF1078" s="20">
        <f t="shared" si="462"/>
        <v>-0.39719371663683772</v>
      </c>
      <c r="AG1078" s="19">
        <f t="shared" si="463"/>
        <v>-0.46815732189247405</v>
      </c>
      <c r="AH1078" s="19">
        <f t="shared" si="464"/>
        <v>-0.50865470135260338</v>
      </c>
      <c r="AI1078">
        <f t="shared" si="461"/>
        <v>0.63360000000000394</v>
      </c>
      <c r="AJ1078">
        <f t="shared" si="460"/>
        <v>7.0963605255636331E-2</v>
      </c>
      <c r="AK1078">
        <v>1</v>
      </c>
    </row>
    <row r="1079" spans="1:37" x14ac:dyDescent="0.25">
      <c r="A1079">
        <v>88.083333333332689</v>
      </c>
      <c r="B1079" s="2">
        <v>1968.0833333332532</v>
      </c>
      <c r="C1079">
        <f>+D1079+($D$2+E1079+F1079)*SOI!A1078*IF(B1079&gt;$C$18, IF(B1079&lt;$C$19,-1,1),1)</f>
        <v>0.65790752420428189</v>
      </c>
      <c r="D1079">
        <f>+$D$3*((1-$D$5)*SOI!D1078+$D$5*SOI!D1077) +   $D$4*((1-$D$5)*SOI!E1078+$D$5*SOI!E1077)</f>
        <v>0</v>
      </c>
      <c r="E1079">
        <f t="shared" si="442"/>
        <v>1.3464768073605864</v>
      </c>
      <c r="F1079">
        <f t="shared" si="443"/>
        <v>-2.2355410292582647</v>
      </c>
      <c r="G1079">
        <f t="shared" si="450"/>
        <v>-0.88906422189767831</v>
      </c>
      <c r="H1079" s="21">
        <f t="shared" si="451"/>
        <v>2.2861133109929314E-2</v>
      </c>
      <c r="I1079" s="37">
        <f t="shared" si="444"/>
        <v>0.48517393180391749</v>
      </c>
      <c r="J1079" s="1">
        <f t="shared" si="452"/>
        <v>-3.308188362519808E-2</v>
      </c>
      <c r="K1079" s="1">
        <f t="shared" si="453"/>
        <v>-1.7801818300501869E-4</v>
      </c>
      <c r="L1079" s="1">
        <f t="shared" si="445"/>
        <v>-0.22495121460587933</v>
      </c>
      <c r="M1079" s="1">
        <f t="shared" si="446"/>
        <v>-0.42849467427680266</v>
      </c>
      <c r="N1079" s="1">
        <f t="shared" si="447"/>
        <v>7.1718984985970305E-2</v>
      </c>
      <c r="O1079" s="1">
        <f t="shared" si="448"/>
        <v>1.3023237963694267</v>
      </c>
      <c r="P1079" s="1">
        <f t="shared" si="449"/>
        <v>-2.2537769271534169E-2</v>
      </c>
      <c r="Q1079" s="1">
        <f t="shared" si="454"/>
        <v>-2.0668164043992996E-2</v>
      </c>
      <c r="R1079" s="1">
        <f t="shared" si="455"/>
        <v>5.5100620064564901E-4</v>
      </c>
      <c r="S1079" s="1">
        <f t="shared" si="456"/>
        <v>4.5624868685040327E-3</v>
      </c>
      <c r="T1079" s="1">
        <f t="shared" si="457"/>
        <v>4.9292957635566287E-3</v>
      </c>
      <c r="U1079" s="1">
        <f t="shared" si="458"/>
        <v>5.6726266891032407E-4</v>
      </c>
      <c r="V1079" s="1">
        <f t="shared" si="459"/>
        <v>3.1416148419462081E-3</v>
      </c>
      <c r="W1079" s="1">
        <f t="shared" si="465"/>
        <v>0</v>
      </c>
      <c r="X1079" s="1">
        <f t="shared" si="465"/>
        <v>0</v>
      </c>
      <c r="Y1079" s="1">
        <f t="shared" si="465"/>
        <v>0</v>
      </c>
      <c r="Z1079" s="1">
        <f t="shared" si="465"/>
        <v>0</v>
      </c>
      <c r="AA1079" s="1">
        <f>+AA$3*$F1079*ABS($F1079)*COS(2*PI()*$A1079/$AZ$22+AA$4)*COS(2*PI()*$A1079/$BA$22+AA$5)</f>
        <v>0</v>
      </c>
      <c r="AB1079" s="39">
        <f>+AB$3*$F1079*ABS($F1079)*COS(2*2*PI()*$A1079/$BA$33+AB$4)*COS(2*2*PI()*$A1079/$BA$34+AB$5)*COS(2*2*PI()*$A1079/$BA$35+AB$6)</f>
        <v>0</v>
      </c>
      <c r="AE1079" s="20">
        <f>+$AF$20*SIGN(SOI!A1078)*(ABS(SOI!A1078))^$AE$2</f>
        <v>-0.48558714321964969</v>
      </c>
      <c r="AF1079" s="20">
        <f t="shared" si="462"/>
        <v>-0.46647096161962726</v>
      </c>
      <c r="AG1079" s="19">
        <f t="shared" si="463"/>
        <v>-0.54421144522038201</v>
      </c>
      <c r="AH1079" s="19">
        <f t="shared" si="464"/>
        <v>-0.51364407193158501</v>
      </c>
      <c r="AI1079">
        <f t="shared" si="461"/>
        <v>0.63420000000000398</v>
      </c>
      <c r="AJ1079">
        <f t="shared" si="460"/>
        <v>7.7740483600754751E-2</v>
      </c>
      <c r="AK1079">
        <v>1</v>
      </c>
    </row>
    <row r="1080" spans="1:37" x14ac:dyDescent="0.25">
      <c r="A1080">
        <v>88.166666666666018</v>
      </c>
      <c r="B1080" s="2">
        <v>1968.1666666665865</v>
      </c>
      <c r="C1080">
        <f>+D1080+($D$2+E1080+F1080)*SOI!A1079*IF(B1080&gt;$C$18, IF(B1080&lt;$C$19,-1,1),1)</f>
        <v>-0.72930190708236287</v>
      </c>
      <c r="D1080">
        <f>+$D$3*((1-$D$5)*SOI!D1079+$D$5*SOI!D1078) +   $D$4*((1-$D$5)*SOI!E1079+$D$5*SOI!E1078)</f>
        <v>0</v>
      </c>
      <c r="E1080">
        <f t="shared" si="442"/>
        <v>-0.9408266744274929</v>
      </c>
      <c r="F1080">
        <f t="shared" si="443"/>
        <v>1.9004344469042862</v>
      </c>
      <c r="G1080">
        <f t="shared" si="450"/>
        <v>0.9596077724767933</v>
      </c>
      <c r="H1080" s="21">
        <f t="shared" si="451"/>
        <v>1.3874262531739017E-3</v>
      </c>
      <c r="I1080" s="37">
        <f t="shared" si="444"/>
        <v>5.3325871743481655E-2</v>
      </c>
      <c r="J1080" s="1">
        <f t="shared" si="452"/>
        <v>3.0861399054897868E-3</v>
      </c>
      <c r="K1080" s="1">
        <f t="shared" si="453"/>
        <v>9.0875758476720277E-6</v>
      </c>
      <c r="L1080" s="1">
        <f t="shared" si="445"/>
        <v>0.14726185605157255</v>
      </c>
      <c r="M1080" s="1">
        <f t="shared" si="446"/>
        <v>0.36368911555883082</v>
      </c>
      <c r="N1080" s="1">
        <f t="shared" si="447"/>
        <v>-5.1270249801643977E-2</v>
      </c>
      <c r="O1080" s="1">
        <f t="shared" si="448"/>
        <v>-0.44065736202937555</v>
      </c>
      <c r="P1080" s="1">
        <f t="shared" si="449"/>
        <v>5.1941038865318066E-3</v>
      </c>
      <c r="Q1080" s="1">
        <f t="shared" si="454"/>
        <v>-1.254059302479083E-2</v>
      </c>
      <c r="R1080" s="1">
        <f t="shared" si="455"/>
        <v>3.6746261875810367E-5</v>
      </c>
      <c r="S1080" s="1">
        <f t="shared" si="456"/>
        <v>-3.584870170262496E-4</v>
      </c>
      <c r="T1080" s="1">
        <f t="shared" si="457"/>
        <v>1.0918647834574535E-3</v>
      </c>
      <c r="U1080" s="1">
        <f t="shared" si="458"/>
        <v>-1.436892945192975E-5</v>
      </c>
      <c r="V1080" s="1">
        <f t="shared" si="459"/>
        <v>5.175876938960743E-4</v>
      </c>
      <c r="W1080" s="1">
        <f t="shared" si="465"/>
        <v>0</v>
      </c>
      <c r="X1080" s="1">
        <f t="shared" si="465"/>
        <v>0</v>
      </c>
      <c r="Y1080" s="1">
        <f t="shared" si="465"/>
        <v>0</v>
      </c>
      <c r="Z1080" s="1">
        <f t="shared" si="465"/>
        <v>0</v>
      </c>
      <c r="AA1080" s="1">
        <f>+AA$3*$F1080*ABS($F1080)*COS(2*PI()*$A1080/$AZ$22+AA$4)*COS(2*PI()*$A1080/$BA$22+AA$5)</f>
        <v>0</v>
      </c>
      <c r="AB1080" s="39">
        <f>+AB$3*$F1080*ABS($F1080)*COS(2*2*PI()*$A1080/$BA$33+AB$4)*COS(2*2*PI()*$A1080/$BA$34+AB$5)*COS(2*2*PI()*$A1080/$BA$35+AB$6)</f>
        <v>0</v>
      </c>
      <c r="AE1080" s="20">
        <f>+$AF$20*SIGN(SOI!A1079)*(ABS(SOI!A1079))^$AE$2</f>
        <v>-0.49477205118951384</v>
      </c>
      <c r="AF1080" s="20">
        <f t="shared" si="462"/>
        <v>-0.4444467683733147</v>
      </c>
      <c r="AG1080" s="19">
        <f t="shared" si="463"/>
        <v>-0.6150413927735171</v>
      </c>
      <c r="AH1080" s="19">
        <f t="shared" si="464"/>
        <v>-0.56569937297964223</v>
      </c>
      <c r="AI1080">
        <f t="shared" si="461"/>
        <v>0.63480000000000403</v>
      </c>
      <c r="AJ1080">
        <f t="shared" si="460"/>
        <v>0.1705946244002024</v>
      </c>
      <c r="AK1080">
        <v>1</v>
      </c>
    </row>
    <row r="1081" spans="1:37" x14ac:dyDescent="0.25">
      <c r="A1081">
        <v>88.249999999999346</v>
      </c>
      <c r="B1081" s="2">
        <v>1968.2499999999197</v>
      </c>
      <c r="C1081">
        <f>+D1081+($D$2+E1081+F1081)*SOI!A1080*IF(B1081&gt;$C$18, IF(B1081&lt;$C$19,-1,1),1)</f>
        <v>0.65416674524812246</v>
      </c>
      <c r="D1081">
        <f>+$D$3*((1-$D$5)*SOI!D1080+$D$5*SOI!D1079) +   $D$4*((1-$D$5)*SOI!E1080+$D$5*SOI!E1079)</f>
        <v>0</v>
      </c>
      <c r="E1081">
        <f t="shared" si="442"/>
        <v>0.76296473705218837</v>
      </c>
      <c r="F1081">
        <f t="shared" si="443"/>
        <v>-2.1548088758779809</v>
      </c>
      <c r="G1081">
        <f t="shared" si="450"/>
        <v>-1.3918441388257925</v>
      </c>
      <c r="H1081" s="21">
        <f t="shared" si="451"/>
        <v>-2.625175504801924E-2</v>
      </c>
      <c r="I1081" s="37">
        <f t="shared" si="444"/>
        <v>-0.34894286155995102</v>
      </c>
      <c r="J1081" s="1">
        <f t="shared" si="452"/>
        <v>1.3294225385290544E-2</v>
      </c>
      <c r="K1081" s="1">
        <f t="shared" si="453"/>
        <v>-2.924403261740047E-8</v>
      </c>
      <c r="L1081" s="1">
        <f t="shared" si="445"/>
        <v>-0.75134458478446975</v>
      </c>
      <c r="M1081" s="1">
        <f t="shared" si="446"/>
        <v>-0.23942052368464922</v>
      </c>
      <c r="N1081" s="1">
        <f t="shared" si="447"/>
        <v>1.6571683202804267E-2</v>
      </c>
      <c r="O1081" s="1">
        <f t="shared" si="448"/>
        <v>1.6009031261392649E-3</v>
      </c>
      <c r="P1081" s="1">
        <f t="shared" si="449"/>
        <v>-9.0175161639673791E-4</v>
      </c>
      <c r="Q1081" s="1">
        <f t="shared" si="454"/>
        <v>-2.6683963362954676E-3</v>
      </c>
      <c r="R1081" s="1">
        <f t="shared" si="455"/>
        <v>-5.1163680920321014E-5</v>
      </c>
      <c r="S1081" s="1">
        <f t="shared" si="456"/>
        <v>-7.5821256159887588E-4</v>
      </c>
      <c r="T1081" s="1">
        <f t="shared" si="457"/>
        <v>2.0238660806750219E-5</v>
      </c>
      <c r="U1081" s="1">
        <f t="shared" si="458"/>
        <v>-1.632364212201295E-5</v>
      </c>
      <c r="V1081" s="1">
        <f t="shared" si="459"/>
        <v>2.9044334433152035E-5</v>
      </c>
      <c r="W1081" s="1">
        <f t="shared" si="465"/>
        <v>0</v>
      </c>
      <c r="X1081" s="1">
        <f t="shared" si="465"/>
        <v>0</v>
      </c>
      <c r="Y1081" s="1">
        <f t="shared" si="465"/>
        <v>0</v>
      </c>
      <c r="Z1081" s="1">
        <f t="shared" si="465"/>
        <v>0</v>
      </c>
      <c r="AA1081" s="1">
        <f>+AA$3*$F1081*ABS($F1081)*COS(2*PI()*$A1081/$AZ$22+AA$4)*COS(2*PI()*$A1081/$BA$22+AA$5)</f>
        <v>0</v>
      </c>
      <c r="AB1081" s="39">
        <f>+AB$3*$F1081*ABS($F1081)*COS(2*2*PI()*$A1081/$BA$33+AB$4)*COS(2*2*PI()*$A1081/$BA$34+AB$5)*COS(2*2*PI()*$A1081/$BA$35+AB$6)</f>
        <v>0</v>
      </c>
      <c r="AE1081" s="20">
        <f>+$AF$20*SIGN(SOI!A1080)*(ABS(SOI!A1080))^$AE$2</f>
        <v>-0.35298111071078059</v>
      </c>
      <c r="AF1081" s="20">
        <f t="shared" si="462"/>
        <v>-0.39491619067706524</v>
      </c>
      <c r="AG1081" s="19">
        <f t="shared" si="463"/>
        <v>-0.48902434159817665</v>
      </c>
      <c r="AH1081" s="19">
        <f t="shared" si="464"/>
        <v>-0.4574516622407141</v>
      </c>
      <c r="AI1081">
        <f t="shared" si="461"/>
        <v>0.63540000000000407</v>
      </c>
      <c r="AJ1081">
        <f t="shared" si="460"/>
        <v>9.4108150921111411E-2</v>
      </c>
      <c r="AK1081">
        <v>1</v>
      </c>
    </row>
    <row r="1082" spans="1:37" x14ac:dyDescent="0.25">
      <c r="A1082">
        <v>88.333333333332675</v>
      </c>
      <c r="B1082" s="2">
        <v>1968.333333333253</v>
      </c>
      <c r="C1082">
        <f>+D1082+($D$2+E1082+F1082)*SOI!A1081*IF(B1082&gt;$C$18, IF(B1082&lt;$C$19,-1,1),1)</f>
        <v>-1.2854522407714528</v>
      </c>
      <c r="D1082">
        <f>+$D$3*((1-$D$5)*SOI!D1081+$D$5*SOI!D1080) +   $D$4*((1-$D$5)*SOI!E1081+$D$5*SOI!E1080)</f>
        <v>0</v>
      </c>
      <c r="E1082">
        <f t="shared" si="442"/>
        <v>-0.68067141188020219</v>
      </c>
      <c r="F1082">
        <f t="shared" si="443"/>
        <v>3.6021537772698675</v>
      </c>
      <c r="G1082">
        <f t="shared" si="450"/>
        <v>2.9214823653896653</v>
      </c>
      <c r="H1082" s="21">
        <f t="shared" si="451"/>
        <v>2.0506023322680741E-2</v>
      </c>
      <c r="I1082" s="37">
        <f t="shared" si="444"/>
        <v>0.44653225680661618</v>
      </c>
      <c r="J1082" s="1">
        <f t="shared" si="452"/>
        <v>2.9079163606893291E-3</v>
      </c>
      <c r="K1082" s="1">
        <f t="shared" si="453"/>
        <v>1.6311387108665829E-4</v>
      </c>
      <c r="L1082" s="1">
        <f t="shared" si="445"/>
        <v>0.77655512169945995</v>
      </c>
      <c r="M1082" s="1">
        <f t="shared" si="446"/>
        <v>4.0924344423037454E-2</v>
      </c>
      <c r="N1082" s="1">
        <f t="shared" si="447"/>
        <v>8.5826968517299727E-4</v>
      </c>
      <c r="O1082" s="1">
        <f t="shared" si="448"/>
        <v>-0.27401853726554631</v>
      </c>
      <c r="P1082" s="1">
        <f t="shared" si="449"/>
        <v>2.843102686866621E-2</v>
      </c>
      <c r="Q1082" s="1">
        <f t="shared" si="454"/>
        <v>2.3622607885687874E-5</v>
      </c>
      <c r="R1082" s="1">
        <f t="shared" si="455"/>
        <v>-5.7961258429468281E-7</v>
      </c>
      <c r="S1082" s="1">
        <f t="shared" si="456"/>
        <v>5.0251224034631332E-5</v>
      </c>
      <c r="T1082" s="1">
        <f t="shared" si="457"/>
        <v>3.5803855079669347E-3</v>
      </c>
      <c r="U1082" s="1">
        <f t="shared" si="458"/>
        <v>-6.5859920170088706E-4</v>
      </c>
      <c r="V1082" s="1">
        <f t="shared" si="459"/>
        <v>-4.7426840747603328E-5</v>
      </c>
      <c r="W1082" s="1">
        <f t="shared" ref="W1082:Z1101" si="466">+W$3*$F1082*ABS($F1082)*COS(2*PI()*$A1082/W$2+W$4)</f>
        <v>0</v>
      </c>
      <c r="X1082" s="1">
        <f t="shared" si="466"/>
        <v>0</v>
      </c>
      <c r="Y1082" s="1">
        <f t="shared" si="466"/>
        <v>0</v>
      </c>
      <c r="Z1082" s="1">
        <f t="shared" si="466"/>
        <v>0</v>
      </c>
      <c r="AA1082" s="1">
        <f>+AA$3*$F1082*ABS($F1082)*COS(2*PI()*$A1082/$AZ$22+AA$4)*COS(2*PI()*$A1082/$BA$22+AA$5)</f>
        <v>0</v>
      </c>
      <c r="AB1082" s="39">
        <f>+AB$3*$F1082*ABS($F1082)*COS(2*2*PI()*$A1082/$BA$33+AB$4)*COS(2*2*PI()*$A1082/$BA$34+AB$5)*COS(2*2*PI()*$A1082/$BA$35+AB$6)</f>
        <v>0</v>
      </c>
      <c r="AE1082" s="20">
        <f>+$AF$20*SIGN(SOI!A1081)*(ABS(SOI!A1081))^$AE$2</f>
        <v>-0.33699541013090117</v>
      </c>
      <c r="AF1082" s="20">
        <f t="shared" si="462"/>
        <v>-0.16772664860986944</v>
      </c>
      <c r="AG1082" s="19">
        <f t="shared" si="463"/>
        <v>0.78913742697428746</v>
      </c>
      <c r="AH1082" s="19">
        <f t="shared" si="464"/>
        <v>0.82740805819124208</v>
      </c>
      <c r="AI1082">
        <f t="shared" si="461"/>
        <v>0.63600000000000412</v>
      </c>
      <c r="AJ1082">
        <f t="shared" si="460"/>
        <v>0.95686407558415687</v>
      </c>
      <c r="AK1082">
        <v>1</v>
      </c>
    </row>
    <row r="1083" spans="1:37" x14ac:dyDescent="0.25">
      <c r="A1083">
        <v>88.416666666666003</v>
      </c>
      <c r="B1083" s="2">
        <v>1968.4166666665863</v>
      </c>
      <c r="C1083">
        <f>+D1083+($D$2+E1083+F1083)*SOI!A1082*IF(B1083&gt;$C$18, IF(B1083&lt;$C$19,-1,1),1)</f>
        <v>-11.212620379181198</v>
      </c>
      <c r="D1083">
        <f>+$D$3*((1-$D$5)*SOI!D1082+$D$5*SOI!D1081) +   $D$4*((1-$D$5)*SOI!E1082+$D$5*SOI!E1081)</f>
        <v>0</v>
      </c>
      <c r="E1083">
        <f t="shared" si="442"/>
        <v>0.65467329741771485</v>
      </c>
      <c r="F1083">
        <f t="shared" si="443"/>
        <v>-59.668464766792439</v>
      </c>
      <c r="G1083">
        <f t="shared" si="450"/>
        <v>-59.013791469374723</v>
      </c>
      <c r="H1083" s="21">
        <f t="shared" si="451"/>
        <v>0.13315317674018778</v>
      </c>
      <c r="I1083" s="37">
        <f t="shared" si="444"/>
        <v>-0.99577978534743705</v>
      </c>
      <c r="J1083" s="1">
        <f t="shared" si="452"/>
        <v>-0.45680753884970016</v>
      </c>
      <c r="K1083" s="1">
        <f t="shared" si="453"/>
        <v>-1.152856089866333E-2</v>
      </c>
      <c r="L1083" s="1">
        <f t="shared" si="445"/>
        <v>-0.28297545700133175</v>
      </c>
      <c r="M1083" s="1">
        <f t="shared" si="446"/>
        <v>2.8828537726687573</v>
      </c>
      <c r="N1083" s="1">
        <f t="shared" si="447"/>
        <v>1.0268360350961383</v>
      </c>
      <c r="O1083" s="1">
        <f t="shared" si="448"/>
        <v>1.6641245827425117</v>
      </c>
      <c r="P1083" s="1">
        <f t="shared" si="449"/>
        <v>-0.90801782710651524</v>
      </c>
      <c r="Q1083" s="1">
        <f t="shared" si="454"/>
        <v>1.9908844393342484</v>
      </c>
      <c r="R1083" s="1">
        <f t="shared" si="455"/>
        <v>0.10893476121490009</v>
      </c>
      <c r="S1083" s="1">
        <f t="shared" si="456"/>
        <v>-0.13407087428423617</v>
      </c>
      <c r="T1083" s="1">
        <f t="shared" si="457"/>
        <v>7.9234106450035025E-3</v>
      </c>
      <c r="U1083" s="1">
        <f t="shared" si="458"/>
        <v>-4.6906550683494461E-2</v>
      </c>
      <c r="V1083" s="1">
        <f t="shared" si="459"/>
        <v>1.8121884294792081</v>
      </c>
      <c r="W1083" s="1">
        <f t="shared" si="466"/>
        <v>0</v>
      </c>
      <c r="X1083" s="1">
        <f t="shared" si="466"/>
        <v>0</v>
      </c>
      <c r="Y1083" s="1">
        <f t="shared" si="466"/>
        <v>0</v>
      </c>
      <c r="Z1083" s="1">
        <f t="shared" si="466"/>
        <v>0</v>
      </c>
      <c r="AA1083" s="1">
        <f>+AA$3*$F1083*ABS($F1083)*COS(2*PI()*$A1083/$AZ$22+AA$4)*COS(2*PI()*$A1083/$BA$22+AA$5)</f>
        <v>0</v>
      </c>
      <c r="AB1083" s="39">
        <f>+AB$3*$F1083*ABS($F1083)*COS(2*2*PI()*$A1083/$BA$33+AB$4)*COS(2*2*PI()*$A1083/$BA$34+AB$5)*COS(2*2*PI()*$A1083/$BA$35+AB$6)</f>
        <v>0</v>
      </c>
      <c r="AE1083" s="20">
        <f>+$AF$20*SIGN(SOI!A1082)*(ABS(SOI!A1082))^$AE$2</f>
        <v>0.18679657501207333</v>
      </c>
      <c r="AF1083" s="20">
        <f t="shared" si="462"/>
        <v>3.7762391580949468E-2</v>
      </c>
      <c r="AG1083" s="19">
        <f t="shared" si="463"/>
        <v>0.39788838924129188</v>
      </c>
      <c r="AH1083" s="19">
        <f t="shared" si="464"/>
        <v>0.41781338569318205</v>
      </c>
      <c r="AI1083">
        <f t="shared" si="461"/>
        <v>0.63660000000000416</v>
      </c>
      <c r="AJ1083">
        <f t="shared" si="460"/>
        <v>0.36012599766034242</v>
      </c>
      <c r="AK1083">
        <v>1</v>
      </c>
    </row>
    <row r="1084" spans="1:37" x14ac:dyDescent="0.25">
      <c r="A1084">
        <v>88.499999999999332</v>
      </c>
      <c r="B1084" s="2">
        <v>1968.4999999999195</v>
      </c>
      <c r="C1084">
        <f>+D1084+($D$2+E1084+F1084)*SOI!A1083*IF(B1084&gt;$C$18, IF(B1084&lt;$C$19,-1,1),1)</f>
        <v>-1.4562799317417556</v>
      </c>
      <c r="D1084">
        <f>+$D$3*((1-$D$5)*SOI!D1083+$D$5*SOI!D1082) +   $D$4*((1-$D$5)*SOI!E1083+$D$5*SOI!E1082)</f>
        <v>0</v>
      </c>
      <c r="E1084">
        <f t="shared" si="442"/>
        <v>-0.67488859910966781</v>
      </c>
      <c r="F1084">
        <f t="shared" si="443"/>
        <v>-4.0227886000572859</v>
      </c>
      <c r="G1084">
        <f t="shared" si="450"/>
        <v>-4.6976771991669537</v>
      </c>
      <c r="H1084" s="21">
        <f t="shared" si="451"/>
        <v>2.8792253143992296E-4</v>
      </c>
      <c r="I1084" s="37">
        <f t="shared" si="444"/>
        <v>2.1756601616757784E-2</v>
      </c>
      <c r="J1084" s="1">
        <f t="shared" si="452"/>
        <v>6.7136545196204553E-4</v>
      </c>
      <c r="K1084" s="1">
        <f t="shared" si="453"/>
        <v>-1.6741929350625086E-5</v>
      </c>
      <c r="L1084" s="1">
        <f t="shared" si="445"/>
        <v>3.2390079669687391E-2</v>
      </c>
      <c r="M1084" s="1">
        <f t="shared" si="446"/>
        <v>0.19391909994838116</v>
      </c>
      <c r="N1084" s="1">
        <f t="shared" si="447"/>
        <v>0.18761122636677185</v>
      </c>
      <c r="O1084" s="1">
        <f t="shared" si="448"/>
        <v>-0.41805292217782264</v>
      </c>
      <c r="P1084" s="1">
        <f t="shared" si="449"/>
        <v>-4.5858105421187602E-2</v>
      </c>
      <c r="Q1084" s="1">
        <f t="shared" si="454"/>
        <v>2.4468184466573503E-2</v>
      </c>
      <c r="R1084" s="1">
        <f t="shared" si="455"/>
        <v>-2.9251620698815833E-5</v>
      </c>
      <c r="S1084" s="1">
        <f t="shared" si="456"/>
        <v>5.3520469733330542E-4</v>
      </c>
      <c r="T1084" s="1">
        <f t="shared" si="457"/>
        <v>2.2783520830950828E-4</v>
      </c>
      <c r="U1084" s="1">
        <f t="shared" si="458"/>
        <v>5.1758655317144809E-5</v>
      </c>
      <c r="V1084" s="1">
        <f t="shared" si="459"/>
        <v>1.6721791639962159E-2</v>
      </c>
      <c r="W1084" s="1">
        <f t="shared" si="466"/>
        <v>0</v>
      </c>
      <c r="X1084" s="1">
        <f t="shared" si="466"/>
        <v>0</v>
      </c>
      <c r="Y1084" s="1">
        <f t="shared" si="466"/>
        <v>0</v>
      </c>
      <c r="Z1084" s="1">
        <f t="shared" si="466"/>
        <v>0</v>
      </c>
      <c r="AA1084" s="1">
        <f>+AA$3*$F1084*ABS($F1084)*COS(2*PI()*$A1084/$AZ$22+AA$4)*COS(2*PI()*$A1084/$BA$22+AA$5)</f>
        <v>0</v>
      </c>
      <c r="AB1084" s="39">
        <f>+AB$3*$F1084*ABS($F1084)*COS(2*2*PI()*$A1084/$BA$33+AB$4)*COS(2*2*PI()*$A1084/$BA$34+AB$5)*COS(2*2*PI()*$A1084/$BA$35+AB$6)</f>
        <v>0</v>
      </c>
      <c r="AE1084" s="20">
        <f>+$AF$20*SIGN(SOI!A1083)*(ABS(SOI!A1083))^$AE$2</f>
        <v>0.26348600986167625</v>
      </c>
      <c r="AF1084" s="20">
        <f t="shared" si="462"/>
        <v>0.24186716298515956</v>
      </c>
      <c r="AG1084" s="19">
        <f t="shared" si="463"/>
        <v>0.65503434161974816</v>
      </c>
      <c r="AH1084" s="19">
        <f t="shared" si="464"/>
        <v>0.65469791133560706</v>
      </c>
      <c r="AI1084">
        <f t="shared" si="461"/>
        <v>0.63720000000000421</v>
      </c>
      <c r="AJ1084">
        <f t="shared" si="460"/>
        <v>0.41316717863458863</v>
      </c>
      <c r="AK1084">
        <v>1</v>
      </c>
    </row>
    <row r="1085" spans="1:37" x14ac:dyDescent="0.25">
      <c r="A1085">
        <v>88.583333333332661</v>
      </c>
      <c r="B1085" s="2">
        <v>1968.5833333332528</v>
      </c>
      <c r="C1085">
        <f>+D1085+($D$2+E1085+F1085)*SOI!A1084*IF(B1085&gt;$C$18, IF(B1085&lt;$C$19,-1,1),1)</f>
        <v>0.98492039734933468</v>
      </c>
      <c r="D1085">
        <f>+$D$3*((1-$D$5)*SOI!D1084+$D$5*SOI!D1083) +   $D$4*((1-$D$5)*SOI!E1084+$D$5*SOI!E1083)</f>
        <v>0</v>
      </c>
      <c r="E1085">
        <f t="shared" si="442"/>
        <v>0.74906623516521176</v>
      </c>
      <c r="F1085">
        <f t="shared" si="443"/>
        <v>2.2355410295297418</v>
      </c>
      <c r="G1085">
        <f t="shared" si="450"/>
        <v>2.9846072646949535</v>
      </c>
      <c r="H1085" s="21">
        <f t="shared" si="451"/>
        <v>-8.7780042349281991E-3</v>
      </c>
      <c r="I1085" s="37">
        <f t="shared" si="444"/>
        <v>0.24242877846503155</v>
      </c>
      <c r="J1085" s="1">
        <f t="shared" si="452"/>
        <v>-1.2446573445503101E-3</v>
      </c>
      <c r="K1085" s="1">
        <f t="shared" si="453"/>
        <v>4.427577800849129E-6</v>
      </c>
      <c r="L1085" s="1">
        <f t="shared" si="445"/>
        <v>-0.59263276654056185</v>
      </c>
      <c r="M1085" s="1">
        <f t="shared" si="446"/>
        <v>-3.2264006036419317E-2</v>
      </c>
      <c r="N1085" s="1">
        <f t="shared" si="447"/>
        <v>-0.12635483995197402</v>
      </c>
      <c r="O1085" s="1">
        <f t="shared" si="448"/>
        <v>6.6685606506798223E-2</v>
      </c>
      <c r="P1085" s="1">
        <f t="shared" si="449"/>
        <v>4.1552993797252949E-3</v>
      </c>
      <c r="Q1085" s="1">
        <f t="shared" si="454"/>
        <v>2.741779400298783E-3</v>
      </c>
      <c r="R1085" s="1">
        <f t="shared" si="455"/>
        <v>-3.6523619543695591E-5</v>
      </c>
      <c r="S1085" s="1">
        <f t="shared" si="456"/>
        <v>-4.0164844490716781E-3</v>
      </c>
      <c r="T1085" s="1">
        <f t="shared" si="457"/>
        <v>6.6495969724747722E-4</v>
      </c>
      <c r="U1085" s="1">
        <f t="shared" si="458"/>
        <v>-5.2259146126523197E-5</v>
      </c>
      <c r="V1085" s="1">
        <f t="shared" si="459"/>
        <v>1.0204743149351597E-3</v>
      </c>
      <c r="W1085" s="1">
        <f t="shared" si="466"/>
        <v>0</v>
      </c>
      <c r="X1085" s="1">
        <f t="shared" si="466"/>
        <v>0</v>
      </c>
      <c r="Y1085" s="1">
        <f t="shared" si="466"/>
        <v>0</v>
      </c>
      <c r="Z1085" s="1">
        <f t="shared" si="466"/>
        <v>0</v>
      </c>
      <c r="AA1085" s="1">
        <f>+AA$3*$F1085*ABS($F1085)*COS(2*PI()*$A1085/$AZ$22+AA$4)*COS(2*PI()*$A1085/$BA$22+AA$5)</f>
        <v>0</v>
      </c>
      <c r="AB1085" s="39">
        <f>+AB$3*$F1085*ABS($F1085)*COS(2*2*PI()*$A1085/$BA$33+AB$4)*COS(2*2*PI()*$A1085/$BA$34+AB$5)*COS(2*2*PI()*$A1085/$BA$35+AB$6)</f>
        <v>0</v>
      </c>
      <c r="AE1085" s="20">
        <f>+$AF$20*SIGN(SOI!A1084)*(ABS(SOI!A1084))^$AE$2</f>
        <v>0.27531890408172915</v>
      </c>
      <c r="AF1085" s="20">
        <f t="shared" si="462"/>
        <v>0.20397210593377316</v>
      </c>
      <c r="AG1085" s="19">
        <f t="shared" si="463"/>
        <v>0.53852577810528512</v>
      </c>
      <c r="AH1085" s="19">
        <f t="shared" si="464"/>
        <v>0.52735088215376824</v>
      </c>
      <c r="AI1085">
        <f t="shared" si="461"/>
        <v>0.63780000000000425</v>
      </c>
      <c r="AJ1085">
        <f t="shared" si="460"/>
        <v>0.334553672171512</v>
      </c>
      <c r="AK1085">
        <v>1</v>
      </c>
    </row>
    <row r="1086" spans="1:37" x14ac:dyDescent="0.25">
      <c r="A1086">
        <v>88.666666666665989</v>
      </c>
      <c r="B1086" s="2">
        <v>1968.666666666586</v>
      </c>
      <c r="C1086">
        <f>+D1086+($D$2+E1086+F1086)*SOI!A1085*IF(B1086&gt;$C$18, IF(B1086&lt;$C$19,-1,1),1)</f>
        <v>-0.14058864816830105</v>
      </c>
      <c r="D1086">
        <f>+$D$3*((1-$D$5)*SOI!D1085+$D$5*SOI!D1084) +   $D$4*((1-$D$5)*SOI!E1085+$D$5*SOI!E1084)</f>
        <v>0</v>
      </c>
      <c r="E1086">
        <f t="shared" si="442"/>
        <v>-0.91133851619434836</v>
      </c>
      <c r="F1086">
        <f t="shared" si="443"/>
        <v>-1.9004344471716723</v>
      </c>
      <c r="G1086">
        <f t="shared" si="450"/>
        <v>-2.8117729633660207</v>
      </c>
      <c r="H1086" s="21">
        <f t="shared" si="451"/>
        <v>1.0151274172006362E-2</v>
      </c>
      <c r="I1086" s="37">
        <f t="shared" si="444"/>
        <v>-0.47987008320920171</v>
      </c>
      <c r="J1086" s="1">
        <f t="shared" si="452"/>
        <v>1.3115937443149593E-3</v>
      </c>
      <c r="K1086" s="1">
        <f t="shared" si="453"/>
        <v>-1.2064849407378056E-5</v>
      </c>
      <c r="L1086" s="1">
        <f t="shared" si="445"/>
        <v>1.0822540204196491</v>
      </c>
      <c r="M1086" s="1">
        <f t="shared" si="446"/>
        <v>-1.7176248653385094E-2</v>
      </c>
      <c r="N1086" s="1">
        <f t="shared" si="447"/>
        <v>4.756576925550584E-2</v>
      </c>
      <c r="O1086" s="1">
        <f t="shared" si="448"/>
        <v>-0.12201452232064988</v>
      </c>
      <c r="P1086" s="1">
        <f t="shared" si="449"/>
        <v>-3.3887150913817542E-3</v>
      </c>
      <c r="Q1086" s="1">
        <f t="shared" si="454"/>
        <v>-5.4947151123055794E-4</v>
      </c>
      <c r="R1086" s="1">
        <f t="shared" si="455"/>
        <v>-1.448858534789016E-5</v>
      </c>
      <c r="S1086" s="1">
        <f t="shared" si="456"/>
        <v>-2.9928726305873581E-3</v>
      </c>
      <c r="T1086" s="1">
        <f t="shared" si="457"/>
        <v>2.2218681851753474E-3</v>
      </c>
      <c r="U1086" s="1">
        <f t="shared" si="458"/>
        <v>-8.4359607250671632E-5</v>
      </c>
      <c r="V1086" s="1">
        <f t="shared" si="459"/>
        <v>3.132834541150544E-4</v>
      </c>
      <c r="W1086" s="1">
        <f t="shared" si="466"/>
        <v>0</v>
      </c>
      <c r="X1086" s="1">
        <f t="shared" si="466"/>
        <v>0</v>
      </c>
      <c r="Y1086" s="1">
        <f t="shared" si="466"/>
        <v>0</v>
      </c>
      <c r="Z1086" s="1">
        <f t="shared" si="466"/>
        <v>0</v>
      </c>
      <c r="AA1086" s="1">
        <f>+AA$3*$F1086*ABS($F1086)*COS(2*PI()*$A1086/$AZ$22+AA$4)*COS(2*PI()*$A1086/$BA$22+AA$5)</f>
        <v>0</v>
      </c>
      <c r="AB1086" s="39">
        <f>+AB$3*$F1086*ABS($F1086)*COS(2*2*PI()*$A1086/$BA$33+AB$4)*COS(2*2*PI()*$A1086/$BA$34+AB$5)*COS(2*2*PI()*$A1086/$BA$35+AB$6)</f>
        <v>0</v>
      </c>
      <c r="AE1086" s="20">
        <f>+$AF$20*SIGN(SOI!A1085)*(ABS(SOI!A1085))^$AE$2</f>
        <v>7.3111403857914078E-2</v>
      </c>
      <c r="AF1086" s="20">
        <f t="shared" si="462"/>
        <v>0.20595341946917967</v>
      </c>
      <c r="AG1086" s="19">
        <f t="shared" si="463"/>
        <v>0.82892342707793099</v>
      </c>
      <c r="AH1086" s="19">
        <f t="shared" si="464"/>
        <v>0.62413629158121076</v>
      </c>
      <c r="AI1086">
        <f t="shared" si="461"/>
        <v>0.6384000000000043</v>
      </c>
      <c r="AJ1086">
        <f t="shared" si="460"/>
        <v>0.62297000760875132</v>
      </c>
      <c r="AK1086">
        <v>1</v>
      </c>
    </row>
    <row r="1087" spans="1:37" x14ac:dyDescent="0.25">
      <c r="A1087">
        <v>88.749999999999318</v>
      </c>
      <c r="B1087" s="2">
        <v>1968.7499999999193</v>
      </c>
      <c r="C1087">
        <f>+D1087+($D$2+E1087+F1087)*SOI!A1086*IF(B1087&gt;$C$18, IF(B1087&lt;$C$19,-1,1),1)</f>
        <v>1.0972857910240086</v>
      </c>
      <c r="D1087">
        <f>+$D$3*((1-$D$5)*SOI!D1086+$D$5*SOI!D1085) +   $D$4*((1-$D$5)*SOI!E1086+$D$5*SOI!E1085)</f>
        <v>0</v>
      </c>
      <c r="E1087">
        <f t="shared" si="442"/>
        <v>1.2742092208299747</v>
      </c>
      <c r="F1087">
        <f t="shared" si="443"/>
        <v>2.1548088761200521</v>
      </c>
      <c r="G1087">
        <f t="shared" si="450"/>
        <v>3.4290180969500268</v>
      </c>
      <c r="H1087" s="21">
        <f t="shared" si="451"/>
        <v>1.9440213453550105E-2</v>
      </c>
      <c r="I1087" s="37">
        <f t="shared" si="444"/>
        <v>0.5693984746881855</v>
      </c>
      <c r="J1087" s="1">
        <f t="shared" si="452"/>
        <v>-4.3648877543240835E-4</v>
      </c>
      <c r="K1087" s="1">
        <f t="shared" si="453"/>
        <v>4.459591990833936E-4</v>
      </c>
      <c r="L1087" s="1">
        <f t="shared" si="445"/>
        <v>-0.64655636494786473</v>
      </c>
      <c r="M1087" s="1">
        <f t="shared" si="446"/>
        <v>-4.8173637233986273E-3</v>
      </c>
      <c r="N1087" s="1">
        <f t="shared" si="447"/>
        <v>8.1060780234476201E-2</v>
      </c>
      <c r="O1087" s="1">
        <f t="shared" si="448"/>
        <v>0.93470048377414816</v>
      </c>
      <c r="P1087" s="1">
        <f t="shared" si="449"/>
        <v>2.7369707182355499E-2</v>
      </c>
      <c r="Q1087" s="1">
        <f t="shared" si="454"/>
        <v>-2.626289240553329E-4</v>
      </c>
      <c r="R1087" s="1">
        <f t="shared" si="455"/>
        <v>8.2170509861209507E-6</v>
      </c>
      <c r="S1087" s="1">
        <f t="shared" si="456"/>
        <v>6.0519748377674916E-3</v>
      </c>
      <c r="T1087" s="1">
        <f t="shared" si="457"/>
        <v>1.0168488865283411E-2</v>
      </c>
      <c r="U1087" s="1">
        <f t="shared" si="458"/>
        <v>-8.0846694414383395E-4</v>
      </c>
      <c r="V1087" s="1">
        <f t="shared" si="459"/>
        <v>-4.3120998398855827E-3</v>
      </c>
      <c r="W1087" s="1">
        <f t="shared" si="466"/>
        <v>0</v>
      </c>
      <c r="X1087" s="1">
        <f t="shared" si="466"/>
        <v>0</v>
      </c>
      <c r="Y1087" s="1">
        <f t="shared" si="466"/>
        <v>0</v>
      </c>
      <c r="Z1087" s="1">
        <f t="shared" si="466"/>
        <v>0</v>
      </c>
      <c r="AA1087" s="1">
        <f>+AA$3*$F1087*ABS($F1087)*COS(2*PI()*$A1087/$AZ$22+AA$4)*COS(2*PI()*$A1087/$BA$22+AA$5)</f>
        <v>0</v>
      </c>
      <c r="AB1087" s="39">
        <f>+AB$3*$F1087*ABS($F1087)*COS(2*2*PI()*$A1087/$BA$33+AB$4)*COS(2*2*PI()*$A1087/$BA$34+AB$5)*COS(2*2*PI()*$A1087/$BA$35+AB$6)</f>
        <v>0</v>
      </c>
      <c r="AE1087" s="20">
        <f>+$AF$20*SIGN(SOI!A1086)*(ABS(SOI!A1086))^$AE$2</f>
        <v>0.26942995046789575</v>
      </c>
      <c r="AF1087" s="20">
        <f t="shared" si="462"/>
        <v>0.27910446850510789</v>
      </c>
      <c r="AG1087" s="19">
        <f t="shared" si="463"/>
        <v>0.71275384354261107</v>
      </c>
      <c r="AH1087" s="19">
        <f t="shared" si="464"/>
        <v>0.58825026201485386</v>
      </c>
      <c r="AI1087">
        <f t="shared" si="461"/>
        <v>0.63900000000000434</v>
      </c>
      <c r="AJ1087">
        <f t="shared" si="460"/>
        <v>0.43364937503750317</v>
      </c>
      <c r="AK1087">
        <v>1</v>
      </c>
    </row>
    <row r="1088" spans="1:37" x14ac:dyDescent="0.25">
      <c r="A1088">
        <v>88.833333333332646</v>
      </c>
      <c r="B1088" s="2">
        <v>1968.8333333332525</v>
      </c>
      <c r="C1088">
        <f>+D1088+($D$2+E1088+F1088)*SOI!A1087*IF(B1088&gt;$C$18, IF(B1088&lt;$C$19,-1,1),1)</f>
        <v>-4.552211292515838</v>
      </c>
      <c r="D1088">
        <f>+$D$3*((1-$D$5)*SOI!D1087+$D$5*SOI!D1086) +   $D$4*((1-$D$5)*SOI!E1087+$D$5*SOI!E1086)</f>
        <v>0</v>
      </c>
      <c r="E1088">
        <f t="shared" si="442"/>
        <v>-2.38759792308166</v>
      </c>
      <c r="F1088">
        <f t="shared" si="443"/>
        <v>-3.6021537775970742</v>
      </c>
      <c r="G1088">
        <f t="shared" si="450"/>
        <v>-5.9897517006787346</v>
      </c>
      <c r="H1088" s="21">
        <f t="shared" si="451"/>
        <v>-5.3617613234830643E-2</v>
      </c>
      <c r="I1088" s="37">
        <f t="shared" si="444"/>
        <v>-0.29812426345466381</v>
      </c>
      <c r="J1088" s="1">
        <f t="shared" si="452"/>
        <v>-6.2016507424813138E-3</v>
      </c>
      <c r="K1088" s="1">
        <f t="shared" si="453"/>
        <v>-1.6360974897109651E-5</v>
      </c>
      <c r="L1088" s="1">
        <f t="shared" si="445"/>
        <v>4.3887093629925997E-3</v>
      </c>
      <c r="M1088" s="1">
        <f t="shared" si="446"/>
        <v>0.13072620036937532</v>
      </c>
      <c r="N1088" s="1">
        <f t="shared" si="447"/>
        <v>-0.33438641080666781</v>
      </c>
      <c r="O1088" s="1">
        <f t="shared" si="448"/>
        <v>-2.0481814892193149</v>
      </c>
      <c r="P1088" s="1">
        <f t="shared" si="449"/>
        <v>-6.7508398209017287E-2</v>
      </c>
      <c r="Q1088" s="1">
        <f t="shared" si="454"/>
        <v>-2.9399070182175541E-2</v>
      </c>
      <c r="R1088" s="1">
        <f t="shared" si="455"/>
        <v>-4.8160173884524856E-4</v>
      </c>
      <c r="S1088" s="1">
        <f t="shared" si="456"/>
        <v>1.3071215591593948E-2</v>
      </c>
      <c r="T1088" s="1">
        <f t="shared" si="457"/>
        <v>1.5124562346159934E-4</v>
      </c>
      <c r="U1088" s="1">
        <f t="shared" si="458"/>
        <v>-1.0440731899748316E-3</v>
      </c>
      <c r="V1088" s="1">
        <f t="shared" si="459"/>
        <v>-4.3874714170918268E-2</v>
      </c>
      <c r="W1088" s="1">
        <f t="shared" si="466"/>
        <v>0</v>
      </c>
      <c r="X1088" s="1">
        <f t="shared" si="466"/>
        <v>0</v>
      </c>
      <c r="Y1088" s="1">
        <f t="shared" si="466"/>
        <v>0</v>
      </c>
      <c r="Z1088" s="1">
        <f t="shared" si="466"/>
        <v>0</v>
      </c>
      <c r="AA1088" s="1">
        <f>+AA$3*$F1088*ABS($F1088)*COS(2*PI()*$A1088/$AZ$22+AA$4)*COS(2*PI()*$A1088/$BA$22+AA$5)</f>
        <v>0</v>
      </c>
      <c r="AB1088" s="39">
        <f>+AB$3*$F1088*ABS($F1088)*COS(2*2*PI()*$A1088/$BA$33+AB$4)*COS(2*2*PI()*$A1088/$BA$34+AB$5)*COS(2*2*PI()*$A1088/$BA$35+AB$6)</f>
        <v>0</v>
      </c>
      <c r="AE1088" s="20">
        <f>+$AF$20*SIGN(SOI!A1087)*(ABS(SOI!A1087))^$AE$2</f>
        <v>0.49477205118951384</v>
      </c>
      <c r="AF1088" s="20">
        <f t="shared" si="462"/>
        <v>0.4196580176156412</v>
      </c>
      <c r="AG1088" s="19">
        <f t="shared" si="463"/>
        <v>0.79191589436271004</v>
      </c>
      <c r="AH1088" s="19">
        <f t="shared" si="464"/>
        <v>0.61640899810868421</v>
      </c>
      <c r="AI1088">
        <f t="shared" si="461"/>
        <v>0.63960000000000439</v>
      </c>
      <c r="AJ1088">
        <f t="shared" si="460"/>
        <v>0.37225787674706884</v>
      </c>
      <c r="AK1088">
        <v>1</v>
      </c>
    </row>
    <row r="1089" spans="1:37" x14ac:dyDescent="0.25">
      <c r="A1089">
        <v>88.916666666665975</v>
      </c>
      <c r="B1089" s="2">
        <v>1968.9166666665858</v>
      </c>
      <c r="C1089">
        <f>+D1089+($D$2+E1089+F1089)*SOI!A1088*IF(B1089&gt;$C$18, IF(B1089&lt;$C$19,-1,1),1)</f>
        <v>76.599491622976714</v>
      </c>
      <c r="D1089">
        <f>+$D$3*((1-$D$5)*SOI!D1088+$D$5*SOI!D1087) +   $D$4*((1-$D$5)*SOI!E1088+$D$5*SOI!E1087)</f>
        <v>0</v>
      </c>
      <c r="E1089">
        <f t="shared" si="442"/>
        <v>41.120340000356833</v>
      </c>
      <c r="F1089">
        <f t="shared" si="443"/>
        <v>59.668464766717797</v>
      </c>
      <c r="G1089">
        <f t="shared" si="450"/>
        <v>100.78880476707462</v>
      </c>
      <c r="H1089" s="21">
        <f t="shared" si="451"/>
        <v>-0.87331485645807749</v>
      </c>
      <c r="I1089" s="37">
        <f t="shared" si="444"/>
        <v>-10.947053827537074</v>
      </c>
      <c r="J1089" s="1">
        <f t="shared" si="452"/>
        <v>6.228823937647249</v>
      </c>
      <c r="K1089" s="1">
        <f t="shared" si="453"/>
        <v>5.0797930210734155</v>
      </c>
      <c r="L1089" s="1">
        <f t="shared" si="445"/>
        <v>-24.743477777273455</v>
      </c>
      <c r="M1089" s="1">
        <f t="shared" si="446"/>
        <v>-3.5757031667653507</v>
      </c>
      <c r="N1089" s="1">
        <f t="shared" si="447"/>
        <v>6.0901977886106202</v>
      </c>
      <c r="O1089" s="1">
        <f t="shared" si="448"/>
        <v>11.95885437353418</v>
      </c>
      <c r="P1089" s="1">
        <f t="shared" si="449"/>
        <v>0.63672159814034346</v>
      </c>
      <c r="Q1089" s="1">
        <f t="shared" si="454"/>
        <v>-14.645870618704466</v>
      </c>
      <c r="R1089" s="1">
        <f t="shared" si="455"/>
        <v>-8.8098715165873074</v>
      </c>
      <c r="S1089" s="1">
        <f t="shared" si="456"/>
        <v>-8.7417561034912961</v>
      </c>
      <c r="T1089" s="1">
        <f t="shared" si="457"/>
        <v>4.9788366408415268</v>
      </c>
      <c r="U1089" s="1">
        <f t="shared" si="458"/>
        <v>0.36159519631183928</v>
      </c>
      <c r="V1089" s="1">
        <f t="shared" si="459"/>
        <v>-7.5368323687040997</v>
      </c>
      <c r="W1089" s="1">
        <f t="shared" si="466"/>
        <v>0</v>
      </c>
      <c r="X1089" s="1">
        <f t="shared" si="466"/>
        <v>0</v>
      </c>
      <c r="Y1089" s="1">
        <f t="shared" si="466"/>
        <v>0</v>
      </c>
      <c r="Z1089" s="1">
        <f t="shared" si="466"/>
        <v>0</v>
      </c>
      <c r="AA1089" s="1">
        <f>+AA$3*$F1089*ABS($F1089)*COS(2*PI()*$A1089/$AZ$22+AA$4)*COS(2*PI()*$A1089/$BA$22+AA$5)</f>
        <v>0</v>
      </c>
      <c r="AB1089" s="39">
        <f>+AB$3*$F1089*ABS($F1089)*COS(2*2*PI()*$A1089/$BA$33+AB$4)*COS(2*2*PI()*$A1089/$BA$34+AB$5)*COS(2*2*PI()*$A1089/$BA$35+AB$6)</f>
        <v>0</v>
      </c>
      <c r="AE1089" s="20">
        <f>+$AF$20*SIGN(SOI!A1088)*(ABS(SOI!A1088))^$AE$2</f>
        <v>0.49477205118951384</v>
      </c>
      <c r="AF1089" s="20">
        <f t="shared" si="462"/>
        <v>0.51557654913037387</v>
      </c>
      <c r="AG1089" s="19">
        <f t="shared" si="463"/>
        <v>0.71763142869102681</v>
      </c>
      <c r="AH1089" s="19">
        <f t="shared" si="464"/>
        <v>0.58006246526453875</v>
      </c>
      <c r="AI1089">
        <f t="shared" si="461"/>
        <v>0.64020000000000443</v>
      </c>
      <c r="AJ1089">
        <f t="shared" si="460"/>
        <v>0.20205487956065293</v>
      </c>
      <c r="AK1089">
        <v>1</v>
      </c>
    </row>
    <row r="1090" spans="1:37" x14ac:dyDescent="0.25">
      <c r="A1090">
        <v>88.999999999999304</v>
      </c>
      <c r="B1090" s="2">
        <v>1968.9999999999191</v>
      </c>
      <c r="C1090">
        <f>+D1090+($D$2+E1090+F1090)*SOI!A1089*IF(B1090&gt;$C$18, IF(B1090&lt;$C$19,-1,1),1)</f>
        <v>6.0408369419783892</v>
      </c>
      <c r="D1090">
        <f>+$D$3*((1-$D$5)*SOI!D1089+$D$5*SOI!D1088) +   $D$4*((1-$D$5)*SOI!E1089+$D$5*SOI!E1088)</f>
        <v>0</v>
      </c>
      <c r="E1090">
        <f t="shared" si="442"/>
        <v>2.6892524461609666</v>
      </c>
      <c r="F1090">
        <f t="shared" si="443"/>
        <v>4.0227886004816877</v>
      </c>
      <c r="G1090">
        <f t="shared" si="450"/>
        <v>6.7120410466426543</v>
      </c>
      <c r="H1090" s="21">
        <f t="shared" si="451"/>
        <v>-9.1931823588314712E-2</v>
      </c>
      <c r="I1090" s="37">
        <f t="shared" si="444"/>
        <v>-1.38744954505774</v>
      </c>
      <c r="J1090" s="1">
        <f t="shared" si="452"/>
        <v>4.5197844440153075E-2</v>
      </c>
      <c r="K1090" s="1">
        <f t="shared" si="453"/>
        <v>8.2576955753189777E-6</v>
      </c>
      <c r="L1090" s="1">
        <f t="shared" si="445"/>
        <v>-3.2418046776912308</v>
      </c>
      <c r="M1090" s="1">
        <f t="shared" si="446"/>
        <v>-0.20471665725987109</v>
      </c>
      <c r="N1090" s="1">
        <f t="shared" si="447"/>
        <v>0.23000994404040873</v>
      </c>
      <c r="O1090" s="1">
        <f t="shared" si="448"/>
        <v>3.4496983283198453E-2</v>
      </c>
      <c r="P1090" s="1">
        <f t="shared" si="449"/>
        <v>2.7387020612494152E-3</v>
      </c>
      <c r="Q1090" s="1">
        <f t="shared" si="454"/>
        <v>-3.1668108973393637E-2</v>
      </c>
      <c r="R1090" s="1">
        <f t="shared" si="455"/>
        <v>-2.4143290359332375E-3</v>
      </c>
      <c r="S1090" s="1">
        <f t="shared" si="456"/>
        <v>-4.1844062856614843E-2</v>
      </c>
      <c r="T1090" s="1">
        <f t="shared" si="457"/>
        <v>1.8816789273166856E-3</v>
      </c>
      <c r="U1090" s="1">
        <f t="shared" si="458"/>
        <v>1.9712322901248403E-4</v>
      </c>
      <c r="V1090" s="1">
        <f t="shared" si="459"/>
        <v>-1.2243322178662967E-3</v>
      </c>
      <c r="W1090" s="1">
        <f t="shared" si="466"/>
        <v>0</v>
      </c>
      <c r="X1090" s="1">
        <f t="shared" si="466"/>
        <v>0</v>
      </c>
      <c r="Y1090" s="1">
        <f t="shared" si="466"/>
        <v>0</v>
      </c>
      <c r="Z1090" s="1">
        <f t="shared" si="466"/>
        <v>0</v>
      </c>
      <c r="AA1090" s="1">
        <f>+AA$3*$F1090*ABS($F1090)*COS(2*PI()*$A1090/$AZ$22+AA$4)*COS(2*PI()*$A1090/$BA$22+AA$5)</f>
        <v>0</v>
      </c>
      <c r="AB1090" s="39">
        <f>+AB$3*$F1090*ABS($F1090)*COS(2*2*PI()*$A1090/$BA$33+AB$4)*COS(2*2*PI()*$A1090/$BA$34+AB$5)*COS(2*2*PI()*$A1090/$BA$35+AB$6)</f>
        <v>0</v>
      </c>
      <c r="AE1090" s="20">
        <f>+$AF$20*SIGN(SOI!A1089)*(ABS(SOI!A1089))^$AE$2</f>
        <v>0.55718554501209383</v>
      </c>
      <c r="AF1090" s="20">
        <f t="shared" si="462"/>
        <v>0.55345483818780694</v>
      </c>
      <c r="AG1090" s="19">
        <f t="shared" si="463"/>
        <v>0.52412513365702273</v>
      </c>
      <c r="AH1090" s="19">
        <f t="shared" si="464"/>
        <v>0.57199748135561179</v>
      </c>
      <c r="AI1090">
        <f t="shared" si="461"/>
        <v>0.64080000000000448</v>
      </c>
      <c r="AJ1090">
        <f t="shared" si="460"/>
        <v>2.9329704530784206E-2</v>
      </c>
      <c r="AK1090">
        <v>1</v>
      </c>
    </row>
    <row r="1091" spans="1:37" x14ac:dyDescent="0.25">
      <c r="A1091">
        <v>89.083333333332632</v>
      </c>
      <c r="B1091" s="2">
        <v>1969.0833333332523</v>
      </c>
      <c r="C1091">
        <f>+D1091+($D$2+E1091+F1091)*SOI!A1090*IF(B1091&gt;$C$18, IF(B1091&lt;$C$19,-1,1),1)</f>
        <v>-3.6536581938145143</v>
      </c>
      <c r="D1091">
        <f>+$D$3*((1-$D$5)*SOI!D1090+$D$5*SOI!D1089) +   $D$4*((1-$D$5)*SOI!E1090+$D$5*SOI!E1089)</f>
        <v>0</v>
      </c>
      <c r="E1091">
        <f t="shared" si="442"/>
        <v>-1.3464768073769253</v>
      </c>
      <c r="F1091">
        <f t="shared" si="443"/>
        <v>-2.2355410296961278</v>
      </c>
      <c r="G1091">
        <f t="shared" si="450"/>
        <v>-3.5820178370730531</v>
      </c>
      <c r="H1091" s="21">
        <f t="shared" si="451"/>
        <v>2.0248554001341214E-2</v>
      </c>
      <c r="I1091" s="37">
        <f t="shared" si="444"/>
        <v>0.66039056689572462</v>
      </c>
      <c r="J1091" s="1">
        <f t="shared" si="452"/>
        <v>4.396958646956284E-3</v>
      </c>
      <c r="K1091" s="1">
        <f t="shared" si="453"/>
        <v>-1.4433333271543443E-4</v>
      </c>
      <c r="L1091" s="1">
        <f t="shared" si="445"/>
        <v>0.94763215015264168</v>
      </c>
      <c r="M1091" s="1">
        <f t="shared" si="446"/>
        <v>4.1841204407993063E-2</v>
      </c>
      <c r="N1091" s="1">
        <f t="shared" si="447"/>
        <v>2.8199750277816411E-2</v>
      </c>
      <c r="O1091" s="1">
        <f t="shared" si="448"/>
        <v>-0.67626876390320645</v>
      </c>
      <c r="P1091" s="1">
        <f t="shared" si="449"/>
        <v>-8.3533640342058537E-3</v>
      </c>
      <c r="Q1091" s="1">
        <f t="shared" si="454"/>
        <v>7.9354539665438327E-4</v>
      </c>
      <c r="R1091" s="1">
        <f t="shared" si="455"/>
        <v>-2.8795840917687112E-5</v>
      </c>
      <c r="S1091" s="1">
        <f t="shared" si="456"/>
        <v>2.4418341217960259E-3</v>
      </c>
      <c r="T1091" s="1">
        <f t="shared" si="457"/>
        <v>1.078292720592652E-2</v>
      </c>
      <c r="U1091" s="1">
        <f t="shared" si="458"/>
        <v>2.8617921382012373E-4</v>
      </c>
      <c r="V1091" s="1">
        <f t="shared" si="459"/>
        <v>4.5784085877723432E-4</v>
      </c>
      <c r="W1091" s="1">
        <f t="shared" si="466"/>
        <v>0</v>
      </c>
      <c r="X1091" s="1">
        <f t="shared" si="466"/>
        <v>0</v>
      </c>
      <c r="Y1091" s="1">
        <f t="shared" si="466"/>
        <v>0</v>
      </c>
      <c r="Z1091" s="1">
        <f t="shared" si="466"/>
        <v>0</v>
      </c>
      <c r="AA1091" s="1">
        <f>+AA$3*$F1091*ABS($F1091)*COS(2*PI()*$A1091/$AZ$22+AA$4)*COS(2*PI()*$A1091/$BA$22+AA$5)</f>
        <v>0</v>
      </c>
      <c r="AB1091" s="39">
        <f>+AB$3*$F1091*ABS($F1091)*COS(2*2*PI()*$A1091/$BA$33+AB$4)*COS(2*2*PI()*$A1091/$BA$34+AB$5)*COS(2*2*PI()*$A1091/$BA$35+AB$6)</f>
        <v>0</v>
      </c>
      <c r="AE1091" s="20">
        <f>+$AF$20*SIGN(SOI!A1090)*(ABS(SOI!A1090))^$AE$2</f>
        <v>0.60840691836181304</v>
      </c>
      <c r="AF1091" s="20">
        <f t="shared" si="462"/>
        <v>0.52984717808975901</v>
      </c>
      <c r="AG1091" s="19">
        <f t="shared" si="463"/>
        <v>0.60064993547060808</v>
      </c>
      <c r="AH1091" s="19">
        <f t="shared" si="464"/>
        <v>0.58202713598954192</v>
      </c>
      <c r="AI1091">
        <f t="shared" si="461"/>
        <v>0.64140000000000452</v>
      </c>
      <c r="AJ1091">
        <f t="shared" si="460"/>
        <v>7.0802757380849068E-2</v>
      </c>
      <c r="AK1091">
        <v>1</v>
      </c>
    </row>
    <row r="1092" spans="1:37" x14ac:dyDescent="0.25">
      <c r="A1092">
        <v>89.166666666665961</v>
      </c>
      <c r="B1092" s="2">
        <v>1969.1666666665856</v>
      </c>
      <c r="C1092">
        <f>+D1092+($D$2+E1092+F1092)*SOI!A1091*IF(B1092&gt;$C$18, IF(B1092&lt;$C$19,-1,1),1)</f>
        <v>1.7331692842568969</v>
      </c>
      <c r="D1092">
        <f>+$D$3*((1-$D$5)*SOI!D1091+$D$5*SOI!D1090) +   $D$4*((1-$D$5)*SOI!E1091+$D$5*SOI!E1090)</f>
        <v>0</v>
      </c>
      <c r="E1092">
        <f t="shared" si="442"/>
        <v>0.94082667443729306</v>
      </c>
      <c r="F1092">
        <f t="shared" si="443"/>
        <v>1.900434447295325</v>
      </c>
      <c r="G1092">
        <f t="shared" si="450"/>
        <v>2.841261121732618</v>
      </c>
      <c r="H1092" s="21">
        <f t="shared" si="451"/>
        <v>1.1335963868345532E-2</v>
      </c>
      <c r="I1092" s="37">
        <f t="shared" si="444"/>
        <v>-0.19355593333518942</v>
      </c>
      <c r="J1092" s="1">
        <f t="shared" si="452"/>
        <v>-2.2513928828762791E-4</v>
      </c>
      <c r="K1092" s="1">
        <f t="shared" si="453"/>
        <v>1.1128046433851783E-5</v>
      </c>
      <c r="L1092" s="1">
        <f t="shared" si="445"/>
        <v>-1.7446272276319997E-2</v>
      </c>
      <c r="M1092" s="1">
        <f t="shared" si="446"/>
        <v>7.3096647213452938E-3</v>
      </c>
      <c r="N1092" s="1">
        <f t="shared" si="447"/>
        <v>-0.11984875673520225</v>
      </c>
      <c r="O1092" s="1">
        <f t="shared" si="448"/>
        <v>0.85339943790137496</v>
      </c>
      <c r="P1092" s="1">
        <f t="shared" si="449"/>
        <v>2.7721569431185981E-2</v>
      </c>
      <c r="Q1092" s="1">
        <f t="shared" si="454"/>
        <v>-5.8918723263393048E-4</v>
      </c>
      <c r="R1092" s="1">
        <f t="shared" si="455"/>
        <v>-6.2663831264310617E-6</v>
      </c>
      <c r="S1092" s="1">
        <f t="shared" si="456"/>
        <v>3.0416557289890643E-3</v>
      </c>
      <c r="T1092" s="1">
        <f t="shared" si="457"/>
        <v>2.5051432045493539E-4</v>
      </c>
      <c r="U1092" s="1">
        <f t="shared" si="458"/>
        <v>2.7835570051801012E-4</v>
      </c>
      <c r="V1092" s="1">
        <f t="shared" si="459"/>
        <v>6.4574228177339665E-3</v>
      </c>
      <c r="W1092" s="1">
        <f t="shared" si="466"/>
        <v>0</v>
      </c>
      <c r="X1092" s="1">
        <f t="shared" si="466"/>
        <v>0</v>
      </c>
      <c r="Y1092" s="1">
        <f t="shared" si="466"/>
        <v>0</v>
      </c>
      <c r="Z1092" s="1">
        <f t="shared" si="466"/>
        <v>0</v>
      </c>
      <c r="AA1092" s="1">
        <f>+AA$3*$F1092*ABS($F1092)*COS(2*PI()*$A1092/$AZ$22+AA$4)*COS(2*PI()*$A1092/$BA$22+AA$5)</f>
        <v>0</v>
      </c>
      <c r="AB1092" s="39">
        <f>+AB$3*$F1092*ABS($F1092)*COS(2*2*PI()*$A1092/$BA$33+AB$4)*COS(2*2*PI()*$A1092/$BA$34+AB$5)*COS(2*2*PI()*$A1092/$BA$35+AB$6)</f>
        <v>0</v>
      </c>
      <c r="AE1092" s="20">
        <f>+$AF$20*SIGN(SOI!A1091)*(ABS(SOI!A1091))^$AE$2</f>
        <v>0.42394907089537015</v>
      </c>
      <c r="AF1092" s="20">
        <f t="shared" si="462"/>
        <v>0.4358916311129708</v>
      </c>
      <c r="AG1092" s="19">
        <f t="shared" si="463"/>
        <v>0.51621158016915469</v>
      </c>
      <c r="AH1092" s="19">
        <f t="shared" si="464"/>
        <v>0.57365219480933249</v>
      </c>
      <c r="AI1092">
        <f t="shared" si="461"/>
        <v>0.64200000000000457</v>
      </c>
      <c r="AJ1092">
        <f t="shared" si="460"/>
        <v>8.0319949056183892E-2</v>
      </c>
      <c r="AK1092">
        <v>1</v>
      </c>
    </row>
    <row r="1093" spans="1:37" x14ac:dyDescent="0.25">
      <c r="A1093">
        <v>89.249999999999289</v>
      </c>
      <c r="B1093" s="2">
        <v>1969.2499999999188</v>
      </c>
      <c r="C1093">
        <f>+D1093+($D$2+E1093+F1093)*SOI!A1092*IF(B1093&gt;$C$18, IF(B1093&lt;$C$19,-1,1),1)</f>
        <v>-0.96286529240232777</v>
      </c>
      <c r="D1093">
        <f>+$D$3*((1-$D$5)*SOI!D1092+$D$5*SOI!D1091) +   $D$4*((1-$D$5)*SOI!E1092+$D$5*SOI!E1091)</f>
        <v>0</v>
      </c>
      <c r="E1093">
        <f t="shared" si="442"/>
        <v>-0.76296473705911616</v>
      </c>
      <c r="F1093">
        <f t="shared" si="443"/>
        <v>-2.1548088762812707</v>
      </c>
      <c r="G1093">
        <f t="shared" si="450"/>
        <v>-2.9177736133403869</v>
      </c>
      <c r="H1093" s="21">
        <f t="shared" si="451"/>
        <v>-1.7216010169958337E-3</v>
      </c>
      <c r="I1093" s="37">
        <f t="shared" si="444"/>
        <v>-0.13565727997348706</v>
      </c>
      <c r="J1093" s="1">
        <f t="shared" si="452"/>
        <v>-3.8942397114450527E-4</v>
      </c>
      <c r="K1093" s="1">
        <f t="shared" si="453"/>
        <v>-1.1864193302981627E-4</v>
      </c>
      <c r="L1093" s="1">
        <f t="shared" si="445"/>
        <v>0.30970286710128997</v>
      </c>
      <c r="M1093" s="1">
        <f t="shared" si="446"/>
        <v>1.8039821399291878E-2</v>
      </c>
      <c r="N1093" s="1">
        <f t="shared" si="447"/>
        <v>0.14707093651899134</v>
      </c>
      <c r="O1093" s="1">
        <f t="shared" si="448"/>
        <v>-0.40040491477222478</v>
      </c>
      <c r="P1093" s="1">
        <f t="shared" si="449"/>
        <v>-3.5485217516861164E-2</v>
      </c>
      <c r="Q1093" s="1">
        <f t="shared" si="454"/>
        <v>1.7843556830126365E-3</v>
      </c>
      <c r="R1093" s="1">
        <f t="shared" si="455"/>
        <v>1.3300919381666877E-5</v>
      </c>
      <c r="S1093" s="1">
        <f t="shared" si="456"/>
        <v>-2.6160136000970219E-3</v>
      </c>
      <c r="T1093" s="1">
        <f t="shared" si="457"/>
        <v>2.086518232302353E-3</v>
      </c>
      <c r="U1093" s="1">
        <f t="shared" si="458"/>
        <v>-2.4972751389161415E-4</v>
      </c>
      <c r="V1093" s="1">
        <f t="shared" si="459"/>
        <v>1.0143368576674449E-2</v>
      </c>
      <c r="W1093" s="1">
        <f t="shared" si="466"/>
        <v>0</v>
      </c>
      <c r="X1093" s="1">
        <f t="shared" si="466"/>
        <v>0</v>
      </c>
      <c r="Y1093" s="1">
        <f t="shared" si="466"/>
        <v>0</v>
      </c>
      <c r="Z1093" s="1">
        <f t="shared" si="466"/>
        <v>0</v>
      </c>
      <c r="AA1093" s="1">
        <f>+AA$3*$F1093*ABS($F1093)*COS(2*PI()*$A1093/$AZ$22+AA$4)*COS(2*PI()*$A1093/$BA$22+AA$5)</f>
        <v>0</v>
      </c>
      <c r="AB1093" s="39">
        <f>+AB$3*$F1093*ABS($F1093)*COS(2*2*PI()*$A1093/$BA$33+AB$4)*COS(2*2*PI()*$A1093/$BA$34+AB$5)*COS(2*2*PI()*$A1093/$BA$35+AB$6)</f>
        <v>0</v>
      </c>
      <c r="AE1093" s="20">
        <f>+$AF$20*SIGN(SOI!A1092)*(ABS(SOI!A1092))^$AE$2</f>
        <v>0.27531890408172915</v>
      </c>
      <c r="AF1093" s="20">
        <f t="shared" si="462"/>
        <v>0.33629233374212469</v>
      </c>
      <c r="AG1093" s="19">
        <f t="shared" si="463"/>
        <v>0.49531838070594136</v>
      </c>
      <c r="AH1093" s="19">
        <f t="shared" si="464"/>
        <v>0.51945336524845886</v>
      </c>
      <c r="AI1093">
        <f t="shared" si="461"/>
        <v>0.64260000000000461</v>
      </c>
      <c r="AJ1093">
        <f t="shared" si="460"/>
        <v>0.15902604696381667</v>
      </c>
      <c r="AK1093">
        <v>1</v>
      </c>
    </row>
    <row r="1094" spans="1:37" x14ac:dyDescent="0.25">
      <c r="A1094">
        <v>89.333333333332618</v>
      </c>
      <c r="B1094" s="2">
        <v>1969.3333333332521</v>
      </c>
      <c r="C1094">
        <f>+D1094+($D$2+E1094+F1094)*SOI!A1093*IF(B1094&gt;$C$18, IF(B1094&lt;$C$19,-1,1),1)</f>
        <v>1.6703018240075254</v>
      </c>
      <c r="D1094">
        <f>+$D$3*((1-$D$5)*SOI!D1093+$D$5*SOI!D1092) +   $D$4*((1-$D$5)*SOI!E1093+$D$5*SOI!E1092)</f>
        <v>0</v>
      </c>
      <c r="E1094">
        <f t="shared" si="442"/>
        <v>0.68067141189049707</v>
      </c>
      <c r="F1094">
        <f t="shared" si="443"/>
        <v>3.6021537778723882</v>
      </c>
      <c r="G1094">
        <f t="shared" si="450"/>
        <v>4.2828251897628853</v>
      </c>
      <c r="H1094" s="21">
        <f t="shared" si="451"/>
        <v>-1.4863730536144799E-2</v>
      </c>
      <c r="I1094" s="37">
        <f t="shared" si="444"/>
        <v>0.28953203552110157</v>
      </c>
      <c r="J1094" s="1">
        <f t="shared" si="452"/>
        <v>-7.731154431211632E-3</v>
      </c>
      <c r="K1094" s="1">
        <f t="shared" si="453"/>
        <v>7.319798894773271E-6</v>
      </c>
      <c r="L1094" s="1">
        <f t="shared" si="445"/>
        <v>-0.7764999843722078</v>
      </c>
      <c r="M1094" s="1">
        <f t="shared" si="446"/>
        <v>-0.16780325548096328</v>
      </c>
      <c r="N1094" s="1">
        <f t="shared" si="447"/>
        <v>-0.13578603587041674</v>
      </c>
      <c r="O1094" s="1">
        <f t="shared" si="448"/>
        <v>1.417124124317423E-2</v>
      </c>
      <c r="P1094" s="1">
        <f t="shared" si="449"/>
        <v>2.46719621388484E-2</v>
      </c>
      <c r="Q1094" s="1">
        <f t="shared" si="454"/>
        <v>1.5324200611950051E-2</v>
      </c>
      <c r="R1094" s="1">
        <f t="shared" si="455"/>
        <v>-2.4379880932494602E-4</v>
      </c>
      <c r="S1094" s="1">
        <f t="shared" si="456"/>
        <v>-5.1549180793668287E-3</v>
      </c>
      <c r="T1094" s="1">
        <f t="shared" si="457"/>
        <v>1.8515135773017246E-4</v>
      </c>
      <c r="U1094" s="1">
        <f t="shared" si="458"/>
        <v>-3.7057501134786627E-4</v>
      </c>
      <c r="V1094" s="1">
        <f t="shared" si="459"/>
        <v>6.511284575899925E-3</v>
      </c>
      <c r="W1094" s="1">
        <f t="shared" si="466"/>
        <v>0</v>
      </c>
      <c r="X1094" s="1">
        <f t="shared" si="466"/>
        <v>0</v>
      </c>
      <c r="Y1094" s="1">
        <f t="shared" si="466"/>
        <v>0</v>
      </c>
      <c r="Z1094" s="1">
        <f t="shared" si="466"/>
        <v>0</v>
      </c>
      <c r="AA1094" s="1">
        <f>+AA$3*$F1094*ABS($F1094)*COS(2*PI()*$A1094/$AZ$22+AA$4)*COS(2*PI()*$A1094/$BA$22+AA$5)</f>
        <v>0</v>
      </c>
      <c r="AB1094" s="39">
        <f>+AB$3*$F1094*ABS($F1094)*COS(2*2*PI()*$A1094/$BA$33+AB$4)*COS(2*2*PI()*$A1094/$BA$34+AB$5)*COS(2*2*PI()*$A1094/$BA$35+AB$6)</f>
        <v>0</v>
      </c>
      <c r="AE1094" s="20">
        <f>+$AF$20*SIGN(SOI!A1093)*(ABS(SOI!A1093))^$AE$2</f>
        <v>0.30960902624927489</v>
      </c>
      <c r="AF1094" s="20">
        <f t="shared" si="462"/>
        <v>0.27259393020248385</v>
      </c>
      <c r="AG1094" s="19">
        <f t="shared" si="463"/>
        <v>0.449811617589566</v>
      </c>
      <c r="AH1094" s="19">
        <f t="shared" si="464"/>
        <v>0.56626724806788031</v>
      </c>
      <c r="AI1094">
        <f t="shared" si="461"/>
        <v>0.64320000000000466</v>
      </c>
      <c r="AJ1094">
        <f t="shared" si="460"/>
        <v>0.17721768738708216</v>
      </c>
      <c r="AK1094">
        <v>1</v>
      </c>
    </row>
    <row r="1095" spans="1:37" x14ac:dyDescent="0.25">
      <c r="A1095">
        <v>89.416666666665947</v>
      </c>
      <c r="B1095" s="2">
        <v>1969.4166666665853</v>
      </c>
      <c r="C1095">
        <f>+D1095+($D$2+E1095+F1095)*SOI!A1094*IF(B1095&gt;$C$18, IF(B1095&lt;$C$19,-1,1),1)</f>
        <v>-15.684015896663343</v>
      </c>
      <c r="D1095">
        <f>+$D$3*((1-$D$5)*SOI!D1094+$D$5*SOI!D1093) +   $D$4*((1-$D$5)*SOI!E1094+$D$5*SOI!E1093)</f>
        <v>0</v>
      </c>
      <c r="E1095">
        <f t="shared" si="442"/>
        <v>-0.65467329742470082</v>
      </c>
      <c r="F1095">
        <f t="shared" si="443"/>
        <v>-59.668464766665082</v>
      </c>
      <c r="G1095">
        <f t="shared" si="450"/>
        <v>-60.323138064089783</v>
      </c>
      <c r="H1095" s="21">
        <f t="shared" si="451"/>
        <v>0.13365611830404281</v>
      </c>
      <c r="I1095" s="37">
        <f t="shared" si="444"/>
        <v>0.60495413227557615</v>
      </c>
      <c r="J1095" s="1">
        <f t="shared" si="452"/>
        <v>0.40267864813088522</v>
      </c>
      <c r="K1095" s="1">
        <f t="shared" si="453"/>
        <v>2.8501660433044956E-6</v>
      </c>
      <c r="L1095" s="1">
        <f t="shared" si="445"/>
        <v>0.38850344615226734</v>
      </c>
      <c r="M1095" s="1">
        <f t="shared" si="446"/>
        <v>4.1830091213648926</v>
      </c>
      <c r="N1095" s="1">
        <f t="shared" si="447"/>
        <v>0.2551126422552274</v>
      </c>
      <c r="O1095" s="1">
        <f t="shared" si="448"/>
        <v>0.13630096421862917</v>
      </c>
      <c r="P1095" s="1">
        <f t="shared" si="449"/>
        <v>-1.996320383497206E-3</v>
      </c>
      <c r="Q1095" s="1">
        <f t="shared" si="454"/>
        <v>0.71770030261836348</v>
      </c>
      <c r="R1095" s="1">
        <f t="shared" si="455"/>
        <v>-2.3857377626680061E-2</v>
      </c>
      <c r="S1095" s="1">
        <f t="shared" si="456"/>
        <v>2.0235990325682674E-2</v>
      </c>
      <c r="T1095" s="1">
        <f t="shared" si="457"/>
        <v>-8.9098698900321566E-4</v>
      </c>
      <c r="U1095" s="1">
        <f t="shared" si="458"/>
        <v>6.2651071913341595E-5</v>
      </c>
      <c r="V1095" s="1">
        <f t="shared" si="459"/>
        <v>9.8985162184116941E-4</v>
      </c>
      <c r="W1095" s="1">
        <f t="shared" si="466"/>
        <v>0</v>
      </c>
      <c r="X1095" s="1">
        <f t="shared" si="466"/>
        <v>0</v>
      </c>
      <c r="Y1095" s="1">
        <f t="shared" si="466"/>
        <v>0</v>
      </c>
      <c r="Z1095" s="1">
        <f t="shared" si="466"/>
        <v>0</v>
      </c>
      <c r="AA1095" s="1">
        <f>+AA$3*$F1095*ABS($F1095)*COS(2*PI()*$A1095/$AZ$22+AA$4)*COS(2*PI()*$A1095/$BA$22+AA$5)</f>
        <v>0</v>
      </c>
      <c r="AB1095" s="39">
        <f>+AB$3*$F1095*ABS($F1095)*COS(2*2*PI()*$A1095/$BA$33+AB$4)*COS(2*2*PI()*$A1095/$BA$34+AB$5)*COS(2*2*PI()*$A1095/$BA$35+AB$6)</f>
        <v>0</v>
      </c>
      <c r="AE1095" s="20">
        <f>+$AF$20*SIGN(SOI!A1094)*(ABS(SOI!A1094))^$AE$2</f>
        <v>0.2328538602764475</v>
      </c>
      <c r="AF1095" s="20">
        <f t="shared" si="462"/>
        <v>0.22048363645983449</v>
      </c>
      <c r="AG1095" s="19">
        <f t="shared" si="463"/>
        <v>0.34010627156297868</v>
      </c>
      <c r="AH1095" s="19">
        <f t="shared" si="464"/>
        <v>0.47451322667125162</v>
      </c>
      <c r="AI1095">
        <f t="shared" si="461"/>
        <v>0.6438000000000047</v>
      </c>
      <c r="AJ1095">
        <f t="shared" si="460"/>
        <v>0.11962263510314419</v>
      </c>
      <c r="AK1095">
        <v>1</v>
      </c>
    </row>
    <row r="1096" spans="1:37" x14ac:dyDescent="0.25">
      <c r="A1096">
        <v>89.499999999999275</v>
      </c>
      <c r="B1096" s="2">
        <v>1969.4999999999186</v>
      </c>
      <c r="C1096">
        <f>+D1096+($D$2+E1096+F1096)*SOI!A1095*IF(B1096&gt;$C$18, IF(B1096&lt;$C$19,-1,1),1)</f>
        <v>-0.33479000016981914</v>
      </c>
      <c r="D1096">
        <f>+$D$3*((1-$D$5)*SOI!D1095+$D$5*SOI!D1094) +   $D$4*((1-$D$5)*SOI!E1095+$D$5*SOI!E1094)</f>
        <v>0</v>
      </c>
      <c r="E1096">
        <f t="shared" si="442"/>
        <v>0.67488859911603782</v>
      </c>
      <c r="F1096">
        <f t="shared" si="443"/>
        <v>-4.0227886008142288</v>
      </c>
      <c r="G1096">
        <f t="shared" si="450"/>
        <v>-3.347900001698191</v>
      </c>
      <c r="H1096" s="21">
        <f t="shared" si="451"/>
        <v>1.8774387164478858E-2</v>
      </c>
      <c r="I1096" s="37">
        <f t="shared" si="444"/>
        <v>0.23887154186572374</v>
      </c>
      <c r="J1096" s="1">
        <f t="shared" si="452"/>
        <v>5.8021369736408843E-3</v>
      </c>
      <c r="K1096" s="1">
        <f t="shared" si="453"/>
        <v>-2.2727083928938578E-5</v>
      </c>
      <c r="L1096" s="1">
        <f t="shared" si="445"/>
        <v>-6.7456390604343636E-2</v>
      </c>
      <c r="M1096" s="1">
        <f t="shared" si="446"/>
        <v>0.15264276404566529</v>
      </c>
      <c r="N1096" s="1">
        <f t="shared" si="447"/>
        <v>-2.0984122792765226E-2</v>
      </c>
      <c r="O1096" s="1">
        <f t="shared" si="448"/>
        <v>0.65163086476878918</v>
      </c>
      <c r="P1096" s="1">
        <f t="shared" si="449"/>
        <v>-1.917665489101995E-2</v>
      </c>
      <c r="Q1096" s="1">
        <f t="shared" si="454"/>
        <v>-2.1542166461222911E-3</v>
      </c>
      <c r="R1096" s="1">
        <f t="shared" si="455"/>
        <v>2.8275540679857382E-5</v>
      </c>
      <c r="S1096" s="1">
        <f t="shared" si="456"/>
        <v>-6.5724193626080221E-4</v>
      </c>
      <c r="T1096" s="1">
        <f t="shared" si="457"/>
        <v>7.3960920016997024E-4</v>
      </c>
      <c r="U1096" s="1">
        <f t="shared" si="458"/>
        <v>2.3763646455825596E-4</v>
      </c>
      <c r="V1096" s="1">
        <f t="shared" si="459"/>
        <v>-7.8211668084349369E-4</v>
      </c>
      <c r="W1096" s="1">
        <f t="shared" si="466"/>
        <v>0</v>
      </c>
      <c r="X1096" s="1">
        <f t="shared" si="466"/>
        <v>0</v>
      </c>
      <c r="Y1096" s="1">
        <f t="shared" si="466"/>
        <v>0</v>
      </c>
      <c r="Z1096" s="1">
        <f t="shared" si="466"/>
        <v>0</v>
      </c>
      <c r="AA1096" s="1">
        <f>+AA$3*$F1096*ABS($F1096)*COS(2*PI()*$A1096/$AZ$22+AA$4)*COS(2*PI()*$A1096/$BA$22+AA$5)</f>
        <v>0</v>
      </c>
      <c r="AB1096" s="39">
        <f>+AB$3*$F1096*ABS($F1096)*COS(2*2*PI()*$A1096/$BA$33+AB$4)*COS(2*2*PI()*$A1096/$BA$34+AB$5)*COS(2*2*PI()*$A1096/$BA$35+AB$6)</f>
        <v>0</v>
      </c>
      <c r="AE1096" s="20">
        <f>+$AF$20*SIGN(SOI!A1095)*(ABS(SOI!A1095))^$AE$2</f>
        <v>0.11898802285378103</v>
      </c>
      <c r="AF1096" s="20">
        <f t="shared" si="462"/>
        <v>0.24360301147942157</v>
      </c>
      <c r="AG1096" s="19">
        <f t="shared" si="463"/>
        <v>0.43757747067711983</v>
      </c>
      <c r="AH1096" s="19">
        <f t="shared" si="464"/>
        <v>0.49398982407976333</v>
      </c>
      <c r="AI1096">
        <f t="shared" si="461"/>
        <v>0.64440000000000475</v>
      </c>
      <c r="AJ1096">
        <f t="shared" si="460"/>
        <v>0.19397445919769826</v>
      </c>
      <c r="AK1096">
        <v>1</v>
      </c>
    </row>
    <row r="1097" spans="1:37" x14ac:dyDescent="0.25">
      <c r="A1097">
        <v>89.583333333332604</v>
      </c>
      <c r="B1097" s="2">
        <v>1969.5833333332519</v>
      </c>
      <c r="C1097">
        <f>+D1097+($D$2+E1097+F1097)*SOI!A1096*IF(B1097&gt;$C$18, IF(B1097&lt;$C$19,-1,1),1)</f>
        <v>0.77296689322230006</v>
      </c>
      <c r="D1097">
        <f>+$D$3*((1-$D$5)*SOI!D1096+$D$5*SOI!D1095) +   $D$4*((1-$D$5)*SOI!E1096+$D$5*SOI!E1095)</f>
        <v>0</v>
      </c>
      <c r="E1097">
        <f t="shared" si="442"/>
        <v>-0.74906623517331905</v>
      </c>
      <c r="F1097">
        <f t="shared" si="443"/>
        <v>2.2355410298315883</v>
      </c>
      <c r="G1097">
        <f t="shared" si="450"/>
        <v>1.4864747946582693</v>
      </c>
      <c r="H1097" s="21">
        <f t="shared" si="451"/>
        <v>-4.5642451707827263E-3</v>
      </c>
      <c r="I1097" s="37">
        <f t="shared" si="444"/>
        <v>8.5273782315720567E-2</v>
      </c>
      <c r="J1097" s="1">
        <f t="shared" si="452"/>
        <v>1.6377266473509326E-3</v>
      </c>
      <c r="K1097" s="1">
        <f t="shared" si="453"/>
        <v>8.3546143789764386E-5</v>
      </c>
      <c r="L1097" s="1">
        <f t="shared" si="445"/>
        <v>0.17893733723730956</v>
      </c>
      <c r="M1097" s="1">
        <f t="shared" si="446"/>
        <v>0.12069201726472691</v>
      </c>
      <c r="N1097" s="1">
        <f t="shared" si="447"/>
        <v>-1.9659869401834673E-2</v>
      </c>
      <c r="O1097" s="1">
        <f t="shared" si="448"/>
        <v>-0.62393965632651149</v>
      </c>
      <c r="P1097" s="1">
        <f t="shared" si="449"/>
        <v>2.775471247224412E-2</v>
      </c>
      <c r="Q1097" s="1">
        <f t="shared" si="454"/>
        <v>-1.5958112105341083E-3</v>
      </c>
      <c r="R1097" s="1">
        <f t="shared" si="455"/>
        <v>7.4774611633542637E-6</v>
      </c>
      <c r="S1097" s="1">
        <f t="shared" si="456"/>
        <v>-2.1981948684566052E-4</v>
      </c>
      <c r="T1097" s="1">
        <f t="shared" si="457"/>
        <v>1.8785429033850872E-3</v>
      </c>
      <c r="U1097" s="1">
        <f t="shared" si="458"/>
        <v>-1.2278012640529542E-4</v>
      </c>
      <c r="V1097" s="1">
        <f t="shared" si="459"/>
        <v>1.0605355673046451E-3</v>
      </c>
      <c r="W1097" s="1">
        <f t="shared" si="466"/>
        <v>0</v>
      </c>
      <c r="X1097" s="1">
        <f t="shared" si="466"/>
        <v>0</v>
      </c>
      <c r="Y1097" s="1">
        <f t="shared" si="466"/>
        <v>0</v>
      </c>
      <c r="Z1097" s="1">
        <f t="shared" si="466"/>
        <v>0</v>
      </c>
      <c r="AA1097" s="1">
        <f>+AA$3*$F1097*ABS($F1097)*COS(2*PI()*$A1097/$AZ$22+AA$4)*COS(2*PI()*$A1097/$BA$22+AA$5)</f>
        <v>0</v>
      </c>
      <c r="AB1097" s="39">
        <f>+AB$3*$F1097*ABS($F1097)*COS(2*2*PI()*$A1097/$BA$33+AB$4)*COS(2*2*PI()*$A1097/$BA$34+AB$5)*COS(2*2*PI()*$A1097/$BA$35+AB$6)</f>
        <v>0</v>
      </c>
      <c r="AE1097" s="20">
        <f>+$AF$20*SIGN(SOI!A1096)*(ABS(SOI!A1096))^$AE$2</f>
        <v>0.37896715130803621</v>
      </c>
      <c r="AF1097" s="20">
        <f t="shared" si="462"/>
        <v>0.28364542829086598</v>
      </c>
      <c r="AG1097" s="19">
        <f t="shared" si="463"/>
        <v>0.52068918610931603</v>
      </c>
      <c r="AH1097" s="19">
        <f t="shared" si="464"/>
        <v>0.53944247347887497</v>
      </c>
      <c r="AI1097">
        <f t="shared" si="461"/>
        <v>0.64500000000000479</v>
      </c>
      <c r="AJ1097">
        <f t="shared" si="460"/>
        <v>0.23704375781845005</v>
      </c>
      <c r="AK1097">
        <v>1</v>
      </c>
    </row>
    <row r="1098" spans="1:37" x14ac:dyDescent="0.25">
      <c r="A1098">
        <v>89.666666666665932</v>
      </c>
      <c r="B1098" s="2">
        <v>1969.6666666665851</v>
      </c>
      <c r="C1098">
        <f>+D1098+($D$2+E1098+F1098)*SOI!A1097*IF(B1098&gt;$C$18, IF(B1098&lt;$C$19,-1,1),1)</f>
        <v>-0.46487508773951036</v>
      </c>
      <c r="D1098">
        <f>+$D$3*((1-$D$5)*SOI!D1097+$D$5*SOI!D1096) +   $D$4*((1-$D$5)*SOI!E1097+$D$5*SOI!E1096)</f>
        <v>0</v>
      </c>
      <c r="E1098">
        <f t="shared" si="442"/>
        <v>0.91133851620204975</v>
      </c>
      <c r="F1098">
        <f t="shared" si="443"/>
        <v>-1.9004344475627102</v>
      </c>
      <c r="G1098">
        <f t="shared" si="450"/>
        <v>-0.98909593136066043</v>
      </c>
      <c r="H1098" s="21">
        <f t="shared" si="451"/>
        <v>-3.0431995059447554E-2</v>
      </c>
      <c r="I1098" s="37">
        <f t="shared" si="444"/>
        <v>-0.44007465697780296</v>
      </c>
      <c r="J1098" s="1">
        <f t="shared" si="452"/>
        <v>2.1392357433165508E-2</v>
      </c>
      <c r="K1098" s="1">
        <f t="shared" si="453"/>
        <v>-8.8958849033922213E-5</v>
      </c>
      <c r="L1098" s="1">
        <f t="shared" si="445"/>
        <v>-0.96983760261863194</v>
      </c>
      <c r="M1098" s="1">
        <f t="shared" si="446"/>
        <v>-0.305481521154159</v>
      </c>
      <c r="N1098" s="1">
        <f t="shared" si="447"/>
        <v>4.3769696670431332E-2</v>
      </c>
      <c r="O1098" s="1">
        <f t="shared" si="448"/>
        <v>0.15806132930324263</v>
      </c>
      <c r="P1098" s="1">
        <f t="shared" si="449"/>
        <v>-2.1523772339548775E-2</v>
      </c>
      <c r="Q1098" s="1">
        <f t="shared" si="454"/>
        <v>-8.9925076992340459E-3</v>
      </c>
      <c r="R1098" s="1">
        <f t="shared" si="455"/>
        <v>-2.1745245008999176E-4</v>
      </c>
      <c r="S1098" s="1">
        <f t="shared" si="456"/>
        <v>-2.5256311811707012E-3</v>
      </c>
      <c r="T1098" s="1">
        <f t="shared" si="457"/>
        <v>2.5793020729133961E-3</v>
      </c>
      <c r="U1098" s="1">
        <f t="shared" si="458"/>
        <v>-4.9138349618012733E-4</v>
      </c>
      <c r="V1098" s="1">
        <f t="shared" si="459"/>
        <v>1.8310483137210436E-3</v>
      </c>
      <c r="W1098" s="1">
        <f t="shared" si="466"/>
        <v>0</v>
      </c>
      <c r="X1098" s="1">
        <f t="shared" si="466"/>
        <v>0</v>
      </c>
      <c r="Y1098" s="1">
        <f t="shared" si="466"/>
        <v>0</v>
      </c>
      <c r="Z1098" s="1">
        <f t="shared" si="466"/>
        <v>0</v>
      </c>
      <c r="AA1098" s="1">
        <f>+AA$3*$F1098*ABS($F1098)*COS(2*PI()*$A1098/$AZ$22+AA$4)*COS(2*PI()*$A1098/$BA$22+AA$5)</f>
        <v>0</v>
      </c>
      <c r="AB1098" s="39">
        <f>+AB$3*$F1098*ABS($F1098)*COS(2*2*PI()*$A1098/$BA$33+AB$4)*COS(2*2*PI()*$A1098/$BA$34+AB$5)*COS(2*2*PI()*$A1098/$BA$35+AB$6)</f>
        <v>0</v>
      </c>
      <c r="AE1098" s="20">
        <f>+$AF$20*SIGN(SOI!A1097)*(ABS(SOI!A1097))^$AE$2</f>
        <v>0.35298111071078059</v>
      </c>
      <c r="AF1098" s="20">
        <f t="shared" si="462"/>
        <v>0.39334227168434605</v>
      </c>
      <c r="AG1098" s="19">
        <f t="shared" si="463"/>
        <v>0.81833499458777703</v>
      </c>
      <c r="AH1098" s="19">
        <f t="shared" si="464"/>
        <v>0.56236311728454624</v>
      </c>
      <c r="AI1098">
        <f t="shared" si="461"/>
        <v>0.64560000000000484</v>
      </c>
      <c r="AJ1098">
        <f t="shared" si="460"/>
        <v>0.42499272290343099</v>
      </c>
      <c r="AK1098">
        <v>1</v>
      </c>
    </row>
    <row r="1099" spans="1:37" x14ac:dyDescent="0.25">
      <c r="A1099">
        <v>89.749999999999261</v>
      </c>
      <c r="B1099" s="2">
        <v>1969.7499999999184</v>
      </c>
      <c r="C1099">
        <f>+D1099+($D$2+E1099+F1099)*SOI!A1098*IF(B1099&gt;$C$18, IF(B1099&lt;$C$19,-1,1),1)</f>
        <v>0.58119577275809731</v>
      </c>
      <c r="D1099">
        <f>+$D$3*((1-$D$5)*SOI!D1098+$D$5*SOI!D1097) +   $D$4*((1-$D$5)*SOI!E1098+$D$5*SOI!E1097)</f>
        <v>0</v>
      </c>
      <c r="E1099">
        <f t="shared" si="442"/>
        <v>-1.2742092208431428</v>
      </c>
      <c r="F1099">
        <f t="shared" si="443"/>
        <v>2.1548088765372295</v>
      </c>
      <c r="G1099">
        <f t="shared" si="450"/>
        <v>0.88059965569408671</v>
      </c>
      <c r="H1099" s="21">
        <f t="shared" si="451"/>
        <v>4.971921005532931E-2</v>
      </c>
      <c r="I1099" s="37">
        <f t="shared" si="444"/>
        <v>0.75508963416396879</v>
      </c>
      <c r="J1099" s="1">
        <f t="shared" si="452"/>
        <v>5.5405746906595901E-2</v>
      </c>
      <c r="K1099" s="1">
        <f t="shared" si="453"/>
        <v>2.6274874362550559E-5</v>
      </c>
      <c r="L1099" s="1">
        <f t="shared" si="445"/>
        <v>1.3480259082404398</v>
      </c>
      <c r="M1099" s="1">
        <f t="shared" si="446"/>
        <v>0.46111469506104863</v>
      </c>
      <c r="N1099" s="1">
        <f t="shared" si="447"/>
        <v>-3.3365793601117522E-2</v>
      </c>
      <c r="O1099" s="1">
        <f t="shared" si="448"/>
        <v>-9.6960967305565665E-2</v>
      </c>
      <c r="P1099" s="1">
        <f t="shared" si="449"/>
        <v>7.4558876057836633E-3</v>
      </c>
      <c r="Q1099" s="1">
        <f t="shared" si="454"/>
        <v>-1.0347436231234559E-2</v>
      </c>
      <c r="R1099" s="1">
        <f t="shared" si="455"/>
        <v>4.2932719089020682E-4</v>
      </c>
      <c r="S1099" s="1">
        <f t="shared" si="456"/>
        <v>-3.3034672216248531E-3</v>
      </c>
      <c r="T1099" s="1">
        <f t="shared" si="457"/>
        <v>2.199240563282323E-3</v>
      </c>
      <c r="U1099" s="1">
        <f t="shared" si="458"/>
        <v>-2.920610740533227E-4</v>
      </c>
      <c r="V1099" s="1">
        <f t="shared" si="459"/>
        <v>4.8351359368879651E-4</v>
      </c>
      <c r="W1099" s="1">
        <f t="shared" si="466"/>
        <v>0</v>
      </c>
      <c r="X1099" s="1">
        <f t="shared" si="466"/>
        <v>0</v>
      </c>
      <c r="Y1099" s="1">
        <f t="shared" si="466"/>
        <v>0</v>
      </c>
      <c r="Z1099" s="1">
        <f t="shared" si="466"/>
        <v>0</v>
      </c>
      <c r="AA1099" s="1">
        <f>+AA$3*$F1099*ABS($F1099)*COS(2*PI()*$A1099/$AZ$22+AA$4)*COS(2*PI()*$A1099/$BA$22+AA$5)</f>
        <v>0</v>
      </c>
      <c r="AB1099" s="39">
        <f>+AB$3*$F1099*ABS($F1099)*COS(2*2*PI()*$A1099/$BA$33+AB$4)*COS(2*2*PI()*$A1099/$BA$34+AB$5)*COS(2*2*PI()*$A1099/$BA$35+AB$6)</f>
        <v>0</v>
      </c>
      <c r="AE1099" s="20">
        <f>+$AF$20*SIGN(SOI!A1098)*(ABS(SOI!A1098))^$AE$2</f>
        <v>0.44807855303422139</v>
      </c>
      <c r="AF1099" s="20">
        <f t="shared" si="462"/>
        <v>0.43041612169443716</v>
      </c>
      <c r="AG1099" s="19">
        <f t="shared" si="463"/>
        <v>0.83711747542280168</v>
      </c>
      <c r="AH1099" s="19">
        <f t="shared" si="464"/>
        <v>0.54238921449232802</v>
      </c>
      <c r="AI1099">
        <f t="shared" si="461"/>
        <v>0.64620000000000488</v>
      </c>
      <c r="AJ1099">
        <f t="shared" si="460"/>
        <v>0.40670135372836452</v>
      </c>
      <c r="AK1099">
        <v>1</v>
      </c>
    </row>
    <row r="1100" spans="1:37" x14ac:dyDescent="0.25">
      <c r="A1100">
        <v>89.83333333333259</v>
      </c>
      <c r="B1100" s="2">
        <v>1969.8333333332516</v>
      </c>
      <c r="C1100">
        <f>+D1100+($D$2+E1100+F1100)*SOI!A1099*IF(B1100&gt;$C$18, IF(B1100&lt;$C$19,-1,1),1)</f>
        <v>-0.910916891320383</v>
      </c>
      <c r="D1100">
        <f>+$D$3*((1-$D$5)*SOI!D1099+$D$5*SOI!D1098) +   $D$4*((1-$D$5)*SOI!E1099+$D$5*SOI!E1098)</f>
        <v>0</v>
      </c>
      <c r="E1100">
        <f t="shared" si="442"/>
        <v>2.3875979231057474</v>
      </c>
      <c r="F1100">
        <f t="shared" si="443"/>
        <v>-3.6021537781995914</v>
      </c>
      <c r="G1100">
        <f t="shared" si="450"/>
        <v>-1.214555855093844</v>
      </c>
      <c r="H1100" s="21">
        <f t="shared" si="451"/>
        <v>-7.4417224525944849E-3</v>
      </c>
      <c r="I1100" s="37">
        <f t="shared" si="444"/>
        <v>-0.93584236454259617</v>
      </c>
      <c r="J1100" s="1">
        <f t="shared" si="452"/>
        <v>9.0708469989619539E-2</v>
      </c>
      <c r="K1100" s="1">
        <f t="shared" si="453"/>
        <v>-1.0100584155572936E-5</v>
      </c>
      <c r="L1100" s="1">
        <f t="shared" si="445"/>
        <v>-0.55417357406323464</v>
      </c>
      <c r="M1100" s="1">
        <f t="shared" si="446"/>
        <v>-0.60911290046337485</v>
      </c>
      <c r="N1100" s="1">
        <f t="shared" si="447"/>
        <v>-4.8309819976779127E-2</v>
      </c>
      <c r="O1100" s="1">
        <f t="shared" si="448"/>
        <v>1.6430673676702092</v>
      </c>
      <c r="P1100" s="1">
        <f t="shared" si="449"/>
        <v>-4.1143306567186254E-4</v>
      </c>
      <c r="Q1100" s="1">
        <f t="shared" si="454"/>
        <v>1.9790444722012496E-2</v>
      </c>
      <c r="R1100" s="1">
        <f t="shared" si="455"/>
        <v>1.0176897087414386E-3</v>
      </c>
      <c r="S1100" s="1">
        <f t="shared" si="456"/>
        <v>5.9279994555392779E-3</v>
      </c>
      <c r="T1100" s="1">
        <f t="shared" si="457"/>
        <v>1.5320704683956757E-2</v>
      </c>
      <c r="U1100" s="1">
        <f t="shared" si="458"/>
        <v>-1.9974582476128649E-5</v>
      </c>
      <c r="V1100" s="1">
        <f t="shared" si="459"/>
        <v>-3.8631581514951477E-5</v>
      </c>
      <c r="W1100" s="1">
        <f t="shared" si="466"/>
        <v>0</v>
      </c>
      <c r="X1100" s="1">
        <f t="shared" si="466"/>
        <v>0</v>
      </c>
      <c r="Y1100" s="1">
        <f t="shared" si="466"/>
        <v>0</v>
      </c>
      <c r="Z1100" s="1">
        <f t="shared" si="466"/>
        <v>0</v>
      </c>
      <c r="AA1100" s="1">
        <f>+AA$3*$F1100*ABS($F1100)*COS(2*PI()*$A1100/$AZ$22+AA$4)*COS(2*PI()*$A1100/$BA$22+AA$5)</f>
        <v>0</v>
      </c>
      <c r="AB1100" s="39">
        <f>+AB$3*$F1100*ABS($F1100)*COS(2*2*PI()*$A1100/$BA$33+AB$4)*COS(2*2*PI()*$A1100/$BA$34+AB$5)*COS(2*2*PI()*$A1100/$BA$35+AB$6)</f>
        <v>0</v>
      </c>
      <c r="AE1100" s="20">
        <f>+$AF$20*SIGN(SOI!A1099)*(ABS(SOI!A1099))^$AE$2</f>
        <v>0.49018870133830955</v>
      </c>
      <c r="AF1100" s="20">
        <f t="shared" si="462"/>
        <v>0.46528134292759793</v>
      </c>
      <c r="AG1100" s="19">
        <f t="shared" si="463"/>
        <v>0.74889933045497448</v>
      </c>
      <c r="AH1100" s="19">
        <f t="shared" si="464"/>
        <v>0.78262552896047255</v>
      </c>
      <c r="AI1100">
        <f t="shared" si="461"/>
        <v>0.64680000000000493</v>
      </c>
      <c r="AJ1100">
        <f t="shared" si="460"/>
        <v>0.28361798752737655</v>
      </c>
      <c r="AK1100">
        <v>1</v>
      </c>
    </row>
    <row r="1101" spans="1:37" x14ac:dyDescent="0.25">
      <c r="A1101">
        <v>89.916666666665918</v>
      </c>
      <c r="B1101" s="2">
        <v>1969.9166666665849</v>
      </c>
      <c r="C1101">
        <f>+D1101+($D$2+E1101+F1101)*SOI!A1100*IF(B1101&gt;$C$18, IF(B1101&lt;$C$19,-1,1),1)</f>
        <v>12.612724841041617</v>
      </c>
      <c r="D1101">
        <f>+$D$3*((1-$D$5)*SOI!D1100+$D$5*SOI!D1099) +   $D$4*((1-$D$5)*SOI!E1100+$D$5*SOI!E1099)</f>
        <v>0</v>
      </c>
      <c r="E1101">
        <f t="shared" si="442"/>
        <v>-41.120340000351611</v>
      </c>
      <c r="F1101">
        <f t="shared" si="443"/>
        <v>59.668464766589281</v>
      </c>
      <c r="G1101">
        <f t="shared" si="450"/>
        <v>18.54812476623767</v>
      </c>
      <c r="H1101" s="21">
        <f t="shared" si="451"/>
        <v>-0.48005871790813603</v>
      </c>
      <c r="I1101" s="37">
        <f t="shared" si="444"/>
        <v>-0.53660329595495282</v>
      </c>
      <c r="J1101" s="1">
        <f t="shared" si="452"/>
        <v>-0.20046568065233261</v>
      </c>
      <c r="K1101" s="1">
        <f t="shared" si="453"/>
        <v>1.4637566016751431</v>
      </c>
      <c r="L1101" s="1">
        <f t="shared" si="445"/>
        <v>4.200116427439947</v>
      </c>
      <c r="M1101" s="1">
        <f t="shared" si="446"/>
        <v>2.3476824548137576</v>
      </c>
      <c r="N1101" s="1">
        <f t="shared" si="447"/>
        <v>2.4761380838434288</v>
      </c>
      <c r="O1101" s="1">
        <f t="shared" si="448"/>
        <v>-39.118138803472277</v>
      </c>
      <c r="P1101" s="1">
        <f t="shared" si="449"/>
        <v>0.33043286609383099</v>
      </c>
      <c r="Q1101" s="1">
        <f t="shared" si="454"/>
        <v>3.9096380343957997</v>
      </c>
      <c r="R1101" s="1">
        <f t="shared" si="455"/>
        <v>0.11527815439074689</v>
      </c>
      <c r="S1101" s="1">
        <f t="shared" si="456"/>
        <v>-0.17422008862683955</v>
      </c>
      <c r="T1101" s="1">
        <f t="shared" si="457"/>
        <v>2.7645030352855153</v>
      </c>
      <c r="U1101" s="1">
        <f t="shared" si="458"/>
        <v>9.1984020969986448E-3</v>
      </c>
      <c r="V1101" s="1">
        <f t="shared" si="459"/>
        <v>-1.5902520867355685</v>
      </c>
      <c r="W1101" s="1">
        <f t="shared" si="466"/>
        <v>0</v>
      </c>
      <c r="X1101" s="1">
        <f t="shared" si="466"/>
        <v>0</v>
      </c>
      <c r="Y1101" s="1">
        <f t="shared" si="466"/>
        <v>0</v>
      </c>
      <c r="Z1101" s="1">
        <f t="shared" si="466"/>
        <v>0</v>
      </c>
      <c r="AA1101" s="1">
        <f>+AA$3*$F1101*ABS($F1101)*COS(2*PI()*$A1101/$AZ$22+AA$4)*COS(2*PI()*$A1101/$BA$22+AA$5)</f>
        <v>0</v>
      </c>
      <c r="AB1101" s="39">
        <f>+AB$3*$F1101*ABS($F1101)*COS(2*2*PI()*$A1101/$BA$33+AB$4)*COS(2*2*PI()*$A1101/$BA$34+AB$5)*COS(2*2*PI()*$A1101/$BA$35+AB$6)</f>
        <v>0</v>
      </c>
      <c r="AE1101" s="20">
        <f>+$AF$20*SIGN(SOI!A1100)*(ABS(SOI!A1100))^$AE$2</f>
        <v>0.45757677441026284</v>
      </c>
      <c r="AF1101" s="20">
        <f t="shared" si="462"/>
        <v>0.44732212566747948</v>
      </c>
      <c r="AG1101" s="19">
        <f t="shared" si="463"/>
        <v>0.7541459096846429</v>
      </c>
      <c r="AH1101" s="19">
        <f t="shared" si="464"/>
        <v>0.82768156182937414</v>
      </c>
      <c r="AI1101">
        <f t="shared" si="461"/>
        <v>0.64740000000000497</v>
      </c>
      <c r="AJ1101">
        <f t="shared" si="460"/>
        <v>0.30682378401716343</v>
      </c>
      <c r="AK1101">
        <v>1</v>
      </c>
    </row>
    <row r="1102" spans="1:37" x14ac:dyDescent="0.25">
      <c r="A1102">
        <v>89.999999999999247</v>
      </c>
      <c r="B1102" s="2">
        <v>1969.9999999999181</v>
      </c>
      <c r="C1102">
        <f>+D1102+($D$2+E1102+F1102)*SOI!A1101*IF(B1102&gt;$C$18, IF(B1102&lt;$C$19,-1,1),1)</f>
        <v>0.73344488526699025</v>
      </c>
      <c r="D1102">
        <f>+$D$3*((1-$D$5)*SOI!D1101+$D$5*SOI!D1100) +   $D$4*((1-$D$5)*SOI!E1101+$D$5*SOI!E1100)</f>
        <v>0</v>
      </c>
      <c r="E1102">
        <f t="shared" si="442"/>
        <v>-2.6892524461905567</v>
      </c>
      <c r="F1102">
        <f t="shared" si="443"/>
        <v>4.022788601221448</v>
      </c>
      <c r="G1102">
        <f t="shared" si="450"/>
        <v>1.3335361550308913</v>
      </c>
      <c r="H1102" s="21">
        <f t="shared" si="451"/>
        <v>8.5136161314688669E-4</v>
      </c>
      <c r="I1102" s="37">
        <f t="shared" si="444"/>
        <v>-1.1053777651603924</v>
      </c>
      <c r="J1102" s="1">
        <f t="shared" si="452"/>
        <v>7.7037903945474592E-2</v>
      </c>
      <c r="K1102" s="1">
        <f t="shared" si="453"/>
        <v>3.4005818508149187E-3</v>
      </c>
      <c r="L1102" s="1">
        <f t="shared" si="445"/>
        <v>2.4365491426006796</v>
      </c>
      <c r="M1102" s="1">
        <f t="shared" si="446"/>
        <v>-0.43797204467408529</v>
      </c>
      <c r="N1102" s="1">
        <f t="shared" si="447"/>
        <v>0.1851690134745643</v>
      </c>
      <c r="O1102" s="1">
        <f t="shared" si="448"/>
        <v>-1.1095722181007219</v>
      </c>
      <c r="P1102" s="1">
        <f t="shared" si="449"/>
        <v>4.6652655225293715E-2</v>
      </c>
      <c r="Q1102" s="1">
        <f t="shared" si="454"/>
        <v>-5.4542751200517131E-2</v>
      </c>
      <c r="R1102" s="1">
        <f t="shared" si="455"/>
        <v>-3.3128738040358488E-3</v>
      </c>
      <c r="S1102" s="1">
        <f t="shared" si="456"/>
        <v>-2.6837933463204004E-2</v>
      </c>
      <c r="T1102" s="1">
        <f t="shared" si="457"/>
        <v>4.5489200901009406E-2</v>
      </c>
      <c r="U1102" s="1">
        <f t="shared" si="458"/>
        <v>2.675240977622232E-3</v>
      </c>
      <c r="V1102" s="1">
        <f t="shared" si="459"/>
        <v>-1.6790071915157585E-2</v>
      </c>
      <c r="W1102" s="1">
        <f t="shared" ref="W1102:Z1121" si="467">+W$3*$F1102*ABS($F1102)*COS(2*PI()*$A1102/W$2+W$4)</f>
        <v>0</v>
      </c>
      <c r="X1102" s="1">
        <f t="shared" si="467"/>
        <v>0</v>
      </c>
      <c r="Y1102" s="1">
        <f t="shared" si="467"/>
        <v>0</v>
      </c>
      <c r="Z1102" s="1">
        <f t="shared" si="467"/>
        <v>0</v>
      </c>
      <c r="AA1102" s="1">
        <f>+AA$3*$F1102*ABS($F1102)*COS(2*PI()*$A1102/$AZ$22+AA$4)*COS(2*PI()*$A1102/$BA$22+AA$5)</f>
        <v>0</v>
      </c>
      <c r="AB1102" s="39">
        <f>+AB$3*$F1102*ABS($F1102)*COS(2*2*PI()*$A1102/$BA$33+AB$4)*COS(2*2*PI()*$A1102/$BA$34+AB$5)*COS(2*2*PI()*$A1102/$BA$35+AB$6)</f>
        <v>0</v>
      </c>
      <c r="AE1102" s="20">
        <f>+$AF$20*SIGN(SOI!A1101)*(ABS(SOI!A1101))^$AE$2</f>
        <v>0.39420090125386592</v>
      </c>
      <c r="AF1102" s="20">
        <f t="shared" si="462"/>
        <v>0.3814847782655586</v>
      </c>
      <c r="AG1102" s="19">
        <f t="shared" si="463"/>
        <v>0.79538920979514116</v>
      </c>
      <c r="AH1102" s="19">
        <f t="shared" si="464"/>
        <v>0.80538986182195516</v>
      </c>
      <c r="AI1102">
        <f t="shared" si="461"/>
        <v>0.64800000000000502</v>
      </c>
      <c r="AJ1102">
        <f t="shared" si="460"/>
        <v>0.41390443152958256</v>
      </c>
      <c r="AK1102">
        <v>1</v>
      </c>
    </row>
    <row r="1103" spans="1:37" x14ac:dyDescent="0.25">
      <c r="A1103">
        <v>90.083333333332575</v>
      </c>
      <c r="B1103" s="2">
        <v>1970.0833333332514</v>
      </c>
      <c r="C1103">
        <f>+D1103+($D$2+E1103+F1103)*SOI!A1102*IF(B1103&gt;$C$18, IF(B1103&lt;$C$19,-1,1),1)</f>
        <v>-0.32006312017644095</v>
      </c>
      <c r="D1103">
        <f>+$D$3*((1-$D$5)*SOI!D1102+$D$5*SOI!D1101) +   $D$4*((1-$D$5)*SOI!E1102+$D$5*SOI!E1101)</f>
        <v>0</v>
      </c>
      <c r="E1103">
        <f t="shared" si="442"/>
        <v>1.3464768073907303</v>
      </c>
      <c r="F1103">
        <f t="shared" si="443"/>
        <v>-2.2355410301030663</v>
      </c>
      <c r="G1103">
        <f t="shared" si="450"/>
        <v>-0.88906422271233598</v>
      </c>
      <c r="H1103" s="21">
        <f t="shared" si="451"/>
        <v>-7.4790121171605271E-3</v>
      </c>
      <c r="I1103" s="37">
        <f t="shared" si="444"/>
        <v>0.80010901089434083</v>
      </c>
      <c r="J1103" s="1">
        <f t="shared" si="452"/>
        <v>5.63515199968532E-2</v>
      </c>
      <c r="K1103" s="1">
        <f t="shared" si="453"/>
        <v>-5.7538307880710611E-8</v>
      </c>
      <c r="L1103" s="1">
        <f t="shared" si="445"/>
        <v>-1.572501693351722</v>
      </c>
      <c r="M1103" s="1">
        <f t="shared" si="446"/>
        <v>0.44259767759281443</v>
      </c>
      <c r="N1103" s="1">
        <f t="shared" si="447"/>
        <v>-5.6174115111711068E-2</v>
      </c>
      <c r="O1103" s="1">
        <f t="shared" si="448"/>
        <v>6.4342216418739485E-5</v>
      </c>
      <c r="P1103" s="1">
        <f t="shared" si="449"/>
        <v>-2.1092294670335389E-2</v>
      </c>
      <c r="Q1103" s="1">
        <f t="shared" si="454"/>
        <v>-1.6721210245111726E-2</v>
      </c>
      <c r="R1103" s="1">
        <f t="shared" si="455"/>
        <v>7.3514667434260823E-4</v>
      </c>
      <c r="S1103" s="1">
        <f t="shared" si="456"/>
        <v>-5.8932577501692538E-3</v>
      </c>
      <c r="T1103" s="1">
        <f t="shared" si="457"/>
        <v>1.7024121000520147E-6</v>
      </c>
      <c r="U1103" s="1">
        <f t="shared" si="458"/>
        <v>8.7548519961428144E-4</v>
      </c>
      <c r="V1103" s="1">
        <f t="shared" si="459"/>
        <v>-2.3028621771531924E-3</v>
      </c>
      <c r="W1103" s="1">
        <f t="shared" si="467"/>
        <v>0</v>
      </c>
      <c r="X1103" s="1">
        <f t="shared" si="467"/>
        <v>0</v>
      </c>
      <c r="Y1103" s="1">
        <f t="shared" si="467"/>
        <v>0</v>
      </c>
      <c r="Z1103" s="1">
        <f t="shared" si="467"/>
        <v>0</v>
      </c>
      <c r="AA1103" s="1">
        <f>+AA$3*$F1103*ABS($F1103)*COS(2*PI()*$A1103/$AZ$22+AA$4)*COS(2*PI()*$A1103/$BA$22+AA$5)</f>
        <v>0</v>
      </c>
      <c r="AB1103" s="39">
        <f>+AB$3*$F1103*ABS($F1103)*COS(2*2*PI()*$A1103/$BA$33+AB$4)*COS(2*2*PI()*$A1103/$BA$34+AB$5)*COS(2*2*PI()*$A1103/$BA$35+AB$6)</f>
        <v>0</v>
      </c>
      <c r="AE1103" s="20">
        <f>+$AF$20*SIGN(SOI!A1102)*(ABS(SOI!A1102))^$AE$2</f>
        <v>0.29267665913254715</v>
      </c>
      <c r="AF1103" s="20">
        <f t="shared" si="462"/>
        <v>0.3065771402209535</v>
      </c>
      <c r="AG1103" s="19">
        <f t="shared" si="463"/>
        <v>0.78957409647762367</v>
      </c>
      <c r="AH1103" s="19">
        <f t="shared" si="464"/>
        <v>0.79275940672149958</v>
      </c>
      <c r="AI1103">
        <f t="shared" si="461"/>
        <v>0.64860000000000506</v>
      </c>
      <c r="AJ1103">
        <f t="shared" si="460"/>
        <v>0.48299695625667016</v>
      </c>
      <c r="AK1103">
        <v>1</v>
      </c>
    </row>
    <row r="1104" spans="1:37" x14ac:dyDescent="0.25">
      <c r="A1104">
        <v>90.166666666665904</v>
      </c>
      <c r="B1104" s="2">
        <v>1970.1666666665847</v>
      </c>
      <c r="C1104">
        <f>+D1104+($D$2+E1104+F1104)*SOI!A1103*IF(B1104&gt;$C$18, IF(B1104&lt;$C$19,-1,1),1)</f>
        <v>0.2494980210316925</v>
      </c>
      <c r="D1104">
        <f>+$D$3*((1-$D$5)*SOI!D1103+$D$5*SOI!D1102) +   $D$4*((1-$D$5)*SOI!E1103+$D$5*SOI!E1102)</f>
        <v>0</v>
      </c>
      <c r="E1104">
        <f t="shared" si="442"/>
        <v>-0.94082667445116996</v>
      </c>
      <c r="F1104">
        <f t="shared" si="443"/>
        <v>1.9004344476499873</v>
      </c>
      <c r="G1104">
        <f t="shared" si="450"/>
        <v>0.95960777319881729</v>
      </c>
      <c r="H1104" s="21">
        <f t="shared" si="451"/>
        <v>-1.5765271821407835E-2</v>
      </c>
      <c r="I1104" s="37">
        <f t="shared" si="444"/>
        <v>-0.43813552078178952</v>
      </c>
      <c r="J1104" s="1">
        <f t="shared" si="452"/>
        <v>2.5019151234200742E-2</v>
      </c>
      <c r="K1104" s="1">
        <f t="shared" si="453"/>
        <v>1.6478413346518916E-5</v>
      </c>
      <c r="L1104" s="1">
        <f t="shared" si="445"/>
        <v>0.3826179681976819</v>
      </c>
      <c r="M1104" s="1">
        <f t="shared" si="446"/>
        <v>-0.35885315232332787</v>
      </c>
      <c r="N1104" s="1">
        <f t="shared" si="447"/>
        <v>-1.0333690818780377E-3</v>
      </c>
      <c r="O1104" s="1">
        <f t="shared" si="448"/>
        <v>-0.40485943226113541</v>
      </c>
      <c r="P1104" s="1">
        <f t="shared" si="449"/>
        <v>3.9454782426022678E-3</v>
      </c>
      <c r="Q1104" s="1">
        <f t="shared" si="454"/>
        <v>2.4939891855140455E-4</v>
      </c>
      <c r="R1104" s="1">
        <f t="shared" si="455"/>
        <v>6.0042692319476343E-6</v>
      </c>
      <c r="S1104" s="1">
        <f t="shared" si="456"/>
        <v>5.9365477048014682E-5</v>
      </c>
      <c r="T1104" s="1">
        <f t="shared" si="457"/>
        <v>2.6064366959380487E-3</v>
      </c>
      <c r="U1104" s="1">
        <f t="shared" si="458"/>
        <v>8.9677591105602009E-5</v>
      </c>
      <c r="V1104" s="1">
        <f t="shared" si="459"/>
        <v>7.9243380328632591E-6</v>
      </c>
      <c r="W1104" s="1">
        <f t="shared" si="467"/>
        <v>0</v>
      </c>
      <c r="X1104" s="1">
        <f t="shared" si="467"/>
        <v>0</v>
      </c>
      <c r="Y1104" s="1">
        <f t="shared" si="467"/>
        <v>0</v>
      </c>
      <c r="Z1104" s="1">
        <f t="shared" si="467"/>
        <v>0</v>
      </c>
      <c r="AA1104" s="1">
        <f>+AA$3*$F1104*ABS($F1104)*COS(2*PI()*$A1104/$AZ$22+AA$4)*COS(2*PI()*$A1104/$BA$22+AA$5)</f>
        <v>0</v>
      </c>
      <c r="AB1104" s="39">
        <f>+AB$3*$F1104*ABS($F1104)*COS(2*2*PI()*$A1104/$BA$33+AB$4)*COS(2*2*PI()*$A1104/$BA$34+AB$5)*COS(2*2*PI()*$A1104/$BA$35+AB$6)</f>
        <v>0</v>
      </c>
      <c r="AE1104" s="20">
        <f>+$AF$20*SIGN(SOI!A1103)*(ABS(SOI!A1103))^$AE$2</f>
        <v>0.2328538602764475</v>
      </c>
      <c r="AF1104" s="20">
        <f t="shared" si="462"/>
        <v>0.23512125244896609</v>
      </c>
      <c r="AG1104" s="19">
        <f t="shared" si="463"/>
        <v>0.84423739885479898</v>
      </c>
      <c r="AH1104" s="19">
        <f t="shared" si="464"/>
        <v>0.8231117053740562</v>
      </c>
      <c r="AI1104">
        <f t="shared" si="461"/>
        <v>0.64920000000000511</v>
      </c>
      <c r="AJ1104">
        <f t="shared" si="460"/>
        <v>0.60911614640583289</v>
      </c>
      <c r="AK1104">
        <v>1</v>
      </c>
    </row>
    <row r="1105" spans="1:37" x14ac:dyDescent="0.25">
      <c r="A1105">
        <v>90.249999999999233</v>
      </c>
      <c r="B1105" s="2">
        <v>1970.2499999999179</v>
      </c>
      <c r="C1105">
        <f>+D1105+($D$2+E1105+F1105)*SOI!A1104*IF(B1105&gt;$C$18, IF(B1105&lt;$C$19,-1,1),1)</f>
        <v>-0.25053194512756893</v>
      </c>
      <c r="D1105">
        <f>+$D$3*((1-$D$5)*SOI!D1104+$D$5*SOI!D1103) +   $D$4*((1-$D$5)*SOI!E1104+$D$5*SOI!E1103)</f>
        <v>0</v>
      </c>
      <c r="E1105">
        <f t="shared" si="442"/>
        <v>0.76296473706876178</v>
      </c>
      <c r="F1105">
        <f t="shared" si="443"/>
        <v>-2.1548088766663671</v>
      </c>
      <c r="G1105">
        <f t="shared" si="450"/>
        <v>-1.3918441395976053</v>
      </c>
      <c r="H1105" s="21">
        <f t="shared" si="451"/>
        <v>2.0793522654113387E-2</v>
      </c>
      <c r="I1105" s="37">
        <f t="shared" si="444"/>
        <v>6.6068185129759538E-2</v>
      </c>
      <c r="J1105" s="1">
        <f t="shared" si="452"/>
        <v>2.3324062526797504E-3</v>
      </c>
      <c r="K1105" s="1">
        <f t="shared" si="453"/>
        <v>-5.3426654094134231E-7</v>
      </c>
      <c r="L1105" s="1">
        <f t="shared" si="445"/>
        <v>-1.5746363578791462E-2</v>
      </c>
      <c r="M1105" s="1">
        <f t="shared" si="446"/>
        <v>0.22185257672399597</v>
      </c>
      <c r="N1105" s="1">
        <f t="shared" si="447"/>
        <v>1.6342282678654549E-2</v>
      </c>
      <c r="O1105" s="1">
        <f t="shared" si="448"/>
        <v>0.74768228363476796</v>
      </c>
      <c r="P1105" s="1">
        <f t="shared" si="449"/>
        <v>-1.6831177301184406E-3</v>
      </c>
      <c r="Q1105" s="1">
        <f t="shared" si="454"/>
        <v>2.4383695849553751E-3</v>
      </c>
      <c r="R1105" s="1">
        <f t="shared" si="455"/>
        <v>-8.8521555642763528E-6</v>
      </c>
      <c r="S1105" s="1">
        <f t="shared" si="456"/>
        <v>1.4157127066623465E-4</v>
      </c>
      <c r="T1105" s="1">
        <f t="shared" si="457"/>
        <v>1.9809564300689661E-4</v>
      </c>
      <c r="U1105" s="1">
        <f t="shared" si="458"/>
        <v>5.7687628932913528E-6</v>
      </c>
      <c r="V1105" s="1">
        <f t="shared" si="459"/>
        <v>5.3460755304625687E-5</v>
      </c>
      <c r="W1105" s="1">
        <f t="shared" si="467"/>
        <v>0</v>
      </c>
      <c r="X1105" s="1">
        <f t="shared" si="467"/>
        <v>0</v>
      </c>
      <c r="Y1105" s="1">
        <f t="shared" si="467"/>
        <v>0</v>
      </c>
      <c r="Z1105" s="1">
        <f t="shared" si="467"/>
        <v>0</v>
      </c>
      <c r="AA1105" s="1">
        <f>+AA$3*$F1105*ABS($F1105)*COS(2*PI()*$A1105/$AZ$22+AA$4)*COS(2*PI()*$A1105/$BA$22+AA$5)</f>
        <v>0</v>
      </c>
      <c r="AB1105" s="39">
        <f>+AB$3*$F1105*ABS($F1105)*COS(2*2*PI()*$A1105/$BA$33+AB$4)*COS(2*2*PI()*$A1105/$BA$34+AB$5)*COS(2*2*PI()*$A1105/$BA$35+AB$6)</f>
        <v>0</v>
      </c>
      <c r="AE1105" s="20">
        <f>+$AF$20*SIGN(SOI!A1104)*(ABS(SOI!A1104))^$AE$2</f>
        <v>0.1798332379379036</v>
      </c>
      <c r="AF1105" s="20">
        <f t="shared" si="462"/>
        <v>0.14542800472847922</v>
      </c>
      <c r="AG1105" s="19">
        <f t="shared" si="463"/>
        <v>0.84540015691912518</v>
      </c>
      <c r="AH1105" s="19">
        <f t="shared" si="464"/>
        <v>0.82795678849750776</v>
      </c>
      <c r="AI1105">
        <f t="shared" si="461"/>
        <v>0.64980000000000515</v>
      </c>
      <c r="AJ1105">
        <f t="shared" si="460"/>
        <v>0.6999721521906459</v>
      </c>
      <c r="AK1105">
        <v>1</v>
      </c>
    </row>
    <row r="1106" spans="1:37" x14ac:dyDescent="0.25">
      <c r="A1106">
        <v>90.333333333332561</v>
      </c>
      <c r="B1106" s="2">
        <v>1970.3333333332512</v>
      </c>
      <c r="C1106">
        <f>+D1106+($D$2+E1106+F1106)*SOI!A1105*IF(B1106&gt;$C$18, IF(B1106&lt;$C$19,-1,1),1)</f>
        <v>2.9214823665591513E-2</v>
      </c>
      <c r="D1106">
        <f>+$D$3*((1-$D$5)*SOI!D1105+$D$5*SOI!D1104) +   $D$4*((1-$D$5)*SOI!E1105+$D$5*SOI!E1104)</f>
        <v>0</v>
      </c>
      <c r="E1106">
        <f t="shared" si="442"/>
        <v>-0.68067141189656777</v>
      </c>
      <c r="F1106">
        <f t="shared" si="443"/>
        <v>3.6021537784557189</v>
      </c>
      <c r="G1106">
        <f t="shared" si="450"/>
        <v>2.9214823665591512</v>
      </c>
      <c r="H1106" s="21">
        <f t="shared" si="451"/>
        <v>6.1244545935132478E-3</v>
      </c>
      <c r="I1106" s="37">
        <f t="shared" si="444"/>
        <v>0.2533391026656826</v>
      </c>
      <c r="J1106" s="1">
        <f t="shared" si="452"/>
        <v>-4.2665992524962108E-4</v>
      </c>
      <c r="K1106" s="1">
        <f t="shared" si="453"/>
        <v>2.0970550019595201E-4</v>
      </c>
      <c r="L1106" s="1">
        <f t="shared" si="445"/>
        <v>0.49616755750037667</v>
      </c>
      <c r="M1106" s="1">
        <f t="shared" si="446"/>
        <v>-1.0583572332234854E-2</v>
      </c>
      <c r="N1106" s="1">
        <f t="shared" si="447"/>
        <v>2.5953152993015597E-2</v>
      </c>
      <c r="O1106" s="1">
        <f t="shared" si="448"/>
        <v>-0.49300725217075553</v>
      </c>
      <c r="P1106" s="1">
        <f t="shared" si="449"/>
        <v>3.179669878114541E-2</v>
      </c>
      <c r="Q1106" s="1">
        <f t="shared" si="454"/>
        <v>-1.8473311187002878E-4</v>
      </c>
      <c r="R1106" s="1">
        <f t="shared" si="455"/>
        <v>2.5716040549299809E-6</v>
      </c>
      <c r="S1106" s="1">
        <f t="shared" si="456"/>
        <v>8.6210941790218834E-4</v>
      </c>
      <c r="T1106" s="1">
        <f t="shared" si="457"/>
        <v>4.1158470772658549E-3</v>
      </c>
      <c r="U1106" s="1">
        <f t="shared" si="458"/>
        <v>-4.1788817079349143E-4</v>
      </c>
      <c r="V1106" s="1">
        <f t="shared" si="459"/>
        <v>-1.6039101530733501E-3</v>
      </c>
      <c r="W1106" s="1">
        <f t="shared" si="467"/>
        <v>0</v>
      </c>
      <c r="X1106" s="1">
        <f t="shared" si="467"/>
        <v>0</v>
      </c>
      <c r="Y1106" s="1">
        <f t="shared" si="467"/>
        <v>0</v>
      </c>
      <c r="Z1106" s="1">
        <f t="shared" si="467"/>
        <v>0</v>
      </c>
      <c r="AA1106" s="1">
        <f>+AA$3*$F1106*ABS($F1106)*COS(2*PI()*$A1106/$AZ$22+AA$4)*COS(2*PI()*$A1106/$BA$22+AA$5)</f>
        <v>0</v>
      </c>
      <c r="AB1106" s="39">
        <f>+AB$3*$F1106*ABS($F1106)*COS(2*2*PI()*$A1106/$BA$33+AB$4)*COS(2*2*PI()*$A1106/$BA$34+AB$5)*COS(2*2*PI()*$A1106/$BA$35+AB$6)</f>
        <v>0</v>
      </c>
      <c r="AE1106" s="20">
        <f>+$AF$20*SIGN(SOI!A1105)*(ABS(SOI!A1105))^$AE$2</f>
        <v>2.3596915971086534E-2</v>
      </c>
      <c r="AF1106" s="20">
        <f t="shared" si="462"/>
        <v>-1.801820509293714E-2</v>
      </c>
      <c r="AG1106" s="19">
        <f t="shared" si="463"/>
        <v>-0.43055638470433844</v>
      </c>
      <c r="AH1106" s="19">
        <f t="shared" si="464"/>
        <v>-0.48170983886275376</v>
      </c>
      <c r="AI1106">
        <f t="shared" si="461"/>
        <v>0.6504000000000052</v>
      </c>
      <c r="AJ1106">
        <f t="shared" si="460"/>
        <v>0.41253817961140127</v>
      </c>
      <c r="AK1106">
        <v>1</v>
      </c>
    </row>
    <row r="1107" spans="1:37" x14ac:dyDescent="0.25">
      <c r="A1107">
        <v>90.41666666666589</v>
      </c>
      <c r="B1107" s="2">
        <v>1970.4166666665844</v>
      </c>
      <c r="C1107">
        <f>+D1107+($D$2+E1107+F1107)*SOI!A1106*IF(B1107&gt;$C$18, IF(B1107&lt;$C$19,-1,1),1)</f>
        <v>17.704137440730765</v>
      </c>
      <c r="D1107">
        <f>+$D$3*((1-$D$5)*SOI!D1106+$D$5*SOI!D1105) +   $D$4*((1-$D$5)*SOI!E1106+$D$5*SOI!E1105)</f>
        <v>0</v>
      </c>
      <c r="E1107">
        <f t="shared" si="442"/>
        <v>0.65467329743399938</v>
      </c>
      <c r="F1107">
        <f t="shared" si="443"/>
        <v>-59.668464766536559</v>
      </c>
      <c r="G1107">
        <f t="shared" si="450"/>
        <v>-59.013791469102557</v>
      </c>
      <c r="H1107" s="21">
        <f t="shared" si="451"/>
        <v>-0.1233479506601306</v>
      </c>
      <c r="I1107" s="37">
        <f t="shared" si="444"/>
        <v>-1.3363082835604894</v>
      </c>
      <c r="J1107" s="1">
        <f t="shared" si="452"/>
        <v>0.67485319895394169</v>
      </c>
      <c r="K1107" s="1">
        <f t="shared" si="453"/>
        <v>-3.1760352331024564E-3</v>
      </c>
      <c r="L1107" s="1">
        <f t="shared" si="445"/>
        <v>-1.0604029016330438</v>
      </c>
      <c r="M1107" s="1">
        <f t="shared" si="446"/>
        <v>-3.1736228005653038</v>
      </c>
      <c r="N1107" s="1">
        <f t="shared" si="447"/>
        <v>-1.3433178057083777</v>
      </c>
      <c r="O1107" s="1">
        <f t="shared" si="448"/>
        <v>0.12159231711884075</v>
      </c>
      <c r="P1107" s="1">
        <f t="shared" si="449"/>
        <v>-0.91361275185580593</v>
      </c>
      <c r="Q1107" s="1">
        <f t="shared" si="454"/>
        <v>2.8671896211324568</v>
      </c>
      <c r="R1107" s="1">
        <f t="shared" si="455"/>
        <v>0.21053301226488108</v>
      </c>
      <c r="S1107" s="1">
        <f t="shared" si="456"/>
        <v>0.23537236252259661</v>
      </c>
      <c r="T1107" s="1">
        <f t="shared" si="457"/>
        <v>2.1694747538120339E-3</v>
      </c>
      <c r="U1107" s="1">
        <f t="shared" si="458"/>
        <v>-6.3335124742857532E-2</v>
      </c>
      <c r="V1107" s="1">
        <f t="shared" si="459"/>
        <v>-2.3853318164540789</v>
      </c>
      <c r="W1107" s="1">
        <f t="shared" si="467"/>
        <v>0</v>
      </c>
      <c r="X1107" s="1">
        <f t="shared" si="467"/>
        <v>0</v>
      </c>
      <c r="Y1107" s="1">
        <f t="shared" si="467"/>
        <v>0</v>
      </c>
      <c r="Z1107" s="1">
        <f t="shared" si="467"/>
        <v>0</v>
      </c>
      <c r="AA1107" s="1">
        <f>+AA$3*$F1107*ABS($F1107)*COS(2*PI()*$A1107/$AZ$22+AA$4)*COS(2*PI()*$A1107/$BA$22+AA$5)</f>
        <v>0</v>
      </c>
      <c r="AB1107" s="39">
        <f>+AB$3*$F1107*ABS($F1107)*COS(2*2*PI()*$A1107/$BA$33+AB$4)*COS(2*2*PI()*$A1107/$BA$34+AB$5)*COS(2*2*PI()*$A1107/$BA$35+AB$6)</f>
        <v>0</v>
      </c>
      <c r="AE1107" s="20">
        <f>+$AF$20*SIGN(SOI!A1106)*(ABS(SOI!A1106))^$AE$2</f>
        <v>-0.25748476918780155</v>
      </c>
      <c r="AF1107" s="20">
        <f t="shared" si="462"/>
        <v>-0.27514359525441867</v>
      </c>
      <c r="AG1107" s="19">
        <f t="shared" si="463"/>
        <v>-1.019157582753645</v>
      </c>
      <c r="AH1107" s="19">
        <f t="shared" si="464"/>
        <v>-1.0897956989318776</v>
      </c>
      <c r="AI1107">
        <f t="shared" si="461"/>
        <v>0.65100000000000524</v>
      </c>
      <c r="AJ1107">
        <f t="shared" si="460"/>
        <v>0.74401398749922631</v>
      </c>
      <c r="AK1107">
        <v>1</v>
      </c>
    </row>
    <row r="1108" spans="1:37" x14ac:dyDescent="0.25">
      <c r="A1108">
        <v>90.499999999999218</v>
      </c>
      <c r="B1108" s="2">
        <v>1970.4999999999177</v>
      </c>
      <c r="C1108">
        <f>+D1108+($D$2+E1108+F1108)*SOI!A1107*IF(B1108&gt;$C$18, IF(B1108&lt;$C$19,-1,1),1)</f>
        <v>4.6037236566632131</v>
      </c>
      <c r="D1108">
        <f>+$D$3*((1-$D$5)*SOI!D1107+$D$5*SOI!D1106) +   $D$4*((1-$D$5)*SOI!E1107+$D$5*SOI!E1106)</f>
        <v>0</v>
      </c>
      <c r="E1108">
        <f t="shared" si="442"/>
        <v>-0.67488859912275156</v>
      </c>
      <c r="F1108">
        <f t="shared" si="443"/>
        <v>-4.0227886015539962</v>
      </c>
      <c r="G1108">
        <f t="shared" si="450"/>
        <v>-4.6976772006767478</v>
      </c>
      <c r="H1108" s="21">
        <f t="shared" si="451"/>
        <v>5.3639325402346861E-3</v>
      </c>
      <c r="I1108" s="37">
        <f t="shared" si="444"/>
        <v>0.27369603030147494</v>
      </c>
      <c r="J1108" s="1">
        <f t="shared" si="452"/>
        <v>-8.6272250742140538E-3</v>
      </c>
      <c r="K1108" s="1">
        <f t="shared" si="453"/>
        <v>-4.691838732692608E-5</v>
      </c>
      <c r="L1108" s="1">
        <f t="shared" si="445"/>
        <v>0.39472801628861143</v>
      </c>
      <c r="M1108" s="1">
        <f t="shared" si="446"/>
        <v>-0.19808668644954153</v>
      </c>
      <c r="N1108" s="1">
        <f t="shared" si="447"/>
        <v>-4.819581657245299E-2</v>
      </c>
      <c r="O1108" s="1">
        <f t="shared" si="448"/>
        <v>-0.10542481194661225</v>
      </c>
      <c r="P1108" s="1">
        <f t="shared" si="449"/>
        <v>-4.1817317698446314E-2</v>
      </c>
      <c r="Q1108" s="1">
        <f t="shared" si="454"/>
        <v>6.4207678383017266E-3</v>
      </c>
      <c r="R1108" s="1">
        <f t="shared" si="455"/>
        <v>-9.6563409880116762E-5</v>
      </c>
      <c r="S1108" s="1">
        <f t="shared" si="456"/>
        <v>-1.7296087588149502E-3</v>
      </c>
      <c r="T1108" s="1">
        <f t="shared" si="457"/>
        <v>7.0019393650707577E-4</v>
      </c>
      <c r="U1108" s="1">
        <f t="shared" si="458"/>
        <v>5.9374571416618313E-4</v>
      </c>
      <c r="V1108" s="1">
        <f t="shared" si="459"/>
        <v>-3.9171787700379651E-3</v>
      </c>
      <c r="W1108" s="1">
        <f t="shared" si="467"/>
        <v>0</v>
      </c>
      <c r="X1108" s="1">
        <f t="shared" si="467"/>
        <v>0</v>
      </c>
      <c r="Y1108" s="1">
        <f t="shared" si="467"/>
        <v>0</v>
      </c>
      <c r="Z1108" s="1">
        <f t="shared" si="467"/>
        <v>0</v>
      </c>
      <c r="AA1108" s="1">
        <f>+AA$3*$F1108*ABS($F1108)*COS(2*PI()*$A1108/$AZ$22+AA$4)*COS(2*PI()*$A1108/$BA$22+AA$5)</f>
        <v>0</v>
      </c>
      <c r="AB1108" s="39">
        <f>+AB$3*$F1108*ABS($F1108)*COS(2*2*PI()*$A1108/$BA$33+AB$4)*COS(2*2*PI()*$A1108/$BA$34+AB$5)*COS(2*2*PI()*$A1108/$BA$35+AB$6)</f>
        <v>0</v>
      </c>
      <c r="AE1108" s="20">
        <f>+$AF$20*SIGN(SOI!A1107)*(ABS(SOI!A1107))^$AE$2</f>
        <v>-0.591542932546541</v>
      </c>
      <c r="AF1108" s="20">
        <f t="shared" si="462"/>
        <v>-0.47592935748065757</v>
      </c>
      <c r="AG1108" s="19">
        <f t="shared" si="463"/>
        <v>-1.1514380541965497</v>
      </c>
      <c r="AH1108" s="19">
        <f t="shared" si="464"/>
        <v>-1.1464434298065007</v>
      </c>
      <c r="AI1108">
        <f t="shared" si="461"/>
        <v>0.65160000000000529</v>
      </c>
      <c r="AJ1108">
        <f t="shared" si="460"/>
        <v>0.67550869671589209</v>
      </c>
      <c r="AK1108">
        <v>1</v>
      </c>
    </row>
    <row r="1109" spans="1:37" x14ac:dyDescent="0.25">
      <c r="A1109">
        <v>90.583333333332547</v>
      </c>
      <c r="B1109" s="2">
        <v>1970.5833333332509</v>
      </c>
      <c r="C1109">
        <f>+D1109+($D$2+E1109+F1109)*SOI!A1108*IF(B1109&gt;$C$18, IF(B1109&lt;$C$19,-1,1),1)</f>
        <v>-2.8353769021490165</v>
      </c>
      <c r="D1109">
        <f>+$D$3*((1-$D$5)*SOI!D1108+$D$5*SOI!D1107) +   $D$4*((1-$D$5)*SOI!E1108+$D$5*SOI!E1107)</f>
        <v>0</v>
      </c>
      <c r="E1109">
        <f t="shared" si="442"/>
        <v>0.74906623518148896</v>
      </c>
      <c r="F1109">
        <f t="shared" si="443"/>
        <v>2.2355410302385286</v>
      </c>
      <c r="G1109">
        <f t="shared" si="450"/>
        <v>2.9846072654200175</v>
      </c>
      <c r="H1109" s="21">
        <f t="shared" si="451"/>
        <v>8.2516824722965888E-3</v>
      </c>
      <c r="I1109" s="37">
        <f t="shared" si="444"/>
        <v>-0.11630696669634689</v>
      </c>
      <c r="J1109" s="1">
        <f t="shared" si="452"/>
        <v>-5.8315760005752293E-4</v>
      </c>
      <c r="K1109" s="1">
        <f t="shared" si="453"/>
        <v>4.1177972593732268E-8</v>
      </c>
      <c r="L1109" s="1">
        <f t="shared" si="445"/>
        <v>-9.9866391356607511E-4</v>
      </c>
      <c r="M1109" s="1">
        <f t="shared" si="446"/>
        <v>3.1508872863665098E-2</v>
      </c>
      <c r="N1109" s="1">
        <f t="shared" si="447"/>
        <v>-6.5682501774731089E-2</v>
      </c>
      <c r="O1109" s="1">
        <f t="shared" si="448"/>
        <v>0.56195087210419825</v>
      </c>
      <c r="P1109" s="1">
        <f t="shared" si="449"/>
        <v>2.7214548700346761E-3</v>
      </c>
      <c r="Q1109" s="1">
        <f t="shared" si="454"/>
        <v>-1.3918899240932424E-3</v>
      </c>
      <c r="R1109" s="1">
        <f t="shared" si="455"/>
        <v>-8.8954464227619218E-6</v>
      </c>
      <c r="S1109" s="1">
        <f t="shared" si="456"/>
        <v>1.0016718068891521E-3</v>
      </c>
      <c r="T1109" s="1">
        <f t="shared" si="457"/>
        <v>9.4426798442844129E-6</v>
      </c>
      <c r="U1109" s="1">
        <f t="shared" si="458"/>
        <v>1.6420360336587834E-5</v>
      </c>
      <c r="V1109" s="1">
        <f t="shared" si="459"/>
        <v>3.4742310710637311E-4</v>
      </c>
      <c r="W1109" s="1">
        <f t="shared" si="467"/>
        <v>0</v>
      </c>
      <c r="X1109" s="1">
        <f t="shared" si="467"/>
        <v>0</v>
      </c>
      <c r="Y1109" s="1">
        <f t="shared" si="467"/>
        <v>0</v>
      </c>
      <c r="Z1109" s="1">
        <f t="shared" si="467"/>
        <v>0</v>
      </c>
      <c r="AA1109" s="1">
        <f>+AA$3*$F1109*ABS($F1109)*COS(2*PI()*$A1109/$AZ$22+AA$4)*COS(2*PI()*$A1109/$BA$22+AA$5)</f>
        <v>0</v>
      </c>
      <c r="AB1109" s="39">
        <f>+AB$3*$F1109*ABS($F1109)*COS(2*2*PI()*$A1109/$BA$33+AB$4)*COS(2*2*PI()*$A1109/$BA$34+AB$5)*COS(2*2*PI()*$A1109/$BA$35+AB$6)</f>
        <v>0</v>
      </c>
      <c r="AE1109" s="20">
        <f>+$AF$20*SIGN(SOI!A1108)*(ABS(SOI!A1108))^$AE$2</f>
        <v>-0.57876037070763009</v>
      </c>
      <c r="AF1109" s="20">
        <f t="shared" si="462"/>
        <v>-0.55806288701295192</v>
      </c>
      <c r="AG1109" s="19">
        <f t="shared" si="463"/>
        <v>-1.1380996349214592</v>
      </c>
      <c r="AH1109" s="19">
        <f t="shared" si="464"/>
        <v>-1.1384699133957568</v>
      </c>
      <c r="AI1109">
        <f t="shared" si="461"/>
        <v>0.65220000000000533</v>
      </c>
      <c r="AJ1109">
        <f t="shared" si="460"/>
        <v>0.58003674790850723</v>
      </c>
      <c r="AK1109">
        <v>1</v>
      </c>
    </row>
    <row r="1110" spans="1:37" x14ac:dyDescent="0.25">
      <c r="A1110">
        <v>90.666666666665876</v>
      </c>
      <c r="B1110" s="2">
        <v>1970.6666666665842</v>
      </c>
      <c r="C1110">
        <f>+D1110+($D$2+E1110+F1110)*SOI!A1109*IF(B1110&gt;$C$18, IF(B1110&lt;$C$19,-1,1),1)</f>
        <v>2.1931829119125106</v>
      </c>
      <c r="D1110">
        <f>+$D$3*((1-$D$5)*SOI!D1109+$D$5*SOI!D1108) +   $D$4*((1-$D$5)*SOI!E1109+$D$5*SOI!E1108)</f>
        <v>0</v>
      </c>
      <c r="E1110">
        <f t="shared" ref="E1110:E1173" si="468">$E$3*COS(2*PI()*(A1110+$E$2)/$H$3)+$E$4*COS(2*PI()*(A1110+$E$2)/$H$4)+$E$5*COS(2*PI()*(A1110+$E$2)/$H$5)+$E$6*COS(2*PI()/$H$6*(A1110+$E$2))+$E$7*COS(2*PI()/$H$7*(A1110+$E$2))+$E$8*COS(2*PI()/$H$8*(A1110+$E$2))+$E$9*COS(2*PI()/$H$9*(A1110+$E$2))+$E$10*COS(2*PI()/$H$10*(A1110+$E$2))+$E$11*COS(2*PI()/$H$11*(A1110+$E$2))+$E$12*COS(2*PI()/$H$12*(A1110+$E$2))+$E$13*COS(2*PI()/$H$13*(A1110+$E$2))+$E$14*COS(2*PI()/$H$14*(A1110+$E$2))+$E$15*COS(2*PI()/$H$15*(A1110+$E$2))+$E$16*COS(2*PI()/$H$16*(A1110+$E$2))+$E$17*COS(2*PI()/$H$17*(A1110+$E$2))</f>
        <v>-0.91133851621675888</v>
      </c>
      <c r="F1110">
        <f t="shared" ref="F1110:F1173" si="469">$F$3*COS(2*PI()*(B1110+$F$2)/$H$3)+$F$4*COS(2*PI()*(B1110+$F$2)/$H$4)+$F$5*COS(2*PI()*(B1110+$F$2)/$H$5)+$F$6*COS(2*PI()/$H$6*(B1110+$F$2))+$F$7*COS(2*PI()/$H$7*(B1110+$F$2))+$F$8*COS(2*PI()/$H$8*(B1110+$F$2))+$F$9*COS(2*PI()/$H$9*(B1110+$F$2))+$F$10*COS(2*PI()/$H$10*(B1110+$F$2))+$F$11*COS(2*PI()/$H$11*(B1110+$F$2))+$F$12*COS(2*PI()/$H$12*(B1110+$F$2))+$F$13*COS(2*PI()/$H$13*(B1110+$F$2))+$F$14*COS(2*PI()/$H$14*(B1110+$F$2))+$F$15*COS(2*PI()/$H$15*(B1110+$F$2))+$F$16*COS(2*PI()/$H$16*(B1110+$F$2))+$F$17*COS(2*PI()/$H$17*(B1110+$F$2))</f>
        <v>-1.9004344477736392</v>
      </c>
      <c r="G1110">
        <f t="shared" si="450"/>
        <v>-2.8117729639903981</v>
      </c>
      <c r="H1110" s="21">
        <f t="shared" si="451"/>
        <v>-6.5719612247851847E-3</v>
      </c>
      <c r="I1110" s="37">
        <f t="shared" ref="I1110:I1173" si="470">+(I$3*$E1110+I$5*$F1110)*COS(2*PI()*$A1110*$A$9+I$4)</f>
        <v>-0.20666992578699811</v>
      </c>
      <c r="J1110" s="1">
        <f t="shared" si="452"/>
        <v>-5.0947583859613785E-4</v>
      </c>
      <c r="K1110" s="1">
        <f t="shared" si="453"/>
        <v>-4.5783173455016597E-5</v>
      </c>
      <c r="L1110" s="1">
        <f t="shared" ref="L1110:L1173" si="471">+(L$3*$E1110+L$5*$F1110)*COS(2*PI()*$A1110*$A$9+L$4)^2</f>
        <v>0.46793659801244109</v>
      </c>
      <c r="M1110" s="1">
        <f t="shared" ref="M1110:M1173" si="472">+(M$3*$E1110+M$5*$F1110)*COS(2*PI()*$A1110*$A$7+M$4)</f>
        <v>1.5491696019053458E-2</v>
      </c>
      <c r="N1110" s="1">
        <f t="shared" ref="N1110:N1173" si="473">+(N$3*$E1110+N$5*$F1110)*COS(2*PI()*$A1110*$A$8+N$4)</f>
        <v>0.14450938632810392</v>
      </c>
      <c r="O1110" s="1">
        <f t="shared" ref="O1110:O1173" si="474">+(O$3*$E1110+O$5*$F1110)*COS(2*PI()*$A1110*$A$8+O$4)^2</f>
        <v>-0.7492819215282257</v>
      </c>
      <c r="P1110" s="1">
        <f t="shared" ref="P1110:P1173" si="475">+(P$3*$E1110+P$5*$F1110)*COS(2*PI()*$A1110*$A$7+P$4)^2</f>
        <v>-4.8431454061004338E-3</v>
      </c>
      <c r="Q1110" s="1">
        <f t="shared" si="454"/>
        <v>1.5056268822014902E-3</v>
      </c>
      <c r="R1110" s="1">
        <f t="shared" si="455"/>
        <v>1.709825428661354E-5</v>
      </c>
      <c r="S1110" s="1">
        <f t="shared" si="456"/>
        <v>-3.9160062378336986E-3</v>
      </c>
      <c r="T1110" s="1">
        <f t="shared" si="457"/>
        <v>5.8994269256170372E-3</v>
      </c>
      <c r="U1110" s="1">
        <f t="shared" si="458"/>
        <v>-5.1925490620467343E-5</v>
      </c>
      <c r="V1110" s="1">
        <f t="shared" si="459"/>
        <v>1.3602898008666852E-3</v>
      </c>
      <c r="W1110" s="1">
        <f t="shared" si="467"/>
        <v>0</v>
      </c>
      <c r="X1110" s="1">
        <f t="shared" si="467"/>
        <v>0</v>
      </c>
      <c r="Y1110" s="1">
        <f t="shared" si="467"/>
        <v>0</v>
      </c>
      <c r="Z1110" s="1">
        <f t="shared" si="467"/>
        <v>0</v>
      </c>
      <c r="AA1110" s="1">
        <f>+AA$3*$F1110*ABS($F1110)*COS(2*PI()*$A1110/$AZ$22+AA$4)*COS(2*PI()*$A1110/$BA$22+AA$5)</f>
        <v>0</v>
      </c>
      <c r="AB1110" s="39">
        <f>+AB$3*$F1110*ABS($F1110)*COS(2*2*PI()*$A1110/$BA$33+AB$4)*COS(2*2*PI()*$A1110/$BA$34+AB$5)*COS(2*2*PI()*$A1110/$BA$35+AB$6)</f>
        <v>0</v>
      </c>
      <c r="AE1110" s="20">
        <f>+$AF$20*SIGN(SOI!A1109)*(ABS(SOI!A1109))^$AE$2</f>
        <v>-0.50388535778468457</v>
      </c>
      <c r="AF1110" s="20">
        <f t="shared" si="462"/>
        <v>-0.50864771292802491</v>
      </c>
      <c r="AG1110" s="19">
        <f t="shared" si="463"/>
        <v>-0.15760331058497587</v>
      </c>
      <c r="AH1110" s="19">
        <f t="shared" si="464"/>
        <v>-1.123773357141864</v>
      </c>
      <c r="AI1110">
        <f t="shared" si="461"/>
        <v>0.65280000000000538</v>
      </c>
      <c r="AJ1110">
        <f t="shared" si="460"/>
        <v>0.35104440234304901</v>
      </c>
      <c r="AK1110">
        <v>1</v>
      </c>
    </row>
    <row r="1111" spans="1:37" x14ac:dyDescent="0.25">
      <c r="A1111">
        <v>90.749999999999204</v>
      </c>
      <c r="B1111" s="2">
        <v>1970.7499999999175</v>
      </c>
      <c r="C1111">
        <f>+D1111+($D$2+E1111+F1111)*SOI!A1110*IF(B1111&gt;$C$18, IF(B1111&lt;$C$19,-1,1),1)</f>
        <v>-2.2288617634731467</v>
      </c>
      <c r="D1111">
        <f>+$D$3*((1-$D$5)*SOI!D1110+$D$5*SOI!D1109) +   $D$4*((1-$D$5)*SOI!E1110+$D$5*SOI!E1109)</f>
        <v>0</v>
      </c>
      <c r="E1111">
        <f t="shared" si="468"/>
        <v>1.2742092208554938</v>
      </c>
      <c r="F1111">
        <f t="shared" si="469"/>
        <v>2.1548088767955011</v>
      </c>
      <c r="G1111">
        <f t="shared" ref="G1111:G1174" si="476">+E1111+F1111</f>
        <v>3.429018097650995</v>
      </c>
      <c r="H1111" s="21">
        <f t="shared" ref="H1111:H1174" si="477">+$H$19*SUM(I1111:V1111)</f>
        <v>-1.4397556161680525E-2</v>
      </c>
      <c r="I1111" s="37">
        <f t="shared" si="470"/>
        <v>0.63638418526577589</v>
      </c>
      <c r="J1111" s="1">
        <f t="shared" ref="J1111:J1174" si="478">+(J$3)*I1111*M1111</f>
        <v>1.0613129305372452E-3</v>
      </c>
      <c r="K1111" s="1">
        <f t="shared" ref="K1111:K1174" si="479">+(K$3)*L1111*P1111*O1111</f>
        <v>3.803733016976767E-4</v>
      </c>
      <c r="L1111" s="1">
        <f t="shared" si="471"/>
        <v>-1.5174481202566235</v>
      </c>
      <c r="M1111" s="1">
        <f t="shared" si="472"/>
        <v>1.0480372871687038E-2</v>
      </c>
      <c r="N1111" s="1">
        <f t="shared" si="473"/>
        <v>-0.19396004029637179</v>
      </c>
      <c r="O1111" s="1">
        <f t="shared" si="474"/>
        <v>0.31279509657892868</v>
      </c>
      <c r="P1111" s="1">
        <f t="shared" si="475"/>
        <v>2.972282750707601E-2</v>
      </c>
      <c r="Q1111" s="1">
        <f t="shared" ref="Q1111:Q1174" si="480">+(Q$3)*M1111*N1111</f>
        <v>-1.3671347955530608E-3</v>
      </c>
      <c r="R1111" s="1">
        <f t="shared" ref="R1111:R1174" si="481">+(R$3)*I1111*N1111*M1111</f>
        <v>4.7806598393914209E-5</v>
      </c>
      <c r="S1111" s="1">
        <f t="shared" ref="S1111:S1174" si="482">+(S$3)*I1111*N1111</f>
        <v>-1.6184589134855102E-2</v>
      </c>
      <c r="T1111" s="1">
        <f t="shared" ref="T1111:T1174" si="483">+(T$3)*L1111*O1111</f>
        <v>7.986405310339631E-3</v>
      </c>
      <c r="U1111" s="1">
        <f t="shared" ref="U1111:U1174" si="484">+(U$3)*P1111*I1111</f>
        <v>-9.8126275878309441E-4</v>
      </c>
      <c r="V1111" s="1">
        <f t="shared" ref="V1111:V1174" si="485">+(V$3)*P1111*N1111</f>
        <v>1.1204958793724098E-2</v>
      </c>
      <c r="W1111" s="1">
        <f t="shared" si="467"/>
        <v>0</v>
      </c>
      <c r="X1111" s="1">
        <f t="shared" si="467"/>
        <v>0</v>
      </c>
      <c r="Y1111" s="1">
        <f t="shared" si="467"/>
        <v>0</v>
      </c>
      <c r="Z1111" s="1">
        <f t="shared" si="467"/>
        <v>0</v>
      </c>
      <c r="AA1111" s="1">
        <f>+AA$3*$F1111*ABS($F1111)*COS(2*PI()*$A1111/$AZ$22+AA$4)*COS(2*PI()*$A1111/$BA$22+AA$5)</f>
        <v>0</v>
      </c>
      <c r="AB1111" s="39">
        <f>+AB$3*$F1111*ABS($F1111)*COS(2*2*PI()*$A1111/$BA$33+AB$4)*COS(2*2*PI()*$A1111/$BA$34+AB$5)*COS(2*2*PI()*$A1111/$BA$35+AB$6)</f>
        <v>0</v>
      </c>
      <c r="AE1111" s="20">
        <f>+$AF$20*SIGN(SOI!A1110)*(ABS(SOI!A1110))^$AE$2</f>
        <v>-0.44329741029175995</v>
      </c>
      <c r="AF1111" s="20">
        <f t="shared" si="462"/>
        <v>-0.49414463544983578</v>
      </c>
      <c r="AG1111" s="19">
        <f t="shared" si="463"/>
        <v>-1.0693034115164024</v>
      </c>
      <c r="AH1111" s="19">
        <f t="shared" si="464"/>
        <v>-1.1148457773693163</v>
      </c>
      <c r="AI1111">
        <f t="shared" si="461"/>
        <v>0.65340000000000542</v>
      </c>
      <c r="AJ1111">
        <f t="shared" si="460"/>
        <v>0.57515877606656662</v>
      </c>
      <c r="AK1111">
        <v>1</v>
      </c>
    </row>
    <row r="1112" spans="1:37" x14ac:dyDescent="0.25">
      <c r="A1112">
        <v>90.833333333332533</v>
      </c>
      <c r="B1112" s="2">
        <v>1970.8333333332507</v>
      </c>
      <c r="C1112">
        <f>+D1112+($D$2+E1112+F1112)*SOI!A1111*IF(B1112&gt;$C$18, IF(B1112&lt;$C$19,-1,1),1)</f>
        <v>5.0912889467508435</v>
      </c>
      <c r="D1112">
        <f>+$D$3*((1-$D$5)*SOI!D1111+$D$5*SOI!D1110) +   $D$4*((1-$D$5)*SOI!E1111+$D$5*SOI!E1110)</f>
        <v>0</v>
      </c>
      <c r="E1112">
        <f t="shared" si="468"/>
        <v>-2.387597923131985</v>
      </c>
      <c r="F1112">
        <f t="shared" si="469"/>
        <v>-3.602153778927832</v>
      </c>
      <c r="G1112">
        <f t="shared" si="476"/>
        <v>-5.9897517020598166</v>
      </c>
      <c r="H1112" s="21">
        <f t="shared" si="477"/>
        <v>1.1776429048677759E-2</v>
      </c>
      <c r="I1112" s="37">
        <f t="shared" si="470"/>
        <v>-1.2125001910338662</v>
      </c>
      <c r="J1112" s="1">
        <f t="shared" si="478"/>
        <v>2.7087362632073966E-2</v>
      </c>
      <c r="K1112" s="1">
        <f t="shared" si="479"/>
        <v>-2.1563632479794956E-4</v>
      </c>
      <c r="L1112" s="1">
        <f t="shared" si="471"/>
        <v>1.8837834784206609</v>
      </c>
      <c r="M1112" s="1">
        <f t="shared" si="472"/>
        <v>-0.14039044915240956</v>
      </c>
      <c r="N1112" s="1">
        <f t="shared" si="473"/>
        <v>0.18805975958506913</v>
      </c>
      <c r="O1112" s="1">
        <f t="shared" si="474"/>
        <v>-6.3711139956359117E-2</v>
      </c>
      <c r="P1112" s="1">
        <f t="shared" si="475"/>
        <v>-6.663914940993787E-2</v>
      </c>
      <c r="Q1112" s="1">
        <f t="shared" si="480"/>
        <v>-1.7756435043118479E-2</v>
      </c>
      <c r="R1112" s="1">
        <f t="shared" si="481"/>
        <v>-1.1830271742479712E-3</v>
      </c>
      <c r="S1112" s="1">
        <f t="shared" si="482"/>
        <v>-2.9898384788339106E-2</v>
      </c>
      <c r="T1112" s="1">
        <f t="shared" si="483"/>
        <v>2.0194072817321875E-3</v>
      </c>
      <c r="U1112" s="1">
        <f t="shared" si="484"/>
        <v>-4.1916699366436666E-3</v>
      </c>
      <c r="V1112" s="1">
        <f t="shared" si="485"/>
        <v>2.4357527334071757E-2</v>
      </c>
      <c r="W1112" s="1">
        <f t="shared" si="467"/>
        <v>0</v>
      </c>
      <c r="X1112" s="1">
        <f t="shared" si="467"/>
        <v>0</v>
      </c>
      <c r="Y1112" s="1">
        <f t="shared" si="467"/>
        <v>0</v>
      </c>
      <c r="Z1112" s="1">
        <f t="shared" si="467"/>
        <v>0</v>
      </c>
      <c r="AA1112" s="1">
        <f>+AA$3*$F1112*ABS($F1112)*COS(2*PI()*$A1112/$AZ$22+AA$4)*COS(2*PI()*$A1112/$BA$22+AA$5)</f>
        <v>0</v>
      </c>
      <c r="AB1112" s="39">
        <f>+AB$3*$F1112*ABS($F1112)*COS(2*2*PI()*$A1112/$BA$33+AB$4)*COS(2*2*PI()*$A1112/$BA$34+AB$5)*COS(2*2*PI()*$A1112/$BA$35+AB$6)</f>
        <v>0</v>
      </c>
      <c r="AE1112" s="20">
        <f>+$AF$20*SIGN(SOI!A1111)*(ABS(SOI!A1111))^$AE$2</f>
        <v>-0.5352511382730627</v>
      </c>
      <c r="AF1112" s="20">
        <f t="shared" si="462"/>
        <v>-0.54139961307867945</v>
      </c>
      <c r="AG1112" s="19">
        <f t="shared" si="463"/>
        <v>-7.8709115566445192E-2</v>
      </c>
      <c r="AH1112" s="19">
        <f t="shared" si="464"/>
        <v>-1.1162564379254394</v>
      </c>
      <c r="AI1112">
        <f t="shared" si="461"/>
        <v>0.65400000000000547</v>
      </c>
      <c r="AJ1112">
        <f t="shared" ref="AJ1112:AJ1175" si="486">+ABS(AF1112-AG1112)</f>
        <v>0.46269049751223423</v>
      </c>
      <c r="AK1112">
        <v>1</v>
      </c>
    </row>
    <row r="1113" spans="1:37" x14ac:dyDescent="0.25">
      <c r="A1113">
        <v>90.916666666665861</v>
      </c>
      <c r="B1113" s="2">
        <v>1970.916666666584</v>
      </c>
      <c r="C1113">
        <f>+D1113+($D$2+E1113+F1113)*SOI!A1112*IF(B1113&gt;$C$18, IF(B1113&lt;$C$19,-1,1),1)</f>
        <v>-111.87557329115511</v>
      </c>
      <c r="D1113">
        <f>+$D$3*((1-$D$5)*SOI!D1112+$D$5*SOI!D1111) +   $D$4*((1-$D$5)*SOI!E1112+$D$5*SOI!E1111)</f>
        <v>0</v>
      </c>
      <c r="E1113">
        <f t="shared" si="468"/>
        <v>41.120340000345621</v>
      </c>
      <c r="F1113">
        <f t="shared" si="469"/>
        <v>59.668464766460772</v>
      </c>
      <c r="G1113">
        <f t="shared" si="476"/>
        <v>100.78880476680639</v>
      </c>
      <c r="H1113" s="21">
        <f t="shared" si="477"/>
        <v>0.89271708171157016</v>
      </c>
      <c r="I1113" s="37">
        <f t="shared" si="470"/>
        <v>10.077920888210826</v>
      </c>
      <c r="J1113" s="1">
        <f t="shared" si="478"/>
        <v>5.7985514061110068</v>
      </c>
      <c r="K1113" s="1">
        <f t="shared" si="479"/>
        <v>0.65337472480904024</v>
      </c>
      <c r="L1113" s="1">
        <f t="shared" si="471"/>
        <v>-1.8971254372694049</v>
      </c>
      <c r="M1113" s="1">
        <f t="shared" si="472"/>
        <v>3.6157735553806409</v>
      </c>
      <c r="N1113" s="1">
        <f t="shared" si="473"/>
        <v>1.1590341935916624</v>
      </c>
      <c r="O1113" s="1">
        <f t="shared" si="474"/>
        <v>22.712608826678572</v>
      </c>
      <c r="P1113" s="1">
        <f t="shared" si="475"/>
        <v>0.56241014346025897</v>
      </c>
      <c r="Q1113" s="1">
        <f t="shared" si="480"/>
        <v>2.8185114903506241</v>
      </c>
      <c r="R1113" s="1">
        <f t="shared" si="481"/>
        <v>-1.5608022496695182</v>
      </c>
      <c r="S1113" s="1">
        <f t="shared" si="482"/>
        <v>1.531571330081517</v>
      </c>
      <c r="T1113" s="1">
        <f t="shared" si="483"/>
        <v>0.72500437444630828</v>
      </c>
      <c r="U1113" s="1">
        <f t="shared" si="484"/>
        <v>-0.29403559424298026</v>
      </c>
      <c r="V1113" s="1">
        <f t="shared" si="485"/>
        <v>-1.2669435663600475</v>
      </c>
      <c r="W1113" s="1">
        <f t="shared" si="467"/>
        <v>0</v>
      </c>
      <c r="X1113" s="1">
        <f t="shared" si="467"/>
        <v>0</v>
      </c>
      <c r="Y1113" s="1">
        <f t="shared" si="467"/>
        <v>0</v>
      </c>
      <c r="Z1113" s="1">
        <f t="shared" si="467"/>
        <v>0</v>
      </c>
      <c r="AA1113" s="1">
        <f>+AA$3*$F1113*ABS($F1113)*COS(2*PI()*$A1113/$AZ$22+AA$4)*COS(2*PI()*$A1113/$BA$22+AA$5)</f>
        <v>0</v>
      </c>
      <c r="AB1113" s="39">
        <f>+AB$3*$F1113*ABS($F1113)*COS(2*2*PI()*$A1113/$BA$33+AB$4)*COS(2*2*PI()*$A1113/$BA$34+AB$5)*COS(2*2*PI()*$A1113/$BA$35+AB$6)</f>
        <v>0</v>
      </c>
      <c r="AE1113" s="20">
        <f>+$AF$20*SIGN(SOI!A1112)*(ABS(SOI!A1112))^$AE$2</f>
        <v>-0.6456502906712156</v>
      </c>
      <c r="AF1113" s="20">
        <f t="shared" si="462"/>
        <v>-0.65581117003619227</v>
      </c>
      <c r="AG1113" s="19">
        <f t="shared" si="463"/>
        <v>-1.1060908944082419</v>
      </c>
      <c r="AH1113" s="19">
        <f t="shared" si="464"/>
        <v>-1.1173627043632524</v>
      </c>
      <c r="AI1113">
        <f t="shared" ref="AI1113:AI1176" si="487">+AI1112+$AI$22</f>
        <v>0.65460000000000551</v>
      </c>
      <c r="AJ1113">
        <f t="shared" si="486"/>
        <v>0.45027972437204966</v>
      </c>
      <c r="AK1113">
        <v>1</v>
      </c>
    </row>
    <row r="1114" spans="1:37" x14ac:dyDescent="0.25">
      <c r="A1114">
        <v>90.99999999999919</v>
      </c>
      <c r="B1114" s="2">
        <v>1970.9999999999172</v>
      </c>
      <c r="C1114">
        <f>+D1114+($D$2+E1114+F1114)*SOI!A1113*IF(B1114&gt;$C$18, IF(B1114&lt;$C$19,-1,1),1)</f>
        <v>-9.8667003408529954</v>
      </c>
      <c r="D1114">
        <f>+$D$3*((1-$D$5)*SOI!D1113+$D$5*SOI!D1112) +   $D$4*((1-$D$5)*SOI!E1113+$D$5*SOI!E1112)</f>
        <v>0</v>
      </c>
      <c r="E1114">
        <f t="shared" si="468"/>
        <v>2.689252446220924</v>
      </c>
      <c r="F1114">
        <f t="shared" si="469"/>
        <v>4.0227886019783927</v>
      </c>
      <c r="G1114">
        <f t="shared" si="476"/>
        <v>6.7120410481993167</v>
      </c>
      <c r="H1114" s="21">
        <f t="shared" si="477"/>
        <v>3.520835962622073E-2</v>
      </c>
      <c r="I1114" s="37">
        <f t="shared" si="470"/>
        <v>-0.39818896714485191</v>
      </c>
      <c r="J1114" s="1">
        <f t="shared" si="478"/>
        <v>-1.2523846313430242E-2</v>
      </c>
      <c r="K1114" s="1">
        <f t="shared" si="479"/>
        <v>6.935788782253895E-5</v>
      </c>
      <c r="L1114" s="1">
        <f t="shared" si="471"/>
        <v>-0.88106070816943916</v>
      </c>
      <c r="M1114" s="1">
        <f t="shared" si="472"/>
        <v>0.19765197768270493</v>
      </c>
      <c r="N1114" s="1">
        <f t="shared" si="473"/>
        <v>0.32660442589452687</v>
      </c>
      <c r="O1114" s="1">
        <f t="shared" si="474"/>
        <v>2.4635736267554598</v>
      </c>
      <c r="P1114" s="1">
        <f t="shared" si="475"/>
        <v>1.1851637571154961E-3</v>
      </c>
      <c r="Q1114" s="1">
        <f t="shared" si="480"/>
        <v>4.3415575953314064E-2</v>
      </c>
      <c r="R1114" s="1">
        <f t="shared" si="481"/>
        <v>9.4993068634717981E-4</v>
      </c>
      <c r="S1114" s="1">
        <f t="shared" si="482"/>
        <v>-1.7052235541816292E-2</v>
      </c>
      <c r="T1114" s="1">
        <f t="shared" si="483"/>
        <v>3.6521527929455622E-2</v>
      </c>
      <c r="U1114" s="1">
        <f t="shared" si="484"/>
        <v>2.4481803158164641E-5</v>
      </c>
      <c r="V1114" s="1">
        <f t="shared" si="485"/>
        <v>-7.5232986933084802E-4</v>
      </c>
      <c r="W1114" s="1">
        <f t="shared" si="467"/>
        <v>0</v>
      </c>
      <c r="X1114" s="1">
        <f t="shared" si="467"/>
        <v>0</v>
      </c>
      <c r="Y1114" s="1">
        <f t="shared" si="467"/>
        <v>0</v>
      </c>
      <c r="Z1114" s="1">
        <f t="shared" si="467"/>
        <v>0</v>
      </c>
      <c r="AA1114" s="1">
        <f>+AA$3*$F1114*ABS($F1114)*COS(2*PI()*$A1114/$AZ$22+AA$4)*COS(2*PI()*$A1114/$BA$22+AA$5)</f>
        <v>0</v>
      </c>
      <c r="AB1114" s="39">
        <f>+AB$3*$F1114*ABS($F1114)*COS(2*2*PI()*$A1114/$BA$33+AB$4)*COS(2*2*PI()*$A1114/$BA$34+AB$5)*COS(2*2*PI()*$A1114/$BA$35+AB$6)</f>
        <v>0</v>
      </c>
      <c r="AE1114" s="20">
        <f>+$AF$20*SIGN(SOI!A1113)*(ABS(SOI!A1113))^$AE$2</f>
        <v>-0.78653208116429874</v>
      </c>
      <c r="AF1114" s="20">
        <f t="shared" si="462"/>
        <v>-0.71527573256366261</v>
      </c>
      <c r="AG1114" s="19">
        <f t="shared" si="463"/>
        <v>-1.1478915536274144</v>
      </c>
      <c r="AH1114" s="19">
        <f t="shared" si="464"/>
        <v>-1.1513198697932041</v>
      </c>
      <c r="AI1114">
        <f t="shared" si="487"/>
        <v>0.65520000000000556</v>
      </c>
      <c r="AJ1114">
        <f t="shared" si="486"/>
        <v>0.43261582106375174</v>
      </c>
      <c r="AK1114">
        <v>1</v>
      </c>
    </row>
    <row r="1115" spans="1:37" x14ac:dyDescent="0.25">
      <c r="A1115">
        <v>91.083333333332519</v>
      </c>
      <c r="B1115" s="2">
        <v>1971.0833333332505</v>
      </c>
      <c r="C1115">
        <f>+D1115+($D$2+E1115+F1115)*SOI!A1114*IF(B1115&gt;$C$18, IF(B1115&lt;$C$19,-1,1),1)</f>
        <v>4.5849828325719955</v>
      </c>
      <c r="D1115">
        <f>+$D$3*((1-$D$5)*SOI!D1114+$D$5*SOI!D1113) +   $D$4*((1-$D$5)*SOI!E1114+$D$5*SOI!E1113)</f>
        <v>0</v>
      </c>
      <c r="E1115">
        <f t="shared" si="468"/>
        <v>-1.3464768074059439</v>
      </c>
      <c r="F1115">
        <f t="shared" si="469"/>
        <v>-2.2355410305409276</v>
      </c>
      <c r="G1115">
        <f t="shared" si="476"/>
        <v>-3.5820178379468715</v>
      </c>
      <c r="H1115" s="21">
        <f t="shared" si="477"/>
        <v>2.3954311281072484E-2</v>
      </c>
      <c r="I1115" s="37">
        <f t="shared" si="470"/>
        <v>0.61961192580820823</v>
      </c>
      <c r="J1115" s="1">
        <f t="shared" si="478"/>
        <v>-3.5640602244269006E-3</v>
      </c>
      <c r="K1115" s="1">
        <f t="shared" si="479"/>
        <v>-2.8410234019744546E-4</v>
      </c>
      <c r="L1115" s="1">
        <f t="shared" si="471"/>
        <v>1.5023669908622213</v>
      </c>
      <c r="M1115" s="1">
        <f t="shared" si="472"/>
        <v>-3.6147471431306366E-2</v>
      </c>
      <c r="N1115" s="1">
        <f t="shared" si="473"/>
        <v>-0.21468600718169417</v>
      </c>
      <c r="O1115" s="1">
        <f t="shared" si="474"/>
        <v>-0.65910289598941907</v>
      </c>
      <c r="P1115" s="1">
        <f t="shared" si="475"/>
        <v>-1.0641416495821144E-2</v>
      </c>
      <c r="Q1115" s="1">
        <f t="shared" si="480"/>
        <v>5.2192007160392637E-3</v>
      </c>
      <c r="R1115" s="1">
        <f t="shared" si="481"/>
        <v>-1.7769732697480107E-4</v>
      </c>
      <c r="S1115" s="1">
        <f t="shared" si="482"/>
        <v>-1.7441889936997763E-2</v>
      </c>
      <c r="T1115" s="1">
        <f t="shared" si="483"/>
        <v>1.666122047371018E-2</v>
      </c>
      <c r="U1115" s="1">
        <f t="shared" si="484"/>
        <v>3.4205427815872837E-4</v>
      </c>
      <c r="V1115" s="1">
        <f t="shared" si="485"/>
        <v>-4.4402871578764708E-3</v>
      </c>
      <c r="W1115" s="1">
        <f t="shared" si="467"/>
        <v>0</v>
      </c>
      <c r="X1115" s="1">
        <f t="shared" si="467"/>
        <v>0</v>
      </c>
      <c r="Y1115" s="1">
        <f t="shared" si="467"/>
        <v>0</v>
      </c>
      <c r="Z1115" s="1">
        <f t="shared" si="467"/>
        <v>0</v>
      </c>
      <c r="AA1115" s="1">
        <f>+AA$3*$F1115*ABS($F1115)*COS(2*PI()*$A1115/$AZ$22+AA$4)*COS(2*PI()*$A1115/$BA$22+AA$5)</f>
        <v>0</v>
      </c>
      <c r="AB1115" s="39">
        <f>+AB$3*$F1115*ABS($F1115)*COS(2*2*PI()*$A1115/$BA$33+AB$4)*COS(2*2*PI()*$A1115/$BA$34+AB$5)*COS(2*2*PI()*$A1115/$BA$35+AB$6)</f>
        <v>0</v>
      </c>
      <c r="AE1115" s="20">
        <f>+$AF$20*SIGN(SOI!A1114)*(ABS(SOI!A1114))^$AE$2</f>
        <v>-0.71364482585547317</v>
      </c>
      <c r="AF1115" s="20">
        <f t="shared" si="462"/>
        <v>-0.73924490218404471</v>
      </c>
      <c r="AG1115" s="19">
        <f t="shared" si="463"/>
        <v>-1.1363383428858886</v>
      </c>
      <c r="AH1115" s="19">
        <f t="shared" si="464"/>
        <v>-1.1387433630967334</v>
      </c>
      <c r="AI1115">
        <f t="shared" si="487"/>
        <v>0.6558000000000056</v>
      </c>
      <c r="AJ1115">
        <f t="shared" si="486"/>
        <v>0.39709344070184394</v>
      </c>
      <c r="AK1115">
        <v>1</v>
      </c>
    </row>
    <row r="1116" spans="1:37" x14ac:dyDescent="0.25">
      <c r="A1116">
        <v>91.166666666665847</v>
      </c>
      <c r="B1116" s="2">
        <v>1971.1666666665838</v>
      </c>
      <c r="C1116">
        <f>+D1116+($D$2+E1116+F1116)*SOI!A1115*IF(B1116&gt;$C$18, IF(B1116&lt;$C$19,-1,1),1)</f>
        <v>-3.6652268480275731</v>
      </c>
      <c r="D1116">
        <f>+$D$3*((1-$D$5)*SOI!D1115+$D$5*SOI!D1114) +   $D$4*((1-$D$5)*SOI!E1115+$D$5*SOI!E1114)</f>
        <v>0</v>
      </c>
      <c r="E1116">
        <f t="shared" si="468"/>
        <v>0.94082667446096968</v>
      </c>
      <c r="F1116">
        <f t="shared" si="469"/>
        <v>1.9004344480410251</v>
      </c>
      <c r="G1116">
        <f t="shared" si="476"/>
        <v>2.8412611225019946</v>
      </c>
      <c r="H1116" s="21">
        <f t="shared" si="477"/>
        <v>-2.5323236294277456E-2</v>
      </c>
      <c r="I1116" s="37">
        <f t="shared" si="470"/>
        <v>-0.49260902640874593</v>
      </c>
      <c r="J1116" s="1">
        <f t="shared" si="478"/>
        <v>7.5735424735481167E-4</v>
      </c>
      <c r="K1116" s="1">
        <f t="shared" si="479"/>
        <v>6.6635844815623866E-6</v>
      </c>
      <c r="L1116" s="1">
        <f t="shared" si="471"/>
        <v>-0.90490926706838293</v>
      </c>
      <c r="M1116" s="1">
        <f t="shared" si="472"/>
        <v>-9.6616067604573183E-3</v>
      </c>
      <c r="N1116" s="1">
        <f t="shared" si="473"/>
        <v>0.11551554733706271</v>
      </c>
      <c r="O1116" s="1">
        <f t="shared" si="474"/>
        <v>9.2971991420077883E-3</v>
      </c>
      <c r="P1116" s="1">
        <f t="shared" si="475"/>
        <v>2.9376809163984333E-2</v>
      </c>
      <c r="Q1116" s="1">
        <f t="shared" si="480"/>
        <v>-7.5060617744544258E-4</v>
      </c>
      <c r="R1116" s="1">
        <f t="shared" si="481"/>
        <v>-2.0317563587638772E-5</v>
      </c>
      <c r="S1116" s="1">
        <f t="shared" si="482"/>
        <v>-7.4612714479495483E-3</v>
      </c>
      <c r="T1116" s="1">
        <f t="shared" si="483"/>
        <v>1.4155810093895076E-4</v>
      </c>
      <c r="U1116" s="1">
        <f t="shared" si="484"/>
        <v>7.507283291815738E-4</v>
      </c>
      <c r="V1116" s="1">
        <f t="shared" si="485"/>
        <v>-6.5955791923158428E-3</v>
      </c>
      <c r="W1116" s="1">
        <f t="shared" si="467"/>
        <v>0</v>
      </c>
      <c r="X1116" s="1">
        <f t="shared" si="467"/>
        <v>0</v>
      </c>
      <c r="Y1116" s="1">
        <f t="shared" si="467"/>
        <v>0</v>
      </c>
      <c r="Z1116" s="1">
        <f t="shared" si="467"/>
        <v>0</v>
      </c>
      <c r="AA1116" s="1">
        <f>+AA$3*$F1116*ABS($F1116)*COS(2*PI()*$A1116/$AZ$22+AA$4)*COS(2*PI()*$A1116/$BA$22+AA$5)</f>
        <v>0</v>
      </c>
      <c r="AB1116" s="39">
        <f>+AB$3*$F1116*ABS($F1116)*COS(2*2*PI()*$A1116/$BA$33+AB$4)*COS(2*2*PI()*$A1116/$BA$34+AB$5)*COS(2*2*PI()*$A1116/$BA$35+AB$6)</f>
        <v>0</v>
      </c>
      <c r="AE1116" s="20">
        <f>+$AF$20*SIGN(SOI!A1115)*(ABS(SOI!A1115))^$AE$2</f>
        <v>-0.7175577995323621</v>
      </c>
      <c r="AF1116" s="20">
        <f t="shared" ref="AF1116:AF1179" si="488">+AVERAGE(AE1115:AE1117)</f>
        <v>-0.67283260149901503</v>
      </c>
      <c r="AG1116" s="19">
        <f t="shared" si="463"/>
        <v>-1.1497055699918783</v>
      </c>
      <c r="AH1116" s="19">
        <f t="shared" si="464"/>
        <v>-1.1467925127654852</v>
      </c>
      <c r="AI1116">
        <f t="shared" si="487"/>
        <v>0.65640000000000565</v>
      </c>
      <c r="AJ1116">
        <f t="shared" si="486"/>
        <v>0.47687296849286331</v>
      </c>
      <c r="AK1116">
        <v>1</v>
      </c>
    </row>
    <row r="1117" spans="1:37" x14ac:dyDescent="0.25">
      <c r="A1117">
        <v>91.249999999999176</v>
      </c>
      <c r="B1117" s="2">
        <v>1971.249999999917</v>
      </c>
      <c r="C1117">
        <f>+D1117+($D$2+E1117+F1117)*SOI!A1116*IF(B1117&gt;$C$18, IF(B1117&lt;$C$19,-1,1),1)</f>
        <v>2.8302404057238446</v>
      </c>
      <c r="D1117">
        <f>+$D$3*((1-$D$5)*SOI!D1116+$D$5*SOI!D1115) +   $D$4*((1-$D$5)*SOI!E1116+$D$5*SOI!E1115)</f>
        <v>0</v>
      </c>
      <c r="E1117">
        <f t="shared" si="468"/>
        <v>-0.76296473707863655</v>
      </c>
      <c r="F1117">
        <f t="shared" si="469"/>
        <v>-2.154808877069657</v>
      </c>
      <c r="G1117">
        <f t="shared" si="476"/>
        <v>-2.9177736141482935</v>
      </c>
      <c r="H1117" s="21">
        <f t="shared" si="477"/>
        <v>1.112602098533518E-3</v>
      </c>
      <c r="I1117" s="37">
        <f t="shared" si="470"/>
        <v>0.23430815652433531</v>
      </c>
      <c r="J1117" s="1">
        <f t="shared" si="478"/>
        <v>-7.0944602524681253E-4</v>
      </c>
      <c r="K1117" s="1">
        <f t="shared" si="479"/>
        <v>-2.3682764021409264E-5</v>
      </c>
      <c r="L1117" s="1">
        <f t="shared" si="471"/>
        <v>0.11383052252180278</v>
      </c>
      <c r="M1117" s="1">
        <f t="shared" si="472"/>
        <v>-1.9027626154146281E-2</v>
      </c>
      <c r="N1117" s="1">
        <f t="shared" si="473"/>
        <v>-1.3438532314974213E-2</v>
      </c>
      <c r="O1117" s="1">
        <f t="shared" si="474"/>
        <v>-0.22467044876197589</v>
      </c>
      <c r="P1117" s="1">
        <f t="shared" si="475"/>
        <v>-3.4346428879378318E-2</v>
      </c>
      <c r="Q1117" s="1">
        <f t="shared" si="480"/>
        <v>1.7197241373731798E-4</v>
      </c>
      <c r="R1117" s="1">
        <f t="shared" si="481"/>
        <v>-2.2141310478015614E-6</v>
      </c>
      <c r="S1117" s="1">
        <f t="shared" si="482"/>
        <v>-4.1286615405320592E-4</v>
      </c>
      <c r="T1117" s="1">
        <f t="shared" si="483"/>
        <v>4.3031079455176514E-4</v>
      </c>
      <c r="U1117" s="1">
        <f t="shared" si="484"/>
        <v>4.1748878429034907E-4</v>
      </c>
      <c r="V1117" s="1">
        <f t="shared" si="485"/>
        <v>-8.9710092719773934E-4</v>
      </c>
      <c r="W1117" s="1">
        <f t="shared" si="467"/>
        <v>0</v>
      </c>
      <c r="X1117" s="1">
        <f t="shared" si="467"/>
        <v>0</v>
      </c>
      <c r="Y1117" s="1">
        <f t="shared" si="467"/>
        <v>0</v>
      </c>
      <c r="Z1117" s="1">
        <f t="shared" si="467"/>
        <v>0</v>
      </c>
      <c r="AA1117" s="1">
        <f>+AA$3*$F1117*ABS($F1117)*COS(2*PI()*$A1117/$AZ$22+AA$4)*COS(2*PI()*$A1117/$BA$22+AA$5)</f>
        <v>0</v>
      </c>
      <c r="AB1117" s="39">
        <f>+AB$3*$F1117*ABS($F1117)*COS(2*2*PI()*$A1117/$BA$33+AB$4)*COS(2*2*PI()*$A1117/$BA$34+AB$5)*COS(2*2*PI()*$A1117/$BA$35+AB$6)</f>
        <v>0</v>
      </c>
      <c r="AE1117" s="20">
        <f>+$AF$20*SIGN(SOI!A1116)*(ABS(SOI!A1116))^$AE$2</f>
        <v>-0.58729517910920992</v>
      </c>
      <c r="AF1117" s="20">
        <f t="shared" si="488"/>
        <v>-0.60891983430770924</v>
      </c>
      <c r="AG1117" s="19">
        <f t="shared" si="463"/>
        <v>-1.1469949460275053</v>
      </c>
      <c r="AH1117" s="19">
        <f t="shared" si="464"/>
        <v>-1.1511320886811212</v>
      </c>
      <c r="AI1117">
        <f t="shared" si="487"/>
        <v>0.65700000000000569</v>
      </c>
      <c r="AJ1117">
        <f t="shared" si="486"/>
        <v>0.53807511171979605</v>
      </c>
      <c r="AK1117">
        <v>1</v>
      </c>
    </row>
    <row r="1118" spans="1:37" x14ac:dyDescent="0.25">
      <c r="A1118">
        <v>91.333333333332504</v>
      </c>
      <c r="B1118" s="2">
        <v>1971.3333333332503</v>
      </c>
      <c r="C1118">
        <f>+D1118+($D$2+E1118+F1118)*SOI!A1117*IF(B1118&gt;$C$18, IF(B1118&lt;$C$19,-1,1),1)</f>
        <v>-3.5119166567078808</v>
      </c>
      <c r="D1118">
        <f>+$D$3*((1-$D$5)*SOI!D1117+$D$5*SOI!D1116) +   $D$4*((1-$D$5)*SOI!E1117+$D$5*SOI!E1116)</f>
        <v>0</v>
      </c>
      <c r="E1118">
        <f t="shared" si="468"/>
        <v>0.68067141190402403</v>
      </c>
      <c r="F1118">
        <f t="shared" si="469"/>
        <v>3.6021537792031477</v>
      </c>
      <c r="G1118">
        <f t="shared" si="476"/>
        <v>4.2828251911071717</v>
      </c>
      <c r="H1118" s="21">
        <f t="shared" si="477"/>
        <v>1.0883242193835635E-2</v>
      </c>
      <c r="I1118" s="37">
        <f t="shared" si="470"/>
        <v>3.6785315518230277E-2</v>
      </c>
      <c r="J1118" s="1">
        <f t="shared" si="478"/>
        <v>9.8373606466222916E-4</v>
      </c>
      <c r="K1118" s="1">
        <f t="shared" si="479"/>
        <v>3.489108180649947E-5</v>
      </c>
      <c r="L1118" s="1">
        <f t="shared" si="471"/>
        <v>-0.11400578446578251</v>
      </c>
      <c r="M1118" s="1">
        <f t="shared" si="472"/>
        <v>0.16805706132731296</v>
      </c>
      <c r="N1118" s="1">
        <f t="shared" si="473"/>
        <v>-0.10474869738210414</v>
      </c>
      <c r="O1118" s="1">
        <f t="shared" si="474"/>
        <v>0.54322389360880829</v>
      </c>
      <c r="P1118" s="1">
        <f t="shared" si="475"/>
        <v>2.0895971481882571E-2</v>
      </c>
      <c r="Q1118" s="1">
        <f t="shared" si="480"/>
        <v>-1.1839346549236631E-2</v>
      </c>
      <c r="R1118" s="1">
        <f t="shared" si="481"/>
        <v>2.3930917319928489E-5</v>
      </c>
      <c r="S1118" s="1">
        <f t="shared" si="482"/>
        <v>-5.0523467716237123E-4</v>
      </c>
      <c r="T1118" s="1">
        <f t="shared" si="483"/>
        <v>1.042037407789973E-3</v>
      </c>
      <c r="U1118" s="1">
        <f t="shared" si="484"/>
        <v>-3.9876117718280425E-5</v>
      </c>
      <c r="V1118" s="1">
        <f t="shared" si="485"/>
        <v>4.2542114759729606E-3</v>
      </c>
      <c r="W1118" s="1">
        <f t="shared" si="467"/>
        <v>0</v>
      </c>
      <c r="X1118" s="1">
        <f t="shared" si="467"/>
        <v>0</v>
      </c>
      <c r="Y1118" s="1">
        <f t="shared" si="467"/>
        <v>0</v>
      </c>
      <c r="Z1118" s="1">
        <f t="shared" si="467"/>
        <v>0</v>
      </c>
      <c r="AA1118" s="1">
        <f>+AA$3*$F1118*ABS($F1118)*COS(2*PI()*$A1118/$AZ$22+AA$4)*COS(2*PI()*$A1118/$BA$22+AA$5)</f>
        <v>0</v>
      </c>
      <c r="AB1118" s="39">
        <f>+AB$3*$F1118*ABS($F1118)*COS(2*2*PI()*$A1118/$BA$33+AB$4)*COS(2*2*PI()*$A1118/$BA$34+AB$5)*COS(2*2*PI()*$A1118/$BA$35+AB$6)</f>
        <v>0</v>
      </c>
      <c r="AE1118" s="20">
        <f>+$AF$20*SIGN(SOI!A1117)*(ABS(SOI!A1117))^$AE$2</f>
        <v>-0.52190652428155548</v>
      </c>
      <c r="AF1118" s="20">
        <f t="shared" si="488"/>
        <v>-0.53769568705848325</v>
      </c>
      <c r="AG1118" s="19">
        <f t="shared" si="463"/>
        <v>-0.14380963453698653</v>
      </c>
      <c r="AH1118" s="19">
        <f t="shared" si="464"/>
        <v>-0.17229257781334281</v>
      </c>
      <c r="AI1118">
        <f t="shared" si="487"/>
        <v>0.65760000000000574</v>
      </c>
      <c r="AJ1118">
        <f t="shared" si="486"/>
        <v>0.39388605252149672</v>
      </c>
      <c r="AK1118">
        <v>1</v>
      </c>
    </row>
    <row r="1119" spans="1:37" x14ac:dyDescent="0.25">
      <c r="A1119">
        <v>91.416666666665833</v>
      </c>
      <c r="B1119" s="2">
        <v>1971.4166666665835</v>
      </c>
      <c r="C1119">
        <f>+D1119+($D$2+E1119+F1119)*SOI!A1118*IF(B1119&gt;$C$18, IF(B1119&lt;$C$19,-1,1),1)</f>
        <v>47.052047689801938</v>
      </c>
      <c r="D1119">
        <f>+$D$3*((1-$D$5)*SOI!D1118+$D$5*SOI!D1117) +   $D$4*((1-$D$5)*SOI!E1118+$D$5*SOI!E1117)</f>
        <v>0</v>
      </c>
      <c r="E1119">
        <f t="shared" si="468"/>
        <v>-0.6546732974394226</v>
      </c>
      <c r="F1119">
        <f t="shared" si="469"/>
        <v>-59.668464766409215</v>
      </c>
      <c r="G1119">
        <f t="shared" si="476"/>
        <v>-60.323138063848639</v>
      </c>
      <c r="H1119" s="21">
        <f t="shared" si="477"/>
        <v>-0.11343283742385758</v>
      </c>
      <c r="I1119" s="37">
        <f t="shared" si="470"/>
        <v>0.47434964708895833</v>
      </c>
      <c r="J1119" s="1">
        <f t="shared" si="478"/>
        <v>-0.30080074810082441</v>
      </c>
      <c r="K1119" s="1">
        <f t="shared" si="479"/>
        <v>1.5245115774314459E-6</v>
      </c>
      <c r="L1119" s="1">
        <f t="shared" si="471"/>
        <v>0.4307947040427143</v>
      </c>
      <c r="M1119" s="1">
        <f t="shared" si="472"/>
        <v>-3.9850427756800575</v>
      </c>
      <c r="N1119" s="1">
        <f t="shared" si="473"/>
        <v>1.7264804179633868</v>
      </c>
      <c r="O1119" s="1">
        <f t="shared" si="474"/>
        <v>0.3837402815935157</v>
      </c>
      <c r="P1119" s="1">
        <f t="shared" si="475"/>
        <v>-3.4203997373060866E-4</v>
      </c>
      <c r="Q1119" s="1">
        <f t="shared" si="480"/>
        <v>-4.6271862556096686</v>
      </c>
      <c r="R1119" s="1">
        <f t="shared" si="481"/>
        <v>0.12060704889725279</v>
      </c>
      <c r="S1119" s="1">
        <f t="shared" si="482"/>
        <v>0.10738169954253965</v>
      </c>
      <c r="T1119" s="1">
        <f t="shared" si="483"/>
        <v>-2.7815399640765833E-3</v>
      </c>
      <c r="U1119" s="1">
        <f t="shared" si="484"/>
        <v>8.4168824772068494E-6</v>
      </c>
      <c r="V1119" s="1">
        <f t="shared" si="485"/>
        <v>1.1477476130563435E-3</v>
      </c>
      <c r="W1119" s="1">
        <f t="shared" si="467"/>
        <v>0</v>
      </c>
      <c r="X1119" s="1">
        <f t="shared" si="467"/>
        <v>0</v>
      </c>
      <c r="Y1119" s="1">
        <f t="shared" si="467"/>
        <v>0</v>
      </c>
      <c r="Z1119" s="1">
        <f t="shared" si="467"/>
        <v>0</v>
      </c>
      <c r="AA1119" s="1">
        <f>+AA$3*$F1119*ABS($F1119)*COS(2*PI()*$A1119/$AZ$22+AA$4)*COS(2*PI()*$A1119/$BA$22+AA$5)</f>
        <v>0</v>
      </c>
      <c r="AB1119" s="39">
        <f>+AB$3*$F1119*ABS($F1119)*COS(2*2*PI()*$A1119/$BA$33+AB$4)*COS(2*2*PI()*$A1119/$BA$34+AB$5)*COS(2*2*PI()*$A1119/$BA$35+AB$6)</f>
        <v>0</v>
      </c>
      <c r="AE1119" s="20">
        <f>+$AF$20*SIGN(SOI!A1118)*(ABS(SOI!A1118))^$AE$2</f>
        <v>-0.50388535778468457</v>
      </c>
      <c r="AF1119" s="20">
        <f t="shared" si="488"/>
        <v>-0.48809540882630825</v>
      </c>
      <c r="AG1119" s="19">
        <f t="shared" si="463"/>
        <v>-0.3840874945088012</v>
      </c>
      <c r="AH1119" s="19">
        <f t="shared" si="464"/>
        <v>-0.45330092767984798</v>
      </c>
      <c r="AI1119">
        <f t="shared" si="487"/>
        <v>0.65820000000000578</v>
      </c>
      <c r="AJ1119">
        <f t="shared" si="486"/>
        <v>0.10400791431750706</v>
      </c>
      <c r="AK1119">
        <v>1</v>
      </c>
    </row>
    <row r="1120" spans="1:37" x14ac:dyDescent="0.25">
      <c r="A1120">
        <v>91.499999999999162</v>
      </c>
      <c r="B1120" s="2">
        <v>1971.4999999999168</v>
      </c>
      <c r="C1120">
        <f>+D1120+($D$2+E1120+F1120)*SOI!A1119*IF(B1120&gt;$C$18, IF(B1120&lt;$C$19,-1,1),1)</f>
        <v>2.1426560020345486</v>
      </c>
      <c r="D1120">
        <f>+$D$3*((1-$D$5)*SOI!D1119+$D$5*SOI!D1118) +   $D$4*((1-$D$5)*SOI!E1119+$D$5*SOI!E1118)</f>
        <v>0</v>
      </c>
      <c r="E1120">
        <f t="shared" si="468"/>
        <v>0.67488859913195842</v>
      </c>
      <c r="F1120">
        <f t="shared" si="469"/>
        <v>-4.0227886023109409</v>
      </c>
      <c r="G1120">
        <f t="shared" si="476"/>
        <v>-3.3479000031789825</v>
      </c>
      <c r="H1120" s="21">
        <f t="shared" si="477"/>
        <v>-6.6146760437426882E-3</v>
      </c>
      <c r="I1120" s="37">
        <f t="shared" si="470"/>
        <v>0.45010523731303831</v>
      </c>
      <c r="J1120" s="1">
        <f t="shared" si="478"/>
        <v>-8.6797362374691246E-3</v>
      </c>
      <c r="K1120" s="1">
        <f t="shared" si="479"/>
        <v>-4.6201193998378031E-5</v>
      </c>
      <c r="L1120" s="1">
        <f t="shared" si="471"/>
        <v>-0.7631587523461747</v>
      </c>
      <c r="M1120" s="1">
        <f t="shared" si="472"/>
        <v>-0.12118395407900773</v>
      </c>
      <c r="N1120" s="1">
        <f t="shared" si="473"/>
        <v>3.4259345122786236E-2</v>
      </c>
      <c r="O1120" s="1">
        <f t="shared" si="474"/>
        <v>9.8215977255613984E-2</v>
      </c>
      <c r="P1120" s="1">
        <f t="shared" si="475"/>
        <v>-2.2861780513076382E-2</v>
      </c>
      <c r="Q1120" s="1">
        <f t="shared" si="480"/>
        <v>-2.792199936093144E-3</v>
      </c>
      <c r="R1120" s="1">
        <f t="shared" si="481"/>
        <v>6.9058590013184958E-5</v>
      </c>
      <c r="S1120" s="1">
        <f t="shared" si="482"/>
        <v>2.0219162282013097E-3</v>
      </c>
      <c r="T1120" s="1">
        <f t="shared" si="483"/>
        <v>1.2611727838797034E-3</v>
      </c>
      <c r="U1120" s="1">
        <f t="shared" si="484"/>
        <v>5.3382626062760386E-4</v>
      </c>
      <c r="V1120" s="1">
        <f t="shared" si="485"/>
        <v>1.5222885645248165E-3</v>
      </c>
      <c r="W1120" s="1">
        <f t="shared" si="467"/>
        <v>0</v>
      </c>
      <c r="X1120" s="1">
        <f t="shared" si="467"/>
        <v>0</v>
      </c>
      <c r="Y1120" s="1">
        <f t="shared" si="467"/>
        <v>0</v>
      </c>
      <c r="Z1120" s="1">
        <f t="shared" si="467"/>
        <v>0</v>
      </c>
      <c r="AA1120" s="1">
        <f>+AA$3*$F1120*ABS($F1120)*COS(2*PI()*$A1120/$AZ$22+AA$4)*COS(2*PI()*$A1120/$BA$22+AA$5)</f>
        <v>0</v>
      </c>
      <c r="AB1120" s="39">
        <f>+AB$3*$F1120*ABS($F1120)*COS(2*2*PI()*$A1120/$BA$33+AB$4)*COS(2*2*PI()*$A1120/$BA$34+AB$5)*COS(2*2*PI()*$A1120/$BA$35+AB$6)</f>
        <v>0</v>
      </c>
      <c r="AE1120" s="20">
        <f>+$AF$20*SIGN(SOI!A1119)*(ABS(SOI!A1119))^$AE$2</f>
        <v>-0.43849434441268481</v>
      </c>
      <c r="AF1120" s="20">
        <f t="shared" si="488"/>
        <v>-0.4618923708297098</v>
      </c>
      <c r="AG1120" s="19">
        <f t="shared" si="463"/>
        <v>-0.38187046856771034</v>
      </c>
      <c r="AH1120" s="19">
        <f t="shared" si="464"/>
        <v>-0.35719832564872278</v>
      </c>
      <c r="AI1120">
        <f t="shared" si="487"/>
        <v>0.65880000000000583</v>
      </c>
      <c r="AJ1120">
        <f t="shared" si="486"/>
        <v>8.0021902261999456E-2</v>
      </c>
      <c r="AK1120">
        <v>1</v>
      </c>
    </row>
    <row r="1121" spans="1:37" x14ac:dyDescent="0.25">
      <c r="A1121">
        <v>91.58333333333249</v>
      </c>
      <c r="B1121" s="2">
        <v>1971.58333333325</v>
      </c>
      <c r="C1121">
        <f>+D1121+($D$2+E1121+F1121)*SOI!A1120*IF(B1121&gt;$C$18, IF(B1121&lt;$C$19,-1,1),1)</f>
        <v>-0.96620861706733385</v>
      </c>
      <c r="D1121">
        <f>+$D$3*((1-$D$5)*SOI!D1120+$D$5*SOI!D1119) +   $D$4*((1-$D$5)*SOI!E1120+$D$5*SOI!E1119)</f>
        <v>0</v>
      </c>
      <c r="E1121">
        <f t="shared" si="468"/>
        <v>-0.74906623518818405</v>
      </c>
      <c r="F1121">
        <f t="shared" si="469"/>
        <v>2.2355410306763899</v>
      </c>
      <c r="G1121">
        <f t="shared" si="476"/>
        <v>1.4864747954882058</v>
      </c>
      <c r="H1121" s="21">
        <f t="shared" si="477"/>
        <v>-5.6239551587485108E-3</v>
      </c>
      <c r="I1121" s="37">
        <f t="shared" si="470"/>
        <v>-0.33011841708675799</v>
      </c>
      <c r="J1121" s="1">
        <f t="shared" si="478"/>
        <v>7.4871906825287882E-3</v>
      </c>
      <c r="K1121" s="1">
        <f t="shared" si="479"/>
        <v>1.4512784770040909E-5</v>
      </c>
      <c r="L1121" s="1">
        <f t="shared" si="471"/>
        <v>0.22981537885161141</v>
      </c>
      <c r="M1121" s="1">
        <f t="shared" si="472"/>
        <v>-0.14252852708404515</v>
      </c>
      <c r="N1121" s="1">
        <f t="shared" si="473"/>
        <v>7.354432171063045E-3</v>
      </c>
      <c r="O1121" s="1">
        <f t="shared" si="474"/>
        <v>-8.136781238364893E-2</v>
      </c>
      <c r="P1121" s="1">
        <f t="shared" si="475"/>
        <v>2.8785442517905852E-2</v>
      </c>
      <c r="Q1121" s="1">
        <f t="shared" si="480"/>
        <v>-7.0497429332831154E-4</v>
      </c>
      <c r="R1121" s="1">
        <f t="shared" si="481"/>
        <v>-1.2787927421470647E-5</v>
      </c>
      <c r="S1121" s="1">
        <f t="shared" si="482"/>
        <v>-3.1833833137648023E-4</v>
      </c>
      <c r="T1121" s="1">
        <f t="shared" si="483"/>
        <v>3.1463663303915736E-4</v>
      </c>
      <c r="U1121" s="1">
        <f t="shared" si="484"/>
        <v>4.9296771900084202E-4</v>
      </c>
      <c r="V1121" s="1">
        <f t="shared" si="485"/>
        <v>-4.1146219076636708E-4</v>
      </c>
      <c r="W1121" s="1">
        <f t="shared" si="467"/>
        <v>0</v>
      </c>
      <c r="X1121" s="1">
        <f t="shared" si="467"/>
        <v>0</v>
      </c>
      <c r="Y1121" s="1">
        <f t="shared" si="467"/>
        <v>0</v>
      </c>
      <c r="Z1121" s="1">
        <f t="shared" si="467"/>
        <v>0</v>
      </c>
      <c r="AA1121" s="1">
        <f>+AA$3*$F1121*ABS($F1121)*COS(2*PI()*$A1121/$AZ$22+AA$4)*COS(2*PI()*$A1121/$BA$22+AA$5)</f>
        <v>0</v>
      </c>
      <c r="AB1121" s="39">
        <f>+AB$3*$F1121*ABS($F1121)*COS(2*2*PI()*$A1121/$BA$33+AB$4)*COS(2*2*PI()*$A1121/$BA$34+AB$5)*COS(2*2*PI()*$A1121/$BA$35+AB$6)</f>
        <v>0</v>
      </c>
      <c r="AE1121" s="20">
        <f>+$AF$20*SIGN(SOI!A1120)*(ABS(SOI!A1120))^$AE$2</f>
        <v>-0.44329741029175995</v>
      </c>
      <c r="AF1121" s="20">
        <f t="shared" si="488"/>
        <v>-0.45732681868091807</v>
      </c>
      <c r="AG1121" s="19">
        <f t="shared" si="463"/>
        <v>-0.37475310062116479</v>
      </c>
      <c r="AH1121" s="19">
        <f t="shared" si="464"/>
        <v>-0.41082512865891618</v>
      </c>
      <c r="AI1121">
        <f t="shared" si="487"/>
        <v>0.65940000000000587</v>
      </c>
      <c r="AJ1121">
        <f t="shared" si="486"/>
        <v>8.2573718059753276E-2</v>
      </c>
      <c r="AK1121">
        <v>1</v>
      </c>
    </row>
    <row r="1122" spans="1:37" x14ac:dyDescent="0.25">
      <c r="A1122">
        <v>91.666666666665819</v>
      </c>
      <c r="B1122" s="2">
        <v>1971.6666666665833</v>
      </c>
      <c r="C1122">
        <f>+D1122+($D$2+E1122+F1122)*SOI!A1121*IF(B1122&gt;$C$18, IF(B1122&lt;$C$19,-1,1),1)</f>
        <v>0.74182194895426901</v>
      </c>
      <c r="D1122">
        <f>+$D$3*((1-$D$5)*SOI!D1121+$D$5*SOI!D1120) +   $D$4*((1-$D$5)*SOI!E1121+$D$5*SOI!E1120)</f>
        <v>0</v>
      </c>
      <c r="E1122">
        <f t="shared" si="468"/>
        <v>0.91133851622565221</v>
      </c>
      <c r="F1122">
        <f t="shared" si="469"/>
        <v>-1.9004344481646775</v>
      </c>
      <c r="G1122">
        <f t="shared" si="476"/>
        <v>-0.98909593193902534</v>
      </c>
      <c r="H1122" s="21">
        <f t="shared" si="477"/>
        <v>1.9400109215354053E-2</v>
      </c>
      <c r="I1122" s="37">
        <f t="shared" si="470"/>
        <v>2.7599944937207126E-2</v>
      </c>
      <c r="J1122" s="1">
        <f t="shared" si="478"/>
        <v>1.3951534860067907E-3</v>
      </c>
      <c r="K1122" s="1">
        <f t="shared" si="479"/>
        <v>-1.9938787360737757E-5</v>
      </c>
      <c r="L1122" s="1">
        <f t="shared" si="471"/>
        <v>-5.3630337790871396E-2</v>
      </c>
      <c r="M1122" s="1">
        <f t="shared" si="472"/>
        <v>0.31766285165066127</v>
      </c>
      <c r="N1122" s="1">
        <f t="shared" si="473"/>
        <v>1.6493313350488752E-2</v>
      </c>
      <c r="O1122" s="1">
        <f t="shared" si="474"/>
        <v>0.67603077649018373</v>
      </c>
      <c r="P1122" s="1">
        <f t="shared" si="475"/>
        <v>-2.039743814588332E-2</v>
      </c>
      <c r="Q1122" s="1">
        <f t="shared" si="480"/>
        <v>3.523681750443413E-3</v>
      </c>
      <c r="R1122" s="1">
        <f t="shared" si="481"/>
        <v>-5.3439455042185782E-6</v>
      </c>
      <c r="S1122" s="1">
        <f t="shared" si="482"/>
        <v>5.9687880889833089E-5</v>
      </c>
      <c r="T1122" s="1">
        <f t="shared" si="483"/>
        <v>6.1003472724869092E-4</v>
      </c>
      <c r="U1122" s="1">
        <f t="shared" si="484"/>
        <v>2.9205164550415563E-5</v>
      </c>
      <c r="V1122" s="1">
        <f t="shared" si="485"/>
        <v>6.53869999642255E-4</v>
      </c>
      <c r="W1122" s="1">
        <f t="shared" ref="W1122:Z1141" si="489">+W$3*$F1122*ABS($F1122)*COS(2*PI()*$A1122/W$2+W$4)</f>
        <v>0</v>
      </c>
      <c r="X1122" s="1">
        <f t="shared" si="489"/>
        <v>0</v>
      </c>
      <c r="Y1122" s="1">
        <f t="shared" si="489"/>
        <v>0</v>
      </c>
      <c r="Z1122" s="1">
        <f t="shared" si="489"/>
        <v>0</v>
      </c>
      <c r="AA1122" s="1">
        <f>+AA$3*$F1122*ABS($F1122)*COS(2*PI()*$A1122/$AZ$22+AA$4)*COS(2*PI()*$A1122/$BA$22+AA$5)</f>
        <v>0</v>
      </c>
      <c r="AB1122" s="39">
        <f>+AB$3*$F1122*ABS($F1122)*COS(2*2*PI()*$A1122/$BA$33+AB$4)*COS(2*2*PI()*$A1122/$BA$34+AB$5)*COS(2*2*PI()*$A1122/$BA$35+AB$6)</f>
        <v>0</v>
      </c>
      <c r="AE1122" s="20">
        <f>+$AF$20*SIGN(SOI!A1121)*(ABS(SOI!A1121))^$AE$2</f>
        <v>-0.49018870133830955</v>
      </c>
      <c r="AF1122" s="20">
        <f t="shared" si="488"/>
        <v>-0.4791238231382513</v>
      </c>
      <c r="AG1122" s="19">
        <f t="shared" ref="AG1122:AG1185" si="490">+SIN((AVERAGE(H1118:H1129)+AVERAGE(H1122:H1125)/4)*($AG$19+AG1121*$AG$18*AVERAGE(G1118:G1129))*$AE$20+$AG$17) - SIN($AG$17)</f>
        <v>-0.75344045309606189</v>
      </c>
      <c r="AH1122" s="19">
        <f t="shared" si="464"/>
        <v>-0.4305492413581784</v>
      </c>
      <c r="AI1122">
        <f t="shared" si="487"/>
        <v>0.66000000000000592</v>
      </c>
      <c r="AJ1122">
        <f t="shared" si="486"/>
        <v>0.27431662995781059</v>
      </c>
      <c r="AK1122">
        <v>1</v>
      </c>
    </row>
    <row r="1123" spans="1:37" x14ac:dyDescent="0.25">
      <c r="A1123">
        <v>91.749999999999147</v>
      </c>
      <c r="B1123" s="2">
        <v>1971.7499999999166</v>
      </c>
      <c r="C1123">
        <f>+D1123+($D$2+E1123+F1123)*SOI!A1122*IF(B1123&gt;$C$18, IF(B1123&lt;$C$19,-1,1),1)</f>
        <v>-0.68686773193666795</v>
      </c>
      <c r="D1123">
        <f>+$D$3*((1-$D$5)*SOI!D1122+$D$5*SOI!D1121) +   $D$4*((1-$D$5)*SOI!E1122+$D$5*SOI!E1121)</f>
        <v>0</v>
      </c>
      <c r="E1123">
        <f t="shared" si="468"/>
        <v>-1.2742092208697331</v>
      </c>
      <c r="F1123">
        <f t="shared" si="469"/>
        <v>2.1548088771987945</v>
      </c>
      <c r="G1123">
        <f t="shared" si="476"/>
        <v>0.88059965632906145</v>
      </c>
      <c r="H1123" s="21">
        <f t="shared" si="477"/>
        <v>-3.5234863133620327E-3</v>
      </c>
      <c r="I1123" s="37">
        <f t="shared" si="470"/>
        <v>0.48572923584093552</v>
      </c>
      <c r="J1123" s="1">
        <f t="shared" si="478"/>
        <v>-3.5355048728859736E-2</v>
      </c>
      <c r="K1123" s="1">
        <f t="shared" si="479"/>
        <v>2.0169630129543043E-4</v>
      </c>
      <c r="L1123" s="1">
        <f t="shared" si="471"/>
        <v>1.0531305127087864</v>
      </c>
      <c r="M1123" s="1">
        <f t="shared" si="472"/>
        <v>-0.4574144216249616</v>
      </c>
      <c r="N1123" s="1">
        <f t="shared" si="473"/>
        <v>-7.1534100335186243E-2</v>
      </c>
      <c r="O1123" s="1">
        <f t="shared" si="474"/>
        <v>-1.1955986074966296</v>
      </c>
      <c r="P1123" s="1">
        <f t="shared" si="475"/>
        <v>5.9413374665768627E-3</v>
      </c>
      <c r="Q1123" s="1">
        <f t="shared" si="480"/>
        <v>2.2006212867134188E-2</v>
      </c>
      <c r="R1123" s="1">
        <f t="shared" si="481"/>
        <v>-5.8734960596554611E-4</v>
      </c>
      <c r="S1123" s="1">
        <f t="shared" si="482"/>
        <v>-4.5559337316200448E-3</v>
      </c>
      <c r="T1123" s="1">
        <f t="shared" si="483"/>
        <v>2.1185813993985177E-2</v>
      </c>
      <c r="U1123" s="1">
        <f t="shared" si="484"/>
        <v>-1.4971119682634886E-4</v>
      </c>
      <c r="V1123" s="1">
        <f t="shared" si="485"/>
        <v>8.2604787323407132E-4</v>
      </c>
      <c r="W1123" s="1">
        <f t="shared" si="489"/>
        <v>0</v>
      </c>
      <c r="X1123" s="1">
        <f t="shared" si="489"/>
        <v>0</v>
      </c>
      <c r="Y1123" s="1">
        <f t="shared" si="489"/>
        <v>0</v>
      </c>
      <c r="Z1123" s="1">
        <f t="shared" si="489"/>
        <v>0</v>
      </c>
      <c r="AA1123" s="1">
        <f>+AA$3*$F1123*ABS($F1123)*COS(2*PI()*$A1123/$AZ$22+AA$4)*COS(2*PI()*$A1123/$BA$22+AA$5)</f>
        <v>0</v>
      </c>
      <c r="AB1123" s="39">
        <f>+AB$3*$F1123*ABS($F1123)*COS(2*2*PI()*$A1123/$BA$33+AB$4)*COS(2*2*PI()*$A1123/$BA$34+AB$5)*COS(2*2*PI()*$A1123/$BA$35+AB$6)</f>
        <v>0</v>
      </c>
      <c r="AE1123" s="20">
        <f>+$AF$20*SIGN(SOI!A1122)*(ABS(SOI!A1122))^$AE$2</f>
        <v>-0.50388535778468457</v>
      </c>
      <c r="AF1123" s="20">
        <f t="shared" si="488"/>
        <v>-0.50977506579868559</v>
      </c>
      <c r="AG1123" s="19">
        <f t="shared" si="490"/>
        <v>-0.4872214726951809</v>
      </c>
      <c r="AH1123" s="19">
        <f t="shared" ref="AH1123:AH1186" si="491">+SIN((AVERAGE(H1119:H1130)+AVERAGE(H1123:H1126)*$AH$1)*($AG$19+AH1122*$AG$18*AVERAGE(G1119:G1130))*$AE$20+$AG$17) - SIN($AG$17)+$AH$2</f>
        <v>-0.40108951187336228</v>
      </c>
      <c r="AI1123">
        <f t="shared" si="487"/>
        <v>0.66060000000000596</v>
      </c>
      <c r="AJ1123">
        <f t="shared" si="486"/>
        <v>2.2553593103504688E-2</v>
      </c>
      <c r="AK1123">
        <v>1</v>
      </c>
    </row>
    <row r="1124" spans="1:37" x14ac:dyDescent="0.25">
      <c r="A1124">
        <v>91.833333333332476</v>
      </c>
      <c r="B1124" s="2">
        <v>1971.8333333332498</v>
      </c>
      <c r="C1124">
        <f>+D1124+($D$2+E1124+F1124)*SOI!A1123*IF(B1124&gt;$C$18, IF(B1124&lt;$C$19,-1,1),1)</f>
        <v>1.0323724778730279</v>
      </c>
      <c r="D1124">
        <f>+$D$3*((1-$D$5)*SOI!D1123+$D$5*SOI!D1122) +   $D$4*((1-$D$5)*SOI!E1123+$D$5*SOI!E1122)</f>
        <v>0</v>
      </c>
      <c r="E1124">
        <f t="shared" si="468"/>
        <v>2.3875979231572613</v>
      </c>
      <c r="F1124">
        <f t="shared" si="469"/>
        <v>-3.6021537794784706</v>
      </c>
      <c r="G1124">
        <f t="shared" si="476"/>
        <v>-1.2145558563212093</v>
      </c>
      <c r="H1124" s="21">
        <f t="shared" si="477"/>
        <v>-5.4280221187887633E-2</v>
      </c>
      <c r="I1124" s="37">
        <f t="shared" si="470"/>
        <v>-1.4029277887641154</v>
      </c>
      <c r="J1124" s="1">
        <f t="shared" si="478"/>
        <v>-0.12741634357231058</v>
      </c>
      <c r="K1124" s="1">
        <f t="shared" si="479"/>
        <v>-7.6254515435238184E-5</v>
      </c>
      <c r="L1124" s="1">
        <f t="shared" si="471"/>
        <v>-2.8593309757523762</v>
      </c>
      <c r="M1124" s="1">
        <f t="shared" si="472"/>
        <v>0.57074547594656522</v>
      </c>
      <c r="N1124" s="1">
        <f t="shared" si="473"/>
        <v>0.16193125810513684</v>
      </c>
      <c r="O1124" s="1">
        <f t="shared" si="474"/>
        <v>0.86514563947983869</v>
      </c>
      <c r="P1124" s="1">
        <f t="shared" si="475"/>
        <v>-1.1433147240643199E-3</v>
      </c>
      <c r="Q1124" s="1">
        <f t="shared" si="480"/>
        <v>6.2157781388584438E-2</v>
      </c>
      <c r="R1124" s="1">
        <f t="shared" si="481"/>
        <v>4.7916815793384235E-3</v>
      </c>
      <c r="S1124" s="1">
        <f t="shared" si="482"/>
        <v>-2.9787636288410232E-2</v>
      </c>
      <c r="T1124" s="1">
        <f t="shared" si="483"/>
        <v>4.1622792197386016E-2</v>
      </c>
      <c r="U1124" s="1">
        <f t="shared" si="484"/>
        <v>-8.3210270015097044E-5</v>
      </c>
      <c r="V1124" s="1">
        <f t="shared" si="485"/>
        <v>3.598357954955333E-4</v>
      </c>
      <c r="W1124" s="1">
        <f t="shared" si="489"/>
        <v>0</v>
      </c>
      <c r="X1124" s="1">
        <f t="shared" si="489"/>
        <v>0</v>
      </c>
      <c r="Y1124" s="1">
        <f t="shared" si="489"/>
        <v>0</v>
      </c>
      <c r="Z1124" s="1">
        <f t="shared" si="489"/>
        <v>0</v>
      </c>
      <c r="AA1124" s="1">
        <f>+AA$3*$F1124*ABS($F1124)*COS(2*PI()*$A1124/$AZ$22+AA$4)*COS(2*PI()*$A1124/$BA$22+AA$5)</f>
        <v>0</v>
      </c>
      <c r="AB1124" s="39">
        <f>+AB$3*$F1124*ABS($F1124)*COS(2*2*PI()*$A1124/$BA$33+AB$4)*COS(2*2*PI()*$A1124/$BA$34+AB$5)*COS(2*2*PI()*$A1124/$BA$35+AB$6)</f>
        <v>0</v>
      </c>
      <c r="AE1124" s="20">
        <f>+$AF$20*SIGN(SOI!A1123)*(ABS(SOI!A1123))^$AE$2</f>
        <v>-0.5352511382730627</v>
      </c>
      <c r="AF1124" s="20">
        <f t="shared" si="488"/>
        <v>-0.53065492040464779</v>
      </c>
      <c r="AG1124" s="19">
        <f t="shared" si="490"/>
        <v>-0.73244384973784638</v>
      </c>
      <c r="AH1124" s="19">
        <f t="shared" si="491"/>
        <v>-0.49782675040346369</v>
      </c>
      <c r="AI1124">
        <f t="shared" si="487"/>
        <v>0.66120000000000601</v>
      </c>
      <c r="AJ1124">
        <f t="shared" si="486"/>
        <v>0.20178892933319859</v>
      </c>
      <c r="AK1124">
        <v>1</v>
      </c>
    </row>
    <row r="1125" spans="1:37" x14ac:dyDescent="0.25">
      <c r="A1125">
        <v>91.916666666665805</v>
      </c>
      <c r="B1125" s="2">
        <v>1971.9166666665831</v>
      </c>
      <c r="C1125">
        <f>+D1125+($D$2+E1125+F1125)*SOI!A1124*IF(B1125&gt;$C$18, IF(B1125&lt;$C$19,-1,1),1)</f>
        <v>-16.507831041721701</v>
      </c>
      <c r="D1125">
        <f>+$D$3*((1-$D$5)*SOI!D1124+$D$5*SOI!D1123) +   $D$4*((1-$D$5)*SOI!E1124+$D$5*SOI!E1123)</f>
        <v>0</v>
      </c>
      <c r="E1125">
        <f t="shared" si="468"/>
        <v>-41.120340000340093</v>
      </c>
      <c r="F1125">
        <f t="shared" si="469"/>
        <v>59.668464766319531</v>
      </c>
      <c r="G1125">
        <f t="shared" si="476"/>
        <v>18.548124765979438</v>
      </c>
      <c r="H1125" s="21">
        <f t="shared" si="477"/>
        <v>0.57722340512745163</v>
      </c>
      <c r="I1125" s="37">
        <f t="shared" si="470"/>
        <v>19.909635832606448</v>
      </c>
      <c r="J1125" s="1">
        <f t="shared" si="478"/>
        <v>-4.5276928910800969</v>
      </c>
      <c r="K1125" s="1">
        <f t="shared" si="479"/>
        <v>2.9345821646103755E-2</v>
      </c>
      <c r="L1125" s="1">
        <f t="shared" si="471"/>
        <v>20.186070401064427</v>
      </c>
      <c r="M1125" s="1">
        <f t="shared" si="472"/>
        <v>-1.4291121196105585</v>
      </c>
      <c r="N1125" s="1">
        <f t="shared" si="473"/>
        <v>-1.7516495262891585</v>
      </c>
      <c r="O1125" s="1">
        <f t="shared" si="474"/>
        <v>-0.14313277803919333</v>
      </c>
      <c r="P1125" s="1">
        <f t="shared" si="475"/>
        <v>0.37671184223522297</v>
      </c>
      <c r="Q1125" s="1">
        <f t="shared" si="480"/>
        <v>1.6835881301023388</v>
      </c>
      <c r="R1125" s="1">
        <f t="shared" si="481"/>
        <v>-1.8418586560386394</v>
      </c>
      <c r="S1125" s="1">
        <f t="shared" si="482"/>
        <v>-4.5727827310935867</v>
      </c>
      <c r="T1125" s="1">
        <f t="shared" si="483"/>
        <v>4.8614793190456425E-2</v>
      </c>
      <c r="U1125" s="1">
        <f t="shared" si="484"/>
        <v>-0.38908851022266067</v>
      </c>
      <c r="V1125" s="1">
        <f t="shared" si="485"/>
        <v>1.2825206479014819</v>
      </c>
      <c r="W1125" s="1">
        <f t="shared" si="489"/>
        <v>0</v>
      </c>
      <c r="X1125" s="1">
        <f t="shared" si="489"/>
        <v>0</v>
      </c>
      <c r="Y1125" s="1">
        <f t="shared" si="489"/>
        <v>0</v>
      </c>
      <c r="Z1125" s="1">
        <f t="shared" si="489"/>
        <v>0</v>
      </c>
      <c r="AA1125" s="1">
        <f>+AA$3*$F1125*ABS($F1125)*COS(2*PI()*$A1125/$AZ$22+AA$4)*COS(2*PI()*$A1125/$BA$22+AA$5)</f>
        <v>0</v>
      </c>
      <c r="AB1125" s="39">
        <f>+AB$3*$F1125*ABS($F1125)*COS(2*2*PI()*$A1125/$BA$33+AB$4)*COS(2*2*PI()*$A1125/$BA$34+AB$5)*COS(2*2*PI()*$A1125/$BA$35+AB$6)</f>
        <v>0</v>
      </c>
      <c r="AE1125" s="20">
        <f>+$AF$20*SIGN(SOI!A1124)*(ABS(SOI!A1124))^$AE$2</f>
        <v>-0.55282826515619587</v>
      </c>
      <c r="AF1125" s="20">
        <f t="shared" si="488"/>
        <v>-0.49908960988835416</v>
      </c>
      <c r="AG1125" s="19">
        <f t="shared" si="490"/>
        <v>-0.59523482172588327</v>
      </c>
      <c r="AH1125" s="19">
        <f t="shared" si="491"/>
        <v>-0.46700337432732308</v>
      </c>
      <c r="AI1125">
        <f t="shared" si="487"/>
        <v>0.66180000000000605</v>
      </c>
      <c r="AJ1125">
        <f t="shared" si="486"/>
        <v>9.614521183752911E-2</v>
      </c>
      <c r="AK1125">
        <v>1</v>
      </c>
    </row>
    <row r="1126" spans="1:37" x14ac:dyDescent="0.25">
      <c r="A1126">
        <v>91.999999999999133</v>
      </c>
      <c r="B1126" s="2">
        <v>1971.9999999999163</v>
      </c>
      <c r="C1126">
        <f>+D1126+($D$2+E1126+F1126)*SOI!A1125*IF(B1126&gt;$C$18, IF(B1126&lt;$C$19,-1,1),1)</f>
        <v>-0.77345097075002633</v>
      </c>
      <c r="D1126">
        <f>+$D$3*((1-$D$5)*SOI!D1125+$D$5*SOI!D1124) +   $D$4*((1-$D$5)*SOI!E1125+$D$5*SOI!E1124)</f>
        <v>0</v>
      </c>
      <c r="E1126">
        <f t="shared" si="468"/>
        <v>-2.689252446252592</v>
      </c>
      <c r="F1126">
        <f t="shared" si="469"/>
        <v>4.0227886027181547</v>
      </c>
      <c r="G1126">
        <f t="shared" si="476"/>
        <v>1.3335361564655628</v>
      </c>
      <c r="H1126" s="21">
        <f t="shared" si="477"/>
        <v>-7.0620747501017253E-3</v>
      </c>
      <c r="I1126" s="37">
        <f t="shared" si="470"/>
        <v>0.33789975716085507</v>
      </c>
      <c r="J1126" s="1">
        <f t="shared" si="478"/>
        <v>2.6406334411209837E-2</v>
      </c>
      <c r="K1126" s="1">
        <f t="shared" si="479"/>
        <v>1.7933622299066121E-5</v>
      </c>
      <c r="L1126" s="1">
        <f t="shared" si="471"/>
        <v>1.0923465211144132E-2</v>
      </c>
      <c r="M1126" s="1">
        <f t="shared" si="472"/>
        <v>0.49110334989104959</v>
      </c>
      <c r="N1126" s="1">
        <f t="shared" si="473"/>
        <v>1.3663949484487979E-2</v>
      </c>
      <c r="O1126" s="1">
        <f t="shared" si="474"/>
        <v>-1.2837316638653435</v>
      </c>
      <c r="P1126" s="1">
        <f t="shared" si="475"/>
        <v>4.7433723609953522E-2</v>
      </c>
      <c r="Q1126" s="1">
        <f t="shared" si="480"/>
        <v>4.5130638844377282E-3</v>
      </c>
      <c r="R1126" s="1">
        <f t="shared" si="481"/>
        <v>-8.3794688091780377E-5</v>
      </c>
      <c r="S1126" s="1">
        <f t="shared" si="482"/>
        <v>6.0538849337198346E-4</v>
      </c>
      <c r="T1126" s="1">
        <f t="shared" si="483"/>
        <v>2.3594579500766852E-4</v>
      </c>
      <c r="U1126" s="1">
        <f t="shared" si="484"/>
        <v>-8.3147829225833773E-4</v>
      </c>
      <c r="V1126" s="1">
        <f t="shared" si="485"/>
        <v>-1.259712223209219E-3</v>
      </c>
      <c r="W1126" s="1">
        <f t="shared" si="489"/>
        <v>0</v>
      </c>
      <c r="X1126" s="1">
        <f t="shared" si="489"/>
        <v>0</v>
      </c>
      <c r="Y1126" s="1">
        <f t="shared" si="489"/>
        <v>0</v>
      </c>
      <c r="Z1126" s="1">
        <f t="shared" si="489"/>
        <v>0</v>
      </c>
      <c r="AA1126" s="1">
        <f>+AA$3*$F1126*ABS($F1126)*COS(2*PI()*$A1126/$AZ$22+AA$4)*COS(2*PI()*$A1126/$BA$22+AA$5)</f>
        <v>0</v>
      </c>
      <c r="AB1126" s="39">
        <f>+AB$3*$F1126*ABS($F1126)*COS(2*2*PI()*$A1126/$BA$33+AB$4)*COS(2*2*PI()*$A1126/$BA$34+AB$5)*COS(2*2*PI()*$A1126/$BA$35+AB$6)</f>
        <v>0</v>
      </c>
      <c r="AE1126" s="20">
        <f>+$AF$20*SIGN(SOI!A1125)*(ABS(SOI!A1125))^$AE$2</f>
        <v>-0.40918942623580401</v>
      </c>
      <c r="AF1126" s="20">
        <f t="shared" si="488"/>
        <v>-0.389694097610644</v>
      </c>
      <c r="AG1126" s="19">
        <f t="shared" si="490"/>
        <v>-0.39144761900960112</v>
      </c>
      <c r="AH1126" s="19">
        <f t="shared" si="491"/>
        <v>-0.44287788356022806</v>
      </c>
      <c r="AI1126">
        <f t="shared" si="487"/>
        <v>0.6624000000000061</v>
      </c>
      <c r="AJ1126">
        <f t="shared" si="486"/>
        <v>1.7535213989571252E-3</v>
      </c>
      <c r="AK1126">
        <v>1</v>
      </c>
    </row>
    <row r="1127" spans="1:37" x14ac:dyDescent="0.25">
      <c r="A1127">
        <v>92.083333333332462</v>
      </c>
      <c r="B1127" s="2">
        <v>1972.0833333332496</v>
      </c>
      <c r="C1127">
        <f>+D1127+($D$2+E1127+F1127)*SOI!A1126*IF(B1127&gt;$C$18, IF(B1127&lt;$C$19,-1,1),1)</f>
        <v>0.19559412917560487</v>
      </c>
      <c r="D1127">
        <f>+$D$3*((1-$D$5)*SOI!D1126+$D$5*SOI!D1125) +   $D$4*((1-$D$5)*SOI!E1126+$D$5*SOI!E1125)</f>
        <v>0</v>
      </c>
      <c r="E1127">
        <f t="shared" si="468"/>
        <v>1.3464768074223894</v>
      </c>
      <c r="F1127">
        <f t="shared" si="469"/>
        <v>-2.235541030947866</v>
      </c>
      <c r="G1127">
        <f t="shared" si="476"/>
        <v>-0.88906422352547665</v>
      </c>
      <c r="H1127" s="21">
        <f t="shared" si="477"/>
        <v>6.5303485853288349E-3</v>
      </c>
      <c r="I1127" s="37">
        <f t="shared" si="470"/>
        <v>0.40580863734991768</v>
      </c>
      <c r="J1127" s="1">
        <f t="shared" si="478"/>
        <v>-2.9367803592555641E-2</v>
      </c>
      <c r="K1127" s="1">
        <f t="shared" si="479"/>
        <v>-5.8415559892711325E-4</v>
      </c>
      <c r="L1127" s="1">
        <f t="shared" si="471"/>
        <v>-0.85032064044179734</v>
      </c>
      <c r="M1127" s="1">
        <f t="shared" si="472"/>
        <v>-0.4547815503479602</v>
      </c>
      <c r="N1127" s="1">
        <f t="shared" si="473"/>
        <v>-6.2169700280380762E-2</v>
      </c>
      <c r="O1127" s="1">
        <f t="shared" si="474"/>
        <v>1.3054378887494589</v>
      </c>
      <c r="P1127" s="1">
        <f t="shared" si="475"/>
        <v>-1.9518367562705297E-2</v>
      </c>
      <c r="Q1127" s="1">
        <f t="shared" si="480"/>
        <v>1.9015333574836472E-2</v>
      </c>
      <c r="R1127" s="1">
        <f t="shared" si="481"/>
        <v>-4.2401611516333529E-4</v>
      </c>
      <c r="S1127" s="1">
        <f t="shared" si="482"/>
        <v>-3.3080349912587149E-3</v>
      </c>
      <c r="T1127" s="1">
        <f t="shared" si="483"/>
        <v>1.8677403148935456E-2</v>
      </c>
      <c r="U1127" s="1">
        <f t="shared" si="484"/>
        <v>4.1090421453139468E-4</v>
      </c>
      <c r="V1127" s="1">
        <f t="shared" si="485"/>
        <v>-2.3584688404897649E-3</v>
      </c>
      <c r="W1127" s="1">
        <f t="shared" si="489"/>
        <v>0</v>
      </c>
      <c r="X1127" s="1">
        <f t="shared" si="489"/>
        <v>0</v>
      </c>
      <c r="Y1127" s="1">
        <f t="shared" si="489"/>
        <v>0</v>
      </c>
      <c r="Z1127" s="1">
        <f t="shared" si="489"/>
        <v>0</v>
      </c>
      <c r="AA1127" s="1">
        <f>+AA$3*$F1127*ABS($F1127)*COS(2*PI()*$A1127/$AZ$22+AA$4)*COS(2*PI()*$A1127/$BA$22+AA$5)</f>
        <v>0</v>
      </c>
      <c r="AB1127" s="39">
        <f>+AB$3*$F1127*ABS($F1127)*COS(2*2*PI()*$A1127/$BA$33+AB$4)*COS(2*2*PI()*$A1127/$BA$34+AB$5)*COS(2*2*PI()*$A1127/$BA$35+AB$6)</f>
        <v>0</v>
      </c>
      <c r="AE1127" s="20">
        <f>+$AF$20*SIGN(SOI!A1126)*(ABS(SOI!A1126))^$AE$2</f>
        <v>-0.20706460143993219</v>
      </c>
      <c r="AF1127" s="20">
        <f t="shared" si="488"/>
        <v>-0.28092614456271381</v>
      </c>
      <c r="AG1127" s="19">
        <f t="shared" si="490"/>
        <v>-0.45387184323223528</v>
      </c>
      <c r="AH1127" s="19">
        <f t="shared" si="491"/>
        <v>-0.43137395253562427</v>
      </c>
      <c r="AI1127">
        <f t="shared" si="487"/>
        <v>0.66300000000000614</v>
      </c>
      <c r="AJ1127">
        <f t="shared" si="486"/>
        <v>0.17294569866952147</v>
      </c>
      <c r="AK1127">
        <v>1</v>
      </c>
    </row>
    <row r="1128" spans="1:37" x14ac:dyDescent="0.25">
      <c r="A1128">
        <v>92.16666666666579</v>
      </c>
      <c r="B1128" s="2">
        <v>1972.1666666665828</v>
      </c>
      <c r="C1128">
        <f>+D1128+($D$2+E1128+F1128)*SOI!A1127*IF(B1128&gt;$C$18, IF(B1128&lt;$C$19,-1,1),1)</f>
        <v>-0.23990194348137495</v>
      </c>
      <c r="D1128">
        <f>+$D$3*((1-$D$5)*SOI!D1127+$D$5*SOI!D1126) +   $D$4*((1-$D$5)*SOI!E1127+$D$5*SOI!E1126)</f>
        <v>0</v>
      </c>
      <c r="E1128">
        <f t="shared" si="468"/>
        <v>-0.94082667447018853</v>
      </c>
      <c r="F1128">
        <f t="shared" si="469"/>
        <v>1.9004344483956883</v>
      </c>
      <c r="G1128">
        <f t="shared" si="476"/>
        <v>0.95960777392549979</v>
      </c>
      <c r="H1128" s="21">
        <f t="shared" si="477"/>
        <v>8.197742184249325E-3</v>
      </c>
      <c r="I1128" s="37">
        <f t="shared" si="470"/>
        <v>-0.54122327903337886</v>
      </c>
      <c r="J1128" s="1">
        <f t="shared" si="478"/>
        <v>-3.0355339998458169E-2</v>
      </c>
      <c r="K1128" s="1">
        <f t="shared" si="479"/>
        <v>5.2480287066643879E-5</v>
      </c>
      <c r="L1128" s="1">
        <f t="shared" si="471"/>
        <v>1.1503899575228416</v>
      </c>
      <c r="M1128" s="1">
        <f t="shared" si="472"/>
        <v>0.35246117989587261</v>
      </c>
      <c r="N1128" s="1">
        <f t="shared" si="473"/>
        <v>5.1445916715281648E-2</v>
      </c>
      <c r="O1128" s="1">
        <f t="shared" si="474"/>
        <v>-0.59596126115811643</v>
      </c>
      <c r="P1128" s="1">
        <f t="shared" si="475"/>
        <v>2.8391410744279702E-3</v>
      </c>
      <c r="Q1128" s="1">
        <f t="shared" si="480"/>
        <v>1.2195076751558202E-2</v>
      </c>
      <c r="R1128" s="1">
        <f t="shared" si="481"/>
        <v>3.6267542945548096E-4</v>
      </c>
      <c r="S1128" s="1">
        <f t="shared" si="482"/>
        <v>-3.6508787781921988E-3</v>
      </c>
      <c r="T1128" s="1">
        <f t="shared" si="483"/>
        <v>1.1535612816036954E-2</v>
      </c>
      <c r="U1128" s="1">
        <f t="shared" si="484"/>
        <v>7.9714854545946472E-5</v>
      </c>
      <c r="V1128" s="1">
        <f t="shared" si="485"/>
        <v>-2.8388716647510527E-4</v>
      </c>
      <c r="W1128" s="1">
        <f t="shared" si="489"/>
        <v>0</v>
      </c>
      <c r="X1128" s="1">
        <f t="shared" si="489"/>
        <v>0</v>
      </c>
      <c r="Y1128" s="1">
        <f t="shared" si="489"/>
        <v>0</v>
      </c>
      <c r="Z1128" s="1">
        <f t="shared" si="489"/>
        <v>0</v>
      </c>
      <c r="AA1128" s="1">
        <f>+AA$3*$F1128*ABS($F1128)*COS(2*PI()*$A1128/$AZ$22+AA$4)*COS(2*PI()*$A1128/$BA$22+AA$5)</f>
        <v>0</v>
      </c>
      <c r="AB1128" s="39">
        <f>+AB$3*$F1128*ABS($F1128)*COS(2*2*PI()*$A1128/$BA$33+AB$4)*COS(2*2*PI()*$A1128/$BA$34+AB$5)*COS(2*2*PI()*$A1128/$BA$35+AB$6)</f>
        <v>0</v>
      </c>
      <c r="AE1128" s="20">
        <f>+$AF$20*SIGN(SOI!A1127)*(ABS(SOI!A1127))^$AE$2</f>
        <v>-0.22652440601240525</v>
      </c>
      <c r="AF1128" s="20">
        <f t="shared" si="488"/>
        <v>-7.7727781117634051E-2</v>
      </c>
      <c r="AG1128" s="19">
        <f t="shared" si="490"/>
        <v>-0.43250926550157331</v>
      </c>
      <c r="AH1128" s="19">
        <f t="shared" si="491"/>
        <v>-0.45746141817908548</v>
      </c>
      <c r="AI1128">
        <f t="shared" si="487"/>
        <v>0.66360000000000618</v>
      </c>
      <c r="AJ1128">
        <f t="shared" si="486"/>
        <v>0.35478148438393925</v>
      </c>
      <c r="AK1128">
        <v>1</v>
      </c>
    </row>
    <row r="1129" spans="1:37" x14ac:dyDescent="0.25">
      <c r="A1129">
        <v>92.249999999999119</v>
      </c>
      <c r="B1129" s="2">
        <v>1972.2499999999161</v>
      </c>
      <c r="C1129">
        <f>+D1129+($D$2+E1129+F1129)*SOI!A1128*IF(B1129&gt;$C$18, IF(B1129&lt;$C$19,-1,1),1)</f>
        <v>-0.29228726947470002</v>
      </c>
      <c r="D1129">
        <f>+$D$3*((1-$D$5)*SOI!D1128+$D$5*SOI!D1127) +   $D$4*((1-$D$5)*SOI!E1128+$D$5*SOI!E1127)</f>
        <v>0</v>
      </c>
      <c r="E1129">
        <f t="shared" si="468"/>
        <v>0.76296473708515489</v>
      </c>
      <c r="F1129">
        <f t="shared" si="469"/>
        <v>-2.1548088774408694</v>
      </c>
      <c r="G1129">
        <f t="shared" si="476"/>
        <v>-1.3918441403557145</v>
      </c>
      <c r="H1129" s="21">
        <f t="shared" si="477"/>
        <v>-6.1677715228995933E-3</v>
      </c>
      <c r="I1129" s="37">
        <f t="shared" si="470"/>
        <v>0.42251483807139251</v>
      </c>
      <c r="J1129" s="1">
        <f t="shared" si="478"/>
        <v>-1.3670207228538366E-2</v>
      </c>
      <c r="K1129" s="1">
        <f t="shared" si="479"/>
        <v>-1.3396655536802898E-6</v>
      </c>
      <c r="L1129" s="1">
        <f t="shared" si="471"/>
        <v>-0.52862314895247242</v>
      </c>
      <c r="M1129" s="1">
        <f t="shared" si="472"/>
        <v>-0.20332266343062733</v>
      </c>
      <c r="N1129" s="1">
        <f t="shared" si="473"/>
        <v>-1.9349779618252776E-2</v>
      </c>
      <c r="O1129" s="1">
        <f t="shared" si="474"/>
        <v>3.497015946159665E-2</v>
      </c>
      <c r="P1129" s="1">
        <f t="shared" si="475"/>
        <v>-2.6878590063907702E-3</v>
      </c>
      <c r="Q1129" s="1">
        <f t="shared" si="480"/>
        <v>2.6459653344029516E-3</v>
      </c>
      <c r="R1129" s="1">
        <f t="shared" si="481"/>
        <v>-6.1430385860649191E-5</v>
      </c>
      <c r="S1129" s="1">
        <f t="shared" si="482"/>
        <v>-1.0719833080853503E-3</v>
      </c>
      <c r="T1129" s="1">
        <f t="shared" si="483"/>
        <v>3.1104365644978895E-4</v>
      </c>
      <c r="U1129" s="1">
        <f t="shared" si="484"/>
        <v>5.8914780792056273E-5</v>
      </c>
      <c r="V1129" s="1">
        <f t="shared" si="485"/>
        <v>-1.0108585383232154E-4</v>
      </c>
      <c r="W1129" s="1">
        <f t="shared" si="489"/>
        <v>0</v>
      </c>
      <c r="X1129" s="1">
        <f t="shared" si="489"/>
        <v>0</v>
      </c>
      <c r="Y1129" s="1">
        <f t="shared" si="489"/>
        <v>0</v>
      </c>
      <c r="Z1129" s="1">
        <f t="shared" si="489"/>
        <v>0</v>
      </c>
      <c r="AA1129" s="1">
        <f>+AA$3*$F1129*ABS($F1129)*COS(2*PI()*$A1129/$AZ$22+AA$4)*COS(2*PI()*$A1129/$BA$22+AA$5)</f>
        <v>0</v>
      </c>
      <c r="AB1129" s="39">
        <f>+AB$3*$F1129*ABS($F1129)*COS(2*2*PI()*$A1129/$BA$33+AB$4)*COS(2*2*PI()*$A1129/$BA$34+AB$5)*COS(2*2*PI()*$A1129/$BA$35+AB$6)</f>
        <v>0</v>
      </c>
      <c r="AE1129" s="20">
        <f>+$AF$20*SIGN(SOI!A1128)*(ABS(SOI!A1128))^$AE$2</f>
        <v>0.20040566409943528</v>
      </c>
      <c r="AF1129" s="20">
        <f t="shared" si="488"/>
        <v>8.3066720722919721E-2</v>
      </c>
      <c r="AG1129" s="19">
        <f t="shared" si="490"/>
        <v>-0.46432876868537309</v>
      </c>
      <c r="AH1129" s="19">
        <f t="shared" si="491"/>
        <v>-0.46660449688401429</v>
      </c>
      <c r="AI1129">
        <f t="shared" si="487"/>
        <v>0.66420000000000623</v>
      </c>
      <c r="AJ1129">
        <f t="shared" si="486"/>
        <v>0.54739548940829286</v>
      </c>
      <c r="AK1129">
        <v>1</v>
      </c>
    </row>
    <row r="1130" spans="1:37" x14ac:dyDescent="0.25">
      <c r="A1130">
        <v>92.333333333332448</v>
      </c>
      <c r="B1130" s="2">
        <v>1972.3333333332494</v>
      </c>
      <c r="C1130">
        <f>+D1130+($D$2+E1130+F1130)*SOI!A1129*IF(B1130&gt;$C$18, IF(B1130&lt;$C$19,-1,1),1)</f>
        <v>0.96408918139798683</v>
      </c>
      <c r="D1130">
        <f>+$D$3*((1-$D$5)*SOI!D1129+$D$5*SOI!D1128) +   $D$4*((1-$D$5)*SOI!E1129+$D$5*SOI!E1128)</f>
        <v>0</v>
      </c>
      <c r="E1130">
        <f t="shared" si="468"/>
        <v>-0.68067141191378955</v>
      </c>
      <c r="F1130">
        <f t="shared" si="469"/>
        <v>3.6021537797864767</v>
      </c>
      <c r="G1130">
        <f t="shared" si="476"/>
        <v>2.9214823678726871</v>
      </c>
      <c r="H1130" s="21">
        <f t="shared" si="477"/>
        <v>-6.1394242482302698E-3</v>
      </c>
      <c r="I1130" s="37">
        <f t="shared" si="470"/>
        <v>-0.16441979281165087</v>
      </c>
      <c r="J1130" s="1">
        <f t="shared" si="478"/>
        <v>5.1812484487815465E-4</v>
      </c>
      <c r="K1130" s="1">
        <f t="shared" si="479"/>
        <v>1.4473511942620918E-6</v>
      </c>
      <c r="L1130" s="1">
        <f t="shared" si="471"/>
        <v>9.37599331524922E-3</v>
      </c>
      <c r="M1130" s="1">
        <f t="shared" si="472"/>
        <v>-1.9803090789338895E-2</v>
      </c>
      <c r="N1130" s="1">
        <f t="shared" si="473"/>
        <v>-5.270160216856435E-3</v>
      </c>
      <c r="O1130" s="1">
        <f t="shared" si="474"/>
        <v>-0.16330257082833746</v>
      </c>
      <c r="P1130" s="1">
        <f t="shared" si="475"/>
        <v>3.5060450824504492E-2</v>
      </c>
      <c r="Q1130" s="1">
        <f t="shared" si="480"/>
        <v>7.0190628913016165E-5</v>
      </c>
      <c r="R1130" s="1">
        <f t="shared" si="481"/>
        <v>6.3414760739382977E-7</v>
      </c>
      <c r="S1130" s="1">
        <f t="shared" si="482"/>
        <v>1.1361821173679815E-4</v>
      </c>
      <c r="T1130" s="1">
        <f t="shared" si="483"/>
        <v>2.5762491963907581E-5</v>
      </c>
      <c r="U1130" s="1">
        <f t="shared" si="484"/>
        <v>2.9905248105190475E-4</v>
      </c>
      <c r="V1130" s="1">
        <f t="shared" si="485"/>
        <v>3.5912793757113726E-4</v>
      </c>
      <c r="W1130" s="1">
        <f t="shared" si="489"/>
        <v>0</v>
      </c>
      <c r="X1130" s="1">
        <f t="shared" si="489"/>
        <v>0</v>
      </c>
      <c r="Y1130" s="1">
        <f t="shared" si="489"/>
        <v>0</v>
      </c>
      <c r="Z1130" s="1">
        <f t="shared" si="489"/>
        <v>0</v>
      </c>
      <c r="AA1130" s="1">
        <f>+AA$3*$F1130*ABS($F1130)*COS(2*PI()*$A1130/$AZ$22+AA$4)*COS(2*PI()*$A1130/$BA$22+AA$5)</f>
        <v>0</v>
      </c>
      <c r="AB1130" s="39">
        <f>+AB$3*$F1130*ABS($F1130)*COS(2*2*PI()*$A1130/$BA$33+AB$4)*COS(2*2*PI()*$A1130/$BA$34+AB$5)*COS(2*2*PI()*$A1130/$BA$35+AB$6)</f>
        <v>0</v>
      </c>
      <c r="AE1130" s="20">
        <f>+$AF$20*SIGN(SOI!A1129)*(ABS(SOI!A1129))^$AE$2</f>
        <v>0.27531890408172915</v>
      </c>
      <c r="AF1130" s="20">
        <f t="shared" si="488"/>
        <v>0.30793437373846194</v>
      </c>
      <c r="AG1130" s="19">
        <f t="shared" si="490"/>
        <v>0.56424679661029553</v>
      </c>
      <c r="AH1130" s="19">
        <f t="shared" si="491"/>
        <v>0.53760868678703433</v>
      </c>
      <c r="AI1130">
        <f t="shared" si="487"/>
        <v>0.66480000000000627</v>
      </c>
      <c r="AJ1130">
        <f t="shared" si="486"/>
        <v>0.25631242287183359</v>
      </c>
      <c r="AK1130">
        <v>1</v>
      </c>
    </row>
    <row r="1131" spans="1:37" x14ac:dyDescent="0.25">
      <c r="A1131">
        <v>92.416666666665776</v>
      </c>
      <c r="B1131" s="2">
        <v>1972.4166666665826</v>
      </c>
      <c r="C1131">
        <f>+D1131+($D$2+E1131+F1131)*SOI!A1130*IF(B1131&gt;$C$18, IF(B1131&lt;$C$19,-1,1),1)</f>
        <v>-38.949102369420956</v>
      </c>
      <c r="D1131">
        <f>+$D$3*((1-$D$5)*SOI!D1130+$D$5*SOI!D1129) +   $D$4*((1-$D$5)*SOI!E1130+$D$5*SOI!E1129)</f>
        <v>0</v>
      </c>
      <c r="E1131">
        <f t="shared" si="468"/>
        <v>0.6546732974471916</v>
      </c>
      <c r="F1131">
        <f t="shared" si="469"/>
        <v>-59.668464766266816</v>
      </c>
      <c r="G1131">
        <f t="shared" si="476"/>
        <v>-59.013791468819626</v>
      </c>
      <c r="H1131" s="21">
        <f t="shared" si="477"/>
        <v>-2.3571763584256899E-2</v>
      </c>
      <c r="I1131" s="37">
        <f t="shared" si="470"/>
        <v>-0.49230167787606027</v>
      </c>
      <c r="J1131" s="1">
        <f t="shared" si="478"/>
        <v>-0.2703193620950487</v>
      </c>
      <c r="K1131" s="1">
        <f t="shared" si="479"/>
        <v>-1.4065148725207909E-2</v>
      </c>
      <c r="L1131" s="1">
        <f t="shared" si="471"/>
        <v>-0.37793064720928526</v>
      </c>
      <c r="M1131" s="1">
        <f t="shared" si="472"/>
        <v>3.4506308061415716</v>
      </c>
      <c r="N1131" s="1">
        <f t="shared" si="473"/>
        <v>-0.79847953834379792</v>
      </c>
      <c r="O1131" s="1">
        <f t="shared" si="474"/>
        <v>1.5147020681287928</v>
      </c>
      <c r="P1131" s="1">
        <f t="shared" si="475"/>
        <v>-0.91129477943337456</v>
      </c>
      <c r="Q1131" s="1">
        <f t="shared" si="480"/>
        <v>-1.8530392723525606</v>
      </c>
      <c r="R1131" s="1">
        <f t="shared" si="481"/>
        <v>-5.0127156248009896E-2</v>
      </c>
      <c r="S1131" s="1">
        <f t="shared" si="482"/>
        <v>5.1542459941500592E-2</v>
      </c>
      <c r="T1131" s="1">
        <f t="shared" si="483"/>
        <v>9.6320091863897148E-3</v>
      </c>
      <c r="U1131" s="1">
        <f t="shared" si="484"/>
        <v>-2.3273731264582882E-2</v>
      </c>
      <c r="V1131" s="1">
        <f t="shared" si="485"/>
        <v>-1.4142642090631712</v>
      </c>
      <c r="W1131" s="1">
        <f t="shared" si="489"/>
        <v>0</v>
      </c>
      <c r="X1131" s="1">
        <f t="shared" si="489"/>
        <v>0</v>
      </c>
      <c r="Y1131" s="1">
        <f t="shared" si="489"/>
        <v>0</v>
      </c>
      <c r="Z1131" s="1">
        <f t="shared" si="489"/>
        <v>0</v>
      </c>
      <c r="AA1131" s="1">
        <f>+AA$3*$F1131*ABS($F1131)*COS(2*PI()*$A1131/$AZ$22+AA$4)*COS(2*PI()*$A1131/$BA$22+AA$5)</f>
        <v>0</v>
      </c>
      <c r="AB1131" s="39">
        <f>+AB$3*$F1131*ABS($F1131)*COS(2*2*PI()*$A1131/$BA$33+AB$4)*COS(2*2*PI()*$A1131/$BA$34+AB$5)*COS(2*2*PI()*$A1131/$BA$35+AB$6)</f>
        <v>0</v>
      </c>
      <c r="AE1131" s="20">
        <f>+$AF$20*SIGN(SOI!A1130)*(ABS(SOI!A1130))^$AE$2</f>
        <v>0.44807855303422139</v>
      </c>
      <c r="AF1131" s="20">
        <f t="shared" si="488"/>
        <v>0.41658935622572191</v>
      </c>
      <c r="AG1131" s="19">
        <f t="shared" si="490"/>
        <v>0.28288734612028588</v>
      </c>
      <c r="AH1131" s="19">
        <f t="shared" si="491"/>
        <v>0.27903672601105689</v>
      </c>
      <c r="AI1131">
        <f t="shared" si="487"/>
        <v>0.66540000000000632</v>
      </c>
      <c r="AJ1131">
        <f t="shared" si="486"/>
        <v>0.13370201010543603</v>
      </c>
      <c r="AK1131">
        <v>1</v>
      </c>
    </row>
    <row r="1132" spans="1:37" x14ac:dyDescent="0.25">
      <c r="A1132">
        <v>92.499999999999105</v>
      </c>
      <c r="B1132" s="2">
        <v>1972.4999999999159</v>
      </c>
      <c r="C1132">
        <f>+D1132+($D$2+E1132+F1132)*SOI!A1131*IF(B1132&gt;$C$18, IF(B1132&lt;$C$19,-1,1),1)</f>
        <v>-3.899072077817813</v>
      </c>
      <c r="D1132">
        <f>+$D$3*((1-$D$5)*SOI!D1131+$D$5*SOI!D1130) +   $D$4*((1-$D$5)*SOI!E1131+$D$5*SOI!E1130)</f>
        <v>0</v>
      </c>
      <c r="E1132">
        <f t="shared" si="468"/>
        <v>-0.67488859913943333</v>
      </c>
      <c r="F1132">
        <f t="shared" si="469"/>
        <v>-4.022788603050703</v>
      </c>
      <c r="G1132">
        <f t="shared" si="476"/>
        <v>-4.6976772021901363</v>
      </c>
      <c r="H1132" s="21">
        <f t="shared" si="477"/>
        <v>1.041115422799423E-2</v>
      </c>
      <c r="I1132" s="37">
        <f t="shared" si="470"/>
        <v>0.28302485805362554</v>
      </c>
      <c r="J1132" s="1">
        <f t="shared" si="478"/>
        <v>9.0702942857277848E-3</v>
      </c>
      <c r="K1132" s="1">
        <f t="shared" si="479"/>
        <v>-3.8645732987674093E-4</v>
      </c>
      <c r="L1132" s="1">
        <f t="shared" si="471"/>
        <v>0.77370215142268617</v>
      </c>
      <c r="M1132" s="1">
        <f t="shared" si="472"/>
        <v>0.20139535698215272</v>
      </c>
      <c r="N1132" s="1">
        <f t="shared" si="473"/>
        <v>-0.17941820780582957</v>
      </c>
      <c r="O1132" s="1">
        <f t="shared" si="474"/>
        <v>-0.49247540616265789</v>
      </c>
      <c r="P1132" s="1">
        <f t="shared" si="475"/>
        <v>-3.7618119396883927E-2</v>
      </c>
      <c r="Q1132" s="1">
        <f t="shared" si="480"/>
        <v>-2.4301792320605472E-2</v>
      </c>
      <c r="R1132" s="1">
        <f t="shared" si="481"/>
        <v>3.7793752463615294E-4</v>
      </c>
      <c r="S1132" s="1">
        <f t="shared" si="482"/>
        <v>-6.6582658272946443E-3</v>
      </c>
      <c r="T1132" s="1">
        <f t="shared" si="483"/>
        <v>6.4111495862954259E-3</v>
      </c>
      <c r="U1132" s="1">
        <f t="shared" si="484"/>
        <v>5.5232853251327679E-4</v>
      </c>
      <c r="V1132" s="1">
        <f t="shared" si="485"/>
        <v>-1.3118116144777167E-2</v>
      </c>
      <c r="W1132" s="1">
        <f t="shared" si="489"/>
        <v>0</v>
      </c>
      <c r="X1132" s="1">
        <f t="shared" si="489"/>
        <v>0</v>
      </c>
      <c r="Y1132" s="1">
        <f t="shared" si="489"/>
        <v>0</v>
      </c>
      <c r="Z1132" s="1">
        <f t="shared" si="489"/>
        <v>0</v>
      </c>
      <c r="AA1132" s="1">
        <f>+AA$3*$F1132*ABS($F1132)*COS(2*PI()*$A1132/$AZ$22+AA$4)*COS(2*PI()*$A1132/$BA$22+AA$5)</f>
        <v>0</v>
      </c>
      <c r="AB1132" s="39">
        <f>+AB$3*$F1132*ABS($F1132)*COS(2*2*PI()*$A1132/$BA$33+AB$4)*COS(2*2*PI()*$A1132/$BA$34+AB$5)*COS(2*2*PI()*$A1132/$BA$35+AB$6)</f>
        <v>0</v>
      </c>
      <c r="AE1132" s="20">
        <f>+$AF$20*SIGN(SOI!A1131)*(ABS(SOI!A1131))^$AE$2</f>
        <v>0.52637061156121512</v>
      </c>
      <c r="AF1132" s="20">
        <f t="shared" si="488"/>
        <v>0.56530364282397905</v>
      </c>
      <c r="AG1132" s="19">
        <f t="shared" si="490"/>
        <v>0.35909055660297196</v>
      </c>
      <c r="AH1132" s="19">
        <f t="shared" si="491"/>
        <v>0.3660394928780879</v>
      </c>
      <c r="AI1132">
        <f t="shared" si="487"/>
        <v>0.66600000000000636</v>
      </c>
      <c r="AJ1132">
        <f t="shared" si="486"/>
        <v>0.20621308622100709</v>
      </c>
      <c r="AK1132">
        <v>1</v>
      </c>
    </row>
    <row r="1133" spans="1:37" x14ac:dyDescent="0.25">
      <c r="A1133">
        <v>92.583333333332433</v>
      </c>
      <c r="B1133" s="2">
        <v>1972.5833333332491</v>
      </c>
      <c r="C1133">
        <f>+D1133+($D$2+E1133+F1133)*SOI!A1132*IF(B1133&gt;$C$18, IF(B1133&lt;$C$19,-1,1),1)</f>
        <v>3.8799894461648381</v>
      </c>
      <c r="D1133">
        <f>+$D$3*((1-$D$5)*SOI!D1132+$D$5*SOI!D1131) +   $D$4*((1-$D$5)*SOI!E1132+$D$5*SOI!E1131)</f>
        <v>0</v>
      </c>
      <c r="E1133">
        <f t="shared" si="468"/>
        <v>0.7490662351973163</v>
      </c>
      <c r="F1133">
        <f t="shared" si="469"/>
        <v>2.2355410310833284</v>
      </c>
      <c r="G1133">
        <f t="shared" si="476"/>
        <v>2.9846072662806447</v>
      </c>
      <c r="H1133" s="21">
        <f t="shared" si="477"/>
        <v>-1.5386610760860125E-2</v>
      </c>
      <c r="I1133" s="37">
        <f t="shared" si="470"/>
        <v>-0.37194548004130434</v>
      </c>
      <c r="J1133" s="1">
        <f t="shared" si="478"/>
        <v>1.8121364577536121E-3</v>
      </c>
      <c r="K1133" s="1">
        <f t="shared" si="479"/>
        <v>4.0852051431581944E-6</v>
      </c>
      <c r="L1133" s="1">
        <f t="shared" si="471"/>
        <v>-0.64805285270587876</v>
      </c>
      <c r="M1133" s="1">
        <f t="shared" si="472"/>
        <v>-3.0617115301469391E-2</v>
      </c>
      <c r="N1133" s="1">
        <f t="shared" si="473"/>
        <v>0.1375204971005983</v>
      </c>
      <c r="O1133" s="1">
        <f t="shared" si="474"/>
        <v>0.14874066401059241</v>
      </c>
      <c r="P1133" s="1">
        <f t="shared" si="475"/>
        <v>1.5719097600760989E-3</v>
      </c>
      <c r="Q1133" s="1">
        <f t="shared" si="480"/>
        <v>-2.8317443336829252E-3</v>
      </c>
      <c r="R1133" s="1">
        <f t="shared" si="481"/>
        <v>-5.7874926632550112E-5</v>
      </c>
      <c r="S1133" s="1">
        <f t="shared" si="482"/>
        <v>-6.7068215885760099E-3</v>
      </c>
      <c r="T1133" s="1">
        <f t="shared" si="483"/>
        <v>1.6218762011243676E-3</v>
      </c>
      <c r="U1133" s="1">
        <f t="shared" si="484"/>
        <v>3.0330719522818574E-5</v>
      </c>
      <c r="V1133" s="1">
        <f t="shared" si="485"/>
        <v>-4.2014860027309552E-4</v>
      </c>
      <c r="W1133" s="1">
        <f t="shared" si="489"/>
        <v>0</v>
      </c>
      <c r="X1133" s="1">
        <f t="shared" si="489"/>
        <v>0</v>
      </c>
      <c r="Y1133" s="1">
        <f t="shared" si="489"/>
        <v>0</v>
      </c>
      <c r="Z1133" s="1">
        <f t="shared" si="489"/>
        <v>0</v>
      </c>
      <c r="AA1133" s="1">
        <f>+AA$3*$F1133*ABS($F1133)*COS(2*PI()*$A1133/$AZ$22+AA$4)*COS(2*PI()*$A1133/$BA$22+AA$5)</f>
        <v>0</v>
      </c>
      <c r="AB1133" s="39">
        <f>+AB$3*$F1133*ABS($F1133)*COS(2*2*PI()*$A1133/$BA$33+AB$4)*COS(2*2*PI()*$A1133/$BA$34+AB$5)*COS(2*2*PI()*$A1133/$BA$35+AB$6)</f>
        <v>0</v>
      </c>
      <c r="AE1133" s="20">
        <f>+$AF$20*SIGN(SOI!A1132)*(ABS(SOI!A1132))^$AE$2</f>
        <v>0.72146176387650052</v>
      </c>
      <c r="AF1133" s="20">
        <f t="shared" si="488"/>
        <v>0.64194645544388163</v>
      </c>
      <c r="AG1133" s="19">
        <f t="shared" si="490"/>
        <v>0.35458829578051243</v>
      </c>
      <c r="AH1133" s="19">
        <f t="shared" si="491"/>
        <v>0.34988084732882552</v>
      </c>
      <c r="AI1133">
        <f t="shared" si="487"/>
        <v>0.66660000000000641</v>
      </c>
      <c r="AJ1133">
        <f t="shared" si="486"/>
        <v>0.28735815966336919</v>
      </c>
      <c r="AK1133">
        <v>1</v>
      </c>
    </row>
    <row r="1134" spans="1:37" x14ac:dyDescent="0.25">
      <c r="A1134">
        <v>92.666666666665762</v>
      </c>
      <c r="B1134" s="2">
        <v>1972.6666666665824</v>
      </c>
      <c r="C1134">
        <f>+D1134+($D$2+E1134+F1134)*SOI!A1133*IF(B1134&gt;$C$18, IF(B1134&lt;$C$19,-1,1),1)</f>
        <v>-3.3460098280577548</v>
      </c>
      <c r="D1134">
        <f>+$D$3*((1-$D$5)*SOI!D1133+$D$5*SOI!D1132) +   $D$4*((1-$D$5)*SOI!E1133+$D$5*SOI!E1132)</f>
        <v>0</v>
      </c>
      <c r="E1134">
        <f t="shared" si="468"/>
        <v>-0.91133851623507578</v>
      </c>
      <c r="F1134">
        <f t="shared" si="469"/>
        <v>-1.9004344485193401</v>
      </c>
      <c r="G1134">
        <f t="shared" si="476"/>
        <v>-2.8117729647544158</v>
      </c>
      <c r="H1134" s="21">
        <f t="shared" si="477"/>
        <v>3.8210381167359197E-3</v>
      </c>
      <c r="I1134" s="37">
        <f t="shared" si="470"/>
        <v>0.24972731649063745</v>
      </c>
      <c r="J1134" s="1">
        <f t="shared" si="478"/>
        <v>-5.4600823340740414E-4</v>
      </c>
      <c r="K1134" s="1">
        <f t="shared" si="479"/>
        <v>-5.5642015201221255E-7</v>
      </c>
      <c r="L1134" s="1">
        <f t="shared" si="471"/>
        <v>7.7597051639428136E-2</v>
      </c>
      <c r="M1134" s="1">
        <f t="shared" si="472"/>
        <v>-1.3739970443834714E-2</v>
      </c>
      <c r="N1134" s="1">
        <f t="shared" si="473"/>
        <v>-7.2131554872744363E-2</v>
      </c>
      <c r="O1134" s="1">
        <f t="shared" si="474"/>
        <v>-4.0867372439318442E-2</v>
      </c>
      <c r="P1134" s="1">
        <f t="shared" si="475"/>
        <v>-6.5078089940328624E-3</v>
      </c>
      <c r="Q1134" s="1">
        <f t="shared" si="480"/>
        <v>6.665510691717118E-4</v>
      </c>
      <c r="R1134" s="1">
        <f t="shared" si="481"/>
        <v>-9.1465351484104404E-6</v>
      </c>
      <c r="S1134" s="1">
        <f t="shared" si="482"/>
        <v>-2.3618993083026046E-3</v>
      </c>
      <c r="T1134" s="1">
        <f t="shared" si="483"/>
        <v>5.3357994071136846E-5</v>
      </c>
      <c r="U1134" s="1">
        <f t="shared" si="484"/>
        <v>8.4309529412347398E-5</v>
      </c>
      <c r="V1134" s="1">
        <f t="shared" si="485"/>
        <v>-9.1236363898400462E-4</v>
      </c>
      <c r="W1134" s="1">
        <f t="shared" si="489"/>
        <v>0</v>
      </c>
      <c r="X1134" s="1">
        <f t="shared" si="489"/>
        <v>0</v>
      </c>
      <c r="Y1134" s="1">
        <f t="shared" si="489"/>
        <v>0</v>
      </c>
      <c r="Z1134" s="1">
        <f t="shared" si="489"/>
        <v>0</v>
      </c>
      <c r="AA1134" s="1">
        <f>+AA$3*$F1134*ABS($F1134)*COS(2*PI()*$A1134/$AZ$22+AA$4)*COS(2*PI()*$A1134/$BA$22+AA$5)</f>
        <v>0</v>
      </c>
      <c r="AB1134" s="39">
        <f>+AB$3*$F1134*ABS($F1134)*COS(2*2*PI()*$A1134/$BA$33+AB$4)*COS(2*2*PI()*$A1134/$BA$34+AB$5)*COS(2*2*PI()*$A1134/$BA$35+AB$6)</f>
        <v>0</v>
      </c>
      <c r="AE1134" s="20">
        <f>+$AF$20*SIGN(SOI!A1133)*(ABS(SOI!A1133))^$AE$2</f>
        <v>0.67800699089392935</v>
      </c>
      <c r="AF1134" s="20">
        <f t="shared" si="488"/>
        <v>0.76521207161432592</v>
      </c>
      <c r="AG1134" s="19">
        <f t="shared" si="490"/>
        <v>0.53876471351980038</v>
      </c>
      <c r="AH1134" s="19">
        <f t="shared" si="491"/>
        <v>0.36461034264703174</v>
      </c>
      <c r="AI1134">
        <f t="shared" si="487"/>
        <v>0.66720000000000645</v>
      </c>
      <c r="AJ1134">
        <f t="shared" si="486"/>
        <v>0.22644735809452554</v>
      </c>
      <c r="AK1134">
        <v>1</v>
      </c>
    </row>
    <row r="1135" spans="1:37" x14ac:dyDescent="0.25">
      <c r="A1135">
        <v>92.749999999999091</v>
      </c>
      <c r="B1135" s="2">
        <v>1972.7499999999156</v>
      </c>
      <c r="C1135">
        <f>+D1135+($D$2+E1135+F1135)*SOI!A1134*IF(B1135&gt;$C$18, IF(B1135&lt;$C$19,-1,1),1)</f>
        <v>6.0693620342685222</v>
      </c>
      <c r="D1135">
        <f>+$D$3*((1-$D$5)*SOI!D1134+$D$5*SOI!D1133) +   $D$4*((1-$D$5)*SOI!E1134+$D$5*SOI!E1133)</f>
        <v>0</v>
      </c>
      <c r="E1135">
        <f t="shared" si="468"/>
        <v>1.2742092208867888</v>
      </c>
      <c r="F1135">
        <f t="shared" si="469"/>
        <v>2.1548088775700034</v>
      </c>
      <c r="G1135">
        <f t="shared" si="476"/>
        <v>3.4290180984567922</v>
      </c>
      <c r="H1135" s="21">
        <f t="shared" si="477"/>
        <v>1.1020048586744546E-2</v>
      </c>
      <c r="I1135" s="37">
        <f t="shared" si="470"/>
        <v>0.13926398084864089</v>
      </c>
      <c r="J1135" s="1">
        <f t="shared" si="478"/>
        <v>-3.5674378122725771E-4</v>
      </c>
      <c r="K1135" s="1">
        <f t="shared" si="479"/>
        <v>2.1064864568923685E-4</v>
      </c>
      <c r="L1135" s="1">
        <f t="shared" si="471"/>
        <v>-0.32224814002879032</v>
      </c>
      <c r="M1135" s="1">
        <f t="shared" si="472"/>
        <v>-1.6097938474489218E-2</v>
      </c>
      <c r="N1135" s="1">
        <f t="shared" si="473"/>
        <v>-4.8088660679646601E-2</v>
      </c>
      <c r="O1135" s="1">
        <f t="shared" si="474"/>
        <v>0.75990356595554398</v>
      </c>
      <c r="P1135" s="1">
        <f t="shared" si="475"/>
        <v>3.1905360243286503E-2</v>
      </c>
      <c r="Q1135" s="1">
        <f t="shared" si="480"/>
        <v>5.2063730330221419E-4</v>
      </c>
      <c r="R1135" s="1">
        <f t="shared" si="481"/>
        <v>-3.9841090303345802E-6</v>
      </c>
      <c r="S1135" s="1">
        <f t="shared" si="482"/>
        <v>-8.781152542458176E-4</v>
      </c>
      <c r="T1135" s="1">
        <f t="shared" si="483"/>
        <v>4.1202774400337233E-3</v>
      </c>
      <c r="U1135" s="1">
        <f t="shared" si="484"/>
        <v>-2.3050389848072392E-4</v>
      </c>
      <c r="V1135" s="1">
        <f t="shared" si="485"/>
        <v>2.9820451266410345E-3</v>
      </c>
      <c r="W1135" s="1">
        <f t="shared" si="489"/>
        <v>0</v>
      </c>
      <c r="X1135" s="1">
        <f t="shared" si="489"/>
        <v>0</v>
      </c>
      <c r="Y1135" s="1">
        <f t="shared" si="489"/>
        <v>0</v>
      </c>
      <c r="Z1135" s="1">
        <f t="shared" si="489"/>
        <v>0</v>
      </c>
      <c r="AA1135" s="1">
        <f>+AA$3*$F1135*ABS($F1135)*COS(2*PI()*$A1135/$AZ$22+AA$4)*COS(2*PI()*$A1135/$BA$22+AA$5)</f>
        <v>0</v>
      </c>
      <c r="AB1135" s="39">
        <f>+AB$3*$F1135*ABS($F1135)*COS(2*2*PI()*$A1135/$BA$33+AB$4)*COS(2*2*PI()*$A1135/$BA$34+AB$5)*COS(2*2*PI()*$A1135/$BA$35+AB$6)</f>
        <v>0</v>
      </c>
      <c r="AE1135" s="20">
        <f>+$AF$20*SIGN(SOI!A1134)*(ABS(SOI!A1134))^$AE$2</f>
        <v>0.89616746007254766</v>
      </c>
      <c r="AF1135" s="20">
        <f t="shared" si="488"/>
        <v>0.83520862580314548</v>
      </c>
      <c r="AG1135" s="19">
        <f t="shared" si="490"/>
        <v>0.46384374576297382</v>
      </c>
      <c r="AH1135" s="19">
        <f t="shared" si="491"/>
        <v>0.35987329974619509</v>
      </c>
      <c r="AI1135">
        <f t="shared" si="487"/>
        <v>0.6678000000000065</v>
      </c>
      <c r="AJ1135">
        <f t="shared" si="486"/>
        <v>0.37136488004017165</v>
      </c>
      <c r="AK1135">
        <v>1</v>
      </c>
    </row>
    <row r="1136" spans="1:37" x14ac:dyDescent="0.25">
      <c r="A1136">
        <v>92.833333333332419</v>
      </c>
      <c r="B1136" s="2">
        <v>1972.8333333332489</v>
      </c>
      <c r="C1136">
        <f>+D1136+($D$2+E1136+F1136)*SOI!A1135*IF(B1136&gt;$C$18, IF(B1136&lt;$C$19,-1,1),1)</f>
        <v>-11.20083568506633</v>
      </c>
      <c r="D1136">
        <f>+$D$3*((1-$D$5)*SOI!D1135+$D$5*SOI!D1134) +   $D$4*((1-$D$5)*SOI!E1135+$D$5*SOI!E1134)</f>
        <v>0</v>
      </c>
      <c r="E1136">
        <f t="shared" si="468"/>
        <v>-2.3875979231822271</v>
      </c>
      <c r="F1136">
        <f t="shared" si="469"/>
        <v>-3.6021537800617995</v>
      </c>
      <c r="G1136">
        <f t="shared" si="476"/>
        <v>-5.9897517032440266</v>
      </c>
      <c r="H1136" s="21">
        <f t="shared" si="477"/>
        <v>-4.2389471733736347E-3</v>
      </c>
      <c r="I1136" s="37">
        <f t="shared" si="470"/>
        <v>-1.0520874209604352</v>
      </c>
      <c r="J1136" s="1">
        <f t="shared" si="478"/>
        <v>-2.5019771522297226E-2</v>
      </c>
      <c r="K1136" s="1">
        <f t="shared" si="479"/>
        <v>-9.7132664591862376E-3</v>
      </c>
      <c r="L1136" s="1">
        <f t="shared" si="471"/>
        <v>2.5428833879579371</v>
      </c>
      <c r="M1136" s="1">
        <f t="shared" si="472"/>
        <v>0.14944595637514224</v>
      </c>
      <c r="N1136" s="1">
        <f t="shared" si="473"/>
        <v>0.30241730595289845</v>
      </c>
      <c r="O1136" s="1">
        <f t="shared" si="474"/>
        <v>-2.1728390591566704</v>
      </c>
      <c r="P1136" s="1">
        <f t="shared" si="475"/>
        <v>-6.5202640192366004E-2</v>
      </c>
      <c r="Q1136" s="1">
        <f t="shared" si="480"/>
        <v>3.0395769730118861E-2</v>
      </c>
      <c r="R1136" s="1">
        <f t="shared" si="481"/>
        <v>1.7572036703424239E-3</v>
      </c>
      <c r="S1136" s="1">
        <f t="shared" si="482"/>
        <v>-4.1718482524962991E-2</v>
      </c>
      <c r="T1136" s="1">
        <f t="shared" si="483"/>
        <v>9.2967587834758489E-2</v>
      </c>
      <c r="U1136" s="1">
        <f t="shared" si="484"/>
        <v>-3.5587118686007907E-3</v>
      </c>
      <c r="V1136" s="1">
        <f t="shared" si="485"/>
        <v>3.8324782494639414E-2</v>
      </c>
      <c r="W1136" s="1">
        <f t="shared" si="489"/>
        <v>0</v>
      </c>
      <c r="X1136" s="1">
        <f t="shared" si="489"/>
        <v>0</v>
      </c>
      <c r="Y1136" s="1">
        <f t="shared" si="489"/>
        <v>0</v>
      </c>
      <c r="Z1136" s="1">
        <f t="shared" si="489"/>
        <v>0</v>
      </c>
      <c r="AA1136" s="1">
        <f>+AA$3*$F1136*ABS($F1136)*COS(2*PI()*$A1136/$AZ$22+AA$4)*COS(2*PI()*$A1136/$BA$22+AA$5)</f>
        <v>0</v>
      </c>
      <c r="AB1136" s="39">
        <f>+AB$3*$F1136*ABS($F1136)*COS(2*2*PI()*$A1136/$BA$33+AB$4)*COS(2*2*PI()*$A1136/$BA$34+AB$5)*COS(2*2*PI()*$A1136/$BA$35+AB$6)</f>
        <v>0</v>
      </c>
      <c r="AE1136" s="20">
        <f>+$AF$20*SIGN(SOI!A1135)*(ABS(SOI!A1135))^$AE$2</f>
        <v>0.93145142644295942</v>
      </c>
      <c r="AF1136" s="20">
        <f t="shared" si="488"/>
        <v>0.95613670826194708</v>
      </c>
      <c r="AG1136" s="19">
        <f t="shared" si="490"/>
        <v>0.46949588780763718</v>
      </c>
      <c r="AH1136" s="19">
        <f t="shared" si="491"/>
        <v>0.31565129666968228</v>
      </c>
      <c r="AI1136">
        <f t="shared" si="487"/>
        <v>0.66840000000000654</v>
      </c>
      <c r="AJ1136">
        <f t="shared" si="486"/>
        <v>0.4866408204543099</v>
      </c>
      <c r="AK1136">
        <v>1</v>
      </c>
    </row>
    <row r="1137" spans="1:37" x14ac:dyDescent="0.25">
      <c r="A1137">
        <v>92.916666666665748</v>
      </c>
      <c r="B1137" s="2">
        <v>1972.9166666665822</v>
      </c>
      <c r="C1137">
        <f>+D1137+($D$2+E1137+F1137)*SOI!A1136*IF(B1137&gt;$C$18, IF(B1137&lt;$C$19,-1,1),1)</f>
        <v>220.72748243874176</v>
      </c>
      <c r="D1137">
        <f>+$D$3*((1-$D$5)*SOI!D1136+$D$5*SOI!D1135) +   $D$4*((1-$D$5)*SOI!E1136+$D$5*SOI!E1135)</f>
        <v>0</v>
      </c>
      <c r="E1137">
        <f t="shared" si="468"/>
        <v>41.12034000033465</v>
      </c>
      <c r="F1137">
        <f t="shared" si="469"/>
        <v>59.6684647662141</v>
      </c>
      <c r="G1137">
        <f t="shared" si="476"/>
        <v>100.78880476654875</v>
      </c>
      <c r="H1137" s="21">
        <f t="shared" si="477"/>
        <v>-0.34678788402092542</v>
      </c>
      <c r="I1137" s="37">
        <f t="shared" si="470"/>
        <v>22.169589410161059</v>
      </c>
      <c r="J1137" s="1">
        <f t="shared" si="478"/>
        <v>-12.841807313367543</v>
      </c>
      <c r="K1137" s="1">
        <f t="shared" si="479"/>
        <v>10.155958029994659</v>
      </c>
      <c r="L1137" s="1">
        <f t="shared" si="471"/>
        <v>-42.355096055123667</v>
      </c>
      <c r="M1137" s="1">
        <f t="shared" si="472"/>
        <v>-3.6401657289927689</v>
      </c>
      <c r="N1137" s="1">
        <f t="shared" si="473"/>
        <v>-6.2872271043143009</v>
      </c>
      <c r="O1137" s="1">
        <f t="shared" si="474"/>
        <v>18.218492839548524</v>
      </c>
      <c r="P1137" s="1">
        <f t="shared" si="475"/>
        <v>0.48815378760554434</v>
      </c>
      <c r="Q1137" s="1">
        <f t="shared" si="480"/>
        <v>15.392268890052641</v>
      </c>
      <c r="R1137" s="1">
        <f t="shared" si="481"/>
        <v>-18.75069714407757</v>
      </c>
      <c r="S1137" s="1">
        <f t="shared" si="482"/>
        <v>-18.276239159957065</v>
      </c>
      <c r="T1137" s="1">
        <f t="shared" si="483"/>
        <v>12.983616398709705</v>
      </c>
      <c r="U1137" s="1">
        <f t="shared" si="484"/>
        <v>-0.56142290919991233</v>
      </c>
      <c r="V1137" s="1">
        <f t="shared" si="485"/>
        <v>5.9651818579144207</v>
      </c>
      <c r="W1137" s="1">
        <f t="shared" si="489"/>
        <v>0</v>
      </c>
      <c r="X1137" s="1">
        <f t="shared" si="489"/>
        <v>0</v>
      </c>
      <c r="Y1137" s="1">
        <f t="shared" si="489"/>
        <v>0</v>
      </c>
      <c r="Z1137" s="1">
        <f t="shared" si="489"/>
        <v>0</v>
      </c>
      <c r="AA1137" s="1">
        <f>+AA$3*$F1137*ABS($F1137)*COS(2*PI()*$A1137/$AZ$22+AA$4)*COS(2*PI()*$A1137/$BA$22+AA$5)</f>
        <v>0</v>
      </c>
      <c r="AB1137" s="39">
        <f>+AB$3*$F1137*ABS($F1137)*COS(2*2*PI()*$A1137/$BA$33+AB$4)*COS(2*2*PI()*$A1137/$BA$34+AB$5)*COS(2*2*PI()*$A1137/$BA$35+AB$6)</f>
        <v>0</v>
      </c>
      <c r="AE1137" s="20">
        <f>+$AF$20*SIGN(SOI!A1136)*(ABS(SOI!A1136))^$AE$2</f>
        <v>1.0407912382703344</v>
      </c>
      <c r="AF1137" s="20">
        <f t="shared" si="488"/>
        <v>0.93567660049401458</v>
      </c>
      <c r="AG1137" s="19">
        <f t="shared" si="490"/>
        <v>0.46317944871423722</v>
      </c>
      <c r="AH1137" s="19">
        <f t="shared" si="491"/>
        <v>0.32617670942286459</v>
      </c>
      <c r="AI1137">
        <f t="shared" si="487"/>
        <v>0.66900000000000659</v>
      </c>
      <c r="AJ1137">
        <f t="shared" si="486"/>
        <v>0.47249715177977736</v>
      </c>
      <c r="AK1137">
        <v>1</v>
      </c>
    </row>
    <row r="1138" spans="1:37" x14ac:dyDescent="0.25">
      <c r="A1138">
        <v>92.999999999999076</v>
      </c>
      <c r="B1138" s="2">
        <v>1972.9999999999154</v>
      </c>
      <c r="C1138">
        <f>+D1138+($D$2+E1138+F1138)*SOI!A1137*IF(B1138&gt;$C$18, IF(B1138&lt;$C$19,-1,1),1)</f>
        <v>10.739265679469538</v>
      </c>
      <c r="D1138">
        <f>+$D$3*((1-$D$5)*SOI!D1137+$D$5*SOI!D1136) +   $D$4*((1-$D$5)*SOI!E1137+$D$5*SOI!E1136)</f>
        <v>0</v>
      </c>
      <c r="E1138">
        <f t="shared" si="468"/>
        <v>2.6892524462852112</v>
      </c>
      <c r="F1138">
        <f t="shared" si="469"/>
        <v>4.0227886033832494</v>
      </c>
      <c r="G1138">
        <f t="shared" si="476"/>
        <v>6.7120410496684606</v>
      </c>
      <c r="H1138" s="21">
        <f t="shared" si="477"/>
        <v>-2.4775826111549984E-3</v>
      </c>
      <c r="I1138" s="37">
        <f t="shared" si="470"/>
        <v>0.94403568005723804</v>
      </c>
      <c r="J1138" s="1">
        <f t="shared" si="478"/>
        <v>-2.8501805340264811E-2</v>
      </c>
      <c r="K1138" s="1">
        <f t="shared" si="479"/>
        <v>2.7097912961429667E-8</v>
      </c>
      <c r="L1138" s="1">
        <f t="shared" si="471"/>
        <v>-0.57039428800841441</v>
      </c>
      <c r="M1138" s="1">
        <f t="shared" si="472"/>
        <v>-0.18973026707222296</v>
      </c>
      <c r="N1138" s="1">
        <f t="shared" si="473"/>
        <v>-0.28553086565764335</v>
      </c>
      <c r="O1138" s="1">
        <f t="shared" si="474"/>
        <v>6.5748982765552908E-3</v>
      </c>
      <c r="P1138" s="1">
        <f t="shared" si="475"/>
        <v>2.6799427763335199E-4</v>
      </c>
      <c r="Q1138" s="1">
        <f t="shared" si="480"/>
        <v>3.6434433135698434E-2</v>
      </c>
      <c r="R1138" s="1">
        <f t="shared" si="481"/>
        <v>-1.8899815025212939E-3</v>
      </c>
      <c r="S1138" s="1">
        <f t="shared" si="482"/>
        <v>-3.5343658763232498E-2</v>
      </c>
      <c r="T1138" s="1">
        <f t="shared" si="483"/>
        <v>6.3101802399989935E-5</v>
      </c>
      <c r="U1138" s="1">
        <f t="shared" si="484"/>
        <v>-1.3124710925558794E-5</v>
      </c>
      <c r="V1138" s="1">
        <f t="shared" si="485"/>
        <v>1.4872585003694204E-4</v>
      </c>
      <c r="W1138" s="1">
        <f t="shared" si="489"/>
        <v>0</v>
      </c>
      <c r="X1138" s="1">
        <f t="shared" si="489"/>
        <v>0</v>
      </c>
      <c r="Y1138" s="1">
        <f t="shared" si="489"/>
        <v>0</v>
      </c>
      <c r="Z1138" s="1">
        <f t="shared" si="489"/>
        <v>0</v>
      </c>
      <c r="AA1138" s="1">
        <f>+AA$3*$F1138*ABS($F1138)*COS(2*PI()*$A1138/$AZ$22+AA$4)*COS(2*PI()*$A1138/$BA$22+AA$5)</f>
        <v>0</v>
      </c>
      <c r="AB1138" s="39">
        <f>+AB$3*$F1138*ABS($F1138)*COS(2*2*PI()*$A1138/$BA$33+AB$4)*COS(2*2*PI()*$A1138/$BA$34+AB$5)*COS(2*2*PI()*$A1138/$BA$35+AB$6)</f>
        <v>0</v>
      </c>
      <c r="AE1138" s="20">
        <f>+$AF$20*SIGN(SOI!A1137)*(ABS(SOI!A1137))^$AE$2</f>
        <v>0.83478713676875016</v>
      </c>
      <c r="AF1138" s="20">
        <f t="shared" si="488"/>
        <v>0.83630586624521097</v>
      </c>
      <c r="AG1138" s="19">
        <f t="shared" si="490"/>
        <v>0.25782880374731276</v>
      </c>
      <c r="AH1138" s="19">
        <f t="shared" si="491"/>
        <v>0.28875622736030304</v>
      </c>
      <c r="AI1138">
        <f t="shared" si="487"/>
        <v>0.66960000000000663</v>
      </c>
      <c r="AJ1138">
        <f t="shared" si="486"/>
        <v>0.57847706249789821</v>
      </c>
      <c r="AK1138">
        <v>1</v>
      </c>
    </row>
    <row r="1139" spans="1:37" x14ac:dyDescent="0.25">
      <c r="A1139">
        <v>93.083333333332405</v>
      </c>
      <c r="B1139" s="2">
        <v>1973.0833333332487</v>
      </c>
      <c r="C1139">
        <f>+D1139+($D$2+E1139+F1139)*SOI!A1138*IF(B1139&gt;$C$18, IF(B1139&lt;$C$19,-1,1),1)</f>
        <v>-3.8685792659282408</v>
      </c>
      <c r="D1139">
        <f>+$D$3*((1-$D$5)*SOI!D1138+$D$5*SOI!D1137) +   $D$4*((1-$D$5)*SOI!E1138+$D$5*SOI!E1137)</f>
        <v>0</v>
      </c>
      <c r="E1139">
        <f t="shared" si="468"/>
        <v>-1.3464768074367157</v>
      </c>
      <c r="F1139">
        <f t="shared" si="469"/>
        <v>-2.2355410313857291</v>
      </c>
      <c r="G1139">
        <f t="shared" si="476"/>
        <v>-3.5820178388224448</v>
      </c>
      <c r="H1139" s="21">
        <f t="shared" si="477"/>
        <v>-5.1649525219614693E-3</v>
      </c>
      <c r="I1139" s="37">
        <f t="shared" si="470"/>
        <v>2.9594695134751974E-2</v>
      </c>
      <c r="J1139" s="1">
        <f t="shared" si="478"/>
        <v>1.4267926120420103E-4</v>
      </c>
      <c r="K1139" s="1">
        <f t="shared" si="479"/>
        <v>-2.5354529053264334E-5</v>
      </c>
      <c r="L1139" s="1">
        <f t="shared" si="471"/>
        <v>0.15323993264160946</v>
      </c>
      <c r="M1139" s="1">
        <f t="shared" si="472"/>
        <v>3.0297000818723399E-2</v>
      </c>
      <c r="N1139" s="1">
        <f t="shared" si="473"/>
        <v>8.2956674765114358E-3</v>
      </c>
      <c r="O1139" s="1">
        <f t="shared" si="474"/>
        <v>-0.46832864142889635</v>
      </c>
      <c r="P1139" s="1">
        <f t="shared" si="475"/>
        <v>-1.3103483323485533E-2</v>
      </c>
      <c r="Q1139" s="1">
        <f t="shared" si="480"/>
        <v>1.690337051109135E-4</v>
      </c>
      <c r="R1139" s="1">
        <f t="shared" si="481"/>
        <v>-2.7488073880367954E-7</v>
      </c>
      <c r="S1139" s="1">
        <f t="shared" si="482"/>
        <v>3.2191057263066993E-5</v>
      </c>
      <c r="T1139" s="1">
        <f t="shared" si="483"/>
        <v>1.2075363959003285E-3</v>
      </c>
      <c r="U1139" s="1">
        <f t="shared" si="484"/>
        <v>2.0117612928989817E-5</v>
      </c>
      <c r="V1139" s="1">
        <f t="shared" si="485"/>
        <v>2.1127396009676985E-4</v>
      </c>
      <c r="W1139" s="1">
        <f t="shared" si="489"/>
        <v>0</v>
      </c>
      <c r="X1139" s="1">
        <f t="shared" si="489"/>
        <v>0</v>
      </c>
      <c r="Y1139" s="1">
        <f t="shared" si="489"/>
        <v>0</v>
      </c>
      <c r="Z1139" s="1">
        <f t="shared" si="489"/>
        <v>0</v>
      </c>
      <c r="AA1139" s="1">
        <f>+AA$3*$F1139*ABS($F1139)*COS(2*PI()*$A1139/$AZ$22+AA$4)*COS(2*PI()*$A1139/$BA$22+AA$5)</f>
        <v>0</v>
      </c>
      <c r="AB1139" s="39">
        <f>+AB$3*$F1139*ABS($F1139)*COS(2*2*PI()*$A1139/$BA$33+AB$4)*COS(2*2*PI()*$A1139/$BA$34+AB$5)*COS(2*2*PI()*$A1139/$BA$35+AB$6)</f>
        <v>0</v>
      </c>
      <c r="AE1139" s="20">
        <f>+$AF$20*SIGN(SOI!A1138)*(ABS(SOI!A1138))^$AE$2</f>
        <v>0.63333922369654816</v>
      </c>
      <c r="AF1139" s="20">
        <f t="shared" si="488"/>
        <v>0.62577192890036748</v>
      </c>
      <c r="AG1139" s="19">
        <f t="shared" si="490"/>
        <v>0.31370092417753537</v>
      </c>
      <c r="AH1139" s="19">
        <f t="shared" si="491"/>
        <v>0.30153364298191487</v>
      </c>
      <c r="AI1139">
        <f t="shared" si="487"/>
        <v>0.67020000000000668</v>
      </c>
      <c r="AJ1139">
        <f t="shared" si="486"/>
        <v>0.31207100472283211</v>
      </c>
      <c r="AK1139">
        <v>1</v>
      </c>
    </row>
    <row r="1140" spans="1:37" x14ac:dyDescent="0.25">
      <c r="A1140">
        <v>93.166666666665733</v>
      </c>
      <c r="B1140" s="2">
        <v>1973.1666666665819</v>
      </c>
      <c r="C1140">
        <f>+D1140+($D$2+E1140+F1140)*SOI!A1139*IF(B1140&gt;$C$18, IF(B1140&lt;$C$19,-1,1),1)</f>
        <v>1.6479314514961856</v>
      </c>
      <c r="D1140">
        <f>+$D$3*((1-$D$5)*SOI!D1139+$D$5*SOI!D1138) +   $D$4*((1-$D$5)*SOI!E1139+$D$5*SOI!E1138)</f>
        <v>0</v>
      </c>
      <c r="E1140">
        <f t="shared" si="468"/>
        <v>0.94082667448255952</v>
      </c>
      <c r="F1140">
        <f t="shared" si="469"/>
        <v>1.9004344487867262</v>
      </c>
      <c r="G1140">
        <f t="shared" si="476"/>
        <v>2.8412611232692857</v>
      </c>
      <c r="H1140" s="21">
        <f t="shared" si="477"/>
        <v>-4.9163063066292494E-3</v>
      </c>
      <c r="I1140" s="37">
        <f t="shared" si="470"/>
        <v>-0.3550018881156789</v>
      </c>
      <c r="J1140" s="1">
        <f t="shared" si="478"/>
        <v>-6.7628883195060968E-4</v>
      </c>
      <c r="K1140" s="1">
        <f t="shared" si="479"/>
        <v>5.8820736978131114E-4</v>
      </c>
      <c r="L1140" s="1">
        <f t="shared" si="471"/>
        <v>-0.85974513120835117</v>
      </c>
      <c r="M1140" s="1">
        <f t="shared" si="472"/>
        <v>1.1971655474743428E-2</v>
      </c>
      <c r="N1140" s="1">
        <f t="shared" si="473"/>
        <v>0.10021176126558223</v>
      </c>
      <c r="O1140" s="1">
        <f t="shared" si="474"/>
        <v>0.82338385811027481</v>
      </c>
      <c r="P1140" s="1">
        <f t="shared" si="475"/>
        <v>3.0818554931761832E-2</v>
      </c>
      <c r="Q1140" s="1">
        <f t="shared" si="480"/>
        <v>8.0685453076417054E-4</v>
      </c>
      <c r="R1140" s="1">
        <f t="shared" si="481"/>
        <v>1.5739213727668613E-5</v>
      </c>
      <c r="S1140" s="1">
        <f t="shared" si="482"/>
        <v>-4.6646535392211906E-3</v>
      </c>
      <c r="T1140" s="1">
        <f t="shared" si="483"/>
        <v>1.1911038605592452E-2</v>
      </c>
      <c r="U1140" s="1">
        <f t="shared" si="484"/>
        <v>5.6756911004926134E-4</v>
      </c>
      <c r="V1140" s="1">
        <f t="shared" si="485"/>
        <v>-6.0025922485377175E-3</v>
      </c>
      <c r="W1140" s="1">
        <f t="shared" si="489"/>
        <v>0</v>
      </c>
      <c r="X1140" s="1">
        <f t="shared" si="489"/>
        <v>0</v>
      </c>
      <c r="Y1140" s="1">
        <f t="shared" si="489"/>
        <v>0</v>
      </c>
      <c r="Z1140" s="1">
        <f t="shared" si="489"/>
        <v>0</v>
      </c>
      <c r="AA1140" s="1">
        <f>+AA$3*$F1140*ABS($F1140)*COS(2*PI()*$A1140/$AZ$22+AA$4)*COS(2*PI()*$A1140/$BA$22+AA$5)</f>
        <v>0</v>
      </c>
      <c r="AB1140" s="39">
        <f>+AB$3*$F1140*ABS($F1140)*COS(2*2*PI()*$A1140/$BA$33+AB$4)*COS(2*2*PI()*$A1140/$BA$34+AB$5)*COS(2*2*PI()*$A1140/$BA$35+AB$6)</f>
        <v>0</v>
      </c>
      <c r="AE1140" s="20">
        <f>+$AF$20*SIGN(SOI!A1139)*(ABS(SOI!A1139))^$AE$2</f>
        <v>0.40918942623580401</v>
      </c>
      <c r="AF1140" s="20">
        <f t="shared" si="488"/>
        <v>0.31663927906769412</v>
      </c>
      <c r="AG1140" s="19">
        <f t="shared" si="490"/>
        <v>0.28201300813906105</v>
      </c>
      <c r="AH1140" s="19">
        <f t="shared" si="491"/>
        <v>0.3051235979343585</v>
      </c>
      <c r="AI1140">
        <f t="shared" si="487"/>
        <v>0.67080000000000672</v>
      </c>
      <c r="AJ1140">
        <f t="shared" si="486"/>
        <v>3.4626270928633074E-2</v>
      </c>
      <c r="AK1140">
        <v>1</v>
      </c>
    </row>
    <row r="1141" spans="1:37" x14ac:dyDescent="0.25">
      <c r="A1141">
        <v>93.249999999999062</v>
      </c>
      <c r="B1141" s="2">
        <v>1973.2499999999152</v>
      </c>
      <c r="C1141">
        <f>+D1141+($D$2+E1141+F1141)*SOI!A1140*IF(B1141&gt;$C$18, IF(B1141&lt;$C$19,-1,1),1)</f>
        <v>0.20424415304553725</v>
      </c>
      <c r="D1141">
        <f>+$D$3*((1-$D$5)*SOI!D1140+$D$5*SOI!D1139) +   $D$4*((1-$D$5)*SOI!E1140+$D$5*SOI!E1139)</f>
        <v>0</v>
      </c>
      <c r="E1141">
        <f t="shared" si="468"/>
        <v>-0.76296473709208534</v>
      </c>
      <c r="F1141">
        <f t="shared" si="469"/>
        <v>-2.154808877844161</v>
      </c>
      <c r="G1141">
        <f t="shared" si="476"/>
        <v>-2.9177736149362463</v>
      </c>
      <c r="H1141" s="21">
        <f t="shared" si="477"/>
        <v>1.178470119148854E-2</v>
      </c>
      <c r="I1141" s="37">
        <f t="shared" si="470"/>
        <v>0.39657733015054586</v>
      </c>
      <c r="J1141" s="1">
        <f t="shared" si="478"/>
        <v>1.2579004749325036E-3</v>
      </c>
      <c r="K1141" s="1">
        <f t="shared" si="479"/>
        <v>-3.9267263556265453E-4</v>
      </c>
      <c r="L1141" s="1">
        <f t="shared" si="471"/>
        <v>0.86902787618048338</v>
      </c>
      <c r="M1141" s="1">
        <f t="shared" si="472"/>
        <v>1.9932925964938855E-2</v>
      </c>
      <c r="N1141" s="1">
        <f t="shared" si="473"/>
        <v>-0.14478646140560467</v>
      </c>
      <c r="O1141" s="1">
        <f t="shared" si="474"/>
        <v>-0.50887094999918603</v>
      </c>
      <c r="P1141" s="1">
        <f t="shared" si="475"/>
        <v>-3.2933899346207704E-2</v>
      </c>
      <c r="Q1141" s="1">
        <f t="shared" si="480"/>
        <v>-1.9409812703359264E-3</v>
      </c>
      <c r="R1141" s="1">
        <f t="shared" si="481"/>
        <v>4.2296687560539119E-5</v>
      </c>
      <c r="S1141" s="1">
        <f t="shared" si="482"/>
        <v>-7.5288019579701129E-3</v>
      </c>
      <c r="T1141" s="1">
        <f t="shared" si="483"/>
        <v>7.4407879007050192E-3</v>
      </c>
      <c r="U1141" s="1">
        <f t="shared" si="484"/>
        <v>6.7755859002428158E-4</v>
      </c>
      <c r="V1141" s="1">
        <f t="shared" si="485"/>
        <v>-9.2678497598962656E-3</v>
      </c>
      <c r="W1141" s="1">
        <f t="shared" si="489"/>
        <v>0</v>
      </c>
      <c r="X1141" s="1">
        <f t="shared" si="489"/>
        <v>0</v>
      </c>
      <c r="Y1141" s="1">
        <f t="shared" si="489"/>
        <v>0</v>
      </c>
      <c r="Z1141" s="1">
        <f t="shared" si="489"/>
        <v>0</v>
      </c>
      <c r="AA1141" s="1">
        <f>+AA$3*$F1141*ABS($F1141)*COS(2*PI()*$A1141/$AZ$22+AA$4)*COS(2*PI()*$A1141/$BA$22+AA$5)</f>
        <v>0</v>
      </c>
      <c r="AB1141" s="39">
        <f>+AB$3*$F1141*ABS($F1141)*COS(2*2*PI()*$A1141/$BA$33+AB$4)*COS(2*2*PI()*$A1141/$BA$34+AB$5)*COS(2*2*PI()*$A1141/$BA$35+AB$6)</f>
        <v>0</v>
      </c>
      <c r="AE1141" s="20">
        <f>+$AF$20*SIGN(SOI!A1140)*(ABS(SOI!A1140))^$AE$2</f>
        <v>-9.2610812729269867E-2</v>
      </c>
      <c r="AF1141" s="20">
        <f t="shared" si="488"/>
        <v>-2.7548287174747166E-2</v>
      </c>
      <c r="AG1141" s="19">
        <f t="shared" si="490"/>
        <v>0.28879295313243414</v>
      </c>
      <c r="AH1141" s="19">
        <f t="shared" si="491"/>
        <v>0.31076545964113156</v>
      </c>
      <c r="AI1141">
        <f t="shared" si="487"/>
        <v>0.67140000000000677</v>
      </c>
      <c r="AJ1141">
        <f t="shared" si="486"/>
        <v>0.3163412403071813</v>
      </c>
      <c r="AK1141">
        <v>1</v>
      </c>
    </row>
    <row r="1142" spans="1:37" x14ac:dyDescent="0.25">
      <c r="A1142">
        <v>93.333333333332391</v>
      </c>
      <c r="B1142" s="2">
        <v>1973.3333333332484</v>
      </c>
      <c r="C1142">
        <f>+D1142+($D$2+E1142+F1142)*SOI!A1141*IF(B1142&gt;$C$18, IF(B1142&lt;$C$19,-1,1),1)</f>
        <v>-2.3983821076935787</v>
      </c>
      <c r="D1142">
        <f>+$D$3*((1-$D$5)*SOI!D1141+$D$5*SOI!D1140) +   $D$4*((1-$D$5)*SOI!E1141+$D$5*SOI!E1140)</f>
        <v>0</v>
      </c>
      <c r="E1142">
        <f t="shared" si="468"/>
        <v>0.68067141192096248</v>
      </c>
      <c r="F1142">
        <f t="shared" si="469"/>
        <v>3.6021537803889991</v>
      </c>
      <c r="G1142">
        <f t="shared" si="476"/>
        <v>4.2828251923099616</v>
      </c>
      <c r="H1142" s="21">
        <f t="shared" si="477"/>
        <v>-9.2281389732857075E-3</v>
      </c>
      <c r="I1142" s="37">
        <f t="shared" si="470"/>
        <v>-0.24856877364303923</v>
      </c>
      <c r="J1142" s="1">
        <f t="shared" si="478"/>
        <v>6.6285982834398075E-3</v>
      </c>
      <c r="K1142" s="1">
        <f t="shared" si="479"/>
        <v>7.0939427577452051E-6</v>
      </c>
      <c r="L1142" s="1">
        <f t="shared" si="471"/>
        <v>-0.25522313542006259</v>
      </c>
      <c r="M1142" s="1">
        <f t="shared" si="472"/>
        <v>-0.1675821614766313</v>
      </c>
      <c r="N1142" s="1">
        <f t="shared" si="473"/>
        <v>0.15359272729675244</v>
      </c>
      <c r="O1142" s="1">
        <f t="shared" si="474"/>
        <v>5.9699700661935473E-2</v>
      </c>
      <c r="P1142" s="1">
        <f t="shared" si="475"/>
        <v>1.7268291438846659E-2</v>
      </c>
      <c r="Q1142" s="1">
        <f t="shared" si="480"/>
        <v>-1.7310945004064878E-2</v>
      </c>
      <c r="R1142" s="1">
        <f t="shared" si="481"/>
        <v>-2.3644191828320753E-4</v>
      </c>
      <c r="S1142" s="1">
        <f t="shared" si="482"/>
        <v>-5.0059586319204964E-3</v>
      </c>
      <c r="T1142" s="1">
        <f t="shared" si="483"/>
        <v>2.5637150433468375E-4</v>
      </c>
      <c r="U1142" s="1">
        <f t="shared" si="484"/>
        <v>2.2267515146458719E-4</v>
      </c>
      <c r="V1142" s="1">
        <f t="shared" si="485"/>
        <v>-5.1549908498150438E-3</v>
      </c>
      <c r="W1142" s="1">
        <f t="shared" ref="W1142:Z1161" si="492">+W$3*$F1142*ABS($F1142)*COS(2*PI()*$A1142/W$2+W$4)</f>
        <v>0</v>
      </c>
      <c r="X1142" s="1">
        <f t="shared" si="492"/>
        <v>0</v>
      </c>
      <c r="Y1142" s="1">
        <f t="shared" si="492"/>
        <v>0</v>
      </c>
      <c r="Z1142" s="1">
        <f t="shared" si="492"/>
        <v>0</v>
      </c>
      <c r="AA1142" s="1">
        <f>+AA$3*$F1142*ABS($F1142)*COS(2*PI()*$A1142/$AZ$22+AA$4)*COS(2*PI()*$A1142/$BA$22+AA$5)</f>
        <v>0</v>
      </c>
      <c r="AB1142" s="39">
        <f>+AB$3*$F1142*ABS($F1142)*COS(2*2*PI()*$A1142/$BA$33+AB$4)*COS(2*2*PI()*$A1142/$BA$34+AB$5)*COS(2*2*PI()*$A1142/$BA$35+AB$6)</f>
        <v>0</v>
      </c>
      <c r="AE1142" s="20">
        <f>+$AF$20*SIGN(SOI!A1141)*(ABS(SOI!A1141))^$AE$2</f>
        <v>-0.39922347503077565</v>
      </c>
      <c r="AF1142" s="20">
        <f t="shared" si="488"/>
        <v>-0.34383411703771349</v>
      </c>
      <c r="AG1142" s="19">
        <f t="shared" si="490"/>
        <v>-0.80969474855765811</v>
      </c>
      <c r="AH1142" s="19">
        <f t="shared" si="491"/>
        <v>-0.81371162036025158</v>
      </c>
      <c r="AI1142">
        <f t="shared" si="487"/>
        <v>0.67200000000000681</v>
      </c>
      <c r="AJ1142">
        <f t="shared" si="486"/>
        <v>0.46586063151994461</v>
      </c>
      <c r="AK1142">
        <v>1</v>
      </c>
    </row>
    <row r="1143" spans="1:37" x14ac:dyDescent="0.25">
      <c r="A1143">
        <v>93.416666666665719</v>
      </c>
      <c r="B1143" s="2">
        <v>1973.4166666665817</v>
      </c>
      <c r="C1143">
        <f>+D1143+($D$2+E1143+F1143)*SOI!A1142*IF(B1143&gt;$C$18, IF(B1143&lt;$C$19,-1,1),1)</f>
        <v>51.877898734694192</v>
      </c>
      <c r="D1143">
        <f>+$D$3*((1-$D$5)*SOI!D1142+$D$5*SOI!D1141) +   $D$4*((1-$D$5)*SOI!E1142+$D$5*SOI!E1141)</f>
        <v>0</v>
      </c>
      <c r="E1143">
        <f t="shared" si="468"/>
        <v>-0.65467329745843661</v>
      </c>
      <c r="F1143">
        <f t="shared" si="469"/>
        <v>-59.668464766139465</v>
      </c>
      <c r="G1143">
        <f t="shared" si="476"/>
        <v>-60.323138063597902</v>
      </c>
      <c r="H1143" s="21">
        <f t="shared" si="477"/>
        <v>3.5491873245132644E-2</v>
      </c>
      <c r="I1143" s="37">
        <f t="shared" si="470"/>
        <v>-7.6729526005388793E-2</v>
      </c>
      <c r="J1143" s="1">
        <f t="shared" si="478"/>
        <v>-4.6028606534913176E-2</v>
      </c>
      <c r="K1143" s="1">
        <f t="shared" si="479"/>
        <v>1.4468185736930222E-7</v>
      </c>
      <c r="L1143" s="1">
        <f t="shared" si="471"/>
        <v>1.1576672463412216E-2</v>
      </c>
      <c r="M1143" s="1">
        <f t="shared" si="472"/>
        <v>3.7697970410949635</v>
      </c>
      <c r="N1143" s="1">
        <f t="shared" si="473"/>
        <v>-0.548604635185718</v>
      </c>
      <c r="O1143" s="1">
        <f t="shared" si="474"/>
        <v>6.9634533944536767E-2</v>
      </c>
      <c r="P1143" s="1">
        <f t="shared" si="475"/>
        <v>-6.6567084976272501E-3</v>
      </c>
      <c r="Q1143" s="1">
        <f t="shared" si="480"/>
        <v>-1.3909123996803554</v>
      </c>
      <c r="R1143" s="1">
        <f t="shared" si="481"/>
        <v>-5.8643437854071145E-3</v>
      </c>
      <c r="S1143" s="1">
        <f t="shared" si="482"/>
        <v>5.5194019497459687E-3</v>
      </c>
      <c r="T1143" s="1">
        <f t="shared" si="483"/>
        <v>-1.3563943679483112E-5</v>
      </c>
      <c r="U1143" s="1">
        <f t="shared" si="484"/>
        <v>-2.6497071137547388E-5</v>
      </c>
      <c r="V1143" s="1">
        <f t="shared" si="485"/>
        <v>-7.0978511736571005E-3</v>
      </c>
      <c r="W1143" s="1">
        <f t="shared" si="492"/>
        <v>0</v>
      </c>
      <c r="X1143" s="1">
        <f t="shared" si="492"/>
        <v>0</v>
      </c>
      <c r="Y1143" s="1">
        <f t="shared" si="492"/>
        <v>0</v>
      </c>
      <c r="Z1143" s="1">
        <f t="shared" si="492"/>
        <v>0</v>
      </c>
      <c r="AA1143" s="1">
        <f>+AA$3*$F1143*ABS($F1143)*COS(2*PI()*$A1143/$AZ$22+AA$4)*COS(2*PI()*$A1143/$BA$22+AA$5)</f>
        <v>0</v>
      </c>
      <c r="AB1143" s="39">
        <f>+AB$3*$F1143*ABS($F1143)*COS(2*2*PI()*$A1143/$BA$33+AB$4)*COS(2*2*PI()*$A1143/$BA$34+AB$5)*COS(2*2*PI()*$A1143/$BA$35+AB$6)</f>
        <v>0</v>
      </c>
      <c r="AE1143" s="20">
        <f>+$AF$20*SIGN(SOI!A1142)*(ABS(SOI!A1142))^$AE$2</f>
        <v>-0.53966806335309503</v>
      </c>
      <c r="AF1143" s="20">
        <f t="shared" si="488"/>
        <v>-0.53225144680344394</v>
      </c>
      <c r="AG1143" s="19">
        <f t="shared" si="490"/>
        <v>-0.88830211194342368</v>
      </c>
      <c r="AH1143" s="19">
        <f t="shared" si="491"/>
        <v>-0.87390080348284693</v>
      </c>
      <c r="AI1143">
        <f t="shared" si="487"/>
        <v>0.67260000000000686</v>
      </c>
      <c r="AJ1143">
        <f t="shared" si="486"/>
        <v>0.35605066513997974</v>
      </c>
      <c r="AK1143">
        <v>1</v>
      </c>
    </row>
    <row r="1144" spans="1:37" x14ac:dyDescent="0.25">
      <c r="A1144">
        <v>93.499999999999048</v>
      </c>
      <c r="B1144" s="2">
        <v>1973.499999999915</v>
      </c>
      <c r="C1144">
        <f>+D1144+($D$2+E1144+F1144)*SOI!A1143*IF(B1144&gt;$C$18, IF(B1144&lt;$C$19,-1,1),1)</f>
        <v>3.8166060054797013</v>
      </c>
      <c r="D1144">
        <f>+$D$3*((1-$D$5)*SOI!D1143+$D$5*SOI!D1142) +   $D$4*((1-$D$5)*SOI!E1143+$D$5*SOI!E1142)</f>
        <v>0</v>
      </c>
      <c r="E1144">
        <f t="shared" si="468"/>
        <v>0.67488859914580335</v>
      </c>
      <c r="F1144">
        <f t="shared" si="469"/>
        <v>-4.0227886039525593</v>
      </c>
      <c r="G1144">
        <f t="shared" si="476"/>
        <v>-3.347900004806756</v>
      </c>
      <c r="H1144" s="21">
        <f t="shared" si="477"/>
        <v>8.2194407451075032E-3</v>
      </c>
      <c r="I1144" s="37">
        <f t="shared" si="470"/>
        <v>0.262355060101225</v>
      </c>
      <c r="J1144" s="1">
        <f t="shared" si="478"/>
        <v>3.7239179112784912E-3</v>
      </c>
      <c r="K1144" s="1">
        <f t="shared" si="479"/>
        <v>-2.0774133096086397E-4</v>
      </c>
      <c r="L1144" s="1">
        <f t="shared" si="471"/>
        <v>-0.50849038770904664</v>
      </c>
      <c r="M1144" s="1">
        <f t="shared" si="472"/>
        <v>8.9199683069678001E-2</v>
      </c>
      <c r="N1144" s="1">
        <f t="shared" si="473"/>
        <v>1.5160226209076307E-2</v>
      </c>
      <c r="O1144" s="1">
        <f t="shared" si="474"/>
        <v>0.56845762554586754</v>
      </c>
      <c r="P1144" s="1">
        <f t="shared" si="475"/>
        <v>-2.6656059467887089E-2</v>
      </c>
      <c r="Q1144" s="1">
        <f t="shared" si="480"/>
        <v>9.0947618162457204E-4</v>
      </c>
      <c r="R1144" s="1">
        <f t="shared" si="481"/>
        <v>-1.3111062950572437E-5</v>
      </c>
      <c r="S1144" s="1">
        <f t="shared" si="482"/>
        <v>5.2151302686426887E-4</v>
      </c>
      <c r="T1144" s="1">
        <f t="shared" si="483"/>
        <v>4.8636061931197671E-3</v>
      </c>
      <c r="U1144" s="1">
        <f t="shared" si="484"/>
        <v>3.6279493115735315E-4</v>
      </c>
      <c r="V1144" s="1">
        <f t="shared" si="485"/>
        <v>7.8543365632892674E-4</v>
      </c>
      <c r="W1144" s="1">
        <f t="shared" si="492"/>
        <v>0</v>
      </c>
      <c r="X1144" s="1">
        <f t="shared" si="492"/>
        <v>0</v>
      </c>
      <c r="Y1144" s="1">
        <f t="shared" si="492"/>
        <v>0</v>
      </c>
      <c r="Z1144" s="1">
        <f t="shared" si="492"/>
        <v>0</v>
      </c>
      <c r="AA1144" s="1">
        <f>+AA$3*$F1144*ABS($F1144)*COS(2*PI()*$A1144/$AZ$22+AA$4)*COS(2*PI()*$A1144/$BA$22+AA$5)</f>
        <v>0</v>
      </c>
      <c r="AB1144" s="39">
        <f>+AB$3*$F1144*ABS($F1144)*COS(2*2*PI()*$A1144/$BA$33+AB$4)*COS(2*2*PI()*$A1144/$BA$34+AB$5)*COS(2*2*PI()*$A1144/$BA$35+AB$6)</f>
        <v>0</v>
      </c>
      <c r="AE1144" s="20">
        <f>+$AF$20*SIGN(SOI!A1143)*(ABS(SOI!A1143))^$AE$2</f>
        <v>-0.65786280202646086</v>
      </c>
      <c r="AF1144" s="20">
        <f t="shared" si="488"/>
        <v>-0.62784157348534608</v>
      </c>
      <c r="AG1144" s="19">
        <f t="shared" si="490"/>
        <v>-0.85815694398450326</v>
      </c>
      <c r="AH1144" s="19">
        <f t="shared" si="491"/>
        <v>-0.87029019873795621</v>
      </c>
      <c r="AI1144">
        <f t="shared" si="487"/>
        <v>0.6732000000000069</v>
      </c>
      <c r="AJ1144">
        <f t="shared" si="486"/>
        <v>0.23031537049915718</v>
      </c>
      <c r="AK1144">
        <v>1</v>
      </c>
    </row>
    <row r="1145" spans="1:37" x14ac:dyDescent="0.25">
      <c r="A1145">
        <v>93.583333333332376</v>
      </c>
      <c r="B1145" s="2">
        <v>1973.5833333332482</v>
      </c>
      <c r="C1145">
        <f>+D1145+($D$2+E1145+F1145)*SOI!A1144*IF(B1145&gt;$C$18, IF(B1145&lt;$C$19,-1,1),1)</f>
        <v>-1.7986345035422251</v>
      </c>
      <c r="D1145">
        <f>+$D$3*((1-$D$5)*SOI!D1144+$D$5*SOI!D1143) +   $D$4*((1-$D$5)*SOI!E1144+$D$5*SOI!E1143)</f>
        <v>0</v>
      </c>
      <c r="E1145">
        <f t="shared" si="468"/>
        <v>-0.74906623520530191</v>
      </c>
      <c r="F1145">
        <f t="shared" si="469"/>
        <v>2.2355410315211905</v>
      </c>
      <c r="G1145">
        <f t="shared" si="476"/>
        <v>1.4864747963158886</v>
      </c>
      <c r="H1145" s="21">
        <f t="shared" si="477"/>
        <v>-5.6649643297963272E-4</v>
      </c>
      <c r="I1145" s="37">
        <f t="shared" si="470"/>
        <v>-0.45288588441568667</v>
      </c>
      <c r="J1145" s="1">
        <f t="shared" si="478"/>
        <v>-1.1800748224610347E-2</v>
      </c>
      <c r="K1145" s="1">
        <f t="shared" si="479"/>
        <v>5.1326524890343644E-4</v>
      </c>
      <c r="L1145" s="1">
        <f t="shared" si="471"/>
        <v>0.91555806481409263</v>
      </c>
      <c r="M1145" s="1">
        <f t="shared" si="472"/>
        <v>0.16374702451352172</v>
      </c>
      <c r="N1145" s="1">
        <f t="shared" si="473"/>
        <v>1.8409657118037371E-2</v>
      </c>
      <c r="O1145" s="1">
        <f t="shared" si="474"/>
        <v>-0.70289692958379546</v>
      </c>
      <c r="P1145" s="1">
        <f t="shared" si="475"/>
        <v>2.9581364672668333E-2</v>
      </c>
      <c r="Q1145" s="1">
        <f t="shared" si="480"/>
        <v>2.0274093907127243E-3</v>
      </c>
      <c r="R1145" s="1">
        <f t="shared" si="481"/>
        <v>5.0453043141598902E-5</v>
      </c>
      <c r="S1145" s="1">
        <f t="shared" si="482"/>
        <v>-1.0932123246539507E-3</v>
      </c>
      <c r="T1145" s="1">
        <f t="shared" si="483"/>
        <v>1.0828170792152456E-2</v>
      </c>
      <c r="U1145" s="1">
        <f t="shared" si="484"/>
        <v>6.949968035812376E-4</v>
      </c>
      <c r="V1145" s="1">
        <f t="shared" si="485"/>
        <v>-1.0584534970466926E-3</v>
      </c>
      <c r="W1145" s="1">
        <f t="shared" si="492"/>
        <v>0</v>
      </c>
      <c r="X1145" s="1">
        <f t="shared" si="492"/>
        <v>0</v>
      </c>
      <c r="Y1145" s="1">
        <f t="shared" si="492"/>
        <v>0</v>
      </c>
      <c r="Z1145" s="1">
        <f t="shared" si="492"/>
        <v>0</v>
      </c>
      <c r="AA1145" s="1">
        <f>+AA$3*$F1145*ABS($F1145)*COS(2*PI()*$A1145/$AZ$22+AA$4)*COS(2*PI()*$A1145/$BA$22+AA$5)</f>
        <v>0</v>
      </c>
      <c r="AB1145" s="39">
        <f>+AB$3*$F1145*ABS($F1145)*COS(2*2*PI()*$A1145/$BA$33+AB$4)*COS(2*2*PI()*$A1145/$BA$34+AB$5)*COS(2*2*PI()*$A1145/$BA$35+AB$6)</f>
        <v>0</v>
      </c>
      <c r="AE1145" s="20">
        <f>+$AF$20*SIGN(SOI!A1144)*(ABS(SOI!A1144))^$AE$2</f>
        <v>-0.68599385507648225</v>
      </c>
      <c r="AF1145" s="20">
        <f t="shared" si="488"/>
        <v>-0.70129385342353023</v>
      </c>
      <c r="AG1145" s="19">
        <f t="shared" si="490"/>
        <v>-0.83786810705783166</v>
      </c>
      <c r="AH1145" s="19">
        <f t="shared" si="491"/>
        <v>-0.82998481903108745</v>
      </c>
      <c r="AI1145">
        <f t="shared" si="487"/>
        <v>0.67380000000000695</v>
      </c>
      <c r="AJ1145">
        <f t="shared" si="486"/>
        <v>0.13657425363430142</v>
      </c>
      <c r="AK1145">
        <v>1</v>
      </c>
    </row>
    <row r="1146" spans="1:37" x14ac:dyDescent="0.25">
      <c r="A1146">
        <v>93.666666666665705</v>
      </c>
      <c r="B1146" s="2">
        <v>1973.6666666665815</v>
      </c>
      <c r="C1146">
        <f>+D1146+($D$2+E1146+F1146)*SOI!A1145*IF(B1146&gt;$C$18, IF(B1146&lt;$C$19,-1,1),1)</f>
        <v>1.3847343057321231</v>
      </c>
      <c r="D1146">
        <f>+$D$3*((1-$D$5)*SOI!D1145+$D$5*SOI!D1144) +   $D$4*((1-$D$5)*SOI!E1145+$D$5*SOI!E1144)</f>
        <v>0</v>
      </c>
      <c r="E1146">
        <f t="shared" si="468"/>
        <v>0.91133851624457574</v>
      </c>
      <c r="F1146">
        <f t="shared" si="469"/>
        <v>-1.9004344489103779</v>
      </c>
      <c r="G1146">
        <f t="shared" si="476"/>
        <v>-0.9890959326658022</v>
      </c>
      <c r="H1146" s="21">
        <f t="shared" si="477"/>
        <v>-3.5854771616035085E-3</v>
      </c>
      <c r="I1146" s="37">
        <f t="shared" si="470"/>
        <v>0.47080930631321333</v>
      </c>
      <c r="J1146" s="1">
        <f t="shared" si="478"/>
        <v>-2.4608425649115719E-2</v>
      </c>
      <c r="K1146" s="1">
        <f t="shared" si="479"/>
        <v>-7.8690968935016511E-5</v>
      </c>
      <c r="L1146" s="1">
        <f t="shared" si="471"/>
        <v>-0.52841092565515635</v>
      </c>
      <c r="M1146" s="1">
        <f t="shared" si="472"/>
        <v>-0.32846677663241708</v>
      </c>
      <c r="N1146" s="1">
        <f t="shared" si="473"/>
        <v>-4.6573467451950928E-2</v>
      </c>
      <c r="O1146" s="1">
        <f t="shared" si="474"/>
        <v>0.28873483587728715</v>
      </c>
      <c r="P1146" s="1">
        <f t="shared" si="475"/>
        <v>-1.9129684290704635E-2</v>
      </c>
      <c r="Q1146" s="1">
        <f t="shared" si="480"/>
        <v>1.0288507024038994E-2</v>
      </c>
      <c r="R1146" s="1">
        <f t="shared" si="481"/>
        <v>-2.6616719332296044E-4</v>
      </c>
      <c r="S1146" s="1">
        <f t="shared" si="482"/>
        <v>-2.8751045789346501E-3</v>
      </c>
      <c r="T1146" s="1">
        <f t="shared" si="483"/>
        <v>2.5671339598951045E-3</v>
      </c>
      <c r="U1146" s="1">
        <f t="shared" si="484"/>
        <v>4.6722778188331213E-4</v>
      </c>
      <c r="V1146" s="1">
        <f t="shared" si="485"/>
        <v>-1.7316266159560503E-3</v>
      </c>
      <c r="W1146" s="1">
        <f t="shared" si="492"/>
        <v>0</v>
      </c>
      <c r="X1146" s="1">
        <f t="shared" si="492"/>
        <v>0</v>
      </c>
      <c r="Y1146" s="1">
        <f t="shared" si="492"/>
        <v>0</v>
      </c>
      <c r="Z1146" s="1">
        <f t="shared" si="492"/>
        <v>0</v>
      </c>
      <c r="AA1146" s="1">
        <f>+AA$3*$F1146*ABS($F1146)*COS(2*PI()*$A1146/$AZ$22+AA$4)*COS(2*PI()*$A1146/$BA$22+AA$5)</f>
        <v>0</v>
      </c>
      <c r="AB1146" s="39">
        <f>+AB$3*$F1146*ABS($F1146)*COS(2*2*PI()*$A1146/$BA$33+AB$4)*COS(2*2*PI()*$A1146/$BA$34+AB$5)*COS(2*2*PI()*$A1146/$BA$35+AB$6)</f>
        <v>0</v>
      </c>
      <c r="AE1146" s="20">
        <f>+$AF$20*SIGN(SOI!A1145)*(ABS(SOI!A1145))^$AE$2</f>
        <v>-0.76002490316764759</v>
      </c>
      <c r="AF1146" s="20">
        <f t="shared" si="488"/>
        <v>-0.75782005856908041</v>
      </c>
      <c r="AG1146" s="19">
        <f t="shared" si="490"/>
        <v>-1.1527013490150271</v>
      </c>
      <c r="AH1146" s="19">
        <f t="shared" si="491"/>
        <v>-0.94981508731266884</v>
      </c>
      <c r="AI1146">
        <f t="shared" si="487"/>
        <v>0.67440000000000699</v>
      </c>
      <c r="AJ1146">
        <f t="shared" si="486"/>
        <v>0.39488129044594666</v>
      </c>
      <c r="AK1146">
        <v>1</v>
      </c>
    </row>
    <row r="1147" spans="1:37" x14ac:dyDescent="0.25">
      <c r="A1147">
        <v>93.749999999999034</v>
      </c>
      <c r="B1147" s="2">
        <v>1973.7499999999147</v>
      </c>
      <c r="C1147">
        <f>+D1147+($D$2+E1147+F1147)*SOI!A1146*IF(B1147&gt;$C$18, IF(B1147&lt;$C$19,-1,1),1)</f>
        <v>-1.3913474581758771</v>
      </c>
      <c r="D1147">
        <f>+$D$3*((1-$D$5)*SOI!D1146+$D$5*SOI!D1145) +   $D$4*((1-$D$5)*SOI!E1146+$D$5*SOI!E1145)</f>
        <v>0</v>
      </c>
      <c r="E1147">
        <f t="shared" si="468"/>
        <v>-1.2742092208999569</v>
      </c>
      <c r="F1147">
        <f t="shared" si="469"/>
        <v>2.1548088779732968</v>
      </c>
      <c r="G1147">
        <f t="shared" si="476"/>
        <v>0.88059965707333987</v>
      </c>
      <c r="H1147" s="21">
        <f t="shared" si="477"/>
        <v>5.3833053100778693E-3</v>
      </c>
      <c r="I1147" s="37">
        <f t="shared" si="470"/>
        <v>-0.2141929856523179</v>
      </c>
      <c r="J1147" s="1">
        <f t="shared" si="478"/>
        <v>-1.5396863600684107E-2</v>
      </c>
      <c r="K1147" s="1">
        <f t="shared" si="479"/>
        <v>6.4543408342859435E-10</v>
      </c>
      <c r="L1147" s="1">
        <f t="shared" si="471"/>
        <v>3.3375971556623586E-4</v>
      </c>
      <c r="M1147" s="1">
        <f t="shared" si="472"/>
        <v>0.45173077132519174</v>
      </c>
      <c r="N1147" s="1">
        <f t="shared" si="473"/>
        <v>4.5526189642834197E-2</v>
      </c>
      <c r="O1147" s="1">
        <f t="shared" si="474"/>
        <v>-1.5752221906994008E-2</v>
      </c>
      <c r="P1147" s="1">
        <f t="shared" si="475"/>
        <v>4.5533395834132301E-3</v>
      </c>
      <c r="Q1147" s="1">
        <f t="shared" si="480"/>
        <v>1.3831309998864146E-2</v>
      </c>
      <c r="R1147" s="1">
        <f t="shared" si="481"/>
        <v>1.6278923700119684E-4</v>
      </c>
      <c r="S1147" s="1">
        <f t="shared" si="482"/>
        <v>-1.278605541436671E-3</v>
      </c>
      <c r="T1147" s="1">
        <f t="shared" si="483"/>
        <v>8.846129572987786E-8</v>
      </c>
      <c r="U1147" s="1">
        <f t="shared" si="484"/>
        <v>5.0595407995366E-5</v>
      </c>
      <c r="V1147" s="1">
        <f t="shared" si="485"/>
        <v>-4.0290181226989278E-4</v>
      </c>
      <c r="W1147" s="1">
        <f t="shared" si="492"/>
        <v>0</v>
      </c>
      <c r="X1147" s="1">
        <f t="shared" si="492"/>
        <v>0</v>
      </c>
      <c r="Y1147" s="1">
        <f t="shared" si="492"/>
        <v>0</v>
      </c>
      <c r="Z1147" s="1">
        <f t="shared" si="492"/>
        <v>0</v>
      </c>
      <c r="AA1147" s="1">
        <f>+AA$3*$F1147*ABS($F1147)*COS(2*PI()*$A1147/$AZ$22+AA$4)*COS(2*PI()*$A1147/$BA$22+AA$5)</f>
        <v>0</v>
      </c>
      <c r="AB1147" s="39">
        <f>+AB$3*$F1147*ABS($F1147)*COS(2*2*PI()*$A1147/$BA$33+AB$4)*COS(2*2*PI()*$A1147/$BA$34+AB$5)*COS(2*2*PI()*$A1147/$BA$35+AB$6)</f>
        <v>0</v>
      </c>
      <c r="AE1147" s="20">
        <f>+$AF$20*SIGN(SOI!A1146)*(ABS(SOI!A1146))^$AE$2</f>
        <v>-0.82744141746311162</v>
      </c>
      <c r="AF1147" s="20">
        <f t="shared" si="488"/>
        <v>-0.86261711545512665</v>
      </c>
      <c r="AG1147" s="19">
        <f t="shared" si="490"/>
        <v>-0.7824773666461341</v>
      </c>
      <c r="AH1147" s="19">
        <f t="shared" si="491"/>
        <v>-0.78922376686305196</v>
      </c>
      <c r="AI1147">
        <f t="shared" si="487"/>
        <v>0.67500000000000704</v>
      </c>
      <c r="AJ1147">
        <f t="shared" si="486"/>
        <v>8.013974880899255E-2</v>
      </c>
      <c r="AK1147">
        <v>1</v>
      </c>
    </row>
    <row r="1148" spans="1:37" x14ac:dyDescent="0.25">
      <c r="A1148">
        <v>93.833333333332362</v>
      </c>
      <c r="B1148" s="2">
        <v>1973.833333333248</v>
      </c>
      <c r="C1148">
        <f>+D1148+($D$2+E1148+F1148)*SOI!A1147*IF(B1148&gt;$C$18, IF(B1148&lt;$C$19,-1,1),1)</f>
        <v>2.514130624935607</v>
      </c>
      <c r="D1148">
        <f>+$D$3*((1-$D$5)*SOI!D1147+$D$5*SOI!D1146) +   $D$4*((1-$D$5)*SOI!E1147+$D$5*SOI!E1146)</f>
        <v>0</v>
      </c>
      <c r="E1148">
        <f t="shared" si="468"/>
        <v>2.3875979232075033</v>
      </c>
      <c r="F1148">
        <f t="shared" si="469"/>
        <v>-3.6021537806643185</v>
      </c>
      <c r="G1148">
        <f t="shared" si="476"/>
        <v>-1.2145558574568152</v>
      </c>
      <c r="H1148" s="21">
        <f t="shared" si="477"/>
        <v>-2.2010204507077621E-2</v>
      </c>
      <c r="I1148" s="37">
        <f t="shared" si="470"/>
        <v>-0.62642501220795943</v>
      </c>
      <c r="J1148" s="1">
        <f t="shared" si="478"/>
        <v>5.282177945468379E-2</v>
      </c>
      <c r="K1148" s="1">
        <f t="shared" si="479"/>
        <v>-9.8305502606539844E-5</v>
      </c>
      <c r="L1148" s="1">
        <f t="shared" si="471"/>
        <v>-1.2963645551369609</v>
      </c>
      <c r="M1148" s="1">
        <f t="shared" si="472"/>
        <v>-0.52990326416553768</v>
      </c>
      <c r="N1148" s="1">
        <f t="shared" si="473"/>
        <v>2.0782413823499078E-2</v>
      </c>
      <c r="O1148" s="1">
        <f t="shared" si="474"/>
        <v>1.2627121598526285</v>
      </c>
      <c r="P1148" s="1">
        <f t="shared" si="475"/>
        <v>-2.2274101802096402E-3</v>
      </c>
      <c r="Q1148" s="1">
        <f t="shared" si="480"/>
        <v>-7.4065322801125291E-3</v>
      </c>
      <c r="R1148" s="1">
        <f t="shared" si="481"/>
        <v>-2.5494185293756721E-4</v>
      </c>
      <c r="S1148" s="1">
        <f t="shared" si="482"/>
        <v>-1.7070062572644188E-3</v>
      </c>
      <c r="T1148" s="1">
        <f t="shared" si="483"/>
        <v>2.7542862205850741E-2</v>
      </c>
      <c r="U1148" s="1">
        <f t="shared" si="484"/>
        <v>-7.2384421429132941E-5</v>
      </c>
      <c r="V1148" s="1">
        <f t="shared" si="485"/>
        <v>8.9971314474527063E-5</v>
      </c>
      <c r="W1148" s="1">
        <f t="shared" si="492"/>
        <v>0</v>
      </c>
      <c r="X1148" s="1">
        <f t="shared" si="492"/>
        <v>0</v>
      </c>
      <c r="Y1148" s="1">
        <f t="shared" si="492"/>
        <v>0</v>
      </c>
      <c r="Z1148" s="1">
        <f t="shared" si="492"/>
        <v>0</v>
      </c>
      <c r="AA1148" s="1">
        <f>+AA$3*$F1148*ABS($F1148)*COS(2*PI()*$A1148/$AZ$22+AA$4)*COS(2*PI()*$A1148/$BA$22+AA$5)</f>
        <v>0</v>
      </c>
      <c r="AB1148" s="39">
        <f>+AB$3*$F1148*ABS($F1148)*COS(2*2*PI()*$A1148/$BA$33+AB$4)*COS(2*2*PI()*$A1148/$BA$34+AB$5)*COS(2*2*PI()*$A1148/$BA$35+AB$6)</f>
        <v>0</v>
      </c>
      <c r="AE1148" s="20">
        <f>+$AF$20*SIGN(SOI!A1147)*(ABS(SOI!A1147))^$AE$2</f>
        <v>-1.0003850257346207</v>
      </c>
      <c r="AF1148" s="20">
        <f t="shared" si="488"/>
        <v>-0.955092031808778</v>
      </c>
      <c r="AG1148" s="19">
        <f t="shared" si="490"/>
        <v>-1.1505877177510617</v>
      </c>
      <c r="AH1148" s="19">
        <f t="shared" si="491"/>
        <v>-0.95080243607416004</v>
      </c>
      <c r="AI1148">
        <f t="shared" si="487"/>
        <v>0.67560000000000708</v>
      </c>
      <c r="AJ1148">
        <f t="shared" si="486"/>
        <v>0.19549568594228373</v>
      </c>
      <c r="AK1148">
        <v>1</v>
      </c>
    </row>
    <row r="1149" spans="1:37" x14ac:dyDescent="0.25">
      <c r="A1149">
        <v>93.916666666665691</v>
      </c>
      <c r="B1149" s="2">
        <v>1973.9166666665812</v>
      </c>
      <c r="C1149">
        <f>+D1149+($D$2+E1149+F1149)*SOI!A1148*IF(B1149&gt;$C$18, IF(B1149&lt;$C$19,-1,1),1)</f>
        <v>-40.434911989352543</v>
      </c>
      <c r="D1149">
        <f>+$D$3*((1-$D$5)*SOI!D1148+$D$5*SOI!D1147) +   $D$4*((1-$D$5)*SOI!E1148+$D$5*SOI!E1147)</f>
        <v>0</v>
      </c>
      <c r="E1149">
        <f t="shared" si="468"/>
        <v>-41.120340000328696</v>
      </c>
      <c r="F1149">
        <f t="shared" si="469"/>
        <v>59.668464766086743</v>
      </c>
      <c r="G1149">
        <f t="shared" si="476"/>
        <v>18.548124765758047</v>
      </c>
      <c r="H1149" s="21">
        <f t="shared" si="477"/>
        <v>1.6823858068340116</v>
      </c>
      <c r="I1149" s="37">
        <f t="shared" si="470"/>
        <v>22.707505314999104</v>
      </c>
      <c r="J1149" s="1">
        <f t="shared" si="478"/>
        <v>1.8224035157199976</v>
      </c>
      <c r="K1149" s="1">
        <f t="shared" si="479"/>
        <v>22.625196313319073</v>
      </c>
      <c r="L1149" s="1">
        <f t="shared" si="471"/>
        <v>49.739115584991247</v>
      </c>
      <c r="M1149" s="1">
        <f t="shared" si="472"/>
        <v>0.50434506697700954</v>
      </c>
      <c r="N1149" s="1">
        <f t="shared" si="473"/>
        <v>-2.1783674835945455</v>
      </c>
      <c r="O1149" s="1">
        <f t="shared" si="474"/>
        <v>-39.926769861856982</v>
      </c>
      <c r="P1149" s="1">
        <f t="shared" si="475"/>
        <v>0.42255573853358908</v>
      </c>
      <c r="Q1149" s="1">
        <f t="shared" si="480"/>
        <v>-0.73889250266135897</v>
      </c>
      <c r="R1149" s="1">
        <f t="shared" si="481"/>
        <v>0.92195094180953263</v>
      </c>
      <c r="S1149" s="1">
        <f t="shared" si="482"/>
        <v>-6.4859053228955732</v>
      </c>
      <c r="T1149" s="1">
        <f t="shared" si="483"/>
        <v>33.414871381326257</v>
      </c>
      <c r="U1149" s="1">
        <f t="shared" si="484"/>
        <v>-0.49777060397136325</v>
      </c>
      <c r="V1149" s="1">
        <f t="shared" si="485"/>
        <v>1.7890522590045788</v>
      </c>
      <c r="W1149" s="1">
        <f t="shared" si="492"/>
        <v>0</v>
      </c>
      <c r="X1149" s="1">
        <f t="shared" si="492"/>
        <v>0</v>
      </c>
      <c r="Y1149" s="1">
        <f t="shared" si="492"/>
        <v>0</v>
      </c>
      <c r="Z1149" s="1">
        <f t="shared" si="492"/>
        <v>0</v>
      </c>
      <c r="AA1149" s="1">
        <f>+AA$3*$F1149*ABS($F1149)*COS(2*PI()*$A1149/$AZ$22+AA$4)*COS(2*PI()*$A1149/$BA$22+AA$5)</f>
        <v>0</v>
      </c>
      <c r="AB1149" s="39">
        <f>+AB$3*$F1149*ABS($F1149)*COS(2*2*PI()*$A1149/$BA$33+AB$4)*COS(2*2*PI()*$A1149/$BA$34+AB$5)*COS(2*2*PI()*$A1149/$BA$35+AB$6)</f>
        <v>0</v>
      </c>
      <c r="AE1149" s="20">
        <f>+$AF$20*SIGN(SOI!A1148)*(ABS(SOI!A1148))^$AE$2</f>
        <v>-1.0374496522286019</v>
      </c>
      <c r="AF1149" s="20">
        <f t="shared" si="488"/>
        <v>-1.0070597916816022</v>
      </c>
      <c r="AG1149" s="19">
        <f t="shared" si="490"/>
        <v>-0.76176093135488132</v>
      </c>
      <c r="AH1149" s="19">
        <f t="shared" si="491"/>
        <v>-0.74719722788921805</v>
      </c>
      <c r="AI1149">
        <f t="shared" si="487"/>
        <v>0.67620000000000713</v>
      </c>
      <c r="AJ1149">
        <f t="shared" si="486"/>
        <v>0.24529886032672088</v>
      </c>
      <c r="AK1149">
        <v>1</v>
      </c>
    </row>
    <row r="1150" spans="1:37" x14ac:dyDescent="0.25">
      <c r="A1150">
        <v>93.999999999999019</v>
      </c>
      <c r="B1150" s="2">
        <v>1973.9999999999145</v>
      </c>
      <c r="C1150">
        <f>+D1150+($D$2+E1150+F1150)*SOI!A1149*IF(B1150&gt;$C$18, IF(B1150&lt;$C$19,-1,1),1)</f>
        <v>-2.6937430390611112</v>
      </c>
      <c r="D1150">
        <f>+$D$3*((1-$D$5)*SOI!D1149+$D$5*SOI!D1148) +   $D$4*((1-$D$5)*SOI!E1149+$D$5*SOI!E1148)</f>
        <v>0</v>
      </c>
      <c r="E1150">
        <f t="shared" si="468"/>
        <v>-2.6892524463168779</v>
      </c>
      <c r="F1150">
        <f t="shared" si="469"/>
        <v>4.0227886042679231</v>
      </c>
      <c r="G1150">
        <f t="shared" si="476"/>
        <v>1.3335361579510452</v>
      </c>
      <c r="H1150" s="21">
        <f t="shared" si="477"/>
        <v>2.6103230756847683E-2</v>
      </c>
      <c r="I1150" s="37">
        <f t="shared" si="470"/>
        <v>1.4816549845564553</v>
      </c>
      <c r="J1150" s="1">
        <f t="shared" si="478"/>
        <v>-0.12781387538353017</v>
      </c>
      <c r="K1150" s="1">
        <f t="shared" si="479"/>
        <v>4.1756742595978552E-3</v>
      </c>
      <c r="L1150" s="1">
        <f t="shared" si="471"/>
        <v>2.0867509379920715</v>
      </c>
      <c r="M1150" s="1">
        <f t="shared" si="472"/>
        <v>-0.54210520100269044</v>
      </c>
      <c r="N1150" s="1">
        <f t="shared" si="473"/>
        <v>-0.18749180821889103</v>
      </c>
      <c r="O1150" s="1">
        <f t="shared" si="474"/>
        <v>-1.552439219449014</v>
      </c>
      <c r="P1150" s="1">
        <f t="shared" si="475"/>
        <v>4.7807416189543671E-2</v>
      </c>
      <c r="Q1150" s="1">
        <f t="shared" si="480"/>
        <v>6.8357820664299962E-2</v>
      </c>
      <c r="R1150" s="1">
        <f t="shared" si="481"/>
        <v>-5.5653492407250257E-3</v>
      </c>
      <c r="S1150" s="1">
        <f t="shared" si="482"/>
        <v>-3.6424988101684236E-2</v>
      </c>
      <c r="T1150" s="1">
        <f t="shared" si="483"/>
        <v>5.4508318102725301E-2</v>
      </c>
      <c r="U1150" s="1">
        <f t="shared" si="484"/>
        <v>-3.6746685786833914E-3</v>
      </c>
      <c r="V1150" s="1">
        <f t="shared" si="485"/>
        <v>1.7421496052909016E-2</v>
      </c>
      <c r="W1150" s="1">
        <f t="shared" si="492"/>
        <v>0</v>
      </c>
      <c r="X1150" s="1">
        <f t="shared" si="492"/>
        <v>0</v>
      </c>
      <c r="Y1150" s="1">
        <f t="shared" si="492"/>
        <v>0</v>
      </c>
      <c r="Z1150" s="1">
        <f t="shared" si="492"/>
        <v>0</v>
      </c>
      <c r="AA1150" s="1">
        <f>+AA$3*$F1150*ABS($F1150)*COS(2*PI()*$A1150/$AZ$22+AA$4)*COS(2*PI()*$A1150/$BA$22+AA$5)</f>
        <v>0</v>
      </c>
      <c r="AB1150" s="39">
        <f>+AB$3*$F1150*ABS($F1150)*COS(2*2*PI()*$A1150/$BA$33+AB$4)*COS(2*2*PI()*$A1150/$BA$34+AB$5)*COS(2*2*PI()*$A1150/$BA$35+AB$6)</f>
        <v>0</v>
      </c>
      <c r="AE1150" s="20">
        <f>+$AF$20*SIGN(SOI!A1149)*(ABS(SOI!A1149))^$AE$2</f>
        <v>-0.98334469708158434</v>
      </c>
      <c r="AF1150" s="20">
        <f t="shared" si="488"/>
        <v>-0.93952372821890184</v>
      </c>
      <c r="AG1150" s="19">
        <f t="shared" si="490"/>
        <v>-0.92819282157096772</v>
      </c>
      <c r="AH1150" s="19">
        <f t="shared" si="491"/>
        <v>-0.93273183142096294</v>
      </c>
      <c r="AI1150">
        <f t="shared" si="487"/>
        <v>0.67680000000000717</v>
      </c>
      <c r="AJ1150">
        <f t="shared" si="486"/>
        <v>1.1330906647934125E-2</v>
      </c>
      <c r="AK1150">
        <v>1</v>
      </c>
    </row>
    <row r="1151" spans="1:37" x14ac:dyDescent="0.25">
      <c r="A1151">
        <v>94.083333333332348</v>
      </c>
      <c r="B1151" s="2">
        <v>1974.0833333332478</v>
      </c>
      <c r="C1151">
        <f>+D1151+($D$2+E1151+F1151)*SOI!A1150*IF(B1151&gt;$C$18, IF(B1151&lt;$C$19,-1,1),1)</f>
        <v>1.3335963363082564</v>
      </c>
      <c r="D1151">
        <f>+$D$3*((1-$D$5)*SOI!D1150+$D$5*SOI!D1149) +   $D$4*((1-$D$5)*SOI!E1150+$D$5*SOI!E1149)</f>
        <v>0</v>
      </c>
      <c r="E1151">
        <f t="shared" si="468"/>
        <v>1.3464768074511451</v>
      </c>
      <c r="F1151">
        <f t="shared" si="469"/>
        <v>-2.2355410316566493</v>
      </c>
      <c r="G1151">
        <f t="shared" si="476"/>
        <v>-0.88906422420550424</v>
      </c>
      <c r="H1151" s="21">
        <f t="shared" si="477"/>
        <v>2.864934590930528E-3</v>
      </c>
      <c r="I1151" s="37">
        <f t="shared" si="470"/>
        <v>-0.34821006045994973</v>
      </c>
      <c r="J1151" s="1">
        <f t="shared" si="478"/>
        <v>-2.5765317844021252E-2</v>
      </c>
      <c r="K1151" s="1">
        <f t="shared" si="479"/>
        <v>-8.6055033379107128E-7</v>
      </c>
      <c r="L1151" s="1">
        <f t="shared" si="471"/>
        <v>-5.1589805627754358E-2</v>
      </c>
      <c r="M1151" s="1">
        <f t="shared" si="472"/>
        <v>0.46499346251248236</v>
      </c>
      <c r="N1151" s="1">
        <f t="shared" si="473"/>
        <v>6.674261562904811E-2</v>
      </c>
      <c r="O1151" s="1">
        <f t="shared" si="474"/>
        <v>3.4673057503995006E-2</v>
      </c>
      <c r="P1151" s="1">
        <f t="shared" si="475"/>
        <v>-1.7843256931591518E-2</v>
      </c>
      <c r="Q1151" s="1">
        <f t="shared" si="480"/>
        <v>2.0872400840831737E-2</v>
      </c>
      <c r="R1151" s="1">
        <f t="shared" si="481"/>
        <v>3.9936577974601943E-4</v>
      </c>
      <c r="S1151" s="1">
        <f t="shared" si="482"/>
        <v>-3.0472955100070182E-3</v>
      </c>
      <c r="T1151" s="1">
        <f t="shared" si="483"/>
        <v>3.0097719469765049E-5</v>
      </c>
      <c r="U1151" s="1">
        <f t="shared" si="484"/>
        <v>-3.2232297339728806E-4</v>
      </c>
      <c r="V1151" s="1">
        <f t="shared" si="485"/>
        <v>2.3146494580082865E-3</v>
      </c>
      <c r="W1151" s="1">
        <f t="shared" si="492"/>
        <v>0</v>
      </c>
      <c r="X1151" s="1">
        <f t="shared" si="492"/>
        <v>0</v>
      </c>
      <c r="Y1151" s="1">
        <f t="shared" si="492"/>
        <v>0</v>
      </c>
      <c r="Z1151" s="1">
        <f t="shared" si="492"/>
        <v>0</v>
      </c>
      <c r="AA1151" s="1">
        <f>+AA$3*$F1151*ABS($F1151)*COS(2*PI()*$A1151/$AZ$22+AA$4)*COS(2*PI()*$A1151/$BA$22+AA$5)</f>
        <v>0</v>
      </c>
      <c r="AB1151" s="39">
        <f>+AB$3*$F1151*ABS($F1151)*COS(2*2*PI()*$A1151/$BA$33+AB$4)*COS(2*2*PI()*$A1151/$BA$34+AB$5)*COS(2*2*PI()*$A1151/$BA$35+AB$6)</f>
        <v>0</v>
      </c>
      <c r="AE1151" s="20">
        <f>+$AF$20*SIGN(SOI!A1150)*(ABS(SOI!A1150))^$AE$2</f>
        <v>-0.79777683534651955</v>
      </c>
      <c r="AF1151" s="20">
        <f t="shared" si="488"/>
        <v>-0.85211346957024647</v>
      </c>
      <c r="AG1151" s="19">
        <f t="shared" si="490"/>
        <v>-0.71745422882872067</v>
      </c>
      <c r="AH1151" s="19">
        <f t="shared" si="491"/>
        <v>-0.71304879116580688</v>
      </c>
      <c r="AI1151">
        <f t="shared" si="487"/>
        <v>0.67740000000000722</v>
      </c>
      <c r="AJ1151">
        <f t="shared" si="486"/>
        <v>0.1346592407415258</v>
      </c>
      <c r="AK1151">
        <v>1</v>
      </c>
    </row>
    <row r="1152" spans="1:37" x14ac:dyDescent="0.25">
      <c r="A1152">
        <v>94.166666666665677</v>
      </c>
      <c r="B1152" s="2">
        <v>1974.166666666581</v>
      </c>
      <c r="C1152">
        <f>+D1152+($D$2+E1152+F1152)*SOI!A1151*IF(B1152&gt;$C$18, IF(B1152&lt;$C$19,-1,1),1)</f>
        <v>-1.3818351952899242</v>
      </c>
      <c r="D1152">
        <f>+$D$3*((1-$D$5)*SOI!D1151+$D$5*SOI!D1150) +   $D$4*((1-$D$5)*SOI!E1151+$D$5*SOI!E1150)</f>
        <v>0</v>
      </c>
      <c r="E1152">
        <f t="shared" si="468"/>
        <v>-0.94082667449076318</v>
      </c>
      <c r="F1152">
        <f t="shared" si="469"/>
        <v>1.900434448997655</v>
      </c>
      <c r="G1152">
        <f t="shared" si="476"/>
        <v>0.95960777450689183</v>
      </c>
      <c r="H1152" s="21">
        <f t="shared" si="477"/>
        <v>-8.5192733032386277E-3</v>
      </c>
      <c r="I1152" s="37">
        <f t="shared" si="470"/>
        <v>-0.16455798855975545</v>
      </c>
      <c r="J1152" s="1">
        <f t="shared" si="478"/>
        <v>9.0220891613532698E-3</v>
      </c>
      <c r="K1152" s="1">
        <f t="shared" si="479"/>
        <v>4.3194723920465425E-6</v>
      </c>
      <c r="L1152" s="1">
        <f t="shared" si="471"/>
        <v>0.33156748594877955</v>
      </c>
      <c r="M1152" s="1">
        <f t="shared" si="472"/>
        <v>-0.34454091424858241</v>
      </c>
      <c r="N1152" s="1">
        <f t="shared" si="473"/>
        <v>-7.7121483677757216E-3</v>
      </c>
      <c r="O1152" s="1">
        <f t="shared" si="474"/>
        <v>-0.25507801182001888</v>
      </c>
      <c r="P1152" s="1">
        <f t="shared" si="475"/>
        <v>1.8942601635672171E-3</v>
      </c>
      <c r="Q1152" s="1">
        <f t="shared" si="480"/>
        <v>1.7870574514805299E-3</v>
      </c>
      <c r="R1152" s="1">
        <f t="shared" si="481"/>
        <v>1.6159004905740181E-5</v>
      </c>
      <c r="S1152" s="1">
        <f t="shared" si="482"/>
        <v>1.6640423727492067E-4</v>
      </c>
      <c r="T1152" s="1">
        <f t="shared" si="483"/>
        <v>1.4230577280162776E-3</v>
      </c>
      <c r="U1152" s="1">
        <f t="shared" si="484"/>
        <v>1.6170908263116636E-5</v>
      </c>
      <c r="V1152" s="1">
        <f t="shared" si="485"/>
        <v>2.8393758168448854E-5</v>
      </c>
      <c r="W1152" s="1">
        <f t="shared" si="492"/>
        <v>0</v>
      </c>
      <c r="X1152" s="1">
        <f t="shared" si="492"/>
        <v>0</v>
      </c>
      <c r="Y1152" s="1">
        <f t="shared" si="492"/>
        <v>0</v>
      </c>
      <c r="Z1152" s="1">
        <f t="shared" si="492"/>
        <v>0</v>
      </c>
      <c r="AA1152" s="1">
        <f>+AA$3*$F1152*ABS($F1152)*COS(2*PI()*$A1152/$AZ$22+AA$4)*COS(2*PI()*$A1152/$BA$22+AA$5)</f>
        <v>0</v>
      </c>
      <c r="AB1152" s="39">
        <f>+AB$3*$F1152*ABS($F1152)*COS(2*2*PI()*$A1152/$BA$33+AB$4)*COS(2*2*PI()*$A1152/$BA$34+AB$5)*COS(2*2*PI()*$A1152/$BA$35+AB$6)</f>
        <v>0</v>
      </c>
      <c r="AE1152" s="20">
        <f>+$AF$20*SIGN(SOI!A1151)*(ABS(SOI!A1151))^$AE$2</f>
        <v>-0.77521887628263564</v>
      </c>
      <c r="AF1152" s="20">
        <f t="shared" si="488"/>
        <v>-0.72433190387638513</v>
      </c>
      <c r="AG1152" s="19">
        <f t="shared" si="490"/>
        <v>-0.94652651375512042</v>
      </c>
      <c r="AH1152" s="19">
        <f t="shared" si="491"/>
        <v>-0.97018113700455</v>
      </c>
      <c r="AI1152">
        <f t="shared" si="487"/>
        <v>0.67800000000000726</v>
      </c>
      <c r="AJ1152">
        <f t="shared" si="486"/>
        <v>0.22219460987873529</v>
      </c>
      <c r="AK1152">
        <v>1</v>
      </c>
    </row>
    <row r="1153" spans="1:37" x14ac:dyDescent="0.25">
      <c r="A1153">
        <v>94.249999999999005</v>
      </c>
      <c r="B1153" s="2">
        <v>1974.2499999999143</v>
      </c>
      <c r="C1153">
        <f>+D1153+($D$2+E1153+F1153)*SOI!A1152*IF(B1153&gt;$C$18, IF(B1153&lt;$C$19,-1,1),1)</f>
        <v>1.3918441411119593</v>
      </c>
      <c r="D1153">
        <f>+$D$3*((1-$D$5)*SOI!D1152+$D$5*SOI!D1151) +   $D$4*((1-$D$5)*SOI!E1152+$D$5*SOI!E1151)</f>
        <v>0</v>
      </c>
      <c r="E1153">
        <f t="shared" si="468"/>
        <v>0.76296473710341406</v>
      </c>
      <c r="F1153">
        <f t="shared" si="469"/>
        <v>-2.1548088782153734</v>
      </c>
      <c r="G1153">
        <f t="shared" si="476"/>
        <v>-1.3918441411119593</v>
      </c>
      <c r="H1153" s="21">
        <f t="shared" si="477"/>
        <v>8.2068080679125743E-3</v>
      </c>
      <c r="I1153" s="37">
        <f t="shared" si="470"/>
        <v>0.40443439741725762</v>
      </c>
      <c r="J1153" s="1">
        <f t="shared" si="478"/>
        <v>1.1835958741056108E-2</v>
      </c>
      <c r="K1153" s="1">
        <f t="shared" si="479"/>
        <v>-6.3763842710715885E-5</v>
      </c>
      <c r="L1153" s="1">
        <f t="shared" si="471"/>
        <v>-0.87446196903623596</v>
      </c>
      <c r="M1153" s="1">
        <f t="shared" si="472"/>
        <v>0.18391113064166348</v>
      </c>
      <c r="N1153" s="1">
        <f t="shared" si="473"/>
        <v>-1.3052928588181363E-2</v>
      </c>
      <c r="O1153" s="1">
        <f t="shared" si="474"/>
        <v>0.69371700532949132</v>
      </c>
      <c r="P1153" s="1">
        <f t="shared" si="475"/>
        <v>-3.8985678578461547E-3</v>
      </c>
      <c r="Q1153" s="1">
        <f t="shared" si="480"/>
        <v>-1.6145009810734298E-3</v>
      </c>
      <c r="R1153" s="1">
        <f t="shared" si="481"/>
        <v>3.5879264081358669E-5</v>
      </c>
      <c r="S1153" s="1">
        <f t="shared" si="482"/>
        <v>-6.9219121351643043E-4</v>
      </c>
      <c r="T1153" s="1">
        <f t="shared" si="483"/>
        <v>1.0207063711578507E-2</v>
      </c>
      <c r="U1153" s="1">
        <f t="shared" si="484"/>
        <v>8.1795422584731001E-5</v>
      </c>
      <c r="V1153" s="1">
        <f t="shared" si="485"/>
        <v>-9.8905612520385516E-5</v>
      </c>
      <c r="W1153" s="1">
        <f t="shared" si="492"/>
        <v>0</v>
      </c>
      <c r="X1153" s="1">
        <f t="shared" si="492"/>
        <v>0</v>
      </c>
      <c r="Y1153" s="1">
        <f t="shared" si="492"/>
        <v>0</v>
      </c>
      <c r="Z1153" s="1">
        <f t="shared" si="492"/>
        <v>0</v>
      </c>
      <c r="AA1153" s="1">
        <f>+AA$3*$F1153*ABS($F1153)*COS(2*PI()*$A1153/$AZ$22+AA$4)*COS(2*PI()*$A1153/$BA$22+AA$5)</f>
        <v>0</v>
      </c>
      <c r="AB1153" s="39">
        <f>+AB$3*$F1153*ABS($F1153)*COS(2*2*PI()*$A1153/$BA$33+AB$4)*COS(2*2*PI()*$A1153/$BA$34+AB$5)*COS(2*2*PI()*$A1153/$BA$35+AB$6)</f>
        <v>0</v>
      </c>
      <c r="AE1153" s="20">
        <f>+$AF$20*SIGN(SOI!A1152)*(ABS(SOI!A1152))^$AE$2</f>
        <v>-0.6</v>
      </c>
      <c r="AF1153" s="20">
        <f t="shared" si="488"/>
        <v>-0.62787826131711555</v>
      </c>
      <c r="AG1153" s="19">
        <f t="shared" si="490"/>
        <v>-0.62224689262576138</v>
      </c>
      <c r="AH1153" s="19">
        <f t="shared" si="491"/>
        <v>-0.6069945536819924</v>
      </c>
      <c r="AI1153">
        <f t="shared" si="487"/>
        <v>0.67860000000000731</v>
      </c>
      <c r="AJ1153">
        <f t="shared" si="486"/>
        <v>5.6313686913541661E-3</v>
      </c>
      <c r="AK1153">
        <v>1</v>
      </c>
    </row>
    <row r="1154" spans="1:37" x14ac:dyDescent="0.25">
      <c r="A1154">
        <v>94.333333333332334</v>
      </c>
      <c r="B1154" s="2">
        <v>1974.3333333332475</v>
      </c>
      <c r="C1154">
        <f>+D1154+($D$2+E1154+F1154)*SOI!A1153*IF(B1154&gt;$C$18, IF(B1154&lt;$C$19,-1,1),1)</f>
        <v>-2.3079710715462349</v>
      </c>
      <c r="D1154">
        <f>+$D$3*((1-$D$5)*SOI!D1153+$D$5*SOI!D1152) +   $D$4*((1-$D$5)*SOI!E1153+$D$5*SOI!E1152)</f>
        <v>0</v>
      </c>
      <c r="E1154">
        <f t="shared" si="468"/>
        <v>-0.68067141192646119</v>
      </c>
      <c r="F1154">
        <f t="shared" si="469"/>
        <v>3.6021537809723281</v>
      </c>
      <c r="G1154">
        <f t="shared" si="476"/>
        <v>2.9214823690458669</v>
      </c>
      <c r="H1154" s="21">
        <f t="shared" si="477"/>
        <v>-6.0181030260919779E-3</v>
      </c>
      <c r="I1154" s="37">
        <f t="shared" si="470"/>
        <v>-0.43643311543186863</v>
      </c>
      <c r="J1154" s="1">
        <f t="shared" si="478"/>
        <v>-3.4796571416761857E-3</v>
      </c>
      <c r="K1154" s="1">
        <f t="shared" si="479"/>
        <v>4.0336223818472102E-4</v>
      </c>
      <c r="L1154" s="1">
        <f t="shared" si="471"/>
        <v>0.65969956163768306</v>
      </c>
      <c r="M1154" s="1">
        <f t="shared" si="472"/>
        <v>5.0103886514314876E-2</v>
      </c>
      <c r="N1154" s="1">
        <f t="shared" si="473"/>
        <v>-2.5057255365787314E-2</v>
      </c>
      <c r="O1154" s="1">
        <f t="shared" si="474"/>
        <v>-0.5941953817889265</v>
      </c>
      <c r="P1154" s="1">
        <f t="shared" si="475"/>
        <v>3.8165737046316463E-2</v>
      </c>
      <c r="Q1154" s="1">
        <f t="shared" si="480"/>
        <v>-8.4435922177705975E-4</v>
      </c>
      <c r="R1154" s="1">
        <f t="shared" si="481"/>
        <v>-2.0248929818422947E-5</v>
      </c>
      <c r="S1154" s="1">
        <f t="shared" si="482"/>
        <v>1.4339078092790358E-3</v>
      </c>
      <c r="T1154" s="1">
        <f t="shared" si="483"/>
        <v>6.5955805110144219E-3</v>
      </c>
      <c r="U1154" s="1">
        <f t="shared" si="484"/>
        <v>8.6410629139001011E-4</v>
      </c>
      <c r="V1154" s="1">
        <f t="shared" si="485"/>
        <v>1.8587245270727238E-3</v>
      </c>
      <c r="W1154" s="1">
        <f t="shared" si="492"/>
        <v>0</v>
      </c>
      <c r="X1154" s="1">
        <f t="shared" si="492"/>
        <v>0</v>
      </c>
      <c r="Y1154" s="1">
        <f t="shared" si="492"/>
        <v>0</v>
      </c>
      <c r="Z1154" s="1">
        <f t="shared" si="492"/>
        <v>0</v>
      </c>
      <c r="AA1154" s="1">
        <f>+AA$3*$F1154*ABS($F1154)*COS(2*PI()*$A1154/$AZ$22+AA$4)*COS(2*PI()*$A1154/$BA$22+AA$5)</f>
        <v>0</v>
      </c>
      <c r="AB1154" s="39">
        <f>+AB$3*$F1154*ABS($F1154)*COS(2*2*PI()*$A1154/$BA$33+AB$4)*COS(2*2*PI()*$A1154/$BA$34+AB$5)*COS(2*2*PI()*$A1154/$BA$35+AB$6)</f>
        <v>0</v>
      </c>
      <c r="AE1154" s="20">
        <f>+$AF$20*SIGN(SOI!A1153)*(ABS(SOI!A1153))^$AE$2</f>
        <v>-0.50841590766871125</v>
      </c>
      <c r="AF1154" s="20">
        <f t="shared" si="488"/>
        <v>-0.52513606130228074</v>
      </c>
      <c r="AG1154" s="19">
        <f t="shared" si="490"/>
        <v>-0.62782942725052082</v>
      </c>
      <c r="AH1154" s="19">
        <f t="shared" si="491"/>
        <v>-0.70893812735514328</v>
      </c>
      <c r="AI1154">
        <f t="shared" si="487"/>
        <v>0.67920000000000735</v>
      </c>
      <c r="AJ1154">
        <f t="shared" si="486"/>
        <v>0.10269336594824008</v>
      </c>
      <c r="AK1154">
        <v>1</v>
      </c>
    </row>
    <row r="1155" spans="1:37" x14ac:dyDescent="0.25">
      <c r="A1155">
        <v>94.416666666665662</v>
      </c>
      <c r="B1155" s="2">
        <v>1974.4166666665808</v>
      </c>
      <c r="C1155">
        <f>+D1155+($D$2+E1155+F1155)*SOI!A1154*IF(B1155&gt;$C$18, IF(B1155&lt;$C$19,-1,1),1)</f>
        <v>41.309654027984053</v>
      </c>
      <c r="D1155">
        <f>+$D$3*((1-$D$5)*SOI!D1154+$D$5*SOI!D1153) +   $D$4*((1-$D$5)*SOI!E1154+$D$5*SOI!E1153)</f>
        <v>0</v>
      </c>
      <c r="E1155">
        <f t="shared" si="468"/>
        <v>0.65467329746230674</v>
      </c>
      <c r="F1155">
        <f t="shared" si="469"/>
        <v>-59.668464766010956</v>
      </c>
      <c r="G1155">
        <f t="shared" si="476"/>
        <v>-59.013791468548646</v>
      </c>
      <c r="H1155" s="21">
        <f t="shared" si="477"/>
        <v>-6.7469901176590935E-2</v>
      </c>
      <c r="I1155" s="37">
        <f t="shared" si="470"/>
        <v>0.7880927182102484</v>
      </c>
      <c r="J1155" s="1">
        <f t="shared" si="478"/>
        <v>-0.46559872884746556</v>
      </c>
      <c r="K1155" s="1">
        <f t="shared" si="479"/>
        <v>-9.010376796606299E-4</v>
      </c>
      <c r="L1155" s="1">
        <f t="shared" si="471"/>
        <v>-0.1191462466735323</v>
      </c>
      <c r="M1155" s="1">
        <f t="shared" si="472"/>
        <v>-3.7126766657592309</v>
      </c>
      <c r="N1155" s="1">
        <f t="shared" si="473"/>
        <v>1.4790548511799337</v>
      </c>
      <c r="O1155" s="1">
        <f t="shared" si="474"/>
        <v>0.31127304842336234</v>
      </c>
      <c r="P1155" s="1">
        <f t="shared" si="475"/>
        <v>-0.90110406973859003</v>
      </c>
      <c r="Q1155" s="1">
        <f t="shared" si="480"/>
        <v>-3.6931227745785633</v>
      </c>
      <c r="R1155" s="1">
        <f t="shared" si="481"/>
        <v>0.1599293559282399</v>
      </c>
      <c r="S1155" s="1">
        <f t="shared" si="482"/>
        <v>0.15283809981514399</v>
      </c>
      <c r="T1155" s="1">
        <f t="shared" si="483"/>
        <v>6.2402134216952296E-4</v>
      </c>
      <c r="U1155" s="1">
        <f t="shared" si="484"/>
        <v>3.684071776587583E-2</v>
      </c>
      <c r="V1155" s="1">
        <f t="shared" si="485"/>
        <v>2.590401651782523</v>
      </c>
      <c r="W1155" s="1">
        <f t="shared" si="492"/>
        <v>0</v>
      </c>
      <c r="X1155" s="1">
        <f t="shared" si="492"/>
        <v>0</v>
      </c>
      <c r="Y1155" s="1">
        <f t="shared" si="492"/>
        <v>0</v>
      </c>
      <c r="Z1155" s="1">
        <f t="shared" si="492"/>
        <v>0</v>
      </c>
      <c r="AA1155" s="1">
        <f>+AA$3*$F1155*ABS($F1155)*COS(2*PI()*$A1155/$AZ$22+AA$4)*COS(2*PI()*$A1155/$BA$22+AA$5)</f>
        <v>0</v>
      </c>
      <c r="AB1155" s="39">
        <f>+AB$3*$F1155*ABS($F1155)*COS(2*2*PI()*$A1155/$BA$33+AB$4)*COS(2*2*PI()*$A1155/$BA$34+AB$5)*COS(2*2*PI()*$A1155/$BA$35+AB$6)</f>
        <v>0</v>
      </c>
      <c r="AE1155" s="20">
        <f>+$AF$20*SIGN(SOI!A1154)*(ABS(SOI!A1154))^$AE$2</f>
        <v>-0.46699227623813078</v>
      </c>
      <c r="AF1155" s="20">
        <f t="shared" si="488"/>
        <v>-0.47290186473286733</v>
      </c>
      <c r="AG1155" s="19">
        <f t="shared" si="490"/>
        <v>-0.65212603816971026</v>
      </c>
      <c r="AH1155" s="19">
        <f t="shared" si="491"/>
        <v>-0.74668976682843535</v>
      </c>
      <c r="AI1155">
        <f t="shared" si="487"/>
        <v>0.6798000000000074</v>
      </c>
      <c r="AJ1155">
        <f t="shared" si="486"/>
        <v>0.17922417343684294</v>
      </c>
      <c r="AK1155">
        <v>1</v>
      </c>
    </row>
    <row r="1156" spans="1:37" x14ac:dyDescent="0.25">
      <c r="A1156">
        <v>94.499999999998991</v>
      </c>
      <c r="B1156" s="2">
        <v>1974.4999999999141</v>
      </c>
      <c r="C1156">
        <f>+D1156+($D$2+E1156+F1156)*SOI!A1155*IF(B1156&gt;$C$18, IF(B1156&lt;$C$19,-1,1),1)</f>
        <v>3.0534901825008394</v>
      </c>
      <c r="D1156">
        <f>+$D$3*((1-$D$5)*SOI!D1155+$D$5*SOI!D1154) +   $D$4*((1-$D$5)*SOI!E1155+$D$5*SOI!E1154)</f>
        <v>0</v>
      </c>
      <c r="E1156">
        <f t="shared" si="468"/>
        <v>-0.67488859915512389</v>
      </c>
      <c r="F1156">
        <f t="shared" si="469"/>
        <v>-4.0227886046923214</v>
      </c>
      <c r="G1156">
        <f t="shared" si="476"/>
        <v>-4.6976772038474452</v>
      </c>
      <c r="H1156" s="21">
        <f t="shared" si="477"/>
        <v>-8.4491184399808361E-4</v>
      </c>
      <c r="I1156" s="37">
        <f t="shared" si="470"/>
        <v>4.1473792484078842E-2</v>
      </c>
      <c r="J1156" s="1">
        <f t="shared" si="478"/>
        <v>-1.3452122930407253E-3</v>
      </c>
      <c r="K1156" s="1">
        <f t="shared" si="479"/>
        <v>-4.6772860081698489E-6</v>
      </c>
      <c r="L1156" s="1">
        <f t="shared" si="471"/>
        <v>0.1233637901685273</v>
      </c>
      <c r="M1156" s="1">
        <f t="shared" si="472"/>
        <v>-0.20383076496116725</v>
      </c>
      <c r="N1156" s="1">
        <f t="shared" si="473"/>
        <v>7.8695906167376484E-2</v>
      </c>
      <c r="O1156" s="1">
        <f t="shared" si="474"/>
        <v>-4.2187352429289851E-2</v>
      </c>
      <c r="P1156" s="1">
        <f t="shared" si="475"/>
        <v>-3.3333263488063335E-2</v>
      </c>
      <c r="Q1156" s="1">
        <f t="shared" si="480"/>
        <v>-1.0788081328070111E-2</v>
      </c>
      <c r="R1156" s="1">
        <f t="shared" si="481"/>
        <v>2.4585276105733694E-5</v>
      </c>
      <c r="S1156" s="1">
        <f t="shared" si="482"/>
        <v>4.2795285252221992E-4</v>
      </c>
      <c r="T1156" s="1">
        <f t="shared" si="483"/>
        <v>8.7568423973266975E-5</v>
      </c>
      <c r="U1156" s="1">
        <f t="shared" si="484"/>
        <v>7.1717873303661284E-5</v>
      </c>
      <c r="V1156" s="1">
        <f t="shared" si="485"/>
        <v>5.0984463398477346E-3</v>
      </c>
      <c r="W1156" s="1">
        <f t="shared" si="492"/>
        <v>0</v>
      </c>
      <c r="X1156" s="1">
        <f t="shared" si="492"/>
        <v>0</v>
      </c>
      <c r="Y1156" s="1">
        <f t="shared" si="492"/>
        <v>0</v>
      </c>
      <c r="Z1156" s="1">
        <f t="shared" si="492"/>
        <v>0</v>
      </c>
      <c r="AA1156" s="1">
        <f>+AA$3*$F1156*ABS($F1156)*COS(2*PI()*$A1156/$AZ$22+AA$4)*COS(2*PI()*$A1156/$BA$22+AA$5)</f>
        <v>0</v>
      </c>
      <c r="AB1156" s="39">
        <f>+AB$3*$F1156*ABS($F1156)*COS(2*2*PI()*$A1156/$BA$33+AB$4)*COS(2*2*PI()*$A1156/$BA$34+AB$5)*COS(2*2*PI()*$A1156/$BA$35+AB$6)</f>
        <v>0</v>
      </c>
      <c r="AE1156" s="20">
        <f>+$AF$20*SIGN(SOI!A1155)*(ABS(SOI!A1155))^$AE$2</f>
        <v>-0.44329741029175995</v>
      </c>
      <c r="AF1156" s="20">
        <f t="shared" si="488"/>
        <v>-0.39323987899926216</v>
      </c>
      <c r="AG1156" s="19">
        <f t="shared" si="490"/>
        <v>-0.69875207699976394</v>
      </c>
      <c r="AH1156" s="19">
        <f t="shared" si="491"/>
        <v>-0.7272160676652355</v>
      </c>
      <c r="AI1156">
        <f t="shared" si="487"/>
        <v>0.68040000000000744</v>
      </c>
      <c r="AJ1156">
        <f t="shared" si="486"/>
        <v>0.30551219800050178</v>
      </c>
      <c r="AK1156">
        <v>1</v>
      </c>
    </row>
    <row r="1157" spans="1:37" x14ac:dyDescent="0.25">
      <c r="A1157">
        <v>94.58333333333232</v>
      </c>
      <c r="B1157" s="2">
        <v>1974.5833333332473</v>
      </c>
      <c r="C1157">
        <f>+D1157+($D$2+E1157+F1157)*SOI!A1156*IF(B1157&gt;$C$18, IF(B1157&lt;$C$19,-1,1),1)</f>
        <v>-0.95507432548132831</v>
      </c>
      <c r="D1157">
        <f>+$D$3*((1-$D$5)*SOI!D1156+$D$5*SOI!D1155) +   $D$4*((1-$D$5)*SOI!E1156+$D$5*SOI!E1155)</f>
        <v>0</v>
      </c>
      <c r="E1157">
        <f t="shared" si="468"/>
        <v>0.74906623521490756</v>
      </c>
      <c r="F1157">
        <f t="shared" si="469"/>
        <v>2.2355410319142432</v>
      </c>
      <c r="G1157">
        <f t="shared" si="476"/>
        <v>2.9846072671291508</v>
      </c>
      <c r="H1157" s="21">
        <f t="shared" si="477"/>
        <v>-1.0032310234129569E-2</v>
      </c>
      <c r="I1157" s="37">
        <f t="shared" si="470"/>
        <v>-0.29788276855255319</v>
      </c>
      <c r="J1157" s="1">
        <f t="shared" si="478"/>
        <v>-1.4027356963427964E-3</v>
      </c>
      <c r="K1157" s="1">
        <f t="shared" si="479"/>
        <v>6.8566501127207965E-6</v>
      </c>
      <c r="L1157" s="1">
        <f t="shared" si="471"/>
        <v>-0.74795977966373894</v>
      </c>
      <c r="M1157" s="1">
        <f t="shared" si="472"/>
        <v>2.9592600051694954E-2</v>
      </c>
      <c r="N1157" s="1">
        <f t="shared" si="473"/>
        <v>4.2304788184393011E-2</v>
      </c>
      <c r="O1157" s="1">
        <f t="shared" si="474"/>
        <v>0.46795482712717285</v>
      </c>
      <c r="P1157" s="1">
        <f t="shared" si="475"/>
        <v>7.2658042807992437E-4</v>
      </c>
      <c r="Q1157" s="1">
        <f t="shared" si="480"/>
        <v>8.4196683778081736E-4</v>
      </c>
      <c r="R1157" s="1">
        <f t="shared" si="481"/>
        <v>1.3781531938011999E-5</v>
      </c>
      <c r="S1157" s="1">
        <f t="shared" si="482"/>
        <v>-1.6523610196874424E-3</v>
      </c>
      <c r="T1157" s="1">
        <f t="shared" si="483"/>
        <v>5.8892465345609926E-3</v>
      </c>
      <c r="U1157" s="1">
        <f t="shared" si="484"/>
        <v>1.1228064368629049E-5</v>
      </c>
      <c r="V1157" s="1">
        <f t="shared" si="485"/>
        <v>-5.9742184258057215E-5</v>
      </c>
      <c r="W1157" s="1">
        <f t="shared" si="492"/>
        <v>0</v>
      </c>
      <c r="X1157" s="1">
        <f t="shared" si="492"/>
        <v>0</v>
      </c>
      <c r="Y1157" s="1">
        <f t="shared" si="492"/>
        <v>0</v>
      </c>
      <c r="Z1157" s="1">
        <f t="shared" si="492"/>
        <v>0</v>
      </c>
      <c r="AA1157" s="1">
        <f>+AA$3*$F1157*ABS($F1157)*COS(2*PI()*$A1157/$AZ$22+AA$4)*COS(2*PI()*$A1157/$BA$22+AA$5)</f>
        <v>0</v>
      </c>
      <c r="AB1157" s="39">
        <f>+AB$3*$F1157*ABS($F1157)*COS(2*2*PI()*$A1157/$BA$33+AB$4)*COS(2*2*PI()*$A1157/$BA$34+AB$5)*COS(2*2*PI()*$A1157/$BA$35+AB$6)</f>
        <v>0</v>
      </c>
      <c r="AE1157" s="20">
        <f>+$AF$20*SIGN(SOI!A1156)*(ABS(SOI!A1156))^$AE$2</f>
        <v>-0.26942995046789575</v>
      </c>
      <c r="AF1157" s="20">
        <f t="shared" si="488"/>
        <v>-0.33322255900026698</v>
      </c>
      <c r="AG1157" s="19">
        <f t="shared" si="490"/>
        <v>-0.73017285579803104</v>
      </c>
      <c r="AH1157" s="19">
        <f t="shared" si="491"/>
        <v>-0.74524739870288803</v>
      </c>
      <c r="AI1157">
        <f t="shared" si="487"/>
        <v>0.68100000000000749</v>
      </c>
      <c r="AJ1157">
        <f t="shared" si="486"/>
        <v>0.39695029679776406</v>
      </c>
      <c r="AK1157">
        <v>1</v>
      </c>
    </row>
    <row r="1158" spans="1:37" x14ac:dyDescent="0.25">
      <c r="A1158">
        <v>94.666666666665648</v>
      </c>
      <c r="B1158" s="2">
        <v>1974.6666666665806</v>
      </c>
      <c r="C1158">
        <f>+D1158+($D$2+E1158+F1158)*SOI!A1157*IF(B1158&gt;$C$18, IF(B1158&lt;$C$19,-1,1),1)</f>
        <v>0.98412053793234822</v>
      </c>
      <c r="D1158">
        <f>+$D$3*((1-$D$5)*SOI!D1157+$D$5*SOI!D1156) +   $D$4*((1-$D$5)*SOI!E1157+$D$5*SOI!E1156)</f>
        <v>0</v>
      </c>
      <c r="E1158">
        <f t="shared" si="468"/>
        <v>-0.91133851625595419</v>
      </c>
      <c r="F1158">
        <f t="shared" si="469"/>
        <v>-1.9004344492650409</v>
      </c>
      <c r="G1158">
        <f t="shared" si="476"/>
        <v>-2.8117729655209951</v>
      </c>
      <c r="H1158" s="21">
        <f t="shared" si="477"/>
        <v>1.0750376177804969E-2</v>
      </c>
      <c r="I1158" s="37">
        <f t="shared" si="470"/>
        <v>0.48476038971677937</v>
      </c>
      <c r="J1158" s="1">
        <f t="shared" si="478"/>
        <v>9.2016646756912647E-4</v>
      </c>
      <c r="K1158" s="1">
        <f t="shared" si="479"/>
        <v>-1.8034129248354732E-4</v>
      </c>
      <c r="L1158" s="1">
        <f t="shared" si="471"/>
        <v>0.98855201394366254</v>
      </c>
      <c r="M1158" s="1">
        <f t="shared" si="472"/>
        <v>1.1928667524855814E-2</v>
      </c>
      <c r="N1158" s="1">
        <f t="shared" si="473"/>
        <v>-0.13224742638860548</v>
      </c>
      <c r="O1158" s="1">
        <f t="shared" si="474"/>
        <v>-0.80995724112186596</v>
      </c>
      <c r="P1158" s="1">
        <f t="shared" si="475"/>
        <v>-8.3538648212850095E-3</v>
      </c>
      <c r="Q1158" s="1">
        <f t="shared" si="480"/>
        <v>-1.0609660820405631E-3</v>
      </c>
      <c r="R1158" s="1">
        <f t="shared" si="481"/>
        <v>2.8260884752425624E-5</v>
      </c>
      <c r="S1158" s="1">
        <f t="shared" si="482"/>
        <v>-8.4059033018499679E-3</v>
      </c>
      <c r="T1158" s="1">
        <f t="shared" si="483"/>
        <v>1.3472220308439633E-2</v>
      </c>
      <c r="U1158" s="1">
        <f t="shared" si="484"/>
        <v>2.1008274646487618E-4</v>
      </c>
      <c r="V1158" s="1">
        <f t="shared" si="485"/>
        <v>-2.147249694144739E-3</v>
      </c>
      <c r="W1158" s="1">
        <f t="shared" si="492"/>
        <v>0</v>
      </c>
      <c r="X1158" s="1">
        <f t="shared" si="492"/>
        <v>0</v>
      </c>
      <c r="Y1158" s="1">
        <f t="shared" si="492"/>
        <v>0</v>
      </c>
      <c r="Z1158" s="1">
        <f t="shared" si="492"/>
        <v>0</v>
      </c>
      <c r="AA1158" s="1">
        <f>+AA$3*$F1158*ABS($F1158)*COS(2*PI()*$A1158/$AZ$22+AA$4)*COS(2*PI()*$A1158/$BA$22+AA$5)</f>
        <v>0</v>
      </c>
      <c r="AB1158" s="39">
        <f>+AB$3*$F1158*ABS($F1158)*COS(2*2*PI()*$A1158/$BA$33+AB$4)*COS(2*2*PI()*$A1158/$BA$34+AB$5)*COS(2*2*PI()*$A1158/$BA$35+AB$6)</f>
        <v>0</v>
      </c>
      <c r="AE1158" s="20">
        <f>+$AF$20*SIGN(SOI!A1157)*(ABS(SOI!A1157))^$AE$2</f>
        <v>-0.28694031624114524</v>
      </c>
      <c r="AF1158" s="20">
        <f t="shared" si="488"/>
        <v>-0.34885298934911685</v>
      </c>
      <c r="AG1158" s="19">
        <f t="shared" si="490"/>
        <v>-1.1222442693212722</v>
      </c>
      <c r="AH1158" s="19">
        <f t="shared" si="491"/>
        <v>-0.80376901148616398</v>
      </c>
      <c r="AI1158">
        <f t="shared" si="487"/>
        <v>0.68160000000000753</v>
      </c>
      <c r="AJ1158">
        <f t="shared" si="486"/>
        <v>0.7733912799721554</v>
      </c>
      <c r="AK1158">
        <v>1</v>
      </c>
    </row>
    <row r="1159" spans="1:37" x14ac:dyDescent="0.25">
      <c r="A1159">
        <v>94.749999999998977</v>
      </c>
      <c r="B1159" s="2">
        <v>1974.7499999999138</v>
      </c>
      <c r="C1159">
        <f>+D1159+($D$2+E1159+F1159)*SOI!A1158*IF(B1159&gt;$C$18, IF(B1159&lt;$C$19,-1,1),1)</f>
        <v>-2.5717635744427154</v>
      </c>
      <c r="D1159">
        <f>+$D$3*((1-$D$5)*SOI!D1158+$D$5*SOI!D1157) +   $D$4*((1-$D$5)*SOI!E1158+$D$5*SOI!E1157)</f>
        <v>0</v>
      </c>
      <c r="E1159">
        <f t="shared" si="468"/>
        <v>1.2742092209124483</v>
      </c>
      <c r="F1159">
        <f t="shared" si="469"/>
        <v>2.1548088783445056</v>
      </c>
      <c r="G1159">
        <f t="shared" si="476"/>
        <v>3.4290180992569539</v>
      </c>
      <c r="H1159" s="21">
        <f t="shared" si="477"/>
        <v>-2.0688189388942116E-3</v>
      </c>
      <c r="I1159" s="37">
        <f t="shared" si="470"/>
        <v>-0.48130309287236173</v>
      </c>
      <c r="J1159" s="1">
        <f t="shared" si="478"/>
        <v>-1.6578211611690296E-3</v>
      </c>
      <c r="K1159" s="1">
        <f t="shared" si="479"/>
        <v>1.6442684121148728E-4</v>
      </c>
      <c r="L1159" s="1">
        <f t="shared" si="471"/>
        <v>-0.35964555257572806</v>
      </c>
      <c r="M1159" s="1">
        <f t="shared" si="472"/>
        <v>2.1645702424555203E-2</v>
      </c>
      <c r="N1159" s="1">
        <f t="shared" si="473"/>
        <v>0.20213484309052396</v>
      </c>
      <c r="O1159" s="1">
        <f t="shared" si="474"/>
        <v>0.50051259704706952</v>
      </c>
      <c r="P1159" s="1">
        <f t="shared" si="475"/>
        <v>3.3879492043628542E-2</v>
      </c>
      <c r="Q1159" s="1">
        <f t="shared" si="480"/>
        <v>2.9426269101706227E-3</v>
      </c>
      <c r="R1159" s="1">
        <f t="shared" si="481"/>
        <v>7.7823540127563135E-5</v>
      </c>
      <c r="S1159" s="1">
        <f t="shared" si="482"/>
        <v>-1.2756451106443824E-2</v>
      </c>
      <c r="T1159" s="1">
        <f t="shared" si="483"/>
        <v>3.0287767654145494E-3</v>
      </c>
      <c r="U1159" s="1">
        <f t="shared" si="484"/>
        <v>8.4592402571846486E-4</v>
      </c>
      <c r="V1159" s="1">
        <f t="shared" si="485"/>
        <v>-1.3310241917427877E-2</v>
      </c>
      <c r="W1159" s="1">
        <f t="shared" si="492"/>
        <v>0</v>
      </c>
      <c r="X1159" s="1">
        <f t="shared" si="492"/>
        <v>0</v>
      </c>
      <c r="Y1159" s="1">
        <f t="shared" si="492"/>
        <v>0</v>
      </c>
      <c r="Z1159" s="1">
        <f t="shared" si="492"/>
        <v>0</v>
      </c>
      <c r="AA1159" s="1">
        <f>+AA$3*$F1159*ABS($F1159)*COS(2*PI()*$A1159/$AZ$22+AA$4)*COS(2*PI()*$A1159/$BA$22+AA$5)</f>
        <v>0</v>
      </c>
      <c r="AB1159" s="39">
        <f>+AB$3*$F1159*ABS($F1159)*COS(2*2*PI()*$A1159/$BA$33+AB$4)*COS(2*2*PI()*$A1159/$BA$34+AB$5)*COS(2*2*PI()*$A1159/$BA$35+AB$6)</f>
        <v>0</v>
      </c>
      <c r="AE1159" s="20">
        <f>+$AF$20*SIGN(SOI!A1158)*(ABS(SOI!A1158))^$AE$2</f>
        <v>-0.49018870133830955</v>
      </c>
      <c r="AF1159" s="20">
        <f t="shared" si="488"/>
        <v>-0.45338780052809513</v>
      </c>
      <c r="AG1159" s="19">
        <f t="shared" si="490"/>
        <v>-1.152262093930829</v>
      </c>
      <c r="AH1159" s="19">
        <f t="shared" si="491"/>
        <v>-0.82613295404063736</v>
      </c>
      <c r="AI1159">
        <f t="shared" si="487"/>
        <v>0.68220000000000758</v>
      </c>
      <c r="AJ1159">
        <f t="shared" si="486"/>
        <v>0.69887429340273388</v>
      </c>
      <c r="AK1159">
        <v>1</v>
      </c>
    </row>
    <row r="1160" spans="1:37" x14ac:dyDescent="0.25">
      <c r="A1160">
        <v>94.833333333332305</v>
      </c>
      <c r="B1160" s="2">
        <v>1974.8333333332471</v>
      </c>
      <c r="C1160">
        <f>+D1160+($D$2+E1160+F1160)*SOI!A1159*IF(B1160&gt;$C$18, IF(B1160&lt;$C$19,-1,1),1)</f>
        <v>5.7501616362975119</v>
      </c>
      <c r="D1160">
        <f>+$D$3*((1-$D$5)*SOI!D1159+$D$5*SOI!D1158) +   $D$4*((1-$D$5)*SOI!E1159+$D$5*SOI!E1158)</f>
        <v>0</v>
      </c>
      <c r="E1160">
        <f t="shared" si="468"/>
        <v>-2.3875979232289279</v>
      </c>
      <c r="F1160">
        <f t="shared" si="469"/>
        <v>-3.6021537812476474</v>
      </c>
      <c r="G1160">
        <f t="shared" si="476"/>
        <v>-5.9897517044765749</v>
      </c>
      <c r="H1160" s="21">
        <f t="shared" si="477"/>
        <v>-5.2652204644765581E-3</v>
      </c>
      <c r="I1160" s="37">
        <f t="shared" si="470"/>
        <v>4.0920393115023677E-2</v>
      </c>
      <c r="J1160" s="1">
        <f t="shared" si="478"/>
        <v>-1.0278772094612575E-3</v>
      </c>
      <c r="K1160" s="1">
        <f t="shared" si="479"/>
        <v>-9.2776877342734283E-10</v>
      </c>
      <c r="L1160" s="1">
        <f t="shared" si="471"/>
        <v>0.16260732851885504</v>
      </c>
      <c r="M1160" s="1">
        <f t="shared" si="472"/>
        <v>-0.15785345679049165</v>
      </c>
      <c r="N1160" s="1">
        <f t="shared" si="473"/>
        <v>-0.23946900638264521</v>
      </c>
      <c r="O1160" s="1">
        <f t="shared" si="474"/>
        <v>-3.3471348362946115E-6</v>
      </c>
      <c r="P1160" s="1">
        <f t="shared" si="475"/>
        <v>-6.3223758718304615E-2</v>
      </c>
      <c r="Q1160" s="1">
        <f t="shared" si="480"/>
        <v>2.5422938445380832E-2</v>
      </c>
      <c r="R1160" s="1">
        <f t="shared" si="481"/>
        <v>-5.7164007964809717E-5</v>
      </c>
      <c r="S1160" s="1">
        <f t="shared" si="482"/>
        <v>-1.2848698670192167E-3</v>
      </c>
      <c r="T1160" s="1">
        <f t="shared" si="483"/>
        <v>9.1577942351030477E-9</v>
      </c>
      <c r="U1160" s="1">
        <f t="shared" si="484"/>
        <v>1.3421341466361179E-4</v>
      </c>
      <c r="V1160" s="1">
        <f t="shared" si="485"/>
        <v>-2.9426424837053433E-2</v>
      </c>
      <c r="W1160" s="1">
        <f t="shared" si="492"/>
        <v>0</v>
      </c>
      <c r="X1160" s="1">
        <f t="shared" si="492"/>
        <v>0</v>
      </c>
      <c r="Y1160" s="1">
        <f t="shared" si="492"/>
        <v>0</v>
      </c>
      <c r="Z1160" s="1">
        <f t="shared" si="492"/>
        <v>0</v>
      </c>
      <c r="AA1160" s="1">
        <f>+AA$3*$F1160*ABS($F1160)*COS(2*PI()*$A1160/$AZ$22+AA$4)*COS(2*PI()*$A1160/$BA$22+AA$5)</f>
        <v>0</v>
      </c>
      <c r="AB1160" s="39">
        <f>+AB$3*$F1160*ABS($F1160)*COS(2*2*PI()*$A1160/$BA$33+AB$4)*COS(2*2*PI()*$A1160/$BA$34+AB$5)*COS(2*2*PI()*$A1160/$BA$35+AB$6)</f>
        <v>0</v>
      </c>
      <c r="AE1160" s="20">
        <f>+$AF$20*SIGN(SOI!A1159)*(ABS(SOI!A1159))^$AE$2</f>
        <v>-0.58303438400483076</v>
      </c>
      <c r="AF1160" s="20">
        <f t="shared" si="488"/>
        <v>-0.5376303828987451</v>
      </c>
      <c r="AG1160" s="19">
        <f t="shared" si="490"/>
        <v>-1.1438529763900815</v>
      </c>
      <c r="AH1160" s="19">
        <f t="shared" si="491"/>
        <v>-0.8993384644432818</v>
      </c>
      <c r="AI1160">
        <f t="shared" si="487"/>
        <v>0.68280000000000762</v>
      </c>
      <c r="AJ1160">
        <f t="shared" si="486"/>
        <v>0.60622259349133645</v>
      </c>
      <c r="AK1160">
        <v>1</v>
      </c>
    </row>
    <row r="1161" spans="1:37" x14ac:dyDescent="0.25">
      <c r="A1161">
        <v>94.916666666665634</v>
      </c>
      <c r="B1161" s="2">
        <v>1974.9166666665803</v>
      </c>
      <c r="C1161">
        <f>+D1161+($D$2+E1161+F1161)*SOI!A1160*IF(B1161&gt;$C$18, IF(B1161&lt;$C$19,-1,1),1)</f>
        <v>-86.678372099002388</v>
      </c>
      <c r="D1161">
        <f>+$D$3*((1-$D$5)*SOI!D1160+$D$5*SOI!D1159) +   $D$4*((1-$D$5)*SOI!E1160+$D$5*SOI!E1159)</f>
        <v>0</v>
      </c>
      <c r="E1161">
        <f t="shared" si="468"/>
        <v>41.120340000323608</v>
      </c>
      <c r="F1161">
        <f t="shared" si="469"/>
        <v>59.668464765958234</v>
      </c>
      <c r="G1161">
        <f t="shared" si="476"/>
        <v>100.78880476628184</v>
      </c>
      <c r="H1161" s="21">
        <f t="shared" si="477"/>
        <v>0.48470071350648752</v>
      </c>
      <c r="I1161" s="37">
        <f t="shared" si="470"/>
        <v>14.609612261465845</v>
      </c>
      <c r="J1161" s="1">
        <f t="shared" si="478"/>
        <v>8.4826781230595483</v>
      </c>
      <c r="K1161" s="1">
        <f t="shared" si="479"/>
        <v>6.2965940814286752</v>
      </c>
      <c r="L1161" s="1">
        <f t="shared" si="471"/>
        <v>-34.45551710946728</v>
      </c>
      <c r="M1161" s="1">
        <f t="shared" si="472"/>
        <v>3.6487739216490991</v>
      </c>
      <c r="N1161" s="1">
        <f t="shared" si="473"/>
        <v>-9.0240830127097951E-2</v>
      </c>
      <c r="O1161" s="1">
        <f t="shared" si="474"/>
        <v>16.323098973981811</v>
      </c>
      <c r="P1161" s="1">
        <f t="shared" si="475"/>
        <v>0.41523905482908191</v>
      </c>
      <c r="Q1161" s="1">
        <f t="shared" si="480"/>
        <v>-0.22144831185325184</v>
      </c>
      <c r="R1161" s="1">
        <f t="shared" si="481"/>
        <v>0.17777397845195558</v>
      </c>
      <c r="S1161" s="1">
        <f t="shared" si="482"/>
        <v>-0.17286688502726563</v>
      </c>
      <c r="T1161" s="1">
        <f t="shared" si="483"/>
        <v>9.46322017471336</v>
      </c>
      <c r="U1161" s="1">
        <f t="shared" si="484"/>
        <v>-0.314711563684479</v>
      </c>
      <c r="V1161" s="1">
        <f t="shared" si="485"/>
        <v>7.2829805904372158E-2</v>
      </c>
      <c r="W1161" s="1">
        <f t="shared" si="492"/>
        <v>0</v>
      </c>
      <c r="X1161" s="1">
        <f t="shared" si="492"/>
        <v>0</v>
      </c>
      <c r="Y1161" s="1">
        <f t="shared" si="492"/>
        <v>0</v>
      </c>
      <c r="Z1161" s="1">
        <f t="shared" si="492"/>
        <v>0</v>
      </c>
      <c r="AA1161" s="1">
        <f>+AA$3*$F1161*ABS($F1161)*COS(2*PI()*$A1161/$AZ$22+AA$4)*COS(2*PI()*$A1161/$BA$22+AA$5)</f>
        <v>0</v>
      </c>
      <c r="AB1161" s="39">
        <f>+AB$3*$F1161*ABS($F1161)*COS(2*2*PI()*$A1161/$BA$33+AB$4)*COS(2*2*PI()*$A1161/$BA$34+AB$5)*COS(2*2*PI()*$A1161/$BA$35+AB$6)</f>
        <v>0</v>
      </c>
      <c r="AE1161" s="20">
        <f>+$AF$20*SIGN(SOI!A1160)*(ABS(SOI!A1160))^$AE$2</f>
        <v>-0.53966806335309503</v>
      </c>
      <c r="AF1161" s="20">
        <f t="shared" si="488"/>
        <v>-0.47368941888700422</v>
      </c>
      <c r="AG1161" s="19">
        <f t="shared" si="490"/>
        <v>-1.1395906302917367</v>
      </c>
      <c r="AH1161" s="19">
        <f t="shared" si="491"/>
        <v>-0.9270151679485612</v>
      </c>
      <c r="AI1161">
        <f t="shared" si="487"/>
        <v>0.68340000000000767</v>
      </c>
      <c r="AJ1161">
        <f t="shared" si="486"/>
        <v>0.66590121140473246</v>
      </c>
      <c r="AK1161">
        <v>1</v>
      </c>
    </row>
    <row r="1162" spans="1:37" x14ac:dyDescent="0.25">
      <c r="A1162">
        <v>94.999999999998963</v>
      </c>
      <c r="B1162" s="2">
        <v>1974.9999999999136</v>
      </c>
      <c r="C1162">
        <f>+D1162+($D$2+E1162+F1162)*SOI!A1161*IF(B1162&gt;$C$18, IF(B1162&lt;$C$19,-1,1),1)</f>
        <v>-2.4834551890073135</v>
      </c>
      <c r="D1162">
        <f>+$D$3*((1-$D$5)*SOI!D1161+$D$5*SOI!D1160) +   $D$4*((1-$D$5)*SOI!E1161+$D$5*SOI!E1160)</f>
        <v>0</v>
      </c>
      <c r="E1162">
        <f t="shared" si="468"/>
        <v>2.6892524463462495</v>
      </c>
      <c r="F1162">
        <f t="shared" si="469"/>
        <v>4.0227886050248678</v>
      </c>
      <c r="G1162">
        <f t="shared" si="476"/>
        <v>6.7120410513711173</v>
      </c>
      <c r="H1162" s="21">
        <f t="shared" si="477"/>
        <v>1.3847450398267479E-2</v>
      </c>
      <c r="I1162" s="37">
        <f t="shared" si="470"/>
        <v>1.4494448887105802</v>
      </c>
      <c r="J1162" s="1">
        <f t="shared" si="478"/>
        <v>4.1743968134240833E-2</v>
      </c>
      <c r="K1162" s="1">
        <f t="shared" si="479"/>
        <v>6.3744458482539907E-7</v>
      </c>
      <c r="L1162" s="1">
        <f t="shared" si="471"/>
        <v>-3.1672284090925875</v>
      </c>
      <c r="M1162" s="1">
        <f t="shared" si="472"/>
        <v>0.18098587442509342</v>
      </c>
      <c r="N1162" s="1">
        <f t="shared" si="473"/>
        <v>-0.27806577940418364</v>
      </c>
      <c r="O1162" s="1">
        <f t="shared" si="474"/>
        <v>2.4204931313757867</v>
      </c>
      <c r="P1162" s="1">
        <f t="shared" si="475"/>
        <v>3.0839908468475688E-6</v>
      </c>
      <c r="Q1162" s="1">
        <f t="shared" si="480"/>
        <v>-3.3846562076972446E-2</v>
      </c>
      <c r="R1162" s="1">
        <f t="shared" si="481"/>
        <v>2.6957114128670079E-3</v>
      </c>
      <c r="S1162" s="1">
        <f t="shared" si="482"/>
        <v>-5.2846872025337659E-2</v>
      </c>
      <c r="T1162" s="1">
        <f t="shared" si="483"/>
        <v>0.12899141217056614</v>
      </c>
      <c r="U1162" s="1">
        <f t="shared" si="484"/>
        <v>-2.3189458344897944E-7</v>
      </c>
      <c r="V1162" s="1">
        <f t="shared" si="485"/>
        <v>1.6667424725437782E-6</v>
      </c>
      <c r="W1162" s="1">
        <f t="shared" ref="W1162:Z1181" si="493">+W$3*$F1162*ABS($F1162)*COS(2*PI()*$A1162/W$2+W$4)</f>
        <v>0</v>
      </c>
      <c r="X1162" s="1">
        <f t="shared" si="493"/>
        <v>0</v>
      </c>
      <c r="Y1162" s="1">
        <f t="shared" si="493"/>
        <v>0</v>
      </c>
      <c r="Z1162" s="1">
        <f t="shared" si="493"/>
        <v>0</v>
      </c>
      <c r="AA1162" s="1">
        <f>+AA$3*$F1162*ABS($F1162)*COS(2*PI()*$A1162/$AZ$22+AA$4)*COS(2*PI()*$A1162/$BA$22+AA$5)</f>
        <v>0</v>
      </c>
      <c r="AB1162" s="39">
        <f>+AB$3*$F1162*ABS($F1162)*COS(2*2*PI()*$A1162/$BA$33+AB$4)*COS(2*2*PI()*$A1162/$BA$34+AB$5)*COS(2*2*PI()*$A1162/$BA$35+AB$6)</f>
        <v>0</v>
      </c>
      <c r="AE1162" s="20">
        <f>+$AF$20*SIGN(SOI!A1161)*(ABS(SOI!A1161))^$AE$2</f>
        <v>-0.29836580930308693</v>
      </c>
      <c r="AF1162" s="20">
        <f t="shared" si="488"/>
        <v>-0.37111759224597041</v>
      </c>
      <c r="AG1162" s="19">
        <f t="shared" si="490"/>
        <v>-0.9564081030630408</v>
      </c>
      <c r="AH1162" s="19">
        <f t="shared" si="491"/>
        <v>-0.88995299500001501</v>
      </c>
      <c r="AI1162">
        <f t="shared" si="487"/>
        <v>0.68400000000000771</v>
      </c>
      <c r="AJ1162">
        <f t="shared" si="486"/>
        <v>0.5852905108170704</v>
      </c>
      <c r="AK1162">
        <v>1</v>
      </c>
    </row>
    <row r="1163" spans="1:37" x14ac:dyDescent="0.25">
      <c r="A1163">
        <v>95.083333333332291</v>
      </c>
      <c r="B1163" s="2">
        <v>1975.0833333332469</v>
      </c>
      <c r="C1163">
        <f>+D1163+($D$2+E1163+F1163)*SOI!A1162*IF(B1163&gt;$C$18, IF(B1163&lt;$C$19,-1,1),1)</f>
        <v>1.1820658870500915</v>
      </c>
      <c r="D1163">
        <f>+$D$3*((1-$D$5)*SOI!D1162+$D$5*SOI!D1161) +   $D$4*((1-$D$5)*SOI!E1162+$D$5*SOI!E1161)</f>
        <v>0</v>
      </c>
      <c r="E1163">
        <f t="shared" si="468"/>
        <v>-1.3464768074651019</v>
      </c>
      <c r="F1163">
        <f t="shared" si="469"/>
        <v>-2.2355410320806302</v>
      </c>
      <c r="G1163">
        <f t="shared" si="476"/>
        <v>-3.5820178395457321</v>
      </c>
      <c r="H1163" s="21">
        <f t="shared" si="477"/>
        <v>-1.3080873848253093E-2</v>
      </c>
      <c r="I1163" s="37">
        <f t="shared" si="470"/>
        <v>-0.58665596963140354</v>
      </c>
      <c r="J1163" s="1">
        <f t="shared" si="478"/>
        <v>2.2699065543878207E-3</v>
      </c>
      <c r="K1163" s="1">
        <f t="shared" si="479"/>
        <v>-2.2743413437720421E-4</v>
      </c>
      <c r="L1163" s="1">
        <f t="shared" si="471"/>
        <v>0.62377074900535512</v>
      </c>
      <c r="M1163" s="1">
        <f t="shared" si="472"/>
        <v>-2.4315160571615174E-2</v>
      </c>
      <c r="N1163" s="1">
        <f t="shared" si="473"/>
        <v>0.21327579026396856</v>
      </c>
      <c r="O1163" s="1">
        <f t="shared" si="474"/>
        <v>-0.86153000613511854</v>
      </c>
      <c r="P1163" s="1">
        <f t="shared" si="475"/>
        <v>-1.5696908118197329E-2</v>
      </c>
      <c r="Q1163" s="1">
        <f t="shared" si="480"/>
        <v>-3.4877153973324666E-3</v>
      </c>
      <c r="R1163" s="1">
        <f t="shared" si="481"/>
        <v>-1.1242985765039996E-4</v>
      </c>
      <c r="S1163" s="1">
        <f t="shared" si="482"/>
        <v>-1.6405712206173373E-2</v>
      </c>
      <c r="T1163" s="1">
        <f t="shared" si="483"/>
        <v>9.0421763265787509E-3</v>
      </c>
      <c r="U1163" s="1">
        <f t="shared" si="484"/>
        <v>-4.7772000423044786E-4</v>
      </c>
      <c r="V1163" s="1">
        <f t="shared" si="485"/>
        <v>6.5067414931535813E-3</v>
      </c>
      <c r="W1163" s="1">
        <f t="shared" si="493"/>
        <v>0</v>
      </c>
      <c r="X1163" s="1">
        <f t="shared" si="493"/>
        <v>0</v>
      </c>
      <c r="Y1163" s="1">
        <f t="shared" si="493"/>
        <v>0</v>
      </c>
      <c r="Z1163" s="1">
        <f t="shared" si="493"/>
        <v>0</v>
      </c>
      <c r="AA1163" s="1">
        <f>+AA$3*$F1163*ABS($F1163)*COS(2*PI()*$A1163/$AZ$22+AA$4)*COS(2*PI()*$A1163/$BA$22+AA$5)</f>
        <v>0</v>
      </c>
      <c r="AB1163" s="39">
        <f>+AB$3*$F1163*ABS($F1163)*COS(2*2*PI()*$A1163/$BA$33+AB$4)*COS(2*2*PI()*$A1163/$BA$34+AB$5)*COS(2*2*PI()*$A1163/$BA$35+AB$6)</f>
        <v>0</v>
      </c>
      <c r="AE1163" s="20">
        <f>+$AF$20*SIGN(SOI!A1162)*(ABS(SOI!A1162))^$AE$2</f>
        <v>-0.27531890408172915</v>
      </c>
      <c r="AF1163" s="20">
        <f t="shared" si="488"/>
        <v>-0.32927290034111073</v>
      </c>
      <c r="AG1163" s="19">
        <f t="shared" si="490"/>
        <v>-0.89205591669229078</v>
      </c>
      <c r="AH1163" s="19">
        <f t="shared" si="491"/>
        <v>-0.88161220131551676</v>
      </c>
      <c r="AI1163">
        <f t="shared" si="487"/>
        <v>0.68460000000000776</v>
      </c>
      <c r="AJ1163">
        <f t="shared" si="486"/>
        <v>0.56278301635118</v>
      </c>
      <c r="AK1163">
        <v>1</v>
      </c>
    </row>
    <row r="1164" spans="1:37" x14ac:dyDescent="0.25">
      <c r="A1164">
        <v>95.16666666666562</v>
      </c>
      <c r="B1164" s="2">
        <v>1975.1666666665801</v>
      </c>
      <c r="C1164">
        <f>+D1164+($D$2+E1164+F1164)*SOI!A1163*IF(B1164&gt;$C$18, IF(B1164&lt;$C$19,-1,1),1)</f>
        <v>-1.6763440630961073</v>
      </c>
      <c r="D1164">
        <f>+$D$3*((1-$D$5)*SOI!D1163+$D$5*SOI!D1162) +   $D$4*((1-$D$5)*SOI!E1163+$D$5*SOI!E1162)</f>
        <v>0</v>
      </c>
      <c r="E1164">
        <f t="shared" si="468"/>
        <v>0.94082667450301427</v>
      </c>
      <c r="F1164">
        <f t="shared" si="469"/>
        <v>1.9004344493886931</v>
      </c>
      <c r="G1164">
        <f t="shared" si="476"/>
        <v>2.8412611238917074</v>
      </c>
      <c r="H1164" s="21">
        <f t="shared" si="477"/>
        <v>9.2416309068983236E-4</v>
      </c>
      <c r="I1164" s="37">
        <f t="shared" si="470"/>
        <v>9.7287276469809447E-2</v>
      </c>
      <c r="J1164" s="1">
        <f t="shared" si="478"/>
        <v>-2.202936669869075E-4</v>
      </c>
      <c r="K1164" s="1">
        <f t="shared" si="479"/>
        <v>3.5830858785113073E-7</v>
      </c>
      <c r="L1164" s="1">
        <f t="shared" si="471"/>
        <v>-6.6045059364807663E-3</v>
      </c>
      <c r="M1164" s="1">
        <f t="shared" si="472"/>
        <v>-1.4229794356794365E-2</v>
      </c>
      <c r="N1164" s="1">
        <f t="shared" si="473"/>
        <v>-0.13255098502879398</v>
      </c>
      <c r="O1164" s="1">
        <f t="shared" si="474"/>
        <v>6.2838331821318219E-2</v>
      </c>
      <c r="P1164" s="1">
        <f t="shared" si="475"/>
        <v>3.202182784834838E-2</v>
      </c>
      <c r="Q1164" s="1">
        <f t="shared" si="480"/>
        <v>1.2685392819279547E-3</v>
      </c>
      <c r="R1164" s="1">
        <f t="shared" si="481"/>
        <v>-6.7813645826257198E-6</v>
      </c>
      <c r="S1164" s="1">
        <f t="shared" si="482"/>
        <v>-1.6908654093425166E-3</v>
      </c>
      <c r="T1164" s="1">
        <f t="shared" si="483"/>
        <v>6.9830080168088565E-6</v>
      </c>
      <c r="U1164" s="1">
        <f t="shared" si="484"/>
        <v>-1.6161362851605589E-4</v>
      </c>
      <c r="V1164" s="1">
        <f t="shared" si="485"/>
        <v>8.2496771879801631E-3</v>
      </c>
      <c r="W1164" s="1">
        <f t="shared" si="493"/>
        <v>0</v>
      </c>
      <c r="X1164" s="1">
        <f t="shared" si="493"/>
        <v>0</v>
      </c>
      <c r="Y1164" s="1">
        <f t="shared" si="493"/>
        <v>0</v>
      </c>
      <c r="Z1164" s="1">
        <f t="shared" si="493"/>
        <v>0</v>
      </c>
      <c r="AA1164" s="1">
        <f>+AA$3*$F1164*ABS($F1164)*COS(2*PI()*$A1164/$AZ$22+AA$4)*COS(2*PI()*$A1164/$BA$22+AA$5)</f>
        <v>0</v>
      </c>
      <c r="AB1164" s="39">
        <f>+AB$3*$F1164*ABS($F1164)*COS(2*2*PI()*$A1164/$BA$33+AB$4)*COS(2*2*PI()*$A1164/$BA$34+AB$5)*COS(2*2*PI()*$A1164/$BA$35+AB$6)</f>
        <v>0</v>
      </c>
      <c r="AE1164" s="20">
        <f>+$AF$20*SIGN(SOI!A1163)*(ABS(SOI!A1163))^$AE$2</f>
        <v>-0.41413398763851611</v>
      </c>
      <c r="AF1164" s="20">
        <f t="shared" si="488"/>
        <v>-0.36786229311958712</v>
      </c>
      <c r="AG1164" s="19">
        <f t="shared" si="490"/>
        <v>-0.82706839873837112</v>
      </c>
      <c r="AH1164" s="19">
        <f t="shared" si="491"/>
        <v>-0.83257981706111639</v>
      </c>
      <c r="AI1164">
        <f t="shared" si="487"/>
        <v>0.6852000000000078</v>
      </c>
      <c r="AJ1164">
        <f t="shared" si="486"/>
        <v>0.459206105618784</v>
      </c>
      <c r="AK1164">
        <v>1</v>
      </c>
    </row>
    <row r="1165" spans="1:37" x14ac:dyDescent="0.25">
      <c r="A1165">
        <v>95.249999999998948</v>
      </c>
      <c r="B1165" s="2">
        <v>1975.2499999999134</v>
      </c>
      <c r="C1165">
        <f>+D1165+($D$2+E1165+F1165)*SOI!A1164*IF(B1165&gt;$C$18, IF(B1165&lt;$C$19,-1,1),1)</f>
        <v>1.7214864332149693</v>
      </c>
      <c r="D1165">
        <f>+$D$3*((1-$D$5)*SOI!D1164+$D$5*SOI!D1163) +   $D$4*((1-$D$5)*SOI!E1164+$D$5*SOI!E1163)</f>
        <v>0</v>
      </c>
      <c r="E1165">
        <f t="shared" si="468"/>
        <v>-0.76296473711286783</v>
      </c>
      <c r="F1165">
        <f t="shared" si="469"/>
        <v>-2.1548088785057242</v>
      </c>
      <c r="G1165">
        <f t="shared" si="476"/>
        <v>-2.9177736156185921</v>
      </c>
      <c r="H1165" s="21">
        <f t="shared" si="477"/>
        <v>1.1267228090552139E-2</v>
      </c>
      <c r="I1165" s="37">
        <f t="shared" si="470"/>
        <v>0.20731102745989946</v>
      </c>
      <c r="J1165" s="1">
        <f t="shared" si="478"/>
        <v>-6.8458191724529585E-4</v>
      </c>
      <c r="K1165" s="1">
        <f t="shared" si="479"/>
        <v>-5.1505833521848672E-5</v>
      </c>
      <c r="L1165" s="1">
        <f t="shared" si="471"/>
        <v>0.49098992355090099</v>
      </c>
      <c r="M1165" s="1">
        <f t="shared" si="472"/>
        <v>-2.0751795385872698E-2</v>
      </c>
      <c r="N1165" s="1">
        <f t="shared" si="473"/>
        <v>3.8051419132975682E-2</v>
      </c>
      <c r="O1165" s="1">
        <f t="shared" si="474"/>
        <v>-0.12441726636395996</v>
      </c>
      <c r="P1165" s="1">
        <f t="shared" si="475"/>
        <v>-3.1272101615912061E-2</v>
      </c>
      <c r="Q1165" s="1">
        <f t="shared" si="480"/>
        <v>-5.310664575056272E-4</v>
      </c>
      <c r="R1165" s="1">
        <f t="shared" si="481"/>
        <v>6.049624291907427E-6</v>
      </c>
      <c r="S1165" s="1">
        <f t="shared" si="482"/>
        <v>1.0343399455280242E-3</v>
      </c>
      <c r="T1165" s="1">
        <f t="shared" si="483"/>
        <v>1.0278524912132304E-3</v>
      </c>
      <c r="U1165" s="1">
        <f t="shared" si="484"/>
        <v>3.363220098982618E-4</v>
      </c>
      <c r="V1165" s="1">
        <f t="shared" si="485"/>
        <v>2.3127878869168804E-3</v>
      </c>
      <c r="W1165" s="1">
        <f t="shared" si="493"/>
        <v>0</v>
      </c>
      <c r="X1165" s="1">
        <f t="shared" si="493"/>
        <v>0</v>
      </c>
      <c r="Y1165" s="1">
        <f t="shared" si="493"/>
        <v>0</v>
      </c>
      <c r="Z1165" s="1">
        <f t="shared" si="493"/>
        <v>0</v>
      </c>
      <c r="AA1165" s="1">
        <f>+AA$3*$F1165*ABS($F1165)*COS(2*PI()*$A1165/$AZ$22+AA$4)*COS(2*PI()*$A1165/$BA$22+AA$5)</f>
        <v>0</v>
      </c>
      <c r="AB1165" s="39">
        <f>+AB$3*$F1165*ABS($F1165)*COS(2*2*PI()*$A1165/$BA$33+AB$4)*COS(2*2*PI()*$A1165/$BA$34+AB$5)*COS(2*2*PI()*$A1165/$BA$35+AB$6)</f>
        <v>0</v>
      </c>
      <c r="AE1165" s="20">
        <f>+$AF$20*SIGN(SOI!A1164)*(ABS(SOI!A1164))^$AE$2</f>
        <v>-0.41413398763851611</v>
      </c>
      <c r="AF1165" s="20">
        <f t="shared" si="488"/>
        <v>-0.47608932509234408</v>
      </c>
      <c r="AG1165" s="19">
        <f t="shared" si="490"/>
        <v>-0.90010187708479406</v>
      </c>
      <c r="AH1165" s="19">
        <f t="shared" si="491"/>
        <v>-0.91182305203056913</v>
      </c>
      <c r="AI1165">
        <f t="shared" si="487"/>
        <v>0.68580000000000785</v>
      </c>
      <c r="AJ1165">
        <f t="shared" si="486"/>
        <v>0.42401255199244997</v>
      </c>
      <c r="AK1165">
        <v>1</v>
      </c>
    </row>
    <row r="1166" spans="1:37" x14ac:dyDescent="0.25">
      <c r="A1166">
        <v>95.333333333332277</v>
      </c>
      <c r="B1166" s="2">
        <v>1975.3333333332466</v>
      </c>
      <c r="C1166">
        <f>+D1166+($D$2+E1166+F1166)*SOI!A1165*IF(B1166&gt;$C$18, IF(B1166&lt;$C$19,-1,1),1)</f>
        <v>-4.2828251935093755</v>
      </c>
      <c r="D1166">
        <f>+$D$3*((1-$D$5)*SOI!D1165+$D$5*SOI!D1164) +   $D$4*((1-$D$5)*SOI!E1165+$D$5*SOI!E1164)</f>
        <v>0</v>
      </c>
      <c r="E1166">
        <f t="shared" si="468"/>
        <v>0.68067141193452851</v>
      </c>
      <c r="F1166">
        <f t="shared" si="469"/>
        <v>3.602153781574847</v>
      </c>
      <c r="G1166">
        <f t="shared" si="476"/>
        <v>4.2828251935093755</v>
      </c>
      <c r="H1166" s="21">
        <f t="shared" si="477"/>
        <v>-7.5825144334357797E-3</v>
      </c>
      <c r="I1166" s="37">
        <f t="shared" si="470"/>
        <v>-0.31358565338049865</v>
      </c>
      <c r="J1166" s="1">
        <f t="shared" si="478"/>
        <v>-8.3024497115928245E-3</v>
      </c>
      <c r="K1166" s="1">
        <f t="shared" si="479"/>
        <v>1.4640199169998593E-4</v>
      </c>
      <c r="L1166" s="1">
        <f t="shared" si="471"/>
        <v>-0.81039957071647206</v>
      </c>
      <c r="M1166" s="1">
        <f t="shared" si="472"/>
        <v>0.1663806151369234</v>
      </c>
      <c r="N1166" s="1">
        <f t="shared" si="473"/>
        <v>7.8638794771836287E-2</v>
      </c>
      <c r="O1166" s="1">
        <f t="shared" si="474"/>
        <v>0.48372250655124527</v>
      </c>
      <c r="P1166" s="1">
        <f t="shared" si="475"/>
        <v>1.3851773174514619E-2</v>
      </c>
      <c r="Q1166" s="1">
        <f t="shared" si="480"/>
        <v>8.7995793391187835E-3</v>
      </c>
      <c r="R1166" s="1">
        <f t="shared" si="481"/>
        <v>1.5162653992608868E-4</v>
      </c>
      <c r="S1166" s="1">
        <f t="shared" si="482"/>
        <v>-3.2334270623349459E-3</v>
      </c>
      <c r="T1166" s="1">
        <f t="shared" si="483"/>
        <v>6.595884701929693E-3</v>
      </c>
      <c r="U1166" s="1">
        <f t="shared" si="484"/>
        <v>2.2533952458978962E-4</v>
      </c>
      <c r="V1166" s="1">
        <f t="shared" si="485"/>
        <v>-2.1171425326744538E-3</v>
      </c>
      <c r="W1166" s="1">
        <f t="shared" si="493"/>
        <v>0</v>
      </c>
      <c r="X1166" s="1">
        <f t="shared" si="493"/>
        <v>0</v>
      </c>
      <c r="Y1166" s="1">
        <f t="shared" si="493"/>
        <v>0</v>
      </c>
      <c r="Z1166" s="1">
        <f t="shared" si="493"/>
        <v>0</v>
      </c>
      <c r="AA1166" s="1">
        <f>+AA$3*$F1166*ABS($F1166)*COS(2*PI()*$A1166/$AZ$22+AA$4)*COS(2*PI()*$A1166/$BA$22+AA$5)</f>
        <v>0</v>
      </c>
      <c r="AB1166" s="39">
        <f>+AB$3*$F1166*ABS($F1166)*COS(2*2*PI()*$A1166/$BA$33+AB$4)*COS(2*2*PI()*$A1166/$BA$34+AB$5)*COS(2*2*PI()*$A1166/$BA$35+AB$6)</f>
        <v>0</v>
      </c>
      <c r="AE1166" s="20">
        <f>+$AF$20*SIGN(SOI!A1165)*(ABS(SOI!A1165))^$AE$2</f>
        <v>-0.6</v>
      </c>
      <c r="AF1166" s="20">
        <f t="shared" si="488"/>
        <v>-0.57199497130601185</v>
      </c>
      <c r="AG1166" s="19">
        <f t="shared" si="490"/>
        <v>-0.22418274314031045</v>
      </c>
      <c r="AH1166" s="19">
        <f t="shared" si="491"/>
        <v>-0.22930268648937469</v>
      </c>
      <c r="AI1166">
        <f t="shared" si="487"/>
        <v>0.68640000000000789</v>
      </c>
      <c r="AJ1166">
        <f t="shared" si="486"/>
        <v>0.3478122281657014</v>
      </c>
      <c r="AK1166">
        <v>1</v>
      </c>
    </row>
    <row r="1167" spans="1:37" x14ac:dyDescent="0.25">
      <c r="A1167">
        <v>95.416666666665606</v>
      </c>
      <c r="B1167" s="2">
        <v>1975.4166666665799</v>
      </c>
      <c r="C1167">
        <f>+D1167+($D$2+E1167+F1167)*SOI!A1166*IF(B1167&gt;$C$18, IF(B1167&lt;$C$19,-1,1),1)</f>
        <v>75.403922579192098</v>
      </c>
      <c r="D1167">
        <f>+$D$3*((1-$D$5)*SOI!D1166+$D$5*SOI!D1165) +   $D$4*((1-$D$5)*SOI!E1166+$D$5*SOI!E1165)</f>
        <v>0</v>
      </c>
      <c r="E1167">
        <f t="shared" si="468"/>
        <v>-0.65467329747007552</v>
      </c>
      <c r="F1167">
        <f t="shared" si="469"/>
        <v>-59.668464765883598</v>
      </c>
      <c r="G1167">
        <f t="shared" si="476"/>
        <v>-60.323138063353674</v>
      </c>
      <c r="H1167" s="21">
        <f t="shared" si="477"/>
        <v>-1.3012361052977563E-2</v>
      </c>
      <c r="I1167" s="37">
        <f t="shared" si="470"/>
        <v>-0.55979384189528614</v>
      </c>
      <c r="J1167" s="1">
        <f t="shared" si="478"/>
        <v>0.31517987593311353</v>
      </c>
      <c r="K1167" s="1">
        <f t="shared" si="479"/>
        <v>7.1353082189527407E-5</v>
      </c>
      <c r="L1167" s="1">
        <f t="shared" si="471"/>
        <v>0.28786908541054701</v>
      </c>
      <c r="M1167" s="1">
        <f t="shared" si="472"/>
        <v>-3.5382052362726855</v>
      </c>
      <c r="N1167" s="1">
        <f t="shared" si="473"/>
        <v>-1.633220705280058</v>
      </c>
      <c r="O1167" s="1">
        <f t="shared" si="474"/>
        <v>0.44132965437274629</v>
      </c>
      <c r="P1167" s="1">
        <f t="shared" si="475"/>
        <v>-2.0830921525904871E-2</v>
      </c>
      <c r="Q1167" s="1">
        <f t="shared" si="480"/>
        <v>3.8864244965344885</v>
      </c>
      <c r="R1167" s="1">
        <f t="shared" si="481"/>
        <v>0.1195461184027945</v>
      </c>
      <c r="S1167" s="1">
        <f t="shared" si="482"/>
        <v>0.11987897704340023</v>
      </c>
      <c r="T1167" s="1">
        <f t="shared" si="483"/>
        <v>-2.1376455575883627E-3</v>
      </c>
      <c r="U1167" s="1">
        <f t="shared" si="484"/>
        <v>-6.0494015955959567E-4</v>
      </c>
      <c r="V1167" s="1">
        <f t="shared" si="485"/>
        <v>-6.6124322737074845E-2</v>
      </c>
      <c r="W1167" s="1">
        <f t="shared" si="493"/>
        <v>0</v>
      </c>
      <c r="X1167" s="1">
        <f t="shared" si="493"/>
        <v>0</v>
      </c>
      <c r="Y1167" s="1">
        <f t="shared" si="493"/>
        <v>0</v>
      </c>
      <c r="Z1167" s="1">
        <f t="shared" si="493"/>
        <v>0</v>
      </c>
      <c r="AA1167" s="1">
        <f>+AA$3*$F1167*ABS($F1167)*COS(2*PI()*$A1167/$AZ$22+AA$4)*COS(2*PI()*$A1167/$BA$22+AA$5)</f>
        <v>0</v>
      </c>
      <c r="AB1167" s="39">
        <f>+AB$3*$F1167*ABS($F1167)*COS(2*2*PI()*$A1167/$BA$33+AB$4)*COS(2*2*PI()*$A1167/$BA$34+AB$5)*COS(2*2*PI()*$A1167/$BA$35+AB$6)</f>
        <v>0</v>
      </c>
      <c r="AE1167" s="20">
        <f>+$AF$20*SIGN(SOI!A1166)*(ABS(SOI!A1166))^$AE$2</f>
        <v>-0.70185092627951939</v>
      </c>
      <c r="AF1167" s="20">
        <f t="shared" si="488"/>
        <v>-0.66658397018283611</v>
      </c>
      <c r="AG1167" s="19">
        <f t="shared" si="490"/>
        <v>-0.49772530064935872</v>
      </c>
      <c r="AH1167" s="19">
        <f t="shared" si="491"/>
        <v>-0.50193660338629642</v>
      </c>
      <c r="AI1167">
        <f t="shared" si="487"/>
        <v>0.68700000000000794</v>
      </c>
      <c r="AJ1167">
        <f t="shared" si="486"/>
        <v>0.16885866953347739</v>
      </c>
      <c r="AK1167">
        <v>1</v>
      </c>
    </row>
    <row r="1168" spans="1:37" x14ac:dyDescent="0.25">
      <c r="A1168">
        <v>95.499999999998934</v>
      </c>
      <c r="B1168" s="2">
        <v>1975.4999999999131</v>
      </c>
      <c r="C1168">
        <f>+D1168+($D$2+E1168+F1168)*SOI!A1167*IF(B1168&gt;$C$18, IF(B1168&lt;$C$19,-1,1),1)</f>
        <v>4.1513960077968406</v>
      </c>
      <c r="D1168">
        <f>+$D$3*((1-$D$5)*SOI!D1167+$D$5*SOI!D1166) +   $D$4*((1-$D$5)*SOI!E1167+$D$5*SOI!E1166)</f>
        <v>0</v>
      </c>
      <c r="E1168">
        <f t="shared" si="468"/>
        <v>0.67488859916149124</v>
      </c>
      <c r="F1168">
        <f t="shared" si="469"/>
        <v>-4.0227886054492661</v>
      </c>
      <c r="G1168">
        <f t="shared" si="476"/>
        <v>-3.3479000062877748</v>
      </c>
      <c r="H1168" s="21">
        <f t="shared" si="477"/>
        <v>-1.8451592627704184E-3</v>
      </c>
      <c r="I1168" s="37">
        <f t="shared" si="470"/>
        <v>-0.15795281525584823</v>
      </c>
      <c r="J1168" s="1">
        <f t="shared" si="478"/>
        <v>1.4283740506047934E-3</v>
      </c>
      <c r="K1168" s="1">
        <f t="shared" si="479"/>
        <v>-1.0135353216324573E-6</v>
      </c>
      <c r="L1168" s="1">
        <f t="shared" si="471"/>
        <v>-6.3225982692258625E-3</v>
      </c>
      <c r="M1168" s="1">
        <f t="shared" si="472"/>
        <v>-5.6828636765959457E-2</v>
      </c>
      <c r="N1168" s="1">
        <f t="shared" si="473"/>
        <v>-3.6836498673524745E-2</v>
      </c>
      <c r="O1168" s="1">
        <f t="shared" si="474"/>
        <v>0.19497830397467614</v>
      </c>
      <c r="P1168" s="1">
        <f t="shared" si="475"/>
        <v>-3.0493754190308593E-2</v>
      </c>
      <c r="Q1168" s="1">
        <f t="shared" si="480"/>
        <v>1.4078873882999426E-3</v>
      </c>
      <c r="R1168" s="1">
        <f t="shared" si="481"/>
        <v>1.2219471347472721E-5</v>
      </c>
      <c r="S1168" s="1">
        <f t="shared" si="482"/>
        <v>7.6291428908885643E-4</v>
      </c>
      <c r="T1168" s="1">
        <f t="shared" si="483"/>
        <v>2.0742420534717962E-5</v>
      </c>
      <c r="U1168" s="1">
        <f t="shared" si="484"/>
        <v>-2.4986998061358871E-4</v>
      </c>
      <c r="V1168" s="1">
        <f t="shared" si="485"/>
        <v>-2.1832180622707491E-3</v>
      </c>
      <c r="W1168" s="1">
        <f t="shared" si="493"/>
        <v>0</v>
      </c>
      <c r="X1168" s="1">
        <f t="shared" si="493"/>
        <v>0</v>
      </c>
      <c r="Y1168" s="1">
        <f t="shared" si="493"/>
        <v>0</v>
      </c>
      <c r="Z1168" s="1">
        <f t="shared" si="493"/>
        <v>0</v>
      </c>
      <c r="AA1168" s="1">
        <f>+AA$3*$F1168*ABS($F1168)*COS(2*PI()*$A1168/$AZ$22+AA$4)*COS(2*PI()*$A1168/$BA$22+AA$5)</f>
        <v>0</v>
      </c>
      <c r="AB1168" s="39">
        <f>+AB$3*$F1168*ABS($F1168)*COS(2*2*PI()*$A1168/$BA$33+AB$4)*COS(2*2*PI()*$A1168/$BA$34+AB$5)*COS(2*2*PI()*$A1168/$BA$35+AB$6)</f>
        <v>0</v>
      </c>
      <c r="AE1168" s="20">
        <f>+$AF$20*SIGN(SOI!A1167)*(ABS(SOI!A1167))^$AE$2</f>
        <v>-0.69790098426898906</v>
      </c>
      <c r="AF1168" s="20">
        <f t="shared" si="488"/>
        <v>-0.68856776583024615</v>
      </c>
      <c r="AG1168" s="19">
        <f t="shared" si="490"/>
        <v>-0.38371878353892008</v>
      </c>
      <c r="AH1168" s="19">
        <f t="shared" si="491"/>
        <v>-0.39352821405009891</v>
      </c>
      <c r="AI1168">
        <f t="shared" si="487"/>
        <v>0.68760000000000798</v>
      </c>
      <c r="AJ1168">
        <f t="shared" si="486"/>
        <v>0.30484898229132606</v>
      </c>
      <c r="AK1168">
        <v>1</v>
      </c>
    </row>
    <row r="1169" spans="1:37" x14ac:dyDescent="0.25">
      <c r="A1169">
        <v>95.583333333332263</v>
      </c>
      <c r="B1169" s="2">
        <v>1975.5833333332464</v>
      </c>
      <c r="C1169">
        <f>+D1169+($D$2+E1169+F1169)*SOI!A1168*IF(B1169&gt;$C$18, IF(B1169&lt;$C$19,-1,1),1)</f>
        <v>-1.7243107646686013</v>
      </c>
      <c r="D1169">
        <f>+$D$3*((1-$D$5)*SOI!D1168+$D$5*SOI!D1167) +   $D$4*((1-$D$5)*SOI!E1168+$D$5*SOI!E1167)</f>
        <v>0</v>
      </c>
      <c r="E1169">
        <f t="shared" si="468"/>
        <v>-0.7490662352240034</v>
      </c>
      <c r="F1169">
        <f t="shared" si="469"/>
        <v>2.2355410323521081</v>
      </c>
      <c r="G1169">
        <f t="shared" si="476"/>
        <v>1.4864747971281047</v>
      </c>
      <c r="H1169" s="21">
        <f t="shared" si="477"/>
        <v>-1.5933796718575237E-4</v>
      </c>
      <c r="I1169" s="37">
        <f t="shared" si="470"/>
        <v>-0.17420464805969035</v>
      </c>
      <c r="J1169" s="1">
        <f t="shared" si="478"/>
        <v>5.1077255434433541E-3</v>
      </c>
      <c r="K1169" s="1">
        <f t="shared" si="479"/>
        <v>5.685155529491325E-6</v>
      </c>
      <c r="L1169" s="1">
        <f t="shared" si="471"/>
        <v>0.3435516230474116</v>
      </c>
      <c r="M1169" s="1">
        <f t="shared" si="472"/>
        <v>-0.18425550485125899</v>
      </c>
      <c r="N1169" s="1">
        <f t="shared" si="473"/>
        <v>-1.0483970663196521E-2</v>
      </c>
      <c r="O1169" s="1">
        <f t="shared" si="474"/>
        <v>-2.0371546094291319E-2</v>
      </c>
      <c r="P1169" s="1">
        <f t="shared" si="475"/>
        <v>3.0128689232366446E-2</v>
      </c>
      <c r="Q1169" s="1">
        <f t="shared" si="480"/>
        <v>1.2991778444060901E-3</v>
      </c>
      <c r="R1169" s="1">
        <f t="shared" si="481"/>
        <v>1.2436136265932946E-5</v>
      </c>
      <c r="S1169" s="1">
        <f t="shared" si="482"/>
        <v>2.3947245702056485E-4</v>
      </c>
      <c r="T1169" s="1">
        <f t="shared" si="483"/>
        <v>1.1775884952868012E-4</v>
      </c>
      <c r="U1169" s="1">
        <f t="shared" si="484"/>
        <v>2.7228003226112592E-4</v>
      </c>
      <c r="V1169" s="1">
        <f t="shared" si="485"/>
        <v>6.1392301091628388E-4</v>
      </c>
      <c r="W1169" s="1">
        <f t="shared" si="493"/>
        <v>0</v>
      </c>
      <c r="X1169" s="1">
        <f t="shared" si="493"/>
        <v>0</v>
      </c>
      <c r="Y1169" s="1">
        <f t="shared" si="493"/>
        <v>0</v>
      </c>
      <c r="Z1169" s="1">
        <f t="shared" si="493"/>
        <v>0</v>
      </c>
      <c r="AA1169" s="1">
        <f>+AA$3*$F1169*ABS($F1169)*COS(2*PI()*$A1169/$AZ$22+AA$4)*COS(2*PI()*$A1169/$BA$22+AA$5)</f>
        <v>0</v>
      </c>
      <c r="AB1169" s="39">
        <f>+AB$3*$F1169*ABS($F1169)*COS(2*2*PI()*$A1169/$BA$33+AB$4)*COS(2*2*PI()*$A1169/$BA$34+AB$5)*COS(2*2*PI()*$A1169/$BA$35+AB$6)</f>
        <v>0</v>
      </c>
      <c r="AE1169" s="20">
        <f>+$AF$20*SIGN(SOI!A1168)*(ABS(SOI!A1168))^$AE$2</f>
        <v>-0.66595138694223011</v>
      </c>
      <c r="AF1169" s="20">
        <f t="shared" si="488"/>
        <v>-0.71302374916461819</v>
      </c>
      <c r="AG1169" s="19">
        <f t="shared" si="490"/>
        <v>-0.4489268694201517</v>
      </c>
      <c r="AH1169" s="19">
        <f t="shared" si="491"/>
        <v>-0.43085254801478945</v>
      </c>
      <c r="AI1169">
        <f t="shared" si="487"/>
        <v>0.68820000000000803</v>
      </c>
      <c r="AJ1169">
        <f t="shared" si="486"/>
        <v>0.2640968797444665</v>
      </c>
      <c r="AK1169">
        <v>1</v>
      </c>
    </row>
    <row r="1170" spans="1:37" x14ac:dyDescent="0.25">
      <c r="A1170">
        <v>95.666666666665591</v>
      </c>
      <c r="B1170" s="2">
        <v>1975.6666666665797</v>
      </c>
      <c r="C1170">
        <f>+D1170+($D$2+E1170+F1170)*SOI!A1169*IF(B1170&gt;$C$18, IF(B1170&lt;$C$19,-1,1),1)</f>
        <v>1.4242981440833704</v>
      </c>
      <c r="D1170">
        <f>+$D$3*((1-$D$5)*SOI!D1169+$D$5*SOI!D1168) +   $D$4*((1-$D$5)*SOI!E1169+$D$5*SOI!E1168)</f>
        <v>0</v>
      </c>
      <c r="E1170">
        <f t="shared" si="468"/>
        <v>0.9113385162648493</v>
      </c>
      <c r="F1170">
        <f t="shared" si="469"/>
        <v>-1.9004344496560788</v>
      </c>
      <c r="G1170">
        <f t="shared" si="476"/>
        <v>-0.98909593339122948</v>
      </c>
      <c r="H1170" s="21">
        <f t="shared" si="477"/>
        <v>5.8487805534822128E-3</v>
      </c>
      <c r="I1170" s="37">
        <f t="shared" si="470"/>
        <v>0.49668222115060229</v>
      </c>
      <c r="J1170" s="1">
        <f t="shared" si="478"/>
        <v>2.6702093768392766E-2</v>
      </c>
      <c r="K1170" s="1">
        <f t="shared" si="479"/>
        <v>-2.769421059256867E-4</v>
      </c>
      <c r="L1170" s="1">
        <f t="shared" si="471"/>
        <v>-1.0838098972297736</v>
      </c>
      <c r="M1170" s="1">
        <f t="shared" si="472"/>
        <v>0.33784644961087956</v>
      </c>
      <c r="N1170" s="1">
        <f t="shared" si="473"/>
        <v>-8.5760849503529347E-3</v>
      </c>
      <c r="O1170" s="1">
        <f t="shared" si="474"/>
        <v>0.53416515543575616</v>
      </c>
      <c r="P1170" s="1">
        <f t="shared" si="475"/>
        <v>-1.7742475169042364E-2</v>
      </c>
      <c r="Q1170" s="1">
        <f t="shared" si="480"/>
        <v>-1.948636219239884E-3</v>
      </c>
      <c r="R1170" s="1">
        <f t="shared" si="481"/>
        <v>5.3182226213582595E-5</v>
      </c>
      <c r="S1170" s="1">
        <f t="shared" si="482"/>
        <v>-5.5851870645517586E-4</v>
      </c>
      <c r="T1170" s="1">
        <f t="shared" si="483"/>
        <v>9.7410601689880364E-3</v>
      </c>
      <c r="U1170" s="1">
        <f t="shared" si="484"/>
        <v>4.5716043550424721E-4</v>
      </c>
      <c r="V1170" s="1">
        <f t="shared" si="485"/>
        <v>-2.9574074143634668E-4</v>
      </c>
      <c r="W1170" s="1">
        <f t="shared" si="493"/>
        <v>0</v>
      </c>
      <c r="X1170" s="1">
        <f t="shared" si="493"/>
        <v>0</v>
      </c>
      <c r="Y1170" s="1">
        <f t="shared" si="493"/>
        <v>0</v>
      </c>
      <c r="Z1170" s="1">
        <f t="shared" si="493"/>
        <v>0</v>
      </c>
      <c r="AA1170" s="1">
        <f>+AA$3*$F1170*ABS($F1170)*COS(2*PI()*$A1170/$AZ$22+AA$4)*COS(2*PI()*$A1170/$BA$22+AA$5)</f>
        <v>0</v>
      </c>
      <c r="AB1170" s="39">
        <f>+AB$3*$F1170*ABS($F1170)*COS(2*2*PI()*$A1170/$BA$33+AB$4)*COS(2*2*PI()*$A1170/$BA$34+AB$5)*COS(2*2*PI()*$A1170/$BA$35+AB$6)</f>
        <v>0</v>
      </c>
      <c r="AE1170" s="20">
        <f>+$AF$20*SIGN(SOI!A1169)*(ABS(SOI!A1169))^$AE$2</f>
        <v>-0.77521887628263564</v>
      </c>
      <c r="AF1170" s="20">
        <f t="shared" si="488"/>
        <v>-0.74256744812972153</v>
      </c>
      <c r="AG1170" s="19">
        <f t="shared" si="490"/>
        <v>-0.6603448112760989</v>
      </c>
      <c r="AH1170" s="19">
        <f t="shared" si="491"/>
        <v>-0.43696085088039016</v>
      </c>
      <c r="AI1170">
        <f t="shared" si="487"/>
        <v>0.68880000000000807</v>
      </c>
      <c r="AJ1170">
        <f t="shared" si="486"/>
        <v>8.2222636853622633E-2</v>
      </c>
      <c r="AK1170">
        <v>1</v>
      </c>
    </row>
    <row r="1171" spans="1:37" x14ac:dyDescent="0.25">
      <c r="A1171">
        <v>95.74999999999892</v>
      </c>
      <c r="B1171" s="2">
        <v>1975.7499999999129</v>
      </c>
      <c r="C1171">
        <f>+D1171+($D$2+E1171+F1171)*SOI!A1170*IF(B1171&gt;$C$18, IF(B1171&lt;$C$19,-1,1),1)</f>
        <v>-1.2944814969986072</v>
      </c>
      <c r="D1171">
        <f>+$D$3*((1-$D$5)*SOI!D1170+$D$5*SOI!D1169) +   $D$4*((1-$D$5)*SOI!E1170+$D$5*SOI!E1169)</f>
        <v>0</v>
      </c>
      <c r="E1171">
        <f t="shared" si="468"/>
        <v>-1.2742092209256173</v>
      </c>
      <c r="F1171">
        <f t="shared" si="469"/>
        <v>2.154808878747799</v>
      </c>
      <c r="G1171">
        <f t="shared" si="476"/>
        <v>0.88059965782218175</v>
      </c>
      <c r="H1171" s="21">
        <f t="shared" si="477"/>
        <v>-2.401183538753331E-2</v>
      </c>
      <c r="I1171" s="37">
        <f t="shared" si="470"/>
        <v>-0.72424950506676411</v>
      </c>
      <c r="J1171" s="1">
        <f t="shared" si="478"/>
        <v>5.1180552284687202E-2</v>
      </c>
      <c r="K1171" s="1">
        <f t="shared" si="479"/>
        <v>1.21690403957358E-4</v>
      </c>
      <c r="L1171" s="1">
        <f t="shared" si="471"/>
        <v>1.0952993548710037</v>
      </c>
      <c r="M1171" s="1">
        <f t="shared" si="472"/>
        <v>-0.44408838880423979</v>
      </c>
      <c r="N1171" s="1">
        <f t="shared" si="473"/>
        <v>6.3794903270489478E-2</v>
      </c>
      <c r="O1171" s="1">
        <f t="shared" si="474"/>
        <v>-1.2427120411120403</v>
      </c>
      <c r="P1171" s="1">
        <f t="shared" si="475"/>
        <v>3.3159416340621368E-3</v>
      </c>
      <c r="Q1171" s="1">
        <f t="shared" si="480"/>
        <v>-1.905363047879681E-2</v>
      </c>
      <c r="R1171" s="1">
        <f t="shared" si="481"/>
        <v>-7.5826860203364395E-4</v>
      </c>
      <c r="S1171" s="1">
        <f t="shared" si="482"/>
        <v>-6.0582086256636743E-3</v>
      </c>
      <c r="T1171" s="1">
        <f t="shared" si="483"/>
        <v>2.2902394792327738E-2</v>
      </c>
      <c r="U1171" s="1">
        <f t="shared" si="484"/>
        <v>1.2458647602198048E-4</v>
      </c>
      <c r="V1171" s="1">
        <f t="shared" si="485"/>
        <v>-4.1115041967694851E-4</v>
      </c>
      <c r="W1171" s="1">
        <f t="shared" si="493"/>
        <v>0</v>
      </c>
      <c r="X1171" s="1">
        <f t="shared" si="493"/>
        <v>0</v>
      </c>
      <c r="Y1171" s="1">
        <f t="shared" si="493"/>
        <v>0</v>
      </c>
      <c r="Z1171" s="1">
        <f t="shared" si="493"/>
        <v>0</v>
      </c>
      <c r="AA1171" s="1">
        <f>+AA$3*$F1171*ABS($F1171)*COS(2*PI()*$A1171/$AZ$22+AA$4)*COS(2*PI()*$A1171/$BA$22+AA$5)</f>
        <v>0</v>
      </c>
      <c r="AB1171" s="39">
        <f>+AB$3*$F1171*ABS($F1171)*COS(2*2*PI()*$A1171/$BA$33+AB$4)*COS(2*2*PI()*$A1171/$BA$34+AB$5)*COS(2*2*PI()*$A1171/$BA$35+AB$6)</f>
        <v>0</v>
      </c>
      <c r="AE1171" s="20">
        <f>+$AF$20*SIGN(SOI!A1170)*(ABS(SOI!A1170))^$AE$2</f>
        <v>-0.78653208116429874</v>
      </c>
      <c r="AF1171" s="20">
        <f t="shared" si="488"/>
        <v>-0.78150655526834178</v>
      </c>
      <c r="AG1171" s="19">
        <f t="shared" si="490"/>
        <v>-0.57290257741135353</v>
      </c>
      <c r="AH1171" s="19">
        <f t="shared" si="491"/>
        <v>-0.4446134552052069</v>
      </c>
      <c r="AI1171">
        <f t="shared" si="487"/>
        <v>0.68940000000000812</v>
      </c>
      <c r="AJ1171">
        <f t="shared" si="486"/>
        <v>0.20860397785698825</v>
      </c>
      <c r="AK1171">
        <v>1</v>
      </c>
    </row>
    <row r="1172" spans="1:37" x14ac:dyDescent="0.25">
      <c r="A1172">
        <v>95.833333333332249</v>
      </c>
      <c r="B1172" s="2">
        <v>1975.8333333332462</v>
      </c>
      <c r="C1172">
        <f>+D1172+($D$2+E1172+F1172)*SOI!A1171*IF(B1172&gt;$C$18, IF(B1172&lt;$C$19,-1,1),1)</f>
        <v>1.7732515535483055</v>
      </c>
      <c r="D1172">
        <f>+$D$3*((1-$D$5)*SOI!D1171+$D$5*SOI!D1170) +   $D$4*((1-$D$5)*SOI!E1171+$D$5*SOI!E1170)</f>
        <v>0</v>
      </c>
      <c r="E1172">
        <f t="shared" si="468"/>
        <v>2.3875979232554365</v>
      </c>
      <c r="F1172">
        <f t="shared" si="469"/>
        <v>-3.6021537818501663</v>
      </c>
      <c r="G1172">
        <f t="shared" si="476"/>
        <v>-1.2145558585947298</v>
      </c>
      <c r="H1172" s="21">
        <f t="shared" si="477"/>
        <v>4.1820161279492146E-2</v>
      </c>
      <c r="I1172" s="37">
        <f t="shared" si="470"/>
        <v>0.70535563408924407</v>
      </c>
      <c r="J1172" s="1">
        <f t="shared" si="478"/>
        <v>5.4635303778934691E-2</v>
      </c>
      <c r="K1172" s="1">
        <f t="shared" si="479"/>
        <v>-2.2109103998710564E-5</v>
      </c>
      <c r="L1172" s="1">
        <f t="shared" si="471"/>
        <v>-0.17897948697555108</v>
      </c>
      <c r="M1172" s="1">
        <f t="shared" si="472"/>
        <v>0.48676335944999061</v>
      </c>
      <c r="N1172" s="1">
        <f t="shared" si="473"/>
        <v>-0.16546415189942662</v>
      </c>
      <c r="O1172" s="1">
        <f t="shared" si="474"/>
        <v>1.2569897621761572</v>
      </c>
      <c r="P1172" s="1">
        <f t="shared" si="475"/>
        <v>-3.6449370006520509E-3</v>
      </c>
      <c r="Q1172" s="1">
        <f t="shared" si="480"/>
        <v>-5.41681663255228E-2</v>
      </c>
      <c r="R1172" s="1">
        <f t="shared" si="481"/>
        <v>2.0994686879859288E-3</v>
      </c>
      <c r="S1172" s="1">
        <f t="shared" si="482"/>
        <v>-1.5303194283679419E-2</v>
      </c>
      <c r="T1172" s="1">
        <f t="shared" si="483"/>
        <v>3.7854067995718322E-3</v>
      </c>
      <c r="U1172" s="1">
        <f t="shared" si="484"/>
        <v>1.3337486199483148E-4</v>
      </c>
      <c r="V1172" s="1">
        <f t="shared" si="485"/>
        <v>-1.1722002804409883E-3</v>
      </c>
      <c r="W1172" s="1">
        <f t="shared" si="493"/>
        <v>0</v>
      </c>
      <c r="X1172" s="1">
        <f t="shared" si="493"/>
        <v>0</v>
      </c>
      <c r="Y1172" s="1">
        <f t="shared" si="493"/>
        <v>0</v>
      </c>
      <c r="Z1172" s="1">
        <f t="shared" si="493"/>
        <v>0</v>
      </c>
      <c r="AA1172" s="1">
        <f>+AA$3*$F1172*ABS($F1172)*COS(2*PI()*$A1172/$AZ$22+AA$4)*COS(2*PI()*$A1172/$BA$22+AA$5)</f>
        <v>0</v>
      </c>
      <c r="AB1172" s="39">
        <f>+AB$3*$F1172*ABS($F1172)*COS(2*2*PI()*$A1172/$BA$33+AB$4)*COS(2*2*PI()*$A1172/$BA$34+AB$5)*COS(2*2*PI()*$A1172/$BA$35+AB$6)</f>
        <v>0</v>
      </c>
      <c r="AE1172" s="20">
        <f>+$AF$20*SIGN(SOI!A1171)*(ABS(SOI!A1171))^$AE$2</f>
        <v>-0.78276870835809109</v>
      </c>
      <c r="AF1172" s="20">
        <f t="shared" si="488"/>
        <v>-0.80623268010614291</v>
      </c>
      <c r="AG1172" s="19">
        <f t="shared" si="490"/>
        <v>-0.7619493795653185</v>
      </c>
      <c r="AH1172" s="19">
        <f t="shared" si="491"/>
        <v>-0.60155915964736795</v>
      </c>
      <c r="AI1172">
        <f t="shared" si="487"/>
        <v>0.69000000000000816</v>
      </c>
      <c r="AJ1172">
        <f t="shared" si="486"/>
        <v>4.4283300540824411E-2</v>
      </c>
      <c r="AK1172">
        <v>1</v>
      </c>
    </row>
    <row r="1173" spans="1:37" x14ac:dyDescent="0.25">
      <c r="A1173">
        <v>95.916666666665577</v>
      </c>
      <c r="B1173" s="2">
        <v>1975.9166666665794</v>
      </c>
      <c r="C1173">
        <f>+D1173+($D$2+E1173+F1173)*SOI!A1172*IF(B1173&gt;$C$18, IF(B1173&lt;$C$19,-1,1),1)</f>
        <v>-30.418924615440996</v>
      </c>
      <c r="D1173">
        <f>+$D$3*((1-$D$5)*SOI!D1172+$D$5*SOI!D1171) +   $D$4*((1-$D$5)*SOI!E1172+$D$5*SOI!E1171)</f>
        <v>0</v>
      </c>
      <c r="E1173">
        <f t="shared" si="468"/>
        <v>-41.120340000318073</v>
      </c>
      <c r="F1173">
        <f t="shared" si="469"/>
        <v>59.668464765830876</v>
      </c>
      <c r="G1173">
        <f t="shared" si="476"/>
        <v>18.548124765512803</v>
      </c>
      <c r="H1173" s="21">
        <f t="shared" si="477"/>
        <v>0.39170531102730893</v>
      </c>
      <c r="I1173" s="37">
        <f t="shared" si="470"/>
        <v>5.3769078123399137</v>
      </c>
      <c r="J1173" s="1">
        <f t="shared" si="478"/>
        <v>0.36159176205740751</v>
      </c>
      <c r="K1173" s="1">
        <f t="shared" si="479"/>
        <v>6.887872354918613E-2</v>
      </c>
      <c r="L1173" s="1">
        <f t="shared" si="471"/>
        <v>11.294400516050842</v>
      </c>
      <c r="M1173" s="1">
        <f t="shared" si="472"/>
        <v>0.42260885668410353</v>
      </c>
      <c r="N1173" s="1">
        <f t="shared" si="473"/>
        <v>2.1219597872485556</v>
      </c>
      <c r="O1173" s="1">
        <f t="shared" si="474"/>
        <v>-0.48417300753528825</v>
      </c>
      <c r="P1173" s="1">
        <f t="shared" si="475"/>
        <v>0.46717028918154424</v>
      </c>
      <c r="Q1173" s="1">
        <f t="shared" si="480"/>
        <v>0.60311215428456255</v>
      </c>
      <c r="R1173" s="1">
        <f t="shared" si="481"/>
        <v>-0.17819183456655993</v>
      </c>
      <c r="S1173" s="1">
        <f t="shared" si="482"/>
        <v>1.4960281812705607</v>
      </c>
      <c r="T1173" s="1">
        <f t="shared" si="483"/>
        <v>9.2011331815001388E-2</v>
      </c>
      <c r="U1173" s="1">
        <f t="shared" si="484"/>
        <v>-0.13031176363639782</v>
      </c>
      <c r="V1173" s="1">
        <f t="shared" si="485"/>
        <v>-1.926727257377985</v>
      </c>
      <c r="W1173" s="1">
        <f t="shared" si="493"/>
        <v>0</v>
      </c>
      <c r="X1173" s="1">
        <f t="shared" si="493"/>
        <v>0</v>
      </c>
      <c r="Y1173" s="1">
        <f t="shared" si="493"/>
        <v>0</v>
      </c>
      <c r="Z1173" s="1">
        <f t="shared" si="493"/>
        <v>0</v>
      </c>
      <c r="AA1173" s="1">
        <f>+AA$3*$F1173*ABS($F1173)*COS(2*PI()*$A1173/$AZ$22+AA$4)*COS(2*PI()*$A1173/$BA$22+AA$5)</f>
        <v>0</v>
      </c>
      <c r="AB1173" s="39">
        <f>+AB$3*$F1173*ABS($F1173)*COS(2*2*PI()*$A1173/$BA$33+AB$4)*COS(2*2*PI()*$A1173/$BA$34+AB$5)*COS(2*2*PI()*$A1173/$BA$35+AB$6)</f>
        <v>0</v>
      </c>
      <c r="AE1173" s="20">
        <f>+$AF$20*SIGN(SOI!A1172)*(ABS(SOI!A1172))^$AE$2</f>
        <v>-0.84939725079603889</v>
      </c>
      <c r="AF1173" s="20">
        <f t="shared" si="488"/>
        <v>-0.84632647882267431</v>
      </c>
      <c r="AG1173" s="19">
        <f t="shared" si="490"/>
        <v>-0.59054176433396433</v>
      </c>
      <c r="AH1173" s="19">
        <f t="shared" si="491"/>
        <v>-0.50527969946731077</v>
      </c>
      <c r="AI1173">
        <f t="shared" si="487"/>
        <v>0.69060000000000821</v>
      </c>
      <c r="AJ1173">
        <f t="shared" si="486"/>
        <v>0.25578471448870999</v>
      </c>
      <c r="AK1173">
        <v>1</v>
      </c>
    </row>
    <row r="1174" spans="1:37" x14ac:dyDescent="0.25">
      <c r="A1174">
        <v>95.999999999998906</v>
      </c>
      <c r="B1174" s="2">
        <v>1975.9999999999127</v>
      </c>
      <c r="C1174">
        <f>+D1174+($D$2+E1174+F1174)*SOI!A1173*IF(B1174&gt;$C$18, IF(B1174&lt;$C$19,-1,1),1)</f>
        <v>-2.4003650868960853</v>
      </c>
      <c r="D1174">
        <f>+$D$3*((1-$D$5)*SOI!D1173+$D$5*SOI!D1172) +   $D$4*((1-$D$5)*SOI!E1173+$D$5*SOI!E1172)</f>
        <v>0</v>
      </c>
      <c r="E1174">
        <f t="shared" ref="E1174:E1237" si="494">$E$3*COS(2*PI()*(A1174+$E$2)/$H$3)+$E$4*COS(2*PI()*(A1174+$E$2)/$H$4)+$E$5*COS(2*PI()*(A1174+$E$2)/$H$5)+$E$6*COS(2*PI()/$H$6*(A1174+$E$2))+$E$7*COS(2*PI()/$H$7*(A1174+$E$2))+$E$8*COS(2*PI()/$H$8*(A1174+$E$2))+$E$9*COS(2*PI()/$H$9*(A1174+$E$2))+$E$10*COS(2*PI()/$H$10*(A1174+$E$2))+$E$11*COS(2*PI()/$H$11*(A1174+$E$2))+$E$12*COS(2*PI()/$H$12*(A1174+$E$2))+$E$13*COS(2*PI()/$H$13*(A1174+$E$2))+$E$14*COS(2*PI()/$H$14*(A1174+$E$2))+$E$15*COS(2*PI()/$H$15*(A1174+$E$2))+$E$16*COS(2*PI()/$H$16*(A1174+$E$2))+$E$17*COS(2*PI()/$H$17*(A1174+$E$2))</f>
        <v>-2.6892524463779157</v>
      </c>
      <c r="F1174">
        <f t="shared" ref="F1174:F1237" si="495">$F$3*COS(2*PI()*(B1174+$F$2)/$H$3)+$F$4*COS(2*PI()*(B1174+$F$2)/$H$4)+$F$5*COS(2*PI()*(B1174+$F$2)/$H$5)+$F$6*COS(2*PI()/$H$6*(B1174+$F$2))+$F$7*COS(2*PI()/$H$7*(B1174+$F$2))+$F$8*COS(2*PI()/$H$8*(B1174+$F$2))+$F$9*COS(2*PI()/$H$9*(B1174+$F$2))+$F$10*COS(2*PI()/$H$10*(B1174+$F$2))+$F$11*COS(2*PI()/$H$11*(B1174+$F$2))+$F$12*COS(2*PI()/$H$12*(B1174+$F$2))+$F$13*COS(2*PI()/$H$13*(B1174+$F$2))+$F$14*COS(2*PI()/$H$14*(B1174+$F$2))+$F$15*COS(2*PI()/$H$15*(B1174+$F$2))+$F$16*COS(2*PI()/$H$16*(B1174+$F$2))+$F$17*COS(2*PI()/$H$17*(B1174+$F$2))</f>
        <v>4.0227886057646298</v>
      </c>
      <c r="G1174">
        <f t="shared" si="476"/>
        <v>1.3335361593867141</v>
      </c>
      <c r="H1174" s="21">
        <f t="shared" si="477"/>
        <v>8.4567059909192749E-2</v>
      </c>
      <c r="I1174" s="37">
        <f t="shared" ref="I1174:I1237" si="496">+(I$3*$E1174+I$5*$F1174)*COS(2*PI()*$A1174*$A$9+I$4)</f>
        <v>1.3120363725387967</v>
      </c>
      <c r="J1174" s="1">
        <f t="shared" si="478"/>
        <v>0.12333935989668197</v>
      </c>
      <c r="K1174" s="1">
        <f t="shared" si="479"/>
        <v>3.20761054699284E-3</v>
      </c>
      <c r="L1174" s="1">
        <f t="shared" ref="L1174:L1237" si="497">+(L$3*$E1174+L$5*$F1174)*COS(2*PI()*$A1174*$A$9+L$4)^2</f>
        <v>2.9348568372939305</v>
      </c>
      <c r="M1174" s="1">
        <f t="shared" ref="M1174:M1237" si="498">+(M$3*$E1174+M$5*$F1174)*COS(2*PI()*$A1174*$A$7+M$4)</f>
        <v>0.59075645086273454</v>
      </c>
      <c r="N1174" s="1">
        <f t="shared" ref="N1174:N1237" si="499">+(N$3*$E1174+N$5*$F1174)*COS(2*PI()*$A1174*$A$8+N$4)</f>
        <v>1.8208606890087069E-2</v>
      </c>
      <c r="O1174" s="1">
        <f t="shared" ref="O1174:O1237" si="500">+(O$3*$E1174+O$5*$F1174)*COS(2*PI()*$A1174*$A$8+O$4)^2</f>
        <v>-0.84862979889185908</v>
      </c>
      <c r="P1174" s="1">
        <f t="shared" ref="P1174:P1237" si="501">+(P$3*$E1174+P$5*$F1174)*COS(2*PI()*$A1174*$A$7+P$4)^2</f>
        <v>4.7767258572836035E-2</v>
      </c>
      <c r="Q1174" s="1">
        <f t="shared" si="480"/>
        <v>7.2344834840424371E-3</v>
      </c>
      <c r="R1174" s="1">
        <f t="shared" si="481"/>
        <v>-5.2156751255045479E-4</v>
      </c>
      <c r="S1174" s="1">
        <f t="shared" si="482"/>
        <v>3.1325111777571624E-3</v>
      </c>
      <c r="T1174" s="1">
        <f t="shared" si="483"/>
        <v>4.190663189127232E-2</v>
      </c>
      <c r="U1174" s="1">
        <f t="shared" si="484"/>
        <v>-3.2512623068521838E-3</v>
      </c>
      <c r="V1174" s="1">
        <f t="shared" si="485"/>
        <v>-1.6904989842329177E-3</v>
      </c>
      <c r="W1174" s="1">
        <f t="shared" si="493"/>
        <v>0</v>
      </c>
      <c r="X1174" s="1">
        <f t="shared" si="493"/>
        <v>0</v>
      </c>
      <c r="Y1174" s="1">
        <f t="shared" si="493"/>
        <v>0</v>
      </c>
      <c r="Z1174" s="1">
        <f t="shared" si="493"/>
        <v>0</v>
      </c>
      <c r="AA1174" s="1">
        <f>+AA$3*$F1174*ABS($F1174)*COS(2*PI()*$A1174/$AZ$22+AA$4)*COS(2*PI()*$A1174/$BA$22+AA$5)</f>
        <v>0</v>
      </c>
      <c r="AB1174" s="39">
        <f>+AB$3*$F1174*ABS($F1174)*COS(2*2*PI()*$A1174/$BA$33+AB$4)*COS(2*2*PI()*$A1174/$BA$34+AB$5)*COS(2*2*PI()*$A1174/$BA$35+AB$6)</f>
        <v>0</v>
      </c>
      <c r="AE1174" s="20">
        <f>+$AF$20*SIGN(SOI!A1173)*(ABS(SOI!A1173))^$AE$2</f>
        <v>-0.90681347731389317</v>
      </c>
      <c r="AF1174" s="20">
        <f t="shared" si="488"/>
        <v>-0.79237892063026827</v>
      </c>
      <c r="AG1174" s="19">
        <f t="shared" si="490"/>
        <v>-0.53081750715923692</v>
      </c>
      <c r="AH1174" s="19">
        <f t="shared" si="491"/>
        <v>-0.54543407275861155</v>
      </c>
      <c r="AI1174">
        <f t="shared" si="487"/>
        <v>0.69120000000000825</v>
      </c>
      <c r="AJ1174">
        <f t="shared" si="486"/>
        <v>0.26156141347103135</v>
      </c>
      <c r="AK1174">
        <v>1</v>
      </c>
    </row>
    <row r="1175" spans="1:37" x14ac:dyDescent="0.25">
      <c r="A1175">
        <v>96.083333333332234</v>
      </c>
      <c r="B1175" s="2">
        <v>1976.0833333332459</v>
      </c>
      <c r="C1175">
        <f>+D1175+($D$2+E1175+F1175)*SOI!A1174*IF(B1175&gt;$C$18, IF(B1175&lt;$C$19,-1,1),1)</f>
        <v>0.93351743625631678</v>
      </c>
      <c r="D1175">
        <f>+$D$3*((1-$D$5)*SOI!D1174+$D$5*SOI!D1173) +   $D$4*((1-$D$5)*SOI!E1174+$D$5*SOI!E1173)</f>
        <v>0</v>
      </c>
      <c r="E1175">
        <f t="shared" si="494"/>
        <v>1.346476807481551</v>
      </c>
      <c r="F1175">
        <f t="shared" si="495"/>
        <v>-2.2355410324875669</v>
      </c>
      <c r="G1175">
        <f t="shared" ref="G1175:G1238" si="502">+E1175+F1175</f>
        <v>-0.8890642250060159</v>
      </c>
      <c r="H1175" s="21">
        <f t="shared" ref="H1175:H1238" si="503">+$H$19*SUM(I1175:V1175)</f>
        <v>-2.6244820938034836E-2</v>
      </c>
      <c r="I1175" s="37">
        <f t="shared" si="496"/>
        <v>-0.79356716785787174</v>
      </c>
      <c r="J1175" s="1">
        <f t="shared" ref="J1175:J1238" si="504">+(J$3)*I1175*M1175</f>
        <v>5.9753836996279959E-2</v>
      </c>
      <c r="K1175" s="1">
        <f t="shared" ref="K1175:K1238" si="505">+(K$3)*L1175*P1175*O1175</f>
        <v>-7.3949605466849095E-4</v>
      </c>
      <c r="L1175" s="1">
        <f t="shared" si="497"/>
        <v>-1.3807643135281706</v>
      </c>
      <c r="M1175" s="1">
        <f t="shared" si="498"/>
        <v>-0.47318913463332357</v>
      </c>
      <c r="N1175" s="1">
        <f t="shared" si="499"/>
        <v>5.0823829738330217E-2</v>
      </c>
      <c r="O1175" s="1">
        <f t="shared" si="500"/>
        <v>1.234106491875774</v>
      </c>
      <c r="P1175" s="1">
        <f t="shared" si="501"/>
        <v>-1.6095984813281287E-2</v>
      </c>
      <c r="Q1175" s="1">
        <f t="shared" ref="Q1175:Q1238" si="506">+(Q$3)*M1175*N1175</f>
        <v>-1.6174262534333118E-2</v>
      </c>
      <c r="R1175" s="1">
        <f t="shared" ref="R1175:R1238" si="507">+(R$3)*I1175*N1175*M1175</f>
        <v>-7.0528607207202203E-4</v>
      </c>
      <c r="S1175" s="1">
        <f t="shared" ref="S1175:S1238" si="508">+(S$3)*I1175*N1175</f>
        <v>-5.2883612409815785E-3</v>
      </c>
      <c r="T1175" s="1">
        <f t="shared" ref="T1175:T1238" si="509">+(T$3)*L1175*O1175</f>
        <v>2.8671456094016688E-2</v>
      </c>
      <c r="U1175" s="1">
        <f t="shared" ref="U1175:U1238" si="510">+(U$3)*P1175*I1175</f>
        <v>-6.6263910564428002E-4</v>
      </c>
      <c r="V1175" s="1">
        <f t="shared" ref="V1175:V1238" si="511">+(V$3)*P1175*N1175</f>
        <v>1.589984234203954E-3</v>
      </c>
      <c r="W1175" s="1">
        <f t="shared" si="493"/>
        <v>0</v>
      </c>
      <c r="X1175" s="1">
        <f t="shared" si="493"/>
        <v>0</v>
      </c>
      <c r="Y1175" s="1">
        <f t="shared" si="493"/>
        <v>0</v>
      </c>
      <c r="Z1175" s="1">
        <f t="shared" si="493"/>
        <v>0</v>
      </c>
      <c r="AA1175" s="1">
        <f>+AA$3*$F1175*ABS($F1175)*COS(2*PI()*$A1175/$AZ$22+AA$4)*COS(2*PI()*$A1175/$BA$22+AA$5)</f>
        <v>0</v>
      </c>
      <c r="AB1175" s="39">
        <f>+AB$3*$F1175*ABS($F1175)*COS(2*2*PI()*$A1175/$BA$33+AB$4)*COS(2*2*PI()*$A1175/$BA$34+AB$5)*COS(2*2*PI()*$A1175/$BA$35+AB$6)</f>
        <v>0</v>
      </c>
      <c r="AE1175" s="20">
        <f>+$AF$20*SIGN(SOI!A1174)*(ABS(SOI!A1174))^$AE$2</f>
        <v>-0.62092603378087274</v>
      </c>
      <c r="AF1175" s="20">
        <f t="shared" si="488"/>
        <v>-0.6617720951683429</v>
      </c>
      <c r="AG1175" s="19">
        <f t="shared" si="490"/>
        <v>-0.51629612061136931</v>
      </c>
      <c r="AH1175" s="19">
        <f t="shared" si="491"/>
        <v>-0.51956391485519438</v>
      </c>
      <c r="AI1175">
        <f t="shared" si="487"/>
        <v>0.6918000000000083</v>
      </c>
      <c r="AJ1175">
        <f t="shared" si="486"/>
        <v>0.14547597455697359</v>
      </c>
      <c r="AK1175">
        <v>1</v>
      </c>
    </row>
    <row r="1176" spans="1:37" x14ac:dyDescent="0.25">
      <c r="A1176">
        <v>96.166666666665563</v>
      </c>
      <c r="B1176" s="2">
        <v>1976.1666666665792</v>
      </c>
      <c r="C1176">
        <f>+D1176+($D$2+E1176+F1176)*SOI!A1175*IF(B1176&gt;$C$18, IF(B1176&lt;$C$19,-1,1),1)</f>
        <v>-0.65253328705862401</v>
      </c>
      <c r="D1176">
        <f>+$D$3*((1-$D$5)*SOI!D1175+$D$5*SOI!D1174) +   $D$4*((1-$D$5)*SOI!E1175+$D$5*SOI!E1174)</f>
        <v>0</v>
      </c>
      <c r="E1176">
        <f t="shared" si="494"/>
        <v>-0.94082667451223312</v>
      </c>
      <c r="F1176">
        <f t="shared" si="495"/>
        <v>1.9004344495984449</v>
      </c>
      <c r="G1176">
        <f t="shared" si="502"/>
        <v>0.95960777508621176</v>
      </c>
      <c r="H1176" s="21">
        <f t="shared" si="503"/>
        <v>2.0463267612493442E-3</v>
      </c>
      <c r="I1176" s="37">
        <f t="shared" si="496"/>
        <v>0.3579753748131968</v>
      </c>
      <c r="J1176" s="1">
        <f t="shared" si="504"/>
        <v>1.9090157999657673E-2</v>
      </c>
      <c r="K1176" s="1">
        <f t="shared" si="505"/>
        <v>4.1611238803896691E-6</v>
      </c>
      <c r="L1176" s="1">
        <f t="shared" si="497"/>
        <v>0.1860575394864929</v>
      </c>
      <c r="M1176" s="1">
        <f t="shared" si="498"/>
        <v>0.33512669814867685</v>
      </c>
      <c r="N1176" s="1">
        <f t="shared" si="499"/>
        <v>-5.0134894695609902E-2</v>
      </c>
      <c r="O1176" s="1">
        <f t="shared" si="500"/>
        <v>-0.73589180545662047</v>
      </c>
      <c r="P1176" s="1">
        <f t="shared" si="501"/>
        <v>1.1272059908571353E-3</v>
      </c>
      <c r="Q1176" s="1">
        <f t="shared" si="506"/>
        <v>-1.1299818599184655E-2</v>
      </c>
      <c r="R1176" s="1">
        <f t="shared" si="507"/>
        <v>2.2227046188469274E-4</v>
      </c>
      <c r="S1176" s="1">
        <f t="shared" si="508"/>
        <v>-2.3532241364436529E-3</v>
      </c>
      <c r="T1176" s="1">
        <f t="shared" si="509"/>
        <v>2.3037683034133841E-3</v>
      </c>
      <c r="U1176" s="1">
        <f t="shared" si="510"/>
        <v>-2.0933037807397859E-5</v>
      </c>
      <c r="V1176" s="1">
        <f t="shared" si="511"/>
        <v>1.0983766007340644E-4</v>
      </c>
      <c r="W1176" s="1">
        <f t="shared" si="493"/>
        <v>0</v>
      </c>
      <c r="X1176" s="1">
        <f t="shared" si="493"/>
        <v>0</v>
      </c>
      <c r="Y1176" s="1">
        <f t="shared" si="493"/>
        <v>0</v>
      </c>
      <c r="Z1176" s="1">
        <f t="shared" si="493"/>
        <v>0</v>
      </c>
      <c r="AA1176" s="1">
        <f>+AA$3*$F1176*ABS($F1176)*COS(2*PI()*$A1176/$AZ$22+AA$4)*COS(2*PI()*$A1176/$BA$22+AA$5)</f>
        <v>0</v>
      </c>
      <c r="AB1176" s="39">
        <f>+AB$3*$F1176*ABS($F1176)*COS(2*2*PI()*$A1176/$BA$33+AB$4)*COS(2*2*PI()*$A1176/$BA$34+AB$5)*COS(2*2*PI()*$A1176/$BA$35+AB$6)</f>
        <v>0</v>
      </c>
      <c r="AE1176" s="20">
        <f>+$AF$20*SIGN(SOI!A1175)*(ABS(SOI!A1175))^$AE$2</f>
        <v>-0.45757677441026284</v>
      </c>
      <c r="AF1176" s="20">
        <f t="shared" si="488"/>
        <v>-0.46822028982432462</v>
      </c>
      <c r="AG1176" s="19">
        <f t="shared" si="490"/>
        <v>-0.64744253820017983</v>
      </c>
      <c r="AH1176" s="19">
        <f t="shared" si="491"/>
        <v>-0.55566806942782609</v>
      </c>
      <c r="AI1176">
        <f t="shared" si="487"/>
        <v>0.69240000000000834</v>
      </c>
      <c r="AJ1176">
        <f t="shared" ref="AJ1176:AJ1239" si="512">+ABS(AF1176-AG1176)</f>
        <v>0.17922224837585521</v>
      </c>
      <c r="AK1176">
        <v>1</v>
      </c>
    </row>
    <row r="1177" spans="1:37" x14ac:dyDescent="0.25">
      <c r="A1177">
        <v>96.249999999998892</v>
      </c>
      <c r="B1177" s="2">
        <v>1976.2499999999125</v>
      </c>
      <c r="C1177">
        <f>+D1177+($D$2+E1177+F1177)*SOI!A1176*IF(B1177&gt;$C$18, IF(B1177&lt;$C$19,-1,1),1)</f>
        <v>0.5845745395384192</v>
      </c>
      <c r="D1177">
        <f>+$D$3*((1-$D$5)*SOI!D1176+$D$5*SOI!D1175) +   $D$4*((1-$D$5)*SOI!E1176+$D$5*SOI!E1175)</f>
        <v>0</v>
      </c>
      <c r="E1177">
        <f t="shared" si="494"/>
        <v>0.76296473711879198</v>
      </c>
      <c r="F1177">
        <f t="shared" si="495"/>
        <v>-2.1548088788769331</v>
      </c>
      <c r="G1177">
        <f t="shared" si="502"/>
        <v>-1.3918441417581411</v>
      </c>
      <c r="H1177" s="21">
        <f t="shared" si="503"/>
        <v>-2.2595628447781139E-3</v>
      </c>
      <c r="I1177" s="37">
        <f t="shared" si="496"/>
        <v>2.7853791132694147E-2</v>
      </c>
      <c r="J1177" s="1">
        <f t="shared" si="504"/>
        <v>-7.2558122285116384E-4</v>
      </c>
      <c r="K1177" s="1">
        <f t="shared" si="505"/>
        <v>-1.5221936388135584E-6</v>
      </c>
      <c r="L1177" s="1">
        <f t="shared" si="497"/>
        <v>-9.8765856942953034E-2</v>
      </c>
      <c r="M1177" s="1">
        <f t="shared" si="498"/>
        <v>-0.16370214794329921</v>
      </c>
      <c r="N1177" s="1">
        <f t="shared" si="499"/>
        <v>2.1568704276437051E-2</v>
      </c>
      <c r="O1177" s="1">
        <f t="shared" si="500"/>
        <v>0.10797196616951704</v>
      </c>
      <c r="P1177" s="1">
        <f t="shared" si="501"/>
        <v>-5.2942682173588388E-3</v>
      </c>
      <c r="Q1177" s="1">
        <f t="shared" si="506"/>
        <v>-2.374656357839228E-3</v>
      </c>
      <c r="R1177" s="1">
        <f t="shared" si="507"/>
        <v>3.6344794131861993E-6</v>
      </c>
      <c r="S1177" s="1">
        <f t="shared" si="508"/>
        <v>7.877318495984651E-5</v>
      </c>
      <c r="T1177" s="1">
        <f t="shared" si="509"/>
        <v>1.7943014360034825E-4</v>
      </c>
      <c r="U1177" s="1">
        <f t="shared" si="510"/>
        <v>7.6500816662611691E-6</v>
      </c>
      <c r="V1177" s="1">
        <f t="shared" si="511"/>
        <v>2.2194117074672079E-4</v>
      </c>
      <c r="W1177" s="1">
        <f t="shared" si="493"/>
        <v>0</v>
      </c>
      <c r="X1177" s="1">
        <f t="shared" si="493"/>
        <v>0</v>
      </c>
      <c r="Y1177" s="1">
        <f t="shared" si="493"/>
        <v>0</v>
      </c>
      <c r="Z1177" s="1">
        <f t="shared" si="493"/>
        <v>0</v>
      </c>
      <c r="AA1177" s="1">
        <f>+AA$3*$F1177*ABS($F1177)*COS(2*PI()*$A1177/$AZ$22+AA$4)*COS(2*PI()*$A1177/$BA$22+AA$5)</f>
        <v>0</v>
      </c>
      <c r="AB1177" s="39">
        <f>+AB$3*$F1177*ABS($F1177)*COS(2*2*PI()*$A1177/$BA$33+AB$4)*COS(2*2*PI()*$A1177/$BA$34+AB$5)*COS(2*2*PI()*$A1177/$BA$35+AB$6)</f>
        <v>0</v>
      </c>
      <c r="AE1177" s="20">
        <f>+$AF$20*SIGN(SOI!A1176)*(ABS(SOI!A1176))^$AE$2</f>
        <v>-0.32615806128183827</v>
      </c>
      <c r="AF1177" s="20">
        <f t="shared" si="488"/>
        <v>-0.38240149304518406</v>
      </c>
      <c r="AG1177" s="19">
        <f t="shared" si="490"/>
        <v>-0.49773950415434409</v>
      </c>
      <c r="AH1177" s="19">
        <f t="shared" si="491"/>
        <v>-0.47393157504291572</v>
      </c>
      <c r="AI1177">
        <f t="shared" ref="AI1177:AI1240" si="513">+AI1176+$AI$22</f>
        <v>0.69300000000000839</v>
      </c>
      <c r="AJ1177">
        <f t="shared" si="512"/>
        <v>0.11533801110916003</v>
      </c>
      <c r="AK1177">
        <v>1</v>
      </c>
    </row>
    <row r="1178" spans="1:37" x14ac:dyDescent="0.25">
      <c r="A1178">
        <v>96.33333333333222</v>
      </c>
      <c r="B1178" s="2">
        <v>1976.3333333332457</v>
      </c>
      <c r="C1178">
        <f>+D1178+($D$2+E1178+F1178)*SOI!A1177*IF(B1178&gt;$C$18, IF(B1178&lt;$C$19,-1,1),1)</f>
        <v>-1.4315263613809093</v>
      </c>
      <c r="D1178">
        <f>+$D$3*((1-$D$5)*SOI!D1177+$D$5*SOI!D1176) +   $D$4*((1-$D$5)*SOI!E1177+$D$5*SOI!E1176)</f>
        <v>0</v>
      </c>
      <c r="E1178">
        <f t="shared" si="494"/>
        <v>-0.68067141194117475</v>
      </c>
      <c r="F1178">
        <f t="shared" si="495"/>
        <v>3.6021537821062957</v>
      </c>
      <c r="G1178">
        <f t="shared" si="502"/>
        <v>2.9214823701651209</v>
      </c>
      <c r="H1178" s="21">
        <f t="shared" si="503"/>
        <v>4.6101492158188411E-3</v>
      </c>
      <c r="I1178" s="37">
        <f t="shared" si="496"/>
        <v>-0.32158185592073618</v>
      </c>
      <c r="J1178" s="1">
        <f t="shared" si="504"/>
        <v>4.1034124121055848E-3</v>
      </c>
      <c r="K1178" s="1">
        <f t="shared" si="505"/>
        <v>5.3842954032123271E-5</v>
      </c>
      <c r="L1178" s="1">
        <f t="shared" si="497"/>
        <v>0.65227939355110509</v>
      </c>
      <c r="M1178" s="1">
        <f t="shared" si="498"/>
        <v>-8.0187428739605451E-2</v>
      </c>
      <c r="N1178" s="1">
        <f t="shared" si="499"/>
        <v>9.5297531834574109E-3</v>
      </c>
      <c r="O1178" s="1">
        <f t="shared" si="500"/>
        <v>-7.4566422269099875E-2</v>
      </c>
      <c r="P1178" s="1">
        <f t="shared" si="501"/>
        <v>4.1058756988078926E-2</v>
      </c>
      <c r="Q1178" s="1">
        <f t="shared" si="506"/>
        <v>-5.1393746427738391E-4</v>
      </c>
      <c r="R1178" s="1">
        <f t="shared" si="507"/>
        <v>-9.0815283407019736E-6</v>
      </c>
      <c r="S1178" s="1">
        <f t="shared" si="508"/>
        <v>-4.0183080246452522E-4</v>
      </c>
      <c r="T1178" s="1">
        <f t="shared" si="509"/>
        <v>8.1837908773707882E-4</v>
      </c>
      <c r="U1178" s="1">
        <f t="shared" si="510"/>
        <v>6.8497252492164462E-4</v>
      </c>
      <c r="V1178" s="1">
        <f t="shared" si="511"/>
        <v>-7.6049318597168683E-4</v>
      </c>
      <c r="W1178" s="1">
        <f t="shared" si="493"/>
        <v>0</v>
      </c>
      <c r="X1178" s="1">
        <f t="shared" si="493"/>
        <v>0</v>
      </c>
      <c r="Y1178" s="1">
        <f t="shared" si="493"/>
        <v>0</v>
      </c>
      <c r="Z1178" s="1">
        <f t="shared" si="493"/>
        <v>0</v>
      </c>
      <c r="AA1178" s="1">
        <f>+AA$3*$F1178*ABS($F1178)*COS(2*PI()*$A1178/$AZ$22+AA$4)*COS(2*PI()*$A1178/$BA$22+AA$5)</f>
        <v>0</v>
      </c>
      <c r="AB1178" s="39">
        <f>+AB$3*$F1178*ABS($F1178)*COS(2*2*PI()*$A1178/$BA$33+AB$4)*COS(2*2*PI()*$A1178/$BA$34+AB$5)*COS(2*2*PI()*$A1178/$BA$35+AB$6)</f>
        <v>0</v>
      </c>
      <c r="AE1178" s="20">
        <f>+$AF$20*SIGN(SOI!A1177)*(ABS(SOI!A1177))^$AE$2</f>
        <v>-0.36346964344345106</v>
      </c>
      <c r="AF1178" s="20">
        <f t="shared" si="488"/>
        <v>-0.22987590157509644</v>
      </c>
      <c r="AG1178" s="19">
        <f t="shared" si="490"/>
        <v>-0.43852477831877879</v>
      </c>
      <c r="AH1178" s="19">
        <f t="shared" si="491"/>
        <v>-0.24444282942656093</v>
      </c>
      <c r="AI1178">
        <f t="shared" si="513"/>
        <v>0.69360000000000843</v>
      </c>
      <c r="AJ1178">
        <f t="shared" si="512"/>
        <v>0.20864887674368235</v>
      </c>
      <c r="AK1178">
        <v>1</v>
      </c>
    </row>
    <row r="1179" spans="1:37" x14ac:dyDescent="0.25">
      <c r="A1179">
        <v>96.416666666665549</v>
      </c>
      <c r="B1179" s="2">
        <v>1976.416666666579</v>
      </c>
      <c r="C1179">
        <f>+D1179+($D$2+E1179+F1179)*SOI!A1178*IF(B1179&gt;$C$18, IF(B1179&lt;$C$19,-1,1),1)</f>
        <v>0</v>
      </c>
      <c r="D1179">
        <f>+$D$3*((1-$D$5)*SOI!D1178+$D$5*SOI!D1177) +   $D$4*((1-$D$5)*SOI!E1178+$D$5*SOI!E1177)</f>
        <v>0</v>
      </c>
      <c r="E1179">
        <f t="shared" si="494"/>
        <v>0.65467329747858616</v>
      </c>
      <c r="F1179">
        <f t="shared" si="495"/>
        <v>-59.668464765778168</v>
      </c>
      <c r="G1179">
        <f t="shared" si="502"/>
        <v>-59.01379146829958</v>
      </c>
      <c r="H1179" s="21">
        <f t="shared" si="503"/>
        <v>0.17170355179672162</v>
      </c>
      <c r="I1179" s="37">
        <f t="shared" si="496"/>
        <v>1.3699031862313902</v>
      </c>
      <c r="J1179" s="1">
        <f t="shared" si="504"/>
        <v>0.86294176049766069</v>
      </c>
      <c r="K1179" s="1">
        <f t="shared" si="505"/>
        <v>-3.0671744481040021E-2</v>
      </c>
      <c r="L1179" s="1">
        <f t="shared" si="497"/>
        <v>-0.99828104440095389</v>
      </c>
      <c r="M1179" s="1">
        <f t="shared" si="498"/>
        <v>3.9586241325689189</v>
      </c>
      <c r="N1179" s="1">
        <f t="shared" si="499"/>
        <v>0.54704850476474232</v>
      </c>
      <c r="O1179" s="1">
        <f t="shared" si="500"/>
        <v>1.2902445317942144</v>
      </c>
      <c r="P1179" s="1">
        <f t="shared" si="501"/>
        <v>-0.88321718133067428</v>
      </c>
      <c r="Q1179" s="1">
        <f t="shared" si="506"/>
        <v>1.456439470524719</v>
      </c>
      <c r="R1179" s="1">
        <f t="shared" si="507"/>
        <v>-0.10963253184086334</v>
      </c>
      <c r="S1179" s="1">
        <f t="shared" si="508"/>
        <v>9.8262033109994443E-2</v>
      </c>
      <c r="T1179" s="1">
        <f t="shared" si="509"/>
        <v>2.1672170581554486E-2</v>
      </c>
      <c r="U1179" s="1">
        <f t="shared" si="510"/>
        <v>6.2767264485861271E-2</v>
      </c>
      <c r="V1179" s="1">
        <f t="shared" si="511"/>
        <v>0.9390770373305547</v>
      </c>
      <c r="W1179" s="1">
        <f t="shared" si="493"/>
        <v>0</v>
      </c>
      <c r="X1179" s="1">
        <f t="shared" si="493"/>
        <v>0</v>
      </c>
      <c r="Y1179" s="1">
        <f t="shared" si="493"/>
        <v>0</v>
      </c>
      <c r="Z1179" s="1">
        <f t="shared" si="493"/>
        <v>0</v>
      </c>
      <c r="AA1179" s="1">
        <f>+AA$3*$F1179*ABS($F1179)*COS(2*PI()*$A1179/$AZ$22+AA$4)*COS(2*PI()*$A1179/$BA$22+AA$5)</f>
        <v>0</v>
      </c>
      <c r="AB1179" s="39">
        <f>+AB$3*$F1179*ABS($F1179)*COS(2*2*PI()*$A1179/$BA$33+AB$4)*COS(2*2*PI()*$A1179/$BA$34+AB$5)*COS(2*2*PI()*$A1179/$BA$35+AB$6)</f>
        <v>0</v>
      </c>
      <c r="AE1179" s="20">
        <f>+$AF$20*SIGN(SOI!A1178)*(ABS(SOI!A1178))^$AE$2</f>
        <v>0</v>
      </c>
      <c r="AF1179" s="20">
        <f t="shared" si="488"/>
        <v>-6.8419943194245478E-2</v>
      </c>
      <c r="AG1179" s="19">
        <f t="shared" si="490"/>
        <v>-0.3034250010584188</v>
      </c>
      <c r="AH1179" s="19">
        <f t="shared" si="491"/>
        <v>-8.0736760451635942E-2</v>
      </c>
      <c r="AI1179">
        <f t="shared" si="513"/>
        <v>0.69420000000000848</v>
      </c>
      <c r="AJ1179">
        <f t="shared" si="512"/>
        <v>0.23500505786417331</v>
      </c>
      <c r="AK1179">
        <v>1</v>
      </c>
    </row>
    <row r="1180" spans="1:37" x14ac:dyDescent="0.25">
      <c r="A1180">
        <v>96.499999999998877</v>
      </c>
      <c r="B1180" s="2">
        <v>1976.4999999999122</v>
      </c>
      <c r="C1180">
        <f>+D1180+($D$2+E1180+F1180)*SOI!A1179*IF(B1180&gt;$C$18, IF(B1180&lt;$C$19,-1,1),1)</f>
        <v>-0.70465158080369938</v>
      </c>
      <c r="D1180">
        <f>+$D$3*((1-$D$5)*SOI!D1179+$D$5*SOI!D1178) +   $D$4*((1-$D$5)*SOI!E1179+$D$5*SOI!E1178)</f>
        <v>0</v>
      </c>
      <c r="E1180">
        <f t="shared" si="494"/>
        <v>-0.67488859916896615</v>
      </c>
      <c r="F1180">
        <f t="shared" si="495"/>
        <v>-4.0227886061890299</v>
      </c>
      <c r="G1180">
        <f t="shared" si="502"/>
        <v>-4.697677205357996</v>
      </c>
      <c r="H1180" s="21">
        <f t="shared" si="503"/>
        <v>-3.5422903332642509E-3</v>
      </c>
      <c r="I1180" s="37">
        <f t="shared" si="496"/>
        <v>-0.2368406185306326</v>
      </c>
      <c r="J1180" s="1">
        <f t="shared" si="504"/>
        <v>-7.7404578257376103E-3</v>
      </c>
      <c r="K1180" s="1">
        <f t="shared" si="505"/>
        <v>-1.0137975422483706E-4</v>
      </c>
      <c r="L1180" s="1">
        <f t="shared" si="497"/>
        <v>0.23861262921524071</v>
      </c>
      <c r="M1180" s="1">
        <f t="shared" si="498"/>
        <v>0.20538235028296045</v>
      </c>
      <c r="N1180" s="1">
        <f t="shared" si="499"/>
        <v>0.16604034498680623</v>
      </c>
      <c r="O1180" s="1">
        <f t="shared" si="500"/>
        <v>-0.54270039910040035</v>
      </c>
      <c r="P1180" s="1">
        <f t="shared" si="501"/>
        <v>-2.9036986996295148E-2</v>
      </c>
      <c r="Q1180" s="1">
        <f t="shared" si="506"/>
        <v>2.2935017895353505E-2</v>
      </c>
      <c r="R1180" s="1">
        <f t="shared" si="507"/>
        <v>2.98478049370646E-4</v>
      </c>
      <c r="S1180" s="1">
        <f t="shared" si="508"/>
        <v>-5.1563198405080828E-3</v>
      </c>
      <c r="T1180" s="1">
        <f t="shared" si="509"/>
        <v>2.1788690283043328E-3</v>
      </c>
      <c r="U1180" s="1">
        <f t="shared" si="510"/>
        <v>-3.5676607770426664E-4</v>
      </c>
      <c r="V1180" s="1">
        <f t="shared" si="511"/>
        <v>9.3707220042544958E-3</v>
      </c>
      <c r="W1180" s="1">
        <f t="shared" si="493"/>
        <v>0</v>
      </c>
      <c r="X1180" s="1">
        <f t="shared" si="493"/>
        <v>0</v>
      </c>
      <c r="Y1180" s="1">
        <f t="shared" si="493"/>
        <v>0</v>
      </c>
      <c r="Z1180" s="1">
        <f t="shared" si="493"/>
        <v>0</v>
      </c>
      <c r="AA1180" s="1">
        <f>+AA$3*$F1180*ABS($F1180)*COS(2*PI()*$A1180/$AZ$22+AA$4)*COS(2*PI()*$A1180/$BA$22+AA$5)</f>
        <v>0</v>
      </c>
      <c r="AB1180" s="39">
        <f>+AB$3*$F1180*ABS($F1180)*COS(2*2*PI()*$A1180/$BA$33+AB$4)*COS(2*2*PI()*$A1180/$BA$34+AB$5)*COS(2*2*PI()*$A1180/$BA$35+AB$6)</f>
        <v>0</v>
      </c>
      <c r="AE1180" s="20">
        <f>+$AF$20*SIGN(SOI!A1179)*(ABS(SOI!A1179))^$AE$2</f>
        <v>0.15820981386071464</v>
      </c>
      <c r="AF1180" s="20">
        <f t="shared" ref="AF1180:AF1243" si="514">+AVERAGE(AE1179:AE1181)</f>
        <v>0.14056527457413029</v>
      </c>
      <c r="AG1180" s="19">
        <f t="shared" si="490"/>
        <v>-0.10478208013025717</v>
      </c>
      <c r="AH1180" s="19">
        <f t="shared" si="491"/>
        <v>-0.10333931345923233</v>
      </c>
      <c r="AI1180">
        <f t="shared" si="513"/>
        <v>0.69480000000000852</v>
      </c>
      <c r="AJ1180">
        <f t="shared" si="512"/>
        <v>0.24534735470438745</v>
      </c>
      <c r="AK1180">
        <v>1</v>
      </c>
    </row>
    <row r="1181" spans="1:37" x14ac:dyDescent="0.25">
      <c r="A1181">
        <v>96.583333333332206</v>
      </c>
      <c r="B1181" s="2">
        <v>1976.5833333332455</v>
      </c>
      <c r="C1181">
        <f>+D1181+($D$2+E1181+F1181)*SOI!A1180*IF(B1181&gt;$C$18, IF(B1181&lt;$C$19,-1,1),1)</f>
        <v>0.92522825307683254</v>
      </c>
      <c r="D1181">
        <f>+$D$3*((1-$D$5)*SOI!D1180+$D$5*SOI!D1179) +   $D$4*((1-$D$5)*SOI!E1180+$D$5*SOI!E1179)</f>
        <v>0</v>
      </c>
      <c r="E1181">
        <f t="shared" si="494"/>
        <v>0.74906623523073579</v>
      </c>
      <c r="F1181">
        <f t="shared" si="495"/>
        <v>2.2355410327590466</v>
      </c>
      <c r="G1181">
        <f t="shared" si="502"/>
        <v>2.9846072679897824</v>
      </c>
      <c r="H1181" s="21">
        <f t="shared" si="503"/>
        <v>1.924730127324682E-3</v>
      </c>
      <c r="I1181" s="37">
        <f t="shared" si="496"/>
        <v>4.0230237715556734E-2</v>
      </c>
      <c r="J1181" s="1">
        <f t="shared" si="504"/>
        <v>-1.8206481045437173E-4</v>
      </c>
      <c r="K1181" s="1">
        <f t="shared" si="505"/>
        <v>3.3960522045294361E-8</v>
      </c>
      <c r="L1181" s="1">
        <f t="shared" si="497"/>
        <v>-2.4981577274071153E-2</v>
      </c>
      <c r="M1181" s="1">
        <f t="shared" si="498"/>
        <v>-2.8439769477419052E-2</v>
      </c>
      <c r="N1181" s="1">
        <f t="shared" si="499"/>
        <v>-0.14471207399331798</v>
      </c>
      <c r="O1181" s="1">
        <f t="shared" si="500"/>
        <v>0.25196138990990885</v>
      </c>
      <c r="P1181" s="1">
        <f t="shared" si="501"/>
        <v>2.0011257953445554E-4</v>
      </c>
      <c r="Q1181" s="1">
        <f t="shared" si="506"/>
        <v>2.7679177235139163E-3</v>
      </c>
      <c r="R1181" s="1">
        <f t="shared" si="507"/>
        <v>-6.1187527339919181E-6</v>
      </c>
      <c r="S1181" s="1">
        <f t="shared" si="508"/>
        <v>-7.6335648812975144E-4</v>
      </c>
      <c r="T1181" s="1">
        <f t="shared" si="509"/>
        <v>1.0590864436489365E-4</v>
      </c>
      <c r="U1181" s="1">
        <f t="shared" si="510"/>
        <v>-4.1764069140995187E-7</v>
      </c>
      <c r="V1181" s="1">
        <f t="shared" si="511"/>
        <v>5.6284269650912397E-5</v>
      </c>
      <c r="W1181" s="1">
        <f t="shared" si="493"/>
        <v>0</v>
      </c>
      <c r="X1181" s="1">
        <f t="shared" si="493"/>
        <v>0</v>
      </c>
      <c r="Y1181" s="1">
        <f t="shared" si="493"/>
        <v>0</v>
      </c>
      <c r="Z1181" s="1">
        <f t="shared" si="493"/>
        <v>0</v>
      </c>
      <c r="AA1181" s="1">
        <f>+AA$3*$F1181*ABS($F1181)*COS(2*PI()*$A1181/$AZ$22+AA$4)*COS(2*PI()*$A1181/$BA$22+AA$5)</f>
        <v>0</v>
      </c>
      <c r="AB1181" s="39">
        <f>+AB$3*$F1181*ABS($F1181)*COS(2*2*PI()*$A1181/$BA$33+AB$4)*COS(2*2*PI()*$A1181/$BA$34+AB$5)*COS(2*2*PI()*$A1181/$BA$35+AB$6)</f>
        <v>0</v>
      </c>
      <c r="AE1181" s="20">
        <f>+$AF$20*SIGN(SOI!A1180)*(ABS(SOI!A1180))^$AE$2</f>
        <v>0.26348600986167625</v>
      </c>
      <c r="AF1181" s="20">
        <f t="shared" si="514"/>
        <v>0.27530509081361881</v>
      </c>
      <c r="AG1181" s="19">
        <f t="shared" si="490"/>
        <v>-0.10917345034003173</v>
      </c>
      <c r="AH1181" s="19">
        <f t="shared" si="491"/>
        <v>-0.11621721080743599</v>
      </c>
      <c r="AI1181">
        <f t="shared" si="513"/>
        <v>0.69540000000000857</v>
      </c>
      <c r="AJ1181">
        <f t="shared" si="512"/>
        <v>0.38447854115365054</v>
      </c>
      <c r="AK1181">
        <v>1</v>
      </c>
    </row>
    <row r="1182" spans="1:37" x14ac:dyDescent="0.25">
      <c r="A1182">
        <v>96.666666666665535</v>
      </c>
      <c r="B1182" s="2">
        <v>1976.6666666665787</v>
      </c>
      <c r="C1182">
        <f>+D1182+($D$2+E1182+F1182)*SOI!A1181*IF(B1182&gt;$C$18, IF(B1182&lt;$C$19,-1,1),1)</f>
        <v>-1.6027105907008821</v>
      </c>
      <c r="D1182">
        <f>+$D$3*((1-$D$5)*SOI!D1181+$D$5*SOI!D1180) +   $D$4*((1-$D$5)*SOI!E1181+$D$5*SOI!E1180)</f>
        <v>0</v>
      </c>
      <c r="E1182">
        <f t="shared" si="494"/>
        <v>-0.91133851627606788</v>
      </c>
      <c r="F1182">
        <f t="shared" si="495"/>
        <v>-1.9004344498658305</v>
      </c>
      <c r="G1182">
        <f t="shared" si="502"/>
        <v>-2.8117729661418984</v>
      </c>
      <c r="H1182" s="21">
        <f t="shared" si="503"/>
        <v>2.1061498463800774E-2</v>
      </c>
      <c r="I1182" s="37">
        <f t="shared" si="496"/>
        <v>0.29009044780789234</v>
      </c>
      <c r="J1182" s="1">
        <f t="shared" si="504"/>
        <v>-4.6464601418573552E-4</v>
      </c>
      <c r="K1182" s="1">
        <f t="shared" si="505"/>
        <v>-4.6312527377097563E-7</v>
      </c>
      <c r="L1182" s="1">
        <f t="shared" si="497"/>
        <v>0.68661366682903446</v>
      </c>
      <c r="M1182" s="1">
        <f t="shared" si="498"/>
        <v>-1.0065641186349849E-2</v>
      </c>
      <c r="N1182" s="1">
        <f t="shared" si="499"/>
        <v>9.4612876042791991E-2</v>
      </c>
      <c r="O1182" s="1">
        <f t="shared" si="500"/>
        <v>-2.4172842477693294E-3</v>
      </c>
      <c r="P1182" s="1">
        <f t="shared" si="501"/>
        <v>-1.0349329152492729E-2</v>
      </c>
      <c r="Q1182" s="1">
        <f t="shared" si="506"/>
        <v>-6.4049246684062095E-4</v>
      </c>
      <c r="R1182" s="1">
        <f t="shared" si="507"/>
        <v>1.0209502562478705E-5</v>
      </c>
      <c r="S1182" s="1">
        <f t="shared" si="508"/>
        <v>3.5987668178916049E-3</v>
      </c>
      <c r="T1182" s="1">
        <f t="shared" si="509"/>
        <v>2.7926578111179259E-5</v>
      </c>
      <c r="U1182" s="1">
        <f t="shared" si="510"/>
        <v>1.5574762939903899E-4</v>
      </c>
      <c r="V1182" s="1">
        <f t="shared" si="511"/>
        <v>1.9031381752681166E-3</v>
      </c>
      <c r="W1182" s="1">
        <f t="shared" ref="W1182:Z1201" si="515">+W$3*$F1182*ABS($F1182)*COS(2*PI()*$A1182/W$2+W$4)</f>
        <v>0</v>
      </c>
      <c r="X1182" s="1">
        <f t="shared" si="515"/>
        <v>0</v>
      </c>
      <c r="Y1182" s="1">
        <f t="shared" si="515"/>
        <v>0</v>
      </c>
      <c r="Z1182" s="1">
        <f t="shared" si="515"/>
        <v>0</v>
      </c>
      <c r="AA1182" s="1">
        <f>+AA$3*$F1182*ABS($F1182)*COS(2*PI()*$A1182/$AZ$22+AA$4)*COS(2*PI()*$A1182/$BA$22+AA$5)</f>
        <v>0</v>
      </c>
      <c r="AB1182" s="39">
        <f>+AB$3*$F1182*ABS($F1182)*COS(2*2*PI()*$A1182/$BA$33+AB$4)*COS(2*2*PI()*$A1182/$BA$34+AB$5)*COS(2*2*PI()*$A1182/$BA$35+AB$6)</f>
        <v>0</v>
      </c>
      <c r="AE1182" s="20">
        <f>+$AF$20*SIGN(SOI!A1181)*(ABS(SOI!A1181))^$AE$2</f>
        <v>0.40421944871846566</v>
      </c>
      <c r="AF1182" s="20">
        <f t="shared" si="514"/>
        <v>0.40245784064441231</v>
      </c>
      <c r="AG1182" s="19">
        <f t="shared" si="490"/>
        <v>-5.0130039429379103E-3</v>
      </c>
      <c r="AH1182" s="19">
        <f t="shared" si="491"/>
        <v>-9.4021062605342168E-2</v>
      </c>
      <c r="AI1182">
        <f t="shared" si="513"/>
        <v>0.69600000000000861</v>
      </c>
      <c r="AJ1182">
        <f t="shared" si="512"/>
        <v>0.40747084458735022</v>
      </c>
      <c r="AK1182">
        <v>1</v>
      </c>
    </row>
    <row r="1183" spans="1:37" x14ac:dyDescent="0.25">
      <c r="A1183">
        <v>96.749999999998863</v>
      </c>
      <c r="B1183" s="2">
        <v>1976.749999999912</v>
      </c>
      <c r="C1183">
        <f>+D1183+($D$2+E1183+F1183)*SOI!A1182*IF(B1183&gt;$C$18, IF(B1183&lt;$C$19,-1,1),1)</f>
        <v>2.9489555660503783</v>
      </c>
      <c r="D1183">
        <f>+$D$3*((1-$D$5)*SOI!D1182+$D$5*SOI!D1181) +   $D$4*((1-$D$5)*SOI!E1182+$D$5*SOI!E1181)</f>
        <v>0</v>
      </c>
      <c r="E1183">
        <f t="shared" si="494"/>
        <v>1.2742092209395697</v>
      </c>
      <c r="F1183">
        <f t="shared" si="495"/>
        <v>2.1548088791190096</v>
      </c>
      <c r="G1183">
        <f t="shared" si="502"/>
        <v>3.4290181000585793</v>
      </c>
      <c r="H1183" s="21">
        <f t="shared" si="503"/>
        <v>-3.1953273548587277E-2</v>
      </c>
      <c r="I1183" s="37">
        <f t="shared" si="496"/>
        <v>-0.67523178072808987</v>
      </c>
      <c r="J1183" s="1">
        <f t="shared" si="504"/>
        <v>2.9118114319880602E-3</v>
      </c>
      <c r="K1183" s="1">
        <f t="shared" si="505"/>
        <v>8.2759213719158463E-4</v>
      </c>
      <c r="L1183" s="1">
        <f t="shared" si="497"/>
        <v>-1.5264254648846745</v>
      </c>
      <c r="M1183" s="1">
        <f t="shared" si="498"/>
        <v>-2.7099609278956618E-2</v>
      </c>
      <c r="N1183" s="1">
        <f t="shared" si="499"/>
        <v>1.3726870467859678E-2</v>
      </c>
      <c r="O1183" s="1">
        <f t="shared" si="500"/>
        <v>0.56469016087886159</v>
      </c>
      <c r="P1183" s="1">
        <f t="shared" si="501"/>
        <v>3.561102020031659E-2</v>
      </c>
      <c r="Q1183" s="1">
        <f t="shared" si="506"/>
        <v>-2.5018248486459568E-4</v>
      </c>
      <c r="R1183" s="1">
        <f t="shared" si="507"/>
        <v>-9.2825416032661842E-6</v>
      </c>
      <c r="S1183" s="1">
        <f t="shared" si="508"/>
        <v>-1.2153306338171387E-3</v>
      </c>
      <c r="T1183" s="1">
        <f t="shared" si="509"/>
        <v>1.4503184833959218E-2</v>
      </c>
      <c r="U1183" s="1">
        <f t="shared" si="510"/>
        <v>1.2474211624044751E-3</v>
      </c>
      <c r="V1183" s="1">
        <f t="shared" si="511"/>
        <v>-9.5008798993888636E-4</v>
      </c>
      <c r="W1183" s="1">
        <f t="shared" si="515"/>
        <v>0</v>
      </c>
      <c r="X1183" s="1">
        <f t="shared" si="515"/>
        <v>0</v>
      </c>
      <c r="Y1183" s="1">
        <f t="shared" si="515"/>
        <v>0</v>
      </c>
      <c r="Z1183" s="1">
        <f t="shared" si="515"/>
        <v>0</v>
      </c>
      <c r="AA1183" s="1">
        <f>+AA$3*$F1183*ABS($F1183)*COS(2*PI()*$A1183/$AZ$22+AA$4)*COS(2*PI()*$A1183/$BA$22+AA$5)</f>
        <v>0</v>
      </c>
      <c r="AB1183" s="39">
        <f>+AB$3*$F1183*ABS($F1183)*COS(2*2*PI()*$A1183/$BA$33+AB$4)*COS(2*2*PI()*$A1183/$BA$34+AB$5)*COS(2*2*PI()*$A1183/$BA$35+AB$6)</f>
        <v>0</v>
      </c>
      <c r="AE1183" s="20">
        <f>+$AF$20*SIGN(SOI!A1182)*(ABS(SOI!A1182))^$AE$2</f>
        <v>0.53966806335309503</v>
      </c>
      <c r="AF1183" s="20">
        <f t="shared" si="514"/>
        <v>0.49744797161795101</v>
      </c>
      <c r="AG1183" s="19">
        <f t="shared" si="490"/>
        <v>4.4752968968105378E-2</v>
      </c>
      <c r="AH1183" s="19">
        <f t="shared" si="491"/>
        <v>-6.9512544511259669E-2</v>
      </c>
      <c r="AI1183">
        <f t="shared" si="513"/>
        <v>0.69660000000000866</v>
      </c>
      <c r="AJ1183">
        <f t="shared" si="512"/>
        <v>0.45269500264984563</v>
      </c>
      <c r="AK1183">
        <v>1</v>
      </c>
    </row>
    <row r="1184" spans="1:37" x14ac:dyDescent="0.25">
      <c r="A1184">
        <v>96.833333333332192</v>
      </c>
      <c r="B1184" s="2">
        <v>1976.8333333332453</v>
      </c>
      <c r="C1184">
        <f>+D1184+($D$2+E1184+F1184)*SOI!A1183*IF(B1184&gt;$C$18, IF(B1184&lt;$C$19,-1,1),1)</f>
        <v>-5.2709815010284995</v>
      </c>
      <c r="D1184">
        <f>+$D$3*((1-$D$5)*SOI!D1183+$D$5*SOI!D1182) +   $D$4*((1-$D$5)*SOI!E1183+$D$5*SOI!E1182)</f>
        <v>0</v>
      </c>
      <c r="E1184">
        <f t="shared" si="494"/>
        <v>-2.3875979232807123</v>
      </c>
      <c r="F1184">
        <f t="shared" si="495"/>
        <v>-3.6021537824334917</v>
      </c>
      <c r="G1184">
        <f t="shared" si="502"/>
        <v>-5.9897517057142036</v>
      </c>
      <c r="H1184" s="21">
        <f t="shared" si="503"/>
        <v>1.183698820731697E-3</v>
      </c>
      <c r="I1184" s="37">
        <f t="shared" si="496"/>
        <v>1.0976554079501555</v>
      </c>
      <c r="J1184" s="1">
        <f t="shared" si="504"/>
        <v>2.8920916333432047E-2</v>
      </c>
      <c r="K1184" s="1">
        <f t="shared" si="505"/>
        <v>-4.6716722751647321E-3</v>
      </c>
      <c r="L1184" s="1">
        <f t="shared" si="497"/>
        <v>1.3123921220523864</v>
      </c>
      <c r="M1184" s="1">
        <f t="shared" si="498"/>
        <v>0.165576494968114</v>
      </c>
      <c r="N1184" s="1">
        <f t="shared" si="499"/>
        <v>-0.26170891731758522</v>
      </c>
      <c r="O1184" s="1">
        <f t="shared" si="500"/>
        <v>-2.1737560411680739</v>
      </c>
      <c r="P1184" s="1">
        <f t="shared" si="501"/>
        <v>-6.0736789984944944E-2</v>
      </c>
      <c r="Q1184" s="1">
        <f t="shared" si="506"/>
        <v>-2.9143354736185741E-2</v>
      </c>
      <c r="R1184" s="1">
        <f t="shared" si="507"/>
        <v>1.7577726059677334E-3</v>
      </c>
      <c r="S1184" s="1">
        <f t="shared" si="508"/>
        <v>-3.7666440134551664E-2</v>
      </c>
      <c r="T1184" s="1">
        <f t="shared" si="509"/>
        <v>4.8001186808516866E-2</v>
      </c>
      <c r="U1184" s="1">
        <f t="shared" si="510"/>
        <v>3.4585469344327138E-3</v>
      </c>
      <c r="V1184" s="1">
        <f t="shared" si="511"/>
        <v>-3.0894290999914448E-2</v>
      </c>
      <c r="W1184" s="1">
        <f t="shared" si="515"/>
        <v>0</v>
      </c>
      <c r="X1184" s="1">
        <f t="shared" si="515"/>
        <v>0</v>
      </c>
      <c r="Y1184" s="1">
        <f t="shared" si="515"/>
        <v>0</v>
      </c>
      <c r="Z1184" s="1">
        <f t="shared" si="515"/>
        <v>0</v>
      </c>
      <c r="AA1184" s="1">
        <f>+AA$3*$F1184*ABS($F1184)*COS(2*PI()*$A1184/$AZ$22+AA$4)*COS(2*PI()*$A1184/$BA$22+AA$5)</f>
        <v>0</v>
      </c>
      <c r="AB1184" s="39">
        <f>+AB$3*$F1184*ABS($F1184)*COS(2*2*PI()*$A1184/$BA$33+AB$4)*COS(2*2*PI()*$A1184/$BA$34+AB$5)*COS(2*2*PI()*$A1184/$BA$35+AB$6)</f>
        <v>0</v>
      </c>
      <c r="AE1184" s="20">
        <f>+$AF$20*SIGN(SOI!A1183)*(ABS(SOI!A1183))^$AE$2</f>
        <v>0.54845640278229257</v>
      </c>
      <c r="AF1184" s="20">
        <f t="shared" si="514"/>
        <v>0.50887293684935753</v>
      </c>
      <c r="AG1184" s="19">
        <f t="shared" si="490"/>
        <v>7.4030577256081059E-2</v>
      </c>
      <c r="AH1184" s="19">
        <f t="shared" si="491"/>
        <v>4.7455303194059162E-3</v>
      </c>
      <c r="AI1184">
        <f t="shared" si="513"/>
        <v>0.6972000000000087</v>
      </c>
      <c r="AJ1184">
        <f t="shared" si="512"/>
        <v>0.43484235959327644</v>
      </c>
      <c r="AK1184">
        <v>1</v>
      </c>
    </row>
    <row r="1185" spans="1:37" x14ac:dyDescent="0.25">
      <c r="A1185">
        <v>96.91666666666552</v>
      </c>
      <c r="B1185" s="2">
        <v>1976.9166666665785</v>
      </c>
      <c r="C1185">
        <f>+D1185+($D$2+E1185+F1185)*SOI!A1184*IF(B1185&gt;$C$18, IF(B1185&lt;$C$19,-1,1),1)</f>
        <v>64.504835050248971</v>
      </c>
      <c r="D1185">
        <f>+$D$3*((1-$D$5)*SOI!D1184+$D$5*SOI!D1183) +   $D$4*((1-$D$5)*SOI!E1184+$D$5*SOI!E1183)</f>
        <v>0</v>
      </c>
      <c r="E1185">
        <f t="shared" si="494"/>
        <v>41.120340000311643</v>
      </c>
      <c r="F1185">
        <f t="shared" si="495"/>
        <v>59.66846476570236</v>
      </c>
      <c r="G1185">
        <f t="shared" si="502"/>
        <v>100.78880476601401</v>
      </c>
      <c r="H1185" s="21">
        <f t="shared" si="503"/>
        <v>-8.7180095926634907E-2</v>
      </c>
      <c r="I1185" s="37">
        <f t="shared" si="496"/>
        <v>-5.9006689382534789</v>
      </c>
      <c r="J1185" s="1">
        <f t="shared" si="504"/>
        <v>3.4192917460129881</v>
      </c>
      <c r="K1185" s="1">
        <f t="shared" si="505"/>
        <v>1.8525465065678083E-4</v>
      </c>
      <c r="L1185" s="1">
        <f t="shared" si="497"/>
        <v>-8.1130543968395766E-4</v>
      </c>
      <c r="M1185" s="1">
        <f t="shared" si="498"/>
        <v>-3.6415608076990922</v>
      </c>
      <c r="N1185" s="1">
        <f t="shared" si="499"/>
        <v>6.302567539556831</v>
      </c>
      <c r="O1185" s="1">
        <f t="shared" si="500"/>
        <v>24.553229421956523</v>
      </c>
      <c r="P1185" s="1">
        <f t="shared" si="501"/>
        <v>0.34492922516997854</v>
      </c>
      <c r="Q1185" s="1">
        <f t="shared" si="506"/>
        <v>-15.435738467261611</v>
      </c>
      <c r="R1185" s="1">
        <f t="shared" si="507"/>
        <v>-5.004789182269338</v>
      </c>
      <c r="S1185" s="1">
        <f t="shared" si="508"/>
        <v>-4.8762817590694123</v>
      </c>
      <c r="T1185" s="1">
        <f t="shared" si="509"/>
        <v>3.3517418976456955E-4</v>
      </c>
      <c r="U1185" s="1">
        <f t="shared" si="510"/>
        <v>0.1055861753682467</v>
      </c>
      <c r="V1185" s="1">
        <f t="shared" si="511"/>
        <v>-4.2252788732441173</v>
      </c>
      <c r="W1185" s="1">
        <f t="shared" si="515"/>
        <v>0</v>
      </c>
      <c r="X1185" s="1">
        <f t="shared" si="515"/>
        <v>0</v>
      </c>
      <c r="Y1185" s="1">
        <f t="shared" si="515"/>
        <v>0</v>
      </c>
      <c r="Z1185" s="1">
        <f t="shared" si="515"/>
        <v>0</v>
      </c>
      <c r="AA1185" s="1">
        <f>+AA$3*$F1185*ABS($F1185)*COS(2*PI()*$A1185/$AZ$22+AA$4)*COS(2*PI()*$A1185/$BA$22+AA$5)</f>
        <v>0</v>
      </c>
      <c r="AB1185" s="39">
        <f>+AB$3*$F1185*ABS($F1185)*COS(2*2*PI()*$A1185/$BA$33+AB$4)*COS(2*2*PI()*$A1185/$BA$34+AB$5)*COS(2*2*PI()*$A1185/$BA$35+AB$6)</f>
        <v>0</v>
      </c>
      <c r="AE1185" s="20">
        <f>+$AF$20*SIGN(SOI!A1184)*(ABS(SOI!A1184))^$AE$2</f>
        <v>0.43849434441268481</v>
      </c>
      <c r="AF1185" s="20">
        <f t="shared" si="514"/>
        <v>0.50592316045726615</v>
      </c>
      <c r="AG1185" s="19">
        <f t="shared" si="490"/>
        <v>7.5643315197482214E-2</v>
      </c>
      <c r="AH1185" s="19">
        <f t="shared" si="491"/>
        <v>1.5221557153016763E-2</v>
      </c>
      <c r="AI1185">
        <f t="shared" si="513"/>
        <v>0.69780000000000875</v>
      </c>
      <c r="AJ1185">
        <f t="shared" si="512"/>
        <v>0.43027984525978391</v>
      </c>
      <c r="AK1185">
        <v>1</v>
      </c>
    </row>
    <row r="1186" spans="1:37" x14ac:dyDescent="0.25">
      <c r="A1186">
        <v>96.999999999998849</v>
      </c>
      <c r="B1186" s="2">
        <v>1976.9999999999118</v>
      </c>
      <c r="C1186">
        <f>+D1186+($D$2+E1186+F1186)*SOI!A1185*IF(B1186&gt;$C$18, IF(B1186&lt;$C$19,-1,1),1)</f>
        <v>5.63811448446297</v>
      </c>
      <c r="D1186">
        <f>+$D$3*((1-$D$5)*SOI!D1185+$D$5*SOI!D1184) +   $D$4*((1-$D$5)*SOI!E1185+$D$5*SOI!E1184)</f>
        <v>0</v>
      </c>
      <c r="E1186">
        <f t="shared" si="494"/>
        <v>2.6892524464105336</v>
      </c>
      <c r="F1186">
        <f t="shared" si="495"/>
        <v>4.0227886065215746</v>
      </c>
      <c r="G1186">
        <f t="shared" si="502"/>
        <v>6.7120410529321077</v>
      </c>
      <c r="H1186" s="21">
        <f t="shared" si="503"/>
        <v>-1.1530080762392359E-2</v>
      </c>
      <c r="I1186" s="37">
        <f t="shared" si="496"/>
        <v>0.67003204472955247</v>
      </c>
      <c r="J1186" s="1">
        <f t="shared" si="504"/>
        <v>-1.8280893455956071E-2</v>
      </c>
      <c r="K1186" s="1">
        <f t="shared" si="505"/>
        <v>1.9133476094188118E-6</v>
      </c>
      <c r="L1186" s="1">
        <f t="shared" si="497"/>
        <v>-1.504437381314601</v>
      </c>
      <c r="M1186" s="1">
        <f t="shared" si="498"/>
        <v>-0.17145671599144174</v>
      </c>
      <c r="N1186" s="1">
        <f t="shared" si="499"/>
        <v>0.33280048948079088</v>
      </c>
      <c r="O1186" s="1">
        <f t="shared" si="500"/>
        <v>0.11941302995730112</v>
      </c>
      <c r="P1186" s="1">
        <f t="shared" si="501"/>
        <v>3.950225854275288E-4</v>
      </c>
      <c r="Q1186" s="1">
        <f t="shared" si="506"/>
        <v>-3.8376096228468076E-2</v>
      </c>
      <c r="R1186" s="1">
        <f t="shared" si="507"/>
        <v>1.4129067370759645E-3</v>
      </c>
      <c r="S1186" s="1">
        <f t="shared" si="508"/>
        <v>2.9238128106870612E-2</v>
      </c>
      <c r="T1186" s="1">
        <f t="shared" si="509"/>
        <v>3.0227580932206607E-3</v>
      </c>
      <c r="U1186" s="1">
        <f t="shared" si="510"/>
        <v>-1.3730720215401797E-5</v>
      </c>
      <c r="V1186" s="1">
        <f t="shared" si="511"/>
        <v>-2.5551344678438875E-4</v>
      </c>
      <c r="W1186" s="1">
        <f t="shared" si="515"/>
        <v>0</v>
      </c>
      <c r="X1186" s="1">
        <f t="shared" si="515"/>
        <v>0</v>
      </c>
      <c r="Y1186" s="1">
        <f t="shared" si="515"/>
        <v>0</v>
      </c>
      <c r="Z1186" s="1">
        <f t="shared" si="515"/>
        <v>0</v>
      </c>
      <c r="AA1186" s="1">
        <f>+AA$3*$F1186*ABS($F1186)*COS(2*PI()*$A1186/$AZ$22+AA$4)*COS(2*PI()*$A1186/$BA$22+AA$5)</f>
        <v>0</v>
      </c>
      <c r="AB1186" s="39">
        <f>+AB$3*$F1186*ABS($F1186)*COS(2*2*PI()*$A1186/$BA$33+AB$4)*COS(2*2*PI()*$A1186/$BA$34+AB$5)*COS(2*2*PI()*$A1186/$BA$35+AB$6)</f>
        <v>0</v>
      </c>
      <c r="AE1186" s="20">
        <f>+$AF$20*SIGN(SOI!A1185)*(ABS(SOI!A1185))^$AE$2</f>
        <v>0.53081873417682079</v>
      </c>
      <c r="AF1186" s="20">
        <f t="shared" si="514"/>
        <v>0.45450465994779049</v>
      </c>
      <c r="AG1186" s="19">
        <f t="shared" ref="AG1186:AG1249" si="516">+SIN((AVERAGE(H1182:H1193)+AVERAGE(H1186:H1189)/4)*($AG$19+AG1185*$AG$18*AVERAGE(G1182:G1193))*$AE$20+$AG$17) - SIN($AG$17)</f>
        <v>1.5077991833476689E-2</v>
      </c>
      <c r="AH1186" s="19">
        <f t="shared" si="491"/>
        <v>1.4506261308393664E-2</v>
      </c>
      <c r="AI1186">
        <f t="shared" si="513"/>
        <v>0.69840000000000879</v>
      </c>
      <c r="AJ1186">
        <f t="shared" si="512"/>
        <v>0.4394266681143138</v>
      </c>
      <c r="AK1186">
        <v>1</v>
      </c>
    </row>
    <row r="1187" spans="1:37" x14ac:dyDescent="0.25">
      <c r="A1187">
        <v>97.083333333332178</v>
      </c>
      <c r="B1187" s="2">
        <v>1977.083333333245</v>
      </c>
      <c r="C1187">
        <f>+D1187+($D$2+E1187+F1187)*SOI!A1186*IF(B1187&gt;$C$18, IF(B1187&lt;$C$19,-1,1),1)</f>
        <v>-1.9701098122317191</v>
      </c>
      <c r="D1187">
        <f>+$D$3*((1-$D$5)*SOI!D1186+$D$5*SOI!D1185) +   $D$4*((1-$D$5)*SOI!E1186+$D$5*SOI!E1185)</f>
        <v>0</v>
      </c>
      <c r="E1187">
        <f t="shared" si="494"/>
        <v>-1.3464768074958755</v>
      </c>
      <c r="F1187">
        <f t="shared" si="495"/>
        <v>-2.2355410329254317</v>
      </c>
      <c r="G1187">
        <f t="shared" si="502"/>
        <v>-3.5820178404213072</v>
      </c>
      <c r="H1187" s="21">
        <f t="shared" si="503"/>
        <v>1.2339739251018314E-2</v>
      </c>
      <c r="I1187" s="37">
        <f t="shared" si="496"/>
        <v>-0.68288097977708373</v>
      </c>
      <c r="J1187" s="1">
        <f t="shared" si="504"/>
        <v>-1.9807456826778339E-3</v>
      </c>
      <c r="K1187" s="1">
        <f t="shared" si="505"/>
        <v>-2.2190511738148029E-4</v>
      </c>
      <c r="L1187" s="1">
        <f t="shared" si="497"/>
        <v>1.6153191169695922</v>
      </c>
      <c r="M1187" s="1">
        <f t="shared" si="498"/>
        <v>1.8227888307445997E-2</v>
      </c>
      <c r="N1187" s="1">
        <f t="shared" si="499"/>
        <v>-4.4551356269181344E-2</v>
      </c>
      <c r="O1187" s="1">
        <f t="shared" si="500"/>
        <v>-0.27726430134189656</v>
      </c>
      <c r="P1187" s="1">
        <f t="shared" si="501"/>
        <v>-1.8376758648579797E-2</v>
      </c>
      <c r="Q1187" s="1">
        <f t="shared" si="506"/>
        <v>-5.4615966741289952E-4</v>
      </c>
      <c r="R1187" s="1">
        <f t="shared" si="507"/>
        <v>-2.0493765844088221E-5</v>
      </c>
      <c r="S1187" s="1">
        <f t="shared" si="508"/>
        <v>3.9891097125277246E-3</v>
      </c>
      <c r="T1187" s="1">
        <f t="shared" si="509"/>
        <v>7.5358083985196953E-3</v>
      </c>
      <c r="U1187" s="1">
        <f t="shared" si="510"/>
        <v>-6.5101312608156509E-4</v>
      </c>
      <c r="V1187" s="1">
        <f t="shared" si="511"/>
        <v>-1.5912474410306491E-3</v>
      </c>
      <c r="W1187" s="1">
        <f t="shared" si="515"/>
        <v>0</v>
      </c>
      <c r="X1187" s="1">
        <f t="shared" si="515"/>
        <v>0</v>
      </c>
      <c r="Y1187" s="1">
        <f t="shared" si="515"/>
        <v>0</v>
      </c>
      <c r="Z1187" s="1">
        <f t="shared" si="515"/>
        <v>0</v>
      </c>
      <c r="AA1187" s="1">
        <f>+AA$3*$F1187*ABS($F1187)*COS(2*PI()*$A1187/$AZ$22+AA$4)*COS(2*PI()*$A1187/$BA$22+AA$5)</f>
        <v>0</v>
      </c>
      <c r="AB1187" s="39">
        <f>+AB$3*$F1187*ABS($F1187)*COS(2*2*PI()*$A1187/$BA$33+AB$4)*COS(2*2*PI()*$A1187/$BA$34+AB$5)*COS(2*2*PI()*$A1187/$BA$35+AB$6)</f>
        <v>0</v>
      </c>
      <c r="AE1187" s="20">
        <f>+$AF$20*SIGN(SOI!A1186)*(ABS(SOI!A1186))^$AE$2</f>
        <v>0.39420090125386592</v>
      </c>
      <c r="AF1187" s="20">
        <f t="shared" si="514"/>
        <v>0.41339524531208321</v>
      </c>
      <c r="AG1187" s="19">
        <f t="shared" si="516"/>
        <v>4.0421575682866029E-2</v>
      </c>
      <c r="AH1187" s="19">
        <f t="shared" ref="AH1187:AH1250" si="517">+SIN((AVERAGE(H1183:H1194)+AVERAGE(H1187:H1190)*$AH$1)*($AG$19+AH1186*$AG$18*AVERAGE(G1183:G1194))*$AE$20+$AG$17) - SIN($AG$17)+$AH$2</f>
        <v>4.0359130635643836E-2</v>
      </c>
      <c r="AI1187">
        <f t="shared" si="513"/>
        <v>0.69900000000000884</v>
      </c>
      <c r="AJ1187">
        <f t="shared" si="512"/>
        <v>0.37297366962921719</v>
      </c>
      <c r="AK1187">
        <v>1</v>
      </c>
    </row>
    <row r="1188" spans="1:37" x14ac:dyDescent="0.25">
      <c r="A1188">
        <v>97.166666666665506</v>
      </c>
      <c r="B1188" s="2">
        <v>1977.1666666665783</v>
      </c>
      <c r="C1188">
        <f>+D1188+($D$2+E1188+F1188)*SOI!A1187*IF(B1188&gt;$C$18, IF(B1188&lt;$C$19,-1,1),1)</f>
        <v>1.1365044498056347</v>
      </c>
      <c r="D1188">
        <f>+$D$3*((1-$D$5)*SOI!D1187+$D$5*SOI!D1186) +   $D$4*((1-$D$5)*SOI!E1187+$D$5*SOI!E1186)</f>
        <v>0</v>
      </c>
      <c r="E1188">
        <f t="shared" si="494"/>
        <v>0.94082667452460411</v>
      </c>
      <c r="F1188">
        <f t="shared" si="495"/>
        <v>1.9004344499894827</v>
      </c>
      <c r="G1188">
        <f t="shared" si="502"/>
        <v>2.8412611245140869</v>
      </c>
      <c r="H1188" s="21">
        <f t="shared" si="503"/>
        <v>9.8384214410139684E-3</v>
      </c>
      <c r="I1188" s="37">
        <f t="shared" si="496"/>
        <v>0.46333871017035116</v>
      </c>
      <c r="J1188" s="1">
        <f t="shared" si="504"/>
        <v>1.2111108080644997E-3</v>
      </c>
      <c r="K1188" s="1">
        <f t="shared" si="505"/>
        <v>4.6537071340007241E-4</v>
      </c>
      <c r="L1188" s="1">
        <f t="shared" si="497"/>
        <v>-0.70011067781132874</v>
      </c>
      <c r="M1188" s="1">
        <f t="shared" si="498"/>
        <v>1.6426231975609374E-2</v>
      </c>
      <c r="N1188" s="1">
        <f t="shared" si="499"/>
        <v>-7.7678836872614968E-2</v>
      </c>
      <c r="O1188" s="1">
        <f t="shared" si="500"/>
        <v>0.7478644092638892</v>
      </c>
      <c r="P1188" s="1">
        <f t="shared" si="501"/>
        <v>3.2965780679405809E-2</v>
      </c>
      <c r="Q1188" s="1">
        <f t="shared" si="506"/>
        <v>-8.5814959662241E-4</v>
      </c>
      <c r="R1188" s="1">
        <f t="shared" si="507"/>
        <v>2.1848353598751355E-5</v>
      </c>
      <c r="S1188" s="1">
        <f t="shared" si="508"/>
        <v>-4.7192320650964051E-3</v>
      </c>
      <c r="T1188" s="1">
        <f t="shared" si="509"/>
        <v>8.8098218359814982E-3</v>
      </c>
      <c r="U1188" s="1">
        <f t="shared" si="510"/>
        <v>-7.9238777639747038E-4</v>
      </c>
      <c r="V1188" s="1">
        <f t="shared" si="511"/>
        <v>4.9770723724579073E-3</v>
      </c>
      <c r="W1188" s="1">
        <f t="shared" si="515"/>
        <v>0</v>
      </c>
      <c r="X1188" s="1">
        <f t="shared" si="515"/>
        <v>0</v>
      </c>
      <c r="Y1188" s="1">
        <f t="shared" si="515"/>
        <v>0</v>
      </c>
      <c r="Z1188" s="1">
        <f t="shared" si="515"/>
        <v>0</v>
      </c>
      <c r="AA1188" s="1">
        <f>+AA$3*$F1188*ABS($F1188)*COS(2*PI()*$A1188/$AZ$22+AA$4)*COS(2*PI()*$A1188/$BA$22+AA$5)</f>
        <v>0</v>
      </c>
      <c r="AB1188" s="39">
        <f>+AB$3*$F1188*ABS($F1188)*COS(2*2*PI()*$A1188/$BA$33+AB$4)*COS(2*2*PI()*$A1188/$BA$34+AB$5)*COS(2*2*PI()*$A1188/$BA$35+AB$6)</f>
        <v>0</v>
      </c>
      <c r="AE1188" s="20">
        <f>+$AF$20*SIGN(SOI!A1187)*(ABS(SOI!A1187))^$AE$2</f>
        <v>0.31516610050556276</v>
      </c>
      <c r="AF1188" s="20">
        <f t="shared" si="514"/>
        <v>0.16094753191567449</v>
      </c>
      <c r="AG1188" s="19">
        <f t="shared" si="516"/>
        <v>-0.11850733537642283</v>
      </c>
      <c r="AH1188" s="19">
        <f t="shared" si="517"/>
        <v>-3.4649973730544542E-2</v>
      </c>
      <c r="AI1188">
        <f t="shared" si="513"/>
        <v>0.69960000000000888</v>
      </c>
      <c r="AJ1188">
        <f t="shared" si="512"/>
        <v>0.27945486729209734</v>
      </c>
      <c r="AK1188">
        <v>1</v>
      </c>
    </row>
    <row r="1189" spans="1:37" x14ac:dyDescent="0.25">
      <c r="A1189">
        <v>97.249999999998835</v>
      </c>
      <c r="B1189" s="2">
        <v>1977.2499999999116</v>
      </c>
      <c r="C1189">
        <f>+D1189+($D$2+E1189+F1189)*SOI!A1188*IF(B1189&gt;$C$18, IF(B1189&lt;$C$19,-1,1),1)</f>
        <v>0.72944340410570296</v>
      </c>
      <c r="D1189">
        <f>+$D$3*((1-$D$5)*SOI!D1188+$D$5*SOI!D1187) +   $D$4*((1-$D$5)*SOI!E1188+$D$5*SOI!E1187)</f>
        <v>0</v>
      </c>
      <c r="E1189">
        <f t="shared" si="494"/>
        <v>-0.76296473712870494</v>
      </c>
      <c r="F1189">
        <f t="shared" si="495"/>
        <v>-2.1548088792941069</v>
      </c>
      <c r="G1189">
        <f t="shared" si="502"/>
        <v>-2.9177736164228119</v>
      </c>
      <c r="H1189" s="21">
        <f t="shared" si="503"/>
        <v>-1.2078607552146955E-2</v>
      </c>
      <c r="I1189" s="37">
        <f t="shared" si="496"/>
        <v>-0.16572064769025321</v>
      </c>
      <c r="J1189" s="1">
        <f t="shared" si="504"/>
        <v>-5.6646367600831564E-4</v>
      </c>
      <c r="K1189" s="1">
        <f t="shared" si="505"/>
        <v>-1.0937535778086624E-5</v>
      </c>
      <c r="L1189" s="1">
        <f t="shared" si="497"/>
        <v>2.3081545028673815E-2</v>
      </c>
      <c r="M1189" s="1">
        <f t="shared" si="498"/>
        <v>2.148068376882149E-2</v>
      </c>
      <c r="N1189" s="1">
        <f t="shared" si="499"/>
        <v>0.13831793350120941</v>
      </c>
      <c r="O1189" s="1">
        <f t="shared" si="500"/>
        <v>-0.59801415368023492</v>
      </c>
      <c r="P1189" s="1">
        <f t="shared" si="501"/>
        <v>-2.9389827073206178E-2</v>
      </c>
      <c r="Q1189" s="1">
        <f t="shared" si="506"/>
        <v>1.9982458992170798E-3</v>
      </c>
      <c r="R1189" s="1">
        <f t="shared" si="507"/>
        <v>1.8196282900533362E-5</v>
      </c>
      <c r="S1189" s="1">
        <f t="shared" si="508"/>
        <v>-3.0055582441047275E-3</v>
      </c>
      <c r="T1189" s="1">
        <f t="shared" si="509"/>
        <v>2.3224902400395935E-4</v>
      </c>
      <c r="U1189" s="1">
        <f t="shared" si="510"/>
        <v>-2.5266755033047361E-4</v>
      </c>
      <c r="V1189" s="1">
        <f t="shared" si="511"/>
        <v>7.9010243377418653E-3</v>
      </c>
      <c r="W1189" s="1">
        <f t="shared" si="515"/>
        <v>0</v>
      </c>
      <c r="X1189" s="1">
        <f t="shared" si="515"/>
        <v>0</v>
      </c>
      <c r="Y1189" s="1">
        <f t="shared" si="515"/>
        <v>0</v>
      </c>
      <c r="Z1189" s="1">
        <f t="shared" si="515"/>
        <v>0</v>
      </c>
      <c r="AA1189" s="1">
        <f>+AA$3*$F1189*ABS($F1189)*COS(2*PI()*$A1189/$AZ$22+AA$4)*COS(2*PI()*$A1189/$BA$22+AA$5)</f>
        <v>0</v>
      </c>
      <c r="AB1189" s="39">
        <f>+AB$3*$F1189*ABS($F1189)*COS(2*2*PI()*$A1189/$BA$33+AB$4)*COS(2*2*PI()*$A1189/$BA$34+AB$5)*COS(2*2*PI()*$A1189/$BA$35+AB$6)</f>
        <v>0</v>
      </c>
      <c r="AE1189" s="20">
        <f>+$AF$20*SIGN(SOI!A1188)*(ABS(SOI!A1188))^$AE$2</f>
        <v>-0.22652440601240525</v>
      </c>
      <c r="AF1189" s="20">
        <f t="shared" si="514"/>
        <v>1.2526340608486577E-2</v>
      </c>
      <c r="AG1189" s="19">
        <f t="shared" si="516"/>
        <v>-8.4683799405503149E-2</v>
      </c>
      <c r="AH1189" s="19">
        <f t="shared" si="517"/>
        <v>-1.16960408585218E-2</v>
      </c>
      <c r="AI1189">
        <f t="shared" si="513"/>
        <v>0.70020000000000893</v>
      </c>
      <c r="AJ1189">
        <f t="shared" si="512"/>
        <v>9.7210140013989726E-2</v>
      </c>
      <c r="AK1189">
        <v>1</v>
      </c>
    </row>
    <row r="1190" spans="1:37" x14ac:dyDescent="0.25">
      <c r="A1190">
        <v>97.333333333332163</v>
      </c>
      <c r="B1190" s="2">
        <v>1977.3333333332448</v>
      </c>
      <c r="C1190">
        <f>+D1190+($D$2+E1190+F1190)*SOI!A1189*IF(B1190&gt;$C$18, IF(B1190&lt;$C$19,-1,1),1)</f>
        <v>-0.12848475583971486</v>
      </c>
      <c r="D1190">
        <f>+$D$3*((1-$D$5)*SOI!D1189+$D$5*SOI!D1188) +   $D$4*((1-$D$5)*SOI!E1189+$D$5*SOI!E1188)</f>
        <v>0</v>
      </c>
      <c r="E1190">
        <f t="shared" si="494"/>
        <v>0.68067141194834413</v>
      </c>
      <c r="F1190">
        <f t="shared" si="495"/>
        <v>3.6021537827088181</v>
      </c>
      <c r="G1190">
        <f t="shared" si="502"/>
        <v>4.2828251946571623</v>
      </c>
      <c r="H1190" s="21">
        <f t="shared" si="503"/>
        <v>-1.0193535488454718E-2</v>
      </c>
      <c r="I1190" s="37">
        <f t="shared" si="496"/>
        <v>-0.10063283176308142</v>
      </c>
      <c r="J1190" s="1">
        <f t="shared" si="504"/>
        <v>2.633546977795536E-3</v>
      </c>
      <c r="K1190" s="1">
        <f t="shared" si="505"/>
        <v>9.382473771760651E-6</v>
      </c>
      <c r="L1190" s="1">
        <f t="shared" si="497"/>
        <v>-0.24727730782235691</v>
      </c>
      <c r="M1190" s="1">
        <f t="shared" si="498"/>
        <v>-0.16445763228042926</v>
      </c>
      <c r="N1190" s="1">
        <f t="shared" si="499"/>
        <v>-0.16696088164486667</v>
      </c>
      <c r="O1190" s="1">
        <f t="shared" si="500"/>
        <v>0.13145453864621867</v>
      </c>
      <c r="P1190" s="1">
        <f t="shared" si="501"/>
        <v>1.0705609381145308E-2</v>
      </c>
      <c r="Q1190" s="1">
        <f t="shared" si="506"/>
        <v>1.8466776781169418E-2</v>
      </c>
      <c r="R1190" s="1">
        <f t="shared" si="507"/>
        <v>1.0211461898773381E-4</v>
      </c>
      <c r="S1190" s="1">
        <f t="shared" si="508"/>
        <v>2.2030505265344448E-3</v>
      </c>
      <c r="T1190" s="1">
        <f t="shared" si="509"/>
        <v>5.4693713028096749E-4</v>
      </c>
      <c r="U1190" s="1">
        <f t="shared" si="510"/>
        <v>5.588907269040819E-5</v>
      </c>
      <c r="V1190" s="1">
        <f t="shared" si="511"/>
        <v>3.4740334794042477E-3</v>
      </c>
      <c r="W1190" s="1">
        <f t="shared" si="515"/>
        <v>0</v>
      </c>
      <c r="X1190" s="1">
        <f t="shared" si="515"/>
        <v>0</v>
      </c>
      <c r="Y1190" s="1">
        <f t="shared" si="515"/>
        <v>0</v>
      </c>
      <c r="Z1190" s="1">
        <f t="shared" si="515"/>
        <v>0</v>
      </c>
      <c r="AA1190" s="1">
        <f>+AA$3*$F1190*ABS($F1190)*COS(2*PI()*$A1190/$AZ$22+AA$4)*COS(2*PI()*$A1190/$BA$22+AA$5)</f>
        <v>0</v>
      </c>
      <c r="AB1190" s="39">
        <f>+AB$3*$F1190*ABS($F1190)*COS(2*2*PI()*$A1190/$BA$33+AB$4)*COS(2*2*PI()*$A1190/$BA$34+AB$5)*COS(2*2*PI()*$A1190/$BA$35+AB$6)</f>
        <v>0</v>
      </c>
      <c r="AE1190" s="20">
        <f>+$AF$20*SIGN(SOI!A1189)*(ABS(SOI!A1189))^$AE$2</f>
        <v>-5.1062672667697775E-2</v>
      </c>
      <c r="AF1190" s="20">
        <f t="shared" si="514"/>
        <v>5.0298601508147094E-3</v>
      </c>
      <c r="AG1190" s="19">
        <f t="shared" si="516"/>
        <v>0.57741151579194894</v>
      </c>
      <c r="AH1190" s="19">
        <f t="shared" si="517"/>
        <v>0.6450049447174464</v>
      </c>
      <c r="AI1190">
        <f t="shared" si="513"/>
        <v>0.70080000000000897</v>
      </c>
      <c r="AJ1190">
        <f t="shared" si="512"/>
        <v>0.57238165564113419</v>
      </c>
      <c r="AK1190">
        <v>1</v>
      </c>
    </row>
    <row r="1191" spans="1:37" x14ac:dyDescent="0.25">
      <c r="A1191">
        <v>97.416666666665492</v>
      </c>
      <c r="B1191" s="2">
        <v>1977.4166666665781</v>
      </c>
      <c r="C1191">
        <f>+D1191+($D$2+E1191+F1191)*SOI!A1190*IF(B1191&gt;$C$18, IF(B1191&lt;$C$19,-1,1),1)</f>
        <v>-21.716329702728256</v>
      </c>
      <c r="D1191">
        <f>+$D$3*((1-$D$5)*SOI!D1190+$D$5*SOI!D1189) +   $D$4*((1-$D$5)*SOI!E1190+$D$5*SOI!E1189)</f>
        <v>0</v>
      </c>
      <c r="E1191">
        <f t="shared" si="494"/>
        <v>-0.65467329748325154</v>
      </c>
      <c r="F1191">
        <f t="shared" si="495"/>
        <v>-59.668464765650796</v>
      </c>
      <c r="G1191">
        <f t="shared" si="502"/>
        <v>-60.323138063134046</v>
      </c>
      <c r="H1191" s="21">
        <f t="shared" si="503"/>
        <v>0.1130709427759742</v>
      </c>
      <c r="I1191" s="37">
        <f t="shared" si="496"/>
        <v>-0.54664372520452809</v>
      </c>
      <c r="J1191" s="1">
        <f t="shared" si="504"/>
        <v>-0.28629609652723276</v>
      </c>
      <c r="K1191" s="1">
        <f t="shared" si="505"/>
        <v>1.3016303448635841E-5</v>
      </c>
      <c r="L1191" s="1">
        <f t="shared" si="497"/>
        <v>0.49711940453360604</v>
      </c>
      <c r="M1191" s="1">
        <f t="shared" si="498"/>
        <v>3.2912715574146518</v>
      </c>
      <c r="N1191" s="1">
        <f t="shared" si="499"/>
        <v>0.82624299974095172</v>
      </c>
      <c r="O1191" s="1">
        <f t="shared" si="500"/>
        <v>2.2786441697348499E-2</v>
      </c>
      <c r="P1191" s="1">
        <f t="shared" si="501"/>
        <v>-4.2619104540598592E-2</v>
      </c>
      <c r="Q1191" s="1">
        <f t="shared" si="506"/>
        <v>1.8289163676489886</v>
      </c>
      <c r="R1191" s="1">
        <f t="shared" si="507"/>
        <v>5.4935785893521147E-2</v>
      </c>
      <c r="S1191" s="1">
        <f t="shared" si="508"/>
        <v>-5.9221880677813234E-2</v>
      </c>
      <c r="T1191" s="1">
        <f t="shared" si="509"/>
        <v>-1.9059644055133246E-4</v>
      </c>
      <c r="U1191" s="1">
        <f t="shared" si="510"/>
        <v>-1.2086053294787032E-3</v>
      </c>
      <c r="V1191" s="1">
        <f t="shared" si="511"/>
        <v>6.8441574286396287E-2</v>
      </c>
      <c r="W1191" s="1">
        <f t="shared" si="515"/>
        <v>0</v>
      </c>
      <c r="X1191" s="1">
        <f t="shared" si="515"/>
        <v>0</v>
      </c>
      <c r="Y1191" s="1">
        <f t="shared" si="515"/>
        <v>0</v>
      </c>
      <c r="Z1191" s="1">
        <f t="shared" si="515"/>
        <v>0</v>
      </c>
      <c r="AA1191" s="1">
        <f>+AA$3*$F1191*ABS($F1191)*COS(2*PI()*$A1191/$AZ$22+AA$4)*COS(2*PI()*$A1191/$BA$22+AA$5)</f>
        <v>0</v>
      </c>
      <c r="AB1191" s="39">
        <f>+AB$3*$F1191*ABS($F1191)*COS(2*2*PI()*$A1191/$BA$33+AB$4)*COS(2*2*PI()*$A1191/$BA$34+AB$5)*COS(2*2*PI()*$A1191/$BA$35+AB$6)</f>
        <v>0</v>
      </c>
      <c r="AE1191" s="20">
        <f>+$AF$20*SIGN(SOI!A1190)*(ABS(SOI!A1190))^$AE$2</f>
        <v>0.29267665913254715</v>
      </c>
      <c r="AF1191" s="20">
        <f t="shared" si="514"/>
        <v>0.19465765343971278</v>
      </c>
      <c r="AG1191" s="19">
        <f t="shared" si="516"/>
        <v>0.77257438485798702</v>
      </c>
      <c r="AH1191" s="19">
        <f t="shared" si="517"/>
        <v>0.81999362030354683</v>
      </c>
      <c r="AI1191">
        <f t="shared" si="513"/>
        <v>0.70140000000000902</v>
      </c>
      <c r="AJ1191">
        <f t="shared" si="512"/>
        <v>0.57791673141827427</v>
      </c>
      <c r="AK1191">
        <v>1</v>
      </c>
    </row>
    <row r="1192" spans="1:37" x14ac:dyDescent="0.25">
      <c r="A1192">
        <v>97.49999999999882</v>
      </c>
      <c r="B1192" s="2">
        <v>1977.4999999999113</v>
      </c>
      <c r="C1192">
        <f>+D1192+($D$2+E1192+F1192)*SOI!A1191*IF(B1192&gt;$C$18, IF(B1192&lt;$C$19,-1,1),1)</f>
        <v>-1.506555003454177</v>
      </c>
      <c r="D1192">
        <f>+$D$3*((1-$D$5)*SOI!D1191+$D$5*SOI!D1190) +   $D$4*((1-$D$5)*SOI!E1191+$D$5*SOI!E1190)</f>
        <v>0</v>
      </c>
      <c r="E1192">
        <f t="shared" si="494"/>
        <v>0.6748885991781739</v>
      </c>
      <c r="F1192">
        <f t="shared" si="495"/>
        <v>-4.0227886068541228</v>
      </c>
      <c r="G1192">
        <f t="shared" si="502"/>
        <v>-3.3479000076759489</v>
      </c>
      <c r="H1192" s="21">
        <f t="shared" si="503"/>
        <v>-1.2738839118754262E-2</v>
      </c>
      <c r="I1192" s="37">
        <f t="shared" si="496"/>
        <v>-0.43824759882723729</v>
      </c>
      <c r="J1192" s="1">
        <f t="shared" si="504"/>
        <v>-1.6884290226433321E-3</v>
      </c>
      <c r="K1192" s="1">
        <f t="shared" si="505"/>
        <v>-2.7397073878436957E-4</v>
      </c>
      <c r="L1192" s="1">
        <f t="shared" si="497"/>
        <v>-0.64261209008349129</v>
      </c>
      <c r="M1192" s="1">
        <f t="shared" si="498"/>
        <v>2.4211178003978664E-2</v>
      </c>
      <c r="N1192" s="1">
        <f t="shared" si="499"/>
        <v>-8.8982279534480565E-3</v>
      </c>
      <c r="O1192" s="1">
        <f t="shared" si="500"/>
        <v>0.46090245832107618</v>
      </c>
      <c r="P1192" s="1">
        <f t="shared" si="501"/>
        <v>-3.4308374919822394E-2</v>
      </c>
      <c r="Q1192" s="1">
        <f t="shared" si="506"/>
        <v>-1.4489112512290037E-4</v>
      </c>
      <c r="R1192" s="1">
        <f t="shared" si="507"/>
        <v>-3.4891405009198377E-6</v>
      </c>
      <c r="S1192" s="1">
        <f t="shared" si="508"/>
        <v>5.1132038486455245E-4</v>
      </c>
      <c r="T1192" s="1">
        <f t="shared" si="509"/>
        <v>4.9835116188348917E-3</v>
      </c>
      <c r="U1192" s="1">
        <f t="shared" si="510"/>
        <v>-7.8000162899619487E-4</v>
      </c>
      <c r="V1192" s="1">
        <f t="shared" si="511"/>
        <v>-5.9335082642063448E-4</v>
      </c>
      <c r="W1192" s="1">
        <f t="shared" si="515"/>
        <v>0</v>
      </c>
      <c r="X1192" s="1">
        <f t="shared" si="515"/>
        <v>0</v>
      </c>
      <c r="Y1192" s="1">
        <f t="shared" si="515"/>
        <v>0</v>
      </c>
      <c r="Z1192" s="1">
        <f t="shared" si="515"/>
        <v>0</v>
      </c>
      <c r="AA1192" s="1">
        <f>+AA$3*$F1192*ABS($F1192)*COS(2*PI()*$A1192/$AZ$22+AA$4)*COS(2*PI()*$A1192/$BA$22+AA$5)</f>
        <v>0</v>
      </c>
      <c r="AB1192" s="39">
        <f>+AB$3*$F1192*ABS($F1192)*COS(2*2*PI()*$A1192/$BA$33+AB$4)*COS(2*2*PI()*$A1192/$BA$34+AB$5)*COS(2*2*PI()*$A1192/$BA$35+AB$6)</f>
        <v>0</v>
      </c>
      <c r="AE1192" s="20">
        <f>+$AF$20*SIGN(SOI!A1191)*(ABS(SOI!A1191))^$AE$2</f>
        <v>0.34235897385428898</v>
      </c>
      <c r="AF1192" s="20">
        <f t="shared" si="514"/>
        <v>0.28718667966641376</v>
      </c>
      <c r="AG1192" s="19">
        <f t="shared" si="516"/>
        <v>0.84103290202282488</v>
      </c>
      <c r="AH1192" s="19">
        <f t="shared" si="517"/>
        <v>0.84415862096425009</v>
      </c>
      <c r="AI1192">
        <f t="shared" si="513"/>
        <v>0.70200000000000906</v>
      </c>
      <c r="AJ1192">
        <f t="shared" si="512"/>
        <v>0.55384622235641112</v>
      </c>
      <c r="AK1192">
        <v>1</v>
      </c>
    </row>
    <row r="1193" spans="1:37" x14ac:dyDescent="0.25">
      <c r="A1193">
        <v>97.583333333332149</v>
      </c>
      <c r="B1193" s="2">
        <v>1977.5833333332446</v>
      </c>
      <c r="C1193">
        <f>+D1193+($D$2+E1193+F1193)*SOI!A1192*IF(B1193&gt;$C$18, IF(B1193&lt;$C$19,-1,1),1)</f>
        <v>0.37161869945554238</v>
      </c>
      <c r="D1193">
        <f>+$D$3*((1-$D$5)*SOI!D1192+$D$5*SOI!D1191) +   $D$4*((1-$D$5)*SOI!E1192+$D$5*SOI!E1191)</f>
        <v>0</v>
      </c>
      <c r="E1193">
        <f t="shared" si="494"/>
        <v>-0.74906623523872184</v>
      </c>
      <c r="F1193">
        <f t="shared" si="495"/>
        <v>2.2355410330608914</v>
      </c>
      <c r="G1193">
        <f t="shared" si="502"/>
        <v>1.4864747978221695</v>
      </c>
      <c r="H1193" s="21">
        <f t="shared" si="503"/>
        <v>-3.3527063867660016E-3</v>
      </c>
      <c r="I1193" s="37">
        <f t="shared" si="496"/>
        <v>0.25889568714840511</v>
      </c>
      <c r="J1193" s="1">
        <f t="shared" si="504"/>
        <v>8.4028748967695972E-3</v>
      </c>
      <c r="K1193" s="1">
        <f t="shared" si="505"/>
        <v>5.6455613056866517E-5</v>
      </c>
      <c r="L1193" s="1">
        <f t="shared" si="497"/>
        <v>9.2503769407528233E-2</v>
      </c>
      <c r="M1193" s="1">
        <f t="shared" si="498"/>
        <v>0.20396504206637012</v>
      </c>
      <c r="N1193" s="1">
        <f t="shared" si="499"/>
        <v>-1.6627440840772393E-2</v>
      </c>
      <c r="O1193" s="1">
        <f t="shared" si="500"/>
        <v>-0.74416951318301716</v>
      </c>
      <c r="P1193" s="1">
        <f t="shared" si="501"/>
        <v>3.0417933554824896E-2</v>
      </c>
      <c r="Q1193" s="1">
        <f t="shared" si="506"/>
        <v>-2.2808855167531956E-3</v>
      </c>
      <c r="R1193" s="1">
        <f t="shared" si="507"/>
        <v>3.2447813051356367E-5</v>
      </c>
      <c r="S1193" s="1">
        <f t="shared" si="508"/>
        <v>-5.6444322124579987E-4</v>
      </c>
      <c r="T1193" s="1">
        <f t="shared" si="509"/>
        <v>1.1582674787148927E-3</v>
      </c>
      <c r="U1193" s="1">
        <f t="shared" si="510"/>
        <v>-4.0853600686758791E-4</v>
      </c>
      <c r="V1193" s="1">
        <f t="shared" si="511"/>
        <v>9.8302145163487137E-4</v>
      </c>
      <c r="W1193" s="1">
        <f t="shared" si="515"/>
        <v>0</v>
      </c>
      <c r="X1193" s="1">
        <f t="shared" si="515"/>
        <v>0</v>
      </c>
      <c r="Y1193" s="1">
        <f t="shared" si="515"/>
        <v>0</v>
      </c>
      <c r="Z1193" s="1">
        <f t="shared" si="515"/>
        <v>0</v>
      </c>
      <c r="AA1193" s="1">
        <f>+AA$3*$F1193*ABS($F1193)*COS(2*PI()*$A1193/$AZ$22+AA$4)*COS(2*PI()*$A1193/$BA$22+AA$5)</f>
        <v>0</v>
      </c>
      <c r="AB1193" s="39">
        <f>+AB$3*$F1193*ABS($F1193)*COS(2*2*PI()*$A1193/$BA$33+AB$4)*COS(2*2*PI()*$A1193/$BA$34+AB$5)*COS(2*2*PI()*$A1193/$BA$35+AB$6)</f>
        <v>0</v>
      </c>
      <c r="AE1193" s="20">
        <f>+$AF$20*SIGN(SOI!A1192)*(ABS(SOI!A1192))^$AE$2</f>
        <v>0.22652440601240525</v>
      </c>
      <c r="AF1193" s="20">
        <f t="shared" si="514"/>
        <v>0.30195959666586514</v>
      </c>
      <c r="AG1193" s="19">
        <f t="shared" si="516"/>
        <v>0.84444637388608101</v>
      </c>
      <c r="AH1193" s="19">
        <f t="shared" si="517"/>
        <v>0.84472275518085493</v>
      </c>
      <c r="AI1193">
        <f t="shared" si="513"/>
        <v>0.70260000000000911</v>
      </c>
      <c r="AJ1193">
        <f t="shared" si="512"/>
        <v>0.54248677722021588</v>
      </c>
      <c r="AK1193">
        <v>1</v>
      </c>
    </row>
    <row r="1194" spans="1:37" x14ac:dyDescent="0.25">
      <c r="A1194">
        <v>97.666666666665478</v>
      </c>
      <c r="B1194" s="2">
        <v>1977.6666666665778</v>
      </c>
      <c r="C1194">
        <f>+D1194+($D$2+E1194+F1194)*SOI!A1193*IF(B1194&gt;$C$18, IF(B1194&lt;$C$19,-1,1),1)</f>
        <v>-0.43520221094816303</v>
      </c>
      <c r="D1194">
        <f>+$D$3*((1-$D$5)*SOI!D1193+$D$5*SOI!D1192) +   $D$4*((1-$D$5)*SOI!E1193+$D$5*SOI!E1192)</f>
        <v>0</v>
      </c>
      <c r="E1194">
        <f t="shared" si="494"/>
        <v>0.91133851628377105</v>
      </c>
      <c r="F1194">
        <f t="shared" si="495"/>
        <v>-1.9004344502568689</v>
      </c>
      <c r="G1194">
        <f t="shared" si="502"/>
        <v>-0.98909593397309781</v>
      </c>
      <c r="H1194" s="21">
        <f t="shared" si="503"/>
        <v>1.3665500215652421E-4</v>
      </c>
      <c r="I1194" s="37">
        <f t="shared" si="496"/>
        <v>8.2284328948331167E-2</v>
      </c>
      <c r="J1194" s="1">
        <f t="shared" si="504"/>
        <v>-4.5273151892092122E-3</v>
      </c>
      <c r="K1194" s="1">
        <f t="shared" si="505"/>
        <v>-3.587317187013977E-5</v>
      </c>
      <c r="L1194" s="1">
        <f t="shared" si="497"/>
        <v>-0.18695528154754137</v>
      </c>
      <c r="M1194" s="1">
        <f t="shared" si="498"/>
        <v>-0.34576119973764169</v>
      </c>
      <c r="N1194" s="1">
        <f t="shared" si="499"/>
        <v>4.8031353785382432E-2</v>
      </c>
      <c r="O1194" s="1">
        <f t="shared" si="500"/>
        <v>0.43769292547336752</v>
      </c>
      <c r="P1194" s="1">
        <f t="shared" si="501"/>
        <v>-1.6259844791905738E-2</v>
      </c>
      <c r="Q1194" s="1">
        <f t="shared" si="506"/>
        <v>-1.1169234804844089E-2</v>
      </c>
      <c r="R1194" s="1">
        <f t="shared" si="507"/>
        <v>5.0500732855083409E-5</v>
      </c>
      <c r="S1194" s="1">
        <f t="shared" si="508"/>
        <v>5.1821740343959354E-4</v>
      </c>
      <c r="T1194" s="1">
        <f t="shared" si="509"/>
        <v>1.3768442785233232E-3</v>
      </c>
      <c r="U1194" s="1">
        <f t="shared" si="510"/>
        <v>6.9407970297912216E-5</v>
      </c>
      <c r="V1194" s="1">
        <f t="shared" si="511"/>
        <v>1.5179207586414171E-3</v>
      </c>
      <c r="W1194" s="1">
        <f t="shared" si="515"/>
        <v>0</v>
      </c>
      <c r="X1194" s="1">
        <f t="shared" si="515"/>
        <v>0</v>
      </c>
      <c r="Y1194" s="1">
        <f t="shared" si="515"/>
        <v>0</v>
      </c>
      <c r="Z1194" s="1">
        <f t="shared" si="515"/>
        <v>0</v>
      </c>
      <c r="AA1194" s="1">
        <f>+AA$3*$F1194*ABS($F1194)*COS(2*PI()*$A1194/$AZ$22+AA$4)*COS(2*PI()*$A1194/$BA$22+AA$5)</f>
        <v>0</v>
      </c>
      <c r="AB1194" s="39">
        <f>+AB$3*$F1194*ABS($F1194)*COS(2*2*PI()*$A1194/$BA$33+AB$4)*COS(2*2*PI()*$A1194/$BA$34+AB$5)*COS(2*2*PI()*$A1194/$BA$35+AB$6)</f>
        <v>0</v>
      </c>
      <c r="AE1194" s="20">
        <f>+$AF$20*SIGN(SOI!A1193)*(ABS(SOI!A1193))^$AE$2</f>
        <v>0.33699541013090117</v>
      </c>
      <c r="AF1194" s="20">
        <f t="shared" si="514"/>
        <v>0.37211602709983405</v>
      </c>
      <c r="AG1194" s="19">
        <f t="shared" si="516"/>
        <v>0.44568303658034325</v>
      </c>
      <c r="AH1194" s="19">
        <f t="shared" si="517"/>
        <v>0.8471162441899085</v>
      </c>
      <c r="AI1194">
        <f t="shared" si="513"/>
        <v>0.70320000000000915</v>
      </c>
      <c r="AJ1194">
        <f t="shared" si="512"/>
        <v>7.3567009480509205E-2</v>
      </c>
      <c r="AK1194">
        <v>1</v>
      </c>
    </row>
    <row r="1195" spans="1:37" x14ac:dyDescent="0.25">
      <c r="A1195">
        <v>97.749999999998806</v>
      </c>
      <c r="B1195" s="2">
        <v>1977.7499999999111</v>
      </c>
      <c r="C1195">
        <f>+D1195+($D$2+E1195+F1195)*SOI!A1194*IF(B1195&gt;$C$18, IF(B1195&lt;$C$19,-1,1),1)</f>
        <v>0.78373369613831256</v>
      </c>
      <c r="D1195">
        <f>+$D$3*((1-$D$5)*SOI!D1194+$D$5*SOI!D1193) +   $D$4*((1-$D$5)*SOI!E1194+$D$5*SOI!E1193)</f>
        <v>0</v>
      </c>
      <c r="E1195">
        <f t="shared" si="494"/>
        <v>-1.2742092209538098</v>
      </c>
      <c r="F1195">
        <f t="shared" si="495"/>
        <v>2.1548088795361835</v>
      </c>
      <c r="G1195">
        <f t="shared" si="502"/>
        <v>0.88059965858237366</v>
      </c>
      <c r="H1195" s="21">
        <f t="shared" si="503"/>
        <v>2.0935795722620405E-2</v>
      </c>
      <c r="I1195" s="37">
        <f t="shared" si="496"/>
        <v>-0.5923142226908914</v>
      </c>
      <c r="J1195" s="1">
        <f t="shared" si="504"/>
        <v>-4.0955259905597105E-2</v>
      </c>
      <c r="K1195" s="1">
        <f t="shared" si="505"/>
        <v>3.2704426121386274E-7</v>
      </c>
      <c r="L1195" s="1">
        <f t="shared" si="497"/>
        <v>1.3159798046655435</v>
      </c>
      <c r="M1195" s="1">
        <f t="shared" si="498"/>
        <v>0.43452041190176327</v>
      </c>
      <c r="N1195" s="1">
        <f t="shared" si="499"/>
        <v>-5.6370965560145682E-2</v>
      </c>
      <c r="O1195" s="1">
        <f t="shared" si="500"/>
        <v>-4.0955886770819606E-3</v>
      </c>
      <c r="P1195" s="1">
        <f t="shared" si="501"/>
        <v>2.2505820863434568E-3</v>
      </c>
      <c r="Q1195" s="1">
        <f t="shared" si="506"/>
        <v>-1.6473580149335601E-2</v>
      </c>
      <c r="R1195" s="1">
        <f t="shared" si="507"/>
        <v>-5.3616354526519691E-4</v>
      </c>
      <c r="S1195" s="1">
        <f t="shared" si="508"/>
        <v>4.3780192769093769E-3</v>
      </c>
      <c r="T1195" s="1">
        <f t="shared" si="509"/>
        <v>9.0686599366083056E-5</v>
      </c>
      <c r="U1195" s="1">
        <f t="shared" si="510"/>
        <v>6.9154880610353662E-5</v>
      </c>
      <c r="V1195" s="1">
        <f t="shared" si="511"/>
        <v>2.465802045397296E-4</v>
      </c>
      <c r="W1195" s="1">
        <f t="shared" si="515"/>
        <v>0</v>
      </c>
      <c r="X1195" s="1">
        <f t="shared" si="515"/>
        <v>0</v>
      </c>
      <c r="Y1195" s="1">
        <f t="shared" si="515"/>
        <v>0</v>
      </c>
      <c r="Z1195" s="1">
        <f t="shared" si="515"/>
        <v>0</v>
      </c>
      <c r="AA1195" s="1">
        <f>+AA$3*$F1195*ABS($F1195)*COS(2*PI()*$A1195/$AZ$22+AA$4)*COS(2*PI()*$A1195/$BA$22+AA$5)</f>
        <v>0</v>
      </c>
      <c r="AB1195" s="39">
        <f>+AB$3*$F1195*ABS($F1195)*COS(2*2*PI()*$A1195/$BA$33+AB$4)*COS(2*2*PI()*$A1195/$BA$34+AB$5)*COS(2*2*PI()*$A1195/$BA$35+AB$6)</f>
        <v>0</v>
      </c>
      <c r="AE1195" s="20">
        <f>+$AF$20*SIGN(SOI!A1194)*(ABS(SOI!A1194))^$AE$2</f>
        <v>0.55282826515619587</v>
      </c>
      <c r="AF1195" s="20">
        <f t="shared" si="514"/>
        <v>0.50080521556727853</v>
      </c>
      <c r="AG1195" s="19">
        <f t="shared" si="516"/>
        <v>0.67137902732891497</v>
      </c>
      <c r="AH1195" s="19">
        <f t="shared" si="517"/>
        <v>0.84700063087127742</v>
      </c>
      <c r="AI1195">
        <f t="shared" si="513"/>
        <v>0.7038000000000092</v>
      </c>
      <c r="AJ1195">
        <f t="shared" si="512"/>
        <v>0.17057381176163644</v>
      </c>
      <c r="AK1195">
        <v>1</v>
      </c>
    </row>
    <row r="1196" spans="1:37" x14ac:dyDescent="0.25">
      <c r="A1196">
        <v>97.833333333332135</v>
      </c>
      <c r="B1196" s="2">
        <v>1977.8333333332444</v>
      </c>
      <c r="C1196">
        <f>+D1196+($D$2+E1196+F1196)*SOI!A1195*IF(B1196&gt;$C$18, IF(B1196&lt;$C$19,-1,1),1)</f>
        <v>-1.2509925355225211</v>
      </c>
      <c r="D1196">
        <f>+$D$3*((1-$D$5)*SOI!D1195+$D$5*SOI!D1194) +   $D$4*((1-$D$5)*SOI!E1195+$D$5*SOI!E1194)</f>
        <v>0</v>
      </c>
      <c r="E1196">
        <f t="shared" si="494"/>
        <v>2.3875979233054094</v>
      </c>
      <c r="F1196">
        <f t="shared" si="495"/>
        <v>-3.6021537830360124</v>
      </c>
      <c r="G1196">
        <f t="shared" si="502"/>
        <v>-1.214555859730603</v>
      </c>
      <c r="H1196" s="21">
        <f t="shared" si="503"/>
        <v>-1.6195742130589334E-2</v>
      </c>
      <c r="I1196" s="37">
        <f t="shared" si="496"/>
        <v>1.4118924504298507</v>
      </c>
      <c r="J1196" s="1">
        <f t="shared" si="504"/>
        <v>-9.9195569767777991E-2</v>
      </c>
      <c r="K1196" s="1">
        <f t="shared" si="505"/>
        <v>-3.2672506442652503E-4</v>
      </c>
      <c r="L1196" s="1">
        <f t="shared" si="497"/>
        <v>-2.5910998322160377</v>
      </c>
      <c r="M1196" s="1">
        <f t="shared" si="498"/>
        <v>-0.44151281906308987</v>
      </c>
      <c r="N1196" s="1">
        <f t="shared" si="499"/>
        <v>7.3455644603316432E-3</v>
      </c>
      <c r="O1196" s="1">
        <f t="shared" si="500"/>
        <v>0.87070267088414532</v>
      </c>
      <c r="P1196" s="1">
        <f t="shared" si="501"/>
        <v>-5.3713359057741437E-3</v>
      </c>
      <c r="Q1196" s="1">
        <f t="shared" si="506"/>
        <v>-2.1811765940802489E-3</v>
      </c>
      <c r="R1196" s="1">
        <f t="shared" si="507"/>
        <v>1.6921917467811721E-4</v>
      </c>
      <c r="S1196" s="1">
        <f t="shared" si="508"/>
        <v>1.3598682211488514E-3</v>
      </c>
      <c r="T1196" s="1">
        <f t="shared" si="509"/>
        <v>3.7960470039030407E-2</v>
      </c>
      <c r="U1196" s="1">
        <f t="shared" si="510"/>
        <v>3.9342299993034739E-4</v>
      </c>
      <c r="V1196" s="1">
        <f t="shared" si="511"/>
        <v>7.6685872604237838E-5</v>
      </c>
      <c r="W1196" s="1">
        <f t="shared" si="515"/>
        <v>0</v>
      </c>
      <c r="X1196" s="1">
        <f t="shared" si="515"/>
        <v>0</v>
      </c>
      <c r="Y1196" s="1">
        <f t="shared" si="515"/>
        <v>0</v>
      </c>
      <c r="Z1196" s="1">
        <f t="shared" si="515"/>
        <v>0</v>
      </c>
      <c r="AA1196" s="1">
        <f>+AA$3*$F1196*ABS($F1196)*COS(2*PI()*$A1196/$AZ$22+AA$4)*COS(2*PI()*$A1196/$BA$22+AA$5)</f>
        <v>0</v>
      </c>
      <c r="AB1196" s="39">
        <f>+AB$3*$F1196*ABS($F1196)*COS(2*2*PI()*$A1196/$BA$33+AB$4)*COS(2*2*PI()*$A1196/$BA$34+AB$5)*COS(2*2*PI()*$A1196/$BA$35+AB$6)</f>
        <v>0</v>
      </c>
      <c r="AE1196" s="20">
        <f>+$AF$20*SIGN(SOI!A1195)*(ABS(SOI!A1195))^$AE$2</f>
        <v>0.61259197141473865</v>
      </c>
      <c r="AF1196" s="20">
        <f t="shared" si="514"/>
        <v>0.6009581051512316</v>
      </c>
      <c r="AG1196" s="19">
        <f t="shared" si="516"/>
        <v>0.14572550974397055</v>
      </c>
      <c r="AH1196" s="19">
        <f t="shared" si="517"/>
        <v>0.75812332861934872</v>
      </c>
      <c r="AI1196">
        <f t="shared" si="513"/>
        <v>0.70440000000000924</v>
      </c>
      <c r="AJ1196">
        <f t="shared" si="512"/>
        <v>0.45523259540726102</v>
      </c>
      <c r="AK1196">
        <v>1</v>
      </c>
    </row>
    <row r="1197" spans="1:37" x14ac:dyDescent="0.25">
      <c r="A1197">
        <v>97.916666666665463</v>
      </c>
      <c r="B1197" s="2">
        <v>1977.9166666665776</v>
      </c>
      <c r="C1197">
        <f>+D1197+($D$2+E1197+F1197)*SOI!A1196*IF(B1197&gt;$C$18, IF(B1197&lt;$C$19,-1,1),1)</f>
        <v>20.217455994142966</v>
      </c>
      <c r="D1197">
        <f>+$D$3*((1-$D$5)*SOI!D1196+$D$5*SOI!D1195) +   $D$4*((1-$D$5)*SOI!E1196+$D$5*SOI!E1195)</f>
        <v>0</v>
      </c>
      <c r="E1197">
        <f t="shared" si="494"/>
        <v>-41.120340000306236</v>
      </c>
      <c r="F1197">
        <f t="shared" si="495"/>
        <v>59.66846476557501</v>
      </c>
      <c r="G1197">
        <f t="shared" si="502"/>
        <v>18.548124765268774</v>
      </c>
      <c r="H1197" s="21">
        <f t="shared" si="503"/>
        <v>-0.70539231322637419</v>
      </c>
      <c r="I1197" s="37">
        <f t="shared" si="496"/>
        <v>-16.719907285810667</v>
      </c>
      <c r="J1197" s="1">
        <f t="shared" si="504"/>
        <v>3.5857846788038654</v>
      </c>
      <c r="K1197" s="1">
        <f t="shared" si="505"/>
        <v>5.7900928016923112</v>
      </c>
      <c r="L1197" s="1">
        <f t="shared" si="497"/>
        <v>10.957318212997357</v>
      </c>
      <c r="M1197" s="1">
        <f t="shared" si="498"/>
        <v>-1.3477303225119361</v>
      </c>
      <c r="N1197" s="1">
        <f t="shared" si="499"/>
        <v>1.8176462148277124</v>
      </c>
      <c r="O1197" s="1">
        <f t="shared" si="500"/>
        <v>-38.445913757065696</v>
      </c>
      <c r="P1197" s="1">
        <f t="shared" si="501"/>
        <v>0.50978252732782225</v>
      </c>
      <c r="Q1197" s="1">
        <f t="shared" si="506"/>
        <v>-1.6475351649494168</v>
      </c>
      <c r="R1197" s="1">
        <f t="shared" si="507"/>
        <v>-1.5136507684001221</v>
      </c>
      <c r="S1197" s="1">
        <f t="shared" si="508"/>
        <v>-3.984861724689158</v>
      </c>
      <c r="T1197" s="1">
        <f t="shared" si="509"/>
        <v>7.088135646991101</v>
      </c>
      <c r="U1197" s="1">
        <f t="shared" si="510"/>
        <v>0.44217545155517907</v>
      </c>
      <c r="V1197" s="1">
        <f t="shared" si="511"/>
        <v>-1.8009521720870578</v>
      </c>
      <c r="W1197" s="1">
        <f t="shared" si="515"/>
        <v>0</v>
      </c>
      <c r="X1197" s="1">
        <f t="shared" si="515"/>
        <v>0</v>
      </c>
      <c r="Y1197" s="1">
        <f t="shared" si="515"/>
        <v>0</v>
      </c>
      <c r="Z1197" s="1">
        <f t="shared" si="515"/>
        <v>0</v>
      </c>
      <c r="AA1197" s="1">
        <f>+AA$3*$F1197*ABS($F1197)*COS(2*PI()*$A1197/$AZ$22+AA$4)*COS(2*PI()*$A1197/$BA$22+AA$5)</f>
        <v>0</v>
      </c>
      <c r="AB1197" s="39">
        <f>+AB$3*$F1197*ABS($F1197)*COS(2*2*PI()*$A1197/$BA$33+AB$4)*COS(2*2*PI()*$A1197/$BA$34+AB$5)*COS(2*2*PI()*$A1197/$BA$35+AB$6)</f>
        <v>0</v>
      </c>
      <c r="AE1197" s="20">
        <f>+$AF$20*SIGN(SOI!A1196)*(ABS(SOI!A1196))^$AE$2</f>
        <v>0.6374540788827604</v>
      </c>
      <c r="AF1197" s="20">
        <f t="shared" si="514"/>
        <v>0.57545805428300489</v>
      </c>
      <c r="AG1197" s="19">
        <f t="shared" si="516"/>
        <v>0.69181331133552804</v>
      </c>
      <c r="AH1197" s="19">
        <f t="shared" si="517"/>
        <v>0.79050053341647031</v>
      </c>
      <c r="AI1197">
        <f t="shared" si="513"/>
        <v>0.70500000000000929</v>
      </c>
      <c r="AJ1197">
        <f t="shared" si="512"/>
        <v>0.11635525705252314</v>
      </c>
      <c r="AK1197">
        <v>1</v>
      </c>
    </row>
    <row r="1198" spans="1:37" x14ac:dyDescent="0.25">
      <c r="A1198">
        <v>97.999999999998792</v>
      </c>
      <c r="B1198" s="2">
        <v>1977.9999999999109</v>
      </c>
      <c r="C1198">
        <f>+D1198+($D$2+E1198+F1198)*SOI!A1197*IF(B1198&gt;$C$18, IF(B1198&lt;$C$19,-1,1),1)</f>
        <v>0.96014603578881885</v>
      </c>
      <c r="D1198">
        <f>+$D$3*((1-$D$5)*SOI!D1197+$D$5*SOI!D1196) +   $D$4*((1-$D$5)*SOI!E1197+$D$5*SOI!E1196)</f>
        <v>0</v>
      </c>
      <c r="E1198">
        <f t="shared" si="494"/>
        <v>-2.689252446443529</v>
      </c>
      <c r="F1198">
        <f t="shared" si="495"/>
        <v>4.022788607261333</v>
      </c>
      <c r="G1198">
        <f t="shared" si="502"/>
        <v>1.333536160817804</v>
      </c>
      <c r="H1198" s="21">
        <f t="shared" si="503"/>
        <v>-4.5303456863195611E-2</v>
      </c>
      <c r="I1198" s="37">
        <f t="shared" si="496"/>
        <v>-2.0602150417136963E-2</v>
      </c>
      <c r="J1198" s="1">
        <f t="shared" si="504"/>
        <v>2.0878265710611754E-3</v>
      </c>
      <c r="K1198" s="1">
        <f t="shared" si="505"/>
        <v>5.3831795001123652E-4</v>
      </c>
      <c r="L1198" s="1">
        <f t="shared" si="497"/>
        <v>0.21451345566136609</v>
      </c>
      <c r="M1198" s="1">
        <f t="shared" si="498"/>
        <v>-0.6368461446806376</v>
      </c>
      <c r="N1198" s="1">
        <f t="shared" si="499"/>
        <v>0.18439644704902927</v>
      </c>
      <c r="O1198" s="1">
        <f t="shared" si="500"/>
        <v>-1.9672023337623017</v>
      </c>
      <c r="P1198" s="1">
        <f t="shared" si="501"/>
        <v>4.7313946508892112E-2</v>
      </c>
      <c r="Q1198" s="1">
        <f t="shared" si="506"/>
        <v>-7.8978596130614628E-2</v>
      </c>
      <c r="R1198" s="1">
        <f t="shared" si="507"/>
        <v>-8.9408558149804907E-5</v>
      </c>
      <c r="S1198" s="1">
        <f t="shared" si="508"/>
        <v>-4.9812132780379899E-4</v>
      </c>
      <c r="T1198" s="1">
        <f t="shared" si="509"/>
        <v>7.1003724228808022E-3</v>
      </c>
      <c r="U1198" s="1">
        <f t="shared" si="510"/>
        <v>5.0568205853651055E-5</v>
      </c>
      <c r="V1198" s="1">
        <f t="shared" si="511"/>
        <v>-1.6957022652230241E-2</v>
      </c>
      <c r="W1198" s="1">
        <f t="shared" si="515"/>
        <v>0</v>
      </c>
      <c r="X1198" s="1">
        <f t="shared" si="515"/>
        <v>0</v>
      </c>
      <c r="Y1198" s="1">
        <f t="shared" si="515"/>
        <v>0</v>
      </c>
      <c r="Z1198" s="1">
        <f t="shared" si="515"/>
        <v>0</v>
      </c>
      <c r="AA1198" s="1">
        <f>+AA$3*$F1198*ABS($F1198)*COS(2*PI()*$A1198/$AZ$22+AA$4)*COS(2*PI()*$A1198/$BA$22+AA$5)</f>
        <v>0</v>
      </c>
      <c r="AB1198" s="39">
        <f>+AB$3*$F1198*ABS($F1198)*COS(2*2*PI()*$A1198/$BA$33+AB$4)*COS(2*2*PI()*$A1198/$BA$34+AB$5)*COS(2*2*PI()*$A1198/$BA$35+AB$6)</f>
        <v>0</v>
      </c>
      <c r="AE1198" s="20">
        <f>+$AF$20*SIGN(SOI!A1197)*(ABS(SOI!A1197))^$AE$2</f>
        <v>0.47632811255151541</v>
      </c>
      <c r="AF1198" s="20">
        <f t="shared" si="514"/>
        <v>0.49587126648405827</v>
      </c>
      <c r="AG1198" s="19">
        <f t="shared" si="516"/>
        <v>0.82570308884428556</v>
      </c>
      <c r="AH1198" s="19">
        <f t="shared" si="517"/>
        <v>0.82285242177542584</v>
      </c>
      <c r="AI1198">
        <f t="shared" si="513"/>
        <v>0.70560000000000933</v>
      </c>
      <c r="AJ1198">
        <f t="shared" si="512"/>
        <v>0.32983182236022729</v>
      </c>
      <c r="AK1198">
        <v>1</v>
      </c>
    </row>
    <row r="1199" spans="1:37" x14ac:dyDescent="0.25">
      <c r="A1199">
        <v>98.083333333332121</v>
      </c>
      <c r="B1199" s="2">
        <v>1978.0833333332441</v>
      </c>
      <c r="C1199">
        <f>+D1199+($D$2+E1199+F1199)*SOI!A1198*IF(B1199&gt;$C$18, IF(B1199&lt;$C$19,-1,1),1)</f>
        <v>-0.45342275516925062</v>
      </c>
      <c r="D1199">
        <f>+$D$3*((1-$D$5)*SOI!D1198+$D$5*SOI!D1197) +   $D$4*((1-$D$5)*SOI!E1198+$D$5*SOI!E1197)</f>
        <v>0</v>
      </c>
      <c r="E1199">
        <f t="shared" si="494"/>
        <v>1.3464768075103066</v>
      </c>
      <c r="F1199">
        <f t="shared" si="495"/>
        <v>-2.2355410333323666</v>
      </c>
      <c r="G1199">
        <f t="shared" si="502"/>
        <v>-0.88906422582206002</v>
      </c>
      <c r="H1199" s="21">
        <f t="shared" si="503"/>
        <v>-2.4698555450765648E-2</v>
      </c>
      <c r="I1199" s="37">
        <f t="shared" si="496"/>
        <v>-0.53548766621840682</v>
      </c>
      <c r="J1199" s="1">
        <f t="shared" si="504"/>
        <v>-4.0844555232083017E-2</v>
      </c>
      <c r="K1199" s="1">
        <f t="shared" si="505"/>
        <v>-6.3450945702226447E-5</v>
      </c>
      <c r="L1199" s="1">
        <f t="shared" si="497"/>
        <v>-1.1693923809596418</v>
      </c>
      <c r="M1199" s="1">
        <f t="shared" si="498"/>
        <v>0.4793330297651715</v>
      </c>
      <c r="N1199" s="1">
        <f t="shared" si="499"/>
        <v>-7.5382381748364105E-2</v>
      </c>
      <c r="O1199" s="1">
        <f t="shared" si="500"/>
        <v>0.14066579471518911</v>
      </c>
      <c r="P1199" s="1">
        <f t="shared" si="501"/>
        <v>-1.4306823469996632E-2</v>
      </c>
      <c r="Q1199" s="1">
        <f t="shared" si="506"/>
        <v>-2.4301302319482035E-2</v>
      </c>
      <c r="R1199" s="1">
        <f t="shared" si="507"/>
        <v>-7.1504956771559387E-4</v>
      </c>
      <c r="S1199" s="1">
        <f t="shared" si="508"/>
        <v>5.2928472675664402E-3</v>
      </c>
      <c r="T1199" s="1">
        <f t="shared" si="509"/>
        <v>2.767746578693356E-3</v>
      </c>
      <c r="U1199" s="1">
        <f t="shared" si="510"/>
        <v>-3.974371938710827E-4</v>
      </c>
      <c r="V1199" s="1">
        <f t="shared" si="511"/>
        <v>-2.0961432096392942E-3</v>
      </c>
      <c r="W1199" s="1">
        <f t="shared" si="515"/>
        <v>0</v>
      </c>
      <c r="X1199" s="1">
        <f t="shared" si="515"/>
        <v>0</v>
      </c>
      <c r="Y1199" s="1">
        <f t="shared" si="515"/>
        <v>0</v>
      </c>
      <c r="Z1199" s="1">
        <f t="shared" si="515"/>
        <v>0</v>
      </c>
      <c r="AA1199" s="1">
        <f>+AA$3*$F1199*ABS($F1199)*COS(2*PI()*$A1199/$AZ$22+AA$4)*COS(2*PI()*$A1199/$BA$22+AA$5)</f>
        <v>0</v>
      </c>
      <c r="AB1199" s="39">
        <f>+AB$3*$F1199*ABS($F1199)*COS(2*2*PI()*$A1199/$BA$33+AB$4)*COS(2*2*PI()*$A1199/$BA$34+AB$5)*COS(2*2*PI()*$A1199/$BA$35+AB$6)</f>
        <v>0</v>
      </c>
      <c r="AE1199" s="20">
        <f>+$AF$20*SIGN(SOI!A1198)*(ABS(SOI!A1198))^$AE$2</f>
        <v>0.37383160801789894</v>
      </c>
      <c r="AF1199" s="20">
        <f t="shared" si="514"/>
        <v>0.31108789024324496</v>
      </c>
      <c r="AG1199" s="19">
        <f t="shared" si="516"/>
        <v>0.79891804447916492</v>
      </c>
      <c r="AH1199" s="19">
        <f t="shared" si="517"/>
        <v>0.80276524709033803</v>
      </c>
      <c r="AI1199">
        <f t="shared" si="513"/>
        <v>0.70620000000000938</v>
      </c>
      <c r="AJ1199">
        <f t="shared" si="512"/>
        <v>0.48783015423591997</v>
      </c>
      <c r="AK1199">
        <v>1</v>
      </c>
    </row>
    <row r="1200" spans="1:37" x14ac:dyDescent="0.25">
      <c r="A1200">
        <v>98.166666666665449</v>
      </c>
      <c r="B1200" s="2">
        <v>1978.1666666665774</v>
      </c>
      <c r="C1200">
        <f>+D1200+($D$2+E1200+F1200)*SOI!A1199*IF(B1200&gt;$C$18, IF(B1200&lt;$C$19,-1,1),1)</f>
        <v>5.7576466548680365E-2</v>
      </c>
      <c r="D1200">
        <f>+$D$3*((1-$D$5)*SOI!D1199+$D$5*SOI!D1198) +   $D$4*((1-$D$5)*SOI!E1199+$D$5*SOI!E1198)</f>
        <v>0</v>
      </c>
      <c r="E1200">
        <f t="shared" si="494"/>
        <v>-0.940826674532806</v>
      </c>
      <c r="F1200">
        <f t="shared" si="495"/>
        <v>1.9004344503441455</v>
      </c>
      <c r="G1200">
        <f t="shared" si="502"/>
        <v>0.95960777581133949</v>
      </c>
      <c r="H1200" s="21">
        <f t="shared" si="503"/>
        <v>2.4264681071041135E-2</v>
      </c>
      <c r="I1200" s="37">
        <f t="shared" si="496"/>
        <v>0.56319094335364894</v>
      </c>
      <c r="J1200" s="1">
        <f t="shared" si="504"/>
        <v>-2.9059993700049504E-2</v>
      </c>
      <c r="K1200" s="1">
        <f t="shared" si="505"/>
        <v>2.1394112653936974E-6</v>
      </c>
      <c r="L1200" s="1">
        <f t="shared" si="497"/>
        <v>1.1154599227642839</v>
      </c>
      <c r="M1200" s="1">
        <f t="shared" si="498"/>
        <v>-0.32425935222238389</v>
      </c>
      <c r="N1200" s="1">
        <f t="shared" si="499"/>
        <v>1.6234799416996477E-2</v>
      </c>
      <c r="O1200" s="1">
        <f t="shared" si="500"/>
        <v>-0.12904206982553212</v>
      </c>
      <c r="P1200" s="1">
        <f t="shared" si="501"/>
        <v>5.512681098259998E-4</v>
      </c>
      <c r="Q1200" s="1">
        <f t="shared" si="506"/>
        <v>-3.540476979439453E-3</v>
      </c>
      <c r="R1200" s="1">
        <f t="shared" si="507"/>
        <v>1.0956568672377985E-4</v>
      </c>
      <c r="S1200" s="1">
        <f t="shared" si="508"/>
        <v>1.1988714670667111E-3</v>
      </c>
      <c r="T1200" s="1">
        <f t="shared" si="509"/>
        <v>2.4219370457126545E-3</v>
      </c>
      <c r="U1200" s="1">
        <f t="shared" si="510"/>
        <v>-1.6106246784575009E-5</v>
      </c>
      <c r="V1200" s="1">
        <f t="shared" si="511"/>
        <v>-1.7394729277813719E-5</v>
      </c>
      <c r="W1200" s="1">
        <f t="shared" si="515"/>
        <v>0</v>
      </c>
      <c r="X1200" s="1">
        <f t="shared" si="515"/>
        <v>0</v>
      </c>
      <c r="Y1200" s="1">
        <f t="shared" si="515"/>
        <v>0</v>
      </c>
      <c r="Z1200" s="1">
        <f t="shared" si="515"/>
        <v>0</v>
      </c>
      <c r="AA1200" s="1">
        <f>+AA$3*$F1200*ABS($F1200)*COS(2*PI()*$A1200/$AZ$22+AA$4)*COS(2*PI()*$A1200/$BA$22+AA$5)</f>
        <v>0</v>
      </c>
      <c r="AB1200" s="39">
        <f>+AB$3*$F1200*ABS($F1200)*COS(2*2*PI()*$A1200/$BA$33+AB$4)*COS(2*2*PI()*$A1200/$BA$34+AB$5)*COS(2*2*PI()*$A1200/$BA$35+AB$6)</f>
        <v>0</v>
      </c>
      <c r="AE1200" s="20">
        <f>+$AF$20*SIGN(SOI!A1199)*(ABS(SOI!A1199))^$AE$2</f>
        <v>8.3103950160320586E-2</v>
      </c>
      <c r="AF1200" s="20">
        <f t="shared" si="514"/>
        <v>5.2856582958377529E-2</v>
      </c>
      <c r="AG1200" s="19">
        <f t="shared" si="516"/>
        <v>0.76324390972729728</v>
      </c>
      <c r="AH1200" s="19">
        <f t="shared" si="517"/>
        <v>0.79945125701288133</v>
      </c>
      <c r="AI1200">
        <f t="shared" si="513"/>
        <v>0.70680000000000942</v>
      </c>
      <c r="AJ1200">
        <f t="shared" si="512"/>
        <v>0.7103873267689198</v>
      </c>
      <c r="AK1200">
        <v>1</v>
      </c>
    </row>
    <row r="1201" spans="1:37" x14ac:dyDescent="0.25">
      <c r="A1201">
        <v>98.249999999998778</v>
      </c>
      <c r="B1201" s="2">
        <v>1978.2499999999106</v>
      </c>
      <c r="C1201">
        <f>+D1201+($D$2+E1201+F1201)*SOI!A1200*IF(B1201&gt;$C$18, IF(B1201&lt;$C$19,-1,1),1)</f>
        <v>0.51498233273598171</v>
      </c>
      <c r="D1201">
        <f>+$D$3*((1-$D$5)*SOI!D1200+$D$5*SOI!D1199) +   $D$4*((1-$D$5)*SOI!E1200+$D$5*SOI!E1199)</f>
        <v>0</v>
      </c>
      <c r="E1201">
        <f t="shared" si="494"/>
        <v>0.7629647371356354</v>
      </c>
      <c r="F1201">
        <f t="shared" si="495"/>
        <v>-2.1548088796653158</v>
      </c>
      <c r="G1201">
        <f t="shared" si="502"/>
        <v>-1.3918441425296804</v>
      </c>
      <c r="H1201" s="21">
        <f t="shared" si="503"/>
        <v>5.7367030235966679E-4</v>
      </c>
      <c r="I1201" s="37">
        <f t="shared" si="496"/>
        <v>-0.3734170710056065</v>
      </c>
      <c r="J1201" s="1">
        <f t="shared" si="504"/>
        <v>-8.4843593777222184E-3</v>
      </c>
      <c r="K1201" s="1">
        <f t="shared" si="505"/>
        <v>-3.8187737780830609E-5</v>
      </c>
      <c r="L1201" s="1">
        <f t="shared" si="497"/>
        <v>-0.34241531316193879</v>
      </c>
      <c r="M1201" s="1">
        <f t="shared" si="498"/>
        <v>0.14278334272906612</v>
      </c>
      <c r="N1201" s="1">
        <f t="shared" si="499"/>
        <v>9.386369751607471E-3</v>
      </c>
      <c r="O1201" s="1">
        <f t="shared" si="500"/>
        <v>0.60378828341406465</v>
      </c>
      <c r="P1201" s="1">
        <f t="shared" si="501"/>
        <v>-6.8507789588748719E-3</v>
      </c>
      <c r="Q1201" s="1">
        <f t="shared" si="506"/>
        <v>9.013584616751714E-4</v>
      </c>
      <c r="R1201" s="1">
        <f t="shared" si="507"/>
        <v>1.8494765796258925E-5</v>
      </c>
      <c r="S1201" s="1">
        <f t="shared" si="508"/>
        <v>-4.5958078315690512E-4</v>
      </c>
      <c r="T1201" s="1">
        <f t="shared" si="509"/>
        <v>3.4786875130646375E-3</v>
      </c>
      <c r="U1201" s="1">
        <f t="shared" si="510"/>
        <v>-1.3271192245334256E-4</v>
      </c>
      <c r="V1201" s="1">
        <f t="shared" si="511"/>
        <v>1.2498143024256231E-4</v>
      </c>
      <c r="W1201" s="1">
        <f t="shared" si="515"/>
        <v>0</v>
      </c>
      <c r="X1201" s="1">
        <f t="shared" si="515"/>
        <v>0</v>
      </c>
      <c r="Y1201" s="1">
        <f t="shared" si="515"/>
        <v>0</v>
      </c>
      <c r="Z1201" s="1">
        <f t="shared" si="515"/>
        <v>0</v>
      </c>
      <c r="AA1201" s="1">
        <f>+AA$3*$F1201*ABS($F1201)*COS(2*PI()*$A1201/$AZ$22+AA$4)*COS(2*PI()*$A1201/$BA$22+AA$5)</f>
        <v>0</v>
      </c>
      <c r="AB1201" s="39">
        <f>+AB$3*$F1201*ABS($F1201)*COS(2*2*PI()*$A1201/$BA$33+AB$4)*COS(2*2*PI()*$A1201/$BA$34+AB$5)*COS(2*2*PI()*$A1201/$BA$35+AB$6)</f>
        <v>0</v>
      </c>
      <c r="AE1201" s="20">
        <f>+$AF$20*SIGN(SOI!A1200)*(ABS(SOI!A1200))^$AE$2</f>
        <v>-0.29836580930308693</v>
      </c>
      <c r="AF1201" s="20">
        <f t="shared" si="514"/>
        <v>-0.19291050086207248</v>
      </c>
      <c r="AG1201" s="19">
        <f t="shared" si="516"/>
        <v>0.80359152726941696</v>
      </c>
      <c r="AH1201" s="19">
        <f t="shared" si="517"/>
        <v>0.82963414095204568</v>
      </c>
      <c r="AI1201">
        <f t="shared" si="513"/>
        <v>0.70740000000000947</v>
      </c>
      <c r="AJ1201">
        <f t="shared" si="512"/>
        <v>0.99650202813148947</v>
      </c>
      <c r="AK1201">
        <v>1</v>
      </c>
    </row>
    <row r="1202" spans="1:37" x14ac:dyDescent="0.25">
      <c r="A1202">
        <v>98.333333333332106</v>
      </c>
      <c r="B1202" s="2">
        <v>1978.3333333332439</v>
      </c>
      <c r="C1202">
        <f>+D1202+($D$2+E1202+F1202)*SOI!A1201*IF(B1202&gt;$C$18, IF(B1202&lt;$C$19,-1,1),1)</f>
        <v>-1.4315263619536762</v>
      </c>
      <c r="D1202">
        <f>+$D$3*((1-$D$5)*SOI!D1201+$D$5*SOI!D1200) +   $D$4*((1-$D$5)*SOI!E1201+$D$5*SOI!E1200)</f>
        <v>0</v>
      </c>
      <c r="E1202">
        <f t="shared" si="494"/>
        <v>-0.68067141195811054</v>
      </c>
      <c r="F1202">
        <f t="shared" si="495"/>
        <v>3.6021537832921435</v>
      </c>
      <c r="G1202">
        <f t="shared" si="502"/>
        <v>2.921482371334033</v>
      </c>
      <c r="H1202" s="21">
        <f t="shared" si="503"/>
        <v>-8.0736758365082071E-3</v>
      </c>
      <c r="I1202" s="37">
        <f t="shared" si="496"/>
        <v>7.832712705319686E-2</v>
      </c>
      <c r="J1202" s="1">
        <f t="shared" si="504"/>
        <v>1.3700903039147992E-3</v>
      </c>
      <c r="K1202" s="1">
        <f t="shared" si="505"/>
        <v>5.9752716821724718E-6</v>
      </c>
      <c r="L1202" s="1">
        <f t="shared" si="497"/>
        <v>7.594762982798247E-3</v>
      </c>
      <c r="M1202" s="1">
        <f t="shared" si="498"/>
        <v>0.10992327339057037</v>
      </c>
      <c r="N1202" s="1">
        <f t="shared" si="499"/>
        <v>2.3437250803432924E-2</v>
      </c>
      <c r="O1202" s="1">
        <f t="shared" si="500"/>
        <v>-0.66791524386091761</v>
      </c>
      <c r="P1202" s="1">
        <f t="shared" si="501"/>
        <v>4.3689387799231677E-2</v>
      </c>
      <c r="Q1202" s="1">
        <f t="shared" si="506"/>
        <v>1.7326811754381285E-3</v>
      </c>
      <c r="R1202" s="1">
        <f t="shared" si="507"/>
        <v>-7.4574093405904967E-6</v>
      </c>
      <c r="S1202" s="1">
        <f t="shared" si="508"/>
        <v>2.4070709939990744E-4</v>
      </c>
      <c r="T1202" s="1">
        <f t="shared" si="509"/>
        <v>8.5351889323394199E-5</v>
      </c>
      <c r="U1202" s="1">
        <f t="shared" si="510"/>
        <v>-1.7752681997363948E-4</v>
      </c>
      <c r="V1202" s="1">
        <f t="shared" si="511"/>
        <v>-1.9901715041669935E-3</v>
      </c>
      <c r="W1202" s="1">
        <f t="shared" ref="W1202:Z1221" si="518">+W$3*$F1202*ABS($F1202)*COS(2*PI()*$A1202/W$2+W$4)</f>
        <v>0</v>
      </c>
      <c r="X1202" s="1">
        <f t="shared" si="518"/>
        <v>0</v>
      </c>
      <c r="Y1202" s="1">
        <f t="shared" si="518"/>
        <v>0</v>
      </c>
      <c r="Z1202" s="1">
        <f t="shared" si="518"/>
        <v>0</v>
      </c>
      <c r="AA1202" s="1">
        <f>+AA$3*$F1202*ABS($F1202)*COS(2*PI()*$A1202/$AZ$22+AA$4)*COS(2*PI()*$A1202/$BA$22+AA$5)</f>
        <v>0</v>
      </c>
      <c r="AB1202" s="39">
        <f>+AB$3*$F1202*ABS($F1202)*COS(2*2*PI()*$A1202/$BA$33+AB$4)*COS(2*2*PI()*$A1202/$BA$34+AB$5)*COS(2*2*PI()*$A1202/$BA$35+AB$6)</f>
        <v>0</v>
      </c>
      <c r="AE1202" s="20">
        <f>+$AF$20*SIGN(SOI!A1201)*(ABS(SOI!A1201))^$AE$2</f>
        <v>-0.36346964344345106</v>
      </c>
      <c r="AF1202" s="20">
        <f t="shared" si="514"/>
        <v>-0.33473147553360899</v>
      </c>
      <c r="AG1202" s="19">
        <f t="shared" si="516"/>
        <v>0.61584672462459411</v>
      </c>
      <c r="AH1202" s="19">
        <f t="shared" si="517"/>
        <v>0.57343365544161873</v>
      </c>
      <c r="AI1202">
        <f t="shared" si="513"/>
        <v>0.70800000000000951</v>
      </c>
      <c r="AJ1202">
        <f t="shared" si="512"/>
        <v>0.95057820015820305</v>
      </c>
      <c r="AK1202">
        <v>1</v>
      </c>
    </row>
    <row r="1203" spans="1:37" x14ac:dyDescent="0.25">
      <c r="A1203">
        <v>98.416666666665435</v>
      </c>
      <c r="B1203" s="2">
        <v>1978.4166666665772</v>
      </c>
      <c r="C1203">
        <f>+D1203+($D$2+E1203+F1203)*SOI!A1202*IF(B1203&gt;$C$18, IF(B1203&lt;$C$19,-1,1),1)</f>
        <v>26.556206160614426</v>
      </c>
      <c r="D1203">
        <f>+$D$3*((1-$D$5)*SOI!D1202+$D$5*SOI!D1201) +   $D$4*((1-$D$5)*SOI!E1202+$D$5*SOI!E1201)</f>
        <v>0</v>
      </c>
      <c r="E1203">
        <f t="shared" si="494"/>
        <v>0.65467329749023817</v>
      </c>
      <c r="F1203">
        <f t="shared" si="495"/>
        <v>-59.668464765522302</v>
      </c>
      <c r="G1203">
        <f t="shared" si="502"/>
        <v>-59.013791468032061</v>
      </c>
      <c r="H1203" s="21">
        <f t="shared" si="503"/>
        <v>-9.7822344393364638E-2</v>
      </c>
      <c r="I1203" s="37">
        <f t="shared" si="496"/>
        <v>0.73739923819105158</v>
      </c>
      <c r="J1203" s="1">
        <f t="shared" si="504"/>
        <v>-0.49135477114143222</v>
      </c>
      <c r="K1203" s="1">
        <f t="shared" si="505"/>
        <v>-7.684098474048405E-3</v>
      </c>
      <c r="L1203" s="1">
        <f t="shared" si="497"/>
        <v>-0.58896920411785014</v>
      </c>
      <c r="M1203" s="1">
        <f t="shared" si="498"/>
        <v>-4.1874067633364902</v>
      </c>
      <c r="N1203" s="1">
        <f t="shared" si="499"/>
        <v>-1.572050030386978</v>
      </c>
      <c r="O1203" s="1">
        <f t="shared" si="500"/>
        <v>0.56402099482203205</v>
      </c>
      <c r="P1203" s="1">
        <f t="shared" si="501"/>
        <v>-0.85794401247215446</v>
      </c>
      <c r="Q1203" s="1">
        <f t="shared" si="506"/>
        <v>4.4272479996057843</v>
      </c>
      <c r="R1203" s="1">
        <f t="shared" si="507"/>
        <v>-0.1793881135570764</v>
      </c>
      <c r="S1203" s="1">
        <f t="shared" si="508"/>
        <v>-0.15199842315143575</v>
      </c>
      <c r="T1203" s="1">
        <f t="shared" si="509"/>
        <v>5.5894028989192822E-3</v>
      </c>
      <c r="U1203" s="1">
        <f t="shared" si="510"/>
        <v>3.2819914803044838E-2</v>
      </c>
      <c r="V1203" s="1">
        <f t="shared" si="511"/>
        <v>-2.6213993533515971</v>
      </c>
      <c r="W1203" s="1">
        <f t="shared" si="518"/>
        <v>0</v>
      </c>
      <c r="X1203" s="1">
        <f t="shared" si="518"/>
        <v>0</v>
      </c>
      <c r="Y1203" s="1">
        <f t="shared" si="518"/>
        <v>0</v>
      </c>
      <c r="Z1203" s="1">
        <f t="shared" si="518"/>
        <v>0</v>
      </c>
      <c r="AA1203" s="1">
        <f>+AA$3*$F1203*ABS($F1203)*COS(2*PI()*$A1203/$AZ$22+AA$4)*COS(2*PI()*$A1203/$BA$22+AA$5)</f>
        <v>0</v>
      </c>
      <c r="AB1203" s="39">
        <f>+AB$3*$F1203*ABS($F1203)*COS(2*2*PI()*$A1203/$BA$33+AB$4)*COS(2*2*PI()*$A1203/$BA$34+AB$5)*COS(2*2*PI()*$A1203/$BA$35+AB$6)</f>
        <v>0</v>
      </c>
      <c r="AE1203" s="20">
        <f>+$AF$20*SIGN(SOI!A1202)*(ABS(SOI!A1202))^$AE$2</f>
        <v>-0.34235897385428898</v>
      </c>
      <c r="AF1203" s="20">
        <f t="shared" si="514"/>
        <v>-0.35469007978360634</v>
      </c>
      <c r="AG1203" s="19">
        <f t="shared" si="516"/>
        <v>0.63593678122298147</v>
      </c>
      <c r="AH1203" s="19">
        <f t="shared" si="517"/>
        <v>0.62572865729208915</v>
      </c>
      <c r="AI1203">
        <f t="shared" si="513"/>
        <v>0.70860000000000956</v>
      </c>
      <c r="AJ1203">
        <f t="shared" si="512"/>
        <v>0.99062686100658781</v>
      </c>
      <c r="AK1203">
        <v>1</v>
      </c>
    </row>
    <row r="1204" spans="1:37" x14ac:dyDescent="0.25">
      <c r="A1204">
        <v>98.499999999998764</v>
      </c>
      <c r="B1204" s="2">
        <v>1978.4999999999104</v>
      </c>
      <c r="C1204">
        <f>+D1204+($D$2+E1204+F1204)*SOI!A1203*IF(B1204&gt;$C$18, IF(B1204&lt;$C$19,-1,1),1)</f>
        <v>2.2548850592539242</v>
      </c>
      <c r="D1204">
        <f>+$D$3*((1-$D$5)*SOI!D1203+$D$5*SOI!D1202) +   $D$4*((1-$D$5)*SOI!E1203+$D$5*SOI!E1202)</f>
        <v>0</v>
      </c>
      <c r="E1204">
        <f t="shared" si="494"/>
        <v>-0.67488859918512567</v>
      </c>
      <c r="F1204">
        <f t="shared" si="495"/>
        <v>-4.022788607593883</v>
      </c>
      <c r="G1204">
        <f t="shared" si="502"/>
        <v>-4.6976772067790087</v>
      </c>
      <c r="H1204" s="21">
        <f t="shared" si="503"/>
        <v>3.5169184775091689E-3</v>
      </c>
      <c r="I1204" s="37">
        <f t="shared" si="496"/>
        <v>-0.30521393275586584</v>
      </c>
      <c r="J1204" s="1">
        <f t="shared" si="504"/>
        <v>1.0007149182489168E-2</v>
      </c>
      <c r="K1204" s="1">
        <f t="shared" si="505"/>
        <v>-3.4439070343075404E-6</v>
      </c>
      <c r="L1204" s="1">
        <f t="shared" si="497"/>
        <v>0.80136793005901241</v>
      </c>
      <c r="M1204" s="1">
        <f t="shared" si="498"/>
        <v>-0.2060433851812063</v>
      </c>
      <c r="N1204" s="1">
        <f t="shared" si="499"/>
        <v>-0.10692183408538994</v>
      </c>
      <c r="O1204" s="1">
        <f t="shared" si="500"/>
        <v>-6.4262325829400916E-3</v>
      </c>
      <c r="P1204" s="1">
        <f t="shared" si="501"/>
        <v>-2.4803724815522243E-2</v>
      </c>
      <c r="Q1204" s="1">
        <f t="shared" si="506"/>
        <v>1.4816560995207275E-2</v>
      </c>
      <c r="R1204" s="1">
        <f t="shared" si="507"/>
        <v>2.484899885118021E-4</v>
      </c>
      <c r="S1204" s="1">
        <f t="shared" si="508"/>
        <v>4.2789852492896557E-3</v>
      </c>
      <c r="T1204" s="1">
        <f t="shared" si="509"/>
        <v>8.6649479192980465E-5</v>
      </c>
      <c r="U1204" s="1">
        <f t="shared" si="510"/>
        <v>-3.9273271182349248E-4</v>
      </c>
      <c r="V1204" s="1">
        <f t="shared" si="511"/>
        <v>-5.1545550384626982E-3</v>
      </c>
      <c r="W1204" s="1">
        <f t="shared" si="518"/>
        <v>0</v>
      </c>
      <c r="X1204" s="1">
        <f t="shared" si="518"/>
        <v>0</v>
      </c>
      <c r="Y1204" s="1">
        <f t="shared" si="518"/>
        <v>0</v>
      </c>
      <c r="Z1204" s="1">
        <f t="shared" si="518"/>
        <v>0</v>
      </c>
      <c r="AA1204" s="1">
        <f>+AA$3*$F1204*ABS($F1204)*COS(2*PI()*$A1204/$AZ$22+AA$4)*COS(2*PI()*$A1204/$BA$22+AA$5)</f>
        <v>0</v>
      </c>
      <c r="AB1204" s="39">
        <f>+AB$3*$F1204*ABS($F1204)*COS(2*2*PI()*$A1204/$BA$33+AB$4)*COS(2*2*PI()*$A1204/$BA$34+AB$5)*COS(2*2*PI()*$A1204/$BA$35+AB$6)</f>
        <v>0</v>
      </c>
      <c r="AE1204" s="20">
        <f>+$AF$20*SIGN(SOI!A1203)*(ABS(SOI!A1203))^$AE$2</f>
        <v>-0.35824162205307897</v>
      </c>
      <c r="AF1204" s="20">
        <f t="shared" si="514"/>
        <v>-0.37647374698675101</v>
      </c>
      <c r="AG1204" s="19">
        <f t="shared" si="516"/>
        <v>0.61310231097324497</v>
      </c>
      <c r="AH1204" s="19">
        <f t="shared" si="517"/>
        <v>0.61349186034343639</v>
      </c>
      <c r="AI1204">
        <f t="shared" si="513"/>
        <v>0.7092000000000096</v>
      </c>
      <c r="AJ1204">
        <f t="shared" si="512"/>
        <v>0.98957605795999593</v>
      </c>
      <c r="AK1204">
        <v>1</v>
      </c>
    </row>
    <row r="1205" spans="1:37" x14ac:dyDescent="0.25">
      <c r="A1205">
        <v>98.583333333332092</v>
      </c>
      <c r="B1205" s="2">
        <v>1978.5833333332437</v>
      </c>
      <c r="C1205">
        <f>+D1205+($D$2+E1205+F1205)*SOI!A1204*IF(B1205&gt;$C$18, IF(B1205&lt;$C$19,-1,1),1)</f>
        <v>-1.850456506603726</v>
      </c>
      <c r="D1205">
        <f>+$D$3*((1-$D$5)*SOI!D1204+$D$5*SOI!D1203) +   $D$4*((1-$D$5)*SOI!E1204+$D$5*SOI!E1203)</f>
        <v>0</v>
      </c>
      <c r="E1205">
        <f t="shared" si="494"/>
        <v>0.74906623524785365</v>
      </c>
      <c r="F1205">
        <f t="shared" si="495"/>
        <v>2.2355410334678334</v>
      </c>
      <c r="G1205">
        <f t="shared" si="502"/>
        <v>2.984607268715687</v>
      </c>
      <c r="H1205" s="21">
        <f t="shared" si="503"/>
        <v>4.7873141889569803E-3</v>
      </c>
      <c r="I1205" s="37">
        <f t="shared" si="496"/>
        <v>0.34268221470885996</v>
      </c>
      <c r="J1205" s="1">
        <f t="shared" si="504"/>
        <v>1.4812439552023666E-3</v>
      </c>
      <c r="K1205" s="1">
        <f t="shared" si="505"/>
        <v>7.4642150964253958E-9</v>
      </c>
      <c r="L1205" s="1">
        <f t="shared" si="497"/>
        <v>-0.47450008598211746</v>
      </c>
      <c r="M1205" s="1">
        <f t="shared" si="498"/>
        <v>2.7163622310665207E-2</v>
      </c>
      <c r="N1205" s="1">
        <f t="shared" si="499"/>
        <v>-1.7704546827292347E-2</v>
      </c>
      <c r="O1205" s="1">
        <f t="shared" si="500"/>
        <v>0.35849230255603182</v>
      </c>
      <c r="P1205" s="1">
        <f t="shared" si="501"/>
        <v>1.6275033779528449E-6</v>
      </c>
      <c r="Q1205" s="1">
        <f t="shared" si="506"/>
        <v>-3.2344082424375922E-4</v>
      </c>
      <c r="R1205" s="1">
        <f t="shared" si="507"/>
        <v>6.0903679024447584E-6</v>
      </c>
      <c r="S1205" s="1">
        <f t="shared" si="508"/>
        <v>-7.9551141259279169E-4</v>
      </c>
      <c r="T1205" s="1">
        <f t="shared" si="509"/>
        <v>2.862158557136299E-3</v>
      </c>
      <c r="U1205" s="1">
        <f t="shared" si="510"/>
        <v>-2.893272110632021E-8</v>
      </c>
      <c r="V1205" s="1">
        <f t="shared" si="511"/>
        <v>5.6003425323904845E-8</v>
      </c>
      <c r="W1205" s="1">
        <f t="shared" si="518"/>
        <v>0</v>
      </c>
      <c r="X1205" s="1">
        <f t="shared" si="518"/>
        <v>0</v>
      </c>
      <c r="Y1205" s="1">
        <f t="shared" si="518"/>
        <v>0</v>
      </c>
      <c r="Z1205" s="1">
        <f t="shared" si="518"/>
        <v>0</v>
      </c>
      <c r="AA1205" s="1">
        <f>+AA$3*$F1205*ABS($F1205)*COS(2*PI()*$A1205/$AZ$22+AA$4)*COS(2*PI()*$A1205/$BA$22+AA$5)</f>
        <v>0</v>
      </c>
      <c r="AB1205" s="39">
        <f>+AB$3*$F1205*ABS($F1205)*COS(2*2*PI()*$A1205/$BA$33+AB$4)*COS(2*2*PI()*$A1205/$BA$34+AB$5)*COS(2*2*PI()*$A1205/$BA$35+AB$6)</f>
        <v>0</v>
      </c>
      <c r="AE1205" s="20">
        <f>+$AF$20*SIGN(SOI!A1204)*(ABS(SOI!A1204))^$AE$2</f>
        <v>-0.42882064505288503</v>
      </c>
      <c r="AF1205" s="20">
        <f t="shared" si="514"/>
        <v>-0.4020386525185608</v>
      </c>
      <c r="AG1205" s="19">
        <f t="shared" si="516"/>
        <v>0.59679371913884283</v>
      </c>
      <c r="AH1205" s="19">
        <f t="shared" si="517"/>
        <v>0.61670600885310189</v>
      </c>
      <c r="AI1205">
        <f t="shared" si="513"/>
        <v>0.70980000000000965</v>
      </c>
      <c r="AJ1205">
        <f t="shared" si="512"/>
        <v>0.99883237165740368</v>
      </c>
      <c r="AK1205">
        <v>1</v>
      </c>
    </row>
    <row r="1206" spans="1:37" x14ac:dyDescent="0.25">
      <c r="A1206">
        <v>98.666666666665421</v>
      </c>
      <c r="B1206" s="2">
        <v>1978.6666666665769</v>
      </c>
      <c r="C1206">
        <f>+D1206+($D$2+E1206+F1206)*SOI!A1205*IF(B1206&gt;$C$18, IF(B1206&lt;$C$19,-1,1),1)</f>
        <v>1.6870637800565091</v>
      </c>
      <c r="D1206">
        <f>+$D$3*((1-$D$5)*SOI!D1205+$D$5*SOI!D1204) +   $D$4*((1-$D$5)*SOI!E1205+$D$5*SOI!E1204)</f>
        <v>0</v>
      </c>
      <c r="E1206">
        <f t="shared" si="494"/>
        <v>-0.91133851629305074</v>
      </c>
      <c r="F1206">
        <f t="shared" si="495"/>
        <v>-1.9004344504677977</v>
      </c>
      <c r="G1206">
        <f t="shared" si="502"/>
        <v>-2.8117729667608486</v>
      </c>
      <c r="H1206" s="21">
        <f t="shared" si="503"/>
        <v>-1.7381327023719095E-2</v>
      </c>
      <c r="I1206" s="37">
        <f t="shared" si="496"/>
        <v>-0.16172249243585304</v>
      </c>
      <c r="J1206" s="1">
        <f t="shared" si="504"/>
        <v>-2.0996798702622242E-4</v>
      </c>
      <c r="K1206" s="1">
        <f t="shared" si="505"/>
        <v>-1.4179839550592042E-6</v>
      </c>
      <c r="L1206" s="1">
        <f t="shared" si="497"/>
        <v>5.115979100199757E-3</v>
      </c>
      <c r="M1206" s="1">
        <f t="shared" si="498"/>
        <v>8.1589696185292403E-3</v>
      </c>
      <c r="N1206" s="1">
        <f t="shared" si="499"/>
        <v>0.11616376786267281</v>
      </c>
      <c r="O1206" s="1">
        <f t="shared" si="500"/>
        <v>-0.8250709636670277</v>
      </c>
      <c r="P1206" s="1">
        <f t="shared" si="501"/>
        <v>-1.2459629684942288E-2</v>
      </c>
      <c r="Q1206" s="1">
        <f t="shared" si="506"/>
        <v>6.374238999251584E-4</v>
      </c>
      <c r="R1206" s="1">
        <f t="shared" si="507"/>
        <v>5.6644258620227042E-6</v>
      </c>
      <c r="S1206" s="1">
        <f t="shared" si="508"/>
        <v>-2.4632650838183204E-3</v>
      </c>
      <c r="T1206" s="1">
        <f t="shared" si="509"/>
        <v>7.1022772802530775E-5</v>
      </c>
      <c r="U1206" s="1">
        <f t="shared" si="510"/>
        <v>-1.0453250979430256E-4</v>
      </c>
      <c r="V1206" s="1">
        <f t="shared" si="511"/>
        <v>2.8130904864706882E-3</v>
      </c>
      <c r="W1206" s="1">
        <f t="shared" si="518"/>
        <v>0</v>
      </c>
      <c r="X1206" s="1">
        <f t="shared" si="518"/>
        <v>0</v>
      </c>
      <c r="Y1206" s="1">
        <f t="shared" si="518"/>
        <v>0</v>
      </c>
      <c r="Z1206" s="1">
        <f t="shared" si="518"/>
        <v>0</v>
      </c>
      <c r="AA1206" s="1">
        <f>+AA$3*$F1206*ABS($F1206)*COS(2*PI()*$A1206/$AZ$22+AA$4)*COS(2*PI()*$A1206/$BA$22+AA$5)</f>
        <v>0</v>
      </c>
      <c r="AB1206" s="39">
        <f>+AB$3*$F1206*ABS($F1206)*COS(2*2*PI()*$A1206/$BA$33+AB$4)*COS(2*2*PI()*$A1206/$BA$34+AB$5)*COS(2*2*PI()*$A1206/$BA$35+AB$6)</f>
        <v>0</v>
      </c>
      <c r="AE1206" s="20">
        <f>+$AF$20*SIGN(SOI!A1205)*(ABS(SOI!A1205))^$AE$2</f>
        <v>-0.4190536904497183</v>
      </c>
      <c r="AF1206" s="20">
        <f t="shared" si="514"/>
        <v>-0.37634311963458167</v>
      </c>
      <c r="AG1206" s="19">
        <f t="shared" si="516"/>
        <v>0.83728221656389223</v>
      </c>
      <c r="AH1206" s="19">
        <f t="shared" si="517"/>
        <v>0.65894324552265537</v>
      </c>
      <c r="AI1206">
        <f t="shared" si="513"/>
        <v>0.71040000000000969</v>
      </c>
      <c r="AJ1206">
        <f t="shared" si="512"/>
        <v>1.2136253361984739</v>
      </c>
      <c r="AK1206">
        <v>1</v>
      </c>
    </row>
    <row r="1207" spans="1:37" x14ac:dyDescent="0.25">
      <c r="A1207">
        <v>98.749999999998749</v>
      </c>
      <c r="B1207" s="2">
        <v>1978.7499999999102</v>
      </c>
      <c r="C1207">
        <f>+D1207+($D$2+E1207+F1207)*SOI!A1206*IF(B1207&gt;$C$18, IF(B1207&lt;$C$19,-1,1),1)</f>
        <v>-1.165866154297325</v>
      </c>
      <c r="D1207">
        <f>+$D$3*((1-$D$5)*SOI!D1206+$D$5*SOI!D1205) +   $D$4*((1-$D$5)*SOI!E1206+$D$5*SOI!E1205)</f>
        <v>0</v>
      </c>
      <c r="E1207">
        <f t="shared" si="494"/>
        <v>1.274209220967089</v>
      </c>
      <c r="F1207">
        <f t="shared" si="495"/>
        <v>2.1548088799073959</v>
      </c>
      <c r="G1207">
        <f t="shared" si="502"/>
        <v>3.4290181008744849</v>
      </c>
      <c r="H1207" s="21">
        <f t="shared" si="503"/>
        <v>-5.7252750473346268E-3</v>
      </c>
      <c r="I1207" s="37">
        <f t="shared" si="496"/>
        <v>-0.27061913094531986</v>
      </c>
      <c r="J1207" s="1">
        <f t="shared" si="504"/>
        <v>-1.3967969271422079E-3</v>
      </c>
      <c r="K1207" s="1">
        <f t="shared" si="505"/>
        <v>4.1995402317748342E-4</v>
      </c>
      <c r="L1207" s="1">
        <f t="shared" si="497"/>
        <v>-0.60233664244659024</v>
      </c>
      <c r="M1207" s="1">
        <f t="shared" si="498"/>
        <v>3.2436010564017723E-2</v>
      </c>
      <c r="N1207" s="1">
        <f t="shared" si="499"/>
        <v>-0.20446833417179794</v>
      </c>
      <c r="O1207" s="1">
        <f t="shared" si="500"/>
        <v>0.69758061142759742</v>
      </c>
      <c r="P1207" s="1">
        <f t="shared" si="501"/>
        <v>3.7069945221219751E-2</v>
      </c>
      <c r="Q1207" s="1">
        <f t="shared" si="506"/>
        <v>-4.4604207638282945E-3</v>
      </c>
      <c r="R1207" s="1">
        <f t="shared" si="507"/>
        <v>-6.6327167590763035E-5</v>
      </c>
      <c r="S1207" s="1">
        <f t="shared" si="508"/>
        <v>7.255286862398549E-3</v>
      </c>
      <c r="T1207" s="1">
        <f t="shared" si="509"/>
        <v>7.0698669960612311E-3</v>
      </c>
      <c r="U1207" s="1">
        <f t="shared" si="510"/>
        <v>5.2042272975851955E-4</v>
      </c>
      <c r="V1207" s="1">
        <f t="shared" si="511"/>
        <v>1.4731802231307467E-2</v>
      </c>
      <c r="W1207" s="1">
        <f t="shared" si="518"/>
        <v>0</v>
      </c>
      <c r="X1207" s="1">
        <f t="shared" si="518"/>
        <v>0</v>
      </c>
      <c r="Y1207" s="1">
        <f t="shared" si="518"/>
        <v>0</v>
      </c>
      <c r="Z1207" s="1">
        <f t="shared" si="518"/>
        <v>0</v>
      </c>
      <c r="AA1207" s="1">
        <f>+AA$3*$F1207*ABS($F1207)*COS(2*PI()*$A1207/$AZ$22+AA$4)*COS(2*PI()*$A1207/$BA$22+AA$5)</f>
        <v>0</v>
      </c>
      <c r="AB1207" s="39">
        <f>+AB$3*$F1207*ABS($F1207)*COS(2*2*PI()*$A1207/$BA$33+AB$4)*COS(2*2*PI()*$A1207/$BA$34+AB$5)*COS(2*2*PI()*$A1207/$BA$35+AB$6)</f>
        <v>0</v>
      </c>
      <c r="AE1207" s="20">
        <f>+$AF$20*SIGN(SOI!A1206)*(ABS(SOI!A1206))^$AE$2</f>
        <v>-0.28115502340114162</v>
      </c>
      <c r="AF1207" s="20">
        <f t="shared" si="514"/>
        <v>-0.2861395092371915</v>
      </c>
      <c r="AG1207" s="19">
        <f t="shared" si="516"/>
        <v>0.70337294204194578</v>
      </c>
      <c r="AH1207" s="19">
        <f t="shared" si="517"/>
        <v>0.6140216056601624</v>
      </c>
      <c r="AI1207">
        <f t="shared" si="513"/>
        <v>0.71100000000000974</v>
      </c>
      <c r="AJ1207">
        <f t="shared" si="512"/>
        <v>0.98951245127913734</v>
      </c>
      <c r="AK1207">
        <v>1</v>
      </c>
    </row>
    <row r="1208" spans="1:37" x14ac:dyDescent="0.25">
      <c r="A1208">
        <v>98.833333333332078</v>
      </c>
      <c r="B1208" s="2">
        <v>1978.8333333332434</v>
      </c>
      <c r="C1208">
        <f>+D1208+($D$2+E1208+F1208)*SOI!A1207*IF(B1208&gt;$C$18, IF(B1208&lt;$C$19,-1,1),1)</f>
        <v>0.89846275606428183</v>
      </c>
      <c r="D1208">
        <f>+$D$3*((1-$D$5)*SOI!D1207+$D$5*SOI!D1206) +   $D$4*((1-$D$5)*SOI!E1207+$D$5*SOI!E1206)</f>
        <v>0</v>
      </c>
      <c r="E1208">
        <f t="shared" si="494"/>
        <v>-2.3875979233309539</v>
      </c>
      <c r="F1208">
        <f t="shared" si="495"/>
        <v>-3.6021537837642583</v>
      </c>
      <c r="G1208">
        <f t="shared" si="502"/>
        <v>-5.9897517070952127</v>
      </c>
      <c r="H1208" s="21">
        <f t="shared" si="503"/>
        <v>8.0216069662142481E-2</v>
      </c>
      <c r="I1208" s="37">
        <f t="shared" si="496"/>
        <v>1.1814028429842587</v>
      </c>
      <c r="J1208" s="1">
        <f t="shared" si="504"/>
        <v>-3.2444404207816843E-2</v>
      </c>
      <c r="K1208" s="1">
        <f t="shared" si="505"/>
        <v>-2.7186593352474675E-4</v>
      </c>
      <c r="L1208" s="1">
        <f t="shared" si="497"/>
        <v>2.8188921687701356</v>
      </c>
      <c r="M1208" s="1">
        <f t="shared" si="498"/>
        <v>-0.17258158333162651</v>
      </c>
      <c r="N1208" s="1">
        <f t="shared" si="499"/>
        <v>0.28395805532545348</v>
      </c>
      <c r="O1208" s="1">
        <f t="shared" si="500"/>
        <v>-6.1903675065765051E-2</v>
      </c>
      <c r="P1208" s="1">
        <f t="shared" si="501"/>
        <v>-5.7784821828790182E-2</v>
      </c>
      <c r="Q1208" s="1">
        <f t="shared" si="506"/>
        <v>-3.2958768746940377E-2</v>
      </c>
      <c r="R1208" s="1">
        <f t="shared" si="507"/>
        <v>2.1395681226441662E-3</v>
      </c>
      <c r="S1208" s="1">
        <f t="shared" si="508"/>
        <v>4.3986786927746171E-2</v>
      </c>
      <c r="T1208" s="1">
        <f t="shared" si="509"/>
        <v>2.9361108936007503E-3</v>
      </c>
      <c r="U1208" s="1">
        <f t="shared" si="510"/>
        <v>3.541502944521597E-3</v>
      </c>
      <c r="V1208" s="1">
        <f t="shared" si="511"/>
        <v>3.1891566253228497E-2</v>
      </c>
      <c r="W1208" s="1">
        <f t="shared" si="518"/>
        <v>0</v>
      </c>
      <c r="X1208" s="1">
        <f t="shared" si="518"/>
        <v>0</v>
      </c>
      <c r="Y1208" s="1">
        <f t="shared" si="518"/>
        <v>0</v>
      </c>
      <c r="Z1208" s="1">
        <f t="shared" si="518"/>
        <v>0</v>
      </c>
      <c r="AA1208" s="1">
        <f>+AA$3*$F1208*ABS($F1208)*COS(2*PI()*$A1208/$AZ$22+AA$4)*COS(2*PI()*$A1208/$BA$22+AA$5)</f>
        <v>0</v>
      </c>
      <c r="AB1208" s="39">
        <f>+AB$3*$F1208*ABS($F1208)*COS(2*2*PI()*$A1208/$BA$33+AB$4)*COS(2*2*PI()*$A1208/$BA$34+AB$5)*COS(2*2*PI()*$A1208/$BA$35+AB$6)</f>
        <v>0</v>
      </c>
      <c r="AE1208" s="20">
        <f>+$AF$20*SIGN(SOI!A1207)*(ABS(SOI!A1207))^$AE$2</f>
        <v>-0.15820981386071464</v>
      </c>
      <c r="AF1208" s="20">
        <f t="shared" si="514"/>
        <v>-0.11558467484419548</v>
      </c>
      <c r="AG1208" s="19">
        <f t="shared" si="516"/>
        <v>0.79181905508837558</v>
      </c>
      <c r="AH1208" s="19">
        <f t="shared" si="517"/>
        <v>0.6409777919069779</v>
      </c>
      <c r="AI1208">
        <f t="shared" si="513"/>
        <v>0.71160000000000978</v>
      </c>
      <c r="AJ1208">
        <f t="shared" si="512"/>
        <v>0.90740372993257101</v>
      </c>
      <c r="AK1208">
        <v>1</v>
      </c>
    </row>
    <row r="1209" spans="1:37" x14ac:dyDescent="0.25">
      <c r="A1209">
        <v>98.916666666665407</v>
      </c>
      <c r="B1209" s="2">
        <v>1978.9166666665767</v>
      </c>
      <c r="C1209">
        <f>+D1209+($D$2+E1209+F1209)*SOI!A1208*IF(B1209&gt;$C$18, IF(B1209&lt;$C$19,-1,1),1)</f>
        <v>7.0552163336023117</v>
      </c>
      <c r="D1209">
        <f>+$D$3*((1-$D$5)*SOI!D1208+$D$5*SOI!D1207) +   $D$4*((1-$D$5)*SOI!E1208+$D$5*SOI!E1207)</f>
        <v>0</v>
      </c>
      <c r="E1209">
        <f t="shared" si="494"/>
        <v>41.120340000300793</v>
      </c>
      <c r="F1209">
        <f t="shared" si="495"/>
        <v>59.668464765446501</v>
      </c>
      <c r="G1209">
        <f t="shared" si="502"/>
        <v>100.7888047657473</v>
      </c>
      <c r="H1209" s="21">
        <f t="shared" si="503"/>
        <v>-0.94884525936763642</v>
      </c>
      <c r="I1209" s="37">
        <f t="shared" si="496"/>
        <v>-21.180458357123623</v>
      </c>
      <c r="J1209" s="1">
        <f t="shared" si="504"/>
        <v>-12.196021876406798</v>
      </c>
      <c r="K1209" s="1">
        <f t="shared" si="505"/>
        <v>2.6166659090956199</v>
      </c>
      <c r="L1209" s="1">
        <f t="shared" si="497"/>
        <v>-34.084155796888048</v>
      </c>
      <c r="M1209" s="1">
        <f t="shared" si="498"/>
        <v>3.6185576636454728</v>
      </c>
      <c r="N1209" s="1">
        <f t="shared" si="499"/>
        <v>-0.98116032133199527</v>
      </c>
      <c r="O1209" s="1">
        <f t="shared" si="500"/>
        <v>10.226197475668721</v>
      </c>
      <c r="P1209" s="1">
        <f t="shared" si="501"/>
        <v>0.2784424475699066</v>
      </c>
      <c r="Q1209" s="1">
        <f t="shared" si="506"/>
        <v>-2.3877992497815743</v>
      </c>
      <c r="R1209" s="1">
        <f t="shared" si="507"/>
        <v>-2.7790111773462427</v>
      </c>
      <c r="S1209" s="1">
        <f t="shared" si="508"/>
        <v>2.7248673534112084</v>
      </c>
      <c r="T1209" s="1">
        <f t="shared" si="509"/>
        <v>5.8646793927345922</v>
      </c>
      <c r="U1209" s="1">
        <f t="shared" si="510"/>
        <v>0.3059472923087323</v>
      </c>
      <c r="V1209" s="1">
        <f t="shared" si="511"/>
        <v>0.53098627606221827</v>
      </c>
      <c r="W1209" s="1">
        <f t="shared" si="518"/>
        <v>0</v>
      </c>
      <c r="X1209" s="1">
        <f t="shared" si="518"/>
        <v>0</v>
      </c>
      <c r="Y1209" s="1">
        <f t="shared" si="518"/>
        <v>0</v>
      </c>
      <c r="Z1209" s="1">
        <f t="shared" si="518"/>
        <v>0</v>
      </c>
      <c r="AA1209" s="1">
        <f>+AA$3*$F1209*ABS($F1209)*COS(2*PI()*$A1209/$AZ$22+AA$4)*COS(2*PI()*$A1209/$BA$22+AA$5)</f>
        <v>0</v>
      </c>
      <c r="AB1209" s="39">
        <f>+AB$3*$F1209*ABS($F1209)*COS(2*2*PI()*$A1209/$BA$33+AB$4)*COS(2*2*PI()*$A1209/$BA$34+AB$5)*COS(2*2*PI()*$A1209/$BA$35+AB$6)</f>
        <v>0</v>
      </c>
      <c r="AE1209" s="20">
        <f>+$AF$20*SIGN(SOI!A1208)*(ABS(SOI!A1208))^$AE$2</f>
        <v>9.2610812729269867E-2</v>
      </c>
      <c r="AF1209" s="20">
        <f t="shared" si="514"/>
        <v>2.5041342421564341E-3</v>
      </c>
      <c r="AG1209" s="19">
        <f t="shared" si="516"/>
        <v>0.75279679107193853</v>
      </c>
      <c r="AH1209" s="19">
        <f t="shared" si="517"/>
        <v>0.62640456483158713</v>
      </c>
      <c r="AI1209">
        <f t="shared" si="513"/>
        <v>0.71220000000000983</v>
      </c>
      <c r="AJ1209">
        <f t="shared" si="512"/>
        <v>0.75029265682978208</v>
      </c>
      <c r="AK1209">
        <v>1</v>
      </c>
    </row>
    <row r="1210" spans="1:37" x14ac:dyDescent="0.25">
      <c r="A1210">
        <v>98.999999999998735</v>
      </c>
      <c r="B1210" s="2">
        <v>1978.99999999991</v>
      </c>
      <c r="C1210">
        <f>+D1210+($D$2+E1210+F1210)*SOI!A1209*IF(B1210&gt;$C$18, IF(B1210&lt;$C$19,-1,1),1)</f>
        <v>0.33560205272477317</v>
      </c>
      <c r="D1210">
        <f>+$D$3*((1-$D$5)*SOI!D1209+$D$5*SOI!D1208) +   $D$4*((1-$D$5)*SOI!E1209+$D$5*SOI!E1208)</f>
        <v>0</v>
      </c>
      <c r="E1210">
        <f t="shared" si="494"/>
        <v>2.6892524464771794</v>
      </c>
      <c r="F1210">
        <f t="shared" si="495"/>
        <v>4.0227886080182831</v>
      </c>
      <c r="G1210">
        <f t="shared" si="502"/>
        <v>6.7120410544954625</v>
      </c>
      <c r="H1210" s="21">
        <f t="shared" si="503"/>
        <v>3.4862006601357812E-2</v>
      </c>
      <c r="I1210" s="37">
        <f t="shared" si="496"/>
        <v>-0.703312968575874</v>
      </c>
      <c r="J1210" s="1">
        <f t="shared" si="504"/>
        <v>-1.803923831057231E-2</v>
      </c>
      <c r="K1210" s="1">
        <f t="shared" si="505"/>
        <v>1.4868906690520856E-5</v>
      </c>
      <c r="L1210" s="1">
        <f t="shared" si="497"/>
        <v>-0.17123704863214215</v>
      </c>
      <c r="M1210" s="1">
        <f t="shared" si="498"/>
        <v>0.16118411077475428</v>
      </c>
      <c r="N1210" s="1">
        <f t="shared" si="499"/>
        <v>0.22149156183029059</v>
      </c>
      <c r="O1210" s="1">
        <f t="shared" si="500"/>
        <v>2.2411581704664769</v>
      </c>
      <c r="P1210" s="1">
        <f t="shared" si="501"/>
        <v>1.4370195521945732E-3</v>
      </c>
      <c r="Q1210" s="1">
        <f t="shared" si="506"/>
        <v>2.4010530191827591E-2</v>
      </c>
      <c r="R1210" s="1">
        <f t="shared" si="507"/>
        <v>9.2791352203157903E-4</v>
      </c>
      <c r="S1210" s="1">
        <f t="shared" si="508"/>
        <v>-2.0425648112944627E-2</v>
      </c>
      <c r="T1210" s="1">
        <f t="shared" si="509"/>
        <v>6.4572529671808694E-3</v>
      </c>
      <c r="U1210" s="1">
        <f t="shared" si="510"/>
        <v>5.2430876723852999E-5</v>
      </c>
      <c r="V1210" s="1">
        <f t="shared" si="511"/>
        <v>-6.1862538874731215E-4</v>
      </c>
      <c r="W1210" s="1">
        <f t="shared" si="518"/>
        <v>0</v>
      </c>
      <c r="X1210" s="1">
        <f t="shared" si="518"/>
        <v>0</v>
      </c>
      <c r="Y1210" s="1">
        <f t="shared" si="518"/>
        <v>0</v>
      </c>
      <c r="Z1210" s="1">
        <f t="shared" si="518"/>
        <v>0</v>
      </c>
      <c r="AA1210" s="1">
        <f>+AA$3*$F1210*ABS($F1210)*COS(2*PI()*$A1210/$AZ$22+AA$4)*COS(2*PI()*$A1210/$BA$22+AA$5)</f>
        <v>0</v>
      </c>
      <c r="AB1210" s="39">
        <f>+AB$3*$F1210*ABS($F1210)*COS(2*2*PI()*$A1210/$BA$33+AB$4)*COS(2*2*PI()*$A1210/$BA$34+AB$5)*COS(2*2*PI()*$A1210/$BA$35+AB$6)</f>
        <v>0</v>
      </c>
      <c r="AE1210" s="20">
        <f>+$AF$20*SIGN(SOI!A1209)*(ABS(SOI!A1209))^$AE$2</f>
        <v>7.3111403857914078E-2</v>
      </c>
      <c r="AF1210" s="20">
        <f t="shared" si="514"/>
        <v>9.2073186842225443E-2</v>
      </c>
      <c r="AG1210" s="19">
        <f t="shared" si="516"/>
        <v>0.53162593493199095</v>
      </c>
      <c r="AH1210" s="19">
        <f t="shared" si="517"/>
        <v>0.60365288862747313</v>
      </c>
      <c r="AI1210">
        <f t="shared" si="513"/>
        <v>0.71280000000000987</v>
      </c>
      <c r="AJ1210">
        <f t="shared" si="512"/>
        <v>0.43955274808976552</v>
      </c>
      <c r="AK1210">
        <v>1</v>
      </c>
    </row>
    <row r="1211" spans="1:37" x14ac:dyDescent="0.25">
      <c r="A1211">
        <v>99.083333333332064</v>
      </c>
      <c r="B1211" s="2">
        <v>1979.0833333332432</v>
      </c>
      <c r="C1211">
        <f>+D1211+($D$2+E1211+F1211)*SOI!A1210*IF(B1211&gt;$C$18, IF(B1211&lt;$C$19,-1,1),1)</f>
        <v>-0.32238160571679891</v>
      </c>
      <c r="D1211">
        <f>+$D$3*((1-$D$5)*SOI!D1210+$D$5*SOI!D1209) +   $D$4*((1-$D$5)*SOI!E1210+$D$5*SOI!E1209)</f>
        <v>0</v>
      </c>
      <c r="E1211">
        <f t="shared" si="494"/>
        <v>-1.3464768075275364</v>
      </c>
      <c r="F1211">
        <f t="shared" si="495"/>
        <v>-2.2355410337702297</v>
      </c>
      <c r="G1211">
        <f t="shared" si="502"/>
        <v>-3.5820178412977661</v>
      </c>
      <c r="H1211" s="21">
        <f t="shared" si="503"/>
        <v>-2.1048451872183786E-2</v>
      </c>
      <c r="I1211" s="37">
        <f t="shared" si="496"/>
        <v>-0.17378422227193008</v>
      </c>
      <c r="J1211" s="1">
        <f t="shared" si="504"/>
        <v>3.3355069231072145E-4</v>
      </c>
      <c r="K1211" s="1">
        <f t="shared" si="505"/>
        <v>-2.304976210044025E-4</v>
      </c>
      <c r="L1211" s="1">
        <f t="shared" si="497"/>
        <v>0.39126365461299828</v>
      </c>
      <c r="M1211" s="1">
        <f t="shared" si="498"/>
        <v>-1.2061578814844969E-2</v>
      </c>
      <c r="N1211" s="1">
        <f t="shared" si="499"/>
        <v>-0.2057023094931732</v>
      </c>
      <c r="O1211" s="1">
        <f t="shared" si="500"/>
        <v>-1.0357101809407456</v>
      </c>
      <c r="P1211" s="1">
        <f t="shared" si="501"/>
        <v>-2.1096605316609538E-2</v>
      </c>
      <c r="Q1211" s="1">
        <f t="shared" si="506"/>
        <v>1.6686515785083664E-3</v>
      </c>
      <c r="R1211" s="1">
        <f t="shared" si="507"/>
        <v>1.5934305380846567E-5</v>
      </c>
      <c r="S1211" s="1">
        <f t="shared" si="508"/>
        <v>4.687265425605709E-3</v>
      </c>
      <c r="T1211" s="1">
        <f t="shared" si="509"/>
        <v>6.8184445184892679E-3</v>
      </c>
      <c r="U1211" s="1">
        <f t="shared" si="510"/>
        <v>-1.9019484411922033E-4</v>
      </c>
      <c r="V1211" s="1">
        <f t="shared" si="511"/>
        <v>-8.4345054400553551E-3</v>
      </c>
      <c r="W1211" s="1">
        <f t="shared" si="518"/>
        <v>0</v>
      </c>
      <c r="X1211" s="1">
        <f t="shared" si="518"/>
        <v>0</v>
      </c>
      <c r="Y1211" s="1">
        <f t="shared" si="518"/>
        <v>0</v>
      </c>
      <c r="Z1211" s="1">
        <f t="shared" si="518"/>
        <v>0</v>
      </c>
      <c r="AA1211" s="1">
        <f>+AA$3*$F1211*ABS($F1211)*COS(2*PI()*$A1211/$AZ$22+AA$4)*COS(2*PI()*$A1211/$BA$22+AA$5)</f>
        <v>0</v>
      </c>
      <c r="AB1211" s="39">
        <f>+AB$3*$F1211*ABS($F1211)*COS(2*2*PI()*$A1211/$BA$33+AB$4)*COS(2*2*PI()*$A1211/$BA$34+AB$5)*COS(2*2*PI()*$A1211/$BA$35+AB$6)</f>
        <v>0</v>
      </c>
      <c r="AE1211" s="20">
        <f>+$AF$20*SIGN(SOI!A1210)*(ABS(SOI!A1210))^$AE$2</f>
        <v>0.1104973439394924</v>
      </c>
      <c r="AF1211" s="20">
        <f t="shared" si="514"/>
        <v>0.10889475418150561</v>
      </c>
      <c r="AG1211" s="19">
        <f t="shared" si="516"/>
        <v>0.63469037342343237</v>
      </c>
      <c r="AH1211" s="19">
        <f t="shared" si="517"/>
        <v>0.59386977790757989</v>
      </c>
      <c r="AI1211">
        <f t="shared" si="513"/>
        <v>0.71340000000000992</v>
      </c>
      <c r="AJ1211">
        <f t="shared" si="512"/>
        <v>0.52579561924192675</v>
      </c>
      <c r="AK1211">
        <v>1</v>
      </c>
    </row>
    <row r="1212" spans="1:37" x14ac:dyDescent="0.25">
      <c r="A1212">
        <v>99.166666666665392</v>
      </c>
      <c r="B1212" s="2">
        <v>1979.1666666665765</v>
      </c>
      <c r="C1212">
        <f>+D1212+($D$2+E1212+F1212)*SOI!A1211*IF(B1212&gt;$C$18, IF(B1212&lt;$C$19,-1,1),1)</f>
        <v>0.36936394628611285</v>
      </c>
      <c r="D1212">
        <f>+$D$3*((1-$D$5)*SOI!D1211+$D$5*SOI!D1210) +   $D$4*((1-$D$5)*SOI!E1211+$D$5*SOI!E1210)</f>
        <v>0</v>
      </c>
      <c r="E1212">
        <f t="shared" si="494"/>
        <v>0.94082667454260749</v>
      </c>
      <c r="F1212">
        <f t="shared" si="495"/>
        <v>1.9004344507351834</v>
      </c>
      <c r="G1212">
        <f t="shared" si="502"/>
        <v>2.8412611252777911</v>
      </c>
      <c r="H1212" s="21">
        <f t="shared" si="503"/>
        <v>-5.8189364450090325E-3</v>
      </c>
      <c r="I1212" s="37">
        <f t="shared" si="496"/>
        <v>0.41867580950272204</v>
      </c>
      <c r="J1212" s="1">
        <f t="shared" si="504"/>
        <v>-1.2359558041810327E-3</v>
      </c>
      <c r="K1212" s="1">
        <f t="shared" si="505"/>
        <v>1.4717925643264402E-4</v>
      </c>
      <c r="L1212" s="1">
        <f t="shared" si="497"/>
        <v>-1.0262230617019978</v>
      </c>
      <c r="M1212" s="1">
        <f t="shared" si="498"/>
        <v>-1.8551444436805398E-2</v>
      </c>
      <c r="N1212" s="1">
        <f t="shared" si="499"/>
        <v>0.14575595189084739</v>
      </c>
      <c r="O1212" s="1">
        <f t="shared" si="500"/>
        <v>0.15815372873013489</v>
      </c>
      <c r="P1212" s="1">
        <f t="shared" si="501"/>
        <v>3.3634059026173148E-2</v>
      </c>
      <c r="Q1212" s="1">
        <f t="shared" si="506"/>
        <v>-1.8185546842043026E-3</v>
      </c>
      <c r="R1212" s="1">
        <f t="shared" si="507"/>
        <v>4.1837079607327538E-5</v>
      </c>
      <c r="S1212" s="1">
        <f t="shared" si="508"/>
        <v>8.0015514367001179E-3</v>
      </c>
      <c r="T1212" s="1">
        <f t="shared" si="509"/>
        <v>2.7308557740374898E-3</v>
      </c>
      <c r="U1212" s="1">
        <f t="shared" si="510"/>
        <v>-7.3052144209454818E-4</v>
      </c>
      <c r="V1212" s="1">
        <f t="shared" si="511"/>
        <v>-9.5282568778234759E-3</v>
      </c>
      <c r="W1212" s="1">
        <f t="shared" si="518"/>
        <v>0</v>
      </c>
      <c r="X1212" s="1">
        <f t="shared" si="518"/>
        <v>0</v>
      </c>
      <c r="Y1212" s="1">
        <f t="shared" si="518"/>
        <v>0</v>
      </c>
      <c r="Z1212" s="1">
        <f t="shared" si="518"/>
        <v>0</v>
      </c>
      <c r="AA1212" s="1">
        <f>+AA$3*$F1212*ABS($F1212)*COS(2*PI()*$A1212/$AZ$22+AA$4)*COS(2*PI()*$A1212/$BA$22+AA$5)</f>
        <v>0</v>
      </c>
      <c r="AB1212" s="39">
        <f>+AB$3*$F1212*ABS($F1212)*COS(2*2*PI()*$A1212/$BA$33+AB$4)*COS(2*2*PI()*$A1212/$BA$34+AB$5)*COS(2*2*PI()*$A1212/$BA$35+AB$6)</f>
        <v>0</v>
      </c>
      <c r="AE1212" s="20">
        <f>+$AF$20*SIGN(SOI!A1211)*(ABS(SOI!A1211))^$AE$2</f>
        <v>0.14307551474711033</v>
      </c>
      <c r="AF1212" s="20">
        <f t="shared" si="514"/>
        <v>0.14210890124462155</v>
      </c>
      <c r="AG1212" s="19">
        <f t="shared" si="516"/>
        <v>0.63440688596089745</v>
      </c>
      <c r="AH1212" s="19">
        <f t="shared" si="517"/>
        <v>0.63253535939009142</v>
      </c>
      <c r="AI1212">
        <f t="shared" si="513"/>
        <v>0.71400000000000996</v>
      </c>
      <c r="AJ1212">
        <f t="shared" si="512"/>
        <v>0.49229798471627589</v>
      </c>
      <c r="AK1212">
        <v>1</v>
      </c>
    </row>
    <row r="1213" spans="1:37" x14ac:dyDescent="0.25">
      <c r="A1213">
        <v>99.249999999998721</v>
      </c>
      <c r="B1213" s="2">
        <v>1979.2499999999097</v>
      </c>
      <c r="C1213">
        <f>+D1213+($D$2+E1213+F1213)*SOI!A1212*IF(B1213&gt;$C$18, IF(B1213&lt;$C$19,-1,1),1)</f>
        <v>-0.49602151492614605</v>
      </c>
      <c r="D1213">
        <f>+$D$3*((1-$D$5)*SOI!D1212+$D$5*SOI!D1211) +   $D$4*((1-$D$5)*SOI!E1212+$D$5*SOI!E1211)</f>
        <v>0</v>
      </c>
      <c r="E1213">
        <f t="shared" si="494"/>
        <v>-0.76296473714401625</v>
      </c>
      <c r="F1213">
        <f t="shared" si="495"/>
        <v>-2.1548088800686074</v>
      </c>
      <c r="G1213">
        <f t="shared" si="502"/>
        <v>-2.9177736172126236</v>
      </c>
      <c r="H1213" s="21">
        <f t="shared" si="503"/>
        <v>4.1428028548082217E-3</v>
      </c>
      <c r="I1213" s="37">
        <f t="shared" si="496"/>
        <v>-0.39185364156108426</v>
      </c>
      <c r="J1213" s="1">
        <f t="shared" si="504"/>
        <v>1.3790698592335581E-3</v>
      </c>
      <c r="K1213" s="1">
        <f t="shared" si="505"/>
        <v>-2.728921114765808E-5</v>
      </c>
      <c r="L1213" s="1">
        <f t="shared" si="497"/>
        <v>0.7567052731235282</v>
      </c>
      <c r="M1213" s="1">
        <f t="shared" si="498"/>
        <v>-2.2116430597546796E-2</v>
      </c>
      <c r="N1213" s="1">
        <f t="shared" si="499"/>
        <v>-6.156469247653544E-2</v>
      </c>
      <c r="O1213" s="1">
        <f t="shared" si="500"/>
        <v>-4.8960110101959671E-2</v>
      </c>
      <c r="P1213" s="1">
        <f t="shared" si="501"/>
        <v>-2.7319686956377227E-2</v>
      </c>
      <c r="Q1213" s="1">
        <f t="shared" si="506"/>
        <v>9.157334706835007E-4</v>
      </c>
      <c r="R1213" s="1">
        <f t="shared" si="507"/>
        <v>1.9717420716341757E-5</v>
      </c>
      <c r="S1213" s="1">
        <f t="shared" si="508"/>
        <v>3.1631926014938517E-3</v>
      </c>
      <c r="T1213" s="1">
        <f t="shared" si="509"/>
        <v>6.2337115814570427E-4</v>
      </c>
      <c r="U1213" s="1">
        <f t="shared" si="510"/>
        <v>-5.5536105688126357E-4</v>
      </c>
      <c r="V1213" s="1">
        <f t="shared" si="511"/>
        <v>-3.2690029318577767E-3</v>
      </c>
      <c r="W1213" s="1">
        <f t="shared" si="518"/>
        <v>0</v>
      </c>
      <c r="X1213" s="1">
        <f t="shared" si="518"/>
        <v>0</v>
      </c>
      <c r="Y1213" s="1">
        <f t="shared" si="518"/>
        <v>0</v>
      </c>
      <c r="Z1213" s="1">
        <f t="shared" si="518"/>
        <v>0</v>
      </c>
      <c r="AA1213" s="1">
        <f>+AA$3*$F1213*ABS($F1213)*COS(2*PI()*$A1213/$AZ$22+AA$4)*COS(2*PI()*$A1213/$BA$22+AA$5)</f>
        <v>0</v>
      </c>
      <c r="AB1213" s="39">
        <f>+AB$3*$F1213*ABS($F1213)*COS(2*2*PI()*$A1213/$BA$33+AB$4)*COS(2*2*PI()*$A1213/$BA$34+AB$5)*COS(2*2*PI()*$A1213/$BA$35+AB$6)</f>
        <v>0</v>
      </c>
      <c r="AE1213" s="20">
        <f>+$AF$20*SIGN(SOI!A1212)*(ABS(SOI!A1212))^$AE$2</f>
        <v>0.17275384504726193</v>
      </c>
      <c r="AF1213" s="20">
        <f t="shared" si="514"/>
        <v>6.8444005284959961E-2</v>
      </c>
      <c r="AG1213" s="19">
        <f t="shared" si="516"/>
        <v>0.62120644100303368</v>
      </c>
      <c r="AH1213" s="19">
        <f t="shared" si="517"/>
        <v>0.5993790938135457</v>
      </c>
      <c r="AI1213">
        <f t="shared" si="513"/>
        <v>0.71460000000001</v>
      </c>
      <c r="AJ1213">
        <f t="shared" si="512"/>
        <v>0.55276243571807371</v>
      </c>
      <c r="AK1213">
        <v>1</v>
      </c>
    </row>
    <row r="1214" spans="1:37" x14ac:dyDescent="0.25">
      <c r="A1214">
        <v>99.33333333333205</v>
      </c>
      <c r="B1214" s="2">
        <v>1979.333333333243</v>
      </c>
      <c r="C1214">
        <f>+D1214+($D$2+E1214+F1214)*SOI!A1213*IF(B1214&gt;$C$18, IF(B1214&lt;$C$19,-1,1),1)</f>
        <v>-0.38545426764046276</v>
      </c>
      <c r="D1214">
        <f>+$D$3*((1-$D$5)*SOI!D1213+$D$5*SOI!D1212) +   $D$4*((1-$D$5)*SOI!E1213+$D$5*SOI!E1212)</f>
        <v>0</v>
      </c>
      <c r="E1214">
        <f t="shared" si="494"/>
        <v>0.68067141196556591</v>
      </c>
      <c r="F1214">
        <f t="shared" si="495"/>
        <v>3.6021537840395759</v>
      </c>
      <c r="G1214">
        <f t="shared" si="502"/>
        <v>4.2828251960051418</v>
      </c>
      <c r="H1214" s="21">
        <f t="shared" si="503"/>
        <v>1.2053565173398317E-2</v>
      </c>
      <c r="I1214" s="37">
        <f t="shared" si="496"/>
        <v>0.2015232996516729</v>
      </c>
      <c r="J1214" s="1">
        <f t="shared" si="504"/>
        <v>5.1893022624715348E-3</v>
      </c>
      <c r="K1214" s="1">
        <f t="shared" si="505"/>
        <v>1.0252921843670462E-5</v>
      </c>
      <c r="L1214" s="1">
        <f t="shared" si="497"/>
        <v>-0.12004419583747328</v>
      </c>
      <c r="M1214" s="1">
        <f t="shared" si="498"/>
        <v>0.16182155109784072</v>
      </c>
      <c r="N1214" s="1">
        <f t="shared" si="499"/>
        <v>-5.0256380849698766E-2</v>
      </c>
      <c r="O1214" s="1">
        <f t="shared" si="500"/>
        <v>0.40178779566948436</v>
      </c>
      <c r="P1214" s="1">
        <f t="shared" si="501"/>
        <v>7.8843087408959969E-3</v>
      </c>
      <c r="Q1214" s="1">
        <f t="shared" si="506"/>
        <v>-5.4695287158009614E-3</v>
      </c>
      <c r="R1214" s="1">
        <f t="shared" si="507"/>
        <v>6.0566475266545272E-5</v>
      </c>
      <c r="S1214" s="1">
        <f t="shared" si="508"/>
        <v>-1.3279646375527084E-3</v>
      </c>
      <c r="T1214" s="1">
        <f t="shared" si="509"/>
        <v>8.1155034380008396E-4</v>
      </c>
      <c r="U1214" s="1">
        <f t="shared" si="510"/>
        <v>-8.2426091146019483E-5</v>
      </c>
      <c r="V1214" s="1">
        <f t="shared" si="511"/>
        <v>7.7012763831184479E-4</v>
      </c>
      <c r="W1214" s="1">
        <f t="shared" si="518"/>
        <v>0</v>
      </c>
      <c r="X1214" s="1">
        <f t="shared" si="518"/>
        <v>0</v>
      </c>
      <c r="Y1214" s="1">
        <f t="shared" si="518"/>
        <v>0</v>
      </c>
      <c r="Z1214" s="1">
        <f t="shared" si="518"/>
        <v>0</v>
      </c>
      <c r="AA1214" s="1">
        <f>+AA$3*$F1214*ABS($F1214)*COS(2*PI()*$A1214/$AZ$22+AA$4)*COS(2*PI()*$A1214/$BA$22+AA$5)</f>
        <v>0</v>
      </c>
      <c r="AB1214" s="39">
        <f>+AB$3*$F1214*ABS($F1214)*COS(2*2*PI()*$A1214/$BA$33+AB$4)*COS(2*2*PI()*$A1214/$BA$34+AB$5)*COS(2*2*PI()*$A1214/$BA$35+AB$6)</f>
        <v>0</v>
      </c>
      <c r="AE1214" s="20">
        <f>+$AF$20*SIGN(SOI!A1213)*(ABS(SOI!A1213))^$AE$2</f>
        <v>-0.1104973439394924</v>
      </c>
      <c r="AF1214" s="20">
        <f t="shared" si="514"/>
        <v>4.1586051019085926E-2</v>
      </c>
      <c r="AG1214" s="19">
        <f t="shared" si="516"/>
        <v>-0.57506312886204725</v>
      </c>
      <c r="AH1214" s="19">
        <f t="shared" si="517"/>
        <v>-0.63051639336093457</v>
      </c>
      <c r="AI1214">
        <f t="shared" si="513"/>
        <v>0.71520000000001005</v>
      </c>
      <c r="AJ1214">
        <f t="shared" si="512"/>
        <v>0.61664917988113321</v>
      </c>
      <c r="AK1214">
        <v>1</v>
      </c>
    </row>
    <row r="1215" spans="1:37" x14ac:dyDescent="0.25">
      <c r="A1215">
        <v>99.416666666665378</v>
      </c>
      <c r="B1215" s="2">
        <v>1979.4166666665762</v>
      </c>
      <c r="C1215">
        <f>+D1215+($D$2+E1215+F1215)*SOI!A1214*IF(B1215&gt;$C$18, IF(B1215&lt;$C$19,-1,1),1)</f>
        <v>-2.4129255225158412</v>
      </c>
      <c r="D1215">
        <f>+$D$3*((1-$D$5)*SOI!D1214+$D$5*SOI!D1213) +   $D$4*((1-$D$5)*SOI!E1214+$D$5*SOI!E1213)</f>
        <v>0</v>
      </c>
      <c r="E1215">
        <f t="shared" si="494"/>
        <v>-0.6546732975010946</v>
      </c>
      <c r="F1215">
        <f t="shared" si="495"/>
        <v>-59.668464765394937</v>
      </c>
      <c r="G1215">
        <f t="shared" si="502"/>
        <v>-60.323138062896028</v>
      </c>
      <c r="H1215" s="21">
        <f t="shared" si="503"/>
        <v>-7.8979142357080298E-2</v>
      </c>
      <c r="I1215" s="37">
        <f t="shared" si="496"/>
        <v>-4.8935748787504105E-2</v>
      </c>
      <c r="J1215" s="1">
        <f t="shared" si="504"/>
        <v>2.3595314631379313E-2</v>
      </c>
      <c r="K1215" s="1">
        <f t="shared" si="505"/>
        <v>5.6839440669506937E-5</v>
      </c>
      <c r="L1215" s="1">
        <f t="shared" si="497"/>
        <v>6.1807746801072344E-2</v>
      </c>
      <c r="M1215" s="1">
        <f t="shared" si="498"/>
        <v>-3.0300667240394001</v>
      </c>
      <c r="N1215" s="1">
        <f t="shared" si="499"/>
        <v>1.4927640269805011</v>
      </c>
      <c r="O1215" s="1">
        <f t="shared" si="500"/>
        <v>0.47608264543650358</v>
      </c>
      <c r="P1215" s="1">
        <f t="shared" si="501"/>
        <v>-7.1643767619901114E-2</v>
      </c>
      <c r="Q1215" s="1">
        <f t="shared" si="506"/>
        <v>-3.0420453894352102</v>
      </c>
      <c r="R1215" s="1">
        <f t="shared" si="507"/>
        <v>-8.1799199883636903E-3</v>
      </c>
      <c r="S1215" s="1">
        <f t="shared" si="508"/>
        <v>-9.5782779029864647E-3</v>
      </c>
      <c r="T1215" s="1">
        <f t="shared" si="509"/>
        <v>-4.9511127980416683E-4</v>
      </c>
      <c r="U1215" s="1">
        <f t="shared" si="510"/>
        <v>-1.8187812637754868E-4</v>
      </c>
      <c r="V1215" s="1">
        <f t="shared" si="511"/>
        <v>0.20786312603540633</v>
      </c>
      <c r="W1215" s="1">
        <f t="shared" si="518"/>
        <v>0</v>
      </c>
      <c r="X1215" s="1">
        <f t="shared" si="518"/>
        <v>0</v>
      </c>
      <c r="Y1215" s="1">
        <f t="shared" si="518"/>
        <v>0</v>
      </c>
      <c r="Z1215" s="1">
        <f t="shared" si="518"/>
        <v>0</v>
      </c>
      <c r="AA1215" s="1">
        <f>+AA$3*$F1215*ABS($F1215)*COS(2*PI()*$A1215/$AZ$22+AA$4)*COS(2*PI()*$A1215/$BA$22+AA$5)</f>
        <v>0</v>
      </c>
      <c r="AB1215" s="39">
        <f>+AB$3*$F1215*ABS($F1215)*COS(2*2*PI()*$A1215/$BA$33+AB$4)*COS(2*2*PI()*$A1215/$BA$34+AB$5)*COS(2*2*PI()*$A1215/$BA$35+AB$6)</f>
        <v>0</v>
      </c>
      <c r="AE1215" s="20">
        <f>+$AF$20*SIGN(SOI!A1214)*(ABS(SOI!A1214))^$AE$2</f>
        <v>6.2501651949488243E-2</v>
      </c>
      <c r="AF1215" s="20">
        <f t="shared" si="514"/>
        <v>-8.0549139490869115E-2</v>
      </c>
      <c r="AG1215" s="19">
        <f t="shared" si="516"/>
        <v>-0.22528522885661056</v>
      </c>
      <c r="AH1215" s="19">
        <f t="shared" si="517"/>
        <v>-0.24471495368260204</v>
      </c>
      <c r="AI1215">
        <f t="shared" si="513"/>
        <v>0.71580000000001009</v>
      </c>
      <c r="AJ1215">
        <f t="shared" si="512"/>
        <v>0.14473608936574145</v>
      </c>
      <c r="AK1215">
        <v>1</v>
      </c>
    </row>
    <row r="1216" spans="1:37" x14ac:dyDescent="0.25">
      <c r="A1216">
        <v>99.499999999998707</v>
      </c>
      <c r="B1216" s="2">
        <v>1979.4999999999095</v>
      </c>
      <c r="C1216">
        <f>+D1216+($D$2+E1216+F1216)*SOI!A1215*IF(B1216&gt;$C$18, IF(B1216&lt;$C$19,-1,1),1)</f>
        <v>0.66958000183224231</v>
      </c>
      <c r="D1216">
        <f>+$D$3*((1-$D$5)*SOI!D1215+$D$5*SOI!D1214) +   $D$4*((1-$D$5)*SOI!E1215+$D$5*SOI!E1214)</f>
        <v>0</v>
      </c>
      <c r="E1216">
        <f t="shared" si="494"/>
        <v>0.67488859918961452</v>
      </c>
      <c r="F1216">
        <f t="shared" si="495"/>
        <v>-4.022788608350826</v>
      </c>
      <c r="G1216">
        <f t="shared" si="502"/>
        <v>-3.3479000091612114</v>
      </c>
      <c r="H1216" s="21">
        <f t="shared" si="503"/>
        <v>-1.3374329964307661E-2</v>
      </c>
      <c r="I1216" s="37">
        <f t="shared" si="496"/>
        <v>-0.3300693994953563</v>
      </c>
      <c r="J1216" s="1">
        <f t="shared" si="504"/>
        <v>-4.4704018204572908E-4</v>
      </c>
      <c r="K1216" s="1">
        <f t="shared" si="505"/>
        <v>-2.1034788700834272E-4</v>
      </c>
      <c r="L1216" s="1">
        <f t="shared" si="497"/>
        <v>-0.66123330779994782</v>
      </c>
      <c r="M1216" s="1">
        <f t="shared" si="498"/>
        <v>8.5112619219252384E-3</v>
      </c>
      <c r="N1216" s="1">
        <f t="shared" si="499"/>
        <v>3.8349147622012719E-2</v>
      </c>
      <c r="O1216" s="1">
        <f t="shared" si="500"/>
        <v>0.31021817252910944</v>
      </c>
      <c r="P1216" s="1">
        <f t="shared" si="501"/>
        <v>-3.8033831664486109E-2</v>
      </c>
      <c r="Q1216" s="1">
        <f t="shared" si="506"/>
        <v>2.1951894551109128E-4</v>
      </c>
      <c r="R1216" s="1">
        <f t="shared" si="507"/>
        <v>3.9813870431819404E-6</v>
      </c>
      <c r="S1216" s="1">
        <f t="shared" si="508"/>
        <v>-1.6597054233294791E-3</v>
      </c>
      <c r="T1216" s="1">
        <f t="shared" si="509"/>
        <v>3.4514335426484859E-3</v>
      </c>
      <c r="U1216" s="1">
        <f t="shared" si="510"/>
        <v>-6.5125513422094404E-4</v>
      </c>
      <c r="V1216" s="1">
        <f t="shared" si="511"/>
        <v>2.8348734227615618E-3</v>
      </c>
      <c r="W1216" s="1">
        <f t="shared" si="518"/>
        <v>0</v>
      </c>
      <c r="X1216" s="1">
        <f t="shared" si="518"/>
        <v>0</v>
      </c>
      <c r="Y1216" s="1">
        <f t="shared" si="518"/>
        <v>0</v>
      </c>
      <c r="Z1216" s="1">
        <f t="shared" si="518"/>
        <v>0</v>
      </c>
      <c r="AA1216" s="1">
        <f>+AA$3*$F1216*ABS($F1216)*COS(2*PI()*$A1216/$AZ$22+AA$4)*COS(2*PI()*$A1216/$BA$22+AA$5)</f>
        <v>0</v>
      </c>
      <c r="AB1216" s="39">
        <f>+AB$3*$F1216*ABS($F1216)*COS(2*2*PI()*$A1216/$BA$33+AB$4)*COS(2*2*PI()*$A1216/$BA$34+AB$5)*COS(2*2*PI()*$A1216/$BA$35+AB$6)</f>
        <v>0</v>
      </c>
      <c r="AE1216" s="20">
        <f>+$AF$20*SIGN(SOI!A1215)*(ABS(SOI!A1215))^$AE$2</f>
        <v>-0.19365172648260318</v>
      </c>
      <c r="AF1216" s="20">
        <f t="shared" si="514"/>
        <v>2.3085196522106777E-2</v>
      </c>
      <c r="AG1216" s="19">
        <f t="shared" si="516"/>
        <v>-0.39603341404417813</v>
      </c>
      <c r="AH1216" s="19">
        <f t="shared" si="517"/>
        <v>-0.40614474019474334</v>
      </c>
      <c r="AI1216">
        <f t="shared" si="513"/>
        <v>0.71640000000001014</v>
      </c>
      <c r="AJ1216">
        <f t="shared" si="512"/>
        <v>0.41911861056628491</v>
      </c>
      <c r="AK1216">
        <v>1</v>
      </c>
    </row>
    <row r="1217" spans="1:37" x14ac:dyDescent="0.25">
      <c r="A1217">
        <v>99.583333333332035</v>
      </c>
      <c r="B1217" s="2">
        <v>1979.5833333332428</v>
      </c>
      <c r="C1217">
        <f>+D1217+($D$2+E1217+F1217)*SOI!A1216*IF(B1217&gt;$C$18, IF(B1217&lt;$C$19,-1,1),1)</f>
        <v>0.3121597077167399</v>
      </c>
      <c r="D1217">
        <f>+$D$3*((1-$D$5)*SOI!D1216+$D$5*SOI!D1215) +   $D$4*((1-$D$5)*SOI!E1216+$D$5*SOI!E1215)</f>
        <v>0</v>
      </c>
      <c r="E1217">
        <f t="shared" si="494"/>
        <v>-0.74906623525454874</v>
      </c>
      <c r="F1217">
        <f t="shared" si="495"/>
        <v>2.2355410339056911</v>
      </c>
      <c r="G1217">
        <f t="shared" si="502"/>
        <v>1.4864747986511424</v>
      </c>
      <c r="H1217" s="21">
        <f t="shared" si="503"/>
        <v>2.239392242716081E-2</v>
      </c>
      <c r="I1217" s="37">
        <f t="shared" si="496"/>
        <v>0.46250479386810361</v>
      </c>
      <c r="J1217" s="1">
        <f t="shared" si="504"/>
        <v>-1.6396819458245202E-2</v>
      </c>
      <c r="K1217" s="1">
        <f t="shared" si="505"/>
        <v>1.0772377486939161E-8</v>
      </c>
      <c r="L1217" s="1">
        <f t="shared" si="497"/>
        <v>0.85529338547233125</v>
      </c>
      <c r="M1217" s="1">
        <f t="shared" si="498"/>
        <v>-0.22279017441519242</v>
      </c>
      <c r="N1217" s="1">
        <f t="shared" si="499"/>
        <v>1.3310542373806121E-2</v>
      </c>
      <c r="O1217" s="1">
        <f t="shared" si="500"/>
        <v>-1.5344310857637785E-5</v>
      </c>
      <c r="P1217" s="1">
        <f t="shared" si="501"/>
        <v>3.0444086357859921E-2</v>
      </c>
      <c r="Q1217" s="1">
        <f t="shared" si="506"/>
        <v>-1.994408528903363E-3</v>
      </c>
      <c r="R1217" s="1">
        <f t="shared" si="507"/>
        <v>5.0685938134326211E-5</v>
      </c>
      <c r="S1217" s="1">
        <f t="shared" si="508"/>
        <v>8.0720162130101477E-4</v>
      </c>
      <c r="T1217" s="1">
        <f t="shared" si="509"/>
        <v>2.2082084126442261E-7</v>
      </c>
      <c r="U1217" s="1">
        <f t="shared" si="510"/>
        <v>-7.3045758114791289E-4</v>
      </c>
      <c r="V1217" s="1">
        <f t="shared" si="511"/>
        <v>-7.8760157236752726E-4</v>
      </c>
      <c r="W1217" s="1">
        <f t="shared" si="518"/>
        <v>0</v>
      </c>
      <c r="X1217" s="1">
        <f t="shared" si="518"/>
        <v>0</v>
      </c>
      <c r="Y1217" s="1">
        <f t="shared" si="518"/>
        <v>0</v>
      </c>
      <c r="Z1217" s="1">
        <f t="shared" si="518"/>
        <v>0</v>
      </c>
      <c r="AA1217" s="1">
        <f>+AA$3*$F1217*ABS($F1217)*COS(2*PI()*$A1217/$AZ$22+AA$4)*COS(2*PI()*$A1217/$BA$22+AA$5)</f>
        <v>0</v>
      </c>
      <c r="AB1217" s="39">
        <f>+AB$3*$F1217*ABS($F1217)*COS(2*2*PI()*$A1217/$BA$33+AB$4)*COS(2*2*PI()*$A1217/$BA$34+AB$5)*COS(2*2*PI()*$A1217/$BA$35+AB$6)</f>
        <v>0</v>
      </c>
      <c r="AE1217" s="20">
        <f>+$AF$20*SIGN(SOI!A1216)*(ABS(SOI!A1216))^$AE$2</f>
        <v>0.20040566409943528</v>
      </c>
      <c r="AF1217" s="20">
        <f t="shared" si="514"/>
        <v>0.12166518655663701</v>
      </c>
      <c r="AG1217" s="19">
        <f t="shared" si="516"/>
        <v>-0.37948615328843632</v>
      </c>
      <c r="AH1217" s="19">
        <f t="shared" si="517"/>
        <v>-0.36525067058003502</v>
      </c>
      <c r="AI1217">
        <f t="shared" si="513"/>
        <v>0.71700000000001018</v>
      </c>
      <c r="AJ1217">
        <f t="shared" si="512"/>
        <v>0.50115133984507332</v>
      </c>
      <c r="AK1217">
        <v>1</v>
      </c>
    </row>
    <row r="1218" spans="1:37" x14ac:dyDescent="0.25">
      <c r="A1218">
        <v>99.666666666665364</v>
      </c>
      <c r="B1218" s="2">
        <v>1979.666666666576</v>
      </c>
      <c r="C1218">
        <f>+D1218+($D$2+E1218+F1218)*SOI!A1217*IF(B1218&gt;$C$18, IF(B1218&lt;$C$19,-1,1),1)</f>
        <v>-0.4747660485861922</v>
      </c>
      <c r="D1218">
        <f>+$D$3*((1-$D$5)*SOI!D1217+$D$5*SOI!D1216) +   $D$4*((1-$D$5)*SOI!E1217+$D$5*SOI!E1216)</f>
        <v>0</v>
      </c>
      <c r="E1218">
        <f t="shared" si="494"/>
        <v>0.91133851630426843</v>
      </c>
      <c r="F1218">
        <f t="shared" si="495"/>
        <v>-1.9004344508588356</v>
      </c>
      <c r="G1218">
        <f t="shared" si="502"/>
        <v>-0.98909593455456712</v>
      </c>
      <c r="H1218" s="21">
        <f t="shared" si="503"/>
        <v>-3.764703891916378E-4</v>
      </c>
      <c r="I1218" s="37">
        <f t="shared" si="496"/>
        <v>-0.40505232849655132</v>
      </c>
      <c r="J1218" s="1">
        <f t="shared" si="504"/>
        <v>-2.2699647105765296E-2</v>
      </c>
      <c r="K1218" s="1">
        <f t="shared" si="505"/>
        <v>-4.7482444050056718E-5</v>
      </c>
      <c r="L1218" s="1">
        <f t="shared" si="497"/>
        <v>-0.3131186811696211</v>
      </c>
      <c r="M1218" s="1">
        <f t="shared" si="498"/>
        <v>0.35217670818461233</v>
      </c>
      <c r="N1218" s="1">
        <f t="shared" si="499"/>
        <v>4.1102405311345917E-4</v>
      </c>
      <c r="O1218" s="1">
        <f t="shared" si="500"/>
        <v>0.38241920231034809</v>
      </c>
      <c r="P1218" s="1">
        <f t="shared" si="501"/>
        <v>-1.4707480388991724E-2</v>
      </c>
      <c r="Q1218" s="1">
        <f t="shared" si="506"/>
        <v>9.735319390985615E-5</v>
      </c>
      <c r="R1218" s="1">
        <f t="shared" si="507"/>
        <v>2.1667981951803812E-6</v>
      </c>
      <c r="S1218" s="1">
        <f t="shared" si="508"/>
        <v>-2.1829732064564354E-5</v>
      </c>
      <c r="T1218" s="1">
        <f t="shared" si="509"/>
        <v>2.0147734947055878E-3</v>
      </c>
      <c r="U1218" s="1">
        <f t="shared" si="510"/>
        <v>-3.0904749528360038E-4</v>
      </c>
      <c r="V1218" s="1">
        <f t="shared" si="511"/>
        <v>1.1749337861320098E-5</v>
      </c>
      <c r="W1218" s="1">
        <f t="shared" si="518"/>
        <v>0</v>
      </c>
      <c r="X1218" s="1">
        <f t="shared" si="518"/>
        <v>0</v>
      </c>
      <c r="Y1218" s="1">
        <f t="shared" si="518"/>
        <v>0</v>
      </c>
      <c r="Z1218" s="1">
        <f t="shared" si="518"/>
        <v>0</v>
      </c>
      <c r="AA1218" s="1">
        <f>+AA$3*$F1218*ABS($F1218)*COS(2*PI()*$A1218/$AZ$22+AA$4)*COS(2*PI()*$A1218/$BA$22+AA$5)</f>
        <v>0</v>
      </c>
      <c r="AB1218" s="39">
        <f>+AB$3*$F1218*ABS($F1218)*COS(2*2*PI()*$A1218/$BA$33+AB$4)*COS(2*2*PI()*$A1218/$BA$34+AB$5)*COS(2*2*PI()*$A1218/$BA$35+AB$6)</f>
        <v>0</v>
      </c>
      <c r="AE1218" s="20">
        <f>+$AF$20*SIGN(SOI!A1217)*(ABS(SOI!A1217))^$AE$2</f>
        <v>0.35824162205307897</v>
      </c>
      <c r="AF1218" s="20">
        <f t="shared" si="514"/>
        <v>0.27602574554013665</v>
      </c>
      <c r="AG1218" s="19">
        <f t="shared" si="516"/>
        <v>-0.63480966129464145</v>
      </c>
      <c r="AH1218" s="19">
        <f t="shared" si="517"/>
        <v>-0.38451099366805441</v>
      </c>
      <c r="AI1218">
        <f t="shared" si="513"/>
        <v>0.71760000000001023</v>
      </c>
      <c r="AJ1218">
        <f t="shared" si="512"/>
        <v>0.91083540683477815</v>
      </c>
      <c r="AK1218">
        <v>1</v>
      </c>
    </row>
    <row r="1219" spans="1:37" x14ac:dyDescent="0.25">
      <c r="A1219">
        <v>99.749999999998693</v>
      </c>
      <c r="B1219" s="2">
        <v>1979.7499999999093</v>
      </c>
      <c r="C1219">
        <f>+D1219+($D$2+E1219+F1219)*SOI!A1218*IF(B1219&gt;$C$18, IF(B1219&lt;$C$19,-1,1),1)</f>
        <v>0.28179189094959556</v>
      </c>
      <c r="D1219">
        <f>+$D$3*((1-$D$5)*SOI!D1218+$D$5*SOI!D1217) +   $D$4*((1-$D$5)*SOI!E1218+$D$5*SOI!E1217)</f>
        <v>0</v>
      </c>
      <c r="E1219">
        <f t="shared" si="494"/>
        <v>-1.2742092209802589</v>
      </c>
      <c r="F1219">
        <f t="shared" si="495"/>
        <v>2.154808880197745</v>
      </c>
      <c r="G1219">
        <f t="shared" si="502"/>
        <v>0.88059965921748606</v>
      </c>
      <c r="H1219" s="21">
        <f t="shared" si="503"/>
        <v>-3.1294310485447431E-2</v>
      </c>
      <c r="I1219" s="37">
        <f t="shared" si="496"/>
        <v>6.4662322981505288E-2</v>
      </c>
      <c r="J1219" s="1">
        <f t="shared" si="504"/>
        <v>-4.3532054005720536E-3</v>
      </c>
      <c r="K1219" s="1">
        <f t="shared" si="505"/>
        <v>2.4094940905075539E-6</v>
      </c>
      <c r="L1219" s="1">
        <f t="shared" si="497"/>
        <v>5.3308666150749931E-2</v>
      </c>
      <c r="M1219" s="1">
        <f t="shared" si="498"/>
        <v>-0.42306832793682292</v>
      </c>
      <c r="N1219" s="1">
        <f t="shared" si="499"/>
        <v>-5.4212155098063958E-2</v>
      </c>
      <c r="O1219" s="1">
        <f t="shared" si="500"/>
        <v>-1.2185750196285292</v>
      </c>
      <c r="P1219" s="1">
        <f t="shared" si="501"/>
        <v>1.3757187663835594E-3</v>
      </c>
      <c r="Q1219" s="1">
        <f t="shared" si="506"/>
        <v>1.5425154515922536E-2</v>
      </c>
      <c r="R1219" s="1">
        <f t="shared" si="507"/>
        <v>-5.4807242676099761E-5</v>
      </c>
      <c r="S1219" s="1">
        <f t="shared" si="508"/>
        <v>-4.5964020458991303E-4</v>
      </c>
      <c r="T1219" s="1">
        <f t="shared" si="509"/>
        <v>1.0930188343852725E-3</v>
      </c>
      <c r="U1219" s="1">
        <f t="shared" si="510"/>
        <v>-4.6148414117051607E-6</v>
      </c>
      <c r="V1219" s="1">
        <f t="shared" si="511"/>
        <v>1.4495533725742007E-4</v>
      </c>
      <c r="W1219" s="1">
        <f t="shared" si="518"/>
        <v>0</v>
      </c>
      <c r="X1219" s="1">
        <f t="shared" si="518"/>
        <v>0</v>
      </c>
      <c r="Y1219" s="1">
        <f t="shared" si="518"/>
        <v>0</v>
      </c>
      <c r="Z1219" s="1">
        <f t="shared" si="518"/>
        <v>0</v>
      </c>
      <c r="AA1219" s="1">
        <f>+AA$3*$F1219*ABS($F1219)*COS(2*PI()*$A1219/$AZ$22+AA$4)*COS(2*PI()*$A1219/$BA$22+AA$5)</f>
        <v>0</v>
      </c>
      <c r="AB1219" s="39">
        <f>+AB$3*$F1219*ABS($F1219)*COS(2*2*PI()*$A1219/$BA$33+AB$4)*COS(2*2*PI()*$A1219/$BA$34+AB$5)*COS(2*2*PI()*$A1219/$BA$35+AB$6)</f>
        <v>0</v>
      </c>
      <c r="AE1219" s="20">
        <f>+$AF$20*SIGN(SOI!A1218)*(ABS(SOI!A1218))^$AE$2</f>
        <v>0.26942995046789575</v>
      </c>
      <c r="AF1219" s="20">
        <f t="shared" si="514"/>
        <v>0.30487062958737332</v>
      </c>
      <c r="AG1219" s="19">
        <f t="shared" si="516"/>
        <v>-0.49475778516593616</v>
      </c>
      <c r="AH1219" s="19">
        <f t="shared" si="517"/>
        <v>-0.3775944306605834</v>
      </c>
      <c r="AI1219">
        <f t="shared" si="513"/>
        <v>0.71820000000001027</v>
      </c>
      <c r="AJ1219">
        <f t="shared" si="512"/>
        <v>0.79962841475330948</v>
      </c>
      <c r="AK1219">
        <v>1</v>
      </c>
    </row>
    <row r="1220" spans="1:37" x14ac:dyDescent="0.25">
      <c r="A1220">
        <v>99.833333333332021</v>
      </c>
      <c r="B1220" s="2">
        <v>1979.8333333332425</v>
      </c>
      <c r="C1220">
        <f>+D1220+($D$2+E1220+F1220)*SOI!A1219*IF(B1220&gt;$C$18, IF(B1220&lt;$C$19,-1,1),1)</f>
        <v>-0.42509455133519625</v>
      </c>
      <c r="D1220">
        <f>+$D$3*((1-$D$5)*SOI!D1219+$D$5*SOI!D1218) +   $D$4*((1-$D$5)*SOI!E1219+$D$5*SOI!E1218)</f>
        <v>0</v>
      </c>
      <c r="E1220">
        <f t="shared" si="494"/>
        <v>2.3875979233571916</v>
      </c>
      <c r="F1220">
        <f t="shared" si="495"/>
        <v>-3.6021537843148952</v>
      </c>
      <c r="G1220">
        <f t="shared" si="502"/>
        <v>-1.2145558609577036</v>
      </c>
      <c r="H1220" s="21">
        <f t="shared" si="503"/>
        <v>2.6976364514979926E-2</v>
      </c>
      <c r="I1220" s="37">
        <f t="shared" si="496"/>
        <v>0.86689457898845801</v>
      </c>
      <c r="J1220" s="1">
        <f t="shared" si="504"/>
        <v>5.4399274731003498E-2</v>
      </c>
      <c r="K1220" s="1">
        <f t="shared" si="505"/>
        <v>-6.1090329840319407E-4</v>
      </c>
      <c r="L1220" s="1">
        <f t="shared" si="497"/>
        <v>-1.8754002139589285</v>
      </c>
      <c r="M1220" s="1">
        <f t="shared" si="498"/>
        <v>0.39434785211268036</v>
      </c>
      <c r="N1220" s="1">
        <f t="shared" si="499"/>
        <v>0.16421544705969335</v>
      </c>
      <c r="O1220" s="1">
        <f t="shared" si="500"/>
        <v>1.6378362905903501</v>
      </c>
      <c r="P1220" s="1">
        <f t="shared" si="501"/>
        <v>-7.3766962706273698E-3</v>
      </c>
      <c r="Q1220" s="1">
        <f t="shared" si="506"/>
        <v>4.3552774190476817E-2</v>
      </c>
      <c r="R1220" s="1">
        <f t="shared" si="507"/>
        <v>-2.0746232401793563E-3</v>
      </c>
      <c r="S1220" s="1">
        <f t="shared" si="508"/>
        <v>1.8665959911084128E-2</v>
      </c>
      <c r="T1220" s="1">
        <f t="shared" si="509"/>
        <v>5.168232104874651E-2</v>
      </c>
      <c r="U1220" s="1">
        <f t="shared" si="510"/>
        <v>3.3174470999536044E-4</v>
      </c>
      <c r="V1220" s="1">
        <f t="shared" si="511"/>
        <v>2.35441917464645E-3</v>
      </c>
      <c r="W1220" s="1">
        <f t="shared" si="518"/>
        <v>0</v>
      </c>
      <c r="X1220" s="1">
        <f t="shared" si="518"/>
        <v>0</v>
      </c>
      <c r="Y1220" s="1">
        <f t="shared" si="518"/>
        <v>0</v>
      </c>
      <c r="Z1220" s="1">
        <f t="shared" si="518"/>
        <v>0</v>
      </c>
      <c r="AA1220" s="1">
        <f>+AA$3*$F1220*ABS($F1220)*COS(2*PI()*$A1220/$AZ$22+AA$4)*COS(2*PI()*$A1220/$BA$22+AA$5)</f>
        <v>0</v>
      </c>
      <c r="AB1220" s="39">
        <f>+AB$3*$F1220*ABS($F1220)*COS(2*2*PI()*$A1220/$BA$33+AB$4)*COS(2*2*PI()*$A1220/$BA$34+AB$5)*COS(2*2*PI()*$A1220/$BA$35+AB$6)</f>
        <v>0</v>
      </c>
      <c r="AE1220" s="20">
        <f>+$AF$20*SIGN(SOI!A1219)*(ABS(SOI!A1219))^$AE$2</f>
        <v>0.28694031624114524</v>
      </c>
      <c r="AF1220" s="20">
        <f t="shared" si="514"/>
        <v>0.33955497877742752</v>
      </c>
      <c r="AG1220" s="19">
        <f t="shared" si="516"/>
        <v>-0.69678490591014919</v>
      </c>
      <c r="AH1220" s="19">
        <f t="shared" si="517"/>
        <v>-0.49728580909543441</v>
      </c>
      <c r="AI1220">
        <f t="shared" si="513"/>
        <v>0.71880000000001032</v>
      </c>
      <c r="AJ1220">
        <f t="shared" si="512"/>
        <v>1.0363398846875767</v>
      </c>
      <c r="AK1220">
        <v>1</v>
      </c>
    </row>
    <row r="1221" spans="1:37" x14ac:dyDescent="0.25">
      <c r="A1221">
        <v>99.91666666666535</v>
      </c>
      <c r="B1221" s="2">
        <v>1979.9166666665758</v>
      </c>
      <c r="C1221">
        <f>+D1221+($D$2+E1221+F1221)*SOI!A1220*IF(B1221&gt;$C$18, IF(B1221&lt;$C$19,-1,1),1)</f>
        <v>12.798206087857272</v>
      </c>
      <c r="D1221">
        <f>+$D$3*((1-$D$5)*SOI!D1220+$D$5*SOI!D1219) +   $D$4*((1-$D$5)*SOI!E1220+$D$5*SOI!E1219)</f>
        <v>0</v>
      </c>
      <c r="E1221">
        <f t="shared" si="494"/>
        <v>-41.120340000294718</v>
      </c>
      <c r="F1221">
        <f t="shared" si="495"/>
        <v>59.668464765305259</v>
      </c>
      <c r="G1221">
        <f t="shared" si="502"/>
        <v>18.548124765010542</v>
      </c>
      <c r="H1221" s="21">
        <f t="shared" si="503"/>
        <v>0.42955966441863347</v>
      </c>
      <c r="I1221" s="37">
        <f t="shared" si="496"/>
        <v>-23.995803171233536</v>
      </c>
      <c r="J1221" s="1">
        <f t="shared" si="504"/>
        <v>-8.6563673094069191</v>
      </c>
      <c r="K1221" s="1">
        <f t="shared" si="505"/>
        <v>2.2534038703119887</v>
      </c>
      <c r="L1221" s="1">
        <f t="shared" si="497"/>
        <v>49.658198115894699</v>
      </c>
      <c r="M1221" s="1">
        <f t="shared" si="498"/>
        <v>2.2670079473584357</v>
      </c>
      <c r="N1221" s="1">
        <f t="shared" si="499"/>
        <v>-2.4309494546104622</v>
      </c>
      <c r="O1221" s="1">
        <f t="shared" si="500"/>
        <v>-3.0620510685092954</v>
      </c>
      <c r="P1221" s="1">
        <f t="shared" si="501"/>
        <v>0.5496541770741179</v>
      </c>
      <c r="Q1221" s="1">
        <f t="shared" si="506"/>
        <v>-3.706391646767301</v>
      </c>
      <c r="R1221" s="1">
        <f t="shared" si="507"/>
        <v>-4.8870156208375288</v>
      </c>
      <c r="S1221" s="1">
        <f t="shared" si="508"/>
        <v>7.6485877651811514</v>
      </c>
      <c r="T1221" s="1">
        <f t="shared" si="509"/>
        <v>2.5584736285998009</v>
      </c>
      <c r="U1221" s="1">
        <f t="shared" si="510"/>
        <v>0.68422768218881569</v>
      </c>
      <c r="V1221" s="1">
        <f t="shared" si="511"/>
        <v>2.5970083056877087</v>
      </c>
      <c r="W1221" s="1">
        <f t="shared" si="518"/>
        <v>0</v>
      </c>
      <c r="X1221" s="1">
        <f t="shared" si="518"/>
        <v>0</v>
      </c>
      <c r="Y1221" s="1">
        <f t="shared" si="518"/>
        <v>0</v>
      </c>
      <c r="Z1221" s="1">
        <f t="shared" si="518"/>
        <v>0</v>
      </c>
      <c r="AA1221" s="1">
        <f>+AA$3*$F1221*ABS($F1221)*COS(2*PI()*$A1221/$AZ$22+AA$4)*COS(2*PI()*$A1221/$BA$22+AA$5)</f>
        <v>0</v>
      </c>
      <c r="AB1221" s="39">
        <f>+AB$3*$F1221*ABS($F1221)*COS(2*2*PI()*$A1221/$BA$33+AB$4)*COS(2*2*PI()*$A1221/$BA$34+AB$5)*COS(2*2*PI()*$A1221/$BA$35+AB$6)</f>
        <v>0</v>
      </c>
      <c r="AE1221" s="20">
        <f>+$AF$20*SIGN(SOI!A1220)*(ABS(SOI!A1220))^$AE$2</f>
        <v>0.46229466962324162</v>
      </c>
      <c r="AF1221" s="20">
        <f t="shared" si="514"/>
        <v>0.3811452957060843</v>
      </c>
      <c r="AG1221" s="19">
        <f t="shared" si="516"/>
        <v>-0.55081931392502492</v>
      </c>
      <c r="AH1221" s="19">
        <f t="shared" si="517"/>
        <v>-0.44348236715078382</v>
      </c>
      <c r="AI1221">
        <f t="shared" si="513"/>
        <v>0.71940000000001036</v>
      </c>
      <c r="AJ1221">
        <f t="shared" si="512"/>
        <v>0.93196460963110916</v>
      </c>
      <c r="AK1221">
        <v>1</v>
      </c>
    </row>
    <row r="1222" spans="1:37" x14ac:dyDescent="0.25">
      <c r="A1222">
        <v>99.999999999998678</v>
      </c>
      <c r="B1222" s="2">
        <v>1979.9999999999091</v>
      </c>
      <c r="C1222">
        <f>+D1222+($D$2+E1222+F1222)*SOI!A1221*IF(B1222&gt;$C$18, IF(B1222&lt;$C$19,-1,1),1)</f>
        <v>0.7334448892465093</v>
      </c>
      <c r="D1222">
        <f>+$D$3*((1-$D$5)*SOI!D1221+$D$5*SOI!D1220) +   $D$4*((1-$D$5)*SOI!E1221+$D$5*SOI!E1220)</f>
        <v>0</v>
      </c>
      <c r="E1222">
        <f t="shared" si="494"/>
        <v>-2.6892524465088492</v>
      </c>
      <c r="F1222">
        <f t="shared" si="495"/>
        <v>4.0227886087752296</v>
      </c>
      <c r="G1222">
        <f t="shared" si="502"/>
        <v>1.3335361622663804</v>
      </c>
      <c r="H1222" s="21">
        <f t="shared" si="503"/>
        <v>3.3851352703154402E-3</v>
      </c>
      <c r="I1222" s="37">
        <f t="shared" si="496"/>
        <v>-1.3349784426097298</v>
      </c>
      <c r="J1222" s="1">
        <f t="shared" si="504"/>
        <v>-0.14449136698229961</v>
      </c>
      <c r="K1222" s="1">
        <f t="shared" si="505"/>
        <v>8.3716659551960561E-4</v>
      </c>
      <c r="L1222" s="1">
        <f t="shared" si="497"/>
        <v>1.4337255511244142</v>
      </c>
      <c r="M1222" s="1">
        <f t="shared" si="498"/>
        <v>0.68017443472899453</v>
      </c>
      <c r="N1222" s="1">
        <f t="shared" si="499"/>
        <v>-4.9554969205503174E-2</v>
      </c>
      <c r="O1222" s="1">
        <f t="shared" si="500"/>
        <v>-0.46619129908753371</v>
      </c>
      <c r="P1222" s="1">
        <f t="shared" si="501"/>
        <v>4.6455333830103925E-2</v>
      </c>
      <c r="Q1222" s="1">
        <f t="shared" si="506"/>
        <v>-2.2668868953060715E-2</v>
      </c>
      <c r="R1222" s="1">
        <f t="shared" si="507"/>
        <v>-1.6628812348554345E-3</v>
      </c>
      <c r="S1222" s="1">
        <f t="shared" si="508"/>
        <v>8.6742412752870493E-3</v>
      </c>
      <c r="T1222" s="1">
        <f t="shared" si="509"/>
        <v>1.1246250356574936E-2</v>
      </c>
      <c r="U1222" s="1">
        <f t="shared" si="510"/>
        <v>3.2172562635525651E-3</v>
      </c>
      <c r="V1222" s="1">
        <f t="shared" si="511"/>
        <v>4.4743574143075683E-3</v>
      </c>
      <c r="W1222" s="1">
        <f t="shared" ref="W1222:Z1241" si="519">+W$3*$F1222*ABS($F1222)*COS(2*PI()*$A1222/W$2+W$4)</f>
        <v>0</v>
      </c>
      <c r="X1222" s="1">
        <f t="shared" si="519"/>
        <v>0</v>
      </c>
      <c r="Y1222" s="1">
        <f t="shared" si="519"/>
        <v>0</v>
      </c>
      <c r="Z1222" s="1">
        <f t="shared" si="519"/>
        <v>0</v>
      </c>
      <c r="AA1222" s="1">
        <f>+AA$3*$F1222*ABS($F1222)*COS(2*PI()*$A1222/$AZ$22+AA$4)*COS(2*PI()*$A1222/$BA$22+AA$5)</f>
        <v>0</v>
      </c>
      <c r="AB1222" s="39">
        <f>+AB$3*$F1222*ABS($F1222)*COS(2*2*PI()*$A1222/$BA$33+AB$4)*COS(2*2*PI()*$A1222/$BA$34+AB$5)*COS(2*2*PI()*$A1222/$BA$35+AB$6)</f>
        <v>0</v>
      </c>
      <c r="AE1222" s="20">
        <f>+$AF$20*SIGN(SOI!A1221)*(ABS(SOI!A1221))^$AE$2</f>
        <v>0.39420090125386592</v>
      </c>
      <c r="AF1222" s="20">
        <f t="shared" si="514"/>
        <v>0.3772714916529456</v>
      </c>
      <c r="AG1222" s="19">
        <f t="shared" si="516"/>
        <v>-0.38287660695716663</v>
      </c>
      <c r="AH1222" s="19">
        <f t="shared" si="517"/>
        <v>-0.42396982895337099</v>
      </c>
      <c r="AI1222">
        <f t="shared" si="513"/>
        <v>0.72000000000001041</v>
      </c>
      <c r="AJ1222">
        <f t="shared" si="512"/>
        <v>0.76014809861011223</v>
      </c>
      <c r="AK1222">
        <v>0</v>
      </c>
    </row>
    <row r="1223" spans="1:37" x14ac:dyDescent="0.25">
      <c r="A1223">
        <v>100.08333333333201</v>
      </c>
      <c r="B1223" s="2">
        <v>1980.0833333332423</v>
      </c>
      <c r="C1223">
        <f>+D1223+($D$2+E1223+F1223)*SOI!A1222*IF(B1223&gt;$C$18, IF(B1223&lt;$C$19,-1,1),1)</f>
        <v>-0.29339119478874337</v>
      </c>
      <c r="D1223">
        <f>+$D$3*((1-$D$5)*SOI!D1222+$D$5*SOI!D1221) +   $D$4*((1-$D$5)*SOI!E1222+$D$5*SOI!E1221)</f>
        <v>0</v>
      </c>
      <c r="E1223">
        <f t="shared" si="494"/>
        <v>1.3464768075446143</v>
      </c>
      <c r="F1223">
        <f t="shared" si="495"/>
        <v>-2.23554103417717</v>
      </c>
      <c r="G1223">
        <f t="shared" si="502"/>
        <v>-0.88906422663255569</v>
      </c>
      <c r="H1223" s="21">
        <f t="shared" si="503"/>
        <v>1.5085957121014694E-2</v>
      </c>
      <c r="I1223" s="37">
        <f t="shared" si="496"/>
        <v>0.19726070202440343</v>
      </c>
      <c r="J1223" s="1">
        <f t="shared" si="504"/>
        <v>-1.5173760410131559E-2</v>
      </c>
      <c r="K1223" s="1">
        <f t="shared" si="505"/>
        <v>-3.1407614238674275E-7</v>
      </c>
      <c r="L1223" s="1">
        <f t="shared" si="497"/>
        <v>-8.4943255148089134E-4</v>
      </c>
      <c r="M1223" s="1">
        <f t="shared" si="498"/>
        <v>-0.48339850760334113</v>
      </c>
      <c r="N1223" s="1">
        <f t="shared" si="499"/>
        <v>-3.8009247390737654E-2</v>
      </c>
      <c r="O1223" s="1">
        <f t="shared" si="500"/>
        <v>1.0965154025908952</v>
      </c>
      <c r="P1223" s="1">
        <f t="shared" si="501"/>
        <v>-1.2506770914327808E-2</v>
      </c>
      <c r="Q1223" s="1">
        <f t="shared" si="506"/>
        <v>1.2357109995952794E-2</v>
      </c>
      <c r="R1223" s="1">
        <f t="shared" si="507"/>
        <v>-1.3394133239088077E-4</v>
      </c>
      <c r="S1223" s="1">
        <f t="shared" si="508"/>
        <v>-9.831049422313466E-4</v>
      </c>
      <c r="T1223" s="1">
        <f t="shared" si="509"/>
        <v>1.5671883507749962E-5</v>
      </c>
      <c r="U1223" s="1">
        <f t="shared" si="510"/>
        <v>1.2798574076338469E-4</v>
      </c>
      <c r="V1223" s="1">
        <f t="shared" si="511"/>
        <v>-9.2393696400416912E-4</v>
      </c>
      <c r="W1223" s="1">
        <f t="shared" si="519"/>
        <v>0</v>
      </c>
      <c r="X1223" s="1">
        <f t="shared" si="519"/>
        <v>0</v>
      </c>
      <c r="Y1223" s="1">
        <f t="shared" si="519"/>
        <v>0</v>
      </c>
      <c r="Z1223" s="1">
        <f t="shared" si="519"/>
        <v>0</v>
      </c>
      <c r="AA1223" s="1">
        <f>+AA$3*$F1223*ABS($F1223)*COS(2*PI()*$A1223/$AZ$22+AA$4)*COS(2*PI()*$A1223/$BA$22+AA$5)</f>
        <v>0</v>
      </c>
      <c r="AB1223" s="39">
        <f>+AB$3*$F1223*ABS($F1223)*COS(2*2*PI()*$A1223/$BA$33+AB$4)*COS(2*2*PI()*$A1223/$BA$34+AB$5)*COS(2*2*PI()*$A1223/$BA$35+AB$6)</f>
        <v>0</v>
      </c>
      <c r="AE1223" s="20">
        <f>+$AF$20*SIGN(SOI!A1222)*(ABS(SOI!A1222))^$AE$2</f>
        <v>0.27531890408172915</v>
      </c>
      <c r="AF1223" s="20">
        <f t="shared" si="514"/>
        <v>0.26000571642502918</v>
      </c>
      <c r="AG1223" s="19">
        <f t="shared" si="516"/>
        <v>-0.45275305520143527</v>
      </c>
      <c r="AH1223" s="19">
        <f t="shared" si="517"/>
        <v>-0.42900163115696865</v>
      </c>
      <c r="AI1223">
        <f t="shared" si="513"/>
        <v>0.72060000000001045</v>
      </c>
      <c r="AJ1223">
        <f t="shared" si="512"/>
        <v>0.7127587716264645</v>
      </c>
      <c r="AK1223">
        <v>0</v>
      </c>
    </row>
    <row r="1224" spans="1:37" x14ac:dyDescent="0.25">
      <c r="A1224">
        <v>100.16666666666534</v>
      </c>
      <c r="B1224" s="2">
        <v>1980.1666666665756</v>
      </c>
      <c r="C1224">
        <f>+D1224+($D$2+E1224+F1224)*SOI!A1223*IF(B1224&gt;$C$18, IF(B1224&lt;$C$19,-1,1),1)</f>
        <v>8.6364699888190566E-2</v>
      </c>
      <c r="D1224">
        <f>+$D$3*((1-$D$5)*SOI!D1223+$D$5*SOI!D1222) +   $D$4*((1-$D$5)*SOI!E1223+$D$5*SOI!E1222)</f>
        <v>0</v>
      </c>
      <c r="E1224">
        <f t="shared" si="494"/>
        <v>-0.94082667455439584</v>
      </c>
      <c r="F1224">
        <f t="shared" si="495"/>
        <v>1.9004344510898465</v>
      </c>
      <c r="G1224">
        <f t="shared" si="502"/>
        <v>0.95960777653545071</v>
      </c>
      <c r="H1224" s="21">
        <f t="shared" si="503"/>
        <v>7.4338721277460527E-3</v>
      </c>
      <c r="I1224" s="37">
        <f t="shared" si="496"/>
        <v>0.26918080865684763</v>
      </c>
      <c r="J1224" s="1">
        <f t="shared" si="504"/>
        <v>1.3363694512610359E-2</v>
      </c>
      <c r="K1224" s="1">
        <f t="shared" si="505"/>
        <v>2.2278529195870835E-6</v>
      </c>
      <c r="L1224" s="1">
        <f t="shared" si="497"/>
        <v>0.55467290535569858</v>
      </c>
      <c r="M1224" s="1">
        <f t="shared" si="498"/>
        <v>0.31198599793357989</v>
      </c>
      <c r="N1224" s="1">
        <f t="shared" si="499"/>
        <v>4.7375069766327577E-2</v>
      </c>
      <c r="O1224" s="1">
        <f t="shared" si="500"/>
        <v>-0.84439094676434612</v>
      </c>
      <c r="P1224" s="1">
        <f t="shared" si="501"/>
        <v>1.764248994749431E-4</v>
      </c>
      <c r="Q1224" s="1">
        <f t="shared" si="506"/>
        <v>9.940478780252884E-3</v>
      </c>
      <c r="R1224" s="1">
        <f t="shared" si="507"/>
        <v>-1.4703086895112412E-4</v>
      </c>
      <c r="S1224" s="1">
        <f t="shared" si="508"/>
        <v>1.6721067137747028E-3</v>
      </c>
      <c r="T1224" s="1">
        <f t="shared" si="509"/>
        <v>7.8805781250774858E-3</v>
      </c>
      <c r="U1224" s="1">
        <f t="shared" si="510"/>
        <v>-2.4636544226637112E-6</v>
      </c>
      <c r="V1224" s="1">
        <f t="shared" si="511"/>
        <v>-1.6244921541135918E-5</v>
      </c>
      <c r="W1224" s="1">
        <f t="shared" si="519"/>
        <v>0</v>
      </c>
      <c r="X1224" s="1">
        <f t="shared" si="519"/>
        <v>0</v>
      </c>
      <c r="Y1224" s="1">
        <f t="shared" si="519"/>
        <v>0</v>
      </c>
      <c r="Z1224" s="1">
        <f t="shared" si="519"/>
        <v>0</v>
      </c>
      <c r="AA1224" s="1">
        <f>+AA$3*$F1224*ABS($F1224)*COS(2*PI()*$A1224/$AZ$22+AA$4)*COS(2*PI()*$A1224/$BA$22+AA$5)</f>
        <v>0</v>
      </c>
      <c r="AB1224" s="39">
        <f>+AB$3*$F1224*ABS($F1224)*COS(2*2*PI()*$A1224/$BA$33+AB$4)*COS(2*2*PI()*$A1224/$BA$34+AB$5)*COS(2*2*PI()*$A1224/$BA$35+AB$6)</f>
        <v>0</v>
      </c>
      <c r="AE1224" s="20">
        <f>+$AF$20*SIGN(SOI!A1223)*(ABS(SOI!A1223))^$AE$2</f>
        <v>0.1104973439394924</v>
      </c>
      <c r="AF1224" s="20">
        <f t="shared" si="514"/>
        <v>0.19315599150127491</v>
      </c>
      <c r="AG1224" s="19">
        <f t="shared" si="516"/>
        <v>-0.48978607507147842</v>
      </c>
      <c r="AH1224" s="19">
        <f t="shared" si="517"/>
        <v>-0.4775990208556018</v>
      </c>
      <c r="AI1224">
        <f t="shared" si="513"/>
        <v>0.7212000000000105</v>
      </c>
      <c r="AJ1224">
        <f t="shared" si="512"/>
        <v>0.68294206657275336</v>
      </c>
      <c r="AK1224">
        <v>0</v>
      </c>
    </row>
    <row r="1225" spans="1:37" x14ac:dyDescent="0.25">
      <c r="A1225">
        <v>100.24999999999866</v>
      </c>
      <c r="B1225" s="2">
        <v>1980.2499999999088</v>
      </c>
      <c r="C1225">
        <f>+D1225+($D$2+E1225+F1225)*SOI!A1224*IF(B1225&gt;$C$18, IF(B1225&lt;$C$19,-1,1),1)</f>
        <v>-0.27836882865777518</v>
      </c>
      <c r="D1225">
        <f>+$D$3*((1-$D$5)*SOI!D1224+$D$5*SOI!D1223) +   $D$4*((1-$D$5)*SOI!E1224+$D$5*SOI!E1223)</f>
        <v>0</v>
      </c>
      <c r="E1225">
        <f t="shared" si="494"/>
        <v>0.76296473715094404</v>
      </c>
      <c r="F1225">
        <f t="shared" si="495"/>
        <v>-2.1548088804398198</v>
      </c>
      <c r="G1225">
        <f t="shared" si="502"/>
        <v>-1.3918441432888757</v>
      </c>
      <c r="H1225" s="21">
        <f t="shared" si="503"/>
        <v>-2.6056148217049206E-2</v>
      </c>
      <c r="I1225" s="37">
        <f t="shared" si="496"/>
        <v>-0.44368225547760487</v>
      </c>
      <c r="J1225" s="1">
        <f t="shared" si="504"/>
        <v>8.5602164408365346E-3</v>
      </c>
      <c r="K1225" s="1">
        <f t="shared" si="505"/>
        <v>-4.5595780264632961E-5</v>
      </c>
      <c r="L1225" s="1">
        <f t="shared" si="497"/>
        <v>-0.93295064428414665</v>
      </c>
      <c r="M1225" s="1">
        <f t="shared" si="498"/>
        <v>-0.12124542020940562</v>
      </c>
      <c r="N1225" s="1">
        <f t="shared" si="499"/>
        <v>-2.3164334479498457E-2</v>
      </c>
      <c r="O1225" s="1">
        <f t="shared" si="500"/>
        <v>0.21222883473811704</v>
      </c>
      <c r="P1225" s="1">
        <f t="shared" si="501"/>
        <v>-8.5411328442901325E-3</v>
      </c>
      <c r="Q1225" s="1">
        <f t="shared" si="506"/>
        <v>1.8888936525039194E-3</v>
      </c>
      <c r="R1225" s="1">
        <f t="shared" si="507"/>
        <v>4.6050748662315479E-5</v>
      </c>
      <c r="S1225" s="1">
        <f t="shared" si="508"/>
        <v>1.347602853438191E-3</v>
      </c>
      <c r="T1225" s="1">
        <f t="shared" si="509"/>
        <v>3.3315061322478751E-3</v>
      </c>
      <c r="U1225" s="1">
        <f t="shared" si="510"/>
        <v>-1.9659087413741663E-4</v>
      </c>
      <c r="V1225" s="1">
        <f t="shared" si="511"/>
        <v>-3.8454146891826713E-4</v>
      </c>
      <c r="W1225" s="1">
        <f t="shared" si="519"/>
        <v>0</v>
      </c>
      <c r="X1225" s="1">
        <f t="shared" si="519"/>
        <v>0</v>
      </c>
      <c r="Y1225" s="1">
        <f t="shared" si="519"/>
        <v>0</v>
      </c>
      <c r="Z1225" s="1">
        <f t="shared" si="519"/>
        <v>0</v>
      </c>
      <c r="AA1225" s="1">
        <f>+AA$3*$F1225*ABS($F1225)*COS(2*PI()*$A1225/$AZ$22+AA$4)*COS(2*PI()*$A1225/$BA$22+AA$5)</f>
        <v>0</v>
      </c>
      <c r="AB1225" s="39">
        <f>+AB$3*$F1225*ABS($F1225)*COS(2*2*PI()*$A1225/$BA$33+AB$4)*COS(2*2*PI()*$A1225/$BA$34+AB$5)*COS(2*2*PI()*$A1225/$BA$35+AB$6)</f>
        <v>0</v>
      </c>
      <c r="AE1225" s="20">
        <f>+$AF$20*SIGN(SOI!A1224)*(ABS(SOI!A1224))^$AE$2</f>
        <v>0.19365172648260318</v>
      </c>
      <c r="AF1225" s="20">
        <f t="shared" si="514"/>
        <v>0.14907486172306864</v>
      </c>
      <c r="AG1225" s="19">
        <f t="shared" si="516"/>
        <v>-0.40411607137991867</v>
      </c>
      <c r="AH1225" s="19">
        <f t="shared" si="517"/>
        <v>-0.39710834770079595</v>
      </c>
      <c r="AI1225">
        <f t="shared" si="513"/>
        <v>0.72180000000001054</v>
      </c>
      <c r="AJ1225">
        <f t="shared" si="512"/>
        <v>0.55319093310298728</v>
      </c>
      <c r="AK1225">
        <v>0</v>
      </c>
    </row>
    <row r="1226" spans="1:37" x14ac:dyDescent="0.25">
      <c r="A1226">
        <v>100.33333333333199</v>
      </c>
      <c r="B1226" s="2">
        <v>1980.3333333332421</v>
      </c>
      <c r="C1226">
        <f>+D1226+($D$2+E1226+F1226)*SOI!A1225*IF(B1226&gt;$C$18, IF(B1226&lt;$C$19,-1,1),1)</f>
        <v>0.37979270844459007</v>
      </c>
      <c r="D1226">
        <f>+$D$3*((1-$D$5)*SOI!D1225+$D$5*SOI!D1224) +   $D$4*((1-$D$5)*SOI!E1225+$D$5*SOI!E1224)</f>
        <v>0</v>
      </c>
      <c r="E1226">
        <f t="shared" si="494"/>
        <v>-0.68067141197221037</v>
      </c>
      <c r="F1226">
        <f t="shared" si="495"/>
        <v>3.602153784622903</v>
      </c>
      <c r="G1226">
        <f t="shared" si="502"/>
        <v>2.9214823726506927</v>
      </c>
      <c r="H1226" s="21">
        <f t="shared" si="503"/>
        <v>1.5618475735691559E-2</v>
      </c>
      <c r="I1226" s="37">
        <f t="shared" si="496"/>
        <v>0.40880510173548612</v>
      </c>
      <c r="J1226" s="1">
        <f t="shared" si="504"/>
        <v>-9.0541614195259502E-3</v>
      </c>
      <c r="K1226" s="1">
        <f t="shared" si="505"/>
        <v>1.127112673816404E-5</v>
      </c>
      <c r="L1226" s="1">
        <f t="shared" si="497"/>
        <v>0.50494136711138504</v>
      </c>
      <c r="M1226" s="1">
        <f t="shared" si="498"/>
        <v>-0.13918248403089717</v>
      </c>
      <c r="N1226" s="1">
        <f t="shared" si="499"/>
        <v>-1.3513954468369194E-2</v>
      </c>
      <c r="O1226" s="1">
        <f t="shared" si="500"/>
        <v>-1.7993210341290554E-2</v>
      </c>
      <c r="P1226" s="1">
        <f t="shared" si="501"/>
        <v>4.6012052637135085E-2</v>
      </c>
      <c r="Q1226" s="1">
        <f t="shared" si="506"/>
        <v>1.2649966385283238E-3</v>
      </c>
      <c r="R1226" s="1">
        <f t="shared" si="507"/>
        <v>-2.8415990985976532E-5</v>
      </c>
      <c r="S1226" s="1">
        <f t="shared" si="508"/>
        <v>-7.2438390628168272E-4</v>
      </c>
      <c r="T1226" s="1">
        <f t="shared" si="509"/>
        <v>1.528717252780735E-4</v>
      </c>
      <c r="U1226" s="1">
        <f t="shared" si="510"/>
        <v>-9.7580655687204258E-4</v>
      </c>
      <c r="V1226" s="1">
        <f t="shared" si="511"/>
        <v>1.2085425242498167E-3</v>
      </c>
      <c r="W1226" s="1">
        <f t="shared" si="519"/>
        <v>0</v>
      </c>
      <c r="X1226" s="1">
        <f t="shared" si="519"/>
        <v>0</v>
      </c>
      <c r="Y1226" s="1">
        <f t="shared" si="519"/>
        <v>0</v>
      </c>
      <c r="Z1226" s="1">
        <f t="shared" si="519"/>
        <v>0</v>
      </c>
      <c r="AA1226" s="1">
        <f>+AA$3*$F1226*ABS($F1226)*COS(2*PI()*$A1226/$AZ$22+AA$4)*COS(2*PI()*$A1226/$BA$22+AA$5)</f>
        <v>0</v>
      </c>
      <c r="AB1226" s="39">
        <f>+AB$3*$F1226*ABS($F1226)*COS(2*2*PI()*$A1226/$BA$33+AB$4)*COS(2*2*PI()*$A1226/$BA$34+AB$5)*COS(2*2*PI()*$A1226/$BA$35+AB$6)</f>
        <v>0</v>
      </c>
      <c r="AE1226" s="20">
        <f>+$AF$20*SIGN(SOI!A1225)*(ABS(SOI!A1225))^$AE$2</f>
        <v>0.14307551474711033</v>
      </c>
      <c r="AF1226" s="20">
        <f t="shared" si="514"/>
        <v>0.21169768351093352</v>
      </c>
      <c r="AG1226" s="19">
        <f t="shared" si="516"/>
        <v>-1.1436837634935491</v>
      </c>
      <c r="AH1226" s="19">
        <f t="shared" si="517"/>
        <v>-1.1343937564218607</v>
      </c>
      <c r="AI1226">
        <f t="shared" si="513"/>
        <v>0.72240000000001059</v>
      </c>
      <c r="AJ1226">
        <f t="shared" si="512"/>
        <v>1.3553814470044825</v>
      </c>
      <c r="AK1226">
        <v>0</v>
      </c>
    </row>
    <row r="1227" spans="1:37" x14ac:dyDescent="0.25">
      <c r="A1227">
        <v>100.41666666666532</v>
      </c>
      <c r="B1227" s="2">
        <v>1980.4166666665753</v>
      </c>
      <c r="C1227">
        <f>+D1227+($D$2+E1227+F1227)*SOI!A1226*IF(B1227&gt;$C$18, IF(B1227&lt;$C$19,-1,1),1)</f>
        <v>-21.83510284306718</v>
      </c>
      <c r="D1227">
        <f>+$D$3*((1-$D$5)*SOI!D1226+$D$5*SOI!D1225) +   $D$4*((1-$D$5)*SOI!E1226+$D$5*SOI!E1225)</f>
        <v>0</v>
      </c>
      <c r="E1227">
        <f t="shared" si="494"/>
        <v>0.65467329750340142</v>
      </c>
      <c r="F1227">
        <f t="shared" si="495"/>
        <v>-59.668464765252537</v>
      </c>
      <c r="G1227">
        <f t="shared" si="502"/>
        <v>-59.013791467749137</v>
      </c>
      <c r="H1227" s="21">
        <f t="shared" si="503"/>
        <v>4.1003564614959506E-2</v>
      </c>
      <c r="I1227" s="37">
        <f t="shared" si="496"/>
        <v>-0.54875274449135403</v>
      </c>
      <c r="J1227" s="1">
        <f t="shared" si="504"/>
        <v>-0.38404532832726429</v>
      </c>
      <c r="K1227" s="1">
        <f t="shared" si="505"/>
        <v>-4.7274626479584944E-4</v>
      </c>
      <c r="L1227" s="1">
        <f t="shared" si="497"/>
        <v>-2.0889892455648477E-2</v>
      </c>
      <c r="M1227" s="1">
        <f t="shared" si="498"/>
        <v>4.3980325425825226</v>
      </c>
      <c r="N1227" s="1">
        <f t="shared" si="499"/>
        <v>-0.27980881202861541</v>
      </c>
      <c r="O1227" s="1">
        <f t="shared" si="500"/>
        <v>1.016510109303622</v>
      </c>
      <c r="P1227" s="1">
        <f t="shared" si="501"/>
        <v>-0.82572243200879769</v>
      </c>
      <c r="Q1227" s="1">
        <f t="shared" si="506"/>
        <v>-0.82764131688620557</v>
      </c>
      <c r="R1227" s="1">
        <f t="shared" si="507"/>
        <v>-2.4956058571132703E-2</v>
      </c>
      <c r="S1227" s="1">
        <f t="shared" si="508"/>
        <v>2.0132983034080759E-2</v>
      </c>
      <c r="T1227" s="1">
        <f t="shared" si="509"/>
        <v>3.5729378739742028E-4</v>
      </c>
      <c r="U1227" s="1">
        <f t="shared" si="510"/>
        <v>-2.3506426157758397E-2</v>
      </c>
      <c r="V1227" s="1">
        <f t="shared" si="511"/>
        <v>-0.44905894076807445</v>
      </c>
      <c r="W1227" s="1">
        <f t="shared" si="519"/>
        <v>0</v>
      </c>
      <c r="X1227" s="1">
        <f t="shared" si="519"/>
        <v>0</v>
      </c>
      <c r="Y1227" s="1">
        <f t="shared" si="519"/>
        <v>0</v>
      </c>
      <c r="Z1227" s="1">
        <f t="shared" si="519"/>
        <v>0</v>
      </c>
      <c r="AA1227" s="1">
        <f>+AA$3*$F1227*ABS($F1227)*COS(2*PI()*$A1227/$AZ$22+AA$4)*COS(2*PI()*$A1227/$BA$22+AA$5)</f>
        <v>0</v>
      </c>
      <c r="AB1227" s="39">
        <f>+AB$3*$F1227*ABS($F1227)*COS(2*2*PI()*$A1227/$BA$33+AB$4)*COS(2*2*PI()*$A1227/$BA$34+AB$5)*COS(2*2*PI()*$A1227/$BA$35+AB$6)</f>
        <v>0</v>
      </c>
      <c r="AE1227" s="20">
        <f>+$AF$20*SIGN(SOI!A1226)*(ABS(SOI!A1226))^$AE$2</f>
        <v>0.29836580930308693</v>
      </c>
      <c r="AF1227" s="20">
        <f t="shared" si="514"/>
        <v>0.15994835027028029</v>
      </c>
      <c r="AG1227" s="19">
        <f t="shared" si="516"/>
        <v>-1.0955841982443608</v>
      </c>
      <c r="AH1227" s="19">
        <f t="shared" si="517"/>
        <v>-1.1150128842615317</v>
      </c>
      <c r="AI1227">
        <f t="shared" si="513"/>
        <v>0.72300000000001063</v>
      </c>
      <c r="AJ1227">
        <f t="shared" si="512"/>
        <v>1.2555325485146411</v>
      </c>
      <c r="AK1227">
        <v>0</v>
      </c>
    </row>
    <row r="1228" spans="1:37" x14ac:dyDescent="0.25">
      <c r="A1228">
        <v>100.49999999999865</v>
      </c>
      <c r="B1228" s="2">
        <v>1980.4999999999086</v>
      </c>
      <c r="C1228">
        <f>+D1228+($D$2+E1228+F1228)*SOI!A1227*IF(B1228&gt;$C$18, IF(B1228&lt;$C$19,-1,1),1)</f>
        <v>-9.395354416580104E-2</v>
      </c>
      <c r="D1228">
        <f>+$D$3*((1-$D$5)*SOI!D1227+$D$5*SOI!D1226) +   $D$4*((1-$D$5)*SOI!E1227+$D$5*SOI!E1226)</f>
        <v>0</v>
      </c>
      <c r="E1228">
        <f t="shared" si="494"/>
        <v>-0.67488859919945998</v>
      </c>
      <c r="F1228">
        <f t="shared" si="495"/>
        <v>-4.0227886090905915</v>
      </c>
      <c r="G1228">
        <f t="shared" si="502"/>
        <v>-4.6976772082900515</v>
      </c>
      <c r="H1228" s="21">
        <f t="shared" si="503"/>
        <v>-7.9192487361643554E-3</v>
      </c>
      <c r="I1228" s="37">
        <f t="shared" si="496"/>
        <v>-0.10303843576126513</v>
      </c>
      <c r="J1228" s="1">
        <f t="shared" si="504"/>
        <v>-3.3745447341412076E-3</v>
      </c>
      <c r="K1228" s="1">
        <f t="shared" si="505"/>
        <v>-8.1231533384660287E-5</v>
      </c>
      <c r="L1228" s="1">
        <f t="shared" si="497"/>
        <v>0.25845463958431131</v>
      </c>
      <c r="M1228" s="1">
        <f t="shared" si="498"/>
        <v>0.20581100338398167</v>
      </c>
      <c r="N1228" s="1">
        <f t="shared" si="499"/>
        <v>-0.14786423263418688</v>
      </c>
      <c r="O1228" s="1">
        <f t="shared" si="500"/>
        <v>-0.56296421759589366</v>
      </c>
      <c r="P1228" s="1">
        <f t="shared" si="501"/>
        <v>-2.0706820089510795E-2</v>
      </c>
      <c r="Q1228" s="1">
        <f t="shared" si="506"/>
        <v>-2.0466993924478198E-2</v>
      </c>
      <c r="R1228" s="1">
        <f t="shared" si="507"/>
        <v>-1.1588052270293293E-4</v>
      </c>
      <c r="S1228" s="1">
        <f t="shared" si="508"/>
        <v>1.9977099163864431E-3</v>
      </c>
      <c r="T1228" s="1">
        <f t="shared" si="509"/>
        <v>2.4481762634720816E-3</v>
      </c>
      <c r="U1228" s="1">
        <f t="shared" si="510"/>
        <v>-1.1068492731669041E-4</v>
      </c>
      <c r="V1228" s="1">
        <f t="shared" si="511"/>
        <v>-5.9509242334891575E-3</v>
      </c>
      <c r="W1228" s="1">
        <f t="shared" si="519"/>
        <v>0</v>
      </c>
      <c r="X1228" s="1">
        <f t="shared" si="519"/>
        <v>0</v>
      </c>
      <c r="Y1228" s="1">
        <f t="shared" si="519"/>
        <v>0</v>
      </c>
      <c r="Z1228" s="1">
        <f t="shared" si="519"/>
        <v>0</v>
      </c>
      <c r="AA1228" s="1">
        <f>+AA$3*$F1228*ABS($F1228)*COS(2*PI()*$A1228/$AZ$22+AA$4)*COS(2*PI()*$A1228/$BA$22+AA$5)</f>
        <v>0</v>
      </c>
      <c r="AB1228" s="39">
        <f>+AB$3*$F1228*ABS($F1228)*COS(2*2*PI()*$A1228/$BA$33+AB$4)*COS(2*2*PI()*$A1228/$BA$34+AB$5)*COS(2*2*PI()*$A1228/$BA$35+AB$6)</f>
        <v>0</v>
      </c>
      <c r="AE1228" s="20">
        <f>+$AF$20*SIGN(SOI!A1227)*(ABS(SOI!A1227))^$AE$2</f>
        <v>3.8403726760643568E-2</v>
      </c>
      <c r="AF1228" s="20">
        <f t="shared" si="514"/>
        <v>4.1045143043543446E-2</v>
      </c>
      <c r="AG1228" s="19">
        <f t="shared" si="516"/>
        <v>-1.1327745494777808</v>
      </c>
      <c r="AH1228" s="19">
        <f t="shared" si="517"/>
        <v>-1.1324390720792252</v>
      </c>
      <c r="AI1228">
        <f t="shared" si="513"/>
        <v>0.72360000000001068</v>
      </c>
      <c r="AJ1228">
        <f t="shared" si="512"/>
        <v>1.1738196925213242</v>
      </c>
      <c r="AK1228">
        <v>0</v>
      </c>
    </row>
    <row r="1229" spans="1:37" x14ac:dyDescent="0.25">
      <c r="A1229">
        <v>100.58333333333198</v>
      </c>
      <c r="B1229" s="2">
        <v>1980.5833333332419</v>
      </c>
      <c r="C1229">
        <f>+D1229+($D$2+E1229+F1229)*SOI!A1228*IF(B1229&gt;$C$18, IF(B1229&lt;$C$19,-1,1),1)</f>
        <v>-0.68645967200266123</v>
      </c>
      <c r="D1229">
        <f>+$D$3*((1-$D$5)*SOI!D1228+$D$5*SOI!D1227) +   $D$4*((1-$D$5)*SOI!E1228+$D$5*SOI!E1227)</f>
        <v>0</v>
      </c>
      <c r="E1229">
        <f t="shared" si="494"/>
        <v>0.74906623526415439</v>
      </c>
      <c r="F1229">
        <f t="shared" si="495"/>
        <v>2.2355410343126332</v>
      </c>
      <c r="G1229">
        <f t="shared" si="502"/>
        <v>2.9846072695767876</v>
      </c>
      <c r="H1229" s="21">
        <f t="shared" si="503"/>
        <v>-3.9993680172303739E-4</v>
      </c>
      <c r="I1229" s="37">
        <f t="shared" si="496"/>
        <v>0.34137261377722866</v>
      </c>
      <c r="J1229" s="1">
        <f t="shared" si="504"/>
        <v>-1.3998620768823958E-3</v>
      </c>
      <c r="K1229" s="1">
        <f t="shared" si="505"/>
        <v>1.1318328876461918E-6</v>
      </c>
      <c r="L1229" s="1">
        <f t="shared" si="497"/>
        <v>-0.85586784752194012</v>
      </c>
      <c r="M1229" s="1">
        <f t="shared" si="498"/>
        <v>-2.576969202290744E-2</v>
      </c>
      <c r="N1229" s="1">
        <f t="shared" si="499"/>
        <v>0.14772174775519864</v>
      </c>
      <c r="O1229" s="1">
        <f t="shared" si="500"/>
        <v>0.36450245482204202</v>
      </c>
      <c r="P1229" s="1">
        <f t="shared" si="501"/>
        <v>1.345640417972679E-4</v>
      </c>
      <c r="Q1229" s="1">
        <f t="shared" si="506"/>
        <v>-2.5602124342171814E-3</v>
      </c>
      <c r="R1229" s="1">
        <f t="shared" si="507"/>
        <v>4.8024384532729043E-5</v>
      </c>
      <c r="S1229" s="1">
        <f t="shared" si="508"/>
        <v>6.6121568840843328E-3</v>
      </c>
      <c r="T1229" s="1">
        <f t="shared" si="509"/>
        <v>5.2490985614624648E-3</v>
      </c>
      <c r="U1229" s="1">
        <f t="shared" si="510"/>
        <v>-2.3830519923266706E-6</v>
      </c>
      <c r="V1229" s="1">
        <f t="shared" si="511"/>
        <v>-3.8635037446113679E-5</v>
      </c>
      <c r="W1229" s="1">
        <f t="shared" si="519"/>
        <v>0</v>
      </c>
      <c r="X1229" s="1">
        <f t="shared" si="519"/>
        <v>0</v>
      </c>
      <c r="Y1229" s="1">
        <f t="shared" si="519"/>
        <v>0</v>
      </c>
      <c r="Z1229" s="1">
        <f t="shared" si="519"/>
        <v>0</v>
      </c>
      <c r="AA1229" s="1">
        <f>+AA$3*$F1229*ABS($F1229)*COS(2*PI()*$A1229/$AZ$22+AA$4)*COS(2*PI()*$A1229/$BA$22+AA$5)</f>
        <v>0</v>
      </c>
      <c r="AB1229" s="39">
        <f>+AB$3*$F1229*ABS($F1229)*COS(2*2*PI()*$A1229/$BA$33+AB$4)*COS(2*2*PI()*$A1229/$BA$34+AB$5)*COS(2*2*PI()*$A1229/$BA$35+AB$6)</f>
        <v>0</v>
      </c>
      <c r="AE1229" s="20">
        <f>+$AF$20*SIGN(SOI!A1228)*(ABS(SOI!A1228))^$AE$2</f>
        <v>-0.21363410693310017</v>
      </c>
      <c r="AF1229" s="20">
        <f t="shared" si="514"/>
        <v>-0.10349372152664903</v>
      </c>
      <c r="AG1229" s="19">
        <f t="shared" si="516"/>
        <v>-1.1185366826906276</v>
      </c>
      <c r="AH1229" s="19">
        <f t="shared" si="517"/>
        <v>-1.1180139860733356</v>
      </c>
      <c r="AI1229">
        <f t="shared" si="513"/>
        <v>0.72420000000001072</v>
      </c>
      <c r="AJ1229">
        <f t="shared" si="512"/>
        <v>1.0150429611639786</v>
      </c>
      <c r="AK1229">
        <v>0</v>
      </c>
    </row>
    <row r="1230" spans="1:37" x14ac:dyDescent="0.25">
      <c r="A1230">
        <v>100.66666666666531</v>
      </c>
      <c r="B1230" s="2">
        <v>1980.6666666665751</v>
      </c>
      <c r="C1230">
        <f>+D1230+($D$2+E1230+F1230)*SOI!A1229*IF(B1230&gt;$C$18, IF(B1230&lt;$C$19,-1,1),1)</f>
        <v>0.33741275610343419</v>
      </c>
      <c r="D1230">
        <f>+$D$3*((1-$D$5)*SOI!D1229+$D$5*SOI!D1228) +   $D$4*((1-$D$5)*SOI!E1229+$D$5*SOI!E1228)</f>
        <v>0</v>
      </c>
      <c r="E1230">
        <f t="shared" si="494"/>
        <v>-0.9113385163151202</v>
      </c>
      <c r="F1230">
        <f t="shared" si="495"/>
        <v>-1.9004344512134983</v>
      </c>
      <c r="G1230">
        <f t="shared" si="502"/>
        <v>-2.8117729675286185</v>
      </c>
      <c r="H1230" s="21">
        <f t="shared" si="503"/>
        <v>4.2603406301734131E-3</v>
      </c>
      <c r="I1230" s="37">
        <f t="shared" si="496"/>
        <v>-0.47018081029467268</v>
      </c>
      <c r="J1230" s="1">
        <f t="shared" si="504"/>
        <v>4.6514412514090037E-4</v>
      </c>
      <c r="K1230" s="1">
        <f t="shared" si="505"/>
        <v>-3.608872212242056E-6</v>
      </c>
      <c r="L1230" s="1">
        <f t="shared" si="497"/>
        <v>0.8249567508871094</v>
      </c>
      <c r="M1230" s="1">
        <f t="shared" si="498"/>
        <v>-6.2169202639697158E-3</v>
      </c>
      <c r="N1230" s="1">
        <f t="shared" si="499"/>
        <v>-0.11436006542976487</v>
      </c>
      <c r="O1230" s="1">
        <f t="shared" si="500"/>
        <v>-1.1076685151274199E-2</v>
      </c>
      <c r="P1230" s="1">
        <f t="shared" si="501"/>
        <v>-1.4648204528275239E-2</v>
      </c>
      <c r="Q1230" s="1">
        <f t="shared" si="506"/>
        <v>4.7815866397026073E-4</v>
      </c>
      <c r="R1230" s="1">
        <f t="shared" si="507"/>
        <v>1.2353614854510598E-5</v>
      </c>
      <c r="S1230" s="1">
        <f t="shared" si="508"/>
        <v>7.0503281281005664E-3</v>
      </c>
      <c r="T1230" s="1">
        <f t="shared" si="509"/>
        <v>1.5375121296579939E-4</v>
      </c>
      <c r="U1230" s="1">
        <f t="shared" si="510"/>
        <v>-3.5729349749678521E-4</v>
      </c>
      <c r="V1230" s="1">
        <f t="shared" si="511"/>
        <v>-3.2558670858051689E-3</v>
      </c>
      <c r="W1230" s="1">
        <f t="shared" si="519"/>
        <v>0</v>
      </c>
      <c r="X1230" s="1">
        <f t="shared" si="519"/>
        <v>0</v>
      </c>
      <c r="Y1230" s="1">
        <f t="shared" si="519"/>
        <v>0</v>
      </c>
      <c r="Z1230" s="1">
        <f t="shared" si="519"/>
        <v>0</v>
      </c>
      <c r="AA1230" s="1">
        <f>+AA$3*$F1230*ABS($F1230)*COS(2*PI()*$A1230/$AZ$22+AA$4)*COS(2*PI()*$A1230/$BA$22+AA$5)</f>
        <v>0</v>
      </c>
      <c r="AB1230" s="39">
        <f>+AB$3*$F1230*ABS($F1230)*COS(2*2*PI()*$A1230/$BA$33+AB$4)*COS(2*2*PI()*$A1230/$BA$34+AB$5)*COS(2*2*PI()*$A1230/$BA$35+AB$6)</f>
        <v>0</v>
      </c>
      <c r="AE1230" s="20">
        <f>+$AF$20*SIGN(SOI!A1229)*(ABS(SOI!A1229))^$AE$2</f>
        <v>-0.13525078440749047</v>
      </c>
      <c r="AF1230" s="20">
        <f t="shared" si="514"/>
        <v>-0.15870478884064648</v>
      </c>
      <c r="AG1230" s="19">
        <f t="shared" si="516"/>
        <v>5.7620757723756605E-2</v>
      </c>
      <c r="AH1230" s="19">
        <f t="shared" si="517"/>
        <v>-1.0663453238970637</v>
      </c>
      <c r="AI1230">
        <f t="shared" si="513"/>
        <v>0.72480000000001077</v>
      </c>
      <c r="AJ1230">
        <f t="shared" si="512"/>
        <v>0.21632554656440309</v>
      </c>
      <c r="AK1230">
        <v>0</v>
      </c>
    </row>
    <row r="1231" spans="1:37" x14ac:dyDescent="0.25">
      <c r="A1231">
        <v>100.74999999999864</v>
      </c>
      <c r="B1231" s="2">
        <v>1980.7499999999084</v>
      </c>
      <c r="C1231">
        <f>+D1231+($D$2+E1231+F1231)*SOI!A1230*IF(B1231&gt;$C$18, IF(B1231&lt;$C$19,-1,1),1)</f>
        <v>-0.37719199117186142</v>
      </c>
      <c r="D1231">
        <f>+$D$3*((1-$D$5)*SOI!D1230+$D$5*SOI!D1229) +   $D$4*((1-$D$5)*SOI!E1230+$D$5*SOI!E1229)</f>
        <v>0</v>
      </c>
      <c r="E1231">
        <f t="shared" si="494"/>
        <v>1.274209220993419</v>
      </c>
      <c r="F1231">
        <f t="shared" si="495"/>
        <v>2.1548088805689574</v>
      </c>
      <c r="G1231">
        <f t="shared" si="502"/>
        <v>3.4290181015623764</v>
      </c>
      <c r="H1231" s="21">
        <f t="shared" si="503"/>
        <v>1.2520698334387253E-2</v>
      </c>
      <c r="I1231" s="37">
        <f t="shared" si="496"/>
        <v>0.37387668377681582</v>
      </c>
      <c r="J1231" s="1">
        <f t="shared" si="504"/>
        <v>-2.2388775392839775E-3</v>
      </c>
      <c r="K1231" s="1">
        <f t="shared" si="505"/>
        <v>5.2768548906453704E-5</v>
      </c>
      <c r="L1231" s="1">
        <f t="shared" si="497"/>
        <v>-0.13781566707910645</v>
      </c>
      <c r="M1231" s="1">
        <f t="shared" si="498"/>
        <v>-3.7631767322916052E-2</v>
      </c>
      <c r="N1231" s="1">
        <f t="shared" si="499"/>
        <v>2.1031600154981765E-2</v>
      </c>
      <c r="O1231" s="1">
        <f t="shared" si="500"/>
        <v>0.37146242726189471</v>
      </c>
      <c r="P1231" s="1">
        <f t="shared" si="501"/>
        <v>3.8230990582069586E-2</v>
      </c>
      <c r="Q1231" s="1">
        <f t="shared" si="506"/>
        <v>-5.3229117783381837E-4</v>
      </c>
      <c r="R1231" s="1">
        <f t="shared" si="507"/>
        <v>1.0935402632927944E-5</v>
      </c>
      <c r="S1231" s="1">
        <f t="shared" si="508"/>
        <v>1.0310286489258018E-3</v>
      </c>
      <c r="T1231" s="1">
        <f t="shared" si="509"/>
        <v>8.6137257909092767E-4</v>
      </c>
      <c r="U1231" s="1">
        <f t="shared" si="510"/>
        <v>-7.415146741803117E-4</v>
      </c>
      <c r="V1231" s="1">
        <f t="shared" si="511"/>
        <v>-1.5627724426347685E-3</v>
      </c>
      <c r="W1231" s="1">
        <f t="shared" si="519"/>
        <v>0</v>
      </c>
      <c r="X1231" s="1">
        <f t="shared" si="519"/>
        <v>0</v>
      </c>
      <c r="Y1231" s="1">
        <f t="shared" si="519"/>
        <v>0</v>
      </c>
      <c r="Z1231" s="1">
        <f t="shared" si="519"/>
        <v>0</v>
      </c>
      <c r="AA1231" s="1">
        <f>+AA$3*$F1231*ABS($F1231)*COS(2*PI()*$A1231/$AZ$22+AA$4)*COS(2*PI()*$A1231/$BA$22+AA$5)</f>
        <v>0</v>
      </c>
      <c r="AB1231" s="39">
        <f>+AB$3*$F1231*ABS($F1231)*COS(2*2*PI()*$A1231/$BA$33+AB$4)*COS(2*2*PI()*$A1231/$BA$34+AB$5)*COS(2*2*PI()*$A1231/$BA$35+AB$6)</f>
        <v>0</v>
      </c>
      <c r="AE1231" s="20">
        <f>+$AF$20*SIGN(SOI!A1230)*(ABS(SOI!A1230))^$AE$2</f>
        <v>-0.12722947518134881</v>
      </c>
      <c r="AF1231" s="20">
        <f t="shared" si="514"/>
        <v>-4.7830745578352742E-2</v>
      </c>
      <c r="AG1231" s="19">
        <f t="shared" si="516"/>
        <v>-1.1466168280188411</v>
      </c>
      <c r="AH1231" s="19">
        <f t="shared" si="517"/>
        <v>-1.093435095404599</v>
      </c>
      <c r="AI1231">
        <f t="shared" si="513"/>
        <v>0.72540000000001081</v>
      </c>
      <c r="AJ1231">
        <f t="shared" si="512"/>
        <v>1.0987860824404885</v>
      </c>
      <c r="AK1231">
        <v>0</v>
      </c>
    </row>
    <row r="1232" spans="1:37" x14ac:dyDescent="0.25">
      <c r="A1232">
        <v>100.83333333333196</v>
      </c>
      <c r="B1232" s="2">
        <v>1980.8333333332416</v>
      </c>
      <c r="C1232">
        <f>+D1232+($D$2+E1232+F1232)*SOI!A1231*IF(B1232&gt;$C$18, IF(B1232&lt;$C$19,-1,1),1)</f>
        <v>-0.59897517082777707</v>
      </c>
      <c r="D1232">
        <f>+$D$3*((1-$D$5)*SOI!D1231+$D$5*SOI!D1230) +   $D$4*((1-$D$5)*SOI!E1231+$D$5*SOI!E1230)</f>
        <v>0</v>
      </c>
      <c r="E1232">
        <f t="shared" si="494"/>
        <v>-2.3875979233795497</v>
      </c>
      <c r="F1232">
        <f t="shared" si="495"/>
        <v>-3.6021537848982206</v>
      </c>
      <c r="G1232">
        <f t="shared" si="502"/>
        <v>-5.9897517082777707</v>
      </c>
      <c r="H1232" s="21">
        <f t="shared" si="503"/>
        <v>-1.7868574480569978E-2</v>
      </c>
      <c r="I1232" s="37">
        <f t="shared" si="496"/>
        <v>0.2179270013423234</v>
      </c>
      <c r="J1232" s="1">
        <f t="shared" si="504"/>
        <v>6.2018182373998615E-3</v>
      </c>
      <c r="K1232" s="1">
        <f t="shared" si="505"/>
        <v>-1.5774706426895362E-3</v>
      </c>
      <c r="L1232" s="1">
        <f t="shared" si="497"/>
        <v>0.52424651814595691</v>
      </c>
      <c r="M1232" s="1">
        <f t="shared" si="498"/>
        <v>0.17883834741587451</v>
      </c>
      <c r="N1232" s="1">
        <f t="shared" si="499"/>
        <v>0.2134376397469557</v>
      </c>
      <c r="O1232" s="1">
        <f t="shared" si="500"/>
        <v>-2.0508272048924208</v>
      </c>
      <c r="P1232" s="1">
        <f t="shared" si="501"/>
        <v>-5.4418998400991687E-2</v>
      </c>
      <c r="Q1232" s="1">
        <f t="shared" si="506"/>
        <v>2.5671662506840841E-2</v>
      </c>
      <c r="R1232" s="1">
        <f t="shared" si="507"/>
        <v>-3.074129549883329E-4</v>
      </c>
      <c r="S1232" s="1">
        <f t="shared" si="508"/>
        <v>6.0989080725459182E-3</v>
      </c>
      <c r="T1232" s="1">
        <f t="shared" si="509"/>
        <v>1.8090150630437528E-2</v>
      </c>
      <c r="U1232" s="1">
        <f t="shared" si="510"/>
        <v>6.1522985805762659E-4</v>
      </c>
      <c r="V1232" s="1">
        <f t="shared" si="511"/>
        <v>2.2575086906199273E-2</v>
      </c>
      <c r="W1232" s="1">
        <f t="shared" si="519"/>
        <v>0</v>
      </c>
      <c r="X1232" s="1">
        <f t="shared" si="519"/>
        <v>0</v>
      </c>
      <c r="Y1232" s="1">
        <f t="shared" si="519"/>
        <v>0</v>
      </c>
      <c r="Z1232" s="1">
        <f t="shared" si="519"/>
        <v>0</v>
      </c>
      <c r="AA1232" s="1">
        <f>+AA$3*$F1232*ABS($F1232)*COS(2*PI()*$A1232/$AZ$22+AA$4)*COS(2*PI()*$A1232/$BA$22+AA$5)</f>
        <v>0</v>
      </c>
      <c r="AB1232" s="39">
        <f>+AB$3*$F1232*ABS($F1232)*COS(2*2*PI()*$A1232/$BA$33+AB$4)*COS(2*2*PI()*$A1232/$BA$34+AB$5)*COS(2*2*PI()*$A1232/$BA$35+AB$6)</f>
        <v>0</v>
      </c>
      <c r="AE1232" s="20">
        <f>+$AF$20*SIGN(SOI!A1231)*(ABS(SOI!A1231))^$AE$2</f>
        <v>0.11898802285378103</v>
      </c>
      <c r="AF1232" s="20">
        <f t="shared" si="514"/>
        <v>9.4811735601659786E-2</v>
      </c>
      <c r="AG1232" s="19">
        <f t="shared" si="516"/>
        <v>-0.17486968977267087</v>
      </c>
      <c r="AH1232" s="19">
        <f t="shared" si="517"/>
        <v>-1.1189657039411418</v>
      </c>
      <c r="AI1232">
        <f t="shared" si="513"/>
        <v>0.72600000000001086</v>
      </c>
      <c r="AJ1232">
        <f t="shared" si="512"/>
        <v>0.26968142537433065</v>
      </c>
      <c r="AK1232">
        <v>0</v>
      </c>
    </row>
    <row r="1233" spans="1:37" x14ac:dyDescent="0.25">
      <c r="A1233">
        <v>100.91666666666529</v>
      </c>
      <c r="B1233" s="2">
        <v>1980.9166666665749</v>
      </c>
      <c r="C1233">
        <f>+D1233+($D$2+E1233+F1233)*SOI!A1232*IF(B1233&gt;$C$18, IF(B1233&lt;$C$19,-1,1),1)</f>
        <v>36.283969715576205</v>
      </c>
      <c r="D1233">
        <f>+$D$3*((1-$D$5)*SOI!D1232+$D$5*SOI!D1231) +   $D$4*((1-$D$5)*SOI!E1232+$D$5*SOI!E1231)</f>
        <v>0</v>
      </c>
      <c r="E1233">
        <f t="shared" si="494"/>
        <v>41.120340000289623</v>
      </c>
      <c r="F1233">
        <f t="shared" si="495"/>
        <v>59.668464765199829</v>
      </c>
      <c r="G1233">
        <f t="shared" si="502"/>
        <v>100.78880476548946</v>
      </c>
      <c r="H1233" s="21">
        <f t="shared" si="503"/>
        <v>0.91728217524395861</v>
      </c>
      <c r="I1233" s="37">
        <f t="shared" si="496"/>
        <v>-17.685391143547804</v>
      </c>
      <c r="J1233" s="1">
        <f t="shared" si="504"/>
        <v>10.074617545642761</v>
      </c>
      <c r="K1233" s="1">
        <f t="shared" si="505"/>
        <v>7.5401968916960458</v>
      </c>
      <c r="L1233" s="1">
        <f t="shared" si="497"/>
        <v>-42.637311134644122</v>
      </c>
      <c r="M1233" s="1">
        <f t="shared" si="498"/>
        <v>-3.579864232525364</v>
      </c>
      <c r="N1233" s="1">
        <f t="shared" si="499"/>
        <v>-6.135775784997394</v>
      </c>
      <c r="O1233" s="1">
        <f t="shared" si="500"/>
        <v>30.236107002992611</v>
      </c>
      <c r="P1233" s="1">
        <f t="shared" si="501"/>
        <v>0.21693063489742892</v>
      </c>
      <c r="Q1233" s="1">
        <f t="shared" si="506"/>
        <v>14.772648836094728</v>
      </c>
      <c r="R1233" s="1">
        <f t="shared" si="507"/>
        <v>14.355891639729695</v>
      </c>
      <c r="S1233" s="1">
        <f t="shared" si="508"/>
        <v>14.228338384428726</v>
      </c>
      <c r="T1233" s="1">
        <f t="shared" si="509"/>
        <v>21.691682586160777</v>
      </c>
      <c r="U1233" s="1">
        <f t="shared" si="510"/>
        <v>0.19902671450903478</v>
      </c>
      <c r="V1233" s="1">
        <f t="shared" si="511"/>
        <v>2.5870108217608108</v>
      </c>
      <c r="W1233" s="1">
        <f t="shared" si="519"/>
        <v>0</v>
      </c>
      <c r="X1233" s="1">
        <f t="shared" si="519"/>
        <v>0</v>
      </c>
      <c r="Y1233" s="1">
        <f t="shared" si="519"/>
        <v>0</v>
      </c>
      <c r="Z1233" s="1">
        <f t="shared" si="519"/>
        <v>0</v>
      </c>
      <c r="AA1233" s="1">
        <f>+AA$3*$F1233*ABS($F1233)*COS(2*PI()*$A1233/$AZ$22+AA$4)*COS(2*PI()*$A1233/$BA$22+AA$5)</f>
        <v>0</v>
      </c>
      <c r="AB1233" s="39">
        <f>+AB$3*$F1233*ABS($F1233)*COS(2*2*PI()*$A1233/$BA$33+AB$4)*COS(2*2*PI()*$A1233/$BA$34+AB$5)*COS(2*2*PI()*$A1233/$BA$35+AB$6)</f>
        <v>0</v>
      </c>
      <c r="AE1233" s="20">
        <f>+$AF$20*SIGN(SOI!A1232)*(ABS(SOI!A1232))^$AE$2</f>
        <v>0.29267665913254715</v>
      </c>
      <c r="AF1233" s="20">
        <f t="shared" si="514"/>
        <v>2.3101902710679727E-2</v>
      </c>
      <c r="AG1233" s="19">
        <f t="shared" si="516"/>
        <v>-1.0668442929161694</v>
      </c>
      <c r="AH1233" s="19">
        <f t="shared" si="517"/>
        <v>-1.0935453435457421</v>
      </c>
      <c r="AI1233">
        <f t="shared" si="513"/>
        <v>0.7266000000000109</v>
      </c>
      <c r="AJ1233">
        <f t="shared" si="512"/>
        <v>1.0899461956268492</v>
      </c>
      <c r="AK1233">
        <v>0</v>
      </c>
    </row>
    <row r="1234" spans="1:37" x14ac:dyDescent="0.25">
      <c r="A1234">
        <v>100.99999999999862</v>
      </c>
      <c r="B1234" s="2">
        <v>1980.9999999999081</v>
      </c>
      <c r="C1234">
        <f>+D1234+($D$2+E1234+F1234)*SOI!A1233*IF(B1234&gt;$C$18, IF(B1234&lt;$C$19,-1,1),1)</f>
        <v>-3.0204184752898162</v>
      </c>
      <c r="D1234">
        <f>+$D$3*((1-$D$5)*SOI!D1233+$D$5*SOI!D1232) +   $D$4*((1-$D$5)*SOI!E1233+$D$5*SOI!E1232)</f>
        <v>0</v>
      </c>
      <c r="E1234">
        <f t="shared" si="494"/>
        <v>2.6892524465396939</v>
      </c>
      <c r="F1234">
        <f t="shared" si="495"/>
        <v>4.0227886096598979</v>
      </c>
      <c r="G1234">
        <f t="shared" si="502"/>
        <v>6.7120410561995918</v>
      </c>
      <c r="H1234" s="21">
        <f t="shared" si="503"/>
        <v>-8.5847169494409917E-2</v>
      </c>
      <c r="I1234" s="37">
        <f t="shared" si="496"/>
        <v>-1.4532248186402557</v>
      </c>
      <c r="J1234" s="1">
        <f t="shared" si="504"/>
        <v>3.4736536708101846E-2</v>
      </c>
      <c r="K1234" s="1">
        <f t="shared" si="505"/>
        <v>8.5989102255219882E-5</v>
      </c>
      <c r="L1234" s="1">
        <f t="shared" si="497"/>
        <v>-2.8471902592973346</v>
      </c>
      <c r="M1234" s="1">
        <f t="shared" si="498"/>
        <v>-0.15021260140958467</v>
      </c>
      <c r="N1234" s="1">
        <f t="shared" si="499"/>
        <v>-0.37045281346608933</v>
      </c>
      <c r="O1234" s="1">
        <f t="shared" si="500"/>
        <v>0.36006238165851862</v>
      </c>
      <c r="P1234" s="1">
        <f t="shared" si="501"/>
        <v>3.1110218329604713E-3</v>
      </c>
      <c r="Q1234" s="1">
        <f t="shared" si="506"/>
        <v>3.7424982137361187E-2</v>
      </c>
      <c r="R1234" s="1">
        <f t="shared" si="507"/>
        <v>2.9884881347096563E-3</v>
      </c>
      <c r="S1234" s="1">
        <f t="shared" si="508"/>
        <v>7.0588790142105784E-2</v>
      </c>
      <c r="T1234" s="1">
        <f t="shared" si="509"/>
        <v>1.7249312790731872E-2</v>
      </c>
      <c r="U1234" s="1">
        <f t="shared" si="510"/>
        <v>2.3453717096916693E-4</v>
      </c>
      <c r="V1234" s="1">
        <f t="shared" si="511"/>
        <v>2.2399784150554055E-3</v>
      </c>
      <c r="W1234" s="1">
        <f t="shared" si="519"/>
        <v>0</v>
      </c>
      <c r="X1234" s="1">
        <f t="shared" si="519"/>
        <v>0</v>
      </c>
      <c r="Y1234" s="1">
        <f t="shared" si="519"/>
        <v>0</v>
      </c>
      <c r="Z1234" s="1">
        <f t="shared" si="519"/>
        <v>0</v>
      </c>
      <c r="AA1234" s="1">
        <f>+AA$3*$F1234*ABS($F1234)*COS(2*PI()*$A1234/$AZ$22+AA$4)*COS(2*PI()*$A1234/$BA$22+AA$5)</f>
        <v>0</v>
      </c>
      <c r="AB1234" s="39">
        <f>+AB$3*$F1234*ABS($F1234)*COS(2*2*PI()*$A1234/$BA$33+AB$4)*COS(2*2*PI()*$A1234/$BA$34+AB$5)*COS(2*2*PI()*$A1234/$BA$35+AB$6)</f>
        <v>0</v>
      </c>
      <c r="AE1234" s="20">
        <f>+$AF$20*SIGN(SOI!A1233)*(ABS(SOI!A1233))^$AE$2</f>
        <v>-0.34235897385428898</v>
      </c>
      <c r="AF1234" s="20">
        <f t="shared" si="514"/>
        <v>-0.13068042952534362</v>
      </c>
      <c r="AG1234" s="19">
        <f t="shared" si="516"/>
        <v>-1.1520243846263845</v>
      </c>
      <c r="AH1234" s="19">
        <f t="shared" si="517"/>
        <v>-1.1408504760482223</v>
      </c>
      <c r="AI1234">
        <f t="shared" si="513"/>
        <v>0.72720000000001095</v>
      </c>
      <c r="AJ1234">
        <f t="shared" si="512"/>
        <v>1.0213439551010408</v>
      </c>
      <c r="AK1234">
        <v>0</v>
      </c>
    </row>
    <row r="1235" spans="1:37" x14ac:dyDescent="0.25">
      <c r="A1235">
        <v>101.08333333333195</v>
      </c>
      <c r="B1235" s="2">
        <v>1981.0833333332414</v>
      </c>
      <c r="C1235">
        <f>+D1235+($D$2+E1235+F1235)*SOI!A1234*IF(B1235&gt;$C$18, IF(B1235&lt;$C$19,-1,1),1)</f>
        <v>1.6119080289777683</v>
      </c>
      <c r="D1235">
        <f>+$D$3*((1-$D$5)*SOI!D1234+$D$5*SOI!D1233) +   $D$4*((1-$D$5)*SOI!E1234+$D$5*SOI!E1233)</f>
        <v>0</v>
      </c>
      <c r="E1235">
        <f t="shared" si="494"/>
        <v>-1.3464768075577869</v>
      </c>
      <c r="F1235">
        <f t="shared" si="495"/>
        <v>-2.2355410346150313</v>
      </c>
      <c r="G1235">
        <f t="shared" si="502"/>
        <v>-3.5820178421728182</v>
      </c>
      <c r="H1235" s="21">
        <f t="shared" si="503"/>
        <v>1.5333134455263259E-2</v>
      </c>
      <c r="I1235" s="37">
        <f t="shared" si="496"/>
        <v>0.48935895874519497</v>
      </c>
      <c r="J1235" s="1">
        <f t="shared" si="504"/>
        <v>4.5499697784825028E-4</v>
      </c>
      <c r="K1235" s="1">
        <f t="shared" si="505"/>
        <v>-2.647495654040042E-5</v>
      </c>
      <c r="L1235" s="1">
        <f t="shared" si="497"/>
        <v>0.3299331043442788</v>
      </c>
      <c r="M1235" s="1">
        <f t="shared" si="498"/>
        <v>5.8429695885465439E-3</v>
      </c>
      <c r="N1235" s="1">
        <f t="shared" si="499"/>
        <v>7.9519595794912759E-2</v>
      </c>
      <c r="O1235" s="1">
        <f t="shared" si="500"/>
        <v>-0.12500176695536264</v>
      </c>
      <c r="P1235" s="1">
        <f t="shared" si="501"/>
        <v>-2.3809325574269975E-2</v>
      </c>
      <c r="Q1235" s="1">
        <f t="shared" si="506"/>
        <v>3.1248568469688457E-4</v>
      </c>
      <c r="R1235" s="1">
        <f t="shared" si="507"/>
        <v>-8.4026214406395502E-6</v>
      </c>
      <c r="S1235" s="1">
        <f t="shared" si="508"/>
        <v>5.1023675733552895E-3</v>
      </c>
      <c r="T1235" s="1">
        <f t="shared" si="509"/>
        <v>6.9393629631055165E-4</v>
      </c>
      <c r="U1235" s="1">
        <f t="shared" si="510"/>
        <v>6.0443618273672796E-4</v>
      </c>
      <c r="V1235" s="1">
        <f t="shared" si="511"/>
        <v>3.6798416828959105E-3</v>
      </c>
      <c r="W1235" s="1">
        <f t="shared" si="519"/>
        <v>0</v>
      </c>
      <c r="X1235" s="1">
        <f t="shared" si="519"/>
        <v>0</v>
      </c>
      <c r="Y1235" s="1">
        <f t="shared" si="519"/>
        <v>0</v>
      </c>
      <c r="Z1235" s="1">
        <f t="shared" si="519"/>
        <v>0</v>
      </c>
      <c r="AA1235" s="1">
        <f>+AA$3*$F1235*ABS($F1235)*COS(2*PI()*$A1235/$AZ$22+AA$4)*COS(2*PI()*$A1235/$BA$22+AA$5)</f>
        <v>0</v>
      </c>
      <c r="AB1235" s="39">
        <f>+AB$3*$F1235*ABS($F1235)*COS(2*2*PI()*$A1235/$BA$33+AB$4)*COS(2*2*PI()*$A1235/$BA$34+AB$5)*COS(2*2*PI()*$A1235/$BA$35+AB$6)</f>
        <v>0</v>
      </c>
      <c r="AE1235" s="20">
        <f>+$AF$20*SIGN(SOI!A1234)*(ABS(SOI!A1234))^$AE$2</f>
        <v>-0.34235897385428898</v>
      </c>
      <c r="AF1235" s="20">
        <f t="shared" si="514"/>
        <v>-0.24104055815640715</v>
      </c>
      <c r="AG1235" s="19">
        <f t="shared" si="516"/>
        <v>-1.1332026827199329</v>
      </c>
      <c r="AH1235" s="19">
        <f t="shared" si="517"/>
        <v>-1.1391621777759653</v>
      </c>
      <c r="AI1235">
        <f t="shared" si="513"/>
        <v>0.72780000000001099</v>
      </c>
      <c r="AJ1235">
        <f t="shared" si="512"/>
        <v>0.89216212456352573</v>
      </c>
      <c r="AK1235">
        <v>0</v>
      </c>
    </row>
    <row r="1236" spans="1:37" x14ac:dyDescent="0.25">
      <c r="A1236">
        <v>101.16666666666528</v>
      </c>
      <c r="B1236" s="2">
        <v>1981.1666666665747</v>
      </c>
      <c r="C1236">
        <f>+D1236+($D$2+E1236+F1236)*SOI!A1235*IF(B1236&gt;$C$18, IF(B1236&lt;$C$19,-1,1),1)</f>
        <v>-5.6825222520950666E-2</v>
      </c>
      <c r="D1236">
        <f>+$D$3*((1-$D$5)*SOI!D1235+$D$5*SOI!D1234) +   $D$4*((1-$D$5)*SOI!E1235+$D$5*SOI!E1234)</f>
        <v>0</v>
      </c>
      <c r="E1236">
        <f t="shared" si="494"/>
        <v>0.9408266745666487</v>
      </c>
      <c r="F1236">
        <f t="shared" si="495"/>
        <v>1.9004344514808844</v>
      </c>
      <c r="G1236">
        <f t="shared" si="502"/>
        <v>2.8412611260475331</v>
      </c>
      <c r="H1236" s="21">
        <f t="shared" si="503"/>
        <v>1.3184740219366851E-2</v>
      </c>
      <c r="I1236" s="37">
        <f t="shared" si="496"/>
        <v>2.8888204743521047E-3</v>
      </c>
      <c r="J1236" s="1">
        <f t="shared" si="504"/>
        <v>9.4679367641202139E-6</v>
      </c>
      <c r="K1236" s="1">
        <f t="shared" si="505"/>
        <v>4.9475229134530817E-5</v>
      </c>
      <c r="L1236" s="1">
        <f t="shared" si="497"/>
        <v>-8.4888617834716157E-2</v>
      </c>
      <c r="M1236" s="1">
        <f t="shared" si="498"/>
        <v>2.0596216695521863E-2</v>
      </c>
      <c r="N1236" s="1">
        <f t="shared" si="499"/>
        <v>5.2901142133518451E-2</v>
      </c>
      <c r="O1236" s="1">
        <f t="shared" si="500"/>
        <v>0.63550749763001091</v>
      </c>
      <c r="P1236" s="1">
        <f t="shared" si="501"/>
        <v>3.401508466817886E-2</v>
      </c>
      <c r="Q1236" s="1">
        <f t="shared" si="506"/>
        <v>7.3278207604886042E-4</v>
      </c>
      <c r="R1236" s="1">
        <f t="shared" si="507"/>
        <v>-1.1631949799852191E-7</v>
      </c>
      <c r="S1236" s="1">
        <f t="shared" si="508"/>
        <v>2.0038058336989004E-5</v>
      </c>
      <c r="T1236" s="1">
        <f t="shared" si="509"/>
        <v>9.0771121142887035E-4</v>
      </c>
      <c r="U1236" s="1">
        <f t="shared" si="510"/>
        <v>-5.0976255027444645E-6</v>
      </c>
      <c r="V1236" s="1">
        <f t="shared" si="511"/>
        <v>-3.4973933652359943E-3</v>
      </c>
      <c r="W1236" s="1">
        <f t="shared" si="519"/>
        <v>0</v>
      </c>
      <c r="X1236" s="1">
        <f t="shared" si="519"/>
        <v>0</v>
      </c>
      <c r="Y1236" s="1">
        <f t="shared" si="519"/>
        <v>0</v>
      </c>
      <c r="Z1236" s="1">
        <f t="shared" si="519"/>
        <v>0</v>
      </c>
      <c r="AA1236" s="1">
        <f>+AA$3*$F1236*ABS($F1236)*COS(2*PI()*$A1236/$AZ$22+AA$4)*COS(2*PI()*$A1236/$BA$22+AA$5)</f>
        <v>0</v>
      </c>
      <c r="AB1236" s="39">
        <f>+AB$3*$F1236*ABS($F1236)*COS(2*2*PI()*$A1236/$BA$33+AB$4)*COS(2*2*PI()*$A1236/$BA$34+AB$5)*COS(2*2*PI()*$A1236/$BA$35+AB$6)</f>
        <v>0</v>
      </c>
      <c r="AE1236" s="20">
        <f>+$AF$20*SIGN(SOI!A1235)*(ABS(SOI!A1235))^$AE$2</f>
        <v>-3.8403726760643568E-2</v>
      </c>
      <c r="AF1236" s="20">
        <f t="shared" si="514"/>
        <v>-0.18450551522073147</v>
      </c>
      <c r="AG1236" s="19">
        <f t="shared" si="516"/>
        <v>-1.1376987122818669</v>
      </c>
      <c r="AH1236" s="19">
        <f t="shared" si="517"/>
        <v>-1.138311535076493</v>
      </c>
      <c r="AI1236">
        <f t="shared" si="513"/>
        <v>0.72840000000001104</v>
      </c>
      <c r="AJ1236">
        <f t="shared" si="512"/>
        <v>0.95319319706113548</v>
      </c>
      <c r="AK1236">
        <v>0</v>
      </c>
    </row>
    <row r="1237" spans="1:37" x14ac:dyDescent="0.25">
      <c r="A1237">
        <v>101.24999999999861</v>
      </c>
      <c r="B1237" s="2">
        <v>1981.2499999999079</v>
      </c>
      <c r="C1237">
        <f>+D1237+($D$2+E1237+F1237)*SOI!A1236*IF(B1237&gt;$C$18, IF(B1237&lt;$C$19,-1,1),1)</f>
        <v>0.49602151506110392</v>
      </c>
      <c r="D1237">
        <f>+$D$3*((1-$D$5)*SOI!D1236+$D$5*SOI!D1235) +   $D$4*((1-$D$5)*SOI!E1236+$D$5*SOI!E1235)</f>
        <v>0</v>
      </c>
      <c r="E1237">
        <f t="shared" si="494"/>
        <v>-0.76296473716338209</v>
      </c>
      <c r="F1237">
        <f t="shared" si="495"/>
        <v>-2.1548088808431114</v>
      </c>
      <c r="G1237">
        <f t="shared" si="502"/>
        <v>-2.9177736180064935</v>
      </c>
      <c r="H1237" s="21">
        <f t="shared" si="503"/>
        <v>-7.7871754971878806E-3</v>
      </c>
      <c r="I1237" s="37">
        <f t="shared" si="496"/>
        <v>-0.27063834781926549</v>
      </c>
      <c r="J1237" s="1">
        <f t="shared" si="504"/>
        <v>-9.7572012980907182E-4</v>
      </c>
      <c r="K1237" s="1">
        <f t="shared" si="505"/>
        <v>-2.9684658521483441E-4</v>
      </c>
      <c r="L1237" s="1">
        <f t="shared" si="497"/>
        <v>0.66709817601086452</v>
      </c>
      <c r="M1237" s="1">
        <f t="shared" si="498"/>
        <v>2.2656279234588732E-2</v>
      </c>
      <c r="N1237" s="1">
        <f t="shared" si="499"/>
        <v>-0.1278522809365249</v>
      </c>
      <c r="O1237" s="1">
        <f t="shared" si="500"/>
        <v>-0.65760469453083636</v>
      </c>
      <c r="P1237" s="1">
        <f t="shared" si="501"/>
        <v>-2.5097547359938382E-2</v>
      </c>
      <c r="Q1237" s="1">
        <f t="shared" si="506"/>
        <v>-1.9481366016654397E-3</v>
      </c>
      <c r="R1237" s="1">
        <f t="shared" si="507"/>
        <v>-2.8971158848877636E-5</v>
      </c>
      <c r="S1237" s="1">
        <f t="shared" si="508"/>
        <v>4.5369902773022535E-3</v>
      </c>
      <c r="T1237" s="1">
        <f t="shared" si="509"/>
        <v>7.381289118859798E-3</v>
      </c>
      <c r="U1237" s="1">
        <f t="shared" si="510"/>
        <v>-3.5236797693647607E-4</v>
      </c>
      <c r="V1237" s="1">
        <f t="shared" si="511"/>
        <v>-6.2365964019695779E-3</v>
      </c>
      <c r="W1237" s="1">
        <f t="shared" si="519"/>
        <v>0</v>
      </c>
      <c r="X1237" s="1">
        <f t="shared" si="519"/>
        <v>0</v>
      </c>
      <c r="Y1237" s="1">
        <f t="shared" si="519"/>
        <v>0</v>
      </c>
      <c r="Z1237" s="1">
        <f t="shared" si="519"/>
        <v>0</v>
      </c>
      <c r="AA1237" s="1">
        <f>+AA$3*$F1237*ABS($F1237)*COS(2*PI()*$A1237/$AZ$22+AA$4)*COS(2*PI()*$A1237/$BA$22+AA$5)</f>
        <v>0</v>
      </c>
      <c r="AB1237" s="39">
        <f>+AB$3*$F1237*ABS($F1237)*COS(2*2*PI()*$A1237/$BA$33+AB$4)*COS(2*2*PI()*$A1237/$BA$34+AB$5)*COS(2*2*PI()*$A1237/$BA$35+AB$6)</f>
        <v>0</v>
      </c>
      <c r="AE1237" s="20">
        <f>+$AF$20*SIGN(SOI!A1236)*(ABS(SOI!A1236))^$AE$2</f>
        <v>-0.17275384504726193</v>
      </c>
      <c r="AF1237" s="20">
        <f t="shared" si="514"/>
        <v>-0.11279568232975144</v>
      </c>
      <c r="AG1237" s="19">
        <f t="shared" si="516"/>
        <v>-1.1111936128737905</v>
      </c>
      <c r="AH1237" s="19">
        <f t="shared" si="517"/>
        <v>-1.1103625135175355</v>
      </c>
      <c r="AI1237">
        <f t="shared" si="513"/>
        <v>0.72900000000001108</v>
      </c>
      <c r="AJ1237">
        <f t="shared" si="512"/>
        <v>0.99839793054403903</v>
      </c>
      <c r="AK1237">
        <v>0</v>
      </c>
    </row>
    <row r="1238" spans="1:37" x14ac:dyDescent="0.25">
      <c r="A1238">
        <v>101.33333333333194</v>
      </c>
      <c r="B1238" s="2">
        <v>1981.3333333332412</v>
      </c>
      <c r="C1238">
        <f>+D1238+($D$2+E1238+F1238)*SOI!A1237*IF(B1238&gt;$C$18, IF(B1238&lt;$C$19,-1,1),1)</f>
        <v>-0.47111077169240334</v>
      </c>
      <c r="D1238">
        <f>+$D$3*((1-$D$5)*SOI!D1237+$D$5*SOI!D1236) +   $D$4*((1-$D$5)*SOI!E1237+$D$5*SOI!E1236)</f>
        <v>0</v>
      </c>
      <c r="E1238">
        <f t="shared" ref="E1238:E1301" si="520">$E$3*COS(2*PI()*(A1238+$E$2)/$H$3)+$E$4*COS(2*PI()*(A1238+$E$2)/$H$4)+$E$5*COS(2*PI()*(A1238+$E$2)/$H$5)+$E$6*COS(2*PI()/$H$6*(A1238+$E$2))+$E$7*COS(2*PI()/$H$7*(A1238+$E$2))+$E$8*COS(2*PI()/$H$8*(A1238+$E$2))+$E$9*COS(2*PI()/$H$9*(A1238+$E$2))+$E$10*COS(2*PI()/$H$10*(A1238+$E$2))+$E$11*COS(2*PI()/$H$11*(A1238+$E$2))+$E$12*COS(2*PI()/$H$12*(A1238+$E$2))+$E$13*COS(2*PI()/$H$13*(A1238+$E$2))+$E$14*COS(2*PI()/$H$14*(A1238+$E$2))+$E$15*COS(2*PI()/$H$15*(A1238+$E$2))+$E$16*COS(2*PI()/$H$16*(A1238+$E$2))+$E$17*COS(2*PI()/$H$17*(A1238+$E$2))</f>
        <v>0.68067141197823933</v>
      </c>
      <c r="F1238">
        <f t="shared" ref="F1238:F1301" si="521">$F$3*COS(2*PI()*(B1238+$F$2)/$H$3)+$F$4*COS(2*PI()*(B1238+$F$2)/$H$4)+$F$5*COS(2*PI()*(B1238+$F$2)/$H$5)+$F$6*COS(2*PI()/$H$6*(B1238+$F$2))+$F$7*COS(2*PI()/$H$7*(B1238+$F$2))+$F$8*COS(2*PI()/$H$8*(B1238+$F$2))+$F$9*COS(2*PI()/$H$9*(B1238+$F$2))+$F$10*COS(2*PI()/$H$10*(B1238+$F$2))+$F$11*COS(2*PI()/$H$11*(B1238+$F$2))+$F$12*COS(2*PI()/$H$12*(B1238+$F$2))+$F$13*COS(2*PI()/$H$13*(B1238+$F$2))+$F$14*COS(2*PI()/$H$14*(B1238+$F$2))+$F$15*COS(2*PI()/$H$15*(B1238+$F$2))+$F$16*COS(2*PI()/$H$16*(B1238+$F$2))+$F$17*COS(2*PI()/$H$17*(B1238+$F$2))</f>
        <v>3.6021537852254273</v>
      </c>
      <c r="G1238">
        <f t="shared" si="502"/>
        <v>4.2828251972036666</v>
      </c>
      <c r="H1238" s="21">
        <f t="shared" si="503"/>
        <v>-4.585245011348874E-3</v>
      </c>
      <c r="I1238" s="37">
        <f t="shared" ref="I1238:I1301" si="522">+(I$3*$E1238+I$5*$F1238)*COS(2*PI()*$A1238*$A$9+I$4)</f>
        <v>0.32504443669498317</v>
      </c>
      <c r="J1238" s="1">
        <f t="shared" si="504"/>
        <v>-8.1973779771737434E-3</v>
      </c>
      <c r="K1238" s="1">
        <f t="shared" si="505"/>
        <v>2.5286478135305283E-5</v>
      </c>
      <c r="L1238" s="1">
        <f t="shared" ref="L1238:L1301" si="523">+(L$3*$E1238+L$5*$F1238)*COS(2*PI()*$A1238*$A$9+L$4)^2</f>
        <v>-0.77985693677628309</v>
      </c>
      <c r="M1238" s="1">
        <f t="shared" ref="M1238:M1301" si="524">+(M$3*$E1238+M$5*$F1238)*COS(2*PI()*$A1238*$A$7+M$4)</f>
        <v>-0.15848380176989801</v>
      </c>
      <c r="N1238" s="1">
        <f t="shared" ref="N1238:N1301" si="525">+(N$3*$E1238+N$5*$F1238)*COS(2*PI()*$A1238*$A$8+N$4)</f>
        <v>0.17550418473905594</v>
      </c>
      <c r="O1238" s="1">
        <f t="shared" ref="O1238:O1301" si="526">+(O$3*$E1238+O$5*$F1238)*COS(2*PI()*$A1238*$A$8+O$4)^2</f>
        <v>0.22120136540634913</v>
      </c>
      <c r="P1238" s="1">
        <f t="shared" ref="P1238:P1301" si="527">+(P$3*$E1238+P$5*$F1238)*COS(2*PI()*$A1238*$A$7+P$4)^2</f>
        <v>5.4367515363783871E-3</v>
      </c>
      <c r="Q1238" s="1">
        <f t="shared" si="506"/>
        <v>-1.8706592848282848E-2</v>
      </c>
      <c r="R1238" s="1">
        <f t="shared" si="507"/>
        <v>3.3411391170675868E-4</v>
      </c>
      <c r="S1238" s="1">
        <f t="shared" si="508"/>
        <v>7.4799767539894648E-3</v>
      </c>
      <c r="T1238" s="1">
        <f t="shared" si="509"/>
        <v>2.9025539546026062E-3</v>
      </c>
      <c r="U1238" s="1">
        <f t="shared" si="510"/>
        <v>-9.1676503299320983E-5</v>
      </c>
      <c r="V1238" s="1">
        <f t="shared" si="511"/>
        <v>-1.854534167707488E-3</v>
      </c>
      <c r="W1238" s="1">
        <f t="shared" si="519"/>
        <v>0</v>
      </c>
      <c r="X1238" s="1">
        <f t="shared" si="519"/>
        <v>0</v>
      </c>
      <c r="Y1238" s="1">
        <f t="shared" si="519"/>
        <v>0</v>
      </c>
      <c r="Z1238" s="1">
        <f t="shared" si="519"/>
        <v>0</v>
      </c>
      <c r="AA1238" s="1">
        <f>+AA$3*$F1238*ABS($F1238)*COS(2*PI()*$A1238/$AZ$22+AA$4)*COS(2*PI()*$A1238/$BA$22+AA$5)</f>
        <v>0</v>
      </c>
      <c r="AB1238" s="39">
        <f>+AB$3*$F1238*ABS($F1238)*COS(2*2*PI()*$A1238/$BA$33+AB$4)*COS(2*2*PI()*$A1238/$BA$34+AB$5)*COS(2*2*PI()*$A1238/$BA$35+AB$6)</f>
        <v>0</v>
      </c>
      <c r="AE1238" s="20">
        <f>+$AF$20*SIGN(SOI!A1237)*(ABS(SOI!A1237))^$AE$2</f>
        <v>-0.12722947518134881</v>
      </c>
      <c r="AF1238" s="20">
        <f t="shared" si="514"/>
        <v>-0.1527310446964418</v>
      </c>
      <c r="AG1238" s="19">
        <f t="shared" si="516"/>
        <v>-5.5188787321165347E-2</v>
      </c>
      <c r="AH1238" s="19">
        <f t="shared" si="517"/>
        <v>-5.1624533949973544E-2</v>
      </c>
      <c r="AI1238">
        <f t="shared" si="513"/>
        <v>0.72960000000001113</v>
      </c>
      <c r="AJ1238">
        <f t="shared" si="512"/>
        <v>9.7542257375276456E-2</v>
      </c>
      <c r="AK1238">
        <v>0</v>
      </c>
    </row>
    <row r="1239" spans="1:37" x14ac:dyDescent="0.25">
      <c r="A1239">
        <v>101.41666666666526</v>
      </c>
      <c r="B1239" s="2">
        <v>1981.4166666665744</v>
      </c>
      <c r="C1239">
        <f>+D1239+($D$2+E1239+F1239)*SOI!A1238*IF(B1239&gt;$C$18, IF(B1239&lt;$C$19,-1,1),1)</f>
        <v>9.0484707093954544</v>
      </c>
      <c r="D1239">
        <f>+$D$3*((1-$D$5)*SOI!D1238+$D$5*SOI!D1237) +   $D$4*((1-$D$5)*SOI!E1238+$D$5*SOI!E1237)</f>
        <v>0</v>
      </c>
      <c r="E1239">
        <f t="shared" si="520"/>
        <v>-0.65467329751117065</v>
      </c>
      <c r="F1239">
        <f t="shared" si="521"/>
        <v>-59.668464765125194</v>
      </c>
      <c r="G1239">
        <f t="shared" ref="G1239:G1302" si="528">+E1239+F1239</f>
        <v>-60.323138062636367</v>
      </c>
      <c r="H1239" s="21">
        <f t="shared" ref="H1239:H1302" si="529">+$H$19*SUM(I1239:V1239)</f>
        <v>4.4176914348240653E-3</v>
      </c>
      <c r="I1239" s="37">
        <f t="shared" si="522"/>
        <v>0.4921500267196241</v>
      </c>
      <c r="J1239" s="1">
        <f t="shared" ref="J1239:J1302" si="530">+(J$3)*I1239*M1239</f>
        <v>0.2158144251127545</v>
      </c>
      <c r="K1239" s="1">
        <f t="shared" ref="K1239:K1302" si="531">+(K$3)*L1239*P1239*O1239</f>
        <v>6.0153586920628055E-7</v>
      </c>
      <c r="L1239" s="1">
        <f t="shared" si="523"/>
        <v>0.1833714085314202</v>
      </c>
      <c r="M1239" s="1">
        <f t="shared" si="524"/>
        <v>2.7557233362701861</v>
      </c>
      <c r="N1239" s="1">
        <f t="shared" si="525"/>
        <v>-1.0800045163432239</v>
      </c>
      <c r="O1239" s="1">
        <f t="shared" si="526"/>
        <v>1.1328469459877517E-3</v>
      </c>
      <c r="P1239" s="1">
        <f t="shared" si="527"/>
        <v>-0.10740204562022698</v>
      </c>
      <c r="Q1239" s="1">
        <f t="shared" ref="Q1239:Q1302" si="532">+(Q$3)*M1239*N1239</f>
        <v>-2.0016287140223321</v>
      </c>
      <c r="R1239" s="1">
        <f t="shared" ref="R1239:R1302" si="533">+(R$3)*I1239*N1239*M1239</f>
        <v>5.4130016987747727E-2</v>
      </c>
      <c r="S1239" s="1">
        <f t="shared" ref="S1239:S1302" si="534">+(S$3)*I1239*N1239</f>
        <v>-6.9693635437932527E-2</v>
      </c>
      <c r="T1239" s="1">
        <f t="shared" ref="T1239:T1302" si="535">+(T$3)*L1239*O1239</f>
        <v>-3.4952674907119895E-6</v>
      </c>
      <c r="U1239" s="1">
        <f t="shared" ref="U1239:U1302" si="536">+(U$3)*P1239*I1239</f>
        <v>2.742116381473592E-3</v>
      </c>
      <c r="V1239" s="1">
        <f t="shared" ref="V1239:V1302" si="537">+(V$3)*P1239*N1239</f>
        <v>-0.22544780005265366</v>
      </c>
      <c r="W1239" s="1">
        <f t="shared" si="519"/>
        <v>0</v>
      </c>
      <c r="X1239" s="1">
        <f t="shared" si="519"/>
        <v>0</v>
      </c>
      <c r="Y1239" s="1">
        <f t="shared" si="519"/>
        <v>0</v>
      </c>
      <c r="Z1239" s="1">
        <f t="shared" si="519"/>
        <v>0</v>
      </c>
      <c r="AA1239" s="1">
        <f>+AA$3*$F1239*ABS($F1239)*COS(2*PI()*$A1239/$AZ$22+AA$4)*COS(2*PI()*$A1239/$BA$22+AA$5)</f>
        <v>0</v>
      </c>
      <c r="AB1239" s="39">
        <f>+AB$3*$F1239*ABS($F1239)*COS(2*2*PI()*$A1239/$BA$33+AB$4)*COS(2*2*PI()*$A1239/$BA$34+AB$5)*COS(2*2*PI()*$A1239/$BA$35+AB$6)</f>
        <v>0</v>
      </c>
      <c r="AE1239" s="20">
        <f>+$AF$20*SIGN(SOI!A1238)*(ABS(SOI!A1238))^$AE$2</f>
        <v>-0.15820981386071464</v>
      </c>
      <c r="AF1239" s="20">
        <f t="shared" si="514"/>
        <v>-0.20567825404061255</v>
      </c>
      <c r="AG1239" s="19">
        <f t="shared" si="516"/>
        <v>-0.22375715200205396</v>
      </c>
      <c r="AH1239" s="19">
        <f t="shared" si="517"/>
        <v>-0.2332163671147055</v>
      </c>
      <c r="AI1239">
        <f t="shared" si="513"/>
        <v>0.73020000000001117</v>
      </c>
      <c r="AJ1239">
        <f t="shared" si="512"/>
        <v>1.8078897961441409E-2</v>
      </c>
      <c r="AK1239">
        <v>0</v>
      </c>
    </row>
    <row r="1240" spans="1:37" x14ac:dyDescent="0.25">
      <c r="A1240">
        <v>101.49999999999859</v>
      </c>
      <c r="B1240" s="2">
        <v>1981.4999999999077</v>
      </c>
      <c r="C1240">
        <f>+D1240+($D$2+E1240+F1240)*SOI!A1239*IF(B1240&gt;$C$18, IF(B1240&lt;$C$19,-1,1),1)</f>
        <v>1.4395970046382469</v>
      </c>
      <c r="D1240">
        <f>+$D$3*((1-$D$5)*SOI!D1239+$D$5*SOI!D1238) +   $D$4*((1-$D$5)*SOI!E1239+$D$5*SOI!E1238)</f>
        <v>0</v>
      </c>
      <c r="E1240">
        <f t="shared" si="520"/>
        <v>0.67488859920582911</v>
      </c>
      <c r="F1240">
        <f t="shared" si="521"/>
        <v>-4.0227886099924497</v>
      </c>
      <c r="G1240">
        <f t="shared" si="528"/>
        <v>-3.3479000107866206</v>
      </c>
      <c r="H1240" s="21">
        <f t="shared" si="529"/>
        <v>6.4135602140514463E-3</v>
      </c>
      <c r="I1240" s="37">
        <f t="shared" si="522"/>
        <v>7.0690081628134588E-2</v>
      </c>
      <c r="J1240" s="1">
        <f t="shared" si="530"/>
        <v>-4.6341413051909005E-4</v>
      </c>
      <c r="K1240" s="1">
        <f t="shared" si="531"/>
        <v>-4.1321221617668435E-6</v>
      </c>
      <c r="L1240" s="1">
        <f t="shared" si="523"/>
        <v>-1.0792669209069997E-2</v>
      </c>
      <c r="M1240" s="1">
        <f t="shared" si="524"/>
        <v>-4.1196796515355641E-2</v>
      </c>
      <c r="N1240" s="1">
        <f t="shared" si="525"/>
        <v>2.3790878435356751E-3</v>
      </c>
      <c r="O1240" s="1">
        <f t="shared" si="526"/>
        <v>0.3413081011651406</v>
      </c>
      <c r="P1240" s="1">
        <f t="shared" si="527"/>
        <v>-4.1605579237173659E-2</v>
      </c>
      <c r="Q1240" s="1">
        <f t="shared" si="532"/>
        <v>-6.5916822043335241E-5</v>
      </c>
      <c r="R1240" s="1">
        <f t="shared" si="533"/>
        <v>2.5604238986273264E-7</v>
      </c>
      <c r="S1240" s="1">
        <f t="shared" si="534"/>
        <v>2.205154361730155E-5</v>
      </c>
      <c r="T1240" s="1">
        <f t="shared" si="535"/>
        <v>6.1980206875706737E-5</v>
      </c>
      <c r="U1240" s="1">
        <f t="shared" si="536"/>
        <v>1.525758762812495E-4</v>
      </c>
      <c r="V1240" s="1">
        <f t="shared" si="537"/>
        <v>1.9238443292083807E-4</v>
      </c>
      <c r="W1240" s="1">
        <f t="shared" si="519"/>
        <v>0</v>
      </c>
      <c r="X1240" s="1">
        <f t="shared" si="519"/>
        <v>0</v>
      </c>
      <c r="Y1240" s="1">
        <f t="shared" si="519"/>
        <v>0</v>
      </c>
      <c r="Z1240" s="1">
        <f t="shared" si="519"/>
        <v>0</v>
      </c>
      <c r="AA1240" s="1">
        <f>+AA$3*$F1240*ABS($F1240)*COS(2*PI()*$A1240/$AZ$22+AA$4)*COS(2*PI()*$A1240/$BA$22+AA$5)</f>
        <v>0</v>
      </c>
      <c r="AB1240" s="39">
        <f>+AB$3*$F1240*ABS($F1240)*COS(2*2*PI()*$A1240/$BA$33+AB$4)*COS(2*2*PI()*$A1240/$BA$34+AB$5)*COS(2*2*PI()*$A1240/$BA$35+AB$6)</f>
        <v>0</v>
      </c>
      <c r="AE1240" s="20">
        <f>+$AF$20*SIGN(SOI!A1239)*(ABS(SOI!A1239))^$AE$2</f>
        <v>-0.33159547307977416</v>
      </c>
      <c r="AF1240" s="20">
        <f t="shared" si="514"/>
        <v>-0.22321284162613078</v>
      </c>
      <c r="AG1240" s="19">
        <f t="shared" si="516"/>
        <v>-0.22350876585288104</v>
      </c>
      <c r="AH1240" s="19">
        <f t="shared" si="517"/>
        <v>-0.20478764602309191</v>
      </c>
      <c r="AI1240">
        <f t="shared" si="513"/>
        <v>0.73080000000001122</v>
      </c>
      <c r="AJ1240">
        <f t="shared" ref="AJ1240:AJ1303" si="538">+ABS(AF1240-AG1240)</f>
        <v>2.9592422675026042E-4</v>
      </c>
      <c r="AK1240">
        <v>0</v>
      </c>
    </row>
    <row r="1241" spans="1:37" x14ac:dyDescent="0.25">
      <c r="A1241">
        <v>101.58333333333192</v>
      </c>
      <c r="B1241" s="2">
        <v>1981.5833333332409</v>
      </c>
      <c r="C1241">
        <f>+D1241+($D$2+E1241+F1241)*SOI!A1240*IF(B1241&gt;$C$18, IF(B1241&lt;$C$19,-1,1),1)</f>
        <v>-0.26756546390559094</v>
      </c>
      <c r="D1241">
        <f>+$D$3*((1-$D$5)*SOI!D1240+$D$5*SOI!D1239) +   $D$4*((1-$D$5)*SOI!E1240+$D$5*SOI!E1239)</f>
        <v>0</v>
      </c>
      <c r="E1241">
        <f t="shared" si="520"/>
        <v>-0.74906623527498839</v>
      </c>
      <c r="F1241">
        <f t="shared" si="521"/>
        <v>2.2355410347504936</v>
      </c>
      <c r="G1241">
        <f t="shared" si="528"/>
        <v>1.4864747994755052</v>
      </c>
      <c r="H1241" s="21">
        <f t="shared" si="529"/>
        <v>6.8648220686100252E-3</v>
      </c>
      <c r="I1241" s="37">
        <f t="shared" si="522"/>
        <v>0.25613876925463314</v>
      </c>
      <c r="J1241" s="1">
        <f t="shared" si="530"/>
        <v>9.8086043941957735E-3</v>
      </c>
      <c r="K1241" s="1">
        <f t="shared" si="531"/>
        <v>3.186998041221703E-4</v>
      </c>
      <c r="L1241" s="1">
        <f t="shared" si="523"/>
        <v>0.52666122151709105</v>
      </c>
      <c r="M1241" s="1">
        <f t="shared" si="524"/>
        <v>0.24064927496691654</v>
      </c>
      <c r="N1241" s="1">
        <f t="shared" si="525"/>
        <v>1.4364723218688454E-2</v>
      </c>
      <c r="O1241" s="1">
        <f t="shared" si="526"/>
        <v>-0.74302107783831517</v>
      </c>
      <c r="P1241" s="1">
        <f t="shared" si="527"/>
        <v>3.0206694530377887E-2</v>
      </c>
      <c r="Q1241" s="1">
        <f t="shared" si="532"/>
        <v>2.3248993540758902E-3</v>
      </c>
      <c r="R1241" s="1">
        <f t="shared" si="533"/>
        <v>-3.2721756094360428E-5</v>
      </c>
      <c r="S1241" s="1">
        <f t="shared" si="534"/>
        <v>4.8243922975328896E-4</v>
      </c>
      <c r="T1241" s="1">
        <f t="shared" si="535"/>
        <v>6.5843064298458116E-3</v>
      </c>
      <c r="U1241" s="1">
        <f t="shared" si="536"/>
        <v>-4.0137871588232383E-4</v>
      </c>
      <c r="V1241" s="1">
        <f t="shared" si="537"/>
        <v>-8.433509589068505E-4</v>
      </c>
      <c r="W1241" s="1">
        <f t="shared" si="519"/>
        <v>0</v>
      </c>
      <c r="X1241" s="1">
        <f t="shared" si="519"/>
        <v>0</v>
      </c>
      <c r="Y1241" s="1">
        <f t="shared" si="519"/>
        <v>0</v>
      </c>
      <c r="Z1241" s="1">
        <f t="shared" si="519"/>
        <v>0</v>
      </c>
      <c r="AA1241" s="1">
        <f>+AA$3*$F1241*ABS($F1241)*COS(2*PI()*$A1241/$AZ$22+AA$4)*COS(2*PI()*$A1241/$BA$22+AA$5)</f>
        <v>0</v>
      </c>
      <c r="AB1241" s="39">
        <f>+AB$3*$F1241*ABS($F1241)*COS(2*2*PI()*$A1241/$BA$33+AB$4)*COS(2*2*PI()*$A1241/$BA$34+AB$5)*COS(2*2*PI()*$A1241/$BA$35+AB$6)</f>
        <v>0</v>
      </c>
      <c r="AE1241" s="20">
        <f>+$AF$20*SIGN(SOI!A1240)*(ABS(SOI!A1240))^$AE$2</f>
        <v>-0.1798332379379036</v>
      </c>
      <c r="AF1241" s="20">
        <f t="shared" si="514"/>
        <v>-0.2013465079156492</v>
      </c>
      <c r="AG1241" s="19">
        <f t="shared" si="516"/>
        <v>-0.18548885619051572</v>
      </c>
      <c r="AH1241" s="19">
        <f t="shared" si="517"/>
        <v>-0.1800350452571601</v>
      </c>
      <c r="AI1241">
        <f t="shared" ref="AI1241:AI1304" si="539">+AI1240+$AI$22</f>
        <v>0.73140000000001126</v>
      </c>
      <c r="AJ1241">
        <f t="shared" si="538"/>
        <v>1.5857651725133481E-2</v>
      </c>
      <c r="AK1241">
        <v>0</v>
      </c>
    </row>
    <row r="1242" spans="1:37" x14ac:dyDescent="0.25">
      <c r="A1242">
        <v>101.66666666666525</v>
      </c>
      <c r="B1242" s="2">
        <v>1981.6666666665742</v>
      </c>
      <c r="C1242">
        <f>+D1242+($D$2+E1242+F1242)*SOI!A1241*IF(B1242&gt;$C$18, IF(B1242&lt;$C$19,-1,1),1)</f>
        <v>6.92367154695996E-2</v>
      </c>
      <c r="D1242">
        <f>+$D$3*((1-$D$5)*SOI!D1241+$D$5*SOI!D1240) +   $D$4*((1-$D$5)*SOI!E1241+$D$5*SOI!E1240)</f>
        <v>0</v>
      </c>
      <c r="E1242">
        <f t="shared" si="520"/>
        <v>0.91133851632454288</v>
      </c>
      <c r="F1242">
        <f t="shared" si="521"/>
        <v>-1.9004344516045371</v>
      </c>
      <c r="G1242">
        <f t="shared" si="528"/>
        <v>-0.98909593527999418</v>
      </c>
      <c r="H1242" s="21">
        <f t="shared" si="529"/>
        <v>-2.8462342695177549E-2</v>
      </c>
      <c r="I1242" s="37">
        <f t="shared" si="522"/>
        <v>-0.53334107170952305</v>
      </c>
      <c r="J1242" s="1">
        <f t="shared" si="530"/>
        <v>3.0303992161937802E-2</v>
      </c>
      <c r="K1242" s="1">
        <f t="shared" si="531"/>
        <v>-2.3152988514845403E-4</v>
      </c>
      <c r="L1242" s="1">
        <f t="shared" si="523"/>
        <v>-1.1140957440942345</v>
      </c>
      <c r="M1242" s="1">
        <f t="shared" si="524"/>
        <v>-0.35706515692665358</v>
      </c>
      <c r="N1242" s="1">
        <f t="shared" si="525"/>
        <v>-4.8101225536654357E-2</v>
      </c>
      <c r="O1242" s="1">
        <f t="shared" si="526"/>
        <v>0.58784157341811138</v>
      </c>
      <c r="P1242" s="1">
        <f t="shared" si="527"/>
        <v>-1.3112277362309039E-2</v>
      </c>
      <c r="Q1242" s="1">
        <f t="shared" si="532"/>
        <v>1.1551169362567896E-2</v>
      </c>
      <c r="R1242" s="1">
        <f t="shared" si="533"/>
        <v>3.3852294363897822E-4</v>
      </c>
      <c r="S1242" s="1">
        <f t="shared" si="534"/>
        <v>3.3638080495167542E-3</v>
      </c>
      <c r="T1242" s="1">
        <f t="shared" si="535"/>
        <v>1.1019461471600326E-2</v>
      </c>
      <c r="U1242" s="1">
        <f t="shared" si="536"/>
        <v>-3.6279306239877753E-4</v>
      </c>
      <c r="V1242" s="1">
        <f t="shared" si="537"/>
        <v>-1.2258635893287381E-3</v>
      </c>
      <c r="W1242" s="1">
        <f t="shared" ref="W1242:Z1261" si="540">+W$3*$F1242*ABS($F1242)*COS(2*PI()*$A1242/W$2+W$4)</f>
        <v>0</v>
      </c>
      <c r="X1242" s="1">
        <f t="shared" si="540"/>
        <v>0</v>
      </c>
      <c r="Y1242" s="1">
        <f t="shared" si="540"/>
        <v>0</v>
      </c>
      <c r="Z1242" s="1">
        <f t="shared" si="540"/>
        <v>0</v>
      </c>
      <c r="AA1242" s="1">
        <f>+AA$3*$F1242*ABS($F1242)*COS(2*PI()*$A1242/$AZ$22+AA$4)*COS(2*PI()*$A1242/$BA$22+AA$5)</f>
        <v>0</v>
      </c>
      <c r="AB1242" s="39">
        <f>+AB$3*$F1242*ABS($F1242)*COS(2*2*PI()*$A1242/$BA$33+AB$4)*COS(2*2*PI()*$A1242/$BA$34+AB$5)*COS(2*2*PI()*$A1242/$BA$35+AB$6)</f>
        <v>0</v>
      </c>
      <c r="AE1242" s="20">
        <f>+$AF$20*SIGN(SOI!A1241)*(ABS(SOI!A1241))^$AE$2</f>
        <v>-9.2610812729269867E-2</v>
      </c>
      <c r="AF1242" s="20">
        <f t="shared" si="514"/>
        <v>-0.10783557444495707</v>
      </c>
      <c r="AG1242" s="19">
        <f t="shared" si="516"/>
        <v>-0.34306350230814719</v>
      </c>
      <c r="AH1242" s="19">
        <f t="shared" si="517"/>
        <v>-0.21220661644435401</v>
      </c>
      <c r="AI1242">
        <f t="shared" si="539"/>
        <v>0.73200000000001131</v>
      </c>
      <c r="AJ1242">
        <f t="shared" si="538"/>
        <v>0.23522792786319013</v>
      </c>
      <c r="AK1242">
        <v>0</v>
      </c>
    </row>
    <row r="1243" spans="1:37" x14ac:dyDescent="0.25">
      <c r="A1243">
        <v>101.74999999999858</v>
      </c>
      <c r="B1243" s="2">
        <v>1981.7499999999075</v>
      </c>
      <c r="C1243">
        <f>+D1243+($D$2+E1243+F1243)*SOI!A1242*IF(B1243&gt;$C$18, IF(B1243&lt;$C$19,-1,1),1)</f>
        <v>-2.641798979896964E-2</v>
      </c>
      <c r="D1243">
        <f>+$D$3*((1-$D$5)*SOI!D1242+$D$5*SOI!D1241) +   $D$4*((1-$D$5)*SOI!E1242+$D$5*SOI!E1241)</f>
        <v>0</v>
      </c>
      <c r="E1243">
        <f t="shared" si="520"/>
        <v>-1.2742092210065907</v>
      </c>
      <c r="F1243">
        <f t="shared" si="521"/>
        <v>2.1548088809722454</v>
      </c>
      <c r="G1243">
        <f t="shared" si="528"/>
        <v>0.8805996599656547</v>
      </c>
      <c r="H1243" s="21">
        <f t="shared" si="529"/>
        <v>3.8728743422241405E-2</v>
      </c>
      <c r="I1243" s="37">
        <f t="shared" si="522"/>
        <v>0.66432066419949742</v>
      </c>
      <c r="J1243" s="1">
        <f t="shared" si="530"/>
        <v>4.3318934282256659E-2</v>
      </c>
      <c r="K1243" s="1">
        <f t="shared" si="531"/>
        <v>9.5564191324392294E-7</v>
      </c>
      <c r="L1243" s="1">
        <f t="shared" si="523"/>
        <v>0.79219191841141945</v>
      </c>
      <c r="M1243" s="1">
        <f t="shared" si="524"/>
        <v>0.40978179386485714</v>
      </c>
      <c r="N1243" s="1">
        <f t="shared" si="525"/>
        <v>6.5586728003853664E-2</v>
      </c>
      <c r="O1243" s="1">
        <f t="shared" si="526"/>
        <v>-6.332875111407639E-2</v>
      </c>
      <c r="P1243" s="1">
        <f t="shared" si="527"/>
        <v>7.065090692368989E-4</v>
      </c>
      <c r="Q1243" s="1">
        <f t="shared" si="532"/>
        <v>1.8075526721676834E-2</v>
      </c>
      <c r="R1243" s="1">
        <f t="shared" si="533"/>
        <v>-6.5982057073919395E-4</v>
      </c>
      <c r="S1243" s="1">
        <f t="shared" si="534"/>
        <v>5.7129939173832514E-3</v>
      </c>
      <c r="T1243" s="1">
        <f t="shared" si="535"/>
        <v>8.4412913404571615E-4</v>
      </c>
      <c r="U1243" s="1">
        <f t="shared" si="536"/>
        <v>-2.4348450014233754E-5</v>
      </c>
      <c r="V1243" s="1">
        <f t="shared" si="537"/>
        <v>-9.0061999240284419E-5</v>
      </c>
      <c r="W1243" s="1">
        <f t="shared" si="540"/>
        <v>0</v>
      </c>
      <c r="X1243" s="1">
        <f t="shared" si="540"/>
        <v>0</v>
      </c>
      <c r="Y1243" s="1">
        <f t="shared" si="540"/>
        <v>0</v>
      </c>
      <c r="Z1243" s="1">
        <f t="shared" si="540"/>
        <v>0</v>
      </c>
      <c r="AA1243" s="1">
        <f>+AA$3*$F1243*ABS($F1243)*COS(2*PI()*$A1243/$AZ$22+AA$4)*COS(2*PI()*$A1243/$BA$22+AA$5)</f>
        <v>0</v>
      </c>
      <c r="AB1243" s="39">
        <f>+AB$3*$F1243*ABS($F1243)*COS(2*2*PI()*$A1243/$BA$33+AB$4)*COS(2*2*PI()*$A1243/$BA$34+AB$5)*COS(2*2*PI()*$A1243/$BA$35+AB$6)</f>
        <v>0</v>
      </c>
      <c r="AE1243" s="20">
        <f>+$AF$20*SIGN(SOI!A1242)*(ABS(SOI!A1242))^$AE$2</f>
        <v>-5.1062672667697775E-2</v>
      </c>
      <c r="AF1243" s="20">
        <f t="shared" si="514"/>
        <v>-0.12759493482799944</v>
      </c>
      <c r="AG1243" s="19">
        <f t="shared" si="516"/>
        <v>-0.32410098098814061</v>
      </c>
      <c r="AH1243" s="19">
        <f t="shared" si="517"/>
        <v>-0.22605889254546846</v>
      </c>
      <c r="AI1243">
        <f t="shared" si="539"/>
        <v>0.73260000000001135</v>
      </c>
      <c r="AJ1243">
        <f t="shared" si="538"/>
        <v>0.19650604616014117</v>
      </c>
      <c r="AK1243">
        <v>0</v>
      </c>
    </row>
    <row r="1244" spans="1:37" x14ac:dyDescent="0.25">
      <c r="A1244">
        <v>101.83333333333191</v>
      </c>
      <c r="B1244" s="2">
        <v>1981.8333333332407</v>
      </c>
      <c r="C1244">
        <f>+D1244+($D$2+E1244+F1244)*SOI!A1243*IF(B1244&gt;$C$18, IF(B1244&lt;$C$19,-1,1),1)</f>
        <v>0.32793008276598029</v>
      </c>
      <c r="D1244">
        <f>+$D$3*((1-$D$5)*SOI!D1243+$D$5*SOI!D1242) +   $D$4*((1-$D$5)*SOI!E1243+$D$5*SOI!E1242)</f>
        <v>0</v>
      </c>
      <c r="E1244">
        <f t="shared" si="520"/>
        <v>2.3875979234045164</v>
      </c>
      <c r="F1244">
        <f t="shared" si="521"/>
        <v>-3.6021537855007395</v>
      </c>
      <c r="G1244">
        <f t="shared" si="528"/>
        <v>-1.2145558620962231</v>
      </c>
      <c r="H1244" s="21">
        <f t="shared" si="529"/>
        <v>-5.9572771184704387E-3</v>
      </c>
      <c r="I1244" s="37">
        <f t="shared" si="522"/>
        <v>-0.44653904407473</v>
      </c>
      <c r="J1244" s="1">
        <f t="shared" si="530"/>
        <v>2.4548267839047275E-2</v>
      </c>
      <c r="K1244" s="1">
        <f t="shared" si="531"/>
        <v>-9.5335470279642649E-7</v>
      </c>
      <c r="L1244" s="1">
        <f t="shared" si="523"/>
        <v>-7.1739629533411845E-3</v>
      </c>
      <c r="M1244" s="1">
        <f t="shared" si="524"/>
        <v>-0.34547296877106576</v>
      </c>
      <c r="N1244" s="1">
        <f t="shared" si="525"/>
        <v>-3.5261269911382252E-2</v>
      </c>
      <c r="O1244" s="1">
        <f t="shared" si="526"/>
        <v>0.51202484211175081</v>
      </c>
      <c r="P1244" s="1">
        <f t="shared" si="527"/>
        <v>-9.6262743385536198E-3</v>
      </c>
      <c r="Q1244" s="1">
        <f t="shared" si="532"/>
        <v>8.1928378216301837E-3</v>
      </c>
      <c r="R1244" s="1">
        <f t="shared" si="533"/>
        <v>2.0102539503931454E-4</v>
      </c>
      <c r="S1244" s="1">
        <f t="shared" si="534"/>
        <v>2.0645595875045551E-3</v>
      </c>
      <c r="T1244" s="1">
        <f t="shared" si="535"/>
        <v>6.1805584859617342E-5</v>
      </c>
      <c r="U1244" s="1">
        <f t="shared" si="536"/>
        <v>-2.2299416020100186E-4</v>
      </c>
      <c r="V1244" s="1">
        <f t="shared" si="537"/>
        <v>-6.5972669937712329E-4</v>
      </c>
      <c r="W1244" s="1">
        <f t="shared" si="540"/>
        <v>0</v>
      </c>
      <c r="X1244" s="1">
        <f t="shared" si="540"/>
        <v>0</v>
      </c>
      <c r="Y1244" s="1">
        <f t="shared" si="540"/>
        <v>0</v>
      </c>
      <c r="Z1244" s="1">
        <f t="shared" si="540"/>
        <v>0</v>
      </c>
      <c r="AA1244" s="1">
        <f>+AA$3*$F1244*ABS($F1244)*COS(2*PI()*$A1244/$AZ$22+AA$4)*COS(2*PI()*$A1244/$BA$22+AA$5)</f>
        <v>0</v>
      </c>
      <c r="AB1244" s="39">
        <f>+AB$3*$F1244*ABS($F1244)*COS(2*2*PI()*$A1244/$BA$33+AB$4)*COS(2*2*PI()*$A1244/$BA$34+AB$5)*COS(2*2*PI()*$A1244/$BA$35+AB$6)</f>
        <v>0</v>
      </c>
      <c r="AE1244" s="20">
        <f>+$AF$20*SIGN(SOI!A1243)*(ABS(SOI!A1243))^$AE$2</f>
        <v>-0.23911131908703068</v>
      </c>
      <c r="AF1244" s="20">
        <f t="shared" ref="AF1244:AF1307" si="541">+AVERAGE(AE1243:AE1245)</f>
        <v>-6.5854393008486209E-2</v>
      </c>
      <c r="AG1244" s="19">
        <f t="shared" si="516"/>
        <v>-0.16112911826936935</v>
      </c>
      <c r="AH1244" s="19">
        <f t="shared" si="517"/>
        <v>-5.8061570328910544E-2</v>
      </c>
      <c r="AI1244">
        <f t="shared" si="539"/>
        <v>0.7332000000000114</v>
      </c>
      <c r="AJ1244">
        <f t="shared" si="538"/>
        <v>9.5274725260883139E-2</v>
      </c>
      <c r="AK1244">
        <v>0</v>
      </c>
    </row>
    <row r="1245" spans="1:37" x14ac:dyDescent="0.25">
      <c r="A1245">
        <v>101.91666666666524</v>
      </c>
      <c r="B1245" s="2">
        <v>1981.916666666574</v>
      </c>
      <c r="C1245">
        <f>+D1245+($D$2+E1245+F1245)*SOI!A1244*IF(B1245&gt;$C$18, IF(B1245&lt;$C$19,-1,1),1)</f>
        <v>1.2983687335351775</v>
      </c>
      <c r="D1245">
        <f>+$D$3*((1-$D$5)*SOI!D1244+$D$5*SOI!D1243) +   $D$4*((1-$D$5)*SOI!E1244+$D$5*SOI!E1243)</f>
        <v>0</v>
      </c>
      <c r="E1245">
        <f t="shared" si="520"/>
        <v>-41.120340000284223</v>
      </c>
      <c r="F1245">
        <f t="shared" si="521"/>
        <v>59.668464765072471</v>
      </c>
      <c r="G1245">
        <f t="shared" si="528"/>
        <v>18.548124764788248</v>
      </c>
      <c r="H1245" s="21">
        <f t="shared" si="529"/>
        <v>0.17192883766709574</v>
      </c>
      <c r="I1245" s="37">
        <f t="shared" si="522"/>
        <v>-10.001254540129231</v>
      </c>
      <c r="J1245" s="1">
        <f t="shared" si="530"/>
        <v>5.0552731240280346</v>
      </c>
      <c r="K1245" s="1">
        <f t="shared" si="531"/>
        <v>11.334540995465177</v>
      </c>
      <c r="L1245" s="1">
        <f t="shared" si="523"/>
        <v>20.584645727761412</v>
      </c>
      <c r="M1245" s="1">
        <f t="shared" si="524"/>
        <v>-3.1764556872392036</v>
      </c>
      <c r="N1245" s="1">
        <f t="shared" si="525"/>
        <v>-1.404398434706831</v>
      </c>
      <c r="O1245" s="1">
        <f t="shared" si="526"/>
        <v>-34.845509502608998</v>
      </c>
      <c r="P1245" s="1">
        <f t="shared" si="527"/>
        <v>0.58609444442852776</v>
      </c>
      <c r="Q1245" s="1">
        <f t="shared" si="532"/>
        <v>3.0002363931566753</v>
      </c>
      <c r="R1245" s="1">
        <f t="shared" si="533"/>
        <v>1.6487966000770364</v>
      </c>
      <c r="S1245" s="1">
        <f t="shared" si="534"/>
        <v>1.841682884076395</v>
      </c>
      <c r="T1245" s="1">
        <f t="shared" si="535"/>
        <v>12.068902381083447</v>
      </c>
      <c r="U1245" s="1">
        <f t="shared" si="536"/>
        <v>0.30408703382950325</v>
      </c>
      <c r="V1245" s="1">
        <f t="shared" si="537"/>
        <v>1.5998004641328443</v>
      </c>
      <c r="W1245" s="1">
        <f t="shared" si="540"/>
        <v>0</v>
      </c>
      <c r="X1245" s="1">
        <f t="shared" si="540"/>
        <v>0</v>
      </c>
      <c r="Y1245" s="1">
        <f t="shared" si="540"/>
        <v>0</v>
      </c>
      <c r="Z1245" s="1">
        <f t="shared" si="540"/>
        <v>0</v>
      </c>
      <c r="AA1245" s="1">
        <f>+AA$3*$F1245*ABS($F1245)*COS(2*PI()*$A1245/$AZ$22+AA$4)*COS(2*PI()*$A1245/$BA$22+AA$5)</f>
        <v>0</v>
      </c>
      <c r="AB1245" s="39">
        <f>+AB$3*$F1245*ABS($F1245)*COS(2*2*PI()*$A1245/$BA$33+AB$4)*COS(2*2*PI()*$A1245/$BA$34+AB$5)*COS(2*2*PI()*$A1245/$BA$35+AB$6)</f>
        <v>0</v>
      </c>
      <c r="AE1245" s="20">
        <f>+$AF$20*SIGN(SOI!A1244)*(ABS(SOI!A1244))^$AE$2</f>
        <v>9.2610812729269867E-2</v>
      </c>
      <c r="AF1245" s="20">
        <f t="shared" si="541"/>
        <v>-6.9667386102416351E-2</v>
      </c>
      <c r="AG1245" s="19">
        <f t="shared" si="516"/>
        <v>-0.17502943240265051</v>
      </c>
      <c r="AH1245" s="19">
        <f t="shared" si="517"/>
        <v>-6.1869583142517406E-2</v>
      </c>
      <c r="AI1245">
        <f t="shared" si="539"/>
        <v>0.73380000000001144</v>
      </c>
      <c r="AJ1245">
        <f t="shared" si="538"/>
        <v>0.10536204630023416</v>
      </c>
      <c r="AK1245">
        <v>0</v>
      </c>
    </row>
    <row r="1246" spans="1:37" x14ac:dyDescent="0.25">
      <c r="A1246">
        <v>101.99999999999856</v>
      </c>
      <c r="B1246" s="2">
        <v>1981.9999999999072</v>
      </c>
      <c r="C1246">
        <f>+D1246+($D$2+E1246+F1246)*SOI!A1245*IF(B1246&gt;$C$18, IF(B1246&lt;$C$19,-1,1),1)</f>
        <v>-5.3341446550145229E-2</v>
      </c>
      <c r="D1246">
        <f>+$D$3*((1-$D$5)*SOI!D1245+$D$5*SOI!D1244) +   $D$4*((1-$D$5)*SOI!E1245+$D$5*SOI!E1244)</f>
        <v>0</v>
      </c>
      <c r="E1246">
        <f t="shared" si="520"/>
        <v>-2.6892524465713601</v>
      </c>
      <c r="F1246">
        <f t="shared" si="521"/>
        <v>4.0227886103249908</v>
      </c>
      <c r="G1246">
        <f t="shared" si="528"/>
        <v>1.3335361637536307</v>
      </c>
      <c r="H1246" s="21">
        <f t="shared" si="529"/>
        <v>-1.8975401662066883E-2</v>
      </c>
      <c r="I1246" s="37">
        <f t="shared" si="522"/>
        <v>-1.4659984332698428</v>
      </c>
      <c r="J1246" s="1">
        <f t="shared" si="530"/>
        <v>0.16809200169201416</v>
      </c>
      <c r="K1246" s="1">
        <f t="shared" si="531"/>
        <v>9.0724521616863188E-3</v>
      </c>
      <c r="L1246" s="1">
        <f t="shared" si="523"/>
        <v>3.2275318196043519</v>
      </c>
      <c r="M1246" s="1">
        <f t="shared" si="524"/>
        <v>-0.72055344689509493</v>
      </c>
      <c r="N1246" s="1">
        <f t="shared" si="525"/>
        <v>-0.1759723800040158</v>
      </c>
      <c r="O1246" s="1">
        <f t="shared" si="526"/>
        <v>-2.3062644756510604</v>
      </c>
      <c r="P1246" s="1">
        <f t="shared" si="527"/>
        <v>4.5206296381503017E-2</v>
      </c>
      <c r="Q1246" s="1">
        <f t="shared" si="532"/>
        <v>8.527722209982018E-2</v>
      </c>
      <c r="R1246" s="1">
        <f t="shared" si="533"/>
        <v>6.8694770799086593E-3</v>
      </c>
      <c r="S1246" s="1">
        <f t="shared" si="534"/>
        <v>3.382579781492287E-2</v>
      </c>
      <c r="T1246" s="1">
        <f t="shared" si="535"/>
        <v>0.12524407815546376</v>
      </c>
      <c r="U1246" s="1">
        <f t="shared" si="536"/>
        <v>3.4380188321511932E-3</v>
      </c>
      <c r="V1246" s="1">
        <f t="shared" si="537"/>
        <v>1.5461488894847832E-2</v>
      </c>
      <c r="W1246" s="1">
        <f t="shared" si="540"/>
        <v>0</v>
      </c>
      <c r="X1246" s="1">
        <f t="shared" si="540"/>
        <v>0</v>
      </c>
      <c r="Y1246" s="1">
        <f t="shared" si="540"/>
        <v>0</v>
      </c>
      <c r="Z1246" s="1">
        <f t="shared" si="540"/>
        <v>0</v>
      </c>
      <c r="AA1246" s="1">
        <f>+AA$3*$F1246*ABS($F1246)*COS(2*PI()*$A1246/$AZ$22+AA$4)*COS(2*PI()*$A1246/$BA$22+AA$5)</f>
        <v>0</v>
      </c>
      <c r="AB1246" s="39">
        <f>+AB$3*$F1246*ABS($F1246)*COS(2*2*PI()*$A1246/$BA$33+AB$4)*COS(2*2*PI()*$A1246/$BA$34+AB$5)*COS(2*2*PI()*$A1246/$BA$35+AB$6)</f>
        <v>0</v>
      </c>
      <c r="AE1246" s="20">
        <f>+$AF$20*SIGN(SOI!A1245)*(ABS(SOI!A1245))^$AE$2</f>
        <v>-6.2501651949488243E-2</v>
      </c>
      <c r="AF1246" s="20">
        <f t="shared" si="541"/>
        <v>-3.7655451322442905E-2</v>
      </c>
      <c r="AG1246" s="19">
        <f t="shared" si="516"/>
        <v>-2.8742857772096925E-2</v>
      </c>
      <c r="AH1246" s="19">
        <f t="shared" si="517"/>
        <v>-4.2264461710285764E-2</v>
      </c>
      <c r="AI1246">
        <f t="shared" si="539"/>
        <v>0.73440000000001149</v>
      </c>
      <c r="AJ1246">
        <f t="shared" si="538"/>
        <v>8.9125935503459805E-3</v>
      </c>
      <c r="AK1246">
        <v>0</v>
      </c>
    </row>
    <row r="1247" spans="1:37" x14ac:dyDescent="0.25">
      <c r="A1247">
        <v>102.08333333333189</v>
      </c>
      <c r="B1247" s="2">
        <v>1982.0833333332405</v>
      </c>
      <c r="C1247">
        <f>+D1247+($D$2+E1247+F1247)*SOI!A1246*IF(B1247&gt;$C$18, IF(B1247&lt;$C$19,-1,1),1)</f>
        <v>0.11557834955013403</v>
      </c>
      <c r="D1247">
        <f>+$D$3*((1-$D$5)*SOI!D1246+$D$5*SOI!D1245) +   $D$4*((1-$D$5)*SOI!E1246+$D$5*SOI!E1245)</f>
        <v>0</v>
      </c>
      <c r="E1247">
        <f t="shared" si="520"/>
        <v>1.3464768075772335</v>
      </c>
      <c r="F1247">
        <f t="shared" si="521"/>
        <v>-2.2355410348859568</v>
      </c>
      <c r="G1247">
        <f t="shared" si="528"/>
        <v>-0.88906422730872325</v>
      </c>
      <c r="H1247" s="21">
        <f t="shared" si="529"/>
        <v>1.2339842570828922E-2</v>
      </c>
      <c r="I1247" s="37">
        <f t="shared" si="522"/>
        <v>0.75515254279267396</v>
      </c>
      <c r="J1247" s="1">
        <f t="shared" si="530"/>
        <v>5.8324781207240321E-2</v>
      </c>
      <c r="K1247" s="1">
        <f t="shared" si="531"/>
        <v>-9.733458561064407E-5</v>
      </c>
      <c r="L1247" s="1">
        <f t="shared" si="523"/>
        <v>-1.1002525898987461</v>
      </c>
      <c r="M1247" s="1">
        <f t="shared" si="524"/>
        <v>0.48536793997325683</v>
      </c>
      <c r="N1247" s="1">
        <f t="shared" si="525"/>
        <v>8.1843740703783294E-2</v>
      </c>
      <c r="O1247" s="1">
        <f t="shared" si="526"/>
        <v>0.30587911601046019</v>
      </c>
      <c r="P1247" s="1">
        <f t="shared" si="527"/>
        <v>-1.0727013853429048E-2</v>
      </c>
      <c r="Q1247" s="1">
        <f t="shared" si="532"/>
        <v>2.6716458872772027E-2</v>
      </c>
      <c r="R1247" s="1">
        <f t="shared" si="533"/>
        <v>-1.1085893730896682E-3</v>
      </c>
      <c r="S1247" s="1">
        <f t="shared" si="534"/>
        <v>8.1038276225703261E-3</v>
      </c>
      <c r="T1247" s="1">
        <f t="shared" si="535"/>
        <v>5.6626508486594309E-3</v>
      </c>
      <c r="U1247" s="1">
        <f t="shared" si="536"/>
        <v>4.2023222013751226E-4</v>
      </c>
      <c r="V1247" s="1">
        <f t="shared" si="537"/>
        <v>1.7063660007675255E-3</v>
      </c>
      <c r="W1247" s="1">
        <f t="shared" si="540"/>
        <v>0</v>
      </c>
      <c r="X1247" s="1">
        <f t="shared" si="540"/>
        <v>0</v>
      </c>
      <c r="Y1247" s="1">
        <f t="shared" si="540"/>
        <v>0</v>
      </c>
      <c r="Z1247" s="1">
        <f t="shared" si="540"/>
        <v>0</v>
      </c>
      <c r="AA1247" s="1">
        <f>+AA$3*$F1247*ABS($F1247)*COS(2*PI()*$A1247/$AZ$22+AA$4)*COS(2*PI()*$A1247/$BA$22+AA$5)</f>
        <v>0</v>
      </c>
      <c r="AB1247" s="39">
        <f>+AB$3*$F1247*ABS($F1247)*COS(2*2*PI()*$A1247/$BA$33+AB$4)*COS(2*2*PI()*$A1247/$BA$34+AB$5)*COS(2*2*PI()*$A1247/$BA$35+AB$6)</f>
        <v>0</v>
      </c>
      <c r="AE1247" s="20">
        <f>+$AF$20*SIGN(SOI!A1246)*(ABS(SOI!A1246))^$AE$2</f>
        <v>-0.14307551474711033</v>
      </c>
      <c r="AF1247" s="20">
        <f t="shared" si="541"/>
        <v>-8.1326964485747388E-2</v>
      </c>
      <c r="AG1247" s="19">
        <f t="shared" si="516"/>
        <v>-8.800838756145557E-2</v>
      </c>
      <c r="AH1247" s="19">
        <f t="shared" si="517"/>
        <v>-7.1803752861286069E-2</v>
      </c>
      <c r="AI1247">
        <f t="shared" si="539"/>
        <v>0.73500000000001153</v>
      </c>
      <c r="AJ1247">
        <f t="shared" si="538"/>
        <v>6.6814230757081816E-3</v>
      </c>
      <c r="AK1247">
        <v>0</v>
      </c>
    </row>
    <row r="1248" spans="1:37" x14ac:dyDescent="0.25">
      <c r="A1248">
        <v>102.16666666666522</v>
      </c>
      <c r="B1248" s="2">
        <v>1982.1666666665737</v>
      </c>
      <c r="C1248">
        <f>+D1248+($D$2+E1248+F1248)*SOI!A1247*IF(B1248&gt;$C$18, IF(B1248&lt;$C$19,-1,1),1)</f>
        <v>-1.9192155545213935E-2</v>
      </c>
      <c r="D1248">
        <f>+$D$3*((1-$D$5)*SOI!D1247+$D$5*SOI!D1246) +   $D$4*((1-$D$5)*SOI!E1247+$D$5*SOI!E1246)</f>
        <v>0</v>
      </c>
      <c r="E1248">
        <f t="shared" si="520"/>
        <v>-0.9408266745748497</v>
      </c>
      <c r="F1248">
        <f t="shared" si="521"/>
        <v>1.9004344518355465</v>
      </c>
      <c r="G1248">
        <f t="shared" si="528"/>
        <v>0.95960777726069679</v>
      </c>
      <c r="H1248" s="21">
        <f t="shared" si="529"/>
        <v>-1.1150513255993822E-2</v>
      </c>
      <c r="I1248" s="37">
        <f t="shared" si="522"/>
        <v>-0.26343752829373246</v>
      </c>
      <c r="J1248" s="1">
        <f t="shared" si="530"/>
        <v>1.2507351943618121E-2</v>
      </c>
      <c r="K1248" s="1">
        <f t="shared" si="531"/>
        <v>5.2420214166661221E-10</v>
      </c>
      <c r="L1248" s="1">
        <f t="shared" si="523"/>
        <v>5.1439181552364273E-2</v>
      </c>
      <c r="M1248" s="1">
        <f t="shared" si="524"/>
        <v>-0.29835985329544579</v>
      </c>
      <c r="N1248" s="1">
        <f t="shared" si="525"/>
        <v>-2.4288295692245689E-2</v>
      </c>
      <c r="O1248" s="1">
        <f t="shared" si="526"/>
        <v>-4.1215147735408325E-2</v>
      </c>
      <c r="P1248" s="1">
        <f t="shared" si="527"/>
        <v>9.1706847252237612E-6</v>
      </c>
      <c r="Q1248" s="1">
        <f t="shared" si="532"/>
        <v>4.8737108918964775E-3</v>
      </c>
      <c r="R1248" s="1">
        <f t="shared" si="533"/>
        <v>7.0549596487702295E-5</v>
      </c>
      <c r="S1248" s="1">
        <f t="shared" si="534"/>
        <v>8.3896669180030282E-4</v>
      </c>
      <c r="T1248" s="1">
        <f t="shared" si="535"/>
        <v>3.5672082959042102E-5</v>
      </c>
      <c r="U1248" s="1">
        <f t="shared" si="536"/>
        <v>1.2533005299294944E-7</v>
      </c>
      <c r="V1248" s="1">
        <f t="shared" si="537"/>
        <v>4.3291903501499998E-7</v>
      </c>
      <c r="W1248" s="1">
        <f t="shared" si="540"/>
        <v>0</v>
      </c>
      <c r="X1248" s="1">
        <f t="shared" si="540"/>
        <v>0</v>
      </c>
      <c r="Y1248" s="1">
        <f t="shared" si="540"/>
        <v>0</v>
      </c>
      <c r="Z1248" s="1">
        <f t="shared" si="540"/>
        <v>0</v>
      </c>
      <c r="AA1248" s="1">
        <f>+AA$3*$F1248*ABS($F1248)*COS(2*PI()*$A1248/$AZ$22+AA$4)*COS(2*PI()*$A1248/$BA$22+AA$5)</f>
        <v>0</v>
      </c>
      <c r="AB1248" s="39">
        <f>+AB$3*$F1248*ABS($F1248)*COS(2*2*PI()*$A1248/$BA$33+AB$4)*COS(2*2*PI()*$A1248/$BA$34+AB$5)*COS(2*2*PI()*$A1248/$BA$35+AB$6)</f>
        <v>0</v>
      </c>
      <c r="AE1248" s="20">
        <f>+$AF$20*SIGN(SOI!A1247)*(ABS(SOI!A1247))^$AE$2</f>
        <v>-3.8403726760643568E-2</v>
      </c>
      <c r="AF1248" s="20">
        <f t="shared" si="541"/>
        <v>1.2879984787139189E-2</v>
      </c>
      <c r="AG1248" s="19">
        <f t="shared" si="516"/>
        <v>9.220284322354888E-2</v>
      </c>
      <c r="AH1248" s="19">
        <f t="shared" si="517"/>
        <v>-2.0234612564030613E-2</v>
      </c>
      <c r="AI1248">
        <f t="shared" si="539"/>
        <v>0.73560000000001158</v>
      </c>
      <c r="AJ1248">
        <f t="shared" si="538"/>
        <v>7.9322858436409696E-2</v>
      </c>
      <c r="AK1248">
        <v>0</v>
      </c>
    </row>
    <row r="1249" spans="1:37" x14ac:dyDescent="0.25">
      <c r="A1249">
        <v>102.24999999999855</v>
      </c>
      <c r="B1249" s="2">
        <v>1982.249999999907</v>
      </c>
      <c r="C1249">
        <f>+D1249+($D$2+E1249+F1249)*SOI!A1248*IF(B1249&gt;$C$18, IF(B1249&lt;$C$19,-1,1),1)</f>
        <v>-0.33404259457056223</v>
      </c>
      <c r="D1249">
        <f>+$D$3*((1-$D$5)*SOI!D1248+$D$5*SOI!D1247) +   $D$4*((1-$D$5)*SOI!E1248+$D$5*SOI!E1247)</f>
        <v>0</v>
      </c>
      <c r="E1249">
        <f t="shared" si="520"/>
        <v>0.76296473717031432</v>
      </c>
      <c r="F1249">
        <f t="shared" si="521"/>
        <v>-2.1548088812143238</v>
      </c>
      <c r="G1249">
        <f t="shared" si="528"/>
        <v>-1.3918441440440095</v>
      </c>
      <c r="H1249" s="21">
        <f t="shared" si="529"/>
        <v>4.2003170345579948E-3</v>
      </c>
      <c r="I1249" s="37">
        <f t="shared" si="522"/>
        <v>-0.12065704949986694</v>
      </c>
      <c r="J1249" s="1">
        <f t="shared" si="530"/>
        <v>-1.9042847908438681E-3</v>
      </c>
      <c r="K1249" s="1">
        <f t="shared" si="531"/>
        <v>-3.2724532017369965E-5</v>
      </c>
      <c r="L1249" s="1">
        <f t="shared" si="523"/>
        <v>-0.24052537368940061</v>
      </c>
      <c r="M1249" s="1">
        <f t="shared" si="524"/>
        <v>9.9181770133006705E-2</v>
      </c>
      <c r="N1249" s="1">
        <f t="shared" si="525"/>
        <v>-5.4485627300251199E-3</v>
      </c>
      <c r="O1249" s="1">
        <f t="shared" si="526"/>
        <v>0.48821609310650782</v>
      </c>
      <c r="P1249" s="1">
        <f t="shared" si="527"/>
        <v>-1.033604374411827E-2</v>
      </c>
      <c r="Q1249" s="1">
        <f t="shared" si="532"/>
        <v>-3.634428649569495E-4</v>
      </c>
      <c r="R1249" s="1">
        <f t="shared" si="533"/>
        <v>-2.4096056686364322E-6</v>
      </c>
      <c r="S1249" s="1">
        <f t="shared" si="534"/>
        <v>8.619948894862793E-5</v>
      </c>
      <c r="T1249" s="1">
        <f t="shared" si="535"/>
        <v>1.9758344235664767E-3</v>
      </c>
      <c r="U1249" s="1">
        <f t="shared" si="536"/>
        <v>-6.4696808406078439E-5</v>
      </c>
      <c r="V1249" s="1">
        <f t="shared" si="537"/>
        <v>-1.0945715882604069E-4</v>
      </c>
      <c r="W1249" s="1">
        <f t="shared" si="540"/>
        <v>0</v>
      </c>
      <c r="X1249" s="1">
        <f t="shared" si="540"/>
        <v>0</v>
      </c>
      <c r="Y1249" s="1">
        <f t="shared" si="540"/>
        <v>0</v>
      </c>
      <c r="Z1249" s="1">
        <f t="shared" si="540"/>
        <v>0</v>
      </c>
      <c r="AA1249" s="1">
        <f>+AA$3*$F1249*ABS($F1249)*COS(2*PI()*$A1249/$AZ$22+AA$4)*COS(2*PI()*$A1249/$BA$22+AA$5)</f>
        <v>0</v>
      </c>
      <c r="AB1249" s="39">
        <f>+AB$3*$F1249*ABS($F1249)*COS(2*2*PI()*$A1249/$BA$33+AB$4)*COS(2*2*PI()*$A1249/$BA$34+AB$5)*COS(2*2*PI()*$A1249/$BA$35+AB$6)</f>
        <v>0</v>
      </c>
      <c r="AE1249" s="20">
        <f>+$AF$20*SIGN(SOI!A1248)*(ABS(SOI!A1248))^$AE$2</f>
        <v>0.22011919586917147</v>
      </c>
      <c r="AF1249" s="20">
        <f t="shared" si="541"/>
        <v>0.2083376264667626</v>
      </c>
      <c r="AG1249" s="19">
        <f t="shared" si="516"/>
        <v>0.10508006351409629</v>
      </c>
      <c r="AH1249" s="19">
        <f t="shared" si="517"/>
        <v>-7.4216679971316202E-3</v>
      </c>
      <c r="AI1249">
        <f t="shared" si="539"/>
        <v>0.73620000000001162</v>
      </c>
      <c r="AJ1249">
        <f t="shared" si="538"/>
        <v>0.1032575629526663</v>
      </c>
      <c r="AK1249">
        <v>0</v>
      </c>
    </row>
    <row r="1250" spans="1:37" x14ac:dyDescent="0.25">
      <c r="A1250">
        <v>102.33333333333188</v>
      </c>
      <c r="B1250" s="2">
        <v>1982.3333333332403</v>
      </c>
      <c r="C1250">
        <f>+D1250+($D$2+E1250+F1250)*SOI!A1249*IF(B1250&gt;$C$18, IF(B1250&lt;$C$19,-1,1),1)</f>
        <v>1.8989635429834879</v>
      </c>
      <c r="D1250">
        <f>+$D$3*((1-$D$5)*SOI!D1249+$D$5*SOI!D1248) +   $D$4*((1-$D$5)*SOI!E1249+$D$5*SOI!E1248)</f>
        <v>0</v>
      </c>
      <c r="E1250">
        <f t="shared" si="520"/>
        <v>-0.68067141198800396</v>
      </c>
      <c r="F1250">
        <f t="shared" si="521"/>
        <v>3.6021537858087544</v>
      </c>
      <c r="G1250">
        <f t="shared" si="528"/>
        <v>2.9214823738207505</v>
      </c>
      <c r="H1250" s="21">
        <f t="shared" si="529"/>
        <v>1.3102815870555411E-2</v>
      </c>
      <c r="I1250" s="37">
        <f t="shared" si="522"/>
        <v>0.37690861568190831</v>
      </c>
      <c r="J1250" s="1">
        <f t="shared" si="530"/>
        <v>1.0066400322233321E-2</v>
      </c>
      <c r="K1250" s="1">
        <f t="shared" si="531"/>
        <v>7.0456420165005708E-4</v>
      </c>
      <c r="L1250" s="1">
        <f t="shared" si="523"/>
        <v>0.77166871806979309</v>
      </c>
      <c r="M1250" s="1">
        <f t="shared" si="524"/>
        <v>0.16783819092873961</v>
      </c>
      <c r="N1250" s="1">
        <f t="shared" si="525"/>
        <v>-2.1139954357364675E-2</v>
      </c>
      <c r="O1250" s="1">
        <f t="shared" si="526"/>
        <v>-0.70570694778860954</v>
      </c>
      <c r="P1250" s="1">
        <f t="shared" si="527"/>
        <v>4.7986510300850348E-2</v>
      </c>
      <c r="Q1250" s="1">
        <f t="shared" si="532"/>
        <v>-2.3862567613775077E-3</v>
      </c>
      <c r="R1250" s="1">
        <f t="shared" si="533"/>
        <v>4.9420867547170493E-5</v>
      </c>
      <c r="S1250" s="1">
        <f t="shared" si="534"/>
        <v>-1.0447446237656012E-3</v>
      </c>
      <c r="T1250" s="1">
        <f t="shared" si="535"/>
        <v>9.162897888803442E-3</v>
      </c>
      <c r="U1250" s="1">
        <f t="shared" si="536"/>
        <v>-9.3827695590280021E-4</v>
      </c>
      <c r="V1250" s="1">
        <f t="shared" si="537"/>
        <v>1.9716557532653231E-3</v>
      </c>
      <c r="W1250" s="1">
        <f t="shared" si="540"/>
        <v>0</v>
      </c>
      <c r="X1250" s="1">
        <f t="shared" si="540"/>
        <v>0</v>
      </c>
      <c r="Y1250" s="1">
        <f t="shared" si="540"/>
        <v>0</v>
      </c>
      <c r="Z1250" s="1">
        <f t="shared" si="540"/>
        <v>0</v>
      </c>
      <c r="AA1250" s="1">
        <f>+AA$3*$F1250*ABS($F1250)*COS(2*PI()*$A1250/$AZ$22+AA$4)*COS(2*PI()*$A1250/$BA$22+AA$5)</f>
        <v>0</v>
      </c>
      <c r="AB1250" s="39">
        <f>+AB$3*$F1250*ABS($F1250)*COS(2*2*PI()*$A1250/$BA$33+AB$4)*COS(2*2*PI()*$A1250/$BA$34+AB$5)*COS(2*2*PI()*$A1250/$BA$35+AB$6)</f>
        <v>0</v>
      </c>
      <c r="AE1250" s="20">
        <f>+$AF$20*SIGN(SOI!A1249)*(ABS(SOI!A1249))^$AE$2</f>
        <v>0.44329741029175995</v>
      </c>
      <c r="AF1250" s="20">
        <f t="shared" si="541"/>
        <v>0.40975793250578257</v>
      </c>
      <c r="AG1250" s="19">
        <f t="shared" ref="AG1250:AG1313" si="542">+SIN((AVERAGE(H1246:H1257)+AVERAGE(H1250:H1253)/4)*($AG$19+AG1249*$AG$18*AVERAGE(G1246:G1257))*$AE$20+$AG$17) - SIN($AG$17)</f>
        <v>-6.897909756799897E-2</v>
      </c>
      <c r="AH1250" s="19">
        <f t="shared" si="517"/>
        <v>-0.18322180417720937</v>
      </c>
      <c r="AI1250">
        <f t="shared" si="539"/>
        <v>0.73680000000001167</v>
      </c>
      <c r="AJ1250">
        <f t="shared" si="538"/>
        <v>0.47873703007378154</v>
      </c>
      <c r="AK1250">
        <v>0</v>
      </c>
    </row>
    <row r="1251" spans="1:37" x14ac:dyDescent="0.25">
      <c r="A1251">
        <v>102.41666666666521</v>
      </c>
      <c r="B1251" s="2">
        <v>1982.4166666665735</v>
      </c>
      <c r="C1251">
        <f>+D1251+($D$2+E1251+F1251)*SOI!A1250*IF(B1251&gt;$C$18, IF(B1251&lt;$C$19,-1,1),1)</f>
        <v>-54.292688150080231</v>
      </c>
      <c r="D1251">
        <f>+$D$3*((1-$D$5)*SOI!D1250+$D$5*SOI!D1249) +   $D$4*((1-$D$5)*SOI!E1250+$D$5*SOI!E1249)</f>
        <v>0</v>
      </c>
      <c r="E1251">
        <f t="shared" si="520"/>
        <v>0.65467329751815639</v>
      </c>
      <c r="F1251">
        <f t="shared" si="521"/>
        <v>-59.668464764996671</v>
      </c>
      <c r="G1251">
        <f t="shared" si="528"/>
        <v>-59.013791467478512</v>
      </c>
      <c r="H1251" s="21">
        <f t="shared" si="529"/>
        <v>-0.14736875569608665</v>
      </c>
      <c r="I1251" s="37">
        <f t="shared" si="522"/>
        <v>-1.3484773831277361</v>
      </c>
      <c r="J1251" s="1">
        <f t="shared" si="530"/>
        <v>0.98483784304602973</v>
      </c>
      <c r="K1251" s="1">
        <f t="shared" si="531"/>
        <v>-1.5562826962388516E-2</v>
      </c>
      <c r="L1251" s="1">
        <f t="shared" si="523"/>
        <v>-0.86191215261217002</v>
      </c>
      <c r="M1251" s="1">
        <f t="shared" si="524"/>
        <v>-4.5895881840793393</v>
      </c>
      <c r="N1251" s="1">
        <f t="shared" si="525"/>
        <v>1.6196159598910254</v>
      </c>
      <c r="O1251" s="1">
        <f t="shared" si="526"/>
        <v>0.85083149033866712</v>
      </c>
      <c r="P1251" s="1">
        <f t="shared" si="527"/>
        <v>-0.78711069309206894</v>
      </c>
      <c r="Q1251" s="1">
        <f t="shared" si="532"/>
        <v>-4.9992873898168977</v>
      </c>
      <c r="R1251" s="1">
        <f t="shared" si="533"/>
        <v>-0.37043234257136909</v>
      </c>
      <c r="S1251" s="1">
        <f t="shared" si="534"/>
        <v>-0.28636883263155244</v>
      </c>
      <c r="T1251" s="1">
        <f t="shared" si="535"/>
        <v>1.2339118014433841E-2</v>
      </c>
      <c r="U1251" s="1">
        <f t="shared" si="536"/>
        <v>-5.5062420192477021E-2</v>
      </c>
      <c r="V1251" s="1">
        <f t="shared" si="537"/>
        <v>2.4777400289915117</v>
      </c>
      <c r="W1251" s="1">
        <f t="shared" si="540"/>
        <v>0</v>
      </c>
      <c r="X1251" s="1">
        <f t="shared" si="540"/>
        <v>0</v>
      </c>
      <c r="Y1251" s="1">
        <f t="shared" si="540"/>
        <v>0</v>
      </c>
      <c r="Z1251" s="1">
        <f t="shared" si="540"/>
        <v>0</v>
      </c>
      <c r="AA1251" s="1">
        <f>+AA$3*$F1251*ABS($F1251)*COS(2*PI()*$A1251/$AZ$22+AA$4)*COS(2*PI()*$A1251/$BA$22+AA$5)</f>
        <v>0</v>
      </c>
      <c r="AB1251" s="39">
        <f>+AB$3*$F1251*ABS($F1251)*COS(2*2*PI()*$A1251/$BA$33+AB$4)*COS(2*2*PI()*$A1251/$BA$34+AB$5)*COS(2*2*PI()*$A1251/$BA$35+AB$6)</f>
        <v>0</v>
      </c>
      <c r="AE1251" s="20">
        <f>+$AF$20*SIGN(SOI!A1250)*(ABS(SOI!A1250))^$AE$2</f>
        <v>0.56585719135641621</v>
      </c>
      <c r="AF1251" s="20">
        <f t="shared" si="541"/>
        <v>0.48254964868695366</v>
      </c>
      <c r="AG1251" s="19">
        <f t="shared" si="542"/>
        <v>-5.3467839475726989E-2</v>
      </c>
      <c r="AH1251" s="19">
        <f t="shared" ref="AH1251:AH1314" si="543">+SIN((AVERAGE(H1247:H1258)+AVERAGE(H1251:H1254)*$AH$1)*($AG$19+AH1250*$AG$18*AVERAGE(G1247:G1258))*$AE$20+$AG$17) - SIN($AG$17)+$AH$2</f>
        <v>-0.19978772566083994</v>
      </c>
      <c r="AI1251">
        <f t="shared" si="539"/>
        <v>0.73740000000001171</v>
      </c>
      <c r="AJ1251">
        <f t="shared" si="538"/>
        <v>0.53601748816268069</v>
      </c>
      <c r="AK1251">
        <v>0</v>
      </c>
    </row>
    <row r="1252" spans="1:37" x14ac:dyDescent="0.25">
      <c r="A1252">
        <v>102.49999999999854</v>
      </c>
      <c r="B1252" s="2">
        <v>1982.4999999999068</v>
      </c>
      <c r="C1252">
        <f>+D1252+($D$2+E1252+F1252)*SOI!A1251*IF(B1252&gt;$C$18, IF(B1252&lt;$C$19,-1,1),1)</f>
        <v>-3.0065134143645826</v>
      </c>
      <c r="D1252">
        <f>+$D$3*((1-$D$5)*SOI!D1251+$D$5*SOI!D1250) +   $D$4*((1-$D$5)*SOI!E1251+$D$5*SOI!E1250)</f>
        <v>0</v>
      </c>
      <c r="E1252">
        <f t="shared" si="520"/>
        <v>-0.67488859921245403</v>
      </c>
      <c r="F1252">
        <f t="shared" si="521"/>
        <v>-4.0227886107322064</v>
      </c>
      <c r="G1252">
        <f t="shared" si="528"/>
        <v>-4.6976772099446604</v>
      </c>
      <c r="H1252" s="21">
        <f t="shared" si="529"/>
        <v>3.8131728196583252E-3</v>
      </c>
      <c r="I1252" s="37">
        <f t="shared" si="522"/>
        <v>0.19047275500444885</v>
      </c>
      <c r="J1252" s="1">
        <f t="shared" si="530"/>
        <v>-6.2039572447135398E-3</v>
      </c>
      <c r="K1252" s="1">
        <f t="shared" si="531"/>
        <v>-1.1024114150870027E-7</v>
      </c>
      <c r="L1252" s="1">
        <f t="shared" si="523"/>
        <v>0.10828490515220339</v>
      </c>
      <c r="M1252" s="1">
        <f t="shared" si="524"/>
        <v>-0.20468621251635039</v>
      </c>
      <c r="N1252" s="1">
        <f t="shared" si="525"/>
        <v>0.13205792480999917</v>
      </c>
      <c r="O1252" s="1">
        <f t="shared" si="526"/>
        <v>-2.2453011218925051E-3</v>
      </c>
      <c r="P1252" s="1">
        <f t="shared" si="527"/>
        <v>-1.6817253507410534E-2</v>
      </c>
      <c r="Q1252" s="1">
        <f t="shared" si="532"/>
        <v>-1.8179226272450638E-2</v>
      </c>
      <c r="R1252" s="1">
        <f t="shared" si="533"/>
        <v>1.9026783942441034E-4</v>
      </c>
      <c r="S1252" s="1">
        <f t="shared" si="534"/>
        <v>3.2981269364049659E-3</v>
      </c>
      <c r="T1252" s="1">
        <f t="shared" si="535"/>
        <v>4.090911386654901E-6</v>
      </c>
      <c r="U1252" s="1">
        <f t="shared" si="536"/>
        <v>1.6617425922489526E-4</v>
      </c>
      <c r="V1252" s="1">
        <f t="shared" si="537"/>
        <v>4.3164569737830826E-3</v>
      </c>
      <c r="W1252" s="1">
        <f t="shared" si="540"/>
        <v>0</v>
      </c>
      <c r="X1252" s="1">
        <f t="shared" si="540"/>
        <v>0</v>
      </c>
      <c r="Y1252" s="1">
        <f t="shared" si="540"/>
        <v>0</v>
      </c>
      <c r="Z1252" s="1">
        <f t="shared" si="540"/>
        <v>0</v>
      </c>
      <c r="AA1252" s="1">
        <f>+AA$3*$F1252*ABS($F1252)*COS(2*PI()*$A1252/$AZ$22+AA$4)*COS(2*PI()*$A1252/$BA$22+AA$5)</f>
        <v>0</v>
      </c>
      <c r="AB1252" s="39">
        <f>+AB$3*$F1252*ABS($F1252)*COS(2*2*PI()*$A1252/$BA$33+AB$4)*COS(2*2*PI()*$A1252/$BA$34+AB$5)*COS(2*2*PI()*$A1252/$BA$35+AB$6)</f>
        <v>0</v>
      </c>
      <c r="AE1252" s="20">
        <f>+$AF$20*SIGN(SOI!A1251)*(ABS(SOI!A1251))^$AE$2</f>
        <v>0.43849434441268481</v>
      </c>
      <c r="AF1252" s="20">
        <f t="shared" si="541"/>
        <v>0.52484116589055807</v>
      </c>
      <c r="AG1252" s="19">
        <f t="shared" si="542"/>
        <v>-0.22788379341831197</v>
      </c>
      <c r="AH1252" s="19">
        <f t="shared" si="543"/>
        <v>-0.23961130166644704</v>
      </c>
      <c r="AI1252">
        <f t="shared" si="539"/>
        <v>0.73800000000001176</v>
      </c>
      <c r="AJ1252">
        <f t="shared" si="538"/>
        <v>0.75272495930887007</v>
      </c>
      <c r="AK1252">
        <v>0</v>
      </c>
    </row>
    <row r="1253" spans="1:37" x14ac:dyDescent="0.25">
      <c r="A1253">
        <v>102.58333333333186</v>
      </c>
      <c r="B1253" s="2">
        <v>1982.58333333324</v>
      </c>
      <c r="C1253">
        <f>+D1253+($D$2+E1253+F1253)*SOI!A1252*IF(B1253&gt;$C$18, IF(B1253&lt;$C$19,-1,1),1)</f>
        <v>2.7756847614955018</v>
      </c>
      <c r="D1253">
        <f>+$D$3*((1-$D$5)*SOI!D1252+$D$5*SOI!D1251) +   $D$4*((1-$D$5)*SOI!E1252+$D$5*SOI!E1251)</f>
        <v>0</v>
      </c>
      <c r="E1253">
        <f t="shared" si="520"/>
        <v>0.74906623528172078</v>
      </c>
      <c r="F1253">
        <f t="shared" si="521"/>
        <v>2.2355410351435498</v>
      </c>
      <c r="G1253">
        <f t="shared" si="528"/>
        <v>2.9846072704252706</v>
      </c>
      <c r="H1253" s="21">
        <f t="shared" si="529"/>
        <v>3.69977510053028E-3</v>
      </c>
      <c r="I1253" s="37">
        <f t="shared" si="522"/>
        <v>3.7462296007097981E-2</v>
      </c>
      <c r="J1253" s="1">
        <f t="shared" si="530"/>
        <v>1.4464537064290097E-4</v>
      </c>
      <c r="K1253" s="1">
        <f t="shared" si="531"/>
        <v>4.6135592830850867E-7</v>
      </c>
      <c r="L1253" s="1">
        <f t="shared" si="523"/>
        <v>-0.11652988391366899</v>
      </c>
      <c r="M1253" s="1">
        <f t="shared" si="524"/>
        <v>2.4264022769302687E-2</v>
      </c>
      <c r="N1253" s="1">
        <f t="shared" si="525"/>
        <v>-7.4073222065103254E-3</v>
      </c>
      <c r="O1253" s="1">
        <f t="shared" si="526"/>
        <v>0.24612491959044305</v>
      </c>
      <c r="P1253" s="1">
        <f t="shared" si="527"/>
        <v>5.966190107273159E-4</v>
      </c>
      <c r="Q1253" s="1">
        <f t="shared" si="532"/>
        <v>-1.2087775289412817E-4</v>
      </c>
      <c r="R1253" s="1">
        <f t="shared" si="533"/>
        <v>2.4882722539742768E-7</v>
      </c>
      <c r="S1253" s="1">
        <f t="shared" si="534"/>
        <v>-3.6385275019736088E-5</v>
      </c>
      <c r="T1253" s="1">
        <f t="shared" si="535"/>
        <v>4.825812673005357E-4</v>
      </c>
      <c r="U1253" s="1">
        <f t="shared" si="536"/>
        <v>-1.1594907699427906E-6</v>
      </c>
      <c r="V1253" s="1">
        <f t="shared" si="537"/>
        <v>8.5894667089310252E-6</v>
      </c>
      <c r="W1253" s="1">
        <f t="shared" si="540"/>
        <v>0</v>
      </c>
      <c r="X1253" s="1">
        <f t="shared" si="540"/>
        <v>0</v>
      </c>
      <c r="Y1253" s="1">
        <f t="shared" si="540"/>
        <v>0</v>
      </c>
      <c r="Z1253" s="1">
        <f t="shared" si="540"/>
        <v>0</v>
      </c>
      <c r="AA1253" s="1">
        <f>+AA$3*$F1253*ABS($F1253)*COS(2*PI()*$A1253/$AZ$22+AA$4)*COS(2*PI()*$A1253/$BA$22+AA$5)</f>
        <v>0</v>
      </c>
      <c r="AB1253" s="39">
        <f>+AB$3*$F1253*ABS($F1253)*COS(2*2*PI()*$A1253/$BA$33+AB$4)*COS(2*2*PI()*$A1253/$BA$34+AB$5)*COS(2*2*PI()*$A1253/$BA$35+AB$6)</f>
        <v>0</v>
      </c>
      <c r="AE1253" s="20">
        <f>+$AF$20*SIGN(SOI!A1252)*(ABS(SOI!A1252))^$AE$2</f>
        <v>0.57017196190257302</v>
      </c>
      <c r="AF1253" s="20">
        <f t="shared" si="541"/>
        <v>0.58829088205756352</v>
      </c>
      <c r="AG1253" s="19">
        <f t="shared" si="542"/>
        <v>-0.2255726272843564</v>
      </c>
      <c r="AH1253" s="19">
        <f t="shared" si="543"/>
        <v>-0.23928808925958722</v>
      </c>
      <c r="AI1253">
        <f t="shared" si="539"/>
        <v>0.7386000000000118</v>
      </c>
      <c r="AJ1253">
        <f t="shared" si="538"/>
        <v>0.81386350934191998</v>
      </c>
      <c r="AK1253">
        <v>0</v>
      </c>
    </row>
    <row r="1254" spans="1:37" x14ac:dyDescent="0.25">
      <c r="A1254">
        <v>102.66666666666519</v>
      </c>
      <c r="B1254" s="2">
        <v>1982.6666666665733</v>
      </c>
      <c r="C1254">
        <f>+D1254+($D$2+E1254+F1254)*SOI!A1253*IF(B1254&gt;$C$18, IF(B1254&lt;$C$19,-1,1),1)</f>
        <v>-3.9083644259276062</v>
      </c>
      <c r="D1254">
        <f>+$D$3*((1-$D$5)*SOI!D1253+$D$5*SOI!D1252) +   $D$4*((1-$D$5)*SOI!E1253+$D$5*SOI!E1252)</f>
        <v>0</v>
      </c>
      <c r="E1254">
        <f t="shared" si="520"/>
        <v>-0.91133851633404284</v>
      </c>
      <c r="F1254">
        <f t="shared" si="521"/>
        <v>-1.9004344519591991</v>
      </c>
      <c r="G1254">
        <f t="shared" si="528"/>
        <v>-2.811772968293242</v>
      </c>
      <c r="H1254" s="21">
        <f t="shared" si="529"/>
        <v>-7.3728425458153739E-3</v>
      </c>
      <c r="I1254" s="37">
        <f t="shared" si="522"/>
        <v>-0.36185979525122675</v>
      </c>
      <c r="J1254" s="1">
        <f t="shared" si="530"/>
        <v>-2.4460390644536926E-4</v>
      </c>
      <c r="K1254" s="1">
        <f t="shared" si="531"/>
        <v>-3.1873047150789884E-4</v>
      </c>
      <c r="L1254" s="1">
        <f t="shared" si="523"/>
        <v>0.8834185411666059</v>
      </c>
      <c r="M1254" s="1">
        <f t="shared" si="524"/>
        <v>4.2479139710789532E-3</v>
      </c>
      <c r="N1254" s="1">
        <f t="shared" si="525"/>
        <v>-9.672319783907421E-2</v>
      </c>
      <c r="O1254" s="1">
        <f t="shared" si="526"/>
        <v>-0.79288867952042008</v>
      </c>
      <c r="P1254" s="1">
        <f t="shared" si="527"/>
        <v>-1.6877135653468194E-2</v>
      </c>
      <c r="Q1254" s="1">
        <f t="shared" si="532"/>
        <v>-2.7633041950831739E-4</v>
      </c>
      <c r="R1254" s="1">
        <f t="shared" si="533"/>
        <v>-5.4944744391085352E-6</v>
      </c>
      <c r="S1254" s="1">
        <f t="shared" si="534"/>
        <v>4.5892425797084578E-3</v>
      </c>
      <c r="T1254" s="1">
        <f t="shared" si="535"/>
        <v>1.1785724522107495E-2</v>
      </c>
      <c r="U1254" s="1">
        <f t="shared" si="536"/>
        <v>-3.1682167909587866E-4</v>
      </c>
      <c r="V1254" s="1">
        <f t="shared" si="537"/>
        <v>-3.172760315083652E-3</v>
      </c>
      <c r="W1254" s="1">
        <f t="shared" si="540"/>
        <v>0</v>
      </c>
      <c r="X1254" s="1">
        <f t="shared" si="540"/>
        <v>0</v>
      </c>
      <c r="Y1254" s="1">
        <f t="shared" si="540"/>
        <v>0</v>
      </c>
      <c r="Z1254" s="1">
        <f t="shared" si="540"/>
        <v>0</v>
      </c>
      <c r="AA1254" s="1">
        <f>+AA$3*$F1254*ABS($F1254)*COS(2*PI()*$A1254/$AZ$22+AA$4)*COS(2*PI()*$A1254/$BA$22+AA$5)</f>
        <v>0</v>
      </c>
      <c r="AB1254" s="39">
        <f>+AB$3*$F1254*ABS($F1254)*COS(2*2*PI()*$A1254/$BA$33+AB$4)*COS(2*2*PI()*$A1254/$BA$34+AB$5)*COS(2*2*PI()*$A1254/$BA$35+AB$6)</f>
        <v>0</v>
      </c>
      <c r="AE1254" s="20">
        <f>+$AF$20*SIGN(SOI!A1253)*(ABS(SOI!A1253))^$AE$2</f>
        <v>0.75620633985743246</v>
      </c>
      <c r="AF1254" s="20">
        <f t="shared" si="541"/>
        <v>0.76762394791298794</v>
      </c>
      <c r="AG1254" s="19">
        <f t="shared" si="542"/>
        <v>-0.54654147310839529</v>
      </c>
      <c r="AH1254" s="19">
        <f t="shared" si="543"/>
        <v>-0.27003561846204549</v>
      </c>
      <c r="AI1254">
        <f t="shared" si="539"/>
        <v>0.73920000000001185</v>
      </c>
      <c r="AJ1254">
        <f t="shared" si="538"/>
        <v>1.3141654210213831</v>
      </c>
      <c r="AK1254">
        <v>0</v>
      </c>
    </row>
    <row r="1255" spans="1:37" x14ac:dyDescent="0.25">
      <c r="A1255">
        <v>102.74999999999852</v>
      </c>
      <c r="B1255" s="2">
        <v>1982.7499999999065</v>
      </c>
      <c r="C1255">
        <f>+D1255+($D$2+E1255+F1255)*SOI!A1254*IF(B1255&gt;$C$18, IF(B1255&lt;$C$19,-1,1),1)</f>
        <v>6.858036204726659</v>
      </c>
      <c r="D1255">
        <f>+$D$3*((1-$D$5)*SOI!D1254+$D$5*SOI!D1253) +   $D$4*((1-$D$5)*SOI!E1254+$D$5*SOI!E1253)</f>
        <v>0</v>
      </c>
      <c r="E1255">
        <f t="shared" si="520"/>
        <v>1.2742092210198699</v>
      </c>
      <c r="F1255">
        <f t="shared" si="521"/>
        <v>2.1548088813434596</v>
      </c>
      <c r="G1255">
        <f t="shared" si="528"/>
        <v>3.4290181023633295</v>
      </c>
      <c r="H1255" s="21">
        <f t="shared" si="529"/>
        <v>9.4002564145835282E-3</v>
      </c>
      <c r="I1255" s="37">
        <f t="shared" si="522"/>
        <v>0.68695940924113164</v>
      </c>
      <c r="J1255" s="1">
        <f t="shared" si="530"/>
        <v>4.6638390772147419E-3</v>
      </c>
      <c r="K1255" s="1">
        <f t="shared" si="531"/>
        <v>1.3138032762523906E-3</v>
      </c>
      <c r="L1255" s="1">
        <f t="shared" si="523"/>
        <v>-1.4149160166549268</v>
      </c>
      <c r="M1255" s="1">
        <f t="shared" si="524"/>
        <v>4.2664350429099995E-2</v>
      </c>
      <c r="N1255" s="1">
        <f t="shared" si="525"/>
        <v>0.20089308008852888</v>
      </c>
      <c r="O1255" s="1">
        <f t="shared" si="526"/>
        <v>0.88138415110036206</v>
      </c>
      <c r="P1255" s="1">
        <f t="shared" si="527"/>
        <v>3.9074040661157716E-2</v>
      </c>
      <c r="Q1255" s="1">
        <f t="shared" si="532"/>
        <v>5.7643780016998821E-3</v>
      </c>
      <c r="R1255" s="1">
        <f t="shared" si="533"/>
        <v>-2.1759086388014844E-4</v>
      </c>
      <c r="S1255" s="1">
        <f t="shared" si="534"/>
        <v>1.8095312534469814E-2</v>
      </c>
      <c r="T1255" s="1">
        <f t="shared" si="535"/>
        <v>2.0983283973242735E-2</v>
      </c>
      <c r="U1255" s="1">
        <f t="shared" si="536"/>
        <v>-1.3925000440265275E-3</v>
      </c>
      <c r="V1255" s="1">
        <f t="shared" si="537"/>
        <v>-1.5256720091150108E-2</v>
      </c>
      <c r="W1255" s="1">
        <f t="shared" si="540"/>
        <v>0</v>
      </c>
      <c r="X1255" s="1">
        <f t="shared" si="540"/>
        <v>0</v>
      </c>
      <c r="Y1255" s="1">
        <f t="shared" si="540"/>
        <v>0</v>
      </c>
      <c r="Z1255" s="1">
        <f t="shared" si="540"/>
        <v>0</v>
      </c>
      <c r="AA1255" s="1">
        <f>+AA$3*$F1255*ABS($F1255)*COS(2*PI()*$A1255/$AZ$22+AA$4)*COS(2*PI()*$A1255/$BA$22+AA$5)</f>
        <v>0</v>
      </c>
      <c r="AB1255" s="39">
        <f>+AB$3*$F1255*ABS($F1255)*COS(2*2*PI()*$A1255/$BA$33+AB$4)*COS(2*2*PI()*$A1255/$BA$34+AB$5)*COS(2*2*PI()*$A1255/$BA$35+AB$6)</f>
        <v>0</v>
      </c>
      <c r="AE1255" s="20">
        <f>+$AF$20*SIGN(SOI!A1254)*(ABS(SOI!A1254))^$AE$2</f>
        <v>0.97649354197895843</v>
      </c>
      <c r="AF1255" s="20">
        <f t="shared" si="541"/>
        <v>0.91102830252367051</v>
      </c>
      <c r="AG1255" s="19">
        <f t="shared" si="542"/>
        <v>-0.61475978378134699</v>
      </c>
      <c r="AH1255" s="19">
        <f t="shared" si="543"/>
        <v>-0.26228966703095524</v>
      </c>
      <c r="AI1255">
        <f t="shared" si="539"/>
        <v>0.73980000000001189</v>
      </c>
      <c r="AJ1255">
        <f t="shared" si="538"/>
        <v>1.5257880863050175</v>
      </c>
      <c r="AK1255">
        <v>0</v>
      </c>
    </row>
    <row r="1256" spans="1:37" x14ac:dyDescent="0.25">
      <c r="A1256">
        <v>102.83333333333185</v>
      </c>
      <c r="B1256" s="2">
        <v>1982.8333333332398</v>
      </c>
      <c r="C1256">
        <f>+D1256+($D$2+E1256+F1256)*SOI!A1255*IF(B1256&gt;$C$18, IF(B1256&lt;$C$19,-1,1),1)</f>
        <v>-12.398786038693695</v>
      </c>
      <c r="D1256">
        <f>+$D$3*((1-$D$5)*SOI!D1255+$D$5*SOI!D1254) +   $D$4*((1-$D$5)*SOI!E1255+$D$5*SOI!E1254)</f>
        <v>0</v>
      </c>
      <c r="E1256">
        <f t="shared" si="520"/>
        <v>-2.3875979234297908</v>
      </c>
      <c r="F1256">
        <f t="shared" si="521"/>
        <v>-3.602153786084072</v>
      </c>
      <c r="G1256">
        <f t="shared" si="528"/>
        <v>-5.9897517095138628</v>
      </c>
      <c r="H1256" s="21">
        <f t="shared" si="529"/>
        <v>-1.7944205436325824E-2</v>
      </c>
      <c r="I1256" s="37">
        <f t="shared" si="522"/>
        <v>-0.93872446180302838</v>
      </c>
      <c r="J1256" s="1">
        <f t="shared" si="530"/>
        <v>2.7533228089612585E-2</v>
      </c>
      <c r="K1256" s="1">
        <f t="shared" si="531"/>
        <v>-2.5223469446465711E-4</v>
      </c>
      <c r="L1256" s="1">
        <f t="shared" si="523"/>
        <v>0.761556564312875</v>
      </c>
      <c r="M1256" s="1">
        <f t="shared" si="524"/>
        <v>-0.1843196574923239</v>
      </c>
      <c r="N1256" s="1">
        <f t="shared" si="525"/>
        <v>-0.32024125767908113</v>
      </c>
      <c r="O1256" s="1">
        <f t="shared" si="526"/>
        <v>-0.24230861070608775</v>
      </c>
      <c r="P1256" s="1">
        <f t="shared" si="527"/>
        <v>-5.0697634086614894E-2</v>
      </c>
      <c r="Q1256" s="1">
        <f t="shared" si="532"/>
        <v>3.9698241951332675E-2</v>
      </c>
      <c r="R1256" s="1">
        <f t="shared" si="533"/>
        <v>2.0477009760689422E-3</v>
      </c>
      <c r="S1256" s="1">
        <f t="shared" si="534"/>
        <v>3.9417171091827921E-2</v>
      </c>
      <c r="T1256" s="1">
        <f t="shared" si="535"/>
        <v>3.1049068249532643E-3</v>
      </c>
      <c r="U1256" s="1">
        <f t="shared" si="536"/>
        <v>-2.4688894546532969E-3</v>
      </c>
      <c r="V1256" s="1">
        <f t="shared" si="537"/>
        <v>-3.1555339146707516E-2</v>
      </c>
      <c r="W1256" s="1">
        <f t="shared" si="540"/>
        <v>0</v>
      </c>
      <c r="X1256" s="1">
        <f t="shared" si="540"/>
        <v>0</v>
      </c>
      <c r="Y1256" s="1">
        <f t="shared" si="540"/>
        <v>0</v>
      </c>
      <c r="Z1256" s="1">
        <f t="shared" si="540"/>
        <v>0</v>
      </c>
      <c r="AA1256" s="1">
        <f>+AA$3*$F1256*ABS($F1256)*COS(2*PI()*$A1256/$AZ$22+AA$4)*COS(2*PI()*$A1256/$BA$22+AA$5)</f>
        <v>0</v>
      </c>
      <c r="AB1256" s="39">
        <f>+AB$3*$F1256*ABS($F1256)*COS(2*2*PI()*$A1256/$BA$33+AB$4)*COS(2*2*PI()*$A1256/$BA$34+AB$5)*COS(2*2*PI()*$A1256/$BA$35+AB$6)</f>
        <v>0</v>
      </c>
      <c r="AE1256" s="20">
        <f>+$AF$20*SIGN(SOI!A1255)*(ABS(SOI!A1255))^$AE$2</f>
        <v>1.0003850257346207</v>
      </c>
      <c r="AF1256" s="20">
        <f t="shared" si="541"/>
        <v>1.0213292419481406</v>
      </c>
      <c r="AG1256" s="19">
        <f t="shared" si="542"/>
        <v>-0.83478191604832219</v>
      </c>
      <c r="AH1256" s="19">
        <f t="shared" si="543"/>
        <v>-0.45001616108423803</v>
      </c>
      <c r="AI1256">
        <f t="shared" si="539"/>
        <v>0.74040000000001194</v>
      </c>
      <c r="AJ1256">
        <f t="shared" si="538"/>
        <v>1.8561111579964629</v>
      </c>
      <c r="AK1256">
        <v>0</v>
      </c>
    </row>
    <row r="1257" spans="1:37" x14ac:dyDescent="0.25">
      <c r="A1257">
        <v>102.91666666666518</v>
      </c>
      <c r="B1257" s="2">
        <v>1982.9166666665731</v>
      </c>
      <c r="C1257">
        <f>+D1257+($D$2+E1257+F1257)*SOI!A1256*IF(B1257&gt;$C$18, IF(B1257&lt;$C$19,-1,1),1)</f>
        <v>234.83791510296777</v>
      </c>
      <c r="D1257">
        <f>+$D$3*((1-$D$5)*SOI!D1256+$D$5*SOI!D1255) +   $D$4*((1-$D$5)*SOI!E1256+$D$5*SOI!E1255)</f>
        <v>0</v>
      </c>
      <c r="E1257">
        <f t="shared" si="520"/>
        <v>41.12034000027824</v>
      </c>
      <c r="F1257">
        <f t="shared" si="521"/>
        <v>59.668464764943963</v>
      </c>
      <c r="G1257">
        <f t="shared" si="528"/>
        <v>100.78880476522221</v>
      </c>
      <c r="H1257" s="21">
        <f t="shared" si="529"/>
        <v>0.30953119732544176</v>
      </c>
      <c r="I1257" s="37">
        <f t="shared" si="522"/>
        <v>1.486422890638778</v>
      </c>
      <c r="J1257" s="1">
        <f t="shared" si="530"/>
        <v>0.83392830272696561</v>
      </c>
      <c r="K1257" s="1">
        <f t="shared" si="531"/>
        <v>4.579488408111998E-2</v>
      </c>
      <c r="L1257" s="1">
        <f t="shared" si="523"/>
        <v>-2.0540181219353917</v>
      </c>
      <c r="M1257" s="1">
        <f t="shared" si="524"/>
        <v>3.5256482914191682</v>
      </c>
      <c r="N1257" s="1">
        <f t="shared" si="525"/>
        <v>2.0242078095022653</v>
      </c>
      <c r="O1257" s="1">
        <f t="shared" si="526"/>
        <v>5.1215681429919968</v>
      </c>
      <c r="P1257" s="1">
        <f t="shared" si="527"/>
        <v>0.1614595065497344</v>
      </c>
      <c r="Q1257" s="1">
        <f t="shared" si="532"/>
        <v>4.7997257062005536</v>
      </c>
      <c r="R1257" s="1">
        <f t="shared" si="533"/>
        <v>-0.39202695722044062</v>
      </c>
      <c r="S1257" s="1">
        <f t="shared" si="534"/>
        <v>0.39451862919768282</v>
      </c>
      <c r="T1257" s="1">
        <f t="shared" si="535"/>
        <v>0.17700469450949224</v>
      </c>
      <c r="U1257" s="1">
        <f t="shared" si="536"/>
        <v>-1.2450357520754707E-2</v>
      </c>
      <c r="V1257" s="1">
        <f t="shared" si="537"/>
        <v>-0.63522355486908133</v>
      </c>
      <c r="W1257" s="1">
        <f t="shared" si="540"/>
        <v>0</v>
      </c>
      <c r="X1257" s="1">
        <f t="shared" si="540"/>
        <v>0</v>
      </c>
      <c r="Y1257" s="1">
        <f t="shared" si="540"/>
        <v>0</v>
      </c>
      <c r="Z1257" s="1">
        <f t="shared" si="540"/>
        <v>0</v>
      </c>
      <c r="AA1257" s="1">
        <f>+AA$3*$F1257*ABS($F1257)*COS(2*PI()*$A1257/$AZ$22+AA$4)*COS(2*PI()*$A1257/$BA$22+AA$5)</f>
        <v>0</v>
      </c>
      <c r="AB1257" s="39">
        <f>+AB$3*$F1257*ABS($F1257)*COS(2*2*PI()*$A1257/$BA$33+AB$4)*COS(2*2*PI()*$A1257/$BA$34+AB$5)*COS(2*2*PI()*$A1257/$BA$35+AB$6)</f>
        <v>0</v>
      </c>
      <c r="AE1257" s="20">
        <f>+$AF$20*SIGN(SOI!A1256)*(ABS(SOI!A1256))^$AE$2</f>
        <v>1.0871091581308423</v>
      </c>
      <c r="AF1257" s="20">
        <f t="shared" si="541"/>
        <v>1.0690604738986693</v>
      </c>
      <c r="AG1257" s="19">
        <f t="shared" si="542"/>
        <v>-0.91494697916856926</v>
      </c>
      <c r="AH1257" s="19">
        <f t="shared" si="543"/>
        <v>-0.50417406365054862</v>
      </c>
      <c r="AI1257">
        <f t="shared" si="539"/>
        <v>0.74100000000001198</v>
      </c>
      <c r="AJ1257">
        <f t="shared" si="538"/>
        <v>1.9840074530672385</v>
      </c>
      <c r="AK1257">
        <v>0</v>
      </c>
    </row>
    <row r="1258" spans="1:37" x14ac:dyDescent="0.25">
      <c r="A1258">
        <v>102.99999999999851</v>
      </c>
      <c r="B1258" s="2">
        <v>1982.9999999999063</v>
      </c>
      <c r="C1258">
        <f>+D1258+($D$2+E1258+F1258)*SOI!A1257*IF(B1258&gt;$C$18, IF(B1258&lt;$C$19,-1,1),1)</f>
        <v>16.310259770131445</v>
      </c>
      <c r="D1258">
        <f>+$D$3*((1-$D$5)*SOI!D1257+$D$5*SOI!D1256) +   $D$4*((1-$D$5)*SOI!E1257+$D$5*SOI!E1256)</f>
        <v>0</v>
      </c>
      <c r="E1258">
        <f t="shared" si="520"/>
        <v>2.6892524466025023</v>
      </c>
      <c r="F1258">
        <f t="shared" si="521"/>
        <v>4.0227886110647582</v>
      </c>
      <c r="G1258">
        <f t="shared" si="528"/>
        <v>6.7120410576672604</v>
      </c>
      <c r="H1258" s="21">
        <f t="shared" si="529"/>
        <v>-2.1480368145085374E-2</v>
      </c>
      <c r="I1258" s="37">
        <f t="shared" si="522"/>
        <v>-0.91496399724757238</v>
      </c>
      <c r="J1258" s="1">
        <f t="shared" si="530"/>
        <v>-2.0178203337335644E-2</v>
      </c>
      <c r="K1258" s="1">
        <f t="shared" si="531"/>
        <v>6.0693870995842517E-4</v>
      </c>
      <c r="L1258" s="1">
        <f t="shared" si="523"/>
        <v>-2.1468067943325719</v>
      </c>
      <c r="M1258" s="1">
        <f t="shared" si="524"/>
        <v>0.1385897610548954</v>
      </c>
      <c r="N1258" s="1">
        <f t="shared" si="525"/>
        <v>-0.15851666023228658</v>
      </c>
      <c r="O1258" s="1">
        <f t="shared" si="526"/>
        <v>1.9461487357118175</v>
      </c>
      <c r="P1258" s="1">
        <f t="shared" si="527"/>
        <v>5.3880265970436617E-3</v>
      </c>
      <c r="Q1258" s="1">
        <f t="shared" si="532"/>
        <v>-1.4775030856895471E-2</v>
      </c>
      <c r="R1258" s="1">
        <f t="shared" si="533"/>
        <v>-7.4283016245771513E-4</v>
      </c>
      <c r="S1258" s="1">
        <f t="shared" si="534"/>
        <v>1.9017304209621669E-2</v>
      </c>
      <c r="T1258" s="1">
        <f t="shared" si="535"/>
        <v>7.0298579271147743E-2</v>
      </c>
      <c r="U1258" s="1">
        <f t="shared" si="536"/>
        <v>2.5574641428499352E-4</v>
      </c>
      <c r="V1258" s="1">
        <f t="shared" si="537"/>
        <v>1.6600169460819953E-3</v>
      </c>
      <c r="W1258" s="1">
        <f t="shared" si="540"/>
        <v>0</v>
      </c>
      <c r="X1258" s="1">
        <f t="shared" si="540"/>
        <v>0</v>
      </c>
      <c r="Y1258" s="1">
        <f t="shared" si="540"/>
        <v>0</v>
      </c>
      <c r="Z1258" s="1">
        <f t="shared" si="540"/>
        <v>0</v>
      </c>
      <c r="AA1258" s="1">
        <f>+AA$3*$F1258*ABS($F1258)*COS(2*PI()*$A1258/$AZ$22+AA$4)*COS(2*PI()*$A1258/$BA$22+AA$5)</f>
        <v>0</v>
      </c>
      <c r="AB1258" s="39">
        <f>+AB$3*$F1258*ABS($F1258)*COS(2*2*PI()*$A1258/$BA$33+AB$4)*COS(2*2*PI()*$A1258/$BA$34+AB$5)*COS(2*2*PI()*$A1258/$BA$35+AB$6)</f>
        <v>0</v>
      </c>
      <c r="AE1258" s="20">
        <f>+$AF$20*SIGN(SOI!A1257)*(ABS(SOI!A1257))^$AE$2</f>
        <v>1.1196872378305451</v>
      </c>
      <c r="AF1258" s="20">
        <f t="shared" si="541"/>
        <v>1.0858617648856177</v>
      </c>
      <c r="AG1258" s="19">
        <f t="shared" si="542"/>
        <v>-0.53635189677201778</v>
      </c>
      <c r="AH1258" s="19">
        <f t="shared" si="543"/>
        <v>-0.45617217815089928</v>
      </c>
      <c r="AI1258">
        <f t="shared" si="539"/>
        <v>0.74160000000001203</v>
      </c>
      <c r="AJ1258">
        <f t="shared" si="538"/>
        <v>1.6222136616576355</v>
      </c>
      <c r="AK1258">
        <v>0</v>
      </c>
    </row>
    <row r="1259" spans="1:37" x14ac:dyDescent="0.25">
      <c r="A1259">
        <v>103.08333333333184</v>
      </c>
      <c r="B1259" s="2">
        <v>1983.0833333332396</v>
      </c>
      <c r="C1259">
        <f>+D1259+($D$2+E1259+F1259)*SOI!A1258*IF(B1259&gt;$C$18, IF(B1259&lt;$C$19,-1,1),1)</f>
        <v>-7.9520796112415422</v>
      </c>
      <c r="D1259">
        <f>+$D$3*((1-$D$5)*SOI!D1258+$D$5*SOI!D1257) +   $D$4*((1-$D$5)*SOI!E1258+$D$5*SOI!E1257)</f>
        <v>0</v>
      </c>
      <c r="E1259">
        <f t="shared" si="520"/>
        <v>-1.3464768075916629</v>
      </c>
      <c r="F1259">
        <f t="shared" si="521"/>
        <v>-2.2355410353099323</v>
      </c>
      <c r="G1259">
        <f t="shared" si="528"/>
        <v>-3.5820178429015952</v>
      </c>
      <c r="H1259" s="21">
        <f t="shared" si="529"/>
        <v>2.7656409191007047E-2</v>
      </c>
      <c r="I1259" s="37">
        <f t="shared" si="522"/>
        <v>0.71872284484992088</v>
      </c>
      <c r="J1259" s="1">
        <f t="shared" si="530"/>
        <v>4.585917087951532E-5</v>
      </c>
      <c r="K1259" s="1">
        <f t="shared" si="531"/>
        <v>-1.3268596066306514E-3</v>
      </c>
      <c r="L1259" s="1">
        <f t="shared" si="523"/>
        <v>1.6005965616054154</v>
      </c>
      <c r="M1259" s="1">
        <f t="shared" si="524"/>
        <v>4.0097510201635806E-4</v>
      </c>
      <c r="N1259" s="1">
        <f t="shared" si="525"/>
        <v>0.19218442401803532</v>
      </c>
      <c r="O1259" s="1">
        <f t="shared" si="526"/>
        <v>-1.1616549779198655</v>
      </c>
      <c r="P1259" s="1">
        <f t="shared" si="527"/>
        <v>-2.6467920340241102E-2</v>
      </c>
      <c r="Q1259" s="1">
        <f t="shared" si="532"/>
        <v>5.1827221899161721E-5</v>
      </c>
      <c r="R1259" s="1">
        <f t="shared" si="533"/>
        <v>-2.0468051784472681E-6</v>
      </c>
      <c r="S1259" s="1">
        <f t="shared" si="534"/>
        <v>1.8111301917638673E-2</v>
      </c>
      <c r="T1259" s="1">
        <f t="shared" si="535"/>
        <v>3.1285031451444671E-2</v>
      </c>
      <c r="U1259" s="1">
        <f t="shared" si="536"/>
        <v>9.8686349707106285E-4</v>
      </c>
      <c r="V1259" s="1">
        <f t="shared" si="537"/>
        <v>9.8865753879469939E-3</v>
      </c>
      <c r="W1259" s="1">
        <f t="shared" si="540"/>
        <v>0</v>
      </c>
      <c r="X1259" s="1">
        <f t="shared" si="540"/>
        <v>0</v>
      </c>
      <c r="Y1259" s="1">
        <f t="shared" si="540"/>
        <v>0</v>
      </c>
      <c r="Z1259" s="1">
        <f t="shared" si="540"/>
        <v>0</v>
      </c>
      <c r="AA1259" s="1">
        <f>+AA$3*$F1259*ABS($F1259)*COS(2*PI()*$A1259/$AZ$22+AA$4)*COS(2*PI()*$A1259/$BA$22+AA$5)</f>
        <v>0</v>
      </c>
      <c r="AB1259" s="39">
        <f>+AB$3*$F1259*ABS($F1259)*COS(2*2*PI()*$A1259/$BA$33+AB$4)*COS(2*2*PI()*$A1259/$BA$34+AB$5)*COS(2*2*PI()*$A1259/$BA$35+AB$6)</f>
        <v>0</v>
      </c>
      <c r="AE1259" s="20">
        <f>+$AF$20*SIGN(SOI!A1258)*(ABS(SOI!A1258))^$AE$2</f>
        <v>1.0507888986954657</v>
      </c>
      <c r="AF1259" s="20">
        <f t="shared" si="541"/>
        <v>1.0126626436952211</v>
      </c>
      <c r="AG1259" s="19">
        <f t="shared" si="542"/>
        <v>-0.5072580086228522</v>
      </c>
      <c r="AH1259" s="19">
        <f t="shared" si="543"/>
        <v>-0.46580454808881866</v>
      </c>
      <c r="AI1259">
        <f t="shared" si="539"/>
        <v>0.74220000000001207</v>
      </c>
      <c r="AJ1259">
        <f t="shared" si="538"/>
        <v>1.5199206523180733</v>
      </c>
      <c r="AK1259">
        <v>0</v>
      </c>
    </row>
    <row r="1260" spans="1:37" x14ac:dyDescent="0.25">
      <c r="A1260">
        <v>103.16666666666517</v>
      </c>
      <c r="B1260" s="2">
        <v>1983.1666666665728</v>
      </c>
      <c r="C1260">
        <f>+D1260+($D$2+E1260+F1260)*SOI!A1259*IF(B1260&gt;$C$18, IF(B1260&lt;$C$19,-1,1),1)</f>
        <v>4.8017313040724234</v>
      </c>
      <c r="D1260">
        <f>+$D$3*((1-$D$5)*SOI!D1259+$D$5*SOI!D1258) +   $D$4*((1-$D$5)*SOI!E1259+$D$5*SOI!E1258)</f>
        <v>0</v>
      </c>
      <c r="E1260">
        <f t="shared" si="520"/>
        <v>0.94082667458722158</v>
      </c>
      <c r="F1260">
        <f t="shared" si="521"/>
        <v>1.9004344520828518</v>
      </c>
      <c r="G1260">
        <f t="shared" si="528"/>
        <v>2.8412611266700734</v>
      </c>
      <c r="H1260" s="21">
        <f t="shared" si="529"/>
        <v>-1.4455745250872851E-2</v>
      </c>
      <c r="I1260" s="37">
        <f t="shared" si="522"/>
        <v>-0.41545888699442851</v>
      </c>
      <c r="J1260" s="1">
        <f t="shared" si="530"/>
        <v>1.4909200136652442E-3</v>
      </c>
      <c r="K1260" s="1">
        <f t="shared" si="531"/>
        <v>1.239428758829886E-4</v>
      </c>
      <c r="L1260" s="1">
        <f t="shared" si="523"/>
        <v>-0.4741409368022918</v>
      </c>
      <c r="M1260" s="1">
        <f t="shared" si="524"/>
        <v>-2.2551682501210427E-2</v>
      </c>
      <c r="N1260" s="1">
        <f t="shared" si="525"/>
        <v>-0.15474884954658541</v>
      </c>
      <c r="O1260" s="1">
        <f t="shared" si="526"/>
        <v>0.28430525450822219</v>
      </c>
      <c r="P1260" s="1">
        <f t="shared" si="527"/>
        <v>3.4102256165039563E-2</v>
      </c>
      <c r="Q1260" s="1">
        <f t="shared" si="532"/>
        <v>2.3470844411800046E-3</v>
      </c>
      <c r="R1260" s="1">
        <f t="shared" si="533"/>
        <v>5.3581380115091666E-5</v>
      </c>
      <c r="S1260" s="1">
        <f t="shared" si="534"/>
        <v>8.4299600591399449E-3</v>
      </c>
      <c r="T1260" s="1">
        <f t="shared" si="535"/>
        <v>2.2681402121298832E-3</v>
      </c>
      <c r="U1260" s="1">
        <f t="shared" si="536"/>
        <v>7.3499939689176746E-4</v>
      </c>
      <c r="V1260" s="1">
        <f t="shared" si="537"/>
        <v>1.025695424860683E-2</v>
      </c>
      <c r="W1260" s="1">
        <f t="shared" si="540"/>
        <v>0</v>
      </c>
      <c r="X1260" s="1">
        <f t="shared" si="540"/>
        <v>0</v>
      </c>
      <c r="Y1260" s="1">
        <f t="shared" si="540"/>
        <v>0</v>
      </c>
      <c r="Z1260" s="1">
        <f t="shared" si="540"/>
        <v>0</v>
      </c>
      <c r="AA1260" s="1">
        <f>+AA$3*$F1260*ABS($F1260)*COS(2*PI()*$A1260/$AZ$22+AA$4)*COS(2*PI()*$A1260/$BA$22+AA$5)</f>
        <v>0</v>
      </c>
      <c r="AB1260" s="39">
        <f>+AB$3*$F1260*ABS($F1260)*COS(2*2*PI()*$A1260/$BA$33+AB$4)*COS(2*2*PI()*$A1260/$BA$34+AB$5)*COS(2*2*PI()*$A1260/$BA$35+AB$6)</f>
        <v>0</v>
      </c>
      <c r="AE1260" s="20">
        <f>+$AF$20*SIGN(SOI!A1259)*(ABS(SOI!A1259))^$AE$2</f>
        <v>0.86751179455965222</v>
      </c>
      <c r="AF1260" s="20">
        <f t="shared" si="541"/>
        <v>0.85601086729278952</v>
      </c>
      <c r="AG1260" s="19">
        <f t="shared" si="542"/>
        <v>-0.44351682551847771</v>
      </c>
      <c r="AH1260" s="19">
        <f t="shared" si="543"/>
        <v>-0.46219871871737372</v>
      </c>
      <c r="AI1260">
        <f t="shared" si="539"/>
        <v>0.74280000000001212</v>
      </c>
      <c r="AJ1260">
        <f t="shared" si="538"/>
        <v>1.2995276928112673</v>
      </c>
      <c r="AK1260">
        <v>0</v>
      </c>
    </row>
    <row r="1261" spans="1:37" x14ac:dyDescent="0.25">
      <c r="A1261">
        <v>103.24999999999849</v>
      </c>
      <c r="B1261" s="2">
        <v>1983.2499999999061</v>
      </c>
      <c r="C1261">
        <f>+D1261+($D$2+E1261+F1261)*SOI!A1260*IF(B1261&gt;$C$18, IF(B1261&lt;$C$19,-1,1),1)</f>
        <v>-3.2679064529253745</v>
      </c>
      <c r="D1261">
        <f>+$D$3*((1-$D$5)*SOI!D1260+$D$5*SOI!D1259) +   $D$4*((1-$D$5)*SOI!E1260+$D$5*SOI!E1259)</f>
        <v>0</v>
      </c>
      <c r="E1261">
        <f t="shared" si="520"/>
        <v>-0.76296473717869517</v>
      </c>
      <c r="F1261">
        <f t="shared" si="521"/>
        <v>-2.1548088815046746</v>
      </c>
      <c r="G1261">
        <f t="shared" si="528"/>
        <v>-2.9177736186833698</v>
      </c>
      <c r="H1261" s="21">
        <f t="shared" si="529"/>
        <v>2.5137873157242262E-3</v>
      </c>
      <c r="I1261" s="37">
        <f t="shared" si="522"/>
        <v>9.047714514508573E-2</v>
      </c>
      <c r="J1261" s="1">
        <f t="shared" si="530"/>
        <v>-3.3255119948868604E-4</v>
      </c>
      <c r="K1261" s="1">
        <f t="shared" si="531"/>
        <v>-6.7091385207872748E-9</v>
      </c>
      <c r="L1261" s="1">
        <f t="shared" si="523"/>
        <v>1.5711321622284336E-3</v>
      </c>
      <c r="M1261" s="1">
        <f t="shared" si="524"/>
        <v>-2.3097888854818994E-2</v>
      </c>
      <c r="N1261" s="1">
        <f t="shared" si="525"/>
        <v>8.3298863556437439E-2</v>
      </c>
      <c r="O1261" s="1">
        <f t="shared" si="526"/>
        <v>-6.9582377270703388E-3</v>
      </c>
      <c r="P1261" s="1">
        <f t="shared" si="527"/>
        <v>-2.2761907835651941E-2</v>
      </c>
      <c r="Q1261" s="1">
        <f t="shared" si="532"/>
        <v>-1.2939982843072954E-3</v>
      </c>
      <c r="R1261" s="1">
        <f t="shared" si="533"/>
        <v>6.4332394590953799E-6</v>
      </c>
      <c r="S1261" s="1">
        <f t="shared" si="534"/>
        <v>9.882071679459196E-4</v>
      </c>
      <c r="T1261" s="1">
        <f t="shared" si="535"/>
        <v>1.8394565755906482E-7</v>
      </c>
      <c r="U1261" s="1">
        <f t="shared" si="536"/>
        <v>1.0683741373103886E-4</v>
      </c>
      <c r="V1261" s="1">
        <f t="shared" si="537"/>
        <v>3.6851537661418696E-3</v>
      </c>
      <c r="W1261" s="1">
        <f t="shared" si="540"/>
        <v>0</v>
      </c>
      <c r="X1261" s="1">
        <f t="shared" si="540"/>
        <v>0</v>
      </c>
      <c r="Y1261" s="1">
        <f t="shared" si="540"/>
        <v>0</v>
      </c>
      <c r="Z1261" s="1">
        <f t="shared" si="540"/>
        <v>0</v>
      </c>
      <c r="AA1261" s="1">
        <f>+AA$3*$F1261*ABS($F1261)*COS(2*PI()*$A1261/$AZ$22+AA$4)*COS(2*PI()*$A1261/$BA$22+AA$5)</f>
        <v>0</v>
      </c>
      <c r="AB1261" s="39">
        <f>+AB$3*$F1261*ABS($F1261)*COS(2*2*PI()*$A1261/$BA$33+AB$4)*COS(2*2*PI()*$A1261/$BA$34+AB$5)*COS(2*2*PI()*$A1261/$BA$35+AB$6)</f>
        <v>0</v>
      </c>
      <c r="AE1261" s="20">
        <f>+$AF$20*SIGN(SOI!A1260)*(ABS(SOI!A1260))^$AE$2</f>
        <v>0.64973190862325081</v>
      </c>
      <c r="AF1261" s="20">
        <f t="shared" si="541"/>
        <v>0.72232520393538469</v>
      </c>
      <c r="AG1261" s="19">
        <f t="shared" si="542"/>
        <v>-0.45016565302219536</v>
      </c>
      <c r="AH1261" s="19">
        <f t="shared" si="543"/>
        <v>-0.45926835002451161</v>
      </c>
      <c r="AI1261">
        <f t="shared" si="539"/>
        <v>0.74340000000001216</v>
      </c>
      <c r="AJ1261">
        <f t="shared" si="538"/>
        <v>1.17249085695758</v>
      </c>
      <c r="AK1261">
        <v>0</v>
      </c>
    </row>
    <row r="1262" spans="1:37" x14ac:dyDescent="0.25">
      <c r="A1262">
        <v>103.33333333333182</v>
      </c>
      <c r="B1262" s="2">
        <v>1983.3333333332394</v>
      </c>
      <c r="C1262">
        <f>+D1262+($D$2+E1262+F1262)*SOI!A1261*IF(B1262&gt;$C$18, IF(B1262&lt;$C$19,-1,1),1)</f>
        <v>4.7967642222155398</v>
      </c>
      <c r="D1262">
        <f>+$D$3*((1-$D$5)*SOI!D1261+$D$5*SOI!D1260) +   $D$4*((1-$D$5)*SOI!E1261+$D$5*SOI!E1260)</f>
        <v>0</v>
      </c>
      <c r="E1262">
        <f t="shared" si="520"/>
        <v>0.68067141199546022</v>
      </c>
      <c r="F1262">
        <f t="shared" si="521"/>
        <v>3.6021537864112716</v>
      </c>
      <c r="G1262">
        <f t="shared" si="528"/>
        <v>4.2828251984067318</v>
      </c>
      <c r="H1262" s="21">
        <f t="shared" si="529"/>
        <v>4.9659522577440692E-3</v>
      </c>
      <c r="I1262" s="37">
        <f t="shared" si="522"/>
        <v>0.16043853724262863</v>
      </c>
      <c r="J1262" s="1">
        <f t="shared" si="530"/>
        <v>3.9433820313595413E-3</v>
      </c>
      <c r="K1262" s="1">
        <f t="shared" si="531"/>
        <v>1.1427827922879188E-5</v>
      </c>
      <c r="L1262" s="1">
        <f t="shared" si="523"/>
        <v>-0.40566704400165482</v>
      </c>
      <c r="M1262" s="1">
        <f t="shared" si="524"/>
        <v>0.15445885699141915</v>
      </c>
      <c r="N1262" s="1">
        <f t="shared" si="525"/>
        <v>2.0421653280900648E-2</v>
      </c>
      <c r="O1262" s="1">
        <f t="shared" si="526"/>
        <v>0.30682236524132533</v>
      </c>
      <c r="P1262" s="1">
        <f t="shared" si="527"/>
        <v>3.4053427811580757E-3</v>
      </c>
      <c r="Q1262" s="1">
        <f t="shared" si="532"/>
        <v>2.1214170356931399E-3</v>
      </c>
      <c r="R1262" s="1">
        <f t="shared" si="533"/>
        <v>-1.8702164545705737E-5</v>
      </c>
      <c r="S1262" s="1">
        <f t="shared" si="534"/>
        <v>4.2960529631871192E-4</v>
      </c>
      <c r="T1262" s="1">
        <f t="shared" si="535"/>
        <v>2.0942778501642531E-3</v>
      </c>
      <c r="U1262" s="1">
        <f t="shared" si="536"/>
        <v>-2.8342969227998587E-5</v>
      </c>
      <c r="V1262" s="1">
        <f t="shared" si="537"/>
        <v>-1.3516355625842053E-4</v>
      </c>
      <c r="W1262" s="1">
        <f t="shared" ref="W1262:Z1281" si="544">+W$3*$F1262*ABS($F1262)*COS(2*PI()*$A1262/W$2+W$4)</f>
        <v>0</v>
      </c>
      <c r="X1262" s="1">
        <f t="shared" si="544"/>
        <v>0</v>
      </c>
      <c r="Y1262" s="1">
        <f t="shared" si="544"/>
        <v>0</v>
      </c>
      <c r="Z1262" s="1">
        <f t="shared" si="544"/>
        <v>0</v>
      </c>
      <c r="AA1262" s="1">
        <f>+AA$3*$F1262*ABS($F1262)*COS(2*PI()*$A1262/$AZ$22+AA$4)*COS(2*PI()*$A1262/$BA$22+AA$5)</f>
        <v>0</v>
      </c>
      <c r="AB1262" s="39">
        <f>+AB$3*$F1262*ABS($F1262)*COS(2*2*PI()*$A1262/$BA$33+AB$4)*COS(2*2*PI()*$A1262/$BA$34+AB$5)*COS(2*2*PI()*$A1262/$BA$35+AB$6)</f>
        <v>0</v>
      </c>
      <c r="AE1262" s="20">
        <f>+$AF$20*SIGN(SOI!A1261)*(ABS(SOI!A1261))^$AE$2</f>
        <v>0.64973190862325081</v>
      </c>
      <c r="AF1262" s="20">
        <f t="shared" si="541"/>
        <v>0.57609482076646223</v>
      </c>
      <c r="AG1262" s="19">
        <f t="shared" si="542"/>
        <v>-0.48644910509686679</v>
      </c>
      <c r="AH1262" s="19">
        <f t="shared" si="543"/>
        <v>-0.49175721006564865</v>
      </c>
      <c r="AI1262">
        <f t="shared" si="539"/>
        <v>0.74400000000001221</v>
      </c>
      <c r="AJ1262">
        <f t="shared" si="538"/>
        <v>1.0625439258633289</v>
      </c>
      <c r="AK1262">
        <v>0</v>
      </c>
    </row>
    <row r="1263" spans="1:37" x14ac:dyDescent="0.25">
      <c r="A1263">
        <v>103.41666666666515</v>
      </c>
      <c r="B1263" s="2">
        <v>1983.4166666665726</v>
      </c>
      <c r="C1263">
        <f>+D1263+($D$2+E1263+F1263)*SOI!A1262*IF(B1263&gt;$C$18, IF(B1263&lt;$C$19,-1,1),1)</f>
        <v>-37.400345598686975</v>
      </c>
      <c r="D1263">
        <f>+$D$3*((1-$D$5)*SOI!D1262+$D$5*SOI!D1261) +   $D$4*((1-$D$5)*SOI!E1262+$D$5*SOI!E1261)</f>
        <v>0</v>
      </c>
      <c r="E1263">
        <f t="shared" si="520"/>
        <v>-0.65467329752901271</v>
      </c>
      <c r="F1263">
        <f t="shared" si="521"/>
        <v>-59.668464764869327</v>
      </c>
      <c r="G1263">
        <f t="shared" si="528"/>
        <v>-60.323138062398343</v>
      </c>
      <c r="H1263" s="21">
        <f t="shared" si="529"/>
        <v>-1.8663177703001008E-2</v>
      </c>
      <c r="I1263" s="37">
        <f t="shared" si="522"/>
        <v>0.59698243896919623</v>
      </c>
      <c r="J1263" s="1">
        <f t="shared" si="530"/>
        <v>-0.23458799752490894</v>
      </c>
      <c r="K1263" s="1">
        <f t="shared" si="531"/>
        <v>1.0252294075661274E-3</v>
      </c>
      <c r="L1263" s="1">
        <f t="shared" si="523"/>
        <v>0.52630107252986069</v>
      </c>
      <c r="M1263" s="1">
        <f t="shared" si="524"/>
        <v>-2.4694309637869489</v>
      </c>
      <c r="N1263" s="1">
        <f t="shared" si="525"/>
        <v>-1.3091693133682143</v>
      </c>
      <c r="O1263" s="1">
        <f t="shared" si="526"/>
        <v>0.48401109618316734</v>
      </c>
      <c r="P1263" s="1">
        <f t="shared" si="527"/>
        <v>-0.14927441053782542</v>
      </c>
      <c r="Q1263" s="1">
        <f t="shared" si="532"/>
        <v>2.1742778584427991</v>
      </c>
      <c r="R1263" s="1">
        <f t="shared" si="533"/>
        <v>-7.1323677419506196E-2</v>
      </c>
      <c r="S1263" s="1">
        <f t="shared" si="534"/>
        <v>-0.10247723704322353</v>
      </c>
      <c r="T1263" s="1">
        <f t="shared" si="535"/>
        <v>-4.2861476905173114E-3</v>
      </c>
      <c r="U1263" s="1">
        <f t="shared" si="536"/>
        <v>4.622987699732157E-3</v>
      </c>
      <c r="V1263" s="1">
        <f t="shared" si="537"/>
        <v>-0.37982982101122759</v>
      </c>
      <c r="W1263" s="1">
        <f t="shared" si="544"/>
        <v>0</v>
      </c>
      <c r="X1263" s="1">
        <f t="shared" si="544"/>
        <v>0</v>
      </c>
      <c r="Y1263" s="1">
        <f t="shared" si="544"/>
        <v>0</v>
      </c>
      <c r="Z1263" s="1">
        <f t="shared" si="544"/>
        <v>0</v>
      </c>
      <c r="AA1263" s="1">
        <f>+AA$3*$F1263*ABS($F1263)*COS(2*PI()*$A1263/$AZ$22+AA$4)*COS(2*PI()*$A1263/$BA$22+AA$5)</f>
        <v>0</v>
      </c>
      <c r="AB1263" s="39">
        <f>+AB$3*$F1263*ABS($F1263)*COS(2*2*PI()*$A1263/$BA$33+AB$4)*COS(2*2*PI()*$A1263/$BA$34+AB$5)*COS(2*2*PI()*$A1263/$BA$35+AB$6)</f>
        <v>0</v>
      </c>
      <c r="AE1263" s="20">
        <f>+$AF$20*SIGN(SOI!A1262)*(ABS(SOI!A1262))^$AE$2</f>
        <v>0.42882064505288503</v>
      </c>
      <c r="AF1263" s="20">
        <f t="shared" si="541"/>
        <v>0.31710769283159568</v>
      </c>
      <c r="AG1263" s="19">
        <f t="shared" si="542"/>
        <v>-0.47633437232129205</v>
      </c>
      <c r="AH1263" s="19">
        <f t="shared" si="543"/>
        <v>-0.48434981970031665</v>
      </c>
      <c r="AI1263">
        <f t="shared" si="539"/>
        <v>0.74460000000001225</v>
      </c>
      <c r="AJ1263">
        <f t="shared" si="538"/>
        <v>0.79344206515288773</v>
      </c>
      <c r="AK1263">
        <v>0</v>
      </c>
    </row>
    <row r="1264" spans="1:37" x14ac:dyDescent="0.25">
      <c r="A1264">
        <v>103.49999999999848</v>
      </c>
      <c r="B1264" s="2">
        <v>1983.4999999999059</v>
      </c>
      <c r="C1264">
        <f>+D1264+($D$2+E1264+F1264)*SOI!A1263*IF(B1264&gt;$C$18, IF(B1264&lt;$C$19,-1,1),1)</f>
        <v>0.36826900134936014</v>
      </c>
      <c r="D1264">
        <f>+$D$3*((1-$D$5)*SOI!D1263+$D$5*SOI!D1262) +   $D$4*((1-$D$5)*SOI!E1263+$D$5*SOI!E1262)</f>
        <v>0</v>
      </c>
      <c r="E1264">
        <f t="shared" si="520"/>
        <v>0.67488859922224265</v>
      </c>
      <c r="F1264">
        <f t="shared" si="521"/>
        <v>-4.0227886114891529</v>
      </c>
      <c r="G1264">
        <f t="shared" si="528"/>
        <v>-3.3479000122669103</v>
      </c>
      <c r="H1264" s="21">
        <f t="shared" si="529"/>
        <v>6.8938637587984998E-3</v>
      </c>
      <c r="I1264" s="37">
        <f t="shared" si="522"/>
        <v>0.40878821122195536</v>
      </c>
      <c r="J1264" s="1">
        <f t="shared" si="530"/>
        <v>4.7944080290252666E-3</v>
      </c>
      <c r="K1264" s="1">
        <f t="shared" si="531"/>
        <v>-2.5399963911785259E-4</v>
      </c>
      <c r="L1264" s="1">
        <f t="shared" si="523"/>
        <v>-0.48647215110882946</v>
      </c>
      <c r="M1264" s="1">
        <f t="shared" si="524"/>
        <v>7.3703699299130884E-2</v>
      </c>
      <c r="N1264" s="1">
        <f t="shared" si="525"/>
        <v>-3.8753579304202937E-2</v>
      </c>
      <c r="O1264" s="1">
        <f t="shared" si="526"/>
        <v>0.43071096946873888</v>
      </c>
      <c r="P1264" s="1">
        <f t="shared" si="527"/>
        <v>-4.4961735526072424E-2</v>
      </c>
      <c r="Q1264" s="1">
        <f t="shared" si="532"/>
        <v>-1.9209826552760107E-3</v>
      </c>
      <c r="R1264" s="1">
        <f t="shared" si="533"/>
        <v>4.314981463984121E-5</v>
      </c>
      <c r="S1264" s="1">
        <f t="shared" si="534"/>
        <v>-2.0772091070926381E-3</v>
      </c>
      <c r="T1264" s="1">
        <f t="shared" si="535"/>
        <v>3.5255061334177168E-3</v>
      </c>
      <c r="U1264" s="1">
        <f t="shared" si="536"/>
        <v>9.534924240338715E-4</v>
      </c>
      <c r="V1264" s="1">
        <f t="shared" si="537"/>
        <v>-3.3865911104254266E-3</v>
      </c>
      <c r="W1264" s="1">
        <f t="shared" si="544"/>
        <v>0</v>
      </c>
      <c r="X1264" s="1">
        <f t="shared" si="544"/>
        <v>0</v>
      </c>
      <c r="Y1264" s="1">
        <f t="shared" si="544"/>
        <v>0</v>
      </c>
      <c r="Z1264" s="1">
        <f t="shared" si="544"/>
        <v>0</v>
      </c>
      <c r="AA1264" s="1">
        <f>+AA$3*$F1264*ABS($F1264)*COS(2*PI()*$A1264/$AZ$22+AA$4)*COS(2*PI()*$A1264/$BA$22+AA$5)</f>
        <v>0</v>
      </c>
      <c r="AB1264" s="39">
        <f>+AB$3*$F1264*ABS($F1264)*COS(2*2*PI()*$A1264/$BA$33+AB$4)*COS(2*2*PI()*$A1264/$BA$34+AB$5)*COS(2*2*PI()*$A1264/$BA$35+AB$6)</f>
        <v>0</v>
      </c>
      <c r="AE1264" s="20">
        <f>+$AF$20*SIGN(SOI!A1263)*(ABS(SOI!A1263))^$AE$2</f>
        <v>-0.12722947518134881</v>
      </c>
      <c r="AF1264" s="20">
        <f t="shared" si="541"/>
        <v>5.2838551708141966E-2</v>
      </c>
      <c r="AG1264" s="19">
        <f t="shared" si="542"/>
        <v>-0.48602259928211777</v>
      </c>
      <c r="AH1264" s="19">
        <f t="shared" si="543"/>
        <v>-0.47566808341134792</v>
      </c>
      <c r="AI1264">
        <f t="shared" si="539"/>
        <v>0.7452000000000123</v>
      </c>
      <c r="AJ1264">
        <f t="shared" si="538"/>
        <v>0.53886115099025977</v>
      </c>
      <c r="AK1264">
        <v>0</v>
      </c>
    </row>
    <row r="1265" spans="1:37" x14ac:dyDescent="0.25">
      <c r="A1265">
        <v>103.58333333333181</v>
      </c>
      <c r="B1265" s="2">
        <v>1983.5833333332391</v>
      </c>
      <c r="C1265">
        <f>+D1265+($D$2+E1265+F1265)*SOI!A1264*IF(B1265&gt;$C$18, IF(B1265&lt;$C$19,-1,1),1)</f>
        <v>-0.19324172403808929</v>
      </c>
      <c r="D1265">
        <f>+$D$3*((1-$D$5)*SOI!D1264+$D$5*SOI!D1263) +   $D$4*((1-$D$5)*SOI!E1264+$D$5*SOI!E1263)</f>
        <v>0</v>
      </c>
      <c r="E1265">
        <f t="shared" si="520"/>
        <v>-0.74906623528841498</v>
      </c>
      <c r="F1265">
        <f t="shared" si="521"/>
        <v>2.2355410355814094</v>
      </c>
      <c r="G1265">
        <f t="shared" si="528"/>
        <v>1.4864748002929944</v>
      </c>
      <c r="H1265" s="21">
        <f t="shared" si="529"/>
        <v>-8.3646210743374919E-3</v>
      </c>
      <c r="I1265" s="37">
        <f t="shared" si="522"/>
        <v>-0.1772746870247433</v>
      </c>
      <c r="J1265" s="1">
        <f t="shared" si="530"/>
        <v>7.2629342030804712E-3</v>
      </c>
      <c r="K1265" s="1">
        <f t="shared" si="531"/>
        <v>2.4685523478481636E-7</v>
      </c>
      <c r="L1265" s="1">
        <f t="shared" si="523"/>
        <v>1.3614777857472438E-2</v>
      </c>
      <c r="M1265" s="1">
        <f t="shared" si="524"/>
        <v>-0.25746490556820228</v>
      </c>
      <c r="N1265" s="1">
        <f t="shared" si="525"/>
        <v>-1.5752464765552521E-2</v>
      </c>
      <c r="O1265" s="1">
        <f t="shared" si="526"/>
        <v>-2.263522932246919E-2</v>
      </c>
      <c r="P1265" s="1">
        <f t="shared" si="527"/>
        <v>2.9709870990677199E-2</v>
      </c>
      <c r="Q1265" s="1">
        <f t="shared" si="532"/>
        <v>2.7276515747241669E-3</v>
      </c>
      <c r="R1265" s="1">
        <f t="shared" si="533"/>
        <v>2.6570073067568094E-5</v>
      </c>
      <c r="S1265" s="1">
        <f t="shared" si="534"/>
        <v>3.6615526121989316E-4</v>
      </c>
      <c r="T1265" s="1">
        <f t="shared" si="535"/>
        <v>5.185289600921979E-6</v>
      </c>
      <c r="U1265" s="1">
        <f t="shared" si="536"/>
        <v>2.7322680917987019E-4</v>
      </c>
      <c r="V1265" s="1">
        <f t="shared" si="537"/>
        <v>9.0961404983546919E-4</v>
      </c>
      <c r="W1265" s="1">
        <f t="shared" si="544"/>
        <v>0</v>
      </c>
      <c r="X1265" s="1">
        <f t="shared" si="544"/>
        <v>0</v>
      </c>
      <c r="Y1265" s="1">
        <f t="shared" si="544"/>
        <v>0</v>
      </c>
      <c r="Z1265" s="1">
        <f t="shared" si="544"/>
        <v>0</v>
      </c>
      <c r="AA1265" s="1">
        <f>+AA$3*$F1265*ABS($F1265)*COS(2*PI()*$A1265/$AZ$22+AA$4)*COS(2*PI()*$A1265/$BA$22+AA$5)</f>
        <v>0</v>
      </c>
      <c r="AB1265" s="39">
        <f>+AB$3*$F1265*ABS($F1265)*COS(2*2*PI()*$A1265/$BA$33+AB$4)*COS(2*2*PI()*$A1265/$BA$34+AB$5)*COS(2*2*PI()*$A1265/$BA$35+AB$6)</f>
        <v>0</v>
      </c>
      <c r="AE1265" s="20">
        <f>+$AF$20*SIGN(SOI!A1264)*(ABS(SOI!A1264))^$AE$2</f>
        <v>-0.14307551474711033</v>
      </c>
      <c r="AF1265" s="20">
        <f t="shared" si="541"/>
        <v>-0.21299034084933821</v>
      </c>
      <c r="AG1265" s="19">
        <f t="shared" si="542"/>
        <v>-0.45794423463085476</v>
      </c>
      <c r="AH1265" s="19">
        <f t="shared" si="543"/>
        <v>-0.47527476919411216</v>
      </c>
      <c r="AI1265">
        <f t="shared" si="539"/>
        <v>0.74580000000001234</v>
      </c>
      <c r="AJ1265">
        <f t="shared" si="538"/>
        <v>0.24495389378151655</v>
      </c>
      <c r="AK1265">
        <v>0</v>
      </c>
    </row>
    <row r="1266" spans="1:37" x14ac:dyDescent="0.25">
      <c r="A1266">
        <v>103.66666666666514</v>
      </c>
      <c r="B1266" s="2">
        <v>1983.6666666665724</v>
      </c>
      <c r="C1266">
        <f>+D1266+($D$2+E1266+F1266)*SOI!A1265*IF(B1266&gt;$C$18, IF(B1266&lt;$C$19,-1,1),1)</f>
        <v>0.4945479679296747</v>
      </c>
      <c r="D1266">
        <f>+$D$3*((1-$D$5)*SOI!D1265+$D$5*SOI!D1264) +   $D$4*((1-$D$5)*SOI!E1265+$D$5*SOI!E1264)</f>
        <v>0</v>
      </c>
      <c r="E1266">
        <f t="shared" si="520"/>
        <v>0.9113385163459764</v>
      </c>
      <c r="F1266">
        <f t="shared" si="521"/>
        <v>-1.9004344522053258</v>
      </c>
      <c r="G1266">
        <f t="shared" si="528"/>
        <v>-0.98909593585934941</v>
      </c>
      <c r="H1266" s="21">
        <f t="shared" si="529"/>
        <v>3.8423310427304966E-4</v>
      </c>
      <c r="I1266" s="37">
        <f t="shared" si="522"/>
        <v>-0.18886374022788524</v>
      </c>
      <c r="J1266" s="1">
        <f t="shared" si="530"/>
        <v>-1.0831463915885121E-2</v>
      </c>
      <c r="K1266" s="1">
        <f t="shared" si="531"/>
        <v>-2.8013915251082321E-5</v>
      </c>
      <c r="L1266" s="1">
        <f t="shared" si="523"/>
        <v>-0.37923187430070243</v>
      </c>
      <c r="M1266" s="1">
        <f t="shared" si="524"/>
        <v>0.36040534932644763</v>
      </c>
      <c r="N1266" s="1">
        <f t="shared" si="525"/>
        <v>7.7659146451233858E-3</v>
      </c>
      <c r="O1266" s="1">
        <f t="shared" si="526"/>
        <v>0.23820686942967118</v>
      </c>
      <c r="P1266" s="1">
        <f t="shared" si="527"/>
        <v>-1.1501873308422943E-2</v>
      </c>
      <c r="Q1266" s="1">
        <f t="shared" si="532"/>
        <v>1.8823751382879806E-3</v>
      </c>
      <c r="R1266" s="1">
        <f t="shared" si="533"/>
        <v>1.9534931478541421E-5</v>
      </c>
      <c r="S1266" s="1">
        <f t="shared" si="534"/>
        <v>-1.9231414732581248E-4</v>
      </c>
      <c r="T1266" s="1">
        <f t="shared" si="535"/>
        <v>1.5199757967989569E-3</v>
      </c>
      <c r="U1266" s="1">
        <f t="shared" si="536"/>
        <v>-1.1269197306421404E-4</v>
      </c>
      <c r="V1266" s="1">
        <f t="shared" si="537"/>
        <v>1.7360773438164823E-4</v>
      </c>
      <c r="W1266" s="1">
        <f t="shared" si="544"/>
        <v>0</v>
      </c>
      <c r="X1266" s="1">
        <f t="shared" si="544"/>
        <v>0</v>
      </c>
      <c r="Y1266" s="1">
        <f t="shared" si="544"/>
        <v>0</v>
      </c>
      <c r="Z1266" s="1">
        <f t="shared" si="544"/>
        <v>0</v>
      </c>
      <c r="AA1266" s="1">
        <f>+AA$3*$F1266*ABS($F1266)*COS(2*PI()*$A1266/$AZ$22+AA$4)*COS(2*PI()*$A1266/$BA$22+AA$5)</f>
        <v>0</v>
      </c>
      <c r="AB1266" s="39">
        <f>+AB$3*$F1266*ABS($F1266)*COS(2*2*PI()*$A1266/$BA$33+AB$4)*COS(2*2*PI()*$A1266/$BA$34+AB$5)*COS(2*2*PI()*$A1266/$BA$35+AB$6)</f>
        <v>0</v>
      </c>
      <c r="AE1266" s="20">
        <f>+$AF$20*SIGN(SOI!A1265)*(ABS(SOI!A1265))^$AE$2</f>
        <v>-0.36866603261955549</v>
      </c>
      <c r="AF1266" s="20">
        <f t="shared" si="541"/>
        <v>-0.37477783959380151</v>
      </c>
      <c r="AG1266" s="19">
        <f t="shared" si="542"/>
        <v>-0.8192470506269528</v>
      </c>
      <c r="AH1266" s="19">
        <f t="shared" si="543"/>
        <v>-0.5249769694167945</v>
      </c>
      <c r="AI1266">
        <f t="shared" si="539"/>
        <v>0.74640000000001239</v>
      </c>
      <c r="AJ1266">
        <f t="shared" si="538"/>
        <v>0.44446921103315129</v>
      </c>
      <c r="AK1266">
        <v>0</v>
      </c>
    </row>
    <row r="1267" spans="1:37" x14ac:dyDescent="0.25">
      <c r="A1267">
        <v>103.74999999999847</v>
      </c>
      <c r="B1267" s="2">
        <v>1983.7499999999056</v>
      </c>
      <c r="C1267">
        <f>+D1267+($D$2+E1267+F1267)*SOI!A1266*IF(B1267&gt;$C$18, IF(B1267&lt;$C$19,-1,1),1)</f>
        <v>-0.90701765053401862</v>
      </c>
      <c r="D1267">
        <f>+$D$3*((1-$D$5)*SOI!D1266+$D$5*SOI!D1265) +   $D$4*((1-$D$5)*SOI!E1266+$D$5*SOI!E1265)</f>
        <v>0</v>
      </c>
      <c r="E1267">
        <f t="shared" si="520"/>
        <v>-1.2742092210341101</v>
      </c>
      <c r="F1267">
        <f t="shared" si="521"/>
        <v>2.1548088817467494</v>
      </c>
      <c r="G1267">
        <f t="shared" si="528"/>
        <v>0.8805996607126394</v>
      </c>
      <c r="H1267" s="21">
        <f t="shared" si="529"/>
        <v>1.3395497429446858E-2</v>
      </c>
      <c r="I1267" s="37">
        <f t="shared" si="522"/>
        <v>0.67510953821607911</v>
      </c>
      <c r="J1267" s="1">
        <f t="shared" si="530"/>
        <v>-4.2404210462964317E-2</v>
      </c>
      <c r="K1267" s="1">
        <f t="shared" si="531"/>
        <v>1.1539804679484382E-5</v>
      </c>
      <c r="L1267" s="1">
        <f t="shared" si="523"/>
        <v>1.4933506194159814</v>
      </c>
      <c r="M1267" s="1">
        <f t="shared" si="524"/>
        <v>-0.39471842089931264</v>
      </c>
      <c r="N1267" s="1">
        <f t="shared" si="525"/>
        <v>4.3062778973814012E-2</v>
      </c>
      <c r="O1267" s="1">
        <f t="shared" si="526"/>
        <v>-1.1259574418942209</v>
      </c>
      <c r="P1267" s="1">
        <f t="shared" si="527"/>
        <v>2.5454734943514194E-4</v>
      </c>
      <c r="Q1267" s="1">
        <f t="shared" si="532"/>
        <v>-1.1431725415758218E-2</v>
      </c>
      <c r="R1267" s="1">
        <f t="shared" si="533"/>
        <v>4.2407547398857739E-4</v>
      </c>
      <c r="S1267" s="1">
        <f t="shared" si="534"/>
        <v>3.8119424145149385E-3</v>
      </c>
      <c r="T1267" s="1">
        <f t="shared" si="535"/>
        <v>2.8291848291905525E-2</v>
      </c>
      <c r="U1267" s="1">
        <f t="shared" si="536"/>
        <v>-8.9149444242613378E-6</v>
      </c>
      <c r="V1267" s="1">
        <f t="shared" si="537"/>
        <v>-2.1304851375580646E-5</v>
      </c>
      <c r="W1267" s="1">
        <f t="shared" si="544"/>
        <v>0</v>
      </c>
      <c r="X1267" s="1">
        <f t="shared" si="544"/>
        <v>0</v>
      </c>
      <c r="Y1267" s="1">
        <f t="shared" si="544"/>
        <v>0</v>
      </c>
      <c r="Z1267" s="1">
        <f t="shared" si="544"/>
        <v>0</v>
      </c>
      <c r="AA1267" s="1">
        <f>+AA$3*$F1267*ABS($F1267)*COS(2*PI()*$A1267/$AZ$22+AA$4)*COS(2*PI()*$A1267/$BA$22+AA$5)</f>
        <v>0</v>
      </c>
      <c r="AB1267" s="39">
        <f>+AB$3*$F1267*ABS($F1267)*COS(2*2*PI()*$A1267/$BA$33+AB$4)*COS(2*2*PI()*$A1267/$BA$34+AB$5)*COS(2*2*PI()*$A1267/$BA$35+AB$6)</f>
        <v>0</v>
      </c>
      <c r="AE1267" s="20">
        <f>+$AF$20*SIGN(SOI!A1266)*(ABS(SOI!A1266))^$AE$2</f>
        <v>-0.61259197141473865</v>
      </c>
      <c r="AF1267" s="20">
        <f t="shared" si="541"/>
        <v>-0.54502023613760209</v>
      </c>
      <c r="AG1267" s="19">
        <f t="shared" si="542"/>
        <v>-0.55407166375044192</v>
      </c>
      <c r="AH1267" s="19">
        <f t="shared" si="543"/>
        <v>-0.48952510247703729</v>
      </c>
      <c r="AI1267">
        <f t="shared" si="539"/>
        <v>0.74700000000001243</v>
      </c>
      <c r="AJ1267">
        <f t="shared" si="538"/>
        <v>9.0514276128398352E-3</v>
      </c>
      <c r="AK1267">
        <v>0</v>
      </c>
    </row>
    <row r="1268" spans="1:37" x14ac:dyDescent="0.25">
      <c r="A1268">
        <v>103.83333333333179</v>
      </c>
      <c r="B1268" s="2">
        <v>1983.8333333332389</v>
      </c>
      <c r="C1268">
        <f>+D1268+($D$2+E1268+F1268)*SOI!A1267*IF(B1268&gt;$C$18, IF(B1268&lt;$C$19,-1,1),1)</f>
        <v>1.3724481254505363</v>
      </c>
      <c r="D1268">
        <f>+$D$3*((1-$D$5)*SOI!D1267+$D$5*SOI!D1266) +   $D$4*((1-$D$5)*SOI!E1267+$D$5*SOI!E1266)</f>
        <v>0</v>
      </c>
      <c r="E1268">
        <f t="shared" si="520"/>
        <v>2.3875979234560276</v>
      </c>
      <c r="F1268">
        <f t="shared" si="521"/>
        <v>-3.6021537866865909</v>
      </c>
      <c r="G1268">
        <f t="shared" si="528"/>
        <v>-1.2145558632305633</v>
      </c>
      <c r="H1268" s="21">
        <f t="shared" si="529"/>
        <v>-2.8452986632654522E-2</v>
      </c>
      <c r="I1268" s="37">
        <f t="shared" si="522"/>
        <v>-1.3641499521458675</v>
      </c>
      <c r="J1268" s="1">
        <f t="shared" si="530"/>
        <v>-6.4058800458699217E-2</v>
      </c>
      <c r="K1268" s="1">
        <f t="shared" si="531"/>
        <v>-1.3706803776750314E-3</v>
      </c>
      <c r="L1268" s="1">
        <f t="shared" si="523"/>
        <v>-2.1426273421782756</v>
      </c>
      <c r="M1268" s="1">
        <f t="shared" si="524"/>
        <v>0.29510009351928307</v>
      </c>
      <c r="N1268" s="1">
        <f t="shared" si="525"/>
        <v>-0.15822122878365072</v>
      </c>
      <c r="O1268" s="1">
        <f t="shared" si="526"/>
        <v>1.963980314352086</v>
      </c>
      <c r="P1268" s="1">
        <f t="shared" si="527"/>
        <v>-1.2081095173800689E-2</v>
      </c>
      <c r="Q1268" s="1">
        <f t="shared" si="532"/>
        <v>-3.1401936934593096E-2</v>
      </c>
      <c r="R1268" s="1">
        <f t="shared" si="533"/>
        <v>-2.3538331616201561E-3</v>
      </c>
      <c r="S1268" s="1">
        <f t="shared" si="534"/>
        <v>2.8300681891776817E-2</v>
      </c>
      <c r="T1268" s="1">
        <f t="shared" si="535"/>
        <v>7.0804576836025618E-2</v>
      </c>
      <c r="U1268" s="1">
        <f t="shared" si="536"/>
        <v>-8.5495692594778441E-4</v>
      </c>
      <c r="V1268" s="1">
        <f t="shared" si="537"/>
        <v>-3.715172091767617E-3</v>
      </c>
      <c r="W1268" s="1">
        <f t="shared" si="544"/>
        <v>0</v>
      </c>
      <c r="X1268" s="1">
        <f t="shared" si="544"/>
        <v>0</v>
      </c>
      <c r="Y1268" s="1">
        <f t="shared" si="544"/>
        <v>0</v>
      </c>
      <c r="Z1268" s="1">
        <f t="shared" si="544"/>
        <v>0</v>
      </c>
      <c r="AA1268" s="1">
        <f>+AA$3*$F1268*ABS($F1268)*COS(2*PI()*$A1268/$AZ$22+AA$4)*COS(2*PI()*$A1268/$BA$22+AA$5)</f>
        <v>0</v>
      </c>
      <c r="AB1268" s="39">
        <f>+AB$3*$F1268*ABS($F1268)*COS(2*2*PI()*$A1268/$BA$33+AB$4)*COS(2*2*PI()*$A1268/$BA$34+AB$5)*COS(2*2*PI()*$A1268/$BA$35+AB$6)</f>
        <v>0</v>
      </c>
      <c r="AE1268" s="20">
        <f>+$AF$20*SIGN(SOI!A1267)*(ABS(SOI!A1267))^$AE$2</f>
        <v>-0.65380270437851229</v>
      </c>
      <c r="AF1268" s="20">
        <f t="shared" si="541"/>
        <v>-0.61505168216696038</v>
      </c>
      <c r="AG1268" s="19">
        <f t="shared" si="542"/>
        <v>-0.79390480667603236</v>
      </c>
      <c r="AH1268" s="19">
        <f t="shared" si="543"/>
        <v>-0.56409891362068132</v>
      </c>
      <c r="AI1268">
        <f t="shared" si="539"/>
        <v>0.74760000000001248</v>
      </c>
      <c r="AJ1268">
        <f t="shared" si="538"/>
        <v>0.17885312450907198</v>
      </c>
      <c r="AK1268">
        <v>0</v>
      </c>
    </row>
    <row r="1269" spans="1:37" x14ac:dyDescent="0.25">
      <c r="A1269">
        <v>103.91666666666512</v>
      </c>
      <c r="B1269" s="2">
        <v>1983.9166666665722</v>
      </c>
      <c r="C1269">
        <f>+D1269+($D$2+E1269+F1269)*SOI!A1268*IF(B1269&gt;$C$18, IF(B1269&lt;$C$19,-1,1),1)</f>
        <v>-17.62071852631642</v>
      </c>
      <c r="D1269">
        <f>+$D$3*((1-$D$5)*SOI!D1268+$D$5*SOI!D1267) +   $D$4*((1-$D$5)*SOI!E1268+$D$5*SOI!E1267)</f>
        <v>0</v>
      </c>
      <c r="E1269">
        <f t="shared" si="520"/>
        <v>-41.120340000272996</v>
      </c>
      <c r="F1269">
        <f t="shared" si="521"/>
        <v>59.668464764816598</v>
      </c>
      <c r="G1269">
        <f t="shared" si="528"/>
        <v>18.548124764543601</v>
      </c>
      <c r="H1269" s="21">
        <f t="shared" si="529"/>
        <v>0.57967298142015422</v>
      </c>
      <c r="I1269" s="37">
        <f t="shared" si="522"/>
        <v>12.858641429994593</v>
      </c>
      <c r="J1269" s="1">
        <f t="shared" si="530"/>
        <v>8.3322842219052848</v>
      </c>
      <c r="K1269" s="1">
        <f t="shared" si="531"/>
        <v>0.5028851600761981</v>
      </c>
      <c r="L1269" s="1">
        <f t="shared" si="523"/>
        <v>3.9781375964427341</v>
      </c>
      <c r="M1269" s="1">
        <f t="shared" si="524"/>
        <v>4.0721301212259879</v>
      </c>
      <c r="N1269" s="1">
        <f t="shared" si="525"/>
        <v>2.6696893158942241</v>
      </c>
      <c r="O1269" s="1">
        <f t="shared" si="526"/>
        <v>-7.580936695451947</v>
      </c>
      <c r="P1269" s="1">
        <f t="shared" si="527"/>
        <v>0.61847198561923056</v>
      </c>
      <c r="Q1269" s="1">
        <f t="shared" si="532"/>
        <v>7.3114700845302849</v>
      </c>
      <c r="R1269" s="1">
        <f t="shared" si="533"/>
        <v>-5.1660299684920057</v>
      </c>
      <c r="S1269" s="1">
        <f t="shared" si="534"/>
        <v>4.5011744397963707</v>
      </c>
      <c r="T1269" s="1">
        <f t="shared" si="535"/>
        <v>0.50743477798481074</v>
      </c>
      <c r="U1269" s="1">
        <f t="shared" si="536"/>
        <v>-0.41256362615965775</v>
      </c>
      <c r="V1269" s="1">
        <f t="shared" si="537"/>
        <v>-3.2091397723583976</v>
      </c>
      <c r="W1269" s="1">
        <f t="shared" si="544"/>
        <v>0</v>
      </c>
      <c r="X1269" s="1">
        <f t="shared" si="544"/>
        <v>0</v>
      </c>
      <c r="Y1269" s="1">
        <f t="shared" si="544"/>
        <v>0</v>
      </c>
      <c r="Z1269" s="1">
        <f t="shared" si="544"/>
        <v>0</v>
      </c>
      <c r="AA1269" s="1">
        <f>+AA$3*$F1269*ABS($F1269)*COS(2*PI()*$A1269/$AZ$22+AA$4)*COS(2*PI()*$A1269/$BA$22+AA$5)</f>
        <v>0</v>
      </c>
      <c r="AB1269" s="39">
        <f>+AB$3*$F1269*ABS($F1269)*COS(2*2*PI()*$A1269/$BA$33+AB$4)*COS(2*2*PI()*$A1269/$BA$34+AB$5)*COS(2*2*PI()*$A1269/$BA$35+AB$6)</f>
        <v>0</v>
      </c>
      <c r="AE1269" s="20">
        <f>+$AF$20*SIGN(SOI!A1268)*(ABS(SOI!A1268))^$AE$2</f>
        <v>-0.57876037070763009</v>
      </c>
      <c r="AF1269" s="20">
        <f t="shared" si="541"/>
        <v>-0.58183083713669936</v>
      </c>
      <c r="AG1269" s="19">
        <f t="shared" si="542"/>
        <v>-0.61382275235250228</v>
      </c>
      <c r="AH1269" s="19">
        <f t="shared" si="543"/>
        <v>-0.52528644733640273</v>
      </c>
      <c r="AI1269">
        <f t="shared" si="539"/>
        <v>0.74820000000001252</v>
      </c>
      <c r="AJ1269">
        <f t="shared" si="538"/>
        <v>3.1991915215802913E-2</v>
      </c>
      <c r="AK1269">
        <v>0</v>
      </c>
    </row>
    <row r="1270" spans="1:37" x14ac:dyDescent="0.25">
      <c r="A1270">
        <v>103.99999999999845</v>
      </c>
      <c r="B1270" s="2">
        <v>1983.9999999999054</v>
      </c>
      <c r="C1270">
        <f>+D1270+($D$2+E1270+F1270)*SOI!A1269*IF(B1270&gt;$C$18, IF(B1270&lt;$C$19,-1,1),1)</f>
        <v>-1.0668289321489657</v>
      </c>
      <c r="D1270">
        <f>+$D$3*((1-$D$5)*SOI!D1269+$D$5*SOI!D1268) +   $D$4*((1-$D$5)*SOI!E1269+$D$5*SOI!E1268)</f>
        <v>0</v>
      </c>
      <c r="E1270">
        <f t="shared" si="520"/>
        <v>-2.6892524466354941</v>
      </c>
      <c r="F1270">
        <f t="shared" si="521"/>
        <v>4.0227886118217011</v>
      </c>
      <c r="G1270">
        <f t="shared" si="528"/>
        <v>1.333536165186207</v>
      </c>
      <c r="H1270" s="21">
        <f t="shared" si="529"/>
        <v>2.0927619126981531E-2</v>
      </c>
      <c r="I1270" s="37">
        <f t="shared" si="522"/>
        <v>-0.29752291987500074</v>
      </c>
      <c r="J1270" s="1">
        <f t="shared" si="530"/>
        <v>-3.5877899629068316E-2</v>
      </c>
      <c r="K1270" s="1">
        <f t="shared" si="531"/>
        <v>1.366985539744933E-4</v>
      </c>
      <c r="L1270" s="1">
        <f t="shared" si="523"/>
        <v>0.64512123871150862</v>
      </c>
      <c r="M1270" s="1">
        <f t="shared" si="524"/>
        <v>0.75780809531108917</v>
      </c>
      <c r="N1270" s="1">
        <f t="shared" si="525"/>
        <v>7.9469287334227257E-2</v>
      </c>
      <c r="O1270" s="1">
        <f t="shared" si="526"/>
        <v>-0.18030376515301264</v>
      </c>
      <c r="P1270" s="1">
        <f t="shared" si="527"/>
        <v>4.3588474288568636E-2</v>
      </c>
      <c r="Q1270" s="1">
        <f t="shared" si="532"/>
        <v>4.0502412792619458E-2</v>
      </c>
      <c r="R1270" s="1">
        <f t="shared" si="533"/>
        <v>6.6215315238328293E-4</v>
      </c>
      <c r="S1270" s="1">
        <f t="shared" si="534"/>
        <v>-3.1002004895717824E-3</v>
      </c>
      <c r="T1270" s="1">
        <f t="shared" si="535"/>
        <v>1.9571481172746346E-3</v>
      </c>
      <c r="U1270" s="1">
        <f t="shared" si="536"/>
        <v>6.7277200632428851E-4</v>
      </c>
      <c r="V1270" s="1">
        <f t="shared" si="537"/>
        <v>-6.7325387722400589E-3</v>
      </c>
      <c r="W1270" s="1">
        <f t="shared" si="544"/>
        <v>0</v>
      </c>
      <c r="X1270" s="1">
        <f t="shared" si="544"/>
        <v>0</v>
      </c>
      <c r="Y1270" s="1">
        <f t="shared" si="544"/>
        <v>0</v>
      </c>
      <c r="Z1270" s="1">
        <f t="shared" si="544"/>
        <v>0</v>
      </c>
      <c r="AA1270" s="1">
        <f>+AA$3*$F1270*ABS($F1270)*COS(2*PI()*$A1270/$AZ$22+AA$4)*COS(2*PI()*$A1270/$BA$22+AA$5)</f>
        <v>0</v>
      </c>
      <c r="AB1270" s="39">
        <f>+AB$3*$F1270*ABS($F1270)*COS(2*2*PI()*$A1270/$BA$33+AB$4)*COS(2*2*PI()*$A1270/$BA$34+AB$5)*COS(2*2*PI()*$A1270/$BA$35+AB$6)</f>
        <v>0</v>
      </c>
      <c r="AE1270" s="20">
        <f>+$AF$20*SIGN(SOI!A1269)*(ABS(SOI!A1269))^$AE$2</f>
        <v>-0.5129294363239556</v>
      </c>
      <c r="AF1270" s="20">
        <f t="shared" si="541"/>
        <v>-0.49192107224982079</v>
      </c>
      <c r="AG1270" s="19">
        <f t="shared" si="542"/>
        <v>-0.48841076059183941</v>
      </c>
      <c r="AH1270" s="19">
        <f t="shared" si="543"/>
        <v>-0.52476314484519082</v>
      </c>
      <c r="AI1270">
        <f t="shared" si="539"/>
        <v>0.74880000000001257</v>
      </c>
      <c r="AJ1270">
        <f t="shared" si="538"/>
        <v>3.5103116579813798E-3</v>
      </c>
      <c r="AK1270">
        <v>0</v>
      </c>
    </row>
    <row r="1271" spans="1:37" x14ac:dyDescent="0.25">
      <c r="A1271">
        <v>104.08333333333178</v>
      </c>
      <c r="B1271" s="2">
        <v>1984.0833333332387</v>
      </c>
      <c r="C1271">
        <f>+D1271+($D$2+E1271+F1271)*SOI!A1270*IF(B1271&gt;$C$18, IF(B1271&lt;$C$19,-1,1),1)</f>
        <v>0.47120404089829843</v>
      </c>
      <c r="D1271">
        <f>+$D$3*((1-$D$5)*SOI!D1270+$D$5*SOI!D1269) +   $D$4*((1-$D$5)*SOI!E1270+$D$5*SOI!E1269)</f>
        <v>0</v>
      </c>
      <c r="E1271">
        <f t="shared" si="520"/>
        <v>1.3464768076068774</v>
      </c>
      <c r="F1271">
        <f t="shared" si="521"/>
        <v>-2.2355410357168743</v>
      </c>
      <c r="G1271">
        <f t="shared" si="528"/>
        <v>-0.88906422810999697</v>
      </c>
      <c r="H1271" s="21">
        <f t="shared" si="529"/>
        <v>-7.6852979512034379E-3</v>
      </c>
      <c r="I1271" s="37">
        <f t="shared" si="522"/>
        <v>0.64365940202958305</v>
      </c>
      <c r="J1271" s="1">
        <f t="shared" si="530"/>
        <v>-4.969968071915791E-2</v>
      </c>
      <c r="K1271" s="1">
        <f t="shared" si="531"/>
        <v>-3.1590248100196348E-4</v>
      </c>
      <c r="L1271" s="1">
        <f t="shared" si="523"/>
        <v>-1.4333069210836098</v>
      </c>
      <c r="M1271" s="1">
        <f t="shared" si="524"/>
        <v>-0.48523278731752278</v>
      </c>
      <c r="N1271" s="1">
        <f t="shared" si="525"/>
        <v>2.4096270249364136E-2</v>
      </c>
      <c r="O1271" s="1">
        <f t="shared" si="526"/>
        <v>0.90845419956812057</v>
      </c>
      <c r="P1271" s="1">
        <f t="shared" si="527"/>
        <v>-8.9983873684605399E-3</v>
      </c>
      <c r="Q1271" s="1">
        <f t="shared" si="532"/>
        <v>-7.8636160573197049E-3</v>
      </c>
      <c r="R1271" s="1">
        <f t="shared" si="533"/>
        <v>2.7812212959350331E-4</v>
      </c>
      <c r="S1271" s="1">
        <f t="shared" si="534"/>
        <v>2.0336489059311091E-3</v>
      </c>
      <c r="T1271" s="1">
        <f t="shared" si="535"/>
        <v>2.1908860666038046E-2</v>
      </c>
      <c r="U1271" s="1">
        <f t="shared" si="536"/>
        <v>3.0046688841135148E-4</v>
      </c>
      <c r="V1271" s="1">
        <f t="shared" si="537"/>
        <v>4.2142702985905142E-4</v>
      </c>
      <c r="W1271" s="1">
        <f t="shared" si="544"/>
        <v>0</v>
      </c>
      <c r="X1271" s="1">
        <f t="shared" si="544"/>
        <v>0</v>
      </c>
      <c r="Y1271" s="1">
        <f t="shared" si="544"/>
        <v>0</v>
      </c>
      <c r="Z1271" s="1">
        <f t="shared" si="544"/>
        <v>0</v>
      </c>
      <c r="AA1271" s="1">
        <f>+AA$3*$F1271*ABS($F1271)*COS(2*PI()*$A1271/$AZ$22+AA$4)*COS(2*PI()*$A1271/$BA$22+AA$5)</f>
        <v>0</v>
      </c>
      <c r="AB1271" s="39">
        <f>+AB$3*$F1271*ABS($F1271)*COS(2*2*PI()*$A1271/$BA$33+AB$4)*COS(2*2*PI()*$A1271/$BA$34+AB$5)*COS(2*2*PI()*$A1271/$BA$35+AB$6)</f>
        <v>0</v>
      </c>
      <c r="AE1271" s="20">
        <f>+$AF$20*SIGN(SOI!A1270)*(ABS(SOI!A1270))^$AE$2</f>
        <v>-0.38407340971787662</v>
      </c>
      <c r="AF1271" s="20">
        <f t="shared" si="541"/>
        <v>-0.41841482269830371</v>
      </c>
      <c r="AG1271" s="19">
        <f t="shared" si="542"/>
        <v>-0.529629196166014</v>
      </c>
      <c r="AH1271" s="19">
        <f t="shared" si="543"/>
        <v>-0.51381818918168365</v>
      </c>
      <c r="AI1271">
        <f t="shared" si="539"/>
        <v>0.74940000000001261</v>
      </c>
      <c r="AJ1271">
        <f t="shared" si="538"/>
        <v>0.11121437346771029</v>
      </c>
      <c r="AK1271">
        <v>0</v>
      </c>
    </row>
    <row r="1272" spans="1:37" x14ac:dyDescent="0.25">
      <c r="A1272">
        <v>104.16666666666511</v>
      </c>
      <c r="B1272" s="2">
        <v>1984.1666666665719</v>
      </c>
      <c r="C1272">
        <f>+D1272+($D$2+E1272+F1272)*SOI!A1271*IF(B1272&gt;$C$18, IF(B1272&lt;$C$19,-1,1),1)</f>
        <v>-0.46061173329325694</v>
      </c>
      <c r="D1272">
        <f>+$D$3*((1-$D$5)*SOI!D1271+$D$5*SOI!D1270) +   $D$4*((1-$D$5)*SOI!E1271+$D$5*SOI!E1270)</f>
        <v>0</v>
      </c>
      <c r="E1272">
        <f t="shared" si="520"/>
        <v>-0.94082667459831804</v>
      </c>
      <c r="F1272">
        <f t="shared" si="521"/>
        <v>1.9004344522926033</v>
      </c>
      <c r="G1272">
        <f t="shared" si="528"/>
        <v>0.95960777769428529</v>
      </c>
      <c r="H1272" s="21">
        <f t="shared" si="529"/>
        <v>-5.0420707370967552E-3</v>
      </c>
      <c r="I1272" s="37">
        <f t="shared" si="522"/>
        <v>-0.56253864190350078</v>
      </c>
      <c r="J1272" s="1">
        <f t="shared" si="530"/>
        <v>-2.5372358876668652E-2</v>
      </c>
      <c r="K1272" s="1">
        <f t="shared" si="531"/>
        <v>1.2774535478604944E-6</v>
      </c>
      <c r="L1272" s="1">
        <f t="shared" si="523"/>
        <v>0.99465738024864181</v>
      </c>
      <c r="M1272" s="1">
        <f t="shared" si="524"/>
        <v>0.2834400020841451</v>
      </c>
      <c r="N1272" s="1">
        <f t="shared" si="525"/>
        <v>-4.3246195625298092E-2</v>
      </c>
      <c r="O1272" s="1">
        <f t="shared" si="526"/>
        <v>-0.90900761910781103</v>
      </c>
      <c r="P1272" s="1">
        <f t="shared" si="527"/>
        <v>5.240321920987606E-5</v>
      </c>
      <c r="Q1272" s="1">
        <f t="shared" si="532"/>
        <v>-8.2438748082263383E-3</v>
      </c>
      <c r="R1272" s="1">
        <f t="shared" si="533"/>
        <v>-2.5482432130056001E-4</v>
      </c>
      <c r="S1272" s="1">
        <f t="shared" si="534"/>
        <v>3.1898503108154217E-3</v>
      </c>
      <c r="T1272" s="1">
        <f t="shared" si="535"/>
        <v>1.5213130520834894E-2</v>
      </c>
      <c r="U1272" s="1">
        <f t="shared" si="536"/>
        <v>1.5292769567616569E-6</v>
      </c>
      <c r="V1272" s="1">
        <f t="shared" si="537"/>
        <v>4.4046738160532676E-6</v>
      </c>
      <c r="W1272" s="1">
        <f t="shared" si="544"/>
        <v>0</v>
      </c>
      <c r="X1272" s="1">
        <f t="shared" si="544"/>
        <v>0</v>
      </c>
      <c r="Y1272" s="1">
        <f t="shared" si="544"/>
        <v>0</v>
      </c>
      <c r="Z1272" s="1">
        <f t="shared" si="544"/>
        <v>0</v>
      </c>
      <c r="AA1272" s="1">
        <f>+AA$3*$F1272*ABS($F1272)*COS(2*PI()*$A1272/$AZ$22+AA$4)*COS(2*PI()*$A1272/$BA$22+AA$5)</f>
        <v>0</v>
      </c>
      <c r="AB1272" s="39">
        <f>+AB$3*$F1272*ABS($F1272)*COS(2*2*PI()*$A1272/$BA$33+AB$4)*COS(2*2*PI()*$A1272/$BA$34+AB$5)*COS(2*2*PI()*$A1272/$BA$35+AB$6)</f>
        <v>0</v>
      </c>
      <c r="AE1272" s="20">
        <f>+$AF$20*SIGN(SOI!A1271)*(ABS(SOI!A1271))^$AE$2</f>
        <v>-0.35824162205307897</v>
      </c>
      <c r="AF1272" s="20">
        <f t="shared" si="541"/>
        <v>-0.38712290740689131</v>
      </c>
      <c r="AG1272" s="19">
        <f t="shared" si="542"/>
        <v>-0.53945216967399967</v>
      </c>
      <c r="AH1272" s="19">
        <f t="shared" si="543"/>
        <v>-0.52215010381765992</v>
      </c>
      <c r="AI1272">
        <f t="shared" si="539"/>
        <v>0.75000000000001266</v>
      </c>
      <c r="AJ1272">
        <f t="shared" si="538"/>
        <v>0.15232926226710836</v>
      </c>
      <c r="AK1272">
        <v>1</v>
      </c>
    </row>
    <row r="1273" spans="1:37" x14ac:dyDescent="0.25">
      <c r="A1273">
        <v>104.24999999999844</v>
      </c>
      <c r="B1273" s="2">
        <v>1984.2499999999052</v>
      </c>
      <c r="C1273">
        <f>+D1273+($D$2+E1273+F1273)*SOI!A1272*IF(B1273&gt;$C$18, IF(B1273&lt;$C$19,-1,1),1)</f>
        <v>0.83510648681238919</v>
      </c>
      <c r="D1273">
        <f>+$D$3*((1-$D$5)*SOI!D1272+$D$5*SOI!D1271) +   $D$4*((1-$D$5)*SOI!E1272+$D$5*SOI!E1271)</f>
        <v>0</v>
      </c>
      <c r="E1273">
        <f t="shared" si="520"/>
        <v>0.76296473718857172</v>
      </c>
      <c r="F1273">
        <f t="shared" si="521"/>
        <v>-2.154808881875887</v>
      </c>
      <c r="G1273">
        <f t="shared" si="528"/>
        <v>-1.3918441446873153</v>
      </c>
      <c r="H1273" s="21">
        <f t="shared" si="529"/>
        <v>8.0364681809346767E-3</v>
      </c>
      <c r="I1273" s="37">
        <f t="shared" si="522"/>
        <v>0.30932140407205666</v>
      </c>
      <c r="J1273" s="1">
        <f t="shared" si="530"/>
        <v>-3.7747229133584352E-3</v>
      </c>
      <c r="K1273" s="1">
        <f t="shared" si="531"/>
        <v>-1.9467560882163317E-5</v>
      </c>
      <c r="L1273" s="1">
        <f t="shared" si="523"/>
        <v>-0.17619685585074557</v>
      </c>
      <c r="M1273" s="1">
        <f t="shared" si="524"/>
        <v>-7.6688061832221099E-2</v>
      </c>
      <c r="N1273" s="1">
        <f t="shared" si="525"/>
        <v>2.4090559565064725E-2</v>
      </c>
      <c r="O1273" s="1">
        <f t="shared" si="526"/>
        <v>0.33577653087887271</v>
      </c>
      <c r="P1273" s="1">
        <f t="shared" si="527"/>
        <v>-1.2204414031413768E-2</v>
      </c>
      <c r="Q1273" s="1">
        <f t="shared" si="532"/>
        <v>-1.2425016851836364E-3</v>
      </c>
      <c r="R1273" s="1">
        <f t="shared" si="533"/>
        <v>2.1118549559857087E-5</v>
      </c>
      <c r="S1273" s="1">
        <f t="shared" si="534"/>
        <v>9.770727364652764E-4</v>
      </c>
      <c r="T1273" s="1">
        <f t="shared" si="535"/>
        <v>9.9546512749151285E-4</v>
      </c>
      <c r="U1273" s="1">
        <f t="shared" si="536"/>
        <v>1.9584059614031465E-4</v>
      </c>
      <c r="V1273" s="1">
        <f t="shared" si="537"/>
        <v>5.7144139488745E-4</v>
      </c>
      <c r="W1273" s="1">
        <f t="shared" si="544"/>
        <v>0</v>
      </c>
      <c r="X1273" s="1">
        <f t="shared" si="544"/>
        <v>0</v>
      </c>
      <c r="Y1273" s="1">
        <f t="shared" si="544"/>
        <v>0</v>
      </c>
      <c r="Z1273" s="1">
        <f t="shared" si="544"/>
        <v>0</v>
      </c>
      <c r="AA1273" s="1">
        <f>+AA$3*$F1273*ABS($F1273)*COS(2*PI()*$A1273/$AZ$22+AA$4)*COS(2*PI()*$A1273/$BA$22+AA$5)</f>
        <v>0</v>
      </c>
      <c r="AB1273" s="39">
        <f>+AB$3*$F1273*ABS($F1273)*COS(2*2*PI()*$A1273/$BA$33+AB$4)*COS(2*2*PI()*$A1273/$BA$34+AB$5)*COS(2*2*PI()*$A1273/$BA$35+AB$6)</f>
        <v>0</v>
      </c>
      <c r="AE1273" s="20">
        <f>+$AF$20*SIGN(SOI!A1272)*(ABS(SOI!A1272))^$AE$2</f>
        <v>-0.4190536904497183</v>
      </c>
      <c r="AF1273" s="20">
        <f t="shared" si="541"/>
        <v>-0.40526321897182732</v>
      </c>
      <c r="AG1273" s="19">
        <f t="shared" si="542"/>
        <v>-0.53259089416594685</v>
      </c>
      <c r="AH1273" s="19">
        <f t="shared" si="543"/>
        <v>-0.50797575366402858</v>
      </c>
      <c r="AI1273">
        <f t="shared" si="539"/>
        <v>0.7506000000000127</v>
      </c>
      <c r="AJ1273">
        <f t="shared" si="538"/>
        <v>0.12732767519411953</v>
      </c>
      <c r="AK1273">
        <v>1</v>
      </c>
    </row>
    <row r="1274" spans="1:37" x14ac:dyDescent="0.25">
      <c r="A1274">
        <v>104.33333333333177</v>
      </c>
      <c r="B1274" s="2">
        <v>1984.3333333332384</v>
      </c>
      <c r="C1274">
        <f>+D1274+($D$2+E1274+F1274)*SOI!A1273*IF(B1274&gt;$C$18, IF(B1274&lt;$C$19,-1,1),1)</f>
        <v>-1.8697487199619935</v>
      </c>
      <c r="D1274">
        <f>+$D$3*((1-$D$5)*SOI!D1273+$D$5*SOI!D1272) +   $D$4*((1-$D$5)*SOI!E1273+$D$5*SOI!E1272)</f>
        <v>0</v>
      </c>
      <c r="E1274">
        <f t="shared" si="520"/>
        <v>-0.68067141200210379</v>
      </c>
      <c r="F1274">
        <f t="shared" si="521"/>
        <v>3.6021537869427185</v>
      </c>
      <c r="G1274">
        <f t="shared" si="528"/>
        <v>2.9214823749406147</v>
      </c>
      <c r="H1274" s="21">
        <f t="shared" si="529"/>
        <v>-1.0172651493753604E-3</v>
      </c>
      <c r="I1274" s="37">
        <f t="shared" si="522"/>
        <v>1.0911464562549367E-2</v>
      </c>
      <c r="J1274" s="1">
        <f t="shared" si="530"/>
        <v>-3.3991315270929959E-4</v>
      </c>
      <c r="K1274" s="1">
        <f t="shared" si="531"/>
        <v>7.1922738525144988E-9</v>
      </c>
      <c r="L1274" s="1">
        <f t="shared" si="523"/>
        <v>7.1623345826996962E-2</v>
      </c>
      <c r="M1274" s="1">
        <f t="shared" si="524"/>
        <v>-0.19576614118953356</v>
      </c>
      <c r="N1274" s="1">
        <f t="shared" si="525"/>
        <v>1.7107628241678777E-2</v>
      </c>
      <c r="O1274" s="1">
        <f t="shared" si="526"/>
        <v>-7.5122780006623978E-5</v>
      </c>
      <c r="P1274" s="1">
        <f t="shared" si="527"/>
        <v>4.9578552437878017E-2</v>
      </c>
      <c r="Q1274" s="1">
        <f t="shared" si="532"/>
        <v>-2.2524217975015684E-3</v>
      </c>
      <c r="R1274" s="1">
        <f t="shared" si="533"/>
        <v>1.350485407770668E-6</v>
      </c>
      <c r="S1274" s="1">
        <f t="shared" si="534"/>
        <v>2.4476137562890357E-5</v>
      </c>
      <c r="T1274" s="1">
        <f t="shared" si="535"/>
        <v>9.0532354327867588E-8</v>
      </c>
      <c r="U1274" s="1">
        <f t="shared" si="536"/>
        <v>-2.8064202536972014E-5</v>
      </c>
      <c r="V1274" s="1">
        <f t="shared" si="537"/>
        <v>-1.6485097631819623E-3</v>
      </c>
      <c r="W1274" s="1">
        <f t="shared" si="544"/>
        <v>0</v>
      </c>
      <c r="X1274" s="1">
        <f t="shared" si="544"/>
        <v>0</v>
      </c>
      <c r="Y1274" s="1">
        <f t="shared" si="544"/>
        <v>0</v>
      </c>
      <c r="Z1274" s="1">
        <f t="shared" si="544"/>
        <v>0</v>
      </c>
      <c r="AA1274" s="1">
        <f>+AA$3*$F1274*ABS($F1274)*COS(2*PI()*$A1274/$AZ$22+AA$4)*COS(2*PI()*$A1274/$BA$22+AA$5)</f>
        <v>0</v>
      </c>
      <c r="AB1274" s="39">
        <f>+AB$3*$F1274*ABS($F1274)*COS(2*2*PI()*$A1274/$BA$33+AB$4)*COS(2*2*PI()*$A1274/$BA$34+AB$5)*COS(2*2*PI()*$A1274/$BA$35+AB$6)</f>
        <v>0</v>
      </c>
      <c r="AE1274" s="20">
        <f>+$AF$20*SIGN(SOI!A1273)*(ABS(SOI!A1273))^$AE$2</f>
        <v>-0.43849434441268481</v>
      </c>
      <c r="AF1274" s="20">
        <f t="shared" si="541"/>
        <v>-0.47157785995816565</v>
      </c>
      <c r="AG1274" s="19">
        <f t="shared" si="542"/>
        <v>-1.1286655402667383</v>
      </c>
      <c r="AH1274" s="19">
        <f t="shared" si="543"/>
        <v>-1.1437530157484161</v>
      </c>
      <c r="AI1274">
        <f t="shared" si="539"/>
        <v>0.75120000000001275</v>
      </c>
      <c r="AJ1274">
        <f t="shared" si="538"/>
        <v>0.65708768030857256</v>
      </c>
      <c r="AK1274">
        <v>1</v>
      </c>
    </row>
    <row r="1275" spans="1:37" x14ac:dyDescent="0.25">
      <c r="A1275">
        <v>104.41666666666509</v>
      </c>
      <c r="B1275" s="2">
        <v>1984.4166666665717</v>
      </c>
      <c r="C1275">
        <f>+D1275+($D$2+E1275+F1275)*SOI!A1274*IF(B1275&gt;$C$18, IF(B1275&lt;$C$19,-1,1),1)</f>
        <v>53.112412320485738</v>
      </c>
      <c r="D1275">
        <f>+$D$3*((1-$D$5)*SOI!D1274+$D$5*SOI!D1273) +   $D$4*((1-$D$5)*SOI!E1274+$D$5*SOI!E1273)</f>
        <v>0</v>
      </c>
      <c r="E1275">
        <f t="shared" si="520"/>
        <v>0.65467329753443604</v>
      </c>
      <c r="F1275">
        <f t="shared" si="521"/>
        <v>-59.668464764740811</v>
      </c>
      <c r="G1275">
        <f t="shared" si="528"/>
        <v>-59.013791467206374</v>
      </c>
      <c r="H1275" s="21">
        <f t="shared" si="529"/>
        <v>4.5292817246512518E-2</v>
      </c>
      <c r="I1275" s="37">
        <f t="shared" si="522"/>
        <v>-0.95287994169258117</v>
      </c>
      <c r="J1275" s="1">
        <f t="shared" si="530"/>
        <v>-0.72194794284697872</v>
      </c>
      <c r="K1275" s="1">
        <f t="shared" si="531"/>
        <v>-1.1481248379393126E-2</v>
      </c>
      <c r="L1275" s="1">
        <f t="shared" si="523"/>
        <v>-0.7908587489081359</v>
      </c>
      <c r="M1275" s="1">
        <f t="shared" si="524"/>
        <v>4.761243090853065</v>
      </c>
      <c r="N1275" s="1">
        <f t="shared" si="525"/>
        <v>4.4831779153963972E-3</v>
      </c>
      <c r="O1275" s="1">
        <f t="shared" si="526"/>
        <v>0.72491181747875566</v>
      </c>
      <c r="P1275" s="1">
        <f t="shared" si="527"/>
        <v>-0.74277776120218386</v>
      </c>
      <c r="Q1275" s="1">
        <f t="shared" si="532"/>
        <v>1.4355841891982229E-2</v>
      </c>
      <c r="R1275" s="1">
        <f t="shared" si="533"/>
        <v>7.5166439594114335E-4</v>
      </c>
      <c r="S1275" s="1">
        <f t="shared" si="534"/>
        <v>-5.6013691341845885E-4</v>
      </c>
      <c r="T1275" s="1">
        <f t="shared" si="535"/>
        <v>9.6463199280395606E-3</v>
      </c>
      <c r="U1275" s="1">
        <f t="shared" si="536"/>
        <v>-3.6717482333945353E-2</v>
      </c>
      <c r="V1275" s="1">
        <f t="shared" si="537"/>
        <v>6.4722121390832768E-3</v>
      </c>
      <c r="W1275" s="1">
        <f t="shared" si="544"/>
        <v>0</v>
      </c>
      <c r="X1275" s="1">
        <f t="shared" si="544"/>
        <v>0</v>
      </c>
      <c r="Y1275" s="1">
        <f t="shared" si="544"/>
        <v>0</v>
      </c>
      <c r="Z1275" s="1">
        <f t="shared" si="544"/>
        <v>0</v>
      </c>
      <c r="AA1275" s="1">
        <f>+AA$3*$F1275*ABS($F1275)*COS(2*PI()*$A1275/$AZ$22+AA$4)*COS(2*PI()*$A1275/$BA$22+AA$5)</f>
        <v>0</v>
      </c>
      <c r="AB1275" s="39">
        <f>+AB$3*$F1275*ABS($F1275)*COS(2*2*PI()*$A1275/$BA$33+AB$4)*COS(2*2*PI()*$A1275/$BA$34+AB$5)*COS(2*2*PI()*$A1275/$BA$35+AB$6)</f>
        <v>0</v>
      </c>
      <c r="AE1275" s="20">
        <f>+$AF$20*SIGN(SOI!A1274)*(ABS(SOI!A1274))^$AE$2</f>
        <v>-0.55718554501209383</v>
      </c>
      <c r="AF1275" s="20">
        <f t="shared" si="541"/>
        <v>-0.43694866331011384</v>
      </c>
      <c r="AG1275" s="19">
        <f t="shared" si="542"/>
        <v>-0.76031386484319929</v>
      </c>
      <c r="AH1275" s="19">
        <f t="shared" si="543"/>
        <v>-0.81969740375869127</v>
      </c>
      <c r="AI1275">
        <f t="shared" si="539"/>
        <v>0.75180000000001279</v>
      </c>
      <c r="AJ1275">
        <f t="shared" si="538"/>
        <v>0.32336520153308546</v>
      </c>
      <c r="AK1275">
        <v>1</v>
      </c>
    </row>
    <row r="1276" spans="1:37" x14ac:dyDescent="0.25">
      <c r="A1276">
        <v>104.49999999999842</v>
      </c>
      <c r="B1276" s="2">
        <v>1984.499999999905</v>
      </c>
      <c r="C1276">
        <f>+D1276+($D$2+E1276+F1276)*SOI!A1275*IF(B1276&gt;$C$18, IF(B1276&lt;$C$19,-1,1),1)</f>
        <v>1.8790708845830115</v>
      </c>
      <c r="D1276">
        <f>+$D$3*((1-$D$5)*SOI!D1275+$D$5*SOI!D1274) +   $D$4*((1-$D$5)*SOI!E1275+$D$5*SOI!E1274)</f>
        <v>0</v>
      </c>
      <c r="E1276">
        <f t="shared" si="520"/>
        <v>-0.67488859922861177</v>
      </c>
      <c r="F1276">
        <f t="shared" si="521"/>
        <v>-4.0227886122289167</v>
      </c>
      <c r="G1276">
        <f t="shared" si="528"/>
        <v>-4.6976772114575285</v>
      </c>
      <c r="H1276" s="21">
        <f t="shared" si="529"/>
        <v>1.7738650783289046E-2</v>
      </c>
      <c r="I1276" s="37">
        <f t="shared" si="522"/>
        <v>0.3151444141714706</v>
      </c>
      <c r="J1276" s="1">
        <f t="shared" si="530"/>
        <v>1.0163768371272489E-2</v>
      </c>
      <c r="K1276" s="1">
        <f t="shared" si="531"/>
        <v>-1.5008854779655889E-4</v>
      </c>
      <c r="L1276" s="1">
        <f t="shared" si="523"/>
        <v>0.76531930122772962</v>
      </c>
      <c r="M1276" s="1">
        <f t="shared" si="524"/>
        <v>0.20267388971293185</v>
      </c>
      <c r="N1276" s="1">
        <f t="shared" si="525"/>
        <v>0.12541512575939309</v>
      </c>
      <c r="O1276" s="1">
        <f t="shared" si="526"/>
        <v>-0.55094144101732789</v>
      </c>
      <c r="P1276" s="1">
        <f t="shared" si="527"/>
        <v>-1.3202413532101538E-2</v>
      </c>
      <c r="Q1276" s="1">
        <f t="shared" si="532"/>
        <v>1.7095037484728726E-2</v>
      </c>
      <c r="R1276" s="1">
        <f t="shared" si="533"/>
        <v>-2.9603073203719922E-4</v>
      </c>
      <c r="S1276" s="1">
        <f t="shared" si="534"/>
        <v>5.1823837205313686E-3</v>
      </c>
      <c r="T1276" s="1">
        <f t="shared" si="535"/>
        <v>7.0945632581665289E-3</v>
      </c>
      <c r="U1276" s="1">
        <f t="shared" si="536"/>
        <v>2.1584339463749598E-4</v>
      </c>
      <c r="V1276" s="1">
        <f t="shared" si="537"/>
        <v>3.2181858928536757E-3</v>
      </c>
      <c r="W1276" s="1">
        <f t="shared" si="544"/>
        <v>0</v>
      </c>
      <c r="X1276" s="1">
        <f t="shared" si="544"/>
        <v>0</v>
      </c>
      <c r="Y1276" s="1">
        <f t="shared" si="544"/>
        <v>0</v>
      </c>
      <c r="Z1276" s="1">
        <f t="shared" si="544"/>
        <v>0</v>
      </c>
      <c r="AA1276" s="1">
        <f>+AA$3*$F1276*ABS($F1276)*COS(2*PI()*$A1276/$AZ$22+AA$4)*COS(2*PI()*$A1276/$BA$22+AA$5)</f>
        <v>0</v>
      </c>
      <c r="AB1276" s="39">
        <f>+AB$3*$F1276*ABS($F1276)*COS(2*2*PI()*$A1276/$BA$33+AB$4)*COS(2*2*PI()*$A1276/$BA$34+AB$5)*COS(2*2*PI()*$A1276/$BA$35+AB$6)</f>
        <v>0</v>
      </c>
      <c r="AE1276" s="20">
        <f>+$AF$20*SIGN(SOI!A1275)*(ABS(SOI!A1275))^$AE$2</f>
        <v>-0.31516610050556276</v>
      </c>
      <c r="AF1276" s="20">
        <f t="shared" si="541"/>
        <v>-0.39583924867440645</v>
      </c>
      <c r="AG1276" s="19">
        <f t="shared" si="542"/>
        <v>-1.0485912754898159</v>
      </c>
      <c r="AH1276" s="19">
        <f t="shared" si="543"/>
        <v>-1.0268174102217051</v>
      </c>
      <c r="AI1276">
        <f t="shared" si="539"/>
        <v>0.75240000000001284</v>
      </c>
      <c r="AJ1276">
        <f t="shared" si="538"/>
        <v>0.65275202681540945</v>
      </c>
      <c r="AK1276">
        <v>1</v>
      </c>
    </row>
    <row r="1277" spans="1:37" x14ac:dyDescent="0.25">
      <c r="A1277">
        <v>104.58333333333175</v>
      </c>
      <c r="B1277" s="2">
        <v>1984.5833333332382</v>
      </c>
      <c r="C1277">
        <f>+D1277+($D$2+E1277+F1277)*SOI!A1276*IF(B1277&gt;$C$18, IF(B1277&lt;$C$19,-1,1),1)</f>
        <v>-1.1938429085143594</v>
      </c>
      <c r="D1277">
        <f>+$D$3*((1-$D$5)*SOI!D1276+$D$5*SOI!D1275) +   $D$4*((1-$D$5)*SOI!E1276+$D$5*SOI!E1275)</f>
        <v>0</v>
      </c>
      <c r="E1277">
        <f t="shared" si="520"/>
        <v>0.74906623529754768</v>
      </c>
      <c r="F1277">
        <f t="shared" si="521"/>
        <v>2.2355410359883505</v>
      </c>
      <c r="G1277">
        <f t="shared" si="528"/>
        <v>2.9846072712858982</v>
      </c>
      <c r="H1277" s="21">
        <f t="shared" si="529"/>
        <v>-5.581479903429872E-3</v>
      </c>
      <c r="I1277" s="37">
        <f t="shared" si="522"/>
        <v>-0.29965548236797529</v>
      </c>
      <c r="J1277" s="1">
        <f t="shared" si="530"/>
        <v>1.0801847492429681E-3</v>
      </c>
      <c r="K1277" s="1">
        <f t="shared" si="531"/>
        <v>5.2313915046813297E-6</v>
      </c>
      <c r="L1277" s="1">
        <f t="shared" si="523"/>
        <v>-0.2970201167215813</v>
      </c>
      <c r="M1277" s="1">
        <f t="shared" si="524"/>
        <v>-2.2653143225601358E-2</v>
      </c>
      <c r="N1277" s="1">
        <f t="shared" si="525"/>
        <v>-0.14646254455449176</v>
      </c>
      <c r="O1277" s="1">
        <f t="shared" si="526"/>
        <v>0.47344895263640591</v>
      </c>
      <c r="P1277" s="1">
        <f t="shared" si="527"/>
        <v>1.3797871034944491E-3</v>
      </c>
      <c r="Q1277" s="1">
        <f t="shared" si="532"/>
        <v>2.2313997638941058E-3</v>
      </c>
      <c r="R1277" s="1">
        <f t="shared" si="533"/>
        <v>3.6741487791929088E-5</v>
      </c>
      <c r="S1277" s="1">
        <f t="shared" si="534"/>
        <v>5.7546489748608416E-3</v>
      </c>
      <c r="T1277" s="1">
        <f t="shared" si="535"/>
        <v>2.3661190006262242E-3</v>
      </c>
      <c r="U1277" s="1">
        <f t="shared" si="536"/>
        <v>2.1449151968127912E-5</v>
      </c>
      <c r="V1277" s="1">
        <f t="shared" si="537"/>
        <v>3.9277743836688622E-4</v>
      </c>
      <c r="W1277" s="1">
        <f t="shared" si="544"/>
        <v>0</v>
      </c>
      <c r="X1277" s="1">
        <f t="shared" si="544"/>
        <v>0</v>
      </c>
      <c r="Y1277" s="1">
        <f t="shared" si="544"/>
        <v>0</v>
      </c>
      <c r="Z1277" s="1">
        <f t="shared" si="544"/>
        <v>0</v>
      </c>
      <c r="AA1277" s="1">
        <f>+AA$3*$F1277*ABS($F1277)*COS(2*PI()*$A1277/$AZ$22+AA$4)*COS(2*PI()*$A1277/$BA$22+AA$5)</f>
        <v>0</v>
      </c>
      <c r="AB1277" s="39">
        <f>+AB$3*$F1277*ABS($F1277)*COS(2*2*PI()*$A1277/$BA$33+AB$4)*COS(2*2*PI()*$A1277/$BA$34+AB$5)*COS(2*2*PI()*$A1277/$BA$35+AB$6)</f>
        <v>0</v>
      </c>
      <c r="AE1277" s="20">
        <f>+$AF$20*SIGN(SOI!A1276)*(ABS(SOI!A1276))^$AE$2</f>
        <v>-0.31516610050556276</v>
      </c>
      <c r="AF1277" s="20">
        <f t="shared" si="541"/>
        <v>-0.30575750575075694</v>
      </c>
      <c r="AG1277" s="19">
        <f t="shared" si="542"/>
        <v>-0.91024502167923926</v>
      </c>
      <c r="AH1277" s="19">
        <f t="shared" si="543"/>
        <v>-0.91046667127746816</v>
      </c>
      <c r="AI1277">
        <f t="shared" si="539"/>
        <v>0.75300000000001288</v>
      </c>
      <c r="AJ1277">
        <f t="shared" si="538"/>
        <v>0.60448751592848238</v>
      </c>
      <c r="AK1277">
        <v>1</v>
      </c>
    </row>
    <row r="1278" spans="1:37" x14ac:dyDescent="0.25">
      <c r="A1278">
        <v>104.66666666666508</v>
      </c>
      <c r="B1278" s="2">
        <v>1984.6666666665715</v>
      </c>
      <c r="C1278">
        <f>+D1278+($D$2+E1278+F1278)*SOI!A1277*IF(B1278&gt;$C$18, IF(B1278&lt;$C$19,-1,1),1)</f>
        <v>0.98412053912020059</v>
      </c>
      <c r="D1278">
        <f>+$D$3*((1-$D$5)*SOI!D1277+$D$5*SOI!D1276) +   $D$4*((1-$D$5)*SOI!E1277+$D$5*SOI!E1276)</f>
        <v>0</v>
      </c>
      <c r="E1278">
        <f t="shared" si="520"/>
        <v>-0.91133851635486973</v>
      </c>
      <c r="F1278">
        <f t="shared" si="521"/>
        <v>-1.9004344525599892</v>
      </c>
      <c r="G1278">
        <f t="shared" si="528"/>
        <v>-2.811772968914859</v>
      </c>
      <c r="H1278" s="21">
        <f t="shared" si="529"/>
        <v>2.7166005753334068E-3</v>
      </c>
      <c r="I1278" s="37">
        <f t="shared" si="522"/>
        <v>6.72222563238285E-2</v>
      </c>
      <c r="J1278" s="1">
        <f t="shared" si="530"/>
        <v>-2.4180357914024846E-5</v>
      </c>
      <c r="K1278" s="1">
        <f t="shared" si="531"/>
        <v>-6.4966725551421836E-7</v>
      </c>
      <c r="L1278" s="1">
        <f t="shared" si="523"/>
        <v>1.9149881390704095E-2</v>
      </c>
      <c r="M1278" s="1">
        <f t="shared" si="524"/>
        <v>-2.2604884726097323E-3</v>
      </c>
      <c r="N1278" s="1">
        <f t="shared" si="525"/>
        <v>0.1308024668950305</v>
      </c>
      <c r="O1278" s="1">
        <f t="shared" si="526"/>
        <v>-6.5851845887460445E-2</v>
      </c>
      <c r="P1278" s="1">
        <f t="shared" si="527"/>
        <v>-1.9107805840494638E-2</v>
      </c>
      <c r="Q1278" s="1">
        <f t="shared" si="532"/>
        <v>-1.988568557880776E-4</v>
      </c>
      <c r="R1278" s="1">
        <f t="shared" si="533"/>
        <v>7.345321032967977E-7</v>
      </c>
      <c r="S1278" s="1">
        <f t="shared" si="534"/>
        <v>1.1529196862760523E-3</v>
      </c>
      <c r="T1278" s="1">
        <f t="shared" si="535"/>
        <v>2.121834956849093E-5</v>
      </c>
      <c r="U1278" s="1">
        <f t="shared" si="536"/>
        <v>6.663458882998454E-5</v>
      </c>
      <c r="V1278" s="1">
        <f t="shared" si="537"/>
        <v>4.8577440818518385E-3</v>
      </c>
      <c r="W1278" s="1">
        <f t="shared" si="544"/>
        <v>0</v>
      </c>
      <c r="X1278" s="1">
        <f t="shared" si="544"/>
        <v>0</v>
      </c>
      <c r="Y1278" s="1">
        <f t="shared" si="544"/>
        <v>0</v>
      </c>
      <c r="Z1278" s="1">
        <f t="shared" si="544"/>
        <v>0</v>
      </c>
      <c r="AA1278" s="1">
        <f>+AA$3*$F1278*ABS($F1278)*COS(2*PI()*$A1278/$AZ$22+AA$4)*COS(2*PI()*$A1278/$BA$22+AA$5)</f>
        <v>0</v>
      </c>
      <c r="AB1278" s="39">
        <f>+AB$3*$F1278*ABS($F1278)*COS(2*2*PI()*$A1278/$BA$33+AB$4)*COS(2*2*PI()*$A1278/$BA$34+AB$5)*COS(2*2*PI()*$A1278/$BA$35+AB$6)</f>
        <v>0</v>
      </c>
      <c r="AE1278" s="20">
        <f>+$AF$20*SIGN(SOI!A1277)*(ABS(SOI!A1277))^$AE$2</f>
        <v>-0.28694031624114524</v>
      </c>
      <c r="AF1278" s="20">
        <f t="shared" si="541"/>
        <v>-0.37615900943597441</v>
      </c>
      <c r="AG1278" s="19">
        <f t="shared" si="542"/>
        <v>0.39722979631865729</v>
      </c>
      <c r="AH1278" s="19">
        <f t="shared" si="543"/>
        <v>-0.89737160993522203</v>
      </c>
      <c r="AI1278">
        <f t="shared" si="539"/>
        <v>0.75360000000001293</v>
      </c>
      <c r="AJ1278">
        <f t="shared" si="538"/>
        <v>0.77338880575463165</v>
      </c>
      <c r="AK1278">
        <v>1</v>
      </c>
    </row>
    <row r="1279" spans="1:37" x14ac:dyDescent="0.25">
      <c r="A1279">
        <v>104.74999999999841</v>
      </c>
      <c r="B1279" s="2">
        <v>1984.7499999999047</v>
      </c>
      <c r="C1279">
        <f>+D1279+($D$2+E1279+F1279)*SOI!A1278*IF(B1279&gt;$C$18, IF(B1279&lt;$C$19,-1,1),1)</f>
        <v>-2.8460850256277999</v>
      </c>
      <c r="D1279">
        <f>+$D$3*((1-$D$5)*SOI!D1278+$D$5*SOI!D1277) +   $D$4*((1-$D$5)*SOI!E1278+$D$5*SOI!E1277)</f>
        <v>0</v>
      </c>
      <c r="E1279">
        <f t="shared" si="520"/>
        <v>1.2742092210480624</v>
      </c>
      <c r="F1279">
        <f t="shared" si="521"/>
        <v>2.1548088821179618</v>
      </c>
      <c r="G1279">
        <f t="shared" si="528"/>
        <v>3.4290181031660243</v>
      </c>
      <c r="H1279" s="21">
        <f t="shared" si="529"/>
        <v>-7.5169041695111209E-3</v>
      </c>
      <c r="I1279" s="37">
        <f t="shared" si="522"/>
        <v>0.39110515122067907</v>
      </c>
      <c r="J1279" s="1">
        <f t="shared" si="530"/>
        <v>-2.956947590298352E-3</v>
      </c>
      <c r="K1279" s="1">
        <f t="shared" si="531"/>
        <v>1.9633153038113785E-4</v>
      </c>
      <c r="L1279" s="1">
        <f t="shared" si="523"/>
        <v>-0.90890784803285241</v>
      </c>
      <c r="M1279" s="1">
        <f t="shared" si="524"/>
        <v>-4.751193829868737E-2</v>
      </c>
      <c r="N1279" s="1">
        <f t="shared" si="525"/>
        <v>-5.5182297634483471E-2</v>
      </c>
      <c r="O1279" s="1">
        <f t="shared" si="526"/>
        <v>0.20239465356553277</v>
      </c>
      <c r="P1279" s="1">
        <f t="shared" si="527"/>
        <v>3.9584489240718758E-2</v>
      </c>
      <c r="Q1279" s="1">
        <f t="shared" si="532"/>
        <v>1.7632945471193011E-3</v>
      </c>
      <c r="R1279" s="1">
        <f t="shared" si="533"/>
        <v>-3.789444304722796E-5</v>
      </c>
      <c r="S1279" s="1">
        <f t="shared" si="534"/>
        <v>-2.8298495714211402E-3</v>
      </c>
      <c r="T1279" s="1">
        <f t="shared" si="535"/>
        <v>3.0952551006545011E-3</v>
      </c>
      <c r="U1279" s="1">
        <f t="shared" si="536"/>
        <v>-8.0314581134133798E-4</v>
      </c>
      <c r="V1279" s="1">
        <f t="shared" si="537"/>
        <v>4.2455377014897168E-3</v>
      </c>
      <c r="W1279" s="1">
        <f t="shared" si="544"/>
        <v>0</v>
      </c>
      <c r="X1279" s="1">
        <f t="shared" si="544"/>
        <v>0</v>
      </c>
      <c r="Y1279" s="1">
        <f t="shared" si="544"/>
        <v>0</v>
      </c>
      <c r="Z1279" s="1">
        <f t="shared" si="544"/>
        <v>0</v>
      </c>
      <c r="AA1279" s="1">
        <f>+AA$3*$F1279*ABS($F1279)*COS(2*PI()*$A1279/$AZ$22+AA$4)*COS(2*PI()*$A1279/$BA$22+AA$5)</f>
        <v>0</v>
      </c>
      <c r="AB1279" s="39">
        <f>+AB$3*$F1279*ABS($F1279)*COS(2*2*PI()*$A1279/$BA$33+AB$4)*COS(2*2*PI()*$A1279/$BA$34+AB$5)*COS(2*2*PI()*$A1279/$BA$35+AB$6)</f>
        <v>0</v>
      </c>
      <c r="AE1279" s="20">
        <f>+$AF$20*SIGN(SOI!A1278)*(ABS(SOI!A1278))^$AE$2</f>
        <v>-0.52637061156121512</v>
      </c>
      <c r="AF1279" s="20">
        <f t="shared" si="541"/>
        <v>-0.49576984506912281</v>
      </c>
      <c r="AG1279" s="19">
        <f t="shared" si="542"/>
        <v>-1.1507579319274257</v>
      </c>
      <c r="AH1279" s="19">
        <f t="shared" si="543"/>
        <v>-0.88619046951475489</v>
      </c>
      <c r="AI1279">
        <f t="shared" si="539"/>
        <v>0.75420000000001297</v>
      </c>
      <c r="AJ1279">
        <f t="shared" si="538"/>
        <v>0.6549880868583029</v>
      </c>
      <c r="AK1279">
        <v>1</v>
      </c>
    </row>
    <row r="1280" spans="1:37" x14ac:dyDescent="0.25">
      <c r="A1280">
        <v>104.83333333333174</v>
      </c>
      <c r="B1280" s="2">
        <v>1984.833333333238</v>
      </c>
      <c r="C1280">
        <f>+D1280+($D$2+E1280+F1280)*SOI!A1279*IF(B1280&gt;$C$18, IF(B1280&lt;$C$19,-1,1),1)</f>
        <v>7.0679070186867676</v>
      </c>
      <c r="D1280">
        <f>+$D$3*((1-$D$5)*SOI!D1279+$D$5*SOI!D1278) +   $D$4*((1-$D$5)*SOI!E1279+$D$5*SOI!E1278)</f>
        <v>0</v>
      </c>
      <c r="E1280">
        <f t="shared" si="520"/>
        <v>-2.3875979234815792</v>
      </c>
      <c r="F1280">
        <f t="shared" si="521"/>
        <v>-3.6021537872699199</v>
      </c>
      <c r="G1280">
        <f t="shared" si="528"/>
        <v>-5.9897517107514986</v>
      </c>
      <c r="H1280" s="21">
        <f t="shared" si="529"/>
        <v>-3.8322175632521287E-3</v>
      </c>
      <c r="I1280" s="37">
        <f t="shared" si="522"/>
        <v>-1.2632684752258645</v>
      </c>
      <c r="J1280" s="1">
        <f t="shared" si="530"/>
        <v>-3.7993457569606842E-2</v>
      </c>
      <c r="K1280" s="1">
        <f t="shared" si="531"/>
        <v>-6.5815010298981179E-3</v>
      </c>
      <c r="L1280" s="1">
        <f t="shared" si="523"/>
        <v>2.8758590525185412</v>
      </c>
      <c r="M1280" s="1">
        <f t="shared" si="524"/>
        <v>0.18900174627050273</v>
      </c>
      <c r="N1280" s="1">
        <f t="shared" si="525"/>
        <v>-0.15899842115535012</v>
      </c>
      <c r="O1280" s="1">
        <f t="shared" si="526"/>
        <v>-1.8181595287890508</v>
      </c>
      <c r="P1280" s="1">
        <f t="shared" si="527"/>
        <v>-4.6685203169851454E-2</v>
      </c>
      <c r="Q1280" s="1">
        <f t="shared" si="532"/>
        <v>-2.0210681847753903E-2</v>
      </c>
      <c r="R1280" s="1">
        <f t="shared" si="533"/>
        <v>-1.4029227307978101E-3</v>
      </c>
      <c r="S1280" s="1">
        <f t="shared" si="534"/>
        <v>2.6336527060183967E-2</v>
      </c>
      <c r="T1280" s="1">
        <f t="shared" si="535"/>
        <v>8.7978619310331366E-2</v>
      </c>
      <c r="U1280" s="1">
        <f t="shared" si="536"/>
        <v>-3.0595019103533821E-3</v>
      </c>
      <c r="V1280" s="1">
        <f t="shared" si="537"/>
        <v>-1.4427129893638724E-2</v>
      </c>
      <c r="W1280" s="1">
        <f t="shared" si="544"/>
        <v>0</v>
      </c>
      <c r="X1280" s="1">
        <f t="shared" si="544"/>
        <v>0</v>
      </c>
      <c r="Y1280" s="1">
        <f t="shared" si="544"/>
        <v>0</v>
      </c>
      <c r="Z1280" s="1">
        <f t="shared" si="544"/>
        <v>0</v>
      </c>
      <c r="AA1280" s="1">
        <f>+AA$3*$F1280*ABS($F1280)*COS(2*PI()*$A1280/$AZ$22+AA$4)*COS(2*PI()*$A1280/$BA$22+AA$5)</f>
        <v>0</v>
      </c>
      <c r="AB1280" s="39">
        <f>+AB$3*$F1280*ABS($F1280)*COS(2*2*PI()*$A1280/$BA$33+AB$4)*COS(2*2*PI()*$A1280/$BA$34+AB$5)*COS(2*2*PI()*$A1280/$BA$35+AB$6)</f>
        <v>0</v>
      </c>
      <c r="AE1280" s="20">
        <f>+$AF$20*SIGN(SOI!A1279)*(ABS(SOI!A1279))^$AE$2</f>
        <v>-0.67399860740500794</v>
      </c>
      <c r="AF1280" s="20">
        <f t="shared" si="541"/>
        <v>-0.66977470961852748</v>
      </c>
      <c r="AG1280" s="19">
        <f t="shared" si="542"/>
        <v>0.78480306146110335</v>
      </c>
      <c r="AH1280" s="19">
        <f t="shared" si="543"/>
        <v>-0.80177655304596318</v>
      </c>
      <c r="AI1280">
        <f t="shared" si="539"/>
        <v>0.75480000000001302</v>
      </c>
      <c r="AJ1280">
        <f t="shared" si="538"/>
        <v>1.4545777710796308</v>
      </c>
      <c r="AK1280">
        <v>1</v>
      </c>
    </row>
    <row r="1281" spans="1:37" x14ac:dyDescent="0.25">
      <c r="A1281">
        <v>104.91666666666507</v>
      </c>
      <c r="B1281" s="2">
        <v>1984.9166666665712</v>
      </c>
      <c r="C1281">
        <f>+D1281+($D$2+E1281+F1281)*SOI!A1280*IF(B1281&gt;$C$18, IF(B1281&lt;$C$19,-1,1),1)</f>
        <v>-154.206871290382</v>
      </c>
      <c r="D1281">
        <f>+$D$3*((1-$D$5)*SOI!D1280+$D$5*SOI!D1279) +   $D$4*((1-$D$5)*SOI!E1280+$D$5*SOI!E1279)</f>
        <v>0</v>
      </c>
      <c r="E1281">
        <f t="shared" si="520"/>
        <v>41.120340000267475</v>
      </c>
      <c r="F1281">
        <f t="shared" si="521"/>
        <v>59.668464764688089</v>
      </c>
      <c r="G1281">
        <f t="shared" si="528"/>
        <v>100.78880476495556</v>
      </c>
      <c r="H1281" s="21">
        <f t="shared" si="529"/>
        <v>1.0463289736221923</v>
      </c>
      <c r="I1281" s="37">
        <f t="shared" si="522"/>
        <v>19.340636701238125</v>
      </c>
      <c r="J1281" s="1">
        <f t="shared" si="530"/>
        <v>-10.636777015349754</v>
      </c>
      <c r="K1281" s="1">
        <f t="shared" si="531"/>
        <v>2.5668911444904263</v>
      </c>
      <c r="L1281" s="1">
        <f t="shared" si="523"/>
        <v>-24.342032503299507</v>
      </c>
      <c r="M1281" s="1">
        <f t="shared" si="524"/>
        <v>-3.4561449239614488</v>
      </c>
      <c r="N1281" s="1">
        <f t="shared" si="525"/>
        <v>5.7916718044580078</v>
      </c>
      <c r="O1281" s="1">
        <f t="shared" si="526"/>
        <v>34.614974028469355</v>
      </c>
      <c r="P1281" s="1">
        <f t="shared" si="527"/>
        <v>0.11299012439719171</v>
      </c>
      <c r="Q1281" s="1">
        <f t="shared" si="532"/>
        <v>-13.462267808499472</v>
      </c>
      <c r="R1281" s="1">
        <f t="shared" si="533"/>
        <v>14.306919081779322</v>
      </c>
      <c r="S1281" s="1">
        <f t="shared" si="534"/>
        <v>14.6873940091613</v>
      </c>
      <c r="T1281" s="1">
        <f t="shared" si="535"/>
        <v>14.177459214797036</v>
      </c>
      <c r="U1281" s="1">
        <f t="shared" si="536"/>
        <v>-0.11336710879912749</v>
      </c>
      <c r="V1281" s="1">
        <f t="shared" si="537"/>
        <v>-1.2718980677718479</v>
      </c>
      <c r="W1281" s="1">
        <f t="shared" si="544"/>
        <v>0</v>
      </c>
      <c r="X1281" s="1">
        <f t="shared" si="544"/>
        <v>0</v>
      </c>
      <c r="Y1281" s="1">
        <f t="shared" si="544"/>
        <v>0</v>
      </c>
      <c r="Z1281" s="1">
        <f t="shared" si="544"/>
        <v>0</v>
      </c>
      <c r="AA1281" s="1">
        <f>+AA$3*$F1281*ABS($F1281)*COS(2*PI()*$A1281/$AZ$22+AA$4)*COS(2*PI()*$A1281/$BA$22+AA$5)</f>
        <v>0</v>
      </c>
      <c r="AB1281" s="39">
        <f>+AB$3*$F1281*ABS($F1281)*COS(2*2*PI()*$A1281/$BA$33+AB$4)*COS(2*2*PI()*$A1281/$BA$34+AB$5)*COS(2*2*PI()*$A1281/$BA$35+AB$6)</f>
        <v>0</v>
      </c>
      <c r="AE1281" s="20">
        <f>+$AF$20*SIGN(SOI!A1280)*(ABS(SOI!A1280))^$AE$2</f>
        <v>-0.80895490988935914</v>
      </c>
      <c r="AF1281" s="20">
        <f t="shared" si="541"/>
        <v>-0.67859392748352099</v>
      </c>
      <c r="AG1281" s="19">
        <f t="shared" si="542"/>
        <v>-1.0076589194217758</v>
      </c>
      <c r="AH1281" s="19">
        <f t="shared" si="543"/>
        <v>-0.88292411884927868</v>
      </c>
      <c r="AI1281">
        <f t="shared" si="539"/>
        <v>0.75540000000001306</v>
      </c>
      <c r="AJ1281">
        <f t="shared" si="538"/>
        <v>0.32906499193825478</v>
      </c>
      <c r="AK1281">
        <v>1</v>
      </c>
    </row>
    <row r="1282" spans="1:37" x14ac:dyDescent="0.25">
      <c r="A1282">
        <v>104.99999999999839</v>
      </c>
      <c r="B1282" s="2">
        <v>1984.9999999999045</v>
      </c>
      <c r="C1282">
        <f>+D1282+($D$2+E1282+F1282)*SOI!A1281*IF(B1282&gt;$C$18, IF(B1282&lt;$C$19,-1,1),1)</f>
        <v>-5.9737165427143237</v>
      </c>
      <c r="D1282">
        <f>+$D$3*((1-$D$5)*SOI!D1281+$D$5*SOI!D1280) +   $D$4*((1-$D$5)*SOI!E1281+$D$5*SOI!E1280)</f>
        <v>0</v>
      </c>
      <c r="E1282">
        <f t="shared" si="520"/>
        <v>2.689252446668116</v>
      </c>
      <c r="F1282">
        <f t="shared" si="521"/>
        <v>4.0227886125614614</v>
      </c>
      <c r="G1282">
        <f t="shared" si="528"/>
        <v>6.7120410592295769</v>
      </c>
      <c r="H1282" s="21">
        <f t="shared" si="529"/>
        <v>2.7716600518245423E-2</v>
      </c>
      <c r="I1282" s="37">
        <f t="shared" si="522"/>
        <v>0.4343424390642423</v>
      </c>
      <c r="J1282" s="1">
        <f t="shared" si="530"/>
        <v>-8.7339319235438875E-3</v>
      </c>
      <c r="K1282" s="1">
        <f t="shared" si="531"/>
        <v>4.8332722870636627E-7</v>
      </c>
      <c r="L1282" s="1">
        <f t="shared" si="523"/>
        <v>-3.1082063833888325E-3</v>
      </c>
      <c r="M1282" s="1">
        <f t="shared" si="524"/>
        <v>-0.12636598703796439</v>
      </c>
      <c r="N1282" s="1">
        <f t="shared" si="525"/>
        <v>0.39739975719915649</v>
      </c>
      <c r="O1282" s="1">
        <f t="shared" si="526"/>
        <v>0.70090668918353505</v>
      </c>
      <c r="P1282" s="1">
        <f t="shared" si="527"/>
        <v>8.2285837291861501E-3</v>
      </c>
      <c r="Q1282" s="1">
        <f t="shared" si="532"/>
        <v>-3.3773815633508536E-2</v>
      </c>
      <c r="R1282" s="1">
        <f t="shared" si="533"/>
        <v>8.0606399374416734E-4</v>
      </c>
      <c r="S1282" s="1">
        <f t="shared" si="534"/>
        <v>2.2632362881874778E-2</v>
      </c>
      <c r="T1282" s="1">
        <f t="shared" si="535"/>
        <v>3.6656214337926879E-5</v>
      </c>
      <c r="U1282" s="1">
        <f t="shared" si="536"/>
        <v>-1.8541000921694372E-4</v>
      </c>
      <c r="V1282" s="1">
        <f t="shared" si="537"/>
        <v>-6.3556586934116425E-3</v>
      </c>
      <c r="W1282" s="1">
        <f t="shared" ref="W1282:Z1301" si="545">+W$3*$F1282*ABS($F1282)*COS(2*PI()*$A1282/W$2+W$4)</f>
        <v>0</v>
      </c>
      <c r="X1282" s="1">
        <f t="shared" si="545"/>
        <v>0</v>
      </c>
      <c r="Y1282" s="1">
        <f t="shared" si="545"/>
        <v>0</v>
      </c>
      <c r="Z1282" s="1">
        <f t="shared" si="545"/>
        <v>0</v>
      </c>
      <c r="AA1282" s="1">
        <f>+AA$3*$F1282*ABS($F1282)*COS(2*PI()*$A1282/$AZ$22+AA$4)*COS(2*PI()*$A1282/$BA$22+AA$5)</f>
        <v>0</v>
      </c>
      <c r="AB1282" s="39">
        <f>+AB$3*$F1282*ABS($F1282)*COS(2*2*PI()*$A1282/$BA$33+AB$4)*COS(2*2*PI()*$A1282/$BA$34+AB$5)*COS(2*2*PI()*$A1282/$BA$35+AB$6)</f>
        <v>0</v>
      </c>
      <c r="AE1282" s="20">
        <f>+$AF$20*SIGN(SOI!A1281)*(ABS(SOI!A1281))^$AE$2</f>
        <v>-0.55282826515619587</v>
      </c>
      <c r="AF1282" s="20">
        <f t="shared" si="541"/>
        <v>-0.64110387575488703</v>
      </c>
      <c r="AG1282" s="19">
        <f t="shared" si="542"/>
        <v>-0.83522339271283941</v>
      </c>
      <c r="AH1282" s="19">
        <f t="shared" si="543"/>
        <v>-0.94796057581450954</v>
      </c>
      <c r="AI1282">
        <f t="shared" si="539"/>
        <v>0.75600000000001311</v>
      </c>
      <c r="AJ1282">
        <f t="shared" si="538"/>
        <v>0.19411951695795238</v>
      </c>
      <c r="AK1282">
        <v>1</v>
      </c>
    </row>
    <row r="1283" spans="1:37" x14ac:dyDescent="0.25">
      <c r="A1283">
        <v>105.08333333333172</v>
      </c>
      <c r="B1283" s="2">
        <v>1985.0833333332378</v>
      </c>
      <c r="C1283">
        <f>+D1283+($D$2+E1283+F1283)*SOI!A1282*IF(B1283&gt;$C$18, IF(B1283&lt;$C$19,-1,1),1)</f>
        <v>3.2596362378380341</v>
      </c>
      <c r="D1283">
        <f>+$D$3*((1-$D$5)*SOI!D1282+$D$5*SOI!D1281) +   $D$4*((1-$D$5)*SOI!E1282+$D$5*SOI!E1281)</f>
        <v>0</v>
      </c>
      <c r="E1283">
        <f t="shared" si="520"/>
        <v>-1.3464768076233256</v>
      </c>
      <c r="F1283">
        <f t="shared" si="521"/>
        <v>-2.2355410361547339</v>
      </c>
      <c r="G1283">
        <f t="shared" si="528"/>
        <v>-3.5820178437780594</v>
      </c>
      <c r="H1283" s="21">
        <f t="shared" si="529"/>
        <v>1.6409242634165808E-2</v>
      </c>
      <c r="I1283" s="37">
        <f t="shared" si="522"/>
        <v>0.31099389079789264</v>
      </c>
      <c r="J1283" s="1">
        <f t="shared" si="530"/>
        <v>-3.2875721634840289E-4</v>
      </c>
      <c r="K1283" s="1">
        <f t="shared" si="531"/>
        <v>-1.5810290473879903E-5</v>
      </c>
      <c r="L1283" s="1">
        <f t="shared" si="523"/>
        <v>0.69628966772776091</v>
      </c>
      <c r="M1283" s="1">
        <f t="shared" si="524"/>
        <v>-6.6431811324055333E-3</v>
      </c>
      <c r="N1283" s="1">
        <f t="shared" si="525"/>
        <v>-0.11218987057355265</v>
      </c>
      <c r="O1283" s="1">
        <f t="shared" si="526"/>
        <v>-2.901427204103002E-2</v>
      </c>
      <c r="P1283" s="1">
        <f t="shared" si="527"/>
        <v>-2.9026328285648894E-2</v>
      </c>
      <c r="Q1283" s="1">
        <f t="shared" si="532"/>
        <v>5.0124733654505638E-4</v>
      </c>
      <c r="R1283" s="1">
        <f t="shared" si="533"/>
        <v>-8.565664572005547E-6</v>
      </c>
      <c r="S1283" s="1">
        <f t="shared" si="534"/>
        <v>-4.5748360994622055E-3</v>
      </c>
      <c r="T1283" s="1">
        <f t="shared" si="535"/>
        <v>3.3992193315306819E-4</v>
      </c>
      <c r="U1283" s="1">
        <f t="shared" si="536"/>
        <v>4.6829527690289512E-4</v>
      </c>
      <c r="V1283" s="1">
        <f t="shared" si="537"/>
        <v>-6.3292700604708207E-3</v>
      </c>
      <c r="W1283" s="1">
        <f t="shared" si="545"/>
        <v>0</v>
      </c>
      <c r="X1283" s="1">
        <f t="shared" si="545"/>
        <v>0</v>
      </c>
      <c r="Y1283" s="1">
        <f t="shared" si="545"/>
        <v>0</v>
      </c>
      <c r="Z1283" s="1">
        <f t="shared" si="545"/>
        <v>0</v>
      </c>
      <c r="AA1283" s="1">
        <f>+AA$3*$F1283*ABS($F1283)*COS(2*PI()*$A1283/$AZ$22+AA$4)*COS(2*PI()*$A1283/$BA$22+AA$5)</f>
        <v>0</v>
      </c>
      <c r="AB1283" s="39">
        <f>+AB$3*$F1283*ABS($F1283)*COS(2*2*PI()*$A1283/$BA$33+AB$4)*COS(2*2*PI()*$A1283/$BA$34+AB$5)*COS(2*2*PI()*$A1283/$BA$35+AB$6)</f>
        <v>0</v>
      </c>
      <c r="AE1283" s="20">
        <f>+$AF$20*SIGN(SOI!A1282)*(ABS(SOI!A1282))^$AE$2</f>
        <v>-0.5615284522191063</v>
      </c>
      <c r="AF1283" s="20">
        <f t="shared" si="541"/>
        <v>-0.56579703379337765</v>
      </c>
      <c r="AG1283" s="19">
        <f t="shared" si="542"/>
        <v>-0.94595527978695215</v>
      </c>
      <c r="AH1283" s="19">
        <f t="shared" si="543"/>
        <v>-0.87045971330541083</v>
      </c>
      <c r="AI1283">
        <f t="shared" si="539"/>
        <v>0.75660000000001315</v>
      </c>
      <c r="AJ1283">
        <f t="shared" si="538"/>
        <v>0.38015824599357451</v>
      </c>
      <c r="AK1283">
        <v>1</v>
      </c>
    </row>
    <row r="1284" spans="1:37" x14ac:dyDescent="0.25">
      <c r="A1284">
        <v>105.16666666666505</v>
      </c>
      <c r="B1284" s="2">
        <v>1985.166666666571</v>
      </c>
      <c r="C1284">
        <f>+D1284+($D$2+E1284+F1284)*SOI!A1283*IF(B1284&gt;$C$18, IF(B1284&lt;$C$19,-1,1),1)</f>
        <v>-2.7276106822000901</v>
      </c>
      <c r="D1284">
        <f>+$D$3*((1-$D$5)*SOI!D1283+$D$5*SOI!D1282) +   $D$4*((1-$D$5)*SOI!E1283+$D$5*SOI!E1282)</f>
        <v>0</v>
      </c>
      <c r="E1284">
        <f t="shared" si="520"/>
        <v>0.94082667460811953</v>
      </c>
      <c r="F1284">
        <f t="shared" si="521"/>
        <v>1.900434452683641</v>
      </c>
      <c r="G1284">
        <f t="shared" si="528"/>
        <v>2.8412611272917605</v>
      </c>
      <c r="H1284" s="21">
        <f t="shared" si="529"/>
        <v>-2.0848582265998838E-2</v>
      </c>
      <c r="I1284" s="37">
        <f t="shared" si="522"/>
        <v>-0.46553406190315283</v>
      </c>
      <c r="J1284" s="1">
        <f t="shared" si="530"/>
        <v>-1.8082365704293528E-3</v>
      </c>
      <c r="K1284" s="1">
        <f t="shared" si="531"/>
        <v>5.1078492708287934E-4</v>
      </c>
      <c r="L1284" s="1">
        <f t="shared" si="523"/>
        <v>-1.1196640765841752</v>
      </c>
      <c r="M1284" s="1">
        <f t="shared" si="524"/>
        <v>2.4409362829138991E-2</v>
      </c>
      <c r="N1284" s="1">
        <f t="shared" si="525"/>
        <v>-2.659470519509171E-2</v>
      </c>
      <c r="O1284" s="1">
        <f t="shared" si="526"/>
        <v>0.49920689639788707</v>
      </c>
      <c r="P1284" s="1">
        <f t="shared" si="527"/>
        <v>3.3894063234077072E-2</v>
      </c>
      <c r="Q1284" s="1">
        <f t="shared" si="532"/>
        <v>-4.3659017719391914E-4</v>
      </c>
      <c r="R1284" s="1">
        <f t="shared" si="533"/>
        <v>-1.116818375226107E-5</v>
      </c>
      <c r="S1284" s="1">
        <f t="shared" si="534"/>
        <v>1.6233668671326975E-3</v>
      </c>
      <c r="T1284" s="1">
        <f t="shared" si="535"/>
        <v>9.4047201996684867E-3</v>
      </c>
      <c r="U1284" s="1">
        <f t="shared" si="536"/>
        <v>8.1856074755273084E-4</v>
      </c>
      <c r="V1284" s="1">
        <f t="shared" si="537"/>
        <v>1.7519701113131107E-3</v>
      </c>
      <c r="W1284" s="1">
        <f t="shared" si="545"/>
        <v>0</v>
      </c>
      <c r="X1284" s="1">
        <f t="shared" si="545"/>
        <v>0</v>
      </c>
      <c r="Y1284" s="1">
        <f t="shared" si="545"/>
        <v>0</v>
      </c>
      <c r="Z1284" s="1">
        <f t="shared" si="545"/>
        <v>0</v>
      </c>
      <c r="AA1284" s="1">
        <f>+AA$3*$F1284*ABS($F1284)*COS(2*PI()*$A1284/$AZ$22+AA$4)*COS(2*PI()*$A1284/$BA$22+AA$5)</f>
        <v>0</v>
      </c>
      <c r="AB1284" s="39">
        <f>+AB$3*$F1284*ABS($F1284)*COS(2*2*PI()*$A1284/$BA$33+AB$4)*COS(2*2*PI()*$A1284/$BA$34+AB$5)*COS(2*2*PI()*$A1284/$BA$35+AB$6)</f>
        <v>0</v>
      </c>
      <c r="AE1284" s="20">
        <f>+$AF$20*SIGN(SOI!A1283)*(ABS(SOI!A1283))^$AE$2</f>
        <v>-0.58303438400483076</v>
      </c>
      <c r="AF1284" s="20">
        <f t="shared" si="541"/>
        <v>-0.57870192292349276</v>
      </c>
      <c r="AG1284" s="19">
        <f t="shared" si="542"/>
        <v>-0.77076084741573803</v>
      </c>
      <c r="AH1284" s="19">
        <f t="shared" si="543"/>
        <v>-0.92821006404918127</v>
      </c>
      <c r="AI1284">
        <f t="shared" si="539"/>
        <v>0.7572000000000132</v>
      </c>
      <c r="AJ1284">
        <f t="shared" si="538"/>
        <v>0.19205892449224526</v>
      </c>
      <c r="AK1284">
        <v>1</v>
      </c>
    </row>
    <row r="1285" spans="1:37" x14ac:dyDescent="0.25">
      <c r="A1285">
        <v>105.24999999999838</v>
      </c>
      <c r="B1285" s="2">
        <v>1985.2499999999043</v>
      </c>
      <c r="C1285">
        <f>+D1285+($D$2+E1285+F1285)*SOI!A1284*IF(B1285&gt;$C$18, IF(B1285&lt;$C$19,-1,1),1)</f>
        <v>2.8594181470988258</v>
      </c>
      <c r="D1285">
        <f>+$D$3*((1-$D$5)*SOI!D1284+$D$5*SOI!D1283) +   $D$4*((1-$D$5)*SOI!E1284+$D$5*SOI!E1283)</f>
        <v>0</v>
      </c>
      <c r="E1285">
        <f t="shared" si="520"/>
        <v>-0.76296473719553681</v>
      </c>
      <c r="F1285">
        <f t="shared" si="521"/>
        <v>-2.1548088822930609</v>
      </c>
      <c r="G1285">
        <f t="shared" si="528"/>
        <v>-2.9177736194885977</v>
      </c>
      <c r="H1285" s="21">
        <f t="shared" si="529"/>
        <v>8.4898270066084223E-3</v>
      </c>
      <c r="I1285" s="37">
        <f t="shared" si="522"/>
        <v>0.37139156785503191</v>
      </c>
      <c r="J1285" s="1">
        <f t="shared" si="530"/>
        <v>1.3852394347459722E-3</v>
      </c>
      <c r="K1285" s="1">
        <f t="shared" si="531"/>
        <v>-2.230155662336642E-4</v>
      </c>
      <c r="L1285" s="1">
        <f t="shared" si="523"/>
        <v>0.59694380396754898</v>
      </c>
      <c r="M1285" s="1">
        <f t="shared" si="524"/>
        <v>2.343934463042022E-2</v>
      </c>
      <c r="N1285" s="1">
        <f t="shared" si="525"/>
        <v>0.11369194111661246</v>
      </c>
      <c r="O1285" s="1">
        <f t="shared" si="526"/>
        <v>-0.68080412437862536</v>
      </c>
      <c r="P1285" s="1">
        <f t="shared" si="527"/>
        <v>-2.0353234375100827E-2</v>
      </c>
      <c r="Q1285" s="1">
        <f t="shared" si="532"/>
        <v>1.7922454351209337E-3</v>
      </c>
      <c r="R1285" s="1">
        <f t="shared" si="533"/>
        <v>-3.6575194979244516E-5</v>
      </c>
      <c r="S1285" s="1">
        <f t="shared" si="534"/>
        <v>5.5364547573145718E-3</v>
      </c>
      <c r="T1285" s="1">
        <f t="shared" si="535"/>
        <v>6.8380643801898514E-3</v>
      </c>
      <c r="U1285" s="1">
        <f t="shared" si="536"/>
        <v>3.9214013134205032E-4</v>
      </c>
      <c r="V1285" s="1">
        <f t="shared" si="537"/>
        <v>4.4974981370333542E-3</v>
      </c>
      <c r="W1285" s="1">
        <f t="shared" si="545"/>
        <v>0</v>
      </c>
      <c r="X1285" s="1">
        <f t="shared" si="545"/>
        <v>0</v>
      </c>
      <c r="Y1285" s="1">
        <f t="shared" si="545"/>
        <v>0</v>
      </c>
      <c r="Z1285" s="1">
        <f t="shared" si="545"/>
        <v>0</v>
      </c>
      <c r="AA1285" s="1">
        <f>+AA$3*$F1285*ABS($F1285)*COS(2*PI()*$A1285/$AZ$22+AA$4)*COS(2*PI()*$A1285/$BA$22+AA$5)</f>
        <v>0</v>
      </c>
      <c r="AB1285" s="39">
        <f>+AB$3*$F1285*ABS($F1285)*COS(2*2*PI()*$A1285/$BA$33+AB$4)*COS(2*2*PI()*$A1285/$BA$34+AB$5)*COS(2*2*PI()*$A1285/$BA$35+AB$6)</f>
        <v>0</v>
      </c>
      <c r="AE1285" s="20">
        <f>+$AF$20*SIGN(SOI!A1284)*(ABS(SOI!A1284))^$AE$2</f>
        <v>-0.591542932546541</v>
      </c>
      <c r="AF1285" s="20">
        <f t="shared" si="541"/>
        <v>-0.5772542871878219</v>
      </c>
      <c r="AG1285" s="19">
        <f t="shared" si="542"/>
        <v>-0.90984989436462782</v>
      </c>
      <c r="AH1285" s="19">
        <f t="shared" si="543"/>
        <v>-0.90645974381255534</v>
      </c>
      <c r="AI1285">
        <f t="shared" si="539"/>
        <v>0.75780000000001324</v>
      </c>
      <c r="AJ1285">
        <f t="shared" si="538"/>
        <v>0.33259560717680592</v>
      </c>
      <c r="AK1285">
        <v>1</v>
      </c>
    </row>
    <row r="1286" spans="1:37" x14ac:dyDescent="0.25">
      <c r="A1286">
        <v>105.33333333333171</v>
      </c>
      <c r="B1286" s="2">
        <v>1985.3333333332375</v>
      </c>
      <c r="C1286">
        <f>+D1286+($D$2+E1286+F1286)*SOI!A1285*IF(B1286&gt;$C$18, IF(B1286&lt;$C$19,-1,1),1)</f>
        <v>-3.8545426796017557</v>
      </c>
      <c r="D1286">
        <f>+$D$3*((1-$D$5)*SOI!D1285+$D$5*SOI!D1284) +   $D$4*((1-$D$5)*SOI!E1285+$D$5*SOI!E1284)</f>
        <v>0</v>
      </c>
      <c r="E1286">
        <f t="shared" si="520"/>
        <v>0.68067141201226722</v>
      </c>
      <c r="F1286">
        <f t="shared" si="521"/>
        <v>3.6021537875452392</v>
      </c>
      <c r="G1286">
        <f t="shared" si="528"/>
        <v>4.2828251995575064</v>
      </c>
      <c r="H1286" s="21">
        <f t="shared" si="529"/>
        <v>-3.1793844384684377E-3</v>
      </c>
      <c r="I1286" s="37">
        <f t="shared" si="522"/>
        <v>-0.14638385648766677</v>
      </c>
      <c r="J1286" s="1">
        <f t="shared" si="530"/>
        <v>3.4885780888323373E-3</v>
      </c>
      <c r="K1286" s="1">
        <f t="shared" si="531"/>
        <v>4.7386674388774377E-7</v>
      </c>
      <c r="L1286" s="1">
        <f t="shared" si="523"/>
        <v>-3.0218954956031864E-2</v>
      </c>
      <c r="M1286" s="1">
        <f t="shared" si="524"/>
        <v>-0.14976416916491844</v>
      </c>
      <c r="N1286" s="1">
        <f t="shared" si="525"/>
        <v>-0.17897575138846158</v>
      </c>
      <c r="O1286" s="1">
        <f t="shared" si="526"/>
        <v>0.31864107952948495</v>
      </c>
      <c r="P1286" s="1">
        <f t="shared" si="527"/>
        <v>1.8252775319785026E-3</v>
      </c>
      <c r="Q1286" s="1">
        <f t="shared" si="532"/>
        <v>1.8027041263266125E-2</v>
      </c>
      <c r="R1286" s="1">
        <f t="shared" si="533"/>
        <v>1.4500225799136829E-4</v>
      </c>
      <c r="S1286" s="1">
        <f t="shared" si="534"/>
        <v>3.4352426057937101E-3</v>
      </c>
      <c r="T1286" s="1">
        <f t="shared" si="535"/>
        <v>1.6201632040920648E-4</v>
      </c>
      <c r="U1286" s="1">
        <f t="shared" si="536"/>
        <v>1.3861106790265863E-5</v>
      </c>
      <c r="V1286" s="1">
        <f t="shared" si="537"/>
        <v>6.3493750236642073E-4</v>
      </c>
      <c r="W1286" s="1">
        <f t="shared" si="545"/>
        <v>0</v>
      </c>
      <c r="X1286" s="1">
        <f t="shared" si="545"/>
        <v>0</v>
      </c>
      <c r="Y1286" s="1">
        <f t="shared" si="545"/>
        <v>0</v>
      </c>
      <c r="Z1286" s="1">
        <f t="shared" si="545"/>
        <v>0</v>
      </c>
      <c r="AA1286" s="1">
        <f>+AA$3*$F1286*ABS($F1286)*COS(2*PI()*$A1286/$AZ$22+AA$4)*COS(2*PI()*$A1286/$BA$22+AA$5)</f>
        <v>0</v>
      </c>
      <c r="AB1286" s="39">
        <f>+AB$3*$F1286*ABS($F1286)*COS(2*2*PI()*$A1286/$BA$33+AB$4)*COS(2*2*PI()*$A1286/$BA$34+AB$5)*COS(2*2*PI()*$A1286/$BA$35+AB$6)</f>
        <v>0</v>
      </c>
      <c r="AE1286" s="20">
        <f>+$AF$20*SIGN(SOI!A1285)*(ABS(SOI!A1285))^$AE$2</f>
        <v>-0.55718554501209383</v>
      </c>
      <c r="AF1286" s="20">
        <f t="shared" si="541"/>
        <v>-0.54783350958271626</v>
      </c>
      <c r="AG1286" s="19">
        <f t="shared" si="542"/>
        <v>-0.79870082284922495</v>
      </c>
      <c r="AH1286" s="19">
        <f t="shared" si="543"/>
        <v>-0.76908137546723621</v>
      </c>
      <c r="AI1286">
        <f t="shared" si="539"/>
        <v>0.75840000000001329</v>
      </c>
      <c r="AJ1286">
        <f t="shared" si="538"/>
        <v>0.25086731326650868</v>
      </c>
      <c r="AK1286">
        <v>1</v>
      </c>
    </row>
    <row r="1287" spans="1:37" x14ac:dyDescent="0.25">
      <c r="A1287">
        <v>105.41666666666504</v>
      </c>
      <c r="B1287" s="2">
        <v>1985.4166666665708</v>
      </c>
      <c r="C1287">
        <f>+D1287+($D$2+E1287+F1287)*SOI!A1286*IF(B1287&gt;$C$18, IF(B1287&lt;$C$19,-1,1),1)</f>
        <v>45.845584927255835</v>
      </c>
      <c r="D1287">
        <f>+$D$3*((1-$D$5)*SOI!D1286+$D$5*SOI!D1285) +   $D$4*((1-$D$5)*SOI!E1286+$D$5*SOI!E1285)</f>
        <v>0</v>
      </c>
      <c r="E1287">
        <f t="shared" si="520"/>
        <v>-0.65467329754220505</v>
      </c>
      <c r="F1287">
        <f t="shared" si="521"/>
        <v>-59.668464764636525</v>
      </c>
      <c r="G1287">
        <f t="shared" si="528"/>
        <v>-60.323138062178728</v>
      </c>
      <c r="H1287" s="21">
        <f t="shared" si="529"/>
        <v>0.12151813889447219</v>
      </c>
      <c r="I1287" s="37">
        <f t="shared" si="522"/>
        <v>0.17263557121609879</v>
      </c>
      <c r="J1287" s="1">
        <f t="shared" si="530"/>
        <v>5.9679285890922175E-2</v>
      </c>
      <c r="K1287" s="1">
        <f t="shared" si="531"/>
        <v>5.4672574565210481E-6</v>
      </c>
      <c r="L1287" s="1">
        <f t="shared" si="523"/>
        <v>0.1441288898134877</v>
      </c>
      <c r="M1287" s="1">
        <f t="shared" si="524"/>
        <v>2.1724309878063415</v>
      </c>
      <c r="N1287" s="1">
        <f t="shared" si="525"/>
        <v>1.3025559608075874</v>
      </c>
      <c r="O1287" s="1">
        <f t="shared" si="526"/>
        <v>7.1586572466162167E-3</v>
      </c>
      <c r="P1287" s="1">
        <f t="shared" si="527"/>
        <v>-0.19653540510476958</v>
      </c>
      <c r="Q1287" s="1">
        <f t="shared" si="532"/>
        <v>1.9031136163885902</v>
      </c>
      <c r="R1287" s="1">
        <f t="shared" si="533"/>
        <v>-1.805311424715882E-2</v>
      </c>
      <c r="S1287" s="1">
        <f t="shared" si="534"/>
        <v>2.9484699872446465E-2</v>
      </c>
      <c r="T1287" s="1">
        <f t="shared" si="535"/>
        <v>-1.7360417647404514E-5</v>
      </c>
      <c r="U1287" s="1">
        <f t="shared" si="536"/>
        <v>1.7601387389037774E-3</v>
      </c>
      <c r="V1287" s="1">
        <f t="shared" si="537"/>
        <v>0.49755954945473402</v>
      </c>
      <c r="W1287" s="1">
        <f t="shared" si="545"/>
        <v>0</v>
      </c>
      <c r="X1287" s="1">
        <f t="shared" si="545"/>
        <v>0</v>
      </c>
      <c r="Y1287" s="1">
        <f t="shared" si="545"/>
        <v>0</v>
      </c>
      <c r="Z1287" s="1">
        <f t="shared" si="545"/>
        <v>0</v>
      </c>
      <c r="AA1287" s="1">
        <f>+AA$3*$F1287*ABS($F1287)*COS(2*PI()*$A1287/$AZ$22+AA$4)*COS(2*PI()*$A1287/$BA$22+AA$5)</f>
        <v>0</v>
      </c>
      <c r="AB1287" s="39">
        <f>+AB$3*$F1287*ABS($F1287)*COS(2*2*PI()*$A1287/$BA$33+AB$4)*COS(2*2*PI()*$A1287/$BA$34+AB$5)*COS(2*2*PI()*$A1287/$BA$35+AB$6)</f>
        <v>0</v>
      </c>
      <c r="AE1287" s="20">
        <f>+$AF$20*SIGN(SOI!A1286)*(ABS(SOI!A1286))^$AE$2</f>
        <v>-0.49477205118951384</v>
      </c>
      <c r="AF1287" s="20">
        <f t="shared" si="541"/>
        <v>-0.49196888903232594</v>
      </c>
      <c r="AG1287" s="19">
        <f t="shared" si="542"/>
        <v>-0.7766897374912427</v>
      </c>
      <c r="AH1287" s="19">
        <f t="shared" si="543"/>
        <v>-0.76781956456286204</v>
      </c>
      <c r="AI1287">
        <f t="shared" si="539"/>
        <v>0.75900000000001333</v>
      </c>
      <c r="AJ1287">
        <f t="shared" si="538"/>
        <v>0.28472084845891676</v>
      </c>
      <c r="AK1287">
        <v>1</v>
      </c>
    </row>
    <row r="1288" spans="1:37" x14ac:dyDescent="0.25">
      <c r="A1288">
        <v>105.49999999999837</v>
      </c>
      <c r="B1288" s="2">
        <v>1985.499999999904</v>
      </c>
      <c r="C1288">
        <f>+D1288+($D$2+E1288+F1288)*SOI!A1287*IF(B1288&gt;$C$18, IF(B1288&lt;$C$19,-1,1),1)</f>
        <v>2.0422190083313363</v>
      </c>
      <c r="D1288">
        <f>+$D$3*((1-$D$5)*SOI!D1287+$D$5*SOI!D1286) +   $D$4*((1-$D$5)*SOI!E1287+$D$5*SOI!E1286)</f>
        <v>0</v>
      </c>
      <c r="E1288">
        <f t="shared" si="520"/>
        <v>0.67488859923608491</v>
      </c>
      <c r="F1288">
        <f t="shared" si="521"/>
        <v>-4.0227886128940131</v>
      </c>
      <c r="G1288">
        <f t="shared" si="528"/>
        <v>-3.3479000136579282</v>
      </c>
      <c r="H1288" s="21">
        <f t="shared" si="529"/>
        <v>-6.3948173515258645E-3</v>
      </c>
      <c r="I1288" s="37">
        <f t="shared" si="522"/>
        <v>0.38452685223089605</v>
      </c>
      <c r="J1288" s="1">
        <f t="shared" si="530"/>
        <v>-6.4793753666963364E-3</v>
      </c>
      <c r="K1288" s="1">
        <f t="shared" si="531"/>
        <v>-2.2439099420431351E-4</v>
      </c>
      <c r="L1288" s="1">
        <f t="shared" si="523"/>
        <v>-0.7754213842091916</v>
      </c>
      <c r="M1288" s="1">
        <f t="shared" si="524"/>
        <v>-0.10589101835628652</v>
      </c>
      <c r="N1288" s="1">
        <f t="shared" si="525"/>
        <v>4.2088033991836927E-3</v>
      </c>
      <c r="O1288" s="1">
        <f t="shared" si="526"/>
        <v>0.22339887679724968</v>
      </c>
      <c r="P1288" s="1">
        <f t="shared" si="527"/>
        <v>-4.8044153637410048E-2</v>
      </c>
      <c r="Q1288" s="1">
        <f t="shared" si="532"/>
        <v>-2.997368241089086E-4</v>
      </c>
      <c r="R1288" s="1">
        <f t="shared" si="533"/>
        <v>6.3332101927721606E-6</v>
      </c>
      <c r="S1288" s="1">
        <f t="shared" si="534"/>
        <v>2.1220487021441823E-4</v>
      </c>
      <c r="T1288" s="1">
        <f t="shared" si="535"/>
        <v>2.9147164857561193E-3</v>
      </c>
      <c r="U1288" s="1">
        <f t="shared" si="536"/>
        <v>9.5839168463174383E-4</v>
      </c>
      <c r="V1288" s="1">
        <f t="shared" si="537"/>
        <v>3.9301313347998293E-4</v>
      </c>
      <c r="W1288" s="1">
        <f t="shared" si="545"/>
        <v>0</v>
      </c>
      <c r="X1288" s="1">
        <f t="shared" si="545"/>
        <v>0</v>
      </c>
      <c r="Y1288" s="1">
        <f t="shared" si="545"/>
        <v>0</v>
      </c>
      <c r="Z1288" s="1">
        <f t="shared" si="545"/>
        <v>0</v>
      </c>
      <c r="AA1288" s="1">
        <f>+AA$3*$F1288*ABS($F1288)*COS(2*PI()*$A1288/$AZ$22+AA$4)*COS(2*PI()*$A1288/$BA$22+AA$5)</f>
        <v>0</v>
      </c>
      <c r="AB1288" s="39">
        <f>+AB$3*$F1288*ABS($F1288)*COS(2*2*PI()*$A1288/$BA$33+AB$4)*COS(2*2*PI()*$A1288/$BA$34+AB$5)*COS(2*2*PI()*$A1288/$BA$35+AB$6)</f>
        <v>0</v>
      </c>
      <c r="AE1288" s="20">
        <f>+$AF$20*SIGN(SOI!A1287)*(ABS(SOI!A1287))^$AE$2</f>
        <v>-0.42394907089537015</v>
      </c>
      <c r="AF1288" s="20">
        <f t="shared" si="541"/>
        <v>-0.42739692184277839</v>
      </c>
      <c r="AG1288" s="19">
        <f t="shared" si="542"/>
        <v>-0.80476844924742408</v>
      </c>
      <c r="AH1288" s="19">
        <f t="shared" si="543"/>
        <v>-0.80906206762590749</v>
      </c>
      <c r="AI1288">
        <f t="shared" si="539"/>
        <v>0.75960000000001338</v>
      </c>
      <c r="AJ1288">
        <f t="shared" si="538"/>
        <v>0.37737152740464569</v>
      </c>
      <c r="AK1288">
        <v>1</v>
      </c>
    </row>
    <row r="1289" spans="1:37" x14ac:dyDescent="0.25">
      <c r="A1289">
        <v>105.58333333333169</v>
      </c>
      <c r="B1289" s="2">
        <v>1985.5833333332373</v>
      </c>
      <c r="C1289">
        <f>+D1289+($D$2+E1289+F1289)*SOI!A1288*IF(B1289&gt;$C$18, IF(B1289&lt;$C$19,-1,1),1)</f>
        <v>-0.72837265254913164</v>
      </c>
      <c r="D1289">
        <f>+$D$3*((1-$D$5)*SOI!D1288+$D$5*SOI!D1287) +   $D$4*((1-$D$5)*SOI!E1288+$D$5*SOI!E1287)</f>
        <v>0</v>
      </c>
      <c r="E1289">
        <f t="shared" si="520"/>
        <v>-0.74906623530553507</v>
      </c>
      <c r="F1289">
        <f t="shared" si="521"/>
        <v>2.2355410364262118</v>
      </c>
      <c r="G1289">
        <f t="shared" si="528"/>
        <v>1.4864748011206768</v>
      </c>
      <c r="H1289" s="21">
        <f t="shared" si="529"/>
        <v>-2.8283895762356592E-3</v>
      </c>
      <c r="I1289" s="37">
        <f t="shared" si="522"/>
        <v>-0.45354768975075604</v>
      </c>
      <c r="J1289" s="1">
        <f t="shared" si="530"/>
        <v>-1.9714874101718839E-2</v>
      </c>
      <c r="K1289" s="1">
        <f t="shared" si="531"/>
        <v>3.9995290279253791E-4</v>
      </c>
      <c r="L1289" s="1">
        <f t="shared" si="523"/>
        <v>0.7321352744385724</v>
      </c>
      <c r="M1289" s="1">
        <f t="shared" si="524"/>
        <v>0.27316415262037957</v>
      </c>
      <c r="N1289" s="1">
        <f t="shared" si="525"/>
        <v>-1.1686892483838729E-2</v>
      </c>
      <c r="O1289" s="1">
        <f t="shared" si="526"/>
        <v>-0.69958341484771758</v>
      </c>
      <c r="P1289" s="1">
        <f t="shared" si="527"/>
        <v>2.8962223426890189E-2</v>
      </c>
      <c r="Q1289" s="1">
        <f t="shared" si="532"/>
        <v>-2.1470645024653091E-3</v>
      </c>
      <c r="R1289" s="1">
        <f t="shared" si="533"/>
        <v>-5.3508795966084741E-5</v>
      </c>
      <c r="S1289" s="1">
        <f t="shared" si="534"/>
        <v>6.9501158275464428E-4</v>
      </c>
      <c r="T1289" s="1">
        <f t="shared" si="535"/>
        <v>8.6180378131543566E-3</v>
      </c>
      <c r="U1289" s="1">
        <f t="shared" si="536"/>
        <v>6.8144479037493999E-4</v>
      </c>
      <c r="V1289" s="1">
        <f t="shared" si="537"/>
        <v>6.5786809576094674E-4</v>
      </c>
      <c r="W1289" s="1">
        <f t="shared" si="545"/>
        <v>0</v>
      </c>
      <c r="X1289" s="1">
        <f t="shared" si="545"/>
        <v>0</v>
      </c>
      <c r="Y1289" s="1">
        <f t="shared" si="545"/>
        <v>0</v>
      </c>
      <c r="Z1289" s="1">
        <f t="shared" si="545"/>
        <v>0</v>
      </c>
      <c r="AA1289" s="1">
        <f>+AA$3*$F1289*ABS($F1289)*COS(2*PI()*$A1289/$AZ$22+AA$4)*COS(2*PI()*$A1289/$BA$22+AA$5)</f>
        <v>0</v>
      </c>
      <c r="AB1289" s="39">
        <f>+AB$3*$F1289*ABS($F1289)*COS(2*2*PI()*$A1289/$BA$33+AB$4)*COS(2*2*PI()*$A1289/$BA$34+AB$5)*COS(2*2*PI()*$A1289/$BA$35+AB$6)</f>
        <v>0</v>
      </c>
      <c r="AE1289" s="20">
        <f>+$AF$20*SIGN(SOI!A1288)*(ABS(SOI!A1288))^$AE$2</f>
        <v>-0.36346964344345106</v>
      </c>
      <c r="AF1289" s="20">
        <f t="shared" si="541"/>
        <v>-0.3972127210190956</v>
      </c>
      <c r="AG1289" s="19">
        <f t="shared" si="542"/>
        <v>-0.73648996957891522</v>
      </c>
      <c r="AH1289" s="19">
        <f t="shared" si="543"/>
        <v>-0.7484197482907442</v>
      </c>
      <c r="AI1289">
        <f t="shared" si="539"/>
        <v>0.76020000000001342</v>
      </c>
      <c r="AJ1289">
        <f t="shared" si="538"/>
        <v>0.33927724855981961</v>
      </c>
      <c r="AK1289">
        <v>1</v>
      </c>
    </row>
    <row r="1290" spans="1:37" x14ac:dyDescent="0.25">
      <c r="A1290">
        <v>105.66666666666502</v>
      </c>
      <c r="B1290" s="2">
        <v>1985.6666666665706</v>
      </c>
      <c r="C1290">
        <f>+D1290+($D$2+E1290+F1290)*SOI!A1289*IF(B1290&gt;$C$18, IF(B1290&lt;$C$19,-1,1),1)</f>
        <v>0.56378468385341352</v>
      </c>
      <c r="D1290">
        <f>+$D$3*((1-$D$5)*SOI!D1289+$D$5*SOI!D1288) +   $D$4*((1-$D$5)*SOI!E1289+$D$5*SOI!E1288)</f>
        <v>0</v>
      </c>
      <c r="E1290">
        <f t="shared" si="520"/>
        <v>0.91133851636609098</v>
      </c>
      <c r="F1290">
        <f t="shared" si="521"/>
        <v>-1.9004344529510271</v>
      </c>
      <c r="G1290">
        <f t="shared" si="528"/>
        <v>-0.98909593658493611</v>
      </c>
      <c r="H1290" s="21">
        <f t="shared" si="529"/>
        <v>1.1156611177270844E-2</v>
      </c>
      <c r="I1290" s="37">
        <f t="shared" si="522"/>
        <v>0.32302685431077999</v>
      </c>
      <c r="J1290" s="1">
        <f t="shared" si="530"/>
        <v>-1.8617175611338747E-2</v>
      </c>
      <c r="K1290" s="1">
        <f t="shared" si="531"/>
        <v>-2.6356049882220929E-5</v>
      </c>
      <c r="L1290" s="1">
        <f t="shared" si="523"/>
        <v>-0.13671272956492114</v>
      </c>
      <c r="M1290" s="1">
        <f t="shared" si="524"/>
        <v>-0.36218280212962639</v>
      </c>
      <c r="N1290" s="1">
        <f t="shared" si="525"/>
        <v>4.6781063547258854E-2</v>
      </c>
      <c r="O1290" s="1">
        <f t="shared" si="526"/>
        <v>0.72195012979770901</v>
      </c>
      <c r="P1290" s="1">
        <f t="shared" si="527"/>
        <v>-9.9041691932016188E-3</v>
      </c>
      <c r="Q1290" s="1">
        <f t="shared" si="532"/>
        <v>-1.1395155406300364E-2</v>
      </c>
      <c r="R1290" s="1">
        <f t="shared" si="533"/>
        <v>2.0226279695226098E-4</v>
      </c>
      <c r="S1290" s="1">
        <f t="shared" si="534"/>
        <v>1.9814300900366723E-3</v>
      </c>
      <c r="T1290" s="1">
        <f t="shared" si="535"/>
        <v>1.6607096593533549E-3</v>
      </c>
      <c r="U1290" s="1">
        <f t="shared" si="536"/>
        <v>1.6597110905820799E-4</v>
      </c>
      <c r="V1290" s="1">
        <f t="shared" si="537"/>
        <v>9.0052550766404503E-4</v>
      </c>
      <c r="W1290" s="1">
        <f t="shared" si="545"/>
        <v>0</v>
      </c>
      <c r="X1290" s="1">
        <f t="shared" si="545"/>
        <v>0</v>
      </c>
      <c r="Y1290" s="1">
        <f t="shared" si="545"/>
        <v>0</v>
      </c>
      <c r="Z1290" s="1">
        <f t="shared" si="545"/>
        <v>0</v>
      </c>
      <c r="AA1290" s="1">
        <f>+AA$3*$F1290*ABS($F1290)*COS(2*PI()*$A1290/$AZ$22+AA$4)*COS(2*PI()*$A1290/$BA$22+AA$5)</f>
        <v>0</v>
      </c>
      <c r="AB1290" s="39">
        <f>+AB$3*$F1290*ABS($F1290)*COS(2*2*PI()*$A1290/$BA$33+AB$4)*COS(2*2*PI()*$A1290/$BA$34+AB$5)*COS(2*2*PI()*$A1290/$BA$35+AB$6)</f>
        <v>0</v>
      </c>
      <c r="AE1290" s="20">
        <f>+$AF$20*SIGN(SOI!A1289)*(ABS(SOI!A1289))^$AE$2</f>
        <v>-0.40421944871846566</v>
      </c>
      <c r="AF1290" s="20">
        <f t="shared" si="541"/>
        <v>-0.40206114552486721</v>
      </c>
      <c r="AG1290" s="19">
        <f t="shared" si="542"/>
        <v>-1.1354808316205531</v>
      </c>
      <c r="AH1290" s="19">
        <f t="shared" si="543"/>
        <v>-0.87249544037764426</v>
      </c>
      <c r="AI1290">
        <f t="shared" si="539"/>
        <v>0.76080000000001347</v>
      </c>
      <c r="AJ1290">
        <f t="shared" si="538"/>
        <v>0.73341968609568586</v>
      </c>
      <c r="AK1290">
        <v>1</v>
      </c>
    </row>
    <row r="1291" spans="1:37" x14ac:dyDescent="0.25">
      <c r="A1291">
        <v>105.74999999999835</v>
      </c>
      <c r="B1291" s="2">
        <v>1985.7499999999038</v>
      </c>
      <c r="C1291">
        <f>+D1291+($D$2+E1291+F1291)*SOI!A1290*IF(B1291&gt;$C$18, IF(B1291&lt;$C$19,-1,1),1)</f>
        <v>-0.56358378334131431</v>
      </c>
      <c r="D1291">
        <f>+$D$3*((1-$D$5)*SOI!D1290+$D$5*SOI!D1289) +   $D$4*((1-$D$5)*SOI!E1290+$D$5*SOI!E1289)</f>
        <v>0</v>
      </c>
      <c r="E1291">
        <f t="shared" si="520"/>
        <v>-1.2742092210643339</v>
      </c>
      <c r="F1291">
        <f t="shared" si="521"/>
        <v>2.1548088825351375</v>
      </c>
      <c r="G1291">
        <f t="shared" si="528"/>
        <v>0.8805996614708036</v>
      </c>
      <c r="H1291" s="21">
        <f t="shared" si="529"/>
        <v>8.2836002511771194E-3</v>
      </c>
      <c r="I1291" s="37">
        <f t="shared" si="522"/>
        <v>8.7465433213599064E-2</v>
      </c>
      <c r="J1291" s="1">
        <f t="shared" si="530"/>
        <v>5.2603023036130805E-3</v>
      </c>
      <c r="K1291" s="1">
        <f t="shared" si="531"/>
        <v>3.085430299660443E-8</v>
      </c>
      <c r="L1291" s="1">
        <f t="shared" si="523"/>
        <v>0.22162360578947826</v>
      </c>
      <c r="M1291" s="1">
        <f t="shared" si="524"/>
        <v>0.37794352474617654</v>
      </c>
      <c r="N1291" s="1">
        <f t="shared" si="525"/>
        <v>-7.2907159000472552E-2</v>
      </c>
      <c r="O1291" s="1">
        <f t="shared" si="526"/>
        <v>-0.18665427282983449</v>
      </c>
      <c r="P1291" s="1">
        <f t="shared" si="527"/>
        <v>2.7664044251132674E-5</v>
      </c>
      <c r="Q1291" s="1">
        <f t="shared" si="532"/>
        <v>-1.8531877518652637E-2</v>
      </c>
      <c r="R1291" s="1">
        <f t="shared" si="533"/>
        <v>8.9066215793874676E-5</v>
      </c>
      <c r="S1291" s="1">
        <f t="shared" si="534"/>
        <v>-8.3613549740338942E-4</v>
      </c>
      <c r="T1291" s="1">
        <f t="shared" si="535"/>
        <v>6.9603569323879863E-4</v>
      </c>
      <c r="U1291" s="1">
        <f t="shared" si="536"/>
        <v>-1.255243378777937E-7</v>
      </c>
      <c r="V1291" s="1">
        <f t="shared" si="537"/>
        <v>3.9200691031281758E-6</v>
      </c>
      <c r="W1291" s="1">
        <f t="shared" si="545"/>
        <v>0</v>
      </c>
      <c r="X1291" s="1">
        <f t="shared" si="545"/>
        <v>0</v>
      </c>
      <c r="Y1291" s="1">
        <f t="shared" si="545"/>
        <v>0</v>
      </c>
      <c r="Z1291" s="1">
        <f t="shared" si="545"/>
        <v>0</v>
      </c>
      <c r="AA1291" s="1">
        <f>+AA$3*$F1291*ABS($F1291)*COS(2*PI()*$A1291/$AZ$22+AA$4)*COS(2*PI()*$A1291/$BA$22+AA$5)</f>
        <v>0</v>
      </c>
      <c r="AB1291" s="39">
        <f>+AB$3*$F1291*ABS($F1291)*COS(2*2*PI()*$A1291/$BA$33+AB$4)*COS(2*2*PI()*$A1291/$BA$34+AB$5)*COS(2*2*PI()*$A1291/$BA$35+AB$6)</f>
        <v>0</v>
      </c>
      <c r="AE1291" s="20">
        <f>+$AF$20*SIGN(SOI!A1290)*(ABS(SOI!A1290))^$AE$2</f>
        <v>-0.43849434441268481</v>
      </c>
      <c r="AF1291" s="20">
        <f t="shared" si="541"/>
        <v>-0.39143642207030821</v>
      </c>
      <c r="AG1291" s="19">
        <f t="shared" si="542"/>
        <v>-0.65059666850474429</v>
      </c>
      <c r="AH1291" s="19">
        <f t="shared" si="543"/>
        <v>-0.72549115501952965</v>
      </c>
      <c r="AI1291">
        <f t="shared" si="539"/>
        <v>0.76140000000001351</v>
      </c>
      <c r="AJ1291">
        <f t="shared" si="538"/>
        <v>0.25916024643443608</v>
      </c>
      <c r="AK1291">
        <v>1</v>
      </c>
    </row>
    <row r="1292" spans="1:37" x14ac:dyDescent="0.25">
      <c r="A1292">
        <v>105.83333333333168</v>
      </c>
      <c r="B1292" s="2">
        <v>1985.8333333332371</v>
      </c>
      <c r="C1292">
        <f>+D1292+($D$2+E1292+F1292)*SOI!A1291*IF(B1292&gt;$C$18, IF(B1292&lt;$C$19,-1,1),1)</f>
        <v>0.52225902167745386</v>
      </c>
      <c r="D1292">
        <f>+$D$3*((1-$D$5)*SOI!D1291+$D$5*SOI!D1290) +   $D$4*((1-$D$5)*SOI!E1291+$D$5*SOI!E1290)</f>
        <v>0</v>
      </c>
      <c r="E1292">
        <f t="shared" si="520"/>
        <v>2.3875979235062705</v>
      </c>
      <c r="F1292">
        <f t="shared" si="521"/>
        <v>-3.6021537878724423</v>
      </c>
      <c r="G1292">
        <f t="shared" si="528"/>
        <v>-1.2145558643661718</v>
      </c>
      <c r="H1292" s="21">
        <f t="shared" si="529"/>
        <v>-6.7935755359873159E-2</v>
      </c>
      <c r="I1292" s="37">
        <f t="shared" si="522"/>
        <v>-1.0725462462348938</v>
      </c>
      <c r="J1292" s="1">
        <f t="shared" si="530"/>
        <v>4.1549801170690438E-2</v>
      </c>
      <c r="K1292" s="1">
        <f t="shared" si="531"/>
        <v>-2.156205966827423E-4</v>
      </c>
      <c r="L1292" s="1">
        <f t="shared" si="523"/>
        <v>-2.3880212599439248</v>
      </c>
      <c r="M1292" s="1">
        <f t="shared" si="524"/>
        <v>-0.24344764622328791</v>
      </c>
      <c r="N1292" s="1">
        <f t="shared" si="525"/>
        <v>6.2157991848452852E-2</v>
      </c>
      <c r="O1292" s="1">
        <f t="shared" si="526"/>
        <v>0.22783956432844404</v>
      </c>
      <c r="P1292" s="1">
        <f t="shared" si="527"/>
        <v>-1.4698627918312704E-2</v>
      </c>
      <c r="Q1292" s="1">
        <f t="shared" si="532"/>
        <v>-1.0177119920671884E-2</v>
      </c>
      <c r="R1292" s="1">
        <f t="shared" si="533"/>
        <v>-5.9978837919259613E-4</v>
      </c>
      <c r="S1292" s="1">
        <f t="shared" si="534"/>
        <v>-8.7414411286319375E-3</v>
      </c>
      <c r="T1292" s="1">
        <f t="shared" si="535"/>
        <v>9.1547162709313453E-3</v>
      </c>
      <c r="U1292" s="1">
        <f t="shared" si="536"/>
        <v>-8.178405514056938E-4</v>
      </c>
      <c r="V1292" s="1">
        <f t="shared" si="537"/>
        <v>1.7757492848271578E-3</v>
      </c>
      <c r="W1292" s="1">
        <f t="shared" si="545"/>
        <v>0</v>
      </c>
      <c r="X1292" s="1">
        <f t="shared" si="545"/>
        <v>0</v>
      </c>
      <c r="Y1292" s="1">
        <f t="shared" si="545"/>
        <v>0</v>
      </c>
      <c r="Z1292" s="1">
        <f t="shared" si="545"/>
        <v>0</v>
      </c>
      <c r="AA1292" s="1">
        <f>+AA$3*$F1292*ABS($F1292)*COS(2*PI()*$A1292/$AZ$22+AA$4)*COS(2*PI()*$A1292/$BA$22+AA$5)</f>
        <v>0</v>
      </c>
      <c r="AB1292" s="39">
        <f>+AB$3*$F1292*ABS($F1292)*COS(2*2*PI()*$A1292/$BA$33+AB$4)*COS(2*2*PI()*$A1292/$BA$34+AB$5)*COS(2*2*PI()*$A1292/$BA$35+AB$6)</f>
        <v>0</v>
      </c>
      <c r="AE1292" s="20">
        <f>+$AF$20*SIGN(SOI!A1291)*(ABS(SOI!A1291))^$AE$2</f>
        <v>-0.33159547307977416</v>
      </c>
      <c r="AF1292" s="20">
        <f t="shared" si="541"/>
        <v>-0.36175197266600723</v>
      </c>
      <c r="AG1292" s="19">
        <f t="shared" si="542"/>
        <v>-1.1376733520744644</v>
      </c>
      <c r="AH1292" s="19">
        <f t="shared" si="543"/>
        <v>-0.80005633376006069</v>
      </c>
      <c r="AI1292">
        <f t="shared" si="539"/>
        <v>0.76200000000001356</v>
      </c>
      <c r="AJ1292">
        <f t="shared" si="538"/>
        <v>0.77592137940845718</v>
      </c>
      <c r="AK1292">
        <v>1</v>
      </c>
    </row>
    <row r="1293" spans="1:37" x14ac:dyDescent="0.25">
      <c r="A1293">
        <v>105.91666666666501</v>
      </c>
      <c r="B1293" s="2">
        <v>1985.9166666665703</v>
      </c>
      <c r="C1293">
        <f>+D1293+($D$2+E1293+F1293)*SOI!A1292*IF(B1293&gt;$C$18, IF(B1293&lt;$C$19,-1,1),1)</f>
        <v>-7.4192499057197043</v>
      </c>
      <c r="D1293">
        <f>+$D$3*((1-$D$5)*SOI!D1292+$D$5*SOI!D1291) +   $D$4*((1-$D$5)*SOI!E1292+$D$5*SOI!E1291)</f>
        <v>0</v>
      </c>
      <c r="E1293">
        <f t="shared" si="520"/>
        <v>-41.120340000261479</v>
      </c>
      <c r="F1293">
        <f t="shared" si="521"/>
        <v>59.668464764560738</v>
      </c>
      <c r="G1293">
        <f t="shared" si="528"/>
        <v>18.54812476429926</v>
      </c>
      <c r="H1293" s="21">
        <f t="shared" si="529"/>
        <v>1.3246850235986112</v>
      </c>
      <c r="I1293" s="37">
        <f t="shared" si="522"/>
        <v>24.320335091831758</v>
      </c>
      <c r="J1293" s="1">
        <f t="shared" si="530"/>
        <v>-19.157332693685504</v>
      </c>
      <c r="K1293" s="1">
        <f t="shared" si="531"/>
        <v>23.505529267808409</v>
      </c>
      <c r="L1293" s="1">
        <f t="shared" si="523"/>
        <v>45.671763361999794</v>
      </c>
      <c r="M1293" s="1">
        <f t="shared" si="524"/>
        <v>-4.9501475502620371</v>
      </c>
      <c r="N1293" s="1">
        <f t="shared" si="525"/>
        <v>0.95056621647334616</v>
      </c>
      <c r="O1293" s="1">
        <f t="shared" si="526"/>
        <v>-29.538729685240067</v>
      </c>
      <c r="P1293" s="1">
        <f t="shared" si="527"/>
        <v>0.64622584540504335</v>
      </c>
      <c r="Q1293" s="1">
        <f t="shared" si="532"/>
        <v>-3.1646293849169949</v>
      </c>
      <c r="R1293" s="1">
        <f t="shared" si="533"/>
        <v>4.2291154272198588</v>
      </c>
      <c r="S1293" s="1">
        <f t="shared" si="534"/>
        <v>3.0312514543806297</v>
      </c>
      <c r="T1293" s="1">
        <f t="shared" si="535"/>
        <v>22.699545039097096</v>
      </c>
      <c r="U1293" s="1">
        <f t="shared" si="536"/>
        <v>-0.81532300204376007</v>
      </c>
      <c r="V1293" s="1">
        <f t="shared" si="537"/>
        <v>-1.193918208137027</v>
      </c>
      <c r="W1293" s="1">
        <f t="shared" si="545"/>
        <v>0</v>
      </c>
      <c r="X1293" s="1">
        <f t="shared" si="545"/>
        <v>0</v>
      </c>
      <c r="Y1293" s="1">
        <f t="shared" si="545"/>
        <v>0</v>
      </c>
      <c r="Z1293" s="1">
        <f t="shared" si="545"/>
        <v>0</v>
      </c>
      <c r="AA1293" s="1">
        <f>+AA$3*$F1293*ABS($F1293)*COS(2*PI()*$A1293/$AZ$22+AA$4)*COS(2*PI()*$A1293/$BA$22+AA$5)</f>
        <v>0</v>
      </c>
      <c r="AB1293" s="39">
        <f>+AB$3*$F1293*ABS($F1293)*COS(2*2*PI()*$A1293/$BA$33+AB$4)*COS(2*2*PI()*$A1293/$BA$34+AB$5)*COS(2*2*PI()*$A1293/$BA$35+AB$6)</f>
        <v>0</v>
      </c>
      <c r="AE1293" s="20">
        <f>+$AF$20*SIGN(SOI!A1292)*(ABS(SOI!A1292))^$AE$2</f>
        <v>-0.31516610050556276</v>
      </c>
      <c r="AF1293" s="20">
        <f t="shared" si="541"/>
        <v>-0.38505916041801608</v>
      </c>
      <c r="AG1293" s="19">
        <f t="shared" si="542"/>
        <v>-0.61625721454200577</v>
      </c>
      <c r="AH1293" s="19">
        <f t="shared" si="543"/>
        <v>-0.72105198954414573</v>
      </c>
      <c r="AI1293">
        <f t="shared" si="539"/>
        <v>0.7626000000000136</v>
      </c>
      <c r="AJ1293">
        <f t="shared" si="538"/>
        <v>0.23119805412398969</v>
      </c>
      <c r="AK1293">
        <v>1</v>
      </c>
    </row>
    <row r="1294" spans="1:37" x14ac:dyDescent="0.25">
      <c r="A1294">
        <v>105.99999999999834</v>
      </c>
      <c r="B1294" s="2">
        <v>1985.9999999999036</v>
      </c>
      <c r="C1294">
        <f>+D1294+($D$2+E1294+F1294)*SOI!A1293*IF(B1294&gt;$C$18, IF(B1294&lt;$C$19,-1,1),1)</f>
        <v>-1.0534935716287119</v>
      </c>
      <c r="D1294">
        <f>+$D$3*((1-$D$5)*SOI!D1293+$D$5*SOI!D1292) +   $D$4*((1-$D$5)*SOI!E1293+$D$5*SOI!E1292)</f>
        <v>0</v>
      </c>
      <c r="E1294">
        <f t="shared" si="520"/>
        <v>-2.6892524466997854</v>
      </c>
      <c r="F1294">
        <f t="shared" si="521"/>
        <v>4.0227886133184079</v>
      </c>
      <c r="G1294">
        <f t="shared" si="528"/>
        <v>1.3335361666186225</v>
      </c>
      <c r="H1294" s="21">
        <f t="shared" si="529"/>
        <v>-2.6968922679040049E-2</v>
      </c>
      <c r="I1294" s="37">
        <f t="shared" si="522"/>
        <v>1.134683910067529</v>
      </c>
      <c r="J1294" s="1">
        <f t="shared" si="530"/>
        <v>-0.14296345470610189</v>
      </c>
      <c r="K1294" s="1">
        <f t="shared" si="531"/>
        <v>2.3116311489995572E-3</v>
      </c>
      <c r="L1294" s="1">
        <f t="shared" si="523"/>
        <v>0.8138112858381128</v>
      </c>
      <c r="M1294" s="1">
        <f t="shared" si="524"/>
        <v>-0.79177684154588945</v>
      </c>
      <c r="N1294" s="1">
        <f t="shared" si="525"/>
        <v>0.16246304657387126</v>
      </c>
      <c r="O1294" s="1">
        <f t="shared" si="526"/>
        <v>-2.5307157971204539</v>
      </c>
      <c r="P1294" s="1">
        <f t="shared" si="527"/>
        <v>4.1629897036359512E-2</v>
      </c>
      <c r="Q1294" s="1">
        <f t="shared" si="532"/>
        <v>-8.6512671860535226E-2</v>
      </c>
      <c r="R1294" s="1">
        <f t="shared" si="533"/>
        <v>5.3940100269955155E-3</v>
      </c>
      <c r="S1294" s="1">
        <f t="shared" si="534"/>
        <v>2.4171273042118347E-2</v>
      </c>
      <c r="T1294" s="1">
        <f t="shared" si="535"/>
        <v>3.4653303549233648E-2</v>
      </c>
      <c r="U1294" s="1">
        <f t="shared" si="536"/>
        <v>-2.4505075808152654E-3</v>
      </c>
      <c r="V1294" s="1">
        <f t="shared" si="537"/>
        <v>-1.3145218421426783E-2</v>
      </c>
      <c r="W1294" s="1">
        <f t="shared" si="545"/>
        <v>0</v>
      </c>
      <c r="X1294" s="1">
        <f t="shared" si="545"/>
        <v>0</v>
      </c>
      <c r="Y1294" s="1">
        <f t="shared" si="545"/>
        <v>0</v>
      </c>
      <c r="Z1294" s="1">
        <f t="shared" si="545"/>
        <v>0</v>
      </c>
      <c r="AA1294" s="1">
        <f>+AA$3*$F1294*ABS($F1294)*COS(2*PI()*$A1294/$AZ$22+AA$4)*COS(2*PI()*$A1294/$BA$22+AA$5)</f>
        <v>0</v>
      </c>
      <c r="AB1294" s="39">
        <f>+AB$3*$F1294*ABS($F1294)*COS(2*2*PI()*$A1294/$BA$33+AB$4)*COS(2*2*PI()*$A1294/$BA$34+AB$5)*COS(2*2*PI()*$A1294/$BA$35+AB$6)</f>
        <v>0</v>
      </c>
      <c r="AE1294" s="20">
        <f>+$AF$20*SIGN(SOI!A1293)*(ABS(SOI!A1293))^$AE$2</f>
        <v>-0.50841590766871125</v>
      </c>
      <c r="AF1294" s="20">
        <f t="shared" si="541"/>
        <v>-0.42069211752898622</v>
      </c>
      <c r="AG1294" s="19">
        <f t="shared" si="542"/>
        <v>-0.82688183580648911</v>
      </c>
      <c r="AH1294" s="19">
        <f t="shared" si="543"/>
        <v>-0.75088959434297819</v>
      </c>
      <c r="AI1294">
        <f t="shared" si="539"/>
        <v>0.76320000000001365</v>
      </c>
      <c r="AJ1294">
        <f t="shared" si="538"/>
        <v>0.40618971827750289</v>
      </c>
      <c r="AK1294">
        <v>1</v>
      </c>
    </row>
    <row r="1295" spans="1:37" x14ac:dyDescent="0.25">
      <c r="A1295">
        <v>106.08333333333167</v>
      </c>
      <c r="B1295" s="2">
        <v>1986.0833333332369</v>
      </c>
      <c r="C1295">
        <f>+D1295+($D$2+E1295+F1295)*SOI!A1294*IF(B1295&gt;$C$18, IF(B1295&lt;$C$19,-1,1),1)</f>
        <v>0.56900110651137592</v>
      </c>
      <c r="D1295">
        <f>+$D$3*((1-$D$5)*SOI!D1294+$D$5*SOI!D1293) +   $D$4*((1-$D$5)*SOI!E1294+$D$5*SOI!E1293)</f>
        <v>0</v>
      </c>
      <c r="E1295">
        <f t="shared" si="520"/>
        <v>1.3464768076376492</v>
      </c>
      <c r="F1295">
        <f t="shared" si="521"/>
        <v>-2.2355410365616741</v>
      </c>
      <c r="G1295">
        <f t="shared" si="528"/>
        <v>-0.88906422892402492</v>
      </c>
      <c r="H1295" s="21">
        <f t="shared" si="529"/>
        <v>1.5016385089296622E-2</v>
      </c>
      <c r="I1295" s="37">
        <f t="shared" si="522"/>
        <v>-3.8388577070759343E-2</v>
      </c>
      <c r="J1295" s="1">
        <f t="shared" si="530"/>
        <v>-2.950467026876367E-3</v>
      </c>
      <c r="K1295" s="1">
        <f t="shared" si="531"/>
        <v>-8.188713410400369E-6</v>
      </c>
      <c r="L1295" s="1">
        <f t="shared" si="523"/>
        <v>-8.0799976651515767E-2</v>
      </c>
      <c r="M1295" s="1">
        <f t="shared" si="524"/>
        <v>0.48299363565699671</v>
      </c>
      <c r="N1295" s="1">
        <f t="shared" si="525"/>
        <v>-8.593997153057123E-2</v>
      </c>
      <c r="O1295" s="1">
        <f t="shared" si="526"/>
        <v>0.51135359059523966</v>
      </c>
      <c r="P1295" s="1">
        <f t="shared" si="527"/>
        <v>-7.3508406782173095E-3</v>
      </c>
      <c r="Q1295" s="1">
        <f t="shared" si="532"/>
        <v>-2.7916370305486608E-2</v>
      </c>
      <c r="R1295" s="1">
        <f t="shared" si="533"/>
        <v>-5.8886818756133108E-5</v>
      </c>
      <c r="S1295" s="1">
        <f t="shared" si="534"/>
        <v>4.3258081523203803E-4</v>
      </c>
      <c r="T1295" s="1">
        <f t="shared" si="535"/>
        <v>6.9520054449347893E-4</v>
      </c>
      <c r="U1295" s="1">
        <f t="shared" si="536"/>
        <v>-1.4639115647610689E-5</v>
      </c>
      <c r="V1295" s="1">
        <f t="shared" si="537"/>
        <v>-1.2278352358899925E-3</v>
      </c>
      <c r="W1295" s="1">
        <f t="shared" si="545"/>
        <v>0</v>
      </c>
      <c r="X1295" s="1">
        <f t="shared" si="545"/>
        <v>0</v>
      </c>
      <c r="Y1295" s="1">
        <f t="shared" si="545"/>
        <v>0</v>
      </c>
      <c r="Z1295" s="1">
        <f t="shared" si="545"/>
        <v>0</v>
      </c>
      <c r="AA1295" s="1">
        <f>+AA$3*$F1295*ABS($F1295)*COS(2*PI()*$A1295/$AZ$22+AA$4)*COS(2*PI()*$A1295/$BA$22+AA$5)</f>
        <v>0</v>
      </c>
      <c r="AB1295" s="39">
        <f>+AB$3*$F1295*ABS($F1295)*COS(2*2*PI()*$A1295/$BA$33+AB$4)*COS(2*2*PI()*$A1295/$BA$34+AB$5)*COS(2*2*PI()*$A1295/$BA$35+AB$6)</f>
        <v>0</v>
      </c>
      <c r="AE1295" s="20">
        <f>+$AF$20*SIGN(SOI!A1294)*(ABS(SOI!A1294))^$AE$2</f>
        <v>-0.43849434441268481</v>
      </c>
      <c r="AF1295" s="20">
        <f t="shared" si="541"/>
        <v>-0.44024728669976504</v>
      </c>
      <c r="AG1295" s="19">
        <f t="shared" si="542"/>
        <v>-0.6346398491699855</v>
      </c>
      <c r="AH1295" s="19">
        <f t="shared" si="543"/>
        <v>-0.69870976486194414</v>
      </c>
      <c r="AI1295">
        <f t="shared" si="539"/>
        <v>0.76380000000001369</v>
      </c>
      <c r="AJ1295">
        <f t="shared" si="538"/>
        <v>0.19439256247022046</v>
      </c>
      <c r="AK1295">
        <v>1</v>
      </c>
    </row>
    <row r="1296" spans="1:37" x14ac:dyDescent="0.25">
      <c r="A1296">
        <v>106.16666666666499</v>
      </c>
      <c r="B1296" s="2">
        <v>1986.1666666665701</v>
      </c>
      <c r="C1296">
        <f>+D1296+($D$2+E1296+F1296)*SOI!A1295*IF(B1296&gt;$C$18, IF(B1296&lt;$C$19,-1,1),1)</f>
        <v>-0.48939996699389932</v>
      </c>
      <c r="D1296">
        <f>+$D$3*((1-$D$5)*SOI!D1295+$D$5*SOI!D1294) +   $D$4*((1-$D$5)*SOI!E1295+$D$5*SOI!E1294)</f>
        <v>0</v>
      </c>
      <c r="E1296">
        <f t="shared" si="520"/>
        <v>-0.94082667461889313</v>
      </c>
      <c r="F1296">
        <f t="shared" si="521"/>
        <v>1.9004344530383035</v>
      </c>
      <c r="G1296">
        <f t="shared" si="528"/>
        <v>0.95960777841941036</v>
      </c>
      <c r="H1296" s="21">
        <f t="shared" si="529"/>
        <v>3.7844384998921448E-3</v>
      </c>
      <c r="I1296" s="37">
        <f t="shared" si="522"/>
        <v>-0.36299226763745912</v>
      </c>
      <c r="J1296" s="1">
        <f t="shared" si="530"/>
        <v>1.5439359375098898E-2</v>
      </c>
      <c r="K1296" s="1">
        <f t="shared" si="531"/>
        <v>1.0778576958790305E-8</v>
      </c>
      <c r="L1296" s="1">
        <f t="shared" si="523"/>
        <v>0.78109484660808737</v>
      </c>
      <c r="M1296" s="1">
        <f t="shared" si="524"/>
        <v>-0.26729113772373492</v>
      </c>
      <c r="N1296" s="1">
        <f t="shared" si="525"/>
        <v>3.1639906507144405E-2</v>
      </c>
      <c r="O1296" s="1">
        <f t="shared" si="526"/>
        <v>-1.6760239439842577E-3</v>
      </c>
      <c r="P1296" s="1">
        <f t="shared" si="527"/>
        <v>3.053734803979925E-4</v>
      </c>
      <c r="Q1296" s="1">
        <f t="shared" si="532"/>
        <v>-5.6877708089988098E-3</v>
      </c>
      <c r="R1296" s="1">
        <f t="shared" si="533"/>
        <v>-1.1344793359088368E-4</v>
      </c>
      <c r="S1296" s="1">
        <f t="shared" si="534"/>
        <v>-1.5059224234936443E-3</v>
      </c>
      <c r="T1296" s="1">
        <f t="shared" si="535"/>
        <v>2.2027314356484261E-5</v>
      </c>
      <c r="U1296" s="1">
        <f t="shared" si="536"/>
        <v>5.7504854618378637E-6</v>
      </c>
      <c r="V1296" s="1">
        <f t="shared" si="537"/>
        <v>-1.8779083255062615E-5</v>
      </c>
      <c r="W1296" s="1">
        <f t="shared" si="545"/>
        <v>0</v>
      </c>
      <c r="X1296" s="1">
        <f t="shared" si="545"/>
        <v>0</v>
      </c>
      <c r="Y1296" s="1">
        <f t="shared" si="545"/>
        <v>0</v>
      </c>
      <c r="Z1296" s="1">
        <f t="shared" si="545"/>
        <v>0</v>
      </c>
      <c r="AA1296" s="1">
        <f>+AA$3*$F1296*ABS($F1296)*COS(2*PI()*$A1296/$AZ$22+AA$4)*COS(2*PI()*$A1296/$BA$22+AA$5)</f>
        <v>0</v>
      </c>
      <c r="AB1296" s="39">
        <f>+AB$3*$F1296*ABS($F1296)*COS(2*2*PI()*$A1296/$BA$33+AB$4)*COS(2*2*PI()*$A1296/$BA$34+AB$5)*COS(2*2*PI()*$A1296/$BA$35+AB$6)</f>
        <v>0</v>
      </c>
      <c r="AE1296" s="20">
        <f>+$AF$20*SIGN(SOI!A1295)*(ABS(SOI!A1295))^$AE$2</f>
        <v>-0.37383160801789894</v>
      </c>
      <c r="AF1296" s="20">
        <f t="shared" si="541"/>
        <v>-0.37766932175749607</v>
      </c>
      <c r="AG1296" s="19">
        <f t="shared" si="542"/>
        <v>-0.79877198360808466</v>
      </c>
      <c r="AH1296" s="19">
        <f t="shared" si="543"/>
        <v>-0.77684383716126459</v>
      </c>
      <c r="AI1296">
        <f t="shared" si="539"/>
        <v>0.76440000000001374</v>
      </c>
      <c r="AJ1296">
        <f t="shared" si="538"/>
        <v>0.42110266185058859</v>
      </c>
      <c r="AK1296">
        <v>1</v>
      </c>
    </row>
    <row r="1297" spans="1:37" x14ac:dyDescent="0.25">
      <c r="A1297">
        <v>106.24999999999832</v>
      </c>
      <c r="B1297" s="2">
        <v>1986.2499999999034</v>
      </c>
      <c r="C1297">
        <f>+D1297+($D$2+E1297+F1297)*SOI!A1296*IF(B1297&gt;$C$18, IF(B1297&lt;$C$19,-1,1),1)</f>
        <v>0.57065609963952435</v>
      </c>
      <c r="D1297">
        <f>+$D$3*((1-$D$5)*SOI!D1296+$D$5*SOI!D1295) +   $D$4*((1-$D$5)*SOI!E1296+$D$5*SOI!E1295)</f>
        <v>0</v>
      </c>
      <c r="E1297">
        <f t="shared" si="520"/>
        <v>0.76296473720201874</v>
      </c>
      <c r="F1297">
        <f t="shared" si="521"/>
        <v>-2.1548088826642733</v>
      </c>
      <c r="G1297">
        <f t="shared" si="528"/>
        <v>-1.3918441454622545</v>
      </c>
      <c r="H1297" s="21">
        <f t="shared" si="529"/>
        <v>-8.2207139186360597E-4</v>
      </c>
      <c r="I1297" s="37">
        <f t="shared" si="522"/>
        <v>0.46511008722852898</v>
      </c>
      <c r="J1297" s="1">
        <f t="shared" si="530"/>
        <v>3.9864305397609582E-3</v>
      </c>
      <c r="K1297" s="1">
        <f t="shared" si="531"/>
        <v>-1.2578309438286011E-4</v>
      </c>
      <c r="L1297" s="1">
        <f t="shared" si="523"/>
        <v>-0.91750841910437564</v>
      </c>
      <c r="M1297" s="1">
        <f t="shared" si="524"/>
        <v>5.3861829404519106E-2</v>
      </c>
      <c r="N1297" s="1">
        <f t="shared" si="525"/>
        <v>1.3533026433197911E-3</v>
      </c>
      <c r="O1297" s="1">
        <f t="shared" si="526"/>
        <v>0.36026318419995401</v>
      </c>
      <c r="P1297" s="1">
        <f t="shared" si="527"/>
        <v>-1.4113873365066918E-2</v>
      </c>
      <c r="Q1297" s="1">
        <f t="shared" si="532"/>
        <v>4.9022828685534709E-5</v>
      </c>
      <c r="R1297" s="1">
        <f t="shared" si="533"/>
        <v>-1.2528851260531585E-6</v>
      </c>
      <c r="S1297" s="1">
        <f t="shared" si="534"/>
        <v>8.2531687151072574E-5</v>
      </c>
      <c r="T1297" s="1">
        <f t="shared" si="535"/>
        <v>5.5616992395707563E-3</v>
      </c>
      <c r="U1297" s="1">
        <f t="shared" si="536"/>
        <v>3.4054757497982646E-4</v>
      </c>
      <c r="V1297" s="1">
        <f t="shared" si="537"/>
        <v>3.7123509301178207E-5</v>
      </c>
      <c r="W1297" s="1">
        <f t="shared" si="545"/>
        <v>0</v>
      </c>
      <c r="X1297" s="1">
        <f t="shared" si="545"/>
        <v>0</v>
      </c>
      <c r="Y1297" s="1">
        <f t="shared" si="545"/>
        <v>0</v>
      </c>
      <c r="Z1297" s="1">
        <f t="shared" si="545"/>
        <v>0</v>
      </c>
      <c r="AA1297" s="1">
        <f>+AA$3*$F1297*ABS($F1297)*COS(2*PI()*$A1297/$AZ$22+AA$4)*COS(2*PI()*$A1297/$BA$22+AA$5)</f>
        <v>0</v>
      </c>
      <c r="AB1297" s="39">
        <f>+AB$3*$F1297*ABS($F1297)*COS(2*2*PI()*$A1297/$BA$33+AB$4)*COS(2*2*PI()*$A1297/$BA$34+AB$5)*COS(2*2*PI()*$A1297/$BA$35+AB$6)</f>
        <v>0</v>
      </c>
      <c r="AE1297" s="20">
        <f>+$AF$20*SIGN(SOI!A1296)*(ABS(SOI!A1296))^$AE$2</f>
        <v>-0.32068201284190462</v>
      </c>
      <c r="AF1297" s="20">
        <f t="shared" si="541"/>
        <v>-0.34916491052352799</v>
      </c>
      <c r="AG1297" s="19">
        <f t="shared" si="542"/>
        <v>-0.63151152655588472</v>
      </c>
      <c r="AH1297" s="19">
        <f t="shared" si="543"/>
        <v>-0.67405094531593157</v>
      </c>
      <c r="AI1297">
        <f t="shared" si="539"/>
        <v>0.76500000000001378</v>
      </c>
      <c r="AJ1297">
        <f t="shared" si="538"/>
        <v>0.28234661603235672</v>
      </c>
      <c r="AK1297">
        <v>1</v>
      </c>
    </row>
    <row r="1298" spans="1:37" x14ac:dyDescent="0.25">
      <c r="A1298">
        <v>106.33333333333165</v>
      </c>
      <c r="B1298" s="2">
        <v>1986.3333333332366</v>
      </c>
      <c r="C1298">
        <f>+D1298+($D$2+E1298+F1298)*SOI!A1297*IF(B1298&gt;$C$18, IF(B1298&lt;$C$19,-1,1),1)</f>
        <v>-1.3730967168394028</v>
      </c>
      <c r="D1298">
        <f>+$D$3*((1-$D$5)*SOI!D1297+$D$5*SOI!D1296) +   $D$4*((1-$D$5)*SOI!E1297+$D$5*SOI!E1296)</f>
        <v>0</v>
      </c>
      <c r="E1298">
        <f t="shared" si="520"/>
        <v>-0.68067141201943482</v>
      </c>
      <c r="F1298">
        <f t="shared" si="521"/>
        <v>3.6021537882734833</v>
      </c>
      <c r="G1298">
        <f t="shared" si="528"/>
        <v>2.9214823762540485</v>
      </c>
      <c r="H1298" s="21">
        <f t="shared" si="529"/>
        <v>-8.9361457030555612E-3</v>
      </c>
      <c r="I1298" s="37">
        <f t="shared" si="522"/>
        <v>-0.3647578655241307</v>
      </c>
      <c r="J1298" s="1">
        <f t="shared" si="530"/>
        <v>-1.2934670368725512E-2</v>
      </c>
      <c r="K1298" s="1">
        <f t="shared" si="531"/>
        <v>3.2423905658706011E-4</v>
      </c>
      <c r="L1298" s="1">
        <f t="shared" si="523"/>
        <v>0.33689368492772842</v>
      </c>
      <c r="M1298" s="1">
        <f t="shared" si="524"/>
        <v>0.22284523752550206</v>
      </c>
      <c r="N1298" s="1">
        <f t="shared" si="525"/>
        <v>1.8231753506316294E-2</v>
      </c>
      <c r="O1298" s="1">
        <f t="shared" si="526"/>
        <v>-0.70323362054931549</v>
      </c>
      <c r="P1298" s="1">
        <f t="shared" si="527"/>
        <v>5.0760596216620713E-2</v>
      </c>
      <c r="Q1298" s="1">
        <f t="shared" si="532"/>
        <v>2.732462022494692E-3</v>
      </c>
      <c r="R1298" s="1">
        <f t="shared" si="533"/>
        <v>5.4766618668296338E-5</v>
      </c>
      <c r="S1298" s="1">
        <f t="shared" si="534"/>
        <v>-8.719732074013647E-4</v>
      </c>
      <c r="T1298" s="1">
        <f t="shared" si="535"/>
        <v>3.9863006849717095E-3</v>
      </c>
      <c r="U1298" s="1">
        <f t="shared" si="536"/>
        <v>9.6052173627817177E-4</v>
      </c>
      <c r="V1298" s="1">
        <f t="shared" si="537"/>
        <v>-1.7987177983724014E-3</v>
      </c>
      <c r="W1298" s="1">
        <f t="shared" si="545"/>
        <v>0</v>
      </c>
      <c r="X1298" s="1">
        <f t="shared" si="545"/>
        <v>0</v>
      </c>
      <c r="Y1298" s="1">
        <f t="shared" si="545"/>
        <v>0</v>
      </c>
      <c r="Z1298" s="1">
        <f t="shared" si="545"/>
        <v>0</v>
      </c>
      <c r="AA1298" s="1">
        <f>+AA$3*$F1298*ABS($F1298)*COS(2*PI()*$A1298/$AZ$22+AA$4)*COS(2*PI()*$A1298/$BA$22+AA$5)</f>
        <v>0</v>
      </c>
      <c r="AB1298" s="39">
        <f>+AB$3*$F1298*ABS($F1298)*COS(2*2*PI()*$A1298/$BA$33+AB$4)*COS(2*2*PI()*$A1298/$BA$34+AB$5)*COS(2*2*PI()*$A1298/$BA$35+AB$6)</f>
        <v>0</v>
      </c>
      <c r="AE1298" s="20">
        <f>+$AF$20*SIGN(SOI!A1297)*(ABS(SOI!A1297))^$AE$2</f>
        <v>-0.35298111071078059</v>
      </c>
      <c r="AF1298" s="20">
        <f t="shared" si="541"/>
        <v>-0.25846129645739052</v>
      </c>
      <c r="AG1298" s="19">
        <f t="shared" si="542"/>
        <v>0.74672705304658882</v>
      </c>
      <c r="AH1298" s="19">
        <f t="shared" si="543"/>
        <v>0.70565279346505683</v>
      </c>
      <c r="AI1298">
        <f t="shared" si="539"/>
        <v>0.76560000000001383</v>
      </c>
      <c r="AJ1298">
        <f t="shared" si="538"/>
        <v>1.0051883495039793</v>
      </c>
      <c r="AK1298">
        <v>1</v>
      </c>
    </row>
    <row r="1299" spans="1:37" x14ac:dyDescent="0.25">
      <c r="A1299">
        <v>106.41666666666498</v>
      </c>
      <c r="B1299" s="2">
        <v>1986.4166666665699</v>
      </c>
      <c r="C1299">
        <f>+D1299+($D$2+E1299+F1299)*SOI!A1298*IF(B1299&gt;$C$18, IF(B1299&lt;$C$19,-1,1),1)</f>
        <v>4.7211033173564587</v>
      </c>
      <c r="D1299">
        <f>+$D$3*((1-$D$5)*SOI!D1298+$D$5*SOI!D1297) +   $D$4*((1-$D$5)*SOI!E1298+$D$5*SOI!E1297)</f>
        <v>0</v>
      </c>
      <c r="E1299">
        <f t="shared" si="520"/>
        <v>0.65467329755227843</v>
      </c>
      <c r="F1299">
        <f t="shared" si="521"/>
        <v>-59.668464764508016</v>
      </c>
      <c r="G1299">
        <f t="shared" si="528"/>
        <v>-59.013791466955738</v>
      </c>
      <c r="H1299" s="21">
        <f t="shared" si="529"/>
        <v>-5.9889503136805522E-2</v>
      </c>
      <c r="I1299" s="37">
        <f t="shared" si="522"/>
        <v>0.28737269991406222</v>
      </c>
      <c r="J1299" s="1">
        <f t="shared" si="530"/>
        <v>-0.22463300854056842</v>
      </c>
      <c r="K1299" s="1">
        <f t="shared" si="531"/>
        <v>-8.1622308834194247E-5</v>
      </c>
      <c r="L1299" s="1">
        <f t="shared" si="523"/>
        <v>-3.8333411498818327E-3</v>
      </c>
      <c r="M1299" s="1">
        <f t="shared" si="524"/>
        <v>-4.9122529567501472</v>
      </c>
      <c r="N1299" s="1">
        <f t="shared" si="525"/>
        <v>-1.6203780749876378</v>
      </c>
      <c r="O1299" s="1">
        <f t="shared" si="526"/>
        <v>1.1387909436338535</v>
      </c>
      <c r="P1299" s="1">
        <f t="shared" si="527"/>
        <v>-0.69349172401894521</v>
      </c>
      <c r="Q1299" s="1">
        <f t="shared" si="532"/>
        <v>5.3532733233790815</v>
      </c>
      <c r="R1299" s="1">
        <f t="shared" si="533"/>
        <v>-8.453217704761945E-2</v>
      </c>
      <c r="S1299" s="1">
        <f t="shared" si="534"/>
        <v>-6.1056499423533403E-2</v>
      </c>
      <c r="T1299" s="1">
        <f t="shared" si="535"/>
        <v>7.3451223509786551E-5</v>
      </c>
      <c r="U1299" s="1">
        <f t="shared" si="536"/>
        <v>1.0338620833995275E-2</v>
      </c>
      <c r="V1299" s="1">
        <f t="shared" si="537"/>
        <v>-2.1840647915976108</v>
      </c>
      <c r="W1299" s="1">
        <f t="shared" si="545"/>
        <v>0</v>
      </c>
      <c r="X1299" s="1">
        <f t="shared" si="545"/>
        <v>0</v>
      </c>
      <c r="Y1299" s="1">
        <f t="shared" si="545"/>
        <v>0</v>
      </c>
      <c r="Z1299" s="1">
        <f t="shared" si="545"/>
        <v>0</v>
      </c>
      <c r="AA1299" s="1">
        <f>+AA$3*$F1299*ABS($F1299)*COS(2*PI()*$A1299/$AZ$22+AA$4)*COS(2*PI()*$A1299/$BA$22+AA$5)</f>
        <v>0</v>
      </c>
      <c r="AB1299" s="39">
        <f>+AB$3*$F1299*ABS($F1299)*COS(2*2*PI()*$A1299/$BA$33+AB$4)*COS(2*2*PI()*$A1299/$BA$34+AB$5)*COS(2*2*PI()*$A1299/$BA$35+AB$6)</f>
        <v>0</v>
      </c>
      <c r="AE1299" s="20">
        <f>+$AF$20*SIGN(SOI!A1298)*(ABS(SOI!A1298))^$AE$2</f>
        <v>-0.1017207658194864</v>
      </c>
      <c r="AF1299" s="20">
        <f t="shared" si="541"/>
        <v>-9.6384141672376522E-2</v>
      </c>
      <c r="AG1299" s="19">
        <f t="shared" si="542"/>
        <v>0.28530503289461073</v>
      </c>
      <c r="AH1299" s="19">
        <f t="shared" si="543"/>
        <v>0.27391513577205651</v>
      </c>
      <c r="AI1299">
        <f t="shared" si="539"/>
        <v>0.76620000000001387</v>
      </c>
      <c r="AJ1299">
        <f t="shared" si="538"/>
        <v>0.38168917456698725</v>
      </c>
      <c r="AK1299">
        <v>1</v>
      </c>
    </row>
    <row r="1300" spans="1:37" x14ac:dyDescent="0.25">
      <c r="A1300">
        <v>106.49999999999831</v>
      </c>
      <c r="B1300" s="2">
        <v>1986.4999999999031</v>
      </c>
      <c r="C1300">
        <f>+D1300+($D$2+E1300+F1300)*SOI!A1299*IF(B1300&gt;$C$18, IF(B1300&lt;$C$19,-1,1),1)</f>
        <v>-0.75162835406012085</v>
      </c>
      <c r="D1300">
        <f>+$D$3*((1-$D$5)*SOI!D1299+$D$5*SOI!D1298) +   $D$4*((1-$D$5)*SOI!E1299+$D$5*SOI!E1298)</f>
        <v>0</v>
      </c>
      <c r="E1300">
        <f t="shared" si="520"/>
        <v>-0.67488859924198508</v>
      </c>
      <c r="F1300">
        <f t="shared" si="521"/>
        <v>-4.0227886136337698</v>
      </c>
      <c r="G1300">
        <f t="shared" si="528"/>
        <v>-4.6976772128757549</v>
      </c>
      <c r="H1300" s="21">
        <f t="shared" si="529"/>
        <v>3.857239141797965E-3</v>
      </c>
      <c r="I1300" s="37">
        <f t="shared" si="522"/>
        <v>0.16046464973913838</v>
      </c>
      <c r="J1300" s="1">
        <f t="shared" si="530"/>
        <v>-5.1013453459142453E-3</v>
      </c>
      <c r="K1300" s="1">
        <f t="shared" si="531"/>
        <v>-3.354823916048834E-6</v>
      </c>
      <c r="L1300" s="1">
        <f t="shared" si="523"/>
        <v>0.41617742697034321</v>
      </c>
      <c r="M1300" s="1">
        <f t="shared" si="524"/>
        <v>-0.19978276053326688</v>
      </c>
      <c r="N1300" s="1">
        <f t="shared" si="525"/>
        <v>-0.15337779321447309</v>
      </c>
      <c r="O1300" s="1">
        <f t="shared" si="526"/>
        <v>-3.0124350349475235E-2</v>
      </c>
      <c r="P1300" s="1">
        <f t="shared" si="527"/>
        <v>-9.9249288680205768E-3</v>
      </c>
      <c r="Q1300" s="1">
        <f t="shared" si="532"/>
        <v>2.0608331494608018E-2</v>
      </c>
      <c r="R1300" s="1">
        <f t="shared" si="533"/>
        <v>-1.8171021068066038E-4</v>
      </c>
      <c r="S1300" s="1">
        <f t="shared" si="534"/>
        <v>-3.2270960517598005E-3</v>
      </c>
      <c r="T1300" s="1">
        <f t="shared" si="535"/>
        <v>2.1094720195753209E-4</v>
      </c>
      <c r="U1300" s="1">
        <f t="shared" si="536"/>
        <v>8.2619505712545099E-5</v>
      </c>
      <c r="V1300" s="1">
        <f t="shared" si="537"/>
        <v>-2.9586784243548691E-3</v>
      </c>
      <c r="W1300" s="1">
        <f t="shared" si="545"/>
        <v>0</v>
      </c>
      <c r="X1300" s="1">
        <f t="shared" si="545"/>
        <v>0</v>
      </c>
      <c r="Y1300" s="1">
        <f t="shared" si="545"/>
        <v>0</v>
      </c>
      <c r="Z1300" s="1">
        <f t="shared" si="545"/>
        <v>0</v>
      </c>
      <c r="AA1300" s="1">
        <f>+AA$3*$F1300*ABS($F1300)*COS(2*PI()*$A1300/$AZ$22+AA$4)*COS(2*PI()*$A1300/$BA$22+AA$5)</f>
        <v>0</v>
      </c>
      <c r="AB1300" s="39">
        <f>+AB$3*$F1300*ABS($F1300)*COS(2*2*PI()*$A1300/$BA$33+AB$4)*COS(2*2*PI()*$A1300/$BA$34+AB$5)*COS(2*2*PI()*$A1300/$BA$35+AB$6)</f>
        <v>0</v>
      </c>
      <c r="AE1300" s="20">
        <f>+$AF$20*SIGN(SOI!A1299)*(ABS(SOI!A1299))^$AE$2</f>
        <v>0.16554945151313741</v>
      </c>
      <c r="AF1300" s="20">
        <f t="shared" si="541"/>
        <v>9.4649293854274161E-2</v>
      </c>
      <c r="AG1300" s="19">
        <f t="shared" si="542"/>
        <v>0.45542927907907482</v>
      </c>
      <c r="AH1300" s="19">
        <f t="shared" si="543"/>
        <v>0.46130700013608938</v>
      </c>
      <c r="AI1300">
        <f t="shared" si="539"/>
        <v>0.76680000000001391</v>
      </c>
      <c r="AJ1300">
        <f t="shared" si="538"/>
        <v>0.36077998522480065</v>
      </c>
      <c r="AK1300">
        <v>1</v>
      </c>
    </row>
    <row r="1301" spans="1:37" x14ac:dyDescent="0.25">
      <c r="A1301">
        <v>106.58333333333164</v>
      </c>
      <c r="B1301" s="2">
        <v>1986.5833333332364</v>
      </c>
      <c r="C1301">
        <f>+D1301+($D$2+E1301+F1301)*SOI!A1300*IF(B1301&gt;$C$18, IF(B1301&lt;$C$19,-1,1),1)</f>
        <v>0.71630574528294599</v>
      </c>
      <c r="D1301">
        <f>+$D$3*((1-$D$5)*SOI!D1300+$D$5*SOI!D1299) +   $D$4*((1-$D$5)*SOI!E1300+$D$5*SOI!E1299)</f>
        <v>0</v>
      </c>
      <c r="E1301">
        <f t="shared" si="520"/>
        <v>0.7490662353151385</v>
      </c>
      <c r="F1301">
        <f t="shared" si="521"/>
        <v>2.2355410366971364</v>
      </c>
      <c r="G1301">
        <f t="shared" si="528"/>
        <v>2.9846072720122749</v>
      </c>
      <c r="H1301" s="21">
        <f t="shared" si="529"/>
        <v>-2.1422962464093288E-2</v>
      </c>
      <c r="I1301" s="37">
        <f t="shared" si="522"/>
        <v>-0.37115159072228093</v>
      </c>
      <c r="J1301" s="1">
        <f t="shared" si="530"/>
        <v>-1.236969785010373E-3</v>
      </c>
      <c r="K1301" s="1">
        <f t="shared" si="531"/>
        <v>8.6096509239721887E-6</v>
      </c>
      <c r="L1301" s="1">
        <f t="shared" si="523"/>
        <v>-0.8991949896234932</v>
      </c>
      <c r="M1301" s="1">
        <f t="shared" si="524"/>
        <v>2.0944038254656579E-2</v>
      </c>
      <c r="N1301" s="1">
        <f t="shared" si="525"/>
        <v>3.2305133762854488E-2</v>
      </c>
      <c r="O1301" s="1">
        <f t="shared" si="526"/>
        <v>0.14374765307410989</v>
      </c>
      <c r="P1301" s="1">
        <f t="shared" si="527"/>
        <v>2.4704995862193523E-3</v>
      </c>
      <c r="Q1301" s="1">
        <f t="shared" si="532"/>
        <v>4.5504495415189756E-4</v>
      </c>
      <c r="R1301" s="1">
        <f t="shared" si="533"/>
        <v>9.2803158429251925E-6</v>
      </c>
      <c r="S1301" s="1">
        <f t="shared" si="534"/>
        <v>-1.5721461065248937E-3</v>
      </c>
      <c r="T1301" s="1">
        <f t="shared" si="535"/>
        <v>2.174864476170582E-3</v>
      </c>
      <c r="U1301" s="1">
        <f t="shared" si="536"/>
        <v>4.7567675457454075E-5</v>
      </c>
      <c r="V1301" s="1">
        <f t="shared" si="537"/>
        <v>-1.5511871774220097E-4</v>
      </c>
      <c r="W1301" s="1">
        <f t="shared" si="545"/>
        <v>0</v>
      </c>
      <c r="X1301" s="1">
        <f t="shared" si="545"/>
        <v>0</v>
      </c>
      <c r="Y1301" s="1">
        <f t="shared" si="545"/>
        <v>0</v>
      </c>
      <c r="Z1301" s="1">
        <f t="shared" si="545"/>
        <v>0</v>
      </c>
      <c r="AA1301" s="1">
        <f>+AA$3*$F1301*ABS($F1301)*COS(2*PI()*$A1301/$AZ$22+AA$4)*COS(2*PI()*$A1301/$BA$22+AA$5)</f>
        <v>0</v>
      </c>
      <c r="AB1301" s="39">
        <f>+AB$3*$F1301*ABS($F1301)*COS(2*2*PI()*$A1301/$BA$33+AB$4)*COS(2*2*PI()*$A1301/$BA$34+AB$5)*COS(2*2*PI()*$A1301/$BA$35+AB$6)</f>
        <v>0</v>
      </c>
      <c r="AE1301" s="20">
        <f>+$AF$20*SIGN(SOI!A1300)*(ABS(SOI!A1300))^$AE$2</f>
        <v>0.22011919586917147</v>
      </c>
      <c r="AF1301" s="20">
        <f t="shared" si="541"/>
        <v>0.26660087834027496</v>
      </c>
      <c r="AG1301" s="19">
        <f t="shared" si="542"/>
        <v>0.39290047319442079</v>
      </c>
      <c r="AH1301" s="19">
        <f t="shared" si="543"/>
        <v>0.39231152116467538</v>
      </c>
      <c r="AI1301">
        <f t="shared" si="539"/>
        <v>0.76740000000001396</v>
      </c>
      <c r="AJ1301">
        <f t="shared" si="538"/>
        <v>0.12629959485414582</v>
      </c>
      <c r="AK1301">
        <v>1</v>
      </c>
    </row>
    <row r="1302" spans="1:37" x14ac:dyDescent="0.25">
      <c r="A1302">
        <v>106.66666666666497</v>
      </c>
      <c r="B1302" s="2">
        <v>1986.6666666665697</v>
      </c>
      <c r="C1302">
        <f>+D1302+($D$2+E1302+F1302)*SOI!A1301*IF(B1302&gt;$C$18, IF(B1302&lt;$C$19,-1,1),1)</f>
        <v>-1.6589460521120487</v>
      </c>
      <c r="D1302">
        <f>+$D$3*((1-$D$5)*SOI!D1301+$D$5*SOI!D1300) +   $D$4*((1-$D$5)*SOI!E1301+$D$5*SOI!E1300)</f>
        <v>0</v>
      </c>
      <c r="E1302">
        <f t="shared" ref="E1302:E1365" si="546">$E$3*COS(2*PI()*(A1302+$E$2)/$H$3)+$E$4*COS(2*PI()*(A1302+$E$2)/$H$4)+$E$5*COS(2*PI()*(A1302+$E$2)/$H$5)+$E$6*COS(2*PI()/$H$6*(A1302+$E$2))+$E$7*COS(2*PI()/$H$7*(A1302+$E$2))+$E$8*COS(2*PI()/$H$8*(A1302+$E$2))+$E$9*COS(2*PI()/$H$9*(A1302+$E$2))+$E$10*COS(2*PI()/$H$10*(A1302+$E$2))+$E$11*COS(2*PI()/$H$11*(A1302+$E$2))+$E$12*COS(2*PI()/$H$12*(A1302+$E$2))+$E$13*COS(2*PI()/$H$13*(A1302+$E$2))+$E$14*COS(2*PI()/$H$14*(A1302+$E$2))+$E$15*COS(2*PI()/$H$15*(A1302+$E$2))+$E$16*COS(2*PI()/$H$16*(A1302+$E$2))+$E$17*COS(2*PI()/$H$17*(A1302+$E$2))</f>
        <v>-0.91133851637574903</v>
      </c>
      <c r="F1302">
        <f t="shared" ref="F1302:F1365" si="547">$F$3*COS(2*PI()*(B1302+$F$2)/$H$3)+$F$4*COS(2*PI()*(B1302+$F$2)/$H$4)+$F$5*COS(2*PI()*(B1302+$F$2)/$H$5)+$F$6*COS(2*PI()/$H$6*(B1302+$F$2))+$F$7*COS(2*PI()/$H$7*(B1302+$F$2))+$F$8*COS(2*PI()/$H$8*(B1302+$F$2))+$F$9*COS(2*PI()/$H$9*(B1302+$F$2))+$F$10*COS(2*PI()/$H$10*(B1302+$F$2))+$F$11*COS(2*PI()/$H$11*(B1302+$F$2))+$F$12*COS(2*PI()/$H$12*(B1302+$F$2))+$F$13*COS(2*PI()/$H$13*(B1302+$F$2))+$F$14*COS(2*PI()/$H$14*(B1302+$F$2))+$F$15*COS(2*PI()/$H$15*(B1302+$F$2))+$F$16*COS(2*PI()/$H$16*(B1302+$F$2))+$F$17*COS(2*PI()/$H$17*(B1302+$F$2))</f>
        <v>-1.9004344533056898</v>
      </c>
      <c r="G1302">
        <f t="shared" si="528"/>
        <v>-2.8117729696814386</v>
      </c>
      <c r="H1302" s="21">
        <f t="shared" si="529"/>
        <v>8.1121734751818178E-3</v>
      </c>
      <c r="I1302" s="37">
        <f t="shared" ref="I1302:I1365" si="548">+(I$3*$E1302+I$5*$F1302)*COS(2*PI()*$A1302*$A$9+I$4)</f>
        <v>0.43671691825498032</v>
      </c>
      <c r="J1302" s="1">
        <f t="shared" si="530"/>
        <v>1.8295087333318071E-5</v>
      </c>
      <c r="K1302" s="1">
        <f t="shared" si="531"/>
        <v>-2.5431223992874796E-4</v>
      </c>
      <c r="L1302" s="1">
        <f t="shared" ref="L1302:L1365" si="549">+(L$3*$E1302+L$5*$F1302)*COS(2*PI()*$A1302*$A$9+L$4)^2</f>
        <v>0.61748684847825208</v>
      </c>
      <c r="M1302" s="1">
        <f t="shared" ref="M1302:M1365" si="550">+(M$3*$E1302+M$5*$F1302)*COS(2*PI()*$A1302*$A$7+M$4)</f>
        <v>2.6326136429056211E-4</v>
      </c>
      <c r="N1302" s="1">
        <f t="shared" ref="N1302:N1365" si="551">+(N$3*$E1302+N$5*$F1302)*COS(2*PI()*$A1302*$A$8+N$4)</f>
        <v>7.4487511728860298E-2</v>
      </c>
      <c r="O1302" s="1">
        <f t="shared" ref="O1302:O1365" si="552">+(O$3*$E1302+O$5*$F1302)*COS(2*PI()*$A1302*$A$8+O$4)^2</f>
        <v>-0.71710353996833021</v>
      </c>
      <c r="P1302" s="1">
        <f t="shared" ref="P1302:P1365" si="553">+(P$3*$E1302+P$5*$F1302)*COS(2*PI()*$A1302*$A$7+P$4)^2</f>
        <v>-2.1301567742680123E-2</v>
      </c>
      <c r="Q1302" s="1">
        <f t="shared" si="532"/>
        <v>1.3188424920400618E-5</v>
      </c>
      <c r="R1302" s="1">
        <f t="shared" si="533"/>
        <v>-3.1648277347760915E-7</v>
      </c>
      <c r="S1302" s="1">
        <f t="shared" si="534"/>
        <v>4.2653386507392746E-3</v>
      </c>
      <c r="T1302" s="1">
        <f t="shared" si="535"/>
        <v>7.4505294743606992E-3</v>
      </c>
      <c r="U1302" s="1">
        <f t="shared" si="536"/>
        <v>4.8260009307671904E-4</v>
      </c>
      <c r="V1302" s="1">
        <f t="shared" si="537"/>
        <v>3.0839186359897081E-3</v>
      </c>
      <c r="W1302" s="1">
        <f t="shared" ref="W1302:Z1321" si="554">+W$3*$F1302*ABS($F1302)*COS(2*PI()*$A1302/W$2+W$4)</f>
        <v>0</v>
      </c>
      <c r="X1302" s="1">
        <f t="shared" si="554"/>
        <v>0</v>
      </c>
      <c r="Y1302" s="1">
        <f t="shared" si="554"/>
        <v>0</v>
      </c>
      <c r="Z1302" s="1">
        <f t="shared" si="554"/>
        <v>0</v>
      </c>
      <c r="AA1302" s="1">
        <f>+AA$3*$F1302*ABS($F1302)*COS(2*PI()*$A1302/$AZ$22+AA$4)*COS(2*PI()*$A1302/$BA$22+AA$5)</f>
        <v>0</v>
      </c>
      <c r="AB1302" s="39">
        <f>+AB$3*$F1302*ABS($F1302)*COS(2*2*PI()*$A1302/$BA$33+AB$4)*COS(2*2*PI()*$A1302/$BA$34+AB$5)*COS(2*2*PI()*$A1302/$BA$35+AB$6)</f>
        <v>0</v>
      </c>
      <c r="AE1302" s="20">
        <f>+$AF$20*SIGN(SOI!A1301)*(ABS(SOI!A1301))^$AE$2</f>
        <v>0.41413398763851611</v>
      </c>
      <c r="AF1302" s="20">
        <f t="shared" si="541"/>
        <v>0.39714624283992711</v>
      </c>
      <c r="AG1302" s="19">
        <f t="shared" si="542"/>
        <v>0.60952765796727892</v>
      </c>
      <c r="AH1302" s="19">
        <f t="shared" si="543"/>
        <v>0.428658003452833</v>
      </c>
      <c r="AI1302">
        <f t="shared" si="539"/>
        <v>0.768000000000014</v>
      </c>
      <c r="AJ1302">
        <f t="shared" si="538"/>
        <v>0.21238141512735181</v>
      </c>
      <c r="AK1302">
        <v>1</v>
      </c>
    </row>
    <row r="1303" spans="1:37" x14ac:dyDescent="0.25">
      <c r="A1303">
        <v>106.74999999999829</v>
      </c>
      <c r="B1303" s="2">
        <v>1986.7499999999029</v>
      </c>
      <c r="C1303">
        <f>+D1303+($D$2+E1303+F1303)*SOI!A1302*IF(B1303&gt;$C$18, IF(B1303&lt;$C$19,-1,1),1)</f>
        <v>3.086116293584853</v>
      </c>
      <c r="D1303">
        <f>+$D$3*((1-$D$5)*SOI!D1302+$D$5*SOI!D1301) +   $D$4*((1-$D$5)*SOI!E1302+$D$5*SOI!E1301)</f>
        <v>0</v>
      </c>
      <c r="E1303">
        <f t="shared" si="546"/>
        <v>1.2742092210768234</v>
      </c>
      <c r="F1303">
        <f t="shared" si="547"/>
        <v>2.1548088829063463</v>
      </c>
      <c r="G1303">
        <f t="shared" ref="G1303:G1366" si="555">+E1303+F1303</f>
        <v>3.4290181039831698</v>
      </c>
      <c r="H1303" s="21">
        <f t="shared" ref="H1303:H1366" si="556">+$H$19*SUM(I1303:V1303)</f>
        <v>1.3529564765007893E-2</v>
      </c>
      <c r="I1303" s="37">
        <f t="shared" si="548"/>
        <v>-0.25143391496896905</v>
      </c>
      <c r="J1303" s="1">
        <f t="shared" ref="J1303:J1366" si="557">+(J$3)*I1303*M1303</f>
        <v>-2.0866747225186167E-3</v>
      </c>
      <c r="K1303" s="1">
        <f t="shared" ref="K1303:K1366" si="558">+(K$3)*L1303*P1303*O1303</f>
        <v>1.8061327586575944E-5</v>
      </c>
      <c r="L1303" s="1">
        <f t="shared" si="549"/>
        <v>-1.6347111908602035E-2</v>
      </c>
      <c r="M1303" s="1">
        <f t="shared" si="550"/>
        <v>5.2153511494163619E-2</v>
      </c>
      <c r="N1303" s="1">
        <f t="shared" si="551"/>
        <v>-0.19151239887464958</v>
      </c>
      <c r="O1303" s="1">
        <f t="shared" si="552"/>
        <v>1.0308304224330951</v>
      </c>
      <c r="P1303" s="1">
        <f t="shared" si="553"/>
        <v>3.9753492573164351E-2</v>
      </c>
      <c r="Q1303" s="1">
        <f t="shared" ref="Q1303:Q1366" si="559">+(Q$3)*M1303*N1303</f>
        <v>-6.7174244076491311E-3</v>
      </c>
      <c r="R1303" s="1">
        <f t="shared" ref="R1303:R1366" si="560">+(R$3)*I1303*N1303*M1303</f>
        <v>-9.2807649465173299E-5</v>
      </c>
      <c r="S1303" s="1">
        <f t="shared" ref="S1303:S1366" si="561">+(S$3)*I1303*N1303</f>
        <v>6.3137995311644927E-3</v>
      </c>
      <c r="T1303" s="1">
        <f t="shared" ref="T1303:T1366" si="562">+(T$3)*L1303*O1303</f>
        <v>2.8353444174137211E-4</v>
      </c>
      <c r="U1303" s="1">
        <f t="shared" ref="U1303:U1366" si="563">+(U$3)*P1303*I1303</f>
        <v>5.1853128554493614E-4</v>
      </c>
      <c r="V1303" s="1">
        <f t="shared" ref="V1303:V1366" si="564">+(V$3)*P1303*N1303</f>
        <v>1.4797217695787771E-2</v>
      </c>
      <c r="W1303" s="1">
        <f t="shared" si="554"/>
        <v>0</v>
      </c>
      <c r="X1303" s="1">
        <f t="shared" si="554"/>
        <v>0</v>
      </c>
      <c r="Y1303" s="1">
        <f t="shared" si="554"/>
        <v>0</v>
      </c>
      <c r="Z1303" s="1">
        <f t="shared" si="554"/>
        <v>0</v>
      </c>
      <c r="AA1303" s="1">
        <f>+AA$3*$F1303*ABS($F1303)*COS(2*PI()*$A1303/$AZ$22+AA$4)*COS(2*PI()*$A1303/$BA$22+AA$5)</f>
        <v>0</v>
      </c>
      <c r="AB1303" s="39">
        <f>+AB$3*$F1303*ABS($F1303)*COS(2*2*PI()*$A1303/$BA$33+AB$4)*COS(2*2*PI()*$A1303/$BA$34+AB$5)*COS(2*2*PI()*$A1303/$BA$35+AB$6)</f>
        <v>0</v>
      </c>
      <c r="AE1303" s="20">
        <f>+$AF$20*SIGN(SOI!A1302)*(ABS(SOI!A1302))^$AE$2</f>
        <v>0.55718554501209383</v>
      </c>
      <c r="AF1303" s="20">
        <f t="shared" si="541"/>
        <v>0.52936149748045891</v>
      </c>
      <c r="AG1303" s="19">
        <f t="shared" si="542"/>
        <v>0.50227205349181558</v>
      </c>
      <c r="AH1303" s="19">
        <f t="shared" si="543"/>
        <v>0.4139474721336539</v>
      </c>
      <c r="AI1303">
        <f t="shared" si="539"/>
        <v>0.76860000000001405</v>
      </c>
      <c r="AJ1303">
        <f t="shared" si="538"/>
        <v>2.7089443988643325E-2</v>
      </c>
      <c r="AK1303">
        <v>1</v>
      </c>
    </row>
    <row r="1304" spans="1:37" x14ac:dyDescent="0.25">
      <c r="A1304">
        <v>106.83333333333162</v>
      </c>
      <c r="B1304" s="2">
        <v>1986.8333333332362</v>
      </c>
      <c r="C1304">
        <f>+D1304+($D$2+E1304+F1304)*SOI!A1303*IF(B1304&gt;$C$18, IF(B1304&lt;$C$19,-1,1),1)</f>
        <v>-6.2293417806144813</v>
      </c>
      <c r="D1304">
        <f>+$D$3*((1-$D$5)*SOI!D1303+$D$5*SOI!D1302) +   $D$4*((1-$D$5)*SOI!E1303+$D$5*SOI!E1302)</f>
        <v>0</v>
      </c>
      <c r="E1304">
        <f t="shared" si="546"/>
        <v>-2.3875979235286291</v>
      </c>
      <c r="F1304">
        <f t="shared" si="547"/>
        <v>-3.6021537886006794</v>
      </c>
      <c r="G1304">
        <f t="shared" si="555"/>
        <v>-5.9897517121293085</v>
      </c>
      <c r="H1304" s="21">
        <f t="shared" si="556"/>
        <v>2.7620293960675967E-3</v>
      </c>
      <c r="I1304" s="37">
        <f t="shared" si="548"/>
        <v>-0.46802158937485638</v>
      </c>
      <c r="J1304" s="1">
        <f t="shared" si="557"/>
        <v>1.436365952164889E-2</v>
      </c>
      <c r="K1304" s="1">
        <f t="shared" si="558"/>
        <v>-6.1469728986410514E-4</v>
      </c>
      <c r="L1304" s="1">
        <f t="shared" si="549"/>
        <v>1.0317902385430908</v>
      </c>
      <c r="M1304" s="1">
        <f t="shared" si="550"/>
        <v>-0.19286431191471154</v>
      </c>
      <c r="N1304" s="1">
        <f t="shared" si="551"/>
        <v>0.34727009805356235</v>
      </c>
      <c r="O1304" s="1">
        <f t="shared" si="552"/>
        <v>-0.52051537497464428</v>
      </c>
      <c r="P1304" s="1">
        <f t="shared" si="553"/>
        <v>-4.2451222794874302E-2</v>
      </c>
      <c r="Q1304" s="1">
        <f t="shared" si="559"/>
        <v>-4.5044482179506427E-2</v>
      </c>
      <c r="R1304" s="1">
        <f t="shared" si="560"/>
        <v>-1.1584161770391626E-3</v>
      </c>
      <c r="S1304" s="1">
        <f t="shared" si="561"/>
        <v>-2.1310974598303101E-2</v>
      </c>
      <c r="T1304" s="1">
        <f t="shared" si="562"/>
        <v>9.0365474954371278E-3</v>
      </c>
      <c r="U1304" s="1">
        <f t="shared" si="563"/>
        <v>-1.0306991280864815E-3</v>
      </c>
      <c r="V1304" s="1">
        <f t="shared" si="564"/>
        <v>2.8652694621526531E-2</v>
      </c>
      <c r="W1304" s="1">
        <f t="shared" si="554"/>
        <v>0</v>
      </c>
      <c r="X1304" s="1">
        <f t="shared" si="554"/>
        <v>0</v>
      </c>
      <c r="Y1304" s="1">
        <f t="shared" si="554"/>
        <v>0</v>
      </c>
      <c r="Z1304" s="1">
        <f t="shared" si="554"/>
        <v>0</v>
      </c>
      <c r="AA1304" s="1">
        <f>+AA$3*$F1304*ABS($F1304)*COS(2*PI()*$A1304/$AZ$22+AA$4)*COS(2*PI()*$A1304/$BA$22+AA$5)</f>
        <v>0</v>
      </c>
      <c r="AB1304" s="39">
        <f>+AB$3*$F1304*ABS($F1304)*COS(2*2*PI()*$A1304/$BA$33+AB$4)*COS(2*2*PI()*$A1304/$BA$34+AB$5)*COS(2*2*PI()*$A1304/$BA$35+AB$6)</f>
        <v>0</v>
      </c>
      <c r="AE1304" s="20">
        <f>+$AF$20*SIGN(SOI!A1303)*(ABS(SOI!A1303))^$AE$2</f>
        <v>0.61676495979076706</v>
      </c>
      <c r="AF1304" s="20">
        <f t="shared" si="541"/>
        <v>0.58849781244980059</v>
      </c>
      <c r="AG1304" s="19">
        <f t="shared" si="542"/>
        <v>0.56582212126959142</v>
      </c>
      <c r="AH1304" s="19">
        <f t="shared" si="543"/>
        <v>0.40649206119567793</v>
      </c>
      <c r="AI1304">
        <f t="shared" si="539"/>
        <v>0.76920000000001409</v>
      </c>
      <c r="AJ1304">
        <f t="shared" ref="AJ1304:AJ1367" si="565">+ABS(AF1304-AG1304)</f>
        <v>2.2675691180209179E-2</v>
      </c>
      <c r="AK1304">
        <v>1</v>
      </c>
    </row>
    <row r="1305" spans="1:37" x14ac:dyDescent="0.25">
      <c r="A1305">
        <v>106.91666666666495</v>
      </c>
      <c r="B1305" s="2">
        <v>1986.9166666665694</v>
      </c>
      <c r="C1305">
        <f>+D1305+($D$2+E1305+F1305)*SOI!A1304*IF(B1305&gt;$C$18, IF(B1305&lt;$C$19,-1,1),1)</f>
        <v>98.773028669394876</v>
      </c>
      <c r="D1305">
        <f>+$D$3*((1-$D$5)*SOI!D1304+$D$5*SOI!D1303) +   $D$4*((1-$D$5)*SOI!E1304+$D$5*SOI!E1303)</f>
        <v>0</v>
      </c>
      <c r="E1305">
        <f t="shared" si="546"/>
        <v>41.120340000256427</v>
      </c>
      <c r="F1305">
        <f t="shared" si="547"/>
        <v>59.66846476443223</v>
      </c>
      <c r="G1305">
        <f t="shared" si="555"/>
        <v>100.78880476468865</v>
      </c>
      <c r="H1305" s="21">
        <f t="shared" si="556"/>
        <v>-0.41159069250142677</v>
      </c>
      <c r="I1305" s="37">
        <f t="shared" si="548"/>
        <v>20.050855083435817</v>
      </c>
      <c r="J1305" s="1">
        <f t="shared" si="557"/>
        <v>10.757799233670404</v>
      </c>
      <c r="K1305" s="1">
        <f t="shared" si="558"/>
        <v>0.14933069388584419</v>
      </c>
      <c r="L1305" s="1">
        <f t="shared" si="549"/>
        <v>-47.987605996228282</v>
      </c>
      <c r="M1305" s="1">
        <f t="shared" si="550"/>
        <v>3.3716555009974098</v>
      </c>
      <c r="N1305" s="1">
        <f t="shared" si="551"/>
        <v>-3.0087595499084681</v>
      </c>
      <c r="O1305" s="1">
        <f t="shared" si="552"/>
        <v>1.5950043359803976</v>
      </c>
      <c r="P1305" s="1">
        <f t="shared" si="553"/>
        <v>7.2362241951471451E-2</v>
      </c>
      <c r="Q1305" s="1">
        <f t="shared" si="559"/>
        <v>-6.8226487456019624</v>
      </c>
      <c r="R1305" s="1">
        <f t="shared" si="560"/>
        <v>7.5169738400515582</v>
      </c>
      <c r="S1305" s="1">
        <f t="shared" si="561"/>
        <v>-7.9102537364298069</v>
      </c>
      <c r="T1305" s="1">
        <f t="shared" si="562"/>
        <v>1.2878595741485825</v>
      </c>
      <c r="U1305" s="1">
        <f t="shared" si="563"/>
        <v>-7.5269794281541985E-2</v>
      </c>
      <c r="V1305" s="1">
        <f t="shared" si="564"/>
        <v>0.42316269325723527</v>
      </c>
      <c r="W1305" s="1">
        <f t="shared" si="554"/>
        <v>0</v>
      </c>
      <c r="X1305" s="1">
        <f t="shared" si="554"/>
        <v>0</v>
      </c>
      <c r="Y1305" s="1">
        <f t="shared" si="554"/>
        <v>0</v>
      </c>
      <c r="Z1305" s="1">
        <f t="shared" si="554"/>
        <v>0</v>
      </c>
      <c r="AA1305" s="1">
        <f>+AA$3*$F1305*ABS($F1305)*COS(2*PI()*$A1305/$AZ$22+AA$4)*COS(2*PI()*$A1305/$BA$22+AA$5)</f>
        <v>0</v>
      </c>
      <c r="AB1305" s="39">
        <f>+AB$3*$F1305*ABS($F1305)*COS(2*2*PI()*$A1305/$BA$33+AB$4)*COS(2*2*PI()*$A1305/$BA$34+AB$5)*COS(2*2*PI()*$A1305/$BA$35+AB$6)</f>
        <v>0</v>
      </c>
      <c r="AE1305" s="20">
        <f>+$AF$20*SIGN(SOI!A1304)*(ABS(SOI!A1304))^$AE$2</f>
        <v>0.591542932546541</v>
      </c>
      <c r="AF1305" s="20">
        <f t="shared" si="541"/>
        <v>0.62877162774374584</v>
      </c>
      <c r="AG1305" s="19">
        <f t="shared" si="542"/>
        <v>0.52273549546734988</v>
      </c>
      <c r="AH1305" s="19">
        <f t="shared" si="543"/>
        <v>0.39789857076635726</v>
      </c>
      <c r="AI1305">
        <f t="shared" ref="AI1305:AI1368" si="566">+AI1304+$AI$22</f>
        <v>0.76980000000001414</v>
      </c>
      <c r="AJ1305">
        <f t="shared" si="565"/>
        <v>0.10603613227639597</v>
      </c>
      <c r="AK1305">
        <v>1</v>
      </c>
    </row>
    <row r="1306" spans="1:37" x14ac:dyDescent="0.25">
      <c r="A1306">
        <v>106.99999999999828</v>
      </c>
      <c r="B1306" s="2">
        <v>1986.9999999999027</v>
      </c>
      <c r="C1306">
        <f>+D1306+($D$2+E1306+F1306)*SOI!A1305*IF(B1306&gt;$C$18, IF(B1306&lt;$C$19,-1,1),1)</f>
        <v>7.9873288623369172</v>
      </c>
      <c r="D1306">
        <f>+$D$3*((1-$D$5)*SOI!D1305+$D$5*SOI!D1304) +   $D$4*((1-$D$5)*SOI!E1305+$D$5*SOI!E1304)</f>
        <v>0</v>
      </c>
      <c r="E1306">
        <f t="shared" si="546"/>
        <v>2.6892524467291539</v>
      </c>
      <c r="F1306">
        <f t="shared" si="547"/>
        <v>4.0227886140581717</v>
      </c>
      <c r="G1306">
        <f t="shared" si="555"/>
        <v>6.7120410607873255</v>
      </c>
      <c r="H1306" s="21">
        <f t="shared" si="556"/>
        <v>1.9194623738075348E-2</v>
      </c>
      <c r="I1306" s="37">
        <f t="shared" si="548"/>
        <v>1.3986375179742092</v>
      </c>
      <c r="J1306" s="1">
        <f t="shared" si="557"/>
        <v>2.5281858070334284E-2</v>
      </c>
      <c r="K1306" s="1">
        <f t="shared" si="558"/>
        <v>1.1432332802532648E-3</v>
      </c>
      <c r="L1306" s="1">
        <f t="shared" si="549"/>
        <v>-2.3325899301685769</v>
      </c>
      <c r="M1306" s="1">
        <f t="shared" si="550"/>
        <v>0.11359428239458902</v>
      </c>
      <c r="N1306" s="1">
        <f t="shared" si="551"/>
        <v>9.0960929239985833E-2</v>
      </c>
      <c r="O1306" s="1">
        <f t="shared" si="552"/>
        <v>1.5693193064098183</v>
      </c>
      <c r="P1306" s="1">
        <f t="shared" si="553"/>
        <v>1.158347931943373E-2</v>
      </c>
      <c r="Q1306" s="1">
        <f t="shared" si="559"/>
        <v>6.9491821848323707E-3</v>
      </c>
      <c r="R1306" s="1">
        <f t="shared" si="560"/>
        <v>-5.3406731432609818E-4</v>
      </c>
      <c r="S1306" s="1">
        <f t="shared" si="561"/>
        <v>1.6681307835473089E-2</v>
      </c>
      <c r="T1306" s="1">
        <f t="shared" si="562"/>
        <v>6.1592420638279091E-2</v>
      </c>
      <c r="U1306" s="1">
        <f t="shared" si="563"/>
        <v>-8.4046574700041485E-4</v>
      </c>
      <c r="V1306" s="1">
        <f t="shared" si="564"/>
        <v>-2.0478672135372136E-3</v>
      </c>
      <c r="W1306" s="1">
        <f t="shared" si="554"/>
        <v>0</v>
      </c>
      <c r="X1306" s="1">
        <f t="shared" si="554"/>
        <v>0</v>
      </c>
      <c r="Y1306" s="1">
        <f t="shared" si="554"/>
        <v>0</v>
      </c>
      <c r="Z1306" s="1">
        <f t="shared" si="554"/>
        <v>0</v>
      </c>
      <c r="AA1306" s="1">
        <f>+AA$3*$F1306*ABS($F1306)*COS(2*PI()*$A1306/$AZ$22+AA$4)*COS(2*PI()*$A1306/$BA$22+AA$5)</f>
        <v>0</v>
      </c>
      <c r="AB1306" s="39">
        <f>+AB$3*$F1306*ABS($F1306)*COS(2*2*PI()*$A1306/$BA$33+AB$4)*COS(2*2*PI()*$A1306/$BA$34+AB$5)*COS(2*2*PI()*$A1306/$BA$35+AB$6)</f>
        <v>0</v>
      </c>
      <c r="AE1306" s="20">
        <f>+$AF$20*SIGN(SOI!A1305)*(ABS(SOI!A1305))^$AE$2</f>
        <v>0.67800699089392935</v>
      </c>
      <c r="AF1306" s="20">
        <f t="shared" si="541"/>
        <v>0.64651001120844265</v>
      </c>
      <c r="AG1306" s="19">
        <f t="shared" si="542"/>
        <v>0.31922924910256789</v>
      </c>
      <c r="AH1306" s="19">
        <f t="shared" si="543"/>
        <v>0.36125277309748438</v>
      </c>
      <c r="AI1306">
        <f t="shared" si="566"/>
        <v>0.77040000000001418</v>
      </c>
      <c r="AJ1306">
        <f t="shared" si="565"/>
        <v>0.32728076210587476</v>
      </c>
      <c r="AK1306">
        <v>1</v>
      </c>
    </row>
    <row r="1307" spans="1:37" x14ac:dyDescent="0.25">
      <c r="A1307">
        <v>107.08333333333161</v>
      </c>
      <c r="B1307" s="2">
        <v>1987.0833333332359</v>
      </c>
      <c r="C1307">
        <f>+D1307+($D$2+E1307+F1307)*SOI!A1306*IF(B1307&gt;$C$18, IF(B1307&lt;$C$19,-1,1),1)</f>
        <v>-4.1909608782409196</v>
      </c>
      <c r="D1307">
        <f>+$D$3*((1-$D$5)*SOI!D1306+$D$5*SOI!D1305) +   $D$4*((1-$D$5)*SOI!E1306+$D$5*SOI!E1305)</f>
        <v>0</v>
      </c>
      <c r="E1307">
        <f t="shared" si="546"/>
        <v>-1.3464768076508236</v>
      </c>
      <c r="F1307">
        <f t="shared" si="547"/>
        <v>-2.2355410369995354</v>
      </c>
      <c r="G1307">
        <f t="shared" si="555"/>
        <v>-3.582017844650359</v>
      </c>
      <c r="H1307" s="21">
        <f t="shared" si="556"/>
        <v>-3.3579531215169676E-2</v>
      </c>
      <c r="I1307" s="37">
        <f t="shared" si="548"/>
        <v>-0.37240736528621782</v>
      </c>
      <c r="J1307" s="1">
        <f t="shared" si="557"/>
        <v>-7.6188798642487553E-4</v>
      </c>
      <c r="K1307" s="1">
        <f t="shared" si="558"/>
        <v>-1.1717780288291751E-4</v>
      </c>
      <c r="L1307" s="1">
        <f t="shared" si="549"/>
        <v>0.11285192139401432</v>
      </c>
      <c r="M1307" s="1">
        <f t="shared" si="550"/>
        <v>1.2856581914348705E-2</v>
      </c>
      <c r="N1307" s="1">
        <f t="shared" si="551"/>
        <v>-0.17311277496924121</v>
      </c>
      <c r="O1307" s="1">
        <f t="shared" si="552"/>
        <v>-1.2249113151674813</v>
      </c>
      <c r="P1307" s="1">
        <f t="shared" si="553"/>
        <v>-3.1440223858112064E-2</v>
      </c>
      <c r="Q1307" s="1">
        <f t="shared" si="559"/>
        <v>-1.4968455006029219E-3</v>
      </c>
      <c r="R1307" s="1">
        <f t="shared" si="560"/>
        <v>-3.063037866467266E-5</v>
      </c>
      <c r="S1307" s="1">
        <f t="shared" si="561"/>
        <v>8.4531273992059855E-3</v>
      </c>
      <c r="T1307" s="1">
        <f t="shared" si="562"/>
        <v>2.3259006639876783E-3</v>
      </c>
      <c r="U1307" s="1">
        <f t="shared" si="563"/>
        <v>-6.0740688213465819E-4</v>
      </c>
      <c r="V1307" s="1">
        <f t="shared" si="564"/>
        <v>-1.0578464298278134E-2</v>
      </c>
      <c r="W1307" s="1">
        <f t="shared" si="554"/>
        <v>0</v>
      </c>
      <c r="X1307" s="1">
        <f t="shared" si="554"/>
        <v>0</v>
      </c>
      <c r="Y1307" s="1">
        <f t="shared" si="554"/>
        <v>0</v>
      </c>
      <c r="Z1307" s="1">
        <f t="shared" si="554"/>
        <v>0</v>
      </c>
      <c r="AA1307" s="1">
        <f>+AA$3*$F1307*ABS($F1307)*COS(2*PI()*$A1307/$AZ$22+AA$4)*COS(2*PI()*$A1307/$BA$22+AA$5)</f>
        <v>0</v>
      </c>
      <c r="AB1307" s="39">
        <f>+AB$3*$F1307*ABS($F1307)*COS(2*2*PI()*$A1307/$BA$33+AB$4)*COS(2*2*PI()*$A1307/$BA$34+AB$5)*COS(2*2*PI()*$A1307/$BA$35+AB$6)</f>
        <v>0</v>
      </c>
      <c r="AE1307" s="20">
        <f>+$AF$20*SIGN(SOI!A1306)*(ABS(SOI!A1306))^$AE$2</f>
        <v>0.66998011018485737</v>
      </c>
      <c r="AF1307" s="20">
        <f t="shared" si="541"/>
        <v>0.68196269511592522</v>
      </c>
      <c r="AG1307" s="19">
        <f t="shared" si="542"/>
        <v>0.40178712493664026</v>
      </c>
      <c r="AH1307" s="19">
        <f t="shared" si="543"/>
        <v>0.37624478510213377</v>
      </c>
      <c r="AI1307">
        <f t="shared" si="566"/>
        <v>0.77100000000001423</v>
      </c>
      <c r="AJ1307">
        <f t="shared" si="565"/>
        <v>0.28017557017928496</v>
      </c>
      <c r="AK1307">
        <v>1</v>
      </c>
    </row>
    <row r="1308" spans="1:37" x14ac:dyDescent="0.25">
      <c r="A1308">
        <v>107.16666666666494</v>
      </c>
      <c r="B1308" s="2">
        <v>1987.1666666665692</v>
      </c>
      <c r="C1308">
        <f>+D1308+($D$2+E1308+F1308)*SOI!A1307*IF(B1308&gt;$C$18, IF(B1308&lt;$C$19,-1,1),1)</f>
        <v>3.5231637987950037</v>
      </c>
      <c r="D1308">
        <f>+$D$3*((1-$D$5)*SOI!D1307+$D$5*SOI!D1306) +   $D$4*((1-$D$5)*SOI!E1307+$D$5*SOI!E1306)</f>
        <v>0</v>
      </c>
      <c r="E1308">
        <f t="shared" si="546"/>
        <v>0.94082667463114467</v>
      </c>
      <c r="F1308">
        <f t="shared" si="547"/>
        <v>1.900434453429342</v>
      </c>
      <c r="G1308">
        <f t="shared" si="555"/>
        <v>2.8412611280604869</v>
      </c>
      <c r="H1308" s="21">
        <f t="shared" si="556"/>
        <v>4.7527584597152417E-3</v>
      </c>
      <c r="I1308" s="37">
        <f t="shared" si="548"/>
        <v>-0.10294889101539352</v>
      </c>
      <c r="J1308" s="1">
        <f t="shared" si="557"/>
        <v>4.2857488812164587E-4</v>
      </c>
      <c r="K1308" s="1">
        <f t="shared" si="558"/>
        <v>9.2170746535804102E-5</v>
      </c>
      <c r="L1308" s="1">
        <f t="shared" si="549"/>
        <v>-0.23984809869686086</v>
      </c>
      <c r="M1308" s="1">
        <f t="shared" si="550"/>
        <v>-2.6161202655403257E-2</v>
      </c>
      <c r="N1308" s="1">
        <f t="shared" si="551"/>
        <v>0.15926980039058586</v>
      </c>
      <c r="O1308" s="1">
        <f t="shared" si="552"/>
        <v>0.4268161036297603</v>
      </c>
      <c r="P1308" s="1">
        <f t="shared" si="553"/>
        <v>3.3394112912159254E-2</v>
      </c>
      <c r="Q1308" s="1">
        <f t="shared" si="559"/>
        <v>-2.8022925854861501E-3</v>
      </c>
      <c r="R1308" s="1">
        <f t="shared" si="560"/>
        <v>-1.5852299840619971E-5</v>
      </c>
      <c r="S1308" s="1">
        <f t="shared" si="561"/>
        <v>-2.1499340752472161E-3</v>
      </c>
      <c r="T1308" s="1">
        <f t="shared" si="562"/>
        <v>1.72248177496252E-3</v>
      </c>
      <c r="U1308" s="1">
        <f t="shared" si="563"/>
        <v>1.7834765401741477E-4</v>
      </c>
      <c r="V1308" s="1">
        <f t="shared" si="564"/>
        <v>-1.0337397682149085E-2</v>
      </c>
      <c r="W1308" s="1">
        <f t="shared" si="554"/>
        <v>0</v>
      </c>
      <c r="X1308" s="1">
        <f t="shared" si="554"/>
        <v>0</v>
      </c>
      <c r="Y1308" s="1">
        <f t="shared" si="554"/>
        <v>0</v>
      </c>
      <c r="Z1308" s="1">
        <f t="shared" si="554"/>
        <v>0</v>
      </c>
      <c r="AA1308" s="1">
        <f>+AA$3*$F1308*ABS($F1308)*COS(2*PI()*$A1308/$AZ$22+AA$4)*COS(2*PI()*$A1308/$BA$22+AA$5)</f>
        <v>0</v>
      </c>
      <c r="AB1308" s="39">
        <f>+AB$3*$F1308*ABS($F1308)*COS(2*2*PI()*$A1308/$BA$33+AB$4)*COS(2*2*PI()*$A1308/$BA$34+AB$5)*COS(2*2*PI()*$A1308/$BA$35+AB$6)</f>
        <v>0</v>
      </c>
      <c r="AE1308" s="20">
        <f>+$AF$20*SIGN(SOI!A1307)*(ABS(SOI!A1307))^$AE$2</f>
        <v>0.69790098426898906</v>
      </c>
      <c r="AF1308" s="20">
        <f t="shared" ref="AF1308:AF1371" si="567">+AVERAGE(AE1307:AE1309)</f>
        <v>0.64023645320334743</v>
      </c>
      <c r="AG1308" s="19">
        <f t="shared" si="542"/>
        <v>0.4161121604899819</v>
      </c>
      <c r="AH1308" s="19">
        <f t="shared" si="543"/>
        <v>0.41228310091867604</v>
      </c>
      <c r="AI1308">
        <f t="shared" si="566"/>
        <v>0.77160000000001427</v>
      </c>
      <c r="AJ1308">
        <f t="shared" si="565"/>
        <v>0.22412429271336554</v>
      </c>
      <c r="AK1308">
        <v>1</v>
      </c>
    </row>
    <row r="1309" spans="1:37" x14ac:dyDescent="0.25">
      <c r="A1309">
        <v>107.24999999999827</v>
      </c>
      <c r="B1309" s="2">
        <v>1987.2499999999025</v>
      </c>
      <c r="C1309">
        <f>+D1309+($D$2+E1309+F1309)*SOI!A1308*IF(B1309&gt;$C$18, IF(B1309&lt;$C$19,-1,1),1)</f>
        <v>-2.5968185220522577</v>
      </c>
      <c r="D1309">
        <f>+$D$3*((1-$D$5)*SOI!D1308+$D$5*SOI!D1307) +   $D$4*((1-$D$5)*SOI!E1308+$D$5*SOI!E1307)</f>
        <v>0</v>
      </c>
      <c r="E1309">
        <f t="shared" si="546"/>
        <v>-0.76296473721587255</v>
      </c>
      <c r="F1309">
        <f t="shared" si="547"/>
        <v>-2.1548088830675631</v>
      </c>
      <c r="G1309">
        <f t="shared" si="555"/>
        <v>-2.9177736202834357</v>
      </c>
      <c r="H1309" s="21">
        <f t="shared" si="556"/>
        <v>1.9569498434021351E-2</v>
      </c>
      <c r="I1309" s="37">
        <f t="shared" si="548"/>
        <v>0.32309576652626359</v>
      </c>
      <c r="J1309" s="1">
        <f t="shared" si="557"/>
        <v>-1.2174328382050896E-3</v>
      </c>
      <c r="K1309" s="1">
        <f t="shared" si="558"/>
        <v>-1.2642787300167605E-6</v>
      </c>
      <c r="L1309" s="1">
        <f t="shared" si="549"/>
        <v>0.81001890879253979</v>
      </c>
      <c r="M1309" s="1">
        <f t="shared" si="550"/>
        <v>-2.3679165975578842E-2</v>
      </c>
      <c r="N1309" s="1">
        <f t="shared" si="551"/>
        <v>-0.1026258562549202</v>
      </c>
      <c r="O1309" s="1">
        <f t="shared" si="552"/>
        <v>-3.2316697208464671E-3</v>
      </c>
      <c r="P1309" s="1">
        <f t="shared" si="553"/>
        <v>-1.79132583114005E-2</v>
      </c>
      <c r="Q1309" s="1">
        <f t="shared" si="559"/>
        <v>1.6343517493466811E-3</v>
      </c>
      <c r="R1309" s="1">
        <f t="shared" si="560"/>
        <v>-2.9015758482022573E-5</v>
      </c>
      <c r="S1309" s="1">
        <f t="shared" si="561"/>
        <v>-4.3476852498621956E-3</v>
      </c>
      <c r="T1309" s="1">
        <f t="shared" si="562"/>
        <v>4.4045311386526884E-5</v>
      </c>
      <c r="U1309" s="1">
        <f t="shared" si="563"/>
        <v>3.0024907156815856E-4</v>
      </c>
      <c r="V1309" s="1">
        <f t="shared" si="564"/>
        <v>-3.5730513620117928E-3</v>
      </c>
      <c r="W1309" s="1">
        <f t="shared" si="554"/>
        <v>0</v>
      </c>
      <c r="X1309" s="1">
        <f t="shared" si="554"/>
        <v>0</v>
      </c>
      <c r="Y1309" s="1">
        <f t="shared" si="554"/>
        <v>0</v>
      </c>
      <c r="Z1309" s="1">
        <f t="shared" si="554"/>
        <v>0</v>
      </c>
      <c r="AA1309" s="1">
        <f>+AA$3*$F1309*ABS($F1309)*COS(2*PI()*$A1309/$AZ$22+AA$4)*COS(2*PI()*$A1309/$BA$22+AA$5)</f>
        <v>0</v>
      </c>
      <c r="AB1309" s="39">
        <f>+AB$3*$F1309*ABS($F1309)*COS(2*2*PI()*$A1309/$BA$33+AB$4)*COS(2*2*PI()*$A1309/$BA$34+AB$5)*COS(2*2*PI()*$A1309/$BA$35+AB$6)</f>
        <v>0</v>
      </c>
      <c r="AE1309" s="20">
        <f>+$AF$20*SIGN(SOI!A1308)*(ABS(SOI!A1308))^$AE$2</f>
        <v>0.55282826515619587</v>
      </c>
      <c r="AF1309" s="20">
        <f t="shared" si="567"/>
        <v>0.60408590054809708</v>
      </c>
      <c r="AG1309" s="19">
        <f t="shared" si="542"/>
        <v>0.35272855843319084</v>
      </c>
      <c r="AH1309" s="19">
        <f t="shared" si="543"/>
        <v>0.34620178873433649</v>
      </c>
      <c r="AI1309">
        <f t="shared" si="566"/>
        <v>0.77220000000001432</v>
      </c>
      <c r="AJ1309">
        <f t="shared" si="565"/>
        <v>0.25135734211490623</v>
      </c>
      <c r="AK1309">
        <v>1</v>
      </c>
    </row>
    <row r="1310" spans="1:37" x14ac:dyDescent="0.25">
      <c r="A1310">
        <v>107.33333333333159</v>
      </c>
      <c r="B1310" s="2">
        <v>1987.3333333332357</v>
      </c>
      <c r="C1310">
        <f>+D1310+($D$2+E1310+F1310)*SOI!A1309*IF(B1310&gt;$C$18, IF(B1310&lt;$C$19,-1,1),1)</f>
        <v>3.8973709328198547</v>
      </c>
      <c r="D1310">
        <f>+$D$3*((1-$D$5)*SOI!D1309+$D$5*SOI!D1308) +   $D$4*((1-$D$5)*SOI!E1309+$D$5*SOI!E1308)</f>
        <v>0</v>
      </c>
      <c r="E1310">
        <f t="shared" si="546"/>
        <v>0.68067141202493708</v>
      </c>
      <c r="F1310">
        <f t="shared" si="547"/>
        <v>3.6021537888760022</v>
      </c>
      <c r="G1310">
        <f t="shared" si="555"/>
        <v>4.2828252009009393</v>
      </c>
      <c r="H1310" s="21">
        <f t="shared" si="556"/>
        <v>-1.305480416595536E-2</v>
      </c>
      <c r="I1310" s="37">
        <f t="shared" si="548"/>
        <v>-0.32344815561307105</v>
      </c>
      <c r="J1310" s="1">
        <f t="shared" si="557"/>
        <v>-7.4332655382703247E-3</v>
      </c>
      <c r="K1310" s="1">
        <f t="shared" si="558"/>
        <v>2.8233894736259499E-6</v>
      </c>
      <c r="L1310" s="1">
        <f t="shared" si="549"/>
        <v>-0.68972966269790448</v>
      </c>
      <c r="M1310" s="1">
        <f t="shared" si="550"/>
        <v>0.14442009476256684</v>
      </c>
      <c r="N1310" s="1">
        <f t="shared" si="551"/>
        <v>1.0003221170322417E-2</v>
      </c>
      <c r="O1310" s="1">
        <f t="shared" si="552"/>
        <v>0.20972418942443319</v>
      </c>
      <c r="P1310" s="1">
        <f t="shared" si="553"/>
        <v>7.239311196477903E-4</v>
      </c>
      <c r="Q1310" s="1">
        <f t="shared" si="559"/>
        <v>9.7160520711384523E-4</v>
      </c>
      <c r="R1310" s="1">
        <f t="shared" si="560"/>
        <v>1.7268381732536946E-5</v>
      </c>
      <c r="S1310" s="1">
        <f t="shared" si="561"/>
        <v>-4.2424290190262942E-4</v>
      </c>
      <c r="T1310" s="1">
        <f t="shared" si="562"/>
        <v>2.4339126439616942E-3</v>
      </c>
      <c r="U1310" s="1">
        <f t="shared" si="563"/>
        <v>1.2147243635072629E-5</v>
      </c>
      <c r="V1310" s="1">
        <f t="shared" si="564"/>
        <v>-1.4074889506476474E-5</v>
      </c>
      <c r="W1310" s="1">
        <f t="shared" si="554"/>
        <v>0</v>
      </c>
      <c r="X1310" s="1">
        <f t="shared" si="554"/>
        <v>0</v>
      </c>
      <c r="Y1310" s="1">
        <f t="shared" si="554"/>
        <v>0</v>
      </c>
      <c r="Z1310" s="1">
        <f t="shared" si="554"/>
        <v>0</v>
      </c>
      <c r="AA1310" s="1">
        <f>+AA$3*$F1310*ABS($F1310)*COS(2*PI()*$A1310/$AZ$22+AA$4)*COS(2*PI()*$A1310/$BA$22+AA$5)</f>
        <v>0</v>
      </c>
      <c r="AB1310" s="39">
        <f>+AB$3*$F1310*ABS($F1310)*COS(2*2*PI()*$A1310/$BA$33+AB$4)*COS(2*2*PI()*$A1310/$BA$34+AB$5)*COS(2*2*PI()*$A1310/$BA$35+AB$6)</f>
        <v>0</v>
      </c>
      <c r="AE1310" s="20">
        <f>+$AF$20*SIGN(SOI!A1309)*(ABS(SOI!A1309))^$AE$2</f>
        <v>0.5615284522191063</v>
      </c>
      <c r="AF1310" s="20">
        <f t="shared" si="567"/>
        <v>0.60408590054809708</v>
      </c>
      <c r="AG1310" s="19">
        <f t="shared" si="542"/>
        <v>-1.1522901247788426</v>
      </c>
      <c r="AH1310" s="19">
        <f t="shared" si="543"/>
        <v>-1.1508827913987891</v>
      </c>
      <c r="AI1310">
        <f t="shared" si="566"/>
        <v>0.77280000000001436</v>
      </c>
      <c r="AJ1310">
        <f t="shared" si="565"/>
        <v>1.7563760253269396</v>
      </c>
      <c r="AK1310">
        <v>1</v>
      </c>
    </row>
    <row r="1311" spans="1:37" x14ac:dyDescent="0.25">
      <c r="A1311">
        <v>107.41666666666492</v>
      </c>
      <c r="B1311" s="2">
        <v>1987.416666666569</v>
      </c>
      <c r="C1311">
        <f>+D1311+($D$2+E1311+F1311)*SOI!A1310*IF(B1311&gt;$C$18, IF(B1311&lt;$C$19,-1,1),1)</f>
        <v>-74.800691196802617</v>
      </c>
      <c r="D1311">
        <f>+$D$3*((1-$D$5)*SOI!D1310+$D$5*SOI!D1309) +   $D$4*((1-$D$5)*SOI!E1310+$D$5*SOI!E1309)</f>
        <v>0</v>
      </c>
      <c r="E1311">
        <f t="shared" si="546"/>
        <v>-0.65467329755693149</v>
      </c>
      <c r="F1311">
        <f t="shared" si="547"/>
        <v>-59.668464764380666</v>
      </c>
      <c r="G1311">
        <f t="shared" si="555"/>
        <v>-60.323138061937598</v>
      </c>
      <c r="H1311" s="21">
        <f t="shared" si="556"/>
        <v>-3.3782049595422636E-2</v>
      </c>
      <c r="I1311" s="37">
        <f t="shared" si="548"/>
        <v>-0.40473952870275276</v>
      </c>
      <c r="J1311" s="1">
        <f t="shared" si="557"/>
        <v>0.1201813877964433</v>
      </c>
      <c r="K1311" s="1">
        <f t="shared" si="558"/>
        <v>2.8483035586217731E-4</v>
      </c>
      <c r="L1311" s="1">
        <f t="shared" si="549"/>
        <v>9.1629998544419902E-2</v>
      </c>
      <c r="M1311" s="1">
        <f t="shared" si="550"/>
        <v>-1.8660112183551667</v>
      </c>
      <c r="N1311" s="1">
        <f t="shared" si="551"/>
        <v>1.0877421017524744</v>
      </c>
      <c r="O1311" s="1">
        <f t="shared" si="552"/>
        <v>0.4642051591981266</v>
      </c>
      <c r="P1311" s="1">
        <f t="shared" si="553"/>
        <v>-0.24836621165909506</v>
      </c>
      <c r="Q1311" s="1">
        <f t="shared" si="559"/>
        <v>-1.3650938993240112</v>
      </c>
      <c r="R1311" s="1">
        <f t="shared" si="560"/>
        <v>-3.03595461750534E-2</v>
      </c>
      <c r="S1311" s="1">
        <f t="shared" si="561"/>
        <v>-5.7726017245095421E-2</v>
      </c>
      <c r="T1311" s="1">
        <f t="shared" si="562"/>
        <v>-7.1569041532551514E-4</v>
      </c>
      <c r="U1311" s="1">
        <f t="shared" si="563"/>
        <v>-5.2148755866107711E-3</v>
      </c>
      <c r="V1311" s="1">
        <f t="shared" si="564"/>
        <v>0.52508103004465212</v>
      </c>
      <c r="W1311" s="1">
        <f t="shared" si="554"/>
        <v>0</v>
      </c>
      <c r="X1311" s="1">
        <f t="shared" si="554"/>
        <v>0</v>
      </c>
      <c r="Y1311" s="1">
        <f t="shared" si="554"/>
        <v>0</v>
      </c>
      <c r="Z1311" s="1">
        <f t="shared" si="554"/>
        <v>0</v>
      </c>
      <c r="AA1311" s="1">
        <f>+AA$3*$F1311*ABS($F1311)*COS(2*PI()*$A1311/$AZ$22+AA$4)*COS(2*PI()*$A1311/$BA$22+AA$5)</f>
        <v>0</v>
      </c>
      <c r="AB1311" s="39">
        <f>+AB$3*$F1311*ABS($F1311)*COS(2*2*PI()*$A1311/$BA$33+AB$4)*COS(2*2*PI()*$A1311/$BA$34+AB$5)*COS(2*2*PI()*$A1311/$BA$35+AB$6)</f>
        <v>0</v>
      </c>
      <c r="AE1311" s="20">
        <f>+$AF$20*SIGN(SOI!A1310)*(ABS(SOI!A1310))^$AE$2</f>
        <v>0.69790098426898906</v>
      </c>
      <c r="AF1311" s="20">
        <f t="shared" si="567"/>
        <v>0.6654729124087263</v>
      </c>
      <c r="AG1311" s="19">
        <f t="shared" si="542"/>
        <v>-0.31574800582120188</v>
      </c>
      <c r="AH1311" s="19">
        <f t="shared" si="543"/>
        <v>-0.32082133967228688</v>
      </c>
      <c r="AI1311">
        <f t="shared" si="566"/>
        <v>0.77340000000001441</v>
      </c>
      <c r="AJ1311">
        <f t="shared" si="565"/>
        <v>0.98122091822992819</v>
      </c>
      <c r="AK1311">
        <v>1</v>
      </c>
    </row>
    <row r="1312" spans="1:37" x14ac:dyDescent="0.25">
      <c r="A1312">
        <v>107.49999999999825</v>
      </c>
      <c r="B1312" s="2">
        <v>1987.4999999999022</v>
      </c>
      <c r="C1312">
        <f>+D1312+($D$2+E1312+F1312)*SOI!A1311*IF(B1312&gt;$C$18, IF(B1312&lt;$C$19,-1,1),1)</f>
        <v>-4.4861860202861834</v>
      </c>
      <c r="D1312">
        <f>+$D$3*((1-$D$5)*SOI!D1311+$D$5*SOI!D1310) +   $D$4*((1-$D$5)*SOI!E1311+$D$5*SOI!E1310)</f>
        <v>0</v>
      </c>
      <c r="E1312">
        <f t="shared" si="546"/>
        <v>0.67488859925177369</v>
      </c>
      <c r="F1312">
        <f t="shared" si="547"/>
        <v>-4.0227886143907163</v>
      </c>
      <c r="G1312">
        <f t="shared" si="555"/>
        <v>-3.3479000151389426</v>
      </c>
      <c r="H1312" s="21">
        <f t="shared" si="556"/>
        <v>1.2305223532096475E-2</v>
      </c>
      <c r="I1312" s="37">
        <f t="shared" si="548"/>
        <v>1.9411844051587943E-2</v>
      </c>
      <c r="J1312" s="1">
        <f t="shared" si="557"/>
        <v>4.2510197813232768E-4</v>
      </c>
      <c r="K1312" s="1">
        <f t="shared" si="558"/>
        <v>-5.9572033370834638E-5</v>
      </c>
      <c r="L1312" s="1">
        <f t="shared" si="549"/>
        <v>-8.015567170451128E-2</v>
      </c>
      <c r="M1312" s="1">
        <f t="shared" si="550"/>
        <v>0.13761918750897623</v>
      </c>
      <c r="N1312" s="1">
        <f t="shared" si="551"/>
        <v>3.8038106398161103E-2</v>
      </c>
      <c r="O1312" s="1">
        <f t="shared" si="552"/>
        <v>0.54262926956905333</v>
      </c>
      <c r="P1312" s="1">
        <f t="shared" si="553"/>
        <v>-5.0799429314427658E-2</v>
      </c>
      <c r="Q1312" s="1">
        <f t="shared" si="559"/>
        <v>3.5206286210942052E-3</v>
      </c>
      <c r="R1312" s="1">
        <f t="shared" si="560"/>
        <v>-3.7552956728361061E-6</v>
      </c>
      <c r="S1312" s="1">
        <f t="shared" si="561"/>
        <v>9.6817913091071725E-5</v>
      </c>
      <c r="T1312" s="1">
        <f t="shared" si="562"/>
        <v>7.3183812859745133E-4</v>
      </c>
      <c r="U1312" s="1">
        <f t="shared" si="563"/>
        <v>5.1156573109591593E-5</v>
      </c>
      <c r="V1312" s="1">
        <f t="shared" si="564"/>
        <v>3.7556542110030312E-3</v>
      </c>
      <c r="W1312" s="1">
        <f t="shared" si="554"/>
        <v>0</v>
      </c>
      <c r="X1312" s="1">
        <f t="shared" si="554"/>
        <v>0</v>
      </c>
      <c r="Y1312" s="1">
        <f t="shared" si="554"/>
        <v>0</v>
      </c>
      <c r="Z1312" s="1">
        <f t="shared" si="554"/>
        <v>0</v>
      </c>
      <c r="AA1312" s="1">
        <f>+AA$3*$F1312*ABS($F1312)*COS(2*PI()*$A1312/$AZ$22+AA$4)*COS(2*PI()*$A1312/$BA$22+AA$5)</f>
        <v>0</v>
      </c>
      <c r="AB1312" s="39">
        <f>+AB$3*$F1312*ABS($F1312)*COS(2*2*PI()*$A1312/$BA$33+AB$4)*COS(2*2*PI()*$A1312/$BA$34+AB$5)*COS(2*2*PI()*$A1312/$BA$35+AB$6)</f>
        <v>0</v>
      </c>
      <c r="AE1312" s="20">
        <f>+$AF$20*SIGN(SOI!A1311)*(ABS(SOI!A1311))^$AE$2</f>
        <v>0.73698930073808366</v>
      </c>
      <c r="AF1312" s="20">
        <f t="shared" si="567"/>
        <v>0.74172604468124625</v>
      </c>
      <c r="AG1312" s="19">
        <f t="shared" si="542"/>
        <v>-1.0516376564456846</v>
      </c>
      <c r="AH1312" s="19">
        <f t="shared" si="543"/>
        <v>-1.0538230307369847</v>
      </c>
      <c r="AI1312">
        <f t="shared" si="566"/>
        <v>0.77400000000001445</v>
      </c>
      <c r="AJ1312">
        <f t="shared" si="565"/>
        <v>1.793363701126931</v>
      </c>
      <c r="AK1312">
        <v>1</v>
      </c>
    </row>
    <row r="1313" spans="1:37" x14ac:dyDescent="0.25">
      <c r="A1313">
        <v>107.58333333333158</v>
      </c>
      <c r="B1313" s="2">
        <v>1987.5833333332355</v>
      </c>
      <c r="C1313">
        <f>+D1313+($D$2+E1313+F1313)*SOI!A1312*IF(B1313&gt;$C$18, IF(B1313&lt;$C$19,-1,1),1)</f>
        <v>2.1999827066834783</v>
      </c>
      <c r="D1313">
        <f>+$D$3*((1-$D$5)*SOI!D1312+$D$5*SOI!D1311) +   $D$4*((1-$D$5)*SOI!E1312+$D$5*SOI!E1311)</f>
        <v>0</v>
      </c>
      <c r="E1313">
        <f t="shared" si="546"/>
        <v>-0.74906623532183403</v>
      </c>
      <c r="F1313">
        <f t="shared" si="547"/>
        <v>2.2355410371349951</v>
      </c>
      <c r="G1313">
        <f t="shared" si="555"/>
        <v>1.4864748018131611</v>
      </c>
      <c r="H1313" s="21">
        <f t="shared" si="556"/>
        <v>1.1014546292218768E-3</v>
      </c>
      <c r="I1313" s="37">
        <f t="shared" si="548"/>
        <v>-0.32778534898437278</v>
      </c>
      <c r="J1313" s="1">
        <f t="shared" si="557"/>
        <v>1.5005309423819467E-2</v>
      </c>
      <c r="K1313" s="1">
        <f t="shared" si="558"/>
        <v>4.5160902587871313E-5</v>
      </c>
      <c r="L1313" s="1">
        <f t="shared" si="549"/>
        <v>0.69914390463004084</v>
      </c>
      <c r="M1313" s="1">
        <f t="shared" si="550"/>
        <v>-0.28767894321806031</v>
      </c>
      <c r="N1313" s="1">
        <f t="shared" si="551"/>
        <v>1.7739170941731712E-2</v>
      </c>
      <c r="O1313" s="1">
        <f t="shared" si="552"/>
        <v>-8.5635404739916279E-2</v>
      </c>
      <c r="P1313" s="1">
        <f t="shared" si="553"/>
        <v>2.7976705161966021E-2</v>
      </c>
      <c r="Q1313" s="1">
        <f t="shared" si="559"/>
        <v>-3.4321300074792549E-3</v>
      </c>
      <c r="R1313" s="1">
        <f t="shared" si="560"/>
        <v>-6.1817351787498703E-5</v>
      </c>
      <c r="S1313" s="1">
        <f t="shared" si="561"/>
        <v>-7.6241756176893079E-4</v>
      </c>
      <c r="T1313" s="1">
        <f t="shared" si="562"/>
        <v>1.0073896599743803E-3</v>
      </c>
      <c r="U1313" s="1">
        <f t="shared" si="563"/>
        <v>4.7573151356236317E-4</v>
      </c>
      <c r="V1313" s="1">
        <f t="shared" si="564"/>
        <v>-9.6457890920375342E-4</v>
      </c>
      <c r="W1313" s="1">
        <f t="shared" si="554"/>
        <v>0</v>
      </c>
      <c r="X1313" s="1">
        <f t="shared" si="554"/>
        <v>0</v>
      </c>
      <c r="Y1313" s="1">
        <f t="shared" si="554"/>
        <v>0</v>
      </c>
      <c r="Z1313" s="1">
        <f t="shared" si="554"/>
        <v>0</v>
      </c>
      <c r="AA1313" s="1">
        <f>+AA$3*$F1313*ABS($F1313)*COS(2*PI()*$A1313/$AZ$22+AA$4)*COS(2*PI()*$A1313/$BA$22+AA$5)</f>
        <v>0</v>
      </c>
      <c r="AB1313" s="39">
        <f>+AB$3*$F1313*ABS($F1313)*COS(2*2*PI()*$A1313/$BA$33+AB$4)*COS(2*2*PI()*$A1313/$BA$34+AB$5)*COS(2*2*PI()*$A1313/$BA$35+AB$6)</f>
        <v>0</v>
      </c>
      <c r="AE1313" s="20">
        <f>+$AF$20*SIGN(SOI!A1312)*(ABS(SOI!A1312))^$AE$2</f>
        <v>0.79028784903666605</v>
      </c>
      <c r="AF1313" s="20">
        <f t="shared" si="567"/>
        <v>0.77874401988803632</v>
      </c>
      <c r="AG1313" s="19">
        <f t="shared" si="542"/>
        <v>-0.45490218725732678</v>
      </c>
      <c r="AH1313" s="19">
        <f t="shared" si="543"/>
        <v>-0.44665030688748397</v>
      </c>
      <c r="AI1313">
        <f t="shared" si="566"/>
        <v>0.7746000000000145</v>
      </c>
      <c r="AJ1313">
        <f t="shared" si="565"/>
        <v>1.2336462071453631</v>
      </c>
      <c r="AK1313">
        <v>1</v>
      </c>
    </row>
    <row r="1314" spans="1:37" x14ac:dyDescent="0.25">
      <c r="A1314">
        <v>107.66666666666491</v>
      </c>
      <c r="B1314" s="2">
        <v>1987.6666666665687</v>
      </c>
      <c r="C1314">
        <f>+D1314+($D$2+E1314+F1314)*SOI!A1313*IF(B1314&gt;$C$18, IF(B1314&lt;$C$19,-1,1),1)</f>
        <v>-1.5133167838675718</v>
      </c>
      <c r="D1314">
        <f>+$D$3*((1-$D$5)*SOI!D1313+$D$5*SOI!D1312) +   $D$4*((1-$D$5)*SOI!E1313+$D$5*SOI!E1312)</f>
        <v>0</v>
      </c>
      <c r="E1314">
        <f t="shared" si="546"/>
        <v>0.91133851638464591</v>
      </c>
      <c r="F1314">
        <f t="shared" si="547"/>
        <v>-1.9004344535529936</v>
      </c>
      <c r="G1314">
        <f t="shared" si="555"/>
        <v>-0.98909593716834765</v>
      </c>
      <c r="H1314" s="21">
        <f t="shared" si="556"/>
        <v>-4.4113405495137801E-4</v>
      </c>
      <c r="I1314" s="37">
        <f t="shared" si="548"/>
        <v>0.54857884487533293</v>
      </c>
      <c r="J1314" s="1">
        <f t="shared" si="557"/>
        <v>3.1634601897331693E-2</v>
      </c>
      <c r="K1314" s="1">
        <f t="shared" si="558"/>
        <v>-2.8057555697351625E-5</v>
      </c>
      <c r="L1314" s="1">
        <f t="shared" si="549"/>
        <v>-1.0558784031514019</v>
      </c>
      <c r="M1314" s="1">
        <f t="shared" si="550"/>
        <v>0.36238980816668814</v>
      </c>
      <c r="N1314" s="1">
        <f t="shared" si="551"/>
        <v>-1.5718433199915612E-2</v>
      </c>
      <c r="O1314" s="1">
        <f t="shared" si="552"/>
        <v>0.11807757135917392</v>
      </c>
      <c r="P1314" s="1">
        <f t="shared" si="553"/>
        <v>-8.3468459462112347E-3</v>
      </c>
      <c r="Q1314" s="1">
        <f t="shared" si="559"/>
        <v>-3.8309595441700026E-3</v>
      </c>
      <c r="R1314" s="1">
        <f t="shared" si="560"/>
        <v>1.1547919540704003E-4</v>
      </c>
      <c r="S1314" s="1">
        <f t="shared" si="561"/>
        <v>-1.1306243748219981E-3</v>
      </c>
      <c r="T1314" s="1">
        <f t="shared" si="562"/>
        <v>2.0977748644082023E-3</v>
      </c>
      <c r="U1314" s="1">
        <f t="shared" si="563"/>
        <v>2.3754028365431529E-4</v>
      </c>
      <c r="V1314" s="1">
        <f t="shared" si="564"/>
        <v>-2.5499961734703358E-4</v>
      </c>
      <c r="W1314" s="1">
        <f t="shared" si="554"/>
        <v>0</v>
      </c>
      <c r="X1314" s="1">
        <f t="shared" si="554"/>
        <v>0</v>
      </c>
      <c r="Y1314" s="1">
        <f t="shared" si="554"/>
        <v>0</v>
      </c>
      <c r="Z1314" s="1">
        <f t="shared" si="554"/>
        <v>0</v>
      </c>
      <c r="AA1314" s="1">
        <f>+AA$3*$F1314*ABS($F1314)*COS(2*PI()*$A1314/$AZ$22+AA$4)*COS(2*PI()*$A1314/$BA$22+AA$5)</f>
        <v>0</v>
      </c>
      <c r="AB1314" s="39">
        <f>+AB$3*$F1314*ABS($F1314)*COS(2*2*PI()*$A1314/$BA$33+AB$4)*COS(2*2*PI()*$A1314/$BA$34+AB$5)*COS(2*2*PI()*$A1314/$BA$35+AB$6)</f>
        <v>0</v>
      </c>
      <c r="AE1314" s="20">
        <f>+$AF$20*SIGN(SOI!A1313)*(ABS(SOI!A1313))^$AE$2</f>
        <v>0.80895490988935914</v>
      </c>
      <c r="AF1314" s="20">
        <f t="shared" si="567"/>
        <v>0.7813146780704443</v>
      </c>
      <c r="AG1314" s="19">
        <f t="shared" ref="AG1314:AG1377" si="568">+SIN((AVERAGE(H1310:H1321)+AVERAGE(H1314:H1317)/4)*($AG$19+AG1313*$AG$18*AVERAGE(G1310:G1321))*$AE$20+$AG$17) - SIN($AG$17)</f>
        <v>-1.1375379491475024</v>
      </c>
      <c r="AH1314" s="19">
        <f t="shared" si="543"/>
        <v>-1.0163312408959015</v>
      </c>
      <c r="AI1314">
        <f t="shared" si="566"/>
        <v>0.77520000000001454</v>
      </c>
      <c r="AJ1314">
        <f t="shared" si="565"/>
        <v>1.9188526272179467</v>
      </c>
      <c r="AK1314">
        <v>1</v>
      </c>
    </row>
    <row r="1315" spans="1:37" x14ac:dyDescent="0.25">
      <c r="A1315">
        <v>107.74999999999824</v>
      </c>
      <c r="B1315" s="2">
        <v>1987.749999999902</v>
      </c>
      <c r="C1315">
        <f>+D1315+($D$2+E1315+F1315)*SOI!A1314*IF(B1315&gt;$C$18, IF(B1315&lt;$C$19,-1,1),1)</f>
        <v>1.1976155404607409</v>
      </c>
      <c r="D1315">
        <f>+$D$3*((1-$D$5)*SOI!D1314+$D$5*SOI!D1313) +   $D$4*((1-$D$5)*SOI!E1314+$D$5*SOI!E1313)</f>
        <v>0</v>
      </c>
      <c r="E1315">
        <f t="shared" si="546"/>
        <v>-1.2742092210932148</v>
      </c>
      <c r="F1315">
        <f t="shared" si="547"/>
        <v>2.1548088831967007</v>
      </c>
      <c r="G1315">
        <f t="shared" si="555"/>
        <v>0.88059966210348595</v>
      </c>
      <c r="H1315" s="21">
        <f t="shared" si="556"/>
        <v>-2.8108710333588926E-2</v>
      </c>
      <c r="I1315" s="37">
        <f t="shared" si="548"/>
        <v>-0.57771008976959815</v>
      </c>
      <c r="J1315" s="1">
        <f t="shared" si="557"/>
        <v>3.3051581088585316E-2</v>
      </c>
      <c r="K1315" s="1">
        <f t="shared" si="558"/>
        <v>3.81494097119755E-7</v>
      </c>
      <c r="L1315" s="1">
        <f t="shared" si="549"/>
        <v>0.48691059594561836</v>
      </c>
      <c r="M1315" s="1">
        <f t="shared" si="550"/>
        <v>-0.3595298423683484</v>
      </c>
      <c r="N1315" s="1">
        <f t="shared" si="551"/>
        <v>-3.0668970623131408E-2</v>
      </c>
      <c r="O1315" s="1">
        <f t="shared" si="552"/>
        <v>-0.97548784888937323</v>
      </c>
      <c r="P1315" s="1">
        <f t="shared" si="553"/>
        <v>2.9790007740497968E-5</v>
      </c>
      <c r="Q1315" s="1">
        <f t="shared" si="559"/>
        <v>7.4157739110877266E-3</v>
      </c>
      <c r="R1315" s="1">
        <f t="shared" si="560"/>
        <v>2.3540927035096637E-4</v>
      </c>
      <c r="S1315" s="1">
        <f t="shared" si="561"/>
        <v>2.3231603494389299E-3</v>
      </c>
      <c r="T1315" s="1">
        <f t="shared" si="562"/>
        <v>7.9918743664446588E-3</v>
      </c>
      <c r="U1315" s="1">
        <f t="shared" si="563"/>
        <v>8.9280453115855692E-7</v>
      </c>
      <c r="V1315" s="1">
        <f t="shared" si="564"/>
        <v>1.775733110007906E-6</v>
      </c>
      <c r="W1315" s="1">
        <f t="shared" si="554"/>
        <v>0</v>
      </c>
      <c r="X1315" s="1">
        <f t="shared" si="554"/>
        <v>0</v>
      </c>
      <c r="Y1315" s="1">
        <f t="shared" si="554"/>
        <v>0</v>
      </c>
      <c r="Z1315" s="1">
        <f t="shared" si="554"/>
        <v>0</v>
      </c>
      <c r="AA1315" s="1">
        <f>+AA$3*$F1315*ABS($F1315)*COS(2*PI()*$A1315/$AZ$22+AA$4)*COS(2*PI()*$A1315/$BA$22+AA$5)</f>
        <v>0</v>
      </c>
      <c r="AB1315" s="39">
        <f>+AB$3*$F1315*ABS($F1315)*COS(2*2*PI()*$A1315/$BA$33+AB$4)*COS(2*2*PI()*$A1315/$BA$34+AB$5)*COS(2*2*PI()*$A1315/$BA$35+AB$6)</f>
        <v>0</v>
      </c>
      <c r="AE1315" s="20">
        <f>+$AF$20*SIGN(SOI!A1314)*(ABS(SOI!A1314))^$AE$2</f>
        <v>0.7447012752853075</v>
      </c>
      <c r="AF1315" s="20">
        <f t="shared" si="567"/>
        <v>0.75707132823567624</v>
      </c>
      <c r="AG1315" s="19">
        <f t="shared" si="568"/>
        <v>-0.6285729918732379</v>
      </c>
      <c r="AH1315" s="19">
        <f t="shared" ref="AH1315:AH1378" si="569">+SIN((AVERAGE(H1311:H1322)+AVERAGE(H1315:H1318)*$AH$1)*($AG$19+AH1314*$AG$18*AVERAGE(G1311:G1322))*$AE$20+$AG$17) - SIN($AG$17)+$AH$2</f>
        <v>-0.52613305519300035</v>
      </c>
      <c r="AI1315">
        <f t="shared" si="566"/>
        <v>0.77580000000001459</v>
      </c>
      <c r="AJ1315">
        <f t="shared" si="565"/>
        <v>1.3856443201089141</v>
      </c>
      <c r="AK1315">
        <v>1</v>
      </c>
    </row>
    <row r="1316" spans="1:37" x14ac:dyDescent="0.25">
      <c r="A1316">
        <v>107.83333333333157</v>
      </c>
      <c r="B1316" s="2">
        <v>1987.8333333332353</v>
      </c>
      <c r="C1316">
        <f>+D1316+($D$2+E1316+F1316)*SOI!A1315*IF(B1316&gt;$C$18, IF(B1316&lt;$C$19,-1,1),1)</f>
        <v>-1.5667770666867544</v>
      </c>
      <c r="D1316">
        <f>+$D$3*((1-$D$5)*SOI!D1315+$D$5*SOI!D1314) +   $D$4*((1-$D$5)*SOI!E1315+$D$5*SOI!E1314)</f>
        <v>0</v>
      </c>
      <c r="E1316">
        <f t="shared" si="546"/>
        <v>2.3875979235545568</v>
      </c>
      <c r="F1316">
        <f t="shared" si="547"/>
        <v>-3.6021537892032036</v>
      </c>
      <c r="G1316">
        <f t="shared" si="555"/>
        <v>-1.2145558656486468</v>
      </c>
      <c r="H1316" s="21">
        <f t="shared" si="556"/>
        <v>5.3147980281186336E-2</v>
      </c>
      <c r="I1316" s="37">
        <f t="shared" si="548"/>
        <v>0.16978768781058126</v>
      </c>
      <c r="J1316" s="1">
        <f t="shared" si="557"/>
        <v>5.1534064072630437E-3</v>
      </c>
      <c r="K1316" s="1">
        <f t="shared" si="558"/>
        <v>-6.8271130569215268E-5</v>
      </c>
      <c r="L1316" s="1">
        <f t="shared" si="549"/>
        <v>-6.6081400583252681E-2</v>
      </c>
      <c r="M1316" s="1">
        <f t="shared" si="550"/>
        <v>0.19073959505092858</v>
      </c>
      <c r="N1316" s="1">
        <f t="shared" si="551"/>
        <v>0.14765471855233384</v>
      </c>
      <c r="O1316" s="1">
        <f t="shared" si="552"/>
        <v>2.1979944335300536</v>
      </c>
      <c r="P1316" s="1">
        <f t="shared" si="553"/>
        <v>-1.7433522659203796E-2</v>
      </c>
      <c r="Q1316" s="1">
        <f t="shared" si="559"/>
        <v>1.8941332302054342E-2</v>
      </c>
      <c r="R1316" s="1">
        <f t="shared" si="560"/>
        <v>-1.7671517505857783E-4</v>
      </c>
      <c r="S1316" s="1">
        <f t="shared" si="561"/>
        <v>3.2871805521243543E-3</v>
      </c>
      <c r="T1316" s="1">
        <f t="shared" si="562"/>
        <v>2.4438997442733559E-3</v>
      </c>
      <c r="U1316" s="1">
        <f t="shared" si="563"/>
        <v>1.5355613121662882E-4</v>
      </c>
      <c r="V1316" s="1">
        <f t="shared" si="564"/>
        <v>5.0031135265718452E-3</v>
      </c>
      <c r="W1316" s="1">
        <f t="shared" si="554"/>
        <v>0</v>
      </c>
      <c r="X1316" s="1">
        <f t="shared" si="554"/>
        <v>0</v>
      </c>
      <c r="Y1316" s="1">
        <f t="shared" si="554"/>
        <v>0</v>
      </c>
      <c r="Z1316" s="1">
        <f t="shared" si="554"/>
        <v>0</v>
      </c>
      <c r="AA1316" s="1">
        <f>+AA$3*$F1316*ABS($F1316)*COS(2*PI()*$A1316/$AZ$22+AA$4)*COS(2*PI()*$A1316/$BA$22+AA$5)</f>
        <v>0</v>
      </c>
      <c r="AB1316" s="39">
        <f>+AB$3*$F1316*ABS($F1316)*COS(2*2*PI()*$A1316/$BA$33+AB$4)*COS(2*2*PI()*$A1316/$BA$34+AB$5)*COS(2*2*PI()*$A1316/$BA$35+AB$6)</f>
        <v>0</v>
      </c>
      <c r="AE1316" s="20">
        <f>+$AF$20*SIGN(SOI!A1315)*(ABS(SOI!A1315))^$AE$2</f>
        <v>0.7175577995323621</v>
      </c>
      <c r="AF1316" s="20">
        <f t="shared" si="567"/>
        <v>0.69439503619951415</v>
      </c>
      <c r="AG1316" s="19">
        <f t="shared" si="568"/>
        <v>-1.1488189180676582</v>
      </c>
      <c r="AH1316" s="19">
        <f t="shared" si="569"/>
        <v>-1.0602692975204664</v>
      </c>
      <c r="AI1316">
        <f t="shared" si="566"/>
        <v>0.77640000000001463</v>
      </c>
      <c r="AJ1316">
        <f t="shared" si="565"/>
        <v>1.8432139542671724</v>
      </c>
      <c r="AK1316">
        <v>1</v>
      </c>
    </row>
    <row r="1317" spans="1:37" x14ac:dyDescent="0.25">
      <c r="A1317">
        <v>107.9166666666649</v>
      </c>
      <c r="B1317" s="2">
        <v>1987.9166666665685</v>
      </c>
      <c r="C1317">
        <f>+D1317+($D$2+E1317+F1317)*SOI!A1316*IF(B1317&gt;$C$18, IF(B1317&lt;$C$19,-1,1),1)</f>
        <v>19.475531002242004</v>
      </c>
      <c r="D1317">
        <f>+$D$3*((1-$D$5)*SOI!D1316+$D$5*SOI!D1315) +   $D$4*((1-$D$5)*SOI!E1316+$D$5*SOI!E1315)</f>
        <v>0</v>
      </c>
      <c r="E1317">
        <f t="shared" si="546"/>
        <v>-41.120340000250984</v>
      </c>
      <c r="F1317">
        <f t="shared" si="547"/>
        <v>59.668464764290988</v>
      </c>
      <c r="G1317">
        <f t="shared" si="555"/>
        <v>18.548124764040004</v>
      </c>
      <c r="H1317" s="21">
        <f t="shared" si="556"/>
        <v>1.1599041024683985</v>
      </c>
      <c r="I1317" s="37">
        <f t="shared" si="548"/>
        <v>14.223911506925374</v>
      </c>
      <c r="J1317" s="1">
        <f t="shared" si="557"/>
        <v>13.143040194025321</v>
      </c>
      <c r="K1317" s="1">
        <f t="shared" si="558"/>
        <v>7.4604794923574733</v>
      </c>
      <c r="L1317" s="1">
        <f t="shared" si="549"/>
        <v>30.593307238691892</v>
      </c>
      <c r="M1317" s="1">
        <f t="shared" si="550"/>
        <v>5.8067008371652422</v>
      </c>
      <c r="N1317" s="1">
        <f t="shared" si="551"/>
        <v>-2.8312802441219622</v>
      </c>
      <c r="O1317" s="1">
        <f t="shared" si="552"/>
        <v>-13.522254880734364</v>
      </c>
      <c r="P1317" s="1">
        <f t="shared" si="553"/>
        <v>0.66887517587306988</v>
      </c>
      <c r="Q1317" s="1">
        <f t="shared" si="559"/>
        <v>-11.056932214325675</v>
      </c>
      <c r="R1317" s="1">
        <f t="shared" si="560"/>
        <v>8.641931442748243</v>
      </c>
      <c r="S1317" s="1">
        <f t="shared" si="561"/>
        <v>-5.2804621613558336</v>
      </c>
      <c r="T1317" s="1">
        <f t="shared" si="562"/>
        <v>6.9607030122998808</v>
      </c>
      <c r="U1317" s="1">
        <f t="shared" si="563"/>
        <v>-0.49355997883992947</v>
      </c>
      <c r="V1317" s="1">
        <f t="shared" si="564"/>
        <v>3.6807457027111949</v>
      </c>
      <c r="W1317" s="1">
        <f t="shared" si="554"/>
        <v>0</v>
      </c>
      <c r="X1317" s="1">
        <f t="shared" si="554"/>
        <v>0</v>
      </c>
      <c r="Y1317" s="1">
        <f t="shared" si="554"/>
        <v>0</v>
      </c>
      <c r="Z1317" s="1">
        <f t="shared" si="554"/>
        <v>0</v>
      </c>
      <c r="AA1317" s="1">
        <f>+AA$3*$F1317*ABS($F1317)*COS(2*PI()*$A1317/$AZ$22+AA$4)*COS(2*PI()*$A1317/$BA$22+AA$5)</f>
        <v>0</v>
      </c>
      <c r="AB1317" s="39">
        <f>+AB$3*$F1317*ABS($F1317)*COS(2*2*PI()*$A1317/$BA$33+AB$4)*COS(2*2*PI()*$A1317/$BA$34+AB$5)*COS(2*2*PI()*$A1317/$BA$35+AB$6)</f>
        <v>0</v>
      </c>
      <c r="AE1317" s="20">
        <f>+$AF$20*SIGN(SOI!A1316)*(ABS(SOI!A1316))^$AE$2</f>
        <v>0.62092603378087274</v>
      </c>
      <c r="AF1317" s="20">
        <f t="shared" si="567"/>
        <v>0.60025950097882552</v>
      </c>
      <c r="AG1317" s="19">
        <f t="shared" si="568"/>
        <v>-0.6390099767579398</v>
      </c>
      <c r="AH1317" s="19">
        <f t="shared" si="569"/>
        <v>-0.53258300454306018</v>
      </c>
      <c r="AI1317">
        <f t="shared" si="566"/>
        <v>0.77700000000001468</v>
      </c>
      <c r="AJ1317">
        <f t="shared" si="565"/>
        <v>1.2392694777367654</v>
      </c>
      <c r="AK1317">
        <v>1</v>
      </c>
    </row>
    <row r="1318" spans="1:37" x14ac:dyDescent="0.25">
      <c r="A1318">
        <v>107.99999999999822</v>
      </c>
      <c r="B1318" s="2">
        <v>1987.9999999999018</v>
      </c>
      <c r="C1318">
        <f>+D1318+($D$2+E1318+F1318)*SOI!A1317*IF(B1318&gt;$C$18, IF(B1318&lt;$C$19,-1,1),1)</f>
        <v>0.92013995595746167</v>
      </c>
      <c r="D1318">
        <f>+$D$3*((1-$D$5)*SOI!D1317+$D$5*SOI!D1316) +   $D$4*((1-$D$5)*SOI!E1317+$D$5*SOI!E1316)</f>
        <v>0</v>
      </c>
      <c r="E1318">
        <f t="shared" si="546"/>
        <v>-2.6892524467608205</v>
      </c>
      <c r="F1318">
        <f t="shared" si="547"/>
        <v>4.0227886148151129</v>
      </c>
      <c r="G1318">
        <f t="shared" si="555"/>
        <v>1.3335361680542923</v>
      </c>
      <c r="H1318" s="21">
        <f t="shared" si="556"/>
        <v>0.11389050987014314</v>
      </c>
      <c r="I1318" s="37">
        <f t="shared" si="548"/>
        <v>1.5610802247728068</v>
      </c>
      <c r="J1318" s="1">
        <f t="shared" si="557"/>
        <v>0.20427226365718026</v>
      </c>
      <c r="K1318" s="1">
        <f t="shared" si="558"/>
        <v>8.2462132357695602E-5</v>
      </c>
      <c r="L1318" s="1">
        <f t="shared" si="549"/>
        <v>3.2680262971438316</v>
      </c>
      <c r="M1318" s="1">
        <f t="shared" si="550"/>
        <v>0.82231239504025844</v>
      </c>
      <c r="N1318" s="1">
        <f t="shared" si="551"/>
        <v>-0.10708709449808067</v>
      </c>
      <c r="O1318" s="1">
        <f t="shared" si="552"/>
        <v>-2.3774871909115231E-2</v>
      </c>
      <c r="P1318" s="1">
        <f t="shared" si="553"/>
        <v>3.9364497843108644E-2</v>
      </c>
      <c r="Q1318" s="1">
        <f t="shared" si="559"/>
        <v>-5.922380533679919E-2</v>
      </c>
      <c r="R1318" s="1">
        <f t="shared" si="560"/>
        <v>5.0801748371247452E-3</v>
      </c>
      <c r="S1318" s="1">
        <f t="shared" si="561"/>
        <v>-2.1919588271981129E-2</v>
      </c>
      <c r="T1318" s="1">
        <f t="shared" si="562"/>
        <v>1.307318138409626E-3</v>
      </c>
      <c r="U1318" s="1">
        <f t="shared" si="563"/>
        <v>-3.1879078197663805E-3</v>
      </c>
      <c r="V1318" s="1">
        <f t="shared" si="564"/>
        <v>8.1931277778206756E-3</v>
      </c>
      <c r="W1318" s="1">
        <f t="shared" si="554"/>
        <v>0</v>
      </c>
      <c r="X1318" s="1">
        <f t="shared" si="554"/>
        <v>0</v>
      </c>
      <c r="Y1318" s="1">
        <f t="shared" si="554"/>
        <v>0</v>
      </c>
      <c r="Z1318" s="1">
        <f t="shared" si="554"/>
        <v>0</v>
      </c>
      <c r="AA1318" s="1">
        <f>+AA$3*$F1318*ABS($F1318)*COS(2*PI()*$A1318/$AZ$22+AA$4)*COS(2*PI()*$A1318/$BA$22+AA$5)</f>
        <v>0</v>
      </c>
      <c r="AB1318" s="39">
        <f>+AB$3*$F1318*ABS($F1318)*COS(2*2*PI()*$A1318/$BA$33+AB$4)*COS(2*2*PI()*$A1318/$BA$34+AB$5)*COS(2*2*PI()*$A1318/$BA$35+AB$6)</f>
        <v>0</v>
      </c>
      <c r="AE1318" s="20">
        <f>+$AF$20*SIGN(SOI!A1317)*(ABS(SOI!A1317))^$AE$2</f>
        <v>0.46229466962324162</v>
      </c>
      <c r="AF1318" s="20">
        <f t="shared" si="567"/>
        <v>0.4567203398817532</v>
      </c>
      <c r="AG1318" s="19">
        <f t="shared" si="568"/>
        <v>-0.96810117623506464</v>
      </c>
      <c r="AH1318" s="19">
        <f t="shared" si="569"/>
        <v>-1.0144991805399786</v>
      </c>
      <c r="AI1318">
        <f t="shared" si="566"/>
        <v>0.77760000000001472</v>
      </c>
      <c r="AJ1318">
        <f t="shared" si="565"/>
        <v>1.4248215161168178</v>
      </c>
      <c r="AK1318">
        <v>1</v>
      </c>
    </row>
    <row r="1319" spans="1:37" x14ac:dyDescent="0.25">
      <c r="A1319">
        <v>108.08333333333155</v>
      </c>
      <c r="B1319" s="2">
        <v>1988.083333333235</v>
      </c>
      <c r="C1319">
        <f>+D1319+($D$2+E1319+F1319)*SOI!A1318*IF(B1319&gt;$C$18, IF(B1319&lt;$C$19,-1,1),1)</f>
        <v>-0.31117248040844747</v>
      </c>
      <c r="D1319">
        <f>+$D$3*((1-$D$5)*SOI!D1318+$D$5*SOI!D1317) +   $D$4*((1-$D$5)*SOI!E1318+$D$5*SOI!E1317)</f>
        <v>0</v>
      </c>
      <c r="E1319">
        <f t="shared" si="546"/>
        <v>1.3464768076680542</v>
      </c>
      <c r="F1319">
        <f t="shared" si="547"/>
        <v>-2.2355410374064757</v>
      </c>
      <c r="G1319">
        <f t="shared" si="555"/>
        <v>-0.88906422973842147</v>
      </c>
      <c r="H1319" s="21">
        <f t="shared" si="556"/>
        <v>-2.3990244330503452E-2</v>
      </c>
      <c r="I1319" s="37">
        <f t="shared" si="548"/>
        <v>-0.68640801828178932</v>
      </c>
      <c r="J1319" s="1">
        <f t="shared" si="557"/>
        <v>5.2282579123001764E-2</v>
      </c>
      <c r="K1319" s="1">
        <f t="shared" si="558"/>
        <v>-8.4054643894795411E-5</v>
      </c>
      <c r="L1319" s="1">
        <f t="shared" si="549"/>
        <v>-0.77557983843995471</v>
      </c>
      <c r="M1319" s="1">
        <f t="shared" si="550"/>
        <v>-0.47866019408794946</v>
      </c>
      <c r="N1319" s="1">
        <f t="shared" si="551"/>
        <v>-9.4869568345098149E-3</v>
      </c>
      <c r="O1319" s="1">
        <f t="shared" si="552"/>
        <v>0.69150427429171579</v>
      </c>
      <c r="P1319" s="1">
        <f t="shared" si="553"/>
        <v>-5.8129182590335405E-3</v>
      </c>
      <c r="Q1319" s="1">
        <f t="shared" si="559"/>
        <v>3.0540530316434302E-3</v>
      </c>
      <c r="R1319" s="1">
        <f t="shared" si="560"/>
        <v>1.1519033730233412E-4</v>
      </c>
      <c r="S1319" s="1">
        <f t="shared" si="561"/>
        <v>8.5384552626521716E-4</v>
      </c>
      <c r="T1319" s="1">
        <f t="shared" si="562"/>
        <v>9.0239969170524993E-3</v>
      </c>
      <c r="U1319" s="1">
        <f t="shared" si="563"/>
        <v>-2.0699143774245509E-4</v>
      </c>
      <c r="V1319" s="1">
        <f t="shared" si="564"/>
        <v>-1.0718376727901389E-4</v>
      </c>
      <c r="W1319" s="1">
        <f t="shared" si="554"/>
        <v>0</v>
      </c>
      <c r="X1319" s="1">
        <f t="shared" si="554"/>
        <v>0</v>
      </c>
      <c r="Y1319" s="1">
        <f t="shared" si="554"/>
        <v>0</v>
      </c>
      <c r="Z1319" s="1">
        <f t="shared" si="554"/>
        <v>0</v>
      </c>
      <c r="AA1319" s="1">
        <f>+AA$3*$F1319*ABS($F1319)*COS(2*PI()*$A1319/$AZ$22+AA$4)*COS(2*PI()*$A1319/$BA$22+AA$5)</f>
        <v>0</v>
      </c>
      <c r="AB1319" s="39">
        <f>+AB$3*$F1319*ABS($F1319)*COS(2*2*PI()*$A1319/$BA$33+AB$4)*COS(2*2*PI()*$A1319/$BA$34+AB$5)*COS(2*2*PI()*$A1319/$BA$35+AB$6)</f>
        <v>0</v>
      </c>
      <c r="AE1319" s="20">
        <f>+$AF$20*SIGN(SOI!A1318)*(ABS(SOI!A1318))^$AE$2</f>
        <v>0.28694031624114524</v>
      </c>
      <c r="AF1319" s="20">
        <f t="shared" si="567"/>
        <v>0.3335529077104768</v>
      </c>
      <c r="AG1319" s="19">
        <f t="shared" si="568"/>
        <v>-0.59995064172069812</v>
      </c>
      <c r="AH1319" s="19">
        <f t="shared" si="569"/>
        <v>-0.55354190356475863</v>
      </c>
      <c r="AI1319">
        <f t="shared" si="566"/>
        <v>0.77820000000001477</v>
      </c>
      <c r="AJ1319">
        <f t="shared" si="565"/>
        <v>0.93350354943117497</v>
      </c>
      <c r="AK1319">
        <v>1</v>
      </c>
    </row>
    <row r="1320" spans="1:37" x14ac:dyDescent="0.25">
      <c r="A1320">
        <v>108.16666666666488</v>
      </c>
      <c r="B1320" s="2">
        <v>1988.1666666665683</v>
      </c>
      <c r="C1320">
        <f>+D1320+($D$2+E1320+F1320)*SOI!A1319*IF(B1320&gt;$C$18, IF(B1320&lt;$C$19,-1,1),1)</f>
        <v>0.27828625595165613</v>
      </c>
      <c r="D1320">
        <f>+$D$3*((1-$D$5)*SOI!D1319+$D$5*SOI!D1318) +   $D$4*((1-$D$5)*SOI!E1319+$D$5*SOI!E1318)</f>
        <v>0</v>
      </c>
      <c r="E1320">
        <f t="shared" si="546"/>
        <v>-0.94082667464036263</v>
      </c>
      <c r="F1320">
        <f t="shared" si="547"/>
        <v>1.9004344537840046</v>
      </c>
      <c r="G1320">
        <f t="shared" si="555"/>
        <v>0.95960777914364193</v>
      </c>
      <c r="H1320" s="21">
        <f t="shared" si="556"/>
        <v>-9.237696567724463E-3</v>
      </c>
      <c r="I1320" s="37">
        <f t="shared" si="548"/>
        <v>0.15831899336198357</v>
      </c>
      <c r="J1320" s="1">
        <f t="shared" si="557"/>
        <v>6.2978357409894607E-3</v>
      </c>
      <c r="K1320" s="1">
        <f t="shared" si="558"/>
        <v>3.2845142000107471E-9</v>
      </c>
      <c r="L1320" s="1">
        <f t="shared" si="549"/>
        <v>1.7294908835295669E-4</v>
      </c>
      <c r="M1320" s="1">
        <f t="shared" si="550"/>
        <v>0.24998328265719266</v>
      </c>
      <c r="N1320" s="1">
        <f t="shared" si="551"/>
        <v>3.7867588852980125E-2</v>
      </c>
      <c r="O1320" s="1">
        <f t="shared" si="552"/>
        <v>-0.92232658915468846</v>
      </c>
      <c r="P1320" s="1">
        <f t="shared" si="553"/>
        <v>7.6369864674780434E-4</v>
      </c>
      <c r="Q1320" s="1">
        <f t="shared" si="559"/>
        <v>6.3665031270210698E-3</v>
      </c>
      <c r="R1320" s="1">
        <f t="shared" si="560"/>
        <v>-5.5384865379568836E-5</v>
      </c>
      <c r="S1320" s="1">
        <f t="shared" si="561"/>
        <v>7.8608716914742088E-4</v>
      </c>
      <c r="T1320" s="1">
        <f t="shared" si="562"/>
        <v>2.6839879668821639E-6</v>
      </c>
      <c r="U1320" s="1">
        <f t="shared" si="563"/>
        <v>-6.2723582866078283E-6</v>
      </c>
      <c r="V1320" s="1">
        <f t="shared" si="564"/>
        <v>-5.6207924764603516E-5</v>
      </c>
      <c r="W1320" s="1">
        <f t="shared" si="554"/>
        <v>0</v>
      </c>
      <c r="X1320" s="1">
        <f t="shared" si="554"/>
        <v>0</v>
      </c>
      <c r="Y1320" s="1">
        <f t="shared" si="554"/>
        <v>0</v>
      </c>
      <c r="Z1320" s="1">
        <f t="shared" si="554"/>
        <v>0</v>
      </c>
      <c r="AA1320" s="1">
        <f>+AA$3*$F1320*ABS($F1320)*COS(2*PI()*$A1320/$AZ$22+AA$4)*COS(2*PI()*$A1320/$BA$22+AA$5)</f>
        <v>0</v>
      </c>
      <c r="AB1320" s="39">
        <f>+AB$3*$F1320*ABS($F1320)*COS(2*2*PI()*$A1320/$BA$33+AB$4)*COS(2*2*PI()*$A1320/$BA$34+AB$5)*COS(2*2*PI()*$A1320/$BA$35+AB$6)</f>
        <v>0</v>
      </c>
      <c r="AE1320" s="20">
        <f>+$AF$20*SIGN(SOI!A1319)*(ABS(SOI!A1319))^$AE$2</f>
        <v>0.25142373726704353</v>
      </c>
      <c r="AF1320" s="20">
        <f t="shared" si="567"/>
        <v>5.8298136688245926E-2</v>
      </c>
      <c r="AG1320" s="19">
        <f t="shared" si="568"/>
        <v>-1.0308028768308988</v>
      </c>
      <c r="AH1320" s="19">
        <f t="shared" si="569"/>
        <v>-1.0168584213074574</v>
      </c>
      <c r="AI1320">
        <f t="shared" si="566"/>
        <v>0.77880000000001481</v>
      </c>
      <c r="AJ1320">
        <f t="shared" si="565"/>
        <v>1.0891010135191448</v>
      </c>
      <c r="AK1320">
        <v>1</v>
      </c>
    </row>
    <row r="1321" spans="1:37" x14ac:dyDescent="0.25">
      <c r="A1321">
        <v>108.24999999999821</v>
      </c>
      <c r="B1321" s="2">
        <v>1988.2499999999015</v>
      </c>
      <c r="C1321">
        <f>+D1321+($D$2+E1321+F1321)*SOI!A1320*IF(B1321&gt;$C$18, IF(B1321&lt;$C$19,-1,1),1)</f>
        <v>0.68200363164580691</v>
      </c>
      <c r="D1321">
        <f>+$D$3*((1-$D$5)*SOI!D1320+$D$5*SOI!D1319) +   $D$4*((1-$D$5)*SOI!E1320+$D$5*SOI!E1319)</f>
        <v>0</v>
      </c>
      <c r="E1321">
        <f t="shared" si="546"/>
        <v>0.76296473722283942</v>
      </c>
      <c r="F1321">
        <f t="shared" si="547"/>
        <v>-2.154808883438772</v>
      </c>
      <c r="G1321">
        <f t="shared" si="555"/>
        <v>-1.3918441462159326</v>
      </c>
      <c r="H1321" s="21">
        <f t="shared" si="556"/>
        <v>3.696607712391488E-3</v>
      </c>
      <c r="I1321" s="37">
        <f t="shared" si="548"/>
        <v>0.20861424571374362</v>
      </c>
      <c r="J1321" s="1">
        <f t="shared" si="557"/>
        <v>-1.0225178754981318E-3</v>
      </c>
      <c r="K1321" s="1">
        <f t="shared" si="558"/>
        <v>-8.4007213118365902E-5</v>
      </c>
      <c r="L1321" s="1">
        <f t="shared" si="549"/>
        <v>-0.41847911063524168</v>
      </c>
      <c r="M1321" s="1">
        <f t="shared" si="550"/>
        <v>-3.0802048785117647E-2</v>
      </c>
      <c r="N1321" s="1">
        <f t="shared" si="551"/>
        <v>-2.432061338778211E-2</v>
      </c>
      <c r="O1321" s="1">
        <f t="shared" si="552"/>
        <v>0.46443705746606889</v>
      </c>
      <c r="P1321" s="1">
        <f t="shared" si="553"/>
        <v>-1.6031339515689205E-2</v>
      </c>
      <c r="Q1321" s="1">
        <f t="shared" si="559"/>
        <v>5.0382123171547558E-4</v>
      </c>
      <c r="R1321" s="1">
        <f t="shared" si="560"/>
        <v>-5.7753399793060989E-6</v>
      </c>
      <c r="S1321" s="1">
        <f t="shared" si="561"/>
        <v>-6.6525557172518088E-4</v>
      </c>
      <c r="T1321" s="1">
        <f t="shared" si="562"/>
        <v>3.2702293155042628E-3</v>
      </c>
      <c r="U1321" s="1">
        <f t="shared" si="563"/>
        <v>1.7349604966991128E-4</v>
      </c>
      <c r="V1321" s="1">
        <f t="shared" si="564"/>
        <v>-7.5779583297617395E-4</v>
      </c>
      <c r="W1321" s="1">
        <f t="shared" si="554"/>
        <v>0</v>
      </c>
      <c r="X1321" s="1">
        <f t="shared" si="554"/>
        <v>0</v>
      </c>
      <c r="Y1321" s="1">
        <f t="shared" si="554"/>
        <v>0</v>
      </c>
      <c r="Z1321" s="1">
        <f t="shared" si="554"/>
        <v>0</v>
      </c>
      <c r="AA1321" s="1">
        <f>+AA$3*$F1321*ABS($F1321)*COS(2*PI()*$A1321/$AZ$22+AA$4)*COS(2*PI()*$A1321/$BA$22+AA$5)</f>
        <v>0</v>
      </c>
      <c r="AB1321" s="39">
        <f>+AB$3*$F1321*ABS($F1321)*COS(2*2*PI()*$A1321/$BA$33+AB$4)*COS(2*2*PI()*$A1321/$BA$34+AB$5)*COS(2*2*PI()*$A1321/$BA$35+AB$6)</f>
        <v>0</v>
      </c>
      <c r="AE1321" s="20">
        <f>+$AF$20*SIGN(SOI!A1320)*(ABS(SOI!A1320))^$AE$2</f>
        <v>-0.36346964344345106</v>
      </c>
      <c r="AF1321" s="20">
        <f t="shared" si="567"/>
        <v>-0.24432397998576008</v>
      </c>
      <c r="AG1321" s="19">
        <f t="shared" si="568"/>
        <v>-0.488435055789463</v>
      </c>
      <c r="AH1321" s="19">
        <f t="shared" si="569"/>
        <v>-0.4724879394134377</v>
      </c>
      <c r="AI1321">
        <f t="shared" si="566"/>
        <v>0.77940000000001486</v>
      </c>
      <c r="AJ1321">
        <f t="shared" si="565"/>
        <v>0.24411107580370292</v>
      </c>
      <c r="AK1321">
        <v>1</v>
      </c>
    </row>
    <row r="1322" spans="1:37" x14ac:dyDescent="0.25">
      <c r="A1322">
        <v>108.33333333333154</v>
      </c>
      <c r="B1322" s="2">
        <v>1988.3333333332348</v>
      </c>
      <c r="C1322">
        <f>+D1322+($D$2+E1322+F1322)*SOI!A1321*IF(B1322&gt;$C$18, IF(B1322&lt;$C$19,-1,1),1)</f>
        <v>-3.0675564962970903</v>
      </c>
      <c r="D1322">
        <f>+$D$3*((1-$D$5)*SOI!D1321+$D$5*SOI!D1320) +   $D$4*((1-$D$5)*SOI!E1321+$D$5*SOI!E1320)</f>
        <v>0</v>
      </c>
      <c r="E1322">
        <f t="shared" si="546"/>
        <v>-0.6806714120335311</v>
      </c>
      <c r="F1322">
        <f t="shared" si="547"/>
        <v>3.6021537894593312</v>
      </c>
      <c r="G1322">
        <f t="shared" si="555"/>
        <v>2.9214823774258001</v>
      </c>
      <c r="H1322" s="21">
        <f t="shared" si="556"/>
        <v>4.0460922259524705E-3</v>
      </c>
      <c r="I1322" s="37">
        <f t="shared" si="548"/>
        <v>-0.41709724142730081</v>
      </c>
      <c r="J1322" s="1">
        <f t="shared" si="557"/>
        <v>1.6523835284459186E-2</v>
      </c>
      <c r="K1322" s="1">
        <f t="shared" si="558"/>
        <v>2.6531310079004825E-5</v>
      </c>
      <c r="L1322" s="1">
        <f t="shared" si="549"/>
        <v>0.83534754155937052</v>
      </c>
      <c r="M1322" s="1">
        <f t="shared" si="550"/>
        <v>-0.24895806330515019</v>
      </c>
      <c r="N1322" s="1">
        <f t="shared" si="551"/>
        <v>-2.0206924184565166E-2</v>
      </c>
      <c r="O1322" s="1">
        <f t="shared" si="552"/>
        <v>-2.2868390528089692E-2</v>
      </c>
      <c r="P1322" s="1">
        <f t="shared" si="553"/>
        <v>5.1512162199870794E-2</v>
      </c>
      <c r="Q1322" s="1">
        <f t="shared" si="559"/>
        <v>3.3833641698318502E-3</v>
      </c>
      <c r="R1322" s="1">
        <f t="shared" si="560"/>
        <v>7.7543105722826936E-5</v>
      </c>
      <c r="S1322" s="1">
        <f t="shared" si="561"/>
        <v>1.1051152301724627E-3</v>
      </c>
      <c r="T1322" s="1">
        <f t="shared" si="562"/>
        <v>3.2142552169123846E-4</v>
      </c>
      <c r="U1322" s="1">
        <f t="shared" si="563"/>
        <v>1.1146099462733593E-3</v>
      </c>
      <c r="V1322" s="1">
        <f t="shared" si="564"/>
        <v>2.023102415258196E-3</v>
      </c>
      <c r="W1322" s="1">
        <f t="shared" ref="W1322:Z1341" si="570">+W$3*$F1322*ABS($F1322)*COS(2*PI()*$A1322/W$2+W$4)</f>
        <v>0</v>
      </c>
      <c r="X1322" s="1">
        <f t="shared" si="570"/>
        <v>0</v>
      </c>
      <c r="Y1322" s="1">
        <f t="shared" si="570"/>
        <v>0</v>
      </c>
      <c r="Z1322" s="1">
        <f t="shared" si="570"/>
        <v>0</v>
      </c>
      <c r="AA1322" s="1">
        <f>+AA$3*$F1322*ABS($F1322)*COS(2*PI()*$A1322/$AZ$22+AA$4)*COS(2*PI()*$A1322/$BA$22+AA$5)</f>
        <v>0</v>
      </c>
      <c r="AB1322" s="39">
        <f>+AB$3*$F1322*ABS($F1322)*COS(2*2*PI()*$A1322/$BA$33+AB$4)*COS(2*2*PI()*$A1322/$BA$34+AB$5)*COS(2*2*PI()*$A1322/$BA$35+AB$6)</f>
        <v>0</v>
      </c>
      <c r="AE1322" s="20">
        <f>+$AF$20*SIGN(SOI!A1321)*(ABS(SOI!A1321))^$AE$2</f>
        <v>-0.62092603378087274</v>
      </c>
      <c r="AF1322" s="20">
        <f t="shared" si="567"/>
        <v>-0.58905479519413839</v>
      </c>
      <c r="AG1322" s="19">
        <f t="shared" si="568"/>
        <v>-1.1524482252562345</v>
      </c>
      <c r="AH1322" s="19">
        <f t="shared" si="569"/>
        <v>-1.1400106848070481</v>
      </c>
      <c r="AI1322">
        <f t="shared" si="566"/>
        <v>0.7800000000000149</v>
      </c>
      <c r="AJ1322">
        <f t="shared" si="565"/>
        <v>0.56339343006209608</v>
      </c>
      <c r="AK1322">
        <v>1</v>
      </c>
    </row>
    <row r="1323" spans="1:37" x14ac:dyDescent="0.25">
      <c r="A1323">
        <v>108.41666666666487</v>
      </c>
      <c r="B1323" s="2">
        <v>1988.4166666665681</v>
      </c>
      <c r="C1323">
        <f>+D1323+($D$2+E1323+F1323)*SOI!A1322*IF(B1323&gt;$C$18, IF(B1323&lt;$C$19,-1,1),1)</f>
        <v>86.160135541347969</v>
      </c>
      <c r="D1323">
        <f>+$D$3*((1-$D$5)*SOI!D1322+$D$5*SOI!D1321) +   $D$4*((1-$D$5)*SOI!E1322+$D$5*SOI!E1321)</f>
        <v>0</v>
      </c>
      <c r="E1323">
        <f t="shared" si="546"/>
        <v>0.65467329756157167</v>
      </c>
      <c r="F1323">
        <f t="shared" si="547"/>
        <v>-59.668464764238266</v>
      </c>
      <c r="G1323">
        <f t="shared" si="555"/>
        <v>-59.013791466676693</v>
      </c>
      <c r="H1323" s="21">
        <f t="shared" si="556"/>
        <v>0.1604396478139018</v>
      </c>
      <c r="I1323" s="37">
        <f t="shared" si="548"/>
        <v>1.2728914188693388</v>
      </c>
      <c r="J1323" s="1">
        <f t="shared" si="557"/>
        <v>1.0212647809883797</v>
      </c>
      <c r="K1323" s="1">
        <f t="shared" si="558"/>
        <v>-5.213932478265227E-3</v>
      </c>
      <c r="L1323" s="1">
        <f t="shared" si="549"/>
        <v>-0.67298469042348841</v>
      </c>
      <c r="M1323" s="1">
        <f t="shared" si="550"/>
        <v>5.0419629937611106</v>
      </c>
      <c r="N1323" s="1">
        <f t="shared" si="551"/>
        <v>0.27097201148906841</v>
      </c>
      <c r="O1323" s="1">
        <f t="shared" si="552"/>
        <v>0.44891268213307911</v>
      </c>
      <c r="P1323" s="1">
        <f t="shared" si="553"/>
        <v>-0.64010648396518222</v>
      </c>
      <c r="Q1323" s="1">
        <f t="shared" si="559"/>
        <v>0.91885382150708372</v>
      </c>
      <c r="R1323" s="1">
        <f t="shared" si="560"/>
        <v>-6.4268018865490523E-2</v>
      </c>
      <c r="S1323" s="1">
        <f t="shared" si="561"/>
        <v>4.5225755297283135E-2</v>
      </c>
      <c r="T1323" s="1">
        <f t="shared" si="562"/>
        <v>5.0832868531421231E-3</v>
      </c>
      <c r="U1323" s="1">
        <f t="shared" si="563"/>
        <v>4.2268749749145587E-2</v>
      </c>
      <c r="V1323" s="1">
        <f t="shared" si="564"/>
        <v>0.33712001577988632</v>
      </c>
      <c r="W1323" s="1">
        <f t="shared" si="570"/>
        <v>0</v>
      </c>
      <c r="X1323" s="1">
        <f t="shared" si="570"/>
        <v>0</v>
      </c>
      <c r="Y1323" s="1">
        <f t="shared" si="570"/>
        <v>0</v>
      </c>
      <c r="Z1323" s="1">
        <f t="shared" si="570"/>
        <v>0</v>
      </c>
      <c r="AA1323" s="1">
        <f>+AA$3*$F1323*ABS($F1323)*COS(2*PI()*$A1323/$AZ$22+AA$4)*COS(2*PI()*$A1323/$BA$22+AA$5)</f>
        <v>0</v>
      </c>
      <c r="AB1323" s="39">
        <f>+AB$3*$F1323*ABS($F1323)*COS(2*2*PI()*$A1323/$BA$33+AB$4)*COS(2*2*PI()*$A1323/$BA$34+AB$5)*COS(2*2*PI()*$A1323/$BA$35+AB$6)</f>
        <v>0</v>
      </c>
      <c r="AE1323" s="20">
        <f>+$AF$20*SIGN(SOI!A1322)*(ABS(SOI!A1322))^$AE$2</f>
        <v>-0.78276870835809109</v>
      </c>
      <c r="AF1323" s="20">
        <f t="shared" si="567"/>
        <v>-0.73878705124299948</v>
      </c>
      <c r="AG1323" s="19">
        <f t="shared" si="568"/>
        <v>-1.0597676176054789</v>
      </c>
      <c r="AH1323" s="19">
        <f t="shared" si="569"/>
        <v>-1.1414911047912013</v>
      </c>
      <c r="AI1323">
        <f t="shared" si="566"/>
        <v>0.78060000000001495</v>
      </c>
      <c r="AJ1323">
        <f t="shared" si="565"/>
        <v>0.3209805663624794</v>
      </c>
      <c r="AK1323">
        <v>1</v>
      </c>
    </row>
    <row r="1324" spans="1:37" x14ac:dyDescent="0.25">
      <c r="A1324">
        <v>108.4999999999982</v>
      </c>
      <c r="B1324" s="2">
        <v>1988.4999999999013</v>
      </c>
      <c r="C1324">
        <f>+D1324+($D$2+E1324+F1324)*SOI!A1323*IF(B1324&gt;$C$18, IF(B1324&lt;$C$19,-1,1),1)</f>
        <v>7.2344229101584805</v>
      </c>
      <c r="D1324">
        <f>+$D$3*((1-$D$5)*SOI!D1323+$D$5*SOI!D1322) +   $D$4*((1-$D$5)*SOI!E1323+$D$5*SOI!E1322)</f>
        <v>0</v>
      </c>
      <c r="E1324">
        <f t="shared" si="546"/>
        <v>-0.67488859925814371</v>
      </c>
      <c r="F1324">
        <f t="shared" si="547"/>
        <v>-4.0227886151304801</v>
      </c>
      <c r="G1324">
        <f t="shared" si="555"/>
        <v>-4.6976772143886238</v>
      </c>
      <c r="H1324" s="21">
        <f t="shared" si="556"/>
        <v>-1.094457392237775E-2</v>
      </c>
      <c r="I1324" s="37">
        <f t="shared" si="548"/>
        <v>-0.13645475569398463</v>
      </c>
      <c r="J1324" s="1">
        <f t="shared" si="557"/>
        <v>-4.2564573049063848E-3</v>
      </c>
      <c r="K1324" s="1">
        <f t="shared" si="558"/>
        <v>-2.3603078330903221E-6</v>
      </c>
      <c r="L1324" s="1">
        <f t="shared" si="549"/>
        <v>2.4472505185460753E-2</v>
      </c>
      <c r="M1324" s="1">
        <f t="shared" si="550"/>
        <v>0.19602536110355051</v>
      </c>
      <c r="N1324" s="1">
        <f t="shared" si="551"/>
        <v>-9.9341760752550121E-2</v>
      </c>
      <c r="O1324" s="1">
        <f t="shared" si="552"/>
        <v>-0.50801177047311852</v>
      </c>
      <c r="P1324" s="1">
        <f t="shared" si="553"/>
        <v>-7.0415833896624045E-3</v>
      </c>
      <c r="Q1324" s="1">
        <f t="shared" si="559"/>
        <v>-1.3096837913020302E-2</v>
      </c>
      <c r="R1324" s="1">
        <f t="shared" si="560"/>
        <v>-9.8200173882784326E-5</v>
      </c>
      <c r="S1324" s="1">
        <f t="shared" si="561"/>
        <v>1.7774220522173043E-3</v>
      </c>
      <c r="T1324" s="1">
        <f t="shared" si="562"/>
        <v>2.0918462582314567E-4</v>
      </c>
      <c r="U1324" s="1">
        <f t="shared" si="563"/>
        <v>-4.9846517279990791E-5</v>
      </c>
      <c r="V1324" s="1">
        <f t="shared" si="564"/>
        <v>-1.3595965597009902E-3</v>
      </c>
      <c r="W1324" s="1">
        <f t="shared" si="570"/>
        <v>0</v>
      </c>
      <c r="X1324" s="1">
        <f t="shared" si="570"/>
        <v>0</v>
      </c>
      <c r="Y1324" s="1">
        <f t="shared" si="570"/>
        <v>0</v>
      </c>
      <c r="Z1324" s="1">
        <f t="shared" si="570"/>
        <v>0</v>
      </c>
      <c r="AA1324" s="1">
        <f>+AA$3*$F1324*ABS($F1324)*COS(2*PI()*$A1324/$AZ$22+AA$4)*COS(2*PI()*$A1324/$BA$22+AA$5)</f>
        <v>0</v>
      </c>
      <c r="AB1324" s="39">
        <f>+AB$3*$F1324*ABS($F1324)*COS(2*2*PI()*$A1324/$BA$33+AB$4)*COS(2*2*PI()*$A1324/$BA$34+AB$5)*COS(2*2*PI()*$A1324/$BA$35+AB$6)</f>
        <v>0</v>
      </c>
      <c r="AE1324" s="20">
        <f>+$AF$20*SIGN(SOI!A1323)*(ABS(SOI!A1323))^$AE$2</f>
        <v>-0.81266641159003461</v>
      </c>
      <c r="AF1324" s="20">
        <f t="shared" si="567"/>
        <v>-0.79021799874358711</v>
      </c>
      <c r="AG1324" s="19">
        <f t="shared" si="568"/>
        <v>-1.1501106509071859</v>
      </c>
      <c r="AH1324" s="19">
        <f t="shared" si="569"/>
        <v>-1.140649251619726</v>
      </c>
      <c r="AI1324">
        <f t="shared" si="566"/>
        <v>0.78120000000001499</v>
      </c>
      <c r="AJ1324">
        <f t="shared" si="565"/>
        <v>0.35989265216359878</v>
      </c>
      <c r="AK1324">
        <v>1</v>
      </c>
    </row>
    <row r="1325" spans="1:37" x14ac:dyDescent="0.25">
      <c r="A1325">
        <v>108.58333333333152</v>
      </c>
      <c r="B1325" s="2">
        <v>1988.5833333332346</v>
      </c>
      <c r="C1325">
        <f>+D1325+($D$2+E1325+F1325)*SOI!A1324*IF(B1325&gt;$C$18, IF(B1325&lt;$C$19,-1,1),1)</f>
        <v>-4.2978344729369811</v>
      </c>
      <c r="D1325">
        <f>+$D$3*((1-$D$5)*SOI!D1324+$D$5*SOI!D1323) +   $D$4*((1-$D$5)*SOI!E1324+$D$5*SOI!E1323)</f>
        <v>0</v>
      </c>
      <c r="E1325">
        <f t="shared" si="546"/>
        <v>0.74906623533096628</v>
      </c>
      <c r="F1325">
        <f t="shared" si="547"/>
        <v>2.2355410375419371</v>
      </c>
      <c r="G1325">
        <f t="shared" si="555"/>
        <v>2.9846072728729034</v>
      </c>
      <c r="H1325" s="21">
        <f t="shared" si="556"/>
        <v>6.3026286270558641E-3</v>
      </c>
      <c r="I1325" s="37">
        <f t="shared" si="548"/>
        <v>-0.11365019641491858</v>
      </c>
      <c r="J1325" s="1">
        <f t="shared" si="557"/>
        <v>3.4622060482194009E-4</v>
      </c>
      <c r="K1325" s="1">
        <f t="shared" si="558"/>
        <v>1.5346728495342574E-5</v>
      </c>
      <c r="L1325" s="1">
        <f t="shared" si="549"/>
        <v>-0.2610835024336477</v>
      </c>
      <c r="M1325" s="1">
        <f t="shared" si="550"/>
        <v>-1.9144118655402085E-2</v>
      </c>
      <c r="N1325" s="1">
        <f t="shared" si="551"/>
        <v>0.14097085295415243</v>
      </c>
      <c r="O1325" s="1">
        <f t="shared" si="552"/>
        <v>0.56629847997652272</v>
      </c>
      <c r="P1325" s="1">
        <f t="shared" si="553"/>
        <v>3.8498593825593654E-3</v>
      </c>
      <c r="Q1325" s="1">
        <f t="shared" si="559"/>
        <v>-1.8150435158700029E-3</v>
      </c>
      <c r="R1325" s="1">
        <f t="shared" si="560"/>
        <v>-1.1334813017215607E-5</v>
      </c>
      <c r="S1325" s="1">
        <f t="shared" si="561"/>
        <v>-2.1007266875790278E-3</v>
      </c>
      <c r="T1325" s="1">
        <f t="shared" si="562"/>
        <v>2.4877250801501427E-3</v>
      </c>
      <c r="U1325" s="1">
        <f t="shared" si="563"/>
        <v>2.269817158644074E-5</v>
      </c>
      <c r="V1325" s="1">
        <f t="shared" si="564"/>
        <v>-1.0548290250604611E-3</v>
      </c>
      <c r="W1325" s="1">
        <f t="shared" si="570"/>
        <v>0</v>
      </c>
      <c r="X1325" s="1">
        <f t="shared" si="570"/>
        <v>0</v>
      </c>
      <c r="Y1325" s="1">
        <f t="shared" si="570"/>
        <v>0</v>
      </c>
      <c r="Z1325" s="1">
        <f t="shared" si="570"/>
        <v>0</v>
      </c>
      <c r="AA1325" s="1">
        <f>+AA$3*$F1325*ABS($F1325)*COS(2*PI()*$A1325/$AZ$22+AA$4)*COS(2*PI()*$A1325/$BA$22+AA$5)</f>
        <v>0</v>
      </c>
      <c r="AB1325" s="39">
        <f>+AB$3*$F1325*ABS($F1325)*COS(2*2*PI()*$A1325/$BA$33+AB$4)*COS(2*2*PI()*$A1325/$BA$34+AB$5)*COS(2*2*PI()*$A1325/$BA$35+AB$6)</f>
        <v>0</v>
      </c>
      <c r="AE1325" s="20">
        <f>+$AF$20*SIGN(SOI!A1324)*(ABS(SOI!A1324))^$AE$2</f>
        <v>-0.77521887628263564</v>
      </c>
      <c r="AF1325" s="20">
        <f t="shared" si="567"/>
        <v>-0.77366859301552238</v>
      </c>
      <c r="AG1325" s="19">
        <f t="shared" si="568"/>
        <v>-1.1259596915829446</v>
      </c>
      <c r="AH1325" s="19">
        <f t="shared" si="569"/>
        <v>-1.1245467493165004</v>
      </c>
      <c r="AI1325">
        <f t="shared" si="566"/>
        <v>0.78180000000001504</v>
      </c>
      <c r="AJ1325">
        <f t="shared" si="565"/>
        <v>0.35229109856742225</v>
      </c>
      <c r="AK1325">
        <v>1</v>
      </c>
    </row>
    <row r="1326" spans="1:37" x14ac:dyDescent="0.25">
      <c r="A1326">
        <v>108.66666666666485</v>
      </c>
      <c r="B1326" s="2">
        <v>1988.6666666665678</v>
      </c>
      <c r="C1326">
        <f>+D1326+($D$2+E1326+F1326)*SOI!A1325*IF(B1326&gt;$C$18, IF(B1326&lt;$C$19,-1,1),1)</f>
        <v>3.7396580505012915</v>
      </c>
      <c r="D1326">
        <f>+$D$3*((1-$D$5)*SOI!D1325+$D$5*SOI!D1324) +   $D$4*((1-$D$5)*SOI!E1325+$D$5*SOI!E1324)</f>
        <v>0</v>
      </c>
      <c r="E1326">
        <f t="shared" si="546"/>
        <v>-0.91133851639406593</v>
      </c>
      <c r="F1326">
        <f t="shared" si="547"/>
        <v>-1.900434453907657</v>
      </c>
      <c r="G1326">
        <f t="shared" si="555"/>
        <v>-2.8117729703017229</v>
      </c>
      <c r="H1326" s="21">
        <f t="shared" si="556"/>
        <v>2.2185101687715061E-2</v>
      </c>
      <c r="I1326" s="37">
        <f t="shared" si="548"/>
        <v>0.41909542854562265</v>
      </c>
      <c r="J1326" s="1">
        <f t="shared" si="557"/>
        <v>1.1571418259105188E-4</v>
      </c>
      <c r="K1326" s="1">
        <f t="shared" si="558"/>
        <v>-1.04061737306384E-4</v>
      </c>
      <c r="L1326" s="1">
        <f t="shared" si="549"/>
        <v>1.0270508606272122</v>
      </c>
      <c r="M1326" s="1">
        <f t="shared" si="550"/>
        <v>1.7351072541421627E-3</v>
      </c>
      <c r="N1326" s="1">
        <f t="shared" si="551"/>
        <v>-0.14346492637201641</v>
      </c>
      <c r="O1326" s="1">
        <f t="shared" si="552"/>
        <v>-0.16045691819014285</v>
      </c>
      <c r="P1326" s="1">
        <f t="shared" si="553"/>
        <v>-2.3420413460970319E-2</v>
      </c>
      <c r="Q1326" s="1">
        <f t="shared" si="559"/>
        <v>-1.6741501348579481E-4</v>
      </c>
      <c r="R1326" s="1">
        <f t="shared" si="560"/>
        <v>3.8553557077225995E-6</v>
      </c>
      <c r="S1326" s="1">
        <f t="shared" si="561"/>
        <v>-7.8836747385189771E-3</v>
      </c>
      <c r="T1326" s="1">
        <f t="shared" si="562"/>
        <v>2.7728600840839931E-3</v>
      </c>
      <c r="U1326" s="1">
        <f t="shared" si="563"/>
        <v>5.0919402448322635E-4</v>
      </c>
      <c r="V1326" s="1">
        <f t="shared" si="564"/>
        <v>-6.5305261756491437E-3</v>
      </c>
      <c r="W1326" s="1">
        <f t="shared" si="570"/>
        <v>0</v>
      </c>
      <c r="X1326" s="1">
        <f t="shared" si="570"/>
        <v>0</v>
      </c>
      <c r="Y1326" s="1">
        <f t="shared" si="570"/>
        <v>0</v>
      </c>
      <c r="Z1326" s="1">
        <f t="shared" si="570"/>
        <v>0</v>
      </c>
      <c r="AA1326" s="1">
        <f>+AA$3*$F1326*ABS($F1326)*COS(2*PI()*$A1326/$AZ$22+AA$4)*COS(2*PI()*$A1326/$BA$22+AA$5)</f>
        <v>0</v>
      </c>
      <c r="AB1326" s="39">
        <f>+AB$3*$F1326*ABS($F1326)*COS(2*2*PI()*$A1326/$BA$33+AB$4)*COS(2*2*PI()*$A1326/$BA$34+AB$5)*COS(2*2*PI()*$A1326/$BA$35+AB$6)</f>
        <v>0</v>
      </c>
      <c r="AE1326" s="20">
        <f>+$AF$20*SIGN(SOI!A1325)*(ABS(SOI!A1325))^$AE$2</f>
        <v>-0.73312049117389722</v>
      </c>
      <c r="AF1326" s="20">
        <f t="shared" si="567"/>
        <v>-0.83850205378455911</v>
      </c>
      <c r="AG1326" s="19">
        <f t="shared" si="568"/>
        <v>-0.40425703567041882</v>
      </c>
      <c r="AH1326" s="19">
        <f t="shared" si="569"/>
        <v>-1.1150187811826011</v>
      </c>
      <c r="AI1326">
        <f t="shared" si="566"/>
        <v>0.78240000000001508</v>
      </c>
      <c r="AJ1326">
        <f t="shared" si="565"/>
        <v>0.43424501811414029</v>
      </c>
      <c r="AK1326">
        <v>1</v>
      </c>
    </row>
    <row r="1327" spans="1:37" x14ac:dyDescent="0.25">
      <c r="A1327">
        <v>108.74999999999818</v>
      </c>
      <c r="B1327" s="2">
        <v>1988.7499999999011</v>
      </c>
      <c r="C1327">
        <f>+D1327+($D$2+E1327+F1327)*SOI!A1326*IF(B1327&gt;$C$18, IF(B1327&lt;$C$19,-1,1),1)</f>
        <v>-7.16664783876928</v>
      </c>
      <c r="D1327">
        <f>+$D$3*((1-$D$5)*SOI!D1326+$D$5*SOI!D1325) +   $D$4*((1-$D$5)*SOI!E1326+$D$5*SOI!E1325)</f>
        <v>0</v>
      </c>
      <c r="E1327">
        <f t="shared" si="546"/>
        <v>1.2742092211063856</v>
      </c>
      <c r="F1327">
        <f t="shared" si="547"/>
        <v>2.1548088835679113</v>
      </c>
      <c r="G1327">
        <f t="shared" si="555"/>
        <v>3.4290181046742969</v>
      </c>
      <c r="H1327" s="21">
        <f t="shared" si="556"/>
        <v>-3.4659490650555173E-2</v>
      </c>
      <c r="I1327" s="37">
        <f t="shared" si="548"/>
        <v>-0.67109604307109738</v>
      </c>
      <c r="J1327" s="1">
        <f t="shared" si="557"/>
        <v>6.0410174683489014E-3</v>
      </c>
      <c r="K1327" s="1">
        <f t="shared" si="558"/>
        <v>9.8510223941196035E-5</v>
      </c>
      <c r="L1327" s="1">
        <f t="shared" si="549"/>
        <v>-1.2006545289926551</v>
      </c>
      <c r="M1327" s="1">
        <f t="shared" si="550"/>
        <v>-5.6568943878854035E-2</v>
      </c>
      <c r="N1327" s="1">
        <f t="shared" si="551"/>
        <v>8.7738331899544747E-2</v>
      </c>
      <c r="O1327" s="1">
        <f t="shared" si="552"/>
        <v>7.688859705563976E-2</v>
      </c>
      <c r="P1327" s="1">
        <f t="shared" si="553"/>
        <v>3.9578122598651906E-2</v>
      </c>
      <c r="Q1327" s="1">
        <f t="shared" si="559"/>
        <v>-3.3380265053953857E-3</v>
      </c>
      <c r="R1327" s="1">
        <f t="shared" si="560"/>
        <v>-1.2309249846468814E-4</v>
      </c>
      <c r="S1327" s="1">
        <f t="shared" si="561"/>
        <v>-7.7204761556217312E-3</v>
      </c>
      <c r="T1327" s="1">
        <f t="shared" si="562"/>
        <v>1.5533079269006466E-3</v>
      </c>
      <c r="U1327" s="1">
        <f t="shared" si="563"/>
        <v>1.3778936054000023E-3</v>
      </c>
      <c r="V1327" s="1">
        <f t="shared" si="564"/>
        <v>-6.7492022040975003E-3</v>
      </c>
      <c r="W1327" s="1">
        <f t="shared" si="570"/>
        <v>0</v>
      </c>
      <c r="X1327" s="1">
        <f t="shared" si="570"/>
        <v>0</v>
      </c>
      <c r="Y1327" s="1">
        <f t="shared" si="570"/>
        <v>0</v>
      </c>
      <c r="Z1327" s="1">
        <f t="shared" si="570"/>
        <v>0</v>
      </c>
      <c r="AA1327" s="1">
        <f>+AA$3*$F1327*ABS($F1327)*COS(2*PI()*$A1327/$AZ$22+AA$4)*COS(2*PI()*$A1327/$BA$22+AA$5)</f>
        <v>0</v>
      </c>
      <c r="AB1327" s="39">
        <f>+AB$3*$F1327*ABS($F1327)*COS(2*2*PI()*$A1327/$BA$33+AB$4)*COS(2*2*PI()*$A1327/$BA$34+AB$5)*COS(2*2*PI()*$A1327/$BA$35+AB$6)</f>
        <v>0</v>
      </c>
      <c r="AE1327" s="20">
        <f>+$AF$20*SIGN(SOI!A1326)*(ABS(SOI!A1326))^$AE$2</f>
        <v>-1.0071667938971447</v>
      </c>
      <c r="AF1327" s="20">
        <f t="shared" si="567"/>
        <v>-0.92591231243321459</v>
      </c>
      <c r="AG1327" s="19">
        <f t="shared" si="568"/>
        <v>-1.0593671327136869</v>
      </c>
      <c r="AH1327" s="19">
        <f t="shared" si="569"/>
        <v>-1.1178017229791786</v>
      </c>
      <c r="AI1327">
        <f t="shared" si="566"/>
        <v>0.78300000000001513</v>
      </c>
      <c r="AJ1327">
        <f t="shared" si="565"/>
        <v>0.13345482028047229</v>
      </c>
      <c r="AK1327">
        <v>1</v>
      </c>
    </row>
    <row r="1328" spans="1:37" x14ac:dyDescent="0.25">
      <c r="A1328">
        <v>108.83333333333151</v>
      </c>
      <c r="B1328" s="2">
        <v>1988.8333333332343</v>
      </c>
      <c r="C1328">
        <f>+D1328+($D$2+E1328+F1328)*SOI!A1327*IF(B1328&gt;$C$18, IF(B1328&lt;$C$19,-1,1),1)</f>
        <v>13.057658735029662</v>
      </c>
      <c r="D1328">
        <f>+$D$3*((1-$D$5)*SOI!D1327+$D$5*SOI!D1326) +   $D$4*((1-$D$5)*SOI!E1327+$D$5*SOI!E1326)</f>
        <v>0</v>
      </c>
      <c r="E1328">
        <f t="shared" si="546"/>
        <v>-2.3875979235817111</v>
      </c>
      <c r="F1328">
        <f t="shared" si="547"/>
        <v>-3.6021537897346469</v>
      </c>
      <c r="G1328">
        <f t="shared" si="555"/>
        <v>-5.989751713316358</v>
      </c>
      <c r="H1328" s="21">
        <f t="shared" si="556"/>
        <v>-2.4353979541885395E-3</v>
      </c>
      <c r="I1328" s="37">
        <f t="shared" si="548"/>
        <v>0.74209064516122558</v>
      </c>
      <c r="J1328" s="1">
        <f t="shared" si="557"/>
        <v>2.3132251725607213E-2</v>
      </c>
      <c r="K1328" s="1">
        <f t="shared" si="558"/>
        <v>-4.9175713524496388E-4</v>
      </c>
      <c r="L1328" s="1">
        <f t="shared" si="549"/>
        <v>0.31888312869000174</v>
      </c>
      <c r="M1328" s="1">
        <f t="shared" si="550"/>
        <v>0.19589060613608061</v>
      </c>
      <c r="N1328" s="1">
        <f t="shared" si="551"/>
        <v>9.9964451205238961E-2</v>
      </c>
      <c r="O1328" s="1">
        <f t="shared" si="552"/>
        <v>-1.5024533217023146</v>
      </c>
      <c r="P1328" s="1">
        <f t="shared" si="553"/>
        <v>-3.8069048543568955E-2</v>
      </c>
      <c r="Q1328" s="1">
        <f t="shared" si="559"/>
        <v>1.3169871364661233E-2</v>
      </c>
      <c r="R1328" s="1">
        <f t="shared" si="560"/>
        <v>-5.3702637755454515E-4</v>
      </c>
      <c r="S1328" s="1">
        <f t="shared" si="561"/>
        <v>9.7268580414087737E-3</v>
      </c>
      <c r="T1328" s="1">
        <f t="shared" si="562"/>
        <v>8.0613929112197981E-3</v>
      </c>
      <c r="U1328" s="1">
        <f t="shared" si="563"/>
        <v>1.4655640274316613E-3</v>
      </c>
      <c r="V1328" s="1">
        <f t="shared" si="564"/>
        <v>7.3964867863807139E-3</v>
      </c>
      <c r="W1328" s="1">
        <f t="shared" si="570"/>
        <v>0</v>
      </c>
      <c r="X1328" s="1">
        <f t="shared" si="570"/>
        <v>0</v>
      </c>
      <c r="Y1328" s="1">
        <f t="shared" si="570"/>
        <v>0</v>
      </c>
      <c r="Z1328" s="1">
        <f t="shared" si="570"/>
        <v>0</v>
      </c>
      <c r="AA1328" s="1">
        <f>+AA$3*$F1328*ABS($F1328)*COS(2*PI()*$A1328/$AZ$22+AA$4)*COS(2*PI()*$A1328/$BA$22+AA$5)</f>
        <v>0</v>
      </c>
      <c r="AB1328" s="39">
        <f>+AB$3*$F1328*ABS($F1328)*COS(2*2*PI()*$A1328/$BA$33+AB$4)*COS(2*2*PI()*$A1328/$BA$34+AB$5)*COS(2*2*PI()*$A1328/$BA$35+AB$6)</f>
        <v>0</v>
      </c>
      <c r="AE1328" s="20">
        <f>+$AF$20*SIGN(SOI!A1327)*(ABS(SOI!A1327))^$AE$2</f>
        <v>-1.0374496522286019</v>
      </c>
      <c r="AF1328" s="20">
        <f t="shared" si="567"/>
        <v>-1.0047461434153091</v>
      </c>
      <c r="AG1328" s="19">
        <f t="shared" si="568"/>
        <v>-0.87475665173796668</v>
      </c>
      <c r="AH1328" s="19">
        <f t="shared" si="569"/>
        <v>-1.1264269815110439</v>
      </c>
      <c r="AI1328">
        <f t="shared" si="566"/>
        <v>0.78360000000001517</v>
      </c>
      <c r="AJ1328">
        <f t="shared" si="565"/>
        <v>0.12998949167734242</v>
      </c>
      <c r="AK1328">
        <v>1</v>
      </c>
    </row>
    <row r="1329" spans="1:37" x14ac:dyDescent="0.25">
      <c r="A1329">
        <v>108.91666666666484</v>
      </c>
      <c r="B1329" s="2">
        <v>1988.9166666665676</v>
      </c>
      <c r="C1329">
        <f>+D1329+($D$2+E1329+F1329)*SOI!A1328*IF(B1329&gt;$C$18, IF(B1329&lt;$C$19,-1,1),1)</f>
        <v>-199.56183343357239</v>
      </c>
      <c r="D1329">
        <f>+$D$3*((1-$D$5)*SOI!D1328+$D$5*SOI!D1327) +   $D$4*((1-$D$5)*SOI!E1328+$D$5*SOI!E1327)</f>
        <v>0</v>
      </c>
      <c r="E1329">
        <f t="shared" si="546"/>
        <v>41.120340000244944</v>
      </c>
      <c r="F1329">
        <f t="shared" si="547"/>
        <v>59.668464764185543</v>
      </c>
      <c r="G1329">
        <f t="shared" si="555"/>
        <v>100.78880476443049</v>
      </c>
      <c r="H1329" s="21">
        <f t="shared" si="556"/>
        <v>0.71155668364418123</v>
      </c>
      <c r="I1329" s="37">
        <f t="shared" si="548"/>
        <v>2.9875237529144529</v>
      </c>
      <c r="J1329" s="1">
        <f t="shared" si="557"/>
        <v>-1.5557668704764895</v>
      </c>
      <c r="K1329" s="1">
        <f t="shared" si="558"/>
        <v>0.31218965717650327</v>
      </c>
      <c r="L1329" s="1">
        <f t="shared" si="549"/>
        <v>-7.7301985208013786</v>
      </c>
      <c r="M1329" s="1">
        <f t="shared" si="550"/>
        <v>-3.2725463738221316</v>
      </c>
      <c r="N1329" s="1">
        <f t="shared" si="551"/>
        <v>-5.2801995471474061</v>
      </c>
      <c r="O1329" s="1">
        <f t="shared" si="552"/>
        <v>37.187323644284277</v>
      </c>
      <c r="P1329" s="1">
        <f t="shared" si="553"/>
        <v>4.0279755269600842E-2</v>
      </c>
      <c r="Q1329" s="1">
        <f t="shared" si="559"/>
        <v>11.62140086564153</v>
      </c>
      <c r="R1329" s="1">
        <f t="shared" si="560"/>
        <v>-1.9077742238051456</v>
      </c>
      <c r="S1329" s="1">
        <f t="shared" si="561"/>
        <v>-2.0683867025492684</v>
      </c>
      <c r="T1329" s="1">
        <f t="shared" si="562"/>
        <v>4.8368556797783642</v>
      </c>
      <c r="U1329" s="1">
        <f t="shared" si="563"/>
        <v>-6.2427221692221936E-3</v>
      </c>
      <c r="V1329" s="1">
        <f t="shared" si="564"/>
        <v>0.4133757879153756</v>
      </c>
      <c r="W1329" s="1">
        <f t="shared" si="570"/>
        <v>0</v>
      </c>
      <c r="X1329" s="1">
        <f t="shared" si="570"/>
        <v>0</v>
      </c>
      <c r="Y1329" s="1">
        <f t="shared" si="570"/>
        <v>0</v>
      </c>
      <c r="Z1329" s="1">
        <f t="shared" si="570"/>
        <v>0</v>
      </c>
      <c r="AA1329" s="1">
        <f>+AA$3*$F1329*ABS($F1329)*COS(2*PI()*$A1329/$AZ$22+AA$4)*COS(2*PI()*$A1329/$BA$22+AA$5)</f>
        <v>0</v>
      </c>
      <c r="AB1329" s="39">
        <f>+AB$3*$F1329*ABS($F1329)*COS(2*2*PI()*$A1329/$BA$33+AB$4)*COS(2*2*PI()*$A1329/$BA$34+AB$5)*COS(2*2*PI()*$A1329/$BA$35+AB$6)</f>
        <v>0</v>
      </c>
      <c r="AE1329" s="20">
        <f>+$AF$20*SIGN(SOI!A1328)*(ABS(SOI!A1328))^$AE$2</f>
        <v>-0.96962198412018097</v>
      </c>
      <c r="AF1329" s="20">
        <f t="shared" si="567"/>
        <v>-0.98878248034343452</v>
      </c>
      <c r="AG1329" s="19">
        <f t="shared" si="568"/>
        <v>-0.96457127750650673</v>
      </c>
      <c r="AH1329" s="19">
        <f t="shared" si="569"/>
        <v>-1.1302765059364732</v>
      </c>
      <c r="AI1329">
        <f t="shared" si="566"/>
        <v>0.78420000000001522</v>
      </c>
      <c r="AJ1329">
        <f t="shared" si="565"/>
        <v>2.4211202836927792E-2</v>
      </c>
      <c r="AK1329">
        <v>1</v>
      </c>
    </row>
    <row r="1330" spans="1:37" x14ac:dyDescent="0.25">
      <c r="A1330">
        <v>108.99999999999817</v>
      </c>
      <c r="B1330" s="2">
        <v>1988.9999999999009</v>
      </c>
      <c r="C1330">
        <f>+D1330+($D$2+E1330+F1330)*SOI!A1329*IF(B1330&gt;$C$18, IF(B1330&lt;$C$19,-1,1),1)</f>
        <v>-13.088480071860772</v>
      </c>
      <c r="D1330">
        <f>+$D$3*((1-$D$5)*SOI!D1329+$D$5*SOI!D1328) +   $D$4*((1-$D$5)*SOI!E1329+$D$5*SOI!E1328)</f>
        <v>0</v>
      </c>
      <c r="E1330">
        <f t="shared" si="546"/>
        <v>2.6892524467929118</v>
      </c>
      <c r="F1330">
        <f t="shared" si="547"/>
        <v>4.0227886156997918</v>
      </c>
      <c r="G1330">
        <f t="shared" si="555"/>
        <v>6.7120410624927036</v>
      </c>
      <c r="H1330" s="21">
        <f t="shared" si="556"/>
        <v>-1.935018906455423E-2</v>
      </c>
      <c r="I1330" s="37">
        <f t="shared" si="548"/>
        <v>1.1231473930950255</v>
      </c>
      <c r="J1330" s="1">
        <f t="shared" si="557"/>
        <v>-1.7931433956100435E-2</v>
      </c>
      <c r="K1330" s="1">
        <f t="shared" si="558"/>
        <v>1.2386595701331831E-3</v>
      </c>
      <c r="L1330" s="1">
        <f t="shared" si="549"/>
        <v>-2.7060048407413388</v>
      </c>
      <c r="M1330" s="1">
        <f t="shared" si="550"/>
        <v>-0.10033002601170123</v>
      </c>
      <c r="N1330" s="1">
        <f t="shared" si="551"/>
        <v>-0.41286260537153563</v>
      </c>
      <c r="O1330" s="1">
        <f t="shared" si="552"/>
        <v>1.102831588088178</v>
      </c>
      <c r="P1330" s="1">
        <f t="shared" si="553"/>
        <v>1.5394588316836079E-2</v>
      </c>
      <c r="Q1330" s="1">
        <f t="shared" si="559"/>
        <v>2.785856939576857E-2</v>
      </c>
      <c r="R1330" s="1">
        <f t="shared" si="560"/>
        <v>-1.7193040725196011E-3</v>
      </c>
      <c r="S1330" s="1">
        <f t="shared" si="561"/>
        <v>-6.0801226056519872E-2</v>
      </c>
      <c r="T1330" s="1">
        <f t="shared" si="562"/>
        <v>5.0212902344909015E-2</v>
      </c>
      <c r="U1330" s="1">
        <f t="shared" si="563"/>
        <v>-8.9697564263209071E-4</v>
      </c>
      <c r="V1330" s="1">
        <f t="shared" si="564"/>
        <v>1.2353257813786316E-2</v>
      </c>
      <c r="W1330" s="1">
        <f t="shared" si="570"/>
        <v>0</v>
      </c>
      <c r="X1330" s="1">
        <f t="shared" si="570"/>
        <v>0</v>
      </c>
      <c r="Y1330" s="1">
        <f t="shared" si="570"/>
        <v>0</v>
      </c>
      <c r="Z1330" s="1">
        <f t="shared" si="570"/>
        <v>0</v>
      </c>
      <c r="AA1330" s="1">
        <f>+AA$3*$F1330*ABS($F1330)*COS(2*PI()*$A1330/$AZ$22+AA$4)*COS(2*PI()*$A1330/$BA$22+AA$5)</f>
        <v>0</v>
      </c>
      <c r="AB1330" s="39">
        <f>+AB$3*$F1330*ABS($F1330)*COS(2*2*PI()*$A1330/$BA$33+AB$4)*COS(2*2*PI()*$A1330/$BA$34+AB$5)*COS(2*2*PI()*$A1330/$BA$35+AB$6)</f>
        <v>0</v>
      </c>
      <c r="AE1330" s="20">
        <f>+$AF$20*SIGN(SOI!A1329)*(ABS(SOI!A1329))^$AE$2</f>
        <v>-0.95927580468152096</v>
      </c>
      <c r="AF1330" s="20">
        <f t="shared" si="567"/>
        <v>-0.89248079744216391</v>
      </c>
      <c r="AG1330" s="19">
        <f t="shared" si="568"/>
        <v>-1.0427141329632841</v>
      </c>
      <c r="AH1330" s="19">
        <f t="shared" si="569"/>
        <v>-1.0815660271540199</v>
      </c>
      <c r="AI1330">
        <f t="shared" si="566"/>
        <v>0.78480000000001526</v>
      </c>
      <c r="AJ1330">
        <f t="shared" si="565"/>
        <v>0.15023333552112017</v>
      </c>
      <c r="AK1330">
        <v>1</v>
      </c>
    </row>
    <row r="1331" spans="1:37" x14ac:dyDescent="0.25">
      <c r="A1331">
        <v>109.0833333333315</v>
      </c>
      <c r="B1331" s="2">
        <v>1989.0833333332341</v>
      </c>
      <c r="C1331">
        <f>+D1331+($D$2+E1331+F1331)*SOI!A1330*IF(B1331&gt;$C$18, IF(B1331&lt;$C$19,-1,1),1)</f>
        <v>4.9073644483293757</v>
      </c>
      <c r="D1331">
        <f>+$D$3*((1-$D$5)*SOI!D1330+$D$5*SOI!D1329) +   $D$4*((1-$D$5)*SOI!E1330+$D$5*SOI!E1329)</f>
        <v>0</v>
      </c>
      <c r="E1331">
        <f t="shared" si="546"/>
        <v>-1.3464768076824836</v>
      </c>
      <c r="F1331">
        <f t="shared" si="547"/>
        <v>-2.2355410378134106</v>
      </c>
      <c r="G1331">
        <f t="shared" si="555"/>
        <v>-3.5820178454958942</v>
      </c>
      <c r="H1331" s="21">
        <f t="shared" si="556"/>
        <v>1.6366115785066027E-2</v>
      </c>
      <c r="I1331" s="37">
        <f t="shared" si="548"/>
        <v>-0.72569797059370078</v>
      </c>
      <c r="J1331" s="1">
        <f t="shared" si="557"/>
        <v>2.1957461294246365E-3</v>
      </c>
      <c r="K1331" s="1">
        <f t="shared" si="558"/>
        <v>-4.2038126475681217E-7</v>
      </c>
      <c r="L1331" s="1">
        <f t="shared" si="549"/>
        <v>1.4605408383441181</v>
      </c>
      <c r="M1331" s="1">
        <f t="shared" si="550"/>
        <v>-1.9014235763646962E-2</v>
      </c>
      <c r="N1331" s="1">
        <f t="shared" si="551"/>
        <v>0.14161807193304607</v>
      </c>
      <c r="O1331" s="1">
        <f t="shared" si="552"/>
        <v>-3.1708009706369732E-4</v>
      </c>
      <c r="P1331" s="1">
        <f t="shared" si="553"/>
        <v>-3.3667785247496494E-2</v>
      </c>
      <c r="Q1331" s="1">
        <f t="shared" si="559"/>
        <v>-1.8110059985978054E-3</v>
      </c>
      <c r="R1331" s="1">
        <f t="shared" si="560"/>
        <v>-7.2215916166193636E-5</v>
      </c>
      <c r="S1331" s="1">
        <f t="shared" si="561"/>
        <v>-1.3475491690536202E-2</v>
      </c>
      <c r="T1331" s="1">
        <f t="shared" si="562"/>
        <v>7.7922027791453184E-6</v>
      </c>
      <c r="U1331" s="1">
        <f t="shared" si="563"/>
        <v>-1.2674950559427905E-3</v>
      </c>
      <c r="V1331" s="1">
        <f t="shared" si="564"/>
        <v>9.2670413883491152E-3</v>
      </c>
      <c r="W1331" s="1">
        <f t="shared" si="570"/>
        <v>0</v>
      </c>
      <c r="X1331" s="1">
        <f t="shared" si="570"/>
        <v>0</v>
      </c>
      <c r="Y1331" s="1">
        <f t="shared" si="570"/>
        <v>0</v>
      </c>
      <c r="Z1331" s="1">
        <f t="shared" si="570"/>
        <v>0</v>
      </c>
      <c r="AA1331" s="1">
        <f>+AA$3*$F1331*ABS($F1331)*COS(2*PI()*$A1331/$AZ$22+AA$4)*COS(2*PI()*$A1331/$BA$22+AA$5)</f>
        <v>0</v>
      </c>
      <c r="AB1331" s="39">
        <f>+AB$3*$F1331*ABS($F1331)*COS(2*2*PI()*$A1331/$BA$33+AB$4)*COS(2*2*PI()*$A1331/$BA$34+AB$5)*COS(2*2*PI()*$A1331/$BA$35+AB$6)</f>
        <v>0</v>
      </c>
      <c r="AE1331" s="20">
        <f>+$AF$20*SIGN(SOI!A1330)*(ABS(SOI!A1330))^$AE$2</f>
        <v>-0.74854460352479002</v>
      </c>
      <c r="AF1331" s="20">
        <f t="shared" si="567"/>
        <v>-0.81364696646006929</v>
      </c>
      <c r="AG1331" s="19">
        <f t="shared" si="568"/>
        <v>-1.0599257367432198</v>
      </c>
      <c r="AH1331" s="19">
        <f t="shared" si="569"/>
        <v>-1.0649060746981189</v>
      </c>
      <c r="AI1331">
        <f t="shared" si="566"/>
        <v>0.78540000000001531</v>
      </c>
      <c r="AJ1331">
        <f t="shared" si="565"/>
        <v>0.24627877028315048</v>
      </c>
      <c r="AK1331">
        <v>1</v>
      </c>
    </row>
    <row r="1332" spans="1:37" x14ac:dyDescent="0.25">
      <c r="A1332">
        <v>109.16666666666482</v>
      </c>
      <c r="B1332" s="2">
        <v>1989.1666666665674</v>
      </c>
      <c r="C1332">
        <f>+D1332+($D$2+E1332+F1332)*SOI!A1331*IF(B1332&gt;$C$18, IF(B1332&lt;$C$19,-1,1),1)</f>
        <v>-3.7788773013403891</v>
      </c>
      <c r="D1332">
        <f>+$D$3*((1-$D$5)*SOI!D1331+$D$5*SOI!D1330) +   $D$4*((1-$D$5)*SOI!E1331+$D$5*SOI!E1330)</f>
        <v>0</v>
      </c>
      <c r="E1332">
        <f t="shared" si="546"/>
        <v>0.94082667465231751</v>
      </c>
      <c r="F1332">
        <f t="shared" si="547"/>
        <v>1.9004344541750426</v>
      </c>
      <c r="G1332">
        <f t="shared" si="555"/>
        <v>2.8412611288273601</v>
      </c>
      <c r="H1332" s="21">
        <f t="shared" si="556"/>
        <v>1.010194398409177E-2</v>
      </c>
      <c r="I1332" s="37">
        <f t="shared" si="548"/>
        <v>0.35089259910304599</v>
      </c>
      <c r="J1332" s="1">
        <f t="shared" si="557"/>
        <v>1.5522447165937292E-3</v>
      </c>
      <c r="K1332" s="1">
        <f t="shared" si="558"/>
        <v>8.1980326860336253E-5</v>
      </c>
      <c r="L1332" s="1">
        <f t="shared" si="549"/>
        <v>-0.26293886089259083</v>
      </c>
      <c r="M1332" s="1">
        <f t="shared" si="550"/>
        <v>2.779960590306154E-2</v>
      </c>
      <c r="N1332" s="1">
        <f t="shared" si="551"/>
        <v>-4.8026804981173536E-4</v>
      </c>
      <c r="O1332" s="1">
        <f t="shared" si="552"/>
        <v>0.35460409134789994</v>
      </c>
      <c r="P1332" s="1">
        <f t="shared" si="553"/>
        <v>3.2611067057704182E-2</v>
      </c>
      <c r="Q1332" s="1">
        <f t="shared" si="559"/>
        <v>-8.9793452865431301E-6</v>
      </c>
      <c r="R1332" s="1">
        <f t="shared" si="560"/>
        <v>1.7313146669454011E-7</v>
      </c>
      <c r="S1332" s="1">
        <f t="shared" si="561"/>
        <v>-2.2096726424970293E-5</v>
      </c>
      <c r="T1332" s="1">
        <f t="shared" si="562"/>
        <v>1.5688306942880806E-3</v>
      </c>
      <c r="U1332" s="1">
        <f t="shared" si="563"/>
        <v>-5.9362889870398928E-4</v>
      </c>
      <c r="V1332" s="1">
        <f t="shared" si="564"/>
        <v>3.0440836486088756E-5</v>
      </c>
      <c r="W1332" s="1">
        <f t="shared" si="570"/>
        <v>0</v>
      </c>
      <c r="X1332" s="1">
        <f t="shared" si="570"/>
        <v>0</v>
      </c>
      <c r="Y1332" s="1">
        <f t="shared" si="570"/>
        <v>0</v>
      </c>
      <c r="Z1332" s="1">
        <f t="shared" si="570"/>
        <v>0</v>
      </c>
      <c r="AA1332" s="1">
        <f>+AA$3*$F1332*ABS($F1332)*COS(2*PI()*$A1332/$AZ$22+AA$4)*COS(2*PI()*$A1332/$BA$22+AA$5)</f>
        <v>0</v>
      </c>
      <c r="AB1332" s="39">
        <f>+AB$3*$F1332*ABS($F1332)*COS(2*2*PI()*$A1332/$BA$33+AB$4)*COS(2*2*PI()*$A1332/$BA$34+AB$5)*COS(2*2*PI()*$A1332/$BA$35+AB$6)</f>
        <v>0</v>
      </c>
      <c r="AE1332" s="20">
        <f>+$AF$20*SIGN(SOI!A1331)*(ABS(SOI!A1331))^$AE$2</f>
        <v>-0.73312049117389722</v>
      </c>
      <c r="AF1332" s="20">
        <f t="shared" si="567"/>
        <v>-0.7091051284566342</v>
      </c>
      <c r="AG1332" s="19">
        <f t="shared" si="568"/>
        <v>-1.0468726521308211</v>
      </c>
      <c r="AH1332" s="19">
        <f t="shared" si="569"/>
        <v>-1.087238795638606</v>
      </c>
      <c r="AI1332">
        <f t="shared" si="566"/>
        <v>0.78600000000001535</v>
      </c>
      <c r="AJ1332">
        <f t="shared" si="565"/>
        <v>0.33776752367418694</v>
      </c>
      <c r="AK1332">
        <v>1</v>
      </c>
    </row>
    <row r="1333" spans="1:37" x14ac:dyDescent="0.25">
      <c r="A1333">
        <v>109.24999999999815</v>
      </c>
      <c r="B1333" s="2">
        <v>1989.2499999999006</v>
      </c>
      <c r="C1333">
        <f>+D1333+($D$2+E1333+F1333)*SOI!A1332*IF(B1333&gt;$C$18, IF(B1333&lt;$C$19,-1,1),1)</f>
        <v>3.2387287193897363</v>
      </c>
      <c r="D1333">
        <f>+$D$3*((1-$D$5)*SOI!D1332+$D$5*SOI!D1331) +   $D$4*((1-$D$5)*SOI!E1332+$D$5*SOI!E1331)</f>
        <v>0</v>
      </c>
      <c r="E1333">
        <f t="shared" si="546"/>
        <v>-0.76296473722976721</v>
      </c>
      <c r="F1333">
        <f t="shared" si="547"/>
        <v>-2.1548088838420671</v>
      </c>
      <c r="G1333">
        <f t="shared" si="555"/>
        <v>-2.9177736210718344</v>
      </c>
      <c r="H1333" s="21">
        <f t="shared" si="556"/>
        <v>-1.4310288144140494E-2</v>
      </c>
      <c r="I1333" s="37">
        <f t="shared" si="548"/>
        <v>-1.1599724212432987E-2</v>
      </c>
      <c r="J1333" s="1">
        <f t="shared" si="557"/>
        <v>-4.3961199728980724E-5</v>
      </c>
      <c r="K1333" s="1">
        <f t="shared" si="558"/>
        <v>-1.4635373184431417E-5</v>
      </c>
      <c r="L1333" s="1">
        <f t="shared" si="549"/>
        <v>5.272035608734954E-2</v>
      </c>
      <c r="M1333" s="1">
        <f t="shared" si="550"/>
        <v>2.3816313013028126E-2</v>
      </c>
      <c r="N1333" s="1">
        <f t="shared" si="551"/>
        <v>-9.6246120876592706E-2</v>
      </c>
      <c r="O1333" s="1">
        <f t="shared" si="552"/>
        <v>-0.66495013983706985</v>
      </c>
      <c r="P1333" s="1">
        <f t="shared" si="553"/>
        <v>-1.5484253310882816E-2</v>
      </c>
      <c r="Q1333" s="1">
        <f t="shared" si="559"/>
        <v>-1.5416298153967316E-3</v>
      </c>
      <c r="R1333" s="1">
        <f t="shared" si="560"/>
        <v>-9.8261840120773299E-7</v>
      </c>
      <c r="S1333" s="1">
        <f t="shared" si="561"/>
        <v>1.4638646827773441E-4</v>
      </c>
      <c r="T1333" s="1">
        <f t="shared" si="562"/>
        <v>5.8985460612000207E-4</v>
      </c>
      <c r="U1333" s="1">
        <f t="shared" si="563"/>
        <v>-9.3178078087151248E-6</v>
      </c>
      <c r="V1333" s="1">
        <f t="shared" si="564"/>
        <v>-2.8965523303016785E-3</v>
      </c>
      <c r="W1333" s="1">
        <f t="shared" si="570"/>
        <v>0</v>
      </c>
      <c r="X1333" s="1">
        <f t="shared" si="570"/>
        <v>0</v>
      </c>
      <c r="Y1333" s="1">
        <f t="shared" si="570"/>
        <v>0</v>
      </c>
      <c r="Z1333" s="1">
        <f t="shared" si="570"/>
        <v>0</v>
      </c>
      <c r="AA1333" s="1">
        <f>+AA$3*$F1333*ABS($F1333)*COS(2*PI()*$A1333/$AZ$22+AA$4)*COS(2*PI()*$A1333/$BA$22+AA$5)</f>
        <v>0</v>
      </c>
      <c r="AB1333" s="39">
        <f>+AB$3*$F1333*ABS($F1333)*COS(2*2*PI()*$A1333/$BA$33+AB$4)*COS(2*2*PI()*$A1333/$BA$34+AB$5)*COS(2*2*PI()*$A1333/$BA$35+AB$6)</f>
        <v>0</v>
      </c>
      <c r="AE1333" s="20">
        <f>+$AF$20*SIGN(SOI!A1332)*(ABS(SOI!A1332))^$AE$2</f>
        <v>-0.6456502906712156</v>
      </c>
      <c r="AF1333" s="20">
        <f t="shared" si="567"/>
        <v>-0.63056673938968955</v>
      </c>
      <c r="AG1333" s="19">
        <f t="shared" si="568"/>
        <v>-1.0430863460796986</v>
      </c>
      <c r="AH1333" s="19">
        <f t="shared" si="569"/>
        <v>-1.105448324416848</v>
      </c>
      <c r="AI1333">
        <f t="shared" si="566"/>
        <v>0.7866000000000154</v>
      </c>
      <c r="AJ1333">
        <f t="shared" si="565"/>
        <v>0.41251960669000909</v>
      </c>
      <c r="AK1333">
        <v>1</v>
      </c>
    </row>
    <row r="1334" spans="1:37" x14ac:dyDescent="0.25">
      <c r="A1334">
        <v>109.33333333333148</v>
      </c>
      <c r="B1334" s="2">
        <v>1989.3333333332339</v>
      </c>
      <c r="C1334">
        <f>+D1334+($D$2+E1334+F1334)*SOI!A1333*IF(B1334&gt;$C$18, IF(B1334&lt;$C$19,-1,1),1)</f>
        <v>-3.4262601616816202</v>
      </c>
      <c r="D1334">
        <f>+$D$3*((1-$D$5)*SOI!D1333+$D$5*SOI!D1332) +   $D$4*((1-$D$5)*SOI!E1333+$D$5*SOI!E1332)</f>
        <v>0</v>
      </c>
      <c r="E1334">
        <f t="shared" si="546"/>
        <v>0.68067141204017645</v>
      </c>
      <c r="F1334">
        <f t="shared" si="547"/>
        <v>3.6021537900618483</v>
      </c>
      <c r="G1334">
        <f t="shared" si="555"/>
        <v>4.2828252021020248</v>
      </c>
      <c r="H1334" s="21">
        <f t="shared" si="556"/>
        <v>-6.7866248768341641E-3</v>
      </c>
      <c r="I1334" s="37">
        <f t="shared" si="548"/>
        <v>-0.21380039934803541</v>
      </c>
      <c r="J1334" s="1">
        <f t="shared" si="557"/>
        <v>4.7102960735369136E-3</v>
      </c>
      <c r="K1334" s="1">
        <f t="shared" si="558"/>
        <v>7.552757423490665E-7</v>
      </c>
      <c r="L1334" s="1">
        <f t="shared" si="549"/>
        <v>-0.56398427634425807</v>
      </c>
      <c r="M1334" s="1">
        <f t="shared" si="550"/>
        <v>-0.138449805989036</v>
      </c>
      <c r="N1334" s="1">
        <f t="shared" si="551"/>
        <v>0.17727525993893545</v>
      </c>
      <c r="O1334" s="1">
        <f t="shared" si="552"/>
        <v>0.41259176478589826</v>
      </c>
      <c r="P1334" s="1">
        <f t="shared" si="553"/>
        <v>1.2038485889696495E-4</v>
      </c>
      <c r="Q1334" s="1">
        <f t="shared" si="559"/>
        <v>-1.6506797337307175E-2</v>
      </c>
      <c r="R1334" s="1">
        <f t="shared" si="560"/>
        <v>-1.9392261514313816E-4</v>
      </c>
      <c r="S1334" s="1">
        <f t="shared" si="561"/>
        <v>-4.9696600014704443E-3</v>
      </c>
      <c r="T1334" s="1">
        <f t="shared" si="562"/>
        <v>3.9153005918071658E-3</v>
      </c>
      <c r="U1334" s="1">
        <f t="shared" si="563"/>
        <v>1.3352303556148831E-6</v>
      </c>
      <c r="V1334" s="1">
        <f t="shared" si="564"/>
        <v>-4.1478961630649017E-5</v>
      </c>
      <c r="W1334" s="1">
        <f t="shared" si="570"/>
        <v>0</v>
      </c>
      <c r="X1334" s="1">
        <f t="shared" si="570"/>
        <v>0</v>
      </c>
      <c r="Y1334" s="1">
        <f t="shared" si="570"/>
        <v>0</v>
      </c>
      <c r="Z1334" s="1">
        <f t="shared" si="570"/>
        <v>0</v>
      </c>
      <c r="AA1334" s="1">
        <f>+AA$3*$F1334*ABS($F1334)*COS(2*PI()*$A1334/$AZ$22+AA$4)*COS(2*PI()*$A1334/$BA$22+AA$5)</f>
        <v>0</v>
      </c>
      <c r="AB1334" s="39">
        <f>+AB$3*$F1334*ABS($F1334)*COS(2*2*PI()*$A1334/$BA$33+AB$4)*COS(2*2*PI()*$A1334/$BA$34+AB$5)*COS(2*2*PI()*$A1334/$BA$35+AB$6)</f>
        <v>0</v>
      </c>
      <c r="AE1334" s="20">
        <f>+$AF$20*SIGN(SOI!A1333)*(ABS(SOI!A1333))^$AE$2</f>
        <v>-0.5129294363239556</v>
      </c>
      <c r="AF1334" s="20">
        <f t="shared" si="567"/>
        <v>-0.53235802380261865</v>
      </c>
      <c r="AG1334" s="19">
        <f t="shared" si="568"/>
        <v>0.27703069182134832</v>
      </c>
      <c r="AH1334" s="19">
        <f t="shared" si="569"/>
        <v>0.22821905564397413</v>
      </c>
      <c r="AI1334">
        <f t="shared" si="566"/>
        <v>0.78720000000001544</v>
      </c>
      <c r="AJ1334">
        <f t="shared" si="565"/>
        <v>0.80938871562396697</v>
      </c>
      <c r="AK1334">
        <v>1</v>
      </c>
    </row>
    <row r="1335" spans="1:37" x14ac:dyDescent="0.25">
      <c r="A1335">
        <v>109.41666666666481</v>
      </c>
      <c r="B1335" s="2">
        <v>1989.4166666665672</v>
      </c>
      <c r="C1335">
        <f>+D1335+($D$2+E1335+F1335)*SOI!A1334*IF(B1335&gt;$C$18, IF(B1335&lt;$C$19,-1,1),1)</f>
        <v>38.606808359477334</v>
      </c>
      <c r="D1335">
        <f>+$D$3*((1-$D$5)*SOI!D1334+$D$5*SOI!D1333) +   $D$4*((1-$D$5)*SOI!E1334+$D$5*SOI!E1333)</f>
        <v>0</v>
      </c>
      <c r="E1335">
        <f t="shared" si="546"/>
        <v>-0.6546732975724282</v>
      </c>
      <c r="F1335">
        <f t="shared" si="547"/>
        <v>-59.668464764110908</v>
      </c>
      <c r="G1335">
        <f t="shared" si="555"/>
        <v>-60.323138061683338</v>
      </c>
      <c r="H1335" s="21">
        <f t="shared" si="556"/>
        <v>-5.6707991235587424E-2</v>
      </c>
      <c r="I1335" s="37">
        <f t="shared" si="548"/>
        <v>-0.62334398744313024</v>
      </c>
      <c r="J1335" s="1">
        <f t="shared" si="557"/>
        <v>-0.15389587678886188</v>
      </c>
      <c r="K1335" s="1">
        <f t="shared" si="558"/>
        <v>1.690705903810736E-4</v>
      </c>
      <c r="L1335" s="1">
        <f t="shared" si="549"/>
        <v>0.5136985794509582</v>
      </c>
      <c r="M1335" s="1">
        <f t="shared" si="550"/>
        <v>1.5515003102888358</v>
      </c>
      <c r="N1335" s="1">
        <f t="shared" si="551"/>
        <v>-1.4874660205481183</v>
      </c>
      <c r="O1335" s="1">
        <f t="shared" si="552"/>
        <v>4.0172367013954678E-2</v>
      </c>
      <c r="P1335" s="1">
        <f t="shared" si="553"/>
        <v>-0.30386883851791352</v>
      </c>
      <c r="Q1335" s="1">
        <f t="shared" si="559"/>
        <v>-1.5521055691990706</v>
      </c>
      <c r="R1335" s="1">
        <f t="shared" si="560"/>
        <v>-5.3162593542708081E-2</v>
      </c>
      <c r="S1335" s="1">
        <f t="shared" si="561"/>
        <v>0.12157516368762193</v>
      </c>
      <c r="T1335" s="1">
        <f t="shared" si="562"/>
        <v>-3.4722688560277841E-4</v>
      </c>
      <c r="U1335" s="1">
        <f t="shared" si="563"/>
        <v>-9.8262940842806894E-3</v>
      </c>
      <c r="V1335" s="1">
        <f t="shared" si="564"/>
        <v>-0.87849864580143677</v>
      </c>
      <c r="W1335" s="1">
        <f t="shared" si="570"/>
        <v>0</v>
      </c>
      <c r="X1335" s="1">
        <f t="shared" si="570"/>
        <v>0</v>
      </c>
      <c r="Y1335" s="1">
        <f t="shared" si="570"/>
        <v>0</v>
      </c>
      <c r="Z1335" s="1">
        <f t="shared" si="570"/>
        <v>0</v>
      </c>
      <c r="AA1335" s="1">
        <f>+AA$3*$F1335*ABS($F1335)*COS(2*PI()*$A1335/$AZ$22+AA$4)*COS(2*PI()*$A1335/$BA$22+AA$5)</f>
        <v>0</v>
      </c>
      <c r="AB1335" s="39">
        <f>+AB$3*$F1335*ABS($F1335)*COS(2*2*PI()*$A1335/$BA$33+AB$4)*COS(2*2*PI()*$A1335/$BA$34+AB$5)*COS(2*2*PI()*$A1335/$BA$35+AB$6)</f>
        <v>0</v>
      </c>
      <c r="AE1335" s="20">
        <f>+$AF$20*SIGN(SOI!A1334)*(ABS(SOI!A1334))^$AE$2</f>
        <v>-0.43849434441268481</v>
      </c>
      <c r="AF1335" s="20">
        <f t="shared" si="567"/>
        <v>-0.43480163048247361</v>
      </c>
      <c r="AG1335" s="19">
        <f t="shared" si="568"/>
        <v>0.74308175535279097</v>
      </c>
      <c r="AH1335" s="19">
        <f t="shared" si="569"/>
        <v>0.69384486372997145</v>
      </c>
      <c r="AI1335">
        <f t="shared" si="566"/>
        <v>0.78780000000001549</v>
      </c>
      <c r="AJ1335">
        <f t="shared" si="565"/>
        <v>1.1778833858352646</v>
      </c>
      <c r="AK1335">
        <v>1</v>
      </c>
    </row>
    <row r="1336" spans="1:37" x14ac:dyDescent="0.25">
      <c r="A1336">
        <v>109.49999999999814</v>
      </c>
      <c r="B1336" s="2">
        <v>1989.4999999999004</v>
      </c>
      <c r="C1336">
        <f>+D1336+($D$2+E1336+F1336)*SOI!A1335*IF(B1336&gt;$C$18, IF(B1336&lt;$C$19,-1,1),1)</f>
        <v>1.5735130078800843</v>
      </c>
      <c r="D1336">
        <f>+$D$3*((1-$D$5)*SOI!D1335+$D$5*SOI!D1334) +   $D$4*((1-$D$5)*SOI!E1335+$D$5*SOI!E1334)</f>
        <v>0</v>
      </c>
      <c r="E1336">
        <f t="shared" si="546"/>
        <v>0.67488859926619771</v>
      </c>
      <c r="F1336">
        <f t="shared" si="547"/>
        <v>-4.0227886160323347</v>
      </c>
      <c r="G1336">
        <f t="shared" si="555"/>
        <v>-3.347900016766137</v>
      </c>
      <c r="H1336" s="21">
        <f t="shared" si="556"/>
        <v>-1.5688077259783714E-2</v>
      </c>
      <c r="I1336" s="37">
        <f t="shared" si="548"/>
        <v>-0.36291027948547727</v>
      </c>
      <c r="J1336" s="1">
        <f t="shared" si="557"/>
        <v>9.7452283335266177E-3</v>
      </c>
      <c r="K1336" s="1">
        <f t="shared" si="558"/>
        <v>-5.5308184958549046E-5</v>
      </c>
      <c r="L1336" s="1">
        <f t="shared" si="549"/>
        <v>-0.31957183846730969</v>
      </c>
      <c r="M1336" s="1">
        <f t="shared" si="550"/>
        <v>-0.16875063147859179</v>
      </c>
      <c r="N1336" s="1">
        <f t="shared" si="551"/>
        <v>-1.0675068273721212E-2</v>
      </c>
      <c r="O1336" s="1">
        <f t="shared" si="552"/>
        <v>0.1207057266951322</v>
      </c>
      <c r="P1336" s="1">
        <f t="shared" si="553"/>
        <v>-5.3179826186408014E-2</v>
      </c>
      <c r="Q1336" s="1">
        <f t="shared" si="559"/>
        <v>1.2115418064793152E-3</v>
      </c>
      <c r="R1336" s="1">
        <f t="shared" si="560"/>
        <v>2.4159881652970391E-5</v>
      </c>
      <c r="S1336" s="1">
        <f t="shared" si="561"/>
        <v>5.079722241258652E-4</v>
      </c>
      <c r="T1336" s="1">
        <f t="shared" si="562"/>
        <v>6.4904369385690853E-4</v>
      </c>
      <c r="U1336" s="1">
        <f t="shared" si="563"/>
        <v>-1.001202673048121E-3</v>
      </c>
      <c r="V1336" s="1">
        <f t="shared" si="564"/>
        <v>-1.1033808744449162E-3</v>
      </c>
      <c r="W1336" s="1">
        <f t="shared" si="570"/>
        <v>0</v>
      </c>
      <c r="X1336" s="1">
        <f t="shared" si="570"/>
        <v>0</v>
      </c>
      <c r="Y1336" s="1">
        <f t="shared" si="570"/>
        <v>0</v>
      </c>
      <c r="Z1336" s="1">
        <f t="shared" si="570"/>
        <v>0</v>
      </c>
      <c r="AA1336" s="1">
        <f>+AA$3*$F1336*ABS($F1336)*COS(2*PI()*$A1336/$AZ$22+AA$4)*COS(2*PI()*$A1336/$BA$22+AA$5)</f>
        <v>0</v>
      </c>
      <c r="AB1336" s="39">
        <f>+AB$3*$F1336*ABS($F1336)*COS(2*2*PI()*$A1336/$BA$33+AB$4)*COS(2*2*PI()*$A1336/$BA$34+AB$5)*COS(2*2*PI()*$A1336/$BA$35+AB$6)</f>
        <v>0</v>
      </c>
      <c r="AE1336" s="20">
        <f>+$AF$20*SIGN(SOI!A1335)*(ABS(SOI!A1335))^$AE$2</f>
        <v>-0.35298111071078059</v>
      </c>
      <c r="AF1336" s="20">
        <f t="shared" si="567"/>
        <v>-0.40022162711975645</v>
      </c>
      <c r="AG1336" s="19">
        <f t="shared" si="568"/>
        <v>0.81330292741408916</v>
      </c>
      <c r="AH1336" s="19">
        <f t="shared" si="569"/>
        <v>0.8065561033078319</v>
      </c>
      <c r="AI1336">
        <f t="shared" si="566"/>
        <v>0.78840000000001553</v>
      </c>
      <c r="AJ1336">
        <f t="shared" si="565"/>
        <v>1.2135245545338456</v>
      </c>
      <c r="AK1336">
        <v>1</v>
      </c>
    </row>
    <row r="1337" spans="1:37" x14ac:dyDescent="0.25">
      <c r="A1337">
        <v>109.58333333333147</v>
      </c>
      <c r="B1337" s="2">
        <v>1989.5833333332337</v>
      </c>
      <c r="C1337">
        <f>+D1337+($D$2+E1337+F1337)*SOI!A1336*IF(B1337&gt;$C$18, IF(B1337&lt;$C$19,-1,1),1)</f>
        <v>-0.86215538553171045</v>
      </c>
      <c r="D1337">
        <f>+$D$3*((1-$D$5)*SOI!D1336+$D$5*SOI!D1335) +   $D$4*((1-$D$5)*SOI!E1336+$D$5*SOI!E1335)</f>
        <v>0</v>
      </c>
      <c r="E1337">
        <f t="shared" si="546"/>
        <v>-0.74906623533891636</v>
      </c>
      <c r="F1337">
        <f t="shared" si="547"/>
        <v>2.2355410379797966</v>
      </c>
      <c r="G1337">
        <f t="shared" si="555"/>
        <v>1.4864748026408803</v>
      </c>
      <c r="H1337" s="21">
        <f t="shared" si="556"/>
        <v>-3.6529956809817259E-3</v>
      </c>
      <c r="I1337" s="37">
        <f t="shared" si="548"/>
        <v>8.8533637448355323E-2</v>
      </c>
      <c r="J1337" s="1">
        <f t="shared" si="557"/>
        <v>4.2397936199142262E-3</v>
      </c>
      <c r="K1337" s="1">
        <f t="shared" si="558"/>
        <v>2.5437980756501448E-6</v>
      </c>
      <c r="L1337" s="1">
        <f t="shared" si="549"/>
        <v>5.6951151447754587E-3</v>
      </c>
      <c r="M1337" s="1">
        <f t="shared" si="550"/>
        <v>0.30094634036021611</v>
      </c>
      <c r="N1337" s="1">
        <f t="shared" si="551"/>
        <v>8.6713328442650679E-3</v>
      </c>
      <c r="O1337" s="1">
        <f t="shared" si="552"/>
        <v>-0.61884131211918525</v>
      </c>
      <c r="P1337" s="1">
        <f t="shared" si="553"/>
        <v>2.6770390740194331E-2</v>
      </c>
      <c r="Q1337" s="1">
        <f t="shared" si="559"/>
        <v>1.7550813854368085E-3</v>
      </c>
      <c r="R1337" s="1">
        <f t="shared" si="560"/>
        <v>-8.5381286775907201E-6</v>
      </c>
      <c r="S1337" s="1">
        <f t="shared" si="561"/>
        <v>1.006616857501399E-4</v>
      </c>
      <c r="T1337" s="1">
        <f t="shared" si="562"/>
        <v>5.9300638011360084E-5</v>
      </c>
      <c r="U1337" s="1">
        <f t="shared" si="563"/>
        <v>-1.2295291655002661E-4</v>
      </c>
      <c r="V1337" s="1">
        <f t="shared" si="564"/>
        <v>-4.5117854966788998E-4</v>
      </c>
      <c r="W1337" s="1">
        <f t="shared" si="570"/>
        <v>0</v>
      </c>
      <c r="X1337" s="1">
        <f t="shared" si="570"/>
        <v>0</v>
      </c>
      <c r="Y1337" s="1">
        <f t="shared" si="570"/>
        <v>0</v>
      </c>
      <c r="Z1337" s="1">
        <f t="shared" si="570"/>
        <v>0</v>
      </c>
      <c r="AA1337" s="1">
        <f>+AA$3*$F1337*ABS($F1337)*COS(2*PI()*$A1337/$AZ$22+AA$4)*COS(2*PI()*$A1337/$BA$22+AA$5)</f>
        <v>0</v>
      </c>
      <c r="AB1337" s="39">
        <f>+AB$3*$F1337*ABS($F1337)*COS(2*2*PI()*$A1337/$BA$33+AB$4)*COS(2*2*PI()*$A1337/$BA$34+AB$5)*COS(2*2*PI()*$A1337/$BA$35+AB$6)</f>
        <v>0</v>
      </c>
      <c r="AE1337" s="20">
        <f>+$AF$20*SIGN(SOI!A1336)*(ABS(SOI!A1336))^$AE$2</f>
        <v>-0.40918942623580401</v>
      </c>
      <c r="AF1337" s="20">
        <f t="shared" si="567"/>
        <v>-0.35539331740612684</v>
      </c>
      <c r="AG1337" s="19">
        <f t="shared" si="568"/>
        <v>0.81980188815169008</v>
      </c>
      <c r="AH1337" s="19">
        <f t="shared" si="569"/>
        <v>0.82040929338993762</v>
      </c>
      <c r="AI1337">
        <f t="shared" si="566"/>
        <v>0.78900000000001558</v>
      </c>
      <c r="AJ1337">
        <f t="shared" si="565"/>
        <v>1.175195205557817</v>
      </c>
      <c r="AK1337">
        <v>1</v>
      </c>
    </row>
    <row r="1338" spans="1:37" x14ac:dyDescent="0.25">
      <c r="A1338">
        <v>109.6666666666648</v>
      </c>
      <c r="B1338" s="2">
        <v>1989.6666666665669</v>
      </c>
      <c r="C1338">
        <f>+D1338+($D$2+E1338+F1338)*SOI!A1337*IF(B1338&gt;$C$18, IF(B1338&lt;$C$19,-1,1),1)</f>
        <v>0.37585645639949472</v>
      </c>
      <c r="D1338">
        <f>+$D$3*((1-$D$5)*SOI!D1337+$D$5*SOI!D1336) +   $D$4*((1-$D$5)*SOI!E1337+$D$5*SOI!E1336)</f>
        <v>0</v>
      </c>
      <c r="E1338">
        <f t="shared" si="546"/>
        <v>0.91133851640528718</v>
      </c>
      <c r="F1338">
        <f t="shared" si="547"/>
        <v>-1.9004344542986944</v>
      </c>
      <c r="G1338">
        <f t="shared" si="555"/>
        <v>-0.98909593789340722</v>
      </c>
      <c r="H1338" s="21">
        <f t="shared" si="556"/>
        <v>2.013998735553706E-3</v>
      </c>
      <c r="I1338" s="37">
        <f t="shared" si="548"/>
        <v>0.28785764009794873</v>
      </c>
      <c r="J1338" s="1">
        <f t="shared" si="557"/>
        <v>-1.6537236802768904E-2</v>
      </c>
      <c r="K1338" s="1">
        <f t="shared" si="558"/>
        <v>-9.1452534128964004E-5</v>
      </c>
      <c r="L1338" s="1">
        <f t="shared" si="549"/>
        <v>-0.59987994536316025</v>
      </c>
      <c r="M1338" s="1">
        <f t="shared" si="550"/>
        <v>-0.36102546987210032</v>
      </c>
      <c r="N1338" s="1">
        <f t="shared" si="551"/>
        <v>-4.4109017984116559E-2</v>
      </c>
      <c r="O1338" s="1">
        <f t="shared" si="552"/>
        <v>0.8246286619210762</v>
      </c>
      <c r="P1338" s="1">
        <f t="shared" si="553"/>
        <v>-6.856884884230717E-3</v>
      </c>
      <c r="Q1338" s="1">
        <f t="shared" si="559"/>
        <v>1.0709953070382935E-2</v>
      </c>
      <c r="R1338" s="1">
        <f t="shared" si="560"/>
        <v>-1.6940353019814428E-4</v>
      </c>
      <c r="S1338" s="1">
        <f t="shared" si="561"/>
        <v>-1.664850283145802E-3</v>
      </c>
      <c r="T1338" s="1">
        <f t="shared" si="562"/>
        <v>8.3233915915243307E-3</v>
      </c>
      <c r="U1338" s="1">
        <f t="shared" si="563"/>
        <v>1.023953974721223E-4</v>
      </c>
      <c r="V1338" s="1">
        <f t="shared" si="564"/>
        <v>-5.8784404686928571E-4</v>
      </c>
      <c r="W1338" s="1">
        <f t="shared" si="570"/>
        <v>0</v>
      </c>
      <c r="X1338" s="1">
        <f t="shared" si="570"/>
        <v>0</v>
      </c>
      <c r="Y1338" s="1">
        <f t="shared" si="570"/>
        <v>0</v>
      </c>
      <c r="Z1338" s="1">
        <f t="shared" si="570"/>
        <v>0</v>
      </c>
      <c r="AA1338" s="1">
        <f>+AA$3*$F1338*ABS($F1338)*COS(2*PI()*$A1338/$AZ$22+AA$4)*COS(2*PI()*$A1338/$BA$22+AA$5)</f>
        <v>0</v>
      </c>
      <c r="AB1338" s="39">
        <f>+AB$3*$F1338*ABS($F1338)*COS(2*2*PI()*$A1338/$BA$33+AB$4)*COS(2*2*PI()*$A1338/$BA$34+AB$5)*COS(2*2*PI()*$A1338/$BA$35+AB$6)</f>
        <v>0</v>
      </c>
      <c r="AE1338" s="20">
        <f>+$AF$20*SIGN(SOI!A1337)*(ABS(SOI!A1337))^$AE$2</f>
        <v>-0.30400941527179615</v>
      </c>
      <c r="AF1338" s="20">
        <f t="shared" si="567"/>
        <v>-0.34278831400438764</v>
      </c>
      <c r="AG1338" s="19">
        <f t="shared" si="568"/>
        <v>0.75784168817301867</v>
      </c>
      <c r="AH1338" s="19">
        <f t="shared" si="569"/>
        <v>0.82835832940443699</v>
      </c>
      <c r="AI1338">
        <f t="shared" si="566"/>
        <v>0.78960000000001562</v>
      </c>
      <c r="AJ1338">
        <f t="shared" si="565"/>
        <v>1.1006300021774063</v>
      </c>
      <c r="AK1338">
        <v>1</v>
      </c>
    </row>
    <row r="1339" spans="1:37" x14ac:dyDescent="0.25">
      <c r="A1339">
        <v>109.74999999999812</v>
      </c>
      <c r="B1339" s="2">
        <v>1989.7499999999002</v>
      </c>
      <c r="C1339">
        <f>+D1339+($D$2+E1339+F1339)*SOI!A1338*IF(B1339&gt;$C$18, IF(B1339&lt;$C$19,-1,1),1)</f>
        <v>-0.35223986514023053</v>
      </c>
      <c r="D1339">
        <f>+$D$3*((1-$D$5)*SOI!D1338+$D$5*SOI!D1337) +   $D$4*((1-$D$5)*SOI!E1338+$D$5*SOI!E1337)</f>
        <v>0</v>
      </c>
      <c r="E1339">
        <f t="shared" si="546"/>
        <v>-1.2742092211206248</v>
      </c>
      <c r="F1339">
        <f t="shared" si="547"/>
        <v>2.1548088839712012</v>
      </c>
      <c r="G1339">
        <f t="shared" si="555"/>
        <v>0.88059966285057634</v>
      </c>
      <c r="H1339" s="21">
        <f t="shared" si="556"/>
        <v>1.7305010319465089E-2</v>
      </c>
      <c r="I1339" s="37">
        <f t="shared" si="548"/>
        <v>-0.73078979655173371</v>
      </c>
      <c r="J1339" s="1">
        <f t="shared" si="557"/>
        <v>-3.9486876617041158E-2</v>
      </c>
      <c r="K1339" s="1">
        <f t="shared" si="558"/>
        <v>3.941889073303098E-6</v>
      </c>
      <c r="L1339" s="1">
        <f t="shared" si="549"/>
        <v>1.5570334400782475</v>
      </c>
      <c r="M1339" s="1">
        <f t="shared" si="550"/>
        <v>0.33955721663467653</v>
      </c>
      <c r="N1339" s="1">
        <f t="shared" si="551"/>
        <v>7.8120712053459662E-2</v>
      </c>
      <c r="O1339" s="1">
        <f t="shared" si="552"/>
        <v>-0.35991965283356309</v>
      </c>
      <c r="P1339" s="1">
        <f t="shared" si="553"/>
        <v>2.608884069398885E-4</v>
      </c>
      <c r="Q1339" s="1">
        <f t="shared" si="559"/>
        <v>1.7840272965725379E-2</v>
      </c>
      <c r="R1339" s="1">
        <f t="shared" si="560"/>
        <v>7.1639261116765776E-4</v>
      </c>
      <c r="S1339" s="1">
        <f t="shared" si="561"/>
        <v>-7.4856359601439357E-3</v>
      </c>
      <c r="T1339" s="1">
        <f t="shared" si="562"/>
        <v>9.4293348763178145E-3</v>
      </c>
      <c r="U1339" s="1">
        <f t="shared" si="563"/>
        <v>9.8906098981874364E-6</v>
      </c>
      <c r="V1339" s="1">
        <f t="shared" si="564"/>
        <v>-3.9612189769567044E-5</v>
      </c>
      <c r="W1339" s="1">
        <f t="shared" si="570"/>
        <v>0</v>
      </c>
      <c r="X1339" s="1">
        <f t="shared" si="570"/>
        <v>0</v>
      </c>
      <c r="Y1339" s="1">
        <f t="shared" si="570"/>
        <v>0</v>
      </c>
      <c r="Z1339" s="1">
        <f t="shared" si="570"/>
        <v>0</v>
      </c>
      <c r="AA1339" s="1">
        <f>+AA$3*$F1339*ABS($F1339)*COS(2*PI()*$A1339/$AZ$22+AA$4)*COS(2*PI()*$A1339/$BA$22+AA$5)</f>
        <v>0</v>
      </c>
      <c r="AB1339" s="39">
        <f>+AB$3*$F1339*ABS($F1339)*COS(2*2*PI()*$A1339/$BA$33+AB$4)*COS(2*2*PI()*$A1339/$BA$34+AB$5)*COS(2*2*PI()*$A1339/$BA$35+AB$6)</f>
        <v>0</v>
      </c>
      <c r="AE1339" s="20">
        <f>+$AF$20*SIGN(SOI!A1338)*(ABS(SOI!A1338))^$AE$2</f>
        <v>-0.31516610050556276</v>
      </c>
      <c r="AF1339" s="20">
        <f t="shared" si="567"/>
        <v>-0.2922200949883868</v>
      </c>
      <c r="AG1339" s="19">
        <f t="shared" si="568"/>
        <v>0.74950003015635114</v>
      </c>
      <c r="AH1339" s="19">
        <f t="shared" si="569"/>
        <v>0.83218210903960999</v>
      </c>
      <c r="AI1339">
        <f t="shared" si="566"/>
        <v>0.79020000000001567</v>
      </c>
      <c r="AJ1339">
        <f t="shared" si="565"/>
        <v>1.0417201251447379</v>
      </c>
      <c r="AK1339">
        <v>1</v>
      </c>
    </row>
    <row r="1340" spans="1:37" x14ac:dyDescent="0.25">
      <c r="A1340">
        <v>109.83333333333145</v>
      </c>
      <c r="B1340" s="2">
        <v>1989.8333333332334</v>
      </c>
      <c r="C1340">
        <f>+D1340+($D$2+E1340+F1340)*SOI!A1339*IF(B1340&gt;$C$18, IF(B1340&lt;$C$19,-1,1),1)</f>
        <v>0.3643667600190546</v>
      </c>
      <c r="D1340">
        <f>+$D$3*((1-$D$5)*SOI!D1339+$D$5*SOI!D1338) +   $D$4*((1-$D$5)*SOI!E1339+$D$5*SOI!E1338)</f>
        <v>0</v>
      </c>
      <c r="E1340">
        <f t="shared" si="546"/>
        <v>2.3875979236069855</v>
      </c>
      <c r="F1340">
        <f t="shared" si="547"/>
        <v>-3.6021537903371676</v>
      </c>
      <c r="G1340">
        <f t="shared" si="555"/>
        <v>-1.2145558667301821</v>
      </c>
      <c r="H1340" s="21">
        <f t="shared" si="556"/>
        <v>-1.1056956638520797E-2</v>
      </c>
      <c r="I1340" s="37">
        <f t="shared" si="548"/>
        <v>1.2616178206087001</v>
      </c>
      <c r="J1340" s="1">
        <f t="shared" si="557"/>
        <v>-2.7545043757297692E-2</v>
      </c>
      <c r="K1340" s="1">
        <f t="shared" si="558"/>
        <v>-4.3906785066205244E-5</v>
      </c>
      <c r="L1340" s="1">
        <f t="shared" si="549"/>
        <v>-1.5852397398867257</v>
      </c>
      <c r="M1340" s="1">
        <f t="shared" si="550"/>
        <v>-0.13720448532436613</v>
      </c>
      <c r="N1340" s="1">
        <f t="shared" si="551"/>
        <v>-8.7258466268945942E-2</v>
      </c>
      <c r="O1340" s="1">
        <f t="shared" si="552"/>
        <v>5.0759166069674691E-2</v>
      </c>
      <c r="P1340" s="1">
        <f t="shared" si="553"/>
        <v>-2.0238396131973098E-2</v>
      </c>
      <c r="Q1340" s="1">
        <f t="shared" si="559"/>
        <v>8.0518971921920111E-3</v>
      </c>
      <c r="R1340" s="1">
        <f t="shared" si="560"/>
        <v>-5.5819142928104407E-4</v>
      </c>
      <c r="S1340" s="1">
        <f t="shared" si="561"/>
        <v>-1.4434622305594407E-2</v>
      </c>
      <c r="T1340" s="1">
        <f t="shared" si="562"/>
        <v>1.3539012459011276E-3</v>
      </c>
      <c r="U1340" s="1">
        <f t="shared" si="563"/>
        <v>1.3245846690580492E-3</v>
      </c>
      <c r="V1340" s="1">
        <f t="shared" si="564"/>
        <v>-3.4323498223155684E-3</v>
      </c>
      <c r="W1340" s="1">
        <f t="shared" si="570"/>
        <v>0</v>
      </c>
      <c r="X1340" s="1">
        <f t="shared" si="570"/>
        <v>0</v>
      </c>
      <c r="Y1340" s="1">
        <f t="shared" si="570"/>
        <v>0</v>
      </c>
      <c r="Z1340" s="1">
        <f t="shared" si="570"/>
        <v>0</v>
      </c>
      <c r="AA1340" s="1">
        <f>+AA$3*$F1340*ABS($F1340)*COS(2*PI()*$A1340/$AZ$22+AA$4)*COS(2*PI()*$A1340/$BA$22+AA$5)</f>
        <v>0</v>
      </c>
      <c r="AB1340" s="39">
        <f>+AB$3*$F1340*ABS($F1340)*COS(2*2*PI()*$A1340/$BA$33+AB$4)*COS(2*2*PI()*$A1340/$BA$34+AB$5)*COS(2*2*PI()*$A1340/$BA$35+AB$6)</f>
        <v>0</v>
      </c>
      <c r="AE1340" s="20">
        <f>+$AF$20*SIGN(SOI!A1339)*(ABS(SOI!A1339))^$AE$2</f>
        <v>-0.25748476918780155</v>
      </c>
      <c r="AF1340" s="20">
        <f t="shared" si="567"/>
        <v>-0.23857546148015821</v>
      </c>
      <c r="AG1340" s="19">
        <f t="shared" si="568"/>
        <v>0.66334640671781808</v>
      </c>
      <c r="AH1340" s="19">
        <f t="shared" si="569"/>
        <v>0.8466198447126474</v>
      </c>
      <c r="AI1340">
        <f t="shared" si="566"/>
        <v>0.79080000000001571</v>
      </c>
      <c r="AJ1340">
        <f t="shared" si="565"/>
        <v>0.90192186819797626</v>
      </c>
      <c r="AK1340">
        <v>1</v>
      </c>
    </row>
    <row r="1341" spans="1:37" x14ac:dyDescent="0.25">
      <c r="A1341">
        <v>109.91666666666478</v>
      </c>
      <c r="B1341" s="2">
        <v>1989.9166666665667</v>
      </c>
      <c r="C1341">
        <f>+D1341+($D$2+E1341+F1341)*SOI!A1340*IF(B1341&gt;$C$18, IF(B1341&lt;$C$19,-1,1),1)</f>
        <v>-2.4112562192964289</v>
      </c>
      <c r="D1341">
        <f>+$D$3*((1-$D$5)*SOI!D1340+$D$5*SOI!D1339) +   $D$4*((1-$D$5)*SOI!E1340+$D$5*SOI!E1339)</f>
        <v>0</v>
      </c>
      <c r="E1341">
        <f t="shared" si="546"/>
        <v>-41.120340000239501</v>
      </c>
      <c r="F1341">
        <f t="shared" si="547"/>
        <v>59.668464764058186</v>
      </c>
      <c r="G1341">
        <f t="shared" si="555"/>
        <v>18.548124763818684</v>
      </c>
      <c r="H1341" s="21">
        <f t="shared" si="556"/>
        <v>-0.47812444387555103</v>
      </c>
      <c r="I1341" s="37">
        <f t="shared" si="548"/>
        <v>-8.4809219051643954</v>
      </c>
      <c r="J1341" s="1">
        <f t="shared" si="557"/>
        <v>8.9584447921633981</v>
      </c>
      <c r="K1341" s="1">
        <f t="shared" si="558"/>
        <v>0.15341122589393216</v>
      </c>
      <c r="L1341" s="1">
        <f t="shared" si="549"/>
        <v>0.35851563563932104</v>
      </c>
      <c r="M1341" s="1">
        <f t="shared" si="550"/>
        <v>-6.6380759145389785</v>
      </c>
      <c r="N1341" s="1">
        <f t="shared" si="551"/>
        <v>-0.46926444626862462</v>
      </c>
      <c r="O1341" s="1">
        <f t="shared" si="552"/>
        <v>-23.134565903963377</v>
      </c>
      <c r="P1341" s="1">
        <f t="shared" si="553"/>
        <v>0.68602756734125492</v>
      </c>
      <c r="Q1341" s="1">
        <f t="shared" si="559"/>
        <v>2.0949911993136277</v>
      </c>
      <c r="R1341" s="1">
        <f t="shared" si="560"/>
        <v>0.97629798936031875</v>
      </c>
      <c r="S1341" s="1">
        <f t="shared" si="561"/>
        <v>0.52183205094673257</v>
      </c>
      <c r="T1341" s="1">
        <f t="shared" si="562"/>
        <v>0.13955551838011263</v>
      </c>
      <c r="U1341" s="1">
        <f t="shared" si="563"/>
        <v>0.30182864144474231</v>
      </c>
      <c r="V1341" s="1">
        <f t="shared" si="564"/>
        <v>0.6257013556743799</v>
      </c>
      <c r="W1341" s="1">
        <f t="shared" si="570"/>
        <v>0</v>
      </c>
      <c r="X1341" s="1">
        <f t="shared" si="570"/>
        <v>0</v>
      </c>
      <c r="Y1341" s="1">
        <f t="shared" si="570"/>
        <v>0</v>
      </c>
      <c r="Z1341" s="1">
        <f t="shared" si="570"/>
        <v>0</v>
      </c>
      <c r="AA1341" s="1">
        <f>+AA$3*$F1341*ABS($F1341)*COS(2*PI()*$A1341/$AZ$22+AA$4)*COS(2*PI()*$A1341/$BA$22+AA$5)</f>
        <v>0</v>
      </c>
      <c r="AB1341" s="39">
        <f>+AB$3*$F1341*ABS($F1341)*COS(2*2*PI()*$A1341/$BA$33+AB$4)*COS(2*2*PI()*$A1341/$BA$34+AB$5)*COS(2*2*PI()*$A1341/$BA$35+AB$6)</f>
        <v>0</v>
      </c>
      <c r="AE1341" s="20">
        <f>+$AF$20*SIGN(SOI!A1340)*(ABS(SOI!A1340))^$AE$2</f>
        <v>-0.14307551474711033</v>
      </c>
      <c r="AF1341" s="20">
        <f t="shared" si="567"/>
        <v>-0.12071885239142277</v>
      </c>
      <c r="AG1341" s="19">
        <f t="shared" si="568"/>
        <v>0.73564298693487618</v>
      </c>
      <c r="AH1341" s="19">
        <f t="shared" si="569"/>
        <v>0.84575001994810739</v>
      </c>
      <c r="AI1341">
        <f t="shared" si="566"/>
        <v>0.79140000000001576</v>
      </c>
      <c r="AJ1341">
        <f t="shared" si="565"/>
        <v>0.85636183932629895</v>
      </c>
      <c r="AK1341">
        <v>1</v>
      </c>
    </row>
    <row r="1342" spans="1:37" x14ac:dyDescent="0.25">
      <c r="A1342">
        <v>109.99999999999811</v>
      </c>
      <c r="B1342" s="2">
        <v>1989.9999999999</v>
      </c>
      <c r="C1342">
        <f>+D1342+($D$2+E1342+F1342)*SOI!A1341*IF(B1342&gt;$C$18, IF(B1342&lt;$C$19,-1,1),1)</f>
        <v>2.6670723390779562E-2</v>
      </c>
      <c r="D1342">
        <f>+$D$3*((1-$D$5)*SOI!D1341+$D$5*SOI!D1340) +   $D$4*((1-$D$5)*SOI!E1341+$D$5*SOI!E1340)</f>
        <v>0</v>
      </c>
      <c r="E1342">
        <f t="shared" si="546"/>
        <v>-2.6892524468259067</v>
      </c>
      <c r="F1342">
        <f t="shared" si="547"/>
        <v>4.0227886163648847</v>
      </c>
      <c r="G1342">
        <f t="shared" si="555"/>
        <v>1.333536169538978</v>
      </c>
      <c r="H1342" s="21">
        <f t="shared" si="556"/>
        <v>-3.3604166749016319E-2</v>
      </c>
      <c r="I1342" s="37">
        <f t="shared" si="548"/>
        <v>0.60369829832294097</v>
      </c>
      <c r="J1342" s="1">
        <f t="shared" si="557"/>
        <v>-8.1586705002953785E-2</v>
      </c>
      <c r="K1342" s="1">
        <f t="shared" si="558"/>
        <v>3.204877357091831E-3</v>
      </c>
      <c r="L1342" s="1">
        <f t="shared" si="549"/>
        <v>1.234261829747539</v>
      </c>
      <c r="M1342" s="1">
        <f t="shared" si="550"/>
        <v>-0.84928235177352618</v>
      </c>
      <c r="N1342" s="1">
        <f t="shared" si="551"/>
        <v>-0.14425884074724327</v>
      </c>
      <c r="O1342" s="1">
        <f t="shared" si="552"/>
        <v>-2.6147988757996772</v>
      </c>
      <c r="P1342" s="1">
        <f t="shared" si="553"/>
        <v>3.683152575372807E-2</v>
      </c>
      <c r="Q1342" s="1">
        <f t="shared" si="559"/>
        <v>8.2398038674144247E-2</v>
      </c>
      <c r="R1342" s="1">
        <f t="shared" si="560"/>
        <v>-2.7333418687647635E-3</v>
      </c>
      <c r="S1342" s="1">
        <f t="shared" si="561"/>
        <v>-1.1419114409598372E-2</v>
      </c>
      <c r="T1342" s="1">
        <f t="shared" si="562"/>
        <v>5.4302915397546447E-2</v>
      </c>
      <c r="U1342" s="1">
        <f t="shared" si="563"/>
        <v>-1.1534943688481013E-3</v>
      </c>
      <c r="V1342" s="1">
        <f t="shared" si="564"/>
        <v>1.0326901266805055E-2</v>
      </c>
      <c r="W1342" s="1">
        <f t="shared" ref="W1342:Z1361" si="571">+W$3*$F1342*ABS($F1342)*COS(2*PI()*$A1342/W$2+W$4)</f>
        <v>0</v>
      </c>
      <c r="X1342" s="1">
        <f t="shared" si="571"/>
        <v>0</v>
      </c>
      <c r="Y1342" s="1">
        <f t="shared" si="571"/>
        <v>0</v>
      </c>
      <c r="Z1342" s="1">
        <f t="shared" si="571"/>
        <v>0</v>
      </c>
      <c r="AA1342" s="1">
        <f>+AA$3*$F1342*ABS($F1342)*COS(2*PI()*$A1342/$AZ$22+AA$4)*COS(2*PI()*$A1342/$BA$22+AA$5)</f>
        <v>0</v>
      </c>
      <c r="AB1342" s="39">
        <f>+AB$3*$F1342*ABS($F1342)*COS(2*2*PI()*$A1342/$BA$33+AB$4)*COS(2*2*PI()*$A1342/$BA$34+AB$5)*COS(2*2*PI()*$A1342/$BA$35+AB$6)</f>
        <v>0</v>
      </c>
      <c r="AE1342" s="20">
        <f>+$AF$20*SIGN(SOI!A1341)*(ABS(SOI!A1341))^$AE$2</f>
        <v>3.8403726760643568E-2</v>
      </c>
      <c r="AF1342" s="20">
        <f t="shared" si="567"/>
        <v>6.2668290382026801E-2</v>
      </c>
      <c r="AG1342" s="19">
        <f t="shared" si="568"/>
        <v>0.83275108552469912</v>
      </c>
      <c r="AH1342" s="19">
        <f t="shared" si="569"/>
        <v>0.83503613819292699</v>
      </c>
      <c r="AI1342">
        <f t="shared" si="566"/>
        <v>0.7920000000000158</v>
      </c>
      <c r="AJ1342">
        <f t="shared" si="565"/>
        <v>0.77008279514267231</v>
      </c>
      <c r="AK1342">
        <v>1</v>
      </c>
    </row>
    <row r="1343" spans="1:37" x14ac:dyDescent="0.25">
      <c r="A1343">
        <v>110.08333333333144</v>
      </c>
      <c r="B1343" s="2">
        <v>1990.0833333332332</v>
      </c>
      <c r="C1343">
        <f>+D1343+($D$2+E1343+F1343)*SOI!A1342*IF(B1343&gt;$C$18, IF(B1343&lt;$C$19,-1,1),1)</f>
        <v>-0.32006312299432799</v>
      </c>
      <c r="D1343">
        <f>+$D$3*((1-$D$5)*SOI!D1342+$D$5*SOI!D1341) +   $D$4*((1-$D$5)*SOI!E1342+$D$5*SOI!E1341)</f>
        <v>0</v>
      </c>
      <c r="E1343">
        <f t="shared" si="546"/>
        <v>1.3464768076975924</v>
      </c>
      <c r="F1343">
        <f t="shared" si="547"/>
        <v>-2.2355410382373924</v>
      </c>
      <c r="G1343">
        <f t="shared" si="555"/>
        <v>-0.88906423053979999</v>
      </c>
      <c r="H1343" s="21">
        <f t="shared" si="556"/>
        <v>-2.1018959263829649E-2</v>
      </c>
      <c r="I1343" s="37">
        <f t="shared" si="548"/>
        <v>-0.72597924195493979</v>
      </c>
      <c r="J1343" s="1">
        <f t="shared" si="557"/>
        <v>-5.4556269281969536E-2</v>
      </c>
      <c r="K1343" s="1">
        <f t="shared" si="558"/>
        <v>-1.3959171035506177E-4</v>
      </c>
      <c r="L1343" s="1">
        <f t="shared" si="549"/>
        <v>-1.6000906041598006</v>
      </c>
      <c r="M1343" s="1">
        <f t="shared" si="550"/>
        <v>0.4722512526755171</v>
      </c>
      <c r="N1343" s="1">
        <f t="shared" si="551"/>
        <v>8.7552700970868966E-2</v>
      </c>
      <c r="O1343" s="1">
        <f t="shared" si="552"/>
        <v>0.73350952738524899</v>
      </c>
      <c r="P1343" s="1">
        <f t="shared" si="553"/>
        <v>-4.4112652980919115E-3</v>
      </c>
      <c r="Q1343" s="1">
        <f t="shared" si="559"/>
        <v>2.7807695805479083E-2</v>
      </c>
      <c r="R1343" s="1">
        <f t="shared" si="560"/>
        <v>1.1092931593640362E-3</v>
      </c>
      <c r="S1343" s="1">
        <f t="shared" si="561"/>
        <v>-8.3341974647579611E-3</v>
      </c>
      <c r="T1343" s="1">
        <f t="shared" si="562"/>
        <v>1.9748217088330272E-2</v>
      </c>
      <c r="U1343" s="1">
        <f t="shared" si="563"/>
        <v>-1.6613578871295292E-4</v>
      </c>
      <c r="V1343" s="1">
        <f t="shared" si="564"/>
        <v>7.5065538233679572E-4</v>
      </c>
      <c r="W1343" s="1">
        <f t="shared" si="571"/>
        <v>0</v>
      </c>
      <c r="X1343" s="1">
        <f t="shared" si="571"/>
        <v>0</v>
      </c>
      <c r="Y1343" s="1">
        <f t="shared" si="571"/>
        <v>0</v>
      </c>
      <c r="Z1343" s="1">
        <f t="shared" si="571"/>
        <v>0</v>
      </c>
      <c r="AA1343" s="1">
        <f>+AA$3*$F1343*ABS($F1343)*COS(2*PI()*$A1343/$AZ$22+AA$4)*COS(2*PI()*$A1343/$BA$22+AA$5)</f>
        <v>0</v>
      </c>
      <c r="AB1343" s="39">
        <f>+AB$3*$F1343*ABS($F1343)*COS(2*2*PI()*$A1343/$BA$33+AB$4)*COS(2*2*PI()*$A1343/$BA$34+AB$5)*COS(2*2*PI()*$A1343/$BA$35+AB$6)</f>
        <v>0</v>
      </c>
      <c r="AE1343" s="20">
        <f>+$AF$20*SIGN(SOI!A1342)*(ABS(SOI!A1342))^$AE$2</f>
        <v>0.29267665913254715</v>
      </c>
      <c r="AF1343" s="20">
        <f t="shared" si="567"/>
        <v>0.17491070412526463</v>
      </c>
      <c r="AG1343" s="19">
        <f t="shared" si="568"/>
        <v>0.84079548516041713</v>
      </c>
      <c r="AH1343" s="19">
        <f t="shared" si="569"/>
        <v>0.83992039151196574</v>
      </c>
      <c r="AI1343">
        <f t="shared" si="566"/>
        <v>0.79260000000001585</v>
      </c>
      <c r="AJ1343">
        <f t="shared" si="565"/>
        <v>0.66588478103515247</v>
      </c>
      <c r="AK1343">
        <v>1</v>
      </c>
    </row>
    <row r="1344" spans="1:37" x14ac:dyDescent="0.25">
      <c r="A1344">
        <v>110.16666666666477</v>
      </c>
      <c r="B1344" s="2">
        <v>1990.1666666665665</v>
      </c>
      <c r="C1344">
        <f>+D1344+($D$2+E1344+F1344)*SOI!A1343*IF(B1344&gt;$C$18, IF(B1344&lt;$C$19,-1,1),1)</f>
        <v>0.19192155597351743</v>
      </c>
      <c r="D1344">
        <f>+$D$3*((1-$D$5)*SOI!D1343+$D$5*SOI!D1342) +   $D$4*((1-$D$5)*SOI!E1343+$D$5*SOI!E1342)</f>
        <v>0</v>
      </c>
      <c r="E1344">
        <f t="shared" si="546"/>
        <v>-0.94082667466211811</v>
      </c>
      <c r="F1344">
        <f t="shared" si="547"/>
        <v>1.9004344545297052</v>
      </c>
      <c r="G1344">
        <f t="shared" si="555"/>
        <v>0.95960777986758705</v>
      </c>
      <c r="H1344" s="21">
        <f t="shared" si="556"/>
        <v>2.0934667988702031E-2</v>
      </c>
      <c r="I1344" s="37">
        <f t="shared" si="548"/>
        <v>0.53929257367390326</v>
      </c>
      <c r="J1344" s="1">
        <f t="shared" si="557"/>
        <v>-1.9874415713541444E-2</v>
      </c>
      <c r="K1344" s="1">
        <f t="shared" si="558"/>
        <v>4.6220392839783354E-7</v>
      </c>
      <c r="L1344" s="1">
        <f t="shared" si="549"/>
        <v>0.80719508133411766</v>
      </c>
      <c r="M1344" s="1">
        <f t="shared" si="550"/>
        <v>-0.23159148480035643</v>
      </c>
      <c r="N1344" s="1">
        <f t="shared" si="551"/>
        <v>-3.8077184312638478E-2</v>
      </c>
      <c r="O1344" s="1">
        <f t="shared" si="552"/>
        <v>-1.4962100626746943E-2</v>
      </c>
      <c r="P1344" s="1">
        <f t="shared" si="553"/>
        <v>1.4194380320457585E-3</v>
      </c>
      <c r="Q1344" s="1">
        <f t="shared" si="559"/>
        <v>5.9307518121658413E-3</v>
      </c>
      <c r="R1344" s="1">
        <f t="shared" si="560"/>
        <v>-1.7574837493127834E-4</v>
      </c>
      <c r="S1344" s="1">
        <f t="shared" si="561"/>
        <v>-2.6925222492301627E-3</v>
      </c>
      <c r="T1344" s="1">
        <f t="shared" si="562"/>
        <v>2.032116661132207E-4</v>
      </c>
      <c r="U1344" s="1">
        <f t="shared" si="563"/>
        <v>-3.9711536815817248E-5</v>
      </c>
      <c r="V1344" s="1">
        <f t="shared" si="564"/>
        <v>1.0504832708778787E-4</v>
      </c>
      <c r="W1344" s="1">
        <f t="shared" si="571"/>
        <v>0</v>
      </c>
      <c r="X1344" s="1">
        <f t="shared" si="571"/>
        <v>0</v>
      </c>
      <c r="Y1344" s="1">
        <f t="shared" si="571"/>
        <v>0</v>
      </c>
      <c r="Z1344" s="1">
        <f t="shared" si="571"/>
        <v>0</v>
      </c>
      <c r="AA1344" s="1">
        <f>+AA$3*$F1344*ABS($F1344)*COS(2*PI()*$A1344/$AZ$22+AA$4)*COS(2*PI()*$A1344/$BA$22+AA$5)</f>
        <v>0</v>
      </c>
      <c r="AB1344" s="39">
        <f>+AB$3*$F1344*ABS($F1344)*COS(2*2*PI()*$A1344/$BA$33+AB$4)*COS(2*2*PI()*$A1344/$BA$34+AB$5)*COS(2*2*PI()*$A1344/$BA$35+AB$6)</f>
        <v>0</v>
      </c>
      <c r="AE1344" s="20">
        <f>+$AF$20*SIGN(SOI!A1343)*(ABS(SOI!A1343))^$AE$2</f>
        <v>0.19365172648260318</v>
      </c>
      <c r="AF1344" s="20">
        <f t="shared" si="567"/>
        <v>0.23972741529719929</v>
      </c>
      <c r="AG1344" s="19">
        <f t="shared" si="568"/>
        <v>0.84461755472947153</v>
      </c>
      <c r="AH1344" s="19">
        <f t="shared" si="569"/>
        <v>0.84358348186175625</v>
      </c>
      <c r="AI1344">
        <f t="shared" si="566"/>
        <v>0.79320000000001589</v>
      </c>
      <c r="AJ1344">
        <f t="shared" si="565"/>
        <v>0.60489013943227221</v>
      </c>
      <c r="AK1344">
        <v>1</v>
      </c>
    </row>
    <row r="1345" spans="1:37" x14ac:dyDescent="0.25">
      <c r="A1345">
        <v>110.2499999999981</v>
      </c>
      <c r="B1345" s="2">
        <v>1990.2499999998997</v>
      </c>
      <c r="C1345">
        <f>+D1345+($D$2+E1345+F1345)*SOI!A1344*IF(B1345&gt;$C$18, IF(B1345&lt;$C$19,-1,1),1)</f>
        <v>-0.36187947821314465</v>
      </c>
      <c r="D1345">
        <f>+$D$3*((1-$D$5)*SOI!D1344+$D$5*SOI!D1343) +   $D$4*((1-$D$5)*SOI!E1344+$D$5*SOI!E1343)</f>
        <v>0</v>
      </c>
      <c r="E1345">
        <f t="shared" si="546"/>
        <v>0.76296473723964287</v>
      </c>
      <c r="F1345">
        <f t="shared" si="547"/>
        <v>-2.154808884213276</v>
      </c>
      <c r="G1345">
        <f t="shared" si="555"/>
        <v>-1.3918441469736331</v>
      </c>
      <c r="H1345" s="21">
        <f t="shared" si="556"/>
        <v>-1.247643327735035E-3</v>
      </c>
      <c r="I1345" s="37">
        <f t="shared" si="548"/>
        <v>-0.23280217162063291</v>
      </c>
      <c r="J1345" s="1">
        <f t="shared" si="557"/>
        <v>-2.8186770609273657E-4</v>
      </c>
      <c r="K1345" s="1">
        <f t="shared" si="558"/>
        <v>-6.3948470343877127E-6</v>
      </c>
      <c r="L1345" s="1">
        <f t="shared" si="549"/>
        <v>-5.6403593915774763E-2</v>
      </c>
      <c r="M1345" s="1">
        <f t="shared" si="550"/>
        <v>7.6087085911903897E-3</v>
      </c>
      <c r="N1345" s="1">
        <f t="shared" si="551"/>
        <v>2.7810652975026207E-3</v>
      </c>
      <c r="O1345" s="1">
        <f t="shared" si="552"/>
        <v>0.23461308405671957</v>
      </c>
      <c r="P1345" s="1">
        <f t="shared" si="553"/>
        <v>-1.7923591533169279E-2</v>
      </c>
      <c r="Q1345" s="1">
        <f t="shared" si="559"/>
        <v>1.4231296730548507E-5</v>
      </c>
      <c r="R1345" s="1">
        <f t="shared" si="560"/>
        <v>1.8204913891528608E-7</v>
      </c>
      <c r="S1345" s="1">
        <f t="shared" si="561"/>
        <v>-8.4892289753215263E-5</v>
      </c>
      <c r="T1345" s="1">
        <f t="shared" si="562"/>
        <v>2.2265710813336586E-4</v>
      </c>
      <c r="U1345" s="1">
        <f t="shared" si="563"/>
        <v>-2.1646509797108144E-4</v>
      </c>
      <c r="V1345" s="1">
        <f t="shared" si="564"/>
        <v>9.6882224261207747E-5</v>
      </c>
      <c r="W1345" s="1">
        <f t="shared" si="571"/>
        <v>0</v>
      </c>
      <c r="X1345" s="1">
        <f t="shared" si="571"/>
        <v>0</v>
      </c>
      <c r="Y1345" s="1">
        <f t="shared" si="571"/>
        <v>0</v>
      </c>
      <c r="Z1345" s="1">
        <f t="shared" si="571"/>
        <v>0</v>
      </c>
      <c r="AA1345" s="1">
        <f>+AA$3*$F1345*ABS($F1345)*COS(2*PI()*$A1345/$AZ$22+AA$4)*COS(2*PI()*$A1345/$BA$22+AA$5)</f>
        <v>0</v>
      </c>
      <c r="AB1345" s="39">
        <f>+AB$3*$F1345*ABS($F1345)*COS(2*2*PI()*$A1345/$BA$33+AB$4)*COS(2*2*PI()*$A1345/$BA$34+AB$5)*COS(2*2*PI()*$A1345/$BA$35+AB$6)</f>
        <v>0</v>
      </c>
      <c r="AE1345" s="20">
        <f>+$AF$20*SIGN(SOI!A1344)*(ABS(SOI!A1344))^$AE$2</f>
        <v>0.2328538602764475</v>
      </c>
      <c r="AF1345" s="20">
        <f t="shared" si="567"/>
        <v>0.23197851240898215</v>
      </c>
      <c r="AG1345" s="19">
        <f t="shared" si="568"/>
        <v>0.84647263189593103</v>
      </c>
      <c r="AH1345" s="19">
        <f t="shared" si="569"/>
        <v>0.83614693642662474</v>
      </c>
      <c r="AI1345">
        <f t="shared" si="566"/>
        <v>0.79380000000001594</v>
      </c>
      <c r="AJ1345">
        <f t="shared" si="565"/>
        <v>0.61449411948694888</v>
      </c>
      <c r="AK1345">
        <v>1</v>
      </c>
    </row>
    <row r="1346" spans="1:37" x14ac:dyDescent="0.25">
      <c r="A1346">
        <v>110.33333333333142</v>
      </c>
      <c r="B1346" s="2">
        <v>1990.333333333233</v>
      </c>
      <c r="C1346">
        <f>+D1346+($D$2+E1346+F1346)*SOI!A1345*IF(B1346&gt;$C$18, IF(B1346&lt;$C$19,-1,1),1)</f>
        <v>0.93487436115147549</v>
      </c>
      <c r="D1346">
        <f>+$D$3*((1-$D$5)*SOI!D1345+$D$5*SOI!D1344) +   $D$4*((1-$D$5)*SOI!E1345+$D$5*SOI!E1344)</f>
        <v>0</v>
      </c>
      <c r="E1346">
        <f t="shared" si="546"/>
        <v>-0.68067141204681825</v>
      </c>
      <c r="F1346">
        <f t="shared" si="547"/>
        <v>3.602153790645179</v>
      </c>
      <c r="G1346">
        <f t="shared" si="555"/>
        <v>2.9214823785983608</v>
      </c>
      <c r="H1346" s="21">
        <f t="shared" si="556"/>
        <v>-5.2206281455567391E-3</v>
      </c>
      <c r="I1346" s="37">
        <f t="shared" si="548"/>
        <v>-9.9711808835209081E-2</v>
      </c>
      <c r="J1346" s="1">
        <f t="shared" si="557"/>
        <v>-4.3474125602723894E-3</v>
      </c>
      <c r="K1346" s="1">
        <f t="shared" si="558"/>
        <v>1.7659069988462881E-4</v>
      </c>
      <c r="L1346" s="1">
        <f t="shared" si="549"/>
        <v>0.19127846908934457</v>
      </c>
      <c r="M1346" s="1">
        <f t="shared" si="550"/>
        <v>0.27399139172734882</v>
      </c>
      <c r="N1346" s="1">
        <f t="shared" si="551"/>
        <v>-1.4796689709526013E-2</v>
      </c>
      <c r="O1346" s="1">
        <f t="shared" si="552"/>
        <v>-0.66077909443123928</v>
      </c>
      <c r="P1346" s="1">
        <f t="shared" si="553"/>
        <v>5.182022917610303E-2</v>
      </c>
      <c r="Q1346" s="1">
        <f t="shared" si="559"/>
        <v>-2.7266150144960627E-3</v>
      </c>
      <c r="R1346" s="1">
        <f t="shared" si="560"/>
        <v>-1.493920698302911E-5</v>
      </c>
      <c r="S1346" s="1">
        <f t="shared" si="561"/>
        <v>1.9345555105232371E-4</v>
      </c>
      <c r="T1346" s="1">
        <f t="shared" si="562"/>
        <v>2.1266691941615795E-3</v>
      </c>
      <c r="U1346" s="1">
        <f t="shared" si="563"/>
        <v>2.6805365978041561E-4</v>
      </c>
      <c r="V1346" s="1">
        <f t="shared" si="564"/>
        <v>1.4902933822135091E-3</v>
      </c>
      <c r="W1346" s="1">
        <f t="shared" si="571"/>
        <v>0</v>
      </c>
      <c r="X1346" s="1">
        <f t="shared" si="571"/>
        <v>0</v>
      </c>
      <c r="Y1346" s="1">
        <f t="shared" si="571"/>
        <v>0</v>
      </c>
      <c r="Z1346" s="1">
        <f t="shared" si="571"/>
        <v>0</v>
      </c>
      <c r="AA1346" s="1">
        <f>+AA$3*$F1346*ABS($F1346)*COS(2*PI()*$A1346/$AZ$22+AA$4)*COS(2*PI()*$A1346/$BA$22+AA$5)</f>
        <v>0</v>
      </c>
      <c r="AB1346" s="39">
        <f>+AB$3*$F1346*ABS($F1346)*COS(2*2*PI()*$A1346/$BA$33+AB$4)*COS(2*2*PI()*$A1346/$BA$34+AB$5)*COS(2*2*PI()*$A1346/$BA$35+AB$6)</f>
        <v>0</v>
      </c>
      <c r="AE1346" s="20">
        <f>+$AF$20*SIGN(SOI!A1345)*(ABS(SOI!A1345))^$AE$2</f>
        <v>0.26942995046789575</v>
      </c>
      <c r="AF1346" s="20">
        <f t="shared" si="567"/>
        <v>0.16742793691478108</v>
      </c>
      <c r="AG1346" s="19">
        <f t="shared" si="568"/>
        <v>0.41992090926922354</v>
      </c>
      <c r="AH1346" s="19">
        <f t="shared" si="569"/>
        <v>0.3792190837949625</v>
      </c>
      <c r="AI1346">
        <f t="shared" si="566"/>
        <v>0.79440000000001598</v>
      </c>
      <c r="AJ1346">
        <f t="shared" si="565"/>
        <v>0.25249297235444246</v>
      </c>
      <c r="AK1346">
        <v>1</v>
      </c>
    </row>
    <row r="1347" spans="1:37" x14ac:dyDescent="0.25">
      <c r="A1347">
        <v>110.41666666666475</v>
      </c>
      <c r="B1347" s="2">
        <v>1990.4166666665662</v>
      </c>
      <c r="C1347">
        <f>+D1347+($D$2+E1347+F1347)*SOI!A1346*IF(B1347&gt;$C$18, IF(B1347&lt;$C$19,-1,1),1)</f>
        <v>0</v>
      </c>
      <c r="D1347">
        <f>+$D$3*((1-$D$5)*SOI!D1346+$D$5*SOI!D1345) +   $D$4*((1-$D$5)*SOI!E1346+$D$5*SOI!E1345)</f>
        <v>0</v>
      </c>
      <c r="E1347">
        <f t="shared" si="546"/>
        <v>0.65467329757709392</v>
      </c>
      <c r="F1347">
        <f t="shared" si="547"/>
        <v>-59.668464763982399</v>
      </c>
      <c r="G1347">
        <f t="shared" si="555"/>
        <v>-59.013791466405308</v>
      </c>
      <c r="H1347" s="21">
        <f t="shared" si="556"/>
        <v>-0.13142403709398479</v>
      </c>
      <c r="I1347" s="37">
        <f t="shared" si="548"/>
        <v>1.1300892349003109</v>
      </c>
      <c r="J1347" s="1">
        <f t="shared" si="557"/>
        <v>-0.92608607045569091</v>
      </c>
      <c r="K1347" s="1">
        <f t="shared" si="558"/>
        <v>-2.0881177939767175E-2</v>
      </c>
      <c r="L1347" s="1">
        <f t="shared" si="549"/>
        <v>-0.9514902419281136</v>
      </c>
      <c r="M1347" s="1">
        <f t="shared" si="550"/>
        <v>-5.1498107712494114</v>
      </c>
      <c r="N1347" s="1">
        <f t="shared" si="551"/>
        <v>1.5743143520036966</v>
      </c>
      <c r="O1347" s="1">
        <f t="shared" si="552"/>
        <v>1.3948539120789372</v>
      </c>
      <c r="P1347" s="1">
        <f t="shared" si="553"/>
        <v>-0.58354696397023409</v>
      </c>
      <c r="Q1347" s="1">
        <f t="shared" si="559"/>
        <v>-5.4526178733327999</v>
      </c>
      <c r="R1347" s="1">
        <f t="shared" si="560"/>
        <v>0.33859062464037643</v>
      </c>
      <c r="S1347" s="1">
        <f t="shared" si="561"/>
        <v>0.23327823845865461</v>
      </c>
      <c r="T1347" s="1">
        <f t="shared" si="562"/>
        <v>2.2331126001241087E-2</v>
      </c>
      <c r="U1347" s="1">
        <f t="shared" si="563"/>
        <v>3.4210889708896429E-2</v>
      </c>
      <c r="V1347" s="1">
        <f t="shared" si="564"/>
        <v>1.7855628663846639</v>
      </c>
      <c r="W1347" s="1">
        <f t="shared" si="571"/>
        <v>0</v>
      </c>
      <c r="X1347" s="1">
        <f t="shared" si="571"/>
        <v>0</v>
      </c>
      <c r="Y1347" s="1">
        <f t="shared" si="571"/>
        <v>0</v>
      </c>
      <c r="Z1347" s="1">
        <f t="shared" si="571"/>
        <v>0</v>
      </c>
      <c r="AA1347" s="1">
        <f>+AA$3*$F1347*ABS($F1347)*COS(2*PI()*$A1347/$AZ$22+AA$4)*COS(2*PI()*$A1347/$BA$22+AA$5)</f>
        <v>0</v>
      </c>
      <c r="AB1347" s="39">
        <f>+AB$3*$F1347*ABS($F1347)*COS(2*2*PI()*$A1347/$BA$33+AB$4)*COS(2*2*PI()*$A1347/$BA$34+AB$5)*COS(2*2*PI()*$A1347/$BA$35+AB$6)</f>
        <v>0</v>
      </c>
      <c r="AE1347" s="20">
        <f>+$AF$20*SIGN(SOI!A1346)*(ABS(SOI!A1346))^$AE$2</f>
        <v>0</v>
      </c>
      <c r="AF1347" s="20">
        <f t="shared" si="567"/>
        <v>0.1425465881095368</v>
      </c>
      <c r="AG1347" s="19">
        <f t="shared" si="568"/>
        <v>0.54623721253219037</v>
      </c>
      <c r="AH1347" s="19">
        <f t="shared" si="569"/>
        <v>0.50158840410404737</v>
      </c>
      <c r="AI1347">
        <f t="shared" si="566"/>
        <v>0.79500000000001603</v>
      </c>
      <c r="AJ1347">
        <f t="shared" si="565"/>
        <v>0.40369062442265358</v>
      </c>
      <c r="AK1347">
        <v>1</v>
      </c>
    </row>
    <row r="1348" spans="1:37" x14ac:dyDescent="0.25">
      <c r="A1348">
        <v>110.49999999999808</v>
      </c>
      <c r="B1348" s="2">
        <v>1990.4999999998995</v>
      </c>
      <c r="C1348">
        <f>+D1348+($D$2+E1348+F1348)*SOI!A1347*IF(B1348&gt;$C$18, IF(B1348&lt;$C$19,-1,1),1)</f>
        <v>-0.704651582407126</v>
      </c>
      <c r="D1348">
        <f>+$D$3*((1-$D$5)*SOI!D1347+$D$5*SOI!D1346) +   $D$4*((1-$D$5)*SOI!E1347+$D$5*SOI!E1346)</f>
        <v>0</v>
      </c>
      <c r="E1348">
        <f t="shared" si="546"/>
        <v>-0.67488859927540634</v>
      </c>
      <c r="F1348">
        <f t="shared" si="547"/>
        <v>-4.0227886167721003</v>
      </c>
      <c r="G1348">
        <f t="shared" si="555"/>
        <v>-4.6976772160475067</v>
      </c>
      <c r="H1348" s="21">
        <f t="shared" si="556"/>
        <v>4.578420138458046E-3</v>
      </c>
      <c r="I1348" s="37">
        <f t="shared" si="548"/>
        <v>-0.31241745507676427</v>
      </c>
      <c r="J1348" s="1">
        <f t="shared" si="557"/>
        <v>9.5162396496928977E-3</v>
      </c>
      <c r="K1348" s="1">
        <f t="shared" si="558"/>
        <v>-7.2355920848904556E-6</v>
      </c>
      <c r="L1348" s="1">
        <f t="shared" si="549"/>
        <v>0.67128953286286075</v>
      </c>
      <c r="M1348" s="1">
        <f t="shared" si="550"/>
        <v>-0.19141798374054378</v>
      </c>
      <c r="N1348" s="1">
        <f t="shared" si="551"/>
        <v>0.17026533574219407</v>
      </c>
      <c r="O1348" s="1">
        <f t="shared" si="552"/>
        <v>-8.6864056499188283E-2</v>
      </c>
      <c r="P1348" s="1">
        <f t="shared" si="553"/>
        <v>-4.6023323349316881E-3</v>
      </c>
      <c r="Q1348" s="1">
        <f t="shared" si="559"/>
        <v>-2.1919533817538764E-2</v>
      </c>
      <c r="R1348" s="1">
        <f t="shared" si="560"/>
        <v>-3.7629091376227867E-4</v>
      </c>
      <c r="S1348" s="1">
        <f t="shared" si="561"/>
        <v>-6.9747968716948683E-3</v>
      </c>
      <c r="T1348" s="1">
        <f t="shared" si="562"/>
        <v>9.8113222622657438E-4</v>
      </c>
      <c r="U1348" s="1">
        <f t="shared" si="563"/>
        <v>-7.4591455796365472E-5</v>
      </c>
      <c r="V1348" s="1">
        <f t="shared" si="564"/>
        <v>1.5230427442331448E-3</v>
      </c>
      <c r="W1348" s="1">
        <f t="shared" si="571"/>
        <v>0</v>
      </c>
      <c r="X1348" s="1">
        <f t="shared" si="571"/>
        <v>0</v>
      </c>
      <c r="Y1348" s="1">
        <f t="shared" si="571"/>
        <v>0</v>
      </c>
      <c r="Z1348" s="1">
        <f t="shared" si="571"/>
        <v>0</v>
      </c>
      <c r="AA1348" s="1">
        <f>+AA$3*$F1348*ABS($F1348)*COS(2*PI()*$A1348/$AZ$22+AA$4)*COS(2*PI()*$A1348/$BA$22+AA$5)</f>
        <v>0</v>
      </c>
      <c r="AB1348" s="39">
        <f>+AB$3*$F1348*ABS($F1348)*COS(2*2*PI()*$A1348/$BA$33+AB$4)*COS(2*2*PI()*$A1348/$BA$34+AB$5)*COS(2*2*PI()*$A1348/$BA$35+AB$6)</f>
        <v>0</v>
      </c>
      <c r="AE1348" s="20">
        <f>+$AF$20*SIGN(SOI!A1347)*(ABS(SOI!A1347))^$AE$2</f>
        <v>0.15820981386071464</v>
      </c>
      <c r="AF1348" s="20">
        <f t="shared" si="567"/>
        <v>0.11032121963599219</v>
      </c>
      <c r="AG1348" s="19">
        <f t="shared" si="568"/>
        <v>0.43719106941084984</v>
      </c>
      <c r="AH1348" s="19">
        <f t="shared" si="569"/>
        <v>0.45016227210751036</v>
      </c>
      <c r="AI1348">
        <f t="shared" si="566"/>
        <v>0.79560000000001607</v>
      </c>
      <c r="AJ1348">
        <f t="shared" si="565"/>
        <v>0.32686984977485767</v>
      </c>
      <c r="AK1348">
        <v>1</v>
      </c>
    </row>
    <row r="1349" spans="1:37" x14ac:dyDescent="0.25">
      <c r="A1349">
        <v>110.58333333333141</v>
      </c>
      <c r="B1349" s="2">
        <v>1990.5833333332328</v>
      </c>
      <c r="C1349">
        <f>+D1349+($D$2+E1349+F1349)*SOI!A1348*IF(B1349&gt;$C$18, IF(B1349&lt;$C$19,-1,1),1)</f>
        <v>0.50738323653214623</v>
      </c>
      <c r="D1349">
        <f>+$D$3*((1-$D$5)*SOI!D1348+$D$5*SOI!D1347) +   $D$4*((1-$D$5)*SOI!E1348+$D$5*SOI!E1347)</f>
        <v>0</v>
      </c>
      <c r="E1349">
        <f t="shared" si="546"/>
        <v>0.74906623534564876</v>
      </c>
      <c r="F1349">
        <f t="shared" si="547"/>
        <v>2.2355410383728582</v>
      </c>
      <c r="G1349">
        <f t="shared" si="555"/>
        <v>2.984607273718507</v>
      </c>
      <c r="H1349" s="21">
        <f t="shared" si="556"/>
        <v>2.5851274917824759E-3</v>
      </c>
      <c r="I1349" s="37">
        <f t="shared" si="548"/>
        <v>0.24459340600640342</v>
      </c>
      <c r="J1349" s="1">
        <f t="shared" si="557"/>
        <v>6.7183526241277605E-4</v>
      </c>
      <c r="K1349" s="1">
        <f t="shared" si="558"/>
        <v>1.3446305859255661E-6</v>
      </c>
      <c r="L1349" s="1">
        <f t="shared" si="549"/>
        <v>-0.14383982203954931</v>
      </c>
      <c r="M1349" s="1">
        <f t="shared" si="550"/>
        <v>1.7261188980117834E-2</v>
      </c>
      <c r="N1349" s="1">
        <f t="shared" si="551"/>
        <v>-5.6269388540761085E-2</v>
      </c>
      <c r="O1349" s="1">
        <f t="shared" si="552"/>
        <v>6.3109039291694036E-2</v>
      </c>
      <c r="P1349" s="1">
        <f t="shared" si="553"/>
        <v>5.4939684733059865E-3</v>
      </c>
      <c r="Q1349" s="1">
        <f t="shared" si="559"/>
        <v>-6.5322867388272171E-4</v>
      </c>
      <c r="R1349" s="1">
        <f t="shared" si="560"/>
        <v>8.7794460151678598E-6</v>
      </c>
      <c r="S1349" s="1">
        <f t="shared" si="561"/>
        <v>-1.8046250237742619E-3</v>
      </c>
      <c r="T1349" s="1">
        <f t="shared" si="562"/>
        <v>1.5273840973412759E-4</v>
      </c>
      <c r="U1349" s="1">
        <f t="shared" si="563"/>
        <v>-6.9711868714252034E-5</v>
      </c>
      <c r="V1349" s="1">
        <f t="shared" si="564"/>
        <v>6.008502355361676E-4</v>
      </c>
      <c r="W1349" s="1">
        <f t="shared" si="571"/>
        <v>0</v>
      </c>
      <c r="X1349" s="1">
        <f t="shared" si="571"/>
        <v>0</v>
      </c>
      <c r="Y1349" s="1">
        <f t="shared" si="571"/>
        <v>0</v>
      </c>
      <c r="Z1349" s="1">
        <f t="shared" si="571"/>
        <v>0</v>
      </c>
      <c r="AA1349" s="1">
        <f>+AA$3*$F1349*ABS($F1349)*COS(2*PI()*$A1349/$AZ$22+AA$4)*COS(2*PI()*$A1349/$BA$22+AA$5)</f>
        <v>0</v>
      </c>
      <c r="AB1349" s="39">
        <f>+AB$3*$F1349*ABS($F1349)*COS(2*2*PI()*$A1349/$BA$33+AB$4)*COS(2*2*PI()*$A1349/$BA$34+AB$5)*COS(2*2*PI()*$A1349/$BA$35+AB$6)</f>
        <v>0</v>
      </c>
      <c r="AE1349" s="20">
        <f>+$AF$20*SIGN(SOI!A1348)*(ABS(SOI!A1348))^$AE$2</f>
        <v>0.17275384504726193</v>
      </c>
      <c r="AF1349" s="20">
        <f t="shared" si="567"/>
        <v>0.155404814438489</v>
      </c>
      <c r="AG1349" s="19">
        <f t="shared" si="568"/>
        <v>0.46486357581426041</v>
      </c>
      <c r="AH1349" s="19">
        <f t="shared" si="569"/>
        <v>0.47662944614706382</v>
      </c>
      <c r="AI1349">
        <f t="shared" si="566"/>
        <v>0.79620000000001612</v>
      </c>
      <c r="AJ1349">
        <f t="shared" si="565"/>
        <v>0.30945876137577144</v>
      </c>
      <c r="AK1349">
        <v>1</v>
      </c>
    </row>
    <row r="1350" spans="1:37" x14ac:dyDescent="0.25">
      <c r="A1350">
        <v>110.66666666666474</v>
      </c>
      <c r="B1350" s="2">
        <v>1990.666666666566</v>
      </c>
      <c r="C1350">
        <f>+D1350+($D$2+E1350+F1350)*SOI!A1349*IF(B1350&gt;$C$18, IF(B1350&lt;$C$19,-1,1),1)</f>
        <v>-0.33741275652789821</v>
      </c>
      <c r="D1350">
        <f>+$D$3*((1-$D$5)*SOI!D1349+$D$5*SOI!D1348) +   $D$4*((1-$D$5)*SOI!E1349+$D$5*SOI!E1348)</f>
        <v>0</v>
      </c>
      <c r="E1350">
        <f t="shared" si="546"/>
        <v>-0.911338516412461</v>
      </c>
      <c r="F1350">
        <f t="shared" si="547"/>
        <v>-1.9004344546533574</v>
      </c>
      <c r="G1350">
        <f t="shared" si="555"/>
        <v>-2.8117729710658184</v>
      </c>
      <c r="H1350" s="21">
        <f t="shared" si="556"/>
        <v>-1.0791934138143097E-2</v>
      </c>
      <c r="I1350" s="37">
        <f t="shared" si="548"/>
        <v>2.997789028076028E-2</v>
      </c>
      <c r="J1350" s="1">
        <f t="shared" si="557"/>
        <v>-1.7774021578784518E-5</v>
      </c>
      <c r="K1350" s="1">
        <f t="shared" si="558"/>
        <v>-4.8835448727723981E-5</v>
      </c>
      <c r="L1350" s="1">
        <f t="shared" si="549"/>
        <v>0.11746677011039046</v>
      </c>
      <c r="M1350" s="1">
        <f t="shared" si="550"/>
        <v>-3.7259523335450768E-3</v>
      </c>
      <c r="N1350" s="1">
        <f t="shared" si="551"/>
        <v>-5.0099278482799055E-2</v>
      </c>
      <c r="O1350" s="1">
        <f t="shared" si="552"/>
        <v>-0.60641244122037086</v>
      </c>
      <c r="P1350" s="1">
        <f t="shared" si="553"/>
        <v>-2.5427633057655791E-2</v>
      </c>
      <c r="Q1350" s="1">
        <f t="shared" si="559"/>
        <v>1.2554259541781157E-4</v>
      </c>
      <c r="R1350" s="1">
        <f t="shared" si="560"/>
        <v>-2.0679941051616764E-7</v>
      </c>
      <c r="S1350" s="1">
        <f t="shared" si="561"/>
        <v>-1.9692577880262298E-4</v>
      </c>
      <c r="T1350" s="1">
        <f t="shared" si="562"/>
        <v>1.1985625086409525E-3</v>
      </c>
      <c r="U1350" s="1">
        <f t="shared" si="563"/>
        <v>3.9544202223048012E-5</v>
      </c>
      <c r="V1350" s="1">
        <f t="shared" si="564"/>
        <v>-2.475969461697067E-3</v>
      </c>
      <c r="W1350" s="1">
        <f t="shared" si="571"/>
        <v>0</v>
      </c>
      <c r="X1350" s="1">
        <f t="shared" si="571"/>
        <v>0</v>
      </c>
      <c r="Y1350" s="1">
        <f t="shared" si="571"/>
        <v>0</v>
      </c>
      <c r="Z1350" s="1">
        <f t="shared" si="571"/>
        <v>0</v>
      </c>
      <c r="AA1350" s="1">
        <f>+AA$3*$F1350*ABS($F1350)*COS(2*PI()*$A1350/$AZ$22+AA$4)*COS(2*PI()*$A1350/$BA$22+AA$5)</f>
        <v>0</v>
      </c>
      <c r="AB1350" s="39">
        <f>+AB$3*$F1350*ABS($F1350)*COS(2*2*PI()*$A1350/$BA$33+AB$4)*COS(2*2*PI()*$A1350/$BA$34+AB$5)*COS(2*2*PI()*$A1350/$BA$35+AB$6)</f>
        <v>0</v>
      </c>
      <c r="AE1350" s="20">
        <f>+$AF$20*SIGN(SOI!A1349)*(ABS(SOI!A1349))^$AE$2</f>
        <v>0.13525078440749047</v>
      </c>
      <c r="AF1350" s="20">
        <f t="shared" si="567"/>
        <v>0.15036004806728756</v>
      </c>
      <c r="AG1350" s="19">
        <f t="shared" si="568"/>
        <v>0.68686152285361435</v>
      </c>
      <c r="AH1350" s="19">
        <f t="shared" si="569"/>
        <v>0.49693574265546847</v>
      </c>
      <c r="AI1350">
        <f t="shared" si="566"/>
        <v>0.79680000000001616</v>
      </c>
      <c r="AJ1350">
        <f t="shared" si="565"/>
        <v>0.53650147478632682</v>
      </c>
      <c r="AK1350">
        <v>1</v>
      </c>
    </row>
    <row r="1351" spans="1:37" x14ac:dyDescent="0.25">
      <c r="A1351">
        <v>110.74999999999807</v>
      </c>
      <c r="B1351" s="2">
        <v>1990.7499999998993</v>
      </c>
      <c r="C1351">
        <f>+D1351+($D$2+E1351+F1351)*SOI!A1350*IF(B1351&gt;$C$18, IF(B1351&lt;$C$19,-1,1),1)</f>
        <v>0.44577235371190665</v>
      </c>
      <c r="D1351">
        <f>+$D$3*((1-$D$5)*SOI!D1350+$D$5*SOI!D1349) +   $D$4*((1-$D$5)*SOI!E1350+$D$5*SOI!E1349)</f>
        <v>0</v>
      </c>
      <c r="E1351">
        <f t="shared" si="546"/>
        <v>1.2742092211337948</v>
      </c>
      <c r="F1351">
        <f t="shared" si="547"/>
        <v>2.15480888434241</v>
      </c>
      <c r="G1351">
        <f t="shared" si="555"/>
        <v>3.4290181054762048</v>
      </c>
      <c r="H1351" s="21">
        <f t="shared" si="556"/>
        <v>-5.6221238847795584E-3</v>
      </c>
      <c r="I1351" s="37">
        <f t="shared" si="548"/>
        <v>-0.49588284870304189</v>
      </c>
      <c r="J1351" s="1">
        <f t="shared" si="557"/>
        <v>-4.7928596326646143E-3</v>
      </c>
      <c r="K1351" s="1">
        <f t="shared" si="558"/>
        <v>1.4184498697115714E-3</v>
      </c>
      <c r="L1351" s="1">
        <f t="shared" si="549"/>
        <v>-1.1932038728448298</v>
      </c>
      <c r="M1351" s="1">
        <f t="shared" si="550"/>
        <v>6.0739089855044913E-2</v>
      </c>
      <c r="N1351" s="1">
        <f t="shared" si="551"/>
        <v>0.17659737432834091</v>
      </c>
      <c r="O1351" s="1">
        <f t="shared" si="552"/>
        <v>1.1287693783425525</v>
      </c>
      <c r="P1351" s="1">
        <f t="shared" si="553"/>
        <v>3.9061417683206028E-2</v>
      </c>
      <c r="Q1351" s="1">
        <f t="shared" si="559"/>
        <v>7.213978754900454E-3</v>
      </c>
      <c r="R1351" s="1">
        <f t="shared" si="560"/>
        <v>1.965672103639374E-4</v>
      </c>
      <c r="S1351" s="1">
        <f t="shared" si="561"/>
        <v>-1.1482418305710763E-2</v>
      </c>
      <c r="T1351" s="1">
        <f t="shared" si="562"/>
        <v>2.2661958088810292E-2</v>
      </c>
      <c r="U1351" s="1">
        <f t="shared" si="563"/>
        <v>1.0048538617505186E-3</v>
      </c>
      <c r="V1351" s="1">
        <f t="shared" si="564"/>
        <v>-1.3407262747411931E-2</v>
      </c>
      <c r="W1351" s="1">
        <f t="shared" si="571"/>
        <v>0</v>
      </c>
      <c r="X1351" s="1">
        <f t="shared" si="571"/>
        <v>0</v>
      </c>
      <c r="Y1351" s="1">
        <f t="shared" si="571"/>
        <v>0</v>
      </c>
      <c r="Z1351" s="1">
        <f t="shared" si="571"/>
        <v>0</v>
      </c>
      <c r="AA1351" s="1">
        <f>+AA$3*$F1351*ABS($F1351)*COS(2*PI()*$A1351/$AZ$22+AA$4)*COS(2*PI()*$A1351/$BA$22+AA$5)</f>
        <v>0</v>
      </c>
      <c r="AB1351" s="39">
        <f>+AB$3*$F1351*ABS($F1351)*COS(2*2*PI()*$A1351/$BA$33+AB$4)*COS(2*2*PI()*$A1351/$BA$34+AB$5)*COS(2*2*PI()*$A1351/$BA$35+AB$6)</f>
        <v>0</v>
      </c>
      <c r="AE1351" s="20">
        <f>+$AF$20*SIGN(SOI!A1350)*(ABS(SOI!A1350))^$AE$2</f>
        <v>0.14307551474711033</v>
      </c>
      <c r="AF1351" s="20">
        <f t="shared" si="567"/>
        <v>0.12668235499136241</v>
      </c>
      <c r="AG1351" s="19">
        <f t="shared" si="568"/>
        <v>0.54930037436618484</v>
      </c>
      <c r="AH1351" s="19">
        <f t="shared" si="569"/>
        <v>0.47309800960601567</v>
      </c>
      <c r="AI1351">
        <f t="shared" si="566"/>
        <v>0.79740000000001621</v>
      </c>
      <c r="AJ1351">
        <f t="shared" si="565"/>
        <v>0.42261801937482246</v>
      </c>
      <c r="AK1351">
        <v>1</v>
      </c>
    </row>
    <row r="1352" spans="1:37" x14ac:dyDescent="0.25">
      <c r="A1352">
        <v>110.8333333333314</v>
      </c>
      <c r="B1352" s="2">
        <v>1990.8333333332325</v>
      </c>
      <c r="C1352">
        <f>+D1352+($D$2+E1352+F1352)*SOI!A1351*IF(B1352&gt;$C$18, IF(B1352&lt;$C$19,-1,1),1)</f>
        <v>-0.47918013716424268</v>
      </c>
      <c r="D1352">
        <f>+$D$3*((1-$D$5)*SOI!D1351+$D$5*SOI!D1350) +   $D$4*((1-$D$5)*SOI!E1351+$D$5*SOI!E1350)</f>
        <v>0</v>
      </c>
      <c r="E1352">
        <f t="shared" si="546"/>
        <v>-2.3875979236325349</v>
      </c>
      <c r="F1352">
        <f t="shared" si="547"/>
        <v>-3.6021537909204984</v>
      </c>
      <c r="G1352">
        <f t="shared" si="555"/>
        <v>-5.9897517145530337</v>
      </c>
      <c r="H1352" s="21">
        <f t="shared" si="556"/>
        <v>4.9934301774460725E-2</v>
      </c>
      <c r="I1352" s="37">
        <f t="shared" si="548"/>
        <v>1.2943962715493207</v>
      </c>
      <c r="J1352" s="1">
        <f t="shared" si="557"/>
        <v>-4.0796962633047315E-2</v>
      </c>
      <c r="K1352" s="1">
        <f t="shared" si="558"/>
        <v>-2.1193912144633034E-3</v>
      </c>
      <c r="L1352" s="1">
        <f t="shared" si="549"/>
        <v>2.7047238774488176</v>
      </c>
      <c r="M1352" s="1">
        <f t="shared" si="550"/>
        <v>-0.19806750671611037</v>
      </c>
      <c r="N1352" s="1">
        <f t="shared" si="551"/>
        <v>-0.36426349446305162</v>
      </c>
      <c r="O1352" s="1">
        <f t="shared" si="552"/>
        <v>-0.86459771730291834</v>
      </c>
      <c r="P1352" s="1">
        <f t="shared" si="553"/>
        <v>-3.3614603528537637E-2</v>
      </c>
      <c r="Q1352" s="1">
        <f t="shared" si="559"/>
        <v>4.852339968631849E-2</v>
      </c>
      <c r="R1352" s="1">
        <f t="shared" si="560"/>
        <v>-3.4512435050059794E-3</v>
      </c>
      <c r="S1352" s="1">
        <f t="shared" si="561"/>
        <v>-6.1823407393226386E-2</v>
      </c>
      <c r="T1352" s="1">
        <f t="shared" si="562"/>
        <v>3.9347267524086113E-2</v>
      </c>
      <c r="U1352" s="1">
        <f t="shared" si="563"/>
        <v>2.2572053120021914E-3</v>
      </c>
      <c r="V1352" s="1">
        <f t="shared" si="564"/>
        <v>-2.379860604114796E-2</v>
      </c>
      <c r="W1352" s="1">
        <f t="shared" si="571"/>
        <v>0</v>
      </c>
      <c r="X1352" s="1">
        <f t="shared" si="571"/>
        <v>0</v>
      </c>
      <c r="Y1352" s="1">
        <f t="shared" si="571"/>
        <v>0</v>
      </c>
      <c r="Z1352" s="1">
        <f t="shared" si="571"/>
        <v>0</v>
      </c>
      <c r="AA1352" s="1">
        <f>+AA$3*$F1352*ABS($F1352)*COS(2*PI()*$A1352/$AZ$22+AA$4)*COS(2*PI()*$A1352/$BA$22+AA$5)</f>
        <v>0</v>
      </c>
      <c r="AB1352" s="39">
        <f>+AB$3*$F1352*ABS($F1352)*COS(2*2*PI()*$A1352/$BA$33+AB$4)*COS(2*2*PI()*$A1352/$BA$34+AB$5)*COS(2*2*PI()*$A1352/$BA$35+AB$6)</f>
        <v>0</v>
      </c>
      <c r="AE1352" s="20">
        <f>+$AF$20*SIGN(SOI!A1351)*(ABS(SOI!A1351))^$AE$2</f>
        <v>0.1017207658194864</v>
      </c>
      <c r="AF1352" s="20">
        <f t="shared" si="567"/>
        <v>0.17140874367816417</v>
      </c>
      <c r="AG1352" s="19">
        <f t="shared" si="568"/>
        <v>0.58278352897964414</v>
      </c>
      <c r="AH1352" s="19">
        <f t="shared" si="569"/>
        <v>0.42359219398528991</v>
      </c>
      <c r="AI1352">
        <f t="shared" si="566"/>
        <v>0.79800000000001625</v>
      </c>
      <c r="AJ1352">
        <f t="shared" si="565"/>
        <v>0.41137478530147997</v>
      </c>
      <c r="AK1352">
        <v>1</v>
      </c>
    </row>
    <row r="1353" spans="1:37" x14ac:dyDescent="0.25">
      <c r="A1353">
        <v>110.91666666666472</v>
      </c>
      <c r="B1353" s="2">
        <v>1990.9166666665658</v>
      </c>
      <c r="C1353">
        <f>+D1353+($D$2+E1353+F1353)*SOI!A1352*IF(B1353&gt;$C$18, IF(B1353&lt;$C$19,-1,1),1)</f>
        <v>32.252417524532255</v>
      </c>
      <c r="D1353">
        <f>+$D$3*((1-$D$5)*SOI!D1352+$D$5*SOI!D1351) +   $D$4*((1-$D$5)*SOI!E1352+$D$5*SOI!E1351)</f>
        <v>0</v>
      </c>
      <c r="E1353">
        <f t="shared" si="546"/>
        <v>41.120340000233611</v>
      </c>
      <c r="F1353">
        <f t="shared" si="547"/>
        <v>59.668464763929684</v>
      </c>
      <c r="G1353">
        <f t="shared" si="555"/>
        <v>100.7888047641633</v>
      </c>
      <c r="H1353" s="21">
        <f t="shared" si="556"/>
        <v>-0.50835326757701804</v>
      </c>
      <c r="I1353" s="37">
        <f t="shared" si="548"/>
        <v>-16.724018924198731</v>
      </c>
      <c r="J1353" s="1">
        <f t="shared" si="557"/>
        <v>-8.4075917247346972</v>
      </c>
      <c r="K1353" s="1">
        <f t="shared" si="558"/>
        <v>3.5053983348139439E-4</v>
      </c>
      <c r="L1353" s="1">
        <f t="shared" si="549"/>
        <v>-14.678138866319843</v>
      </c>
      <c r="M1353" s="1">
        <f t="shared" si="550"/>
        <v>3.1592472856719178</v>
      </c>
      <c r="N1353" s="1">
        <f t="shared" si="551"/>
        <v>3.9063638737266246</v>
      </c>
      <c r="O1353" s="1">
        <f t="shared" si="552"/>
        <v>5.1204912602645737E-2</v>
      </c>
      <c r="P1353" s="1">
        <f t="shared" si="553"/>
        <v>1.7298507644665142E-2</v>
      </c>
      <c r="Q1353" s="1">
        <f t="shared" si="559"/>
        <v>8.3000107113970376</v>
      </c>
      <c r="R1353" s="1">
        <f t="shared" si="560"/>
        <v>7.6273983938939987</v>
      </c>
      <c r="S1353" s="1">
        <f t="shared" si="561"/>
        <v>-8.566104730746245</v>
      </c>
      <c r="T1353" s="1">
        <f t="shared" si="562"/>
        <v>1.2646203900536395E-2</v>
      </c>
      <c r="U1353" s="1">
        <f t="shared" si="563"/>
        <v>1.5008078934561995E-2</v>
      </c>
      <c r="V1353" s="1">
        <f t="shared" si="564"/>
        <v>-0.13133764045685611</v>
      </c>
      <c r="W1353" s="1">
        <f t="shared" si="571"/>
        <v>0</v>
      </c>
      <c r="X1353" s="1">
        <f t="shared" si="571"/>
        <v>0</v>
      </c>
      <c r="Y1353" s="1">
        <f t="shared" si="571"/>
        <v>0</v>
      </c>
      <c r="Z1353" s="1">
        <f t="shared" si="571"/>
        <v>0</v>
      </c>
      <c r="AA1353" s="1">
        <f>+AA$3*$F1353*ABS($F1353)*COS(2*PI()*$A1353/$AZ$22+AA$4)*COS(2*PI()*$A1353/$BA$22+AA$5)</f>
        <v>0</v>
      </c>
      <c r="AB1353" s="39">
        <f>+AB$3*$F1353*ABS($F1353)*COS(2*2*PI()*$A1353/$BA$33+AB$4)*COS(2*2*PI()*$A1353/$BA$34+AB$5)*COS(2*2*PI()*$A1353/$BA$35+AB$6)</f>
        <v>0</v>
      </c>
      <c r="AE1353" s="20">
        <f>+$AF$20*SIGN(SOI!A1352)*(ABS(SOI!A1352))^$AE$2</f>
        <v>0.26942995046789575</v>
      </c>
      <c r="AF1353" s="20">
        <f t="shared" si="567"/>
        <v>0.24832744143509369</v>
      </c>
      <c r="AG1353" s="19">
        <f t="shared" si="568"/>
        <v>0.58711591212168734</v>
      </c>
      <c r="AH1353" s="19">
        <f t="shared" si="569"/>
        <v>0.45033749620748809</v>
      </c>
      <c r="AI1353">
        <f t="shared" si="566"/>
        <v>0.7986000000000163</v>
      </c>
      <c r="AJ1353">
        <f t="shared" si="565"/>
        <v>0.33878847068659368</v>
      </c>
      <c r="AK1353">
        <v>1</v>
      </c>
    </row>
    <row r="1354" spans="1:37" x14ac:dyDescent="0.25">
      <c r="A1354">
        <v>110.99999999999805</v>
      </c>
      <c r="B1354" s="2">
        <v>1990.999999999899</v>
      </c>
      <c r="C1354">
        <f>+D1354+($D$2+E1354+F1354)*SOI!A1353*IF(B1354&gt;$C$18, IF(B1354&lt;$C$19,-1,1),1)</f>
        <v>3.4231409426207313</v>
      </c>
      <c r="D1354">
        <f>+$D$3*((1-$D$5)*SOI!D1353+$D$5*SOI!D1352) +   $D$4*((1-$D$5)*SOI!E1353+$D$5*SOI!E1352)</f>
        <v>0</v>
      </c>
      <c r="E1354">
        <f t="shared" si="546"/>
        <v>2.6892524468575747</v>
      </c>
      <c r="F1354">
        <f t="shared" si="547"/>
        <v>4.0227886171046432</v>
      </c>
      <c r="G1354">
        <f t="shared" si="555"/>
        <v>6.7120410639622179</v>
      </c>
      <c r="H1354" s="21">
        <f t="shared" si="556"/>
        <v>1.9972635656797858E-2</v>
      </c>
      <c r="I1354" s="37">
        <f t="shared" si="548"/>
        <v>-0.14792700702162356</v>
      </c>
      <c r="J1354" s="1">
        <f t="shared" si="557"/>
        <v>-2.0392327617836672E-3</v>
      </c>
      <c r="K1354" s="1">
        <f t="shared" si="558"/>
        <v>5.6543942359400708E-5</v>
      </c>
      <c r="L1354" s="1">
        <f t="shared" si="549"/>
        <v>-9.2747410795735105E-2</v>
      </c>
      <c r="M1354" s="1">
        <f t="shared" si="550"/>
        <v>8.6630732531093338E-2</v>
      </c>
      <c r="N1354" s="1">
        <f t="shared" si="551"/>
        <v>-2.0776600721962423E-2</v>
      </c>
      <c r="O1354" s="1">
        <f t="shared" si="552"/>
        <v>1.1539138015784909</v>
      </c>
      <c r="P1354" s="1">
        <f t="shared" si="553"/>
        <v>1.9595881569148106E-2</v>
      </c>
      <c r="Q1354" s="1">
        <f t="shared" si="559"/>
        <v>-1.210511214860063E-3</v>
      </c>
      <c r="R1354" s="1">
        <f t="shared" si="560"/>
        <v>-9.8395087340787115E-6</v>
      </c>
      <c r="S1354" s="1">
        <f t="shared" si="561"/>
        <v>4.0298789292107058E-4</v>
      </c>
      <c r="T1354" s="1">
        <f t="shared" si="562"/>
        <v>1.8007470862160802E-3</v>
      </c>
      <c r="U1354" s="1">
        <f t="shared" si="563"/>
        <v>1.5037931197021452E-4</v>
      </c>
      <c r="V1354" s="1">
        <f t="shared" si="564"/>
        <v>7.9131095239276408E-4</v>
      </c>
      <c r="W1354" s="1">
        <f t="shared" si="571"/>
        <v>0</v>
      </c>
      <c r="X1354" s="1">
        <f t="shared" si="571"/>
        <v>0</v>
      </c>
      <c r="Y1354" s="1">
        <f t="shared" si="571"/>
        <v>0</v>
      </c>
      <c r="Z1354" s="1">
        <f t="shared" si="571"/>
        <v>0</v>
      </c>
      <c r="AA1354" s="1">
        <f>+AA$3*$F1354*ABS($F1354)*COS(2*PI()*$A1354/$AZ$22+AA$4)*COS(2*PI()*$A1354/$BA$22+AA$5)</f>
        <v>0</v>
      </c>
      <c r="AB1354" s="39">
        <f>+AB$3*$F1354*ABS($F1354)*COS(2*2*PI()*$A1354/$BA$33+AB$4)*COS(2*2*PI()*$A1354/$BA$34+AB$5)*COS(2*2*PI()*$A1354/$BA$35+AB$6)</f>
        <v>0</v>
      </c>
      <c r="AE1354" s="20">
        <f>+$AF$20*SIGN(SOI!A1353)*(ABS(SOI!A1353))^$AE$2</f>
        <v>0.37383160801789894</v>
      </c>
      <c r="AF1354" s="20">
        <f t="shared" si="567"/>
        <v>0.3042305029845635</v>
      </c>
      <c r="AG1354" s="19">
        <f t="shared" si="568"/>
        <v>0.36072294741259991</v>
      </c>
      <c r="AH1354" s="19">
        <f t="shared" si="569"/>
        <v>0.41239737159584167</v>
      </c>
      <c r="AI1354">
        <f t="shared" si="566"/>
        <v>0.79920000000001634</v>
      </c>
      <c r="AJ1354">
        <f t="shared" si="565"/>
        <v>5.6492444428036415E-2</v>
      </c>
      <c r="AK1354">
        <v>1</v>
      </c>
    </row>
    <row r="1355" spans="1:37" x14ac:dyDescent="0.25">
      <c r="A1355">
        <v>111.08333333333138</v>
      </c>
      <c r="B1355" s="2">
        <v>1991.0833333332323</v>
      </c>
      <c r="C1355">
        <f>+D1355+($D$2+E1355+F1355)*SOI!A1354*IF(B1355&gt;$C$18, IF(B1355&lt;$C$19,-1,1),1)</f>
        <v>-1.1462457107911539</v>
      </c>
      <c r="D1355">
        <f>+$D$3*((1-$D$5)*SOI!D1354+$D$5*SOI!D1353) +   $D$4*((1-$D$5)*SOI!E1354+$D$5*SOI!E1353)</f>
        <v>0</v>
      </c>
      <c r="E1355">
        <f t="shared" si="546"/>
        <v>-1.3464768077140388</v>
      </c>
      <c r="F1355">
        <f t="shared" si="547"/>
        <v>-2.235541038508317</v>
      </c>
      <c r="G1355">
        <f t="shared" si="555"/>
        <v>-3.5820178462223558</v>
      </c>
      <c r="H1355" s="21">
        <f t="shared" si="556"/>
        <v>-9.4822699301977762E-3</v>
      </c>
      <c r="I1355" s="37">
        <f t="shared" si="548"/>
        <v>-0.43571282017363955</v>
      </c>
      <c r="J1355" s="1">
        <f t="shared" si="557"/>
        <v>-1.7395571299336505E-3</v>
      </c>
      <c r="K1355" s="1">
        <f t="shared" si="558"/>
        <v>-1.1948064845262213E-3</v>
      </c>
      <c r="L1355" s="1">
        <f t="shared" si="549"/>
        <v>1.0198058394732199</v>
      </c>
      <c r="M1355" s="1">
        <f t="shared" si="550"/>
        <v>2.5089442719660928E-2</v>
      </c>
      <c r="N1355" s="1">
        <f t="shared" si="551"/>
        <v>0.14903849664577393</v>
      </c>
      <c r="O1355" s="1">
        <f t="shared" si="552"/>
        <v>-1.2182200677089481</v>
      </c>
      <c r="P1355" s="1">
        <f t="shared" si="553"/>
        <v>-3.5670418964846261E-2</v>
      </c>
      <c r="Q1355" s="1">
        <f t="shared" si="559"/>
        <v>2.5148484173732918E-3</v>
      </c>
      <c r="R1355" s="1">
        <f t="shared" si="560"/>
        <v>6.021009043268316E-5</v>
      </c>
      <c r="S1355" s="1">
        <f t="shared" si="561"/>
        <v>-8.5146898712669221E-3</v>
      </c>
      <c r="T1355" s="1">
        <f t="shared" si="562"/>
        <v>2.0903586326467508E-2</v>
      </c>
      <c r="U1355" s="1">
        <f t="shared" si="563"/>
        <v>-8.0627717592372838E-4</v>
      </c>
      <c r="V1355" s="1">
        <f t="shared" si="564"/>
        <v>1.0332717326267334E-2</v>
      </c>
      <c r="W1355" s="1">
        <f t="shared" si="571"/>
        <v>0</v>
      </c>
      <c r="X1355" s="1">
        <f t="shared" si="571"/>
        <v>0</v>
      </c>
      <c r="Y1355" s="1">
        <f t="shared" si="571"/>
        <v>0</v>
      </c>
      <c r="Z1355" s="1">
        <f t="shared" si="571"/>
        <v>0</v>
      </c>
      <c r="AA1355" s="1">
        <f>+AA$3*$F1355*ABS($F1355)*COS(2*PI()*$A1355/$AZ$22+AA$4)*COS(2*PI()*$A1355/$BA$22+AA$5)</f>
        <v>0</v>
      </c>
      <c r="AB1355" s="39">
        <f>+AB$3*$F1355*ABS($F1355)*COS(2*2*PI()*$A1355/$BA$33+AB$4)*COS(2*2*PI()*$A1355/$BA$34+AB$5)*COS(2*2*PI()*$A1355/$BA$35+AB$6)</f>
        <v>0</v>
      </c>
      <c r="AE1355" s="20">
        <f>+$AF$20*SIGN(SOI!A1354)*(ABS(SOI!A1354))^$AE$2</f>
        <v>0.26942995046789575</v>
      </c>
      <c r="AF1355" s="20">
        <f t="shared" si="567"/>
        <v>0.25408319377985861</v>
      </c>
      <c r="AG1355" s="19">
        <f t="shared" si="568"/>
        <v>0.43018677473241729</v>
      </c>
      <c r="AH1355" s="19">
        <f t="shared" si="569"/>
        <v>0.40946335509372578</v>
      </c>
      <c r="AI1355">
        <f t="shared" si="566"/>
        <v>0.79980000000001639</v>
      </c>
      <c r="AJ1355">
        <f t="shared" si="565"/>
        <v>0.17610358095255868</v>
      </c>
      <c r="AK1355">
        <v>1</v>
      </c>
    </row>
    <row r="1356" spans="1:37" x14ac:dyDescent="0.25">
      <c r="A1356">
        <v>111.16666666666471</v>
      </c>
      <c r="B1356" s="2">
        <v>1991.1666666665656</v>
      </c>
      <c r="C1356">
        <f>+D1356+($D$2+E1356+F1356)*SOI!A1355*IF(B1356&gt;$C$18, IF(B1356&lt;$C$19,-1,1),1)</f>
        <v>0.28412611294467499</v>
      </c>
      <c r="D1356">
        <f>+$D$3*((1-$D$5)*SOI!D1355+$D$5*SOI!D1354) +   $D$4*((1-$D$5)*SOI!E1355+$D$5*SOI!E1354)</f>
        <v>0</v>
      </c>
      <c r="E1356">
        <f t="shared" si="546"/>
        <v>0.94082667466973957</v>
      </c>
      <c r="F1356">
        <f t="shared" si="547"/>
        <v>1.9004344547770098</v>
      </c>
      <c r="G1356">
        <f t="shared" si="555"/>
        <v>2.8412611294467496</v>
      </c>
      <c r="H1356" s="21">
        <f t="shared" si="556"/>
        <v>-4.1680382734057796E-3</v>
      </c>
      <c r="I1356" s="37">
        <f t="shared" si="548"/>
        <v>0.49369463339485148</v>
      </c>
      <c r="J1356" s="1">
        <f t="shared" si="557"/>
        <v>-2.3032029825563855E-3</v>
      </c>
      <c r="K1356" s="1">
        <f t="shared" si="558"/>
        <v>5.4508032013271502E-4</v>
      </c>
      <c r="L1356" s="1">
        <f t="shared" si="549"/>
        <v>-1.1252070731754649</v>
      </c>
      <c r="M1356" s="1">
        <f t="shared" si="550"/>
        <v>-2.9317468365628138E-2</v>
      </c>
      <c r="N1356" s="1">
        <f t="shared" si="551"/>
        <v>-0.15918815755691784</v>
      </c>
      <c r="O1356" s="1">
        <f t="shared" si="552"/>
        <v>0.56933211916884463</v>
      </c>
      <c r="P1356" s="1">
        <f t="shared" si="553"/>
        <v>3.1558492284786764E-2</v>
      </c>
      <c r="Q1356" s="1">
        <f t="shared" si="559"/>
        <v>3.138770472199287E-3</v>
      </c>
      <c r="R1356" s="1">
        <f t="shared" si="560"/>
        <v>-8.5148125691008442E-5</v>
      </c>
      <c r="S1356" s="1">
        <f t="shared" si="561"/>
        <v>-1.0304791220639833E-2</v>
      </c>
      <c r="T1356" s="1">
        <f t="shared" si="562"/>
        <v>1.0778931139874222E-2</v>
      </c>
      <c r="U1356" s="1">
        <f t="shared" si="563"/>
        <v>-8.0825885241526268E-4</v>
      </c>
      <c r="V1356" s="1">
        <f t="shared" si="564"/>
        <v>9.7641598283352057E-3</v>
      </c>
      <c r="W1356" s="1">
        <f t="shared" si="571"/>
        <v>0</v>
      </c>
      <c r="X1356" s="1">
        <f t="shared" si="571"/>
        <v>0</v>
      </c>
      <c r="Y1356" s="1">
        <f t="shared" si="571"/>
        <v>0</v>
      </c>
      <c r="Z1356" s="1">
        <f t="shared" si="571"/>
        <v>0</v>
      </c>
      <c r="AA1356" s="1">
        <f>+AA$3*$F1356*ABS($F1356)*COS(2*PI()*$A1356/$AZ$22+AA$4)*COS(2*PI()*$A1356/$BA$22+AA$5)</f>
        <v>0</v>
      </c>
      <c r="AB1356" s="39">
        <f>+AB$3*$F1356*ABS($F1356)*COS(2*2*PI()*$A1356/$BA$33+AB$4)*COS(2*2*PI()*$A1356/$BA$34+AB$5)*COS(2*2*PI()*$A1356/$BA$35+AB$6)</f>
        <v>0</v>
      </c>
      <c r="AE1356" s="20">
        <f>+$AF$20*SIGN(SOI!A1355)*(ABS(SOI!A1355))^$AE$2</f>
        <v>0.11898802285378103</v>
      </c>
      <c r="AF1356" s="20">
        <f t="shared" si="567"/>
        <v>0.19627454580703732</v>
      </c>
      <c r="AG1356" s="19">
        <f t="shared" si="568"/>
        <v>0.43879780408158608</v>
      </c>
      <c r="AH1356" s="19">
        <f t="shared" si="569"/>
        <v>0.42907687933683014</v>
      </c>
      <c r="AI1356">
        <f t="shared" si="566"/>
        <v>0.80040000000001643</v>
      </c>
      <c r="AJ1356">
        <f t="shared" si="565"/>
        <v>0.24252325827454876</v>
      </c>
      <c r="AK1356">
        <v>1</v>
      </c>
    </row>
    <row r="1357" spans="1:37" x14ac:dyDescent="0.25">
      <c r="A1357">
        <v>111.24999999999804</v>
      </c>
      <c r="B1357" s="2">
        <v>1991.2499999998988</v>
      </c>
      <c r="C1357">
        <f>+D1357+($D$2+E1357+F1357)*SOI!A1356*IF(B1357&gt;$C$18, IF(B1357&lt;$C$19,-1,1),1)</f>
        <v>-0.61273246059157238</v>
      </c>
      <c r="D1357">
        <f>+$D$3*((1-$D$5)*SOI!D1356+$D$5*SOI!D1355) +   $D$4*((1-$D$5)*SOI!E1356+$D$5*SOI!E1355)</f>
        <v>0</v>
      </c>
      <c r="E1357">
        <f t="shared" si="546"/>
        <v>-0.76296473724806457</v>
      </c>
      <c r="F1357">
        <f t="shared" si="547"/>
        <v>-2.1548088846165658</v>
      </c>
      <c r="G1357">
        <f t="shared" si="555"/>
        <v>-2.9177736218646304</v>
      </c>
      <c r="H1357" s="21">
        <f t="shared" si="556"/>
        <v>2.4022668384626046E-3</v>
      </c>
      <c r="I1357" s="37">
        <f t="shared" si="548"/>
        <v>-0.33601294647905738</v>
      </c>
      <c r="J1357" s="1">
        <f t="shared" si="557"/>
        <v>1.2752496592458695E-3</v>
      </c>
      <c r="K1357" s="1">
        <f t="shared" si="558"/>
        <v>-5.6060251108725863E-6</v>
      </c>
      <c r="L1357" s="1">
        <f t="shared" si="549"/>
        <v>0.41515234936292933</v>
      </c>
      <c r="M1357" s="1">
        <f t="shared" si="550"/>
        <v>-2.3850191061971997E-2</v>
      </c>
      <c r="N1357" s="1">
        <f t="shared" si="551"/>
        <v>0.11898715731372679</v>
      </c>
      <c r="O1357" s="1">
        <f t="shared" si="552"/>
        <v>-3.8208056880617007E-2</v>
      </c>
      <c r="P1357" s="1">
        <f t="shared" si="553"/>
        <v>-1.3108302961096651E-2</v>
      </c>
      <c r="Q1357" s="1">
        <f t="shared" si="559"/>
        <v>-1.9085972267097189E-3</v>
      </c>
      <c r="R1357" s="1">
        <f t="shared" si="560"/>
        <v>-3.5239312523750598E-5</v>
      </c>
      <c r="S1357" s="1">
        <f t="shared" si="561"/>
        <v>-5.2423514707069562E-3</v>
      </c>
      <c r="T1357" s="1">
        <f t="shared" si="562"/>
        <v>2.6689473716178582E-4</v>
      </c>
      <c r="U1357" s="1">
        <f t="shared" si="563"/>
        <v>-2.2849584032282348E-4</v>
      </c>
      <c r="V1357" s="1">
        <f t="shared" si="564"/>
        <v>3.0314781081835843E-3</v>
      </c>
      <c r="W1357" s="1">
        <f t="shared" si="571"/>
        <v>0</v>
      </c>
      <c r="X1357" s="1">
        <f t="shared" si="571"/>
        <v>0</v>
      </c>
      <c r="Y1357" s="1">
        <f t="shared" si="571"/>
        <v>0</v>
      </c>
      <c r="Z1357" s="1">
        <f t="shared" si="571"/>
        <v>0</v>
      </c>
      <c r="AA1357" s="1">
        <f>+AA$3*$F1357*ABS($F1357)*COS(2*PI()*$A1357/$AZ$22+AA$4)*COS(2*PI()*$A1357/$BA$22+AA$5)</f>
        <v>0</v>
      </c>
      <c r="AB1357" s="39">
        <f>+AB$3*$F1357*ABS($F1357)*COS(2*2*PI()*$A1357/$BA$33+AB$4)*COS(2*2*PI()*$A1357/$BA$34+AB$5)*COS(2*2*PI()*$A1357/$BA$35+AB$6)</f>
        <v>0</v>
      </c>
      <c r="AE1357" s="20">
        <f>+$AF$20*SIGN(SOI!A1356)*(ABS(SOI!A1356))^$AE$2</f>
        <v>0.20040566409943528</v>
      </c>
      <c r="AF1357" s="20">
        <f t="shared" si="567"/>
        <v>0.21879636569470584</v>
      </c>
      <c r="AG1357" s="19">
        <f t="shared" si="568"/>
        <v>0.44486527538073339</v>
      </c>
      <c r="AH1357" s="19">
        <f t="shared" si="569"/>
        <v>0.4300424781193104</v>
      </c>
      <c r="AI1357">
        <f t="shared" si="566"/>
        <v>0.80100000000001648</v>
      </c>
      <c r="AJ1357">
        <f t="shared" si="565"/>
        <v>0.22606890968602755</v>
      </c>
      <c r="AK1357">
        <v>1</v>
      </c>
    </row>
    <row r="1358" spans="1:37" x14ac:dyDescent="0.25">
      <c r="A1358">
        <v>111.33333333333137</v>
      </c>
      <c r="B1358" s="2">
        <v>1991.3333333332321</v>
      </c>
      <c r="C1358">
        <f>+D1358+($D$2+E1358+F1358)*SOI!A1357*IF(B1358&gt;$C$18, IF(B1358&lt;$C$19,-1,1),1)</f>
        <v>1.8844430894538851</v>
      </c>
      <c r="D1358">
        <f>+$D$3*((1-$D$5)*SOI!D1357+$D$5*SOI!D1356) +   $D$4*((1-$D$5)*SOI!E1357+$D$5*SOI!E1356)</f>
        <v>0</v>
      </c>
      <c r="E1358">
        <f t="shared" si="546"/>
        <v>0.68067141205658643</v>
      </c>
      <c r="F1358">
        <f t="shared" si="547"/>
        <v>3.602153791247698</v>
      </c>
      <c r="G1358">
        <f t="shared" si="555"/>
        <v>4.2828252033042844</v>
      </c>
      <c r="H1358" s="21">
        <f t="shared" si="556"/>
        <v>5.9306703475438295E-3</v>
      </c>
      <c r="I1358" s="37">
        <f t="shared" si="548"/>
        <v>8.5365061289760652E-2</v>
      </c>
      <c r="J1358" s="1">
        <f t="shared" si="557"/>
        <v>1.7914462057557745E-3</v>
      </c>
      <c r="K1358" s="1">
        <f t="shared" si="558"/>
        <v>2.7532304959684468E-12</v>
      </c>
      <c r="L1358" s="1">
        <f t="shared" si="549"/>
        <v>-3.3453322527069125E-5</v>
      </c>
      <c r="M1358" s="1">
        <f t="shared" si="550"/>
        <v>0.13187919039179558</v>
      </c>
      <c r="N1358" s="1">
        <f t="shared" si="551"/>
        <v>-4.0139021618910642E-2</v>
      </c>
      <c r="O1358" s="1">
        <f t="shared" si="552"/>
        <v>0.12163599043550249</v>
      </c>
      <c r="P1358" s="1">
        <f t="shared" si="553"/>
        <v>2.5095456554610604E-5</v>
      </c>
      <c r="Q1358" s="1">
        <f t="shared" si="559"/>
        <v>-3.5601261875325176E-3</v>
      </c>
      <c r="R1358" s="1">
        <f t="shared" si="560"/>
        <v>1.669946954222784E-5</v>
      </c>
      <c r="S1358" s="1">
        <f t="shared" si="561"/>
        <v>-4.4927988354496513E-4</v>
      </c>
      <c r="T1358" s="1">
        <f t="shared" si="562"/>
        <v>6.8466623688845504E-8</v>
      </c>
      <c r="U1358" s="1">
        <f t="shared" si="563"/>
        <v>-1.1113505649868938E-7</v>
      </c>
      <c r="V1358" s="1">
        <f t="shared" si="564"/>
        <v>1.9578064749389535E-6</v>
      </c>
      <c r="W1358" s="1">
        <f t="shared" si="571"/>
        <v>0</v>
      </c>
      <c r="X1358" s="1">
        <f t="shared" si="571"/>
        <v>0</v>
      </c>
      <c r="Y1358" s="1">
        <f t="shared" si="571"/>
        <v>0</v>
      </c>
      <c r="Z1358" s="1">
        <f t="shared" si="571"/>
        <v>0</v>
      </c>
      <c r="AA1358" s="1">
        <f>+AA$3*$F1358*ABS($F1358)*COS(2*PI()*$A1358/$AZ$22+AA$4)*COS(2*PI()*$A1358/$BA$22+AA$5)</f>
        <v>0</v>
      </c>
      <c r="AB1358" s="39">
        <f>+AB$3*$F1358*ABS($F1358)*COS(2*2*PI()*$A1358/$BA$33+AB$4)*COS(2*2*PI()*$A1358/$BA$34+AB$5)*COS(2*2*PI()*$A1358/$BA$35+AB$6)</f>
        <v>0</v>
      </c>
      <c r="AE1358" s="20">
        <f>+$AF$20*SIGN(SOI!A1357)*(ABS(SOI!A1357))^$AE$2</f>
        <v>0.33699541013090117</v>
      </c>
      <c r="AF1358" s="20">
        <f t="shared" si="567"/>
        <v>0.3268994948406988</v>
      </c>
      <c r="AG1358" s="19">
        <f t="shared" si="568"/>
        <v>-0.74672572964487383</v>
      </c>
      <c r="AH1358" s="19">
        <f t="shared" si="569"/>
        <v>-0.76985324731610516</v>
      </c>
      <c r="AI1358">
        <f t="shared" si="566"/>
        <v>0.80160000000001652</v>
      </c>
      <c r="AJ1358">
        <f t="shared" si="565"/>
        <v>1.0736252244855726</v>
      </c>
      <c r="AK1358">
        <v>1</v>
      </c>
    </row>
    <row r="1359" spans="1:37" x14ac:dyDescent="0.25">
      <c r="A1359">
        <v>111.4166666666647</v>
      </c>
      <c r="B1359" s="2">
        <v>1991.4166666665653</v>
      </c>
      <c r="C1359">
        <f>+D1359+($D$2+E1359+F1359)*SOI!A1358*IF(B1359&gt;$C$18, IF(B1359&lt;$C$19,-1,1),1)</f>
        <v>-39.210039739935937</v>
      </c>
      <c r="D1359">
        <f>+$D$3*((1-$D$5)*SOI!D1358+$D$5*SOI!D1357) +   $D$4*((1-$D$5)*SOI!E1358+$D$5*SOI!E1357)</f>
        <v>0</v>
      </c>
      <c r="E1359">
        <f t="shared" si="546"/>
        <v>-0.65467329758486292</v>
      </c>
      <c r="F1359">
        <f t="shared" si="547"/>
        <v>-59.668464763855042</v>
      </c>
      <c r="G1359">
        <f t="shared" si="555"/>
        <v>-60.323138061439906</v>
      </c>
      <c r="H1359" s="21">
        <f t="shared" si="556"/>
        <v>-3.7116727035718659E-2</v>
      </c>
      <c r="I1359" s="37">
        <f t="shared" si="548"/>
        <v>-0.28940166935956962</v>
      </c>
      <c r="J1359" s="1">
        <f t="shared" si="557"/>
        <v>5.6656009892480007E-2</v>
      </c>
      <c r="K1359" s="1">
        <f t="shared" si="558"/>
        <v>1.0038314328461213E-3</v>
      </c>
      <c r="L1359" s="1">
        <f t="shared" si="549"/>
        <v>0.24544753226450122</v>
      </c>
      <c r="M1359" s="1">
        <f t="shared" si="550"/>
        <v>-1.2302620021090902</v>
      </c>
      <c r="N1359" s="1">
        <f t="shared" si="551"/>
        <v>-0.83488121653355218</v>
      </c>
      <c r="O1359" s="1">
        <f t="shared" si="552"/>
        <v>0.41893770987007933</v>
      </c>
      <c r="P1359" s="1">
        <f t="shared" si="553"/>
        <v>-0.36208167808964581</v>
      </c>
      <c r="Q1359" s="1">
        <f t="shared" si="559"/>
        <v>0.69078776635004391</v>
      </c>
      <c r="R1359" s="1">
        <f t="shared" si="560"/>
        <v>1.0985069211669309E-2</v>
      </c>
      <c r="S1359" s="1">
        <f t="shared" si="561"/>
        <v>3.1680772061349297E-2</v>
      </c>
      <c r="T1359" s="1">
        <f t="shared" si="562"/>
        <v>-1.7301576719455833E-3</v>
      </c>
      <c r="U1359" s="1">
        <f t="shared" si="563"/>
        <v>-5.4360494457598241E-3</v>
      </c>
      <c r="V1359" s="1">
        <f t="shared" si="564"/>
        <v>-0.58754226965933865</v>
      </c>
      <c r="W1359" s="1">
        <f t="shared" si="571"/>
        <v>0</v>
      </c>
      <c r="X1359" s="1">
        <f t="shared" si="571"/>
        <v>0</v>
      </c>
      <c r="Y1359" s="1">
        <f t="shared" si="571"/>
        <v>0</v>
      </c>
      <c r="Z1359" s="1">
        <f t="shared" si="571"/>
        <v>0</v>
      </c>
      <c r="AA1359" s="1">
        <f>+AA$3*$F1359*ABS($F1359)*COS(2*PI()*$A1359/$AZ$22+AA$4)*COS(2*PI()*$A1359/$BA$22+AA$5)</f>
        <v>0</v>
      </c>
      <c r="AB1359" s="39">
        <f>+AB$3*$F1359*ABS($F1359)*COS(2*2*PI()*$A1359/$BA$33+AB$4)*COS(2*2*PI()*$A1359/$BA$34+AB$5)*COS(2*2*PI()*$A1359/$BA$35+AB$6)</f>
        <v>0</v>
      </c>
      <c r="AE1359" s="20">
        <f>+$AF$20*SIGN(SOI!A1358)*(ABS(SOI!A1358))^$AE$2</f>
        <v>0.44329741029175995</v>
      </c>
      <c r="AF1359" s="20">
        <f t="shared" si="567"/>
        <v>0.40303782182518205</v>
      </c>
      <c r="AG1359" s="19">
        <f t="shared" si="568"/>
        <v>-0.28970548650906708</v>
      </c>
      <c r="AH1359" s="19">
        <f t="shared" si="569"/>
        <v>-0.29396906795556393</v>
      </c>
      <c r="AI1359">
        <f t="shared" si="566"/>
        <v>0.80220000000001657</v>
      </c>
      <c r="AJ1359">
        <f t="shared" si="565"/>
        <v>0.69274330833424913</v>
      </c>
      <c r="AK1359">
        <v>1</v>
      </c>
    </row>
    <row r="1360" spans="1:37" x14ac:dyDescent="0.25">
      <c r="A1360">
        <v>111.49999999999802</v>
      </c>
      <c r="B1360" s="2">
        <v>1991.4999999998986</v>
      </c>
      <c r="C1360">
        <f>+D1360+($D$2+E1360+F1360)*SOI!A1359*IF(B1360&gt;$C$18, IF(B1360&lt;$C$19,-1,1),1)</f>
        <v>-2.0756980113133081</v>
      </c>
      <c r="D1360">
        <f>+$D$3*((1-$D$5)*SOI!D1359+$D$5*SOI!D1358) +   $D$4*((1-$D$5)*SOI!E1359+$D$5*SOI!E1358)</f>
        <v>0</v>
      </c>
      <c r="E1360">
        <f t="shared" si="546"/>
        <v>0.67488859928177547</v>
      </c>
      <c r="F1360">
        <f t="shared" si="547"/>
        <v>-4.0227886175290468</v>
      </c>
      <c r="G1360">
        <f t="shared" si="555"/>
        <v>-3.3479000182472713</v>
      </c>
      <c r="H1360" s="21">
        <f t="shared" si="556"/>
        <v>-1.0578038092023559E-2</v>
      </c>
      <c r="I1360" s="37">
        <f t="shared" si="548"/>
        <v>-0.42354019258045522</v>
      </c>
      <c r="J1360" s="1">
        <f t="shared" si="557"/>
        <v>-1.3422180459314894E-2</v>
      </c>
      <c r="K1360" s="1">
        <f t="shared" si="558"/>
        <v>-7.8402062406996407E-4</v>
      </c>
      <c r="L1360" s="1">
        <f t="shared" si="549"/>
        <v>-0.83289384750401496</v>
      </c>
      <c r="M1360" s="1">
        <f t="shared" si="550"/>
        <v>0.19915036241532519</v>
      </c>
      <c r="N1360" s="1">
        <f t="shared" si="551"/>
        <v>-3.6223404715296725E-2</v>
      </c>
      <c r="O1360" s="1">
        <f t="shared" si="552"/>
        <v>0.63312963352572704</v>
      </c>
      <c r="P1360" s="1">
        <f t="shared" si="553"/>
        <v>-5.5144102819247462E-2</v>
      </c>
      <c r="Q1360" s="1">
        <f t="shared" si="559"/>
        <v>-4.851686228767662E-3</v>
      </c>
      <c r="R1360" s="1">
        <f t="shared" si="560"/>
        <v>-1.1291313451612256E-4</v>
      </c>
      <c r="S1360" s="1">
        <f t="shared" si="561"/>
        <v>2.0116569988620488E-3</v>
      </c>
      <c r="T1360" s="1">
        <f t="shared" si="562"/>
        <v>8.8727828653053162E-3</v>
      </c>
      <c r="U1360" s="1">
        <f t="shared" si="563"/>
        <v>-1.2116286165644403E-3</v>
      </c>
      <c r="V1360" s="1">
        <f t="shared" si="564"/>
        <v>-3.8823637241503224E-3</v>
      </c>
      <c r="W1360" s="1">
        <f t="shared" si="571"/>
        <v>0</v>
      </c>
      <c r="X1360" s="1">
        <f t="shared" si="571"/>
        <v>0</v>
      </c>
      <c r="Y1360" s="1">
        <f t="shared" si="571"/>
        <v>0</v>
      </c>
      <c r="Z1360" s="1">
        <f t="shared" si="571"/>
        <v>0</v>
      </c>
      <c r="AA1360" s="1">
        <f>+AA$3*$F1360*ABS($F1360)*COS(2*PI()*$A1360/$AZ$22+AA$4)*COS(2*PI()*$A1360/$BA$22+AA$5)</f>
        <v>0</v>
      </c>
      <c r="AB1360" s="39">
        <f>+AB$3*$F1360*ABS($F1360)*COS(2*2*PI()*$A1360/$BA$33+AB$4)*COS(2*2*PI()*$A1360/$BA$34+AB$5)*COS(2*2*PI()*$A1360/$BA$35+AB$6)</f>
        <v>0</v>
      </c>
      <c r="AE1360" s="20">
        <f>+$AF$20*SIGN(SOI!A1359)*(ABS(SOI!A1359))^$AE$2</f>
        <v>0.42882064505288503</v>
      </c>
      <c r="AF1360" s="20">
        <f t="shared" si="567"/>
        <v>0.40123784280813973</v>
      </c>
      <c r="AG1360" s="19">
        <f t="shared" si="568"/>
        <v>-0.49938007539425588</v>
      </c>
      <c r="AH1360" s="19">
        <f t="shared" si="569"/>
        <v>-0.50713301923746423</v>
      </c>
      <c r="AI1360">
        <f t="shared" si="566"/>
        <v>0.80280000000001661</v>
      </c>
      <c r="AJ1360">
        <f t="shared" si="565"/>
        <v>0.90061791820239567</v>
      </c>
      <c r="AK1360">
        <v>1</v>
      </c>
    </row>
    <row r="1361" spans="1:37" x14ac:dyDescent="0.25">
      <c r="A1361">
        <v>111.58333333333135</v>
      </c>
      <c r="B1361" s="2">
        <v>1991.5833333332318</v>
      </c>
      <c r="C1361">
        <f>+D1361+($D$2+E1361+F1361)*SOI!A1360*IF(B1361&gt;$C$18, IF(B1361&lt;$C$19,-1,1),1)</f>
        <v>0.63918416548649215</v>
      </c>
      <c r="D1361">
        <f>+$D$3*((1-$D$5)*SOI!D1360+$D$5*SOI!D1359) +   $D$4*((1-$D$5)*SOI!E1360+$D$5*SOI!E1359)</f>
        <v>0</v>
      </c>
      <c r="E1361">
        <f t="shared" si="546"/>
        <v>-0.74906623535375738</v>
      </c>
      <c r="F1361">
        <f t="shared" si="547"/>
        <v>2.235541038810716</v>
      </c>
      <c r="G1361">
        <f t="shared" si="555"/>
        <v>1.4864748034569586</v>
      </c>
      <c r="H1361" s="21">
        <f t="shared" si="556"/>
        <v>9.7466455035028245E-3</v>
      </c>
      <c r="I1361" s="37">
        <f t="shared" si="548"/>
        <v>0.42637432462000807</v>
      </c>
      <c r="J1361" s="1">
        <f t="shared" si="557"/>
        <v>-2.1230302692820283E-2</v>
      </c>
      <c r="K1361" s="1">
        <f t="shared" si="558"/>
        <v>7.0322082538119021E-5</v>
      </c>
      <c r="L1361" s="1">
        <f t="shared" si="549"/>
        <v>0.56567111883153931</v>
      </c>
      <c r="M1361" s="1">
        <f t="shared" si="550"/>
        <v>-0.31290881579155971</v>
      </c>
      <c r="N1361" s="1">
        <f t="shared" si="551"/>
        <v>-1.9213248876573687E-2</v>
      </c>
      <c r="O1361" s="1">
        <f t="shared" si="552"/>
        <v>-0.1817861420191115</v>
      </c>
      <c r="P1361" s="1">
        <f t="shared" si="553"/>
        <v>2.5364180090979235E-2</v>
      </c>
      <c r="Q1361" s="1">
        <f t="shared" si="559"/>
        <v>4.0433463500015596E-3</v>
      </c>
      <c r="R1361" s="1">
        <f t="shared" si="560"/>
        <v>-9.4730344489259705E-5</v>
      </c>
      <c r="S1361" s="1">
        <f t="shared" si="561"/>
        <v>-1.0741424680570913E-3</v>
      </c>
      <c r="T1361" s="1">
        <f t="shared" si="562"/>
        <v>1.7302240211317941E-3</v>
      </c>
      <c r="U1361" s="1">
        <f t="shared" si="563"/>
        <v>-5.610320730116417E-4</v>
      </c>
      <c r="V1361" s="1">
        <f t="shared" si="564"/>
        <v>9.4717344456628552E-4</v>
      </c>
      <c r="W1361" s="1">
        <f t="shared" si="571"/>
        <v>0</v>
      </c>
      <c r="X1361" s="1">
        <f t="shared" si="571"/>
        <v>0</v>
      </c>
      <c r="Y1361" s="1">
        <f t="shared" si="571"/>
        <v>0</v>
      </c>
      <c r="Z1361" s="1">
        <f t="shared" si="571"/>
        <v>0</v>
      </c>
      <c r="AA1361" s="1">
        <f>+AA$3*$F1361*ABS($F1361)*COS(2*PI()*$A1361/$AZ$22+AA$4)*COS(2*PI()*$A1361/$BA$22+AA$5)</f>
        <v>0</v>
      </c>
      <c r="AB1361" s="39">
        <f>+AB$3*$F1361*ABS($F1361)*COS(2*2*PI()*$A1361/$BA$33+AB$4)*COS(2*2*PI()*$A1361/$BA$34+AB$5)*COS(2*2*PI()*$A1361/$BA$35+AB$6)</f>
        <v>0</v>
      </c>
      <c r="AE1361" s="20">
        <f>+$AF$20*SIGN(SOI!A1360)*(ABS(SOI!A1360))^$AE$2</f>
        <v>0.33159547307977416</v>
      </c>
      <c r="AF1361" s="20">
        <f t="shared" si="567"/>
        <v>0.3224935731908638</v>
      </c>
      <c r="AG1361" s="19">
        <f t="shared" si="568"/>
        <v>-0.44073666322570626</v>
      </c>
      <c r="AH1361" s="19">
        <f t="shared" si="569"/>
        <v>-0.43066801094544083</v>
      </c>
      <c r="AI1361">
        <f t="shared" si="566"/>
        <v>0.80340000000001666</v>
      </c>
      <c r="AJ1361">
        <f t="shared" si="565"/>
        <v>0.76323023641657006</v>
      </c>
      <c r="AK1361">
        <v>1</v>
      </c>
    </row>
    <row r="1362" spans="1:37" x14ac:dyDescent="0.25">
      <c r="A1362">
        <v>111.66666666666468</v>
      </c>
      <c r="B1362" s="2">
        <v>1991.6666666665651</v>
      </c>
      <c r="C1362">
        <f>+D1362+($D$2+E1362+F1362)*SOI!A1361*IF(B1362&gt;$C$18, IF(B1362&lt;$C$19,-1,1),1)</f>
        <v>-0.21760110646507252</v>
      </c>
      <c r="D1362">
        <f>+$D$3*((1-$D$5)*SOI!D1361+$D$5*SOI!D1360) +   $D$4*((1-$D$5)*SOI!E1361+$D$5*SOI!E1360)</f>
        <v>0</v>
      </c>
      <c r="E1362">
        <f t="shared" si="546"/>
        <v>0.91133851642188279</v>
      </c>
      <c r="F1362">
        <f t="shared" si="547"/>
        <v>-1.9004344548994851</v>
      </c>
      <c r="G1362">
        <f t="shared" si="555"/>
        <v>-0.98909593847760235</v>
      </c>
      <c r="H1362" s="21">
        <f t="shared" si="556"/>
        <v>2.9712907247765202E-3</v>
      </c>
      <c r="I1362" s="37">
        <f t="shared" si="548"/>
        <v>-0.22802734975702368</v>
      </c>
      <c r="J1362" s="1">
        <f t="shared" si="557"/>
        <v>-1.2993716655819144E-2</v>
      </c>
      <c r="K1362" s="1">
        <f t="shared" si="558"/>
        <v>-1.436775346578352E-7</v>
      </c>
      <c r="L1362" s="1">
        <f t="shared" si="549"/>
        <v>-2.7249133399096896E-2</v>
      </c>
      <c r="M1362" s="1">
        <f t="shared" si="550"/>
        <v>0.35809570307307553</v>
      </c>
      <c r="N1362" s="1">
        <f t="shared" si="551"/>
        <v>2.3216718982017829E-2</v>
      </c>
      <c r="O1362" s="1">
        <f t="shared" si="552"/>
        <v>3.5817019189378872E-2</v>
      </c>
      <c r="P1362" s="1">
        <f t="shared" si="553"/>
        <v>-5.4601002413685517E-3</v>
      </c>
      <c r="Q1362" s="1">
        <f t="shared" si="559"/>
        <v>5.5914222631859387E-3</v>
      </c>
      <c r="R1362" s="1">
        <f t="shared" si="560"/>
        <v>7.0059391173609971E-5</v>
      </c>
      <c r="S1362" s="1">
        <f t="shared" si="561"/>
        <v>-6.9415717817756042E-4</v>
      </c>
      <c r="T1362" s="1">
        <f t="shared" si="562"/>
        <v>1.6421759712222426E-5</v>
      </c>
      <c r="U1362" s="1">
        <f t="shared" si="563"/>
        <v>-6.4589715664553729E-5</v>
      </c>
      <c r="V1362" s="1">
        <f t="shared" si="564"/>
        <v>2.4638220496706525E-4</v>
      </c>
      <c r="W1362" s="1">
        <f t="shared" ref="W1362:Z1381" si="572">+W$3*$F1362*ABS($F1362)*COS(2*PI()*$A1362/W$2+W$4)</f>
        <v>0</v>
      </c>
      <c r="X1362" s="1">
        <f t="shared" si="572"/>
        <v>0</v>
      </c>
      <c r="Y1362" s="1">
        <f t="shared" si="572"/>
        <v>0</v>
      </c>
      <c r="Z1362" s="1">
        <f t="shared" si="572"/>
        <v>0</v>
      </c>
      <c r="AA1362" s="1">
        <f>+AA$3*$F1362*ABS($F1362)*COS(2*PI()*$A1362/$AZ$22+AA$4)*COS(2*PI()*$A1362/$BA$22+AA$5)</f>
        <v>0</v>
      </c>
      <c r="AB1362" s="39">
        <f>+AB$3*$F1362*ABS($F1362)*COS(2*2*PI()*$A1362/$BA$33+AB$4)*COS(2*2*PI()*$A1362/$BA$34+AB$5)*COS(2*2*PI()*$A1362/$BA$35+AB$6)</f>
        <v>0</v>
      </c>
      <c r="AE1362" s="20">
        <f>+$AF$20*SIGN(SOI!A1361)*(ABS(SOI!A1361))^$AE$2</f>
        <v>0.20706460143993219</v>
      </c>
      <c r="AF1362" s="20">
        <f t="shared" si="567"/>
        <v>0.3667295089129376</v>
      </c>
      <c r="AG1362" s="19">
        <f t="shared" si="568"/>
        <v>-0.77125794648120105</v>
      </c>
      <c r="AH1362" s="19">
        <f t="shared" si="569"/>
        <v>-0.49108976170495522</v>
      </c>
      <c r="AI1362">
        <f t="shared" si="566"/>
        <v>0.8040000000000167</v>
      </c>
      <c r="AJ1362">
        <f t="shared" si="565"/>
        <v>1.1379874553941387</v>
      </c>
      <c r="AK1362">
        <v>1</v>
      </c>
    </row>
    <row r="1363" spans="1:37" x14ac:dyDescent="0.25">
      <c r="A1363">
        <v>111.74999999999801</v>
      </c>
      <c r="B1363" s="2">
        <v>1991.7499999998984</v>
      </c>
      <c r="C1363">
        <f>+D1363+($D$2+E1363+F1363)*SOI!A1362*IF(B1363&gt;$C$18, IF(B1363&lt;$C$19,-1,1),1)</f>
        <v>0.80134569387403998</v>
      </c>
      <c r="D1363">
        <f>+$D$3*((1-$D$5)*SOI!D1362+$D$5*SOI!D1361) +   $D$4*((1-$D$5)*SOI!E1362+$D$5*SOI!E1361)</f>
        <v>0</v>
      </c>
      <c r="E1363">
        <f t="shared" si="546"/>
        <v>-1.2742092211478573</v>
      </c>
      <c r="F1363">
        <f t="shared" si="547"/>
        <v>2.1548088847457034</v>
      </c>
      <c r="G1363">
        <f t="shared" si="555"/>
        <v>0.88059966359784614</v>
      </c>
      <c r="H1363" s="21">
        <f t="shared" si="556"/>
        <v>-1.6561195041660818E-2</v>
      </c>
      <c r="I1363" s="37">
        <f t="shared" si="548"/>
        <v>-0.23608023325962518</v>
      </c>
      <c r="J1363" s="1">
        <f t="shared" si="557"/>
        <v>1.1950535376052845E-2</v>
      </c>
      <c r="K1363" s="1">
        <f t="shared" si="558"/>
        <v>7.2557932514667933E-6</v>
      </c>
      <c r="L1363" s="1">
        <f t="shared" si="549"/>
        <v>0.47850933175348609</v>
      </c>
      <c r="M1363" s="1">
        <f t="shared" si="550"/>
        <v>-0.31811225006155719</v>
      </c>
      <c r="N1363" s="1">
        <f t="shared" si="551"/>
        <v>1.7388887483609974E-2</v>
      </c>
      <c r="O1363" s="1">
        <f t="shared" si="552"/>
        <v>-0.78443372129987843</v>
      </c>
      <c r="P1363" s="1">
        <f t="shared" si="553"/>
        <v>7.1695536002587112E-4</v>
      </c>
      <c r="Q1363" s="1">
        <f t="shared" si="559"/>
        <v>-3.720270579440999E-3</v>
      </c>
      <c r="R1363" s="1">
        <f t="shared" si="560"/>
        <v>-4.8260440454207417E-5</v>
      </c>
      <c r="S1363" s="1">
        <f t="shared" si="561"/>
        <v>-5.3827158905719104E-4</v>
      </c>
      <c r="T1363" s="1">
        <f t="shared" si="562"/>
        <v>6.3157397377610657E-3</v>
      </c>
      <c r="U1363" s="1">
        <f t="shared" si="563"/>
        <v>8.7806680391489375E-6</v>
      </c>
      <c r="V1363" s="1">
        <f t="shared" si="564"/>
        <v>-2.4231025254301972E-5</v>
      </c>
      <c r="W1363" s="1">
        <f t="shared" si="572"/>
        <v>0</v>
      </c>
      <c r="X1363" s="1">
        <f t="shared" si="572"/>
        <v>0</v>
      </c>
      <c r="Y1363" s="1">
        <f t="shared" si="572"/>
        <v>0</v>
      </c>
      <c r="Z1363" s="1">
        <f t="shared" si="572"/>
        <v>0</v>
      </c>
      <c r="AA1363" s="1">
        <f>+AA$3*$F1363*ABS($F1363)*COS(2*PI()*$A1363/$AZ$22+AA$4)*COS(2*PI()*$A1363/$BA$22+AA$5)</f>
        <v>0</v>
      </c>
      <c r="AB1363" s="39">
        <f>+AB$3*$F1363*ABS($F1363)*COS(2*2*PI()*$A1363/$BA$33+AB$4)*COS(2*2*PI()*$A1363/$BA$34+AB$5)*COS(2*2*PI()*$A1363/$BA$35+AB$6)</f>
        <v>0</v>
      </c>
      <c r="AE1363" s="20">
        <f>+$AF$20*SIGN(SOI!A1362)*(ABS(SOI!A1362))^$AE$2</f>
        <v>0.5615284522191063</v>
      </c>
      <c r="AF1363" s="20">
        <f t="shared" si="567"/>
        <v>0.47548528522849981</v>
      </c>
      <c r="AG1363" s="19">
        <f t="shared" si="568"/>
        <v>-0.54002257089562045</v>
      </c>
      <c r="AH1363" s="19">
        <f t="shared" si="569"/>
        <v>-0.45601485923565066</v>
      </c>
      <c r="AI1363">
        <f t="shared" si="566"/>
        <v>0.80460000000001675</v>
      </c>
      <c r="AJ1363">
        <f t="shared" si="565"/>
        <v>1.0155078561241202</v>
      </c>
      <c r="AK1363">
        <v>1</v>
      </c>
    </row>
    <row r="1364" spans="1:37" x14ac:dyDescent="0.25">
      <c r="A1364">
        <v>111.83333333333134</v>
      </c>
      <c r="B1364" s="2">
        <v>1991.8333333332316</v>
      </c>
      <c r="C1364">
        <f>+D1364+($D$2+E1364+F1364)*SOI!A1363*IF(B1364&gt;$C$18, IF(B1364&lt;$C$19,-1,1),1)</f>
        <v>-1.3845936893659037</v>
      </c>
      <c r="D1364">
        <f>+$D$3*((1-$D$5)*SOI!D1363+$D$5*SOI!D1362) +   $D$4*((1-$D$5)*SOI!E1363+$D$5*SOI!E1362)</f>
        <v>0</v>
      </c>
      <c r="E1364">
        <f t="shared" si="546"/>
        <v>2.3875979236581912</v>
      </c>
      <c r="F1364">
        <f t="shared" si="547"/>
        <v>-3.6021537915230191</v>
      </c>
      <c r="G1364">
        <f t="shared" si="555"/>
        <v>-1.2145558678648278</v>
      </c>
      <c r="H1364" s="21">
        <f t="shared" si="556"/>
        <v>1.618458213986675E-2</v>
      </c>
      <c r="I1364" s="37">
        <f t="shared" si="548"/>
        <v>1.2351202332661675</v>
      </c>
      <c r="J1364" s="1">
        <f t="shared" si="557"/>
        <v>1.632766367773426E-2</v>
      </c>
      <c r="K1364" s="1">
        <f t="shared" si="558"/>
        <v>-3.9594228362698127E-3</v>
      </c>
      <c r="L1364" s="1">
        <f t="shared" si="549"/>
        <v>-2.7526991052451142</v>
      </c>
      <c r="M1364" s="1">
        <f t="shared" si="550"/>
        <v>8.3074448554537342E-2</v>
      </c>
      <c r="N1364" s="1">
        <f t="shared" si="551"/>
        <v>-0.13282126838476391</v>
      </c>
      <c r="O1364" s="1">
        <f t="shared" si="552"/>
        <v>2.3130238251350472</v>
      </c>
      <c r="P1364" s="1">
        <f t="shared" si="553"/>
        <v>-2.306465266305736E-2</v>
      </c>
      <c r="Q1364" s="1">
        <f t="shared" si="559"/>
        <v>-7.4209144893207669E-3</v>
      </c>
      <c r="R1364" s="1">
        <f t="shared" si="560"/>
        <v>5.0364414713870457E-4</v>
      </c>
      <c r="S1364" s="1">
        <f t="shared" si="561"/>
        <v>-2.1510321131553867E-2</v>
      </c>
      <c r="T1364" s="1">
        <f t="shared" si="562"/>
        <v>0.10713130776202547</v>
      </c>
      <c r="U1364" s="1">
        <f t="shared" si="563"/>
        <v>1.4778554996969962E-3</v>
      </c>
      <c r="V1364" s="1">
        <f t="shared" si="564"/>
        <v>-5.9541862989302956E-3</v>
      </c>
      <c r="W1364" s="1">
        <f t="shared" si="572"/>
        <v>0</v>
      </c>
      <c r="X1364" s="1">
        <f t="shared" si="572"/>
        <v>0</v>
      </c>
      <c r="Y1364" s="1">
        <f t="shared" si="572"/>
        <v>0</v>
      </c>
      <c r="Z1364" s="1">
        <f t="shared" si="572"/>
        <v>0</v>
      </c>
      <c r="AA1364" s="1">
        <f>+AA$3*$F1364*ABS($F1364)*COS(2*PI()*$A1364/$AZ$22+AA$4)*COS(2*PI()*$A1364/$BA$22+AA$5)</f>
        <v>0</v>
      </c>
      <c r="AB1364" s="39">
        <f>+AB$3*$F1364*ABS($F1364)*COS(2*2*PI()*$A1364/$BA$33+AB$4)*COS(2*2*PI()*$A1364/$BA$34+AB$5)*COS(2*2*PI()*$A1364/$BA$35+AB$6)</f>
        <v>0</v>
      </c>
      <c r="AE1364" s="20">
        <f>+$AF$20*SIGN(SOI!A1363)*(ABS(SOI!A1363))^$AE$2</f>
        <v>0.65786280202646086</v>
      </c>
      <c r="AF1364" s="20">
        <f t="shared" si="567"/>
        <v>0.68716561896044104</v>
      </c>
      <c r="AG1364" s="19">
        <f t="shared" si="568"/>
        <v>-0.76454161565257261</v>
      </c>
      <c r="AH1364" s="19">
        <f t="shared" si="569"/>
        <v>-0.5403245087522085</v>
      </c>
      <c r="AI1364">
        <f t="shared" si="566"/>
        <v>0.80520000000001679</v>
      </c>
      <c r="AJ1364">
        <f t="shared" si="565"/>
        <v>1.4517072346130138</v>
      </c>
      <c r="AK1364">
        <v>1</v>
      </c>
    </row>
    <row r="1365" spans="1:37" x14ac:dyDescent="0.25">
      <c r="A1365">
        <v>111.91666666666467</v>
      </c>
      <c r="B1365" s="2">
        <v>1991.9166666665649</v>
      </c>
      <c r="C1365">
        <f>+D1365+($D$2+E1365+F1365)*SOI!A1364*IF(B1365&gt;$C$18, IF(B1365&lt;$C$19,-1,1),1)</f>
        <v>30.047962116991012</v>
      </c>
      <c r="D1365">
        <f>+$D$3*((1-$D$5)*SOI!D1364+$D$5*SOI!D1363) +   $D$4*((1-$D$5)*SOI!E1364+$D$5*SOI!E1363)</f>
        <v>0</v>
      </c>
      <c r="E1365">
        <f t="shared" si="546"/>
        <v>-41.120340000227628</v>
      </c>
      <c r="F1365">
        <f t="shared" si="547"/>
        <v>59.668464763802326</v>
      </c>
      <c r="G1365">
        <f t="shared" si="555"/>
        <v>18.548124763574698</v>
      </c>
      <c r="H1365" s="21">
        <f t="shared" si="556"/>
        <v>0.53217128734716934</v>
      </c>
      <c r="I1365" s="37">
        <f t="shared" si="548"/>
        <v>-23.668066597035914</v>
      </c>
      <c r="J1365" s="1">
        <f t="shared" si="557"/>
        <v>-28.023478716226467</v>
      </c>
      <c r="K1365" s="1">
        <f t="shared" si="558"/>
        <v>14.593127188540317</v>
      </c>
      <c r="L1365" s="1">
        <f t="shared" si="549"/>
        <v>38.413824301519099</v>
      </c>
      <c r="M1365" s="1">
        <f t="shared" si="550"/>
        <v>7.440667889240026</v>
      </c>
      <c r="N1365" s="1">
        <f t="shared" si="551"/>
        <v>2.9110525694450344</v>
      </c>
      <c r="O1365" s="1">
        <f t="shared" si="552"/>
        <v>-20.204196130400259</v>
      </c>
      <c r="P1365" s="1">
        <f t="shared" si="553"/>
        <v>0.69738584702934414</v>
      </c>
      <c r="Q1365" s="1">
        <f t="shared" si="559"/>
        <v>14.567475809637147</v>
      </c>
      <c r="R1365" s="1">
        <f t="shared" si="560"/>
        <v>18.945419062650071</v>
      </c>
      <c r="S1365" s="1">
        <f t="shared" si="561"/>
        <v>-9.0340578134390839</v>
      </c>
      <c r="T1365" s="1">
        <f t="shared" si="562"/>
        <v>13.058902515816843</v>
      </c>
      <c r="U1365" s="1">
        <f t="shared" si="563"/>
        <v>0.85627197284790457</v>
      </c>
      <c r="V1365" s="1">
        <f t="shared" si="564"/>
        <v>-3.9457635322655893</v>
      </c>
      <c r="W1365" s="1">
        <f t="shared" si="572"/>
        <v>0</v>
      </c>
      <c r="X1365" s="1">
        <f t="shared" si="572"/>
        <v>0</v>
      </c>
      <c r="Y1365" s="1">
        <f t="shared" si="572"/>
        <v>0</v>
      </c>
      <c r="Z1365" s="1">
        <f t="shared" si="572"/>
        <v>0</v>
      </c>
      <c r="AA1365" s="1">
        <f>+AA$3*$F1365*ABS($F1365)*COS(2*PI()*$A1365/$AZ$22+AA$4)*COS(2*PI()*$A1365/$BA$22+AA$5)</f>
        <v>0</v>
      </c>
      <c r="AB1365" s="39">
        <f>+AB$3*$F1365*ABS($F1365)*COS(2*2*PI()*$A1365/$BA$33+AB$4)*COS(2*2*PI()*$A1365/$BA$34+AB$5)*COS(2*2*PI()*$A1365/$BA$35+AB$6)</f>
        <v>0</v>
      </c>
      <c r="AE1365" s="20">
        <f>+$AF$20*SIGN(SOI!A1364)*(ABS(SOI!A1364))^$AE$2</f>
        <v>0.84210560263575596</v>
      </c>
      <c r="AF1365" s="20">
        <f t="shared" si="567"/>
        <v>0.77947271783986505</v>
      </c>
      <c r="AG1365" s="19">
        <f t="shared" si="568"/>
        <v>-0.59660760194126061</v>
      </c>
      <c r="AH1365" s="19">
        <f t="shared" si="569"/>
        <v>-0.50174540236071485</v>
      </c>
      <c r="AI1365">
        <f t="shared" si="566"/>
        <v>0.80580000000001684</v>
      </c>
      <c r="AJ1365">
        <f t="shared" si="565"/>
        <v>1.3760803197811255</v>
      </c>
      <c r="AK1365">
        <v>1</v>
      </c>
    </row>
    <row r="1366" spans="1:37" x14ac:dyDescent="0.25">
      <c r="A1366">
        <v>111.999999999998</v>
      </c>
      <c r="B1366" s="2">
        <v>1991.9999999998981</v>
      </c>
      <c r="C1366">
        <f>+D1366+($D$2+E1366+F1366)*SOI!A1365*IF(B1366&gt;$C$18, IF(B1366&lt;$C$19,-1,1),1)</f>
        <v>2.1469932352654775</v>
      </c>
      <c r="D1366">
        <f>+$D$3*((1-$D$5)*SOI!D1365+$D$5*SOI!D1364) +   $D$4*((1-$D$5)*SOI!E1365+$D$5*SOI!E1364)</f>
        <v>0</v>
      </c>
      <c r="E1366">
        <f t="shared" ref="E1366:E1429" si="573">$E$3*COS(2*PI()*(A1366+$E$2)/$H$3)+$E$4*COS(2*PI()*(A1366+$E$2)/$H$4)+$E$5*COS(2*PI()*(A1366+$E$2)/$H$5)+$E$6*COS(2*PI()/$H$6*(A1366+$E$2))+$E$7*COS(2*PI()/$H$7*(A1366+$E$2))+$E$8*COS(2*PI()/$H$8*(A1366+$E$2))+$E$9*COS(2*PI()/$H$9*(A1366+$E$2))+$E$10*COS(2*PI()/$H$10*(A1366+$E$2))+$E$11*COS(2*PI()/$H$11*(A1366+$E$2))+$E$12*COS(2*PI()/$H$12*(A1366+$E$2))+$E$13*COS(2*PI()/$H$13*(A1366+$E$2))+$E$14*COS(2*PI()/$H$14*(A1366+$E$2))+$E$15*COS(2*PI()/$H$15*(A1366+$E$2))+$E$16*COS(2*PI()/$H$16*(A1366+$E$2))+$E$17*COS(2*PI()/$H$17*(A1366+$E$2))</f>
        <v>-2.6892524468892418</v>
      </c>
      <c r="F1366">
        <f t="shared" ref="F1366:F1429" si="574">$F$3*COS(2*PI()*(B1366+$F$2)/$H$3)+$F$4*COS(2*PI()*(B1366+$F$2)/$H$4)+$F$5*COS(2*PI()*(B1366+$F$2)/$H$5)+$F$6*COS(2*PI()/$H$6*(B1366+$F$2))+$F$7*COS(2*PI()/$H$7*(B1366+$F$2))+$F$8*COS(2*PI()/$H$8*(B1366+$F$2))+$F$9*COS(2*PI()/$H$9*(B1366+$F$2))+$F$10*COS(2*PI()/$H$10*(B1366+$F$2))+$F$11*COS(2*PI()/$H$11*(B1366+$F$2))+$F$12*COS(2*PI()/$H$12*(B1366+$F$2))+$F$13*COS(2*PI()/$H$13*(B1366+$F$2))+$F$14*COS(2*PI()/$H$14*(B1366+$F$2))+$F$15*COS(2*PI()/$H$15*(B1366+$F$2))+$F$16*COS(2*PI()/$H$16*(B1366+$F$2))+$F$17*COS(2*PI()/$H$17*(B1366+$F$2))</f>
        <v>4.0227886178615879</v>
      </c>
      <c r="G1366">
        <f t="shared" si="555"/>
        <v>1.3335361709723461</v>
      </c>
      <c r="H1366" s="21">
        <f t="shared" si="556"/>
        <v>7.9133504600873202E-3</v>
      </c>
      <c r="I1366" s="37">
        <f t="shared" ref="I1366:I1429" si="575">+(I$3*$E1366+I$5*$F1366)*COS(2*PI()*$A1366*$A$9+I$4)</f>
        <v>-0.88881600397983307</v>
      </c>
      <c r="J1366" s="1">
        <f t="shared" si="557"/>
        <v>-0.12341256269782243</v>
      </c>
      <c r="K1366" s="1">
        <f t="shared" si="558"/>
        <v>4.357620437019823E-6</v>
      </c>
      <c r="L1366" s="1">
        <f t="shared" ref="L1366:L1429" si="576">+(L$3*$E1366+L$5*$F1366)*COS(2*PI()*$A1366*$A$9+L$4)^2</f>
        <v>0.32560092340973074</v>
      </c>
      <c r="M1366" s="1">
        <f t="shared" ref="M1366:M1429" si="577">+(M$3*$E1366+M$5*$F1366)*COS(2*PI()*$A1366*$A$7+M$4)</f>
        <v>0.87256976835531641</v>
      </c>
      <c r="N1366" s="1">
        <f t="shared" ref="N1366:N1429" si="578">+(N$3*$E1366+N$5*$F1366)*COS(2*PI()*$A1366*$A$8+N$4)</f>
        <v>0.13161028870838082</v>
      </c>
      <c r="O1366" s="1">
        <f t="shared" ref="O1366:O1429" si="579">+(O$3*$E1366+O$5*$F1366)*COS(2*PI()*$A1366*$A$8+O$4)^2</f>
        <v>-1.4567448869925129E-2</v>
      </c>
      <c r="P1366" s="1">
        <f t="shared" ref="P1366:P1429" si="580">+(P$3*$E1366+P$5*$F1366)*COS(2*PI()*$A1366*$A$7+P$4)^2</f>
        <v>3.4074865630241882E-2</v>
      </c>
      <c r="Q1366" s="1">
        <f t="shared" si="559"/>
        <v>7.7234678090145392E-2</v>
      </c>
      <c r="R1366" s="1">
        <f t="shared" si="560"/>
        <v>3.7720838186575665E-3</v>
      </c>
      <c r="S1366" s="1">
        <f t="shared" si="561"/>
        <v>-1.5338106266179145E-2</v>
      </c>
      <c r="T1366" s="1">
        <f t="shared" si="562"/>
        <v>7.9808048031129603E-5</v>
      </c>
      <c r="U1366" s="1">
        <f t="shared" si="563"/>
        <v>1.5711651406281348E-3</v>
      </c>
      <c r="V1366" s="1">
        <f t="shared" si="564"/>
        <v>-8.7162940034432642E-3</v>
      </c>
      <c r="W1366" s="1">
        <f t="shared" si="572"/>
        <v>0</v>
      </c>
      <c r="X1366" s="1">
        <f t="shared" si="572"/>
        <v>0</v>
      </c>
      <c r="Y1366" s="1">
        <f t="shared" si="572"/>
        <v>0</v>
      </c>
      <c r="Z1366" s="1">
        <f t="shared" si="572"/>
        <v>0</v>
      </c>
      <c r="AA1366" s="1">
        <f>+AA$3*$F1366*ABS($F1366)*COS(2*PI()*$A1366/$AZ$22+AA$4)*COS(2*PI()*$A1366/$BA$22+AA$5)</f>
        <v>0</v>
      </c>
      <c r="AB1366" s="39">
        <f>+AB$3*$F1366*ABS($F1366)*COS(2*2*PI()*$A1366/$BA$33+AB$4)*COS(2*2*PI()*$A1366/$BA$34+AB$5)*COS(2*2*PI()*$A1366/$BA$35+AB$6)</f>
        <v>0</v>
      </c>
      <c r="AE1366" s="20">
        <f>+$AF$20*SIGN(SOI!A1365)*(ABS(SOI!A1365))^$AE$2</f>
        <v>0.83844974885737844</v>
      </c>
      <c r="AF1366" s="20">
        <f t="shared" si="567"/>
        <v>0.84088698470963008</v>
      </c>
      <c r="AG1366" s="19">
        <f t="shared" si="568"/>
        <v>-0.44634526061889734</v>
      </c>
      <c r="AH1366" s="19">
        <f t="shared" si="569"/>
        <v>-0.48934972992283376</v>
      </c>
      <c r="AI1366">
        <f t="shared" si="566"/>
        <v>0.80640000000001688</v>
      </c>
      <c r="AJ1366">
        <f t="shared" si="565"/>
        <v>1.2872322453285274</v>
      </c>
      <c r="AK1366">
        <v>1</v>
      </c>
    </row>
    <row r="1367" spans="1:37" x14ac:dyDescent="0.25">
      <c r="A1367">
        <v>112.08333333333132</v>
      </c>
      <c r="B1367" s="2">
        <v>1992.0833333332314</v>
      </c>
      <c r="C1367">
        <f>+D1367+($D$2+E1367+F1367)*SOI!A1366*IF(B1367&gt;$C$18, IF(B1367&lt;$C$19,-1,1),1)</f>
        <v>-1.4402840545726876</v>
      </c>
      <c r="D1367">
        <f>+$D$3*((1-$D$5)*SOI!D1366+$D$5*SOI!D1365) +   $D$4*((1-$D$5)*SOI!E1366+$D$5*SOI!E1365)</f>
        <v>0</v>
      </c>
      <c r="E1367">
        <f t="shared" si="573"/>
        <v>1.3464768077284699</v>
      </c>
      <c r="F1367">
        <f t="shared" si="574"/>
        <v>-2.2355410389461783</v>
      </c>
      <c r="G1367">
        <f t="shared" ref="G1367:G1430" si="581">+E1367+F1367</f>
        <v>-0.88906423121770839</v>
      </c>
      <c r="H1367" s="21">
        <f t="shared" ref="H1367:H1430" si="582">+$H$19*SUM(I1367:V1367)</f>
        <v>-7.792425680494478E-3</v>
      </c>
      <c r="I1367" s="37">
        <f t="shared" si="575"/>
        <v>-0.12202538432471853</v>
      </c>
      <c r="J1367" s="1">
        <f t="shared" ref="J1367:J1430" si="583">+(J$3)*I1367*M1367</f>
        <v>9.0058190286504917E-3</v>
      </c>
      <c r="K1367" s="1">
        <f t="shared" ref="K1367:K1430" si="584">+(K$3)*L1367*P1367*O1367</f>
        <v>-1.1210435721952425E-5</v>
      </c>
      <c r="L1367" s="1">
        <f t="shared" si="576"/>
        <v>-0.27872589494286693</v>
      </c>
      <c r="M1367" s="1">
        <f t="shared" si="577"/>
        <v>-0.4637946009723054</v>
      </c>
      <c r="N1367" s="1">
        <f t="shared" si="578"/>
        <v>-5.3965115381505065E-3</v>
      </c>
      <c r="O1367" s="1">
        <f t="shared" si="579"/>
        <v>0.47056220932950021</v>
      </c>
      <c r="P1367" s="1">
        <f t="shared" si="580"/>
        <v>-3.1701660539084978E-3</v>
      </c>
      <c r="Q1367" s="1">
        <f t="shared" ref="Q1367:Q1430" si="585">+(Q$3)*M1367*N1367</f>
        <v>1.6832984966939227E-3</v>
      </c>
      <c r="R1367" s="1">
        <f t="shared" ref="R1367:R1430" si="586">+(R$3)*I1367*N1367*M1367</f>
        <v>1.1286738097636291E-5</v>
      </c>
      <c r="S1367" s="1">
        <f t="shared" ref="S1367:S1430" si="587">+(S$3)*I1367*N1367</f>
        <v>8.6344231558326738E-5</v>
      </c>
      <c r="T1367" s="1">
        <f t="shared" ref="T1367:T1430" si="588">+(T$3)*L1367*O1367</f>
        <v>2.2068454684547939E-3</v>
      </c>
      <c r="U1367" s="1">
        <f t="shared" ref="U1367:U1430" si="589">+(U$3)*P1367*I1367</f>
        <v>-2.0068181142302094E-5</v>
      </c>
      <c r="V1367" s="1">
        <f t="shared" ref="V1367:V1430" si="590">+(V$3)*P1367*N1367</f>
        <v>-3.3250868865160207E-5</v>
      </c>
      <c r="W1367" s="1">
        <f t="shared" si="572"/>
        <v>0</v>
      </c>
      <c r="X1367" s="1">
        <f t="shared" si="572"/>
        <v>0</v>
      </c>
      <c r="Y1367" s="1">
        <f t="shared" si="572"/>
        <v>0</v>
      </c>
      <c r="Z1367" s="1">
        <f t="shared" si="572"/>
        <v>0</v>
      </c>
      <c r="AA1367" s="1">
        <f>+AA$3*$F1367*ABS($F1367)*COS(2*PI()*$A1367/$AZ$22+AA$4)*COS(2*PI()*$A1367/$BA$22+AA$5)</f>
        <v>0</v>
      </c>
      <c r="AB1367" s="39">
        <f>+AB$3*$F1367*ABS($F1367)*COS(2*2*PI()*$A1367/$BA$33+AB$4)*COS(2*2*PI()*$A1367/$BA$34+AB$5)*COS(2*2*PI()*$A1367/$BA$35+AB$6)</f>
        <v>0</v>
      </c>
      <c r="AE1367" s="20">
        <f>+$AF$20*SIGN(SOI!A1366)*(ABS(SOI!A1366))^$AE$2</f>
        <v>0.84210560263575596</v>
      </c>
      <c r="AF1367" s="20">
        <f t="shared" si="567"/>
        <v>0.82611072894655135</v>
      </c>
      <c r="AG1367" s="19">
        <f t="shared" si="568"/>
        <v>-0.49835835363961245</v>
      </c>
      <c r="AH1367" s="19">
        <f t="shared" si="569"/>
        <v>-0.48009030430786048</v>
      </c>
      <c r="AI1367">
        <f t="shared" si="566"/>
        <v>0.80700000000001693</v>
      </c>
      <c r="AJ1367">
        <f t="shared" si="565"/>
        <v>1.3244690825861638</v>
      </c>
      <c r="AK1367">
        <v>1</v>
      </c>
    </row>
    <row r="1368" spans="1:37" x14ac:dyDescent="0.25">
      <c r="A1368">
        <v>112.16666666666465</v>
      </c>
      <c r="B1368" s="2">
        <v>1992.1666666665647</v>
      </c>
      <c r="C1368">
        <f>+D1368+($D$2+E1368+F1368)*SOI!A1367*IF(B1368&gt;$C$18, IF(B1368&lt;$C$19,-1,1),1)</f>
        <v>1.4394116704569755</v>
      </c>
      <c r="D1368">
        <f>+$D$3*((1-$D$5)*SOI!D1367+$D$5*SOI!D1366) +   $D$4*((1-$D$5)*SOI!E1367+$D$5*SOI!E1366)</f>
        <v>0</v>
      </c>
      <c r="E1368">
        <f t="shared" si="573"/>
        <v>-0.94082667468211101</v>
      </c>
      <c r="F1368">
        <f t="shared" si="574"/>
        <v>1.9004344549867613</v>
      </c>
      <c r="G1368">
        <f t="shared" si="581"/>
        <v>0.95960778030465033</v>
      </c>
      <c r="H1368" s="21">
        <f t="shared" si="582"/>
        <v>1.4812977841455563E-2</v>
      </c>
      <c r="I1368" s="37">
        <f t="shared" si="575"/>
        <v>0.44222452793732125</v>
      </c>
      <c r="J1368" s="1">
        <f t="shared" si="583"/>
        <v>1.4932286817015882E-2</v>
      </c>
      <c r="K1368" s="1">
        <f t="shared" si="584"/>
        <v>5.2467265745813719E-5</v>
      </c>
      <c r="L1368" s="1">
        <f t="shared" si="576"/>
        <v>0.97482257375751247</v>
      </c>
      <c r="M1368" s="1">
        <f t="shared" si="577"/>
        <v>0.21219549209700864</v>
      </c>
      <c r="N1368" s="1">
        <f t="shared" si="578"/>
        <v>-3.1394680948472128E-2</v>
      </c>
      <c r="O1368" s="1">
        <f t="shared" si="579"/>
        <v>-0.88281940816278148</v>
      </c>
      <c r="P1368" s="1">
        <f t="shared" si="580"/>
        <v>2.2612306608734514E-3</v>
      </c>
      <c r="Q1368" s="1">
        <f t="shared" si="585"/>
        <v>-4.4803770526865702E-3</v>
      </c>
      <c r="R1368" s="1">
        <f t="shared" si="586"/>
        <v>1.0887157835510305E-4</v>
      </c>
      <c r="S1368" s="1">
        <f t="shared" si="587"/>
        <v>-1.8204088387523613E-3</v>
      </c>
      <c r="T1368" s="1">
        <f t="shared" si="588"/>
        <v>1.4480214933602435E-2</v>
      </c>
      <c r="U1368" s="1">
        <f t="shared" si="589"/>
        <v>-5.1875645008384743E-5</v>
      </c>
      <c r="V1368" s="1">
        <f t="shared" si="590"/>
        <v>1.3797767304425088E-4</v>
      </c>
      <c r="W1368" s="1">
        <f t="shared" si="572"/>
        <v>0</v>
      </c>
      <c r="X1368" s="1">
        <f t="shared" si="572"/>
        <v>0</v>
      </c>
      <c r="Y1368" s="1">
        <f t="shared" si="572"/>
        <v>0</v>
      </c>
      <c r="Z1368" s="1">
        <f t="shared" si="572"/>
        <v>0</v>
      </c>
      <c r="AA1368" s="1">
        <f>+AA$3*$F1368*ABS($F1368)*COS(2*PI()*$A1368/$AZ$22+AA$4)*COS(2*PI()*$A1368/$BA$22+AA$5)</f>
        <v>0</v>
      </c>
      <c r="AB1368" s="39">
        <f>+AB$3*$F1368*ABS($F1368)*COS(2*2*PI()*$A1368/$BA$33+AB$4)*COS(2*2*PI()*$A1368/$BA$34+AB$5)*COS(2*2*PI()*$A1368/$BA$35+AB$6)</f>
        <v>0</v>
      </c>
      <c r="AE1368" s="20">
        <f>+$AF$20*SIGN(SOI!A1367)*(ABS(SOI!A1367))^$AE$2</f>
        <v>0.79777683534651955</v>
      </c>
      <c r="AF1368" s="20">
        <f t="shared" si="567"/>
        <v>0.80123926752593544</v>
      </c>
      <c r="AG1368" s="19">
        <f t="shared" si="568"/>
        <v>-0.52830069711872951</v>
      </c>
      <c r="AH1368" s="19">
        <f t="shared" si="569"/>
        <v>-0.51422058801592141</v>
      </c>
      <c r="AI1368">
        <f t="shared" si="566"/>
        <v>0.80760000000001697</v>
      </c>
      <c r="AJ1368">
        <f t="shared" ref="AJ1368:AJ1431" si="591">+ABS(AF1368-AG1368)</f>
        <v>1.3295399646446651</v>
      </c>
      <c r="AK1368">
        <v>1</v>
      </c>
    </row>
    <row r="1369" spans="1:37" x14ac:dyDescent="0.25">
      <c r="A1369">
        <v>112.24999999999798</v>
      </c>
      <c r="B1369" s="2">
        <v>1992.2499999998979</v>
      </c>
      <c r="C1369">
        <f>+D1369+($D$2+E1369+F1369)*SOI!A1368*IF(B1369&gt;$C$18, IF(B1369&lt;$C$19,-1,1),1)</f>
        <v>-1.9625002481439828</v>
      </c>
      <c r="D1369">
        <f>+$D$3*((1-$D$5)*SOI!D1368+$D$5*SOI!D1367) +   $D$4*((1-$D$5)*SOI!E1368+$D$5*SOI!E1367)</f>
        <v>0</v>
      </c>
      <c r="E1369">
        <f t="shared" si="573"/>
        <v>0.76296473725499325</v>
      </c>
      <c r="F1369">
        <f t="shared" si="574"/>
        <v>-2.1548088848748392</v>
      </c>
      <c r="G1369">
        <f t="shared" si="581"/>
        <v>-1.391844147619846</v>
      </c>
      <c r="H1369" s="21">
        <f t="shared" si="582"/>
        <v>-1.3786639635451615E-2</v>
      </c>
      <c r="I1369" s="37">
        <f t="shared" si="575"/>
        <v>-0.46785726657107912</v>
      </c>
      <c r="J1369" s="1">
        <f t="shared" si="583"/>
        <v>-1.162721408781346E-3</v>
      </c>
      <c r="K1369" s="1">
        <f t="shared" si="584"/>
        <v>-2.5815080762837841E-4</v>
      </c>
      <c r="L1369" s="1">
        <f t="shared" si="576"/>
        <v>-0.83059126525018023</v>
      </c>
      <c r="M1369" s="1">
        <f t="shared" si="577"/>
        <v>1.5617623437531753E-2</v>
      </c>
      <c r="N1369" s="1">
        <f t="shared" si="578"/>
        <v>2.3847847840064638E-2</v>
      </c>
      <c r="O1369" s="1">
        <f t="shared" si="579"/>
        <v>0.58344568286905463</v>
      </c>
      <c r="P1369" s="1">
        <f t="shared" si="580"/>
        <v>-1.9757845312143058E-2</v>
      </c>
      <c r="Q1369" s="1">
        <f t="shared" si="585"/>
        <v>2.504877409968505E-4</v>
      </c>
      <c r="R1369" s="1">
        <f t="shared" si="586"/>
        <v>6.4395717004396791E-6</v>
      </c>
      <c r="S1369" s="1">
        <f t="shared" si="587"/>
        <v>-1.4629605185716369E-3</v>
      </c>
      <c r="T1369" s="1">
        <f t="shared" si="588"/>
        <v>8.1538993970872078E-3</v>
      </c>
      <c r="U1369" s="1">
        <f t="shared" si="589"/>
        <v>-4.7954434851762377E-4</v>
      </c>
      <c r="V1369" s="1">
        <f t="shared" si="590"/>
        <v>9.1579158788512112E-4</v>
      </c>
      <c r="W1369" s="1">
        <f t="shared" si="572"/>
        <v>0</v>
      </c>
      <c r="X1369" s="1">
        <f t="shared" si="572"/>
        <v>0</v>
      </c>
      <c r="Y1369" s="1">
        <f t="shared" si="572"/>
        <v>0</v>
      </c>
      <c r="Z1369" s="1">
        <f t="shared" si="572"/>
        <v>0</v>
      </c>
      <c r="AA1369" s="1">
        <f>+AA$3*$F1369*ABS($F1369)*COS(2*PI()*$A1369/$AZ$22+AA$4)*COS(2*PI()*$A1369/$BA$22+AA$5)</f>
        <v>0</v>
      </c>
      <c r="AB1369" s="39">
        <f>+AB$3*$F1369*ABS($F1369)*COS(2*2*PI()*$A1369/$BA$33+AB$4)*COS(2*2*PI()*$A1369/$BA$34+AB$5)*COS(2*2*PI()*$A1369/$BA$35+AB$6)</f>
        <v>0</v>
      </c>
      <c r="AE1369" s="20">
        <f>+$AF$20*SIGN(SOI!A1368)*(ABS(SOI!A1368))^$AE$2</f>
        <v>0.7638353645955307</v>
      </c>
      <c r="AF1369" s="20">
        <f t="shared" si="567"/>
        <v>0.75711165045507567</v>
      </c>
      <c r="AG1369" s="19">
        <f t="shared" si="568"/>
        <v>-0.48549681733502326</v>
      </c>
      <c r="AH1369" s="19">
        <f t="shared" si="569"/>
        <v>-0.47779878115886365</v>
      </c>
      <c r="AI1369">
        <f t="shared" ref="AI1369:AI1432" si="592">+AI1368+$AI$22</f>
        <v>0.80820000000001702</v>
      </c>
      <c r="AJ1369">
        <f t="shared" si="591"/>
        <v>1.2426084677900988</v>
      </c>
      <c r="AK1369">
        <v>1</v>
      </c>
    </row>
    <row r="1370" spans="1:37" x14ac:dyDescent="0.25">
      <c r="A1370">
        <v>112.33333333333131</v>
      </c>
      <c r="B1370" s="2">
        <v>1992.3333333332312</v>
      </c>
      <c r="C1370">
        <f>+D1370+($D$2+E1370+F1370)*SOI!A1369*IF(B1370&gt;$C$18, IF(B1370&lt;$C$19,-1,1),1)</f>
        <v>3.7102826222375107</v>
      </c>
      <c r="D1370">
        <f>+$D$3*((1-$D$5)*SOI!D1369+$D$5*SOI!D1368) +   $D$4*((1-$D$5)*SOI!E1369+$D$5*SOI!E1368)</f>
        <v>0</v>
      </c>
      <c r="E1370">
        <f t="shared" si="573"/>
        <v>-0.6806714120645676</v>
      </c>
      <c r="F1370">
        <f t="shared" si="574"/>
        <v>3.6021537917791431</v>
      </c>
      <c r="G1370">
        <f t="shared" si="581"/>
        <v>2.9214823797145755</v>
      </c>
      <c r="H1370" s="21">
        <f t="shared" si="582"/>
        <v>3.205164704724481E-3</v>
      </c>
      <c r="I1370" s="37">
        <f t="shared" si="575"/>
        <v>0.30606051722488037</v>
      </c>
      <c r="J1370" s="1">
        <f t="shared" si="583"/>
        <v>-1.4505504160631774E-2</v>
      </c>
      <c r="K1370" s="1">
        <f t="shared" si="584"/>
        <v>2.1273239763402848E-5</v>
      </c>
      <c r="L1370" s="1">
        <f t="shared" si="576"/>
        <v>0.18228325666758263</v>
      </c>
      <c r="M1370" s="1">
        <f t="shared" si="577"/>
        <v>-0.29783667674679698</v>
      </c>
      <c r="N1370" s="1">
        <f t="shared" si="578"/>
        <v>2.2722278540737148E-2</v>
      </c>
      <c r="O1370" s="1">
        <f t="shared" si="579"/>
        <v>-8.375732026587232E-2</v>
      </c>
      <c r="P1370" s="1">
        <f t="shared" si="580"/>
        <v>5.1679459747513375E-2</v>
      </c>
      <c r="Q1370" s="1">
        <f t="shared" si="585"/>
        <v>-4.5514774314919801E-3</v>
      </c>
      <c r="R1370" s="1">
        <f t="shared" si="586"/>
        <v>7.6545000345172343E-5</v>
      </c>
      <c r="S1370" s="1">
        <f t="shared" si="587"/>
        <v>9.1186221850509373E-4</v>
      </c>
      <c r="T1370" s="1">
        <f t="shared" si="588"/>
        <v>2.5688994848122536E-4</v>
      </c>
      <c r="U1370" s="1">
        <f t="shared" si="589"/>
        <v>-8.2054251811721445E-4</v>
      </c>
      <c r="V1370" s="1">
        <f t="shared" si="590"/>
        <v>-2.2823262286740848E-3</v>
      </c>
      <c r="W1370" s="1">
        <f t="shared" si="572"/>
        <v>0</v>
      </c>
      <c r="X1370" s="1">
        <f t="shared" si="572"/>
        <v>0</v>
      </c>
      <c r="Y1370" s="1">
        <f t="shared" si="572"/>
        <v>0</v>
      </c>
      <c r="Z1370" s="1">
        <f t="shared" si="572"/>
        <v>0</v>
      </c>
      <c r="AA1370" s="1">
        <f>+AA$3*$F1370*ABS($F1370)*COS(2*PI()*$A1370/$AZ$22+AA$4)*COS(2*PI()*$A1370/$BA$22+AA$5)</f>
        <v>0</v>
      </c>
      <c r="AB1370" s="39">
        <f>+AB$3*$F1370*ABS($F1370)*COS(2*2*PI()*$A1370/$BA$33+AB$4)*COS(2*2*PI()*$A1370/$BA$34+AB$5)*COS(2*2*PI()*$A1370/$BA$35+AB$6)</f>
        <v>0</v>
      </c>
      <c r="AE1370" s="20">
        <f>+$AF$20*SIGN(SOI!A1369)*(ABS(SOI!A1369))^$AE$2</f>
        <v>0.70972275142317653</v>
      </c>
      <c r="AF1370" s="20">
        <f t="shared" si="567"/>
        <v>0.61921050857886129</v>
      </c>
      <c r="AG1370" s="19">
        <f t="shared" si="568"/>
        <v>0.54032730644512528</v>
      </c>
      <c r="AH1370" s="19">
        <f t="shared" si="569"/>
        <v>0.5731052915565007</v>
      </c>
      <c r="AI1370">
        <f t="shared" si="592"/>
        <v>0.80880000000001706</v>
      </c>
      <c r="AJ1370">
        <f t="shared" si="591"/>
        <v>7.8883202133736008E-2</v>
      </c>
      <c r="AK1370">
        <v>1</v>
      </c>
    </row>
    <row r="1371" spans="1:37" x14ac:dyDescent="0.25">
      <c r="A1371">
        <v>112.41666666666464</v>
      </c>
      <c r="B1371" s="2">
        <v>1992.4166666665644</v>
      </c>
      <c r="C1371">
        <f>+D1371+($D$2+E1371+F1371)*SOI!A1370*IF(B1371&gt;$C$18, IF(B1371&lt;$C$19,-1,1),1)</f>
        <v>-31.277309477050991</v>
      </c>
      <c r="D1371">
        <f>+$D$3*((1-$D$5)*SOI!D1370+$D$5*SOI!D1369) +   $D$4*((1-$D$5)*SOI!E1370+$D$5*SOI!E1369)</f>
        <v>0</v>
      </c>
      <c r="E1371">
        <f t="shared" si="573"/>
        <v>0.6546732975925903</v>
      </c>
      <c r="F1371">
        <f t="shared" si="574"/>
        <v>-59.668464763726533</v>
      </c>
      <c r="G1371">
        <f t="shared" si="581"/>
        <v>-59.013791466133945</v>
      </c>
      <c r="H1371" s="21">
        <f t="shared" si="582"/>
        <v>3.6966915348249814E-2</v>
      </c>
      <c r="I1371" s="37">
        <f t="shared" si="575"/>
        <v>-1.4450636208009859E-2</v>
      </c>
      <c r="J1371" s="1">
        <f t="shared" si="583"/>
        <v>-1.2038663097958509E-2</v>
      </c>
      <c r="K1371" s="1">
        <f t="shared" si="584"/>
        <v>-2.2023021658955282E-4</v>
      </c>
      <c r="L1371" s="1">
        <f t="shared" si="576"/>
        <v>-7.0689311162510191E-2</v>
      </c>
      <c r="M1371" s="1">
        <f t="shared" si="577"/>
        <v>5.2353286546639426</v>
      </c>
      <c r="N1371" s="1">
        <f t="shared" si="578"/>
        <v>-0.53859662619937054</v>
      </c>
      <c r="O1371" s="1">
        <f t="shared" si="579"/>
        <v>0.2201856123726455</v>
      </c>
      <c r="P1371" s="1">
        <f t="shared" si="580"/>
        <v>-0.52479308276701098</v>
      </c>
      <c r="Q1371" s="1">
        <f t="shared" si="585"/>
        <v>-1.8963998653847685</v>
      </c>
      <c r="R1371" s="1">
        <f t="shared" si="586"/>
        <v>-1.5058232957563156E-3</v>
      </c>
      <c r="S1371" s="1">
        <f t="shared" si="587"/>
        <v>1.0205179105019209E-3</v>
      </c>
      <c r="T1371" s="1">
        <f t="shared" si="588"/>
        <v>2.618908019641061E-4</v>
      </c>
      <c r="U1371" s="1">
        <f t="shared" si="589"/>
        <v>-3.9341497503143593E-4</v>
      </c>
      <c r="V1371" s="1">
        <f t="shared" si="590"/>
        <v>-0.54936325502955807</v>
      </c>
      <c r="W1371" s="1">
        <f t="shared" si="572"/>
        <v>0</v>
      </c>
      <c r="X1371" s="1">
        <f t="shared" si="572"/>
        <v>0</v>
      </c>
      <c r="Y1371" s="1">
        <f t="shared" si="572"/>
        <v>0</v>
      </c>
      <c r="Z1371" s="1">
        <f t="shared" si="572"/>
        <v>0</v>
      </c>
      <c r="AA1371" s="1">
        <f>+AA$3*$F1371*ABS($F1371)*COS(2*PI()*$A1371/$AZ$22+AA$4)*COS(2*PI()*$A1371/$BA$22+AA$5)</f>
        <v>0</v>
      </c>
      <c r="AB1371" s="39">
        <f>+AB$3*$F1371*ABS($F1371)*COS(2*2*PI()*$A1371/$BA$33+AB$4)*COS(2*2*PI()*$A1371/$BA$34+AB$5)*COS(2*2*PI()*$A1371/$BA$35+AB$6)</f>
        <v>0</v>
      </c>
      <c r="AE1371" s="20">
        <f>+$AF$20*SIGN(SOI!A1370)*(ABS(SOI!A1370))^$AE$2</f>
        <v>0.38407340971787662</v>
      </c>
      <c r="AF1371" s="20">
        <f t="shared" si="567"/>
        <v>0.44430249340936129</v>
      </c>
      <c r="AG1371" s="19">
        <f t="shared" si="568"/>
        <v>0.306664641424097</v>
      </c>
      <c r="AH1371" s="19">
        <f t="shared" si="569"/>
        <v>0.31365625880469339</v>
      </c>
      <c r="AI1371">
        <f t="shared" si="592"/>
        <v>0.80940000000001711</v>
      </c>
      <c r="AJ1371">
        <f t="shared" si="591"/>
        <v>0.13763785198526429</v>
      </c>
      <c r="AK1371">
        <v>1</v>
      </c>
    </row>
    <row r="1372" spans="1:37" x14ac:dyDescent="0.25">
      <c r="A1372">
        <v>112.49999999999797</v>
      </c>
      <c r="B1372" s="2">
        <v>1992.4999999998977</v>
      </c>
      <c r="C1372">
        <f>+D1372+($D$2+E1372+F1372)*SOI!A1371*IF(B1372&gt;$C$18, IF(B1372&lt;$C$19,-1,1),1)</f>
        <v>-1.2683728487402492</v>
      </c>
      <c r="D1372">
        <f>+$D$3*((1-$D$5)*SOI!D1371+$D$5*SOI!D1370) +   $D$4*((1-$D$5)*SOI!E1371+$D$5*SOI!E1370)</f>
        <v>0</v>
      </c>
      <c r="E1372">
        <f t="shared" si="573"/>
        <v>-0.67488859928767475</v>
      </c>
      <c r="F1372">
        <f t="shared" si="574"/>
        <v>-4.0227886182688035</v>
      </c>
      <c r="G1372">
        <f t="shared" si="581"/>
        <v>-4.6976772175564783</v>
      </c>
      <c r="H1372" s="21">
        <f t="shared" si="582"/>
        <v>3.5972874150350734E-3</v>
      </c>
      <c r="I1372" s="37">
        <f t="shared" si="575"/>
        <v>-0.21144597155700243</v>
      </c>
      <c r="J1372" s="1">
        <f t="shared" si="583"/>
        <v>-6.2576953674411614E-3</v>
      </c>
      <c r="K1372" s="1">
        <f t="shared" si="584"/>
        <v>-1.792425620394593E-5</v>
      </c>
      <c r="L1372" s="1">
        <f t="shared" si="576"/>
        <v>0.57144750894431462</v>
      </c>
      <c r="M1372" s="1">
        <f t="shared" si="577"/>
        <v>0.18598060629019503</v>
      </c>
      <c r="N1372" s="1">
        <f t="shared" si="578"/>
        <v>7.0397608173550882E-2</v>
      </c>
      <c r="O1372" s="1">
        <f t="shared" si="579"/>
        <v>-0.43910169803063182</v>
      </c>
      <c r="P1372" s="1">
        <f t="shared" si="580"/>
        <v>-2.6494368087849728E-3</v>
      </c>
      <c r="Q1372" s="1">
        <f t="shared" si="585"/>
        <v>8.805375884324642E-3</v>
      </c>
      <c r="R1372" s="1">
        <f t="shared" si="586"/>
        <v>1.0230678642703935E-4</v>
      </c>
      <c r="S1372" s="1">
        <f t="shared" si="587"/>
        <v>-1.9517642276152007E-3</v>
      </c>
      <c r="T1372" s="1">
        <f t="shared" si="588"/>
        <v>4.2220076796482386E-3</v>
      </c>
      <c r="U1372" s="1">
        <f t="shared" si="589"/>
        <v>-2.9062220813184575E-5</v>
      </c>
      <c r="V1372" s="1">
        <f t="shared" si="590"/>
        <v>3.6250946178591675E-4</v>
      </c>
      <c r="W1372" s="1">
        <f t="shared" si="572"/>
        <v>0</v>
      </c>
      <c r="X1372" s="1">
        <f t="shared" si="572"/>
        <v>0</v>
      </c>
      <c r="Y1372" s="1">
        <f t="shared" si="572"/>
        <v>0</v>
      </c>
      <c r="Z1372" s="1">
        <f t="shared" si="572"/>
        <v>0</v>
      </c>
      <c r="AA1372" s="1">
        <f>+AA$3*$F1372*ABS($F1372)*COS(2*PI()*$A1372/$AZ$22+AA$4)*COS(2*PI()*$A1372/$BA$22+AA$5)</f>
        <v>0</v>
      </c>
      <c r="AB1372" s="39">
        <f>+AB$3*$F1372*ABS($F1372)*COS(2*2*PI()*$A1372/$BA$33+AB$4)*COS(2*2*PI()*$A1372/$BA$34+AB$5)*COS(2*2*PI()*$A1372/$BA$35+AB$6)</f>
        <v>0</v>
      </c>
      <c r="AE1372" s="20">
        <f>+$AF$20*SIGN(SOI!A1371)*(ABS(SOI!A1371))^$AE$2</f>
        <v>0.23911131908703068</v>
      </c>
      <c r="AF1372" s="20">
        <f t="shared" ref="AF1372:AF1435" si="593">+AVERAGE(AE1371:AE1373)</f>
        <v>0.15499163831473087</v>
      </c>
      <c r="AG1372" s="19">
        <f t="shared" si="568"/>
        <v>0.40346120666897523</v>
      </c>
      <c r="AH1372" s="19">
        <f t="shared" si="569"/>
        <v>0.40179123041404408</v>
      </c>
      <c r="AI1372">
        <f t="shared" si="592"/>
        <v>0.81000000000001715</v>
      </c>
      <c r="AJ1372">
        <f t="shared" si="591"/>
        <v>0.24846956835424436</v>
      </c>
      <c r="AK1372">
        <v>1</v>
      </c>
    </row>
    <row r="1373" spans="1:37" x14ac:dyDescent="0.25">
      <c r="A1373">
        <v>112.5833333333313</v>
      </c>
      <c r="B1373" s="2">
        <v>1992.5833333332309</v>
      </c>
      <c r="C1373">
        <f>+D1373+($D$2+E1373+F1373)*SOI!A1372*IF(B1373&gt;$C$18, IF(B1373&lt;$C$19,-1,1),1)</f>
        <v>-0.44769109118715306</v>
      </c>
      <c r="D1373">
        <f>+$D$3*((1-$D$5)*SOI!D1372+$D$5*SOI!D1371) +   $D$4*((1-$D$5)*SOI!E1372+$D$5*SOI!E1371)</f>
        <v>0</v>
      </c>
      <c r="E1373">
        <f t="shared" si="573"/>
        <v>0.74906623536336436</v>
      </c>
      <c r="F1373">
        <f t="shared" si="574"/>
        <v>2.2355410392176562</v>
      </c>
      <c r="G1373">
        <f t="shared" si="581"/>
        <v>2.9846072745810206</v>
      </c>
      <c r="H1373" s="21">
        <f t="shared" si="582"/>
        <v>2.5762153658323599E-4</v>
      </c>
      <c r="I1373" s="37">
        <f t="shared" si="575"/>
        <v>0.38602365841858022</v>
      </c>
      <c r="J1373" s="1">
        <f t="shared" si="583"/>
        <v>-9.4004703634324336E-4</v>
      </c>
      <c r="K1373" s="1">
        <f t="shared" si="584"/>
        <v>1.0952207809285099E-4</v>
      </c>
      <c r="L1373" s="1">
        <f t="shared" si="576"/>
        <v>-0.87105034429914652</v>
      </c>
      <c r="M1373" s="1">
        <f t="shared" si="577"/>
        <v>-1.5303413727363402E-2</v>
      </c>
      <c r="N1373" s="1">
        <f t="shared" si="578"/>
        <v>-0.13140537237844188</v>
      </c>
      <c r="O1373" s="1">
        <f t="shared" si="579"/>
        <v>0.63239587795437291</v>
      </c>
      <c r="P1373" s="1">
        <f t="shared" si="580"/>
        <v>7.3743419406620582E-3</v>
      </c>
      <c r="Q1373" s="1">
        <f t="shared" si="585"/>
        <v>1.3524579706514549E-3</v>
      </c>
      <c r="R1373" s="1">
        <f t="shared" si="586"/>
        <v>-2.8687640370273452E-5</v>
      </c>
      <c r="S1373" s="1">
        <f t="shared" si="587"/>
        <v>-6.6511551435777415E-3</v>
      </c>
      <c r="T1373" s="1">
        <f t="shared" si="588"/>
        <v>9.2685083545095588E-3</v>
      </c>
      <c r="U1373" s="1">
        <f t="shared" si="589"/>
        <v>-1.4767705088336808E-4</v>
      </c>
      <c r="V1373" s="1">
        <f t="shared" si="590"/>
        <v>1.8834073884192106E-3</v>
      </c>
      <c r="W1373" s="1">
        <f t="shared" si="572"/>
        <v>0</v>
      </c>
      <c r="X1373" s="1">
        <f t="shared" si="572"/>
        <v>0</v>
      </c>
      <c r="Y1373" s="1">
        <f t="shared" si="572"/>
        <v>0</v>
      </c>
      <c r="Z1373" s="1">
        <f t="shared" si="572"/>
        <v>0</v>
      </c>
      <c r="AA1373" s="1">
        <f>+AA$3*$F1373*ABS($F1373)*COS(2*PI()*$A1373/$AZ$22+AA$4)*COS(2*PI()*$A1373/$BA$22+AA$5)</f>
        <v>0</v>
      </c>
      <c r="AB1373" s="39">
        <f>+AB$3*$F1373*ABS($F1373)*COS(2*2*PI()*$A1373/$BA$33+AB$4)*COS(2*2*PI()*$A1373/$BA$34+AB$5)*COS(2*2*PI()*$A1373/$BA$35+AB$6)</f>
        <v>0</v>
      </c>
      <c r="AE1373" s="20">
        <f>+$AF$20*SIGN(SOI!A1372)*(ABS(SOI!A1372))^$AE$2</f>
        <v>-0.15820981386071464</v>
      </c>
      <c r="AF1373" s="20">
        <f t="shared" si="593"/>
        <v>-2.3273865228758406E-2</v>
      </c>
      <c r="AG1373" s="19">
        <f t="shared" si="568"/>
        <v>0.36594881728647988</v>
      </c>
      <c r="AH1373" s="19">
        <f t="shared" si="569"/>
        <v>0.37912651157728106</v>
      </c>
      <c r="AI1373">
        <f t="shared" si="592"/>
        <v>0.8106000000000172</v>
      </c>
      <c r="AJ1373">
        <f t="shared" si="591"/>
        <v>0.38922268251523828</v>
      </c>
      <c r="AK1373">
        <v>1</v>
      </c>
    </row>
    <row r="1374" spans="1:37" x14ac:dyDescent="0.25">
      <c r="A1374">
        <v>112.66666666666463</v>
      </c>
      <c r="B1374" s="2">
        <v>1992.6666666665642</v>
      </c>
      <c r="C1374">
        <f>+D1374+($D$2+E1374+F1374)*SOI!A1373*IF(B1374&gt;$C$18, IF(B1374&lt;$C$19,-1,1),1)</f>
        <v>0.39364821603648903</v>
      </c>
      <c r="D1374">
        <f>+$D$3*((1-$D$5)*SOI!D1373+$D$5*SOI!D1372) +   $D$4*((1-$D$5)*SOI!E1373+$D$5*SOI!E1372)</f>
        <v>0</v>
      </c>
      <c r="E1374">
        <f t="shared" si="573"/>
        <v>-0.91133851643505981</v>
      </c>
      <c r="F1374">
        <f t="shared" si="574"/>
        <v>-1.9004344552541474</v>
      </c>
      <c r="G1374">
        <f t="shared" si="581"/>
        <v>-2.8117729716892073</v>
      </c>
      <c r="H1374" s="21">
        <f t="shared" si="582"/>
        <v>-2.7663572479874154E-3</v>
      </c>
      <c r="I1374" s="37">
        <f t="shared" si="575"/>
        <v>-0.38571275526461446</v>
      </c>
      <c r="J1374" s="1">
        <f t="shared" si="583"/>
        <v>-3.4989285172975457E-4</v>
      </c>
      <c r="K1374" s="1">
        <f t="shared" si="584"/>
        <v>-8.3410609976688574E-5</v>
      </c>
      <c r="L1374" s="1">
        <f t="shared" si="576"/>
        <v>0.39913886099687396</v>
      </c>
      <c r="M1374" s="1">
        <f t="shared" si="577"/>
        <v>5.7006414505874174E-3</v>
      </c>
      <c r="N1374" s="1">
        <f t="shared" si="578"/>
        <v>0.15198152291336553</v>
      </c>
      <c r="O1374" s="1">
        <f t="shared" si="579"/>
        <v>-0.28403528161887392</v>
      </c>
      <c r="P1374" s="1">
        <f t="shared" si="580"/>
        <v>-2.7288450561119001E-2</v>
      </c>
      <c r="Q1374" s="1">
        <f t="shared" si="585"/>
        <v>5.8268904785986955E-4</v>
      </c>
      <c r="R1374" s="1">
        <f t="shared" si="586"/>
        <v>1.2349744822257461E-5</v>
      </c>
      <c r="S1374" s="1">
        <f t="shared" si="587"/>
        <v>-7.6864326747410772E-3</v>
      </c>
      <c r="T1374" s="1">
        <f t="shared" si="588"/>
        <v>1.9075409140575626E-3</v>
      </c>
      <c r="U1374" s="1">
        <f t="shared" si="589"/>
        <v>-5.4603275436887965E-4</v>
      </c>
      <c r="V1374" s="1">
        <f t="shared" si="590"/>
        <v>8.0607888684864418E-3</v>
      </c>
      <c r="W1374" s="1">
        <f t="shared" si="572"/>
        <v>0</v>
      </c>
      <c r="X1374" s="1">
        <f t="shared" si="572"/>
        <v>0</v>
      </c>
      <c r="Y1374" s="1">
        <f t="shared" si="572"/>
        <v>0</v>
      </c>
      <c r="Z1374" s="1">
        <f t="shared" si="572"/>
        <v>0</v>
      </c>
      <c r="AA1374" s="1">
        <f>+AA$3*$F1374*ABS($F1374)*COS(2*PI()*$A1374/$AZ$22+AA$4)*COS(2*PI()*$A1374/$BA$22+AA$5)</f>
        <v>0</v>
      </c>
      <c r="AB1374" s="39">
        <f>+AB$3*$F1374*ABS($F1374)*COS(2*2*PI()*$A1374/$BA$33+AB$4)*COS(2*2*PI()*$A1374/$BA$34+AB$5)*COS(2*2*PI()*$A1374/$BA$35+AB$6)</f>
        <v>0</v>
      </c>
      <c r="AE1374" s="20">
        <f>+$AF$20*SIGN(SOI!A1373)*(ABS(SOI!A1373))^$AE$2</f>
        <v>-0.15072310091259125</v>
      </c>
      <c r="AF1374" s="20">
        <f t="shared" si="593"/>
        <v>-0.19862441033815037</v>
      </c>
      <c r="AG1374" s="19">
        <f t="shared" si="568"/>
        <v>0.62682310981610723</v>
      </c>
      <c r="AH1374" s="19">
        <f t="shared" si="569"/>
        <v>0.40854986578229624</v>
      </c>
      <c r="AI1374">
        <f t="shared" si="592"/>
        <v>0.81120000000001724</v>
      </c>
      <c r="AJ1374">
        <f t="shared" si="591"/>
        <v>0.8254475201542576</v>
      </c>
      <c r="AK1374">
        <v>1</v>
      </c>
    </row>
    <row r="1375" spans="1:37" x14ac:dyDescent="0.25">
      <c r="A1375">
        <v>112.74999999999795</v>
      </c>
      <c r="B1375" s="2">
        <v>1992.7499999998975</v>
      </c>
      <c r="C1375">
        <f>+D1375+($D$2+E1375+F1375)*SOI!A1374*IF(B1375&gt;$C$18, IF(B1375&lt;$C$19,-1,1),1)</f>
        <v>-1.200156337201487</v>
      </c>
      <c r="D1375">
        <f>+$D$3*((1-$D$5)*SOI!D1374+$D$5*SOI!D1373) +   $D$4*((1-$D$5)*SOI!E1374+$D$5*SOI!E1373)</f>
        <v>0</v>
      </c>
      <c r="E1375">
        <f t="shared" si="573"/>
        <v>1.2742092211591665</v>
      </c>
      <c r="F1375">
        <f t="shared" si="574"/>
        <v>2.1548088851307963</v>
      </c>
      <c r="G1375">
        <f t="shared" si="581"/>
        <v>3.4290181062899627</v>
      </c>
      <c r="H1375" s="21">
        <f t="shared" si="582"/>
        <v>-3.9942396854345116E-4</v>
      </c>
      <c r="I1375" s="37">
        <f t="shared" si="575"/>
        <v>0.11889257014315378</v>
      </c>
      <c r="J1375" s="1">
        <f t="shared" si="583"/>
        <v>-1.2230460951371119E-3</v>
      </c>
      <c r="K1375" s="1">
        <f t="shared" si="584"/>
        <v>1.4019740155017865E-7</v>
      </c>
      <c r="L1375" s="1">
        <f t="shared" si="576"/>
        <v>-1.4558562838537193E-2</v>
      </c>
      <c r="M1375" s="1">
        <f t="shared" si="577"/>
        <v>-6.4645867420526401E-2</v>
      </c>
      <c r="N1375" s="1">
        <f t="shared" si="578"/>
        <v>-0.11775889560975251</v>
      </c>
      <c r="O1375" s="1">
        <f t="shared" si="579"/>
        <v>9.3469909667353076E-3</v>
      </c>
      <c r="P1375" s="1">
        <f t="shared" si="580"/>
        <v>3.8212329966683264E-2</v>
      </c>
      <c r="Q1375" s="1">
        <f t="shared" si="585"/>
        <v>5.1198451761669097E-3</v>
      </c>
      <c r="R1375" s="1">
        <f t="shared" si="586"/>
        <v>-3.3447885778063419E-5</v>
      </c>
      <c r="S1375" s="1">
        <f t="shared" si="587"/>
        <v>-1.8357708696522198E-3</v>
      </c>
      <c r="T1375" s="1">
        <f t="shared" si="588"/>
        <v>2.2896436019165156E-6</v>
      </c>
      <c r="U1375" s="1">
        <f t="shared" si="589"/>
        <v>-2.3568614437635728E-4</v>
      </c>
      <c r="V1375" s="1">
        <f t="shared" si="590"/>
        <v>8.7459123428445789E-3</v>
      </c>
      <c r="W1375" s="1">
        <f t="shared" si="572"/>
        <v>0</v>
      </c>
      <c r="X1375" s="1">
        <f t="shared" si="572"/>
        <v>0</v>
      </c>
      <c r="Y1375" s="1">
        <f t="shared" si="572"/>
        <v>0</v>
      </c>
      <c r="Z1375" s="1">
        <f t="shared" si="572"/>
        <v>0</v>
      </c>
      <c r="AA1375" s="1">
        <f>+AA$3*$F1375*ABS($F1375)*COS(2*PI()*$A1375/$AZ$22+AA$4)*COS(2*PI()*$A1375/$BA$22+AA$5)</f>
        <v>0</v>
      </c>
      <c r="AB1375" s="39">
        <f>+AB$3*$F1375*ABS($F1375)*COS(2*2*PI()*$A1375/$BA$33+AB$4)*COS(2*2*PI()*$A1375/$BA$34+AB$5)*COS(2*2*PI()*$A1375/$BA$35+AB$6)</f>
        <v>0</v>
      </c>
      <c r="AE1375" s="20">
        <f>+$AF$20*SIGN(SOI!A1374)*(ABS(SOI!A1374))^$AE$2</f>
        <v>-0.28694031624114524</v>
      </c>
      <c r="AF1375" s="20">
        <f t="shared" si="593"/>
        <v>-0.19612883935544256</v>
      </c>
      <c r="AG1375" s="19">
        <f t="shared" si="568"/>
        <v>0.51256534678319565</v>
      </c>
      <c r="AH1375" s="19">
        <f t="shared" si="569"/>
        <v>0.39900659555692874</v>
      </c>
      <c r="AI1375">
        <f t="shared" si="592"/>
        <v>0.81180000000001729</v>
      </c>
      <c r="AJ1375">
        <f t="shared" si="591"/>
        <v>0.70869418613863822</v>
      </c>
      <c r="AK1375">
        <v>1</v>
      </c>
    </row>
    <row r="1376" spans="1:37" x14ac:dyDescent="0.25">
      <c r="A1376">
        <v>112.83333333333128</v>
      </c>
      <c r="B1376" s="2">
        <v>1992.8333333332307</v>
      </c>
      <c r="C1376">
        <f>+D1376+($D$2+E1376+F1376)*SOI!A1375*IF(B1376&gt;$C$18, IF(B1376&lt;$C$19,-1,1),1)</f>
        <v>0.83856524021016521</v>
      </c>
      <c r="D1376">
        <f>+$D$3*((1-$D$5)*SOI!D1375+$D$5*SOI!D1374) +   $D$4*((1-$D$5)*SOI!E1375+$D$5*SOI!E1374)</f>
        <v>0</v>
      </c>
      <c r="E1376">
        <f t="shared" si="573"/>
        <v>-2.3875979236805476</v>
      </c>
      <c r="F1376">
        <f t="shared" si="574"/>
        <v>-3.6021537921063462</v>
      </c>
      <c r="G1376">
        <f t="shared" si="581"/>
        <v>-5.9897517157868938</v>
      </c>
      <c r="H1376" s="21">
        <f t="shared" si="582"/>
        <v>2.6762197495240874E-2</v>
      </c>
      <c r="I1376" s="37">
        <f t="shared" si="575"/>
        <v>0.69931858761420718</v>
      </c>
      <c r="J1376" s="1">
        <f t="shared" si="583"/>
        <v>2.218789737420843E-2</v>
      </c>
      <c r="K1376" s="1">
        <f t="shared" si="584"/>
        <v>-1.438251267112025E-3</v>
      </c>
      <c r="L1376" s="1">
        <f t="shared" si="576"/>
        <v>1.6045174129684274</v>
      </c>
      <c r="M1376" s="1">
        <f t="shared" si="577"/>
        <v>0.19938557448604058</v>
      </c>
      <c r="N1376" s="1">
        <f t="shared" si="578"/>
        <v>-3.8041699110497831E-2</v>
      </c>
      <c r="O1376" s="1">
        <f t="shared" si="579"/>
        <v>-1.1399381681413048</v>
      </c>
      <c r="P1376" s="1">
        <f t="shared" si="580"/>
        <v>-2.9165062982109229E-2</v>
      </c>
      <c r="Q1376" s="1">
        <f t="shared" si="585"/>
        <v>-5.1012425918460398E-3</v>
      </c>
      <c r="R1376" s="1">
        <f t="shared" si="586"/>
        <v>1.9602351691575925E-4</v>
      </c>
      <c r="S1376" s="1">
        <f t="shared" si="587"/>
        <v>-3.4882291948826285E-3</v>
      </c>
      <c r="T1376" s="1">
        <f t="shared" si="588"/>
        <v>3.0775370380936497E-2</v>
      </c>
      <c r="U1376" s="1">
        <f t="shared" si="589"/>
        <v>1.0580685544780621E-3</v>
      </c>
      <c r="V1376" s="1">
        <f t="shared" si="590"/>
        <v>-2.1564068454180728E-3</v>
      </c>
      <c r="W1376" s="1">
        <f t="shared" si="572"/>
        <v>0</v>
      </c>
      <c r="X1376" s="1">
        <f t="shared" si="572"/>
        <v>0</v>
      </c>
      <c r="Y1376" s="1">
        <f t="shared" si="572"/>
        <v>0</v>
      </c>
      <c r="Z1376" s="1">
        <f t="shared" si="572"/>
        <v>0</v>
      </c>
      <c r="AA1376" s="1">
        <f>+AA$3*$F1376*ABS($F1376)*COS(2*PI()*$A1376/$AZ$22+AA$4)*COS(2*PI()*$A1376/$BA$22+AA$5)</f>
        <v>0</v>
      </c>
      <c r="AB1376" s="39">
        <f>+AB$3*$F1376*ABS($F1376)*COS(2*2*PI()*$A1376/$BA$33+AB$4)*COS(2*2*PI()*$A1376/$BA$34+AB$5)*COS(2*2*PI()*$A1376/$BA$35+AB$6)</f>
        <v>0</v>
      </c>
      <c r="AE1376" s="20">
        <f>+$AF$20*SIGN(SOI!A1375)*(ABS(SOI!A1375))^$AE$2</f>
        <v>-0.15072310091259125</v>
      </c>
      <c r="AF1376" s="20">
        <f t="shared" si="593"/>
        <v>-0.12505392173474941</v>
      </c>
      <c r="AG1376" s="19">
        <f t="shared" si="568"/>
        <v>0.53894574213066171</v>
      </c>
      <c r="AH1376" s="19">
        <f t="shared" si="569"/>
        <v>0.35695522943690272</v>
      </c>
      <c r="AI1376">
        <f t="shared" si="592"/>
        <v>0.81240000000001733</v>
      </c>
      <c r="AJ1376">
        <f t="shared" si="591"/>
        <v>0.66399966386541109</v>
      </c>
      <c r="AK1376">
        <v>1</v>
      </c>
    </row>
    <row r="1377" spans="1:37" x14ac:dyDescent="0.25">
      <c r="A1377">
        <v>112.91666666666461</v>
      </c>
      <c r="B1377" s="2">
        <v>1992.916666666564</v>
      </c>
      <c r="C1377">
        <f>+D1377+($D$2+E1377+F1377)*SOI!A1376*IF(B1377&gt;$C$18, IF(B1377&lt;$C$19,-1,1),1)</f>
        <v>4.0315521905558525</v>
      </c>
      <c r="D1377">
        <f>+$D$3*((1-$D$5)*SOI!D1376+$D$5*SOI!D1375) +   $D$4*((1-$D$5)*SOI!E1376+$D$5*SOI!E1375)</f>
        <v>0</v>
      </c>
      <c r="E1377">
        <f t="shared" si="573"/>
        <v>41.120340000222484</v>
      </c>
      <c r="F1377">
        <f t="shared" si="574"/>
        <v>59.668464763673818</v>
      </c>
      <c r="G1377">
        <f t="shared" si="581"/>
        <v>100.78880476389631</v>
      </c>
      <c r="H1377" s="21">
        <f t="shared" si="582"/>
        <v>-0.4728154275345835</v>
      </c>
      <c r="I1377" s="37">
        <f t="shared" si="575"/>
        <v>-21.610997735587347</v>
      </c>
      <c r="J1377" s="1">
        <f t="shared" si="583"/>
        <v>10.427665583831851</v>
      </c>
      <c r="K1377" s="1">
        <f t="shared" si="584"/>
        <v>0.1924214421386419</v>
      </c>
      <c r="L1377" s="1">
        <f t="shared" si="576"/>
        <v>-49.655476847936775</v>
      </c>
      <c r="M1377" s="1">
        <f t="shared" si="577"/>
        <v>-3.0322495083103282</v>
      </c>
      <c r="N1377" s="1">
        <f t="shared" si="578"/>
        <v>4.6161395864770416</v>
      </c>
      <c r="O1377" s="1">
        <f t="shared" si="579"/>
        <v>37.657960014216343</v>
      </c>
      <c r="P1377" s="1">
        <f t="shared" si="580"/>
        <v>3.8166593692979369E-3</v>
      </c>
      <c r="Q1377" s="1">
        <f t="shared" si="585"/>
        <v>-9.4138268086560348</v>
      </c>
      <c r="R1377" s="1">
        <f t="shared" si="586"/>
        <v>-11.178876282277262</v>
      </c>
      <c r="S1377" s="1">
        <f t="shared" si="587"/>
        <v>-13.080483139764624</v>
      </c>
      <c r="T1377" s="1">
        <f t="shared" si="588"/>
        <v>31.463099615341104</v>
      </c>
      <c r="U1377" s="1">
        <f t="shared" si="589"/>
        <v>4.2789187155572762E-3</v>
      </c>
      <c r="V1377" s="1">
        <f t="shared" si="590"/>
        <v>-3.4242874286641398E-2</v>
      </c>
      <c r="W1377" s="1">
        <f t="shared" si="572"/>
        <v>0</v>
      </c>
      <c r="X1377" s="1">
        <f t="shared" si="572"/>
        <v>0</v>
      </c>
      <c r="Y1377" s="1">
        <f t="shared" si="572"/>
        <v>0</v>
      </c>
      <c r="Z1377" s="1">
        <f t="shared" si="572"/>
        <v>0</v>
      </c>
      <c r="AA1377" s="1">
        <f>+AA$3*$F1377*ABS($F1377)*COS(2*PI()*$A1377/$AZ$22+AA$4)*COS(2*PI()*$A1377/$BA$22+AA$5)</f>
        <v>0</v>
      </c>
      <c r="AB1377" s="39">
        <f>+AB$3*$F1377*ABS($F1377)*COS(2*2*PI()*$A1377/$BA$33+AB$4)*COS(2*2*PI()*$A1377/$BA$34+AB$5)*COS(2*2*PI()*$A1377/$BA$35+AB$6)</f>
        <v>0</v>
      </c>
      <c r="AE1377" s="20">
        <f>+$AF$20*SIGN(SOI!A1376)*(ABS(SOI!A1376))^$AE$2</f>
        <v>6.2501651949488243E-2</v>
      </c>
      <c r="AF1377" s="20">
        <f t="shared" si="593"/>
        <v>5.2359591827959129E-2</v>
      </c>
      <c r="AG1377" s="19">
        <f t="shared" si="568"/>
        <v>0.53913499208164384</v>
      </c>
      <c r="AH1377" s="19">
        <f t="shared" si="569"/>
        <v>0.37908808430613705</v>
      </c>
      <c r="AI1377">
        <f t="shared" si="592"/>
        <v>0.81300000000001738</v>
      </c>
      <c r="AJ1377">
        <f t="shared" si="591"/>
        <v>0.48677540025368471</v>
      </c>
      <c r="AK1377">
        <v>1</v>
      </c>
    </row>
    <row r="1378" spans="1:37" x14ac:dyDescent="0.25">
      <c r="A1378">
        <v>112.99999999999794</v>
      </c>
      <c r="B1378" s="2">
        <v>1992.9999999998972</v>
      </c>
      <c r="C1378">
        <f>+D1378+($D$2+E1378+F1378)*SOI!A1377*IF(B1378&gt;$C$18, IF(B1378&lt;$C$19,-1,1),1)</f>
        <v>1.8793714983457055</v>
      </c>
      <c r="D1378">
        <f>+$D$3*((1-$D$5)*SOI!D1377+$D$5*SOI!D1376) +   $D$4*((1-$D$5)*SOI!E1377+$D$5*SOI!E1376)</f>
        <v>0</v>
      </c>
      <c r="E1378">
        <f t="shared" si="573"/>
        <v>2.6892524469190207</v>
      </c>
      <c r="F1378">
        <f t="shared" si="574"/>
        <v>4.0227886186013553</v>
      </c>
      <c r="G1378">
        <f t="shared" si="581"/>
        <v>6.7120410655203759</v>
      </c>
      <c r="H1378" s="21">
        <f t="shared" si="582"/>
        <v>-2.3105951904565988E-2</v>
      </c>
      <c r="I1378" s="37">
        <f t="shared" si="575"/>
        <v>-1.2878754276304738</v>
      </c>
      <c r="J1378" s="1">
        <f t="shared" si="583"/>
        <v>1.4869396839009159E-2</v>
      </c>
      <c r="K1378" s="1">
        <f t="shared" si="584"/>
        <v>1.6849252837583617E-3</v>
      </c>
      <c r="L1378" s="1">
        <f t="shared" si="576"/>
        <v>-1.7052707999146943</v>
      </c>
      <c r="M1378" s="1">
        <f t="shared" si="577"/>
        <v>-7.255580291295699E-2</v>
      </c>
      <c r="N1378" s="1">
        <f t="shared" si="578"/>
        <v>0.41639451112336895</v>
      </c>
      <c r="O1378" s="1">
        <f t="shared" si="579"/>
        <v>1.5197132716069</v>
      </c>
      <c r="P1378" s="1">
        <f t="shared" si="580"/>
        <v>2.4114569811470515E-2</v>
      </c>
      <c r="Q1378" s="1">
        <f t="shared" si="585"/>
        <v>-2.0318866896171479E-2</v>
      </c>
      <c r="R1378" s="1">
        <f t="shared" si="586"/>
        <v>-1.4379059151858927E-3</v>
      </c>
      <c r="S1378" s="1">
        <f t="shared" si="587"/>
        <v>-7.0315146787083171E-2</v>
      </c>
      <c r="T1378" s="1">
        <f t="shared" si="588"/>
        <v>4.3604626433437148E-2</v>
      </c>
      <c r="U1378" s="1">
        <f t="shared" si="589"/>
        <v>1.6111248374851544E-3</v>
      </c>
      <c r="V1378" s="1">
        <f t="shared" si="590"/>
        <v>-1.9516071107162438E-2</v>
      </c>
      <c r="W1378" s="1">
        <f t="shared" si="572"/>
        <v>0</v>
      </c>
      <c r="X1378" s="1">
        <f t="shared" si="572"/>
        <v>0</v>
      </c>
      <c r="Y1378" s="1">
        <f t="shared" si="572"/>
        <v>0</v>
      </c>
      <c r="Z1378" s="1">
        <f t="shared" si="572"/>
        <v>0</v>
      </c>
      <c r="AA1378" s="1">
        <f>+AA$3*$F1378*ABS($F1378)*COS(2*PI()*$A1378/$AZ$22+AA$4)*COS(2*PI()*$A1378/$BA$22+AA$5)</f>
        <v>0</v>
      </c>
      <c r="AB1378" s="39">
        <f>+AB$3*$F1378*ABS($F1378)*COS(2*2*PI()*$A1378/$BA$33+AB$4)*COS(2*2*PI()*$A1378/$BA$34+AB$5)*COS(2*2*PI()*$A1378/$BA$35+AB$6)</f>
        <v>0</v>
      </c>
      <c r="AE1378" s="20">
        <f>+$AF$20*SIGN(SOI!A1377)*(ABS(SOI!A1377))^$AE$2</f>
        <v>0.24530022444698038</v>
      </c>
      <c r="AF1378" s="20">
        <f t="shared" si="593"/>
        <v>0.21131997922610232</v>
      </c>
      <c r="AG1378" s="19">
        <f t="shared" ref="AG1378:AG1441" si="594">+SIN((AVERAGE(H1374:H1385)+AVERAGE(H1378:H1381)/4)*($AG$19+AG1377*$AG$18*AVERAGE(G1374:G1385))*$AE$20+$AG$17) - SIN($AG$17)</f>
        <v>0.29673937214407298</v>
      </c>
      <c r="AH1378" s="19">
        <f t="shared" si="569"/>
        <v>0.32875365283126001</v>
      </c>
      <c r="AI1378">
        <f t="shared" si="592"/>
        <v>0.81360000000001742</v>
      </c>
      <c r="AJ1378">
        <f t="shared" si="591"/>
        <v>8.5419392917970655E-2</v>
      </c>
      <c r="AK1378">
        <v>1</v>
      </c>
    </row>
    <row r="1379" spans="1:37" x14ac:dyDescent="0.25">
      <c r="A1379">
        <v>113.08333333333127</v>
      </c>
      <c r="B1379" s="2">
        <v>1993.0833333332305</v>
      </c>
      <c r="C1379">
        <f>+D1379+($D$2+E1379+F1379)*SOI!A1378*IF(B1379&gt;$C$18, IF(B1379&lt;$C$19,-1,1),1)</f>
        <v>-1.5044474957797995</v>
      </c>
      <c r="D1379">
        <f>+$D$3*((1-$D$5)*SOI!D1378+$D$5*SOI!D1377) +   $D$4*((1-$D$5)*SOI!E1378+$D$5*SOI!E1377)</f>
        <v>0</v>
      </c>
      <c r="E1379">
        <f t="shared" si="573"/>
        <v>-1.3464768077416442</v>
      </c>
      <c r="F1379">
        <f t="shared" si="574"/>
        <v>-2.2355410393531168</v>
      </c>
      <c r="G1379">
        <f t="shared" si="581"/>
        <v>-3.582017847094761</v>
      </c>
      <c r="H1379" s="21">
        <f t="shared" si="582"/>
        <v>-8.9513660712705018E-4</v>
      </c>
      <c r="I1379" s="37">
        <f t="shared" si="575"/>
        <v>0.24049842572902849</v>
      </c>
      <c r="J1379" s="1">
        <f t="shared" si="583"/>
        <v>-1.1885108345958812E-3</v>
      </c>
      <c r="K1379" s="1">
        <f t="shared" si="584"/>
        <v>-3.0023092020503569E-7</v>
      </c>
      <c r="L1379" s="1">
        <f t="shared" si="576"/>
        <v>7.0523575792254406E-3</v>
      </c>
      <c r="M1379" s="1">
        <f t="shared" si="577"/>
        <v>-3.105586030806734E-2</v>
      </c>
      <c r="N1379" s="1">
        <f t="shared" si="578"/>
        <v>-0.16695378093525001</v>
      </c>
      <c r="O1379" s="1">
        <f t="shared" si="579"/>
        <v>-4.2203402723213046E-2</v>
      </c>
      <c r="P1379" s="1">
        <f t="shared" si="580"/>
        <v>-3.7413428497443536E-2</v>
      </c>
      <c r="Q1379" s="1">
        <f t="shared" si="585"/>
        <v>3.4870820012969355E-3</v>
      </c>
      <c r="R1379" s="1">
        <f t="shared" si="586"/>
        <v>-4.6082021902450323E-5</v>
      </c>
      <c r="S1379" s="1">
        <f t="shared" si="587"/>
        <v>-5.2647594319555242E-3</v>
      </c>
      <c r="T1379" s="1">
        <f t="shared" si="588"/>
        <v>5.0079426995607298E-6</v>
      </c>
      <c r="U1379" s="1">
        <f t="shared" si="589"/>
        <v>4.6678357183496633E-4</v>
      </c>
      <c r="V1379" s="1">
        <f t="shared" si="590"/>
        <v>-1.2140362197089931E-2</v>
      </c>
      <c r="W1379" s="1">
        <f t="shared" si="572"/>
        <v>0</v>
      </c>
      <c r="X1379" s="1">
        <f t="shared" si="572"/>
        <v>0</v>
      </c>
      <c r="Y1379" s="1">
        <f t="shared" si="572"/>
        <v>0</v>
      </c>
      <c r="Z1379" s="1">
        <f t="shared" si="572"/>
        <v>0</v>
      </c>
      <c r="AA1379" s="1">
        <f>+AA$3*$F1379*ABS($F1379)*COS(2*PI()*$A1379/$AZ$22+AA$4)*COS(2*PI()*$A1379/$BA$22+AA$5)</f>
        <v>0</v>
      </c>
      <c r="AB1379" s="39">
        <f>+AB$3*$F1379*ABS($F1379)*COS(2*2*PI()*$A1379/$BA$33+AB$4)*COS(2*2*PI()*$A1379/$BA$34+AB$5)*COS(2*2*PI()*$A1379/$BA$35+AB$6)</f>
        <v>0</v>
      </c>
      <c r="AE1379" s="20">
        <f>+$AF$20*SIGN(SOI!A1378)*(ABS(SOI!A1378))^$AE$2</f>
        <v>0.32615806128183827</v>
      </c>
      <c r="AF1379" s="20">
        <f t="shared" si="593"/>
        <v>0.3081464654798664</v>
      </c>
      <c r="AG1379" s="19">
        <f t="shared" si="594"/>
        <v>0.35830992149334029</v>
      </c>
      <c r="AH1379" s="19">
        <f t="shared" ref="AH1379:AH1442" si="595">+SIN((AVERAGE(H1375:H1386)+AVERAGE(H1379:H1382)*$AH$1)*($AG$19+AH1378*$AG$18*AVERAGE(G1375:G1386))*$AE$20+$AG$17) - SIN($AG$17)+$AH$2</f>
        <v>0.34914701072980459</v>
      </c>
      <c r="AI1379">
        <f t="shared" si="592"/>
        <v>0.81420000000001747</v>
      </c>
      <c r="AJ1379">
        <f t="shared" si="591"/>
        <v>5.0163456013473884E-2</v>
      </c>
      <c r="AK1379">
        <v>1</v>
      </c>
    </row>
    <row r="1380" spans="1:37" x14ac:dyDescent="0.25">
      <c r="A1380">
        <v>113.1666666666646</v>
      </c>
      <c r="B1380" s="2">
        <v>1993.1666666665637</v>
      </c>
      <c r="C1380">
        <f>+D1380+($D$2+E1380+F1380)*SOI!A1379*IF(B1380&gt;$C$18, IF(B1380&lt;$C$19,-1,1),1)</f>
        <v>1.3353927311339153</v>
      </c>
      <c r="D1380">
        <f>+$D$3*((1-$D$5)*SOI!D1379+$D$5*SOI!D1378) +   $D$4*((1-$D$5)*SOI!E1379+$D$5*SOI!E1378)</f>
        <v>0</v>
      </c>
      <c r="E1380">
        <f t="shared" si="573"/>
        <v>0.94082667469436121</v>
      </c>
      <c r="F1380">
        <f t="shared" si="574"/>
        <v>1.9004344553777992</v>
      </c>
      <c r="G1380">
        <f t="shared" si="581"/>
        <v>2.8412611300721604</v>
      </c>
      <c r="H1380" s="21">
        <f t="shared" si="582"/>
        <v>1.2175111107485331E-3</v>
      </c>
      <c r="I1380" s="37">
        <f t="shared" si="575"/>
        <v>0.19887412874607502</v>
      </c>
      <c r="J1380" s="1">
        <f t="shared" si="583"/>
        <v>9.7180720214377762E-4</v>
      </c>
      <c r="K1380" s="1">
        <f t="shared" si="584"/>
        <v>7.9566124167483617E-5</v>
      </c>
      <c r="L1380" s="1">
        <f t="shared" si="576"/>
        <v>-0.44683778862412749</v>
      </c>
      <c r="M1380" s="1">
        <f t="shared" si="577"/>
        <v>3.0708208492003865E-2</v>
      </c>
      <c r="N1380" s="1">
        <f t="shared" si="578"/>
        <v>2.75413624777468E-2</v>
      </c>
      <c r="O1380" s="1">
        <f t="shared" si="579"/>
        <v>0.21829330657417848</v>
      </c>
      <c r="P1380" s="1">
        <f t="shared" si="580"/>
        <v>3.025462491973965E-2</v>
      </c>
      <c r="Q1380" s="1">
        <f t="shared" si="585"/>
        <v>5.688034718569617E-4</v>
      </c>
      <c r="R1380" s="1">
        <f t="shared" si="586"/>
        <v>-6.2158089361397775E-6</v>
      </c>
      <c r="S1380" s="1">
        <f t="shared" si="587"/>
        <v>7.1818072617664866E-4</v>
      </c>
      <c r="T1380" s="1">
        <f t="shared" si="588"/>
        <v>1.6412240474972639E-3</v>
      </c>
      <c r="U1380" s="1">
        <f t="shared" si="589"/>
        <v>-3.1213745155841835E-4</v>
      </c>
      <c r="V1380" s="1">
        <f t="shared" si="590"/>
        <v>-1.6195153595372454E-3</v>
      </c>
      <c r="W1380" s="1">
        <f t="shared" si="572"/>
        <v>0</v>
      </c>
      <c r="X1380" s="1">
        <f t="shared" si="572"/>
        <v>0</v>
      </c>
      <c r="Y1380" s="1">
        <f t="shared" si="572"/>
        <v>0</v>
      </c>
      <c r="Z1380" s="1">
        <f t="shared" si="572"/>
        <v>0</v>
      </c>
      <c r="AA1380" s="1">
        <f>+AA$3*$F1380*ABS($F1380)*COS(2*PI()*$A1380/$AZ$22+AA$4)*COS(2*PI()*$A1380/$BA$22+AA$5)</f>
        <v>0</v>
      </c>
      <c r="AB1380" s="39">
        <f>+AB$3*$F1380*ABS($F1380)*COS(2*2*PI()*$A1380/$BA$33+AB$4)*COS(2*2*PI()*$A1380/$BA$34+AB$5)*COS(2*2*PI()*$A1380/$BA$35+AB$6)</f>
        <v>0</v>
      </c>
      <c r="AE1380" s="20">
        <f>+$AF$20*SIGN(SOI!A1379)*(ABS(SOI!A1379))^$AE$2</f>
        <v>0.35298111071078059</v>
      </c>
      <c r="AF1380" s="20">
        <f t="shared" si="593"/>
        <v>0.41499878778301169</v>
      </c>
      <c r="AG1380" s="19">
        <f t="shared" si="594"/>
        <v>0.27526488616095335</v>
      </c>
      <c r="AH1380" s="19">
        <f t="shared" si="595"/>
        <v>0.3363248602969664</v>
      </c>
      <c r="AI1380">
        <f t="shared" si="592"/>
        <v>0.81480000000001751</v>
      </c>
      <c r="AJ1380">
        <f t="shared" si="591"/>
        <v>0.13973390162205834</v>
      </c>
      <c r="AK1380">
        <v>1</v>
      </c>
    </row>
    <row r="1381" spans="1:37" x14ac:dyDescent="0.25">
      <c r="A1381">
        <v>113.24999999999793</v>
      </c>
      <c r="B1381" s="2">
        <v>1993.249999999897</v>
      </c>
      <c r="C1381">
        <f>+D1381+($D$2+E1381+F1381)*SOI!A1380*IF(B1381&gt;$C$18, IF(B1381&lt;$C$19,-1,1),1)</f>
        <v>-2.6843517327546547</v>
      </c>
      <c r="D1381">
        <f>+$D$3*((1-$D$5)*SOI!D1380+$D$5*SOI!D1379) +   $D$4*((1-$D$5)*SOI!E1380+$D$5*SOI!E1379)</f>
        <v>0</v>
      </c>
      <c r="E1381">
        <f t="shared" si="573"/>
        <v>-0.76296473726739222</v>
      </c>
      <c r="F1381">
        <f t="shared" si="574"/>
        <v>-2.1548088852920149</v>
      </c>
      <c r="G1381">
        <f t="shared" si="581"/>
        <v>-2.9177736225594071</v>
      </c>
      <c r="H1381" s="21">
        <f t="shared" si="582"/>
        <v>3.6561760668617465E-4</v>
      </c>
      <c r="I1381" s="37">
        <f t="shared" si="575"/>
        <v>-0.36257638710111412</v>
      </c>
      <c r="J1381" s="1">
        <f t="shared" si="583"/>
        <v>-1.3720522162905318E-3</v>
      </c>
      <c r="K1381" s="1">
        <f t="shared" si="584"/>
        <v>-1.6021144712313634E-4</v>
      </c>
      <c r="L1381" s="1">
        <f t="shared" si="576"/>
        <v>0.89702163587324879</v>
      </c>
      <c r="M1381" s="1">
        <f t="shared" si="577"/>
        <v>2.3780653216659953E-2</v>
      </c>
      <c r="N1381" s="1">
        <f t="shared" si="578"/>
        <v>7.6018971165806734E-2</v>
      </c>
      <c r="O1381" s="1">
        <f t="shared" si="579"/>
        <v>-0.61186210099897653</v>
      </c>
      <c r="P1381" s="1">
        <f t="shared" si="580"/>
        <v>-1.0826571653882532E-2</v>
      </c>
      <c r="Q1381" s="1">
        <f t="shared" si="585"/>
        <v>1.215816699812482E-3</v>
      </c>
      <c r="R1381" s="1">
        <f t="shared" si="586"/>
        <v>2.4222822642555719E-5</v>
      </c>
      <c r="S1381" s="1">
        <f t="shared" si="587"/>
        <v>-3.6140282195386078E-3</v>
      </c>
      <c r="T1381" s="1">
        <f t="shared" si="588"/>
        <v>9.2349389839836669E-3</v>
      </c>
      <c r="U1381" s="1">
        <f t="shared" si="589"/>
        <v>-2.0364150064947423E-4</v>
      </c>
      <c r="V1381" s="1">
        <f t="shared" si="590"/>
        <v>1.5996347097296012E-3</v>
      </c>
      <c r="W1381" s="1">
        <f t="shared" si="572"/>
        <v>0</v>
      </c>
      <c r="X1381" s="1">
        <f t="shared" si="572"/>
        <v>0</v>
      </c>
      <c r="Y1381" s="1">
        <f t="shared" si="572"/>
        <v>0</v>
      </c>
      <c r="Z1381" s="1">
        <f t="shared" si="572"/>
        <v>0</v>
      </c>
      <c r="AA1381" s="1">
        <f>+AA$3*$F1381*ABS($F1381)*COS(2*PI()*$A1381/$AZ$22+AA$4)*COS(2*PI()*$A1381/$BA$22+AA$5)</f>
        <v>0</v>
      </c>
      <c r="AB1381" s="39">
        <f>+AB$3*$F1381*ABS($F1381)*COS(2*2*PI()*$A1381/$BA$33+AB$4)*COS(2*2*PI()*$A1381/$BA$34+AB$5)*COS(2*2*PI()*$A1381/$BA$35+AB$6)</f>
        <v>0</v>
      </c>
      <c r="AE1381" s="20">
        <f>+$AF$20*SIGN(SOI!A1380)*(ABS(SOI!A1380))^$AE$2</f>
        <v>0.56585719135641621</v>
      </c>
      <c r="AF1381" s="20">
        <f t="shared" si="593"/>
        <v>0.49633675465659</v>
      </c>
      <c r="AG1381" s="19">
        <f t="shared" si="594"/>
        <v>0.32169936569530877</v>
      </c>
      <c r="AH1381" s="19">
        <f t="shared" si="595"/>
        <v>0.35530950179762522</v>
      </c>
      <c r="AI1381">
        <f t="shared" si="592"/>
        <v>0.81540000000001756</v>
      </c>
      <c r="AJ1381">
        <f t="shared" si="591"/>
        <v>0.17463738896128123</v>
      </c>
      <c r="AK1381">
        <v>1</v>
      </c>
    </row>
    <row r="1382" spans="1:37" x14ac:dyDescent="0.25">
      <c r="A1382">
        <v>113.33333333333125</v>
      </c>
      <c r="B1382" s="2">
        <v>1993.3333333332303</v>
      </c>
      <c r="C1382">
        <f>+D1382+($D$2+E1382+F1382)*SOI!A1381*IF(B1382&gt;$C$18, IF(B1382&lt;$C$19,-1,1),1)</f>
        <v>3.9830274401401127</v>
      </c>
      <c r="D1382">
        <f>+$D$3*((1-$D$5)*SOI!D1381+$D$5*SOI!D1380) +   $D$4*((1-$D$5)*SOI!E1381+$D$5*SOI!E1380)</f>
        <v>0</v>
      </c>
      <c r="E1382">
        <f t="shared" si="573"/>
        <v>0.68067141207006987</v>
      </c>
      <c r="F1382">
        <f t="shared" si="574"/>
        <v>3.6021537923816638</v>
      </c>
      <c r="G1382">
        <f t="shared" si="581"/>
        <v>4.2828252044517336</v>
      </c>
      <c r="H1382" s="21">
        <f t="shared" si="582"/>
        <v>-8.4422423888873559E-4</v>
      </c>
      <c r="I1382" s="37">
        <f t="shared" si="575"/>
        <v>0.3088609230705292</v>
      </c>
      <c r="J1382" s="1">
        <f t="shared" si="583"/>
        <v>-6.130624159183559E-3</v>
      </c>
      <c r="K1382" s="1">
        <f t="shared" si="584"/>
        <v>3.2352420657916586E-6</v>
      </c>
      <c r="L1382" s="1">
        <f t="shared" si="576"/>
        <v>-0.55435182515761261</v>
      </c>
      <c r="M1382" s="1">
        <f t="shared" si="577"/>
        <v>-0.12473673855821417</v>
      </c>
      <c r="N1382" s="1">
        <f t="shared" si="578"/>
        <v>-0.17045185133834931</v>
      </c>
      <c r="O1382" s="1">
        <f t="shared" si="579"/>
        <v>0.49227189641271962</v>
      </c>
      <c r="P1382" s="1">
        <f t="shared" si="580"/>
        <v>4.3971384421367471E-4</v>
      </c>
      <c r="Q1382" s="1">
        <f t="shared" si="585"/>
        <v>1.4299420714185208E-2</v>
      </c>
      <c r="R1382" s="1">
        <f t="shared" si="586"/>
        <v>-2.4268254291470211E-4</v>
      </c>
      <c r="S1382" s="1">
        <f t="shared" si="587"/>
        <v>-6.9029499145534471E-3</v>
      </c>
      <c r="T1382" s="1">
        <f t="shared" si="588"/>
        <v>4.5916426693242782E-3</v>
      </c>
      <c r="U1382" s="1">
        <f t="shared" si="589"/>
        <v>-7.0454529911751799E-6</v>
      </c>
      <c r="V1382" s="1">
        <f t="shared" si="590"/>
        <v>1.4567322634443866E-4</v>
      </c>
      <c r="W1382" s="1">
        <f t="shared" ref="W1382:Z1401" si="596">+W$3*$F1382*ABS($F1382)*COS(2*PI()*$A1382/W$2+W$4)</f>
        <v>0</v>
      </c>
      <c r="X1382" s="1">
        <f t="shared" si="596"/>
        <v>0</v>
      </c>
      <c r="Y1382" s="1">
        <f t="shared" si="596"/>
        <v>0</v>
      </c>
      <c r="Z1382" s="1">
        <f t="shared" si="596"/>
        <v>0</v>
      </c>
      <c r="AA1382" s="1">
        <f>+AA$3*$F1382*ABS($F1382)*COS(2*PI()*$A1382/$AZ$22+AA$4)*COS(2*PI()*$A1382/$BA$22+AA$5)</f>
        <v>0</v>
      </c>
      <c r="AB1382" s="39">
        <f>+AB$3*$F1382*ABS($F1382)*COS(2*2*PI()*$A1382/$BA$33+AB$4)*COS(2*2*PI()*$A1382/$BA$34+AB$5)*COS(2*2*PI()*$A1382/$BA$35+AB$6)</f>
        <v>0</v>
      </c>
      <c r="AE1382" s="20">
        <f>+$AF$20*SIGN(SOI!A1381)*(ABS(SOI!A1381))^$AE$2</f>
        <v>0.57017196190257302</v>
      </c>
      <c r="AF1382" s="20">
        <f t="shared" si="593"/>
        <v>0.52484116589055796</v>
      </c>
      <c r="AG1382" s="19">
        <f t="shared" si="594"/>
        <v>-1.1480597488582878</v>
      </c>
      <c r="AH1382" s="19">
        <f t="shared" si="595"/>
        <v>-1.135923287578446</v>
      </c>
      <c r="AI1382">
        <f t="shared" si="592"/>
        <v>0.8160000000000176</v>
      </c>
      <c r="AJ1382">
        <f t="shared" si="591"/>
        <v>1.6729009147488458</v>
      </c>
      <c r="AK1382">
        <v>1</v>
      </c>
    </row>
    <row r="1383" spans="1:37" x14ac:dyDescent="0.25">
      <c r="A1383">
        <v>113.41666666666458</v>
      </c>
      <c r="B1383" s="2">
        <v>1993.4166666665635</v>
      </c>
      <c r="C1383">
        <f>+D1383+($D$2+E1383+F1383)*SOI!A1382*IF(B1383&gt;$C$18, IF(B1383&lt;$C$19,-1,1),1)</f>
        <v>-38.606808359180476</v>
      </c>
      <c r="D1383">
        <f>+$D$3*((1-$D$5)*SOI!D1382+$D$5*SOI!D1381) +   $D$4*((1-$D$5)*SOI!E1382+$D$5*SOI!E1381)</f>
        <v>0</v>
      </c>
      <c r="E1383">
        <f t="shared" si="573"/>
        <v>-0.65467329759724324</v>
      </c>
      <c r="F1383">
        <f t="shared" si="574"/>
        <v>-59.668464763622254</v>
      </c>
      <c r="G1383">
        <f t="shared" si="581"/>
        <v>-60.323138061219495</v>
      </c>
      <c r="H1383" s="21">
        <f t="shared" si="582"/>
        <v>9.9206129277039978E-2</v>
      </c>
      <c r="I1383" s="37">
        <f t="shared" si="575"/>
        <v>0.30107309761801487</v>
      </c>
      <c r="J1383" s="1">
        <f t="shared" si="583"/>
        <v>4.3295064099074236E-2</v>
      </c>
      <c r="K1383" s="1">
        <f t="shared" si="584"/>
        <v>2.9867828987447617E-5</v>
      </c>
      <c r="L1383" s="1">
        <f t="shared" si="576"/>
        <v>2.7235648524999531E-2</v>
      </c>
      <c r="M1383" s="1">
        <f t="shared" si="577"/>
        <v>0.90368920274244668</v>
      </c>
      <c r="N1383" s="1">
        <f t="shared" si="578"/>
        <v>1.6293911472595337</v>
      </c>
      <c r="O1383" s="1">
        <f t="shared" si="579"/>
        <v>9.63854128208817E-2</v>
      </c>
      <c r="P1383" s="1">
        <f t="shared" si="580"/>
        <v>-0.42199616714570659</v>
      </c>
      <c r="Q1383" s="1">
        <f t="shared" si="585"/>
        <v>0.99030000823723885</v>
      </c>
      <c r="R1383" s="1">
        <f t="shared" si="586"/>
        <v>-1.6383091673495782E-2</v>
      </c>
      <c r="S1383" s="1">
        <f t="shared" si="587"/>
        <v>6.4323154974601407E-2</v>
      </c>
      <c r="T1383" s="1">
        <f t="shared" si="588"/>
        <v>-4.4169917826236593E-5</v>
      </c>
      <c r="U1383" s="1">
        <f t="shared" si="589"/>
        <v>6.5910753162577423E-3</v>
      </c>
      <c r="V1383" s="1">
        <f t="shared" si="590"/>
        <v>1.336416213166991</v>
      </c>
      <c r="W1383" s="1">
        <f t="shared" si="596"/>
        <v>0</v>
      </c>
      <c r="X1383" s="1">
        <f t="shared" si="596"/>
        <v>0</v>
      </c>
      <c r="Y1383" s="1">
        <f t="shared" si="596"/>
        <v>0</v>
      </c>
      <c r="Z1383" s="1">
        <f t="shared" si="596"/>
        <v>0</v>
      </c>
      <c r="AA1383" s="1">
        <f>+AA$3*$F1383*ABS($F1383)*COS(2*PI()*$A1383/$AZ$22+AA$4)*COS(2*PI()*$A1383/$BA$22+AA$5)</f>
        <v>0</v>
      </c>
      <c r="AB1383" s="39">
        <f>+AB$3*$F1383*ABS($F1383)*COS(2*2*PI()*$A1383/$BA$33+AB$4)*COS(2*2*PI()*$A1383/$BA$34+AB$5)*COS(2*2*PI()*$A1383/$BA$35+AB$6)</f>
        <v>0</v>
      </c>
      <c r="AE1383" s="20">
        <f>+$AF$20*SIGN(SOI!A1382)*(ABS(SOI!A1382))^$AE$2</f>
        <v>0.43849434441268481</v>
      </c>
      <c r="AF1383" s="20">
        <f t="shared" si="593"/>
        <v>0.42799507013232901</v>
      </c>
      <c r="AG1383" s="19">
        <f t="shared" si="594"/>
        <v>-0.27057480985593252</v>
      </c>
      <c r="AH1383" s="19">
        <f t="shared" si="595"/>
        <v>-0.26495780958609155</v>
      </c>
      <c r="AI1383">
        <f t="shared" si="592"/>
        <v>0.81660000000001765</v>
      </c>
      <c r="AJ1383">
        <f t="shared" si="591"/>
        <v>0.69856987998826159</v>
      </c>
      <c r="AK1383">
        <v>1</v>
      </c>
    </row>
    <row r="1384" spans="1:37" x14ac:dyDescent="0.25">
      <c r="A1384">
        <v>113.49999999999791</v>
      </c>
      <c r="B1384" s="2">
        <v>1993.4999999998968</v>
      </c>
      <c r="C1384">
        <f>+D1384+($D$2+E1384+F1384)*SOI!A1383*IF(B1384&gt;$C$18, IF(B1384&lt;$C$19,-1,1),1)</f>
        <v>-1.1048070065105891</v>
      </c>
      <c r="D1384">
        <f>+$D$3*((1-$D$5)*SOI!D1383+$D$5*SOI!D1382) +   $D$4*((1-$D$5)*SOI!E1383+$D$5*SOI!E1382)</f>
        <v>0</v>
      </c>
      <c r="E1384">
        <f t="shared" si="573"/>
        <v>0.67488859929669243</v>
      </c>
      <c r="F1384">
        <f t="shared" si="574"/>
        <v>-4.02278861902575</v>
      </c>
      <c r="G1384">
        <f t="shared" si="581"/>
        <v>-3.3479000197290576</v>
      </c>
      <c r="H1384" s="21">
        <f t="shared" si="582"/>
        <v>-1.0656519033884955E-2</v>
      </c>
      <c r="I1384" s="37">
        <f t="shared" si="575"/>
        <v>-0.10873411368156811</v>
      </c>
      <c r="J1384" s="1">
        <f t="shared" si="583"/>
        <v>3.9568885050445275E-3</v>
      </c>
      <c r="K1384" s="1">
        <f t="shared" si="584"/>
        <v>-1.3984900292293136E-5</v>
      </c>
      <c r="L1384" s="1">
        <f t="shared" si="576"/>
        <v>-0.20337993298161489</v>
      </c>
      <c r="M1384" s="1">
        <f t="shared" si="577"/>
        <v>-0.22868656523264153</v>
      </c>
      <c r="N1384" s="1">
        <f t="shared" si="578"/>
        <v>1.6832844047008279E-2</v>
      </c>
      <c r="O1384" s="1">
        <f t="shared" si="579"/>
        <v>4.5013437090275221E-2</v>
      </c>
      <c r="P1384" s="1">
        <f t="shared" si="580"/>
        <v>-5.6658227252125777E-2</v>
      </c>
      <c r="Q1384" s="1">
        <f t="shared" si="585"/>
        <v>-2.5889310746344588E-3</v>
      </c>
      <c r="R1384" s="1">
        <f t="shared" si="586"/>
        <v>-1.5468330223696412E-5</v>
      </c>
      <c r="S1384" s="1">
        <f t="shared" si="587"/>
        <v>-2.3999011464856846E-4</v>
      </c>
      <c r="T1384" s="1">
        <f t="shared" si="588"/>
        <v>1.5403798681550479E-4</v>
      </c>
      <c r="U1384" s="1">
        <f t="shared" si="589"/>
        <v>-3.1959841574358088E-4</v>
      </c>
      <c r="V1384" s="1">
        <f t="shared" si="590"/>
        <v>1.8536526601017796E-3</v>
      </c>
      <c r="W1384" s="1">
        <f t="shared" si="596"/>
        <v>0</v>
      </c>
      <c r="X1384" s="1">
        <f t="shared" si="596"/>
        <v>0</v>
      </c>
      <c r="Y1384" s="1">
        <f t="shared" si="596"/>
        <v>0</v>
      </c>
      <c r="Z1384" s="1">
        <f t="shared" si="596"/>
        <v>0</v>
      </c>
      <c r="AA1384" s="1">
        <f>+AA$3*$F1384*ABS($F1384)*COS(2*PI()*$A1384/$AZ$22+AA$4)*COS(2*PI()*$A1384/$BA$22+AA$5)</f>
        <v>0</v>
      </c>
      <c r="AB1384" s="39">
        <f>+AB$3*$F1384*ABS($F1384)*COS(2*2*PI()*$A1384/$BA$33+AB$4)*COS(2*2*PI()*$A1384/$BA$34+AB$5)*COS(2*2*PI()*$A1384/$BA$35+AB$6)</f>
        <v>0</v>
      </c>
      <c r="AE1384" s="20">
        <f>+$AF$20*SIGN(SOI!A1383)*(ABS(SOI!A1383))^$AE$2</f>
        <v>0.27531890408172915</v>
      </c>
      <c r="AF1384" s="20">
        <f t="shared" si="593"/>
        <v>0.29312090000251712</v>
      </c>
      <c r="AG1384" s="19">
        <f t="shared" si="594"/>
        <v>-0.93917477253237902</v>
      </c>
      <c r="AH1384" s="19">
        <f t="shared" si="595"/>
        <v>-0.94176546272490202</v>
      </c>
      <c r="AI1384">
        <f t="shared" si="592"/>
        <v>0.81720000000001769</v>
      </c>
      <c r="AJ1384">
        <f t="shared" si="591"/>
        <v>1.2322956725348961</v>
      </c>
      <c r="AK1384">
        <v>1</v>
      </c>
    </row>
    <row r="1385" spans="1:37" x14ac:dyDescent="0.25">
      <c r="A1385">
        <v>113.58333333333124</v>
      </c>
      <c r="B1385" s="2">
        <v>1993.58333333323</v>
      </c>
      <c r="C1385">
        <f>+D1385+($D$2+E1385+F1385)*SOI!A1384*IF(B1385&gt;$C$18, IF(B1385&lt;$C$19,-1,1),1)</f>
        <v>0.23783596868566789</v>
      </c>
      <c r="D1385">
        <f>+$D$3*((1-$D$5)*SOI!D1384+$D$5*SOI!D1383) +   $D$4*((1-$D$5)*SOI!E1384+$D$5*SOI!E1383)</f>
        <v>0</v>
      </c>
      <c r="E1385">
        <f t="shared" si="573"/>
        <v>-0.7490662353700932</v>
      </c>
      <c r="F1385">
        <f t="shared" si="574"/>
        <v>2.2355410396555175</v>
      </c>
      <c r="G1385">
        <f t="shared" si="581"/>
        <v>1.4864748042854243</v>
      </c>
      <c r="H1385" s="21">
        <f t="shared" si="582"/>
        <v>2.1546512676247166E-2</v>
      </c>
      <c r="I1385" s="37">
        <f t="shared" si="575"/>
        <v>0.38626677850951807</v>
      </c>
      <c r="J1385" s="1">
        <f t="shared" si="583"/>
        <v>1.9885130717513924E-2</v>
      </c>
      <c r="K1385" s="1">
        <f t="shared" si="584"/>
        <v>2.7262456071201524E-4</v>
      </c>
      <c r="L1385" s="1">
        <f t="shared" si="576"/>
        <v>0.83356757670617299</v>
      </c>
      <c r="M1385" s="1">
        <f t="shared" si="577"/>
        <v>0.32351449949009925</v>
      </c>
      <c r="N1385" s="1">
        <f t="shared" si="578"/>
        <v>-5.4051882236347383E-3</v>
      </c>
      <c r="O1385" s="1">
        <f t="shared" si="579"/>
        <v>-0.51006051346022208</v>
      </c>
      <c r="P1385" s="1">
        <f t="shared" si="580"/>
        <v>2.3782436436942739E-2</v>
      </c>
      <c r="Q1385" s="1">
        <f t="shared" si="585"/>
        <v>-1.1760530396420696E-3</v>
      </c>
      <c r="R1385" s="1">
        <f t="shared" si="586"/>
        <v>2.4961541067538108E-5</v>
      </c>
      <c r="S1385" s="1">
        <f t="shared" si="587"/>
        <v>-2.7375887915894137E-4</v>
      </c>
      <c r="T1385" s="1">
        <f t="shared" si="588"/>
        <v>7.1538540529238297E-3</v>
      </c>
      <c r="U1385" s="1">
        <f t="shared" si="589"/>
        <v>-4.765621202655648E-4</v>
      </c>
      <c r="V1385" s="1">
        <f t="shared" si="590"/>
        <v>2.4984752033108506E-4</v>
      </c>
      <c r="W1385" s="1">
        <f t="shared" si="596"/>
        <v>0</v>
      </c>
      <c r="X1385" s="1">
        <f t="shared" si="596"/>
        <v>0</v>
      </c>
      <c r="Y1385" s="1">
        <f t="shared" si="596"/>
        <v>0</v>
      </c>
      <c r="Z1385" s="1">
        <f t="shared" si="596"/>
        <v>0</v>
      </c>
      <c r="AA1385" s="1">
        <f>+AA$3*$F1385*ABS($F1385)*COS(2*PI()*$A1385/$AZ$22+AA$4)*COS(2*PI()*$A1385/$BA$22+AA$5)</f>
        <v>0</v>
      </c>
      <c r="AB1385" s="39">
        <f>+AB$3*$F1385*ABS($F1385)*COS(2*2*PI()*$A1385/$BA$33+AB$4)*COS(2*2*PI()*$A1385/$BA$34+AB$5)*COS(2*2*PI()*$A1385/$BA$35+AB$6)</f>
        <v>0</v>
      </c>
      <c r="AE1385" s="20">
        <f>+$AF$20*SIGN(SOI!A1384)*(ABS(SOI!A1384))^$AE$2</f>
        <v>0.16554945151313741</v>
      </c>
      <c r="AF1385" s="20">
        <f t="shared" si="593"/>
        <v>0.22457407195710469</v>
      </c>
      <c r="AG1385" s="19">
        <f t="shared" si="594"/>
        <v>-0.45747811583120945</v>
      </c>
      <c r="AH1385" s="19">
        <f t="shared" si="595"/>
        <v>-0.45299624436175379</v>
      </c>
      <c r="AI1385">
        <f t="shared" si="592"/>
        <v>0.81780000000001773</v>
      </c>
      <c r="AJ1385">
        <f t="shared" si="591"/>
        <v>0.68205218778831411</v>
      </c>
      <c r="AK1385">
        <v>1</v>
      </c>
    </row>
    <row r="1386" spans="1:37" x14ac:dyDescent="0.25">
      <c r="A1386">
        <v>113.66666666666457</v>
      </c>
      <c r="B1386" s="2">
        <v>1993.6666666665633</v>
      </c>
      <c r="C1386">
        <f>+D1386+($D$2+E1386+F1386)*SOI!A1385*IF(B1386&gt;$C$18, IF(B1386&lt;$C$19,-1,1),1)</f>
        <v>-0.25716494419218283</v>
      </c>
      <c r="D1386">
        <f>+$D$3*((1-$D$5)*SOI!D1385+$D$5*SOI!D1384) +   $D$4*((1-$D$5)*SOI!E1385+$D$5*SOI!E1384)</f>
        <v>0</v>
      </c>
      <c r="E1386">
        <f t="shared" si="573"/>
        <v>0.91133851644448161</v>
      </c>
      <c r="F1386">
        <f t="shared" si="574"/>
        <v>-1.9004344556451849</v>
      </c>
      <c r="G1386">
        <f t="shared" si="581"/>
        <v>-0.98909593920070327</v>
      </c>
      <c r="H1386" s="21">
        <f t="shared" si="582"/>
        <v>-1.724322832014779E-2</v>
      </c>
      <c r="I1386" s="37">
        <f t="shared" si="575"/>
        <v>-0.54178353167771443</v>
      </c>
      <c r="J1386" s="1">
        <f t="shared" si="583"/>
        <v>3.0486082813542429E-2</v>
      </c>
      <c r="K1386" s="1">
        <f t="shared" si="584"/>
        <v>-9.1523501863191004E-5</v>
      </c>
      <c r="L1386" s="1">
        <f t="shared" si="576"/>
        <v>-0.91841691210663534</v>
      </c>
      <c r="M1386" s="1">
        <f t="shared" si="577"/>
        <v>-0.35361321144393465</v>
      </c>
      <c r="N1386" s="1">
        <f t="shared" si="578"/>
        <v>4.0162305873463797E-2</v>
      </c>
      <c r="O1386" s="1">
        <f t="shared" si="579"/>
        <v>0.88409406108296062</v>
      </c>
      <c r="P1386" s="1">
        <f t="shared" si="580"/>
        <v>-4.180691931464863E-3</v>
      </c>
      <c r="Q1386" s="1">
        <f t="shared" si="585"/>
        <v>-9.5514533461725625E-3</v>
      </c>
      <c r="R1386" s="1">
        <f t="shared" si="586"/>
        <v>-2.843494460108264E-4</v>
      </c>
      <c r="S1386" s="1">
        <f t="shared" si="587"/>
        <v>-2.853083445616546E-3</v>
      </c>
      <c r="T1386" s="1">
        <f t="shared" si="588"/>
        <v>1.3662051059866743E-2</v>
      </c>
      <c r="U1386" s="1">
        <f t="shared" si="589"/>
        <v>-1.1750322411949334E-4</v>
      </c>
      <c r="V1386" s="1">
        <f t="shared" si="590"/>
        <v>3.2634328630908721E-4</v>
      </c>
      <c r="W1386" s="1">
        <f t="shared" si="596"/>
        <v>0</v>
      </c>
      <c r="X1386" s="1">
        <f t="shared" si="596"/>
        <v>0</v>
      </c>
      <c r="Y1386" s="1">
        <f t="shared" si="596"/>
        <v>0</v>
      </c>
      <c r="Z1386" s="1">
        <f t="shared" si="596"/>
        <v>0</v>
      </c>
      <c r="AA1386" s="1">
        <f>+AA$3*$F1386*ABS($F1386)*COS(2*PI()*$A1386/$AZ$22+AA$4)*COS(2*PI()*$A1386/$BA$22+AA$5)</f>
        <v>0</v>
      </c>
      <c r="AB1386" s="39">
        <f>+AB$3*$F1386*ABS($F1386)*COS(2*2*PI()*$A1386/$BA$33+AB$4)*COS(2*2*PI()*$A1386/$BA$34+AB$5)*COS(2*2*PI()*$A1386/$BA$35+AB$6)</f>
        <v>0</v>
      </c>
      <c r="AE1386" s="20">
        <f>+$AF$20*SIGN(SOI!A1385)*(ABS(SOI!A1385))^$AE$2</f>
        <v>0.2328538602764475</v>
      </c>
      <c r="AF1386" s="20">
        <f t="shared" si="593"/>
        <v>0.23035999030737733</v>
      </c>
      <c r="AG1386" s="19">
        <f t="shared" si="594"/>
        <v>-1.1229532129058029</v>
      </c>
      <c r="AH1386" s="19">
        <f t="shared" si="595"/>
        <v>-0.86318234493420287</v>
      </c>
      <c r="AI1386">
        <f t="shared" si="592"/>
        <v>0.81840000000001778</v>
      </c>
      <c r="AJ1386">
        <f t="shared" si="591"/>
        <v>1.3533132032131803</v>
      </c>
      <c r="AK1386">
        <v>1</v>
      </c>
    </row>
    <row r="1387" spans="1:37" x14ac:dyDescent="0.25">
      <c r="A1387">
        <v>113.7499999999979</v>
      </c>
      <c r="B1387" s="2">
        <v>1993.7499999998965</v>
      </c>
      <c r="C1387">
        <f>+D1387+($D$2+E1387+F1387)*SOI!A1386*IF(B1387&gt;$C$18, IF(B1387&lt;$C$19,-1,1),1)</f>
        <v>0.31701587916984686</v>
      </c>
      <c r="D1387">
        <f>+$D$3*((1-$D$5)*SOI!D1386+$D$5*SOI!D1385) +   $D$4*((1-$D$5)*SOI!E1386+$D$5*SOI!E1385)</f>
        <v>0</v>
      </c>
      <c r="E1387">
        <f t="shared" si="573"/>
        <v>-1.2742092211734057</v>
      </c>
      <c r="F1387">
        <f t="shared" si="574"/>
        <v>2.1548088855340914</v>
      </c>
      <c r="G1387">
        <f t="shared" si="581"/>
        <v>0.88059966436068571</v>
      </c>
      <c r="H1387" s="21">
        <f t="shared" si="582"/>
        <v>7.038792277013704E-3</v>
      </c>
      <c r="I1387" s="37">
        <f t="shared" si="575"/>
        <v>0.46789640345421335</v>
      </c>
      <c r="J1387" s="1">
        <f t="shared" si="583"/>
        <v>2.1985823849011793E-2</v>
      </c>
      <c r="K1387" s="1">
        <f t="shared" si="584"/>
        <v>4.8131980623156577E-6</v>
      </c>
      <c r="L1387" s="1">
        <f t="shared" si="576"/>
        <v>0.22800812505946846</v>
      </c>
      <c r="M1387" s="1">
        <f t="shared" si="577"/>
        <v>0.29528792933346615</v>
      </c>
      <c r="N1387" s="1">
        <f t="shared" si="578"/>
        <v>-8.1076725411314249E-2</v>
      </c>
      <c r="O1387" s="1">
        <f t="shared" si="579"/>
        <v>-0.56324142800808363</v>
      </c>
      <c r="P1387" s="1">
        <f t="shared" si="580"/>
        <v>1.3900893053708473E-3</v>
      </c>
      <c r="Q1387" s="1">
        <f t="shared" si="585"/>
        <v>-1.6101421945960107E-2</v>
      </c>
      <c r="R1387" s="1">
        <f t="shared" si="586"/>
        <v>4.1397209372856817E-4</v>
      </c>
      <c r="S1387" s="1">
        <f t="shared" si="587"/>
        <v>-4.9741163690363022E-3</v>
      </c>
      <c r="T1387" s="1">
        <f t="shared" si="588"/>
        <v>2.1608393140479234E-3</v>
      </c>
      <c r="U1387" s="1">
        <f t="shared" si="589"/>
        <v>-3.3741798387559834E-5</v>
      </c>
      <c r="V1387" s="1">
        <f t="shared" si="590"/>
        <v>2.1905177609778231E-4</v>
      </c>
      <c r="W1387" s="1">
        <f t="shared" si="596"/>
        <v>0</v>
      </c>
      <c r="X1387" s="1">
        <f t="shared" si="596"/>
        <v>0</v>
      </c>
      <c r="Y1387" s="1">
        <f t="shared" si="596"/>
        <v>0</v>
      </c>
      <c r="Z1387" s="1">
        <f t="shared" si="596"/>
        <v>0</v>
      </c>
      <c r="AA1387" s="1">
        <f>+AA$3*$F1387*ABS($F1387)*COS(2*PI()*$A1387/$AZ$22+AA$4)*COS(2*PI()*$A1387/$BA$22+AA$5)</f>
        <v>0</v>
      </c>
      <c r="AB1387" s="39">
        <f>+AB$3*$F1387*ABS($F1387)*COS(2*2*PI()*$A1387/$BA$33+AB$4)*COS(2*2*PI()*$A1387/$BA$34+AB$5)*COS(2*2*PI()*$A1387/$BA$35+AB$6)</f>
        <v>0</v>
      </c>
      <c r="AE1387" s="20">
        <f>+$AF$20*SIGN(SOI!A1386)*(ABS(SOI!A1386))^$AE$2</f>
        <v>0.29267665913254715</v>
      </c>
      <c r="AF1387" s="20">
        <f t="shared" si="593"/>
        <v>0.25694358128532502</v>
      </c>
      <c r="AG1387" s="19">
        <f t="shared" si="594"/>
        <v>-0.49994695450420312</v>
      </c>
      <c r="AH1387" s="19">
        <f t="shared" si="595"/>
        <v>-0.55586448334317129</v>
      </c>
      <c r="AI1387">
        <f t="shared" si="592"/>
        <v>0.81900000000001782</v>
      </c>
      <c r="AJ1387">
        <f t="shared" si="591"/>
        <v>0.75689053578952814</v>
      </c>
      <c r="AK1387">
        <v>1</v>
      </c>
    </row>
    <row r="1388" spans="1:37" x14ac:dyDescent="0.25">
      <c r="A1388">
        <v>113.83333333333123</v>
      </c>
      <c r="B1388" s="2">
        <v>1993.8333333332298</v>
      </c>
      <c r="C1388">
        <f>+D1388+($D$2+E1388+F1388)*SOI!A1387*IF(B1388&gt;$C$18, IF(B1388&lt;$C$19,-1,1),1)</f>
        <v>-0.34007564332085238</v>
      </c>
      <c r="D1388">
        <f>+$D$3*((1-$D$5)*SOI!D1387+$D$5*SOI!D1386) +   $D$4*((1-$D$5)*SOI!E1387+$D$5*SOI!E1386)</f>
        <v>0</v>
      </c>
      <c r="E1388">
        <f t="shared" si="573"/>
        <v>2.3875979237058229</v>
      </c>
      <c r="F1388">
        <f t="shared" si="574"/>
        <v>-3.6021537927088669</v>
      </c>
      <c r="G1388">
        <f t="shared" si="581"/>
        <v>-1.214555869003044</v>
      </c>
      <c r="H1388" s="21">
        <f t="shared" si="582"/>
        <v>-3.4270462254989416E-3</v>
      </c>
      <c r="I1388" s="37">
        <f t="shared" si="575"/>
        <v>0.11378301057303622</v>
      </c>
      <c r="J1388" s="1">
        <f t="shared" si="583"/>
        <v>-5.1754812869256946E-4</v>
      </c>
      <c r="K1388" s="1">
        <f t="shared" si="584"/>
        <v>-2.6684059763053526E-7</v>
      </c>
      <c r="L1388" s="1">
        <f t="shared" si="576"/>
        <v>-0.34633300742370421</v>
      </c>
      <c r="M1388" s="1">
        <f t="shared" si="577"/>
        <v>-2.8584195884706291E-2</v>
      </c>
      <c r="N1388" s="1">
        <f t="shared" si="578"/>
        <v>0.10983733730548566</v>
      </c>
      <c r="O1388" s="1">
        <f t="shared" si="579"/>
        <v>1.1049115867644481E-3</v>
      </c>
      <c r="P1388" s="1">
        <f t="shared" si="580"/>
        <v>-2.5863326106191877E-2</v>
      </c>
      <c r="Q1388" s="1">
        <f t="shared" si="585"/>
        <v>-2.1115351355609131E-3</v>
      </c>
      <c r="R1388" s="1">
        <f t="shared" si="586"/>
        <v>1.320179123531248E-5</v>
      </c>
      <c r="S1388" s="1">
        <f t="shared" si="587"/>
        <v>1.6386924443876577E-3</v>
      </c>
      <c r="T1388" s="1">
        <f t="shared" si="588"/>
        <v>6.4387115664471865E-6</v>
      </c>
      <c r="U1388" s="1">
        <f t="shared" si="589"/>
        <v>1.5266434312110808E-4</v>
      </c>
      <c r="V1388" s="1">
        <f t="shared" si="590"/>
        <v>5.5213114889095241E-3</v>
      </c>
      <c r="W1388" s="1">
        <f t="shared" si="596"/>
        <v>0</v>
      </c>
      <c r="X1388" s="1">
        <f t="shared" si="596"/>
        <v>0</v>
      </c>
      <c r="Y1388" s="1">
        <f t="shared" si="596"/>
        <v>0</v>
      </c>
      <c r="Z1388" s="1">
        <f t="shared" si="596"/>
        <v>0</v>
      </c>
      <c r="AA1388" s="1">
        <f>+AA$3*$F1388*ABS($F1388)*COS(2*PI()*$A1388/$AZ$22+AA$4)*COS(2*PI()*$A1388/$BA$22+AA$5)</f>
        <v>0</v>
      </c>
      <c r="AB1388" s="39">
        <f>+AB$3*$F1388*ABS($F1388)*COS(2*2*PI()*$A1388/$BA$33+AB$4)*COS(2*2*PI()*$A1388/$BA$34+AB$5)*COS(2*2*PI()*$A1388/$BA$35+AB$6)</f>
        <v>0</v>
      </c>
      <c r="AE1388" s="20">
        <f>+$AF$20*SIGN(SOI!A1387)*(ABS(SOI!A1387))^$AE$2</f>
        <v>0.24530022444698038</v>
      </c>
      <c r="AF1388" s="20">
        <f t="shared" si="593"/>
        <v>0.24159115286386698</v>
      </c>
      <c r="AG1388" s="19">
        <f t="shared" si="594"/>
        <v>-1.0753036522304422</v>
      </c>
      <c r="AH1388" s="19">
        <f t="shared" si="595"/>
        <v>-0.72407662188363398</v>
      </c>
      <c r="AI1388">
        <f t="shared" si="592"/>
        <v>0.81960000000001787</v>
      </c>
      <c r="AJ1388">
        <f t="shared" si="591"/>
        <v>1.3168948050943092</v>
      </c>
      <c r="AK1388">
        <v>1</v>
      </c>
    </row>
    <row r="1389" spans="1:37" x14ac:dyDescent="0.25">
      <c r="A1389">
        <v>113.91666666666455</v>
      </c>
      <c r="B1389" s="2">
        <v>1993.9166666665631</v>
      </c>
      <c r="C1389">
        <f>+D1389+($D$2+E1389+F1389)*SOI!A1388*IF(B1389&gt;$C$18, IF(B1389&lt;$C$19,-1,1),1)</f>
        <v>3.524143705032591</v>
      </c>
      <c r="D1389">
        <f>+$D$3*((1-$D$5)*SOI!D1388+$D$5*SOI!D1387) +   $D$4*((1-$D$5)*SOI!E1388+$D$5*SOI!E1387)</f>
        <v>0</v>
      </c>
      <c r="E1389">
        <f t="shared" si="573"/>
        <v>-41.120340000217041</v>
      </c>
      <c r="F1389">
        <f t="shared" si="574"/>
        <v>59.668464763546467</v>
      </c>
      <c r="G1389">
        <f t="shared" si="581"/>
        <v>18.548124763329426</v>
      </c>
      <c r="H1389" s="21">
        <f t="shared" si="582"/>
        <v>0.91193366073793669</v>
      </c>
      <c r="I1389" s="37">
        <f t="shared" si="575"/>
        <v>-17.87528018289747</v>
      </c>
      <c r="J1389" s="1">
        <f t="shared" si="583"/>
        <v>23.355871474643155</v>
      </c>
      <c r="K1389" s="1">
        <f t="shared" si="584"/>
        <v>12.321004495600587</v>
      </c>
      <c r="L1389" s="1">
        <f t="shared" si="576"/>
        <v>39.728581423757916</v>
      </c>
      <c r="M1389" s="1">
        <f t="shared" si="577"/>
        <v>-8.2109966734650257</v>
      </c>
      <c r="N1389" s="1">
        <f t="shared" si="578"/>
        <v>-2.5598172069169332E-2</v>
      </c>
      <c r="O1389" s="1">
        <f t="shared" si="579"/>
        <v>-16.367942552751231</v>
      </c>
      <c r="P1389" s="1">
        <f t="shared" si="580"/>
        <v>0.70275322771195414</v>
      </c>
      <c r="Q1389" s="1">
        <f t="shared" si="585"/>
        <v>0.14136020526387366</v>
      </c>
      <c r="R1389" s="1">
        <f t="shared" si="586"/>
        <v>0.138847208512583</v>
      </c>
      <c r="S1389" s="1">
        <f t="shared" si="587"/>
        <v>5.9997319309987238E-2</v>
      </c>
      <c r="T1389" s="1">
        <f t="shared" si="588"/>
        <v>10.941445683450223</v>
      </c>
      <c r="U1389" s="1">
        <f t="shared" si="589"/>
        <v>0.65167569508231238</v>
      </c>
      <c r="V1389" s="1">
        <f t="shared" si="590"/>
        <v>3.4963884747151334E-2</v>
      </c>
      <c r="W1389" s="1">
        <f t="shared" si="596"/>
        <v>0</v>
      </c>
      <c r="X1389" s="1">
        <f t="shared" si="596"/>
        <v>0</v>
      </c>
      <c r="Y1389" s="1">
        <f t="shared" si="596"/>
        <v>0</v>
      </c>
      <c r="Z1389" s="1">
        <f t="shared" si="596"/>
        <v>0</v>
      </c>
      <c r="AA1389" s="1">
        <f>+AA$3*$F1389*ABS($F1389)*COS(2*PI()*$A1389/$AZ$22+AA$4)*COS(2*PI()*$A1389/$BA$22+AA$5)</f>
        <v>0</v>
      </c>
      <c r="AB1389" s="39">
        <f>+AB$3*$F1389*ABS($F1389)*COS(2*2*PI()*$A1389/$BA$33+AB$4)*COS(2*2*PI()*$A1389/$BA$34+AB$5)*COS(2*2*PI()*$A1389/$BA$35+AB$6)</f>
        <v>0</v>
      </c>
      <c r="AE1389" s="20">
        <f>+$AF$20*SIGN(SOI!A1388)*(ABS(SOI!A1388))^$AE$2</f>
        <v>0.18679657501207333</v>
      </c>
      <c r="AF1389" s="20">
        <f t="shared" si="593"/>
        <v>0.16105315737558382</v>
      </c>
      <c r="AG1389" s="19">
        <f t="shared" si="594"/>
        <v>-0.52479684188196707</v>
      </c>
      <c r="AH1389" s="19">
        <f t="shared" si="595"/>
        <v>-0.59478851522400955</v>
      </c>
      <c r="AI1389">
        <f t="shared" si="592"/>
        <v>0.82020000000001791</v>
      </c>
      <c r="AJ1389">
        <f t="shared" si="591"/>
        <v>0.68584999925755086</v>
      </c>
      <c r="AK1389">
        <v>1</v>
      </c>
    </row>
    <row r="1390" spans="1:37" x14ac:dyDescent="0.25">
      <c r="A1390">
        <v>113.99999999999788</v>
      </c>
      <c r="B1390" s="2">
        <v>1993.9999999998963</v>
      </c>
      <c r="C1390">
        <f>+D1390+($D$2+E1390+F1390)*SOI!A1389*IF(B1390&gt;$C$18, IF(B1390&lt;$C$19,-1,1),1)</f>
        <v>4.0006085172215655E-2</v>
      </c>
      <c r="D1390">
        <f>+$D$3*((1-$D$5)*SOI!D1389+$D$5*SOI!D1388) +   $D$4*((1-$D$5)*SOI!E1389+$D$5*SOI!E1388)</f>
        <v>0</v>
      </c>
      <c r="E1390">
        <f t="shared" si="573"/>
        <v>-2.6892524469511114</v>
      </c>
      <c r="F1390">
        <f t="shared" si="574"/>
        <v>4.0227886193583</v>
      </c>
      <c r="G1390">
        <f t="shared" si="581"/>
        <v>1.3335361724071886</v>
      </c>
      <c r="H1390" s="21">
        <f t="shared" si="582"/>
        <v>-3.1554912731292774E-2</v>
      </c>
      <c r="I1390" s="37">
        <f t="shared" si="575"/>
        <v>-1.5934628879184081</v>
      </c>
      <c r="J1390" s="1">
        <f t="shared" si="583"/>
        <v>0.22619865412251786</v>
      </c>
      <c r="K1390" s="1">
        <f t="shared" si="584"/>
        <v>6.5272288632187564E-3</v>
      </c>
      <c r="L1390" s="1">
        <f t="shared" si="576"/>
        <v>3.0498999225957895</v>
      </c>
      <c r="M1390" s="1">
        <f t="shared" si="577"/>
        <v>-0.89207366912829666</v>
      </c>
      <c r="N1390" s="1">
        <f t="shared" si="578"/>
        <v>0.12188582938317545</v>
      </c>
      <c r="O1390" s="1">
        <f t="shared" si="579"/>
        <v>-2.5488645665630978</v>
      </c>
      <c r="P1390" s="1">
        <f t="shared" si="580"/>
        <v>3.1142277830835268E-2</v>
      </c>
      <c r="Q1390" s="1">
        <f t="shared" si="585"/>
        <v>-7.3126750361737936E-2</v>
      </c>
      <c r="R1390" s="1">
        <f t="shared" si="586"/>
        <v>-6.4028798958965585E-3</v>
      </c>
      <c r="S1390" s="1">
        <f t="shared" si="587"/>
        <v>-2.5466262104538648E-2</v>
      </c>
      <c r="T1390" s="1">
        <f t="shared" si="588"/>
        <v>0.13080065156306775</v>
      </c>
      <c r="U1390" s="1">
        <f t="shared" si="589"/>
        <v>2.5743532794630201E-3</v>
      </c>
      <c r="V1390" s="1">
        <f t="shared" si="590"/>
        <v>-7.3775382307305296E-3</v>
      </c>
      <c r="W1390" s="1">
        <f t="shared" si="596"/>
        <v>0</v>
      </c>
      <c r="X1390" s="1">
        <f t="shared" si="596"/>
        <v>0</v>
      </c>
      <c r="Y1390" s="1">
        <f t="shared" si="596"/>
        <v>0</v>
      </c>
      <c r="Z1390" s="1">
        <f t="shared" si="596"/>
        <v>0</v>
      </c>
      <c r="AA1390" s="1">
        <f>+AA$3*$F1390*ABS($F1390)*COS(2*PI()*$A1390/$AZ$22+AA$4)*COS(2*PI()*$A1390/$BA$22+AA$5)</f>
        <v>0</v>
      </c>
      <c r="AB1390" s="39">
        <f>+AB$3*$F1390*ABS($F1390)*COS(2*2*PI()*$A1390/$BA$33+AB$4)*COS(2*2*PI()*$A1390/$BA$34+AB$5)*COS(2*2*PI()*$A1390/$BA$35+AB$6)</f>
        <v>0</v>
      </c>
      <c r="AE1390" s="20">
        <f>+$AF$20*SIGN(SOI!A1389)*(ABS(SOI!A1389))^$AE$2</f>
        <v>5.1062672667697775E-2</v>
      </c>
      <c r="AF1390" s="20">
        <f t="shared" si="593"/>
        <v>2.4103265388877904E-2</v>
      </c>
      <c r="AG1390" s="19">
        <f t="shared" si="594"/>
        <v>-0.66888895489701883</v>
      </c>
      <c r="AH1390" s="19">
        <f t="shared" si="595"/>
        <v>-0.63761042852055649</v>
      </c>
      <c r="AI1390">
        <f t="shared" si="592"/>
        <v>0.82080000000001796</v>
      </c>
      <c r="AJ1390">
        <f t="shared" si="591"/>
        <v>0.69299222028589669</v>
      </c>
      <c r="AK1390">
        <v>1</v>
      </c>
    </row>
    <row r="1391" spans="1:37" x14ac:dyDescent="0.25">
      <c r="A1391">
        <v>114.08333333333121</v>
      </c>
      <c r="B1391" s="2">
        <v>1994.0833333332296</v>
      </c>
      <c r="C1391">
        <f>+D1391+($D$2+E1391+F1391)*SOI!A1390*IF(B1391&gt;$C$18, IF(B1391&lt;$C$19,-1,1),1)</f>
        <v>0.14225027712515398</v>
      </c>
      <c r="D1391">
        <f>+$D$3*((1-$D$5)*SOI!D1390+$D$5*SOI!D1389) +   $D$4*((1-$D$5)*SOI!E1390+$D$5*SOI!E1389)</f>
        <v>0</v>
      </c>
      <c r="E1391">
        <f t="shared" si="573"/>
        <v>1.3464768077587683</v>
      </c>
      <c r="F1391">
        <f t="shared" si="574"/>
        <v>-2.2355410397909807</v>
      </c>
      <c r="G1391">
        <f t="shared" si="581"/>
        <v>-0.88906423203221241</v>
      </c>
      <c r="H1391" s="21">
        <f t="shared" si="582"/>
        <v>2.9208792683892995E-2</v>
      </c>
      <c r="I1391" s="37">
        <f t="shared" si="575"/>
        <v>0.59009464509657528</v>
      </c>
      <c r="J1391" s="1">
        <f t="shared" si="583"/>
        <v>4.2567732228278754E-2</v>
      </c>
      <c r="K1391" s="1">
        <f t="shared" si="584"/>
        <v>-2.4704187237858721E-5</v>
      </c>
      <c r="L1391" s="1">
        <f t="shared" si="576"/>
        <v>-0.45838286018290431</v>
      </c>
      <c r="M1391" s="1">
        <f t="shared" si="577"/>
        <v>0.45332690755715982</v>
      </c>
      <c r="N1391" s="1">
        <f t="shared" si="578"/>
        <v>-8.6635324223420712E-2</v>
      </c>
      <c r="O1391" s="1">
        <f t="shared" si="579"/>
        <v>0.94685291610790989</v>
      </c>
      <c r="P1391" s="1">
        <f t="shared" si="580"/>
        <v>-2.1111231213330178E-3</v>
      </c>
      <c r="Q1391" s="1">
        <f t="shared" si="585"/>
        <v>-2.6413675593332596E-2</v>
      </c>
      <c r="R1391" s="1">
        <f t="shared" si="586"/>
        <v>8.5646109756421526E-4</v>
      </c>
      <c r="S1391" s="1">
        <f t="shared" si="587"/>
        <v>-6.7032700096605578E-3</v>
      </c>
      <c r="T1391" s="1">
        <f t="shared" si="588"/>
        <v>7.3027839048307929E-3</v>
      </c>
      <c r="U1391" s="1">
        <f t="shared" si="589"/>
        <v>6.4626561986890429E-5</v>
      </c>
      <c r="V1391" s="1">
        <f t="shared" si="590"/>
        <v>-3.554810417667379E-4</v>
      </c>
      <c r="W1391" s="1">
        <f t="shared" si="596"/>
        <v>0</v>
      </c>
      <c r="X1391" s="1">
        <f t="shared" si="596"/>
        <v>0</v>
      </c>
      <c r="Y1391" s="1">
        <f t="shared" si="596"/>
        <v>0</v>
      </c>
      <c r="Z1391" s="1">
        <f t="shared" si="596"/>
        <v>0</v>
      </c>
      <c r="AA1391" s="1">
        <f>+AA$3*$F1391*ABS($F1391)*COS(2*PI()*$A1391/$AZ$22+AA$4)*COS(2*PI()*$A1391/$BA$22+AA$5)</f>
        <v>0</v>
      </c>
      <c r="AB1391" s="39">
        <f>+AB$3*$F1391*ABS($F1391)*COS(2*2*PI()*$A1391/$BA$33+AB$4)*COS(2*2*PI()*$A1391/$BA$34+AB$5)*COS(2*2*PI()*$A1391/$BA$35+AB$6)</f>
        <v>0</v>
      </c>
      <c r="AE1391" s="20">
        <f>+$AF$20*SIGN(SOI!A1390)*(ABS(SOI!A1390))^$AE$2</f>
        <v>-0.16554945151313741</v>
      </c>
      <c r="AF1391" s="20">
        <f t="shared" si="593"/>
        <v>-6.5863576335253401E-2</v>
      </c>
      <c r="AG1391" s="19">
        <f t="shared" si="594"/>
        <v>-0.5998175009283887</v>
      </c>
      <c r="AH1391" s="19">
        <f t="shared" si="595"/>
        <v>-0.60857867071715677</v>
      </c>
      <c r="AI1391">
        <f t="shared" si="592"/>
        <v>0.821400000000018</v>
      </c>
      <c r="AJ1391">
        <f t="shared" si="591"/>
        <v>0.53395392459313529</v>
      </c>
      <c r="AK1391">
        <v>1</v>
      </c>
    </row>
    <row r="1392" spans="1:37" x14ac:dyDescent="0.25">
      <c r="A1392">
        <v>114.16666666666454</v>
      </c>
      <c r="B1392" s="2">
        <v>1994.1666666665628</v>
      </c>
      <c r="C1392">
        <f>+D1392+($D$2+E1392+F1392)*SOI!A1391*IF(B1392&gt;$C$18, IF(B1392&lt;$C$19,-1,1),1)</f>
        <v>-5.7576466861698018E-2</v>
      </c>
      <c r="D1392">
        <f>+$D$3*((1-$D$5)*SOI!D1391+$D$5*SOI!D1390) +   $D$4*((1-$D$5)*SOI!E1391+$D$5*SOI!E1390)</f>
        <v>0</v>
      </c>
      <c r="E1392">
        <f t="shared" si="573"/>
        <v>-0.94082667470416181</v>
      </c>
      <c r="F1392">
        <f t="shared" si="574"/>
        <v>1.9004344557324622</v>
      </c>
      <c r="G1392">
        <f t="shared" si="581"/>
        <v>0.95960778102830036</v>
      </c>
      <c r="H1392" s="21">
        <f t="shared" si="582"/>
        <v>-4.7167238496546651E-3</v>
      </c>
      <c r="I1392" s="37">
        <f t="shared" si="575"/>
        <v>-4.6841744268029444E-2</v>
      </c>
      <c r="J1392" s="1">
        <f t="shared" si="583"/>
        <v>1.4302395015568928E-3</v>
      </c>
      <c r="K1392" s="1">
        <f t="shared" si="584"/>
        <v>2.8381631511891547E-7</v>
      </c>
      <c r="L1392" s="1">
        <f t="shared" si="576"/>
        <v>4.0412357407474418E-2</v>
      </c>
      <c r="M1392" s="1">
        <f t="shared" si="577"/>
        <v>-0.19187940678619592</v>
      </c>
      <c r="N1392" s="1">
        <f t="shared" si="578"/>
        <v>4.3414104061130887E-2</v>
      </c>
      <c r="O1392" s="1">
        <f t="shared" si="579"/>
        <v>-7.9548703817602054E-2</v>
      </c>
      <c r="P1392" s="1">
        <f t="shared" si="580"/>
        <v>3.2744921040248958E-3</v>
      </c>
      <c r="Q1392" s="1">
        <f t="shared" si="585"/>
        <v>-5.6024958941418056E-3</v>
      </c>
      <c r="R1392" s="1">
        <f t="shared" si="586"/>
        <v>-1.4420214931393097E-5</v>
      </c>
      <c r="S1392" s="1">
        <f t="shared" si="587"/>
        <v>-2.6664530198020162E-4</v>
      </c>
      <c r="T1392" s="1">
        <f t="shared" si="588"/>
        <v>5.4090980175884982E-5</v>
      </c>
      <c r="U1392" s="1">
        <f t="shared" si="589"/>
        <v>7.9570634895112678E-6</v>
      </c>
      <c r="V1392" s="1">
        <f t="shared" si="590"/>
        <v>-2.7630113402004339E-4</v>
      </c>
      <c r="W1392" s="1">
        <f t="shared" si="596"/>
        <v>0</v>
      </c>
      <c r="X1392" s="1">
        <f t="shared" si="596"/>
        <v>0</v>
      </c>
      <c r="Y1392" s="1">
        <f t="shared" si="596"/>
        <v>0</v>
      </c>
      <c r="Z1392" s="1">
        <f t="shared" si="596"/>
        <v>0</v>
      </c>
      <c r="AA1392" s="1">
        <f>+AA$3*$F1392*ABS($F1392)*COS(2*PI()*$A1392/$AZ$22+AA$4)*COS(2*PI()*$A1392/$BA$22+AA$5)</f>
        <v>0</v>
      </c>
      <c r="AB1392" s="39">
        <f>+AB$3*$F1392*ABS($F1392)*COS(2*2*PI()*$A1392/$BA$33+AB$4)*COS(2*2*PI()*$A1392/$BA$34+AB$5)*COS(2*2*PI()*$A1392/$BA$35+AB$6)</f>
        <v>0</v>
      </c>
      <c r="AE1392" s="20">
        <f>+$AF$20*SIGN(SOI!A1391)*(ABS(SOI!A1391))^$AE$2</f>
        <v>-8.3103950160320586E-2</v>
      </c>
      <c r="AF1392" s="20">
        <f t="shared" si="593"/>
        <v>-6.5863576335253415E-2</v>
      </c>
      <c r="AG1392" s="19">
        <f t="shared" si="594"/>
        <v>-0.64467253953260961</v>
      </c>
      <c r="AH1392" s="19">
        <f t="shared" si="595"/>
        <v>-0.65554439016157895</v>
      </c>
      <c r="AI1392">
        <f t="shared" si="592"/>
        <v>0.82200000000001805</v>
      </c>
      <c r="AJ1392">
        <f t="shared" si="591"/>
        <v>0.5788089631973562</v>
      </c>
      <c r="AK1392">
        <v>1</v>
      </c>
    </row>
    <row r="1393" spans="1:37" x14ac:dyDescent="0.25">
      <c r="A1393">
        <v>114.24999999999787</v>
      </c>
      <c r="B1393" s="2">
        <v>1994.2499999998961</v>
      </c>
      <c r="C1393">
        <f>+D1393+($D$2+E1393+F1393)*SOI!A1392*IF(B1393&gt;$C$18, IF(B1393&lt;$C$19,-1,1),1)</f>
        <v>-4.1755324451667186E-2</v>
      </c>
      <c r="D1393">
        <f>+$D$3*((1-$D$5)*SOI!D1392+$D$5*SOI!D1391) +   $D$4*((1-$D$5)*SOI!E1392+$D$5*SOI!E1391)</f>
        <v>0</v>
      </c>
      <c r="E1393">
        <f t="shared" si="573"/>
        <v>0.7629647372743209</v>
      </c>
      <c r="F1393">
        <f t="shared" si="574"/>
        <v>-2.1548088856632273</v>
      </c>
      <c r="G1393">
        <f t="shared" si="581"/>
        <v>-1.3918441483889064</v>
      </c>
      <c r="H1393" s="21">
        <f t="shared" si="582"/>
        <v>-1.662203236214016E-2</v>
      </c>
      <c r="I1393" s="37">
        <f t="shared" si="575"/>
        <v>-0.28819267245239832</v>
      </c>
      <c r="J1393" s="1">
        <f t="shared" si="583"/>
        <v>1.7782627556461636E-3</v>
      </c>
      <c r="K1393" s="1">
        <f t="shared" si="584"/>
        <v>-4.4033738551848628E-5</v>
      </c>
      <c r="L1393" s="1">
        <f t="shared" si="576"/>
        <v>-0.60432484143201481</v>
      </c>
      <c r="M1393" s="1">
        <f t="shared" si="577"/>
        <v>-3.8776236505750045E-2</v>
      </c>
      <c r="N1393" s="1">
        <f t="shared" si="578"/>
        <v>-6.8350657389033894E-3</v>
      </c>
      <c r="O1393" s="1">
        <f t="shared" si="579"/>
        <v>0.12568505596711793</v>
      </c>
      <c r="P1393" s="1">
        <f t="shared" si="580"/>
        <v>-2.1502321595788319E-2</v>
      </c>
      <c r="Q1393" s="1">
        <f t="shared" si="585"/>
        <v>1.7825047195582156E-4</v>
      </c>
      <c r="R1393" s="1">
        <f t="shared" si="586"/>
        <v>2.8227391750166429E-6</v>
      </c>
      <c r="S1393" s="1">
        <f t="shared" si="587"/>
        <v>2.5828290644686638E-4</v>
      </c>
      <c r="T1393" s="1">
        <f t="shared" si="588"/>
        <v>1.2780023374407191E-3</v>
      </c>
      <c r="U1393" s="1">
        <f t="shared" si="589"/>
        <v>-3.214727048693789E-4</v>
      </c>
      <c r="V1393" s="1">
        <f t="shared" si="590"/>
        <v>-2.8565111651452583E-4</v>
      </c>
      <c r="W1393" s="1">
        <f t="shared" si="596"/>
        <v>0</v>
      </c>
      <c r="X1393" s="1">
        <f t="shared" si="596"/>
        <v>0</v>
      </c>
      <c r="Y1393" s="1">
        <f t="shared" si="596"/>
        <v>0</v>
      </c>
      <c r="Z1393" s="1">
        <f t="shared" si="596"/>
        <v>0</v>
      </c>
      <c r="AA1393" s="1">
        <f>+AA$3*$F1393*ABS($F1393)*COS(2*PI()*$A1393/$AZ$22+AA$4)*COS(2*PI()*$A1393/$BA$22+AA$5)</f>
        <v>0</v>
      </c>
      <c r="AB1393" s="39">
        <f>+AB$3*$F1393*ABS($F1393)*COS(2*2*PI()*$A1393/$BA$33+AB$4)*COS(2*2*PI()*$A1393/$BA$34+AB$5)*COS(2*2*PI()*$A1393/$BA$35+AB$6)</f>
        <v>0</v>
      </c>
      <c r="AE1393" s="20">
        <f>+$AF$20*SIGN(SOI!A1392)*(ABS(SOI!A1392))^$AE$2</f>
        <v>5.1062672667697775E-2</v>
      </c>
      <c r="AF1393" s="20">
        <f t="shared" si="593"/>
        <v>3.9560607806656149E-2</v>
      </c>
      <c r="AG1393" s="19">
        <f t="shared" si="594"/>
        <v>-0.54911154871415946</v>
      </c>
      <c r="AH1393" s="19">
        <f t="shared" si="595"/>
        <v>-0.55807711124361348</v>
      </c>
      <c r="AI1393">
        <f t="shared" si="592"/>
        <v>0.82260000000001809</v>
      </c>
      <c r="AJ1393">
        <f t="shared" si="591"/>
        <v>0.58867215652081561</v>
      </c>
      <c r="AK1393">
        <v>1</v>
      </c>
    </row>
    <row r="1394" spans="1:37" x14ac:dyDescent="0.25">
      <c r="A1394">
        <v>114.3333333333312</v>
      </c>
      <c r="B1394" s="2">
        <v>1994.3333333332293</v>
      </c>
      <c r="C1394">
        <f>+D1394+($D$2+E1394+F1394)*SOI!A1393*IF(B1394&gt;$C$18, IF(B1394&lt;$C$19,-1,1),1)</f>
        <v>0.4090075333442092</v>
      </c>
      <c r="D1394">
        <f>+$D$3*((1-$D$5)*SOI!D1393+$D$5*SOI!D1392) +   $D$4*((1-$D$5)*SOI!E1393+$D$5*SOI!E1392)</f>
        <v>0</v>
      </c>
      <c r="E1394">
        <f t="shared" si="573"/>
        <v>-0.68067141207983539</v>
      </c>
      <c r="F1394">
        <f t="shared" si="574"/>
        <v>3.6021537931099008</v>
      </c>
      <c r="G1394">
        <f t="shared" si="581"/>
        <v>2.9214823810300654</v>
      </c>
      <c r="H1394" s="21">
        <f t="shared" si="582"/>
        <v>2.2098116841234909E-2</v>
      </c>
      <c r="I1394" s="37">
        <f t="shared" si="575"/>
        <v>0.44053359970469402</v>
      </c>
      <c r="J1394" s="1">
        <f t="shared" si="583"/>
        <v>2.2459808189201402E-2</v>
      </c>
      <c r="K1394" s="1">
        <f t="shared" si="584"/>
        <v>6.6938128234320668E-4</v>
      </c>
      <c r="L1394" s="1">
        <f t="shared" si="576"/>
        <v>0.8331882178798985</v>
      </c>
      <c r="M1394" s="1">
        <f t="shared" si="577"/>
        <v>0.32039052376473381</v>
      </c>
      <c r="N1394" s="1">
        <f t="shared" si="578"/>
        <v>1.0934029764053162E-2</v>
      </c>
      <c r="O1394" s="1">
        <f t="shared" si="579"/>
        <v>-0.58321533523653746</v>
      </c>
      <c r="P1394" s="1">
        <f t="shared" si="580"/>
        <v>5.1092292810476225E-2</v>
      </c>
      <c r="Q1394" s="1">
        <f t="shared" si="585"/>
        <v>2.3560377845057976E-3</v>
      </c>
      <c r="R1394" s="1">
        <f t="shared" si="586"/>
        <v>-5.7031975720258811E-5</v>
      </c>
      <c r="S1394" s="1">
        <f t="shared" si="587"/>
        <v>6.3158138932288858E-4</v>
      </c>
      <c r="T1394" s="1">
        <f t="shared" si="588"/>
        <v>8.1761643634390094E-3</v>
      </c>
      <c r="U1394" s="1">
        <f t="shared" si="589"/>
        <v>-1.1676434497848488E-3</v>
      </c>
      <c r="V1394" s="1">
        <f t="shared" si="590"/>
        <v>-1.0857842088800441E-3</v>
      </c>
      <c r="W1394" s="1">
        <f t="shared" si="596"/>
        <v>0</v>
      </c>
      <c r="X1394" s="1">
        <f t="shared" si="596"/>
        <v>0</v>
      </c>
      <c r="Y1394" s="1">
        <f t="shared" si="596"/>
        <v>0</v>
      </c>
      <c r="Z1394" s="1">
        <f t="shared" si="596"/>
        <v>0</v>
      </c>
      <c r="AA1394" s="1">
        <f>+AA$3*$F1394*ABS($F1394)*COS(2*PI()*$A1394/$AZ$22+AA$4)*COS(2*PI()*$A1394/$BA$22+AA$5)</f>
        <v>0</v>
      </c>
      <c r="AB1394" s="39">
        <f>+AB$3*$F1394*ABS($F1394)*COS(2*2*PI()*$A1394/$BA$33+AB$4)*COS(2*2*PI()*$A1394/$BA$34+AB$5)*COS(2*2*PI()*$A1394/$BA$35+AB$6)</f>
        <v>0</v>
      </c>
      <c r="AE1394" s="20">
        <f>+$AF$20*SIGN(SOI!A1393)*(ABS(SOI!A1393))^$AE$2</f>
        <v>0.15072310091259125</v>
      </c>
      <c r="AF1394" s="20">
        <f t="shared" si="593"/>
        <v>0.14696569755577324</v>
      </c>
      <c r="AG1394" s="19">
        <f t="shared" si="594"/>
        <v>0.84570077757239259</v>
      </c>
      <c r="AH1394" s="19">
        <f t="shared" si="595"/>
        <v>0.84413219204394918</v>
      </c>
      <c r="AI1394">
        <f t="shared" si="592"/>
        <v>0.82320000000001814</v>
      </c>
      <c r="AJ1394">
        <f t="shared" si="591"/>
        <v>0.69873508001661933</v>
      </c>
      <c r="AK1394">
        <v>1</v>
      </c>
    </row>
    <row r="1395" spans="1:37" x14ac:dyDescent="0.25">
      <c r="A1395">
        <v>114.41666666666453</v>
      </c>
      <c r="B1395" s="2">
        <v>1994.4166666665626</v>
      </c>
      <c r="C1395">
        <f>+D1395+($D$2+E1395+F1395)*SOI!A1394*IF(B1395&gt;$C$18, IF(B1395&lt;$C$19,-1,1),1)</f>
        <v>-15.933723695789855</v>
      </c>
      <c r="D1395">
        <f>+$D$3*((1-$D$5)*SOI!D1394+$D$5*SOI!D1393) +   $D$4*((1-$D$5)*SOI!E1394+$D$5*SOI!E1393)</f>
        <v>0</v>
      </c>
      <c r="E1395">
        <f t="shared" si="573"/>
        <v>0.65467329760540083</v>
      </c>
      <c r="F1395">
        <f t="shared" si="574"/>
        <v>-59.668464763493745</v>
      </c>
      <c r="G1395">
        <f t="shared" si="581"/>
        <v>-59.013791465888346</v>
      </c>
      <c r="H1395" s="21">
        <f t="shared" si="582"/>
        <v>-3.6453570021619155E-2</v>
      </c>
      <c r="I1395" s="37">
        <f t="shared" si="575"/>
        <v>-1.1461811233860979</v>
      </c>
      <c r="J1395" s="1">
        <f t="shared" si="583"/>
        <v>0.96632786421913863</v>
      </c>
      <c r="K1395" s="1">
        <f t="shared" si="584"/>
        <v>-9.1956735426891971E-3</v>
      </c>
      <c r="L1395" s="1">
        <f t="shared" si="576"/>
        <v>-0.46154617406194021</v>
      </c>
      <c r="M1395" s="1">
        <f t="shared" si="577"/>
        <v>-5.2981458332353126</v>
      </c>
      <c r="N1395" s="1">
        <f t="shared" si="578"/>
        <v>-1.4827559447410308</v>
      </c>
      <c r="O1395" s="1">
        <f t="shared" si="579"/>
        <v>1.5896353068060149</v>
      </c>
      <c r="P1395" s="1">
        <f t="shared" si="580"/>
        <v>-0.46486277737346271</v>
      </c>
      <c r="Q1395" s="1">
        <f t="shared" si="585"/>
        <v>5.2834295278367156</v>
      </c>
      <c r="R1395" s="1">
        <f t="shared" si="586"/>
        <v>0.33275630920081534</v>
      </c>
      <c r="S1395" s="1">
        <f t="shared" si="587"/>
        <v>0.22283990275347321</v>
      </c>
      <c r="T1395" s="1">
        <f t="shared" si="588"/>
        <v>1.2344974976709814E-2</v>
      </c>
      <c r="U1395" s="1">
        <f t="shared" si="589"/>
        <v>-2.7641005757064255E-2</v>
      </c>
      <c r="V1395" s="1">
        <f t="shared" si="590"/>
        <v>-1.3396838547762269</v>
      </c>
      <c r="W1395" s="1">
        <f t="shared" si="596"/>
        <v>0</v>
      </c>
      <c r="X1395" s="1">
        <f t="shared" si="596"/>
        <v>0</v>
      </c>
      <c r="Y1395" s="1">
        <f t="shared" si="596"/>
        <v>0</v>
      </c>
      <c r="Z1395" s="1">
        <f t="shared" si="596"/>
        <v>0</v>
      </c>
      <c r="AA1395" s="1">
        <f>+AA$3*$F1395*ABS($F1395)*COS(2*PI()*$A1395/$AZ$22+AA$4)*COS(2*PI()*$A1395/$BA$22+AA$5)</f>
        <v>0</v>
      </c>
      <c r="AB1395" s="39">
        <f>+AB$3*$F1395*ABS($F1395)*COS(2*2*PI()*$A1395/$BA$33+AB$4)*COS(2*2*PI()*$A1395/$BA$34+AB$5)*COS(2*2*PI()*$A1395/$BA$35+AB$6)</f>
        <v>0</v>
      </c>
      <c r="AE1395" s="20">
        <f>+$AF$20*SIGN(SOI!A1394)*(ABS(SOI!A1394))^$AE$2</f>
        <v>0.23911131908703068</v>
      </c>
      <c r="AF1395" s="20">
        <f t="shared" si="593"/>
        <v>0.18512795717091979</v>
      </c>
      <c r="AG1395" s="19">
        <f t="shared" si="594"/>
        <v>0.41549899464343276</v>
      </c>
      <c r="AH1395" s="19">
        <f t="shared" si="595"/>
        <v>0.40334431436164464</v>
      </c>
      <c r="AI1395">
        <f t="shared" si="592"/>
        <v>0.82380000000001818</v>
      </c>
      <c r="AJ1395">
        <f t="shared" si="591"/>
        <v>0.23037103747251297</v>
      </c>
      <c r="AK1395">
        <v>1</v>
      </c>
    </row>
    <row r="1396" spans="1:37" x14ac:dyDescent="0.25">
      <c r="A1396">
        <v>114.49999999999785</v>
      </c>
      <c r="B1396" s="2">
        <v>1994.4999999998959</v>
      </c>
      <c r="C1396">
        <f>+D1396+($D$2+E1396+F1396)*SOI!A1395*IF(B1396&gt;$C$18, IF(B1396&lt;$C$19,-1,1),1)</f>
        <v>-0.75162835503627523</v>
      </c>
      <c r="D1396">
        <f>+$D$3*((1-$D$5)*SOI!D1395+$D$5*SOI!D1394) +   $D$4*((1-$D$5)*SOI!E1395+$D$5*SOI!E1394)</f>
        <v>0</v>
      </c>
      <c r="E1396">
        <f t="shared" si="573"/>
        <v>-0.67488859930306155</v>
      </c>
      <c r="F1396">
        <f t="shared" si="574"/>
        <v>-4.0227886196736584</v>
      </c>
      <c r="G1396">
        <f t="shared" si="581"/>
        <v>-4.69767721897672</v>
      </c>
      <c r="H1396" s="21">
        <f t="shared" si="582"/>
        <v>-8.6841401994357768E-3</v>
      </c>
      <c r="I1396" s="37">
        <f t="shared" si="575"/>
        <v>7.6956196138788513E-2</v>
      </c>
      <c r="J1396" s="1">
        <f t="shared" si="583"/>
        <v>-2.2010400971456891E-3</v>
      </c>
      <c r="K1396" s="1">
        <f t="shared" si="584"/>
        <v>-2.7502082188606891E-9</v>
      </c>
      <c r="L1396" s="1">
        <f t="shared" si="576"/>
        <v>5.0517196194494233E-4</v>
      </c>
      <c r="M1396" s="1">
        <f t="shared" si="577"/>
        <v>-0.17973680555568372</v>
      </c>
      <c r="N1396" s="1">
        <f t="shared" si="578"/>
        <v>-0.1822325345836289</v>
      </c>
      <c r="O1396" s="1">
        <f t="shared" si="579"/>
        <v>-0.1659531254183986</v>
      </c>
      <c r="P1396" s="1">
        <f t="shared" si="580"/>
        <v>-1.2167315919422192E-3</v>
      </c>
      <c r="Q1396" s="1">
        <f t="shared" si="585"/>
        <v>2.2028517538641768E-2</v>
      </c>
      <c r="R1396" s="1">
        <f t="shared" si="586"/>
        <v>-9.3150671933901573E-5</v>
      </c>
      <c r="S1396" s="1">
        <f t="shared" si="587"/>
        <v>-1.8388213733882496E-3</v>
      </c>
      <c r="T1396" s="1">
        <f t="shared" si="588"/>
        <v>1.410594651451512E-6</v>
      </c>
      <c r="U1396" s="1">
        <f t="shared" si="589"/>
        <v>4.8575154923676482E-6</v>
      </c>
      <c r="V1396" s="1">
        <f t="shared" si="590"/>
        <v>-4.3095167897832441E-4</v>
      </c>
      <c r="W1396" s="1">
        <f t="shared" si="596"/>
        <v>0</v>
      </c>
      <c r="X1396" s="1">
        <f t="shared" si="596"/>
        <v>0</v>
      </c>
      <c r="Y1396" s="1">
        <f t="shared" si="596"/>
        <v>0</v>
      </c>
      <c r="Z1396" s="1">
        <f t="shared" si="596"/>
        <v>0</v>
      </c>
      <c r="AA1396" s="1">
        <f>+AA$3*$F1396*ABS($F1396)*COS(2*PI()*$A1396/$AZ$22+AA$4)*COS(2*PI()*$A1396/$BA$22+AA$5)</f>
        <v>0</v>
      </c>
      <c r="AB1396" s="39">
        <f>+AB$3*$F1396*ABS($F1396)*COS(2*2*PI()*$A1396/$BA$33+AB$4)*COS(2*2*PI()*$A1396/$BA$34+AB$5)*COS(2*2*PI()*$A1396/$BA$35+AB$6)</f>
        <v>0</v>
      </c>
      <c r="AE1396" s="20">
        <f>+$AF$20*SIGN(SOI!A1395)*(ABS(SOI!A1395))^$AE$2</f>
        <v>0.16554945151313741</v>
      </c>
      <c r="AF1396" s="20">
        <f t="shared" si="593"/>
        <v>0.26120930730273478</v>
      </c>
      <c r="AG1396" s="19">
        <f t="shared" si="594"/>
        <v>0.64738955819615518</v>
      </c>
      <c r="AH1396" s="19">
        <f t="shared" si="595"/>
        <v>0.65559478820177497</v>
      </c>
      <c r="AI1396">
        <f t="shared" si="592"/>
        <v>0.82440000000001823</v>
      </c>
      <c r="AJ1396">
        <f t="shared" si="591"/>
        <v>0.3861802508934204</v>
      </c>
      <c r="AK1396">
        <v>1</v>
      </c>
    </row>
    <row r="1397" spans="1:37" x14ac:dyDescent="0.25">
      <c r="A1397">
        <v>114.58333333333118</v>
      </c>
      <c r="B1397" s="2">
        <v>1994.5833333332291</v>
      </c>
      <c r="C1397">
        <f>+D1397+($D$2+E1397+F1397)*SOI!A1396*IF(B1397&gt;$C$18, IF(B1397&lt;$C$19,-1,1),1)</f>
        <v>1.5519957831595805</v>
      </c>
      <c r="D1397">
        <f>+$D$3*((1-$D$5)*SOI!D1396+$D$5*SOI!D1395) +   $D$4*((1-$D$5)*SOI!E1396+$D$5*SOI!E1395)</f>
        <v>0</v>
      </c>
      <c r="E1397">
        <f t="shared" si="573"/>
        <v>0.74906623538044448</v>
      </c>
      <c r="F1397">
        <f t="shared" si="574"/>
        <v>2.2355410399264413</v>
      </c>
      <c r="G1397">
        <f t="shared" si="581"/>
        <v>2.9846072753068857</v>
      </c>
      <c r="H1397" s="21">
        <f t="shared" si="582"/>
        <v>-2.6802075805899554E-3</v>
      </c>
      <c r="I1397" s="37">
        <f t="shared" si="575"/>
        <v>0.18527345744765591</v>
      </c>
      <c r="J1397" s="1">
        <f t="shared" si="583"/>
        <v>3.9150304126697998E-4</v>
      </c>
      <c r="K1397" s="1">
        <f t="shared" si="584"/>
        <v>1.4956980355724749E-6</v>
      </c>
      <c r="L1397" s="1">
        <f t="shared" si="576"/>
        <v>-0.43565224841424466</v>
      </c>
      <c r="M1397" s="1">
        <f t="shared" si="577"/>
        <v>1.3279281925122562E-2</v>
      </c>
      <c r="N1397" s="1">
        <f t="shared" si="578"/>
        <v>7.860756524859544E-2</v>
      </c>
      <c r="O1397" s="1">
        <f t="shared" si="579"/>
        <v>1.3462945944871275E-2</v>
      </c>
      <c r="P1397" s="1">
        <f t="shared" si="580"/>
        <v>9.4584014810882334E-3</v>
      </c>
      <c r="Q1397" s="1">
        <f t="shared" si="585"/>
        <v>7.0203905512570717E-4</v>
      </c>
      <c r="R1397" s="1">
        <f t="shared" si="586"/>
        <v>-7.1471287723086752E-6</v>
      </c>
      <c r="S1397" s="1">
        <f t="shared" si="587"/>
        <v>1.9096227749098352E-3</v>
      </c>
      <c r="T1397" s="1">
        <f t="shared" si="588"/>
        <v>9.8686471305742734E-5</v>
      </c>
      <c r="U1397" s="1">
        <f t="shared" si="589"/>
        <v>-9.0908976387179635E-5</v>
      </c>
      <c r="V1397" s="1">
        <f t="shared" si="590"/>
        <v>-1.4450735980708542E-3</v>
      </c>
      <c r="W1397" s="1">
        <f t="shared" si="596"/>
        <v>0</v>
      </c>
      <c r="X1397" s="1">
        <f t="shared" si="596"/>
        <v>0</v>
      </c>
      <c r="Y1397" s="1">
        <f t="shared" si="596"/>
        <v>0</v>
      </c>
      <c r="Z1397" s="1">
        <f t="shared" si="596"/>
        <v>0</v>
      </c>
      <c r="AA1397" s="1">
        <f>+AA$3*$F1397*ABS($F1397)*COS(2*PI()*$A1397/$AZ$22+AA$4)*COS(2*PI()*$A1397/$BA$22+AA$5)</f>
        <v>0</v>
      </c>
      <c r="AB1397" s="39">
        <f>+AB$3*$F1397*ABS($F1397)*COS(2*2*PI()*$A1397/$BA$33+AB$4)*COS(2*2*PI()*$A1397/$BA$34+AB$5)*COS(2*2*PI()*$A1397/$BA$35+AB$6)</f>
        <v>0</v>
      </c>
      <c r="AE1397" s="20">
        <f>+$AF$20*SIGN(SOI!A1396)*(ABS(SOI!A1396))^$AE$2</f>
        <v>0.37896715130803621</v>
      </c>
      <c r="AF1397" s="20">
        <f t="shared" si="593"/>
        <v>0.28656090110891214</v>
      </c>
      <c r="AG1397" s="19">
        <f t="shared" si="594"/>
        <v>0.52828014044967841</v>
      </c>
      <c r="AH1397" s="19">
        <f t="shared" si="595"/>
        <v>0.51879531685805225</v>
      </c>
      <c r="AI1397">
        <f t="shared" si="592"/>
        <v>0.82500000000001827</v>
      </c>
      <c r="AJ1397">
        <f t="shared" si="591"/>
        <v>0.24171923934076628</v>
      </c>
      <c r="AK1397">
        <v>1</v>
      </c>
    </row>
    <row r="1398" spans="1:37" x14ac:dyDescent="0.25">
      <c r="A1398">
        <v>114.66666666666451</v>
      </c>
      <c r="B1398" s="2">
        <v>1994.6666666665624</v>
      </c>
      <c r="C1398">
        <f>+D1398+($D$2+E1398+F1398)*SOI!A1397*IF(B1398&gt;$C$18, IF(B1398&lt;$C$19,-1,1),1)</f>
        <v>-1.1247091889806018</v>
      </c>
      <c r="D1398">
        <f>+$D$3*((1-$D$5)*SOI!D1397+$D$5*SOI!D1396) +   $D$4*((1-$D$5)*SOI!E1397+$D$5*SOI!E1396)</f>
        <v>0</v>
      </c>
      <c r="E1398">
        <f t="shared" si="573"/>
        <v>-0.91133851645165631</v>
      </c>
      <c r="F1398">
        <f t="shared" si="574"/>
        <v>-1.9004344559998478</v>
      </c>
      <c r="G1398">
        <f t="shared" si="581"/>
        <v>-2.8117729724515041</v>
      </c>
      <c r="H1398" s="21">
        <f t="shared" si="582"/>
        <v>3.1450872763506277E-3</v>
      </c>
      <c r="I1398" s="37">
        <f t="shared" si="575"/>
        <v>-0.45949853929276324</v>
      </c>
      <c r="J1398" s="1">
        <f t="shared" si="583"/>
        <v>5.5940670585473938E-4</v>
      </c>
      <c r="K1398" s="1">
        <f t="shared" si="584"/>
        <v>-4.0487643661388446E-4</v>
      </c>
      <c r="L1398" s="1">
        <f t="shared" si="576"/>
        <v>1.0946669665757378</v>
      </c>
      <c r="M1398" s="1">
        <f t="shared" si="577"/>
        <v>-7.6506122284069403E-3</v>
      </c>
      <c r="N1398" s="1">
        <f t="shared" si="578"/>
        <v>2.4263271559155641E-2</v>
      </c>
      <c r="O1398" s="1">
        <f t="shared" si="579"/>
        <v>-0.47351799231021302</v>
      </c>
      <c r="P1398" s="1">
        <f t="shared" si="580"/>
        <v>-2.897062648732399E-2</v>
      </c>
      <c r="Q1398" s="1">
        <f t="shared" si="585"/>
        <v>-1.2484406069336002E-4</v>
      </c>
      <c r="R1398" s="1">
        <f t="shared" si="586"/>
        <v>-3.1521664995757848E-6</v>
      </c>
      <c r="S1398" s="1">
        <f t="shared" si="587"/>
        <v>-1.4618524122474515E-3</v>
      </c>
      <c r="T1398" s="1">
        <f t="shared" si="588"/>
        <v>8.721597833556409E-3</v>
      </c>
      <c r="U1398" s="1">
        <f t="shared" si="589"/>
        <v>-6.9058611016128936E-4</v>
      </c>
      <c r="V1398" s="1">
        <f t="shared" si="590"/>
        <v>1.3662026481494351E-3</v>
      </c>
      <c r="W1398" s="1">
        <f t="shared" si="596"/>
        <v>0</v>
      </c>
      <c r="X1398" s="1">
        <f t="shared" si="596"/>
        <v>0</v>
      </c>
      <c r="Y1398" s="1">
        <f t="shared" si="596"/>
        <v>0</v>
      </c>
      <c r="Z1398" s="1">
        <f t="shared" si="596"/>
        <v>0</v>
      </c>
      <c r="AA1398" s="1">
        <f>+AA$3*$F1398*ABS($F1398)*COS(2*PI()*$A1398/$AZ$22+AA$4)*COS(2*PI()*$A1398/$BA$22+AA$5)</f>
        <v>0</v>
      </c>
      <c r="AB1398" s="39">
        <f>+AB$3*$F1398*ABS($F1398)*COS(2*2*PI()*$A1398/$BA$33+AB$4)*COS(2*2*PI()*$A1398/$BA$34+AB$5)*COS(2*2*PI()*$A1398/$BA$35+AB$6)</f>
        <v>0</v>
      </c>
      <c r="AE1398" s="20">
        <f>+$AF$20*SIGN(SOI!A1397)*(ABS(SOI!A1397))^$AE$2</f>
        <v>0.31516610050556276</v>
      </c>
      <c r="AF1398" s="20">
        <f t="shared" si="593"/>
        <v>0.41710626560856429</v>
      </c>
      <c r="AG1398" s="19">
        <f t="shared" si="594"/>
        <v>0.80735249413582533</v>
      </c>
      <c r="AH1398" s="19">
        <f t="shared" si="595"/>
        <v>0.61995088629349238</v>
      </c>
      <c r="AI1398">
        <f t="shared" si="592"/>
        <v>0.82560000000001832</v>
      </c>
      <c r="AJ1398">
        <f t="shared" si="591"/>
        <v>0.39024622852726104</v>
      </c>
      <c r="AK1398">
        <v>1</v>
      </c>
    </row>
    <row r="1399" spans="1:37" x14ac:dyDescent="0.25">
      <c r="A1399">
        <v>114.74999999999784</v>
      </c>
      <c r="B1399" s="2">
        <v>1994.7499999998956</v>
      </c>
      <c r="C1399">
        <f>+D1399+($D$2+E1399+F1399)*SOI!A1398*IF(B1399&gt;$C$18, IF(B1399&lt;$C$19,-1,1),1)</f>
        <v>3.0861162963826883</v>
      </c>
      <c r="D1399">
        <f>+$D$3*((1-$D$5)*SOI!D1398+$D$5*SOI!D1397) +   $D$4*((1-$D$5)*SOI!E1398+$D$5*SOI!E1397)</f>
        <v>0</v>
      </c>
      <c r="E1399">
        <f t="shared" si="573"/>
        <v>1.2742092211865774</v>
      </c>
      <c r="F1399">
        <f t="shared" si="574"/>
        <v>2.1548088859052985</v>
      </c>
      <c r="G1399">
        <f t="shared" si="581"/>
        <v>3.4290181070918759</v>
      </c>
      <c r="H1399" s="21">
        <f t="shared" si="582"/>
        <v>1.6787076137005568E-2</v>
      </c>
      <c r="I1399" s="37">
        <f t="shared" si="575"/>
        <v>0.62827881745306591</v>
      </c>
      <c r="J1399" s="1">
        <f t="shared" si="583"/>
        <v>6.825658041104272E-3</v>
      </c>
      <c r="K1399" s="1">
        <f t="shared" si="584"/>
        <v>1.0669160405308927E-3</v>
      </c>
      <c r="L1399" s="1">
        <f t="shared" si="576"/>
        <v>-0.91771770758298699</v>
      </c>
      <c r="M1399" s="1">
        <f t="shared" si="577"/>
        <v>6.8272336551802537E-2</v>
      </c>
      <c r="N1399" s="1">
        <f t="shared" si="578"/>
        <v>-0.15657902223618367</v>
      </c>
      <c r="O1399" s="1">
        <f t="shared" si="579"/>
        <v>1.163961810970271</v>
      </c>
      <c r="P1399" s="1">
        <f t="shared" si="580"/>
        <v>3.704557026936723E-2</v>
      </c>
      <c r="Q1399" s="1">
        <f t="shared" si="585"/>
        <v>-7.1895329768085223E-3</v>
      </c>
      <c r="R1399" s="1">
        <f t="shared" si="586"/>
        <v>2.4820482832966129E-4</v>
      </c>
      <c r="S1399" s="1">
        <f t="shared" si="587"/>
        <v>-1.2898999592584419E-2</v>
      </c>
      <c r="T1399" s="1">
        <f t="shared" si="588"/>
        <v>1.7973199778062318E-2</v>
      </c>
      <c r="U1399" s="1">
        <f t="shared" si="589"/>
        <v>-1.2074371092294493E-3</v>
      </c>
      <c r="V1399" s="1">
        <f t="shared" si="590"/>
        <v>1.1273992415537696E-2</v>
      </c>
      <c r="W1399" s="1">
        <f t="shared" si="596"/>
        <v>0</v>
      </c>
      <c r="X1399" s="1">
        <f t="shared" si="596"/>
        <v>0</v>
      </c>
      <c r="Y1399" s="1">
        <f t="shared" si="596"/>
        <v>0</v>
      </c>
      <c r="Z1399" s="1">
        <f t="shared" si="596"/>
        <v>0</v>
      </c>
      <c r="AA1399" s="1">
        <f>+AA$3*$F1399*ABS($F1399)*COS(2*PI()*$A1399/$AZ$22+AA$4)*COS(2*PI()*$A1399/$BA$22+AA$5)</f>
        <v>0</v>
      </c>
      <c r="AB1399" s="39">
        <f>+AB$3*$F1399*ABS($F1399)*COS(2*2*PI()*$A1399/$BA$33+AB$4)*COS(2*2*PI()*$A1399/$BA$34+AB$5)*COS(2*2*PI()*$A1399/$BA$35+AB$6)</f>
        <v>0</v>
      </c>
      <c r="AE1399" s="20">
        <f>+$AF$20*SIGN(SOI!A1398)*(ABS(SOI!A1398))^$AE$2</f>
        <v>0.55718554501209383</v>
      </c>
      <c r="AF1399" s="20">
        <f t="shared" si="593"/>
        <v>0.5100714825147058</v>
      </c>
      <c r="AG1399" s="19">
        <f t="shared" si="594"/>
        <v>0.68105100580658717</v>
      </c>
      <c r="AH1399" s="19">
        <f t="shared" si="595"/>
        <v>0.57695576528344639</v>
      </c>
      <c r="AI1399">
        <f t="shared" si="592"/>
        <v>0.82620000000001836</v>
      </c>
      <c r="AJ1399">
        <f t="shared" si="591"/>
        <v>0.17097952329188137</v>
      </c>
      <c r="AK1399">
        <v>1</v>
      </c>
    </row>
    <row r="1400" spans="1:37" x14ac:dyDescent="0.25">
      <c r="A1400">
        <v>114.83333333333117</v>
      </c>
      <c r="B1400" s="2">
        <v>1994.8333333332289</v>
      </c>
      <c r="C1400">
        <f>+D1400+($D$2+E1400+F1400)*SOI!A1399*IF(B1400&gt;$C$18, IF(B1400&lt;$C$19,-1,1),1)</f>
        <v>-6.8283169575720617</v>
      </c>
      <c r="D1400">
        <f>+$D$3*((1-$D$5)*SOI!D1399+$D$5*SOI!D1398) +   $D$4*((1-$D$5)*SOI!E1399+$D$5*SOI!E1398)</f>
        <v>0</v>
      </c>
      <c r="E1400">
        <f t="shared" si="573"/>
        <v>-2.3875979237313687</v>
      </c>
      <c r="F1400">
        <f t="shared" si="574"/>
        <v>-3.6021537934371075</v>
      </c>
      <c r="G1400">
        <f t="shared" si="581"/>
        <v>-5.9897517171684758</v>
      </c>
      <c r="H1400" s="21">
        <f t="shared" si="582"/>
        <v>-3.1829213219654935E-2</v>
      </c>
      <c r="I1400" s="37">
        <f t="shared" si="575"/>
        <v>-0.51565154631713583</v>
      </c>
      <c r="J1400" s="1">
        <f t="shared" si="583"/>
        <v>1.6397744670067983E-2</v>
      </c>
      <c r="K1400" s="1">
        <f t="shared" si="584"/>
        <v>-4.5230785799231706E-5</v>
      </c>
      <c r="L1400" s="1">
        <f t="shared" si="576"/>
        <v>5.477575273111867E-2</v>
      </c>
      <c r="M1400" s="1">
        <f t="shared" si="577"/>
        <v>-0.19983909421284807</v>
      </c>
      <c r="N1400" s="1">
        <f t="shared" si="578"/>
        <v>0.37073037014383214</v>
      </c>
      <c r="O1400" s="1">
        <f t="shared" si="579"/>
        <v>-1.2350696851768277</v>
      </c>
      <c r="P1400" s="1">
        <f t="shared" si="580"/>
        <v>-2.4797517166009767E-2</v>
      </c>
      <c r="Q1400" s="1">
        <f t="shared" si="585"/>
        <v>-4.9826565680102332E-2</v>
      </c>
      <c r="R1400" s="1">
        <f t="shared" si="586"/>
        <v>-1.4118039952170727E-3</v>
      </c>
      <c r="S1400" s="1">
        <f t="shared" si="587"/>
        <v>-2.5065970479227661E-2</v>
      </c>
      <c r="T1400" s="1">
        <f t="shared" si="588"/>
        <v>1.1383016751175831E-3</v>
      </c>
      <c r="U1400" s="1">
        <f t="shared" si="589"/>
        <v>-6.6334634580071357E-4</v>
      </c>
      <c r="V1400" s="1">
        <f t="shared" si="590"/>
        <v>1.7867929956085424E-2</v>
      </c>
      <c r="W1400" s="1">
        <f t="shared" si="596"/>
        <v>0</v>
      </c>
      <c r="X1400" s="1">
        <f t="shared" si="596"/>
        <v>0</v>
      </c>
      <c r="Y1400" s="1">
        <f t="shared" si="596"/>
        <v>0</v>
      </c>
      <c r="Z1400" s="1">
        <f t="shared" si="596"/>
        <v>0</v>
      </c>
      <c r="AA1400" s="1">
        <f>+AA$3*$F1400*ABS($F1400)*COS(2*PI()*$A1400/$AZ$22+AA$4)*COS(2*PI()*$A1400/$BA$22+AA$5)</f>
        <v>0</v>
      </c>
      <c r="AB1400" s="39">
        <f>+AB$3*$F1400*ABS($F1400)*COS(2*2*PI()*$A1400/$BA$33+AB$4)*COS(2*2*PI()*$A1400/$BA$34+AB$5)*COS(2*2*PI()*$A1400/$BA$35+AB$6)</f>
        <v>0</v>
      </c>
      <c r="AE1400" s="20">
        <f>+$AF$20*SIGN(SOI!A1399)*(ABS(SOI!A1399))^$AE$2</f>
        <v>0.65786280202646086</v>
      </c>
      <c r="AF1400" s="20">
        <f t="shared" si="593"/>
        <v>0.63368073403834568</v>
      </c>
      <c r="AG1400" s="19">
        <f t="shared" si="594"/>
        <v>0.75096826681776174</v>
      </c>
      <c r="AH1400" s="19">
        <f t="shared" si="595"/>
        <v>0.5761294491788852</v>
      </c>
      <c r="AI1400">
        <f t="shared" si="592"/>
        <v>0.82680000000001841</v>
      </c>
      <c r="AJ1400">
        <f t="shared" si="591"/>
        <v>0.11728753277941606</v>
      </c>
      <c r="AK1400">
        <v>1</v>
      </c>
    </row>
    <row r="1401" spans="1:37" x14ac:dyDescent="0.25">
      <c r="A1401">
        <v>114.9166666666645</v>
      </c>
      <c r="B1401" s="2">
        <v>1994.9166666665622</v>
      </c>
      <c r="C1401">
        <f>+D1401+($D$2+E1401+F1401)*SOI!A1400*IF(B1401&gt;$C$18, IF(B1401&lt;$C$19,-1,1),1)</f>
        <v>121.95445376399174</v>
      </c>
      <c r="D1401">
        <f>+$D$3*((1-$D$5)*SOI!D1400+$D$5*SOI!D1399) +   $D$4*((1-$D$5)*SOI!E1400+$D$5*SOI!E1399)</f>
        <v>0</v>
      </c>
      <c r="E1401">
        <f t="shared" si="573"/>
        <v>41.120340000211598</v>
      </c>
      <c r="F1401">
        <f t="shared" si="574"/>
        <v>59.668464763417944</v>
      </c>
      <c r="G1401">
        <f t="shared" si="581"/>
        <v>100.78880476362954</v>
      </c>
      <c r="H1401" s="21">
        <f t="shared" si="582"/>
        <v>-0.72172459707649583</v>
      </c>
      <c r="I1401" s="37">
        <f t="shared" si="575"/>
        <v>-7.3414796794905461</v>
      </c>
      <c r="J1401" s="1">
        <f t="shared" si="583"/>
        <v>-3.3786624614545286</v>
      </c>
      <c r="K1401" s="1">
        <f t="shared" si="584"/>
        <v>1.9669481260008117E-5</v>
      </c>
      <c r="L1401" s="1">
        <f t="shared" si="576"/>
        <v>-16.126597969971868</v>
      </c>
      <c r="M1401" s="1">
        <f t="shared" si="577"/>
        <v>2.8921037118533404</v>
      </c>
      <c r="N1401" s="1">
        <f t="shared" si="578"/>
        <v>-4.6910817267548417</v>
      </c>
      <c r="O1401" s="1">
        <f t="shared" si="579"/>
        <v>0.66733209022340267</v>
      </c>
      <c r="P1401" s="1">
        <f t="shared" si="580"/>
        <v>6.7789436047946148E-5</v>
      </c>
      <c r="Q1401" s="1">
        <f t="shared" si="585"/>
        <v>-9.1245025928422372</v>
      </c>
      <c r="R1401" s="1">
        <f t="shared" si="586"/>
        <v>-3.6808653251476326</v>
      </c>
      <c r="S1401" s="1">
        <f t="shared" si="587"/>
        <v>4.5157161471821254</v>
      </c>
      <c r="T1401" s="1">
        <f t="shared" si="588"/>
        <v>0.18107659828225872</v>
      </c>
      <c r="U1401" s="1">
        <f t="shared" si="589"/>
        <v>2.5817931194298577E-5</v>
      </c>
      <c r="V1401" s="1">
        <f t="shared" si="590"/>
        <v>6.1807744723721446E-4</v>
      </c>
      <c r="W1401" s="1">
        <f t="shared" si="596"/>
        <v>0</v>
      </c>
      <c r="X1401" s="1">
        <f t="shared" si="596"/>
        <v>0</v>
      </c>
      <c r="Y1401" s="1">
        <f t="shared" si="596"/>
        <v>0</v>
      </c>
      <c r="Z1401" s="1">
        <f t="shared" si="596"/>
        <v>0</v>
      </c>
      <c r="AA1401" s="1">
        <f>+AA$3*$F1401*ABS($F1401)*COS(2*PI()*$A1401/$AZ$22+AA$4)*COS(2*PI()*$A1401/$BA$22+AA$5)</f>
        <v>0</v>
      </c>
      <c r="AB1401" s="39">
        <f>+AB$3*$F1401*ABS($F1401)*COS(2*2*PI()*$A1401/$BA$33+AB$4)*COS(2*2*PI()*$A1401/$BA$34+AB$5)*COS(2*2*PI()*$A1401/$BA$35+AB$6)</f>
        <v>0</v>
      </c>
      <c r="AE1401" s="20">
        <f>+$AF$20*SIGN(SOI!A1400)*(ABS(SOI!A1400))^$AE$2</f>
        <v>0.68599385507648225</v>
      </c>
      <c r="AF1401" s="20">
        <f t="shared" si="593"/>
        <v>0.66180479365469502</v>
      </c>
      <c r="AG1401" s="19">
        <f t="shared" si="594"/>
        <v>0.67791619571594985</v>
      </c>
      <c r="AH1401" s="19">
        <f t="shared" si="595"/>
        <v>0.54898967725113612</v>
      </c>
      <c r="AI1401">
        <f t="shared" si="592"/>
        <v>0.82740000000001845</v>
      </c>
      <c r="AJ1401">
        <f t="shared" si="591"/>
        <v>1.6111402061254831E-2</v>
      </c>
      <c r="AK1401">
        <v>1</v>
      </c>
    </row>
    <row r="1402" spans="1:37" x14ac:dyDescent="0.25">
      <c r="A1402">
        <v>114.99999999999783</v>
      </c>
      <c r="B1402" s="2">
        <v>1994.9999999998954</v>
      </c>
      <c r="C1402">
        <f>+D1402+($D$2+E1402+F1402)*SOI!A1401*IF(B1402&gt;$C$18, IF(B1402&lt;$C$19,-1,1),1)</f>
        <v>7.3832451737889242</v>
      </c>
      <c r="D1402">
        <f>+$D$3*((1-$D$5)*SOI!D1401+$D$5*SOI!D1400) +   $D$4*((1-$D$5)*SOI!E1401+$D$5*SOI!E1400)</f>
        <v>0</v>
      </c>
      <c r="E1402">
        <f t="shared" si="573"/>
        <v>2.6892524469827808</v>
      </c>
      <c r="F1402">
        <f t="shared" si="574"/>
        <v>4.0227886200980585</v>
      </c>
      <c r="G1402">
        <f t="shared" si="581"/>
        <v>6.7120410670808397</v>
      </c>
      <c r="H1402" s="21">
        <f t="shared" si="582"/>
        <v>-7.1096142484518621E-2</v>
      </c>
      <c r="I1402" s="37">
        <f t="shared" si="575"/>
        <v>-1.2862207674015267</v>
      </c>
      <c r="J1402" s="1">
        <f t="shared" si="583"/>
        <v>-1.1905127530913388E-2</v>
      </c>
      <c r="K1402" s="1">
        <f t="shared" si="584"/>
        <v>1.8000841620645861E-3</v>
      </c>
      <c r="L1402" s="1">
        <f t="shared" si="576"/>
        <v>-3.0930952050716018</v>
      </c>
      <c r="M1402" s="1">
        <f t="shared" si="577"/>
        <v>5.8166266916188113E-2</v>
      </c>
      <c r="N1402" s="1">
        <f t="shared" si="578"/>
        <v>-5.0008131991975298E-2</v>
      </c>
      <c r="O1402" s="1">
        <f t="shared" si="579"/>
        <v>0.74760302562193293</v>
      </c>
      <c r="P1402" s="1">
        <f t="shared" si="580"/>
        <v>2.887236476872633E-2</v>
      </c>
      <c r="Q1402" s="1">
        <f t="shared" si="585"/>
        <v>-1.9562941712473877E-3</v>
      </c>
      <c r="R1402" s="1">
        <f t="shared" si="586"/>
        <v>-1.3826326436982975E-4</v>
      </c>
      <c r="S1402" s="1">
        <f t="shared" si="587"/>
        <v>8.4338560520352598E-3</v>
      </c>
      <c r="T1402" s="1">
        <f t="shared" si="588"/>
        <v>3.8908267816852658E-2</v>
      </c>
      <c r="U1402" s="1">
        <f t="shared" si="589"/>
        <v>1.9265207471907699E-3</v>
      </c>
      <c r="V1402" s="1">
        <f t="shared" si="590"/>
        <v>2.8062791207128404E-3</v>
      </c>
      <c r="W1402" s="1">
        <f t="shared" ref="W1402:Z1421" si="597">+W$3*$F1402*ABS($F1402)*COS(2*PI()*$A1402/W$2+W$4)</f>
        <v>0</v>
      </c>
      <c r="X1402" s="1">
        <f t="shared" si="597"/>
        <v>0</v>
      </c>
      <c r="Y1402" s="1">
        <f t="shared" si="597"/>
        <v>0</v>
      </c>
      <c r="Z1402" s="1">
        <f t="shared" si="597"/>
        <v>0</v>
      </c>
      <c r="AA1402" s="1">
        <f>+AA$3*$F1402*ABS($F1402)*COS(2*PI()*$A1402/$AZ$22+AA$4)*COS(2*PI()*$A1402/$BA$22+AA$5)</f>
        <v>0</v>
      </c>
      <c r="AB1402" s="39">
        <f>+AB$3*$F1402*ABS($F1402)*COS(2*2*PI()*$A1402/$BA$33+AB$4)*COS(2*2*PI()*$A1402/$BA$34+AB$5)*COS(2*2*PI()*$A1402/$BA$35+AB$6)</f>
        <v>0</v>
      </c>
      <c r="AE1402" s="20">
        <f>+$AF$20*SIGN(SOI!A1401)*(ABS(SOI!A1401))^$AE$2</f>
        <v>0.64155772386114196</v>
      </c>
      <c r="AF1402" s="20">
        <f t="shared" si="593"/>
        <v>0.62387377382346243</v>
      </c>
      <c r="AG1402" s="19">
        <f t="shared" si="594"/>
        <v>0.50289503482028852</v>
      </c>
      <c r="AH1402" s="19">
        <f t="shared" si="595"/>
        <v>0.54453187289355987</v>
      </c>
      <c r="AI1402">
        <f t="shared" si="592"/>
        <v>0.8280000000000185</v>
      </c>
      <c r="AJ1402">
        <f t="shared" si="591"/>
        <v>0.12097873900317391</v>
      </c>
      <c r="AK1402">
        <v>1</v>
      </c>
    </row>
    <row r="1403" spans="1:37" x14ac:dyDescent="0.25">
      <c r="A1403">
        <v>115.08333333333115</v>
      </c>
      <c r="B1403" s="2">
        <v>1995.0833333332287</v>
      </c>
      <c r="C1403">
        <f>+D1403+($D$2+E1403+F1403)*SOI!A1402*IF(B1403&gt;$C$18, IF(B1403&lt;$C$19,-1,1),1)</f>
        <v>-3.1163555277375741</v>
      </c>
      <c r="D1403">
        <f>+$D$3*((1-$D$5)*SOI!D1402+$D$5*SOI!D1401) +   $D$4*((1-$D$5)*SOI!E1402+$D$5*SOI!E1401)</f>
        <v>0</v>
      </c>
      <c r="E1403">
        <f t="shared" si="573"/>
        <v>-1.3464768077763036</v>
      </c>
      <c r="F1403">
        <f t="shared" si="574"/>
        <v>-2.2355410401979192</v>
      </c>
      <c r="G1403">
        <f t="shared" si="581"/>
        <v>-3.5820178479742228</v>
      </c>
      <c r="H1403" s="21">
        <f t="shared" si="582"/>
        <v>1.3206721463476599E-2</v>
      </c>
      <c r="I1403" s="37">
        <f t="shared" si="575"/>
        <v>0.70352620850224612</v>
      </c>
      <c r="J1403" s="1">
        <f t="shared" si="583"/>
        <v>4.1296023352856374E-3</v>
      </c>
      <c r="K1403" s="1">
        <f t="shared" si="584"/>
        <v>-1.4573522460590255E-3</v>
      </c>
      <c r="L1403" s="1">
        <f t="shared" si="576"/>
        <v>1.2174267746267815</v>
      </c>
      <c r="M1403" s="1">
        <f t="shared" si="577"/>
        <v>3.688761778147065E-2</v>
      </c>
      <c r="N1403" s="1">
        <f t="shared" si="578"/>
        <v>-0.12065728981327252</v>
      </c>
      <c r="O1403" s="1">
        <f t="shared" si="579"/>
        <v>-1.1423491048669148</v>
      </c>
      <c r="P1403" s="1">
        <f t="shared" si="580"/>
        <v>-3.8866615431290712E-2</v>
      </c>
      <c r="Q1403" s="1">
        <f t="shared" si="585"/>
        <v>-2.9933431907783023E-3</v>
      </c>
      <c r="R1403" s="1">
        <f t="shared" si="586"/>
        <v>1.1571613537335924E-4</v>
      </c>
      <c r="S1403" s="1">
        <f t="shared" si="587"/>
        <v>-1.1130223404589362E-2</v>
      </c>
      <c r="T1403" s="1">
        <f t="shared" si="588"/>
        <v>2.3400182962394298E-2</v>
      </c>
      <c r="U1403" s="1">
        <f t="shared" si="589"/>
        <v>1.4185113697447824E-3</v>
      </c>
      <c r="V1403" s="1">
        <f t="shared" si="590"/>
        <v>-9.1146115865619014E-3</v>
      </c>
      <c r="W1403" s="1">
        <f t="shared" si="597"/>
        <v>0</v>
      </c>
      <c r="X1403" s="1">
        <f t="shared" si="597"/>
        <v>0</v>
      </c>
      <c r="Y1403" s="1">
        <f t="shared" si="597"/>
        <v>0</v>
      </c>
      <c r="Z1403" s="1">
        <f t="shared" si="597"/>
        <v>0</v>
      </c>
      <c r="AA1403" s="1">
        <f>+AA$3*$F1403*ABS($F1403)*COS(2*PI()*$A1403/$AZ$22+AA$4)*COS(2*PI()*$A1403/$BA$22+AA$5)</f>
        <v>0</v>
      </c>
      <c r="AB1403" s="39">
        <f>+AB$3*$F1403*ABS($F1403)*COS(2*2*PI()*$A1403/$BA$33+AB$4)*COS(2*2*PI()*$A1403/$BA$34+AB$5)*COS(2*2*PI()*$A1403/$BA$35+AB$6)</f>
        <v>0</v>
      </c>
      <c r="AE1403" s="20">
        <f>+$AF$20*SIGN(SOI!A1402)*(ABS(SOI!A1402))^$AE$2</f>
        <v>0.54406974253276308</v>
      </c>
      <c r="AF1403" s="20">
        <f t="shared" si="593"/>
        <v>0.51636570327911868</v>
      </c>
      <c r="AG1403" s="19">
        <f t="shared" si="594"/>
        <v>0.55843769991661463</v>
      </c>
      <c r="AH1403" s="19">
        <f t="shared" si="595"/>
        <v>0.54463548568701126</v>
      </c>
      <c r="AI1403">
        <f t="shared" si="592"/>
        <v>0.82860000000001854</v>
      </c>
      <c r="AJ1403">
        <f t="shared" si="591"/>
        <v>4.2071996637495945E-2</v>
      </c>
      <c r="AK1403">
        <v>1</v>
      </c>
    </row>
    <row r="1404" spans="1:37" x14ac:dyDescent="0.25">
      <c r="A1404">
        <v>115.16666666666448</v>
      </c>
      <c r="B1404" s="2">
        <v>1995.1666666665619</v>
      </c>
      <c r="C1404">
        <f>+D1404+($D$2+E1404+F1404)*SOI!A1403*IF(B1404&gt;$C$18, IF(B1404&lt;$C$19,-1,1),1)</f>
        <v>1.3922179541105482</v>
      </c>
      <c r="D1404">
        <f>+$D$3*((1-$D$5)*SOI!D1403+$D$5*SOI!D1402) +   $D$4*((1-$D$5)*SOI!E1403+$D$5*SOI!E1402)</f>
        <v>0</v>
      </c>
      <c r="E1404">
        <f t="shared" si="573"/>
        <v>0.94082667471435322</v>
      </c>
      <c r="F1404">
        <f t="shared" si="574"/>
        <v>1.9004344561235</v>
      </c>
      <c r="G1404">
        <f t="shared" si="581"/>
        <v>2.8412611308378533</v>
      </c>
      <c r="H1404" s="21">
        <f t="shared" si="582"/>
        <v>9.1987475894429738E-3</v>
      </c>
      <c r="I1404" s="37">
        <f t="shared" si="575"/>
        <v>-0.27223308283840247</v>
      </c>
      <c r="J1404" s="1">
        <f t="shared" si="583"/>
        <v>1.3847576295208314E-3</v>
      </c>
      <c r="K1404" s="1">
        <f t="shared" si="584"/>
        <v>5.3909886052223937E-5</v>
      </c>
      <c r="L1404" s="1">
        <f t="shared" si="576"/>
        <v>-0.10009457897576896</v>
      </c>
      <c r="M1404" s="1">
        <f t="shared" si="577"/>
        <v>-3.1965795935312132E-2</v>
      </c>
      <c r="N1404" s="1">
        <f t="shared" si="578"/>
        <v>0.15450628036672784</v>
      </c>
      <c r="O1404" s="1">
        <f t="shared" si="579"/>
        <v>0.69549855132311478</v>
      </c>
      <c r="P1404" s="1">
        <f t="shared" si="580"/>
        <v>2.8722055043874092E-2</v>
      </c>
      <c r="Q1404" s="1">
        <f t="shared" si="585"/>
        <v>-3.3216509763776877E-3</v>
      </c>
      <c r="R1404" s="1">
        <f t="shared" si="586"/>
        <v>-4.9688058322266351E-5</v>
      </c>
      <c r="S1404" s="1">
        <f t="shared" si="587"/>
        <v>-5.5151467541103309E-3</v>
      </c>
      <c r="T1404" s="1">
        <f t="shared" si="588"/>
        <v>1.1713436981656269E-3</v>
      </c>
      <c r="U1404" s="1">
        <f t="shared" si="589"/>
        <v>4.0563201834241158E-4</v>
      </c>
      <c r="V1404" s="1">
        <f t="shared" si="590"/>
        <v>-8.6252069553553034E-3</v>
      </c>
      <c r="W1404" s="1">
        <f t="shared" si="597"/>
        <v>0</v>
      </c>
      <c r="X1404" s="1">
        <f t="shared" si="597"/>
        <v>0</v>
      </c>
      <c r="Y1404" s="1">
        <f t="shared" si="597"/>
        <v>0</v>
      </c>
      <c r="Z1404" s="1">
        <f t="shared" si="597"/>
        <v>0</v>
      </c>
      <c r="AA1404" s="1">
        <f>+AA$3*$F1404*ABS($F1404)*COS(2*PI()*$A1404/$AZ$22+AA$4)*COS(2*PI()*$A1404/$BA$22+AA$5)</f>
        <v>0</v>
      </c>
      <c r="AB1404" s="39">
        <f>+AB$3*$F1404*ABS($F1404)*COS(2*2*PI()*$A1404/$BA$33+AB$4)*COS(2*2*PI()*$A1404/$BA$34+AB$5)*COS(2*2*PI()*$A1404/$BA$35+AB$6)</f>
        <v>0</v>
      </c>
      <c r="AE1404" s="20">
        <f>+$AF$20*SIGN(SOI!A1403)*(ABS(SOI!A1403))^$AE$2</f>
        <v>0.36346964344345106</v>
      </c>
      <c r="AF1404" s="20">
        <f t="shared" si="593"/>
        <v>0.3822169016877483</v>
      </c>
      <c r="AG1404" s="19">
        <f t="shared" si="594"/>
        <v>0.53634377783616394</v>
      </c>
      <c r="AH1404" s="19">
        <f t="shared" si="595"/>
        <v>0.55327418975584963</v>
      </c>
      <c r="AI1404">
        <f t="shared" si="592"/>
        <v>0.82920000000001859</v>
      </c>
      <c r="AJ1404">
        <f t="shared" si="591"/>
        <v>0.15412687614841564</v>
      </c>
      <c r="AK1404">
        <v>1</v>
      </c>
    </row>
    <row r="1405" spans="1:37" x14ac:dyDescent="0.25">
      <c r="A1405">
        <v>115.24999999999781</v>
      </c>
      <c r="B1405" s="2">
        <v>1995.2499999998952</v>
      </c>
      <c r="C1405">
        <f>+D1405+($D$2+E1405+F1405)*SOI!A1404*IF(B1405&gt;$C$18, IF(B1405&lt;$C$19,-1,1),1)</f>
        <v>-0.78779887830429995</v>
      </c>
      <c r="D1405">
        <f>+$D$3*((1-$D$5)*SOI!D1404+$D$5*SOI!D1403) +   $D$4*((1-$D$5)*SOI!E1404+$D$5*SOI!E1403)</f>
        <v>0</v>
      </c>
      <c r="E1405">
        <f t="shared" si="573"/>
        <v>-0.76296473728274172</v>
      </c>
      <c r="F1405">
        <f t="shared" si="574"/>
        <v>-2.1548088860665171</v>
      </c>
      <c r="G1405">
        <f t="shared" si="581"/>
        <v>-2.9177736233492588</v>
      </c>
      <c r="H1405" s="21">
        <f t="shared" si="582"/>
        <v>-3.3969034387954585E-3</v>
      </c>
      <c r="I1405" s="37">
        <f t="shared" si="575"/>
        <v>-6.7743587312721038E-2</v>
      </c>
      <c r="J1405" s="1">
        <f t="shared" si="583"/>
        <v>2.5449235967493783E-4</v>
      </c>
      <c r="K1405" s="1">
        <f t="shared" si="584"/>
        <v>-4.2504798615555375E-6</v>
      </c>
      <c r="L1405" s="1">
        <f t="shared" si="576"/>
        <v>0.16839431086503195</v>
      </c>
      <c r="M1405" s="1">
        <f t="shared" si="577"/>
        <v>-2.3608001015242241E-2</v>
      </c>
      <c r="N1405" s="1">
        <f t="shared" si="578"/>
        <v>-0.13190995631139449</v>
      </c>
      <c r="O1405" s="1">
        <f t="shared" si="579"/>
        <v>-0.10787360427278379</v>
      </c>
      <c r="P1405" s="1">
        <f t="shared" si="580"/>
        <v>-8.6785913958800573E-3</v>
      </c>
      <c r="Q1405" s="1">
        <f t="shared" si="585"/>
        <v>2.0943975856647103E-3</v>
      </c>
      <c r="R1405" s="1">
        <f t="shared" si="586"/>
        <v>7.7962264845062266E-6</v>
      </c>
      <c r="S1405" s="1">
        <f t="shared" si="587"/>
        <v>1.1716983053714275E-3</v>
      </c>
      <c r="T1405" s="1">
        <f t="shared" si="588"/>
        <v>3.0564701804161999E-4</v>
      </c>
      <c r="U1405" s="1">
        <f t="shared" si="589"/>
        <v>-3.0499537184488437E-5</v>
      </c>
      <c r="V1405" s="1">
        <f t="shared" si="590"/>
        <v>-2.2250239749743903E-3</v>
      </c>
      <c r="W1405" s="1">
        <f t="shared" si="597"/>
        <v>0</v>
      </c>
      <c r="X1405" s="1">
        <f t="shared" si="597"/>
        <v>0</v>
      </c>
      <c r="Y1405" s="1">
        <f t="shared" si="597"/>
        <v>0</v>
      </c>
      <c r="Z1405" s="1">
        <f t="shared" si="597"/>
        <v>0</v>
      </c>
      <c r="AA1405" s="1">
        <f>+AA$3*$F1405*ABS($F1405)*COS(2*PI()*$A1405/$AZ$22+AA$4)*COS(2*PI()*$A1405/$BA$22+AA$5)</f>
        <v>0</v>
      </c>
      <c r="AB1405" s="39">
        <f>+AB$3*$F1405*ABS($F1405)*COS(2*2*PI()*$A1405/$BA$33+AB$4)*COS(2*2*PI()*$A1405/$BA$34+AB$5)*COS(2*2*PI()*$A1405/$BA$35+AB$6)</f>
        <v>0</v>
      </c>
      <c r="AE1405" s="20">
        <f>+$AF$20*SIGN(SOI!A1404)*(ABS(SOI!A1404))^$AE$2</f>
        <v>0.23911131908703068</v>
      </c>
      <c r="AF1405" s="20">
        <f t="shared" si="593"/>
        <v>0.21788121173272654</v>
      </c>
      <c r="AG1405" s="19">
        <f t="shared" si="594"/>
        <v>0.49004588846777208</v>
      </c>
      <c r="AH1405" s="19">
        <f t="shared" si="595"/>
        <v>0.49747517432135535</v>
      </c>
      <c r="AI1405">
        <f t="shared" si="592"/>
        <v>0.82980000000001863</v>
      </c>
      <c r="AJ1405">
        <f t="shared" si="591"/>
        <v>0.27216467673504552</v>
      </c>
      <c r="AK1405">
        <v>1</v>
      </c>
    </row>
    <row r="1406" spans="1:37" x14ac:dyDescent="0.25">
      <c r="A1406">
        <v>115.33333333333114</v>
      </c>
      <c r="B1406" s="2">
        <v>1995.3333333332284</v>
      </c>
      <c r="C1406">
        <f>+D1406+($D$2+E1406+F1406)*SOI!A1405*IF(B1406&gt;$C$18, IF(B1406&lt;$C$19,-1,1),1)</f>
        <v>0.12848475617396712</v>
      </c>
      <c r="D1406">
        <f>+$D$3*((1-$D$5)*SOI!D1405+$D$5*SOI!D1404) +   $D$4*((1-$D$5)*SOI!E1405+$D$5*SOI!E1404)</f>
        <v>0</v>
      </c>
      <c r="E1406">
        <f t="shared" si="573"/>
        <v>0.68067141208648074</v>
      </c>
      <c r="F1406">
        <f t="shared" si="574"/>
        <v>3.6021537937124233</v>
      </c>
      <c r="G1406">
        <f t="shared" si="581"/>
        <v>4.282825205798904</v>
      </c>
      <c r="H1406" s="21">
        <f t="shared" si="582"/>
        <v>-3.7068170978049263E-3</v>
      </c>
      <c r="I1406" s="37">
        <f t="shared" si="575"/>
        <v>0.25857519559572933</v>
      </c>
      <c r="J1406" s="1">
        <f t="shared" si="583"/>
        <v>4.8163530479852718E-3</v>
      </c>
      <c r="K1406" s="1">
        <f t="shared" si="584"/>
        <v>1.3432059142973801E-6</v>
      </c>
      <c r="L1406" s="1">
        <f t="shared" si="576"/>
        <v>-0.69704981939776411</v>
      </c>
      <c r="M1406" s="1">
        <f t="shared" si="577"/>
        <v>0.1170534206100689</v>
      </c>
      <c r="N1406" s="1">
        <f t="shared" si="578"/>
        <v>6.9114880868287154E-2</v>
      </c>
      <c r="O1406" s="1">
        <f t="shared" si="579"/>
        <v>5.266653008083505E-2</v>
      </c>
      <c r="P1406" s="1">
        <f t="shared" si="580"/>
        <v>1.3570565751608043E-3</v>
      </c>
      <c r="Q1406" s="1">
        <f t="shared" si="585"/>
        <v>5.4409910324335238E-3</v>
      </c>
      <c r="R1406" s="1">
        <f t="shared" si="586"/>
        <v>-7.7307565997600605E-5</v>
      </c>
      <c r="S1406" s="1">
        <f t="shared" si="587"/>
        <v>2.3433030634016578E-3</v>
      </c>
      <c r="T1406" s="1">
        <f t="shared" si="588"/>
        <v>6.1769784110606452E-4</v>
      </c>
      <c r="U1406" s="1">
        <f t="shared" si="589"/>
        <v>-1.8203740360138662E-5</v>
      </c>
      <c r="V1406" s="1">
        <f t="shared" si="590"/>
        <v>-1.8229610704653055E-4</v>
      </c>
      <c r="W1406" s="1">
        <f t="shared" si="597"/>
        <v>0</v>
      </c>
      <c r="X1406" s="1">
        <f t="shared" si="597"/>
        <v>0</v>
      </c>
      <c r="Y1406" s="1">
        <f t="shared" si="597"/>
        <v>0</v>
      </c>
      <c r="Z1406" s="1">
        <f t="shared" si="597"/>
        <v>0</v>
      </c>
      <c r="AA1406" s="1">
        <f>+AA$3*$F1406*ABS($F1406)*COS(2*PI()*$A1406/$AZ$22+AA$4)*COS(2*PI()*$A1406/$BA$22+AA$5)</f>
        <v>0</v>
      </c>
      <c r="AB1406" s="39">
        <f>+AB$3*$F1406*ABS($F1406)*COS(2*2*PI()*$A1406/$BA$33+AB$4)*COS(2*2*PI()*$A1406/$BA$34+AB$5)*COS(2*2*PI()*$A1406/$BA$35+AB$6)</f>
        <v>0</v>
      </c>
      <c r="AE1406" s="20">
        <f>+$AF$20*SIGN(SOI!A1405)*(ABS(SOI!A1405))^$AE$2</f>
        <v>5.1062672667697775E-2</v>
      </c>
      <c r="AF1406" s="20">
        <f t="shared" si="593"/>
        <v>0.13063158585807164</v>
      </c>
      <c r="AG1406" s="19">
        <f t="shared" si="594"/>
        <v>0.57808981305271656</v>
      </c>
      <c r="AH1406" s="19">
        <f t="shared" si="595"/>
        <v>0.60409138515363914</v>
      </c>
      <c r="AI1406">
        <f t="shared" si="592"/>
        <v>0.83040000000001868</v>
      </c>
      <c r="AJ1406">
        <f t="shared" si="591"/>
        <v>0.4474582271946449</v>
      </c>
      <c r="AK1406">
        <v>1</v>
      </c>
    </row>
    <row r="1407" spans="1:37" x14ac:dyDescent="0.25">
      <c r="A1407">
        <v>115.41666666666447</v>
      </c>
      <c r="B1407" s="2">
        <v>1995.4166666665617</v>
      </c>
      <c r="C1407">
        <f>+D1407+($D$2+E1407+F1407)*SOI!A1406*IF(B1407&gt;$C$18, IF(B1407&lt;$C$19,-1,1),1)</f>
        <v>-4.8258510448775018</v>
      </c>
      <c r="D1407">
        <f>+$D$3*((1-$D$5)*SOI!D1406+$D$5*SOI!D1405) +   $D$4*((1-$D$5)*SOI!E1406+$D$5*SOI!E1405)</f>
        <v>0</v>
      </c>
      <c r="E1407">
        <f t="shared" si="573"/>
        <v>-0.65467329761625737</v>
      </c>
      <c r="F1407">
        <f t="shared" si="574"/>
        <v>-59.66846476335251</v>
      </c>
      <c r="G1407">
        <f t="shared" si="581"/>
        <v>-60.323138060968766</v>
      </c>
      <c r="H1407" s="21">
        <f t="shared" si="582"/>
        <v>2.5216510699955608E-2</v>
      </c>
      <c r="I1407" s="37">
        <f t="shared" si="575"/>
        <v>0.62466958704514264</v>
      </c>
      <c r="J1407" s="1">
        <f t="shared" si="583"/>
        <v>-5.6977361586992945E-2</v>
      </c>
      <c r="K1407" s="1">
        <f t="shared" si="584"/>
        <v>2.1211916050093678E-3</v>
      </c>
      <c r="L1407" s="1">
        <f t="shared" si="576"/>
        <v>0.46131625865704845</v>
      </c>
      <c r="M1407" s="1">
        <f t="shared" si="577"/>
        <v>-0.57319795179422361</v>
      </c>
      <c r="N1407" s="1">
        <f t="shared" si="578"/>
        <v>0.55789385536173786</v>
      </c>
      <c r="O1407" s="1">
        <f t="shared" si="579"/>
        <v>0.35340351739886067</v>
      </c>
      <c r="P1407" s="1">
        <f t="shared" si="580"/>
        <v>-0.48257426062602271</v>
      </c>
      <c r="Q1407" s="1">
        <f t="shared" si="585"/>
        <v>-0.21506936106285782</v>
      </c>
      <c r="R1407" s="1">
        <f t="shared" si="586"/>
        <v>7.3822038747236255E-3</v>
      </c>
      <c r="S1407" s="1">
        <f t="shared" si="587"/>
        <v>4.5695346509998208E-2</v>
      </c>
      <c r="T1407" s="1">
        <f t="shared" si="588"/>
        <v>-2.7431350377895504E-3</v>
      </c>
      <c r="U1407" s="1">
        <f t="shared" si="589"/>
        <v>1.5638328553621971E-2</v>
      </c>
      <c r="V1407" s="1">
        <f t="shared" si="590"/>
        <v>0.52326731609952404</v>
      </c>
      <c r="W1407" s="1">
        <f t="shared" si="597"/>
        <v>0</v>
      </c>
      <c r="X1407" s="1">
        <f t="shared" si="597"/>
        <v>0</v>
      </c>
      <c r="Y1407" s="1">
        <f t="shared" si="597"/>
        <v>0</v>
      </c>
      <c r="Z1407" s="1">
        <f t="shared" si="597"/>
        <v>0</v>
      </c>
      <c r="AA1407" s="1">
        <f>+AA$3*$F1407*ABS($F1407)*COS(2*PI()*$A1407/$AZ$22+AA$4)*COS(2*PI()*$A1407/$BA$22+AA$5)</f>
        <v>0</v>
      </c>
      <c r="AB1407" s="39">
        <f>+AB$3*$F1407*ABS($F1407)*COS(2*2*PI()*$A1407/$BA$33+AB$4)*COS(2*2*PI()*$A1407/$BA$34+AB$5)*COS(2*2*PI()*$A1407/$BA$35+AB$6)</f>
        <v>0</v>
      </c>
      <c r="AE1407" s="20">
        <f>+$AF$20*SIGN(SOI!A1406)*(ABS(SOI!A1406))^$AE$2</f>
        <v>0.1017207658194864</v>
      </c>
      <c r="AF1407" s="20">
        <f t="shared" si="593"/>
        <v>6.7948703718293979E-2</v>
      </c>
      <c r="AG1407" s="19">
        <f t="shared" si="594"/>
        <v>0.50174372108661203</v>
      </c>
      <c r="AH1407" s="19">
        <f t="shared" si="595"/>
        <v>0.52390055585725059</v>
      </c>
      <c r="AI1407">
        <f t="shared" si="592"/>
        <v>0.83100000000001872</v>
      </c>
      <c r="AJ1407">
        <f t="shared" si="591"/>
        <v>0.43379501736831805</v>
      </c>
      <c r="AK1407">
        <v>1</v>
      </c>
    </row>
    <row r="1408" spans="1:37" x14ac:dyDescent="0.25">
      <c r="A1408">
        <v>115.4999999999978</v>
      </c>
      <c r="B1408" s="2">
        <v>1995.499999999895</v>
      </c>
      <c r="C1408">
        <f>+D1408+($D$2+E1408+F1408)*SOI!A1407*IF(B1408&gt;$C$18, IF(B1408&lt;$C$19,-1,1),1)</f>
        <v>-0.10043700063363541</v>
      </c>
      <c r="D1408">
        <f>+$D$3*((1-$D$5)*SOI!D1407+$D$5*SOI!D1406) +   $D$4*((1-$D$5)*SOI!E1407+$D$5*SOI!E1406)</f>
        <v>0</v>
      </c>
      <c r="E1408">
        <f t="shared" si="573"/>
        <v>0.67488859930942979</v>
      </c>
      <c r="F1408">
        <f t="shared" si="574"/>
        <v>-4.0227886204306103</v>
      </c>
      <c r="G1408">
        <f t="shared" si="581"/>
        <v>-3.3479000211211805</v>
      </c>
      <c r="H1408" s="21">
        <f t="shared" si="582"/>
        <v>2.1690596454023457E-2</v>
      </c>
      <c r="I1408" s="37">
        <f t="shared" si="575"/>
        <v>0.30245644198894261</v>
      </c>
      <c r="J1408" s="1">
        <f t="shared" si="583"/>
        <v>1.2380374250231262E-2</v>
      </c>
      <c r="K1408" s="1">
        <f t="shared" si="584"/>
        <v>-1.8128994874786448E-4</v>
      </c>
      <c r="L1408" s="1">
        <f t="shared" si="576"/>
        <v>-0.16845541310343407</v>
      </c>
      <c r="M1408" s="1">
        <f t="shared" si="577"/>
        <v>0.25723116914445637</v>
      </c>
      <c r="N1408" s="1">
        <f t="shared" si="578"/>
        <v>3.336191565853304E-2</v>
      </c>
      <c r="O1408" s="1">
        <f t="shared" si="579"/>
        <v>0.69182648603495855</v>
      </c>
      <c r="P1408" s="1">
        <f t="shared" si="580"/>
        <v>-5.7695966606984617E-2</v>
      </c>
      <c r="Q1408" s="1">
        <f t="shared" si="585"/>
        <v>5.7716090888800401E-3</v>
      </c>
      <c r="R1408" s="1">
        <f t="shared" si="586"/>
        <v>-9.5921701853591635E-5</v>
      </c>
      <c r="S1408" s="1">
        <f t="shared" si="587"/>
        <v>1.3230731425762688E-3</v>
      </c>
      <c r="T1408" s="1">
        <f t="shared" si="588"/>
        <v>1.96091926916737E-3</v>
      </c>
      <c r="U1408" s="1">
        <f t="shared" si="589"/>
        <v>9.0528246783064335E-4</v>
      </c>
      <c r="V1408" s="1">
        <f t="shared" si="590"/>
        <v>3.7411430166169718E-3</v>
      </c>
      <c r="W1408" s="1">
        <f t="shared" si="597"/>
        <v>0</v>
      </c>
      <c r="X1408" s="1">
        <f t="shared" si="597"/>
        <v>0</v>
      </c>
      <c r="Y1408" s="1">
        <f t="shared" si="597"/>
        <v>0</v>
      </c>
      <c r="Z1408" s="1">
        <f t="shared" si="597"/>
        <v>0</v>
      </c>
      <c r="AA1408" s="1">
        <f>+AA$3*$F1408*ABS($F1408)*COS(2*PI()*$A1408/$AZ$22+AA$4)*COS(2*PI()*$A1408/$BA$22+AA$5)</f>
        <v>0</v>
      </c>
      <c r="AB1408" s="39">
        <f>+AB$3*$F1408*ABS($F1408)*COS(2*2*PI()*$A1408/$BA$33+AB$4)*COS(2*2*PI()*$A1408/$BA$34+AB$5)*COS(2*2*PI()*$A1408/$BA$35+AB$6)</f>
        <v>0</v>
      </c>
      <c r="AE1408" s="20">
        <f>+$AF$20*SIGN(SOI!A1407)*(ABS(SOI!A1407))^$AE$2</f>
        <v>5.1062672667697775E-2</v>
      </c>
      <c r="AF1408" s="20">
        <f t="shared" si="593"/>
        <v>-5.0408658928203988E-2</v>
      </c>
      <c r="AG1408" s="19">
        <f t="shared" si="594"/>
        <v>0.52061155181112773</v>
      </c>
      <c r="AH1408" s="19">
        <f t="shared" si="595"/>
        <v>0.54287427235873609</v>
      </c>
      <c r="AI1408">
        <f t="shared" si="592"/>
        <v>0.83160000000001877</v>
      </c>
      <c r="AJ1408">
        <f t="shared" si="591"/>
        <v>0.57102021073933174</v>
      </c>
      <c r="AK1408">
        <v>1</v>
      </c>
    </row>
    <row r="1409" spans="1:37" x14ac:dyDescent="0.25">
      <c r="A1409">
        <v>115.58333333333113</v>
      </c>
      <c r="B1409" s="2">
        <v>1995.5833333332282</v>
      </c>
      <c r="C1409">
        <f>+D1409+($D$2+E1409+F1409)*SOI!A1408*IF(B1409&gt;$C$18, IF(B1409&lt;$C$19,-1,1),1)</f>
        <v>-0.56486042589113772</v>
      </c>
      <c r="D1409">
        <f>+$D$3*((1-$D$5)*SOI!D1408+$D$5*SOI!D1407) +   $D$4*((1-$D$5)*SOI!E1408+$D$5*SOI!E1407)</f>
        <v>0</v>
      </c>
      <c r="E1409">
        <f t="shared" si="573"/>
        <v>-0.74906623538762451</v>
      </c>
      <c r="F1409">
        <f t="shared" si="574"/>
        <v>2.2355410403643026</v>
      </c>
      <c r="G1409">
        <f t="shared" si="581"/>
        <v>1.4864748049766781</v>
      </c>
      <c r="H1409" s="21">
        <f t="shared" si="582"/>
        <v>-1.0440262906205935E-2</v>
      </c>
      <c r="I1409" s="37">
        <f t="shared" si="575"/>
        <v>3.7632716243418004E-3</v>
      </c>
      <c r="J1409" s="1">
        <f t="shared" si="583"/>
        <v>-1.9924545712503801E-4</v>
      </c>
      <c r="K1409" s="1">
        <f t="shared" si="584"/>
        <v>1.248903334749315E-5</v>
      </c>
      <c r="L1409" s="1">
        <f t="shared" si="576"/>
        <v>7.0004345095360535E-2</v>
      </c>
      <c r="M1409" s="1">
        <f t="shared" si="577"/>
        <v>-0.33271740455097848</v>
      </c>
      <c r="N1409" s="1">
        <f t="shared" si="578"/>
        <v>2.013210053598196E-2</v>
      </c>
      <c r="O1409" s="1">
        <f t="shared" si="579"/>
        <v>-0.30005344442102289</v>
      </c>
      <c r="P1409" s="1">
        <f t="shared" si="580"/>
        <v>2.2052564185688038E-2</v>
      </c>
      <c r="Q1409" s="1">
        <f t="shared" si="585"/>
        <v>-4.5049185886049106E-3</v>
      </c>
      <c r="R1409" s="1">
        <f t="shared" si="586"/>
        <v>9.3155744415094615E-7</v>
      </c>
      <c r="S1409" s="1">
        <f t="shared" si="587"/>
        <v>9.9340122449566831E-6</v>
      </c>
      <c r="T1409" s="1">
        <f t="shared" si="588"/>
        <v>3.534281782261099E-4</v>
      </c>
      <c r="U1409" s="1">
        <f t="shared" si="589"/>
        <v>-4.3052708404161382E-6</v>
      </c>
      <c r="V1409" s="1">
        <f t="shared" si="590"/>
        <v>-8.6289124436009776E-4</v>
      </c>
      <c r="W1409" s="1">
        <f t="shared" si="597"/>
        <v>0</v>
      </c>
      <c r="X1409" s="1">
        <f t="shared" si="597"/>
        <v>0</v>
      </c>
      <c r="Y1409" s="1">
        <f t="shared" si="597"/>
        <v>0</v>
      </c>
      <c r="Z1409" s="1">
        <f t="shared" si="597"/>
        <v>0</v>
      </c>
      <c r="AA1409" s="1">
        <f>+AA$3*$F1409*ABS($F1409)*COS(2*PI()*$A1409/$AZ$22+AA$4)*COS(2*PI()*$A1409/$BA$22+AA$5)</f>
        <v>0</v>
      </c>
      <c r="AB1409" s="39">
        <f>+AB$3*$F1409*ABS($F1409)*COS(2*2*PI()*$A1409/$BA$33+AB$4)*COS(2*2*PI()*$A1409/$BA$34+AB$5)*COS(2*2*PI()*$A1409/$BA$35+AB$6)</f>
        <v>0</v>
      </c>
      <c r="AE1409" s="20">
        <f>+$AF$20*SIGN(SOI!A1408)*(ABS(SOI!A1408))^$AE$2</f>
        <v>-0.30400941527179615</v>
      </c>
      <c r="AF1409" s="20">
        <f t="shared" si="593"/>
        <v>-0.21905539710752134</v>
      </c>
      <c r="AG1409" s="19">
        <f t="shared" si="594"/>
        <v>0.56867435562032953</v>
      </c>
      <c r="AH1409" s="19">
        <f t="shared" si="595"/>
        <v>0.57747180058184056</v>
      </c>
      <c r="AI1409">
        <f t="shared" si="592"/>
        <v>0.83220000000001881</v>
      </c>
      <c r="AJ1409">
        <f t="shared" si="591"/>
        <v>0.78772975272785084</v>
      </c>
      <c r="AK1409">
        <v>1</v>
      </c>
    </row>
    <row r="1410" spans="1:37" x14ac:dyDescent="0.25">
      <c r="A1410">
        <v>115.66666666666445</v>
      </c>
      <c r="B1410" s="2">
        <v>1995.6666666665615</v>
      </c>
      <c r="C1410">
        <f>+D1410+($D$2+E1410+F1410)*SOI!A1409*IF(B1410&gt;$C$18, IF(B1410&lt;$C$19,-1,1),1)</f>
        <v>0.56378468567703754</v>
      </c>
      <c r="D1410">
        <f>+$D$3*((1-$D$5)*SOI!D1409+$D$5*SOI!D1408) +   $D$4*((1-$D$5)*SOI!E1409+$D$5*SOI!E1408)</f>
        <v>0</v>
      </c>
      <c r="E1410">
        <f t="shared" si="573"/>
        <v>0.91133851646287578</v>
      </c>
      <c r="F1410">
        <f t="shared" si="574"/>
        <v>-1.9004344562471522</v>
      </c>
      <c r="G1410">
        <f t="shared" si="581"/>
        <v>-0.98909593978427646</v>
      </c>
      <c r="H1410" s="21">
        <f t="shared" si="582"/>
        <v>-1.8007851913916965E-2</v>
      </c>
      <c r="I1410" s="37">
        <f t="shared" si="575"/>
        <v>-0.37529004376231689</v>
      </c>
      <c r="J1410" s="1">
        <f t="shared" si="583"/>
        <v>-2.0758259850545354E-2</v>
      </c>
      <c r="K1410" s="1">
        <f t="shared" si="584"/>
        <v>-5.7727218765696663E-8</v>
      </c>
      <c r="L1410" s="1">
        <f t="shared" si="576"/>
        <v>-0.8138070501621385</v>
      </c>
      <c r="M1410" s="1">
        <f t="shared" si="577"/>
        <v>0.3475974313150284</v>
      </c>
      <c r="N1410" s="1">
        <f t="shared" si="578"/>
        <v>-3.004408582456073E-2</v>
      </c>
      <c r="O1410" s="1">
        <f t="shared" si="579"/>
        <v>8.6520986182457343E-4</v>
      </c>
      <c r="P1410" s="1">
        <f t="shared" si="580"/>
        <v>-3.0408262695524719E-3</v>
      </c>
      <c r="Q1410" s="1">
        <f t="shared" si="585"/>
        <v>-7.0235695811828001E-3</v>
      </c>
      <c r="R1410" s="1">
        <f t="shared" si="586"/>
        <v>-1.448378468838516E-4</v>
      </c>
      <c r="S1410" s="1">
        <f t="shared" si="587"/>
        <v>1.4784140171468522E-3</v>
      </c>
      <c r="T1410" s="1">
        <f t="shared" si="588"/>
        <v>1.1847329502280169E-5</v>
      </c>
      <c r="U1410" s="1">
        <f t="shared" si="589"/>
        <v>-5.9201739621386934E-5</v>
      </c>
      <c r="V1410" s="1">
        <f t="shared" si="590"/>
        <v>-1.7756545532956994E-4</v>
      </c>
      <c r="W1410" s="1">
        <f t="shared" si="597"/>
        <v>0</v>
      </c>
      <c r="X1410" s="1">
        <f t="shared" si="597"/>
        <v>0</v>
      </c>
      <c r="Y1410" s="1">
        <f t="shared" si="597"/>
        <v>0</v>
      </c>
      <c r="Z1410" s="1">
        <f t="shared" si="597"/>
        <v>0</v>
      </c>
      <c r="AA1410" s="1">
        <f>+AA$3*$F1410*ABS($F1410)*COS(2*PI()*$A1410/$AZ$22+AA$4)*COS(2*PI()*$A1410/$BA$22+AA$5)</f>
        <v>0</v>
      </c>
      <c r="AB1410" s="39">
        <f>+AB$3*$F1410*ABS($F1410)*COS(2*2*PI()*$A1410/$BA$33+AB$4)*COS(2*2*PI()*$A1410/$BA$34+AB$5)*COS(2*2*PI()*$A1410/$BA$35+AB$6)</f>
        <v>0</v>
      </c>
      <c r="AE1410" s="20">
        <f>+$AF$20*SIGN(SOI!A1409)*(ABS(SOI!A1409))^$AE$2</f>
        <v>-0.40421944871846566</v>
      </c>
      <c r="AF1410" s="20">
        <f t="shared" si="593"/>
        <v>-0.39485232551392579</v>
      </c>
      <c r="AG1410" s="19">
        <f t="shared" si="594"/>
        <v>0.81622927096277975</v>
      </c>
      <c r="AH1410" s="19">
        <f t="shared" si="595"/>
        <v>0.59418038133073492</v>
      </c>
      <c r="AI1410">
        <f t="shared" si="592"/>
        <v>0.83280000000001886</v>
      </c>
      <c r="AJ1410">
        <f t="shared" si="591"/>
        <v>1.2110815964767054</v>
      </c>
      <c r="AK1410">
        <v>1</v>
      </c>
    </row>
    <row r="1411" spans="1:37" x14ac:dyDescent="0.25">
      <c r="A1411">
        <v>115.74999999999778</v>
      </c>
      <c r="B1411" s="2">
        <v>1995.7499999998947</v>
      </c>
      <c r="C1411">
        <f>+D1411+($D$2+E1411+F1411)*SOI!A1410*IF(B1411&gt;$C$18, IF(B1411&lt;$C$19,-1,1),1)</f>
        <v>-0.63403175887772789</v>
      </c>
      <c r="D1411">
        <f>+$D$3*((1-$D$5)*SOI!D1410+$D$5*SOI!D1409) +   $D$4*((1-$D$5)*SOI!E1410+$D$5*SOI!E1409)</f>
        <v>0</v>
      </c>
      <c r="E1411">
        <f t="shared" si="573"/>
        <v>-1.2742092212006382</v>
      </c>
      <c r="F1411">
        <f t="shared" si="574"/>
        <v>2.1548088863085937</v>
      </c>
      <c r="G1411">
        <f t="shared" si="581"/>
        <v>0.88059966510795551</v>
      </c>
      <c r="H1411" s="21">
        <f t="shared" si="582"/>
        <v>2.7776660022828123E-2</v>
      </c>
      <c r="I1411" s="37">
        <f t="shared" si="575"/>
        <v>0.75711865927754829</v>
      </c>
      <c r="J1411" s="1">
        <f t="shared" si="583"/>
        <v>-3.2671878761069174E-2</v>
      </c>
      <c r="K1411" s="1">
        <f t="shared" si="584"/>
        <v>5.2620917055853884E-5</v>
      </c>
      <c r="L1411" s="1">
        <f t="shared" si="576"/>
        <v>1.4968999847695024</v>
      </c>
      <c r="M1411" s="1">
        <f t="shared" si="577"/>
        <v>-0.27118322209899176</v>
      </c>
      <c r="N1411" s="1">
        <f t="shared" si="578"/>
        <v>-3.6062986500591124E-3</v>
      </c>
      <c r="O1411" s="1">
        <f t="shared" si="579"/>
        <v>-0.57471991048562487</v>
      </c>
      <c r="P1411" s="1">
        <f t="shared" si="580"/>
        <v>2.2686278994704244E-3</v>
      </c>
      <c r="Q1411" s="1">
        <f t="shared" si="585"/>
        <v>6.5772877578590297E-4</v>
      </c>
      <c r="R1411" s="1">
        <f t="shared" si="586"/>
        <v>-2.7363265238742145E-5</v>
      </c>
      <c r="S1411" s="1">
        <f t="shared" si="587"/>
        <v>-3.5801042526947824E-4</v>
      </c>
      <c r="T1411" s="1">
        <f t="shared" si="588"/>
        <v>1.4475267077963096E-2</v>
      </c>
      <c r="U1411" s="1">
        <f t="shared" si="589"/>
        <v>-8.9105197127145168E-5</v>
      </c>
      <c r="V1411" s="1">
        <f t="shared" si="590"/>
        <v>1.5901307460468207E-5</v>
      </c>
      <c r="W1411" s="1">
        <f t="shared" si="597"/>
        <v>0</v>
      </c>
      <c r="X1411" s="1">
        <f t="shared" si="597"/>
        <v>0</v>
      </c>
      <c r="Y1411" s="1">
        <f t="shared" si="597"/>
        <v>0</v>
      </c>
      <c r="Z1411" s="1">
        <f t="shared" si="597"/>
        <v>0</v>
      </c>
      <c r="AA1411" s="1">
        <f>+AA$3*$F1411*ABS($F1411)*COS(2*PI()*$A1411/$AZ$22+AA$4)*COS(2*PI()*$A1411/$BA$22+AA$5)</f>
        <v>0</v>
      </c>
      <c r="AB1411" s="39">
        <f>+AB$3*$F1411*ABS($F1411)*COS(2*2*PI()*$A1411/$BA$33+AB$4)*COS(2*2*PI()*$A1411/$BA$34+AB$5)*COS(2*2*PI()*$A1411/$BA$35+AB$6)</f>
        <v>0</v>
      </c>
      <c r="AE1411" s="20">
        <f>+$AF$20*SIGN(SOI!A1410)*(ABS(SOI!A1410))^$AE$2</f>
        <v>-0.47632811255151541</v>
      </c>
      <c r="AF1411" s="20">
        <f t="shared" si="593"/>
        <v>-0.46147763968488853</v>
      </c>
      <c r="AG1411" s="19">
        <f t="shared" si="594"/>
        <v>0.83199708760388968</v>
      </c>
      <c r="AH1411" s="19">
        <f t="shared" si="595"/>
        <v>0.59257757703139302</v>
      </c>
      <c r="AI1411">
        <f t="shared" si="592"/>
        <v>0.8334000000000189</v>
      </c>
      <c r="AJ1411">
        <f t="shared" si="591"/>
        <v>1.2934747272887783</v>
      </c>
      <c r="AK1411">
        <v>1</v>
      </c>
    </row>
    <row r="1412" spans="1:37" x14ac:dyDescent="0.25">
      <c r="A1412">
        <v>115.83333333333111</v>
      </c>
      <c r="B1412" s="2">
        <v>1995.833333333228</v>
      </c>
      <c r="C1412">
        <f>+D1412+($D$2+E1412+F1412)*SOI!A1411*IF(B1412&gt;$C$18, IF(B1412&lt;$C$19,-1,1),1)</f>
        <v>0.9473535788204267</v>
      </c>
      <c r="D1412">
        <f>+$D$3*((1-$D$5)*SOI!D1411+$D$5*SOI!D1410) +   $D$4*((1-$D$5)*SOI!E1411+$D$5*SOI!E1410)</f>
        <v>0</v>
      </c>
      <c r="E1412">
        <f t="shared" si="573"/>
        <v>2.3875979237570282</v>
      </c>
      <c r="F1412">
        <f t="shared" si="574"/>
        <v>-3.6021537940396264</v>
      </c>
      <c r="G1412">
        <f t="shared" si="581"/>
        <v>-1.2145558702825983</v>
      </c>
      <c r="H1412" s="21">
        <f t="shared" si="582"/>
        <v>5.3424339550797182E-3</v>
      </c>
      <c r="I1412" s="37">
        <f t="shared" si="575"/>
        <v>-1.1084141499183029</v>
      </c>
      <c r="J1412" s="1">
        <f t="shared" si="583"/>
        <v>4.5911720279164002E-3</v>
      </c>
      <c r="K1412" s="1">
        <f t="shared" si="584"/>
        <v>-1.782900895579828E-3</v>
      </c>
      <c r="L1412" s="1">
        <f t="shared" si="576"/>
        <v>-1.0075854030679037</v>
      </c>
      <c r="M1412" s="1">
        <f t="shared" si="577"/>
        <v>-2.6029999618420362E-2</v>
      </c>
      <c r="N1412" s="1">
        <f t="shared" si="578"/>
        <v>0.11414953671226385</v>
      </c>
      <c r="O1412" s="1">
        <f t="shared" si="579"/>
        <v>2.2958680294522362</v>
      </c>
      <c r="P1412" s="1">
        <f t="shared" si="580"/>
        <v>-2.858592820583282E-2</v>
      </c>
      <c r="Q1412" s="1">
        <f t="shared" si="585"/>
        <v>-1.9983458449895743E-3</v>
      </c>
      <c r="R1412" s="1">
        <f t="shared" si="586"/>
        <v>-1.2171100290013476E-4</v>
      </c>
      <c r="S1412" s="1">
        <f t="shared" si="587"/>
        <v>-1.6589994771213822E-2</v>
      </c>
      <c r="T1412" s="1">
        <f t="shared" si="588"/>
        <v>3.8923003578245907E-2</v>
      </c>
      <c r="U1412" s="1">
        <f t="shared" si="589"/>
        <v>-1.6437288471334412E-3</v>
      </c>
      <c r="V1412" s="1">
        <f t="shared" si="590"/>
        <v>6.3421181556001681E-3</v>
      </c>
      <c r="W1412" s="1">
        <f t="shared" si="597"/>
        <v>0</v>
      </c>
      <c r="X1412" s="1">
        <f t="shared" si="597"/>
        <v>0</v>
      </c>
      <c r="Y1412" s="1">
        <f t="shared" si="597"/>
        <v>0</v>
      </c>
      <c r="Z1412" s="1">
        <f t="shared" si="597"/>
        <v>0</v>
      </c>
      <c r="AA1412" s="1">
        <f>+AA$3*$F1412*ABS($F1412)*COS(2*PI()*$A1412/$AZ$22+AA$4)*COS(2*PI()*$A1412/$BA$22+AA$5)</f>
        <v>0</v>
      </c>
      <c r="AB1412" s="39">
        <f>+AB$3*$F1412*ABS($F1412)*COS(2*2*PI()*$A1412/$BA$33+AB$4)*COS(2*2*PI()*$A1412/$BA$34+AB$5)*COS(2*2*PI()*$A1412/$BA$35+AB$6)</f>
        <v>0</v>
      </c>
      <c r="AE1412" s="20">
        <f>+$AF$20*SIGN(SOI!A1411)*(ABS(SOI!A1411))^$AE$2</f>
        <v>-0.50388535778468457</v>
      </c>
      <c r="AF1412" s="20">
        <f t="shared" si="593"/>
        <v>-0.48551386096257182</v>
      </c>
      <c r="AG1412" s="19">
        <f t="shared" si="594"/>
        <v>0.80524621381785111</v>
      </c>
      <c r="AH1412" s="19">
        <f t="shared" si="595"/>
        <v>0.47320817953955996</v>
      </c>
      <c r="AI1412">
        <f t="shared" si="592"/>
        <v>0.83400000000001895</v>
      </c>
      <c r="AJ1412">
        <f t="shared" si="591"/>
        <v>1.2907600747804229</v>
      </c>
      <c r="AK1412">
        <v>1</v>
      </c>
    </row>
    <row r="1413" spans="1:37" x14ac:dyDescent="0.25">
      <c r="A1413">
        <v>115.91666666666444</v>
      </c>
      <c r="B1413" s="2">
        <v>1995.9166666665612</v>
      </c>
      <c r="C1413">
        <f>+D1413+($D$2+E1413+F1413)*SOI!A1412*IF(B1413&gt;$C$18, IF(B1413&lt;$C$19,-1,1),1)</f>
        <v>-13.354649829411182</v>
      </c>
      <c r="D1413">
        <f>+$D$3*((1-$D$5)*SOI!D1412+$D$5*SOI!D1411) +   $D$4*((1-$D$5)*SOI!E1412+$D$5*SOI!E1411)</f>
        <v>0</v>
      </c>
      <c r="E1413">
        <f t="shared" si="573"/>
        <v>-41.120340000205616</v>
      </c>
      <c r="F1413">
        <f t="shared" si="574"/>
        <v>59.668464763276702</v>
      </c>
      <c r="G1413">
        <f t="shared" si="581"/>
        <v>18.548124763071087</v>
      </c>
      <c r="H1413" s="21">
        <f t="shared" si="582"/>
        <v>-0.42311884716566012</v>
      </c>
      <c r="I1413" s="37">
        <f t="shared" si="575"/>
        <v>3.7625751641287208</v>
      </c>
      <c r="J1413" s="1">
        <f t="shared" si="583"/>
        <v>5.3560907723628928</v>
      </c>
      <c r="K1413" s="1">
        <f t="shared" si="584"/>
        <v>0.34273042121892705</v>
      </c>
      <c r="L1413" s="1">
        <f t="shared" si="576"/>
        <v>0.67412644576751168</v>
      </c>
      <c r="M1413" s="1">
        <f t="shared" si="577"/>
        <v>8.94572207454992</v>
      </c>
      <c r="N1413" s="1">
        <f t="shared" si="578"/>
        <v>-2.906701023701221</v>
      </c>
      <c r="O1413" s="1">
        <f t="shared" si="579"/>
        <v>-26.859959064714509</v>
      </c>
      <c r="P1413" s="1">
        <f t="shared" si="580"/>
        <v>0.70203671714132121</v>
      </c>
      <c r="Q1413" s="1">
        <f t="shared" si="585"/>
        <v>-17.487917744369415</v>
      </c>
      <c r="R1413" s="1">
        <f t="shared" si="586"/>
        <v>3.61560030406664</v>
      </c>
      <c r="S1413" s="1">
        <f t="shared" si="587"/>
        <v>-1.4340212359518119</v>
      </c>
      <c r="T1413" s="1">
        <f t="shared" si="588"/>
        <v>0.30466619570796438</v>
      </c>
      <c r="U1413" s="1">
        <f t="shared" si="589"/>
        <v>-0.13703163143407038</v>
      </c>
      <c r="V1413" s="1">
        <f t="shared" si="590"/>
        <v>3.9661402469441218</v>
      </c>
      <c r="W1413" s="1">
        <f t="shared" si="597"/>
        <v>0</v>
      </c>
      <c r="X1413" s="1">
        <f t="shared" si="597"/>
        <v>0</v>
      </c>
      <c r="Y1413" s="1">
        <f t="shared" si="597"/>
        <v>0</v>
      </c>
      <c r="Z1413" s="1">
        <f t="shared" si="597"/>
        <v>0</v>
      </c>
      <c r="AA1413" s="1">
        <f>+AA$3*$F1413*ABS($F1413)*COS(2*PI()*$A1413/$AZ$22+AA$4)*COS(2*PI()*$A1413/$BA$22+AA$5)</f>
        <v>0</v>
      </c>
      <c r="AB1413" s="39">
        <f>+AB$3*$F1413*ABS($F1413)*COS(2*2*PI()*$A1413/$BA$33+AB$4)*COS(2*2*PI()*$A1413/$BA$34+AB$5)*COS(2*2*PI()*$A1413/$BA$35+AB$6)</f>
        <v>0</v>
      </c>
      <c r="AE1413" s="20">
        <f>+$AF$20*SIGN(SOI!A1412)*(ABS(SOI!A1412))^$AE$2</f>
        <v>-0.47632811255151541</v>
      </c>
      <c r="AF1413" s="20">
        <f t="shared" si="593"/>
        <v>-0.47450362687598663</v>
      </c>
      <c r="AG1413" s="19">
        <f t="shared" si="594"/>
        <v>0.81628420790065859</v>
      </c>
      <c r="AH1413" s="19">
        <f t="shared" si="595"/>
        <v>0.46703382436358953</v>
      </c>
      <c r="AI1413">
        <f t="shared" si="592"/>
        <v>0.83460000000001899</v>
      </c>
      <c r="AJ1413">
        <f t="shared" si="591"/>
        <v>1.2907878347766453</v>
      </c>
      <c r="AK1413">
        <v>1</v>
      </c>
    </row>
    <row r="1414" spans="1:37" x14ac:dyDescent="0.25">
      <c r="A1414">
        <v>115.99999999999777</v>
      </c>
      <c r="B1414" s="2">
        <v>1995.9999999998945</v>
      </c>
      <c r="C1414">
        <f>+D1414+($D$2+E1414+F1414)*SOI!A1413*IF(B1414&gt;$C$18, IF(B1414&lt;$C$19,-1,1),1)</f>
        <v>-0.86679851299549815</v>
      </c>
      <c r="D1414">
        <f>+$D$3*((1-$D$5)*SOI!D1413+$D$5*SOI!D1412) +   $D$4*((1-$D$5)*SOI!E1413+$D$5*SOI!E1412)</f>
        <v>0</v>
      </c>
      <c r="E1414">
        <f t="shared" si="573"/>
        <v>-2.6892524470157753</v>
      </c>
      <c r="F1414">
        <f t="shared" si="574"/>
        <v>4.0227886208550032</v>
      </c>
      <c r="G1414">
        <f t="shared" si="581"/>
        <v>1.333536173839228</v>
      </c>
      <c r="H1414" s="21">
        <f t="shared" si="582"/>
        <v>2.8785860065542762E-2</v>
      </c>
      <c r="I1414" s="37">
        <f t="shared" si="575"/>
        <v>-0.8856267761954858</v>
      </c>
      <c r="J1414" s="1">
        <f t="shared" si="583"/>
        <v>-0.12792191565089434</v>
      </c>
      <c r="K1414" s="1">
        <f t="shared" si="584"/>
        <v>2.198122590816189E-4</v>
      </c>
      <c r="L1414" s="1">
        <f t="shared" si="576"/>
        <v>1.8882367729589618</v>
      </c>
      <c r="M1414" s="1">
        <f t="shared" si="577"/>
        <v>0.90770948398595164</v>
      </c>
      <c r="N1414" s="1">
        <f t="shared" si="578"/>
        <v>-0.15233019639501075</v>
      </c>
      <c r="O1414" s="1">
        <f t="shared" si="579"/>
        <v>-0.15373811485740166</v>
      </c>
      <c r="P1414" s="1">
        <f t="shared" si="580"/>
        <v>2.8084570738207047E-2</v>
      </c>
      <c r="Q1414" s="1">
        <f t="shared" si="585"/>
        <v>-9.2994060672708323E-2</v>
      </c>
      <c r="R1414" s="1">
        <f t="shared" si="586"/>
        <v>-4.5254636253152765E-3</v>
      </c>
      <c r="S1414" s="1">
        <f t="shared" si="587"/>
        <v>1.7689142284676846E-2</v>
      </c>
      <c r="T1414" s="1">
        <f t="shared" si="588"/>
        <v>4.884448794586777E-3</v>
      </c>
      <c r="U1414" s="1">
        <f t="shared" si="589"/>
        <v>1.2903108402235294E-3</v>
      </c>
      <c r="V1414" s="1">
        <f t="shared" si="590"/>
        <v>8.3149888122652678E-3</v>
      </c>
      <c r="W1414" s="1">
        <f t="shared" si="597"/>
        <v>0</v>
      </c>
      <c r="X1414" s="1">
        <f t="shared" si="597"/>
        <v>0</v>
      </c>
      <c r="Y1414" s="1">
        <f t="shared" si="597"/>
        <v>0</v>
      </c>
      <c r="Z1414" s="1">
        <f t="shared" si="597"/>
        <v>0</v>
      </c>
      <c r="AA1414" s="1">
        <f>+AA$3*$F1414*ABS($F1414)*COS(2*PI()*$A1414/$AZ$22+AA$4)*COS(2*PI()*$A1414/$BA$22+AA$5)</f>
        <v>0</v>
      </c>
      <c r="AB1414" s="39">
        <f>+AB$3*$F1414*ABS($F1414)*COS(2*2*PI()*$A1414/$BA$33+AB$4)*COS(2*2*PI()*$A1414/$BA$34+AB$5)*COS(2*2*PI()*$A1414/$BA$35+AB$6)</f>
        <v>0</v>
      </c>
      <c r="AE1414" s="20">
        <f>+$AF$20*SIGN(SOI!A1413)*(ABS(SOI!A1413))^$AE$2</f>
        <v>-0.44329741029175995</v>
      </c>
      <c r="AF1414" s="20">
        <f t="shared" si="593"/>
        <v>-0.45590135862583225</v>
      </c>
      <c r="AG1414" s="19">
        <f t="shared" si="594"/>
        <v>0.43213817899993245</v>
      </c>
      <c r="AH1414" s="19">
        <f t="shared" si="595"/>
        <v>0.38706670249372288</v>
      </c>
      <c r="AI1414">
        <f t="shared" si="592"/>
        <v>0.83520000000001904</v>
      </c>
      <c r="AJ1414">
        <f t="shared" si="591"/>
        <v>0.88803953762576471</v>
      </c>
      <c r="AK1414">
        <v>1</v>
      </c>
    </row>
    <row r="1415" spans="1:37" x14ac:dyDescent="0.25">
      <c r="A1415">
        <v>116.0833333333311</v>
      </c>
      <c r="B1415" s="2">
        <v>1996.0833333332278</v>
      </c>
      <c r="C1415">
        <f>+D1415+($D$2+E1415+F1415)*SOI!A1414*IF(B1415&gt;$C$18, IF(B1415&lt;$C$19,-1,1),1)</f>
        <v>0.58678239367773199</v>
      </c>
      <c r="D1415">
        <f>+$D$3*((1-$D$5)*SOI!D1414+$D$5*SOI!D1413) +   $D$4*((1-$D$5)*SOI!E1414+$D$5*SOI!E1413)</f>
        <v>0</v>
      </c>
      <c r="E1415">
        <f t="shared" si="573"/>
        <v>1.3464768077907339</v>
      </c>
      <c r="F1415">
        <f t="shared" si="574"/>
        <v>-2.2355410406357823</v>
      </c>
      <c r="G1415">
        <f t="shared" si="581"/>
        <v>-0.88906423284504843</v>
      </c>
      <c r="H1415" s="21">
        <f t="shared" si="582"/>
        <v>-2.1317171139856136E-2</v>
      </c>
      <c r="I1415" s="37">
        <f t="shared" si="575"/>
        <v>0.77914089709032464</v>
      </c>
      <c r="J1415" s="1">
        <f t="shared" si="583"/>
        <v>-5.4663457797109224E-2</v>
      </c>
      <c r="K1415" s="1">
        <f t="shared" si="584"/>
        <v>-1.5036796048976957E-5</v>
      </c>
      <c r="L1415" s="1">
        <f t="shared" si="576"/>
        <v>-1.6432177183207073</v>
      </c>
      <c r="M1415" s="1">
        <f t="shared" si="577"/>
        <v>-0.44089356097636662</v>
      </c>
      <c r="N1415" s="1">
        <f t="shared" si="578"/>
        <v>2.0124030998971275E-2</v>
      </c>
      <c r="O1415" s="1">
        <f t="shared" si="579"/>
        <v>0.27098271434338006</v>
      </c>
      <c r="P1415" s="1">
        <f t="shared" si="580"/>
        <v>-1.2524848881857481E-3</v>
      </c>
      <c r="Q1415" s="1">
        <f t="shared" si="585"/>
        <v>-5.9672065487790787E-3</v>
      </c>
      <c r="R1415" s="1">
        <f t="shared" si="586"/>
        <v>2.5547252456893443E-4</v>
      </c>
      <c r="S1415" s="1">
        <f t="shared" si="587"/>
        <v>2.0558953929490299E-3</v>
      </c>
      <c r="T1415" s="1">
        <f t="shared" si="588"/>
        <v>7.4922844323378757E-3</v>
      </c>
      <c r="U1415" s="1">
        <f t="shared" si="589"/>
        <v>5.0624915662807203E-5</v>
      </c>
      <c r="V1415" s="1">
        <f t="shared" si="590"/>
        <v>4.8988636195549264E-5</v>
      </c>
      <c r="W1415" s="1">
        <f t="shared" si="597"/>
        <v>0</v>
      </c>
      <c r="X1415" s="1">
        <f t="shared" si="597"/>
        <v>0</v>
      </c>
      <c r="Y1415" s="1">
        <f t="shared" si="597"/>
        <v>0</v>
      </c>
      <c r="Z1415" s="1">
        <f t="shared" si="597"/>
        <v>0</v>
      </c>
      <c r="AA1415" s="1">
        <f>+AA$3*$F1415*ABS($F1415)*COS(2*PI()*$A1415/$AZ$22+AA$4)*COS(2*PI()*$A1415/$BA$22+AA$5)</f>
        <v>0</v>
      </c>
      <c r="AB1415" s="39">
        <f>+AB$3*$F1415*ABS($F1415)*COS(2*2*PI()*$A1415/$BA$33+AB$4)*COS(2*2*PI()*$A1415/$BA$34+AB$5)*COS(2*2*PI()*$A1415/$BA$35+AB$6)</f>
        <v>0</v>
      </c>
      <c r="AE1415" s="20">
        <f>+$AF$20*SIGN(SOI!A1414)*(ABS(SOI!A1414))^$AE$2</f>
        <v>-0.44807855303422139</v>
      </c>
      <c r="AF1415" s="20">
        <f t="shared" si="593"/>
        <v>-0.41653919512635346</v>
      </c>
      <c r="AG1415" s="19">
        <f t="shared" si="594"/>
        <v>0.38783769232842458</v>
      </c>
      <c r="AH1415" s="19">
        <f t="shared" si="595"/>
        <v>0.36651948750143537</v>
      </c>
      <c r="AI1415">
        <f t="shared" si="592"/>
        <v>0.83580000000001908</v>
      </c>
      <c r="AJ1415">
        <f t="shared" si="591"/>
        <v>0.80437688745477809</v>
      </c>
      <c r="AK1415">
        <v>1</v>
      </c>
    </row>
    <row r="1416" spans="1:37" x14ac:dyDescent="0.25">
      <c r="A1416">
        <v>116.16666666666443</v>
      </c>
      <c r="B1416" s="2">
        <v>1996.166666666561</v>
      </c>
      <c r="C1416">
        <f>+D1416+($D$2+E1416+F1416)*SOI!A1415*IF(B1416&gt;$C$18, IF(B1416&lt;$C$19,-1,1),1)</f>
        <v>-0.46061173524192373</v>
      </c>
      <c r="D1416">
        <f>+$D$3*((1-$D$5)*SOI!D1415+$D$5*SOI!D1414) +   $D$4*((1-$D$5)*SOI!E1415+$D$5*SOI!E1414)</f>
        <v>0</v>
      </c>
      <c r="E1416">
        <f t="shared" si="573"/>
        <v>-0.94082667472415471</v>
      </c>
      <c r="F1416">
        <f t="shared" si="574"/>
        <v>1.9004344564781626</v>
      </c>
      <c r="G1416">
        <f t="shared" si="581"/>
        <v>0.95960778175400785</v>
      </c>
      <c r="H1416" s="21">
        <f t="shared" si="582"/>
        <v>-1.0234555444460306E-2</v>
      </c>
      <c r="I1416" s="37">
        <f t="shared" si="575"/>
        <v>-0.49438639227856856</v>
      </c>
      <c r="J1416" s="1">
        <f t="shared" si="583"/>
        <v>-1.3431578385556028E-2</v>
      </c>
      <c r="K1416" s="1">
        <f t="shared" si="584"/>
        <v>5.5495125227173984E-5</v>
      </c>
      <c r="L1416" s="1">
        <f t="shared" si="576"/>
        <v>0.5828875188657997</v>
      </c>
      <c r="M1416" s="1">
        <f t="shared" si="577"/>
        <v>0.17073132063868773</v>
      </c>
      <c r="N1416" s="1">
        <f t="shared" si="578"/>
        <v>2.4014526604103952E-2</v>
      </c>
      <c r="O1416" s="1">
        <f t="shared" si="579"/>
        <v>-0.79501981263600496</v>
      </c>
      <c r="P1416" s="1">
        <f t="shared" si="580"/>
        <v>4.4416671581856519E-3</v>
      </c>
      <c r="Q1416" s="1">
        <f t="shared" si="585"/>
        <v>2.7574621918408236E-3</v>
      </c>
      <c r="R1416" s="1">
        <f t="shared" si="586"/>
        <v>7.490886259259396E-5</v>
      </c>
      <c r="S1416" s="1">
        <f t="shared" si="587"/>
        <v>-1.5567202435711632E-3</v>
      </c>
      <c r="T1416" s="1">
        <f t="shared" si="588"/>
        <v>7.7972285869128254E-3</v>
      </c>
      <c r="U1416" s="1">
        <f t="shared" si="589"/>
        <v>1.1391694683280206E-4</v>
      </c>
      <c r="V1416" s="1">
        <f t="shared" si="590"/>
        <v>-2.073136594978531E-4</v>
      </c>
      <c r="W1416" s="1">
        <f t="shared" si="597"/>
        <v>0</v>
      </c>
      <c r="X1416" s="1">
        <f t="shared" si="597"/>
        <v>0</v>
      </c>
      <c r="Y1416" s="1">
        <f t="shared" si="597"/>
        <v>0</v>
      </c>
      <c r="Z1416" s="1">
        <f t="shared" si="597"/>
        <v>0</v>
      </c>
      <c r="AA1416" s="1">
        <f>+AA$3*$F1416*ABS($F1416)*COS(2*PI()*$A1416/$AZ$22+AA$4)*COS(2*PI()*$A1416/$BA$22+AA$5)</f>
        <v>0</v>
      </c>
      <c r="AB1416" s="39">
        <f>+AB$3*$F1416*ABS($F1416)*COS(2*2*PI()*$A1416/$BA$33+AB$4)*COS(2*2*PI()*$A1416/$BA$34+AB$5)*COS(2*2*PI()*$A1416/$BA$35+AB$6)</f>
        <v>0</v>
      </c>
      <c r="AE1416" s="20">
        <f>+$AF$20*SIGN(SOI!A1415)*(ABS(SOI!A1415))^$AE$2</f>
        <v>-0.35824162205307897</v>
      </c>
      <c r="AF1416" s="20">
        <f t="shared" si="593"/>
        <v>-0.36249173282948072</v>
      </c>
      <c r="AG1416" s="19">
        <f t="shared" si="594"/>
        <v>0.2884620135857493</v>
      </c>
      <c r="AH1416" s="19">
        <f t="shared" si="595"/>
        <v>0.40087898864660754</v>
      </c>
      <c r="AI1416">
        <f t="shared" si="592"/>
        <v>0.83640000000001913</v>
      </c>
      <c r="AJ1416">
        <f t="shared" si="591"/>
        <v>0.65095374641522996</v>
      </c>
      <c r="AK1416">
        <v>1</v>
      </c>
    </row>
    <row r="1417" spans="1:37" x14ac:dyDescent="0.25">
      <c r="A1417">
        <v>116.24999999999775</v>
      </c>
      <c r="B1417" s="2">
        <v>1996.2499999998943</v>
      </c>
      <c r="C1417">
        <f>+D1417+($D$2+E1417+F1417)*SOI!A1416*IF(B1417&gt;$C$18, IF(B1417&lt;$C$19,-1,1),1)</f>
        <v>0.47322701070933693</v>
      </c>
      <c r="D1417">
        <f>+$D$3*((1-$D$5)*SOI!D1416+$D$5*SOI!D1415) +   $D$4*((1-$D$5)*SOI!E1416+$D$5*SOI!E1415)</f>
        <v>0</v>
      </c>
      <c r="E1417">
        <f t="shared" si="573"/>
        <v>0.76296473729261738</v>
      </c>
      <c r="F1417">
        <f t="shared" si="574"/>
        <v>-2.1548088864377259</v>
      </c>
      <c r="G1417">
        <f t="shared" si="581"/>
        <v>-1.3918441491451086</v>
      </c>
      <c r="H1417" s="21">
        <f t="shared" si="582"/>
        <v>1.6783921687788431E-2</v>
      </c>
      <c r="I1417" s="37">
        <f t="shared" si="575"/>
        <v>0.14693268730475836</v>
      </c>
      <c r="J1417" s="1">
        <f t="shared" si="583"/>
        <v>1.4441764473042864E-3</v>
      </c>
      <c r="K1417" s="1">
        <f t="shared" si="584"/>
        <v>-8.8410713352921885E-7</v>
      </c>
      <c r="L1417" s="1">
        <f t="shared" si="576"/>
        <v>-2.0877601199404306E-3</v>
      </c>
      <c r="M1417" s="1">
        <f t="shared" si="577"/>
        <v>6.1766713453178954E-2</v>
      </c>
      <c r="N1417" s="1">
        <f t="shared" si="578"/>
        <v>-2.2685924941208871E-2</v>
      </c>
      <c r="O1417" s="1">
        <f t="shared" si="579"/>
        <v>0.67914530136027906</v>
      </c>
      <c r="P1417" s="1">
        <f t="shared" si="580"/>
        <v>-2.312679655856276E-2</v>
      </c>
      <c r="Q1417" s="1">
        <f t="shared" si="585"/>
        <v>-9.4239575527563365E-4</v>
      </c>
      <c r="R1417" s="1">
        <f t="shared" si="586"/>
        <v>7.6086721434195074E-6</v>
      </c>
      <c r="S1417" s="1">
        <f t="shared" si="587"/>
        <v>-4.3706391046018301E-4</v>
      </c>
      <c r="T1417" s="1">
        <f t="shared" si="588"/>
        <v>2.3857276085129868E-5</v>
      </c>
      <c r="U1417" s="1">
        <f t="shared" si="589"/>
        <v>1.76282710161559E-4</v>
      </c>
      <c r="V1417" s="1">
        <f t="shared" si="590"/>
        <v>-1.0197174419078441E-3</v>
      </c>
      <c r="W1417" s="1">
        <f t="shared" si="597"/>
        <v>0</v>
      </c>
      <c r="X1417" s="1">
        <f t="shared" si="597"/>
        <v>0</v>
      </c>
      <c r="Y1417" s="1">
        <f t="shared" si="597"/>
        <v>0</v>
      </c>
      <c r="Z1417" s="1">
        <f t="shared" si="597"/>
        <v>0</v>
      </c>
      <c r="AA1417" s="1">
        <f>+AA$3*$F1417*ABS($F1417)*COS(2*PI()*$A1417/$AZ$22+AA$4)*COS(2*PI()*$A1417/$BA$22+AA$5)</f>
        <v>0</v>
      </c>
      <c r="AB1417" s="39">
        <f>+AB$3*$F1417*ABS($F1417)*COS(2*2*PI()*$A1417/$BA$33+AB$4)*COS(2*2*PI()*$A1417/$BA$34+AB$5)*COS(2*2*PI()*$A1417/$BA$35+AB$6)</f>
        <v>0</v>
      </c>
      <c r="AE1417" s="20">
        <f>+$AF$20*SIGN(SOI!A1416)*(ABS(SOI!A1416))^$AE$2</f>
        <v>-0.28115502340114162</v>
      </c>
      <c r="AF1417" s="20">
        <f t="shared" si="593"/>
        <v>-0.31818758198659447</v>
      </c>
      <c r="AG1417" s="19">
        <f t="shared" si="594"/>
        <v>0.25116821847296411</v>
      </c>
      <c r="AH1417" s="19">
        <f t="shared" si="595"/>
        <v>0.40954655302444631</v>
      </c>
      <c r="AI1417">
        <f t="shared" si="592"/>
        <v>0.83700000000001917</v>
      </c>
      <c r="AJ1417">
        <f t="shared" si="591"/>
        <v>0.56935580045955858</v>
      </c>
      <c r="AK1417">
        <v>1</v>
      </c>
    </row>
    <row r="1418" spans="1:37" x14ac:dyDescent="0.25">
      <c r="A1418">
        <v>116.33333333333108</v>
      </c>
      <c r="B1418" s="2">
        <v>1996.3333333332275</v>
      </c>
      <c r="C1418">
        <f>+D1418+($D$2+E1418+F1418)*SOI!A1417*IF(B1418&gt;$C$18, IF(B1418&lt;$C$19,-1,1),1)</f>
        <v>-1.1685929528805159</v>
      </c>
      <c r="D1418">
        <f>+$D$3*((1-$D$5)*SOI!D1417+$D$5*SOI!D1416) +   $D$4*((1-$D$5)*SOI!E1417+$D$5*SOI!E1416)</f>
        <v>0</v>
      </c>
      <c r="E1418">
        <f t="shared" si="573"/>
        <v>-0.6806714120944628</v>
      </c>
      <c r="F1418">
        <f t="shared" si="574"/>
        <v>3.6021537942957522</v>
      </c>
      <c r="G1418">
        <f t="shared" si="581"/>
        <v>2.9214823822012894</v>
      </c>
      <c r="H1418" s="21">
        <f t="shared" si="582"/>
        <v>7.6409914236052101E-4</v>
      </c>
      <c r="I1418" s="37">
        <f t="shared" si="575"/>
        <v>0.18450733429648714</v>
      </c>
      <c r="J1418" s="1">
        <f t="shared" si="583"/>
        <v>-1.0028172589026087E-2</v>
      </c>
      <c r="K1418" s="1">
        <f t="shared" si="584"/>
        <v>8.2454180789371924E-5</v>
      </c>
      <c r="L1418" s="1">
        <f t="shared" si="576"/>
        <v>0.34752986996524099</v>
      </c>
      <c r="M1418" s="1">
        <f t="shared" si="577"/>
        <v>-0.34155513790274949</v>
      </c>
      <c r="N1418" s="1">
        <f t="shared" si="578"/>
        <v>-2.4581002369494925E-2</v>
      </c>
      <c r="O1418" s="1">
        <f t="shared" si="579"/>
        <v>-0.17575446425955563</v>
      </c>
      <c r="P1418" s="1">
        <f t="shared" si="580"/>
        <v>5.0068901286881476E-2</v>
      </c>
      <c r="Q1418" s="1">
        <f t="shared" si="585"/>
        <v>5.6465444103599811E-3</v>
      </c>
      <c r="R1418" s="1">
        <f t="shared" si="586"/>
        <v>-5.7247102531527081E-5</v>
      </c>
      <c r="S1418" s="1">
        <f t="shared" si="587"/>
        <v>-5.9467989715733017E-4</v>
      </c>
      <c r="T1418" s="1">
        <f t="shared" si="588"/>
        <v>1.0277229658167426E-3</v>
      </c>
      <c r="U1418" s="1">
        <f t="shared" si="589"/>
        <v>-4.7924491414751765E-4</v>
      </c>
      <c r="V1418" s="1">
        <f t="shared" si="590"/>
        <v>2.3920790471128653E-3</v>
      </c>
      <c r="W1418" s="1">
        <f t="shared" si="597"/>
        <v>0</v>
      </c>
      <c r="X1418" s="1">
        <f t="shared" si="597"/>
        <v>0</v>
      </c>
      <c r="Y1418" s="1">
        <f t="shared" si="597"/>
        <v>0</v>
      </c>
      <c r="Z1418" s="1">
        <f t="shared" si="597"/>
        <v>0</v>
      </c>
      <c r="AA1418" s="1">
        <f>+AA$3*$F1418*ABS($F1418)*COS(2*PI()*$A1418/$AZ$22+AA$4)*COS(2*PI()*$A1418/$BA$22+AA$5)</f>
        <v>0</v>
      </c>
      <c r="AB1418" s="39">
        <f>+AB$3*$F1418*ABS($F1418)*COS(2*2*PI()*$A1418/$BA$33+AB$4)*COS(2*2*PI()*$A1418/$BA$34+AB$5)*COS(2*2*PI()*$A1418/$BA$35+AB$6)</f>
        <v>0</v>
      </c>
      <c r="AE1418" s="20">
        <f>+$AF$20*SIGN(SOI!A1417)*(ABS(SOI!A1417))^$AE$2</f>
        <v>-0.31516610050556276</v>
      </c>
      <c r="AF1418" s="20">
        <f t="shared" si="593"/>
        <v>-0.24385730277139828</v>
      </c>
      <c r="AG1418" s="19">
        <f t="shared" si="594"/>
        <v>-0.83757410705603674</v>
      </c>
      <c r="AH1418" s="19">
        <f t="shared" si="595"/>
        <v>-0.68350735143378127</v>
      </c>
      <c r="AI1418">
        <f t="shared" si="592"/>
        <v>0.83760000000001922</v>
      </c>
      <c r="AJ1418">
        <f t="shared" si="591"/>
        <v>0.59371680428463847</v>
      </c>
      <c r="AK1418">
        <v>1</v>
      </c>
    </row>
    <row r="1419" spans="1:37" x14ac:dyDescent="0.25">
      <c r="A1419">
        <v>116.41666666666441</v>
      </c>
      <c r="B1419" s="2">
        <v>1996.4166666665608</v>
      </c>
      <c r="C1419">
        <f>+D1419+($D$2+E1419+F1419)*SOI!A1418*IF(B1419&gt;$C$18, IF(B1419&lt;$C$19,-1,1),1)</f>
        <v>7.081654975871996</v>
      </c>
      <c r="D1419">
        <f>+$D$3*((1-$D$5)*SOI!D1418+$D$5*SOI!D1417) +   $D$4*((1-$D$5)*SOI!E1418+$D$5*SOI!E1417)</f>
        <v>0</v>
      </c>
      <c r="E1419">
        <f t="shared" si="573"/>
        <v>0.6546732976240266</v>
      </c>
      <c r="F1419">
        <f t="shared" si="574"/>
        <v>-59.668464763223994</v>
      </c>
      <c r="G1419">
        <f t="shared" si="581"/>
        <v>-59.013791465599965</v>
      </c>
      <c r="H1419" s="21">
        <f t="shared" si="582"/>
        <v>0.11820319150221603</v>
      </c>
      <c r="I1419" s="37">
        <f t="shared" si="575"/>
        <v>-1.2619096948617385</v>
      </c>
      <c r="J1419" s="1">
        <f t="shared" si="583"/>
        <v>-1.0718977754724353</v>
      </c>
      <c r="K1419" s="1">
        <f t="shared" si="584"/>
        <v>-7.4130921375880352E-4</v>
      </c>
      <c r="L1419" s="1">
        <f t="shared" si="576"/>
        <v>-1.0453164316689327</v>
      </c>
      <c r="M1419" s="1">
        <f t="shared" si="577"/>
        <v>5.3379899278395797</v>
      </c>
      <c r="N1419" s="1">
        <f t="shared" si="578"/>
        <v>0.79065682492332612</v>
      </c>
      <c r="O1419" s="1">
        <f t="shared" si="579"/>
        <v>6.4978703790573217E-2</v>
      </c>
      <c r="P1419" s="1">
        <f t="shared" si="580"/>
        <v>-0.40479436687215409</v>
      </c>
      <c r="Q1419" s="1">
        <f t="shared" si="585"/>
        <v>2.8384948525436742</v>
      </c>
      <c r="R1419" s="1">
        <f t="shared" si="586"/>
        <v>0.19682194345057188</v>
      </c>
      <c r="S1419" s="1">
        <f t="shared" si="587"/>
        <v>-0.1308236722318763</v>
      </c>
      <c r="T1419" s="1">
        <f t="shared" si="588"/>
        <v>1.1428688071305072E-3</v>
      </c>
      <c r="U1419" s="1">
        <f t="shared" si="589"/>
        <v>-2.6499553364252217E-2</v>
      </c>
      <c r="V1419" s="1">
        <f t="shared" si="590"/>
        <v>0.62205725744109364</v>
      </c>
      <c r="W1419" s="1">
        <f t="shared" si="597"/>
        <v>0</v>
      </c>
      <c r="X1419" s="1">
        <f t="shared" si="597"/>
        <v>0</v>
      </c>
      <c r="Y1419" s="1">
        <f t="shared" si="597"/>
        <v>0</v>
      </c>
      <c r="Z1419" s="1">
        <f t="shared" si="597"/>
        <v>0</v>
      </c>
      <c r="AA1419" s="1">
        <f>+AA$3*$F1419*ABS($F1419)*COS(2*PI()*$A1419/$AZ$22+AA$4)*COS(2*PI()*$A1419/$BA$22+AA$5)</f>
        <v>0</v>
      </c>
      <c r="AB1419" s="39">
        <f>+AB$3*$F1419*ABS($F1419)*COS(2*2*PI()*$A1419/$BA$33+AB$4)*COS(2*2*PI()*$A1419/$BA$34+AB$5)*COS(2*2*PI()*$A1419/$BA$35+AB$6)</f>
        <v>0</v>
      </c>
      <c r="AE1419" s="20">
        <f>+$AF$20*SIGN(SOI!A1418)*(ABS(SOI!A1418))^$AE$2</f>
        <v>-0.13525078440749047</v>
      </c>
      <c r="AF1419" s="20">
        <f t="shared" si="593"/>
        <v>-0.2003799952752148</v>
      </c>
      <c r="AG1419" s="19">
        <f t="shared" si="594"/>
        <v>-1.1508069154730938</v>
      </c>
      <c r="AH1419" s="19">
        <f t="shared" si="595"/>
        <v>-1.0941213291003316</v>
      </c>
      <c r="AI1419">
        <f t="shared" si="592"/>
        <v>0.83820000000001926</v>
      </c>
      <c r="AJ1419">
        <f t="shared" si="591"/>
        <v>0.950426920197879</v>
      </c>
      <c r="AK1419">
        <v>1</v>
      </c>
    </row>
    <row r="1420" spans="1:37" x14ac:dyDescent="0.25">
      <c r="A1420">
        <v>116.49999999999774</v>
      </c>
      <c r="B1420" s="2">
        <v>1996.499999999894</v>
      </c>
      <c r="C1420">
        <f>+D1420+($D$2+E1420+F1420)*SOI!A1419*IF(B1420&gt;$C$18, IF(B1420&lt;$C$19,-1,1),1)</f>
        <v>0.65767481086846102</v>
      </c>
      <c r="D1420">
        <f>+$D$3*((1-$D$5)*SOI!D1419+$D$5*SOI!D1418) +   $D$4*((1-$D$5)*SOI!E1419+$D$5*SOI!E1418)</f>
        <v>0</v>
      </c>
      <c r="E1420">
        <f t="shared" si="573"/>
        <v>-0.6748885993186402</v>
      </c>
      <c r="F1420">
        <f t="shared" si="574"/>
        <v>-4.022788621170367</v>
      </c>
      <c r="G1420">
        <f t="shared" si="581"/>
        <v>-4.6976772204890072</v>
      </c>
      <c r="H1420" s="21">
        <f t="shared" si="582"/>
        <v>1.2349846578070818E-2</v>
      </c>
      <c r="I1420" s="37">
        <f t="shared" si="575"/>
        <v>0.29714258088706114</v>
      </c>
      <c r="J1420" s="1">
        <f t="shared" si="583"/>
        <v>8.1665553316439612E-3</v>
      </c>
      <c r="K1420" s="1">
        <f t="shared" si="584"/>
        <v>-1.668837578900155E-6</v>
      </c>
      <c r="L1420" s="1">
        <f t="shared" si="576"/>
        <v>0.53423336450907055</v>
      </c>
      <c r="M1420" s="1">
        <f t="shared" si="577"/>
        <v>0.17271365505224442</v>
      </c>
      <c r="N1420" s="1">
        <f t="shared" si="578"/>
        <v>-3.9419098858596922E-2</v>
      </c>
      <c r="O1420" s="1">
        <f t="shared" si="579"/>
        <v>-0.35211915593693638</v>
      </c>
      <c r="P1420" s="1">
        <f t="shared" si="580"/>
        <v>-3.2903893749150351E-4</v>
      </c>
      <c r="Q1420" s="1">
        <f t="shared" si="585"/>
        <v>-4.5788424849719841E-3</v>
      </c>
      <c r="R1420" s="1">
        <f t="shared" si="586"/>
        <v>7.4761451188089804E-5</v>
      </c>
      <c r="S1420" s="1">
        <f t="shared" si="587"/>
        <v>-1.5358245931748823E-3</v>
      </c>
      <c r="T1420" s="1">
        <f t="shared" si="588"/>
        <v>3.1651785812863782E-3</v>
      </c>
      <c r="U1420" s="1">
        <f t="shared" si="589"/>
        <v>5.0721022771168006E-6</v>
      </c>
      <c r="V1420" s="1">
        <f t="shared" si="590"/>
        <v>-2.5209362480061973E-5</v>
      </c>
      <c r="W1420" s="1">
        <f t="shared" si="597"/>
        <v>0</v>
      </c>
      <c r="X1420" s="1">
        <f t="shared" si="597"/>
        <v>0</v>
      </c>
      <c r="Y1420" s="1">
        <f t="shared" si="597"/>
        <v>0</v>
      </c>
      <c r="Z1420" s="1">
        <f t="shared" si="597"/>
        <v>0</v>
      </c>
      <c r="AA1420" s="1">
        <f>+AA$3*$F1420*ABS($F1420)*COS(2*PI()*$A1420/$AZ$22+AA$4)*COS(2*PI()*$A1420/$BA$22+AA$5)</f>
        <v>0</v>
      </c>
      <c r="AB1420" s="39">
        <f>+AB$3*$F1420*ABS($F1420)*COS(2*2*PI()*$A1420/$BA$33+AB$4)*COS(2*2*PI()*$A1420/$BA$34+AB$5)*COS(2*2*PI()*$A1420/$BA$35+AB$6)</f>
        <v>0</v>
      </c>
      <c r="AE1420" s="20">
        <f>+$AF$20*SIGN(SOI!A1419)*(ABS(SOI!A1419))^$AE$2</f>
        <v>-0.15072310091259125</v>
      </c>
      <c r="AF1420" s="20">
        <f t="shared" si="593"/>
        <v>-0.18115288483596106</v>
      </c>
      <c r="AG1420" s="19">
        <f t="shared" si="594"/>
        <v>-1.1526967104328603</v>
      </c>
      <c r="AH1420" s="19">
        <f t="shared" si="595"/>
        <v>-1.1527064252872414</v>
      </c>
      <c r="AI1420">
        <f t="shared" si="592"/>
        <v>0.83880000000001931</v>
      </c>
      <c r="AJ1420">
        <f t="shared" si="591"/>
        <v>0.97154382559689922</v>
      </c>
      <c r="AK1420">
        <v>1</v>
      </c>
    </row>
    <row r="1421" spans="1:37" x14ac:dyDescent="0.25">
      <c r="A1421">
        <v>116.58333333333107</v>
      </c>
      <c r="B1421" s="2">
        <v>1996.5833333332273</v>
      </c>
      <c r="C1421">
        <f>+D1421+($D$2+E1421+F1421)*SOI!A1420*IF(B1421&gt;$C$18, IF(B1421&lt;$C$19,-1,1),1)</f>
        <v>-0.89538218284968019</v>
      </c>
      <c r="D1421">
        <f>+$D$3*((1-$D$5)*SOI!D1420+$D$5*SOI!D1419) +   $D$4*((1-$D$5)*SOI!E1420+$D$5*SOI!E1419)</f>
        <v>0</v>
      </c>
      <c r="E1421">
        <f t="shared" si="573"/>
        <v>0.74906623539435779</v>
      </c>
      <c r="F1421">
        <f t="shared" si="574"/>
        <v>2.2355410407712428</v>
      </c>
      <c r="G1421">
        <f t="shared" si="581"/>
        <v>2.9846072761656006</v>
      </c>
      <c r="H1421" s="21">
        <f t="shared" si="582"/>
        <v>1.1163866234030933E-2</v>
      </c>
      <c r="I1421" s="37">
        <f t="shared" si="575"/>
        <v>-0.17970749540838279</v>
      </c>
      <c r="J1421" s="1">
        <f t="shared" si="583"/>
        <v>3.2021180118293021E-4</v>
      </c>
      <c r="K1421" s="1">
        <f t="shared" si="584"/>
        <v>8.2452438560901769E-6</v>
      </c>
      <c r="L1421" s="1">
        <f t="shared" si="576"/>
        <v>-3.9321395440926714E-2</v>
      </c>
      <c r="M1421" s="1">
        <f t="shared" si="577"/>
        <v>-1.1197570342340599E-2</v>
      </c>
      <c r="N1421" s="1">
        <f t="shared" si="578"/>
        <v>0.11804252697633431</v>
      </c>
      <c r="O1421" s="1">
        <f t="shared" si="579"/>
        <v>0.66415598919357222</v>
      </c>
      <c r="P1421" s="1">
        <f t="shared" si="580"/>
        <v>1.1710039841245534E-2</v>
      </c>
      <c r="Q1421" s="1">
        <f t="shared" si="585"/>
        <v>-8.8896494232590785E-4</v>
      </c>
      <c r="R1421" s="1">
        <f t="shared" si="586"/>
        <v>-8.7782501699051431E-6</v>
      </c>
      <c r="S1421" s="1">
        <f t="shared" si="587"/>
        <v>-2.7814722028467204E-3</v>
      </c>
      <c r="T1421" s="1">
        <f t="shared" si="588"/>
        <v>4.3941671553196184E-4</v>
      </c>
      <c r="U1421" s="1">
        <f t="shared" si="589"/>
        <v>1.091692637011442E-4</v>
      </c>
      <c r="V1421" s="1">
        <f t="shared" si="590"/>
        <v>-2.6866107468848689E-3</v>
      </c>
      <c r="W1421" s="1">
        <f t="shared" si="597"/>
        <v>0</v>
      </c>
      <c r="X1421" s="1">
        <f t="shared" si="597"/>
        <v>0</v>
      </c>
      <c r="Y1421" s="1">
        <f t="shared" si="597"/>
        <v>0</v>
      </c>
      <c r="Z1421" s="1">
        <f t="shared" si="597"/>
        <v>0</v>
      </c>
      <c r="AA1421" s="1">
        <f>+AA$3*$F1421*ABS($F1421)*COS(2*PI()*$A1421/$AZ$22+AA$4)*COS(2*PI()*$A1421/$BA$22+AA$5)</f>
        <v>0</v>
      </c>
      <c r="AB1421" s="39">
        <f>+AB$3*$F1421*ABS($F1421)*COS(2*2*PI()*$A1421/$BA$33+AB$4)*COS(2*2*PI()*$A1421/$BA$34+AB$5)*COS(2*2*PI()*$A1421/$BA$35+AB$6)</f>
        <v>0</v>
      </c>
      <c r="AE1421" s="20">
        <f>+$AF$20*SIGN(SOI!A1420)*(ABS(SOI!A1420))^$AE$2</f>
        <v>-0.25748476918780155</v>
      </c>
      <c r="AF1421" s="20">
        <f t="shared" si="593"/>
        <v>-0.22978763116717815</v>
      </c>
      <c r="AG1421" s="19">
        <f t="shared" si="594"/>
        <v>-1.1528486991494442</v>
      </c>
      <c r="AH1421" s="19">
        <f t="shared" si="595"/>
        <v>-1.1527937807211224</v>
      </c>
      <c r="AI1421">
        <f t="shared" si="592"/>
        <v>0.83940000000001935</v>
      </c>
      <c r="AJ1421">
        <f t="shared" si="591"/>
        <v>0.92306106798226606</v>
      </c>
      <c r="AK1421">
        <v>1</v>
      </c>
    </row>
    <row r="1422" spans="1:37" x14ac:dyDescent="0.25">
      <c r="A1422">
        <v>116.6666666666644</v>
      </c>
      <c r="B1422" s="2">
        <v>1996.6666666665606</v>
      </c>
      <c r="C1422">
        <f>+D1422+($D$2+E1422+F1422)*SOI!A1421*IF(B1422&gt;$C$18, IF(B1422&lt;$C$19,-1,1),1)</f>
        <v>0.95600281084519867</v>
      </c>
      <c r="D1422">
        <f>+$D$3*((1-$D$5)*SOI!D1421+$D$5*SOI!D1420) +   $D$4*((1-$D$5)*SOI!E1421+$D$5*SOI!E1420)</f>
        <v>0</v>
      </c>
      <c r="E1422">
        <f t="shared" si="573"/>
        <v>-0.91133851647229847</v>
      </c>
      <c r="F1422">
        <f t="shared" si="574"/>
        <v>-1.9004344566018152</v>
      </c>
      <c r="G1422">
        <f t="shared" si="581"/>
        <v>-2.8117729730741137</v>
      </c>
      <c r="H1422" s="21">
        <f t="shared" si="582"/>
        <v>-8.9414223218660053E-3</v>
      </c>
      <c r="I1422" s="37">
        <f t="shared" si="575"/>
        <v>-0.12597400677687443</v>
      </c>
      <c r="J1422" s="1">
        <f t="shared" si="583"/>
        <v>-1.9178853757787092E-4</v>
      </c>
      <c r="K1422" s="1">
        <f t="shared" si="584"/>
        <v>-9.8620527342423839E-5</v>
      </c>
      <c r="L1422" s="1">
        <f t="shared" si="576"/>
        <v>0.28443007091806954</v>
      </c>
      <c r="M1422" s="1">
        <f t="shared" si="577"/>
        <v>9.5674094806628453E-3</v>
      </c>
      <c r="N1422" s="1">
        <f t="shared" si="578"/>
        <v>-0.15610614310782209</v>
      </c>
      <c r="O1422" s="1">
        <f t="shared" si="579"/>
        <v>-0.42240541974594487</v>
      </c>
      <c r="P1422" s="1">
        <f t="shared" si="580"/>
        <v>-3.0445016389658113E-2</v>
      </c>
      <c r="Q1422" s="1">
        <f t="shared" si="585"/>
        <v>-1.0044693575913216E-3</v>
      </c>
      <c r="R1422" s="1">
        <f t="shared" si="586"/>
        <v>-6.953040570283533E-6</v>
      </c>
      <c r="S1422" s="1">
        <f t="shared" si="587"/>
        <v>2.5785227729426484E-3</v>
      </c>
      <c r="T1422" s="1">
        <f t="shared" si="588"/>
        <v>2.0215409814448326E-3</v>
      </c>
      <c r="U1422" s="1">
        <f t="shared" si="589"/>
        <v>-1.9896329846127986E-4</v>
      </c>
      <c r="V1422" s="1">
        <f t="shared" si="590"/>
        <v>-9.2372794645774799E-3</v>
      </c>
      <c r="W1422" s="1">
        <f t="shared" ref="W1422:Z1441" si="598">+W$3*$F1422*ABS($F1422)*COS(2*PI()*$A1422/W$2+W$4)</f>
        <v>0</v>
      </c>
      <c r="X1422" s="1">
        <f t="shared" si="598"/>
        <v>0</v>
      </c>
      <c r="Y1422" s="1">
        <f t="shared" si="598"/>
        <v>0</v>
      </c>
      <c r="Z1422" s="1">
        <f t="shared" si="598"/>
        <v>0</v>
      </c>
      <c r="AA1422" s="1">
        <f>+AA$3*$F1422*ABS($F1422)*COS(2*PI()*$A1422/$AZ$22+AA$4)*COS(2*PI()*$A1422/$BA$22+AA$5)</f>
        <v>0</v>
      </c>
      <c r="AB1422" s="39">
        <f>+AB$3*$F1422*ABS($F1422)*COS(2*2*PI()*$A1422/$BA$33+AB$4)*COS(2*2*PI()*$A1422/$BA$34+AB$5)*COS(2*2*PI()*$A1422/$BA$35+AB$6)</f>
        <v>0</v>
      </c>
      <c r="AE1422" s="20">
        <f>+$AF$20*SIGN(SOI!A1421)*(ABS(SOI!A1421))^$AE$2</f>
        <v>-0.28115502340114162</v>
      </c>
      <c r="AF1422" s="20">
        <f t="shared" si="593"/>
        <v>-0.26131333901197457</v>
      </c>
      <c r="AG1422" s="19">
        <f t="shared" si="594"/>
        <v>-0.76288889302746377</v>
      </c>
      <c r="AH1422" s="19">
        <f t="shared" si="595"/>
        <v>-1.1518385721916784</v>
      </c>
      <c r="AI1422">
        <f t="shared" si="592"/>
        <v>0.8400000000000194</v>
      </c>
      <c r="AJ1422">
        <f t="shared" si="591"/>
        <v>0.50157555401548914</v>
      </c>
      <c r="AK1422">
        <v>1</v>
      </c>
    </row>
    <row r="1423" spans="1:37" x14ac:dyDescent="0.25">
      <c r="A1423">
        <v>116.74999999999773</v>
      </c>
      <c r="B1423" s="2">
        <v>1996.7499999998938</v>
      </c>
      <c r="C1423">
        <f>+D1423+($D$2+E1423+F1423)*SOI!A1422*IF(B1423&gt;$C$18, IF(B1423&lt;$C$19,-1,1),1)</f>
        <v>-0.96012507017888737</v>
      </c>
      <c r="D1423">
        <f>+$D$3*((1-$D$5)*SOI!D1422+$D$5*SOI!D1421) +   $D$4*((1-$D$5)*SOI!E1422+$D$5*SOI!E1421)</f>
        <v>0</v>
      </c>
      <c r="E1423">
        <f t="shared" si="573"/>
        <v>1.2742092212148766</v>
      </c>
      <c r="F1423">
        <f t="shared" si="574"/>
        <v>2.1548088865668635</v>
      </c>
      <c r="G1423">
        <f t="shared" si="581"/>
        <v>3.4290181077817401</v>
      </c>
      <c r="H1423" s="21">
        <f t="shared" si="582"/>
        <v>-1.4532232055545238E-2</v>
      </c>
      <c r="I1423" s="37">
        <f t="shared" si="575"/>
        <v>0.58074393850942596</v>
      </c>
      <c r="J1423" s="1">
        <f t="shared" si="583"/>
        <v>-6.6170111742778646E-3</v>
      </c>
      <c r="K1423" s="1">
        <f t="shared" si="584"/>
        <v>1.0173031709596433E-5</v>
      </c>
      <c r="L1423" s="1">
        <f t="shared" si="576"/>
        <v>-1.4100095357592812</v>
      </c>
      <c r="M1423" s="1">
        <f t="shared" si="577"/>
        <v>-7.1602772664705217E-2</v>
      </c>
      <c r="N1423" s="1">
        <f t="shared" si="578"/>
        <v>0.14437645168599947</v>
      </c>
      <c r="O1423" s="1">
        <f t="shared" si="579"/>
        <v>7.52072607169156E-3</v>
      </c>
      <c r="P1423" s="1">
        <f t="shared" si="580"/>
        <v>3.558135321839672E-2</v>
      </c>
      <c r="Q1423" s="1">
        <f t="shared" si="585"/>
        <v>-6.9526207573635925E-3</v>
      </c>
      <c r="R1423" s="1">
        <f t="shared" si="586"/>
        <v>2.218657959321231E-4</v>
      </c>
      <c r="S1423" s="1">
        <f t="shared" si="587"/>
        <v>1.0993882328151374E-2</v>
      </c>
      <c r="T1423" s="1">
        <f t="shared" si="588"/>
        <v>1.7842650919912143E-4</v>
      </c>
      <c r="U1423" s="1">
        <f t="shared" si="589"/>
        <v>-1.0719708199970546E-3</v>
      </c>
      <c r="V1423" s="1">
        <f t="shared" si="590"/>
        <v>-9.9845087521427088E-3</v>
      </c>
      <c r="W1423" s="1">
        <f t="shared" si="598"/>
        <v>0</v>
      </c>
      <c r="X1423" s="1">
        <f t="shared" si="598"/>
        <v>0</v>
      </c>
      <c r="Y1423" s="1">
        <f t="shared" si="598"/>
        <v>0</v>
      </c>
      <c r="Z1423" s="1">
        <f t="shared" si="598"/>
        <v>0</v>
      </c>
      <c r="AA1423" s="1">
        <f>+AA$3*$F1423*ABS($F1423)*COS(2*PI()*$A1423/$AZ$22+AA$4)*COS(2*PI()*$A1423/$BA$22+AA$5)</f>
        <v>0</v>
      </c>
      <c r="AB1423" s="39">
        <f>+AB$3*$F1423*ABS($F1423)*COS(2*2*PI()*$A1423/$BA$33+AB$4)*COS(2*2*PI()*$A1423/$BA$34+AB$5)*COS(2*2*PI()*$A1423/$BA$35+AB$6)</f>
        <v>0</v>
      </c>
      <c r="AE1423" s="20">
        <f>+$AF$20*SIGN(SOI!A1422)*(ABS(SOI!A1422))^$AE$2</f>
        <v>-0.24530022444698038</v>
      </c>
      <c r="AF1423" s="20">
        <f t="shared" si="593"/>
        <v>-0.26131333901197457</v>
      </c>
      <c r="AG1423" s="19">
        <f t="shared" si="594"/>
        <v>-0.96907104460570304</v>
      </c>
      <c r="AH1423" s="19">
        <f t="shared" si="595"/>
        <v>-1.1480945160213192</v>
      </c>
      <c r="AI1423">
        <f t="shared" si="592"/>
        <v>0.84060000000001944</v>
      </c>
      <c r="AJ1423">
        <f t="shared" si="591"/>
        <v>0.70775770559372853</v>
      </c>
      <c r="AK1423">
        <v>1</v>
      </c>
    </row>
    <row r="1424" spans="1:37" x14ac:dyDescent="0.25">
      <c r="A1424">
        <v>116.83333333333105</v>
      </c>
      <c r="B1424" s="2">
        <v>1996.8333333332271</v>
      </c>
      <c r="C1424">
        <f>+D1424+($D$2+E1424+F1424)*SOI!A1423*IF(B1424&gt;$C$18, IF(B1424&lt;$C$19,-1,1),1)</f>
        <v>1.7969255155051704</v>
      </c>
      <c r="D1424">
        <f>+$D$3*((1-$D$5)*SOI!D1423+$D$5*SOI!D1422) +   $D$4*((1-$D$5)*SOI!E1423+$D$5*SOI!E1422)</f>
        <v>0</v>
      </c>
      <c r="E1424">
        <f t="shared" si="573"/>
        <v>-2.3875979237794929</v>
      </c>
      <c r="F1424">
        <f t="shared" si="574"/>
        <v>-3.6021537945710751</v>
      </c>
      <c r="G1424">
        <f t="shared" si="581"/>
        <v>-5.9897517183505684</v>
      </c>
      <c r="H1424" s="21">
        <f t="shared" si="582"/>
        <v>8.5586496998895506E-3</v>
      </c>
      <c r="I1424" s="37">
        <f t="shared" si="575"/>
        <v>-1.2735360170920917</v>
      </c>
      <c r="J1424" s="1">
        <f t="shared" si="583"/>
        <v>-4.0414812617990944E-2</v>
      </c>
      <c r="K1424" s="1">
        <f t="shared" si="584"/>
        <v>-9.9988653402806674E-4</v>
      </c>
      <c r="L1424" s="1">
        <f t="shared" si="576"/>
        <v>2.3327044280402252</v>
      </c>
      <c r="M1424" s="1">
        <f t="shared" si="577"/>
        <v>0.19942609943673928</v>
      </c>
      <c r="N1424" s="1">
        <f t="shared" si="578"/>
        <v>-2.4980385610712381E-2</v>
      </c>
      <c r="O1424" s="1">
        <f t="shared" si="579"/>
        <v>-0.77221531984095304</v>
      </c>
      <c r="P1424" s="1">
        <f t="shared" si="580"/>
        <v>-2.0587635744152056E-2</v>
      </c>
      <c r="Q1424" s="1">
        <f t="shared" si="585"/>
        <v>-3.3504525366527989E-3</v>
      </c>
      <c r="R1424" s="1">
        <f t="shared" si="586"/>
        <v>-2.3446165687424699E-4</v>
      </c>
      <c r="S1424" s="1">
        <f t="shared" si="587"/>
        <v>4.1713862432875889E-3</v>
      </c>
      <c r="T1424" s="1">
        <f t="shared" si="588"/>
        <v>3.0309284588797367E-2</v>
      </c>
      <c r="U1424" s="1">
        <f t="shared" si="589"/>
        <v>-1.3601710423070967E-3</v>
      </c>
      <c r="V1424" s="1">
        <f t="shared" si="590"/>
        <v>-9.9957063880933114E-4</v>
      </c>
      <c r="W1424" s="1">
        <f t="shared" si="598"/>
        <v>0</v>
      </c>
      <c r="X1424" s="1">
        <f t="shared" si="598"/>
        <v>0</v>
      </c>
      <c r="Y1424" s="1">
        <f t="shared" si="598"/>
        <v>0</v>
      </c>
      <c r="Z1424" s="1">
        <f t="shared" si="598"/>
        <v>0</v>
      </c>
      <c r="AA1424" s="1">
        <f>+AA$3*$F1424*ABS($F1424)*COS(2*PI()*$A1424/$AZ$22+AA$4)*COS(2*PI()*$A1424/$BA$22+AA$5)</f>
        <v>0</v>
      </c>
      <c r="AB1424" s="39">
        <f>+AB$3*$F1424*ABS($F1424)*COS(2*2*PI()*$A1424/$BA$33+AB$4)*COS(2*2*PI()*$A1424/$BA$34+AB$5)*COS(2*2*PI()*$A1424/$BA$35+AB$6)</f>
        <v>0</v>
      </c>
      <c r="AE1424" s="20">
        <f>+$AF$20*SIGN(SOI!A1423)*(ABS(SOI!A1423))^$AE$2</f>
        <v>-0.25748476918780155</v>
      </c>
      <c r="AF1424" s="20">
        <f t="shared" si="593"/>
        <v>-0.27812682223818536</v>
      </c>
      <c r="AG1424" s="19">
        <f t="shared" si="594"/>
        <v>-1.0318387819522628</v>
      </c>
      <c r="AH1424" s="19">
        <f t="shared" si="595"/>
        <v>-1.0984657982106352</v>
      </c>
      <c r="AI1424">
        <f t="shared" si="592"/>
        <v>0.84120000000001949</v>
      </c>
      <c r="AJ1424">
        <f t="shared" si="591"/>
        <v>0.75371195971407734</v>
      </c>
      <c r="AK1424">
        <v>1</v>
      </c>
    </row>
    <row r="1425" spans="1:37" x14ac:dyDescent="0.25">
      <c r="A1425">
        <v>116.91666666666438</v>
      </c>
      <c r="B1425" s="2">
        <v>1996.9166666665603</v>
      </c>
      <c r="C1425">
        <f>+D1425+($D$2+E1425+F1425)*SOI!A1424*IF(B1425&gt;$C$18, IF(B1425&lt;$C$19,-1,1),1)</f>
        <v>-43.339186048239775</v>
      </c>
      <c r="D1425">
        <f>+$D$3*((1-$D$5)*SOI!D1424+$D$5*SOI!D1423) +   $D$4*((1-$D$5)*SOI!E1424+$D$5*SOI!E1423)</f>
        <v>0</v>
      </c>
      <c r="E1425">
        <f t="shared" si="573"/>
        <v>41.120340000200116</v>
      </c>
      <c r="F1425">
        <f t="shared" si="574"/>
        <v>59.668464763148201</v>
      </c>
      <c r="G1425">
        <f t="shared" si="581"/>
        <v>100.78880476334831</v>
      </c>
      <c r="H1425" s="21">
        <f t="shared" si="582"/>
        <v>0.5915479981602304</v>
      </c>
      <c r="I1425" s="37">
        <f t="shared" si="575"/>
        <v>13.435698698578232</v>
      </c>
      <c r="J1425" s="1">
        <f t="shared" si="583"/>
        <v>-5.8568734025532869</v>
      </c>
      <c r="K1425" s="1">
        <f t="shared" si="584"/>
        <v>3.9330205185469994E-2</v>
      </c>
      <c r="L1425" s="1">
        <f t="shared" si="576"/>
        <v>-6.6294457298438569</v>
      </c>
      <c r="M1425" s="1">
        <f t="shared" si="577"/>
        <v>-2.7394175770434215</v>
      </c>
      <c r="N1425" s="1">
        <f t="shared" si="578"/>
        <v>-3.8186819896901478</v>
      </c>
      <c r="O1425" s="1">
        <f t="shared" si="579"/>
        <v>35.972874190203008</v>
      </c>
      <c r="P1425" s="1">
        <f t="shared" si="580"/>
        <v>6.1168486770237342E-3</v>
      </c>
      <c r="Q1425" s="1">
        <f t="shared" si="585"/>
        <v>7.0354854276205829</v>
      </c>
      <c r="R1425" s="1">
        <f t="shared" si="586"/>
        <v>-5.1941136948672044</v>
      </c>
      <c r="S1425" s="1">
        <f t="shared" si="587"/>
        <v>-6.7273462904539123</v>
      </c>
      <c r="T1425" s="1">
        <f t="shared" si="588"/>
        <v>4.0126374033011558</v>
      </c>
      <c r="U1425" s="1">
        <f t="shared" si="589"/>
        <v>-4.2634758748095573E-3</v>
      </c>
      <c r="V1425" s="1">
        <f t="shared" si="590"/>
        <v>4.5399294772681072E-2</v>
      </c>
      <c r="W1425" s="1">
        <f t="shared" si="598"/>
        <v>0</v>
      </c>
      <c r="X1425" s="1">
        <f t="shared" si="598"/>
        <v>0</v>
      </c>
      <c r="Y1425" s="1">
        <f t="shared" si="598"/>
        <v>0</v>
      </c>
      <c r="Z1425" s="1">
        <f t="shared" si="598"/>
        <v>0</v>
      </c>
      <c r="AA1425" s="1">
        <f>+AA$3*$F1425*ABS($F1425)*COS(2*PI()*$A1425/$AZ$22+AA$4)*COS(2*PI()*$A1425/$BA$22+AA$5)</f>
        <v>0</v>
      </c>
      <c r="AB1425" s="39">
        <f>+AB$3*$F1425*ABS($F1425)*COS(2*2*PI()*$A1425/$BA$33+AB$4)*COS(2*2*PI()*$A1425/$BA$34+AB$5)*COS(2*2*PI()*$A1425/$BA$35+AB$6)</f>
        <v>0</v>
      </c>
      <c r="AE1425" s="20">
        <f>+$AF$20*SIGN(SOI!A1424)*(ABS(SOI!A1424))^$AE$2</f>
        <v>-0.33159547307977416</v>
      </c>
      <c r="AF1425" s="20">
        <f t="shared" si="593"/>
        <v>-0.30689190511578329</v>
      </c>
      <c r="AG1425" s="19">
        <f t="shared" si="594"/>
        <v>-1.0473037616452767</v>
      </c>
      <c r="AH1425" s="19">
        <f t="shared" si="595"/>
        <v>-1.071647780395677</v>
      </c>
      <c r="AI1425">
        <f t="shared" si="592"/>
        <v>0.84180000000001953</v>
      </c>
      <c r="AJ1425">
        <f t="shared" si="591"/>
        <v>0.74041185652949348</v>
      </c>
      <c r="AK1425">
        <v>1</v>
      </c>
    </row>
    <row r="1426" spans="1:37" x14ac:dyDescent="0.25">
      <c r="A1426">
        <v>116.99999999999771</v>
      </c>
      <c r="B1426" s="2">
        <v>1996.9999999998936</v>
      </c>
      <c r="C1426">
        <f>+D1426+($D$2+E1426+F1426)*SOI!A1425*IF(B1426&gt;$C$18, IF(B1426&lt;$C$19,-1,1),1)</f>
        <v>-2.8861776595784612</v>
      </c>
      <c r="D1426">
        <f>+$D$3*((1-$D$5)*SOI!D1425+$D$5*SOI!D1424) +   $D$4*((1-$D$5)*SOI!E1425+$D$5*SOI!E1424)</f>
        <v>0</v>
      </c>
      <c r="E1426">
        <f t="shared" si="573"/>
        <v>2.6892524470474424</v>
      </c>
      <c r="F1426">
        <f t="shared" si="574"/>
        <v>4.0227886217396769</v>
      </c>
      <c r="G1426">
        <f t="shared" si="581"/>
        <v>6.7120410687871193</v>
      </c>
      <c r="H1426" s="21">
        <f t="shared" si="582"/>
        <v>1.9558633042687904E-2</v>
      </c>
      <c r="I1426" s="37">
        <f t="shared" si="575"/>
        <v>-0.14442975607568279</v>
      </c>
      <c r="J1426" s="1">
        <f t="shared" si="583"/>
        <v>1.0003177963772505E-3</v>
      </c>
      <c r="K1426" s="1">
        <f t="shared" si="584"/>
        <v>7.3858518063488145E-4</v>
      </c>
      <c r="L1426" s="1">
        <f t="shared" si="576"/>
        <v>-0.4258982091009651</v>
      </c>
      <c r="M1426" s="1">
        <f t="shared" si="577"/>
        <v>-4.3524518445560802E-2</v>
      </c>
      <c r="N1426" s="1">
        <f t="shared" si="578"/>
        <v>-0.40789340911763627</v>
      </c>
      <c r="O1426" s="1">
        <f t="shared" si="579"/>
        <v>1.9037115330955501</v>
      </c>
      <c r="P1426" s="1">
        <f t="shared" si="580"/>
        <v>3.3786835537320502E-2</v>
      </c>
      <c r="Q1426" s="1">
        <f t="shared" si="585"/>
        <v>1.1939963511287104E-2</v>
      </c>
      <c r="R1426" s="1">
        <f t="shared" si="586"/>
        <v>9.475820062049468E-5</v>
      </c>
      <c r="S1426" s="1">
        <f t="shared" si="587"/>
        <v>7.7245537645391745E-3</v>
      </c>
      <c r="T1426" s="1">
        <f t="shared" si="588"/>
        <v>1.3642203178120309E-2</v>
      </c>
      <c r="U1426" s="1">
        <f t="shared" si="589"/>
        <v>2.5315121297734357E-4</v>
      </c>
      <c r="V1426" s="1">
        <f t="shared" si="590"/>
        <v>2.6785643396813073E-2</v>
      </c>
      <c r="W1426" s="1">
        <f t="shared" si="598"/>
        <v>0</v>
      </c>
      <c r="X1426" s="1">
        <f t="shared" si="598"/>
        <v>0</v>
      </c>
      <c r="Y1426" s="1">
        <f t="shared" si="598"/>
        <v>0</v>
      </c>
      <c r="Z1426" s="1">
        <f t="shared" si="598"/>
        <v>0</v>
      </c>
      <c r="AA1426" s="1">
        <f>+AA$3*$F1426*ABS($F1426)*COS(2*PI()*$A1426/$AZ$22+AA$4)*COS(2*PI()*$A1426/$BA$22+AA$5)</f>
        <v>0</v>
      </c>
      <c r="AB1426" s="39">
        <f>+AB$3*$F1426*ABS($F1426)*COS(2*2*PI()*$A1426/$BA$33+AB$4)*COS(2*2*PI()*$A1426/$BA$34+AB$5)*COS(2*2*PI()*$A1426/$BA$35+AB$6)</f>
        <v>0</v>
      </c>
      <c r="AE1426" s="20">
        <f>+$AF$20*SIGN(SOI!A1425)*(ABS(SOI!A1425))^$AE$2</f>
        <v>-0.33159547307977416</v>
      </c>
      <c r="AF1426" s="20">
        <f t="shared" si="593"/>
        <v>-0.29443671400957327</v>
      </c>
      <c r="AG1426" s="19">
        <f t="shared" si="594"/>
        <v>-1.0127566193743103</v>
      </c>
      <c r="AH1426" s="19">
        <f t="shared" si="595"/>
        <v>-0.99809793192422724</v>
      </c>
      <c r="AI1426">
        <f t="shared" si="592"/>
        <v>0.84240000000001958</v>
      </c>
      <c r="AJ1426">
        <f t="shared" si="591"/>
        <v>0.718319905364737</v>
      </c>
      <c r="AK1426">
        <v>1</v>
      </c>
    </row>
    <row r="1427" spans="1:37" x14ac:dyDescent="0.25">
      <c r="A1427">
        <v>117.08333333333104</v>
      </c>
      <c r="B1427" s="2">
        <v>1997.0833333332268</v>
      </c>
      <c r="C1427">
        <f>+D1427+($D$2+E1427+F1427)*SOI!A1426*IF(B1427&gt;$C$18, IF(B1427&lt;$C$19,-1,1),1)</f>
        <v>0.85968428372397621</v>
      </c>
      <c r="D1427">
        <f>+$D$3*((1-$D$5)*SOI!D1426+$D$5*SOI!D1425) +   $D$4*((1-$D$5)*SOI!E1426+$D$5*SOI!E1425)</f>
        <v>0</v>
      </c>
      <c r="E1427">
        <f t="shared" si="573"/>
        <v>-1.346476807807182</v>
      </c>
      <c r="F1427">
        <f t="shared" si="574"/>
        <v>-2.235541041042719</v>
      </c>
      <c r="G1427">
        <f t="shared" si="581"/>
        <v>-3.582017848849901</v>
      </c>
      <c r="H1427" s="21">
        <f t="shared" si="582"/>
        <v>3.6631665890482633E-2</v>
      </c>
      <c r="I1427" s="37">
        <f t="shared" si="575"/>
        <v>0.54293180713356004</v>
      </c>
      <c r="J1427" s="1">
        <f t="shared" si="583"/>
        <v>-3.6769558320930004E-3</v>
      </c>
      <c r="K1427" s="1">
        <f t="shared" si="584"/>
        <v>-2.1181326520293769E-4</v>
      </c>
      <c r="L1427" s="1">
        <f t="shared" si="576"/>
        <v>1.3103593143111327</v>
      </c>
      <c r="M1427" s="1">
        <f t="shared" si="577"/>
        <v>-4.2559428282355663E-2</v>
      </c>
      <c r="N1427" s="1">
        <f t="shared" si="578"/>
        <v>0.18746484388126575</v>
      </c>
      <c r="O1427" s="1">
        <f t="shared" si="579"/>
        <v>-0.14986647961408131</v>
      </c>
      <c r="P1427" s="1">
        <f t="shared" si="580"/>
        <v>-4.0004802658918197E-2</v>
      </c>
      <c r="Q1427" s="1">
        <f t="shared" si="585"/>
        <v>-5.365842941435159E-3</v>
      </c>
      <c r="R1427" s="1">
        <f t="shared" si="586"/>
        <v>1.6008121418942004E-4</v>
      </c>
      <c r="S1427" s="1">
        <f t="shared" si="587"/>
        <v>1.3345509361599023E-2</v>
      </c>
      <c r="T1427" s="1">
        <f t="shared" si="588"/>
        <v>3.304246695920385E-3</v>
      </c>
      <c r="U1427" s="1">
        <f t="shared" si="589"/>
        <v>1.1267647049655882E-3</v>
      </c>
      <c r="V1427" s="1">
        <f t="shared" si="590"/>
        <v>1.4576049815584975E-2</v>
      </c>
      <c r="W1427" s="1">
        <f t="shared" si="598"/>
        <v>0</v>
      </c>
      <c r="X1427" s="1">
        <f t="shared" si="598"/>
        <v>0</v>
      </c>
      <c r="Y1427" s="1">
        <f t="shared" si="598"/>
        <v>0</v>
      </c>
      <c r="Z1427" s="1">
        <f t="shared" si="598"/>
        <v>0</v>
      </c>
      <c r="AA1427" s="1">
        <f>+AA$3*$F1427*ABS($F1427)*COS(2*PI()*$A1427/$AZ$22+AA$4)*COS(2*PI()*$A1427/$BA$22+AA$5)</f>
        <v>0</v>
      </c>
      <c r="AB1427" s="39">
        <f>+AB$3*$F1427*ABS($F1427)*COS(2*2*PI()*$A1427/$BA$33+AB$4)*COS(2*2*PI()*$A1427/$BA$34+AB$5)*COS(2*2*PI()*$A1427/$BA$35+AB$6)</f>
        <v>0</v>
      </c>
      <c r="AE1427" s="20">
        <f>+$AF$20*SIGN(SOI!A1426)*(ABS(SOI!A1426))^$AE$2</f>
        <v>-0.22011919586917147</v>
      </c>
      <c r="AF1427" s="20">
        <f t="shared" si="593"/>
        <v>-0.21160620636975538</v>
      </c>
      <c r="AG1427" s="19">
        <f t="shared" si="594"/>
        <v>-1.0313086528895876</v>
      </c>
      <c r="AH1427" s="19">
        <f t="shared" si="595"/>
        <v>-1.0149176364441177</v>
      </c>
      <c r="AI1427">
        <f t="shared" si="592"/>
        <v>0.84300000000001962</v>
      </c>
      <c r="AJ1427">
        <f t="shared" si="591"/>
        <v>0.81970244651983226</v>
      </c>
      <c r="AK1427">
        <v>1</v>
      </c>
    </row>
    <row r="1428" spans="1:37" x14ac:dyDescent="0.25">
      <c r="A1428">
        <v>117.16666666666437</v>
      </c>
      <c r="B1428" s="2">
        <v>1997.1666666665601</v>
      </c>
      <c r="C1428">
        <f>+D1428+($D$2+E1428+F1428)*SOI!A1427*IF(B1428&gt;$C$18, IF(B1428&lt;$C$19,-1,1),1)</f>
        <v>-0.17047566789630203</v>
      </c>
      <c r="D1428">
        <f>+$D$3*((1-$D$5)*SOI!D1427+$D$5*SOI!D1426) +   $D$4*((1-$D$5)*SOI!E1427+$D$5*SOI!E1426)</f>
        <v>0</v>
      </c>
      <c r="E1428">
        <f t="shared" si="573"/>
        <v>0.94082667473583292</v>
      </c>
      <c r="F1428">
        <f t="shared" si="574"/>
        <v>1.9004344568692009</v>
      </c>
      <c r="G1428">
        <f t="shared" si="581"/>
        <v>2.8412611316050338</v>
      </c>
      <c r="H1428" s="21">
        <f t="shared" si="582"/>
        <v>-2.853366531191686E-2</v>
      </c>
      <c r="I1428" s="37">
        <f t="shared" si="575"/>
        <v>-0.50202648455511367</v>
      </c>
      <c r="J1428" s="1">
        <f t="shared" si="583"/>
        <v>-2.6430306114092242E-3</v>
      </c>
      <c r="K1428" s="1">
        <f t="shared" si="584"/>
        <v>8.0302304788883156E-5</v>
      </c>
      <c r="L1428" s="1">
        <f t="shared" si="576"/>
        <v>-1.041970478847887</v>
      </c>
      <c r="M1428" s="1">
        <f t="shared" si="577"/>
        <v>3.3084777731159552E-2</v>
      </c>
      <c r="N1428" s="1">
        <f t="shared" si="578"/>
        <v>-5.3806564037043175E-2</v>
      </c>
      <c r="O1428" s="1">
        <f t="shared" si="579"/>
        <v>0.10591719649764574</v>
      </c>
      <c r="P1428" s="1">
        <f t="shared" si="580"/>
        <v>2.69873351070864E-2</v>
      </c>
      <c r="Q1428" s="1">
        <f t="shared" si="585"/>
        <v>-1.1972526806989185E-3</v>
      </c>
      <c r="R1428" s="1">
        <f t="shared" si="586"/>
        <v>-3.3027034117524202E-5</v>
      </c>
      <c r="S1428" s="1">
        <f t="shared" si="587"/>
        <v>3.5418643458684845E-3</v>
      </c>
      <c r="T1428" s="1">
        <f t="shared" si="588"/>
        <v>1.8569467506049844E-3</v>
      </c>
      <c r="U1428" s="1">
        <f t="shared" si="589"/>
        <v>7.0284967435295127E-4</v>
      </c>
      <c r="V1428" s="1">
        <f t="shared" si="590"/>
        <v>2.8222997589195261E-3</v>
      </c>
      <c r="W1428" s="1">
        <f t="shared" si="598"/>
        <v>0</v>
      </c>
      <c r="X1428" s="1">
        <f t="shared" si="598"/>
        <v>0</v>
      </c>
      <c r="Y1428" s="1">
        <f t="shared" si="598"/>
        <v>0</v>
      </c>
      <c r="Z1428" s="1">
        <f t="shared" si="598"/>
        <v>0</v>
      </c>
      <c r="AA1428" s="1">
        <f>+AA$3*$F1428*ABS($F1428)*COS(2*PI()*$A1428/$AZ$22+AA$4)*COS(2*PI()*$A1428/$BA$22+AA$5)</f>
        <v>0</v>
      </c>
      <c r="AB1428" s="39">
        <f>+AB$3*$F1428*ABS($F1428)*COS(2*2*PI()*$A1428/$BA$33+AB$4)*COS(2*2*PI()*$A1428/$BA$34+AB$5)*COS(2*2*PI()*$A1428/$BA$35+AB$6)</f>
        <v>0</v>
      </c>
      <c r="AE1428" s="20">
        <f>+$AF$20*SIGN(SOI!A1427)*(ABS(SOI!A1427))^$AE$2</f>
        <v>-8.3103950160320586E-2</v>
      </c>
      <c r="AF1428" s="20">
        <f t="shared" si="593"/>
        <v>-7.3560408761168166E-3</v>
      </c>
      <c r="AG1428" s="19">
        <f t="shared" si="594"/>
        <v>-0.96734253214199339</v>
      </c>
      <c r="AH1428" s="19">
        <f t="shared" si="595"/>
        <v>-1.0271243598288846</v>
      </c>
      <c r="AI1428">
        <f t="shared" si="592"/>
        <v>0.84360000000001967</v>
      </c>
      <c r="AJ1428">
        <f t="shared" si="591"/>
        <v>0.95998649126587654</v>
      </c>
      <c r="AK1428">
        <v>1</v>
      </c>
    </row>
    <row r="1429" spans="1:37" x14ac:dyDescent="0.25">
      <c r="A1429">
        <v>117.2499999999977</v>
      </c>
      <c r="B1429" s="2">
        <v>1997.2499999998934</v>
      </c>
      <c r="C1429">
        <f>+D1429+($D$2+E1429+F1429)*SOI!A1428*IF(B1429&gt;$C$18, IF(B1429&lt;$C$19,-1,1),1)</f>
        <v>-0.99204303220779355</v>
      </c>
      <c r="D1429">
        <f>+$D$3*((1-$D$5)*SOI!D1428+$D$5*SOI!D1427) +   $D$4*((1-$D$5)*SOI!E1428+$D$5*SOI!E1427)</f>
        <v>0</v>
      </c>
      <c r="E1429">
        <f t="shared" si="573"/>
        <v>-0.76296473729954783</v>
      </c>
      <c r="F1429">
        <f t="shared" si="574"/>
        <v>-2.1548088868410211</v>
      </c>
      <c r="G1429">
        <f t="shared" si="581"/>
        <v>-2.917773624140569</v>
      </c>
      <c r="H1429" s="21">
        <f t="shared" si="582"/>
        <v>-7.496286709309059E-4</v>
      </c>
      <c r="I1429" s="37">
        <f t="shared" si="575"/>
        <v>0.28713872216924352</v>
      </c>
      <c r="J1429" s="1">
        <f t="shared" si="583"/>
        <v>1.0661280555930739E-3</v>
      </c>
      <c r="K1429" s="1">
        <f t="shared" si="584"/>
        <v>-2.2903723466850925E-5</v>
      </c>
      <c r="L1429" s="1">
        <f t="shared" si="576"/>
        <v>0.24024349629425121</v>
      </c>
      <c r="M1429" s="1">
        <f t="shared" si="577"/>
        <v>2.3332983077827382E-2</v>
      </c>
      <c r="N1429" s="1">
        <f t="shared" si="578"/>
        <v>-5.3595018060605133E-2</v>
      </c>
      <c r="O1429" s="1">
        <f t="shared" si="579"/>
        <v>-0.52763224660634078</v>
      </c>
      <c r="P1429" s="1">
        <f t="shared" si="580"/>
        <v>-6.7015768960425499E-3</v>
      </c>
      <c r="Q1429" s="1">
        <f t="shared" si="585"/>
        <v>-8.4104072268008888E-4</v>
      </c>
      <c r="R1429" s="1">
        <f t="shared" si="586"/>
        <v>1.3269847008544899E-5</v>
      </c>
      <c r="S1429" s="1">
        <f t="shared" si="587"/>
        <v>-2.0178376429847646E-3</v>
      </c>
      <c r="T1429" s="1">
        <f t="shared" si="588"/>
        <v>2.1328510544382185E-3</v>
      </c>
      <c r="U1429" s="1">
        <f t="shared" si="589"/>
        <v>9.9826210594054744E-5</v>
      </c>
      <c r="V1429" s="1">
        <f t="shared" si="590"/>
        <v>-6.9808660338116816E-4</v>
      </c>
      <c r="W1429" s="1">
        <f t="shared" si="598"/>
        <v>0</v>
      </c>
      <c r="X1429" s="1">
        <f t="shared" si="598"/>
        <v>0</v>
      </c>
      <c r="Y1429" s="1">
        <f t="shared" si="598"/>
        <v>0</v>
      </c>
      <c r="Z1429" s="1">
        <f t="shared" si="598"/>
        <v>0</v>
      </c>
      <c r="AA1429" s="1">
        <f>+AA$3*$F1429*ABS($F1429)*COS(2*PI()*$A1429/$AZ$22+AA$4)*COS(2*PI()*$A1429/$BA$22+AA$5)</f>
        <v>0</v>
      </c>
      <c r="AB1429" s="39">
        <f>+AB$3*$F1429*ABS($F1429)*COS(2*2*PI()*$A1429/$BA$33+AB$4)*COS(2*2*PI()*$A1429/$BA$34+AB$5)*COS(2*2*PI()*$A1429/$BA$35+AB$6)</f>
        <v>0</v>
      </c>
      <c r="AE1429" s="20">
        <f>+$AF$20*SIGN(SOI!A1428)*(ABS(SOI!A1428))^$AE$2</f>
        <v>0.28115502340114162</v>
      </c>
      <c r="AF1429" s="20">
        <f t="shared" si="593"/>
        <v>0.24737360525786137</v>
      </c>
      <c r="AG1429" s="19">
        <f t="shared" si="594"/>
        <v>-0.86520663247210405</v>
      </c>
      <c r="AH1429" s="19">
        <f t="shared" si="595"/>
        <v>-0.94980663253640552</v>
      </c>
      <c r="AI1429">
        <f t="shared" si="592"/>
        <v>0.84420000000001971</v>
      </c>
      <c r="AJ1429">
        <f t="shared" si="591"/>
        <v>1.1125802377299654</v>
      </c>
      <c r="AK1429">
        <v>1</v>
      </c>
    </row>
    <row r="1430" spans="1:37" x14ac:dyDescent="0.25">
      <c r="A1430">
        <v>117.33333333333103</v>
      </c>
      <c r="B1430" s="2">
        <v>1997.3333333332266</v>
      </c>
      <c r="C1430">
        <f>+D1430+($D$2+E1430+F1430)*SOI!A1429*IF(B1430&gt;$C$18, IF(B1430&lt;$C$19,-1,1),1)</f>
        <v>3.7260579300921792</v>
      </c>
      <c r="D1430">
        <f>+$D$3*((1-$D$5)*SOI!D1429+$D$5*SOI!D1428) +   $D$4*((1-$D$5)*SOI!E1429+$D$5*SOI!E1428)</f>
        <v>0</v>
      </c>
      <c r="E1430">
        <f t="shared" ref="E1430:E1493" si="599">$E$3*COS(2*PI()*(A1430+$E$2)/$H$3)+$E$4*COS(2*PI()*(A1430+$E$2)/$H$4)+$E$5*COS(2*PI()*(A1430+$E$2)/$H$5)+$E$6*COS(2*PI()/$H$6*(A1430+$E$2))+$E$7*COS(2*PI()/$H$7*(A1430+$E$2))+$E$8*COS(2*PI()/$H$8*(A1430+$E$2))+$E$9*COS(2*PI()/$H$9*(A1430+$E$2))+$E$10*COS(2*PI()/$H$10*(A1430+$E$2))+$E$11*COS(2*PI()/$H$11*(A1430+$E$2))+$E$12*COS(2*PI()/$H$12*(A1430+$E$2))+$E$13*COS(2*PI()/$H$13*(A1430+$E$2))+$E$14*COS(2*PI()/$H$14*(A1430+$E$2))+$E$15*COS(2*PI()/$H$15*(A1430+$E$2))+$E$16*COS(2*PI()/$H$16*(A1430+$E$2))+$E$17*COS(2*PI()/$H$17*(A1430+$E$2))</f>
        <v>0.6806714121042301</v>
      </c>
      <c r="F1430">
        <f t="shared" ref="F1430:F1493" si="600">$F$3*COS(2*PI()*(B1430+$F$2)/$H$3)+$F$4*COS(2*PI()*(B1430+$F$2)/$H$4)+$F$5*COS(2*PI()*(B1430+$F$2)/$H$5)+$F$6*COS(2*PI()/$H$6*(B1430+$F$2))+$F$7*COS(2*PI()/$H$7*(B1430+$F$2))+$F$8*COS(2*PI()/$H$8*(B1430+$F$2))+$F$9*COS(2*PI()/$H$9*(B1430+$F$2))+$F$10*COS(2*PI()/$H$10*(B1430+$F$2))+$F$11*COS(2*PI()/$H$11*(B1430+$F$2))+$F$12*COS(2*PI()/$H$12*(B1430+$F$2))+$F$13*COS(2*PI()/$H$13*(B1430+$F$2))+$F$14*COS(2*PI()/$H$14*(B1430+$F$2))+$F$15*COS(2*PI()/$H$15*(B1430+$F$2))+$F$16*COS(2*PI()/$H$16*(B1430+$F$2))+$F$17*COS(2*PI()/$H$17*(B1430+$F$2))</f>
        <v>3.6021537948982747</v>
      </c>
      <c r="G1430">
        <f t="shared" si="581"/>
        <v>4.2828252070025048</v>
      </c>
      <c r="H1430" s="21">
        <f t="shared" si="582"/>
        <v>1.0673925625373707E-2</v>
      </c>
      <c r="I1430" s="37">
        <f t="shared" ref="I1430:I1493" si="601">+(I$3*$E1430+I$5*$F1430)*COS(2*PI()*$A1430*$A$9+I$4)</f>
        <v>-2.0917669132314236E-2</v>
      </c>
      <c r="J1430" s="1">
        <f t="shared" si="583"/>
        <v>3.6235907502292177E-4</v>
      </c>
      <c r="K1430" s="1">
        <f t="shared" si="584"/>
        <v>1.4002425666913163E-6</v>
      </c>
      <c r="L1430" s="1">
        <f t="shared" ref="L1430:L1493" si="602">+(L$3*$E1430+L$5*$F1430)*COS(2*PI()*$A1430*$A$9+L$4)^2</f>
        <v>-3.4288471837954082E-2</v>
      </c>
      <c r="M1430" s="1">
        <f t="shared" ref="M1430:M1493" si="603">+(M$3*$E1430+M$5*$F1430)*COS(2*PI()*$A1430*$A$7+M$4)</f>
        <v>-0.10886255186102974</v>
      </c>
      <c r="N1430" s="1">
        <f t="shared" ref="N1430:N1493" si="604">+(N$3*$E1430+N$5*$F1430)*COS(2*PI()*$A1430*$A$8+N$4)</f>
        <v>0.15870270909708203</v>
      </c>
      <c r="O1430" s="1">
        <f t="shared" ref="O1430:O1493" si="605">+(O$3*$E1430+O$5*$F1430)*COS(2*PI()*$A1430*$A$8+O$4)^2</f>
        <v>0.54853759951085379</v>
      </c>
      <c r="P1430" s="1">
        <f t="shared" ref="P1430:P1493" si="606">+(P$3*$E1430+P$5*$F1430)*COS(2*PI()*$A1430*$A$7+P$4)^2</f>
        <v>2.7612302807038798E-3</v>
      </c>
      <c r="Q1430" s="1">
        <f t="shared" si="585"/>
        <v>-1.161943973239437E-2</v>
      </c>
      <c r="R1430" s="1">
        <f t="shared" si="586"/>
        <v>-1.3355360173854815E-5</v>
      </c>
      <c r="S1430" s="1">
        <f t="shared" si="587"/>
        <v>-4.3527894890800782E-4</v>
      </c>
      <c r="T1430" s="1">
        <f t="shared" si="588"/>
        <v>3.1646966705787199E-4</v>
      </c>
      <c r="U1430" s="1">
        <f t="shared" si="589"/>
        <v>2.996344427076088E-6</v>
      </c>
      <c r="V1430" s="1">
        <f t="shared" si="590"/>
        <v>-8.5171607625465003E-4</v>
      </c>
      <c r="W1430" s="1">
        <f t="shared" si="598"/>
        <v>0</v>
      </c>
      <c r="X1430" s="1">
        <f t="shared" si="598"/>
        <v>0</v>
      </c>
      <c r="Y1430" s="1">
        <f t="shared" si="598"/>
        <v>0</v>
      </c>
      <c r="Z1430" s="1">
        <f t="shared" si="598"/>
        <v>0</v>
      </c>
      <c r="AA1430" s="1">
        <f>+AA$3*$F1430*ABS($F1430)*COS(2*PI()*$A1430/$AZ$22+AA$4)*COS(2*PI()*$A1430/$BA$22+AA$5)</f>
        <v>0</v>
      </c>
      <c r="AB1430" s="39">
        <f>+AB$3*$F1430*ABS($F1430)*COS(2*2*PI()*$A1430/$BA$33+AB$4)*COS(2*2*PI()*$A1430/$BA$34+AB$5)*COS(2*2*PI()*$A1430/$BA$35+AB$6)</f>
        <v>0</v>
      </c>
      <c r="AE1430" s="20">
        <f>+$AF$20*SIGN(SOI!A1429)*(ABS(SOI!A1429))^$AE$2</f>
        <v>0.54406974253276308</v>
      </c>
      <c r="AF1430" s="20">
        <f t="shared" si="593"/>
        <v>0.49571236303098382</v>
      </c>
      <c r="AG1430" s="19">
        <f t="shared" si="594"/>
        <v>-2.6040322810097993E-2</v>
      </c>
      <c r="AH1430" s="19">
        <f t="shared" si="595"/>
        <v>-4.8716579140043445E-2</v>
      </c>
      <c r="AI1430">
        <f t="shared" si="592"/>
        <v>0.84480000000001976</v>
      </c>
      <c r="AJ1430">
        <f t="shared" si="591"/>
        <v>0.52175268584108181</v>
      </c>
      <c r="AK1430">
        <v>1</v>
      </c>
    </row>
    <row r="1431" spans="1:37" x14ac:dyDescent="0.25">
      <c r="A1431">
        <v>117.41666666666436</v>
      </c>
      <c r="B1431" s="2">
        <v>1997.4166666665599</v>
      </c>
      <c r="C1431">
        <f>+D1431+($D$2+E1431+F1431)*SOI!A1430*IF(B1431&gt;$C$18, IF(B1431&lt;$C$19,-1,1),1)</f>
        <v>-69.371608769834097</v>
      </c>
      <c r="D1431">
        <f>+$D$3*((1-$D$5)*SOI!D1430+$D$5*SOI!D1429) +   $D$4*((1-$D$5)*SOI!E1430+$D$5*SOI!E1429)</f>
        <v>0</v>
      </c>
      <c r="E1431">
        <f t="shared" si="599"/>
        <v>-0.65467329762866666</v>
      </c>
      <c r="F1431">
        <f t="shared" si="600"/>
        <v>-59.668464763096637</v>
      </c>
      <c r="G1431">
        <f t="shared" ref="G1431:G1494" si="607">+E1431+F1431</f>
        <v>-60.323138060725306</v>
      </c>
      <c r="H1431" s="21">
        <f t="shared" ref="H1431:H1494" si="608">+$H$19*SUM(I1431:V1431)</f>
        <v>-6.5356593441884922E-2</v>
      </c>
      <c r="I1431" s="37">
        <f t="shared" si="601"/>
        <v>0.39454425696858597</v>
      </c>
      <c r="J1431" s="1">
        <f t="shared" ref="J1431:J1494" si="609">+(J$3)*I1431*M1431</f>
        <v>1.5081847485741404E-2</v>
      </c>
      <c r="K1431" s="1">
        <f t="shared" ref="K1431:K1494" si="610">+(K$3)*L1431*P1431*O1431</f>
        <v>8.6650203302400335E-4</v>
      </c>
      <c r="L1431" s="1">
        <f t="shared" si="602"/>
        <v>0.34964969306883958</v>
      </c>
      <c r="M1431" s="1">
        <f t="shared" si="603"/>
        <v>0.24022127950832906</v>
      </c>
      <c r="N1431" s="1">
        <f t="shared" si="604"/>
        <v>-1.7242299752785304</v>
      </c>
      <c r="O1431" s="1">
        <f t="shared" si="605"/>
        <v>0.1693469386186707</v>
      </c>
      <c r="P1431" s="1">
        <f t="shared" si="606"/>
        <v>-0.54276641623231647</v>
      </c>
      <c r="Q1431" s="1">
        <f t="shared" ref="Q1431:Q1494" si="611">+(Q$3)*M1431*N1431</f>
        <v>-0.27856657444588134</v>
      </c>
      <c r="R1431" s="1">
        <f t="shared" ref="R1431:R1494" si="612">+(R$3)*I1431*N1431*M1431</f>
        <v>6.039234003990172E-3</v>
      </c>
      <c r="S1431" s="1">
        <f t="shared" ref="S1431:S1494" si="613">+(S$3)*I1431*N1431</f>
        <v>-8.9199198425178178E-2</v>
      </c>
      <c r="T1431" s="1">
        <f t="shared" ref="T1431:T1494" si="614">+(T$3)*L1431*O1431</f>
        <v>-9.9629525036663662E-4</v>
      </c>
      <c r="U1431" s="1">
        <f t="shared" ref="U1431:U1494" si="615">+(U$3)*P1431*I1431</f>
        <v>1.1109244137429057E-2</v>
      </c>
      <c r="V1431" s="1">
        <f t="shared" ref="V1431:V1494" si="616">+(V$3)*P1431*N1431</f>
        <v>-1.818930208286583</v>
      </c>
      <c r="W1431" s="1">
        <f t="shared" si="598"/>
        <v>0</v>
      </c>
      <c r="X1431" s="1">
        <f t="shared" si="598"/>
        <v>0</v>
      </c>
      <c r="Y1431" s="1">
        <f t="shared" si="598"/>
        <v>0</v>
      </c>
      <c r="Z1431" s="1">
        <f t="shared" si="598"/>
        <v>0</v>
      </c>
      <c r="AA1431" s="1">
        <f>+AA$3*$F1431*ABS($F1431)*COS(2*PI()*$A1431/$AZ$22+AA$4)*COS(2*PI()*$A1431/$BA$22+AA$5)</f>
        <v>0</v>
      </c>
      <c r="AB1431" s="39">
        <f>+AB$3*$F1431*ABS($F1431)*COS(2*2*PI()*$A1431/$BA$33+AB$4)*COS(2*2*PI()*$A1431/$BA$34+AB$5)*COS(2*2*PI()*$A1431/$BA$35+AB$6)</f>
        <v>0</v>
      </c>
      <c r="AE1431" s="20">
        <f>+$AF$20*SIGN(SOI!A1430)*(ABS(SOI!A1430))^$AE$2</f>
        <v>0.66191232315904658</v>
      </c>
      <c r="AF1431" s="20">
        <f t="shared" si="593"/>
        <v>0.68025640082018668</v>
      </c>
      <c r="AG1431" s="19">
        <f t="shared" si="594"/>
        <v>3.545601960640396E-2</v>
      </c>
      <c r="AH1431" s="19">
        <f t="shared" si="595"/>
        <v>-2.1212716990726549E-2</v>
      </c>
      <c r="AI1431">
        <f t="shared" si="592"/>
        <v>0.8454000000000198</v>
      </c>
      <c r="AJ1431">
        <f t="shared" si="591"/>
        <v>0.64480038121378269</v>
      </c>
      <c r="AK1431">
        <v>1</v>
      </c>
    </row>
    <row r="1432" spans="1:37" x14ac:dyDescent="0.25">
      <c r="A1432">
        <v>117.49999999999768</v>
      </c>
      <c r="B1432" s="2">
        <v>1997.4999999998931</v>
      </c>
      <c r="C1432">
        <f>+D1432+($D$2+E1432+F1432)*SOI!A1431*IF(B1432&gt;$C$18, IF(B1432&lt;$C$19,-1,1),1)</f>
        <v>-5.3566400363928501</v>
      </c>
      <c r="D1432">
        <f>+$D$3*((1-$D$5)*SOI!D1431+$D$5*SOI!D1430) +   $D$4*((1-$D$5)*SOI!E1431+$D$5*SOI!E1430)</f>
        <v>0</v>
      </c>
      <c r="E1432">
        <f t="shared" si="599"/>
        <v>0.67488859932669243</v>
      </c>
      <c r="F1432">
        <f t="shared" si="600"/>
        <v>-4.0227886220722233</v>
      </c>
      <c r="G1432">
        <f t="shared" si="607"/>
        <v>-3.3479000227455309</v>
      </c>
      <c r="H1432" s="21">
        <f t="shared" si="608"/>
        <v>-1.515590632942803E-2</v>
      </c>
      <c r="I1432" s="37">
        <f t="shared" si="601"/>
        <v>0.44554249117425954</v>
      </c>
      <c r="J1432" s="1">
        <f t="shared" si="609"/>
        <v>-2.0181968844999766E-2</v>
      </c>
      <c r="K1432" s="1">
        <f t="shared" si="610"/>
        <v>-6.4840220219871299E-6</v>
      </c>
      <c r="L1432" s="1">
        <f t="shared" si="602"/>
        <v>-0.82451012724825468</v>
      </c>
      <c r="M1432" s="1">
        <f t="shared" si="603"/>
        <v>-0.28466040302069856</v>
      </c>
      <c r="N1432" s="1">
        <f t="shared" si="604"/>
        <v>-2.2504182735072997E-2</v>
      </c>
      <c r="O1432" s="1">
        <f t="shared" si="605"/>
        <v>5.0082490054436804E-3</v>
      </c>
      <c r="P1432" s="1">
        <f t="shared" si="606"/>
        <v>-5.8239341594686536E-2</v>
      </c>
      <c r="Q1432" s="1">
        <f t="shared" si="611"/>
        <v>4.3083665209470929E-3</v>
      </c>
      <c r="R1432" s="1">
        <f t="shared" si="612"/>
        <v>-1.0547727447687696E-4</v>
      </c>
      <c r="S1432" s="1">
        <f t="shared" si="613"/>
        <v>-1.3146871228287879E-3</v>
      </c>
      <c r="T1432" s="1">
        <f t="shared" si="614"/>
        <v>6.9479945050344123E-5</v>
      </c>
      <c r="U1432" s="1">
        <f t="shared" si="615"/>
        <v>1.3461126404041692E-3</v>
      </c>
      <c r="V1432" s="1">
        <f t="shared" si="616"/>
        <v>-2.5473438944662074E-3</v>
      </c>
      <c r="W1432" s="1">
        <f t="shared" si="598"/>
        <v>0</v>
      </c>
      <c r="X1432" s="1">
        <f t="shared" si="598"/>
        <v>0</v>
      </c>
      <c r="Y1432" s="1">
        <f t="shared" si="598"/>
        <v>0</v>
      </c>
      <c r="Z1432" s="1">
        <f t="shared" si="598"/>
        <v>0</v>
      </c>
      <c r="AA1432" s="1">
        <f>+AA$3*$F1432*ABS($F1432)*COS(2*PI()*$A1432/$AZ$22+AA$4)*COS(2*PI()*$A1432/$BA$22+AA$5)</f>
        <v>0</v>
      </c>
      <c r="AB1432" s="39">
        <f>+AB$3*$F1432*ABS($F1432)*COS(2*2*PI()*$A1432/$BA$33+AB$4)*COS(2*2*PI()*$A1432/$BA$34+AB$5)*COS(2*2*PI()*$A1432/$BA$35+AB$6)</f>
        <v>0</v>
      </c>
      <c r="AE1432" s="20">
        <f>+$AF$20*SIGN(SOI!A1431)*(ABS(SOI!A1431))^$AE$2</f>
        <v>0.83478713676875016</v>
      </c>
      <c r="AF1432" s="20">
        <f t="shared" si="593"/>
        <v>0.81750534755122073</v>
      </c>
      <c r="AG1432" s="19">
        <f t="shared" si="594"/>
        <v>-2.9888358198889867E-2</v>
      </c>
      <c r="AH1432" s="19">
        <f t="shared" si="595"/>
        <v>-1.8767687394978194E-2</v>
      </c>
      <c r="AI1432">
        <f t="shared" si="592"/>
        <v>0.84600000000001985</v>
      </c>
      <c r="AJ1432">
        <f t="shared" ref="AJ1432:AJ1495" si="617">+ABS(AF1432-AG1432)</f>
        <v>0.84739370575011064</v>
      </c>
      <c r="AK1432">
        <v>1</v>
      </c>
    </row>
    <row r="1433" spans="1:37" x14ac:dyDescent="0.25">
      <c r="A1433">
        <v>117.58333333333101</v>
      </c>
      <c r="B1433" s="2">
        <v>1997.5833333332264</v>
      </c>
      <c r="C1433">
        <f>+D1433+($D$2+E1433+F1433)*SOI!A1432*IF(B1433&gt;$C$18, IF(B1433&lt;$C$19,-1,1),1)</f>
        <v>2.8837611232675453</v>
      </c>
      <c r="D1433">
        <f>+$D$3*((1-$D$5)*SOI!D1432+$D$5*SOI!D1431) +   $D$4*((1-$D$5)*SOI!E1432+$D$5*SOI!E1431)</f>
        <v>0</v>
      </c>
      <c r="E1433">
        <f t="shared" si="599"/>
        <v>-0.7490662354010893</v>
      </c>
      <c r="F1433">
        <f t="shared" si="600"/>
        <v>2.2355410412091024</v>
      </c>
      <c r="G1433">
        <f t="shared" si="607"/>
        <v>1.4864748058080131</v>
      </c>
      <c r="H1433" s="21">
        <f t="shared" si="608"/>
        <v>-8.0423083413316246E-4</v>
      </c>
      <c r="I1433" s="37">
        <f t="shared" si="601"/>
        <v>-0.38207608780951297</v>
      </c>
      <c r="J1433" s="1">
        <f t="shared" si="609"/>
        <v>-2.0700735674806417E-2</v>
      </c>
      <c r="K1433" s="1">
        <f t="shared" si="610"/>
        <v>8.0345672575297516E-5</v>
      </c>
      <c r="L1433" s="1">
        <f t="shared" si="602"/>
        <v>0.38237581203597176</v>
      </c>
      <c r="M1433" s="1">
        <f t="shared" si="603"/>
        <v>0.34047762663537384</v>
      </c>
      <c r="N1433" s="1">
        <f t="shared" si="604"/>
        <v>1.9828439799339835E-3</v>
      </c>
      <c r="O1433" s="1">
        <f t="shared" si="605"/>
        <v>-0.38572440706544536</v>
      </c>
      <c r="P1433" s="1">
        <f t="shared" si="606"/>
        <v>2.0204534143387309E-2</v>
      </c>
      <c r="Q1433" s="1">
        <f t="shared" si="611"/>
        <v>4.5404558694662979E-4</v>
      </c>
      <c r="R1433" s="1">
        <f t="shared" si="612"/>
        <v>9.5324919038338647E-6</v>
      </c>
      <c r="S1433" s="1">
        <f t="shared" si="613"/>
        <v>-9.933640436676605E-5</v>
      </c>
      <c r="T1433" s="1">
        <f t="shared" si="614"/>
        <v>2.4816760583067344E-3</v>
      </c>
      <c r="U1433" s="1">
        <f t="shared" si="615"/>
        <v>4.0047417619282064E-4</v>
      </c>
      <c r="V1433" s="1">
        <f t="shared" si="616"/>
        <v>-7.7865533118858237E-5</v>
      </c>
      <c r="W1433" s="1">
        <f t="shared" si="598"/>
        <v>0</v>
      </c>
      <c r="X1433" s="1">
        <f t="shared" si="598"/>
        <v>0</v>
      </c>
      <c r="Y1433" s="1">
        <f t="shared" si="598"/>
        <v>0</v>
      </c>
      <c r="Z1433" s="1">
        <f t="shared" si="598"/>
        <v>0</v>
      </c>
      <c r="AA1433" s="1">
        <f>+AA$3*$F1433*ABS($F1433)*COS(2*PI()*$A1433/$AZ$22+AA$4)*COS(2*PI()*$A1433/$BA$22+AA$5)</f>
        <v>0</v>
      </c>
      <c r="AB1433" s="39">
        <f>+AB$3*$F1433*ABS($F1433)*COS(2*2*PI()*$A1433/$BA$33+AB$4)*COS(2*2*PI()*$A1433/$BA$34+AB$5)*COS(2*2*PI()*$A1433/$BA$35+AB$6)</f>
        <v>0</v>
      </c>
      <c r="AE1433" s="20">
        <f>+$AF$20*SIGN(SOI!A1432)*(ABS(SOI!A1432))^$AE$2</f>
        <v>0.95581658272586534</v>
      </c>
      <c r="AF1433" s="20">
        <f t="shared" si="593"/>
        <v>0.93371805207244452</v>
      </c>
      <c r="AG1433" s="19">
        <f t="shared" si="594"/>
        <v>-4.9784761886220719E-3</v>
      </c>
      <c r="AH1433" s="19">
        <f t="shared" si="595"/>
        <v>-5.3895156790959839E-2</v>
      </c>
      <c r="AI1433">
        <f t="shared" ref="AI1433:AI1496" si="618">+AI1432+$AI$22</f>
        <v>0.84660000000001989</v>
      </c>
      <c r="AJ1433">
        <f t="shared" si="617"/>
        <v>0.93869652826106664</v>
      </c>
      <c r="AK1433">
        <v>1</v>
      </c>
    </row>
    <row r="1434" spans="1:37" x14ac:dyDescent="0.25">
      <c r="A1434">
        <v>117.66666666666434</v>
      </c>
      <c r="B1434" s="2">
        <v>1997.6666666665596</v>
      </c>
      <c r="C1434">
        <f>+D1434+($D$2+E1434+F1434)*SOI!A1433*IF(B1434&gt;$C$18, IF(B1434&lt;$C$19,-1,1),1)</f>
        <v>-2.0771014750643317</v>
      </c>
      <c r="D1434">
        <f>+$D$3*((1-$D$5)*SOI!D1433+$D$5*SOI!D1432) +   $D$4*((1-$D$5)*SOI!E1433+$D$5*SOI!E1432)</f>
        <v>0</v>
      </c>
      <c r="E1434">
        <f t="shared" si="599"/>
        <v>0.91133851648602793</v>
      </c>
      <c r="F1434">
        <f t="shared" si="600"/>
        <v>-1.9004344569928526</v>
      </c>
      <c r="G1434">
        <f t="shared" si="607"/>
        <v>-0.9890959405068247</v>
      </c>
      <c r="H1434" s="21">
        <f t="shared" si="608"/>
        <v>1.2773200228899478E-2</v>
      </c>
      <c r="I1434" s="37">
        <f t="shared" si="601"/>
        <v>0.12386936898705389</v>
      </c>
      <c r="J1434" s="1">
        <f t="shared" si="609"/>
        <v>-6.7032477194720096E-3</v>
      </c>
      <c r="K1434" s="1">
        <f t="shared" si="610"/>
        <v>-1.0607935995116298E-7</v>
      </c>
      <c r="L1434" s="1">
        <f t="shared" si="602"/>
        <v>-2.1372684591132503E-3</v>
      </c>
      <c r="M1434" s="1">
        <f t="shared" si="603"/>
        <v>-0.34007444750193477</v>
      </c>
      <c r="N1434" s="1">
        <f t="shared" si="604"/>
        <v>-3.5054979675113625E-2</v>
      </c>
      <c r="O1434" s="1">
        <f t="shared" si="605"/>
        <v>0.89352224002520408</v>
      </c>
      <c r="P1434" s="1">
        <f t="shared" si="606"/>
        <v>-2.0602519339083213E-3</v>
      </c>
      <c r="Q1434" s="1">
        <f t="shared" si="611"/>
        <v>8.0176308728515059E-3</v>
      </c>
      <c r="R1434" s="1">
        <f t="shared" si="612"/>
        <v>-5.4571653232101125E-5</v>
      </c>
      <c r="S1434" s="1">
        <f t="shared" si="613"/>
        <v>-5.6935570869880538E-4</v>
      </c>
      <c r="T1434" s="1">
        <f t="shared" si="614"/>
        <v>3.2132313970056249E-5</v>
      </c>
      <c r="U1434" s="1">
        <f t="shared" si="615"/>
        <v>1.3239149085320522E-5</v>
      </c>
      <c r="V1434" s="1">
        <f t="shared" si="616"/>
        <v>-1.4037117235808275E-4</v>
      </c>
      <c r="W1434" s="1">
        <f t="shared" si="598"/>
        <v>0</v>
      </c>
      <c r="X1434" s="1">
        <f t="shared" si="598"/>
        <v>0</v>
      </c>
      <c r="Y1434" s="1">
        <f t="shared" si="598"/>
        <v>0</v>
      </c>
      <c r="Z1434" s="1">
        <f t="shared" si="598"/>
        <v>0</v>
      </c>
      <c r="AA1434" s="1">
        <f>+AA$3*$F1434*ABS($F1434)*COS(2*PI()*$A1434/$AZ$22+AA$4)*COS(2*PI()*$A1434/$BA$22+AA$5)</f>
        <v>0</v>
      </c>
      <c r="AB1434" s="39">
        <f>+AB$3*$F1434*ABS($F1434)*COS(2*2*PI()*$A1434/$BA$33+AB$4)*COS(2*2*PI()*$A1434/$BA$34+AB$5)*COS(2*2*PI()*$A1434/$BA$35+AB$6)</f>
        <v>0</v>
      </c>
      <c r="AE1434" s="20">
        <f>+$AF$20*SIGN(SOI!A1433)*(ABS(SOI!A1433))^$AE$2</f>
        <v>1.010550436722718</v>
      </c>
      <c r="AF1434" s="20">
        <f t="shared" si="593"/>
        <v>1.0134430214628092</v>
      </c>
      <c r="AG1434" s="19">
        <f t="shared" si="594"/>
        <v>-0.18706808077509213</v>
      </c>
      <c r="AH1434" s="19">
        <f t="shared" si="595"/>
        <v>-6.5101583495322857E-2</v>
      </c>
      <c r="AI1434">
        <f t="shared" si="618"/>
        <v>0.84720000000001994</v>
      </c>
      <c r="AJ1434">
        <f t="shared" si="617"/>
        <v>1.2005111022379014</v>
      </c>
      <c r="AK1434">
        <v>1</v>
      </c>
    </row>
    <row r="1435" spans="1:37" x14ac:dyDescent="0.25">
      <c r="A1435">
        <v>117.74999999999767</v>
      </c>
      <c r="B1435" s="2">
        <v>1997.7499999998929</v>
      </c>
      <c r="C1435">
        <f>+D1435+($D$2+E1435+F1435)*SOI!A1434*IF(B1435&gt;$C$18, IF(B1435&lt;$C$19,-1,1),1)</f>
        <v>2.0165732345494329</v>
      </c>
      <c r="D1435">
        <f>+$D$3*((1-$D$5)*SOI!D1434+$D$5*SOI!D1433) +   $D$4*((1-$D$5)*SOI!E1434+$D$5*SOI!E1433)</f>
        <v>0</v>
      </c>
      <c r="E1435">
        <f t="shared" si="599"/>
        <v>-1.2742092212280465</v>
      </c>
      <c r="F1435">
        <f t="shared" si="600"/>
        <v>2.1548088869701569</v>
      </c>
      <c r="G1435">
        <f t="shared" si="607"/>
        <v>0.88059966574211046</v>
      </c>
      <c r="H1435" s="21">
        <f t="shared" si="608"/>
        <v>1.5150947512042006E-2</v>
      </c>
      <c r="I1435" s="37">
        <f t="shared" si="601"/>
        <v>0.375213121637061</v>
      </c>
      <c r="J1435" s="1">
        <f t="shared" si="609"/>
        <v>1.4682113113977933E-2</v>
      </c>
      <c r="K1435" s="1">
        <f t="shared" si="610"/>
        <v>5.4489317390395758E-5</v>
      </c>
      <c r="L1435" s="1">
        <f t="shared" si="602"/>
        <v>0.78311006835303543</v>
      </c>
      <c r="M1435" s="1">
        <f t="shared" si="603"/>
        <v>0.24590264783547461</v>
      </c>
      <c r="N1435" s="1">
        <f t="shared" si="604"/>
        <v>8.1689775931429828E-2</v>
      </c>
      <c r="O1435" s="1">
        <f t="shared" si="605"/>
        <v>-0.77328694518223051</v>
      </c>
      <c r="P1435" s="1">
        <f t="shared" si="606"/>
        <v>3.3373500721484927E-3</v>
      </c>
      <c r="Q1435" s="1">
        <f t="shared" si="611"/>
        <v>1.3509934607366375E-2</v>
      </c>
      <c r="R1435" s="1">
        <f t="shared" si="612"/>
        <v>-2.7854052672935704E-4</v>
      </c>
      <c r="S1435" s="1">
        <f t="shared" si="613"/>
        <v>4.0189791877934854E-3</v>
      </c>
      <c r="T1435" s="1">
        <f t="shared" si="614"/>
        <v>1.0189222467495093E-2</v>
      </c>
      <c r="U1435" s="1">
        <f t="shared" si="615"/>
        <v>-6.4961433409492164E-5</v>
      </c>
      <c r="V1435" s="1">
        <f t="shared" si="616"/>
        <v>-5.2987977870306647E-4</v>
      </c>
      <c r="W1435" s="1">
        <f t="shared" si="598"/>
        <v>0</v>
      </c>
      <c r="X1435" s="1">
        <f t="shared" si="598"/>
        <v>0</v>
      </c>
      <c r="Y1435" s="1">
        <f t="shared" si="598"/>
        <v>0</v>
      </c>
      <c r="Z1435" s="1">
        <f t="shared" si="598"/>
        <v>0</v>
      </c>
      <c r="AA1435" s="1">
        <f>+AA$3*$F1435*ABS($F1435)*COS(2*PI()*$A1435/$AZ$22+AA$4)*COS(2*PI()*$A1435/$BA$22+AA$5)</f>
        <v>0</v>
      </c>
      <c r="AB1435" s="39">
        <f>+AB$3*$F1435*ABS($F1435)*COS(2*2*PI()*$A1435/$BA$33+AB$4)*COS(2*2*PI()*$A1435/$BA$34+AB$5)*COS(2*2*PI()*$A1435/$BA$35+AB$6)</f>
        <v>0</v>
      </c>
      <c r="AE1435" s="20">
        <f>+$AF$20*SIGN(SOI!A1434)*(ABS(SOI!A1434))^$AE$2</f>
        <v>1.0739620449398446</v>
      </c>
      <c r="AF1435" s="20">
        <f t="shared" si="593"/>
        <v>1.0669866990649843</v>
      </c>
      <c r="AG1435" s="19">
        <f t="shared" si="594"/>
        <v>-9.0279365463405745E-2</v>
      </c>
      <c r="AH1435" s="19">
        <f t="shared" si="595"/>
        <v>-3.9050281251635316E-2</v>
      </c>
      <c r="AI1435">
        <f t="shared" si="618"/>
        <v>0.84780000000001998</v>
      </c>
      <c r="AJ1435">
        <f t="shared" si="617"/>
        <v>1.1572660645283901</v>
      </c>
      <c r="AK1435">
        <v>1</v>
      </c>
    </row>
    <row r="1436" spans="1:37" x14ac:dyDescent="0.25">
      <c r="A1436">
        <v>117.833333333331</v>
      </c>
      <c r="B1436" s="2">
        <v>1997.8333333332262</v>
      </c>
      <c r="C1436">
        <f>+D1436+($D$2+E1436+F1436)*SOI!A1435*IF(B1436&gt;$C$18, IF(B1436&lt;$C$19,-1,1),1)</f>
        <v>-2.9392252087125539</v>
      </c>
      <c r="D1436">
        <f>+$D$3*((1-$D$5)*SOI!D1435+$D$5*SOI!D1434) +   $D$4*((1-$D$5)*SOI!E1435+$D$5*SOI!E1434)</f>
        <v>0</v>
      </c>
      <c r="E1436">
        <f t="shared" si="599"/>
        <v>2.38759792380477</v>
      </c>
      <c r="F1436">
        <f t="shared" si="600"/>
        <v>-3.602153795173594</v>
      </c>
      <c r="G1436">
        <f t="shared" si="607"/>
        <v>-1.214555871368824</v>
      </c>
      <c r="H1436" s="21">
        <f t="shared" si="608"/>
        <v>-8.525739542351618E-2</v>
      </c>
      <c r="I1436" s="37">
        <f t="shared" si="601"/>
        <v>-1.3480869286330674</v>
      </c>
      <c r="J1436" s="1">
        <f t="shared" si="609"/>
        <v>-1.7275479018077081E-2</v>
      </c>
      <c r="K1436" s="1">
        <f t="shared" si="610"/>
        <v>-2.0703551166669458E-4</v>
      </c>
      <c r="L1436" s="1">
        <f t="shared" si="602"/>
        <v>-2.9114344343875933</v>
      </c>
      <c r="M1436" s="1">
        <f t="shared" si="603"/>
        <v>8.053132746819415E-2</v>
      </c>
      <c r="N1436" s="1">
        <f t="shared" si="604"/>
        <v>-0.12924211861678128</v>
      </c>
      <c r="O1436" s="1">
        <f t="shared" si="605"/>
        <v>8.4574987917449024E-2</v>
      </c>
      <c r="P1436" s="1">
        <f t="shared" si="606"/>
        <v>-3.1185288671524796E-2</v>
      </c>
      <c r="Q1436" s="1">
        <f t="shared" si="611"/>
        <v>-6.9998907769160436E-3</v>
      </c>
      <c r="R1436" s="1">
        <f t="shared" si="612"/>
        <v>-5.1852092738714176E-4</v>
      </c>
      <c r="S1436" s="1">
        <f t="shared" si="613"/>
        <v>2.2845044110670697E-2</v>
      </c>
      <c r="T1436" s="1">
        <f t="shared" si="614"/>
        <v>4.1431105069104999E-3</v>
      </c>
      <c r="U1436" s="1">
        <f t="shared" si="615"/>
        <v>-2.1809388220924279E-3</v>
      </c>
      <c r="V1436" s="1">
        <f t="shared" si="616"/>
        <v>-7.833605813928295E-3</v>
      </c>
      <c r="W1436" s="1">
        <f t="shared" si="598"/>
        <v>0</v>
      </c>
      <c r="X1436" s="1">
        <f t="shared" si="598"/>
        <v>0</v>
      </c>
      <c r="Y1436" s="1">
        <f t="shared" si="598"/>
        <v>0</v>
      </c>
      <c r="Z1436" s="1">
        <f t="shared" si="598"/>
        <v>0</v>
      </c>
      <c r="AA1436" s="1">
        <f>+AA$3*$F1436*ABS($F1436)*COS(2*PI()*$A1436/$AZ$22+AA$4)*COS(2*PI()*$A1436/$BA$22+AA$5)</f>
        <v>0</v>
      </c>
      <c r="AB1436" s="39">
        <f>+AB$3*$F1436*ABS($F1436)*COS(2*2*PI()*$A1436/$BA$33+AB$4)*COS(2*2*PI()*$A1436/$BA$34+AB$5)*COS(2*2*PI()*$A1436/$BA$35+AB$6)</f>
        <v>0</v>
      </c>
      <c r="AE1436" s="20">
        <f>+$AF$20*SIGN(SOI!A1435)*(ABS(SOI!A1435))^$AE$2</f>
        <v>1.1164476155323908</v>
      </c>
      <c r="AF1436" s="20">
        <f t="shared" ref="AF1436:AF1499" si="619">+AVERAGE(AE1435:AE1437)</f>
        <v>1.0892216140024664</v>
      </c>
      <c r="AG1436" s="19">
        <f t="shared" si="594"/>
        <v>-2.0593692680374948E-2</v>
      </c>
      <c r="AH1436" s="19">
        <f t="shared" si="595"/>
        <v>4.9694898541395444E-2</v>
      </c>
      <c r="AI1436">
        <f t="shared" si="618"/>
        <v>0.84840000000002003</v>
      </c>
      <c r="AJ1436">
        <f t="shared" si="617"/>
        <v>1.1098153066828413</v>
      </c>
      <c r="AK1436">
        <v>1</v>
      </c>
    </row>
    <row r="1437" spans="1:37" x14ac:dyDescent="0.25">
      <c r="A1437">
        <v>117.91666666666433</v>
      </c>
      <c r="B1437" s="2">
        <v>1997.9166666665594</v>
      </c>
      <c r="C1437">
        <f>+D1437+($D$2+E1437+F1437)*SOI!A1436*IF(B1437&gt;$C$18, IF(B1437&lt;$C$19,-1,1),1)</f>
        <v>42.660686954554492</v>
      </c>
      <c r="D1437">
        <f>+$D$3*((1-$D$5)*SOI!D1436+$D$5*SOI!D1435) +   $D$4*((1-$D$5)*SOI!E1436+$D$5*SOI!E1435)</f>
        <v>0</v>
      </c>
      <c r="E1437">
        <f t="shared" si="599"/>
        <v>-41.120340000194133</v>
      </c>
      <c r="F1437">
        <f t="shared" si="600"/>
        <v>59.668464763043914</v>
      </c>
      <c r="G1437">
        <f t="shared" si="607"/>
        <v>18.548124762849781</v>
      </c>
      <c r="H1437" s="21">
        <f t="shared" si="608"/>
        <v>0.19749612562698726</v>
      </c>
      <c r="I1437" s="37">
        <f t="shared" si="601"/>
        <v>22.065195357851458</v>
      </c>
      <c r="J1437" s="1">
        <f t="shared" si="609"/>
        <v>-33.853755607440327</v>
      </c>
      <c r="K1437" s="1">
        <f t="shared" si="610"/>
        <v>5.4516869785834912</v>
      </c>
      <c r="L1437" s="1">
        <f t="shared" si="602"/>
        <v>29.038702488691378</v>
      </c>
      <c r="M1437" s="1">
        <f t="shared" si="603"/>
        <v>-9.6416582782787295</v>
      </c>
      <c r="N1437" s="1">
        <f t="shared" si="604"/>
        <v>0.51972105202062879</v>
      </c>
      <c r="O1437" s="1">
        <f t="shared" si="605"/>
        <v>-10.015378898891974</v>
      </c>
      <c r="P1437" s="1">
        <f t="shared" si="606"/>
        <v>0.69524872918123681</v>
      </c>
      <c r="Q1437" s="1">
        <f t="shared" si="611"/>
        <v>-3.3701123622616911</v>
      </c>
      <c r="R1437" s="1">
        <f t="shared" si="612"/>
        <v>4.0861027718264529</v>
      </c>
      <c r="S1437" s="1">
        <f t="shared" si="613"/>
        <v>1.5036547148929476</v>
      </c>
      <c r="T1437" s="1">
        <f t="shared" si="614"/>
        <v>4.8935288133086052</v>
      </c>
      <c r="U1437" s="1">
        <f t="shared" si="615"/>
        <v>-0.79583639747278678</v>
      </c>
      <c r="V1437" s="1">
        <f t="shared" si="616"/>
        <v>-0.70229308066132567</v>
      </c>
      <c r="W1437" s="1">
        <f t="shared" si="598"/>
        <v>0</v>
      </c>
      <c r="X1437" s="1">
        <f t="shared" si="598"/>
        <v>0</v>
      </c>
      <c r="Y1437" s="1">
        <f t="shared" si="598"/>
        <v>0</v>
      </c>
      <c r="Z1437" s="1">
        <f t="shared" si="598"/>
        <v>0</v>
      </c>
      <c r="AA1437" s="1">
        <f>+AA$3*$F1437*ABS($F1437)*COS(2*PI()*$A1437/$AZ$22+AA$4)*COS(2*PI()*$A1437/$BA$22+AA$5)</f>
        <v>0</v>
      </c>
      <c r="AB1437" s="39">
        <f>+AB$3*$F1437*ABS($F1437)*COS(2*2*PI()*$A1437/$BA$33+AB$4)*COS(2*2*PI()*$A1437/$BA$34+AB$5)*COS(2*2*PI()*$A1437/$BA$35+AB$6)</f>
        <v>0</v>
      </c>
      <c r="AE1437" s="20">
        <f>+$AF$20*SIGN(SOI!A1436)*(ABS(SOI!A1436))^$AE$2</f>
        <v>1.0772551815351639</v>
      </c>
      <c r="AF1437" s="20">
        <f t="shared" si="619"/>
        <v>1.1033834708666486</v>
      </c>
      <c r="AG1437" s="19">
        <f t="shared" si="594"/>
        <v>-0.14293050302246729</v>
      </c>
      <c r="AH1437" s="19">
        <f t="shared" si="595"/>
        <v>5.9198628734718484E-3</v>
      </c>
      <c r="AI1437">
        <f t="shared" si="618"/>
        <v>0.84900000000002007</v>
      </c>
      <c r="AJ1437">
        <f t="shared" si="617"/>
        <v>1.2463139738891158</v>
      </c>
      <c r="AK1437">
        <v>1</v>
      </c>
    </row>
    <row r="1438" spans="1:37" x14ac:dyDescent="0.25">
      <c r="A1438">
        <v>117.99999999999766</v>
      </c>
      <c r="B1438" s="2">
        <v>1997.9999999998927</v>
      </c>
      <c r="C1438">
        <f>+D1438+($D$2+E1438+F1438)*SOI!A1437*IF(B1438&gt;$C$18, IF(B1438&lt;$C$19,-1,1),1)</f>
        <v>3.2271575442870724</v>
      </c>
      <c r="D1438">
        <f>+$D$3*((1-$D$5)*SOI!D1437+$D$5*SOI!D1436) +   $D$4*((1-$D$5)*SOI!E1437+$D$5*SOI!E1436)</f>
        <v>0</v>
      </c>
      <c r="E1438">
        <f t="shared" si="599"/>
        <v>-2.6892524470795349</v>
      </c>
      <c r="F1438">
        <f t="shared" si="600"/>
        <v>4.0227886224047715</v>
      </c>
      <c r="G1438">
        <f t="shared" si="607"/>
        <v>1.3335361753252366</v>
      </c>
      <c r="H1438" s="21">
        <f t="shared" si="608"/>
        <v>-5.4205230620829381E-2</v>
      </c>
      <c r="I1438" s="37">
        <f t="shared" si="601"/>
        <v>0.60724974751181571</v>
      </c>
      <c r="J1438" s="1">
        <f t="shared" si="609"/>
        <v>-8.8843085357606683E-2</v>
      </c>
      <c r="K1438" s="1">
        <f t="shared" si="610"/>
        <v>7.3603584633590501E-5</v>
      </c>
      <c r="L1438" s="1">
        <f t="shared" si="602"/>
        <v>4.6740712976212406E-2</v>
      </c>
      <c r="M1438" s="1">
        <f t="shared" si="603"/>
        <v>-0.91940941508342955</v>
      </c>
      <c r="N1438" s="1">
        <f t="shared" si="604"/>
        <v>-9.5990549870970679E-2</v>
      </c>
      <c r="O1438" s="1">
        <f t="shared" si="605"/>
        <v>-2.3404793111710736</v>
      </c>
      <c r="P1438" s="1">
        <f t="shared" si="606"/>
        <v>2.4954720482402326E-2</v>
      </c>
      <c r="Q1438" s="1">
        <f t="shared" si="611"/>
        <v>5.9355335366629333E-2</v>
      </c>
      <c r="R1438" s="1">
        <f t="shared" si="612"/>
        <v>-1.9805428086048906E-3</v>
      </c>
      <c r="S1438" s="1">
        <f t="shared" si="613"/>
        <v>-7.6430351523187976E-3</v>
      </c>
      <c r="T1438" s="1">
        <f t="shared" si="614"/>
        <v>1.8406774752015786E-3</v>
      </c>
      <c r="U1438" s="1">
        <f t="shared" si="615"/>
        <v>-7.8613271463605318E-4</v>
      </c>
      <c r="V1438" s="1">
        <f t="shared" si="616"/>
        <v>4.6557437202755037E-3</v>
      </c>
      <c r="W1438" s="1">
        <f t="shared" si="598"/>
        <v>0</v>
      </c>
      <c r="X1438" s="1">
        <f t="shared" si="598"/>
        <v>0</v>
      </c>
      <c r="Y1438" s="1">
        <f t="shared" si="598"/>
        <v>0</v>
      </c>
      <c r="Z1438" s="1">
        <f t="shared" si="598"/>
        <v>0</v>
      </c>
      <c r="AA1438" s="1">
        <f>+AA$3*$F1438*ABS($F1438)*COS(2*PI()*$A1438/$AZ$22+AA$4)*COS(2*PI()*$A1438/$BA$22+AA$5)</f>
        <v>0</v>
      </c>
      <c r="AB1438" s="39">
        <f>+AB$3*$F1438*ABS($F1438)*COS(2*2*PI()*$A1438/$BA$33+AB$4)*COS(2*2*PI()*$A1438/$BA$34+AB$5)*COS(2*2*PI()*$A1438/$BA$35+AB$6)</f>
        <v>0</v>
      </c>
      <c r="AE1438" s="20">
        <f>+$AF$20*SIGN(SOI!A1437)*(ABS(SOI!A1437))^$AE$2</f>
        <v>1.1164476155323908</v>
      </c>
      <c r="AF1438" s="20">
        <f t="shared" si="619"/>
        <v>1.0658270435528492</v>
      </c>
      <c r="AG1438" s="19">
        <f t="shared" si="594"/>
        <v>7.0469103600526856E-2</v>
      </c>
      <c r="AH1438" s="19">
        <f t="shared" si="595"/>
        <v>5.5322531732511782E-2</v>
      </c>
      <c r="AI1438">
        <f t="shared" si="618"/>
        <v>0.84960000000002012</v>
      </c>
      <c r="AJ1438">
        <f t="shared" si="617"/>
        <v>0.99535793995232236</v>
      </c>
      <c r="AK1438">
        <v>1</v>
      </c>
    </row>
    <row r="1439" spans="1:37" x14ac:dyDescent="0.25">
      <c r="A1439">
        <v>118.08333333333098</v>
      </c>
      <c r="B1439" s="2">
        <v>1998.0833333332259</v>
      </c>
      <c r="C1439">
        <f>+D1439+($D$2+E1439+F1439)*SOI!A1438*IF(B1439&gt;$C$18, IF(B1439&lt;$C$19,-1,1),1)</f>
        <v>-1.849253605984557</v>
      </c>
      <c r="D1439">
        <f>+$D$3*((1-$D$5)*SOI!D1438+$D$5*SOI!D1437) +   $D$4*((1-$D$5)*SOI!E1438+$D$5*SOI!E1437)</f>
        <v>0</v>
      </c>
      <c r="E1439">
        <f t="shared" si="599"/>
        <v>1.3464768078202729</v>
      </c>
      <c r="F1439">
        <f t="shared" si="600"/>
        <v>-2.2355410414666945</v>
      </c>
      <c r="G1439">
        <f t="shared" si="607"/>
        <v>-0.88906423364642162</v>
      </c>
      <c r="H1439" s="21">
        <f t="shared" si="608"/>
        <v>2.8131873693861414E-2</v>
      </c>
      <c r="I1439" s="37">
        <f t="shared" si="601"/>
        <v>0.27753832586396693</v>
      </c>
      <c r="J1439" s="1">
        <f t="shared" si="609"/>
        <v>1.8838169426000816E-2</v>
      </c>
      <c r="K1439" s="1">
        <f t="shared" si="610"/>
        <v>-1.0422290314241666E-5</v>
      </c>
      <c r="L1439" s="1">
        <f t="shared" si="602"/>
        <v>-0.56314853329315584</v>
      </c>
      <c r="M1439" s="1">
        <f t="shared" si="603"/>
        <v>0.42654847297766518</v>
      </c>
      <c r="N1439" s="1">
        <f t="shared" si="604"/>
        <v>8.3214351723174332E-2</v>
      </c>
      <c r="O1439" s="1">
        <f t="shared" si="605"/>
        <v>1.1269010505085619</v>
      </c>
      <c r="P1439" s="1">
        <f t="shared" si="606"/>
        <v>-6.0912764245800628E-4</v>
      </c>
      <c r="Q1439" s="1">
        <f t="shared" si="611"/>
        <v>2.3872008620739908E-2</v>
      </c>
      <c r="R1439" s="1">
        <f t="shared" si="612"/>
        <v>-3.6405672235001799E-4</v>
      </c>
      <c r="S1439" s="1">
        <f t="shared" si="613"/>
        <v>3.0282465636734899E-3</v>
      </c>
      <c r="T1439" s="1">
        <f t="shared" si="614"/>
        <v>1.0677911070947919E-2</v>
      </c>
      <c r="U1439" s="1">
        <f t="shared" si="615"/>
        <v>8.7701513803467589E-6</v>
      </c>
      <c r="V1439" s="1">
        <f t="shared" si="616"/>
        <v>9.8517735237772011E-5</v>
      </c>
      <c r="W1439" s="1">
        <f t="shared" si="598"/>
        <v>0</v>
      </c>
      <c r="X1439" s="1">
        <f t="shared" si="598"/>
        <v>0</v>
      </c>
      <c r="Y1439" s="1">
        <f t="shared" si="598"/>
        <v>0</v>
      </c>
      <c r="Z1439" s="1">
        <f t="shared" si="598"/>
        <v>0</v>
      </c>
      <c r="AA1439" s="1">
        <f>+AA$3*$F1439*ABS($F1439)*COS(2*PI()*$A1439/$AZ$22+AA$4)*COS(2*PI()*$A1439/$BA$22+AA$5)</f>
        <v>0</v>
      </c>
      <c r="AB1439" s="39">
        <f>+AB$3*$F1439*ABS($F1439)*COS(2*2*PI()*$A1439/$BA$33+AB$4)*COS(2*2*PI()*$A1439/$BA$34+AB$5)*COS(2*2*PI()*$A1439/$BA$35+AB$6)</f>
        <v>0</v>
      </c>
      <c r="AE1439" s="20">
        <f>+$AF$20*SIGN(SOI!A1438)*(ABS(SOI!A1438))^$AE$2</f>
        <v>1.0037783335909933</v>
      </c>
      <c r="AF1439" s="20">
        <f t="shared" si="619"/>
        <v>0.9714206758988988</v>
      </c>
      <c r="AG1439" s="19">
        <f t="shared" si="594"/>
        <v>4.6158317017518158E-2</v>
      </c>
      <c r="AH1439" s="19">
        <f t="shared" si="595"/>
        <v>6.493250530958225E-2</v>
      </c>
      <c r="AI1439">
        <f t="shared" si="618"/>
        <v>0.85020000000002016</v>
      </c>
      <c r="AJ1439">
        <f t="shared" si="617"/>
        <v>0.92526235888138064</v>
      </c>
      <c r="AK1439">
        <v>1</v>
      </c>
    </row>
    <row r="1440" spans="1:37" x14ac:dyDescent="0.25">
      <c r="A1440">
        <v>118.16666666666431</v>
      </c>
      <c r="B1440" s="2">
        <v>1998.1666666665592</v>
      </c>
      <c r="C1440">
        <f>+D1440+($D$2+E1440+F1440)*SOI!A1439*IF(B1440&gt;$C$18, IF(B1440&lt;$C$19,-1,1),1)</f>
        <v>1.4298155959429319</v>
      </c>
      <c r="D1440">
        <f>+$D$3*((1-$D$5)*SOI!D1439+$D$5*SOI!D1438) +   $D$4*((1-$D$5)*SOI!E1439+$D$5*SOI!E1438)</f>
        <v>0</v>
      </c>
      <c r="E1440">
        <f t="shared" si="599"/>
        <v>-0.94082667474820392</v>
      </c>
      <c r="F1440">
        <f t="shared" si="600"/>
        <v>1.9004344572602387</v>
      </c>
      <c r="G1440">
        <f t="shared" si="607"/>
        <v>0.95960778251203482</v>
      </c>
      <c r="H1440" s="21">
        <f t="shared" si="608"/>
        <v>4.9378080357230939E-3</v>
      </c>
      <c r="I1440" s="37">
        <f t="shared" si="601"/>
        <v>-0.50369531001809065</v>
      </c>
      <c r="J1440" s="1">
        <f t="shared" si="609"/>
        <v>1.1930083114229632E-2</v>
      </c>
      <c r="K1440" s="1">
        <f t="shared" si="610"/>
        <v>3.2169411015298771E-5</v>
      </c>
      <c r="L1440" s="1">
        <f t="shared" si="602"/>
        <v>1.1050451239158157</v>
      </c>
      <c r="M1440" s="1">
        <f t="shared" si="603"/>
        <v>-0.14884293305004262</v>
      </c>
      <c r="N1440" s="1">
        <f t="shared" si="604"/>
        <v>-4.7496438931688992E-2</v>
      </c>
      <c r="O1440" s="1">
        <f t="shared" si="605"/>
        <v>-0.18802405084491181</v>
      </c>
      <c r="P1440" s="1">
        <f t="shared" si="606"/>
        <v>5.742533998908725E-3</v>
      </c>
      <c r="Q1440" s="1">
        <f t="shared" si="611"/>
        <v>4.7545739417425778E-3</v>
      </c>
      <c r="R1440" s="1">
        <f t="shared" si="612"/>
        <v>1.3159416744522298E-4</v>
      </c>
      <c r="S1440" s="1">
        <f t="shared" si="613"/>
        <v>3.1368878431838197E-3</v>
      </c>
      <c r="T1440" s="1">
        <f t="shared" si="614"/>
        <v>3.4959963946642227E-3</v>
      </c>
      <c r="U1440" s="1">
        <f t="shared" si="615"/>
        <v>1.5005390407075533E-4</v>
      </c>
      <c r="V1440" s="1">
        <f t="shared" si="616"/>
        <v>5.3011793981285209E-4</v>
      </c>
      <c r="W1440" s="1">
        <f t="shared" si="598"/>
        <v>0</v>
      </c>
      <c r="X1440" s="1">
        <f t="shared" si="598"/>
        <v>0</v>
      </c>
      <c r="Y1440" s="1">
        <f t="shared" si="598"/>
        <v>0</v>
      </c>
      <c r="Z1440" s="1">
        <f t="shared" si="598"/>
        <v>0</v>
      </c>
      <c r="AA1440" s="1">
        <f>+AA$3*$F1440*ABS($F1440)*COS(2*PI()*$A1440/$AZ$22+AA$4)*COS(2*PI()*$A1440/$BA$22+AA$5)</f>
        <v>0</v>
      </c>
      <c r="AB1440" s="39">
        <f>+AB$3*$F1440*ABS($F1440)*COS(2*2*PI()*$A1440/$BA$33+AB$4)*COS(2*2*PI()*$A1440/$BA$34+AB$5)*COS(2*2*PI()*$A1440/$BA$35+AB$6)</f>
        <v>0</v>
      </c>
      <c r="AE1440" s="20">
        <f>+$AF$20*SIGN(SOI!A1439)*(ABS(SOI!A1439))^$AE$2</f>
        <v>0.79403607857331271</v>
      </c>
      <c r="AF1440" s="20">
        <f t="shared" si="619"/>
        <v>0.78499998572546659</v>
      </c>
      <c r="AG1440" s="19">
        <f t="shared" si="594"/>
        <v>0.19120022113397131</v>
      </c>
      <c r="AH1440" s="19">
        <f t="shared" si="595"/>
        <v>6.8833790927602889E-2</v>
      </c>
      <c r="AI1440">
        <f t="shared" si="618"/>
        <v>0.85080000000002021</v>
      </c>
      <c r="AJ1440">
        <f t="shared" si="617"/>
        <v>0.5937997645914953</v>
      </c>
      <c r="AK1440">
        <v>1</v>
      </c>
    </row>
    <row r="1441" spans="1:37" x14ac:dyDescent="0.25">
      <c r="A1441">
        <v>118.24999999999764</v>
      </c>
      <c r="B1441" s="2">
        <v>1998.2499999998925</v>
      </c>
      <c r="C1441">
        <f>+D1441+($D$2+E1441+F1441)*SOI!A1440*IF(B1441&gt;$C$18, IF(B1441&lt;$C$19,-1,1),1)</f>
        <v>-1.2526597349160822</v>
      </c>
      <c r="D1441">
        <f>+$D$3*((1-$D$5)*SOI!D1440+$D$5*SOI!D1439) +   $D$4*((1-$D$5)*SOI!E1440+$D$5*SOI!E1439)</f>
        <v>0</v>
      </c>
      <c r="E1441">
        <f t="shared" si="599"/>
        <v>0.76296473730547021</v>
      </c>
      <c r="F1441">
        <f t="shared" si="600"/>
        <v>-2.1548088872122282</v>
      </c>
      <c r="G1441">
        <f t="shared" si="607"/>
        <v>-1.391844149906758</v>
      </c>
      <c r="H1441" s="21">
        <f t="shared" si="608"/>
        <v>-5.8213322145157674E-3</v>
      </c>
      <c r="I1441" s="37">
        <f t="shared" si="601"/>
        <v>0.45181345596105227</v>
      </c>
      <c r="J1441" s="1">
        <f t="shared" si="609"/>
        <v>-6.0744722971206597E-3</v>
      </c>
      <c r="K1441" s="1">
        <f t="shared" si="610"/>
        <v>-2.092367855497325E-5</v>
      </c>
      <c r="L1441" s="1">
        <f t="shared" si="602"/>
        <v>-0.68602271350639743</v>
      </c>
      <c r="M1441" s="1">
        <f t="shared" si="603"/>
        <v>-8.4489366167118482E-2</v>
      </c>
      <c r="N1441" s="1">
        <f t="shared" si="604"/>
        <v>1.069154579390077E-2</v>
      </c>
      <c r="O1441" s="1">
        <f t="shared" si="605"/>
        <v>4.5979383780484155E-2</v>
      </c>
      <c r="P1441" s="1">
        <f t="shared" si="606"/>
        <v>-2.4603125452398424E-2</v>
      </c>
      <c r="Q1441" s="1">
        <f t="shared" si="611"/>
        <v>-6.0752602864602441E-4</v>
      </c>
      <c r="R1441" s="1">
        <f t="shared" si="612"/>
        <v>1.5082772425529906E-5</v>
      </c>
      <c r="S1441" s="1">
        <f t="shared" si="613"/>
        <v>6.3338780309997358E-4</v>
      </c>
      <c r="T1441" s="1">
        <f t="shared" si="614"/>
        <v>5.3073679807084972E-4</v>
      </c>
      <c r="U1441" s="1">
        <f t="shared" si="615"/>
        <v>5.7666721206456762E-4</v>
      </c>
      <c r="V1441" s="1">
        <f t="shared" si="616"/>
        <v>5.1125628334954237E-4</v>
      </c>
      <c r="W1441" s="1">
        <f t="shared" si="598"/>
        <v>0</v>
      </c>
      <c r="X1441" s="1">
        <f t="shared" si="598"/>
        <v>0</v>
      </c>
      <c r="Y1441" s="1">
        <f t="shared" si="598"/>
        <v>0</v>
      </c>
      <c r="Z1441" s="1">
        <f t="shared" si="598"/>
        <v>0</v>
      </c>
      <c r="AA1441" s="1">
        <f>+AA$3*$F1441*ABS($F1441)*COS(2*PI()*$A1441/$AZ$22+AA$4)*COS(2*PI()*$A1441/$BA$22+AA$5)</f>
        <v>0</v>
      </c>
      <c r="AB1441" s="39">
        <f>+AB$3*$F1441*ABS($F1441)*COS(2*2*PI()*$A1441/$BA$33+AB$4)*COS(2*2*PI()*$A1441/$BA$34+AB$5)*COS(2*2*PI()*$A1441/$BA$35+AB$6)</f>
        <v>0</v>
      </c>
      <c r="AE1441" s="20">
        <f>+$AF$20*SIGN(SOI!A1440)*(ABS(SOI!A1440))^$AE$2</f>
        <v>0.55718554501209383</v>
      </c>
      <c r="AF1441" s="20">
        <f t="shared" si="619"/>
        <v>0.60293279933188981</v>
      </c>
      <c r="AG1441" s="19">
        <f t="shared" si="594"/>
        <v>0.10455314856544126</v>
      </c>
      <c r="AH1441" s="19">
        <f t="shared" si="595"/>
        <v>-2.3946641558088788E-2</v>
      </c>
      <c r="AI1441">
        <f t="shared" si="618"/>
        <v>0.85140000000002025</v>
      </c>
      <c r="AJ1441">
        <f t="shared" si="617"/>
        <v>0.49837965076644852</v>
      </c>
      <c r="AK1441">
        <v>1</v>
      </c>
    </row>
    <row r="1442" spans="1:37" x14ac:dyDescent="0.25">
      <c r="A1442">
        <v>118.33333333333097</v>
      </c>
      <c r="B1442" s="2">
        <v>1998.3333333332257</v>
      </c>
      <c r="C1442">
        <f>+D1442+($D$2+E1442+F1442)*SOI!A1441*IF(B1442&gt;$C$18, IF(B1442&lt;$C$19,-1,1),1)</f>
        <v>1.9866080206942207</v>
      </c>
      <c r="D1442">
        <f>+$D$3*((1-$D$5)*SOI!D1441+$D$5*SOI!D1440) +   $D$4*((1-$D$5)*SOI!E1441+$D$5*SOI!E1440)</f>
        <v>0</v>
      </c>
      <c r="E1442">
        <f t="shared" si="599"/>
        <v>-0.68067141210774995</v>
      </c>
      <c r="F1442">
        <f t="shared" si="600"/>
        <v>3.6021537954816036</v>
      </c>
      <c r="G1442">
        <f t="shared" si="607"/>
        <v>2.9214823833738537</v>
      </c>
      <c r="H1442" s="21">
        <f t="shared" si="608"/>
        <v>-5.1773580435561092E-3</v>
      </c>
      <c r="I1442" s="37">
        <f t="shared" si="601"/>
        <v>-0.23507057345783439</v>
      </c>
      <c r="J1442" s="1">
        <f t="shared" si="609"/>
        <v>-1.3512631645350796E-2</v>
      </c>
      <c r="K1442" s="1">
        <f t="shared" si="610"/>
        <v>4.1297580220717448E-5</v>
      </c>
      <c r="L1442" s="1">
        <f t="shared" si="602"/>
        <v>6.5699728016070019E-2</v>
      </c>
      <c r="M1442" s="1">
        <f t="shared" si="603"/>
        <v>0.36123874810901602</v>
      </c>
      <c r="N1442" s="1">
        <f t="shared" si="604"/>
        <v>-6.7553971765786664E-3</v>
      </c>
      <c r="O1442" s="1">
        <f t="shared" si="605"/>
        <v>-0.47944334871364402</v>
      </c>
      <c r="P1442" s="1">
        <f t="shared" si="606"/>
        <v>4.862701589018277E-2</v>
      </c>
      <c r="Q1442" s="1">
        <f t="shared" si="611"/>
        <v>-1.6412228447884036E-3</v>
      </c>
      <c r="R1442" s="1">
        <f t="shared" si="612"/>
        <v>-2.1199369672589491E-5</v>
      </c>
      <c r="S1442" s="1">
        <f t="shared" si="613"/>
        <v>2.0821844051050733E-4</v>
      </c>
      <c r="T1442" s="1">
        <f t="shared" si="614"/>
        <v>5.3000312250242783E-4</v>
      </c>
      <c r="U1442" s="1">
        <f t="shared" si="615"/>
        <v>5.9299591652745942E-4</v>
      </c>
      <c r="V1442" s="1">
        <f t="shared" si="616"/>
        <v>6.3846395503345296E-4</v>
      </c>
      <c r="W1442" s="1">
        <f t="shared" ref="W1442:Z1461" si="620">+W$3*$F1442*ABS($F1442)*COS(2*PI()*$A1442/W$2+W$4)</f>
        <v>0</v>
      </c>
      <c r="X1442" s="1">
        <f t="shared" si="620"/>
        <v>0</v>
      </c>
      <c r="Y1442" s="1">
        <f t="shared" si="620"/>
        <v>0</v>
      </c>
      <c r="Z1442" s="1">
        <f t="shared" si="620"/>
        <v>0</v>
      </c>
      <c r="AA1442" s="1">
        <f>+AA$3*$F1442*ABS($F1442)*COS(2*PI()*$A1442/$AZ$22+AA$4)*COS(2*PI()*$A1442/$BA$22+AA$5)</f>
        <v>0</v>
      </c>
      <c r="AB1442" s="39">
        <f>+AB$3*$F1442*ABS($F1442)*COS(2*2*PI()*$A1442/$BA$33+AB$4)*COS(2*2*PI()*$A1442/$BA$34+AB$5)*COS(2*2*PI()*$A1442/$BA$35+AB$6)</f>
        <v>0</v>
      </c>
      <c r="AE1442" s="20">
        <f>+$AF$20*SIGN(SOI!A1441)*(ABS(SOI!A1441))^$AE$2</f>
        <v>0.45757677441026284</v>
      </c>
      <c r="AF1442" s="20">
        <f t="shared" si="619"/>
        <v>0.23505109772436061</v>
      </c>
      <c r="AG1442" s="19">
        <f t="shared" ref="AG1442:AG1505" si="621">+SIN((AVERAGE(H1438:H1449)+AVERAGE(H1442:H1445)/4)*($AG$19+AG1441*$AG$18*AVERAGE(G1438:G1449))*$AE$20+$AG$17) - SIN($AG$17)</f>
        <v>6.6292250951546006E-2</v>
      </c>
      <c r="AH1442" s="19">
        <f t="shared" si="595"/>
        <v>-6.1462913444975911E-2</v>
      </c>
      <c r="AI1442">
        <f t="shared" si="618"/>
        <v>0.8520000000000203</v>
      </c>
      <c r="AJ1442">
        <f t="shared" si="617"/>
        <v>0.16875884677281461</v>
      </c>
      <c r="AK1442">
        <v>1</v>
      </c>
    </row>
    <row r="1443" spans="1:37" x14ac:dyDescent="0.25">
      <c r="A1443">
        <v>118.4166666666643</v>
      </c>
      <c r="B1443" s="2">
        <v>1998.416666666559</v>
      </c>
      <c r="C1443">
        <f>+D1443+($D$2+E1443+F1443)*SOI!A1442*IF(B1443&gt;$C$18, IF(B1443&lt;$C$19,-1,1),1)</f>
        <v>23.015378671478157</v>
      </c>
      <c r="D1443">
        <f>+$D$3*((1-$D$5)*SOI!D1442+$D$5*SOI!D1441) +   $D$4*((1-$D$5)*SOI!E1442+$D$5*SOI!E1441)</f>
        <v>0</v>
      </c>
      <c r="E1443">
        <f t="shared" si="599"/>
        <v>0.6546732976395232</v>
      </c>
      <c r="F1443">
        <f t="shared" si="600"/>
        <v>-59.668464762968128</v>
      </c>
      <c r="G1443">
        <f t="shared" si="607"/>
        <v>-59.013791465328602</v>
      </c>
      <c r="H1443" s="21">
        <f t="shared" si="608"/>
        <v>-0.1393440849310241</v>
      </c>
      <c r="I1443" s="37">
        <f t="shared" si="601"/>
        <v>-0.25905182195031073</v>
      </c>
      <c r="J1443" s="1">
        <f t="shared" si="609"/>
        <v>0.2207334639900044</v>
      </c>
      <c r="K1443" s="1">
        <f t="shared" si="610"/>
        <v>-3.3413836447449626E-3</v>
      </c>
      <c r="L1443" s="1">
        <f t="shared" si="602"/>
        <v>-0.21082485470146284</v>
      </c>
      <c r="M1443" s="1">
        <f t="shared" si="603"/>
        <v>-5.3546881720513442</v>
      </c>
      <c r="N1443" s="1">
        <f t="shared" si="604"/>
        <v>1.3483487166670782</v>
      </c>
      <c r="O1443" s="1">
        <f t="shared" si="605"/>
        <v>1.700782545434055</v>
      </c>
      <c r="P1443" s="1">
        <f t="shared" si="606"/>
        <v>-0.34562856308032447</v>
      </c>
      <c r="Q1443" s="1">
        <f t="shared" si="611"/>
        <v>-4.8557771598131234</v>
      </c>
      <c r="R1443" s="1">
        <f t="shared" si="612"/>
        <v>-6.9119808613647443E-2</v>
      </c>
      <c r="S1443" s="1">
        <f t="shared" si="613"/>
        <v>-4.5799307549727636E-2</v>
      </c>
      <c r="T1443" s="1">
        <f t="shared" si="614"/>
        <v>6.0332060569405358E-3</v>
      </c>
      <c r="U1443" s="1">
        <f t="shared" si="615"/>
        <v>-4.6448542827437472E-3</v>
      </c>
      <c r="V1443" s="1">
        <f t="shared" si="616"/>
        <v>0.90577374698814661</v>
      </c>
      <c r="W1443" s="1">
        <f t="shared" si="620"/>
        <v>0</v>
      </c>
      <c r="X1443" s="1">
        <f t="shared" si="620"/>
        <v>0</v>
      </c>
      <c r="Y1443" s="1">
        <f t="shared" si="620"/>
        <v>0</v>
      </c>
      <c r="Z1443" s="1">
        <f t="shared" si="620"/>
        <v>0</v>
      </c>
      <c r="AA1443" s="1">
        <f>+AA$3*$F1443*ABS($F1443)*COS(2*PI()*$A1443/$AZ$22+AA$4)*COS(2*PI()*$A1443/$BA$22+AA$5)</f>
        <v>0</v>
      </c>
      <c r="AB1443" s="39">
        <f>+AB$3*$F1443*ABS($F1443)*COS(2*2*PI()*$A1443/$BA$33+AB$4)*COS(2*2*PI()*$A1443/$BA$34+AB$5)*COS(2*2*PI()*$A1443/$BA$35+AB$6)</f>
        <v>0</v>
      </c>
      <c r="AE1443" s="20">
        <f>+$AF$20*SIGN(SOI!A1442)*(ABS(SOI!A1442))^$AE$2</f>
        <v>-0.30960902624927489</v>
      </c>
      <c r="AF1443" s="20">
        <f t="shared" si="619"/>
        <v>-0.11099976959584362</v>
      </c>
      <c r="AG1443" s="19">
        <f t="shared" si="621"/>
        <v>-2.0631641074316115E-2</v>
      </c>
      <c r="AH1443" s="19">
        <f t="shared" ref="AH1443:AH1506" si="622">+SIN((AVERAGE(H1439:H1450)+AVERAGE(H1443:H1446)*$AH$1)*($AG$19+AH1442*$AG$18*AVERAGE(G1439:G1450))*$AE$20+$AG$17) - SIN($AG$17)+$AH$2</f>
        <v>-0.15363444786274119</v>
      </c>
      <c r="AI1443">
        <f t="shared" si="618"/>
        <v>0.85260000000002034</v>
      </c>
      <c r="AJ1443">
        <f t="shared" si="617"/>
        <v>9.0368128521527508E-2</v>
      </c>
      <c r="AK1443">
        <v>1</v>
      </c>
    </row>
    <row r="1444" spans="1:37" x14ac:dyDescent="0.25">
      <c r="A1444">
        <v>118.49999999999763</v>
      </c>
      <c r="B1444" s="2">
        <v>1998.4999999998922</v>
      </c>
      <c r="C1444">
        <f>+D1444+($D$2+E1444+F1444)*SOI!A1443*IF(B1444&gt;$C$18, IF(B1444&lt;$C$19,-1,1),1)</f>
        <v>3.4293043721658849</v>
      </c>
      <c r="D1444">
        <f>+$D$3*((1-$D$5)*SOI!D1443+$D$5*SOI!D1442) +   $D$4*((1-$D$5)*SOI!E1443+$D$5*SOI!E1442)</f>
        <v>0</v>
      </c>
      <c r="E1444">
        <f t="shared" si="599"/>
        <v>-0.67488859933306244</v>
      </c>
      <c r="F1444">
        <f t="shared" si="600"/>
        <v>-4.0227886228119853</v>
      </c>
      <c r="G1444">
        <f t="shared" si="607"/>
        <v>-4.6976772221450478</v>
      </c>
      <c r="H1444" s="21">
        <f t="shared" si="608"/>
        <v>1.4023613733560073E-2</v>
      </c>
      <c r="I1444" s="37">
        <f t="shared" si="601"/>
        <v>0.25393479060211538</v>
      </c>
      <c r="J1444" s="1">
        <f t="shared" si="609"/>
        <v>-6.6649941368987888E-3</v>
      </c>
      <c r="K1444" s="1">
        <f t="shared" si="610"/>
        <v>-8.4704457793380926E-9</v>
      </c>
      <c r="L1444" s="1">
        <f t="shared" si="602"/>
        <v>0.69957032678685538</v>
      </c>
      <c r="M1444" s="1">
        <f t="shared" si="603"/>
        <v>-0.1649416075914206</v>
      </c>
      <c r="N1444" s="1">
        <f t="shared" si="604"/>
        <v>0.1889335605087096</v>
      </c>
      <c r="O1444" s="1">
        <f t="shared" si="605"/>
        <v>-0.25831551094907013</v>
      </c>
      <c r="P1444" s="1">
        <f t="shared" si="606"/>
        <v>-1.7385143714398311E-6</v>
      </c>
      <c r="Q1444" s="1">
        <f t="shared" si="611"/>
        <v>-2.0958571039827314E-2</v>
      </c>
      <c r="R1444" s="1">
        <f t="shared" si="612"/>
        <v>2.924428467358801E-4</v>
      </c>
      <c r="S1444" s="1">
        <f t="shared" si="613"/>
        <v>6.2907344044739284E-3</v>
      </c>
      <c r="T1444" s="1">
        <f t="shared" si="614"/>
        <v>3.0406009254773368E-3</v>
      </c>
      <c r="U1444" s="1">
        <f t="shared" si="615"/>
        <v>2.2902152811521909E-8</v>
      </c>
      <c r="V1444" s="1">
        <f t="shared" si="616"/>
        <v>6.3840351737468995E-7</v>
      </c>
      <c r="W1444" s="1">
        <f t="shared" si="620"/>
        <v>0</v>
      </c>
      <c r="X1444" s="1">
        <f t="shared" si="620"/>
        <v>0</v>
      </c>
      <c r="Y1444" s="1">
        <f t="shared" si="620"/>
        <v>0</v>
      </c>
      <c r="Z1444" s="1">
        <f t="shared" si="620"/>
        <v>0</v>
      </c>
      <c r="AA1444" s="1">
        <f>+AA$3*$F1444*ABS($F1444)*COS(2*PI()*$A1444/$AZ$22+AA$4)*COS(2*PI()*$A1444/$BA$22+AA$5)</f>
        <v>0</v>
      </c>
      <c r="AB1444" s="39">
        <f>+AB$3*$F1444*ABS($F1444)*COS(2*2*PI()*$A1444/$BA$33+AB$4)*COS(2*2*PI()*$A1444/$BA$34+AB$5)*COS(2*2*PI()*$A1444/$BA$35+AB$6)</f>
        <v>0</v>
      </c>
      <c r="AE1444" s="20">
        <f>+$AF$20*SIGN(SOI!A1443)*(ABS(SOI!A1443))^$AE$2</f>
        <v>-0.48096705694851882</v>
      </c>
      <c r="AF1444" s="20">
        <f t="shared" si="619"/>
        <v>-0.43898223158633626</v>
      </c>
      <c r="AG1444" s="19">
        <f t="shared" si="621"/>
        <v>-0.11954453974965082</v>
      </c>
      <c r="AH1444" s="19">
        <f t="shared" si="622"/>
        <v>-0.11315196316882173</v>
      </c>
      <c r="AI1444">
        <f t="shared" si="618"/>
        <v>0.85320000000002039</v>
      </c>
      <c r="AJ1444">
        <f t="shared" si="617"/>
        <v>0.31943769183668547</v>
      </c>
      <c r="AK1444">
        <v>1</v>
      </c>
    </row>
    <row r="1445" spans="1:37" x14ac:dyDescent="0.25">
      <c r="A1445">
        <v>118.58333333333096</v>
      </c>
      <c r="B1445" s="2">
        <v>1998.5833333332255</v>
      </c>
      <c r="C1445">
        <f>+D1445+($D$2+E1445+F1445)*SOI!A1444*IF(B1445&gt;$C$18, IF(B1445&lt;$C$19,-1,1),1)</f>
        <v>-2.4772240399216789</v>
      </c>
      <c r="D1445">
        <f>+$D$3*((1-$D$5)*SOI!D1444+$D$5*SOI!D1443) +   $D$4*((1-$D$5)*SOI!E1444+$D$5*SOI!E1443)</f>
        <v>0</v>
      </c>
      <c r="E1445">
        <f t="shared" si="599"/>
        <v>0.74906623541191086</v>
      </c>
      <c r="F1445">
        <f t="shared" si="600"/>
        <v>2.2355410416021604</v>
      </c>
      <c r="G1445">
        <f t="shared" si="607"/>
        <v>2.9846072770140712</v>
      </c>
      <c r="H1445" s="21">
        <f t="shared" si="608"/>
        <v>-2.4590101883276674E-2</v>
      </c>
      <c r="I1445" s="37">
        <f t="shared" si="601"/>
        <v>-0.38539149607783019</v>
      </c>
      <c r="J1445" s="1">
        <f t="shared" si="609"/>
        <v>-5.5606775719156622E-4</v>
      </c>
      <c r="K1445" s="1">
        <f t="shared" si="610"/>
        <v>1.4933494390737813E-7</v>
      </c>
      <c r="L1445" s="1">
        <f t="shared" si="602"/>
        <v>-0.77591010933088478</v>
      </c>
      <c r="M1445" s="1">
        <f t="shared" si="603"/>
        <v>9.0673054012852337E-3</v>
      </c>
      <c r="N1445" s="1">
        <f t="shared" si="604"/>
        <v>-9.8674133154920921E-2</v>
      </c>
      <c r="O1445" s="1">
        <f t="shared" si="605"/>
        <v>5.0662349724210783E-4</v>
      </c>
      <c r="P1445" s="1">
        <f t="shared" si="606"/>
        <v>1.4090246388889161E-2</v>
      </c>
      <c r="Q1445" s="1">
        <f t="shared" si="611"/>
        <v>-6.0173309823084633E-4</v>
      </c>
      <c r="R1445" s="1">
        <f t="shared" si="612"/>
        <v>-1.2742749794005871E-5</v>
      </c>
      <c r="S1445" s="1">
        <f t="shared" si="613"/>
        <v>4.986266447855524E-3</v>
      </c>
      <c r="T1445" s="1">
        <f t="shared" si="614"/>
        <v>6.6141539211905622E-6</v>
      </c>
      <c r="U1445" s="1">
        <f t="shared" si="615"/>
        <v>2.8170628210573938E-4</v>
      </c>
      <c r="V1445" s="1">
        <f t="shared" si="616"/>
        <v>2.7022764987755282E-3</v>
      </c>
      <c r="W1445" s="1">
        <f t="shared" si="620"/>
        <v>0</v>
      </c>
      <c r="X1445" s="1">
        <f t="shared" si="620"/>
        <v>0</v>
      </c>
      <c r="Y1445" s="1">
        <f t="shared" si="620"/>
        <v>0</v>
      </c>
      <c r="Z1445" s="1">
        <f t="shared" si="620"/>
        <v>0</v>
      </c>
      <c r="AA1445" s="1">
        <f>+AA$3*$F1445*ABS($F1445)*COS(2*PI()*$A1445/$AZ$22+AA$4)*COS(2*PI()*$A1445/$BA$22+AA$5)</f>
        <v>0</v>
      </c>
      <c r="AB1445" s="39">
        <f>+AB$3*$F1445*ABS($F1445)*COS(2*2*PI()*$A1445/$BA$33+AB$4)*COS(2*2*PI()*$A1445/$BA$34+AB$5)*COS(2*2*PI()*$A1445/$BA$35+AB$6)</f>
        <v>0</v>
      </c>
      <c r="AE1445" s="20">
        <f>+$AF$20*SIGN(SOI!A1444)*(ABS(SOI!A1444))^$AE$2</f>
        <v>-0.52637061156121512</v>
      </c>
      <c r="AF1445" s="20">
        <f t="shared" si="619"/>
        <v>-0.50974806426376318</v>
      </c>
      <c r="AG1445" s="19">
        <f t="shared" si="621"/>
        <v>-8.2558933411251104E-2</v>
      </c>
      <c r="AH1445" s="19">
        <f t="shared" si="622"/>
        <v>-9.2825791934662477E-2</v>
      </c>
      <c r="AI1445">
        <f t="shared" si="618"/>
        <v>0.85380000000002043</v>
      </c>
      <c r="AJ1445">
        <f t="shared" si="617"/>
        <v>0.42718913085251209</v>
      </c>
      <c r="AK1445">
        <v>1</v>
      </c>
    </row>
    <row r="1446" spans="1:37" x14ac:dyDescent="0.25">
      <c r="A1446">
        <v>118.66666666666428</v>
      </c>
      <c r="B1446" s="2">
        <v>1998.6666666665587</v>
      </c>
      <c r="C1446">
        <f>+D1446+($D$2+E1446+F1446)*SOI!A1445*IF(B1446&gt;$C$18, IF(B1446&lt;$C$19,-1,1),1)</f>
        <v>2.3056538385509939</v>
      </c>
      <c r="D1446">
        <f>+$D$3*((1-$D$5)*SOI!D1445+$D$5*SOI!D1444) +   $D$4*((1-$D$5)*SOI!E1445+$D$5*SOI!E1444)</f>
        <v>0</v>
      </c>
      <c r="E1446">
        <f t="shared" si="599"/>
        <v>-0.91133851649516018</v>
      </c>
      <c r="F1446">
        <f t="shared" si="600"/>
        <v>-1.9004344573475156</v>
      </c>
      <c r="G1446">
        <f t="shared" si="607"/>
        <v>-2.8117729738426758</v>
      </c>
      <c r="H1446" s="21">
        <f t="shared" si="608"/>
        <v>3.0116528347467731E-3</v>
      </c>
      <c r="I1446" s="37">
        <f t="shared" si="601"/>
        <v>0.31921684932842181</v>
      </c>
      <c r="J1446" s="1">
        <f t="shared" si="609"/>
        <v>-5.8124936408075365E-4</v>
      </c>
      <c r="K1446" s="1">
        <f t="shared" si="610"/>
        <v>-5.8334042552029548E-5</v>
      </c>
      <c r="L1446" s="1">
        <f t="shared" si="602"/>
        <v>0.20463942174385683</v>
      </c>
      <c r="M1446" s="1">
        <f t="shared" si="603"/>
        <v>-1.1442721850476794E-2</v>
      </c>
      <c r="N1446" s="1">
        <f t="shared" si="604"/>
        <v>2.2738976831069087E-3</v>
      </c>
      <c r="O1446" s="1">
        <f t="shared" si="605"/>
        <v>-0.33367079826452373</v>
      </c>
      <c r="P1446" s="1">
        <f t="shared" si="606"/>
        <v>-3.168607581386261E-2</v>
      </c>
      <c r="Q1446" s="1">
        <f t="shared" si="611"/>
        <v>-1.7499377394104804E-5</v>
      </c>
      <c r="R1446" s="1">
        <f t="shared" si="612"/>
        <v>3.0694851171187426E-7</v>
      </c>
      <c r="S1446" s="1">
        <f t="shared" si="613"/>
        <v>9.5175849226954501E-5</v>
      </c>
      <c r="T1446" s="1">
        <f t="shared" si="614"/>
        <v>1.1489074848902207E-3</v>
      </c>
      <c r="U1446" s="1">
        <f t="shared" si="615"/>
        <v>5.2472297577542523E-4</v>
      </c>
      <c r="V1446" s="1">
        <f t="shared" si="616"/>
        <v>1.4003843643875177E-4</v>
      </c>
      <c r="W1446" s="1">
        <f t="shared" si="620"/>
        <v>0</v>
      </c>
      <c r="X1446" s="1">
        <f t="shared" si="620"/>
        <v>0</v>
      </c>
      <c r="Y1446" s="1">
        <f t="shared" si="620"/>
        <v>0</v>
      </c>
      <c r="Z1446" s="1">
        <f t="shared" si="620"/>
        <v>0</v>
      </c>
      <c r="AA1446" s="1">
        <f>+AA$3*$F1446*ABS($F1446)*COS(2*PI()*$A1446/$AZ$22+AA$4)*COS(2*PI()*$A1446/$BA$22+AA$5)</f>
        <v>0</v>
      </c>
      <c r="AB1446" s="39">
        <f>+AB$3*$F1446*ABS($F1446)*COS(2*2*PI()*$A1446/$BA$33+AB$4)*COS(2*2*PI()*$A1446/$BA$34+AB$5)*COS(2*2*PI()*$A1446/$BA$35+AB$6)</f>
        <v>0</v>
      </c>
      <c r="AE1446" s="20">
        <f>+$AF$20*SIGN(SOI!A1445)*(ABS(SOI!A1445))^$AE$2</f>
        <v>-0.52190652428155548</v>
      </c>
      <c r="AF1446" s="20">
        <f t="shared" si="619"/>
        <v>-0.57542804224556665</v>
      </c>
      <c r="AG1446" s="19">
        <f t="shared" si="621"/>
        <v>-0.37450482923124084</v>
      </c>
      <c r="AH1446" s="19">
        <f t="shared" si="622"/>
        <v>-0.15856258129860307</v>
      </c>
      <c r="AI1446">
        <f t="shared" si="618"/>
        <v>0.85440000000002048</v>
      </c>
      <c r="AJ1446">
        <f t="shared" si="617"/>
        <v>0.20092321301432581</v>
      </c>
      <c r="AK1446">
        <v>1</v>
      </c>
    </row>
    <row r="1447" spans="1:37" x14ac:dyDescent="0.25">
      <c r="A1447">
        <v>118.74999999999761</v>
      </c>
      <c r="B1447" s="2">
        <v>1998.749999999892</v>
      </c>
      <c r="C1447">
        <f>+D1447+($D$2+E1447+F1447)*SOI!A1446*IF(B1447&gt;$C$18, IF(B1447&lt;$C$19,-1,1),1)</f>
        <v>-4.0805315492110594</v>
      </c>
      <c r="D1447">
        <f>+$D$3*((1-$D$5)*SOI!D1446+$D$5*SOI!D1445) +   $D$4*((1-$D$5)*SOI!E1446+$D$5*SOI!E1445)</f>
        <v>0</v>
      </c>
      <c r="E1447">
        <f t="shared" si="599"/>
        <v>1.2742092212393565</v>
      </c>
      <c r="F1447">
        <f t="shared" si="600"/>
        <v>2.1548088873413658</v>
      </c>
      <c r="G1447">
        <f t="shared" si="607"/>
        <v>3.4290181085807223</v>
      </c>
      <c r="H1447" s="21">
        <f t="shared" si="608"/>
        <v>2.5193362082976078E-2</v>
      </c>
      <c r="I1447" s="37">
        <f t="shared" si="601"/>
        <v>1.8423968424637182E-2</v>
      </c>
      <c r="J1447" s="1">
        <f t="shared" si="609"/>
        <v>2.1877701089530424E-4</v>
      </c>
      <c r="K1447" s="1">
        <f t="shared" si="610"/>
        <v>1.3715542770171679E-4</v>
      </c>
      <c r="L1447" s="1">
        <f t="shared" si="602"/>
        <v>-0.13273447539793837</v>
      </c>
      <c r="M1447" s="1">
        <f t="shared" si="603"/>
        <v>7.4622734768506033E-2</v>
      </c>
      <c r="N1447" s="1">
        <f t="shared" si="604"/>
        <v>0.13203583481278794</v>
      </c>
      <c r="O1447" s="1">
        <f t="shared" si="605"/>
        <v>1.1323691326012071</v>
      </c>
      <c r="P1447" s="1">
        <f t="shared" si="606"/>
        <v>3.3845047025735507E-2</v>
      </c>
      <c r="Q1447" s="1">
        <f t="shared" si="611"/>
        <v>6.6265169556471966E-3</v>
      </c>
      <c r="R1447" s="1">
        <f t="shared" si="612"/>
        <v>-6.7085030581549766E-6</v>
      </c>
      <c r="S1447" s="1">
        <f t="shared" si="613"/>
        <v>3.1896646917052069E-4</v>
      </c>
      <c r="T1447" s="1">
        <f t="shared" si="614"/>
        <v>2.5290028489760702E-3</v>
      </c>
      <c r="U1447" s="1">
        <f t="shared" si="615"/>
        <v>-3.234849793975068E-5</v>
      </c>
      <c r="V1447" s="1">
        <f t="shared" si="616"/>
        <v>-8.6854997975246238E-3</v>
      </c>
      <c r="W1447" s="1">
        <f t="shared" si="620"/>
        <v>0</v>
      </c>
      <c r="X1447" s="1">
        <f t="shared" si="620"/>
        <v>0</v>
      </c>
      <c r="Y1447" s="1">
        <f t="shared" si="620"/>
        <v>0</v>
      </c>
      <c r="Z1447" s="1">
        <f t="shared" si="620"/>
        <v>0</v>
      </c>
      <c r="AA1447" s="1">
        <f>+AA$3*$F1447*ABS($F1447)*COS(2*PI()*$A1447/$AZ$22+AA$4)*COS(2*PI()*$A1447/$BA$22+AA$5)</f>
        <v>0</v>
      </c>
      <c r="AB1447" s="39">
        <f>+AB$3*$F1447*ABS($F1447)*COS(2*2*PI()*$A1447/$BA$33+AB$4)*COS(2*2*PI()*$A1447/$BA$34+AB$5)*COS(2*2*PI()*$A1447/$BA$35+AB$6)</f>
        <v>0</v>
      </c>
      <c r="AE1447" s="20">
        <f>+$AF$20*SIGN(SOI!A1446)*(ABS(SOI!A1446))^$AE$2</f>
        <v>-0.67800699089392935</v>
      </c>
      <c r="AF1447" s="20">
        <f t="shared" si="619"/>
        <v>-0.6312850246629621</v>
      </c>
      <c r="AG1447" s="19">
        <f t="shared" si="621"/>
        <v>-0.4429522793988967</v>
      </c>
      <c r="AH1447" s="19">
        <f t="shared" si="622"/>
        <v>-0.15522658190456742</v>
      </c>
      <c r="AI1447">
        <f t="shared" si="618"/>
        <v>0.85500000000002052</v>
      </c>
      <c r="AJ1447">
        <f t="shared" si="617"/>
        <v>0.1883327452640654</v>
      </c>
      <c r="AK1447">
        <v>1</v>
      </c>
    </row>
    <row r="1448" spans="1:37" x14ac:dyDescent="0.25">
      <c r="A1448">
        <v>118.83333333333094</v>
      </c>
      <c r="B1448" s="2">
        <v>1998.8333333332253</v>
      </c>
      <c r="C1448">
        <f>+D1448+($D$2+E1448+F1448)*SOI!A1447*IF(B1448&gt;$C$18, IF(B1448&lt;$C$19,-1,1),1)</f>
        <v>7.367394615089049</v>
      </c>
      <c r="D1448">
        <f>+$D$3*((1-$D$5)*SOI!D1447+$D$5*SOI!D1446) +   $D$4*((1-$D$5)*SOI!E1447+$D$5*SOI!E1446)</f>
        <v>0</v>
      </c>
      <c r="E1448">
        <f t="shared" si="599"/>
        <v>-2.3875979238276699</v>
      </c>
      <c r="F1448">
        <f t="shared" si="600"/>
        <v>-3.602153795756923</v>
      </c>
      <c r="G1448">
        <f t="shared" si="607"/>
        <v>-5.9897517195845928</v>
      </c>
      <c r="H1448" s="21">
        <f t="shared" si="608"/>
        <v>-1.5107243618289115E-2</v>
      </c>
      <c r="I1448" s="37">
        <f t="shared" si="601"/>
        <v>-0.9025281979085783</v>
      </c>
      <c r="J1448" s="1">
        <f t="shared" si="609"/>
        <v>2.8457624877547955E-2</v>
      </c>
      <c r="K1448" s="1">
        <f t="shared" si="610"/>
        <v>-1.5311568145911828E-3</v>
      </c>
      <c r="L1448" s="1">
        <f t="shared" si="602"/>
        <v>2.1513400181754974</v>
      </c>
      <c r="M1448" s="1">
        <f t="shared" si="603"/>
        <v>-0.19814838090795034</v>
      </c>
      <c r="N1448" s="1">
        <f t="shared" si="604"/>
        <v>-0.36648384469879891</v>
      </c>
      <c r="O1448" s="1">
        <f t="shared" si="605"/>
        <v>-1.5894169245306913</v>
      </c>
      <c r="P1448" s="1">
        <f t="shared" si="606"/>
        <v>-1.6608356778420534E-2</v>
      </c>
      <c r="Q1448" s="1">
        <f t="shared" si="611"/>
        <v>4.8839105348990657E-2</v>
      </c>
      <c r="R1448" s="1">
        <f t="shared" si="612"/>
        <v>2.422063958634734E-3</v>
      </c>
      <c r="S1448" s="1">
        <f t="shared" si="613"/>
        <v>4.3369623210021621E-2</v>
      </c>
      <c r="T1448" s="1">
        <f t="shared" si="614"/>
        <v>5.7533983906093725E-2</v>
      </c>
      <c r="U1448" s="1">
        <f t="shared" si="615"/>
        <v>-7.776125521950603E-4</v>
      </c>
      <c r="V1448" s="1">
        <f t="shared" si="616"/>
        <v>-1.1830126200016377E-2</v>
      </c>
      <c r="W1448" s="1">
        <f t="shared" si="620"/>
        <v>0</v>
      </c>
      <c r="X1448" s="1">
        <f t="shared" si="620"/>
        <v>0</v>
      </c>
      <c r="Y1448" s="1">
        <f t="shared" si="620"/>
        <v>0</v>
      </c>
      <c r="Z1448" s="1">
        <f t="shared" si="620"/>
        <v>0</v>
      </c>
      <c r="AA1448" s="1">
        <f>+AA$3*$F1448*ABS($F1448)*COS(2*PI()*$A1448/$AZ$22+AA$4)*COS(2*PI()*$A1448/$BA$22+AA$5)</f>
        <v>0</v>
      </c>
      <c r="AB1448" s="39">
        <f>+AB$3*$F1448*ABS($F1448)*COS(2*2*PI()*$A1448/$BA$33+AB$4)*COS(2*2*PI()*$A1448/$BA$34+AB$5)*COS(2*2*PI()*$A1448/$BA$35+AB$6)</f>
        <v>0</v>
      </c>
      <c r="AE1448" s="20">
        <f>+$AF$20*SIGN(SOI!A1447)*(ABS(SOI!A1447))^$AE$2</f>
        <v>-0.69394155881340136</v>
      </c>
      <c r="AF1448" s="20">
        <f t="shared" si="619"/>
        <v>-0.72448624454419586</v>
      </c>
      <c r="AG1448" s="19">
        <f t="shared" si="621"/>
        <v>-0.58652185068533025</v>
      </c>
      <c r="AH1448" s="19">
        <f t="shared" si="622"/>
        <v>-0.31626426156986748</v>
      </c>
      <c r="AI1448">
        <f t="shared" si="618"/>
        <v>0.85560000000002057</v>
      </c>
      <c r="AJ1448">
        <f t="shared" si="617"/>
        <v>0.13796439385886561</v>
      </c>
      <c r="AK1448">
        <v>1</v>
      </c>
    </row>
    <row r="1449" spans="1:37" x14ac:dyDescent="0.25">
      <c r="A1449">
        <v>118.91666666666427</v>
      </c>
      <c r="B1449" s="2">
        <v>1998.9166666665585</v>
      </c>
      <c r="C1449">
        <f>+D1449+($D$2+E1449+F1449)*SOI!A1448*IF(B1449&gt;$C$18, IF(B1449&lt;$C$19,-1,1),1)</f>
        <v>-152.19109519228772</v>
      </c>
      <c r="D1449">
        <f>+$D$3*((1-$D$5)*SOI!D1448+$D$5*SOI!D1447) +   $D$4*((1-$D$5)*SOI!E1448+$D$5*SOI!E1447)</f>
        <v>0</v>
      </c>
      <c r="E1449">
        <f t="shared" si="599"/>
        <v>41.120340000189039</v>
      </c>
      <c r="F1449">
        <f t="shared" si="600"/>
        <v>59.668464762915406</v>
      </c>
      <c r="G1449">
        <f t="shared" si="607"/>
        <v>100.78880476310445</v>
      </c>
      <c r="H1449" s="21">
        <f t="shared" si="608"/>
        <v>0.2287453850727198</v>
      </c>
      <c r="I1449" s="37">
        <f t="shared" si="601"/>
        <v>22.303157628238338</v>
      </c>
      <c r="J1449" s="1">
        <f t="shared" si="609"/>
        <v>9.1383158260519171</v>
      </c>
      <c r="K1449" s="1">
        <f t="shared" si="610"/>
        <v>9.4168925441964813E-2</v>
      </c>
      <c r="L1449" s="1">
        <f t="shared" si="602"/>
        <v>-47.37566116036983</v>
      </c>
      <c r="M1449" s="1">
        <f t="shared" si="603"/>
        <v>2.5748531602808358</v>
      </c>
      <c r="N1449" s="1">
        <f t="shared" si="604"/>
        <v>5.34023625862232</v>
      </c>
      <c r="O1449" s="1">
        <f t="shared" si="605"/>
        <v>3.3726807919225257</v>
      </c>
      <c r="P1449" s="1">
        <f t="shared" si="606"/>
        <v>2.1859034461349347E-2</v>
      </c>
      <c r="Q1449" s="1">
        <f t="shared" si="611"/>
        <v>9.2477328448524929</v>
      </c>
      <c r="R1449" s="1">
        <f t="shared" si="612"/>
        <v>-11.33336189239539</v>
      </c>
      <c r="S1449" s="1">
        <f t="shared" si="613"/>
        <v>15.616973005108486</v>
      </c>
      <c r="T1449" s="1">
        <f t="shared" si="614"/>
        <v>2.6884878718391279</v>
      </c>
      <c r="U1449" s="1">
        <f t="shared" si="615"/>
        <v>-2.5291416032865239E-2</v>
      </c>
      <c r="V1449" s="1">
        <f t="shared" si="616"/>
        <v>-0.22688162438528245</v>
      </c>
      <c r="W1449" s="1">
        <f t="shared" si="620"/>
        <v>0</v>
      </c>
      <c r="X1449" s="1">
        <f t="shared" si="620"/>
        <v>0</v>
      </c>
      <c r="Y1449" s="1">
        <f t="shared" si="620"/>
        <v>0</v>
      </c>
      <c r="Z1449" s="1">
        <f t="shared" si="620"/>
        <v>0</v>
      </c>
      <c r="AA1449" s="1">
        <f>+AA$3*$F1449*ABS($F1449)*COS(2*PI()*$A1449/$AZ$22+AA$4)*COS(2*PI()*$A1449/$BA$22+AA$5)</f>
        <v>0</v>
      </c>
      <c r="AB1449" s="39">
        <f>+AB$3*$F1449*ABS($F1449)*COS(2*2*PI()*$A1449/$BA$33+AB$4)*COS(2*2*PI()*$A1449/$BA$34+AB$5)*COS(2*2*PI()*$A1449/$BA$35+AB$6)</f>
        <v>0</v>
      </c>
      <c r="AE1449" s="20">
        <f>+$AF$20*SIGN(SOI!A1448)*(ABS(SOI!A1448))^$AE$2</f>
        <v>-0.80151018392525675</v>
      </c>
      <c r="AF1449" s="20">
        <f t="shared" si="619"/>
        <v>-0.76813555087600582</v>
      </c>
      <c r="AG1449" s="19">
        <f t="shared" si="621"/>
        <v>-0.64390156495298545</v>
      </c>
      <c r="AH1449" s="19">
        <f t="shared" si="622"/>
        <v>-0.35142452402591018</v>
      </c>
      <c r="AI1449">
        <f t="shared" si="618"/>
        <v>0.85620000000002061</v>
      </c>
      <c r="AJ1449">
        <f t="shared" si="617"/>
        <v>0.12423398592302037</v>
      </c>
      <c r="AK1449">
        <v>1</v>
      </c>
    </row>
    <row r="1450" spans="1:37" x14ac:dyDescent="0.25">
      <c r="A1450">
        <v>118.9999999999976</v>
      </c>
      <c r="B1450" s="2">
        <v>1998.9999999998918</v>
      </c>
      <c r="C1450">
        <f>+D1450+($D$2+E1450+F1450)*SOI!A1449*IF(B1450&gt;$C$18, IF(B1450&lt;$C$19,-1,1),1)</f>
        <v>-10.269422837486534</v>
      </c>
      <c r="D1450">
        <f>+$D$3*((1-$D$5)*SOI!D1449+$D$5*SOI!D1448) +   $D$4*((1-$D$5)*SOI!E1449+$D$5*SOI!E1448)</f>
        <v>0</v>
      </c>
      <c r="E1450">
        <f t="shared" si="599"/>
        <v>2.6892524471081036</v>
      </c>
      <c r="F1450">
        <f t="shared" si="600"/>
        <v>4.0227886231445336</v>
      </c>
      <c r="G1450">
        <f t="shared" si="607"/>
        <v>6.7120410702526367</v>
      </c>
      <c r="H1450" s="21">
        <f t="shared" si="608"/>
        <v>1.3308434740256909E-2</v>
      </c>
      <c r="I1450" s="37">
        <f t="shared" si="601"/>
        <v>1.1253871892680327</v>
      </c>
      <c r="J1450" s="1">
        <f t="shared" si="609"/>
        <v>5.1385558982143427E-3</v>
      </c>
      <c r="K1450" s="1">
        <f t="shared" si="610"/>
        <v>4.4200846826202369E-4</v>
      </c>
      <c r="L1450" s="1">
        <f t="shared" si="602"/>
        <v>-1.0650033388240134</v>
      </c>
      <c r="M1450" s="1">
        <f t="shared" si="603"/>
        <v>2.8694045023119379E-2</v>
      </c>
      <c r="N1450" s="1">
        <f t="shared" si="604"/>
        <v>0.11934772503592295</v>
      </c>
      <c r="O1450" s="1">
        <f t="shared" si="605"/>
        <v>0.39701409661925702</v>
      </c>
      <c r="P1450" s="1">
        <f t="shared" si="606"/>
        <v>3.8772836732372758E-2</v>
      </c>
      <c r="Q1450" s="1">
        <f t="shared" si="611"/>
        <v>2.3031819979538095E-3</v>
      </c>
      <c r="R1450" s="1">
        <f t="shared" si="612"/>
        <v>-1.4242536868087853E-4</v>
      </c>
      <c r="S1450" s="1">
        <f t="shared" si="613"/>
        <v>1.7611086361633756E-2</v>
      </c>
      <c r="T1450" s="1">
        <f t="shared" si="614"/>
        <v>7.1143373551288969E-3</v>
      </c>
      <c r="U1450" s="1">
        <f t="shared" si="615"/>
        <v>-2.2636295806059757E-3</v>
      </c>
      <c r="V1450" s="1">
        <f t="shared" si="616"/>
        <v>-8.9939319737518311E-3</v>
      </c>
      <c r="W1450" s="1">
        <f t="shared" si="620"/>
        <v>0</v>
      </c>
      <c r="X1450" s="1">
        <f t="shared" si="620"/>
        <v>0</v>
      </c>
      <c r="Y1450" s="1">
        <f t="shared" si="620"/>
        <v>0</v>
      </c>
      <c r="Z1450" s="1">
        <f t="shared" si="620"/>
        <v>0</v>
      </c>
      <c r="AA1450" s="1">
        <f>+AA$3*$F1450*ABS($F1450)*COS(2*PI()*$A1450/$AZ$22+AA$4)*COS(2*PI()*$A1450/$BA$22+AA$5)</f>
        <v>0</v>
      </c>
      <c r="AB1450" s="39">
        <f>+AB$3*$F1450*ABS($F1450)*COS(2*2*PI()*$A1450/$BA$33+AB$4)*COS(2*2*PI()*$A1450/$BA$34+AB$5)*COS(2*2*PI()*$A1450/$BA$35+AB$6)</f>
        <v>0</v>
      </c>
      <c r="AE1450" s="20">
        <f>+$AF$20*SIGN(SOI!A1449)*(ABS(SOI!A1449))^$AE$2</f>
        <v>-0.80895490988935914</v>
      </c>
      <c r="AF1450" s="20">
        <f t="shared" si="619"/>
        <v>-0.79143348613671549</v>
      </c>
      <c r="AG1450" s="19">
        <f t="shared" si="621"/>
        <v>-0.43097668965551672</v>
      </c>
      <c r="AH1450" s="19">
        <f t="shared" si="622"/>
        <v>-0.36149953946595514</v>
      </c>
      <c r="AI1450">
        <f t="shared" si="618"/>
        <v>0.85680000000002066</v>
      </c>
      <c r="AJ1450">
        <f t="shared" si="617"/>
        <v>0.36045679648119877</v>
      </c>
      <c r="AK1450">
        <v>1</v>
      </c>
    </row>
    <row r="1451" spans="1:37" x14ac:dyDescent="0.25">
      <c r="A1451">
        <v>119.08333333333093</v>
      </c>
      <c r="B1451" s="2">
        <v>1999.083333333225</v>
      </c>
      <c r="C1451">
        <f>+D1451+($D$2+E1451+F1451)*SOI!A1450*IF(B1451&gt;$C$18, IF(B1451&lt;$C$19,-1,1),1)</f>
        <v>5.0506451679008926</v>
      </c>
      <c r="D1451">
        <f>+$D$3*((1-$D$5)*SOI!D1450+$D$5*SOI!D1449) +   $D$4*((1-$D$5)*SOI!E1450+$D$5*SOI!E1449)</f>
        <v>0</v>
      </c>
      <c r="E1451">
        <f t="shared" si="599"/>
        <v>-1.3464768078374796</v>
      </c>
      <c r="F1451">
        <f t="shared" si="600"/>
        <v>-2.2355410417376218</v>
      </c>
      <c r="G1451">
        <f t="shared" si="607"/>
        <v>-3.5820178495751014</v>
      </c>
      <c r="H1451" s="21">
        <f t="shared" si="608"/>
        <v>-1.9425450665613343E-2</v>
      </c>
      <c r="I1451" s="37">
        <f t="shared" si="601"/>
        <v>-9.8930122460944431E-2</v>
      </c>
      <c r="J1451" s="1">
        <f t="shared" si="609"/>
        <v>-7.5637896080695758E-4</v>
      </c>
      <c r="K1451" s="1">
        <f t="shared" si="610"/>
        <v>-3.2498710123396792E-5</v>
      </c>
      <c r="L1451" s="1">
        <f t="shared" si="602"/>
        <v>2.9361051432561073E-2</v>
      </c>
      <c r="M1451" s="1">
        <f t="shared" si="603"/>
        <v>4.8046698501178445E-2</v>
      </c>
      <c r="N1451" s="1">
        <f t="shared" si="604"/>
        <v>8.8789317248854832E-2</v>
      </c>
      <c r="O1451" s="1">
        <f t="shared" si="605"/>
        <v>-1.0060051717083827</v>
      </c>
      <c r="P1451" s="1">
        <f t="shared" si="606"/>
        <v>-4.0808270580186268E-2</v>
      </c>
      <c r="Q1451" s="1">
        <f t="shared" si="611"/>
        <v>2.8691060689570911E-3</v>
      </c>
      <c r="R1451" s="1">
        <f t="shared" si="612"/>
        <v>1.5596684199096228E-5</v>
      </c>
      <c r="S1451" s="1">
        <f t="shared" si="613"/>
        <v>-1.151752855798366E-3</v>
      </c>
      <c r="T1451" s="1">
        <f t="shared" si="614"/>
        <v>4.9699197442903346E-4</v>
      </c>
      <c r="U1451" s="1">
        <f t="shared" si="615"/>
        <v>-2.0943658791938068E-4</v>
      </c>
      <c r="V1451" s="1">
        <f t="shared" si="616"/>
        <v>7.0423366733149157E-3</v>
      </c>
      <c r="W1451" s="1">
        <f t="shared" si="620"/>
        <v>0</v>
      </c>
      <c r="X1451" s="1">
        <f t="shared" si="620"/>
        <v>0</v>
      </c>
      <c r="Y1451" s="1">
        <f t="shared" si="620"/>
        <v>0</v>
      </c>
      <c r="Z1451" s="1">
        <f t="shared" si="620"/>
        <v>0</v>
      </c>
      <c r="AA1451" s="1">
        <f>+AA$3*$F1451*ABS($F1451)*COS(2*PI()*$A1451/$AZ$22+AA$4)*COS(2*PI()*$A1451/$BA$22+AA$5)</f>
        <v>0</v>
      </c>
      <c r="AB1451" s="39">
        <f>+AB$3*$F1451*ABS($F1451)*COS(2*2*PI()*$A1451/$BA$33+AB$4)*COS(2*2*PI()*$A1451/$BA$34+AB$5)*COS(2*2*PI()*$A1451/$BA$35+AB$6)</f>
        <v>0</v>
      </c>
      <c r="AE1451" s="20">
        <f>+$AF$20*SIGN(SOI!A1450)*(ABS(SOI!A1450))^$AE$2</f>
        <v>-0.7638353645955307</v>
      </c>
      <c r="AF1451" s="20">
        <f t="shared" si="619"/>
        <v>-0.71288248861376868</v>
      </c>
      <c r="AG1451" s="19">
        <f t="shared" si="621"/>
        <v>-0.36335810532379331</v>
      </c>
      <c r="AH1451" s="19">
        <f t="shared" si="622"/>
        <v>-0.36515865226077399</v>
      </c>
      <c r="AI1451">
        <f t="shared" si="618"/>
        <v>0.8574000000000207</v>
      </c>
      <c r="AJ1451">
        <f t="shared" si="617"/>
        <v>0.34952438328997537</v>
      </c>
      <c r="AK1451">
        <v>1</v>
      </c>
    </row>
    <row r="1452" spans="1:37" x14ac:dyDescent="0.25">
      <c r="A1452">
        <v>119.16666666666426</v>
      </c>
      <c r="B1452" s="2">
        <v>1999.1666666665583</v>
      </c>
      <c r="C1452">
        <f>+D1452+($D$2+E1452+F1452)*SOI!A1451*IF(B1452&gt;$C$18, IF(B1452&lt;$C$19,-1,1),1)</f>
        <v>-2.6139602416500054</v>
      </c>
      <c r="D1452">
        <f>+$D$3*((1-$D$5)*SOI!D1451+$D$5*SOI!D1450) +   $D$4*((1-$D$5)*SOI!E1451+$D$5*SOI!E1450)</f>
        <v>0</v>
      </c>
      <c r="E1452">
        <f t="shared" si="599"/>
        <v>0.9408266747582763</v>
      </c>
      <c r="F1452">
        <f t="shared" si="600"/>
        <v>1.9004344574699905</v>
      </c>
      <c r="G1452">
        <f t="shared" si="607"/>
        <v>2.8412611322282668</v>
      </c>
      <c r="H1452" s="21">
        <f t="shared" si="608"/>
        <v>-5.9215025061973734E-3</v>
      </c>
      <c r="I1452" s="37">
        <f t="shared" si="601"/>
        <v>-0.28681179842748389</v>
      </c>
      <c r="J1452" s="1">
        <f t="shared" si="609"/>
        <v>1.5545075967921846E-3</v>
      </c>
      <c r="K1452" s="1">
        <f t="shared" si="610"/>
        <v>3.5986888906790123E-4</v>
      </c>
      <c r="L1452" s="1">
        <f t="shared" si="602"/>
        <v>-0.67293750759878779</v>
      </c>
      <c r="M1452" s="1">
        <f t="shared" si="603"/>
        <v>-3.4060301918301887E-2</v>
      </c>
      <c r="N1452" s="1">
        <f t="shared" si="604"/>
        <v>-0.14535946614423265</v>
      </c>
      <c r="O1452" s="1">
        <f t="shared" si="605"/>
        <v>0.79083688394958862</v>
      </c>
      <c r="P1452" s="1">
        <f t="shared" si="606"/>
        <v>2.5080519898899558E-2</v>
      </c>
      <c r="Q1452" s="1">
        <f t="shared" si="611"/>
        <v>3.3297693357440283E-3</v>
      </c>
      <c r="R1452" s="1">
        <f t="shared" si="612"/>
        <v>5.2476914296869494E-5</v>
      </c>
      <c r="S1452" s="1">
        <f t="shared" si="613"/>
        <v>5.4665127656895619E-3</v>
      </c>
      <c r="T1452" s="1">
        <f t="shared" si="614"/>
        <v>8.9544560672498493E-3</v>
      </c>
      <c r="U1452" s="1">
        <f t="shared" si="615"/>
        <v>3.7317227020858528E-4</v>
      </c>
      <c r="V1452" s="1">
        <f t="shared" si="616"/>
        <v>7.0857810914002955E-3</v>
      </c>
      <c r="W1452" s="1">
        <f t="shared" si="620"/>
        <v>0</v>
      </c>
      <c r="X1452" s="1">
        <f t="shared" si="620"/>
        <v>0</v>
      </c>
      <c r="Y1452" s="1">
        <f t="shared" si="620"/>
        <v>0</v>
      </c>
      <c r="Z1452" s="1">
        <f t="shared" si="620"/>
        <v>0</v>
      </c>
      <c r="AA1452" s="1">
        <f>+AA$3*$F1452*ABS($F1452)*COS(2*PI()*$A1452/$AZ$22+AA$4)*COS(2*PI()*$A1452/$BA$22+AA$5)</f>
        <v>0</v>
      </c>
      <c r="AB1452" s="39">
        <f>+AB$3*$F1452*ABS($F1452)*COS(2*2*PI()*$A1452/$BA$33+AB$4)*COS(2*2*PI()*$A1452/$BA$34+AB$5)*COS(2*2*PI()*$A1452/$BA$35+AB$6)</f>
        <v>0</v>
      </c>
      <c r="AE1452" s="20">
        <f>+$AF$20*SIGN(SOI!A1451)*(ABS(SOI!A1451))^$AE$2</f>
        <v>-0.56585719135641621</v>
      </c>
      <c r="AF1452" s="20">
        <f t="shared" si="619"/>
        <v>-0.61570625841199567</v>
      </c>
      <c r="AG1452" s="19">
        <f t="shared" si="621"/>
        <v>-0.27959734021766092</v>
      </c>
      <c r="AH1452" s="19">
        <f t="shared" si="622"/>
        <v>-0.29565582450546335</v>
      </c>
      <c r="AI1452">
        <f t="shared" si="618"/>
        <v>0.85800000000002075</v>
      </c>
      <c r="AJ1452">
        <f t="shared" si="617"/>
        <v>0.33610891819433475</v>
      </c>
      <c r="AK1452">
        <v>1</v>
      </c>
    </row>
    <row r="1453" spans="1:37" x14ac:dyDescent="0.25">
      <c r="A1453">
        <v>119.24999999999758</v>
      </c>
      <c r="B1453" s="2">
        <v>1999.2499999998915</v>
      </c>
      <c r="C1453">
        <f>+D1453+($D$2+E1453+F1453)*SOI!A1452*IF(B1453&gt;$C$18, IF(B1453&lt;$C$19,-1,1),1)</f>
        <v>2.3633966361936616</v>
      </c>
      <c r="D1453">
        <f>+$D$3*((1-$D$5)*SOI!D1452+$D$5*SOI!D1451) +   $D$4*((1-$D$5)*SOI!E1452+$D$5*SOI!E1451)</f>
        <v>0</v>
      </c>
      <c r="E1453">
        <f t="shared" si="599"/>
        <v>-0.76296473731492487</v>
      </c>
      <c r="F1453">
        <f t="shared" si="600"/>
        <v>-2.1548088876155216</v>
      </c>
      <c r="G1453">
        <f t="shared" si="607"/>
        <v>-2.9177736249304465</v>
      </c>
      <c r="H1453" s="21">
        <f t="shared" si="608"/>
        <v>2.4377002534696934E-2</v>
      </c>
      <c r="I1453" s="37">
        <f t="shared" si="601"/>
        <v>0.38749451236839544</v>
      </c>
      <c r="J1453" s="1">
        <f t="shared" si="609"/>
        <v>-1.4155463576084064E-3</v>
      </c>
      <c r="K1453" s="1">
        <f t="shared" si="610"/>
        <v>-2.4818480806477774E-5</v>
      </c>
      <c r="L1453" s="1">
        <f t="shared" si="602"/>
        <v>0.91426921666041072</v>
      </c>
      <c r="M1453" s="1">
        <f t="shared" si="603"/>
        <v>-2.2956791899068799E-2</v>
      </c>
      <c r="N1453" s="1">
        <f t="shared" si="604"/>
        <v>0.14102080898876526</v>
      </c>
      <c r="O1453" s="1">
        <f t="shared" si="605"/>
        <v>-0.2042336834109702</v>
      </c>
      <c r="P1453" s="1">
        <f t="shared" si="606"/>
        <v>-4.9297808065509952E-3</v>
      </c>
      <c r="Q1453" s="1">
        <f t="shared" si="611"/>
        <v>-2.1772922968175605E-3</v>
      </c>
      <c r="R1453" s="1">
        <f t="shared" si="612"/>
        <v>4.6359572276349438E-5</v>
      </c>
      <c r="S1453" s="1">
        <f t="shared" si="613"/>
        <v>7.1650428641296766E-3</v>
      </c>
      <c r="T1453" s="1">
        <f t="shared" si="614"/>
        <v>3.1418035487910034E-3</v>
      </c>
      <c r="U1453" s="1">
        <f t="shared" si="615"/>
        <v>9.9098934073739762E-5</v>
      </c>
      <c r="V1453" s="1">
        <f t="shared" si="616"/>
        <v>1.3511970498267896E-3</v>
      </c>
      <c r="W1453" s="1">
        <f t="shared" si="620"/>
        <v>0</v>
      </c>
      <c r="X1453" s="1">
        <f t="shared" si="620"/>
        <v>0</v>
      </c>
      <c r="Y1453" s="1">
        <f t="shared" si="620"/>
        <v>0</v>
      </c>
      <c r="Z1453" s="1">
        <f t="shared" si="620"/>
        <v>0</v>
      </c>
      <c r="AA1453" s="1">
        <f>+AA$3*$F1453*ABS($F1453)*COS(2*PI()*$A1453/$AZ$22+AA$4)*COS(2*PI()*$A1453/$BA$22+AA$5)</f>
        <v>0</v>
      </c>
      <c r="AB1453" s="39">
        <f>+AB$3*$F1453*ABS($F1453)*COS(2*2*PI()*$A1453/$BA$33+AB$4)*COS(2*2*PI()*$A1453/$BA$34+AB$5)*COS(2*2*PI()*$A1453/$BA$35+AB$6)</f>
        <v>0</v>
      </c>
      <c r="AE1453" s="20">
        <f>+$AF$20*SIGN(SOI!A1452)*(ABS(SOI!A1452))^$AE$2</f>
        <v>-0.51742621928404009</v>
      </c>
      <c r="AF1453" s="20">
        <f t="shared" si="619"/>
        <v>-0.54245105105773972</v>
      </c>
      <c r="AG1453" s="19">
        <f t="shared" si="621"/>
        <v>-0.34161639436942531</v>
      </c>
      <c r="AH1453" s="19">
        <f t="shared" si="622"/>
        <v>-0.33840855057527197</v>
      </c>
      <c r="AI1453">
        <f t="shared" si="618"/>
        <v>0.85860000000002079</v>
      </c>
      <c r="AJ1453">
        <f t="shared" si="617"/>
        <v>0.20083465668831441</v>
      </c>
      <c r="AK1453">
        <v>1</v>
      </c>
    </row>
    <row r="1454" spans="1:37" x14ac:dyDescent="0.25">
      <c r="A1454">
        <v>119.33333333333091</v>
      </c>
      <c r="B1454" s="2">
        <v>1999.3333333332248</v>
      </c>
      <c r="C1454">
        <f>+D1454+($D$2+E1454+F1454)*SOI!A1453*IF(B1454&gt;$C$18, IF(B1454&lt;$C$19,-1,1),1)</f>
        <v>-3.7260579311371496</v>
      </c>
      <c r="D1454">
        <f>+$D$3*((1-$D$5)*SOI!D1453+$D$5*SOI!D1452) +   $D$4*((1-$D$5)*SOI!E1453+$D$5*SOI!E1452)</f>
        <v>0</v>
      </c>
      <c r="E1454">
        <f t="shared" si="599"/>
        <v>0.68067141211949789</v>
      </c>
      <c r="F1454">
        <f t="shared" si="600"/>
        <v>3.6021537960841226</v>
      </c>
      <c r="G1454">
        <f t="shared" si="607"/>
        <v>4.2828252082036204</v>
      </c>
      <c r="H1454" s="21">
        <f t="shared" si="608"/>
        <v>-1.328346087729872E-2</v>
      </c>
      <c r="I1454" s="37">
        <f t="shared" si="601"/>
        <v>-0.28186861976237942</v>
      </c>
      <c r="J1454" s="1">
        <f t="shared" si="609"/>
        <v>-4.4942814819985801E-3</v>
      </c>
      <c r="K1454" s="1">
        <f t="shared" si="610"/>
        <v>5.292118111429975E-7</v>
      </c>
      <c r="L1454" s="1">
        <f t="shared" si="602"/>
        <v>-0.39525426845728562</v>
      </c>
      <c r="M1454" s="1">
        <f t="shared" si="603"/>
        <v>0.10019964842767276</v>
      </c>
      <c r="N1454" s="1">
        <f t="shared" si="604"/>
        <v>-9.6093451808981517E-2</v>
      </c>
      <c r="O1454" s="1">
        <f t="shared" si="605"/>
        <v>1.0730555793709729E-2</v>
      </c>
      <c r="P1454" s="1">
        <f t="shared" si="606"/>
        <v>4.627907029940947E-3</v>
      </c>
      <c r="Q1454" s="1">
        <f t="shared" si="611"/>
        <v>-6.4756345083923439E-3</v>
      </c>
      <c r="R1454" s="1">
        <f t="shared" si="612"/>
        <v>-1.0029659412200481E-4</v>
      </c>
      <c r="S1454" s="1">
        <f t="shared" si="613"/>
        <v>3.5514896847816369E-3</v>
      </c>
      <c r="T1454" s="1">
        <f t="shared" si="614"/>
        <v>7.1363533273866825E-5</v>
      </c>
      <c r="U1454" s="1">
        <f t="shared" si="615"/>
        <v>6.7671713258291754E-5</v>
      </c>
      <c r="V1454" s="1">
        <f t="shared" si="616"/>
        <v>8.6434335377512871E-4</v>
      </c>
      <c r="W1454" s="1">
        <f t="shared" si="620"/>
        <v>0</v>
      </c>
      <c r="X1454" s="1">
        <f t="shared" si="620"/>
        <v>0</v>
      </c>
      <c r="Y1454" s="1">
        <f t="shared" si="620"/>
        <v>0</v>
      </c>
      <c r="Z1454" s="1">
        <f t="shared" si="620"/>
        <v>0</v>
      </c>
      <c r="AA1454" s="1">
        <f>+AA$3*$F1454*ABS($F1454)*COS(2*PI()*$A1454/$AZ$22+AA$4)*COS(2*PI()*$A1454/$BA$22+AA$5)</f>
        <v>0</v>
      </c>
      <c r="AB1454" s="39">
        <f>+AB$3*$F1454*ABS($F1454)*COS(2*2*PI()*$A1454/$BA$33+AB$4)*COS(2*2*PI()*$A1454/$BA$34+AB$5)*COS(2*2*PI()*$A1454/$BA$35+AB$6)</f>
        <v>0</v>
      </c>
      <c r="AE1454" s="20">
        <f>+$AF$20*SIGN(SOI!A1453)*(ABS(SOI!A1453))^$AE$2</f>
        <v>-0.54406974253276308</v>
      </c>
      <c r="AF1454" s="20">
        <f t="shared" si="619"/>
        <v>-0.54675211084147779</v>
      </c>
      <c r="AG1454" s="19">
        <f t="shared" si="621"/>
        <v>-0.68549690987787437</v>
      </c>
      <c r="AH1454" s="19">
        <f t="shared" si="622"/>
        <v>-0.66626365008987209</v>
      </c>
      <c r="AI1454">
        <f t="shared" si="618"/>
        <v>0.85920000000002084</v>
      </c>
      <c r="AJ1454">
        <f t="shared" si="617"/>
        <v>0.13874479903639658</v>
      </c>
      <c r="AK1454">
        <v>1</v>
      </c>
    </row>
    <row r="1455" spans="1:37" x14ac:dyDescent="0.25">
      <c r="A1455">
        <v>119.41666666666424</v>
      </c>
      <c r="B1455" s="2">
        <v>1999.4166666665581</v>
      </c>
      <c r="C1455">
        <f>+D1455+($D$2+E1455+F1455)*SOI!A1454*IF(B1455&gt;$C$18, IF(B1455&lt;$C$19,-1,1),1)</f>
        <v>57.30698115746069</v>
      </c>
      <c r="D1455">
        <f>+$D$3*((1-$D$5)*SOI!D1454+$D$5*SOI!D1453) +   $D$4*((1-$D$5)*SOI!E1454+$D$5*SOI!E1453)</f>
        <v>0</v>
      </c>
      <c r="E1455">
        <f t="shared" si="599"/>
        <v>-0.65467329764417592</v>
      </c>
      <c r="F1455">
        <f t="shared" si="600"/>
        <v>-59.66846476284077</v>
      </c>
      <c r="G1455">
        <f t="shared" si="607"/>
        <v>-60.323138060484943</v>
      </c>
      <c r="H1455" s="21">
        <f t="shared" si="608"/>
        <v>-2.0216722418453993E-2</v>
      </c>
      <c r="I1455" s="37">
        <f t="shared" si="601"/>
        <v>-0.18531438550874416</v>
      </c>
      <c r="J1455" s="1">
        <f t="shared" si="609"/>
        <v>-2.7659572071613431E-3</v>
      </c>
      <c r="K1455" s="1">
        <f t="shared" si="610"/>
        <v>1.9177879942062241E-6</v>
      </c>
      <c r="L1455" s="1">
        <f t="shared" si="602"/>
        <v>4.298038281723022E-4</v>
      </c>
      <c r="M1455" s="1">
        <f t="shared" si="603"/>
        <v>9.3797006915941616E-2</v>
      </c>
      <c r="N1455" s="1">
        <f t="shared" si="604"/>
        <v>-0.26478442506876554</v>
      </c>
      <c r="O1455" s="1">
        <f t="shared" si="605"/>
        <v>0.27512310723891142</v>
      </c>
      <c r="P1455" s="1">
        <f t="shared" si="606"/>
        <v>-0.60152977820716369</v>
      </c>
      <c r="Q1455" s="1">
        <f t="shared" si="611"/>
        <v>-1.6703356596325564E-2</v>
      </c>
      <c r="R1455" s="1">
        <f t="shared" si="612"/>
        <v>-1.7008656664834585E-4</v>
      </c>
      <c r="S1455" s="1">
        <f t="shared" si="613"/>
        <v>6.4338599677939883E-3</v>
      </c>
      <c r="T1455" s="1">
        <f t="shared" si="614"/>
        <v>-1.9896418423580391E-6</v>
      </c>
      <c r="U1455" s="1">
        <f t="shared" si="615"/>
        <v>-5.7828520654058671E-3</v>
      </c>
      <c r="V1455" s="1">
        <f t="shared" si="616"/>
        <v>-0.30956898579945624</v>
      </c>
      <c r="W1455" s="1">
        <f t="shared" si="620"/>
        <v>0</v>
      </c>
      <c r="X1455" s="1">
        <f t="shared" si="620"/>
        <v>0</v>
      </c>
      <c r="Y1455" s="1">
        <f t="shared" si="620"/>
        <v>0</v>
      </c>
      <c r="Z1455" s="1">
        <f t="shared" si="620"/>
        <v>0</v>
      </c>
      <c r="AA1455" s="1">
        <f>+AA$3*$F1455*ABS($F1455)*COS(2*PI()*$A1455/$AZ$22+AA$4)*COS(2*PI()*$A1455/$BA$22+AA$5)</f>
        <v>0</v>
      </c>
      <c r="AB1455" s="39">
        <f>+AB$3*$F1455*ABS($F1455)*COS(2*2*PI()*$A1455/$BA$33+AB$4)*COS(2*2*PI()*$A1455/$BA$34+AB$5)*COS(2*2*PI()*$A1455/$BA$35+AB$6)</f>
        <v>0</v>
      </c>
      <c r="AE1455" s="20">
        <f>+$AF$20*SIGN(SOI!A1454)*(ABS(SOI!A1454))^$AE$2</f>
        <v>-0.57876037070763009</v>
      </c>
      <c r="AF1455" s="20">
        <f t="shared" si="619"/>
        <v>-0.55121628247240462</v>
      </c>
      <c r="AG1455" s="19">
        <f t="shared" si="621"/>
        <v>-1.1410394886687667</v>
      </c>
      <c r="AH1455" s="19">
        <f t="shared" si="622"/>
        <v>-1.1320479758859019</v>
      </c>
      <c r="AI1455">
        <f t="shared" si="618"/>
        <v>0.85980000000002088</v>
      </c>
      <c r="AJ1455">
        <f t="shared" si="617"/>
        <v>0.58982320619636208</v>
      </c>
      <c r="AK1455">
        <v>1</v>
      </c>
    </row>
    <row r="1456" spans="1:37" x14ac:dyDescent="0.25">
      <c r="A1456">
        <v>119.49999999999757</v>
      </c>
      <c r="B1456" s="2">
        <v>1999.4999999998913</v>
      </c>
      <c r="C1456">
        <f>+D1456+($D$2+E1456+F1456)*SOI!A1455*IF(B1456&gt;$C$18, IF(B1456&lt;$C$19,-1,1),1)</f>
        <v>2.8122360203531724</v>
      </c>
      <c r="D1456">
        <f>+$D$3*((1-$D$5)*SOI!D1455+$D$5*SOI!D1454) +   $D$4*((1-$D$5)*SOI!E1455+$D$5*SOI!E1454)</f>
        <v>0</v>
      </c>
      <c r="E1456">
        <f t="shared" si="599"/>
        <v>0.67488859933895906</v>
      </c>
      <c r="F1456">
        <f t="shared" si="600"/>
        <v>-4.0227886235689265</v>
      </c>
      <c r="G1456">
        <f t="shared" si="607"/>
        <v>-3.3479000242299675</v>
      </c>
      <c r="H1456" s="21">
        <f t="shared" si="608"/>
        <v>1.5434532145174956E-2</v>
      </c>
      <c r="I1456" s="37">
        <f t="shared" si="601"/>
        <v>0.1936891932193355</v>
      </c>
      <c r="J1456" s="1">
        <f t="shared" si="609"/>
        <v>9.5810047171211634E-3</v>
      </c>
      <c r="K1456" s="1">
        <f t="shared" si="610"/>
        <v>-4.0371581858922995E-4</v>
      </c>
      <c r="L1456" s="1">
        <f t="shared" si="602"/>
        <v>-0.36086754522158315</v>
      </c>
      <c r="M1456" s="1">
        <f t="shared" si="603"/>
        <v>0.31085533200853538</v>
      </c>
      <c r="N1456" s="1">
        <f t="shared" si="604"/>
        <v>-2.9536330815109955E-2</v>
      </c>
      <c r="O1456" s="1">
        <f t="shared" si="605"/>
        <v>0.71198393616803513</v>
      </c>
      <c r="P1456" s="1">
        <f t="shared" si="606"/>
        <v>-5.8278937996978572E-2</v>
      </c>
      <c r="Q1456" s="1">
        <f t="shared" si="611"/>
        <v>-6.1750034074903523E-3</v>
      </c>
      <c r="R1456" s="1">
        <f t="shared" si="612"/>
        <v>6.5720327602101955E-5</v>
      </c>
      <c r="S1456" s="1">
        <f t="shared" si="613"/>
        <v>-7.5012211316578771E-4</v>
      </c>
      <c r="T1456" s="1">
        <f t="shared" si="614"/>
        <v>4.3231029611437571E-3</v>
      </c>
      <c r="U1456" s="1">
        <f t="shared" si="615"/>
        <v>5.8558890054967916E-4</v>
      </c>
      <c r="V1456" s="1">
        <f t="shared" si="616"/>
        <v>-3.3456156706579377E-3</v>
      </c>
      <c r="W1456" s="1">
        <f t="shared" si="620"/>
        <v>0</v>
      </c>
      <c r="X1456" s="1">
        <f t="shared" si="620"/>
        <v>0</v>
      </c>
      <c r="Y1456" s="1">
        <f t="shared" si="620"/>
        <v>0</v>
      </c>
      <c r="Z1456" s="1">
        <f t="shared" si="620"/>
        <v>0</v>
      </c>
      <c r="AA1456" s="1">
        <f>+AA$3*$F1456*ABS($F1456)*COS(2*PI()*$A1456/$AZ$22+AA$4)*COS(2*PI()*$A1456/$BA$22+AA$5)</f>
        <v>0</v>
      </c>
      <c r="AB1456" s="39">
        <f>+AB$3*$F1456*ABS($F1456)*COS(2*2*PI()*$A1456/$BA$33+AB$4)*COS(2*2*PI()*$A1456/$BA$34+AB$5)*COS(2*2*PI()*$A1456/$BA$35+AB$6)</f>
        <v>0</v>
      </c>
      <c r="AE1456" s="20">
        <f>+$AF$20*SIGN(SOI!A1455)*(ABS(SOI!A1455))^$AE$2</f>
        <v>-0.53081873417682079</v>
      </c>
      <c r="AF1456" s="20">
        <f t="shared" si="619"/>
        <v>-0.56704067914366396</v>
      </c>
      <c r="AG1456" s="19">
        <f t="shared" si="621"/>
        <v>-0.84985032650163239</v>
      </c>
      <c r="AH1456" s="19">
        <f t="shared" si="622"/>
        <v>-0.86517607412078101</v>
      </c>
      <c r="AI1456">
        <f t="shared" si="618"/>
        <v>0.86040000000002093</v>
      </c>
      <c r="AJ1456">
        <f t="shared" si="617"/>
        <v>0.28280964735796843</v>
      </c>
      <c r="AK1456">
        <v>1</v>
      </c>
    </row>
    <row r="1457" spans="1:37" x14ac:dyDescent="0.25">
      <c r="A1457">
        <v>119.5833333333309</v>
      </c>
      <c r="B1457" s="2">
        <v>1999.5833333332246</v>
      </c>
      <c r="C1457">
        <f>+D1457+($D$2+E1457+F1457)*SOI!A1456*IF(B1457&gt;$C$18, IF(B1457&lt;$C$19,-1,1),1)</f>
        <v>-1.4567453104842418</v>
      </c>
      <c r="D1457">
        <f>+$D$3*((1-$D$5)*SOI!D1456+$D$5*SOI!D1455) +   $D$4*((1-$D$5)*SOI!E1456+$D$5*SOI!E1455)</f>
        <v>0</v>
      </c>
      <c r="E1457">
        <f t="shared" si="599"/>
        <v>-0.74906623542344475</v>
      </c>
      <c r="F1457">
        <f t="shared" si="600"/>
        <v>2.2355410420400181</v>
      </c>
      <c r="G1457">
        <f t="shared" si="607"/>
        <v>1.4864748066165734</v>
      </c>
      <c r="H1457" s="21">
        <f t="shared" si="608"/>
        <v>-5.1786617839220915E-3</v>
      </c>
      <c r="I1457" s="37">
        <f t="shared" si="601"/>
        <v>-0.42923421335131179</v>
      </c>
      <c r="J1457" s="1">
        <f t="shared" si="609"/>
        <v>2.368495523432948E-2</v>
      </c>
      <c r="K1457" s="1">
        <f t="shared" si="610"/>
        <v>1.9104447819546323E-4</v>
      </c>
      <c r="L1457" s="1">
        <f t="shared" si="602"/>
        <v>0.90855314641533547</v>
      </c>
      <c r="M1457" s="1">
        <f t="shared" si="603"/>
        <v>-0.34676151693680257</v>
      </c>
      <c r="N1457" s="1">
        <f t="shared" si="604"/>
        <v>-2.0469172854027891E-2</v>
      </c>
      <c r="O1457" s="1">
        <f t="shared" si="605"/>
        <v>-0.42686527842816441</v>
      </c>
      <c r="P1457" s="1">
        <f t="shared" si="606"/>
        <v>1.8270364247155564E-2</v>
      </c>
      <c r="Q1457" s="1">
        <f t="shared" si="611"/>
        <v>4.7736824341771166E-3</v>
      </c>
      <c r="R1457" s="1">
        <f t="shared" si="612"/>
        <v>1.1259133892341272E-4</v>
      </c>
      <c r="S1457" s="1">
        <f t="shared" si="613"/>
        <v>1.1520323098438952E-3</v>
      </c>
      <c r="T1457" s="1">
        <f t="shared" si="614"/>
        <v>6.5255741003203849E-3</v>
      </c>
      <c r="U1457" s="1">
        <f t="shared" si="615"/>
        <v>4.0683410630585611E-4</v>
      </c>
      <c r="V1457" s="1">
        <f t="shared" si="616"/>
        <v>7.2686770961539484E-4</v>
      </c>
      <c r="W1457" s="1">
        <f t="shared" si="620"/>
        <v>0</v>
      </c>
      <c r="X1457" s="1">
        <f t="shared" si="620"/>
        <v>0</v>
      </c>
      <c r="Y1457" s="1">
        <f t="shared" si="620"/>
        <v>0</v>
      </c>
      <c r="Z1457" s="1">
        <f t="shared" si="620"/>
        <v>0</v>
      </c>
      <c r="AA1457" s="1">
        <f>+AA$3*$F1457*ABS($F1457)*COS(2*PI()*$A1457/$AZ$22+AA$4)*COS(2*PI()*$A1457/$BA$22+AA$5)</f>
        <v>0</v>
      </c>
      <c r="AB1457" s="39">
        <f>+AB$3*$F1457*ABS($F1457)*COS(2*2*PI()*$A1457/$BA$33+AB$4)*COS(2*2*PI()*$A1457/$BA$34+AB$5)*COS(2*2*PI()*$A1457/$BA$35+AB$6)</f>
        <v>0</v>
      </c>
      <c r="AE1457" s="20">
        <f>+$AF$20*SIGN(SOI!A1456)*(ABS(SOI!A1456))^$AE$2</f>
        <v>-0.591542932546541</v>
      </c>
      <c r="AF1457" s="20">
        <f t="shared" si="619"/>
        <v>-0.55106013363339423</v>
      </c>
      <c r="AG1457" s="19">
        <f t="shared" si="621"/>
        <v>-1.1298014786723021</v>
      </c>
      <c r="AH1457" s="19">
        <f t="shared" si="622"/>
        <v>-1.1214592416101832</v>
      </c>
      <c r="AI1457">
        <f t="shared" si="618"/>
        <v>0.86100000000002097</v>
      </c>
      <c r="AJ1457">
        <f t="shared" si="617"/>
        <v>0.57874134503890784</v>
      </c>
      <c r="AK1457">
        <v>1</v>
      </c>
    </row>
    <row r="1458" spans="1:37" x14ac:dyDescent="0.25">
      <c r="A1458">
        <v>119.66666666666423</v>
      </c>
      <c r="B1458" s="2">
        <v>1999.6666666665578</v>
      </c>
      <c r="C1458">
        <f>+D1458+($D$2+E1458+F1458)*SOI!A1457*IF(B1458&gt;$C$18, IF(B1458&lt;$C$19,-1,1),1)</f>
        <v>0.83084059051481118</v>
      </c>
      <c r="D1458">
        <f>+$D$3*((1-$D$5)*SOI!D1457+$D$5*SOI!D1456) +   $D$4*((1-$D$5)*SOI!E1457+$D$5*SOI!E1456)</f>
        <v>0</v>
      </c>
      <c r="E1458">
        <f t="shared" si="599"/>
        <v>0.91133851650458197</v>
      </c>
      <c r="F1458">
        <f t="shared" si="600"/>
        <v>-1.9004344575936429</v>
      </c>
      <c r="G1458">
        <f t="shared" si="607"/>
        <v>-0.98909594108906096</v>
      </c>
      <c r="H1458" s="21">
        <f t="shared" si="608"/>
        <v>4.2058936696959303E-3</v>
      </c>
      <c r="I1458" s="37">
        <f t="shared" si="601"/>
        <v>0.51322805864088228</v>
      </c>
      <c r="J1458" s="1">
        <f t="shared" si="609"/>
        <v>2.7038748629679688E-2</v>
      </c>
      <c r="K1458" s="1">
        <f t="shared" si="610"/>
        <v>-4.2224807751358548E-7</v>
      </c>
      <c r="L1458" s="1">
        <f t="shared" si="602"/>
        <v>-0.72357350493883499</v>
      </c>
      <c r="M1458" s="1">
        <f t="shared" si="603"/>
        <v>0.33107688009570085</v>
      </c>
      <c r="N1458" s="1">
        <f t="shared" si="604"/>
        <v>3.6003235838996436E-2</v>
      </c>
      <c r="O1458" s="1">
        <f t="shared" si="605"/>
        <v>1.723311783597058E-2</v>
      </c>
      <c r="P1458" s="1">
        <f t="shared" si="606"/>
        <v>-1.2559578089713034E-3</v>
      </c>
      <c r="Q1458" s="1">
        <f t="shared" si="611"/>
        <v>8.0166463654230968E-3</v>
      </c>
      <c r="R1458" s="1">
        <f t="shared" si="612"/>
        <v>-2.2607901153848101E-4</v>
      </c>
      <c r="S1458" s="1">
        <f t="shared" si="613"/>
        <v>2.4228245273607853E-3</v>
      </c>
      <c r="T1458" s="1">
        <f t="shared" si="614"/>
        <v>2.0980897982975514E-4</v>
      </c>
      <c r="U1458" s="1">
        <f t="shared" si="615"/>
        <v>3.343961427340569E-5</v>
      </c>
      <c r="V1458" s="1">
        <f t="shared" si="616"/>
        <v>8.7886964101884771E-5</v>
      </c>
      <c r="W1458" s="1">
        <f t="shared" si="620"/>
        <v>0</v>
      </c>
      <c r="X1458" s="1">
        <f t="shared" si="620"/>
        <v>0</v>
      </c>
      <c r="Y1458" s="1">
        <f t="shared" si="620"/>
        <v>0</v>
      </c>
      <c r="Z1458" s="1">
        <f t="shared" si="620"/>
        <v>0</v>
      </c>
      <c r="AA1458" s="1">
        <f>+AA$3*$F1458*ABS($F1458)*COS(2*PI()*$A1458/$AZ$22+AA$4)*COS(2*PI()*$A1458/$BA$22+AA$5)</f>
        <v>0</v>
      </c>
      <c r="AB1458" s="39">
        <f>+AB$3*$F1458*ABS($F1458)*COS(2*2*PI()*$A1458/$BA$33+AB$4)*COS(2*2*PI()*$A1458/$BA$34+AB$5)*COS(2*2*PI()*$A1458/$BA$35+AB$6)</f>
        <v>0</v>
      </c>
      <c r="AE1458" s="20">
        <f>+$AF$20*SIGN(SOI!A1457)*(ABS(SOI!A1457))^$AE$2</f>
        <v>-0.53081873417682079</v>
      </c>
      <c r="AF1458" s="20">
        <f t="shared" si="619"/>
        <v>-0.57831787937936685</v>
      </c>
      <c r="AG1458" s="19">
        <f t="shared" si="621"/>
        <v>-1.1449638532031268</v>
      </c>
      <c r="AH1458" s="19">
        <f t="shared" si="622"/>
        <v>-0.91003335468090818</v>
      </c>
      <c r="AI1458">
        <f t="shared" si="618"/>
        <v>0.86160000000002102</v>
      </c>
      <c r="AJ1458">
        <f t="shared" si="617"/>
        <v>0.56664597382375992</v>
      </c>
      <c r="AK1458">
        <v>1</v>
      </c>
    </row>
    <row r="1459" spans="1:37" x14ac:dyDescent="0.25">
      <c r="A1459">
        <v>119.74999999999756</v>
      </c>
      <c r="B1459" s="2">
        <v>1999.7499999998911</v>
      </c>
      <c r="C1459">
        <f>+D1459+($D$2+E1459+F1459)*SOI!A1458*IF(B1459&gt;$C$18, IF(B1459&lt;$C$19,-1,1),1)</f>
        <v>-0.90701765648277821</v>
      </c>
      <c r="D1459">
        <f>+$D$3*((1-$D$5)*SOI!D1458+$D$5*SOI!D1457) +   $D$4*((1-$D$5)*SOI!E1458+$D$5*SOI!E1457)</f>
        <v>0</v>
      </c>
      <c r="E1459">
        <f t="shared" si="599"/>
        <v>-1.2742092212565215</v>
      </c>
      <c r="F1459">
        <f t="shared" si="600"/>
        <v>2.1548088877446556</v>
      </c>
      <c r="G1459">
        <f t="shared" si="607"/>
        <v>0.88059966648813415</v>
      </c>
      <c r="H1459" s="21">
        <f t="shared" si="608"/>
        <v>-1.7278297729192833E-2</v>
      </c>
      <c r="I1459" s="37">
        <f t="shared" si="601"/>
        <v>-0.3392901552692546</v>
      </c>
      <c r="J1459" s="1">
        <f t="shared" si="609"/>
        <v>1.1853962918120766E-2</v>
      </c>
      <c r="K1459" s="1">
        <f t="shared" si="610"/>
        <v>2.590403585126556E-6</v>
      </c>
      <c r="L1459" s="1">
        <f t="shared" si="602"/>
        <v>5.6661029859745915E-2</v>
      </c>
      <c r="M1459" s="1">
        <f t="shared" si="603"/>
        <v>-0.21955582466717025</v>
      </c>
      <c r="N1459" s="1">
        <f t="shared" si="604"/>
        <v>-1.0280505328656583E-2</v>
      </c>
      <c r="O1459" s="1">
        <f t="shared" si="605"/>
        <v>-0.37041260223132594</v>
      </c>
      <c r="P1459" s="1">
        <f t="shared" si="606"/>
        <v>4.5777397390658224E-3</v>
      </c>
      <c r="Q1459" s="1">
        <f t="shared" si="611"/>
        <v>1.5180349221754544E-3</v>
      </c>
      <c r="R1459" s="1">
        <f t="shared" si="612"/>
        <v>2.8301545281610354E-5</v>
      </c>
      <c r="S1459" s="1">
        <f t="shared" si="613"/>
        <v>4.5735744772509683E-4</v>
      </c>
      <c r="T1459" s="1">
        <f t="shared" si="614"/>
        <v>3.5314070224713983E-4</v>
      </c>
      <c r="U1459" s="1">
        <f t="shared" si="615"/>
        <v>8.0574602816641349E-5</v>
      </c>
      <c r="V1459" s="1">
        <f t="shared" si="616"/>
        <v>9.146889600222955E-5</v>
      </c>
      <c r="W1459" s="1">
        <f t="shared" si="620"/>
        <v>0</v>
      </c>
      <c r="X1459" s="1">
        <f t="shared" si="620"/>
        <v>0</v>
      </c>
      <c r="Y1459" s="1">
        <f t="shared" si="620"/>
        <v>0</v>
      </c>
      <c r="Z1459" s="1">
        <f t="shared" si="620"/>
        <v>0</v>
      </c>
      <c r="AA1459" s="1">
        <f>+AA$3*$F1459*ABS($F1459)*COS(2*PI()*$A1459/$AZ$22+AA$4)*COS(2*PI()*$A1459/$BA$22+AA$5)</f>
        <v>0</v>
      </c>
      <c r="AB1459" s="39">
        <f>+AB$3*$F1459*ABS($F1459)*COS(2*2*PI()*$A1459/$BA$33+AB$4)*COS(2*2*PI()*$A1459/$BA$34+AB$5)*COS(2*2*PI()*$A1459/$BA$35+AB$6)</f>
        <v>0</v>
      </c>
      <c r="AE1459" s="20">
        <f>+$AF$20*SIGN(SOI!A1458)*(ABS(SOI!A1458))^$AE$2</f>
        <v>-0.61259197141473865</v>
      </c>
      <c r="AF1459" s="20">
        <f t="shared" si="619"/>
        <v>-0.63574869006236334</v>
      </c>
      <c r="AG1459" s="19">
        <f t="shared" si="621"/>
        <v>-1.10247807481395</v>
      </c>
      <c r="AH1459" s="19">
        <f t="shared" si="622"/>
        <v>-1.1219921693367529</v>
      </c>
      <c r="AI1459">
        <f t="shared" si="618"/>
        <v>0.86220000000002106</v>
      </c>
      <c r="AJ1459">
        <f t="shared" si="617"/>
        <v>0.46672938475158665</v>
      </c>
      <c r="AK1459">
        <v>1</v>
      </c>
    </row>
    <row r="1460" spans="1:37" x14ac:dyDescent="0.25">
      <c r="A1460">
        <v>119.83333333333088</v>
      </c>
      <c r="B1460" s="2">
        <v>1999.8333333332243</v>
      </c>
      <c r="C1460">
        <f>+D1460+($D$2+E1460+F1460)*SOI!A1459*IF(B1460&gt;$C$18, IF(B1460&lt;$C$19,-1,1),1)</f>
        <v>1.7125237802341664</v>
      </c>
      <c r="D1460">
        <f>+$D$3*((1-$D$5)*SOI!D1459+$D$5*SOI!D1458) +   $D$4*((1-$D$5)*SOI!E1459+$D$5*SOI!E1458)</f>
        <v>0</v>
      </c>
      <c r="E1460">
        <f t="shared" si="599"/>
        <v>2.3875979238529443</v>
      </c>
      <c r="F1460">
        <f t="shared" si="600"/>
        <v>-3.6021537963594454</v>
      </c>
      <c r="G1460">
        <f t="shared" si="607"/>
        <v>-1.2145558725065011</v>
      </c>
      <c r="H1460" s="21">
        <f t="shared" si="608"/>
        <v>1.4686824625734543E-2</v>
      </c>
      <c r="I1460" s="37">
        <f t="shared" si="601"/>
        <v>-0.39278373530398725</v>
      </c>
      <c r="J1460" s="1">
        <f t="shared" si="609"/>
        <v>8.4181202389941017E-3</v>
      </c>
      <c r="K1460" s="1">
        <f t="shared" si="610"/>
        <v>-1.5643717563909149E-3</v>
      </c>
      <c r="L1460" s="1">
        <f t="shared" si="602"/>
        <v>-0.80335683717972595</v>
      </c>
      <c r="M1460" s="1">
        <f t="shared" si="603"/>
        <v>-0.13468346657797198</v>
      </c>
      <c r="N1460" s="1">
        <f t="shared" si="604"/>
        <v>-9.2179101004913153E-2</v>
      </c>
      <c r="O1460" s="1">
        <f t="shared" si="605"/>
        <v>2.1484957988604423</v>
      </c>
      <c r="P1460" s="1">
        <f t="shared" si="606"/>
        <v>-3.3616372434381953E-2</v>
      </c>
      <c r="Q1460" s="1">
        <f t="shared" si="611"/>
        <v>8.3496657663445755E-3</v>
      </c>
      <c r="R1460" s="1">
        <f t="shared" si="612"/>
        <v>1.8021034369982556E-4</v>
      </c>
      <c r="S1460" s="1">
        <f t="shared" si="613"/>
        <v>4.7474018946559024E-3</v>
      </c>
      <c r="T1460" s="1">
        <f t="shared" si="614"/>
        <v>2.9041601477204075E-2</v>
      </c>
      <c r="U1460" s="1">
        <f t="shared" si="615"/>
        <v>-6.8498357776234807E-4</v>
      </c>
      <c r="V1460" s="1">
        <f t="shared" si="616"/>
        <v>-6.0226994594801278E-3</v>
      </c>
      <c r="W1460" s="1">
        <f t="shared" si="620"/>
        <v>0</v>
      </c>
      <c r="X1460" s="1">
        <f t="shared" si="620"/>
        <v>0</v>
      </c>
      <c r="Y1460" s="1">
        <f t="shared" si="620"/>
        <v>0</v>
      </c>
      <c r="Z1460" s="1">
        <f t="shared" si="620"/>
        <v>0</v>
      </c>
      <c r="AA1460" s="1">
        <f>+AA$3*$F1460*ABS($F1460)*COS(2*PI()*$A1460/$AZ$22+AA$4)*COS(2*PI()*$A1460/$BA$22+AA$5)</f>
        <v>0</v>
      </c>
      <c r="AB1460" s="39">
        <f>+AB$3*$F1460*ABS($F1460)*COS(2*2*PI()*$A1460/$BA$33+AB$4)*COS(2*2*PI()*$A1460/$BA$34+AB$5)*COS(2*2*PI()*$A1460/$BA$35+AB$6)</f>
        <v>0</v>
      </c>
      <c r="AE1460" s="20">
        <f>+$AF$20*SIGN(SOI!A1459)*(ABS(SOI!A1459))^$AE$2</f>
        <v>-0.7638353645955307</v>
      </c>
      <c r="AF1460" s="20">
        <f t="shared" si="619"/>
        <v>-0.72969791586676802</v>
      </c>
      <c r="AG1460" s="19">
        <f t="shared" si="621"/>
        <v>-1.1525538324469624</v>
      </c>
      <c r="AH1460" s="19">
        <f t="shared" si="622"/>
        <v>-0.92080672584835277</v>
      </c>
      <c r="AI1460">
        <f t="shared" si="618"/>
        <v>0.86280000000002111</v>
      </c>
      <c r="AJ1460">
        <f t="shared" si="617"/>
        <v>0.42285591658019439</v>
      </c>
      <c r="AK1460">
        <v>1</v>
      </c>
    </row>
    <row r="1461" spans="1:37" x14ac:dyDescent="0.25">
      <c r="A1461">
        <v>119.91666666666421</v>
      </c>
      <c r="B1461" s="2">
        <v>1999.9166666665576</v>
      </c>
      <c r="C1461">
        <f>+D1461+($D$2+E1461+F1461)*SOI!A1460*IF(B1461&gt;$C$18, IF(B1461&lt;$C$19,-1,1),1)</f>
        <v>-28.564112134410866</v>
      </c>
      <c r="D1461">
        <f>+$D$3*((1-$D$5)*SOI!D1460+$D$5*SOI!D1459) +   $D$4*((1-$D$5)*SOI!E1460+$D$5*SOI!E1459)</f>
        <v>0</v>
      </c>
      <c r="E1461">
        <f t="shared" si="599"/>
        <v>-41.120340000183596</v>
      </c>
      <c r="F1461">
        <f t="shared" si="600"/>
        <v>59.668464762788055</v>
      </c>
      <c r="G1461">
        <f t="shared" si="607"/>
        <v>18.548124762604459</v>
      </c>
      <c r="H1461" s="21">
        <f t="shared" si="608"/>
        <v>2.731504644289469</v>
      </c>
      <c r="I1461" s="37">
        <f t="shared" si="601"/>
        <v>20.808707225110709</v>
      </c>
      <c r="J1461" s="1">
        <f t="shared" si="609"/>
        <v>34.091963888188211</v>
      </c>
      <c r="K1461" s="1">
        <f t="shared" si="610"/>
        <v>28.025050985268198</v>
      </c>
      <c r="L1461" s="1">
        <f t="shared" si="602"/>
        <v>46.537570455079965</v>
      </c>
      <c r="M1461" s="1">
        <f t="shared" si="603"/>
        <v>10.295787662775911</v>
      </c>
      <c r="N1461" s="1">
        <f t="shared" si="604"/>
        <v>2.8183513582660744</v>
      </c>
      <c r="O1461" s="1">
        <f t="shared" si="605"/>
        <v>-32.725746455908045</v>
      </c>
      <c r="P1461" s="1">
        <f t="shared" si="606"/>
        <v>0.68250686872825861</v>
      </c>
      <c r="Q1461" s="1">
        <f t="shared" si="611"/>
        <v>19.515381649397053</v>
      </c>
      <c r="R1461" s="1">
        <f t="shared" si="612"/>
        <v>-22.314094941951357</v>
      </c>
      <c r="S1461" s="1">
        <f t="shared" si="613"/>
        <v>7.6897154452140608</v>
      </c>
      <c r="T1461" s="1">
        <f t="shared" si="614"/>
        <v>25.625410227801105</v>
      </c>
      <c r="U1461" s="1">
        <f t="shared" si="615"/>
        <v>-0.73676323022764811</v>
      </c>
      <c r="V1461" s="1">
        <f t="shared" si="616"/>
        <v>-3.7386089232690676</v>
      </c>
      <c r="W1461" s="1">
        <f t="shared" si="620"/>
        <v>0</v>
      </c>
      <c r="X1461" s="1">
        <f t="shared" si="620"/>
        <v>0</v>
      </c>
      <c r="Y1461" s="1">
        <f t="shared" si="620"/>
        <v>0</v>
      </c>
      <c r="Z1461" s="1">
        <f t="shared" si="620"/>
        <v>0</v>
      </c>
      <c r="AA1461" s="1">
        <f>+AA$3*$F1461*ABS($F1461)*COS(2*PI()*$A1461/$AZ$22+AA$4)*COS(2*PI()*$A1461/$BA$22+AA$5)</f>
        <v>0</v>
      </c>
      <c r="AB1461" s="39">
        <f>+AB$3*$F1461*ABS($F1461)*COS(2*2*PI()*$A1461/$BA$33+AB$4)*COS(2*2*PI()*$A1461/$BA$34+AB$5)*COS(2*2*PI()*$A1461/$BA$35+AB$6)</f>
        <v>0</v>
      </c>
      <c r="AE1461" s="20">
        <f>+$AF$20*SIGN(SOI!A1460)*(ABS(SOI!A1460))^$AE$2</f>
        <v>-0.81266641159003461</v>
      </c>
      <c r="AF1461" s="20">
        <f t="shared" si="619"/>
        <v>-0.82659082850821231</v>
      </c>
      <c r="AG1461" s="19">
        <f t="shared" si="621"/>
        <v>-1.0914345021209342</v>
      </c>
      <c r="AH1461" s="19">
        <f t="shared" si="622"/>
        <v>-1.1178850082141052</v>
      </c>
      <c r="AI1461">
        <f t="shared" si="618"/>
        <v>0.86340000000002115</v>
      </c>
      <c r="AJ1461">
        <f t="shared" si="617"/>
        <v>0.26484367361272187</v>
      </c>
      <c r="AK1461">
        <v>1</v>
      </c>
    </row>
    <row r="1462" spans="1:37" x14ac:dyDescent="0.25">
      <c r="A1462">
        <v>119.99999999999754</v>
      </c>
      <c r="B1462" s="2">
        <v>1999.9999999998909</v>
      </c>
      <c r="C1462">
        <f>+D1462+($D$2+E1462+F1462)*SOI!A1461*IF(B1462&gt;$C$18, IF(B1462&lt;$C$19,-1,1),1)</f>
        <v>-2.3870297564034559</v>
      </c>
      <c r="D1462">
        <f>+$D$3*((1-$D$5)*SOI!D1461+$D$5*SOI!D1460) +   $D$4*((1-$D$5)*SOI!E1461+$D$5*SOI!E1460)</f>
        <v>0</v>
      </c>
      <c r="E1462">
        <f t="shared" si="599"/>
        <v>-2.6892524471397712</v>
      </c>
      <c r="F1462">
        <f t="shared" si="600"/>
        <v>4.0227886239014783</v>
      </c>
      <c r="G1462">
        <f t="shared" si="607"/>
        <v>1.3335361767617071</v>
      </c>
      <c r="H1462" s="21">
        <f t="shared" si="608"/>
        <v>0.10466886059749136</v>
      </c>
      <c r="I1462" s="37">
        <f t="shared" si="601"/>
        <v>1.5618458074354846</v>
      </c>
      <c r="J1462" s="1">
        <f t="shared" si="609"/>
        <v>0.23042135590754353</v>
      </c>
      <c r="K1462" s="1">
        <f t="shared" si="610"/>
        <v>6.5213044133569803E-4</v>
      </c>
      <c r="L1462" s="1">
        <f t="shared" si="602"/>
        <v>2.6078440833360017</v>
      </c>
      <c r="M1462" s="1">
        <f t="shared" si="603"/>
        <v>0.92712273079326979</v>
      </c>
      <c r="N1462" s="1">
        <f t="shared" si="604"/>
        <v>0.16864805171702979</v>
      </c>
      <c r="O1462" s="1">
        <f t="shared" si="605"/>
        <v>-0.42531602329648566</v>
      </c>
      <c r="P1462" s="1">
        <f t="shared" si="606"/>
        <v>2.1806953104780074E-2</v>
      </c>
      <c r="Q1462" s="1">
        <f t="shared" si="611"/>
        <v>0.10515765537276946</v>
      </c>
      <c r="R1462" s="1">
        <f t="shared" si="612"/>
        <v>-9.0247707445593583E-3</v>
      </c>
      <c r="S1462" s="1">
        <f t="shared" si="613"/>
        <v>3.4537390354802182E-2</v>
      </c>
      <c r="T1462" s="1">
        <f t="shared" si="614"/>
        <v>1.8662547474293946E-2</v>
      </c>
      <c r="U1462" s="1">
        <f t="shared" si="615"/>
        <v>-1.7668877624994765E-3</v>
      </c>
      <c r="V1462" s="1">
        <f t="shared" si="616"/>
        <v>-7.1479942591982301E-3</v>
      </c>
      <c r="W1462" s="1">
        <f t="shared" ref="W1462:Z1481" si="623">+W$3*$F1462*ABS($F1462)*COS(2*PI()*$A1462/W$2+W$4)</f>
        <v>0</v>
      </c>
      <c r="X1462" s="1">
        <f t="shared" si="623"/>
        <v>0</v>
      </c>
      <c r="Y1462" s="1">
        <f t="shared" si="623"/>
        <v>0</v>
      </c>
      <c r="Z1462" s="1">
        <f t="shared" si="623"/>
        <v>0</v>
      </c>
      <c r="AA1462" s="1">
        <f>+AA$3*$F1462*ABS($F1462)*COS(2*PI()*$A1462/$AZ$22+AA$4)*COS(2*PI()*$A1462/$BA$22+AA$5)</f>
        <v>0</v>
      </c>
      <c r="AB1462" s="39">
        <f>+AB$3*$F1462*ABS($F1462)*COS(2*2*PI()*$A1462/$BA$33+AB$4)*COS(2*2*PI()*$A1462/$BA$34+AB$5)*COS(2*2*PI()*$A1462/$BA$35+AB$6)</f>
        <v>0</v>
      </c>
      <c r="AE1462" s="20">
        <f>+$AF$20*SIGN(SOI!A1461)*(ABS(SOI!A1461))^$AE$2</f>
        <v>-0.90327070933907194</v>
      </c>
      <c r="AF1462" s="20">
        <f t="shared" si="619"/>
        <v>-0.84163067693948845</v>
      </c>
      <c r="AG1462" s="19">
        <f t="shared" si="621"/>
        <v>-0.93760052244605741</v>
      </c>
      <c r="AH1462" s="19">
        <f t="shared" si="622"/>
        <v>-0.88304788964848235</v>
      </c>
      <c r="AI1462">
        <f t="shared" si="618"/>
        <v>0.8640000000000212</v>
      </c>
      <c r="AJ1462">
        <f t="shared" si="617"/>
        <v>9.5969845506568952E-2</v>
      </c>
      <c r="AK1462">
        <v>1</v>
      </c>
    </row>
    <row r="1463" spans="1:37" x14ac:dyDescent="0.25">
      <c r="A1463">
        <v>120.08333333333087</v>
      </c>
      <c r="B1463" s="2">
        <v>2000.0833333332241</v>
      </c>
      <c r="C1463">
        <f>+D1463+($D$2+E1463+F1463)*SOI!A1462*IF(B1463&gt;$C$18, IF(B1463&lt;$C$19,-1,1),1)</f>
        <v>1.3602682785150617</v>
      </c>
      <c r="D1463">
        <f>+$D$3*((1-$D$5)*SOI!D1462+$D$5*SOI!D1461) +   $D$4*((1-$D$5)*SOI!E1462+$D$5*SOI!E1461)</f>
        <v>0</v>
      </c>
      <c r="E1463">
        <f t="shared" si="599"/>
        <v>1.3464768078519116</v>
      </c>
      <c r="F1463">
        <f t="shared" si="600"/>
        <v>-2.2355410421754813</v>
      </c>
      <c r="G1463">
        <f t="shared" si="607"/>
        <v>-0.88906423432356974</v>
      </c>
      <c r="H1463" s="21">
        <f t="shared" si="608"/>
        <v>-1.9109142476627976E-2</v>
      </c>
      <c r="I1463" s="37">
        <f t="shared" si="601"/>
        <v>-0.47008074752022683</v>
      </c>
      <c r="J1463" s="1">
        <f t="shared" si="609"/>
        <v>3.0695754604366604E-2</v>
      </c>
      <c r="K1463" s="1">
        <f t="shared" si="610"/>
        <v>-1.1934480046604507E-7</v>
      </c>
      <c r="L1463" s="1">
        <f t="shared" si="602"/>
        <v>-0.19910948968078096</v>
      </c>
      <c r="M1463" s="1">
        <f t="shared" si="603"/>
        <v>-0.41035384473077419</v>
      </c>
      <c r="N1463" s="1">
        <f t="shared" si="604"/>
        <v>-3.427000430661914E-2</v>
      </c>
      <c r="O1463" s="1">
        <f t="shared" si="605"/>
        <v>0.11566898863409485</v>
      </c>
      <c r="P1463" s="1">
        <f t="shared" si="606"/>
        <v>-1.9219783368851437E-4</v>
      </c>
      <c r="Q1463" s="1">
        <f t="shared" si="611"/>
        <v>9.4579062042279716E-3</v>
      </c>
      <c r="R1463" s="1">
        <f t="shared" si="612"/>
        <v>2.4430063472151355E-4</v>
      </c>
      <c r="S1463" s="1">
        <f t="shared" si="613"/>
        <v>2.1123051523007611E-3</v>
      </c>
      <c r="T1463" s="1">
        <f t="shared" si="614"/>
        <v>3.8751316024157687E-4</v>
      </c>
      <c r="U1463" s="1">
        <f t="shared" si="615"/>
        <v>-4.6870196049555181E-6</v>
      </c>
      <c r="V1463" s="1">
        <f t="shared" si="616"/>
        <v>-1.2801784856791373E-5</v>
      </c>
      <c r="W1463" s="1">
        <f t="shared" si="623"/>
        <v>0</v>
      </c>
      <c r="X1463" s="1">
        <f t="shared" si="623"/>
        <v>0</v>
      </c>
      <c r="Y1463" s="1">
        <f t="shared" si="623"/>
        <v>0</v>
      </c>
      <c r="Z1463" s="1">
        <f t="shared" si="623"/>
        <v>0</v>
      </c>
      <c r="AA1463" s="1">
        <f>+AA$3*$F1463*ABS($F1463)*COS(2*PI()*$A1463/$AZ$22+AA$4)*COS(2*PI()*$A1463/$BA$22+AA$5)</f>
        <v>0</v>
      </c>
      <c r="AB1463" s="39">
        <f>+AB$3*$F1463*ABS($F1463)*COS(2*2*PI()*$A1463/$BA$33+AB$4)*COS(2*2*PI()*$A1463/$BA$34+AB$5)*COS(2*2*PI()*$A1463/$BA$35+AB$6)</f>
        <v>0</v>
      </c>
      <c r="AE1463" s="20">
        <f>+$AF$20*SIGN(SOI!A1462)*(ABS(SOI!A1462))^$AE$2</f>
        <v>-0.80895490988935914</v>
      </c>
      <c r="AF1463" s="20">
        <f t="shared" si="619"/>
        <v>-0.8060057007951601</v>
      </c>
      <c r="AG1463" s="19">
        <f t="shared" si="621"/>
        <v>-1.0630055981265767</v>
      </c>
      <c r="AH1463" s="19">
        <f t="shared" si="622"/>
        <v>-1.11280296985211</v>
      </c>
      <c r="AI1463">
        <f t="shared" si="618"/>
        <v>0.86460000000002124</v>
      </c>
      <c r="AJ1463">
        <f t="shared" si="617"/>
        <v>0.25699989733141659</v>
      </c>
      <c r="AK1463">
        <v>1</v>
      </c>
    </row>
    <row r="1464" spans="1:37" x14ac:dyDescent="0.25">
      <c r="A1464">
        <v>120.1666666666642</v>
      </c>
      <c r="B1464" s="2">
        <v>2000.1666666665574</v>
      </c>
      <c r="C1464">
        <f>+D1464+($D$2+E1464+F1464)*SOI!A1463*IF(B1464&gt;$C$18, IF(B1464&lt;$C$19,-1,1),1)</f>
        <v>-1.2091058065160145</v>
      </c>
      <c r="D1464">
        <f>+$D$3*((1-$D$5)*SOI!D1463+$D$5*SOI!D1462) +   $D$4*((1-$D$5)*SOI!E1463+$D$5*SOI!E1462)</f>
        <v>0</v>
      </c>
      <c r="E1464">
        <f t="shared" si="599"/>
        <v>-0.94082667476807691</v>
      </c>
      <c r="F1464">
        <f t="shared" si="600"/>
        <v>1.9004344577172947</v>
      </c>
      <c r="G1464">
        <f t="shared" si="607"/>
        <v>0.95960778294921778</v>
      </c>
      <c r="H1464" s="21">
        <f t="shared" si="608"/>
        <v>-9.0532549225534817E-3</v>
      </c>
      <c r="I1464" s="37">
        <f t="shared" si="601"/>
        <v>-6.6516853735329881E-2</v>
      </c>
      <c r="J1464" s="1">
        <f t="shared" si="609"/>
        <v>-1.3369459984982519E-3</v>
      </c>
      <c r="K1464" s="1">
        <f t="shared" si="610"/>
        <v>2.1390975362280129E-5</v>
      </c>
      <c r="L1464" s="1">
        <f t="shared" si="602"/>
        <v>0.16575762610254494</v>
      </c>
      <c r="M1464" s="1">
        <f t="shared" si="603"/>
        <v>0.12630915339288323</v>
      </c>
      <c r="N1464" s="1">
        <f t="shared" si="604"/>
        <v>-1.5940398223719326E-2</v>
      </c>
      <c r="O1464" s="1">
        <f t="shared" si="605"/>
        <v>-0.66900344502454767</v>
      </c>
      <c r="P1464" s="1">
        <f t="shared" si="606"/>
        <v>7.1545545307283584E-3</v>
      </c>
      <c r="Q1464" s="1">
        <f t="shared" si="611"/>
        <v>-1.3541174286934199E-3</v>
      </c>
      <c r="R1464" s="1">
        <f t="shared" si="612"/>
        <v>-4.9493156736186438E-6</v>
      </c>
      <c r="S1464" s="1">
        <f t="shared" si="613"/>
        <v>1.3902755981698388E-4</v>
      </c>
      <c r="T1464" s="1">
        <f t="shared" si="614"/>
        <v>1.8658616178744436E-3</v>
      </c>
      <c r="U1464" s="1">
        <f t="shared" si="615"/>
        <v>2.4688239055084144E-5</v>
      </c>
      <c r="V1464" s="1">
        <f t="shared" si="616"/>
        <v>2.2166118052270733E-4</v>
      </c>
      <c r="W1464" s="1">
        <f t="shared" si="623"/>
        <v>0</v>
      </c>
      <c r="X1464" s="1">
        <f t="shared" si="623"/>
        <v>0</v>
      </c>
      <c r="Y1464" s="1">
        <f t="shared" si="623"/>
        <v>0</v>
      </c>
      <c r="Z1464" s="1">
        <f t="shared" si="623"/>
        <v>0</v>
      </c>
      <c r="AA1464" s="1">
        <f>+AA$3*$F1464*ABS($F1464)*COS(2*PI()*$A1464/$AZ$22+AA$4)*COS(2*PI()*$A1464/$BA$22+AA$5)</f>
        <v>0</v>
      </c>
      <c r="AB1464" s="39">
        <f>+AB$3*$F1464*ABS($F1464)*COS(2*2*PI()*$A1464/$BA$33+AB$4)*COS(2*2*PI()*$A1464/$BA$34+AB$5)*COS(2*2*PI()*$A1464/$BA$35+AB$6)</f>
        <v>0</v>
      </c>
      <c r="AE1464" s="20">
        <f>+$AF$20*SIGN(SOI!A1463)*(ABS(SOI!A1463))^$AE$2</f>
        <v>-0.7057914831570492</v>
      </c>
      <c r="AF1464" s="20">
        <f t="shared" si="619"/>
        <v>-0.67589194312345457</v>
      </c>
      <c r="AG1464" s="19">
        <f t="shared" si="621"/>
        <v>-0.99576134930249161</v>
      </c>
      <c r="AH1464" s="19">
        <f t="shared" si="622"/>
        <v>-0.92366081958952717</v>
      </c>
      <c r="AI1464">
        <f t="shared" si="618"/>
        <v>0.86520000000002129</v>
      </c>
      <c r="AJ1464">
        <f t="shared" si="617"/>
        <v>0.31986940617903703</v>
      </c>
      <c r="AK1464">
        <v>1</v>
      </c>
    </row>
    <row r="1465" spans="1:37" x14ac:dyDescent="0.25">
      <c r="A1465">
        <v>120.24999999999753</v>
      </c>
      <c r="B1465" s="2">
        <v>2000.2499999998906</v>
      </c>
      <c r="C1465">
        <f>+D1465+($D$2+E1465+F1465)*SOI!A1464*IF(B1465&gt;$C$18, IF(B1465&lt;$C$19,-1,1),1)</f>
        <v>1.1134753204407168</v>
      </c>
      <c r="D1465">
        <f>+$D$3*((1-$D$5)*SOI!D1464+$D$5*SOI!D1463) +   $D$4*((1-$D$5)*SOI!E1464+$D$5*SOI!E1463)</f>
        <v>0</v>
      </c>
      <c r="E1465">
        <f t="shared" si="599"/>
        <v>0.76296473732289716</v>
      </c>
      <c r="F1465">
        <f t="shared" si="600"/>
        <v>-2.1548088878737932</v>
      </c>
      <c r="G1465">
        <f t="shared" si="607"/>
        <v>-1.3918441505508961</v>
      </c>
      <c r="H1465" s="21">
        <f t="shared" si="608"/>
        <v>8.9852370483907689E-3</v>
      </c>
      <c r="I1465" s="37">
        <f t="shared" si="601"/>
        <v>0.35619614676384154</v>
      </c>
      <c r="J1465" s="1">
        <f t="shared" si="609"/>
        <v>6.0561061356448394E-3</v>
      </c>
      <c r="K1465" s="1">
        <f t="shared" si="610"/>
        <v>-3.9750747521926695E-4</v>
      </c>
      <c r="L1465" s="1">
        <f t="shared" si="602"/>
        <v>-0.76850517644232885</v>
      </c>
      <c r="M1465" s="1">
        <f t="shared" si="603"/>
        <v>0.10684566783533374</v>
      </c>
      <c r="N1465" s="1">
        <f t="shared" si="604"/>
        <v>2.0868422056066326E-2</v>
      </c>
      <c r="O1465" s="1">
        <f t="shared" si="605"/>
        <v>0.74055368534290755</v>
      </c>
      <c r="P1465" s="1">
        <f t="shared" si="606"/>
        <v>-2.5905730223748851E-2</v>
      </c>
      <c r="Q1465" s="1">
        <f t="shared" si="611"/>
        <v>1.4995773304297471E-3</v>
      </c>
      <c r="R1465" s="1">
        <f t="shared" si="612"/>
        <v>-2.9350480219897652E-5</v>
      </c>
      <c r="S1465" s="1">
        <f t="shared" si="613"/>
        <v>9.7465039533917077E-4</v>
      </c>
      <c r="T1465" s="1">
        <f t="shared" si="614"/>
        <v>9.575928687149831E-3</v>
      </c>
      <c r="U1465" s="1">
        <f t="shared" si="615"/>
        <v>4.7869718400814481E-4</v>
      </c>
      <c r="V1465" s="1">
        <f t="shared" si="616"/>
        <v>1.0507353103343848E-3</v>
      </c>
      <c r="W1465" s="1">
        <f t="shared" si="623"/>
        <v>0</v>
      </c>
      <c r="X1465" s="1">
        <f t="shared" si="623"/>
        <v>0</v>
      </c>
      <c r="Y1465" s="1">
        <f t="shared" si="623"/>
        <v>0</v>
      </c>
      <c r="Z1465" s="1">
        <f t="shared" si="623"/>
        <v>0</v>
      </c>
      <c r="AA1465" s="1">
        <f>+AA$3*$F1465*ABS($F1465)*COS(2*PI()*$A1465/$AZ$22+AA$4)*COS(2*PI()*$A1465/$BA$22+AA$5)</f>
        <v>0</v>
      </c>
      <c r="AB1465" s="39">
        <f>+AB$3*$F1465*ABS($F1465)*COS(2*2*PI()*$A1465/$BA$33+AB$4)*COS(2*2*PI()*$A1465/$BA$34+AB$5)*COS(2*2*PI()*$A1465/$BA$35+AB$6)</f>
        <v>0</v>
      </c>
      <c r="AE1465" s="20">
        <f>+$AF$20*SIGN(SOI!A1464)*(ABS(SOI!A1464))^$AE$2</f>
        <v>-0.5129294363239556</v>
      </c>
      <c r="AF1465" s="20">
        <f t="shared" si="619"/>
        <v>-0.57721678526832021</v>
      </c>
      <c r="AG1465" s="19">
        <f t="shared" si="621"/>
        <v>-0.92240927264733485</v>
      </c>
      <c r="AH1465" s="19">
        <f t="shared" si="622"/>
        <v>-1.0243807374331726</v>
      </c>
      <c r="AI1465">
        <f t="shared" si="618"/>
        <v>0.86580000000002133</v>
      </c>
      <c r="AJ1465">
        <f t="shared" si="617"/>
        <v>0.34519248737901465</v>
      </c>
      <c r="AK1465">
        <v>1</v>
      </c>
    </row>
    <row r="1466" spans="1:37" x14ac:dyDescent="0.25">
      <c r="A1466">
        <v>120.33333333333086</v>
      </c>
      <c r="B1466" s="2">
        <v>2000.3333333332239</v>
      </c>
      <c r="C1466">
        <f>+D1466+($D$2+E1466+F1466)*SOI!A1465*IF(B1466&gt;$C$18, IF(B1466&lt;$C$19,-1,1),1)</f>
        <v>-2.3371859076319779</v>
      </c>
      <c r="D1466">
        <f>+$D$3*((1-$D$5)*SOI!D1465+$D$5*SOI!D1464) +   $D$4*((1-$D$5)*SOI!E1465+$D$5*SOI!E1464)</f>
        <v>0</v>
      </c>
      <c r="E1466">
        <f t="shared" si="599"/>
        <v>-0.68067141212747906</v>
      </c>
      <c r="F1466">
        <f t="shared" si="600"/>
        <v>3.6021537966674515</v>
      </c>
      <c r="G1466">
        <f t="shared" si="607"/>
        <v>2.9214823845399724</v>
      </c>
      <c r="H1466" s="21">
        <f t="shared" si="608"/>
        <v>-5.0887065084598412E-3</v>
      </c>
      <c r="I1466" s="37">
        <f t="shared" si="601"/>
        <v>-0.44627639408020525</v>
      </c>
      <c r="J1466" s="1">
        <f t="shared" si="609"/>
        <v>2.6940039067661535E-2</v>
      </c>
      <c r="K1466" s="1">
        <f t="shared" si="610"/>
        <v>2.7843712430419278E-4</v>
      </c>
      <c r="L1466" s="1">
        <f t="shared" si="602"/>
        <v>0.76553417149471548</v>
      </c>
      <c r="M1466" s="1">
        <f t="shared" si="603"/>
        <v>-0.37935600504687716</v>
      </c>
      <c r="N1466" s="1">
        <f t="shared" si="604"/>
        <v>2.5729382082262137E-2</v>
      </c>
      <c r="O1466" s="1">
        <f t="shared" si="605"/>
        <v>-0.28830248082373461</v>
      </c>
      <c r="P1466" s="1">
        <f t="shared" si="606"/>
        <v>4.6791617923418821E-2</v>
      </c>
      <c r="Q1466" s="1">
        <f t="shared" si="611"/>
        <v>-6.5644547100694086E-3</v>
      </c>
      <c r="R1466" s="1">
        <f t="shared" si="612"/>
        <v>-1.6097546917501746E-4</v>
      </c>
      <c r="S1466" s="1">
        <f t="shared" si="613"/>
        <v>-1.505578160080076E-3</v>
      </c>
      <c r="T1466" s="1">
        <f t="shared" si="614"/>
        <v>3.7135606331758731E-3</v>
      </c>
      <c r="U1466" s="1">
        <f t="shared" si="615"/>
        <v>1.0832976337513945E-3</v>
      </c>
      <c r="V1466" s="1">
        <f t="shared" si="616"/>
        <v>-2.3399430921398866E-3</v>
      </c>
      <c r="W1466" s="1">
        <f t="shared" si="623"/>
        <v>0</v>
      </c>
      <c r="X1466" s="1">
        <f t="shared" si="623"/>
        <v>0</v>
      </c>
      <c r="Y1466" s="1">
        <f t="shared" si="623"/>
        <v>0</v>
      </c>
      <c r="Z1466" s="1">
        <f t="shared" si="623"/>
        <v>0</v>
      </c>
      <c r="AA1466" s="1">
        <f>+AA$3*$F1466*ABS($F1466)*COS(2*PI()*$A1466/$AZ$22+AA$4)*COS(2*PI()*$A1466/$BA$22+AA$5)</f>
        <v>0</v>
      </c>
      <c r="AB1466" s="39">
        <f>+AB$3*$F1466*ABS($F1466)*COS(2*2*PI()*$A1466/$BA$33+AB$4)*COS(2*2*PI()*$A1466/$BA$34+AB$5)*COS(2*2*PI()*$A1466/$BA$35+AB$6)</f>
        <v>0</v>
      </c>
      <c r="AE1466" s="20">
        <f>+$AF$20*SIGN(SOI!A1465)*(ABS(SOI!A1465))^$AE$2</f>
        <v>-0.5129294363239556</v>
      </c>
      <c r="AF1466" s="20">
        <f t="shared" si="619"/>
        <v>-0.50534919132874023</v>
      </c>
      <c r="AG1466" s="19">
        <f t="shared" si="621"/>
        <v>-1.1232773509072715</v>
      </c>
      <c r="AH1466" s="19">
        <f t="shared" si="622"/>
        <v>-1.1313245791537978</v>
      </c>
      <c r="AI1466">
        <f t="shared" si="618"/>
        <v>0.86640000000002138</v>
      </c>
      <c r="AJ1466">
        <f t="shared" si="617"/>
        <v>0.61792815957853131</v>
      </c>
      <c r="AK1466">
        <v>1</v>
      </c>
    </row>
    <row r="1467" spans="1:37" x14ac:dyDescent="0.25">
      <c r="A1467">
        <v>120.41666666666418</v>
      </c>
      <c r="B1467" s="2">
        <v>2000.4166666665571</v>
      </c>
      <c r="C1467">
        <f>+D1467+($D$2+E1467+F1467)*SOI!A1466*IF(B1467&gt;$C$18, IF(B1467&lt;$C$19,-1,1),1)</f>
        <v>44.260343598795231</v>
      </c>
      <c r="D1467">
        <f>+$D$3*((1-$D$5)*SOI!D1466+$D$5*SOI!D1465) +   $D$4*((1-$D$5)*SOI!E1466+$D$5*SOI!E1465)</f>
        <v>0</v>
      </c>
      <c r="E1467">
        <f t="shared" si="599"/>
        <v>0.65467329765194493</v>
      </c>
      <c r="F1467">
        <f t="shared" si="600"/>
        <v>-59.668464762712254</v>
      </c>
      <c r="G1467">
        <f t="shared" si="607"/>
        <v>-59.013791465060308</v>
      </c>
      <c r="H1467" s="21">
        <f t="shared" si="608"/>
        <v>2.8445198901813608E-2</v>
      </c>
      <c r="I1467" s="37">
        <f t="shared" si="601"/>
        <v>0.97343568104761635</v>
      </c>
      <c r="J1467" s="1">
        <f t="shared" si="609"/>
        <v>0.82843732582765084</v>
      </c>
      <c r="K1467" s="1">
        <f t="shared" si="610"/>
        <v>-2.2405107882446038E-6</v>
      </c>
      <c r="L1467" s="1">
        <f t="shared" si="602"/>
        <v>-0.26122433652137661</v>
      </c>
      <c r="M1467" s="1">
        <f t="shared" si="603"/>
        <v>5.3481681612621763</v>
      </c>
      <c r="N1467" s="1">
        <f t="shared" si="604"/>
        <v>-1.0198685483156511</v>
      </c>
      <c r="O1467" s="1">
        <f t="shared" si="605"/>
        <v>1.1030785219526544E-3</v>
      </c>
      <c r="P1467" s="1">
        <f t="shared" si="606"/>
        <v>-0.28839043975210316</v>
      </c>
      <c r="Q1467" s="1">
        <f t="shared" si="611"/>
        <v>-3.6683569651216281</v>
      </c>
      <c r="R1467" s="1">
        <f t="shared" si="612"/>
        <v>0.19621670521890075</v>
      </c>
      <c r="S1467" s="1">
        <f t="shared" si="613"/>
        <v>-0.1301731740758611</v>
      </c>
      <c r="T1467" s="1">
        <f t="shared" si="614"/>
        <v>4.8483908374637664E-6</v>
      </c>
      <c r="U1467" s="1">
        <f t="shared" si="615"/>
        <v>1.4563438879642211E-2</v>
      </c>
      <c r="V1467" s="1">
        <f t="shared" si="616"/>
        <v>-0.57165358976068825</v>
      </c>
      <c r="W1467" s="1">
        <f t="shared" si="623"/>
        <v>0</v>
      </c>
      <c r="X1467" s="1">
        <f t="shared" si="623"/>
        <v>0</v>
      </c>
      <c r="Y1467" s="1">
        <f t="shared" si="623"/>
        <v>0</v>
      </c>
      <c r="Z1467" s="1">
        <f t="shared" si="623"/>
        <v>0</v>
      </c>
      <c r="AA1467" s="1">
        <f>+AA$3*$F1467*ABS($F1467)*COS(2*PI()*$A1467/$AZ$22+AA$4)*COS(2*PI()*$A1467/$BA$22+AA$5)</f>
        <v>0</v>
      </c>
      <c r="AB1467" s="39">
        <f>+AB$3*$F1467*ABS($F1467)*COS(2*2*PI()*$A1467/$BA$33+AB$4)*COS(2*2*PI()*$A1467/$BA$34+AB$5)*COS(2*2*PI()*$A1467/$BA$35+AB$6)</f>
        <v>0</v>
      </c>
      <c r="AE1467" s="20">
        <f>+$AF$20*SIGN(SOI!A1466)*(ABS(SOI!A1466))^$AE$2</f>
        <v>-0.49018870133830955</v>
      </c>
      <c r="AF1467" s="20">
        <f t="shared" si="619"/>
        <v>-0.4691125287935769</v>
      </c>
      <c r="AG1467" s="19">
        <f t="shared" si="621"/>
        <v>-1.1363086361277266</v>
      </c>
      <c r="AH1467" s="19">
        <f t="shared" si="622"/>
        <v>-1.1227532885086391</v>
      </c>
      <c r="AI1467">
        <f t="shared" si="618"/>
        <v>0.86700000000002142</v>
      </c>
      <c r="AJ1467">
        <f t="shared" si="617"/>
        <v>0.66719610733414969</v>
      </c>
      <c r="AK1467">
        <v>1</v>
      </c>
    </row>
    <row r="1468" spans="1:37" x14ac:dyDescent="0.25">
      <c r="A1468">
        <v>120.49999999999751</v>
      </c>
      <c r="B1468" s="2">
        <v>2000.4999999998904</v>
      </c>
      <c r="C1468">
        <f>+D1468+($D$2+E1468+F1468)*SOI!A1467*IF(B1468&gt;$C$18, IF(B1468&lt;$C$19,-1,1),1)</f>
        <v>2.6776760174827929</v>
      </c>
      <c r="D1468">
        <f>+$D$3*((1-$D$5)*SOI!D1467+$D$5*SOI!D1466) +   $D$4*((1-$D$5)*SOI!E1467+$D$5*SOI!E1466)</f>
        <v>0</v>
      </c>
      <c r="E1468">
        <f t="shared" si="599"/>
        <v>-0.67488859934532908</v>
      </c>
      <c r="F1468">
        <f t="shared" si="600"/>
        <v>-4.0227886243086939</v>
      </c>
      <c r="G1468">
        <f t="shared" si="607"/>
        <v>-4.697677223654023</v>
      </c>
      <c r="H1468" s="21">
        <f t="shared" si="608"/>
        <v>-1.3425657387033892E-3</v>
      </c>
      <c r="I1468" s="37">
        <f t="shared" si="601"/>
        <v>-1.4366772761824414E-2</v>
      </c>
      <c r="J1468" s="1">
        <f t="shared" si="609"/>
        <v>-3.5767966051556001E-4</v>
      </c>
      <c r="K1468" s="1">
        <f t="shared" si="610"/>
        <v>-6.6995085266279262E-8</v>
      </c>
      <c r="L1468" s="1">
        <f t="shared" si="602"/>
        <v>4.0194732662234389E-2</v>
      </c>
      <c r="M1468" s="1">
        <f t="shared" si="603"/>
        <v>0.15645436322465844</v>
      </c>
      <c r="N1468" s="1">
        <f t="shared" si="604"/>
        <v>7.3014526873543505E-3</v>
      </c>
      <c r="O1468" s="1">
        <f t="shared" si="605"/>
        <v>-0.25704602382063696</v>
      </c>
      <c r="P1468" s="1">
        <f t="shared" si="606"/>
        <v>-2.4050094800125989E-4</v>
      </c>
      <c r="Q1468" s="1">
        <f t="shared" si="611"/>
        <v>7.6827958232151639E-4</v>
      </c>
      <c r="R1468" s="1">
        <f t="shared" si="612"/>
        <v>6.0650675483344069E-7</v>
      </c>
      <c r="S1468" s="1">
        <f t="shared" si="613"/>
        <v>-1.3754301265401361E-5</v>
      </c>
      <c r="T1468" s="1">
        <f t="shared" si="614"/>
        <v>1.7384315422523287E-4</v>
      </c>
      <c r="U1468" s="1">
        <f t="shared" si="615"/>
        <v>-1.7924697380281915E-7</v>
      </c>
      <c r="V1468" s="1">
        <f t="shared" si="616"/>
        <v>3.4129815844488655E-6</v>
      </c>
      <c r="W1468" s="1">
        <f t="shared" si="623"/>
        <v>0</v>
      </c>
      <c r="X1468" s="1">
        <f t="shared" si="623"/>
        <v>0</v>
      </c>
      <c r="Y1468" s="1">
        <f t="shared" si="623"/>
        <v>0</v>
      </c>
      <c r="Z1468" s="1">
        <f t="shared" si="623"/>
        <v>0</v>
      </c>
      <c r="AA1468" s="1">
        <f>+AA$3*$F1468*ABS($F1468)*COS(2*PI()*$A1468/$AZ$22+AA$4)*COS(2*PI()*$A1468/$BA$22+AA$5)</f>
        <v>0</v>
      </c>
      <c r="AB1468" s="39">
        <f>+AB$3*$F1468*ABS($F1468)*COS(2*2*PI()*$A1468/$BA$33+AB$4)*COS(2*2*PI()*$A1468/$BA$34+AB$5)*COS(2*2*PI()*$A1468/$BA$35+AB$6)</f>
        <v>0</v>
      </c>
      <c r="AE1468" s="20">
        <f>+$AF$20*SIGN(SOI!A1467)*(ABS(SOI!A1467))^$AE$2</f>
        <v>-0.40421944871846566</v>
      </c>
      <c r="AF1468" s="20">
        <f t="shared" si="619"/>
        <v>-0.39569493639644077</v>
      </c>
      <c r="AG1468" s="19">
        <f t="shared" si="621"/>
        <v>-1.1141336749459168</v>
      </c>
      <c r="AH1468" s="19">
        <f t="shared" si="622"/>
        <v>-1.1158128707293833</v>
      </c>
      <c r="AI1468">
        <f t="shared" si="618"/>
        <v>0.86760000000002147</v>
      </c>
      <c r="AJ1468">
        <f t="shared" si="617"/>
        <v>0.71843873854947593</v>
      </c>
      <c r="AK1468">
        <v>1</v>
      </c>
    </row>
    <row r="1469" spans="1:37" x14ac:dyDescent="0.25">
      <c r="A1469">
        <v>120.58333333333084</v>
      </c>
      <c r="B1469" s="2">
        <v>2000.5833333332237</v>
      </c>
      <c r="C1469">
        <f>+D1469+($D$2+E1469+F1469)*SOI!A1468*IF(B1469&gt;$C$18, IF(B1469&lt;$C$19,-1,1),1)</f>
        <v>-1.0744586200357693</v>
      </c>
      <c r="D1469">
        <f>+$D$3*((1-$D$5)*SOI!D1468+$D$5*SOI!D1467) +   $D$4*((1-$D$5)*SOI!E1468+$D$5*SOI!E1467)</f>
        <v>0</v>
      </c>
      <c r="E1469">
        <f t="shared" si="599"/>
        <v>0.74906623543017581</v>
      </c>
      <c r="F1469">
        <f t="shared" si="600"/>
        <v>2.2355410424469611</v>
      </c>
      <c r="G1469">
        <f t="shared" si="607"/>
        <v>2.9846072778771369</v>
      </c>
      <c r="H1469" s="21">
        <f t="shared" si="608"/>
        <v>-5.6221229185513567E-3</v>
      </c>
      <c r="I1469" s="37">
        <f t="shared" si="601"/>
        <v>-0.24945540693409762</v>
      </c>
      <c r="J1469" s="1">
        <f t="shared" si="609"/>
        <v>2.738079673108628E-4</v>
      </c>
      <c r="K1469" s="1">
        <f t="shared" si="610"/>
        <v>1.7989418467702914E-4</v>
      </c>
      <c r="L1469" s="1">
        <f t="shared" si="602"/>
        <v>-0.61247225329382982</v>
      </c>
      <c r="M1469" s="1">
        <f t="shared" si="603"/>
        <v>-6.8977240616289754E-3</v>
      </c>
      <c r="N1469" s="1">
        <f t="shared" si="604"/>
        <v>-0.1012684775154533</v>
      </c>
      <c r="O1469" s="1">
        <f t="shared" si="605"/>
        <v>0.65793410982806888</v>
      </c>
      <c r="P1469" s="1">
        <f t="shared" si="606"/>
        <v>1.6557782991749429E-2</v>
      </c>
      <c r="Q1469" s="1">
        <f t="shared" si="611"/>
        <v>4.6978855733111589E-4</v>
      </c>
      <c r="R1469" s="1">
        <f t="shared" si="612"/>
        <v>6.4395049888982816E-6</v>
      </c>
      <c r="S1469" s="1">
        <f t="shared" si="613"/>
        <v>3.3123577548984798E-3</v>
      </c>
      <c r="T1469" s="1">
        <f t="shared" si="614"/>
        <v>6.7802604964759833E-3</v>
      </c>
      <c r="U1469" s="1">
        <f t="shared" si="615"/>
        <v>2.1427471450485592E-4</v>
      </c>
      <c r="V1469" s="1">
        <f t="shared" si="616"/>
        <v>3.2589998774364016E-3</v>
      </c>
      <c r="W1469" s="1">
        <f t="shared" si="623"/>
        <v>0</v>
      </c>
      <c r="X1469" s="1">
        <f t="shared" si="623"/>
        <v>0</v>
      </c>
      <c r="Y1469" s="1">
        <f t="shared" si="623"/>
        <v>0</v>
      </c>
      <c r="Z1469" s="1">
        <f t="shared" si="623"/>
        <v>0</v>
      </c>
      <c r="AA1469" s="1">
        <f>+AA$3*$F1469*ABS($F1469)*COS(2*PI()*$A1469/$AZ$22+AA$4)*COS(2*PI()*$A1469/$BA$22+AA$5)</f>
        <v>0</v>
      </c>
      <c r="AB1469" s="39">
        <f>+AB$3*$F1469*ABS($F1469)*COS(2*2*PI()*$A1469/$BA$33+AB$4)*COS(2*2*PI()*$A1469/$BA$34+AB$5)*COS(2*2*PI()*$A1469/$BA$35+AB$6)</f>
        <v>0</v>
      </c>
      <c r="AE1469" s="20">
        <f>+$AF$20*SIGN(SOI!A1468)*(ABS(SOI!A1468))^$AE$2</f>
        <v>-0.29267665913254715</v>
      </c>
      <c r="AF1469" s="20">
        <f t="shared" si="619"/>
        <v>-0.33550171136676249</v>
      </c>
      <c r="AG1469" s="19">
        <f t="shared" si="621"/>
        <v>-1.1285771717866662</v>
      </c>
      <c r="AH1469" s="19">
        <f t="shared" si="622"/>
        <v>-1.1304292564415617</v>
      </c>
      <c r="AI1469">
        <f t="shared" si="618"/>
        <v>0.86820000000002151</v>
      </c>
      <c r="AJ1469">
        <f t="shared" si="617"/>
        <v>0.79307546041990373</v>
      </c>
      <c r="AK1469">
        <v>1</v>
      </c>
    </row>
    <row r="1470" spans="1:37" x14ac:dyDescent="0.25">
      <c r="A1470">
        <v>120.66666666666417</v>
      </c>
      <c r="B1470" s="2">
        <v>2000.6666666665569</v>
      </c>
      <c r="C1470">
        <f>+D1470+($D$2+E1470+F1470)*SOI!A1469*IF(B1470&gt;$C$18, IF(B1470&lt;$C$19,-1,1),1)</f>
        <v>1.096591460040246</v>
      </c>
      <c r="D1470">
        <f>+$D$3*((1-$D$5)*SOI!D1469+$D$5*SOI!D1468) +   $D$4*((1-$D$5)*SOI!E1469+$D$5*SOI!E1468)</f>
        <v>0</v>
      </c>
      <c r="E1470">
        <f t="shared" si="599"/>
        <v>-0.91133851651386344</v>
      </c>
      <c r="F1470">
        <f t="shared" si="600"/>
        <v>-1.9004344579483057</v>
      </c>
      <c r="G1470">
        <f t="shared" si="607"/>
        <v>-2.8117729744621691</v>
      </c>
      <c r="H1470" s="21">
        <f t="shared" si="608"/>
        <v>2.3321778231747942E-2</v>
      </c>
      <c r="I1470" s="37">
        <f t="shared" si="601"/>
        <v>0.4814463794924464</v>
      </c>
      <c r="J1470" s="1">
        <f t="shared" si="609"/>
        <v>1.0165164442404503E-3</v>
      </c>
      <c r="K1470" s="1">
        <f t="shared" si="610"/>
        <v>-5.3025870025339165E-4</v>
      </c>
      <c r="L1470" s="1">
        <f t="shared" si="602"/>
        <v>1.0755130172136904</v>
      </c>
      <c r="M1470" s="1">
        <f t="shared" si="603"/>
        <v>1.3268417877126832E-2</v>
      </c>
      <c r="N1470" s="1">
        <f t="shared" si="604"/>
        <v>0.1557195932913101</v>
      </c>
      <c r="O1470" s="1">
        <f t="shared" si="605"/>
        <v>-0.55968835236814263</v>
      </c>
      <c r="P1470" s="1">
        <f t="shared" si="606"/>
        <v>-3.2672302851541504E-2</v>
      </c>
      <c r="Q1470" s="1">
        <f t="shared" si="611"/>
        <v>1.3895837873653186E-3</v>
      </c>
      <c r="R1470" s="1">
        <f t="shared" si="612"/>
        <v>-3.6761209461703159E-5</v>
      </c>
      <c r="S1470" s="1">
        <f t="shared" si="613"/>
        <v>9.830174347385142E-3</v>
      </c>
      <c r="T1470" s="1">
        <f t="shared" si="614"/>
        <v>1.0128368609519108E-2</v>
      </c>
      <c r="U1470" s="1">
        <f t="shared" si="615"/>
        <v>8.1602504530553749E-4</v>
      </c>
      <c r="V1470" s="1">
        <f t="shared" si="616"/>
        <v>9.8885106084070553E-3</v>
      </c>
      <c r="W1470" s="1">
        <f t="shared" si="623"/>
        <v>0</v>
      </c>
      <c r="X1470" s="1">
        <f t="shared" si="623"/>
        <v>0</v>
      </c>
      <c r="Y1470" s="1">
        <f t="shared" si="623"/>
        <v>0</v>
      </c>
      <c r="Z1470" s="1">
        <f t="shared" si="623"/>
        <v>0</v>
      </c>
      <c r="AA1470" s="1">
        <f>+AA$3*$F1470*ABS($F1470)*COS(2*PI()*$A1470/$AZ$22+AA$4)*COS(2*PI()*$A1470/$BA$22+AA$5)</f>
        <v>0</v>
      </c>
      <c r="AB1470" s="39">
        <f>+AB$3*$F1470*ABS($F1470)*COS(2*2*PI()*$A1470/$BA$33+AB$4)*COS(2*2*PI()*$A1470/$BA$34+AB$5)*COS(2*2*PI()*$A1470/$BA$35+AB$6)</f>
        <v>0</v>
      </c>
      <c r="AE1470" s="20">
        <f>+$AF$20*SIGN(SOI!A1469)*(ABS(SOI!A1469))^$AE$2</f>
        <v>-0.30960902624927489</v>
      </c>
      <c r="AF1470" s="20">
        <f t="shared" si="619"/>
        <v>-0.33216219554522936</v>
      </c>
      <c r="AG1470" s="19">
        <f t="shared" si="621"/>
        <v>-0.84548045879072375</v>
      </c>
      <c r="AH1470" s="19">
        <f t="shared" si="622"/>
        <v>-1.1438359619697729</v>
      </c>
      <c r="AI1470">
        <f t="shared" si="618"/>
        <v>0.86880000000002156</v>
      </c>
      <c r="AJ1470">
        <f t="shared" si="617"/>
        <v>0.51331826324549445</v>
      </c>
      <c r="AK1470">
        <v>1</v>
      </c>
    </row>
    <row r="1471" spans="1:37" x14ac:dyDescent="0.25">
      <c r="A1471">
        <v>120.7499999999975</v>
      </c>
      <c r="B1471" s="2">
        <v>2000.7499999998902</v>
      </c>
      <c r="C1471">
        <f>+D1471+($D$2+E1471+F1471)*SOI!A1470*IF(B1471&gt;$C$18, IF(B1471&lt;$C$19,-1,1),1)</f>
        <v>-1.8859599601708728</v>
      </c>
      <c r="D1471">
        <f>+$D$3*((1-$D$5)*SOI!D1470+$D$5*SOI!D1469) +   $D$4*((1-$D$5)*SOI!E1470+$D$5*SOI!E1469)</f>
        <v>0</v>
      </c>
      <c r="E1471">
        <f t="shared" si="599"/>
        <v>1.2742092212718328</v>
      </c>
      <c r="F1471">
        <f t="shared" si="600"/>
        <v>2.1548088881297538</v>
      </c>
      <c r="G1471">
        <f t="shared" si="607"/>
        <v>3.4290181094015866</v>
      </c>
      <c r="H1471" s="21">
        <f t="shared" si="608"/>
        <v>-2.5437306417629368E-2</v>
      </c>
      <c r="I1471" s="37">
        <f t="shared" si="601"/>
        <v>-0.56022744076467768</v>
      </c>
      <c r="J1471" s="1">
        <f t="shared" si="609"/>
        <v>6.8928474712942776E-3</v>
      </c>
      <c r="K1471" s="1">
        <f t="shared" si="610"/>
        <v>3.760362836984271E-5</v>
      </c>
      <c r="L1471" s="1">
        <f t="shared" si="602"/>
        <v>-0.61110456230880961</v>
      </c>
      <c r="M1471" s="1">
        <f t="shared" si="603"/>
        <v>-7.7319128132421505E-2</v>
      </c>
      <c r="N1471" s="1">
        <f t="shared" si="604"/>
        <v>-0.16682180349036491</v>
      </c>
      <c r="O1471" s="1">
        <f t="shared" si="605"/>
        <v>7.1619379560176916E-2</v>
      </c>
      <c r="P1471" s="1">
        <f t="shared" si="606"/>
        <v>3.1866733963753072E-2</v>
      </c>
      <c r="Q1471" s="1">
        <f t="shared" si="611"/>
        <v>8.6748524586827518E-3</v>
      </c>
      <c r="R1471" s="1">
        <f t="shared" si="612"/>
        <v>2.6704447822885444E-4</v>
      </c>
      <c r="S1471" s="1">
        <f t="shared" si="613"/>
        <v>1.2254263765375464E-2</v>
      </c>
      <c r="T1471" s="1">
        <f t="shared" si="614"/>
        <v>7.364167175181039E-4</v>
      </c>
      <c r="U1471" s="1">
        <f t="shared" si="615"/>
        <v>9.2614236149500778E-4</v>
      </c>
      <c r="V1471" s="1">
        <f t="shared" si="616"/>
        <v>1.0332329409910882E-2</v>
      </c>
      <c r="W1471" s="1">
        <f t="shared" si="623"/>
        <v>0</v>
      </c>
      <c r="X1471" s="1">
        <f t="shared" si="623"/>
        <v>0</v>
      </c>
      <c r="Y1471" s="1">
        <f t="shared" si="623"/>
        <v>0</v>
      </c>
      <c r="Z1471" s="1">
        <f t="shared" si="623"/>
        <v>0</v>
      </c>
      <c r="AA1471" s="1">
        <f>+AA$3*$F1471*ABS($F1471)*COS(2*PI()*$A1471/$AZ$22+AA$4)*COS(2*PI()*$A1471/$BA$22+AA$5)</f>
        <v>0</v>
      </c>
      <c r="AB1471" s="39">
        <f>+AB$3*$F1471*ABS($F1471)*COS(2*2*PI()*$A1471/$BA$33+AB$4)*COS(2*2*PI()*$A1471/$BA$34+AB$5)*COS(2*2*PI()*$A1471/$BA$35+AB$6)</f>
        <v>0</v>
      </c>
      <c r="AE1471" s="20">
        <f>+$AF$20*SIGN(SOI!A1470)*(ABS(SOI!A1470))^$AE$2</f>
        <v>-0.39420090125386592</v>
      </c>
      <c r="AF1471" s="20">
        <f t="shared" si="619"/>
        <v>-0.39799954294715012</v>
      </c>
      <c r="AG1471" s="19">
        <f t="shared" si="621"/>
        <v>-1.011637542853921</v>
      </c>
      <c r="AH1471" s="19">
        <f t="shared" si="622"/>
        <v>-1.1451264861056101</v>
      </c>
      <c r="AI1471">
        <f t="shared" si="618"/>
        <v>0.8694000000000216</v>
      </c>
      <c r="AJ1471">
        <f t="shared" si="617"/>
        <v>0.61363799990677093</v>
      </c>
      <c r="AK1471">
        <v>1</v>
      </c>
    </row>
    <row r="1472" spans="1:37" x14ac:dyDescent="0.25">
      <c r="A1472">
        <v>120.83333333333083</v>
      </c>
      <c r="B1472" s="2">
        <v>2000.8333333332234</v>
      </c>
      <c r="C1472">
        <f>+D1472+($D$2+E1472+F1472)*SOI!A1471*IF(B1472&gt;$C$18, IF(B1472&lt;$C$19,-1,1),1)</f>
        <v>4.4923137906160271</v>
      </c>
      <c r="D1472">
        <f>+$D$3*((1-$D$5)*SOI!D1471+$D$5*SOI!D1470) +   $D$4*((1-$D$5)*SOI!E1471+$D$5*SOI!E1470)</f>
        <v>0</v>
      </c>
      <c r="E1472">
        <f t="shared" si="599"/>
        <v>-2.387597923878602</v>
      </c>
      <c r="F1472">
        <f t="shared" si="600"/>
        <v>-3.6021537969427673</v>
      </c>
      <c r="G1472">
        <f t="shared" si="607"/>
        <v>-5.9897517208213689</v>
      </c>
      <c r="H1472" s="21">
        <f t="shared" si="608"/>
        <v>2.677184941079414E-3</v>
      </c>
      <c r="I1472" s="37">
        <f t="shared" si="601"/>
        <v>0.26850185105764091</v>
      </c>
      <c r="J1472" s="1">
        <f t="shared" si="609"/>
        <v>8.3748325479507252E-3</v>
      </c>
      <c r="K1472" s="1">
        <f t="shared" si="610"/>
        <v>-1.7295435297439348E-6</v>
      </c>
      <c r="L1472" s="1">
        <f t="shared" si="602"/>
        <v>1.1238762232536413E-2</v>
      </c>
      <c r="M1472" s="1">
        <f t="shared" si="603"/>
        <v>0.19601147889805029</v>
      </c>
      <c r="N1472" s="1">
        <f t="shared" si="604"/>
        <v>8.7280584825528862E-2</v>
      </c>
      <c r="O1472" s="1">
        <f t="shared" si="605"/>
        <v>-0.44148364939120877</v>
      </c>
      <c r="P1472" s="1">
        <f t="shared" si="606"/>
        <v>-1.2928623039594869E-2</v>
      </c>
      <c r="Q1472" s="1">
        <f t="shared" si="611"/>
        <v>1.1505923704664162E-2</v>
      </c>
      <c r="R1472" s="1">
        <f t="shared" si="612"/>
        <v>-1.697563004169443E-4</v>
      </c>
      <c r="S1472" s="1">
        <f t="shared" si="613"/>
        <v>3.0728047557050738E-3</v>
      </c>
      <c r="T1472" s="1">
        <f t="shared" si="614"/>
        <v>8.3485425646243598E-5</v>
      </c>
      <c r="U1472" s="1">
        <f t="shared" si="615"/>
        <v>1.8008410177910631E-4</v>
      </c>
      <c r="V1472" s="1">
        <f t="shared" si="616"/>
        <v>2.1931977792191606E-3</v>
      </c>
      <c r="W1472" s="1">
        <f t="shared" si="623"/>
        <v>0</v>
      </c>
      <c r="X1472" s="1">
        <f t="shared" si="623"/>
        <v>0</v>
      </c>
      <c r="Y1472" s="1">
        <f t="shared" si="623"/>
        <v>0</v>
      </c>
      <c r="Z1472" s="1">
        <f t="shared" si="623"/>
        <v>0</v>
      </c>
      <c r="AA1472" s="1">
        <f>+AA$3*$F1472*ABS($F1472)*COS(2*PI()*$A1472/$AZ$22+AA$4)*COS(2*PI()*$A1472/$BA$22+AA$5)</f>
        <v>0</v>
      </c>
      <c r="AB1472" s="39">
        <f>+AB$3*$F1472*ABS($F1472)*COS(2*2*PI()*$A1472/$BA$33+AB$4)*COS(2*2*PI()*$A1472/$BA$34+AB$5)*COS(2*2*PI()*$A1472/$BA$35+AB$6)</f>
        <v>0</v>
      </c>
      <c r="AE1472" s="20">
        <f>+$AF$20*SIGN(SOI!A1471)*(ABS(SOI!A1471))^$AE$2</f>
        <v>-0.49018870133830955</v>
      </c>
      <c r="AF1472" s="20">
        <f t="shared" si="619"/>
        <v>-0.48341559798286388</v>
      </c>
      <c r="AG1472" s="19">
        <f t="shared" si="621"/>
        <v>-0.89298938955512597</v>
      </c>
      <c r="AH1472" s="19">
        <f t="shared" si="622"/>
        <v>-1.1476932451133151</v>
      </c>
      <c r="AI1472">
        <f t="shared" si="618"/>
        <v>0.87000000000002164</v>
      </c>
      <c r="AJ1472">
        <f t="shared" si="617"/>
        <v>0.40957379157226209</v>
      </c>
      <c r="AK1472">
        <v>1</v>
      </c>
    </row>
    <row r="1473" spans="1:37" x14ac:dyDescent="0.25">
      <c r="A1473">
        <v>120.91666666666416</v>
      </c>
      <c r="B1473" s="2">
        <v>2000.9166666665567</v>
      </c>
      <c r="C1473">
        <f>+D1473+($D$2+E1473+F1473)*SOI!A1472*IF(B1473&gt;$C$18, IF(B1473&lt;$C$19,-1,1),1)</f>
        <v>-92.72570038181064</v>
      </c>
      <c r="D1473">
        <f>+$D$3*((1-$D$5)*SOI!D1472+$D$5*SOI!D1471) +   $D$4*((1-$D$5)*SOI!E1472+$D$5*SOI!E1471)</f>
        <v>0</v>
      </c>
      <c r="E1473">
        <f t="shared" si="599"/>
        <v>41.120340000178103</v>
      </c>
      <c r="F1473">
        <f t="shared" si="600"/>
        <v>59.668464762659539</v>
      </c>
      <c r="G1473">
        <f t="shared" si="607"/>
        <v>100.78880476283764</v>
      </c>
      <c r="H1473" s="21">
        <f t="shared" si="608"/>
        <v>0.62961319379269354</v>
      </c>
      <c r="I1473" s="37">
        <f t="shared" si="601"/>
        <v>11.400572876073053</v>
      </c>
      <c r="J1473" s="1">
        <f t="shared" si="609"/>
        <v>-4.3523791107779175</v>
      </c>
      <c r="K1473" s="1">
        <f t="shared" si="610"/>
        <v>1.0617422762460256</v>
      </c>
      <c r="L1473" s="1">
        <f t="shared" si="602"/>
        <v>-25.907831206738148</v>
      </c>
      <c r="M1473" s="1">
        <f t="shared" si="603"/>
        <v>-2.3991240229326385</v>
      </c>
      <c r="N1473" s="1">
        <f t="shared" si="604"/>
        <v>2.9108717614405877</v>
      </c>
      <c r="O1473" s="1">
        <f t="shared" si="605"/>
        <v>32.325442032109976</v>
      </c>
      <c r="P1473" s="1">
        <f t="shared" si="606"/>
        <v>4.7021606447828435E-2</v>
      </c>
      <c r="Q1473" s="1">
        <f t="shared" si="611"/>
        <v>-4.6967571949983817</v>
      </c>
      <c r="R1473" s="1">
        <f t="shared" si="612"/>
        <v>2.9422658582861678</v>
      </c>
      <c r="S1473" s="1">
        <f t="shared" si="613"/>
        <v>4.3513075744836378</v>
      </c>
      <c r="T1473" s="1">
        <f t="shared" si="614"/>
        <v>14.091365824794849</v>
      </c>
      <c r="U1473" s="1">
        <f t="shared" si="615"/>
        <v>-2.780993376048041E-2</v>
      </c>
      <c r="V1473" s="1">
        <f t="shared" si="616"/>
        <v>-0.2660286510398861</v>
      </c>
      <c r="W1473" s="1">
        <f t="shared" si="623"/>
        <v>0</v>
      </c>
      <c r="X1473" s="1">
        <f t="shared" si="623"/>
        <v>0</v>
      </c>
      <c r="Y1473" s="1">
        <f t="shared" si="623"/>
        <v>0</v>
      </c>
      <c r="Z1473" s="1">
        <f t="shared" si="623"/>
        <v>0</v>
      </c>
      <c r="AA1473" s="1">
        <f>+AA$3*$F1473*ABS($F1473)*COS(2*PI()*$A1473/$AZ$22+AA$4)*COS(2*PI()*$A1473/$BA$22+AA$5)</f>
        <v>0</v>
      </c>
      <c r="AB1473" s="39">
        <f>+AB$3*$F1473*ABS($F1473)*COS(2*2*PI()*$A1473/$BA$33+AB$4)*COS(2*2*PI()*$A1473/$BA$34+AB$5)*COS(2*2*PI()*$A1473/$BA$35+AB$6)</f>
        <v>0</v>
      </c>
      <c r="AE1473" s="20">
        <f>+$AF$20*SIGN(SOI!A1472)*(ABS(SOI!A1472))^$AE$2</f>
        <v>-0.56585719135641621</v>
      </c>
      <c r="AF1473" s="20">
        <f t="shared" si="619"/>
        <v>-0.53483409849233954</v>
      </c>
      <c r="AG1473" s="19">
        <f t="shared" si="621"/>
        <v>-0.95861307658131689</v>
      </c>
      <c r="AH1473" s="19">
        <f t="shared" si="622"/>
        <v>-1.147634649996488</v>
      </c>
      <c r="AI1473">
        <f t="shared" si="618"/>
        <v>0.87060000000002169</v>
      </c>
      <c r="AJ1473">
        <f t="shared" si="617"/>
        <v>0.42377897808897735</v>
      </c>
      <c r="AK1473">
        <v>1</v>
      </c>
    </row>
    <row r="1474" spans="1:37" x14ac:dyDescent="0.25">
      <c r="A1474">
        <v>120.99999999999748</v>
      </c>
      <c r="B1474" s="2">
        <v>2000.99999999989</v>
      </c>
      <c r="C1474">
        <f>+D1474+($D$2+E1474+F1474)*SOI!A1473*IF(B1474&gt;$C$18, IF(B1474&lt;$C$19,-1,1),1)</f>
        <v>-5.9065961431974952</v>
      </c>
      <c r="D1474">
        <f>+$D$3*((1-$D$5)*SOI!D1473+$D$5*SOI!D1472) +   $D$4*((1-$D$5)*SOI!E1473+$D$5*SOI!E1472)</f>
        <v>0</v>
      </c>
      <c r="E1474">
        <f t="shared" si="599"/>
        <v>2.6892524471740948</v>
      </c>
      <c r="F1474">
        <f t="shared" si="600"/>
        <v>4.0227886246412403</v>
      </c>
      <c r="G1474">
        <f t="shared" si="607"/>
        <v>6.7120410718153352</v>
      </c>
      <c r="H1474" s="21">
        <f t="shared" si="608"/>
        <v>1.8745241762052819E-2</v>
      </c>
      <c r="I1474" s="37">
        <f t="shared" si="601"/>
        <v>1.3976344513727414</v>
      </c>
      <c r="J1474" s="1">
        <f t="shared" si="609"/>
        <v>-3.0556308327970823E-3</v>
      </c>
      <c r="K1474" s="1">
        <f t="shared" si="610"/>
        <v>8.4649283363038823E-3</v>
      </c>
      <c r="L1474" s="1">
        <f t="shared" si="602"/>
        <v>-3.2465140263999399</v>
      </c>
      <c r="M1474" s="1">
        <f t="shared" si="603"/>
        <v>-1.3739152482613067E-2</v>
      </c>
      <c r="N1474" s="1">
        <f t="shared" si="604"/>
        <v>0.38760496498078195</v>
      </c>
      <c r="O1474" s="1">
        <f t="shared" si="605"/>
        <v>2.2107597778788732</v>
      </c>
      <c r="P1474" s="1">
        <f t="shared" si="606"/>
        <v>4.3743983677119375E-2</v>
      </c>
      <c r="Q1474" s="1">
        <f t="shared" si="611"/>
        <v>-3.5815548937977032E-3</v>
      </c>
      <c r="R1474" s="1">
        <f t="shared" si="612"/>
        <v>2.7505676897681932E-4</v>
      </c>
      <c r="S1474" s="1">
        <f t="shared" si="613"/>
        <v>7.1031823436806557E-2</v>
      </c>
      <c r="T1474" s="1">
        <f t="shared" si="614"/>
        <v>0.12076369609712977</v>
      </c>
      <c r="U1474" s="1">
        <f t="shared" si="615"/>
        <v>-3.1716681810057151E-3</v>
      </c>
      <c r="V1474" s="1">
        <f t="shared" si="616"/>
        <v>-3.2954561655938623E-2</v>
      </c>
      <c r="W1474" s="1">
        <f t="shared" si="623"/>
        <v>0</v>
      </c>
      <c r="X1474" s="1">
        <f t="shared" si="623"/>
        <v>0</v>
      </c>
      <c r="Y1474" s="1">
        <f t="shared" si="623"/>
        <v>0</v>
      </c>
      <c r="Z1474" s="1">
        <f t="shared" si="623"/>
        <v>0</v>
      </c>
      <c r="AA1474" s="1">
        <f>+AA$3*$F1474*ABS($F1474)*COS(2*PI()*$A1474/$AZ$22+AA$4)*COS(2*PI()*$A1474/$BA$22+AA$5)</f>
        <v>0</v>
      </c>
      <c r="AB1474" s="39">
        <f>+AB$3*$F1474*ABS($F1474)*COS(2*2*PI()*$A1474/$BA$33+AB$4)*COS(2*2*PI()*$A1474/$BA$34+AB$5)*COS(2*2*PI()*$A1474/$BA$35+AB$6)</f>
        <v>0</v>
      </c>
      <c r="AE1474" s="20">
        <f>+$AF$20*SIGN(SOI!A1473)*(ABS(SOI!A1473))^$AE$2</f>
        <v>-0.54845640278229257</v>
      </c>
      <c r="AF1474" s="20">
        <f t="shared" si="619"/>
        <v>-0.51599416801967024</v>
      </c>
      <c r="AG1474" s="19">
        <f t="shared" si="621"/>
        <v>-1.1108072565080893</v>
      </c>
      <c r="AH1474" s="19">
        <f t="shared" si="622"/>
        <v>-1.130143188565752</v>
      </c>
      <c r="AI1474">
        <f t="shared" si="618"/>
        <v>0.87120000000002173</v>
      </c>
      <c r="AJ1474">
        <f t="shared" si="617"/>
        <v>0.59481308848841907</v>
      </c>
      <c r="AK1474">
        <v>1</v>
      </c>
    </row>
    <row r="1475" spans="1:37" x14ac:dyDescent="0.25">
      <c r="A1475">
        <v>121.08333333333081</v>
      </c>
      <c r="B1475" s="2">
        <v>2001.0833333332232</v>
      </c>
      <c r="C1475">
        <f>+D1475+($D$2+E1475+F1475)*SOI!A1474*IF(B1475&gt;$C$18, IF(B1475&lt;$C$19,-1,1),1)</f>
        <v>2.2566712457827194</v>
      </c>
      <c r="D1475">
        <f>+$D$3*((1-$D$5)*SOI!D1474+$D$5*SOI!D1473) +   $D$4*((1-$D$5)*SOI!E1474+$D$5*SOI!E1473)</f>
        <v>0</v>
      </c>
      <c r="E1475">
        <f t="shared" si="599"/>
        <v>-1.3464768078663409</v>
      </c>
      <c r="F1475">
        <f t="shared" si="600"/>
        <v>-2.2355410425824198</v>
      </c>
      <c r="G1475">
        <f t="shared" si="607"/>
        <v>-3.5820178504487608</v>
      </c>
      <c r="H1475" s="21">
        <f t="shared" si="608"/>
        <v>-6.6812115038386646E-3</v>
      </c>
      <c r="I1475" s="37">
        <f t="shared" si="601"/>
        <v>-0.65309806383346891</v>
      </c>
      <c r="J1475" s="1">
        <f t="shared" si="609"/>
        <v>5.5419394571876801E-3</v>
      </c>
      <c r="K1475" s="1">
        <f t="shared" si="610"/>
        <v>-3.1477724129154753E-4</v>
      </c>
      <c r="L1475" s="1">
        <f t="shared" si="602"/>
        <v>0.90991986508626421</v>
      </c>
      <c r="M1475" s="1">
        <f t="shared" si="603"/>
        <v>-5.3325635286728089E-2</v>
      </c>
      <c r="N1475" s="1">
        <f t="shared" si="604"/>
        <v>-0.20255853013388314</v>
      </c>
      <c r="O1475" s="1">
        <f t="shared" si="605"/>
        <v>-0.31095118928784971</v>
      </c>
      <c r="P1475" s="1">
        <f t="shared" si="606"/>
        <v>-4.1263098761867859E-2</v>
      </c>
      <c r="Q1475" s="1">
        <f t="shared" si="611"/>
        <v>7.2645532550542945E-3</v>
      </c>
      <c r="R1475" s="1">
        <f t="shared" si="612"/>
        <v>2.6070204386035082E-4</v>
      </c>
      <c r="S1475" s="1">
        <f t="shared" si="613"/>
        <v>1.7345985051334434E-2</v>
      </c>
      <c r="T1475" s="1">
        <f t="shared" si="614"/>
        <v>4.7607231554893503E-3</v>
      </c>
      <c r="U1475" s="1">
        <f t="shared" si="615"/>
        <v>-1.3980285892173285E-3</v>
      </c>
      <c r="V1475" s="1">
        <f t="shared" si="616"/>
        <v>-1.6245020106817082E-2</v>
      </c>
      <c r="W1475" s="1">
        <f t="shared" si="623"/>
        <v>0</v>
      </c>
      <c r="X1475" s="1">
        <f t="shared" si="623"/>
        <v>0</v>
      </c>
      <c r="Y1475" s="1">
        <f t="shared" si="623"/>
        <v>0</v>
      </c>
      <c r="Z1475" s="1">
        <f t="shared" si="623"/>
        <v>0</v>
      </c>
      <c r="AA1475" s="1">
        <f>+AA$3*$F1475*ABS($F1475)*COS(2*PI()*$A1475/$AZ$22+AA$4)*COS(2*PI()*$A1475/$BA$22+AA$5)</f>
        <v>0</v>
      </c>
      <c r="AB1475" s="39">
        <f>+AB$3*$F1475*ABS($F1475)*COS(2*2*PI()*$A1475/$BA$33+AB$4)*COS(2*2*PI()*$A1475/$BA$34+AB$5)*COS(2*2*PI()*$A1475/$BA$35+AB$6)</f>
        <v>0</v>
      </c>
      <c r="AE1475" s="20">
        <f>+$AF$20*SIGN(SOI!A1474)*(ABS(SOI!A1474))^$AE$2</f>
        <v>-0.43366890992030188</v>
      </c>
      <c r="AF1475" s="20">
        <f t="shared" si="619"/>
        <v>-0.44678897825189107</v>
      </c>
      <c r="AG1475" s="19">
        <f t="shared" si="621"/>
        <v>-1.1134590486248193</v>
      </c>
      <c r="AH1475" s="19">
        <f t="shared" si="622"/>
        <v>-1.1210623589216959</v>
      </c>
      <c r="AI1475">
        <f t="shared" si="618"/>
        <v>0.87180000000002178</v>
      </c>
      <c r="AJ1475">
        <f t="shared" si="617"/>
        <v>0.66667007037292825</v>
      </c>
      <c r="AK1475">
        <v>1</v>
      </c>
    </row>
    <row r="1476" spans="1:37" x14ac:dyDescent="0.25">
      <c r="A1476">
        <v>121.16666666666414</v>
      </c>
      <c r="B1476" s="2">
        <v>2001.1666666665565</v>
      </c>
      <c r="C1476">
        <f>+D1476+($D$2+E1476+F1476)*SOI!A1475*IF(B1476&gt;$C$18, IF(B1476&lt;$C$19,-1,1),1)</f>
        <v>-1.3638053437679201</v>
      </c>
      <c r="D1476">
        <f>+$D$3*((1-$D$5)*SOI!D1475+$D$5*SOI!D1474) +   $D$4*((1-$D$5)*SOI!E1475+$D$5*SOI!E1474)</f>
        <v>0</v>
      </c>
      <c r="E1476">
        <f t="shared" si="599"/>
        <v>0.94082667477787574</v>
      </c>
      <c r="F1476">
        <f t="shared" si="600"/>
        <v>1.9004344580719581</v>
      </c>
      <c r="G1476">
        <f t="shared" si="607"/>
        <v>2.8412611328498336</v>
      </c>
      <c r="H1476" s="21">
        <f t="shared" si="608"/>
        <v>6.7786887654421269E-3</v>
      </c>
      <c r="I1476" s="37">
        <f t="shared" si="601"/>
        <v>0.18263961408472898</v>
      </c>
      <c r="J1476" s="1">
        <f t="shared" si="609"/>
        <v>1.0139583638642639E-3</v>
      </c>
      <c r="K1476" s="1">
        <f t="shared" si="610"/>
        <v>2.1705490659390076E-7</v>
      </c>
      <c r="L1476" s="1">
        <f t="shared" si="602"/>
        <v>-1.1507270295227228E-2</v>
      </c>
      <c r="M1476" s="1">
        <f t="shared" si="603"/>
        <v>3.4888138552786496E-2</v>
      </c>
      <c r="N1476" s="1">
        <f t="shared" si="604"/>
        <v>7.8516858457138794E-2</v>
      </c>
      <c r="O1476" s="1">
        <f t="shared" si="605"/>
        <v>3.0371737462235503E-2</v>
      </c>
      <c r="P1476" s="1">
        <f t="shared" si="606"/>
        <v>2.303464583915469E-2</v>
      </c>
      <c r="Q1476" s="1">
        <f t="shared" si="611"/>
        <v>1.8423114446382064E-3</v>
      </c>
      <c r="R1476" s="1">
        <f t="shared" si="612"/>
        <v>-1.8489073916373112E-5</v>
      </c>
      <c r="S1476" s="1">
        <f t="shared" si="613"/>
        <v>1.8803033948203325E-3</v>
      </c>
      <c r="T1476" s="1">
        <f t="shared" si="614"/>
        <v>5.8805711645844833E-6</v>
      </c>
      <c r="U1476" s="1">
        <f t="shared" si="615"/>
        <v>-2.1824903754413648E-4</v>
      </c>
      <c r="V1476" s="1">
        <f t="shared" si="616"/>
        <v>-3.5152185466443063E-3</v>
      </c>
      <c r="W1476" s="1">
        <f t="shared" si="623"/>
        <v>0</v>
      </c>
      <c r="X1476" s="1">
        <f t="shared" si="623"/>
        <v>0</v>
      </c>
      <c r="Y1476" s="1">
        <f t="shared" si="623"/>
        <v>0</v>
      </c>
      <c r="Z1476" s="1">
        <f t="shared" si="623"/>
        <v>0</v>
      </c>
      <c r="AA1476" s="1">
        <f>+AA$3*$F1476*ABS($F1476)*COS(2*PI()*$A1476/$AZ$22+AA$4)*COS(2*PI()*$A1476/$BA$22+AA$5)</f>
        <v>0</v>
      </c>
      <c r="AB1476" s="39">
        <f>+AB$3*$F1476*ABS($F1476)*COS(2*2*PI()*$A1476/$BA$33+AB$4)*COS(2*2*PI()*$A1476/$BA$34+AB$5)*COS(2*2*PI()*$A1476/$BA$35+AB$6)</f>
        <v>0</v>
      </c>
      <c r="AE1476" s="20">
        <f>+$AF$20*SIGN(SOI!A1475)*(ABS(SOI!A1475))^$AE$2</f>
        <v>-0.35824162205307897</v>
      </c>
      <c r="AF1476" s="20">
        <f t="shared" si="619"/>
        <v>-0.3497984337203941</v>
      </c>
      <c r="AG1476" s="19">
        <f t="shared" si="621"/>
        <v>-1.1354362197612096</v>
      </c>
      <c r="AH1476" s="19">
        <f t="shared" si="622"/>
        <v>-1.1232827171006492</v>
      </c>
      <c r="AI1476">
        <f t="shared" si="618"/>
        <v>0.87240000000002182</v>
      </c>
      <c r="AJ1476">
        <f t="shared" si="617"/>
        <v>0.78563778604081547</v>
      </c>
      <c r="AK1476">
        <v>1</v>
      </c>
    </row>
    <row r="1477" spans="1:37" x14ac:dyDescent="0.25">
      <c r="A1477">
        <v>121.24999999999747</v>
      </c>
      <c r="B1477" s="2">
        <v>2001.2499999998897</v>
      </c>
      <c r="C1477">
        <f>+D1477+($D$2+E1477+F1477)*SOI!A1476*IF(B1477&gt;$C$18, IF(B1477&lt;$C$19,-1,1),1)</f>
        <v>0.87533208768800708</v>
      </c>
      <c r="D1477">
        <f>+$D$3*((1-$D$5)*SOI!D1476+$D$5*SOI!D1475) +   $D$4*((1-$D$5)*SOI!E1476+$D$5*SOI!E1475)</f>
        <v>0</v>
      </c>
      <c r="E1477">
        <f t="shared" si="599"/>
        <v>-0.76296473733571979</v>
      </c>
      <c r="F1477">
        <f t="shared" si="600"/>
        <v>-2.1548088882909706</v>
      </c>
      <c r="G1477">
        <f t="shared" si="607"/>
        <v>-2.9177736256266904</v>
      </c>
      <c r="H1477" s="21">
        <f t="shared" si="608"/>
        <v>2.1083710003994048E-3</v>
      </c>
      <c r="I1477" s="37">
        <f t="shared" si="601"/>
        <v>0.14436604963790578</v>
      </c>
      <c r="J1477" s="1">
        <f t="shared" si="609"/>
        <v>5.1645106138021029E-4</v>
      </c>
      <c r="K1477" s="1">
        <f t="shared" si="610"/>
        <v>-1.2748343389451443E-5</v>
      </c>
      <c r="L1477" s="1">
        <f t="shared" si="602"/>
        <v>0.3301959091084033</v>
      </c>
      <c r="M1477" s="1">
        <f t="shared" si="603"/>
        <v>2.2481058656785576E-2</v>
      </c>
      <c r="N1477" s="1">
        <f t="shared" si="604"/>
        <v>2.9622271064887205E-2</v>
      </c>
      <c r="O1477" s="1">
        <f t="shared" si="605"/>
        <v>-0.42192656536335676</v>
      </c>
      <c r="P1477" s="1">
        <f t="shared" si="606"/>
        <v>-3.3939002794567152E-3</v>
      </c>
      <c r="Q1477" s="1">
        <f t="shared" si="611"/>
        <v>4.4787564579863639E-4</v>
      </c>
      <c r="R1477" s="1">
        <f t="shared" si="612"/>
        <v>-3.5528727094344939E-6</v>
      </c>
      <c r="S1477" s="1">
        <f t="shared" si="613"/>
        <v>5.6072957001079154E-4</v>
      </c>
      <c r="T1477" s="1">
        <f t="shared" si="614"/>
        <v>2.3441538800535841E-3</v>
      </c>
      <c r="U1477" s="1">
        <f t="shared" si="615"/>
        <v>2.5417917600852412E-5</v>
      </c>
      <c r="V1477" s="1">
        <f t="shared" si="616"/>
        <v>1.9540033605668116E-4</v>
      </c>
      <c r="W1477" s="1">
        <f t="shared" si="623"/>
        <v>0</v>
      </c>
      <c r="X1477" s="1">
        <f t="shared" si="623"/>
        <v>0</v>
      </c>
      <c r="Y1477" s="1">
        <f t="shared" si="623"/>
        <v>0</v>
      </c>
      <c r="Z1477" s="1">
        <f t="shared" si="623"/>
        <v>0</v>
      </c>
      <c r="AA1477" s="1">
        <f>+AA$3*$F1477*ABS($F1477)*COS(2*PI()*$A1477/$AZ$22+AA$4)*COS(2*PI()*$A1477/$BA$22+AA$5)</f>
        <v>0</v>
      </c>
      <c r="AB1477" s="39">
        <f>+AB$3*$F1477*ABS($F1477)*COS(2*2*PI()*$A1477/$BA$33+AB$4)*COS(2*2*PI()*$A1477/$BA$34+AB$5)*COS(2*2*PI()*$A1477/$BA$35+AB$6)</f>
        <v>0</v>
      </c>
      <c r="AE1477" s="20">
        <f>+$AF$20*SIGN(SOI!A1476)*(ABS(SOI!A1476))^$AE$2</f>
        <v>-0.25748476918780155</v>
      </c>
      <c r="AF1477" s="20">
        <f t="shared" si="619"/>
        <v>-0.29107038680956071</v>
      </c>
      <c r="AG1477" s="19">
        <f t="shared" si="621"/>
        <v>-1.1491387393745709</v>
      </c>
      <c r="AH1477" s="19">
        <f t="shared" si="622"/>
        <v>-1.1446540763145756</v>
      </c>
      <c r="AI1477">
        <f t="shared" si="618"/>
        <v>0.87300000000002187</v>
      </c>
      <c r="AJ1477">
        <f t="shared" si="617"/>
        <v>0.85806835256501013</v>
      </c>
      <c r="AK1477">
        <v>1</v>
      </c>
    </row>
    <row r="1478" spans="1:37" x14ac:dyDescent="0.25">
      <c r="A1478">
        <v>121.3333333333308</v>
      </c>
      <c r="B1478" s="2">
        <v>2001.333333333223</v>
      </c>
      <c r="C1478">
        <f>+D1478+($D$2+E1478+F1478)*SOI!A1477*IF(B1478&gt;$C$18, IF(B1478&lt;$C$19,-1,1),1)</f>
        <v>-1.2848475628056644</v>
      </c>
      <c r="D1478">
        <f>+$D$3*((1-$D$5)*SOI!D1477+$D$5*SOI!D1476) +   $D$4*((1-$D$5)*SOI!E1477+$D$5*SOI!E1476)</f>
        <v>0</v>
      </c>
      <c r="E1478">
        <f t="shared" si="599"/>
        <v>0.68067141213412441</v>
      </c>
      <c r="F1478">
        <f t="shared" si="600"/>
        <v>3.6021537972180901</v>
      </c>
      <c r="G1478">
        <f t="shared" si="607"/>
        <v>4.2828252093522146</v>
      </c>
      <c r="H1478" s="21">
        <f t="shared" si="608"/>
        <v>-1.4000240306129525E-2</v>
      </c>
      <c r="I1478" s="37">
        <f t="shared" si="601"/>
        <v>-0.29296459387669915</v>
      </c>
      <c r="J1478" s="1">
        <f t="shared" si="609"/>
        <v>4.2470922410892632E-3</v>
      </c>
      <c r="K1478" s="1">
        <f t="shared" si="610"/>
        <v>8.4123355232007432E-5</v>
      </c>
      <c r="L1478" s="1">
        <f t="shared" si="602"/>
        <v>-0.78370058220960515</v>
      </c>
      <c r="M1478" s="1">
        <f t="shared" si="603"/>
        <v>-9.1102273184896734E-2</v>
      </c>
      <c r="N1478" s="1">
        <f t="shared" si="604"/>
        <v>-0.14236736101838551</v>
      </c>
      <c r="O1478" s="1">
        <f t="shared" si="605"/>
        <v>0.57493197522803774</v>
      </c>
      <c r="P1478" s="1">
        <f t="shared" si="606"/>
        <v>6.9247458218324245E-3</v>
      </c>
      <c r="Q1478" s="1">
        <f t="shared" si="611"/>
        <v>8.7229219261955905E-3</v>
      </c>
      <c r="R1478" s="1">
        <f t="shared" si="612"/>
        <v>1.4042170770003581E-4</v>
      </c>
      <c r="S1478" s="1">
        <f t="shared" si="613"/>
        <v>5.4688448979463662E-3</v>
      </c>
      <c r="T1478" s="1">
        <f t="shared" si="614"/>
        <v>7.5813088739268156E-3</v>
      </c>
      <c r="U1478" s="1">
        <f t="shared" si="615"/>
        <v>1.0524338086095219E-4</v>
      </c>
      <c r="V1478" s="1">
        <f t="shared" si="616"/>
        <v>1.9161175502890417E-3</v>
      </c>
      <c r="W1478" s="1">
        <f t="shared" si="623"/>
        <v>0</v>
      </c>
      <c r="X1478" s="1">
        <f t="shared" si="623"/>
        <v>0</v>
      </c>
      <c r="Y1478" s="1">
        <f t="shared" si="623"/>
        <v>0</v>
      </c>
      <c r="Z1478" s="1">
        <f t="shared" si="623"/>
        <v>0</v>
      </c>
      <c r="AA1478" s="1">
        <f>+AA$3*$F1478*ABS($F1478)*COS(2*PI()*$A1478/$AZ$22+AA$4)*COS(2*PI()*$A1478/$BA$22+AA$5)</f>
        <v>0</v>
      </c>
      <c r="AB1478" s="39">
        <f>+AB$3*$F1478*ABS($F1478)*COS(2*2*PI()*$A1478/$BA$33+AB$4)*COS(2*2*PI()*$A1478/$BA$34+AB$5)*COS(2*2*PI()*$A1478/$BA$35+AB$6)</f>
        <v>0</v>
      </c>
      <c r="AE1478" s="20">
        <f>+$AF$20*SIGN(SOI!A1477)*(ABS(SOI!A1477))^$AE$2</f>
        <v>-0.25748476918780155</v>
      </c>
      <c r="AF1478" s="20">
        <f t="shared" si="619"/>
        <v>-0.21406633785231732</v>
      </c>
      <c r="AG1478" s="19">
        <f t="shared" si="621"/>
        <v>-5.7375778354054607E-3</v>
      </c>
      <c r="AH1478" s="19">
        <f t="shared" si="622"/>
        <v>3.9668398099521052E-4</v>
      </c>
      <c r="AI1478">
        <f t="shared" si="618"/>
        <v>0.87360000000002191</v>
      </c>
      <c r="AJ1478">
        <f t="shared" si="617"/>
        <v>0.20832876001691186</v>
      </c>
      <c r="AK1478">
        <v>1</v>
      </c>
    </row>
    <row r="1479" spans="1:37" x14ac:dyDescent="0.25">
      <c r="A1479">
        <v>121.41666666666413</v>
      </c>
      <c r="B1479" s="2">
        <v>2001.4166666665562</v>
      </c>
      <c r="C1479">
        <f>+D1479+($D$2+E1479+F1479)*SOI!A1478*IF(B1479&gt;$C$18, IF(B1479&lt;$C$19,-1,1),1)</f>
        <v>6.6355451866291029</v>
      </c>
      <c r="D1479">
        <f>+$D$3*((1-$D$5)*SOI!D1478+$D$5*SOI!D1477) +   $D$4*((1-$D$5)*SOI!E1478+$D$5*SOI!E1477)</f>
        <v>0</v>
      </c>
      <c r="E1479">
        <f t="shared" si="599"/>
        <v>-0.65467329765658533</v>
      </c>
      <c r="F1479">
        <f t="shared" si="600"/>
        <v>-59.668464762607982</v>
      </c>
      <c r="G1479">
        <f t="shared" si="607"/>
        <v>-60.323138060264569</v>
      </c>
      <c r="H1479" s="21">
        <f t="shared" si="608"/>
        <v>4.658146462114468E-2</v>
      </c>
      <c r="I1479" s="37">
        <f t="shared" si="601"/>
        <v>-0.60090599648119492</v>
      </c>
      <c r="J1479" s="1">
        <f t="shared" si="609"/>
        <v>4.0869292595096224E-2</v>
      </c>
      <c r="K1479" s="1">
        <f t="shared" si="610"/>
        <v>1.6784063672643981E-3</v>
      </c>
      <c r="L1479" s="1">
        <f t="shared" si="602"/>
        <v>0.37748513103285375</v>
      </c>
      <c r="M1479" s="1">
        <f t="shared" si="603"/>
        <v>-0.4274085837763556</v>
      </c>
      <c r="N1479" s="1">
        <f t="shared" si="604"/>
        <v>1.7692418432286581</v>
      </c>
      <c r="O1479" s="1">
        <f t="shared" si="605"/>
        <v>0.25068407841147022</v>
      </c>
      <c r="P1479" s="1">
        <f t="shared" si="606"/>
        <v>-0.65784624527610325</v>
      </c>
      <c r="Q1479" s="1">
        <f t="shared" si="611"/>
        <v>-0.50857238995328879</v>
      </c>
      <c r="R1479" s="1">
        <f t="shared" si="612"/>
        <v>-1.6792542058115777E-2</v>
      </c>
      <c r="S1479" s="1">
        <f t="shared" si="613"/>
        <v>-0.13940032123910823</v>
      </c>
      <c r="T1479" s="1">
        <f t="shared" si="614"/>
        <v>-1.59222397786762E-3</v>
      </c>
      <c r="U1479" s="1">
        <f t="shared" si="615"/>
        <v>-2.0507218332124495E-2</v>
      </c>
      <c r="V1479" s="1">
        <f t="shared" si="616"/>
        <v>2.2621400005160499</v>
      </c>
      <c r="W1479" s="1">
        <f t="shared" si="623"/>
        <v>0</v>
      </c>
      <c r="X1479" s="1">
        <f t="shared" si="623"/>
        <v>0</v>
      </c>
      <c r="Y1479" s="1">
        <f t="shared" si="623"/>
        <v>0</v>
      </c>
      <c r="Z1479" s="1">
        <f t="shared" si="623"/>
        <v>0</v>
      </c>
      <c r="AA1479" s="1">
        <f>+AA$3*$F1479*ABS($F1479)*COS(2*PI()*$A1479/$AZ$22+AA$4)*COS(2*PI()*$A1479/$BA$22+AA$5)</f>
        <v>0</v>
      </c>
      <c r="AB1479" s="39">
        <f>+AB$3*$F1479*ABS($F1479)*COS(2*2*PI()*$A1479/$BA$33+AB$4)*COS(2*2*PI()*$A1479/$BA$34+AB$5)*COS(2*2*PI()*$A1479/$BA$35+AB$6)</f>
        <v>0</v>
      </c>
      <c r="AE1479" s="20">
        <f>+$AF$20*SIGN(SOI!A1478)*(ABS(SOI!A1478))^$AE$2</f>
        <v>-0.12722947518134881</v>
      </c>
      <c r="AF1479" s="20">
        <f t="shared" si="619"/>
        <v>-0.12037244279935461</v>
      </c>
      <c r="AG1479" s="19">
        <f t="shared" si="621"/>
        <v>-2.5367280431451089E-2</v>
      </c>
      <c r="AH1479" s="19">
        <f t="shared" si="622"/>
        <v>6.8336917612228376E-3</v>
      </c>
      <c r="AI1479">
        <f t="shared" si="618"/>
        <v>0.87420000000002196</v>
      </c>
      <c r="AJ1479">
        <f t="shared" si="617"/>
        <v>9.5005162367903517E-2</v>
      </c>
      <c r="AK1479">
        <v>1</v>
      </c>
    </row>
    <row r="1480" spans="1:37" x14ac:dyDescent="0.25">
      <c r="A1480">
        <v>121.49999999999746</v>
      </c>
      <c r="B1480" s="2">
        <v>2001.4999999998895</v>
      </c>
      <c r="C1480">
        <f>+D1480+($D$2+E1480+F1480)*SOI!A1479*IF(B1480&gt;$C$18, IF(B1480&lt;$C$19,-1,1),1)</f>
        <v>-3.3479000257065746E-2</v>
      </c>
      <c r="D1480">
        <f>+$D$3*((1-$D$5)*SOI!D1479+$D$5*SOI!D1478) +   $D$4*((1-$D$5)*SOI!E1479+$D$5*SOI!E1478)</f>
        <v>0</v>
      </c>
      <c r="E1480">
        <f t="shared" si="599"/>
        <v>0.67488859935906564</v>
      </c>
      <c r="F1480">
        <f t="shared" si="600"/>
        <v>-4.0227886250656404</v>
      </c>
      <c r="G1480">
        <f t="shared" si="607"/>
        <v>-3.3479000257065747</v>
      </c>
      <c r="H1480" s="21">
        <f t="shared" si="608"/>
        <v>-1.2803148392058809E-2</v>
      </c>
      <c r="I1480" s="37">
        <f t="shared" si="601"/>
        <v>-0.2298547628743757</v>
      </c>
      <c r="J1480" s="1">
        <f t="shared" si="609"/>
        <v>1.2278781228466502E-2</v>
      </c>
      <c r="K1480" s="1">
        <f t="shared" si="610"/>
        <v>-4.7050901181183773E-7</v>
      </c>
      <c r="L1480" s="1">
        <f t="shared" si="602"/>
        <v>-5.715682536683564E-2</v>
      </c>
      <c r="M1480" s="1">
        <f t="shared" si="603"/>
        <v>-0.33570237330334507</v>
      </c>
      <c r="N1480" s="1">
        <f t="shared" si="604"/>
        <v>2.7525193454601669E-2</v>
      </c>
      <c r="O1480" s="1">
        <f t="shared" si="605"/>
        <v>5.2810488873217022E-3</v>
      </c>
      <c r="P1480" s="1">
        <f t="shared" si="606"/>
        <v>-5.781406979059299E-2</v>
      </c>
      <c r="Q1480" s="1">
        <f t="shared" si="611"/>
        <v>-6.2145133953067245E-3</v>
      </c>
      <c r="R1480" s="1">
        <f t="shared" si="612"/>
        <v>-7.8490620730245337E-5</v>
      </c>
      <c r="S1480" s="1">
        <f t="shared" si="613"/>
        <v>-8.2957168817420206E-4</v>
      </c>
      <c r="T1480" s="1">
        <f t="shared" si="614"/>
        <v>5.0788553661493555E-6</v>
      </c>
      <c r="U1480" s="1">
        <f t="shared" si="615"/>
        <v>-6.8938664637159205E-4</v>
      </c>
      <c r="V1480" s="1">
        <f t="shared" si="616"/>
        <v>3.0929421660475134E-3</v>
      </c>
      <c r="W1480" s="1">
        <f t="shared" si="623"/>
        <v>0</v>
      </c>
      <c r="X1480" s="1">
        <f t="shared" si="623"/>
        <v>0</v>
      </c>
      <c r="Y1480" s="1">
        <f t="shared" si="623"/>
        <v>0</v>
      </c>
      <c r="Z1480" s="1">
        <f t="shared" si="623"/>
        <v>0</v>
      </c>
      <c r="AA1480" s="1">
        <f>+AA$3*$F1480*ABS($F1480)*COS(2*PI()*$A1480/$AZ$22+AA$4)*COS(2*PI()*$A1480/$BA$22+AA$5)</f>
        <v>0</v>
      </c>
      <c r="AB1480" s="39">
        <f>+AB$3*$F1480*ABS($F1480)*COS(2*2*PI()*$A1480/$BA$33+AB$4)*COS(2*2*PI()*$A1480/$BA$34+AB$5)*COS(2*2*PI()*$A1480/$BA$35+AB$6)</f>
        <v>0</v>
      </c>
      <c r="AE1480" s="20">
        <f>+$AF$20*SIGN(SOI!A1479)*(ABS(SOI!A1479))^$AE$2</f>
        <v>2.3596915971086534E-2</v>
      </c>
      <c r="AF1480" s="20">
        <f t="shared" si="619"/>
        <v>-6.5414457313177368E-2</v>
      </c>
      <c r="AG1480" s="19">
        <f t="shared" si="621"/>
        <v>3.5436774848142227E-2</v>
      </c>
      <c r="AH1480" s="19">
        <f t="shared" si="622"/>
        <v>2.4174716399087276E-2</v>
      </c>
      <c r="AI1480">
        <f t="shared" si="618"/>
        <v>0.874800000000022</v>
      </c>
      <c r="AJ1480">
        <f t="shared" si="617"/>
        <v>0.1008512321613196</v>
      </c>
      <c r="AK1480">
        <v>1</v>
      </c>
    </row>
    <row r="1481" spans="1:37" x14ac:dyDescent="0.25">
      <c r="A1481">
        <v>121.58333333333078</v>
      </c>
      <c r="B1481" s="2">
        <v>2001.5833333332228</v>
      </c>
      <c r="C1481">
        <f>+D1481+($D$2+E1481+F1481)*SOI!A1480*IF(B1481&gt;$C$18, IF(B1481&lt;$C$19,-1,1),1)</f>
        <v>-0.10405323652135391</v>
      </c>
      <c r="D1481">
        <f>+$D$3*((1-$D$5)*SOI!D1480+$D$5*SOI!D1479) +   $D$4*((1-$D$5)*SOI!E1480+$D$5*SOI!E1479)</f>
        <v>0</v>
      </c>
      <c r="E1481">
        <f t="shared" si="599"/>
        <v>-0.74906623543690865</v>
      </c>
      <c r="F1481">
        <f t="shared" si="600"/>
        <v>2.2355410428848215</v>
      </c>
      <c r="G1481">
        <f t="shared" si="607"/>
        <v>1.4864748074479128</v>
      </c>
      <c r="H1481" s="21">
        <f t="shared" si="608"/>
        <v>4.1102646013554869E-3</v>
      </c>
      <c r="I1481" s="37">
        <f t="shared" si="601"/>
        <v>-9.590903291870137E-2</v>
      </c>
      <c r="J1481" s="1">
        <f t="shared" si="609"/>
        <v>-5.3651746196526724E-3</v>
      </c>
      <c r="K1481" s="1">
        <f t="shared" si="610"/>
        <v>2.2417692921043947E-5</v>
      </c>
      <c r="L1481" s="1">
        <f t="shared" si="602"/>
        <v>0.19631456010088463</v>
      </c>
      <c r="M1481" s="1">
        <f t="shared" si="603"/>
        <v>0.3515418281207307</v>
      </c>
      <c r="N1481" s="1">
        <f t="shared" si="604"/>
        <v>1.4968006617153329E-3</v>
      </c>
      <c r="O1481" s="1">
        <f t="shared" si="605"/>
        <v>-0.26010146588547811</v>
      </c>
      <c r="P1481" s="1">
        <f t="shared" si="606"/>
        <v>1.6283564847594134E-2</v>
      </c>
      <c r="Q1481" s="1">
        <f t="shared" si="611"/>
        <v>3.5388594156522218E-4</v>
      </c>
      <c r="R1481" s="1">
        <f t="shared" si="612"/>
        <v>1.8650047832739091E-6</v>
      </c>
      <c r="S1481" s="1">
        <f t="shared" si="613"/>
        <v>-1.8823202439420735E-5</v>
      </c>
      <c r="T1481" s="1">
        <f t="shared" si="614"/>
        <v>8.5915766598579043E-4</v>
      </c>
      <c r="U1481" s="1">
        <f t="shared" si="615"/>
        <v>8.1018615421473076E-5</v>
      </c>
      <c r="V1481" s="1">
        <f t="shared" si="616"/>
        <v>-4.7371957555641398E-5</v>
      </c>
      <c r="W1481" s="1">
        <f t="shared" si="623"/>
        <v>0</v>
      </c>
      <c r="X1481" s="1">
        <f t="shared" si="623"/>
        <v>0</v>
      </c>
      <c r="Y1481" s="1">
        <f t="shared" si="623"/>
        <v>0</v>
      </c>
      <c r="Z1481" s="1">
        <f t="shared" si="623"/>
        <v>0</v>
      </c>
      <c r="AA1481" s="1">
        <f>+AA$3*$F1481*ABS($F1481)*COS(2*PI()*$A1481/$AZ$22+AA$4)*COS(2*PI()*$A1481/$BA$22+AA$5)</f>
        <v>0</v>
      </c>
      <c r="AB1481" s="39">
        <f>+AB$3*$F1481*ABS($F1481)*COS(2*2*PI()*$A1481/$BA$33+AB$4)*COS(2*2*PI()*$A1481/$BA$34+AB$5)*COS(2*2*PI()*$A1481/$BA$35+AB$6)</f>
        <v>0</v>
      </c>
      <c r="AE1481" s="20">
        <f>+$AF$20*SIGN(SOI!A1480)*(ABS(SOI!A1480))^$AE$2</f>
        <v>-9.2610812729269867E-2</v>
      </c>
      <c r="AF1481" s="20">
        <f t="shared" si="619"/>
        <v>-0.10477137373505457</v>
      </c>
      <c r="AG1481" s="19">
        <f t="shared" si="621"/>
        <v>2.0452493132833149E-3</v>
      </c>
      <c r="AH1481" s="19">
        <f t="shared" si="622"/>
        <v>1.9338222017291129E-2</v>
      </c>
      <c r="AI1481">
        <f t="shared" si="618"/>
        <v>0.87540000000002205</v>
      </c>
      <c r="AJ1481">
        <f t="shared" si="617"/>
        <v>0.10681662304833789</v>
      </c>
      <c r="AK1481">
        <v>1</v>
      </c>
    </row>
    <row r="1482" spans="1:37" x14ac:dyDescent="0.25">
      <c r="A1482">
        <v>121.66666666666411</v>
      </c>
      <c r="B1482" s="2">
        <v>2001.666666666556</v>
      </c>
      <c r="C1482">
        <f>+D1482+($D$2+E1482+F1482)*SOI!A1481*IF(B1482&gt;$C$18, IF(B1482&lt;$C$19,-1,1),1)</f>
        <v>0.27694686370849647</v>
      </c>
      <c r="D1482">
        <f>+$D$3*((1-$D$5)*SOI!D1481+$D$5*SOI!D1480) +   $D$4*((1-$D$5)*SOI!E1481+$D$5*SOI!E1480)</f>
        <v>0</v>
      </c>
      <c r="E1482">
        <f t="shared" si="599"/>
        <v>0.91133851652328435</v>
      </c>
      <c r="F1482">
        <f t="shared" si="600"/>
        <v>-1.9004344583393431</v>
      </c>
      <c r="G1482">
        <f t="shared" si="607"/>
        <v>-0.98909594181605875</v>
      </c>
      <c r="H1482" s="21">
        <f t="shared" si="608"/>
        <v>1.418840825977496E-4</v>
      </c>
      <c r="I1482" s="37">
        <f t="shared" si="601"/>
        <v>0.44764932163608251</v>
      </c>
      <c r="J1482" s="1">
        <f t="shared" si="609"/>
        <v>-2.2840628134200736E-2</v>
      </c>
      <c r="K1482" s="1">
        <f t="shared" si="610"/>
        <v>-1.4550074495401797E-5</v>
      </c>
      <c r="L1482" s="1">
        <f t="shared" si="602"/>
        <v>-0.98698966411726052</v>
      </c>
      <c r="M1482" s="1">
        <f t="shared" si="603"/>
        <v>-0.32064374312207589</v>
      </c>
      <c r="N1482" s="1">
        <f t="shared" si="604"/>
        <v>2.8934631383233548E-2</v>
      </c>
      <c r="O1482" s="1">
        <f t="shared" si="605"/>
        <v>0.85183124660086229</v>
      </c>
      <c r="P1482" s="1">
        <f t="shared" si="606"/>
        <v>-6.4187864723432876E-4</v>
      </c>
      <c r="Q1482" s="1">
        <f t="shared" si="611"/>
        <v>-6.2396906752245403E-3</v>
      </c>
      <c r="R1482" s="1">
        <f t="shared" si="612"/>
        <v>1.5348223657255531E-4</v>
      </c>
      <c r="S1482" s="1">
        <f t="shared" si="613"/>
        <v>1.6983450090975792E-3</v>
      </c>
      <c r="T1482" s="1">
        <f t="shared" si="614"/>
        <v>1.4146328207853449E-2</v>
      </c>
      <c r="U1482" s="1">
        <f t="shared" si="615"/>
        <v>1.4906190817385174E-5</v>
      </c>
      <c r="V1482" s="1">
        <f t="shared" si="616"/>
        <v>3.6097635859482909E-5</v>
      </c>
      <c r="W1482" s="1">
        <f t="shared" ref="W1482:Z1501" si="624">+W$3*$F1482*ABS($F1482)*COS(2*PI()*$A1482/W$2+W$4)</f>
        <v>0</v>
      </c>
      <c r="X1482" s="1">
        <f t="shared" si="624"/>
        <v>0</v>
      </c>
      <c r="Y1482" s="1">
        <f t="shared" si="624"/>
        <v>0</v>
      </c>
      <c r="Z1482" s="1">
        <f t="shared" si="624"/>
        <v>0</v>
      </c>
      <c r="AA1482" s="1">
        <f>+AA$3*$F1482*ABS($F1482)*COS(2*PI()*$A1482/$AZ$22+AA$4)*COS(2*PI()*$A1482/$BA$22+AA$5)</f>
        <v>0</v>
      </c>
      <c r="AB1482" s="39">
        <f>+AB$3*$F1482*ABS($F1482)*COS(2*2*PI()*$A1482/$BA$33+AB$4)*COS(2*2*PI()*$A1482/$BA$34+AB$5)*COS(2*2*PI()*$A1482/$BA$35+AB$6)</f>
        <v>0</v>
      </c>
      <c r="AE1482" s="20">
        <f>+$AF$20*SIGN(SOI!A1481)*(ABS(SOI!A1481))^$AE$2</f>
        <v>-0.24530022444698038</v>
      </c>
      <c r="AF1482" s="20">
        <f t="shared" si="619"/>
        <v>-0.19025496581756593</v>
      </c>
      <c r="AG1482" s="19">
        <f t="shared" si="621"/>
        <v>7.4396115070872154E-2</v>
      </c>
      <c r="AH1482" s="19">
        <f t="shared" si="622"/>
        <v>3.4676821467263835E-2</v>
      </c>
      <c r="AI1482">
        <f t="shared" si="618"/>
        <v>0.87600000000002209</v>
      </c>
      <c r="AJ1482">
        <f t="shared" si="617"/>
        <v>0.26465108088843808</v>
      </c>
      <c r="AK1482">
        <v>1</v>
      </c>
    </row>
    <row r="1483" spans="1:37" x14ac:dyDescent="0.25">
      <c r="A1483">
        <v>121.74999999999744</v>
      </c>
      <c r="B1483" s="2">
        <v>2001.7499999998893</v>
      </c>
      <c r="C1483">
        <f>+D1483+($D$2+E1483+F1483)*SOI!A1482*IF(B1483&gt;$C$18, IF(B1483&lt;$C$19,-1,1),1)</f>
        <v>-0.22895591348448996</v>
      </c>
      <c r="D1483">
        <f>+$D$3*((1-$D$5)*SOI!D1482+$D$5*SOI!D1481) +   $D$4*((1-$D$5)*SOI!E1482+$D$5*SOI!E1481)</f>
        <v>0</v>
      </c>
      <c r="E1483">
        <f t="shared" si="599"/>
        <v>-1.2742092212850018</v>
      </c>
      <c r="F1483">
        <f t="shared" si="600"/>
        <v>2.1548088885330401</v>
      </c>
      <c r="G1483">
        <f t="shared" si="607"/>
        <v>0.88059966724803829</v>
      </c>
      <c r="H1483" s="21">
        <f t="shared" si="608"/>
        <v>-5.6248333953722229E-3</v>
      </c>
      <c r="I1483" s="37">
        <f t="shared" si="601"/>
        <v>-0.75303865559526639</v>
      </c>
      <c r="J1483" s="1">
        <f t="shared" si="609"/>
        <v>-2.3038105397132184E-2</v>
      </c>
      <c r="K1483" s="1">
        <f t="shared" si="610"/>
        <v>2.0556683845248115E-4</v>
      </c>
      <c r="L1483" s="1">
        <f t="shared" si="602"/>
        <v>1.3225140350326887</v>
      </c>
      <c r="M1483" s="1">
        <f t="shared" si="603"/>
        <v>0.19225699402442709</v>
      </c>
      <c r="N1483" s="1">
        <f t="shared" si="604"/>
        <v>-7.9942147617249465E-2</v>
      </c>
      <c r="O1483" s="1">
        <f t="shared" si="605"/>
        <v>-0.96595195285904911</v>
      </c>
      <c r="P1483" s="1">
        <f t="shared" si="606"/>
        <v>5.9683065999379514E-3</v>
      </c>
      <c r="Q1483" s="1">
        <f t="shared" si="611"/>
        <v>-1.0336661534694586E-2</v>
      </c>
      <c r="R1483" s="1">
        <f t="shared" si="612"/>
        <v>-4.2771520961396356E-4</v>
      </c>
      <c r="S1483" s="1">
        <f t="shared" si="613"/>
        <v>7.8933819132821787E-3</v>
      </c>
      <c r="T1483" s="1">
        <f t="shared" si="614"/>
        <v>2.149479823956673E-2</v>
      </c>
      <c r="U1483" s="1">
        <f t="shared" si="615"/>
        <v>2.331547205130387E-4</v>
      </c>
      <c r="V1483" s="1">
        <f t="shared" si="616"/>
        <v>9.2733107552631045E-4</v>
      </c>
      <c r="W1483" s="1">
        <f t="shared" si="624"/>
        <v>0</v>
      </c>
      <c r="X1483" s="1">
        <f t="shared" si="624"/>
        <v>0</v>
      </c>
      <c r="Y1483" s="1">
        <f t="shared" si="624"/>
        <v>0</v>
      </c>
      <c r="Z1483" s="1">
        <f t="shared" si="624"/>
        <v>0</v>
      </c>
      <c r="AA1483" s="1">
        <f>+AA$3*$F1483*ABS($F1483)*COS(2*PI()*$A1483/$AZ$22+AA$4)*COS(2*PI()*$A1483/$BA$22+AA$5)</f>
        <v>0</v>
      </c>
      <c r="AB1483" s="39">
        <f>+AB$3*$F1483*ABS($F1483)*COS(2*2*PI()*$A1483/$BA$33+AB$4)*COS(2*2*PI()*$A1483/$BA$34+AB$5)*COS(2*2*PI()*$A1483/$BA$35+AB$6)</f>
        <v>0</v>
      </c>
      <c r="AE1483" s="20">
        <f>+$AF$20*SIGN(SOI!A1482)*(ABS(SOI!A1482))^$AE$2</f>
        <v>-0.2328538602764475</v>
      </c>
      <c r="AF1483" s="20">
        <f t="shared" si="619"/>
        <v>-0.24115143639013611</v>
      </c>
      <c r="AG1483" s="19">
        <f t="shared" si="621"/>
        <v>3.8350786061702336E-2</v>
      </c>
      <c r="AH1483" s="19">
        <f t="shared" si="622"/>
        <v>7.4633156547463386E-3</v>
      </c>
      <c r="AI1483">
        <f t="shared" si="618"/>
        <v>0.87660000000002214</v>
      </c>
      <c r="AJ1483">
        <f t="shared" si="617"/>
        <v>0.27950222245183842</v>
      </c>
      <c r="AK1483">
        <v>1</v>
      </c>
    </row>
    <row r="1484" spans="1:37" x14ac:dyDescent="0.25">
      <c r="A1484">
        <v>121.83333333333077</v>
      </c>
      <c r="B1484" s="2">
        <v>2001.8333333332225</v>
      </c>
      <c r="C1484">
        <f>+D1484+($D$2+E1484+F1484)*SOI!A1483*IF(B1484&gt;$C$18, IF(B1484&lt;$C$19,-1,1),1)</f>
        <v>0.34007564465964463</v>
      </c>
      <c r="D1484">
        <f>+$D$3*((1-$D$5)*SOI!D1483+$D$5*SOI!D1482) +   $D$4*((1-$D$5)*SOI!E1483+$D$5*SOI!E1482)</f>
        <v>0</v>
      </c>
      <c r="E1484">
        <f t="shared" si="599"/>
        <v>2.3875979239057545</v>
      </c>
      <c r="F1484">
        <f t="shared" si="600"/>
        <v>-3.6021537976901996</v>
      </c>
      <c r="G1484">
        <f t="shared" si="607"/>
        <v>-1.2145558737844451</v>
      </c>
      <c r="H1484" s="21">
        <f t="shared" si="608"/>
        <v>2.1483863380951179E-2</v>
      </c>
      <c r="I1484" s="37">
        <f t="shared" si="601"/>
        <v>0.91069220269273832</v>
      </c>
      <c r="J1484" s="1">
        <f t="shared" si="609"/>
        <v>2.7280835068158128E-2</v>
      </c>
      <c r="K1484" s="1">
        <f t="shared" si="610"/>
        <v>-1.4130388466009023E-4</v>
      </c>
      <c r="L1484" s="1">
        <f t="shared" si="602"/>
        <v>-0.50153598374908337</v>
      </c>
      <c r="M1484" s="1">
        <f t="shared" si="603"/>
        <v>0.18825160996904172</v>
      </c>
      <c r="N1484" s="1">
        <f t="shared" si="604"/>
        <v>0.14491204900962024</v>
      </c>
      <c r="O1484" s="1">
        <f t="shared" si="605"/>
        <v>0.29159059645199714</v>
      </c>
      <c r="P1484" s="1">
        <f t="shared" si="606"/>
        <v>-3.5837059892825401E-2</v>
      </c>
      <c r="Q1484" s="1">
        <f t="shared" si="611"/>
        <v>1.834701995208492E-2</v>
      </c>
      <c r="R1484" s="1">
        <f t="shared" si="612"/>
        <v>-9.1810907316524726E-4</v>
      </c>
      <c r="S1484" s="1">
        <f t="shared" si="613"/>
        <v>1.7303985802074817E-2</v>
      </c>
      <c r="T1484" s="1">
        <f t="shared" si="614"/>
        <v>2.4606688449498753E-3</v>
      </c>
      <c r="U1484" s="1">
        <f t="shared" si="615"/>
        <v>1.693089076574324E-3</v>
      </c>
      <c r="V1484" s="1">
        <f t="shared" si="616"/>
        <v>1.0093568780053736E-2</v>
      </c>
      <c r="W1484" s="1">
        <f t="shared" si="624"/>
        <v>0</v>
      </c>
      <c r="X1484" s="1">
        <f t="shared" si="624"/>
        <v>0</v>
      </c>
      <c r="Y1484" s="1">
        <f t="shared" si="624"/>
        <v>0</v>
      </c>
      <c r="Z1484" s="1">
        <f t="shared" si="624"/>
        <v>0</v>
      </c>
      <c r="AA1484" s="1">
        <f>+AA$3*$F1484*ABS($F1484)*COS(2*PI()*$A1484/$AZ$22+AA$4)*COS(2*PI()*$A1484/$BA$22+AA$5)</f>
        <v>0</v>
      </c>
      <c r="AB1484" s="39">
        <f>+AB$3*$F1484*ABS($F1484)*COS(2*2*PI()*$A1484/$BA$33+AB$4)*COS(2*2*PI()*$A1484/$BA$34+AB$5)*COS(2*2*PI()*$A1484/$BA$35+AB$6)</f>
        <v>0</v>
      </c>
      <c r="AE1484" s="20">
        <f>+$AF$20*SIGN(SOI!A1483)*(ABS(SOI!A1483))^$AE$2</f>
        <v>-0.24530022444698038</v>
      </c>
      <c r="AF1484" s="20">
        <f t="shared" si="619"/>
        <v>-0.27528043144481745</v>
      </c>
      <c r="AG1484" s="19">
        <f t="shared" si="621"/>
        <v>0.17388627936953757</v>
      </c>
      <c r="AH1484" s="19">
        <f t="shared" si="622"/>
        <v>0.133284585688665</v>
      </c>
      <c r="AI1484">
        <f t="shared" si="618"/>
        <v>0.87720000000002218</v>
      </c>
      <c r="AJ1484">
        <f t="shared" si="617"/>
        <v>0.449166710814355</v>
      </c>
      <c r="AK1484">
        <v>1</v>
      </c>
    </row>
    <row r="1485" spans="1:37" x14ac:dyDescent="0.25">
      <c r="A1485">
        <v>121.9166666666641</v>
      </c>
      <c r="B1485" s="2">
        <v>2001.9166666665558</v>
      </c>
      <c r="C1485">
        <f>+D1485+($D$2+E1485+F1485)*SOI!A1484*IF(B1485&gt;$C$18, IF(B1485&lt;$C$19,-1,1),1)</f>
        <v>-8.5321373906853797</v>
      </c>
      <c r="D1485">
        <f>+$D$3*((1-$D$5)*SOI!D1484+$D$5*SOI!D1483) +   $D$4*((1-$D$5)*SOI!E1484+$D$5*SOI!E1483)</f>
        <v>0</v>
      </c>
      <c r="E1485">
        <f t="shared" si="599"/>
        <v>-41.120340000172661</v>
      </c>
      <c r="F1485">
        <f t="shared" si="600"/>
        <v>59.668464762532182</v>
      </c>
      <c r="G1485">
        <f t="shared" si="607"/>
        <v>18.548124762359521</v>
      </c>
      <c r="H1485" s="21">
        <f t="shared" si="608"/>
        <v>-6.3707240224308084E-2</v>
      </c>
      <c r="I1485" s="37">
        <f t="shared" si="601"/>
        <v>1.10689141012665</v>
      </c>
      <c r="J1485" s="1">
        <f t="shared" si="609"/>
        <v>-1.9208300314833551</v>
      </c>
      <c r="K1485" s="1">
        <f t="shared" si="610"/>
        <v>0.41943272440496593</v>
      </c>
      <c r="L1485" s="1">
        <f t="shared" si="602"/>
        <v>4.8747744605858792</v>
      </c>
      <c r="M1485" s="1">
        <f t="shared" si="603"/>
        <v>-10.905273883038575</v>
      </c>
      <c r="N1485" s="1">
        <f t="shared" si="604"/>
        <v>-0.99882498411659115</v>
      </c>
      <c r="O1485" s="1">
        <f t="shared" si="605"/>
        <v>-4.8058778462178484</v>
      </c>
      <c r="P1485" s="1">
        <f t="shared" si="606"/>
        <v>0.66403189415932951</v>
      </c>
      <c r="Q1485" s="1">
        <f t="shared" si="611"/>
        <v>7.3256861951757957</v>
      </c>
      <c r="R1485" s="1">
        <f t="shared" si="612"/>
        <v>-0.44556437151613093</v>
      </c>
      <c r="S1485" s="1">
        <f t="shared" si="613"/>
        <v>-0.14496543025366632</v>
      </c>
      <c r="T1485" s="1">
        <f t="shared" si="614"/>
        <v>0.39418928373640921</v>
      </c>
      <c r="U1485" s="1">
        <f t="shared" si="615"/>
        <v>-3.813026062459008E-2</v>
      </c>
      <c r="V1485" s="1">
        <f t="shared" si="616"/>
        <v>1.2890988278463231</v>
      </c>
      <c r="W1485" s="1">
        <f t="shared" si="624"/>
        <v>0</v>
      </c>
      <c r="X1485" s="1">
        <f t="shared" si="624"/>
        <v>0</v>
      </c>
      <c r="Y1485" s="1">
        <f t="shared" si="624"/>
        <v>0</v>
      </c>
      <c r="Z1485" s="1">
        <f t="shared" si="624"/>
        <v>0</v>
      </c>
      <c r="AA1485" s="1">
        <f>+AA$3*$F1485*ABS($F1485)*COS(2*PI()*$A1485/$AZ$22+AA$4)*COS(2*PI()*$A1485/$BA$22+AA$5)</f>
        <v>0</v>
      </c>
      <c r="AB1485" s="39">
        <f>+AB$3*$F1485*ABS($F1485)*COS(2*2*PI()*$A1485/$BA$33+AB$4)*COS(2*2*PI()*$A1485/$BA$34+AB$5)*COS(2*2*PI()*$A1485/$BA$35+AB$6)</f>
        <v>0</v>
      </c>
      <c r="AE1485" s="20">
        <f>+$AF$20*SIGN(SOI!A1484)*(ABS(SOI!A1484))^$AE$2</f>
        <v>-0.34768720961102439</v>
      </c>
      <c r="AF1485" s="20">
        <f t="shared" si="619"/>
        <v>-0.24790351165686533</v>
      </c>
      <c r="AG1485" s="19">
        <f t="shared" si="621"/>
        <v>0.20018780102635017</v>
      </c>
      <c r="AH1485" s="19">
        <f t="shared" si="622"/>
        <v>0.14343374245584797</v>
      </c>
      <c r="AI1485">
        <f t="shared" si="618"/>
        <v>0.87780000000002223</v>
      </c>
      <c r="AJ1485">
        <f t="shared" si="617"/>
        <v>0.4480913126832155</v>
      </c>
      <c r="AK1485">
        <v>1</v>
      </c>
    </row>
    <row r="1486" spans="1:37" x14ac:dyDescent="0.25">
      <c r="A1486">
        <v>121.99999999999743</v>
      </c>
      <c r="B1486" s="2">
        <v>2001.999999999889</v>
      </c>
      <c r="C1486">
        <f>+D1486+($D$2+E1486+F1486)*SOI!A1485*IF(B1486&gt;$C$18, IF(B1486&lt;$C$19,-1,1),1)</f>
        <v>-0.18669506494688032</v>
      </c>
      <c r="D1486">
        <f>+$D$3*((1-$D$5)*SOI!D1485+$D$5*SOI!D1484) +   $D$4*((1-$D$5)*SOI!E1485+$D$5*SOI!E1484)</f>
        <v>0</v>
      </c>
      <c r="E1486">
        <f t="shared" si="599"/>
        <v>-2.6892524472061829</v>
      </c>
      <c r="F1486">
        <f t="shared" si="600"/>
        <v>4.022788625398185</v>
      </c>
      <c r="G1486">
        <f t="shared" si="607"/>
        <v>1.3335361781920021</v>
      </c>
      <c r="H1486" s="21">
        <f t="shared" si="608"/>
        <v>1.3265301157025938E-2</v>
      </c>
      <c r="I1486" s="37">
        <f t="shared" si="601"/>
        <v>1.1319849957594685</v>
      </c>
      <c r="J1486" s="1">
        <f t="shared" si="609"/>
        <v>-0.16766864178834326</v>
      </c>
      <c r="K1486" s="1">
        <f t="shared" si="610"/>
        <v>2.5405123416261835E-3</v>
      </c>
      <c r="L1486" s="1">
        <f t="shared" si="602"/>
        <v>2.5030361880919014</v>
      </c>
      <c r="M1486" s="1">
        <f t="shared" si="603"/>
        <v>-0.93081598571312651</v>
      </c>
      <c r="N1486" s="1">
        <f t="shared" si="604"/>
        <v>6.7321326437290163E-2</v>
      </c>
      <c r="O1486" s="1">
        <f t="shared" si="605"/>
        <v>-2.0135568339812386</v>
      </c>
      <c r="P1486" s="1">
        <f t="shared" si="606"/>
        <v>1.8695805069911243E-2</v>
      </c>
      <c r="Q1486" s="1">
        <f t="shared" si="611"/>
        <v>-4.2144298995416114E-2</v>
      </c>
      <c r="R1486" s="1">
        <f t="shared" si="612"/>
        <v>2.6214201458568116E-3</v>
      </c>
      <c r="S1486" s="1">
        <f t="shared" si="613"/>
        <v>9.9922517963610142E-3</v>
      </c>
      <c r="T1486" s="1">
        <f t="shared" si="614"/>
        <v>8.4802485132243449E-2</v>
      </c>
      <c r="U1486" s="1">
        <f t="shared" si="615"/>
        <v>-1.0978946246020906E-3</v>
      </c>
      <c r="V1486" s="1">
        <f t="shared" si="616"/>
        <v>-2.4462718206353989E-3</v>
      </c>
      <c r="W1486" s="1">
        <f t="shared" si="624"/>
        <v>0</v>
      </c>
      <c r="X1486" s="1">
        <f t="shared" si="624"/>
        <v>0</v>
      </c>
      <c r="Y1486" s="1">
        <f t="shared" si="624"/>
        <v>0</v>
      </c>
      <c r="Z1486" s="1">
        <f t="shared" si="624"/>
        <v>0</v>
      </c>
      <c r="AA1486" s="1">
        <f>+AA$3*$F1486*ABS($F1486)*COS(2*PI()*$A1486/$AZ$22+AA$4)*COS(2*PI()*$A1486/$BA$22+AA$5)</f>
        <v>0</v>
      </c>
      <c r="AB1486" s="39">
        <f>+AB$3*$F1486*ABS($F1486)*COS(2*2*PI()*$A1486/$BA$33+AB$4)*COS(2*2*PI()*$A1486/$BA$34+AB$5)*COS(2*2*PI()*$A1486/$BA$35+AB$6)</f>
        <v>0</v>
      </c>
      <c r="AE1486" s="20">
        <f>+$AF$20*SIGN(SOI!A1485)*(ABS(SOI!A1485))^$AE$2</f>
        <v>-0.15072310091259125</v>
      </c>
      <c r="AF1486" s="20">
        <f t="shared" si="619"/>
        <v>-0.16613677017453854</v>
      </c>
      <c r="AG1486" s="19">
        <f t="shared" si="621"/>
        <v>0.14043507073967951</v>
      </c>
      <c r="AH1486" s="19">
        <f t="shared" si="622"/>
        <v>0.13610678649989574</v>
      </c>
      <c r="AI1486">
        <f t="shared" si="618"/>
        <v>0.87840000000002227</v>
      </c>
      <c r="AJ1486">
        <f t="shared" si="617"/>
        <v>0.30657184091421807</v>
      </c>
      <c r="AK1486">
        <v>1</v>
      </c>
    </row>
    <row r="1487" spans="1:37" x14ac:dyDescent="0.25">
      <c r="A1487">
        <v>122.08333333333076</v>
      </c>
      <c r="B1487" s="2">
        <v>2002.0833333332223</v>
      </c>
      <c r="C1487">
        <f>+D1487+($D$2+E1487+F1487)*SOI!A1486*IF(B1487&gt;$C$18, IF(B1487&lt;$C$19,-1,1),1)</f>
        <v>0</v>
      </c>
      <c r="D1487">
        <f>+$D$3*((1-$D$5)*SOI!D1486+$D$5*SOI!D1485) +   $D$4*((1-$D$5)*SOI!E1486+$D$5*SOI!E1485)</f>
        <v>0</v>
      </c>
      <c r="E1487">
        <f t="shared" si="599"/>
        <v>1.3464768078834197</v>
      </c>
      <c r="F1487">
        <f t="shared" si="600"/>
        <v>-2.2355410430202847</v>
      </c>
      <c r="G1487">
        <f t="shared" si="607"/>
        <v>-0.88906423513686494</v>
      </c>
      <c r="H1487" s="21">
        <f t="shared" si="608"/>
        <v>-1.6385446624812981E-2</v>
      </c>
      <c r="I1487" s="37">
        <f t="shared" si="601"/>
        <v>-0.80100918604339055</v>
      </c>
      <c r="J1487" s="1">
        <f t="shared" si="609"/>
        <v>-5.0013999839267735E-2</v>
      </c>
      <c r="K1487" s="1">
        <f t="shared" si="610"/>
        <v>-4.6878141490621386E-7</v>
      </c>
      <c r="L1487" s="1">
        <f t="shared" si="602"/>
        <v>-1.5558292148625195</v>
      </c>
      <c r="M1487" s="1">
        <f t="shared" si="603"/>
        <v>0.39237989715224625</v>
      </c>
      <c r="N1487" s="1">
        <f t="shared" si="604"/>
        <v>-7.7388643064232751E-2</v>
      </c>
      <c r="O1487" s="1">
        <f t="shared" si="605"/>
        <v>1.2529920970380186</v>
      </c>
      <c r="P1487" s="1">
        <f t="shared" si="606"/>
        <v>-8.9189558602287879E-6</v>
      </c>
      <c r="Q1487" s="1">
        <f t="shared" si="611"/>
        <v>-2.0422378346582025E-2</v>
      </c>
      <c r="R1487" s="1">
        <f t="shared" si="612"/>
        <v>-8.9887839532181238E-4</v>
      </c>
      <c r="S1487" s="1">
        <f t="shared" si="613"/>
        <v>8.1280199903599384E-3</v>
      </c>
      <c r="T1487" s="1">
        <f t="shared" si="614"/>
        <v>3.2801055012105604E-2</v>
      </c>
      <c r="U1487" s="1">
        <f t="shared" si="615"/>
        <v>-3.7061869995080069E-7</v>
      </c>
      <c r="V1487" s="1">
        <f t="shared" si="616"/>
        <v>-1.3415260903740656E-6</v>
      </c>
      <c r="W1487" s="1">
        <f t="shared" si="624"/>
        <v>0</v>
      </c>
      <c r="X1487" s="1">
        <f t="shared" si="624"/>
        <v>0</v>
      </c>
      <c r="Y1487" s="1">
        <f t="shared" si="624"/>
        <v>0</v>
      </c>
      <c r="Z1487" s="1">
        <f t="shared" si="624"/>
        <v>0</v>
      </c>
      <c r="AA1487" s="1">
        <f>+AA$3*$F1487*ABS($F1487)*COS(2*PI()*$A1487/$AZ$22+AA$4)*COS(2*PI()*$A1487/$BA$22+AA$5)</f>
        <v>0</v>
      </c>
      <c r="AB1487" s="39">
        <f>+AB$3*$F1487*ABS($F1487)*COS(2*2*PI()*$A1487/$BA$33+AB$4)*COS(2*2*PI()*$A1487/$BA$34+AB$5)*COS(2*2*PI()*$A1487/$BA$35+AB$6)</f>
        <v>0</v>
      </c>
      <c r="AE1487" s="20">
        <f>+$AF$20*SIGN(SOI!A1486)*(ABS(SOI!A1486))^$AE$2</f>
        <v>0</v>
      </c>
      <c r="AF1487" s="20">
        <f t="shared" si="619"/>
        <v>-7.8312085770808147E-3</v>
      </c>
      <c r="AG1487" s="19">
        <f t="shared" si="621"/>
        <v>0.13169726643585536</v>
      </c>
      <c r="AH1487" s="19">
        <f t="shared" si="622"/>
        <v>0.12542221154595626</v>
      </c>
      <c r="AI1487">
        <f t="shared" si="618"/>
        <v>0.87900000000002232</v>
      </c>
      <c r="AJ1487">
        <f t="shared" si="617"/>
        <v>0.13952847501293617</v>
      </c>
      <c r="AK1487">
        <v>1</v>
      </c>
    </row>
    <row r="1488" spans="1:37" x14ac:dyDescent="0.25">
      <c r="A1488">
        <v>122.16666666666409</v>
      </c>
      <c r="B1488" s="2">
        <v>2002.1666666665556</v>
      </c>
      <c r="C1488">
        <f>+D1488+($D$2+E1488+F1488)*SOI!A1487*IF(B1488&gt;$C$18, IF(B1488&lt;$C$19,-1,1),1)</f>
        <v>0.10555685620428489</v>
      </c>
      <c r="D1488">
        <f>+$D$3*((1-$D$5)*SOI!D1487+$D$5*SOI!D1486) +   $D$4*((1-$D$5)*SOI!E1487+$D$5*SOI!E1486)</f>
        <v>0</v>
      </c>
      <c r="E1488">
        <f t="shared" si="599"/>
        <v>-0.94082667478767856</v>
      </c>
      <c r="F1488">
        <f t="shared" si="600"/>
        <v>1.9004344584629957</v>
      </c>
      <c r="G1488">
        <f t="shared" si="607"/>
        <v>0.95960778367531718</v>
      </c>
      <c r="H1488" s="21">
        <f t="shared" si="608"/>
        <v>8.1610963682801751E-3</v>
      </c>
      <c r="I1488" s="37">
        <f t="shared" si="601"/>
        <v>0.42962370677639583</v>
      </c>
      <c r="J1488" s="1">
        <f t="shared" si="609"/>
        <v>-7.0571896342261535E-3</v>
      </c>
      <c r="K1488" s="1">
        <f t="shared" si="610"/>
        <v>2.7345503229902119E-5</v>
      </c>
      <c r="L1488" s="1">
        <f t="shared" si="602"/>
        <v>0.35740915249164623</v>
      </c>
      <c r="M1488" s="1">
        <f t="shared" si="603"/>
        <v>-0.10322768953271889</v>
      </c>
      <c r="N1488" s="1">
        <f t="shared" si="604"/>
        <v>5.0206217244268124E-2</v>
      </c>
      <c r="O1488" s="1">
        <f t="shared" si="605"/>
        <v>-0.32793980631977943</v>
      </c>
      <c r="P1488" s="1">
        <f t="shared" si="606"/>
        <v>8.6532648751367538E-3</v>
      </c>
      <c r="Q1488" s="1">
        <f t="shared" si="611"/>
        <v>-3.4855879443400719E-3</v>
      </c>
      <c r="R1488" s="1">
        <f t="shared" si="612"/>
        <v>8.2285139655788103E-5</v>
      </c>
      <c r="S1488" s="1">
        <f t="shared" si="613"/>
        <v>2.8282368299947249E-3</v>
      </c>
      <c r="T1488" s="1">
        <f t="shared" si="614"/>
        <v>1.9721382846119382E-3</v>
      </c>
      <c r="U1488" s="1">
        <f t="shared" si="615"/>
        <v>-1.9286083935390487E-4</v>
      </c>
      <c r="V1488" s="1">
        <f t="shared" si="616"/>
        <v>-8.4439446051218074E-4</v>
      </c>
      <c r="W1488" s="1">
        <f t="shared" si="624"/>
        <v>0</v>
      </c>
      <c r="X1488" s="1">
        <f t="shared" si="624"/>
        <v>0</v>
      </c>
      <c r="Y1488" s="1">
        <f t="shared" si="624"/>
        <v>0</v>
      </c>
      <c r="Z1488" s="1">
        <f t="shared" si="624"/>
        <v>0</v>
      </c>
      <c r="AA1488" s="1">
        <f>+AA$3*$F1488*ABS($F1488)*COS(2*PI()*$A1488/$AZ$22+AA$4)*COS(2*PI()*$A1488/$BA$22+AA$5)</f>
        <v>0</v>
      </c>
      <c r="AB1488" s="39">
        <f>+AB$3*$F1488*ABS($F1488)*COS(2*2*PI()*$A1488/$BA$33+AB$4)*COS(2*2*PI()*$A1488/$BA$34+AB$5)*COS(2*2*PI()*$A1488/$BA$35+AB$6)</f>
        <v>0</v>
      </c>
      <c r="AE1488" s="20">
        <f>+$AF$20*SIGN(SOI!A1487)*(ABS(SOI!A1487))^$AE$2</f>
        <v>0.12722947518134881</v>
      </c>
      <c r="AF1488" s="20">
        <f t="shared" si="619"/>
        <v>9.2650858697980024E-2</v>
      </c>
      <c r="AG1488" s="19">
        <f t="shared" si="621"/>
        <v>0.18829615455363188</v>
      </c>
      <c r="AH1488" s="19">
        <f t="shared" si="622"/>
        <v>0.14921607513384813</v>
      </c>
      <c r="AI1488">
        <f t="shared" si="618"/>
        <v>0.87960000000002236</v>
      </c>
      <c r="AJ1488">
        <f t="shared" si="617"/>
        <v>9.564529585565186E-2</v>
      </c>
      <c r="AK1488">
        <v>1</v>
      </c>
    </row>
    <row r="1489" spans="1:37" x14ac:dyDescent="0.25">
      <c r="A1489">
        <v>122.24999999999741</v>
      </c>
      <c r="B1489" s="2">
        <v>2002.2499999998888</v>
      </c>
      <c r="C1489">
        <f>+D1489+($D$2+E1489+F1489)*SOI!A1488*IF(B1489&gt;$C$18, IF(B1489&lt;$C$19,-1,1),1)</f>
        <v>-0.19485818118473411</v>
      </c>
      <c r="D1489">
        <f>+$D$3*((1-$D$5)*SOI!D1488+$D$5*SOI!D1487) +   $D$4*((1-$D$5)*SOI!E1488+$D$5*SOI!E1487)</f>
        <v>0</v>
      </c>
      <c r="E1489">
        <f t="shared" si="599"/>
        <v>0.76296473734264847</v>
      </c>
      <c r="F1489">
        <f t="shared" si="600"/>
        <v>-2.1548088886621777</v>
      </c>
      <c r="G1489">
        <f t="shared" si="607"/>
        <v>-1.3918441513195292</v>
      </c>
      <c r="H1489" s="21">
        <f t="shared" si="608"/>
        <v>-4.8150040463228478E-3</v>
      </c>
      <c r="I1489" s="37">
        <f t="shared" si="601"/>
        <v>-5.5161807713061894E-2</v>
      </c>
      <c r="J1489" s="1">
        <f t="shared" si="609"/>
        <v>1.1300427808536668E-3</v>
      </c>
      <c r="K1489" s="1">
        <f t="shared" si="610"/>
        <v>-7.4010648132687176E-8</v>
      </c>
      <c r="L1489" s="1">
        <f t="shared" si="602"/>
        <v>-2.1887886322267111E-2</v>
      </c>
      <c r="M1489" s="1">
        <f t="shared" si="603"/>
        <v>-0.12873868017258291</v>
      </c>
      <c r="N1489" s="1">
        <f t="shared" si="604"/>
        <v>-1.4239060542203429E-2</v>
      </c>
      <c r="O1489" s="1">
        <f t="shared" si="605"/>
        <v>4.6428733720724237E-3</v>
      </c>
      <c r="P1489" s="1">
        <f t="shared" si="606"/>
        <v>-2.7012042671092109E-2</v>
      </c>
      <c r="Q1489" s="1">
        <f t="shared" si="611"/>
        <v>1.2328570582910419E-3</v>
      </c>
      <c r="R1489" s="1">
        <f t="shared" si="612"/>
        <v>3.7368730473582322E-6</v>
      </c>
      <c r="S1489" s="1">
        <f t="shared" si="613"/>
        <v>1.0298876759969488E-4</v>
      </c>
      <c r="T1489" s="1">
        <f t="shared" si="614"/>
        <v>1.7098901953376621E-6</v>
      </c>
      <c r="U1489" s="1">
        <f t="shared" si="615"/>
        <v>-7.7298618863491246E-5</v>
      </c>
      <c r="V1489" s="1">
        <f t="shared" si="616"/>
        <v>-7.4756100748285894E-4</v>
      </c>
      <c r="W1489" s="1">
        <f t="shared" si="624"/>
        <v>0</v>
      </c>
      <c r="X1489" s="1">
        <f t="shared" si="624"/>
        <v>0</v>
      </c>
      <c r="Y1489" s="1">
        <f t="shared" si="624"/>
        <v>0</v>
      </c>
      <c r="Z1489" s="1">
        <f t="shared" si="624"/>
        <v>0</v>
      </c>
      <c r="AA1489" s="1">
        <f>+AA$3*$F1489*ABS($F1489)*COS(2*PI()*$A1489/$AZ$22+AA$4)*COS(2*PI()*$A1489/$BA$22+AA$5)</f>
        <v>0</v>
      </c>
      <c r="AB1489" s="39">
        <f>+AB$3*$F1489*ABS($F1489)*COS(2*2*PI()*$A1489/$BA$33+AB$4)*COS(2*2*PI()*$A1489/$BA$34+AB$5)*COS(2*2*PI()*$A1489/$BA$35+AB$6)</f>
        <v>0</v>
      </c>
      <c r="AE1489" s="20">
        <f>+$AF$20*SIGN(SOI!A1488)*(ABS(SOI!A1488))^$AE$2</f>
        <v>0.15072310091259125</v>
      </c>
      <c r="AF1489" s="20">
        <f t="shared" si="619"/>
        <v>0.15945274673112511</v>
      </c>
      <c r="AG1489" s="19">
        <f t="shared" si="621"/>
        <v>0.20963048286111827</v>
      </c>
      <c r="AH1489" s="19">
        <f t="shared" si="622"/>
        <v>0.14814475905256416</v>
      </c>
      <c r="AI1489">
        <f t="shared" si="618"/>
        <v>0.88020000000002241</v>
      </c>
      <c r="AJ1489">
        <f t="shared" si="617"/>
        <v>5.0177736129993156E-2</v>
      </c>
      <c r="AK1489">
        <v>1</v>
      </c>
    </row>
    <row r="1490" spans="1:37" x14ac:dyDescent="0.25">
      <c r="A1490">
        <v>122.33333333333074</v>
      </c>
      <c r="B1490" s="2">
        <v>2002.3333333332221</v>
      </c>
      <c r="C1490">
        <f>+D1490+($D$2+E1490+F1490)*SOI!A1489*IF(B1490&gt;$C$18, IF(B1490&lt;$C$19,-1,1),1)</f>
        <v>0.61351130101969586</v>
      </c>
      <c r="D1490">
        <f>+$D$3*((1-$D$5)*SOI!D1489+$D$5*SOI!D1488) +   $D$4*((1-$D$5)*SOI!E1489+$D$5*SOI!E1488)</f>
        <v>0</v>
      </c>
      <c r="E1490">
        <f t="shared" si="599"/>
        <v>-0.68067141213825533</v>
      </c>
      <c r="F1490">
        <f t="shared" si="600"/>
        <v>3.6021537979463307</v>
      </c>
      <c r="G1490">
        <f t="shared" si="607"/>
        <v>2.9214823858080754</v>
      </c>
      <c r="H1490" s="21">
        <f t="shared" si="608"/>
        <v>6.45781466926289E-3</v>
      </c>
      <c r="I1490" s="37">
        <f t="shared" si="601"/>
        <v>-0.26189231876931673</v>
      </c>
      <c r="J1490" s="1">
        <f t="shared" si="609"/>
        <v>-1.6495937439842897E-2</v>
      </c>
      <c r="K1490" s="1">
        <f t="shared" si="610"/>
        <v>2.2399225140416266E-4</v>
      </c>
      <c r="L1490" s="1">
        <f t="shared" si="602"/>
        <v>0.51552691822383989</v>
      </c>
      <c r="M1490" s="1">
        <f t="shared" si="603"/>
        <v>0.39582835118768028</v>
      </c>
      <c r="N1490" s="1">
        <f t="shared" si="604"/>
        <v>2.3815464649767845E-3</v>
      </c>
      <c r="O1490" s="1">
        <f t="shared" si="605"/>
        <v>-0.36137172542604878</v>
      </c>
      <c r="P1490" s="1">
        <f t="shared" si="606"/>
        <v>4.4594506470442115E-2</v>
      </c>
      <c r="Q1490" s="1">
        <f t="shared" si="611"/>
        <v>6.3399859202339232E-4</v>
      </c>
      <c r="R1490" s="1">
        <f t="shared" si="612"/>
        <v>9.1236408734189617E-6</v>
      </c>
      <c r="S1490" s="1">
        <f t="shared" si="613"/>
        <v>-8.1780894170545922E-5</v>
      </c>
      <c r="T1490" s="1">
        <f t="shared" si="614"/>
        <v>3.1346068241091363E-3</v>
      </c>
      <c r="U1490" s="1">
        <f t="shared" si="615"/>
        <v>6.0587068522075611E-4</v>
      </c>
      <c r="V1490" s="1">
        <f t="shared" si="616"/>
        <v>-2.0641834804654294E-4</v>
      </c>
      <c r="W1490" s="1">
        <f t="shared" si="624"/>
        <v>0</v>
      </c>
      <c r="X1490" s="1">
        <f t="shared" si="624"/>
        <v>0</v>
      </c>
      <c r="Y1490" s="1">
        <f t="shared" si="624"/>
        <v>0</v>
      </c>
      <c r="Z1490" s="1">
        <f t="shared" si="624"/>
        <v>0</v>
      </c>
      <c r="AA1490" s="1">
        <f>+AA$3*$F1490*ABS($F1490)*COS(2*PI()*$A1490/$AZ$22+AA$4)*COS(2*PI()*$A1490/$BA$22+AA$5)</f>
        <v>0</v>
      </c>
      <c r="AB1490" s="39">
        <f>+AB$3*$F1490*ABS($F1490)*COS(2*2*PI()*$A1490/$BA$33+AB$4)*COS(2*2*PI()*$A1490/$BA$34+AB$5)*COS(2*2*PI()*$A1490/$BA$35+AB$6)</f>
        <v>0</v>
      </c>
      <c r="AE1490" s="20">
        <f>+$AF$20*SIGN(SOI!A1489)*(ABS(SOI!A1489))^$AE$2</f>
        <v>0.20040566409943528</v>
      </c>
      <c r="AF1490" s="20">
        <f t="shared" si="619"/>
        <v>0.26956851314076308</v>
      </c>
      <c r="AG1490" s="19">
        <f t="shared" si="621"/>
        <v>0.38888716407171142</v>
      </c>
      <c r="AH1490" s="19">
        <f t="shared" si="622"/>
        <v>0.36920923326601007</v>
      </c>
      <c r="AI1490">
        <f t="shared" si="618"/>
        <v>0.88080000000002245</v>
      </c>
      <c r="AJ1490">
        <f t="shared" si="617"/>
        <v>0.11931865093094834</v>
      </c>
      <c r="AK1490">
        <v>1</v>
      </c>
    </row>
    <row r="1491" spans="1:37" x14ac:dyDescent="0.25">
      <c r="A1491">
        <v>122.41666666666407</v>
      </c>
      <c r="B1491" s="2">
        <v>2002.4166666665553</v>
      </c>
      <c r="C1491">
        <f>+D1491+($D$2+E1491+F1491)*SOI!A1490*IF(B1491&gt;$C$18, IF(B1491&lt;$C$19,-1,1),1)</f>
        <v>-40.129378196074278</v>
      </c>
      <c r="D1491">
        <f>+$D$3*((1-$D$5)*SOI!D1490+$D$5*SOI!D1489) +   $D$4*((1-$D$5)*SOI!E1490+$D$5*SOI!E1489)</f>
        <v>0</v>
      </c>
      <c r="E1491">
        <f t="shared" si="599"/>
        <v>0.65467329766435411</v>
      </c>
      <c r="F1491">
        <f t="shared" si="600"/>
        <v>-59.668464762479466</v>
      </c>
      <c r="G1491">
        <f t="shared" si="607"/>
        <v>-59.013791464815114</v>
      </c>
      <c r="H1491" s="21">
        <f t="shared" si="608"/>
        <v>-5.3528578733198787E-2</v>
      </c>
      <c r="I1491" s="37">
        <f t="shared" si="601"/>
        <v>1.3430468928759891</v>
      </c>
      <c r="J1491" s="1">
        <f t="shared" si="609"/>
        <v>-1.1366434843203947</v>
      </c>
      <c r="K1491" s="1">
        <f t="shared" si="610"/>
        <v>-1.1448311652751118E-2</v>
      </c>
      <c r="L1491" s="1">
        <f t="shared" si="602"/>
        <v>-1.057414956238971</v>
      </c>
      <c r="M1491" s="1">
        <f t="shared" si="603"/>
        <v>-5.3184581666391786</v>
      </c>
      <c r="N1491" s="1">
        <f t="shared" si="604"/>
        <v>-1.1749767805120346</v>
      </c>
      <c r="O1491" s="1">
        <f t="shared" si="605"/>
        <v>1.7155406735504124</v>
      </c>
      <c r="P1491" s="1">
        <f t="shared" si="606"/>
        <v>-0.2340716727272367</v>
      </c>
      <c r="Q1491" s="1">
        <f t="shared" si="611"/>
        <v>4.2027868891389186</v>
      </c>
      <c r="R1491" s="1">
        <f t="shared" si="612"/>
        <v>-0.31015991794688569</v>
      </c>
      <c r="S1491" s="1">
        <f t="shared" si="613"/>
        <v>-0.20691429489474247</v>
      </c>
      <c r="T1491" s="1">
        <f t="shared" si="614"/>
        <v>3.0522775789066293E-2</v>
      </c>
      <c r="U1491" s="1">
        <f t="shared" si="615"/>
        <v>1.6308568879923928E-2</v>
      </c>
      <c r="V1491" s="1">
        <f t="shared" si="616"/>
        <v>-0.53454715196205471</v>
      </c>
      <c r="W1491" s="1">
        <f t="shared" si="624"/>
        <v>0</v>
      </c>
      <c r="X1491" s="1">
        <f t="shared" si="624"/>
        <v>0</v>
      </c>
      <c r="Y1491" s="1">
        <f t="shared" si="624"/>
        <v>0</v>
      </c>
      <c r="Z1491" s="1">
        <f t="shared" si="624"/>
        <v>0</v>
      </c>
      <c r="AA1491" s="1">
        <f>+AA$3*$F1491*ABS($F1491)*COS(2*PI()*$A1491/$AZ$22+AA$4)*COS(2*PI()*$A1491/$BA$22+AA$5)</f>
        <v>0</v>
      </c>
      <c r="AB1491" s="39">
        <f>+AB$3*$F1491*ABS($F1491)*COS(2*2*PI()*$A1491/$BA$33+AB$4)*COS(2*2*PI()*$A1491/$BA$34+AB$5)*COS(2*2*PI()*$A1491/$BA$35+AB$6)</f>
        <v>0</v>
      </c>
      <c r="AE1491" s="20">
        <f>+$AF$20*SIGN(SOI!A1490)*(ABS(SOI!A1490))^$AE$2</f>
        <v>0.45757677441026284</v>
      </c>
      <c r="AF1491" s="20">
        <f t="shared" si="619"/>
        <v>0.35406729574272128</v>
      </c>
      <c r="AG1491" s="19">
        <f t="shared" si="621"/>
        <v>0.34778357639226432</v>
      </c>
      <c r="AH1491" s="19">
        <f t="shared" si="622"/>
        <v>0.3256826217433676</v>
      </c>
      <c r="AI1491">
        <f t="shared" si="618"/>
        <v>0.8814000000000225</v>
      </c>
      <c r="AJ1491">
        <f t="shared" si="617"/>
        <v>6.2837193504569622E-3</v>
      </c>
      <c r="AK1491">
        <v>1</v>
      </c>
    </row>
    <row r="1492" spans="1:37" x14ac:dyDescent="0.25">
      <c r="A1492">
        <v>122.4999999999974</v>
      </c>
      <c r="B1492" s="2">
        <v>2002.4999999998886</v>
      </c>
      <c r="C1492">
        <f>+D1492+($D$2+E1492+F1492)*SOI!A1491*IF(B1492&gt;$C$18, IF(B1492&lt;$C$19,-1,1),1)</f>
        <v>-2.6776760182950219</v>
      </c>
      <c r="D1492">
        <f>+$D$3*((1-$D$5)*SOI!D1491+$D$5*SOI!D1490) +   $D$4*((1-$D$5)*SOI!E1491+$D$5*SOI!E1490)</f>
        <v>0</v>
      </c>
      <c r="E1492">
        <f t="shared" si="599"/>
        <v>-0.67488859936543388</v>
      </c>
      <c r="F1492">
        <f t="shared" si="600"/>
        <v>-4.0227886257135523</v>
      </c>
      <c r="G1492">
        <f t="shared" si="607"/>
        <v>-4.6976772250789862</v>
      </c>
      <c r="H1492" s="21">
        <f t="shared" si="608"/>
        <v>-1.1036676873323261E-2</v>
      </c>
      <c r="I1492" s="37">
        <f t="shared" si="601"/>
        <v>-0.26993329069566774</v>
      </c>
      <c r="J1492" s="1">
        <f t="shared" si="609"/>
        <v>6.3266424228494589E-3</v>
      </c>
      <c r="K1492" s="1">
        <f t="shared" si="610"/>
        <v>-3.7291672543486945E-6</v>
      </c>
      <c r="L1492" s="1">
        <f t="shared" si="602"/>
        <v>0.37594856657489495</v>
      </c>
      <c r="M1492" s="1">
        <f t="shared" si="603"/>
        <v>-0.14728872316417543</v>
      </c>
      <c r="N1492" s="1">
        <f t="shared" si="604"/>
        <v>-0.19017476662176894</v>
      </c>
      <c r="O1492" s="1">
        <f t="shared" si="605"/>
        <v>-0.35335195727383584</v>
      </c>
      <c r="P1492" s="1">
        <f t="shared" si="606"/>
        <v>-1.0411895740386769E-3</v>
      </c>
      <c r="Q1492" s="1">
        <f t="shared" si="611"/>
        <v>1.8838430886942363E-2</v>
      </c>
      <c r="R1492" s="1">
        <f t="shared" si="612"/>
        <v>2.7942052427270755E-4</v>
      </c>
      <c r="S1492" s="1">
        <f t="shared" si="613"/>
        <v>6.7309966702659013E-3</v>
      </c>
      <c r="T1492" s="1">
        <f t="shared" si="614"/>
        <v>2.2351850966443963E-3</v>
      </c>
      <c r="U1492" s="1">
        <f t="shared" si="615"/>
        <v>-1.4580152847312063E-5</v>
      </c>
      <c r="V1492" s="1">
        <f t="shared" si="616"/>
        <v>-3.8484919244462576E-4</v>
      </c>
      <c r="W1492" s="1">
        <f t="shared" si="624"/>
        <v>0</v>
      </c>
      <c r="X1492" s="1">
        <f t="shared" si="624"/>
        <v>0</v>
      </c>
      <c r="Y1492" s="1">
        <f t="shared" si="624"/>
        <v>0</v>
      </c>
      <c r="Z1492" s="1">
        <f t="shared" si="624"/>
        <v>0</v>
      </c>
      <c r="AA1492" s="1">
        <f>+AA$3*$F1492*ABS($F1492)*COS(2*PI()*$A1492/$AZ$22+AA$4)*COS(2*PI()*$A1492/$BA$22+AA$5)</f>
        <v>0</v>
      </c>
      <c r="AB1492" s="39">
        <f>+AB$3*$F1492*ABS($F1492)*COS(2*2*PI()*$A1492/$BA$33+AB$4)*COS(2*2*PI()*$A1492/$BA$34+AB$5)*COS(2*2*PI()*$A1492/$BA$35+AB$6)</f>
        <v>0</v>
      </c>
      <c r="AE1492" s="20">
        <f>+$AF$20*SIGN(SOI!A1491)*(ABS(SOI!A1491))^$AE$2</f>
        <v>0.40421944871846566</v>
      </c>
      <c r="AF1492" s="20">
        <f t="shared" si="619"/>
        <v>0.44292949978895307</v>
      </c>
      <c r="AG1492" s="19">
        <f t="shared" si="621"/>
        <v>0.33190842267703324</v>
      </c>
      <c r="AH1492" s="19">
        <f t="shared" si="622"/>
        <v>0.32643317636937397</v>
      </c>
      <c r="AI1492">
        <f t="shared" si="618"/>
        <v>0.88200000000002254</v>
      </c>
      <c r="AJ1492">
        <f t="shared" si="617"/>
        <v>0.11102107711191983</v>
      </c>
      <c r="AK1492">
        <v>1</v>
      </c>
    </row>
    <row r="1493" spans="1:37" x14ac:dyDescent="0.25">
      <c r="A1493">
        <v>122.58333333333073</v>
      </c>
      <c r="B1493" s="2">
        <v>2002.5833333332218</v>
      </c>
      <c r="C1493">
        <f>+D1493+($D$2+E1493+F1493)*SOI!A1492*IF(B1493&gt;$C$18, IF(B1493&lt;$C$19,-1,1),1)</f>
        <v>2.0892250951156317</v>
      </c>
      <c r="D1493">
        <f>+$D$3*((1-$D$5)*SOI!D1492+$D$5*SOI!D1491) +   $D$4*((1-$D$5)*SOI!E1492+$D$5*SOI!E1491)</f>
        <v>0</v>
      </c>
      <c r="E1493">
        <f t="shared" si="599"/>
        <v>0.74906623544485695</v>
      </c>
      <c r="F1493">
        <f t="shared" si="600"/>
        <v>2.23554104329176</v>
      </c>
      <c r="G1493">
        <f t="shared" si="607"/>
        <v>2.9846072787366169</v>
      </c>
      <c r="H1493" s="21">
        <f t="shared" si="608"/>
        <v>5.4115626185846279E-3</v>
      </c>
      <c r="I1493" s="37">
        <f t="shared" si="601"/>
        <v>0.10760382422567601</v>
      </c>
      <c r="J1493" s="1">
        <f t="shared" si="609"/>
        <v>8.0446966132931261E-5</v>
      </c>
      <c r="K1493" s="1">
        <f t="shared" si="610"/>
        <v>1.1603283089525974E-9</v>
      </c>
      <c r="L1493" s="1">
        <f t="shared" si="602"/>
        <v>-8.7720047916010752E-5</v>
      </c>
      <c r="M1493" s="1">
        <f t="shared" si="603"/>
        <v>4.6982337602015619E-3</v>
      </c>
      <c r="N1493" s="1">
        <f t="shared" si="604"/>
        <v>0.11588920668994331</v>
      </c>
      <c r="O1493" s="1">
        <f t="shared" si="605"/>
        <v>2.5726904226483622E-2</v>
      </c>
      <c r="P1493" s="1">
        <f t="shared" si="606"/>
        <v>1.9069898485367231E-2</v>
      </c>
      <c r="Q1493" s="1">
        <f t="shared" si="611"/>
        <v>3.6618449219366839E-4</v>
      </c>
      <c r="R1493" s="1">
        <f t="shared" si="612"/>
        <v>-2.1651340118700943E-6</v>
      </c>
      <c r="S1493" s="1">
        <f t="shared" si="613"/>
        <v>1.6350864929562399E-3</v>
      </c>
      <c r="T1493" s="1">
        <f t="shared" si="614"/>
        <v>3.7972041645579853E-8</v>
      </c>
      <c r="U1493" s="1">
        <f t="shared" si="615"/>
        <v>-1.0645152921309341E-4</v>
      </c>
      <c r="V1493" s="1">
        <f t="shared" si="616"/>
        <v>-4.295356830952164E-3</v>
      </c>
      <c r="W1493" s="1">
        <f t="shared" si="624"/>
        <v>0</v>
      </c>
      <c r="X1493" s="1">
        <f t="shared" si="624"/>
        <v>0</v>
      </c>
      <c r="Y1493" s="1">
        <f t="shared" si="624"/>
        <v>0</v>
      </c>
      <c r="Z1493" s="1">
        <f t="shared" si="624"/>
        <v>0</v>
      </c>
      <c r="AA1493" s="1">
        <f>+AA$3*$F1493*ABS($F1493)*COS(2*PI()*$A1493/$AZ$22+AA$4)*COS(2*PI()*$A1493/$BA$22+AA$5)</f>
        <v>0</v>
      </c>
      <c r="AB1493" s="39">
        <f>+AB$3*$F1493*ABS($F1493)*COS(2*2*PI()*$A1493/$BA$33+AB$4)*COS(2*2*PI()*$A1493/$BA$34+AB$5)*COS(2*2*PI()*$A1493/$BA$35+AB$6)</f>
        <v>0</v>
      </c>
      <c r="AE1493" s="20">
        <f>+$AF$20*SIGN(SOI!A1492)*(ABS(SOI!A1492))^$AE$2</f>
        <v>0.46699227623813078</v>
      </c>
      <c r="AF1493" s="20">
        <f t="shared" si="619"/>
        <v>0.46437274974605064</v>
      </c>
      <c r="AG1493" s="19">
        <f t="shared" si="621"/>
        <v>0.30456979797676687</v>
      </c>
      <c r="AH1493" s="19">
        <f t="shared" si="622"/>
        <v>0.31692232870217096</v>
      </c>
      <c r="AI1493">
        <f t="shared" si="618"/>
        <v>0.88260000000002259</v>
      </c>
      <c r="AJ1493">
        <f t="shared" si="617"/>
        <v>0.15980295176928377</v>
      </c>
      <c r="AK1493">
        <v>1</v>
      </c>
    </row>
    <row r="1494" spans="1:37" x14ac:dyDescent="0.25">
      <c r="A1494">
        <v>122.66666666666406</v>
      </c>
      <c r="B1494" s="2">
        <v>2002.6666666665551</v>
      </c>
      <c r="C1494">
        <f>+D1494+($D$2+E1494+F1494)*SOI!A1493*IF(B1494&gt;$C$18, IF(B1494&lt;$C$19,-1,1),1)</f>
        <v>-2.3056538396859048</v>
      </c>
      <c r="D1494">
        <f>+$D$3*((1-$D$5)*SOI!D1493+$D$5*SOI!D1492) +   $D$4*((1-$D$5)*SOI!E1493+$D$5*SOI!E1492)</f>
        <v>0</v>
      </c>
      <c r="E1494">
        <f t="shared" ref="E1494:E1557" si="625">$E$3*COS(2*PI()*(A1494+$E$2)/$H$3)+$E$4*COS(2*PI()*(A1494+$E$2)/$H$4)+$E$5*COS(2*PI()*(A1494+$E$2)/$H$5)+$E$6*COS(2*PI()/$H$6*(A1494+$E$2))+$E$7*COS(2*PI()/$H$7*(A1494+$E$2))+$E$8*COS(2*PI()/$H$8*(A1494+$E$2))+$E$9*COS(2*PI()/$H$9*(A1494+$E$2))+$E$10*COS(2*PI()/$H$10*(A1494+$E$2))+$E$11*COS(2*PI()/$H$11*(A1494+$E$2))+$E$12*COS(2*PI()/$H$12*(A1494+$E$2))+$E$13*COS(2*PI()/$H$13*(A1494+$E$2))+$E$14*COS(2*PI()/$H$14*(A1494+$E$2))+$E$15*COS(2*PI()/$H$15*(A1494+$E$2))+$E$16*COS(2*PI()/$H$16*(A1494+$E$2))+$E$17*COS(2*PI()/$H$17*(A1494+$E$2))</f>
        <v>-0.91133851653270703</v>
      </c>
      <c r="F1494">
        <f t="shared" ref="F1494:F1557" si="626">$F$3*COS(2*PI()*(B1494+$F$2)/$H$3)+$F$4*COS(2*PI()*(B1494+$F$2)/$H$4)+$F$5*COS(2*PI()*(B1494+$F$2)/$H$5)+$F$6*COS(2*PI()/$H$6*(B1494+$F$2))+$F$7*COS(2*PI()/$H$7*(B1494+$F$2))+$F$8*COS(2*PI()/$H$8*(B1494+$F$2))+$F$9*COS(2*PI()/$H$9*(B1494+$F$2))+$F$10*COS(2*PI()/$H$10*(B1494+$F$2))+$F$11*COS(2*PI()/$H$11*(B1494+$F$2))+$F$12*COS(2*PI()/$H$12*(B1494+$F$2))+$F$13*COS(2*PI()/$H$13*(B1494+$F$2))+$F$14*COS(2*PI()/$H$14*(B1494+$F$2))+$F$15*COS(2*PI()/$H$15*(B1494+$F$2))+$F$16*COS(2*PI()/$H$16*(B1494+$F$2))+$F$17*COS(2*PI()/$H$17*(B1494+$F$2))</f>
        <v>-1.9004344586940065</v>
      </c>
      <c r="G1494">
        <f t="shared" si="607"/>
        <v>-2.8117729752267135</v>
      </c>
      <c r="H1494" s="21">
        <f t="shared" si="608"/>
        <v>8.587278930464905E-3</v>
      </c>
      <c r="I1494" s="37">
        <f t="shared" ref="I1494:I1557" si="627">+(I$3*$E1494+I$5*$F1494)*COS(2*PI()*$A1494*$A$9+I$4)</f>
        <v>0.21691051115534454</v>
      </c>
      <c r="J1494" s="1">
        <f t="shared" si="609"/>
        <v>-5.1901157668623207E-4</v>
      </c>
      <c r="K1494" s="1">
        <f t="shared" si="610"/>
        <v>-9.0139739047753387E-5</v>
      </c>
      <c r="L1494" s="1">
        <f t="shared" ref="L1494:L1557" si="628">+(L$3*$E1494+L$5*$F1494)*COS(2*PI()*$A1494*$A$9+L$4)^2</f>
        <v>0.49348550509343814</v>
      </c>
      <c r="M1494" s="1">
        <f t="shared" ref="M1494:M1557" si="629">+(M$3*$E1494+M$5*$F1494)*COS(2*PI()*$A1494*$A$7+M$4)</f>
        <v>-1.5036581221378267E-2</v>
      </c>
      <c r="N1494" s="1">
        <f t="shared" ref="N1494:N1557" si="630">+(N$3*$E1494+N$5*$F1494)*COS(2*PI()*$A1494*$A$8+N$4)</f>
        <v>-2.8745355630967414E-2</v>
      </c>
      <c r="O1494" s="1">
        <f t="shared" ref="O1494:O1557" si="631">+(O$3*$E1494+O$5*$F1494)*COS(2*PI()*$A1494*$A$8+O$4)^2</f>
        <v>-0.20291934219752902</v>
      </c>
      <c r="P1494" s="1">
        <f t="shared" ref="P1494:P1557" si="632">+(P$3*$E1494+P$5*$F1494)*COS(2*PI()*$A1494*$A$7+P$4)^2</f>
        <v>-3.3386610686638181E-2</v>
      </c>
      <c r="Q1494" s="1">
        <f t="shared" si="611"/>
        <v>2.9069604788021147E-4</v>
      </c>
      <c r="R1494" s="1">
        <f t="shared" si="612"/>
        <v>-3.4647894877969474E-6</v>
      </c>
      <c r="S1494" s="1">
        <f t="shared" si="613"/>
        <v>-8.1755752156112882E-4</v>
      </c>
      <c r="T1494" s="1">
        <f t="shared" si="614"/>
        <v>1.6849049461128288E-3</v>
      </c>
      <c r="U1494" s="1">
        <f t="shared" si="615"/>
        <v>3.7568923225655905E-4</v>
      </c>
      <c r="V1494" s="1">
        <f t="shared" si="616"/>
        <v>-1.8652965884911449E-3</v>
      </c>
      <c r="W1494" s="1">
        <f t="shared" si="624"/>
        <v>0</v>
      </c>
      <c r="X1494" s="1">
        <f t="shared" si="624"/>
        <v>0</v>
      </c>
      <c r="Y1494" s="1">
        <f t="shared" si="624"/>
        <v>0</v>
      </c>
      <c r="Z1494" s="1">
        <f t="shared" si="624"/>
        <v>0</v>
      </c>
      <c r="AA1494" s="1">
        <f>+AA$3*$F1494*ABS($F1494)*COS(2*PI()*$A1494/$AZ$22+AA$4)*COS(2*PI()*$A1494/$BA$22+AA$5)</f>
        <v>0</v>
      </c>
      <c r="AB1494" s="39">
        <f>+AB$3*$F1494*ABS($F1494)*COS(2*2*PI()*$A1494/$BA$33+AB$4)*COS(2*2*PI()*$A1494/$BA$34+AB$5)*COS(2*2*PI()*$A1494/$BA$35+AB$6)</f>
        <v>0</v>
      </c>
      <c r="AE1494" s="20">
        <f>+$AF$20*SIGN(SOI!A1493)*(ABS(SOI!A1493))^$AE$2</f>
        <v>0.52190652428155548</v>
      </c>
      <c r="AF1494" s="20">
        <f t="shared" si="619"/>
        <v>0.55161672915397209</v>
      </c>
      <c r="AG1494" s="19">
        <f t="shared" si="621"/>
        <v>0.51055298610037547</v>
      </c>
      <c r="AH1494" s="19">
        <f t="shared" si="622"/>
        <v>0.34930237800826303</v>
      </c>
      <c r="AI1494">
        <f t="shared" si="618"/>
        <v>0.88320000000002263</v>
      </c>
      <c r="AJ1494">
        <f t="shared" si="617"/>
        <v>4.1063743053596613E-2</v>
      </c>
      <c r="AK1494">
        <v>1</v>
      </c>
    </row>
    <row r="1495" spans="1:37" x14ac:dyDescent="0.25">
      <c r="A1495">
        <v>122.74999999999739</v>
      </c>
      <c r="B1495" s="2">
        <v>2002.7499999998884</v>
      </c>
      <c r="C1495">
        <f>+D1495+($D$2+E1495+F1495)*SOI!A1494*IF(B1495&gt;$C$18, IF(B1495&lt;$C$19,-1,1),1)</f>
        <v>3.9776610078348118</v>
      </c>
      <c r="D1495">
        <f>+$D$3*((1-$D$5)*SOI!D1494+$D$5*SOI!D1493) +   $D$4*((1-$D$5)*SOI!E1494+$D$5*SOI!E1493)</f>
        <v>0</v>
      </c>
      <c r="E1495">
        <f t="shared" si="625"/>
        <v>1.2742092212981717</v>
      </c>
      <c r="F1495">
        <f t="shared" si="626"/>
        <v>2.1548088889042525</v>
      </c>
      <c r="G1495">
        <f t="shared" ref="G1495:G1558" si="633">+E1495+F1495</f>
        <v>3.4290181102024242</v>
      </c>
      <c r="H1495" s="21">
        <f t="shared" ref="H1495:H1558" si="634">+$H$19*SUM(I1495:V1495)</f>
        <v>-2.1882587600904384E-2</v>
      </c>
      <c r="I1495" s="37">
        <f t="shared" si="627"/>
        <v>-0.64228006514427127</v>
      </c>
      <c r="J1495" s="1">
        <f t="shared" ref="J1495:J1558" si="635">+(J$3)*I1495*M1495</f>
        <v>-8.1437143824745796E-3</v>
      </c>
      <c r="K1495" s="1">
        <f t="shared" ref="K1495:K1558" si="636">+(K$3)*L1495*P1495*O1495</f>
        <v>1.2661418938306813E-3</v>
      </c>
      <c r="L1495" s="1">
        <f t="shared" si="628"/>
        <v>-1.5248434988055641</v>
      </c>
      <c r="M1495" s="1">
        <f t="shared" si="629"/>
        <v>7.9680261030067714E-2</v>
      </c>
      <c r="N1495" s="1">
        <f t="shared" si="630"/>
        <v>-0.1036770634007749</v>
      </c>
      <c r="O1495" s="1">
        <f t="shared" si="631"/>
        <v>1.0376168329616906</v>
      </c>
      <c r="P1495" s="1">
        <f t="shared" si="632"/>
        <v>2.9680689182019264E-2</v>
      </c>
      <c r="Q1495" s="1">
        <f t="shared" ref="Q1495:Q1558" si="637">+(Q$3)*M1495*N1495</f>
        <v>-5.5559172995030609E-3</v>
      </c>
      <c r="R1495" s="1">
        <f t="shared" ref="R1495:R1558" si="638">+(R$3)*I1495*N1495*M1495</f>
        <v>-1.9608182627466598E-4</v>
      </c>
      <c r="S1495" s="1">
        <f t="shared" ref="S1495:S1558" si="639">+(S$3)*I1495*N1495</f>
        <v>8.7312649066048163E-3</v>
      </c>
      <c r="T1495" s="1">
        <f t="shared" ref="T1495:T1558" si="640">+(T$3)*L1495*O1495</f>
        <v>2.6621948536218305E-2</v>
      </c>
      <c r="U1495" s="1">
        <f t="shared" ref="U1495:U1558" si="641">+(U$3)*P1495*I1495</f>
        <v>9.8894978594778996E-4</v>
      </c>
      <c r="V1495" s="1">
        <f t="shared" ref="V1495:V1558" si="642">+(V$3)*P1495*N1495</f>
        <v>5.9808725172646061E-3</v>
      </c>
      <c r="W1495" s="1">
        <f t="shared" si="624"/>
        <v>0</v>
      </c>
      <c r="X1495" s="1">
        <f t="shared" si="624"/>
        <v>0</v>
      </c>
      <c r="Y1495" s="1">
        <f t="shared" si="624"/>
        <v>0</v>
      </c>
      <c r="Z1495" s="1">
        <f t="shared" si="624"/>
        <v>0</v>
      </c>
      <c r="AA1495" s="1">
        <f>+AA$3*$F1495*ABS($F1495)*COS(2*PI()*$A1495/$AZ$22+AA$4)*COS(2*PI()*$A1495/$BA$22+AA$5)</f>
        <v>0</v>
      </c>
      <c r="AB1495" s="39">
        <f>+AB$3*$F1495*ABS($F1495)*COS(2*2*PI()*$A1495/$BA$33+AB$4)*COS(2*2*PI()*$A1495/$BA$34+AB$5)*COS(2*2*PI()*$A1495/$BA$35+AB$6)</f>
        <v>0</v>
      </c>
      <c r="AE1495" s="20">
        <f>+$AF$20*SIGN(SOI!A1494)*(ABS(SOI!A1494))^$AE$2</f>
        <v>0.66595138694223011</v>
      </c>
      <c r="AF1495" s="20">
        <f t="shared" si="619"/>
        <v>0.65056442527310543</v>
      </c>
      <c r="AG1495" s="19">
        <f t="shared" si="621"/>
        <v>0.44202091790000664</v>
      </c>
      <c r="AH1495" s="19">
        <f t="shared" si="622"/>
        <v>0.34343934899982387</v>
      </c>
      <c r="AI1495">
        <f t="shared" si="618"/>
        <v>0.88380000000002268</v>
      </c>
      <c r="AJ1495">
        <f t="shared" si="617"/>
        <v>0.20854350737309879</v>
      </c>
      <c r="AK1495">
        <v>1</v>
      </c>
    </row>
    <row r="1496" spans="1:37" x14ac:dyDescent="0.25">
      <c r="A1496">
        <v>122.83333333333071</v>
      </c>
      <c r="B1496" s="2">
        <v>2002.8333333332216</v>
      </c>
      <c r="C1496">
        <f>+D1496+($D$2+E1496+F1496)*SOI!A1495*IF(B1496&gt;$C$18, IF(B1496&lt;$C$19,-1,1),1)</f>
        <v>-8.4455499283084308</v>
      </c>
      <c r="D1496">
        <f>+$D$3*((1-$D$5)*SOI!D1495+$D$5*SOI!D1494) +   $D$4*((1-$D$5)*SOI!E1495+$D$5*SOI!E1494)</f>
        <v>0</v>
      </c>
      <c r="E1496">
        <f t="shared" si="625"/>
        <v>-2.3875979239310308</v>
      </c>
      <c r="F1496">
        <f t="shared" si="626"/>
        <v>-3.6021537982735303</v>
      </c>
      <c r="G1496">
        <f t="shared" si="633"/>
        <v>-5.9897517222045611</v>
      </c>
      <c r="H1496" s="21">
        <f t="shared" si="634"/>
        <v>2.6448340179430957E-2</v>
      </c>
      <c r="I1496" s="37">
        <f t="shared" si="627"/>
        <v>1.2015255418091955</v>
      </c>
      <c r="J1496" s="1">
        <f t="shared" si="635"/>
        <v>-3.6905674267442394E-2</v>
      </c>
      <c r="K1496" s="1">
        <f t="shared" si="636"/>
        <v>-8.8952793505797927E-4</v>
      </c>
      <c r="L1496" s="1">
        <f t="shared" si="628"/>
        <v>1.8189676476088221</v>
      </c>
      <c r="M1496" s="1">
        <f t="shared" si="629"/>
        <v>-0.193024659132846</v>
      </c>
      <c r="N1496" s="1">
        <f t="shared" si="630"/>
        <v>0.35164663462740176</v>
      </c>
      <c r="O1496" s="1">
        <f t="shared" si="631"/>
        <v>-1.8869755112345157</v>
      </c>
      <c r="P1496" s="1">
        <f t="shared" si="632"/>
        <v>-9.612187544946112E-3</v>
      </c>
      <c r="Q1496" s="1">
        <f t="shared" si="637"/>
        <v>-4.5650085631020069E-2</v>
      </c>
      <c r="R1496" s="1">
        <f t="shared" si="638"/>
        <v>3.0139200788215715E-3</v>
      </c>
      <c r="S1496" s="1">
        <f t="shared" si="639"/>
        <v>5.5399967181173716E-2</v>
      </c>
      <c r="T1496" s="1">
        <f t="shared" si="640"/>
        <v>5.7752235165539005E-2</v>
      </c>
      <c r="U1496" s="1">
        <f t="shared" si="641"/>
        <v>5.9914378717260109E-4</v>
      </c>
      <c r="V1496" s="1">
        <f t="shared" si="642"/>
        <v>6.5695644592496244E-3</v>
      </c>
      <c r="W1496" s="1">
        <f t="shared" si="624"/>
        <v>0</v>
      </c>
      <c r="X1496" s="1">
        <f t="shared" si="624"/>
        <v>0</v>
      </c>
      <c r="Y1496" s="1">
        <f t="shared" si="624"/>
        <v>0</v>
      </c>
      <c r="Z1496" s="1">
        <f t="shared" si="624"/>
        <v>0</v>
      </c>
      <c r="AA1496" s="1">
        <f>+AA$3*$F1496*ABS($F1496)*COS(2*PI()*$A1496/$AZ$22+AA$4)*COS(2*PI()*$A1496/$BA$22+AA$5)</f>
        <v>0</v>
      </c>
      <c r="AB1496" s="39">
        <f>+AB$3*$F1496*ABS($F1496)*COS(2*2*PI()*$A1496/$BA$33+AB$4)*COS(2*2*PI()*$A1496/$BA$34+AB$5)*COS(2*2*PI()*$A1496/$BA$35+AB$6)</f>
        <v>0</v>
      </c>
      <c r="AE1496" s="20">
        <f>+$AF$20*SIGN(SOI!A1495)*(ABS(SOI!A1495))^$AE$2</f>
        <v>0.7638353645955307</v>
      </c>
      <c r="AF1496" s="20">
        <f t="shared" si="619"/>
        <v>0.73120737204443065</v>
      </c>
      <c r="AG1496" s="19">
        <f t="shared" si="621"/>
        <v>0.42344807957332653</v>
      </c>
      <c r="AH1496" s="19">
        <f t="shared" si="622"/>
        <v>0.29981103411536314</v>
      </c>
      <c r="AI1496">
        <f t="shared" si="618"/>
        <v>0.88440000000002272</v>
      </c>
      <c r="AJ1496">
        <f t="shared" ref="AJ1496:AJ1559" si="643">+ABS(AF1496-AG1496)</f>
        <v>0.30775929247110412</v>
      </c>
      <c r="AK1496">
        <v>1</v>
      </c>
    </row>
    <row r="1497" spans="1:37" x14ac:dyDescent="0.25">
      <c r="A1497">
        <v>122.91666666666404</v>
      </c>
      <c r="B1497" s="2">
        <v>2002.9166666665549</v>
      </c>
      <c r="C1497">
        <f>+D1497+($D$2+E1497+F1497)*SOI!A1496*IF(B1497&gt;$C$18, IF(B1497&lt;$C$19,-1,1),1)</f>
        <v>142.11221471522342</v>
      </c>
      <c r="D1497">
        <f>+$D$3*((1-$D$5)*SOI!D1496+$D$5*SOI!D1495) +   $D$4*((1-$D$5)*SOI!E1496+$D$5*SOI!E1495)</f>
        <v>0</v>
      </c>
      <c r="E1497">
        <f t="shared" si="625"/>
        <v>41.120340000166131</v>
      </c>
      <c r="F1497">
        <f t="shared" si="626"/>
        <v>59.668464762403673</v>
      </c>
      <c r="G1497">
        <f t="shared" si="633"/>
        <v>100.78880476256981</v>
      </c>
      <c r="H1497" s="21">
        <f t="shared" si="634"/>
        <v>-0.29776696142909115</v>
      </c>
      <c r="I1497" s="37">
        <f t="shared" si="627"/>
        <v>-9.6077479119783398</v>
      </c>
      <c r="J1497" s="1">
        <f t="shared" si="635"/>
        <v>-3.3833646946143809</v>
      </c>
      <c r="K1497" s="1">
        <f t="shared" si="636"/>
        <v>2.5379153450994566E-2</v>
      </c>
      <c r="L1497" s="1">
        <f t="shared" si="628"/>
        <v>-1.4760382380423287</v>
      </c>
      <c r="M1497" s="1">
        <f t="shared" si="629"/>
        <v>2.2129921372708199</v>
      </c>
      <c r="N1497" s="1">
        <f t="shared" si="630"/>
        <v>-5.835068140598648</v>
      </c>
      <c r="O1497" s="1">
        <f t="shared" si="631"/>
        <v>7.8567925686549573</v>
      </c>
      <c r="P1497" s="1">
        <f t="shared" si="632"/>
        <v>8.1168611931936627E-2</v>
      </c>
      <c r="Q1497" s="1">
        <f t="shared" si="637"/>
        <v>-8.6845663954185852</v>
      </c>
      <c r="R1497" s="1">
        <f t="shared" si="638"/>
        <v>-4.5848683220365736</v>
      </c>
      <c r="S1497" s="1">
        <f t="shared" si="639"/>
        <v>7.3508500922945252</v>
      </c>
      <c r="T1497" s="1">
        <f t="shared" si="640"/>
        <v>0.195128386837392</v>
      </c>
      <c r="U1497" s="1">
        <f t="shared" si="641"/>
        <v>4.0456241743658916E-2</v>
      </c>
      <c r="V1497" s="1">
        <f t="shared" si="642"/>
        <v>0.92053843905001231</v>
      </c>
      <c r="W1497" s="1">
        <f t="shared" si="624"/>
        <v>0</v>
      </c>
      <c r="X1497" s="1">
        <f t="shared" si="624"/>
        <v>0</v>
      </c>
      <c r="Y1497" s="1">
        <f t="shared" si="624"/>
        <v>0</v>
      </c>
      <c r="Z1497" s="1">
        <f t="shared" si="624"/>
        <v>0</v>
      </c>
      <c r="AA1497" s="1">
        <f>+AA$3*$F1497*ABS($F1497)*COS(2*PI()*$A1497/$AZ$22+AA$4)*COS(2*PI()*$A1497/$BA$22+AA$5)</f>
        <v>0</v>
      </c>
      <c r="AB1497" s="39">
        <f>+AB$3*$F1497*ABS($F1497)*COS(2*2*PI()*$A1497/$BA$33+AB$4)*COS(2*2*PI()*$A1497/$BA$34+AB$5)*COS(2*2*PI()*$A1497/$BA$35+AB$6)</f>
        <v>0</v>
      </c>
      <c r="AE1497" s="20">
        <f>+$AF$20*SIGN(SOI!A1496)*(ABS(SOI!A1496))^$AE$2</f>
        <v>0.7638353645955307</v>
      </c>
      <c r="AF1497" s="20">
        <f t="shared" si="619"/>
        <v>0.70640455391253409</v>
      </c>
      <c r="AG1497" s="19">
        <f t="shared" si="621"/>
        <v>0.42799939364282158</v>
      </c>
      <c r="AH1497" s="19">
        <f t="shared" si="622"/>
        <v>0.30243320084487291</v>
      </c>
      <c r="AI1497">
        <f t="shared" ref="AI1497:AI1560" si="644">+AI1496+$AI$22</f>
        <v>0.88500000000002277</v>
      </c>
      <c r="AJ1497">
        <f t="shared" si="643"/>
        <v>0.27840516026971251</v>
      </c>
      <c r="AK1497">
        <v>1</v>
      </c>
    </row>
    <row r="1498" spans="1:37" x14ac:dyDescent="0.25">
      <c r="A1498">
        <v>122.99999999999737</v>
      </c>
      <c r="B1498" s="2">
        <v>2002.9999999998881</v>
      </c>
      <c r="C1498">
        <f>+D1498+($D$2+E1498+F1498)*SOI!A1497*IF(B1498&gt;$C$18, IF(B1498&lt;$C$19,-1,1),1)</f>
        <v>6.5778002519082825</v>
      </c>
      <c r="D1498">
        <f>+$D$3*((1-$D$5)*SOI!D1497+$D$5*SOI!D1496) +   $D$4*((1-$D$5)*SOI!E1497+$D$5*SOI!E1496)</f>
        <v>0</v>
      </c>
      <c r="E1498">
        <f t="shared" si="625"/>
        <v>2.6892524472378496</v>
      </c>
      <c r="F1498">
        <f t="shared" si="626"/>
        <v>4.0227886261379489</v>
      </c>
      <c r="G1498">
        <f t="shared" si="633"/>
        <v>6.7120410733757989</v>
      </c>
      <c r="H1498" s="21">
        <f t="shared" si="634"/>
        <v>-1.0112846840037E-2</v>
      </c>
      <c r="I1498" s="37">
        <f t="shared" si="627"/>
        <v>0.43098565151437795</v>
      </c>
      <c r="J1498" s="1">
        <f t="shared" si="635"/>
        <v>-8.7463575945998981E-5</v>
      </c>
      <c r="K1498" s="1">
        <f t="shared" si="636"/>
        <v>1.7720916541973859E-4</v>
      </c>
      <c r="L1498" s="1">
        <f t="shared" si="628"/>
        <v>-0.94957542966749775</v>
      </c>
      <c r="M1498" s="1">
        <f t="shared" si="629"/>
        <v>-1.2753138465704573E-3</v>
      </c>
      <c r="N1498" s="1">
        <f t="shared" si="630"/>
        <v>-0.18523839632469352</v>
      </c>
      <c r="O1498" s="1">
        <f t="shared" si="631"/>
        <v>0.14237964525333094</v>
      </c>
      <c r="P1498" s="1">
        <f t="shared" si="632"/>
        <v>4.8614149048351374E-2</v>
      </c>
      <c r="Q1498" s="1">
        <f t="shared" si="637"/>
        <v>1.5888043653586458E-4</v>
      </c>
      <c r="R1498" s="1">
        <f t="shared" si="638"/>
        <v>-3.762620038193452E-6</v>
      </c>
      <c r="S1498" s="1">
        <f t="shared" si="639"/>
        <v>-1.04680034930121E-2</v>
      </c>
      <c r="T1498" s="1">
        <f t="shared" si="640"/>
        <v>2.2748613586336774E-3</v>
      </c>
      <c r="U1498" s="1">
        <f t="shared" si="641"/>
        <v>-1.0869293524303492E-3</v>
      </c>
      <c r="V1498" s="1">
        <f t="shared" si="642"/>
        <v>1.7502560101688887E-2</v>
      </c>
      <c r="W1498" s="1">
        <f t="shared" si="624"/>
        <v>0</v>
      </c>
      <c r="X1498" s="1">
        <f t="shared" si="624"/>
        <v>0</v>
      </c>
      <c r="Y1498" s="1">
        <f t="shared" si="624"/>
        <v>0</v>
      </c>
      <c r="Z1498" s="1">
        <f t="shared" si="624"/>
        <v>0</v>
      </c>
      <c r="AA1498" s="1">
        <f>+AA$3*$F1498*ABS($F1498)*COS(2*PI()*$A1498/$AZ$22+AA$4)*COS(2*PI()*$A1498/$BA$22+AA$5)</f>
        <v>0</v>
      </c>
      <c r="AB1498" s="39">
        <f>+AB$3*$F1498*ABS($F1498)*COS(2*2*PI()*$A1498/$BA$33+AB$4)*COS(2*2*PI()*$A1498/$BA$34+AB$5)*COS(2*2*PI()*$A1498/$BA$35+AB$6)</f>
        <v>0</v>
      </c>
      <c r="AE1498" s="20">
        <f>+$AF$20*SIGN(SOI!A1497)*(ABS(SOI!A1497))^$AE$2</f>
        <v>0.591542932546541</v>
      </c>
      <c r="AF1498" s="20">
        <f t="shared" si="619"/>
        <v>0.59795754718491889</v>
      </c>
      <c r="AG1498" s="19">
        <f t="shared" si="621"/>
        <v>0.27252939057311909</v>
      </c>
      <c r="AH1498" s="19">
        <f t="shared" si="622"/>
        <v>0.29580636192764465</v>
      </c>
      <c r="AI1498">
        <f t="shared" si="644"/>
        <v>0.88560000000002281</v>
      </c>
      <c r="AJ1498">
        <f t="shared" si="643"/>
        <v>0.3254281566117998</v>
      </c>
      <c r="AK1498">
        <v>1</v>
      </c>
    </row>
    <row r="1499" spans="1:37" x14ac:dyDescent="0.25">
      <c r="A1499">
        <v>123.0833333333307</v>
      </c>
      <c r="B1499" s="2">
        <v>2003.0833333332214</v>
      </c>
      <c r="C1499">
        <f>+D1499+($D$2+E1499+F1499)*SOI!A1498*IF(B1499&gt;$C$18, IF(B1499&lt;$C$19,-1,1),1)</f>
        <v>-2.2924914248484782</v>
      </c>
      <c r="D1499">
        <f>+$D$3*((1-$D$5)*SOI!D1498+$D$5*SOI!D1497) +   $D$4*((1-$D$5)*SOI!E1498+$D$5*SOI!E1497)</f>
        <v>0</v>
      </c>
      <c r="E1499">
        <f t="shared" si="625"/>
        <v>-1.3464768078985259</v>
      </c>
      <c r="F1499">
        <f t="shared" si="626"/>
        <v>-2.2355410434272214</v>
      </c>
      <c r="G1499">
        <f t="shared" si="633"/>
        <v>-3.5820178513257472</v>
      </c>
      <c r="H1499" s="21">
        <f t="shared" si="634"/>
        <v>8.3305803398786701E-4</v>
      </c>
      <c r="I1499" s="37">
        <f t="shared" si="627"/>
        <v>-0.62834451500102662</v>
      </c>
      <c r="J1499" s="1">
        <f t="shared" si="635"/>
        <v>-5.836597978413299E-3</v>
      </c>
      <c r="K1499" s="1">
        <f t="shared" si="636"/>
        <v>-1.3997443801254273E-3</v>
      </c>
      <c r="L1499" s="1">
        <f t="shared" si="628"/>
        <v>1.5217397099504162</v>
      </c>
      <c r="M1499" s="1">
        <f t="shared" si="629"/>
        <v>5.8373348853413332E-2</v>
      </c>
      <c r="N1499" s="1">
        <f t="shared" si="630"/>
        <v>-5.4355502625304752E-2</v>
      </c>
      <c r="O1499" s="1">
        <f t="shared" si="631"/>
        <v>-0.8248347266714543</v>
      </c>
      <c r="P1499" s="1">
        <f t="shared" si="632"/>
        <v>-4.1361407101953677E-2</v>
      </c>
      <c r="Q1499" s="1">
        <f t="shared" si="637"/>
        <v>-2.1339314406987374E-3</v>
      </c>
      <c r="R1499" s="1">
        <f t="shared" si="638"/>
        <v>-7.3677591160855219E-5</v>
      </c>
      <c r="S1499" s="1">
        <f t="shared" si="639"/>
        <v>4.478281392912873E-3</v>
      </c>
      <c r="T1499" s="1">
        <f t="shared" si="640"/>
        <v>2.1119560161375305E-2</v>
      </c>
      <c r="U1499" s="1">
        <f t="shared" si="641"/>
        <v>-1.3482454096008908E-3</v>
      </c>
      <c r="V1499" s="1">
        <f t="shared" si="642"/>
        <v>-4.3696504589857072E-3</v>
      </c>
      <c r="W1499" s="1">
        <f t="shared" si="624"/>
        <v>0</v>
      </c>
      <c r="X1499" s="1">
        <f t="shared" si="624"/>
        <v>0</v>
      </c>
      <c r="Y1499" s="1">
        <f t="shared" si="624"/>
        <v>0</v>
      </c>
      <c r="Z1499" s="1">
        <f t="shared" si="624"/>
        <v>0</v>
      </c>
      <c r="AA1499" s="1">
        <f>+AA$3*$F1499*ABS($F1499)*COS(2*PI()*$A1499/$AZ$22+AA$4)*COS(2*PI()*$A1499/$BA$22+AA$5)</f>
        <v>0</v>
      </c>
      <c r="AB1499" s="39">
        <f>+AB$3*$F1499*ABS($F1499)*COS(2*2*PI()*$A1499/$BA$33+AB$4)*COS(2*2*PI()*$A1499/$BA$34+AB$5)*COS(2*2*PI()*$A1499/$BA$35+AB$6)</f>
        <v>0</v>
      </c>
      <c r="AE1499" s="20">
        <f>+$AF$20*SIGN(SOI!A1498)*(ABS(SOI!A1498))^$AE$2</f>
        <v>0.43849434441268481</v>
      </c>
      <c r="AF1499" s="20">
        <f t="shared" si="619"/>
        <v>0.46275963300410156</v>
      </c>
      <c r="AG1499" s="19">
        <f t="shared" si="621"/>
        <v>0.30142321956193829</v>
      </c>
      <c r="AH1499" s="19">
        <f t="shared" si="622"/>
        <v>0.29657510789200658</v>
      </c>
      <c r="AI1499">
        <f t="shared" si="644"/>
        <v>0.88620000000002286</v>
      </c>
      <c r="AJ1499">
        <f t="shared" si="643"/>
        <v>0.16133641344216326</v>
      </c>
      <c r="AK1499">
        <v>1</v>
      </c>
    </row>
    <row r="1500" spans="1:37" x14ac:dyDescent="0.25">
      <c r="A1500">
        <v>123.16666666666403</v>
      </c>
      <c r="B1500" s="2">
        <v>2003.1666666665546</v>
      </c>
      <c r="C1500">
        <f>+D1500+($D$2+E1500+F1500)*SOI!A1499*IF(B1500&gt;$C$18, IF(B1500&lt;$C$19,-1,1),1)</f>
        <v>1.3638053441366869</v>
      </c>
      <c r="D1500">
        <f>+$D$3*((1-$D$5)*SOI!D1499+$D$5*SOI!D1498) +   $D$4*((1-$D$5)*SOI!E1499+$D$5*SOI!E1498)</f>
        <v>0</v>
      </c>
      <c r="E1500">
        <f t="shared" si="625"/>
        <v>0.94082667480043947</v>
      </c>
      <c r="F1500">
        <f t="shared" si="626"/>
        <v>1.9004344588176583</v>
      </c>
      <c r="G1500">
        <f t="shared" si="633"/>
        <v>2.8412611336180977</v>
      </c>
      <c r="H1500" s="21">
        <f t="shared" si="634"/>
        <v>1.1569161715204088E-2</v>
      </c>
      <c r="I1500" s="37">
        <f t="shared" si="627"/>
        <v>0.4901949754344439</v>
      </c>
      <c r="J1500" s="1">
        <f t="shared" si="635"/>
        <v>-2.7741843932661491E-3</v>
      </c>
      <c r="K1500" s="1">
        <f t="shared" si="636"/>
        <v>4.1994337762058204E-4</v>
      </c>
      <c r="L1500" s="1">
        <f t="shared" si="628"/>
        <v>-0.88319245860328588</v>
      </c>
      <c r="M1500" s="1">
        <f t="shared" si="629"/>
        <v>-3.5564698073843715E-2</v>
      </c>
      <c r="N1500" s="1">
        <f t="shared" si="630"/>
        <v>0.13201204038515665</v>
      </c>
      <c r="O1500" s="1">
        <f t="shared" si="631"/>
        <v>0.84440634964148653</v>
      </c>
      <c r="P1500" s="1">
        <f t="shared" si="632"/>
        <v>2.0885158603562437E-2</v>
      </c>
      <c r="Q1500" s="1">
        <f t="shared" si="637"/>
        <v>-3.1575846823309489E-3</v>
      </c>
      <c r="R1500" s="1">
        <f t="shared" si="638"/>
        <v>8.5051306598033782E-5</v>
      </c>
      <c r="S1500" s="1">
        <f t="shared" si="639"/>
        <v>8.4850114670706137E-3</v>
      </c>
      <c r="T1500" s="1">
        <f t="shared" si="640"/>
        <v>1.2548285780143359E-2</v>
      </c>
      <c r="U1500" s="1">
        <f t="shared" si="641"/>
        <v>-5.311075192961863E-4</v>
      </c>
      <c r="V1500" s="1">
        <f t="shared" si="642"/>
        <v>-5.358696963854782E-3</v>
      </c>
      <c r="W1500" s="1">
        <f t="shared" si="624"/>
        <v>0</v>
      </c>
      <c r="X1500" s="1">
        <f t="shared" si="624"/>
        <v>0</v>
      </c>
      <c r="Y1500" s="1">
        <f t="shared" si="624"/>
        <v>0</v>
      </c>
      <c r="Z1500" s="1">
        <f t="shared" si="624"/>
        <v>0</v>
      </c>
      <c r="AA1500" s="1">
        <f>+AA$3*$F1500*ABS($F1500)*COS(2*PI()*$A1500/$AZ$22+AA$4)*COS(2*PI()*$A1500/$BA$22+AA$5)</f>
        <v>0</v>
      </c>
      <c r="AB1500" s="39">
        <f>+AB$3*$F1500*ABS($F1500)*COS(2*2*PI()*$A1500/$BA$33+AB$4)*COS(2*2*PI()*$A1500/$BA$34+AB$5)*COS(2*2*PI()*$A1500/$BA$35+AB$6)</f>
        <v>0</v>
      </c>
      <c r="AE1500" s="20">
        <f>+$AF$20*SIGN(SOI!A1499)*(ABS(SOI!A1499))^$AE$2</f>
        <v>0.35824162205307897</v>
      </c>
      <c r="AF1500" s="20">
        <f t="shared" ref="AF1500:AF1563" si="645">+AVERAGE(AE1499:AE1501)</f>
        <v>0.24855776459935533</v>
      </c>
      <c r="AG1500" s="19">
        <f t="shared" si="621"/>
        <v>0.27392894388795452</v>
      </c>
      <c r="AH1500" s="19">
        <f t="shared" si="622"/>
        <v>0.2753795925756739</v>
      </c>
      <c r="AI1500">
        <f t="shared" si="644"/>
        <v>0.8868000000000229</v>
      </c>
      <c r="AJ1500">
        <f t="shared" si="643"/>
        <v>2.5371179288599194E-2</v>
      </c>
      <c r="AK1500">
        <v>1</v>
      </c>
    </row>
    <row r="1501" spans="1:37" x14ac:dyDescent="0.25">
      <c r="A1501">
        <v>123.24999999999736</v>
      </c>
      <c r="B1501" s="2">
        <v>2003.2499999998879</v>
      </c>
      <c r="C1501">
        <f>+D1501+($D$2+E1501+F1501)*SOI!A1500*IF(B1501&gt;$C$18, IF(B1501&lt;$C$19,-1,1),1)</f>
        <v>8.7533208792451522E-2</v>
      </c>
      <c r="D1501">
        <f>+$D$3*((1-$D$5)*SOI!D1500+$D$5*SOI!D1499) +   $D$4*((1-$D$5)*SOI!E1500+$D$5*SOI!E1499)</f>
        <v>0</v>
      </c>
      <c r="E1501">
        <f t="shared" si="625"/>
        <v>-0.76296473734957804</v>
      </c>
      <c r="F1501">
        <f t="shared" si="626"/>
        <v>-2.1548088890654729</v>
      </c>
      <c r="G1501">
        <f t="shared" si="633"/>
        <v>-2.9177736264150509</v>
      </c>
      <c r="H1501" s="21">
        <f t="shared" si="634"/>
        <v>-1.211593690324702E-2</v>
      </c>
      <c r="I1501" s="37">
        <f t="shared" si="627"/>
        <v>-0.22673187620721466</v>
      </c>
      <c r="J1501" s="1">
        <f t="shared" si="635"/>
        <v>7.9042307002947132E-4</v>
      </c>
      <c r="K1501" s="1">
        <f t="shared" si="636"/>
        <v>-1.808630897774584E-6</v>
      </c>
      <c r="L1501" s="1">
        <f t="shared" si="628"/>
        <v>0.10003520484948199</v>
      </c>
      <c r="M1501" s="1">
        <f t="shared" si="629"/>
        <v>-2.1907846177841542E-2</v>
      </c>
      <c r="N1501" s="1">
        <f t="shared" si="630"/>
        <v>-0.14605642906054514</v>
      </c>
      <c r="O1501" s="1">
        <f t="shared" si="631"/>
        <v>-0.31623027404658993</v>
      </c>
      <c r="P1501" s="1">
        <f t="shared" si="632"/>
        <v>-2.1205451257043126E-3</v>
      </c>
      <c r="Q1501" s="1">
        <f t="shared" si="637"/>
        <v>2.1520021366791277E-3</v>
      </c>
      <c r="R1501" s="1">
        <f t="shared" si="638"/>
        <v>2.6810962665742957E-5</v>
      </c>
      <c r="S1501" s="1">
        <f t="shared" si="639"/>
        <v>4.3421347297207804E-3</v>
      </c>
      <c r="T1501" s="1">
        <f t="shared" si="640"/>
        <v>5.3227230380772721E-4</v>
      </c>
      <c r="U1501" s="1">
        <f t="shared" si="641"/>
        <v>-2.4942266641441521E-5</v>
      </c>
      <c r="V1501" s="1">
        <f t="shared" si="642"/>
        <v>-6.0197169930113336E-4</v>
      </c>
      <c r="W1501" s="1">
        <f t="shared" si="624"/>
        <v>0</v>
      </c>
      <c r="X1501" s="1">
        <f t="shared" si="624"/>
        <v>0</v>
      </c>
      <c r="Y1501" s="1">
        <f t="shared" si="624"/>
        <v>0</v>
      </c>
      <c r="Z1501" s="1">
        <f t="shared" si="624"/>
        <v>0</v>
      </c>
      <c r="AA1501" s="1">
        <f>+AA$3*$F1501*ABS($F1501)*COS(2*PI()*$A1501/$AZ$22+AA$4)*COS(2*PI()*$A1501/$BA$22+AA$5)</f>
        <v>0</v>
      </c>
      <c r="AB1501" s="39">
        <f>+AB$3*$F1501*ABS($F1501)*COS(2*2*PI()*$A1501/$BA$33+AB$4)*COS(2*2*PI()*$A1501/$BA$34+AB$5)*COS(2*2*PI()*$A1501/$BA$35+AB$6)</f>
        <v>0</v>
      </c>
      <c r="AE1501" s="20">
        <f>+$AF$20*SIGN(SOI!A1500)*(ABS(SOI!A1500))^$AE$2</f>
        <v>-5.1062672667697775E-2</v>
      </c>
      <c r="AF1501" s="20">
        <f t="shared" si="645"/>
        <v>-2.3929400640885001E-2</v>
      </c>
      <c r="AG1501" s="19">
        <f t="shared" si="621"/>
        <v>0.30253279767559371</v>
      </c>
      <c r="AH1501" s="19">
        <f t="shared" si="622"/>
        <v>0.29310210470631304</v>
      </c>
      <c r="AI1501">
        <f t="shared" si="644"/>
        <v>0.88740000000002295</v>
      </c>
      <c r="AJ1501">
        <f t="shared" si="643"/>
        <v>0.32646219831647871</v>
      </c>
      <c r="AK1501">
        <v>1</v>
      </c>
    </row>
    <row r="1502" spans="1:37" x14ac:dyDescent="0.25">
      <c r="A1502">
        <v>123.33333333333069</v>
      </c>
      <c r="B1502" s="2">
        <v>2003.3333333332212</v>
      </c>
      <c r="C1502">
        <f>+D1502+($D$2+E1502+F1502)*SOI!A1501*IF(B1502&gt;$C$18, IF(B1502&lt;$C$19,-1,1),1)</f>
        <v>-2.2270691095607509</v>
      </c>
      <c r="D1502">
        <f>+$D$3*((1-$D$5)*SOI!D1501+$D$5*SOI!D1500) +   $D$4*((1-$D$5)*SOI!E1501+$D$5*SOI!E1500)</f>
        <v>0</v>
      </c>
      <c r="E1502">
        <f t="shared" si="625"/>
        <v>0.68067141214489979</v>
      </c>
      <c r="F1502">
        <f t="shared" si="626"/>
        <v>3.6021537985488514</v>
      </c>
      <c r="G1502">
        <f t="shared" si="633"/>
        <v>4.2828252106937512</v>
      </c>
      <c r="H1502" s="21">
        <f t="shared" si="634"/>
        <v>8.6740781750780835E-4</v>
      </c>
      <c r="I1502" s="37">
        <f t="shared" si="627"/>
        <v>-4.4369858964511733E-2</v>
      </c>
      <c r="J1502" s="1">
        <f t="shared" si="635"/>
        <v>-5.7620641966525568E-4</v>
      </c>
      <c r="K1502" s="1">
        <f t="shared" si="636"/>
        <v>2.1170307230986436E-8</v>
      </c>
      <c r="L1502" s="1">
        <f t="shared" si="628"/>
        <v>-0.12753600304223978</v>
      </c>
      <c r="M1502" s="1">
        <f t="shared" si="629"/>
        <v>8.160987291908782E-2</v>
      </c>
      <c r="N1502" s="1">
        <f t="shared" si="630"/>
        <v>0.12029510515864114</v>
      </c>
      <c r="O1502" s="1">
        <f t="shared" si="631"/>
        <v>6.4052577017665745E-4</v>
      </c>
      <c r="P1502" s="1">
        <f t="shared" si="632"/>
        <v>9.6119529078120026E-3</v>
      </c>
      <c r="Q1502" s="1">
        <f t="shared" si="637"/>
        <v>6.6025697013566706E-3</v>
      </c>
      <c r="R1502" s="1">
        <f t="shared" si="638"/>
        <v>1.6097490251214901E-5</v>
      </c>
      <c r="S1502" s="1">
        <f t="shared" si="639"/>
        <v>-6.9985172763104128E-4</v>
      </c>
      <c r="T1502" s="1">
        <f t="shared" si="640"/>
        <v>1.3745070381660634E-6</v>
      </c>
      <c r="U1502" s="1">
        <f t="shared" si="641"/>
        <v>2.2124603670605518E-5</v>
      </c>
      <c r="V1502" s="1">
        <f t="shared" si="642"/>
        <v>-2.2473331989032734E-3</v>
      </c>
      <c r="W1502" s="1">
        <f t="shared" ref="W1502:Z1521" si="646">+W$3*$F1502*ABS($F1502)*COS(2*PI()*$A1502/W$2+W$4)</f>
        <v>0</v>
      </c>
      <c r="X1502" s="1">
        <f t="shared" si="646"/>
        <v>0</v>
      </c>
      <c r="Y1502" s="1">
        <f t="shared" si="646"/>
        <v>0</v>
      </c>
      <c r="Z1502" s="1">
        <f t="shared" si="646"/>
        <v>0</v>
      </c>
      <c r="AA1502" s="1">
        <f>+AA$3*$F1502*ABS($F1502)*COS(2*PI()*$A1502/$AZ$22+AA$4)*COS(2*PI()*$A1502/$BA$22+AA$5)</f>
        <v>0</v>
      </c>
      <c r="AB1502" s="39">
        <f>+AB$3*$F1502*ABS($F1502)*COS(2*2*PI()*$A1502/$BA$33+AB$4)*COS(2*2*PI()*$A1502/$BA$34+AB$5)*COS(2*2*PI()*$A1502/$BA$35+AB$6)</f>
        <v>0</v>
      </c>
      <c r="AE1502" s="20">
        <f>+$AF$20*SIGN(SOI!A1501)*(ABS(SOI!A1501))^$AE$2</f>
        <v>-0.37896715130803621</v>
      </c>
      <c r="AF1502" s="20">
        <f t="shared" si="645"/>
        <v>-0.20560879966260245</v>
      </c>
      <c r="AG1502" s="19">
        <f t="shared" si="621"/>
        <v>0.57451454516652445</v>
      </c>
      <c r="AH1502" s="19">
        <f t="shared" si="622"/>
        <v>0.5883297149601362</v>
      </c>
      <c r="AI1502">
        <f t="shared" si="644"/>
        <v>0.88800000000002299</v>
      </c>
      <c r="AJ1502">
        <f t="shared" si="643"/>
        <v>0.78012334482912693</v>
      </c>
      <c r="AK1502">
        <v>1</v>
      </c>
    </row>
    <row r="1503" spans="1:37" x14ac:dyDescent="0.25">
      <c r="A1503">
        <v>123.41666666666401</v>
      </c>
      <c r="B1503" s="2">
        <v>2003.4166666665544</v>
      </c>
      <c r="C1503">
        <f>+D1503+($D$2+E1503+F1503)*SOI!A1502*IF(B1503&gt;$C$18, IF(B1503&lt;$C$19,-1,1),1)</f>
        <v>11.461396231403141</v>
      </c>
      <c r="D1503">
        <f>+$D$3*((1-$D$5)*SOI!D1502+$D$5*SOI!D1501) +   $D$4*((1-$D$5)*SOI!E1502+$D$5*SOI!E1501)</f>
        <v>0</v>
      </c>
      <c r="E1503">
        <f t="shared" si="625"/>
        <v>-0.65467329767829807</v>
      </c>
      <c r="F1503">
        <f t="shared" si="626"/>
        <v>-59.668464762338232</v>
      </c>
      <c r="G1503">
        <f t="shared" si="633"/>
        <v>-60.323138060016532</v>
      </c>
      <c r="H1503" s="21">
        <f t="shared" si="634"/>
        <v>3.8975340522995507E-4</v>
      </c>
      <c r="I1503" s="37">
        <f t="shared" si="627"/>
        <v>-0.48384039373783738</v>
      </c>
      <c r="J1503" s="1">
        <f t="shared" si="635"/>
        <v>-5.8450297345914885E-2</v>
      </c>
      <c r="K1503" s="1">
        <f t="shared" si="636"/>
        <v>1.628571913089771E-3</v>
      </c>
      <c r="L1503" s="1">
        <f t="shared" si="628"/>
        <v>0.44016278886215532</v>
      </c>
      <c r="M1503" s="1">
        <f t="shared" si="629"/>
        <v>0.75916689090589162</v>
      </c>
      <c r="N1503" s="1">
        <f t="shared" si="630"/>
        <v>-3.5976770450973757E-2</v>
      </c>
      <c r="O1503" s="1">
        <f t="shared" si="631"/>
        <v>0.1930797260601016</v>
      </c>
      <c r="P1503" s="1">
        <f t="shared" si="632"/>
        <v>-0.71074010970506452</v>
      </c>
      <c r="Q1503" s="1">
        <f t="shared" si="637"/>
        <v>-1.8368841691488665E-2</v>
      </c>
      <c r="R1503" s="1">
        <f t="shared" si="638"/>
        <v>-4.8836105364887016E-4</v>
      </c>
      <c r="S1503" s="1">
        <f t="shared" si="639"/>
        <v>2.2824135278356485E-3</v>
      </c>
      <c r="T1503" s="1">
        <f t="shared" si="640"/>
        <v>-1.4299720773899489E-3</v>
      </c>
      <c r="U1503" s="1">
        <f t="shared" si="641"/>
        <v>-1.7839750037693426E-2</v>
      </c>
      <c r="V1503" s="1">
        <f t="shared" si="642"/>
        <v>-4.9698224907564675E-2</v>
      </c>
      <c r="W1503" s="1">
        <f t="shared" si="646"/>
        <v>0</v>
      </c>
      <c r="X1503" s="1">
        <f t="shared" si="646"/>
        <v>0</v>
      </c>
      <c r="Y1503" s="1">
        <f t="shared" si="646"/>
        <v>0</v>
      </c>
      <c r="Z1503" s="1">
        <f t="shared" si="646"/>
        <v>0</v>
      </c>
      <c r="AA1503" s="1">
        <f>+AA$3*$F1503*ABS($F1503)*COS(2*PI()*$A1503/$AZ$22+AA$4)*COS(2*PI()*$A1503/$BA$22+AA$5)</f>
        <v>0</v>
      </c>
      <c r="AB1503" s="39">
        <f>+AB$3*$F1503*ABS($F1503)*COS(2*2*PI()*$A1503/$BA$33+AB$4)*COS(2*2*PI()*$A1503/$BA$34+AB$5)*COS(2*2*PI()*$A1503/$BA$35+AB$6)</f>
        <v>0</v>
      </c>
      <c r="AE1503" s="20">
        <f>+$AF$20*SIGN(SOI!A1502)*(ABS(SOI!A1502))^$AE$2</f>
        <v>-0.18679657501207333</v>
      </c>
      <c r="AF1503" s="20">
        <f t="shared" si="645"/>
        <v>-0.13834687513583943</v>
      </c>
      <c r="AG1503" s="19">
        <f t="shared" si="621"/>
        <v>0.2615540778522556</v>
      </c>
      <c r="AH1503" s="19">
        <f t="shared" si="622"/>
        <v>0.25146437872823002</v>
      </c>
      <c r="AI1503">
        <f t="shared" si="644"/>
        <v>0.88860000000002304</v>
      </c>
      <c r="AJ1503">
        <f t="shared" si="643"/>
        <v>0.39990095298809503</v>
      </c>
      <c r="AK1503">
        <v>1</v>
      </c>
    </row>
    <row r="1504" spans="1:37" x14ac:dyDescent="0.25">
      <c r="A1504">
        <v>123.49999999999734</v>
      </c>
      <c r="B1504" s="2">
        <v>2003.4999999998877</v>
      </c>
      <c r="C1504">
        <f>+D1504+($D$2+E1504+F1504)*SOI!A1503*IF(B1504&gt;$C$18, IF(B1504&lt;$C$19,-1,1),1)</f>
        <v>-0.4687060037937808</v>
      </c>
      <c r="D1504">
        <f>+$D$3*((1-$D$5)*SOI!D1503+$D$5*SOI!D1502) +   $D$4*((1-$D$5)*SOI!E1503+$D$5*SOI!E1502)</f>
        <v>0</v>
      </c>
      <c r="E1504">
        <f t="shared" si="625"/>
        <v>0.67488859937205969</v>
      </c>
      <c r="F1504">
        <f t="shared" si="626"/>
        <v>-4.0227886264704935</v>
      </c>
      <c r="G1504">
        <f t="shared" si="633"/>
        <v>-3.3479000270984338</v>
      </c>
      <c r="H1504" s="21">
        <f t="shared" si="634"/>
        <v>-3.8901635664559163E-3</v>
      </c>
      <c r="I1504" s="37">
        <f t="shared" si="627"/>
        <v>-0.44965004906176992</v>
      </c>
      <c r="J1504" s="1">
        <f t="shared" si="635"/>
        <v>-2.5693891205567566E-2</v>
      </c>
      <c r="K1504" s="1">
        <f t="shared" si="636"/>
        <v>-7.9642751492085806E-4</v>
      </c>
      <c r="L1504" s="1">
        <f t="shared" si="628"/>
        <v>-0.75160359216999451</v>
      </c>
      <c r="M1504" s="1">
        <f t="shared" si="629"/>
        <v>0.35909378860830377</v>
      </c>
      <c r="N1504" s="1">
        <f t="shared" si="630"/>
        <v>2.4857202281137546E-2</v>
      </c>
      <c r="O1504" s="1">
        <f t="shared" si="631"/>
        <v>0.6912887698350193</v>
      </c>
      <c r="P1504" s="1">
        <f t="shared" si="632"/>
        <v>-5.6852791021572632E-2</v>
      </c>
      <c r="Q1504" s="1">
        <f t="shared" si="637"/>
        <v>6.0031953563515388E-3</v>
      </c>
      <c r="R1504" s="1">
        <f t="shared" si="638"/>
        <v>1.4832496325981639E-4</v>
      </c>
      <c r="S1504" s="1">
        <f t="shared" si="639"/>
        <v>-1.4655374685387005E-3</v>
      </c>
      <c r="T1504" s="1">
        <f t="shared" si="640"/>
        <v>8.7423040597288011E-3</v>
      </c>
      <c r="U1504" s="1">
        <f t="shared" si="641"/>
        <v>-1.3261793223722281E-3</v>
      </c>
      <c r="V1504" s="1">
        <f t="shared" si="642"/>
        <v>2.7467043381398069E-3</v>
      </c>
      <c r="W1504" s="1">
        <f t="shared" si="646"/>
        <v>0</v>
      </c>
      <c r="X1504" s="1">
        <f t="shared" si="646"/>
        <v>0</v>
      </c>
      <c r="Y1504" s="1">
        <f t="shared" si="646"/>
        <v>0</v>
      </c>
      <c r="Z1504" s="1">
        <f t="shared" si="646"/>
        <v>0</v>
      </c>
      <c r="AA1504" s="1">
        <f>+AA$3*$F1504*ABS($F1504)*COS(2*PI()*$A1504/$AZ$22+AA$4)*COS(2*PI()*$A1504/$BA$22+AA$5)</f>
        <v>0</v>
      </c>
      <c r="AB1504" s="39">
        <f>+AB$3*$F1504*ABS($F1504)*COS(2*2*PI()*$A1504/$BA$33+AB$4)*COS(2*2*PI()*$A1504/$BA$34+AB$5)*COS(2*2*PI()*$A1504/$BA$35+AB$6)</f>
        <v>0</v>
      </c>
      <c r="AE1504" s="20">
        <f>+$AF$20*SIGN(SOI!A1503)*(ABS(SOI!A1503))^$AE$2</f>
        <v>0.15072310091259125</v>
      </c>
      <c r="AF1504" s="20">
        <f t="shared" si="645"/>
        <v>1.2345976586143998E-2</v>
      </c>
      <c r="AG1504" s="19">
        <f t="shared" si="621"/>
        <v>0.56606031830614612</v>
      </c>
      <c r="AH1504" s="19">
        <f t="shared" si="622"/>
        <v>0.57474311334049744</v>
      </c>
      <c r="AI1504">
        <f t="shared" si="644"/>
        <v>0.88920000000002308</v>
      </c>
      <c r="AJ1504">
        <f t="shared" si="643"/>
        <v>0.55371434172000211</v>
      </c>
      <c r="AK1504">
        <v>1</v>
      </c>
    </row>
    <row r="1505" spans="1:37" x14ac:dyDescent="0.25">
      <c r="A1505">
        <v>123.58333333333067</v>
      </c>
      <c r="B1505" s="2">
        <v>2003.5833333332209</v>
      </c>
      <c r="C1505">
        <f>+D1505+($D$2+E1505+F1505)*SOI!A1504*IF(B1505&gt;$C$18, IF(B1505&lt;$C$19,-1,1),1)</f>
        <v>7.4323740407100866E-2</v>
      </c>
      <c r="D1505">
        <f>+$D$3*((1-$D$5)*SOI!D1504+$D$5*SOI!D1503) +   $D$4*((1-$D$5)*SOI!E1504+$D$5*SOI!E1503)</f>
        <v>0</v>
      </c>
      <c r="E1505">
        <f t="shared" si="625"/>
        <v>-0.74906623545158846</v>
      </c>
      <c r="F1505">
        <f t="shared" si="626"/>
        <v>2.2355410435936056</v>
      </c>
      <c r="G1505">
        <f t="shared" si="633"/>
        <v>1.4864748081420172</v>
      </c>
      <c r="H1505" s="21">
        <f t="shared" si="634"/>
        <v>-7.100700515899676E-3</v>
      </c>
      <c r="I1505" s="37">
        <f t="shared" si="627"/>
        <v>0.32243217092467019</v>
      </c>
      <c r="J1505" s="1">
        <f t="shared" si="635"/>
        <v>-1.8203993344245294E-2</v>
      </c>
      <c r="K1505" s="1">
        <f t="shared" si="636"/>
        <v>4.4571367484184309E-5</v>
      </c>
      <c r="L1505" s="1">
        <f t="shared" si="628"/>
        <v>0.21140111761315583</v>
      </c>
      <c r="M1505" s="1">
        <f t="shared" si="629"/>
        <v>-0.35479783245451924</v>
      </c>
      <c r="N1505" s="1">
        <f t="shared" si="630"/>
        <v>2.0214725091287553E-2</v>
      </c>
      <c r="O1505" s="1">
        <f t="shared" si="631"/>
        <v>-0.54766906333033638</v>
      </c>
      <c r="P1505" s="1">
        <f t="shared" si="632"/>
        <v>1.427855812314854E-2</v>
      </c>
      <c r="Q1505" s="1">
        <f t="shared" si="637"/>
        <v>-4.8235983109305323E-3</v>
      </c>
      <c r="R1505" s="1">
        <f t="shared" si="638"/>
        <v>8.5460736187768392E-5</v>
      </c>
      <c r="S1505" s="1">
        <f t="shared" si="639"/>
        <v>8.5462627644096857E-4</v>
      </c>
      <c r="T1505" s="1">
        <f t="shared" si="640"/>
        <v>1.9480632195150759E-3</v>
      </c>
      <c r="U1505" s="1">
        <f t="shared" si="641"/>
        <v>-2.3883531209315643E-4</v>
      </c>
      <c r="V1505" s="1">
        <f t="shared" si="642"/>
        <v>-5.6099639474924601E-4</v>
      </c>
      <c r="W1505" s="1">
        <f t="shared" si="646"/>
        <v>0</v>
      </c>
      <c r="X1505" s="1">
        <f t="shared" si="646"/>
        <v>0</v>
      </c>
      <c r="Y1505" s="1">
        <f t="shared" si="646"/>
        <v>0</v>
      </c>
      <c r="Z1505" s="1">
        <f t="shared" si="646"/>
        <v>0</v>
      </c>
      <c r="AA1505" s="1">
        <f>+AA$3*$F1505*ABS($F1505)*COS(2*PI()*$A1505/$AZ$22+AA$4)*COS(2*PI()*$A1505/$BA$22+AA$5)</f>
        <v>0</v>
      </c>
      <c r="AB1505" s="39">
        <f>+AB$3*$F1505*ABS($F1505)*COS(2*2*PI()*$A1505/$BA$33+AB$4)*COS(2*2*PI()*$A1505/$BA$34+AB$5)*COS(2*2*PI()*$A1505/$BA$35+AB$6)</f>
        <v>0</v>
      </c>
      <c r="AE1505" s="20">
        <f>+$AF$20*SIGN(SOI!A1504)*(ABS(SOI!A1504))^$AE$2</f>
        <v>7.3111403857914078E-2</v>
      </c>
      <c r="AF1505" s="20">
        <f t="shared" si="645"/>
        <v>0.12734810621040665</v>
      </c>
      <c r="AG1505" s="19">
        <f t="shared" si="621"/>
        <v>0.27136739564917878</v>
      </c>
      <c r="AH1505" s="19">
        <f t="shared" si="622"/>
        <v>0.25138030403105727</v>
      </c>
      <c r="AI1505">
        <f t="shared" si="644"/>
        <v>0.88980000000002313</v>
      </c>
      <c r="AJ1505">
        <f t="shared" si="643"/>
        <v>0.14401928943877212</v>
      </c>
      <c r="AK1505">
        <v>1</v>
      </c>
    </row>
    <row r="1506" spans="1:37" x14ac:dyDescent="0.25">
      <c r="A1506">
        <v>123.666666666664</v>
      </c>
      <c r="B1506" s="2">
        <v>2003.6666666665542</v>
      </c>
      <c r="C1506">
        <f>+D1506+($D$2+E1506+F1506)*SOI!A1505*IF(B1506&gt;$C$18, IF(B1506&lt;$C$19,-1,1),1)</f>
        <v>-0.14836439135967544</v>
      </c>
      <c r="D1506">
        <f>+$D$3*((1-$D$5)*SOI!D1505+$D$5*SOI!D1504) +   $D$4*((1-$D$5)*SOI!E1505+$D$5*SOI!E1504)</f>
        <v>0</v>
      </c>
      <c r="E1506">
        <f t="shared" si="625"/>
        <v>0.91133851654347442</v>
      </c>
      <c r="F1506">
        <f t="shared" si="626"/>
        <v>-1.9004344589413107</v>
      </c>
      <c r="G1506">
        <f t="shared" si="633"/>
        <v>-0.98909594239783627</v>
      </c>
      <c r="H1506" s="21">
        <f t="shared" si="634"/>
        <v>5.2305280740383223E-3</v>
      </c>
      <c r="I1506" s="37">
        <f t="shared" si="627"/>
        <v>-1.4736306611419987E-2</v>
      </c>
      <c r="J1506" s="1">
        <f t="shared" si="635"/>
        <v>-7.2417211456912679E-4</v>
      </c>
      <c r="K1506" s="1">
        <f t="shared" si="636"/>
        <v>-3.3466418487881003E-8</v>
      </c>
      <c r="L1506" s="1">
        <f t="shared" si="628"/>
        <v>-6.537099124679982E-2</v>
      </c>
      <c r="M1506" s="1">
        <f t="shared" si="629"/>
        <v>0.30882027527705369</v>
      </c>
      <c r="N1506" s="1">
        <f t="shared" si="630"/>
        <v>-4.0921960948584475E-2</v>
      </c>
      <c r="O1506" s="1">
        <f t="shared" si="631"/>
        <v>8.3042406581027198E-2</v>
      </c>
      <c r="P1506" s="1">
        <f t="shared" si="632"/>
        <v>-2.2865364221976293E-4</v>
      </c>
      <c r="Q1506" s="1">
        <f t="shared" si="637"/>
        <v>-8.4993277985077591E-3</v>
      </c>
      <c r="R1506" s="1">
        <f t="shared" si="638"/>
        <v>-6.8822486018592628E-6</v>
      </c>
      <c r="S1506" s="1">
        <f t="shared" si="639"/>
        <v>7.9070615663283877E-5</v>
      </c>
      <c r="T1506" s="1">
        <f t="shared" si="640"/>
        <v>9.134032562367813E-5</v>
      </c>
      <c r="U1506" s="1">
        <f t="shared" si="641"/>
        <v>-1.7480046749960942E-7</v>
      </c>
      <c r="V1506" s="1">
        <f t="shared" si="642"/>
        <v>-1.8186219862985164E-5</v>
      </c>
      <c r="W1506" s="1">
        <f t="shared" si="646"/>
        <v>0</v>
      </c>
      <c r="X1506" s="1">
        <f t="shared" si="646"/>
        <v>0</v>
      </c>
      <c r="Y1506" s="1">
        <f t="shared" si="646"/>
        <v>0</v>
      </c>
      <c r="Z1506" s="1">
        <f t="shared" si="646"/>
        <v>0</v>
      </c>
      <c r="AA1506" s="1">
        <f>+AA$3*$F1506*ABS($F1506)*COS(2*PI()*$A1506/$AZ$22+AA$4)*COS(2*PI()*$A1506/$BA$22+AA$5)</f>
        <v>0</v>
      </c>
      <c r="AB1506" s="39">
        <f>+AB$3*$F1506*ABS($F1506)*COS(2*2*PI()*$A1506/$BA$33+AB$4)*COS(2*2*PI()*$A1506/$BA$34+AB$5)*COS(2*2*PI()*$A1506/$BA$35+AB$6)</f>
        <v>0</v>
      </c>
      <c r="AE1506" s="20">
        <f>+$AF$20*SIGN(SOI!A1505)*(ABS(SOI!A1505))^$AE$2</f>
        <v>0.15820981386071464</v>
      </c>
      <c r="AF1506" s="20">
        <f t="shared" si="645"/>
        <v>0.1930028091098844</v>
      </c>
      <c r="AG1506" s="19">
        <f t="shared" ref="AG1506:AG1569" si="647">+SIN((AVERAGE(H1502:H1513)+AVERAGE(H1506:H1509)/4)*($AG$19+AG1505*$AG$18*AVERAGE(G1502:G1513))*$AE$20+$AG$17) - SIN($AG$17)</f>
        <v>-0.84672079343512896</v>
      </c>
      <c r="AH1506" s="19">
        <f t="shared" si="622"/>
        <v>0.48228417651420596</v>
      </c>
      <c r="AI1506">
        <f t="shared" si="644"/>
        <v>0.89040000000002317</v>
      </c>
      <c r="AJ1506">
        <f t="shared" si="643"/>
        <v>1.0397236025450134</v>
      </c>
      <c r="AK1506">
        <v>1</v>
      </c>
    </row>
    <row r="1507" spans="1:37" x14ac:dyDescent="0.25">
      <c r="A1507">
        <v>123.74999999999733</v>
      </c>
      <c r="B1507" s="2">
        <v>2003.7499999998875</v>
      </c>
      <c r="C1507">
        <f>+D1507+($D$2+E1507+F1507)*SOI!A1506*IF(B1507&gt;$C$18, IF(B1507&lt;$C$19,-1,1),1)</f>
        <v>0.40507584727784335</v>
      </c>
      <c r="D1507">
        <f>+$D$3*((1-$D$5)*SOI!D1506+$D$5*SOI!D1505) +   $D$4*((1-$D$5)*SOI!E1506+$D$5*SOI!E1505)</f>
        <v>0</v>
      </c>
      <c r="E1507">
        <f t="shared" si="625"/>
        <v>-1.2742092213122325</v>
      </c>
      <c r="F1507">
        <f t="shared" si="626"/>
        <v>2.1548088893075441</v>
      </c>
      <c r="G1507">
        <f t="shared" si="633"/>
        <v>0.88059966799531164</v>
      </c>
      <c r="H1507" s="21">
        <f t="shared" si="634"/>
        <v>5.4440644274733564E-3</v>
      </c>
      <c r="I1507" s="37">
        <f t="shared" si="627"/>
        <v>-0.49927597372668875</v>
      </c>
      <c r="J1507" s="1">
        <f t="shared" si="635"/>
        <v>1.3039516644595406E-2</v>
      </c>
      <c r="K1507" s="1">
        <f t="shared" si="636"/>
        <v>4.2765902740282248E-5</v>
      </c>
      <c r="L1507" s="1">
        <f t="shared" si="628"/>
        <v>1.086981320167014</v>
      </c>
      <c r="M1507" s="1">
        <f t="shared" si="629"/>
        <v>-0.16412452530226002</v>
      </c>
      <c r="N1507" s="1">
        <f t="shared" si="630"/>
        <v>2.3870222284484738E-2</v>
      </c>
      <c r="O1507" s="1">
        <f t="shared" si="631"/>
        <v>-0.19495754681421093</v>
      </c>
      <c r="P1507" s="1">
        <f t="shared" si="632"/>
        <v>7.4849584681791499E-3</v>
      </c>
      <c r="Q1507" s="1">
        <f t="shared" si="637"/>
        <v>-2.6348280798794001E-3</v>
      </c>
      <c r="R1507" s="1">
        <f t="shared" si="638"/>
        <v>-7.2285315078216667E-5</v>
      </c>
      <c r="S1507" s="1">
        <f t="shared" si="639"/>
        <v>-1.5626696061894259E-3</v>
      </c>
      <c r="T1507" s="1">
        <f t="shared" si="640"/>
        <v>3.5656580426805251E-3</v>
      </c>
      <c r="U1507" s="1">
        <f t="shared" si="641"/>
        <v>1.9386788808735189E-4</v>
      </c>
      <c r="V1507" s="1">
        <f t="shared" si="642"/>
        <v>-3.4725917980678301E-4</v>
      </c>
      <c r="W1507" s="1">
        <f t="shared" si="646"/>
        <v>0</v>
      </c>
      <c r="X1507" s="1">
        <f t="shared" si="646"/>
        <v>0</v>
      </c>
      <c r="Y1507" s="1">
        <f t="shared" si="646"/>
        <v>0</v>
      </c>
      <c r="Z1507" s="1">
        <f t="shared" si="646"/>
        <v>0</v>
      </c>
      <c r="AA1507" s="1">
        <f>+AA$3*$F1507*ABS($F1507)*COS(2*PI()*$A1507/$AZ$22+AA$4)*COS(2*PI()*$A1507/$BA$22+AA$5)</f>
        <v>0</v>
      </c>
      <c r="AB1507" s="39">
        <f>+AB$3*$F1507*ABS($F1507)*COS(2*2*PI()*$A1507/$BA$33+AB$4)*COS(2*2*PI()*$A1507/$BA$34+AB$5)*COS(2*2*PI()*$A1507/$BA$35+AB$6)</f>
        <v>0</v>
      </c>
      <c r="AE1507" s="20">
        <f>+$AF$20*SIGN(SOI!A1506)*(ABS(SOI!A1506))^$AE$2</f>
        <v>0.34768720961102439</v>
      </c>
      <c r="AF1507" s="20">
        <f t="shared" si="645"/>
        <v>0.27183534990700464</v>
      </c>
      <c r="AG1507" s="19">
        <f t="shared" si="647"/>
        <v>0.84604728802440166</v>
      </c>
      <c r="AH1507" s="19">
        <f t="shared" ref="AH1507:AH1570" si="648">+SIN((AVERAGE(H1503:H1514)+AVERAGE(H1507:H1510)*$AH$1)*($AG$19+AH1506*$AG$18*AVERAGE(G1503:G1514))*$AE$20+$AG$17) - SIN($AG$17)+$AH$2</f>
        <v>0.18350028369858393</v>
      </c>
      <c r="AI1507">
        <f t="shared" si="644"/>
        <v>0.89100000000002322</v>
      </c>
      <c r="AJ1507">
        <f t="shared" si="643"/>
        <v>0.57421193811739701</v>
      </c>
      <c r="AK1507">
        <v>1</v>
      </c>
    </row>
    <row r="1508" spans="1:37" x14ac:dyDescent="0.25">
      <c r="A1508">
        <v>123.83333333333066</v>
      </c>
      <c r="B1508" s="2">
        <v>2003.8333333332207</v>
      </c>
      <c r="C1508">
        <f>+D1508+($D$2+E1508+F1508)*SOI!A1507*IF(B1508&gt;$C$18, IF(B1508&lt;$C$19,-1,1),1)</f>
        <v>-0.47367679121870038</v>
      </c>
      <c r="D1508">
        <f>+$D$3*((1-$D$5)*SOI!D1507+$D$5*SOI!D1506) +   $D$4*((1-$D$5)*SOI!E1507+$D$5*SOI!E1506)</f>
        <v>0</v>
      </c>
      <c r="E1508">
        <f t="shared" si="625"/>
        <v>2.3875979239563065</v>
      </c>
      <c r="F1508">
        <f t="shared" si="626"/>
        <v>-3.602153798876051</v>
      </c>
      <c r="G1508">
        <f t="shared" si="633"/>
        <v>-1.2145558749197445</v>
      </c>
      <c r="H1508" s="21">
        <f t="shared" si="634"/>
        <v>5.7063981190602561E-3</v>
      </c>
      <c r="I1508" s="37">
        <f t="shared" si="627"/>
        <v>1.4069091450536491</v>
      </c>
      <c r="J1508" s="1">
        <f t="shared" si="635"/>
        <v>-5.3955623336440328E-2</v>
      </c>
      <c r="K1508" s="1">
        <f t="shared" si="636"/>
        <v>-5.4633982007320503E-3</v>
      </c>
      <c r="L1508" s="1">
        <f t="shared" si="628"/>
        <v>-2.8389815667032314</v>
      </c>
      <c r="M1508" s="1">
        <f t="shared" si="629"/>
        <v>-0.24100348289118295</v>
      </c>
      <c r="N1508" s="1">
        <f t="shared" si="630"/>
        <v>6.7544864976729277E-2</v>
      </c>
      <c r="O1508" s="1">
        <f t="shared" si="631"/>
        <v>1.8878191691890176</v>
      </c>
      <c r="P1508" s="1">
        <f t="shared" si="632"/>
        <v>-3.7808876649358378E-2</v>
      </c>
      <c r="Q1508" s="1">
        <f t="shared" si="637"/>
        <v>-1.0948080791675802E-2</v>
      </c>
      <c r="R1508" s="1">
        <f t="shared" si="638"/>
        <v>8.4637177916612187E-4</v>
      </c>
      <c r="S1508" s="1">
        <f t="shared" si="639"/>
        <v>1.2460297887485055E-2</v>
      </c>
      <c r="T1508" s="1">
        <f t="shared" si="640"/>
        <v>9.0177984162787592E-2</v>
      </c>
      <c r="U1508" s="1">
        <f t="shared" si="641"/>
        <v>2.7595333291802579E-3</v>
      </c>
      <c r="V1508" s="1">
        <f t="shared" si="642"/>
        <v>4.9635681476188137E-3</v>
      </c>
      <c r="W1508" s="1">
        <f t="shared" si="646"/>
        <v>0</v>
      </c>
      <c r="X1508" s="1">
        <f t="shared" si="646"/>
        <v>0</v>
      </c>
      <c r="Y1508" s="1">
        <f t="shared" si="646"/>
        <v>0</v>
      </c>
      <c r="Z1508" s="1">
        <f t="shared" si="646"/>
        <v>0</v>
      </c>
      <c r="AA1508" s="1">
        <f>+AA$3*$F1508*ABS($F1508)*COS(2*PI()*$A1508/$AZ$22+AA$4)*COS(2*PI()*$A1508/$BA$22+AA$5)</f>
        <v>0</v>
      </c>
      <c r="AB1508" s="39">
        <f>+AB$3*$F1508*ABS($F1508)*COS(2*2*PI()*$A1508/$BA$33+AB$4)*COS(2*2*PI()*$A1508/$BA$34+AB$5)*COS(2*2*PI()*$A1508/$BA$35+AB$6)</f>
        <v>0</v>
      </c>
      <c r="AE1508" s="20">
        <f>+$AF$20*SIGN(SOI!A1507)*(ABS(SOI!A1507))^$AE$2</f>
        <v>0.30960902624927489</v>
      </c>
      <c r="AF1508" s="20">
        <f t="shared" si="645"/>
        <v>0.30890872877606501</v>
      </c>
      <c r="AG1508" s="19">
        <f t="shared" si="647"/>
        <v>-1.1518774067135606</v>
      </c>
      <c r="AH1508" s="19">
        <f t="shared" si="648"/>
        <v>0.72992522577274055</v>
      </c>
      <c r="AI1508">
        <f t="shared" si="644"/>
        <v>0.89160000000002326</v>
      </c>
      <c r="AJ1508">
        <f t="shared" si="643"/>
        <v>1.4607861354896257</v>
      </c>
      <c r="AK1508">
        <v>1</v>
      </c>
    </row>
    <row r="1509" spans="1:37" x14ac:dyDescent="0.25">
      <c r="A1509">
        <v>123.91666666666399</v>
      </c>
      <c r="B1509" s="2">
        <v>2003.916666666554</v>
      </c>
      <c r="C1509">
        <f>+D1509+($D$2+E1509+F1509)*SOI!A1508*IF(B1509&gt;$C$18, IF(B1509&lt;$C$19,-1,1),1)</f>
        <v>5.9353999238727013</v>
      </c>
      <c r="D1509">
        <f>+$D$3*((1-$D$5)*SOI!D1508+$D$5*SOI!D1507) +   $D$4*((1-$D$5)*SOI!E1508+$D$5*SOI!E1507)</f>
        <v>0</v>
      </c>
      <c r="E1509">
        <f t="shared" si="625"/>
        <v>-41.12034000016024</v>
      </c>
      <c r="F1509">
        <f t="shared" si="626"/>
        <v>59.668464762262431</v>
      </c>
      <c r="G1509">
        <f t="shared" si="633"/>
        <v>18.548124762102191</v>
      </c>
      <c r="H1509" s="21">
        <f t="shared" si="634"/>
        <v>-1.4298732854094207</v>
      </c>
      <c r="I1509" s="37">
        <f t="shared" si="627"/>
        <v>-19.576098994308332</v>
      </c>
      <c r="J1509" s="1">
        <f t="shared" si="635"/>
        <v>-35.722452367311675</v>
      </c>
      <c r="K1509" s="1">
        <f t="shared" si="636"/>
        <v>12.19940749034909</v>
      </c>
      <c r="L1509" s="1">
        <f t="shared" si="628"/>
        <v>19.037441743020945</v>
      </c>
      <c r="M1509" s="1">
        <f t="shared" si="629"/>
        <v>11.467474169603438</v>
      </c>
      <c r="N1509" s="1">
        <f t="shared" si="630"/>
        <v>-2.6485567100840117</v>
      </c>
      <c r="O1509" s="1">
        <f t="shared" si="631"/>
        <v>-37.128416518321714</v>
      </c>
      <c r="P1509" s="1">
        <f t="shared" si="632"/>
        <v>0.64014389259117976</v>
      </c>
      <c r="Q1509" s="1">
        <f t="shared" si="637"/>
        <v>-20.426755180758107</v>
      </c>
      <c r="R1509" s="1">
        <f t="shared" si="638"/>
        <v>-21.972661448406438</v>
      </c>
      <c r="S1509" s="1">
        <f t="shared" si="639"/>
        <v>6.7983804290692644</v>
      </c>
      <c r="T1509" s="1">
        <f t="shared" si="640"/>
        <v>11.893031614706576</v>
      </c>
      <c r="U1509" s="1">
        <f t="shared" si="641"/>
        <v>0.65009911672479859</v>
      </c>
      <c r="V1509" s="1">
        <f t="shared" si="642"/>
        <v>3.2952984926539499</v>
      </c>
      <c r="W1509" s="1">
        <f t="shared" si="646"/>
        <v>0</v>
      </c>
      <c r="X1509" s="1">
        <f t="shared" si="646"/>
        <v>0</v>
      </c>
      <c r="Y1509" s="1">
        <f t="shared" si="646"/>
        <v>0</v>
      </c>
      <c r="Z1509" s="1">
        <f t="shared" si="646"/>
        <v>0</v>
      </c>
      <c r="AA1509" s="1">
        <f>+AA$3*$F1509*ABS($F1509)*COS(2*PI()*$A1509/$AZ$22+AA$4)*COS(2*PI()*$A1509/$BA$22+AA$5)</f>
        <v>0</v>
      </c>
      <c r="AB1509" s="39">
        <f>+AB$3*$F1509*ABS($F1509)*COS(2*2*PI()*$A1509/$BA$33+AB$4)*COS(2*2*PI()*$A1509/$BA$34+AB$5)*COS(2*2*PI()*$A1509/$BA$35+AB$6)</f>
        <v>0</v>
      </c>
      <c r="AE1509" s="20">
        <f>+$AF$20*SIGN(SOI!A1508)*(ABS(SOI!A1508))^$AE$2</f>
        <v>0.26942995046789575</v>
      </c>
      <c r="AF1509" s="20">
        <f t="shared" si="645"/>
        <v>0.27063094566453938</v>
      </c>
      <c r="AG1509" s="19">
        <f t="shared" si="647"/>
        <v>0.55831504864579751</v>
      </c>
      <c r="AH1509" s="19">
        <f t="shared" si="648"/>
        <v>0.3026681440852097</v>
      </c>
      <c r="AI1509">
        <f t="shared" si="644"/>
        <v>0.89220000000002331</v>
      </c>
      <c r="AJ1509">
        <f t="shared" si="643"/>
        <v>0.28768410298125813</v>
      </c>
      <c r="AK1509">
        <v>1</v>
      </c>
    </row>
    <row r="1510" spans="1:37" x14ac:dyDescent="0.25">
      <c r="A1510">
        <v>123.99999999999731</v>
      </c>
      <c r="B1510" s="2">
        <v>2003.9999999998872</v>
      </c>
      <c r="C1510">
        <f>+D1510+($D$2+E1510+F1510)*SOI!A1509*IF(B1510&gt;$C$18, IF(B1510&lt;$C$19,-1,1),1)</f>
        <v>0.34671940670259732</v>
      </c>
      <c r="D1510">
        <f>+$D$3*((1-$D$5)*SOI!D1509+$D$5*SOI!D1508) +   $D$4*((1-$D$5)*SOI!E1509+$D$5*SOI!E1508)</f>
        <v>0</v>
      </c>
      <c r="E1510">
        <f t="shared" si="625"/>
        <v>-2.6892524472695194</v>
      </c>
      <c r="F1510">
        <f t="shared" si="626"/>
        <v>4.0227886268948936</v>
      </c>
      <c r="G1510">
        <f t="shared" si="633"/>
        <v>1.3335361796253742</v>
      </c>
      <c r="H1510" s="21">
        <f t="shared" si="634"/>
        <v>-9.1564958432977465E-3</v>
      </c>
      <c r="I1510" s="37">
        <f t="shared" si="627"/>
        <v>-0.30129395015553245</v>
      </c>
      <c r="J1510" s="1">
        <f t="shared" si="635"/>
        <v>-4.4610963881685374E-2</v>
      </c>
      <c r="K1510" s="1">
        <f t="shared" si="636"/>
        <v>7.279693678488074E-6</v>
      </c>
      <c r="L1510" s="1">
        <f t="shared" si="628"/>
        <v>2.1581309626546304E-2</v>
      </c>
      <c r="M1510" s="1">
        <f t="shared" si="629"/>
        <v>0.93047316566083682</v>
      </c>
      <c r="N1510" s="1">
        <f t="shared" si="630"/>
        <v>-0.18009229976294147</v>
      </c>
      <c r="O1510" s="1">
        <f t="shared" si="631"/>
        <v>-0.79813563307790236</v>
      </c>
      <c r="P1510" s="1">
        <f t="shared" si="632"/>
        <v>1.5675178395737784E-2</v>
      </c>
      <c r="Q1510" s="1">
        <f t="shared" si="637"/>
        <v>-0.11269932989153197</v>
      </c>
      <c r="R1510" s="1">
        <f t="shared" si="638"/>
        <v>-1.8658162576447482E-3</v>
      </c>
      <c r="S1510" s="1">
        <f t="shared" si="639"/>
        <v>7.1146835805189507E-3</v>
      </c>
      <c r="T1510" s="1">
        <f t="shared" si="640"/>
        <v>2.8982247080631778E-4</v>
      </c>
      <c r="U1510" s="1">
        <f t="shared" si="641"/>
        <v>2.4500712858480691E-4</v>
      </c>
      <c r="V1510" s="1">
        <f t="shared" si="642"/>
        <v>5.4867543056415381E-3</v>
      </c>
      <c r="W1510" s="1">
        <f t="shared" si="646"/>
        <v>0</v>
      </c>
      <c r="X1510" s="1">
        <f t="shared" si="646"/>
        <v>0</v>
      </c>
      <c r="Y1510" s="1">
        <f t="shared" si="646"/>
        <v>0</v>
      </c>
      <c r="Z1510" s="1">
        <f t="shared" si="646"/>
        <v>0</v>
      </c>
      <c r="AA1510" s="1">
        <f>+AA$3*$F1510*ABS($F1510)*COS(2*PI()*$A1510/$AZ$22+AA$4)*COS(2*PI()*$A1510/$BA$22+AA$5)</f>
        <v>0</v>
      </c>
      <c r="AB1510" s="39">
        <f>+AB$3*$F1510*ABS($F1510)*COS(2*2*PI()*$A1510/$BA$33+AB$4)*COS(2*2*PI()*$A1510/$BA$34+AB$5)*COS(2*2*PI()*$A1510/$BA$35+AB$6)</f>
        <v>0</v>
      </c>
      <c r="AE1510" s="20">
        <f>+$AF$20*SIGN(SOI!A1509)*(ABS(SOI!A1509))^$AE$2</f>
        <v>0.2328538602764475</v>
      </c>
      <c r="AF1510" s="20">
        <f t="shared" si="645"/>
        <v>0.22501255193053504</v>
      </c>
      <c r="AG1510" s="19">
        <f t="shared" si="647"/>
        <v>0.62513856948669233</v>
      </c>
      <c r="AH1510" s="19">
        <f t="shared" si="648"/>
        <v>0.76615746669418783</v>
      </c>
      <c r="AI1510">
        <f t="shared" si="644"/>
        <v>0.89280000000002335</v>
      </c>
      <c r="AJ1510">
        <f t="shared" si="643"/>
        <v>0.40012601755615729</v>
      </c>
      <c r="AK1510">
        <v>1</v>
      </c>
    </row>
    <row r="1511" spans="1:37" x14ac:dyDescent="0.25">
      <c r="A1511">
        <v>124.08333333333064</v>
      </c>
      <c r="B1511" s="2">
        <v>2004.0833333332205</v>
      </c>
      <c r="C1511">
        <f>+D1511+($D$2+E1511+F1511)*SOI!A1510*IF(B1511&gt;$C$18, IF(B1511&lt;$C$19,-1,1),1)</f>
        <v>-0.15114092011186228</v>
      </c>
      <c r="D1511">
        <f>+$D$3*((1-$D$5)*SOI!D1510+$D$5*SOI!D1509) +   $D$4*((1-$D$5)*SOI!E1510+$D$5*SOI!E1509)</f>
        <v>0</v>
      </c>
      <c r="E1511">
        <f t="shared" si="625"/>
        <v>1.346476807912957</v>
      </c>
      <c r="F1511">
        <f t="shared" si="626"/>
        <v>-2.235541043865088</v>
      </c>
      <c r="G1511">
        <f t="shared" si="633"/>
        <v>-0.88906423595213102</v>
      </c>
      <c r="H1511" s="21">
        <f t="shared" si="634"/>
        <v>-3.2061169996171916E-2</v>
      </c>
      <c r="I1511" s="37">
        <f t="shared" si="627"/>
        <v>-0.42190423549937178</v>
      </c>
      <c r="J1511" s="1">
        <f t="shared" si="635"/>
        <v>2.5022225968242828E-2</v>
      </c>
      <c r="K1511" s="1">
        <f t="shared" si="636"/>
        <v>-3.3598568599636716E-8</v>
      </c>
      <c r="L1511" s="1">
        <f t="shared" si="628"/>
        <v>-0.88883257365379065</v>
      </c>
      <c r="M1511" s="1">
        <f t="shared" si="629"/>
        <v>-0.37270456636495986</v>
      </c>
      <c r="N1511" s="1">
        <f t="shared" si="630"/>
        <v>4.7425639791301925E-2</v>
      </c>
      <c r="O1511" s="1">
        <f t="shared" si="631"/>
        <v>2.2444412389089782E-2</v>
      </c>
      <c r="P1511" s="1">
        <f t="shared" si="632"/>
        <v>-6.2466396977969399E-5</v>
      </c>
      <c r="Q1511" s="1">
        <f t="shared" si="637"/>
        <v>-1.1887766034405143E-2</v>
      </c>
      <c r="R1511" s="1">
        <f t="shared" si="638"/>
        <v>-2.7559495439471039E-4</v>
      </c>
      <c r="S1511" s="1">
        <f t="shared" si="639"/>
        <v>-2.6235969559261123E-3</v>
      </c>
      <c r="T1511" s="1">
        <f t="shared" si="640"/>
        <v>3.3566476883604702E-4</v>
      </c>
      <c r="U1511" s="1">
        <f t="shared" si="641"/>
        <v>-1.3672129370796033E-6</v>
      </c>
      <c r="V1511" s="1">
        <f t="shared" si="642"/>
        <v>5.7579452657663841E-6</v>
      </c>
      <c r="W1511" s="1">
        <f t="shared" si="646"/>
        <v>0</v>
      </c>
      <c r="X1511" s="1">
        <f t="shared" si="646"/>
        <v>0</v>
      </c>
      <c r="Y1511" s="1">
        <f t="shared" si="646"/>
        <v>0</v>
      </c>
      <c r="Z1511" s="1">
        <f t="shared" si="646"/>
        <v>0</v>
      </c>
      <c r="AA1511" s="1">
        <f>+AA$3*$F1511*ABS($F1511)*COS(2*PI()*$A1511/$AZ$22+AA$4)*COS(2*PI()*$A1511/$BA$22+AA$5)</f>
        <v>0</v>
      </c>
      <c r="AB1511" s="39">
        <f>+AB$3*$F1511*ABS($F1511)*COS(2*2*PI()*$A1511/$BA$33+AB$4)*COS(2*2*PI()*$A1511/$BA$34+AB$5)*COS(2*2*PI()*$A1511/$BA$35+AB$6)</f>
        <v>0</v>
      </c>
      <c r="AE1511" s="20">
        <f>+$AF$20*SIGN(SOI!A1510)*(ABS(SOI!A1510))^$AE$2</f>
        <v>0.17275384504726193</v>
      </c>
      <c r="AF1511" s="20">
        <f t="shared" si="645"/>
        <v>9.553989415664281E-2</v>
      </c>
      <c r="AG1511" s="19">
        <f t="shared" si="647"/>
        <v>0.52435489112579337</v>
      </c>
      <c r="AH1511" s="19">
        <f t="shared" si="648"/>
        <v>0.42743806094337089</v>
      </c>
      <c r="AI1511">
        <f t="shared" si="644"/>
        <v>0.8934000000000234</v>
      </c>
      <c r="AJ1511">
        <f t="shared" si="643"/>
        <v>0.42881499696915054</v>
      </c>
      <c r="AK1511">
        <v>1</v>
      </c>
    </row>
    <row r="1512" spans="1:37" x14ac:dyDescent="0.25">
      <c r="A1512">
        <v>124.16666666666397</v>
      </c>
      <c r="B1512" s="2">
        <v>2004.1666666665537</v>
      </c>
      <c r="C1512">
        <f>+D1512+($D$2+E1512+F1512)*SOI!A1511*IF(B1512&gt;$C$18, IF(B1512&lt;$C$19,-1,1),1)</f>
        <v>-9.5960778439845629E-2</v>
      </c>
      <c r="D1512">
        <f>+$D$3*((1-$D$5)*SOI!D1511+$D$5*SOI!D1510) +   $D$4*((1-$D$5)*SOI!E1511+$D$5*SOI!E1510)</f>
        <v>0</v>
      </c>
      <c r="E1512">
        <f t="shared" si="625"/>
        <v>-0.94082667481024007</v>
      </c>
      <c r="F1512">
        <f t="shared" si="626"/>
        <v>1.9004344592086964</v>
      </c>
      <c r="G1512">
        <f t="shared" si="633"/>
        <v>0.95960778439845629</v>
      </c>
      <c r="H1512" s="21">
        <f t="shared" si="634"/>
        <v>2.5833658281797366E-2</v>
      </c>
      <c r="I1512" s="37">
        <f t="shared" si="627"/>
        <v>0.54493570522127754</v>
      </c>
      <c r="J1512" s="1">
        <f t="shared" si="635"/>
        <v>6.9110403918695492E-3</v>
      </c>
      <c r="K1512" s="1">
        <f t="shared" si="636"/>
        <v>1.6456692438965E-4</v>
      </c>
      <c r="L1512" s="1">
        <f t="shared" si="628"/>
        <v>1.1510515631226952</v>
      </c>
      <c r="M1512" s="1">
        <f t="shared" si="629"/>
        <v>7.9698624096551082E-2</v>
      </c>
      <c r="N1512" s="1">
        <f t="shared" si="630"/>
        <v>7.4056227242606815E-3</v>
      </c>
      <c r="O1512" s="1">
        <f t="shared" si="631"/>
        <v>-0.51923160048028427</v>
      </c>
      <c r="P1512" s="1">
        <f t="shared" si="632"/>
        <v>1.0212699210735549E-2</v>
      </c>
      <c r="Q1512" s="1">
        <f t="shared" si="637"/>
        <v>3.9694902919119244E-4</v>
      </c>
      <c r="R1512" s="1">
        <f t="shared" si="638"/>
        <v>-1.1886038609549669E-5</v>
      </c>
      <c r="S1512" s="1">
        <f t="shared" si="639"/>
        <v>5.2914766329325408E-4</v>
      </c>
      <c r="T1512" s="1">
        <f t="shared" si="640"/>
        <v>1.0056189606717251E-2</v>
      </c>
      <c r="U1512" s="1">
        <f t="shared" si="641"/>
        <v>-2.8870986439692877E-4</v>
      </c>
      <c r="V1512" s="1">
        <f t="shared" si="642"/>
        <v>-1.4699751782229839E-4</v>
      </c>
      <c r="W1512" s="1">
        <f t="shared" si="646"/>
        <v>0</v>
      </c>
      <c r="X1512" s="1">
        <f t="shared" si="646"/>
        <v>0</v>
      </c>
      <c r="Y1512" s="1">
        <f t="shared" si="646"/>
        <v>0</v>
      </c>
      <c r="Z1512" s="1">
        <f t="shared" si="646"/>
        <v>0</v>
      </c>
      <c r="AA1512" s="1">
        <f>+AA$3*$F1512*ABS($F1512)*COS(2*PI()*$A1512/$AZ$22+AA$4)*COS(2*PI()*$A1512/$BA$22+AA$5)</f>
        <v>0</v>
      </c>
      <c r="AB1512" s="39">
        <f>+AB$3*$F1512*ABS($F1512)*COS(2*2*PI()*$A1512/$BA$33+AB$4)*COS(2*2*PI()*$A1512/$BA$34+AB$5)*COS(2*2*PI()*$A1512/$BA$35+AB$6)</f>
        <v>0</v>
      </c>
      <c r="AE1512" s="20">
        <f>+$AF$20*SIGN(SOI!A1511)*(ABS(SOI!A1511))^$AE$2</f>
        <v>-0.11898802285378103</v>
      </c>
      <c r="AF1512" s="20">
        <f t="shared" si="645"/>
        <v>4.5623257451267163E-2</v>
      </c>
      <c r="AG1512" s="19">
        <f t="shared" si="647"/>
        <v>0.78204014771471353</v>
      </c>
      <c r="AH1512" s="19">
        <f t="shared" si="648"/>
        <v>0.7013745596813632</v>
      </c>
      <c r="AI1512">
        <f t="shared" si="644"/>
        <v>0.89400000000002344</v>
      </c>
      <c r="AJ1512">
        <f t="shared" si="643"/>
        <v>0.73641689026344637</v>
      </c>
      <c r="AK1512">
        <v>1</v>
      </c>
    </row>
    <row r="1513" spans="1:37" x14ac:dyDescent="0.25">
      <c r="A1513">
        <v>124.2499999999973</v>
      </c>
      <c r="B1513" s="2">
        <v>2004.249999999887</v>
      </c>
      <c r="C1513">
        <f>+D1513+($D$2+E1513+F1513)*SOI!A1512*IF(B1513&gt;$C$18, IF(B1513&lt;$C$19,-1,1),1)</f>
        <v>-8.3510649124721073E-2</v>
      </c>
      <c r="D1513">
        <f>+$D$3*((1-$D$5)*SOI!D1512+$D$5*SOI!D1511) +   $D$4*((1-$D$5)*SOI!E1512+$D$5*SOI!E1511)</f>
        <v>0</v>
      </c>
      <c r="E1513">
        <f t="shared" si="625"/>
        <v>0.76296473735799708</v>
      </c>
      <c r="F1513">
        <f t="shared" si="626"/>
        <v>-2.1548088894366817</v>
      </c>
      <c r="G1513">
        <f t="shared" si="633"/>
        <v>-1.3918441520786846</v>
      </c>
      <c r="H1513" s="21">
        <f t="shared" si="634"/>
        <v>-1.3269709690830148E-3</v>
      </c>
      <c r="I1513" s="37">
        <f t="shared" si="627"/>
        <v>-0.41762303799574241</v>
      </c>
      <c r="J1513" s="1">
        <f t="shared" si="635"/>
        <v>-9.9732275091481224E-3</v>
      </c>
      <c r="K1513" s="1">
        <f t="shared" si="636"/>
        <v>-2.899999237761002E-4</v>
      </c>
      <c r="L1513" s="1">
        <f t="shared" si="628"/>
        <v>-0.50679532332092458</v>
      </c>
      <c r="M1513" s="1">
        <f t="shared" si="629"/>
        <v>0.15007347373735677</v>
      </c>
      <c r="N1513" s="1">
        <f t="shared" si="630"/>
        <v>-1.8447861550949039E-2</v>
      </c>
      <c r="O1513" s="1">
        <f t="shared" si="631"/>
        <v>0.76062377592486641</v>
      </c>
      <c r="P1513" s="1">
        <f t="shared" si="632"/>
        <v>-2.7902895439457943E-2</v>
      </c>
      <c r="Q1513" s="1">
        <f t="shared" si="637"/>
        <v>-1.8619683853951746E-3</v>
      </c>
      <c r="R1513" s="1">
        <f t="shared" si="638"/>
        <v>-4.2728129278196087E-5</v>
      </c>
      <c r="S1513" s="1">
        <f t="shared" si="639"/>
        <v>1.0101840651729436E-3</v>
      </c>
      <c r="T1513" s="1">
        <f t="shared" si="640"/>
        <v>6.4860464379952144E-3</v>
      </c>
      <c r="U1513" s="1">
        <f t="shared" si="641"/>
        <v>-6.0451841786514913E-4</v>
      </c>
      <c r="V1513" s="1">
        <f t="shared" si="642"/>
        <v>-1.0004679470054659E-3</v>
      </c>
      <c r="W1513" s="1">
        <f t="shared" si="646"/>
        <v>0</v>
      </c>
      <c r="X1513" s="1">
        <f t="shared" si="646"/>
        <v>0</v>
      </c>
      <c r="Y1513" s="1">
        <f t="shared" si="646"/>
        <v>0</v>
      </c>
      <c r="Z1513" s="1">
        <f t="shared" si="646"/>
        <v>0</v>
      </c>
      <c r="AA1513" s="1">
        <f>+AA$3*$F1513*ABS($F1513)*COS(2*PI()*$A1513/$AZ$22+AA$4)*COS(2*PI()*$A1513/$BA$22+AA$5)</f>
        <v>0</v>
      </c>
      <c r="AB1513" s="39">
        <f>+AB$3*$F1513*ABS($F1513)*COS(2*2*PI()*$A1513/$BA$33+AB$4)*COS(2*2*PI()*$A1513/$BA$34+AB$5)*COS(2*2*PI()*$A1513/$BA$35+AB$6)</f>
        <v>0</v>
      </c>
      <c r="AE1513" s="20">
        <f>+$AF$20*SIGN(SOI!A1512)*(ABS(SOI!A1512))^$AE$2</f>
        <v>8.3103950160320586E-2</v>
      </c>
      <c r="AF1513" s="20">
        <f t="shared" si="645"/>
        <v>2.7701316720106863E-2</v>
      </c>
      <c r="AG1513" s="19">
        <f t="shared" si="647"/>
        <v>0.69476350433039757</v>
      </c>
      <c r="AH1513" s="19">
        <f t="shared" si="648"/>
        <v>0.55798475452707941</v>
      </c>
      <c r="AI1513">
        <f t="shared" si="644"/>
        <v>0.89460000000002349</v>
      </c>
      <c r="AJ1513">
        <f t="shared" si="643"/>
        <v>0.66706218761029068</v>
      </c>
      <c r="AK1513">
        <v>1</v>
      </c>
    </row>
    <row r="1514" spans="1:37" x14ac:dyDescent="0.25">
      <c r="A1514">
        <v>124.33333333333063</v>
      </c>
      <c r="B1514" s="2">
        <v>2004.3333333332203</v>
      </c>
      <c r="C1514">
        <f>+D1514+($D$2+E1514+F1514)*SOI!A1513*IF(B1514&gt;$C$18, IF(B1514&lt;$C$19,-1,1),1)</f>
        <v>0.29214823869792961</v>
      </c>
      <c r="D1514">
        <f>+$D$3*((1-$D$5)*SOI!D1513+$D$5*SOI!D1512) +   $D$4*((1-$D$5)*SOI!E1513+$D$5*SOI!E1512)</f>
        <v>0</v>
      </c>
      <c r="E1514">
        <f t="shared" si="625"/>
        <v>-0.68067141215288274</v>
      </c>
      <c r="F1514">
        <f t="shared" si="626"/>
        <v>3.6021537991321786</v>
      </c>
      <c r="G1514">
        <f t="shared" si="633"/>
        <v>2.9214823869792959</v>
      </c>
      <c r="H1514" s="21">
        <f t="shared" si="634"/>
        <v>-1.2888862751760209E-2</v>
      </c>
      <c r="I1514" s="37">
        <f t="shared" si="627"/>
        <v>0.15463926987302051</v>
      </c>
      <c r="J1514" s="1">
        <f t="shared" si="635"/>
        <v>-1.0103446285836854E-2</v>
      </c>
      <c r="K1514" s="1">
        <f t="shared" si="636"/>
        <v>2.6342254702115943E-6</v>
      </c>
      <c r="L1514" s="1">
        <f t="shared" si="628"/>
        <v>5.6848473878139353E-3</v>
      </c>
      <c r="M1514" s="1">
        <f t="shared" si="629"/>
        <v>-0.41058436142018367</v>
      </c>
      <c r="N1514" s="1">
        <f t="shared" si="630"/>
        <v>-2.6134231697887492E-2</v>
      </c>
      <c r="O1514" s="1">
        <f t="shared" si="631"/>
        <v>-0.40848566610025611</v>
      </c>
      <c r="P1514" s="1">
        <f t="shared" si="632"/>
        <v>4.207374745764661E-2</v>
      </c>
      <c r="Q1514" s="1">
        <f t="shared" si="637"/>
        <v>7.2166306363989508E-3</v>
      </c>
      <c r="R1514" s="1">
        <f t="shared" si="638"/>
        <v>-6.1321306047486065E-5</v>
      </c>
      <c r="S1514" s="1">
        <f t="shared" si="639"/>
        <v>-5.2990688496324908E-4</v>
      </c>
      <c r="T1514" s="1">
        <f t="shared" si="640"/>
        <v>3.9072679091576214E-5</v>
      </c>
      <c r="U1514" s="1">
        <f t="shared" si="641"/>
        <v>-3.3752566639873614E-4</v>
      </c>
      <c r="V1514" s="1">
        <f t="shared" si="642"/>
        <v>2.1371195141214301E-3</v>
      </c>
      <c r="W1514" s="1">
        <f t="shared" si="646"/>
        <v>0</v>
      </c>
      <c r="X1514" s="1">
        <f t="shared" si="646"/>
        <v>0</v>
      </c>
      <c r="Y1514" s="1">
        <f t="shared" si="646"/>
        <v>0</v>
      </c>
      <c r="Z1514" s="1">
        <f t="shared" si="646"/>
        <v>0</v>
      </c>
      <c r="AA1514" s="1">
        <f>+AA$3*$F1514*ABS($F1514)*COS(2*PI()*$A1514/$AZ$22+AA$4)*COS(2*PI()*$A1514/$BA$22+AA$5)</f>
        <v>0</v>
      </c>
      <c r="AB1514" s="39">
        <f>+AB$3*$F1514*ABS($F1514)*COS(2*2*PI()*$A1514/$BA$33+AB$4)*COS(2*2*PI()*$A1514/$BA$34+AB$5)*COS(2*2*PI()*$A1514/$BA$35+AB$6)</f>
        <v>0</v>
      </c>
      <c r="AE1514" s="20">
        <f>+$AF$20*SIGN(SOI!A1513)*(ABS(SOI!A1513))^$AE$2</f>
        <v>0.11898802285378103</v>
      </c>
      <c r="AF1514" s="20">
        <f t="shared" si="645"/>
        <v>0.11760502464223095</v>
      </c>
      <c r="AG1514" s="19">
        <f t="shared" si="647"/>
        <v>-0.34813921616711296</v>
      </c>
      <c r="AH1514" s="19">
        <f t="shared" si="648"/>
        <v>-0.26413155921996034</v>
      </c>
      <c r="AI1514">
        <f t="shared" si="644"/>
        <v>0.89520000000002353</v>
      </c>
      <c r="AJ1514">
        <f t="shared" si="643"/>
        <v>0.4657442408093439</v>
      </c>
      <c r="AK1514">
        <v>1</v>
      </c>
    </row>
    <row r="1515" spans="1:37" x14ac:dyDescent="0.25">
      <c r="A1515">
        <v>124.41666666666396</v>
      </c>
      <c r="B1515" s="2">
        <v>2004.4166666665535</v>
      </c>
      <c r="C1515">
        <f>+D1515+($D$2+E1515+F1515)*SOI!A1514*IF(B1515&gt;$C$18, IF(B1515&lt;$C$19,-1,1),1)</f>
        <v>-8.2619308050337459</v>
      </c>
      <c r="D1515">
        <f>+$D$3*((1-$D$5)*SOI!D1514+$D$5*SOI!D1513) +   $D$4*((1-$D$5)*SOI!E1514+$D$5*SOI!E1513)</f>
        <v>0</v>
      </c>
      <c r="E1515">
        <f t="shared" si="625"/>
        <v>0.65467329768296378</v>
      </c>
      <c r="F1515">
        <f t="shared" si="626"/>
        <v>-59.668464762209716</v>
      </c>
      <c r="G1515">
        <f t="shared" si="633"/>
        <v>-59.013791464526754</v>
      </c>
      <c r="H1515" s="21">
        <f t="shared" si="634"/>
        <v>0.23228794069534156</v>
      </c>
      <c r="I1515" s="37">
        <f t="shared" si="627"/>
        <v>0.52214973896159989</v>
      </c>
      <c r="J1515" s="1">
        <f t="shared" si="635"/>
        <v>0.43751953563545504</v>
      </c>
      <c r="K1515" s="1">
        <f t="shared" si="636"/>
        <v>-7.1414364194612122E-5</v>
      </c>
      <c r="L1515" s="1">
        <f t="shared" si="628"/>
        <v>-0.40195244951306441</v>
      </c>
      <c r="M1515" s="1">
        <f t="shared" si="629"/>
        <v>5.2656870125319006</v>
      </c>
      <c r="N1515" s="1">
        <f t="shared" si="630"/>
        <v>1.2196080144292847</v>
      </c>
      <c r="O1515" s="1">
        <f t="shared" si="631"/>
        <v>3.5888929361057482E-2</v>
      </c>
      <c r="P1515" s="1">
        <f t="shared" si="632"/>
        <v>-0.18361335870383896</v>
      </c>
      <c r="Q1515" s="1">
        <f t="shared" si="637"/>
        <v>4.3191436452744405</v>
      </c>
      <c r="R1515" s="1">
        <f t="shared" si="638"/>
        <v>-0.1239224072120349</v>
      </c>
      <c r="S1515" s="1">
        <f t="shared" si="639"/>
        <v>8.3499787346819496E-2</v>
      </c>
      <c r="T1515" s="1">
        <f t="shared" si="640"/>
        <v>2.4272401132293325E-4</v>
      </c>
      <c r="U1515" s="1">
        <f t="shared" si="641"/>
        <v>4.9736492768432863E-3</v>
      </c>
      <c r="V1515" s="1">
        <f t="shared" si="642"/>
        <v>0.43524362773148945</v>
      </c>
      <c r="W1515" s="1">
        <f t="shared" si="646"/>
        <v>0</v>
      </c>
      <c r="X1515" s="1">
        <f t="shared" si="646"/>
        <v>0</v>
      </c>
      <c r="Y1515" s="1">
        <f t="shared" si="646"/>
        <v>0</v>
      </c>
      <c r="Z1515" s="1">
        <f t="shared" si="646"/>
        <v>0</v>
      </c>
      <c r="AA1515" s="1">
        <f>+AA$3*$F1515*ABS($F1515)*COS(2*PI()*$A1515/$AZ$22+AA$4)*COS(2*PI()*$A1515/$BA$22+AA$5)</f>
        <v>0</v>
      </c>
      <c r="AB1515" s="39">
        <f>+AB$3*$F1515*ABS($F1515)*COS(2*2*PI()*$A1515/$BA$33+AB$4)*COS(2*2*PI()*$A1515/$BA$34+AB$5)*COS(2*2*PI()*$A1515/$BA$35+AB$6)</f>
        <v>0</v>
      </c>
      <c r="AE1515" s="20">
        <f>+$AF$20*SIGN(SOI!A1514)*(ABS(SOI!A1514))^$AE$2</f>
        <v>0.15072310091259125</v>
      </c>
      <c r="AF1515" s="20">
        <f t="shared" si="645"/>
        <v>0.19679771220275896</v>
      </c>
      <c r="AG1515" s="19">
        <f t="shared" si="647"/>
        <v>-0.74056358050994375</v>
      </c>
      <c r="AH1515" s="19">
        <f t="shared" si="648"/>
        <v>-0.50258483081128247</v>
      </c>
      <c r="AI1515">
        <f t="shared" si="644"/>
        <v>0.89580000000002358</v>
      </c>
      <c r="AJ1515">
        <f t="shared" si="643"/>
        <v>0.93736129271270274</v>
      </c>
      <c r="AK1515">
        <v>1</v>
      </c>
    </row>
    <row r="1516" spans="1:37" x14ac:dyDescent="0.25">
      <c r="A1516">
        <v>124.49999999999729</v>
      </c>
      <c r="B1516" s="2">
        <v>2004.4999999998868</v>
      </c>
      <c r="C1516">
        <f>+D1516+($D$2+E1516+F1516)*SOI!A1515*IF(B1516&gt;$C$18, IF(B1516&lt;$C$19,-1,1),1)</f>
        <v>-1.9260476629607739</v>
      </c>
      <c r="D1516">
        <f>+$D$3*((1-$D$5)*SOI!D1515+$D$5*SOI!D1514) +   $D$4*((1-$D$5)*SOI!E1515+$D$5*SOI!E1514)</f>
        <v>0</v>
      </c>
      <c r="E1516">
        <f t="shared" si="625"/>
        <v>-0.67488859937842793</v>
      </c>
      <c r="F1516">
        <f t="shared" si="626"/>
        <v>-4.0227886273551672</v>
      </c>
      <c r="G1516">
        <f t="shared" si="633"/>
        <v>-4.6976772267335951</v>
      </c>
      <c r="H1516" s="21">
        <f t="shared" si="634"/>
        <v>9.7331682703614541E-3</v>
      </c>
      <c r="I1516" s="37">
        <f t="shared" si="627"/>
        <v>-0.28622458861057171</v>
      </c>
      <c r="J1516" s="1">
        <f t="shared" si="635"/>
        <v>-6.2619241198467223E-3</v>
      </c>
      <c r="K1516" s="1">
        <f t="shared" si="636"/>
        <v>-8.2843437316758391E-6</v>
      </c>
      <c r="L1516" s="1">
        <f t="shared" si="628"/>
        <v>0.78016889345636364</v>
      </c>
      <c r="M1516" s="1">
        <f t="shared" si="629"/>
        <v>0.13748443020699314</v>
      </c>
      <c r="N1516" s="1">
        <f t="shared" si="630"/>
        <v>2.5027191581362768E-2</v>
      </c>
      <c r="O1516" s="1">
        <f t="shared" si="631"/>
        <v>-0.16479263540379843</v>
      </c>
      <c r="P1516" s="1">
        <f t="shared" si="632"/>
        <v>-2.3899321080927361E-3</v>
      </c>
      <c r="Q1516" s="1">
        <f t="shared" si="637"/>
        <v>2.3141311756328725E-3</v>
      </c>
      <c r="R1516" s="1">
        <f t="shared" si="638"/>
        <v>3.6395864611677955E-5</v>
      </c>
      <c r="S1516" s="1">
        <f t="shared" si="639"/>
        <v>-9.3926706139699136E-4</v>
      </c>
      <c r="T1516" s="1">
        <f t="shared" si="640"/>
        <v>2.1632364295610922E-3</v>
      </c>
      <c r="U1516" s="1">
        <f t="shared" si="641"/>
        <v>-3.5486921091012184E-5</v>
      </c>
      <c r="V1516" s="1">
        <f t="shared" si="642"/>
        <v>1.1625337207670864E-4</v>
      </c>
      <c r="W1516" s="1">
        <f t="shared" si="646"/>
        <v>0</v>
      </c>
      <c r="X1516" s="1">
        <f t="shared" si="646"/>
        <v>0</v>
      </c>
      <c r="Y1516" s="1">
        <f t="shared" si="646"/>
        <v>0</v>
      </c>
      <c r="Z1516" s="1">
        <f t="shared" si="646"/>
        <v>0</v>
      </c>
      <c r="AA1516" s="1">
        <f>+AA$3*$F1516*ABS($F1516)*COS(2*PI()*$A1516/$AZ$22+AA$4)*COS(2*PI()*$A1516/$BA$22+AA$5)</f>
        <v>0</v>
      </c>
      <c r="AB1516" s="39">
        <f>+AB$3*$F1516*ABS($F1516)*COS(2*2*PI()*$A1516/$BA$33+AB$4)*COS(2*2*PI()*$A1516/$BA$34+AB$5)*COS(2*2*PI()*$A1516/$BA$35+AB$6)</f>
        <v>0</v>
      </c>
      <c r="AE1516" s="20">
        <f>+$AF$20*SIGN(SOI!A1515)*(ABS(SOI!A1515))^$AE$2</f>
        <v>0.32068201284190462</v>
      </c>
      <c r="AF1516" s="20">
        <f t="shared" si="645"/>
        <v>0.30649455559623912</v>
      </c>
      <c r="AG1516" s="19">
        <f t="shared" si="647"/>
        <v>-0.62808059530306848</v>
      </c>
      <c r="AH1516" s="19">
        <f t="shared" si="648"/>
        <v>-0.57330577272332572</v>
      </c>
      <c r="AI1516">
        <f t="shared" si="644"/>
        <v>0.89640000000002362</v>
      </c>
      <c r="AJ1516">
        <f t="shared" si="643"/>
        <v>0.93457515089930765</v>
      </c>
      <c r="AK1516">
        <v>1</v>
      </c>
    </row>
    <row r="1517" spans="1:37" x14ac:dyDescent="0.25">
      <c r="A1517">
        <v>124.58333333333061</v>
      </c>
      <c r="B1517" s="2">
        <v>2004.58333333322</v>
      </c>
      <c r="C1517">
        <f>+D1517+($D$2+E1517+F1517)*SOI!A1516*IF(B1517&gt;$C$18, IF(B1517&lt;$C$19,-1,1),1)</f>
        <v>1.9698408044428528</v>
      </c>
      <c r="D1517">
        <f>+$D$3*((1-$D$5)*SOI!D1516+$D$5*SOI!D1515) +   $D$4*((1-$D$5)*SOI!E1516+$D$5*SOI!E1515)</f>
        <v>0</v>
      </c>
      <c r="E1517">
        <f t="shared" si="625"/>
        <v>0.74906623545832174</v>
      </c>
      <c r="F1517">
        <f t="shared" si="626"/>
        <v>2.2355410440005459</v>
      </c>
      <c r="G1517">
        <f t="shared" si="633"/>
        <v>2.9846072794588676</v>
      </c>
      <c r="H1517" s="21">
        <f t="shared" si="634"/>
        <v>9.2410829388201252E-3</v>
      </c>
      <c r="I1517" s="37">
        <f t="shared" si="627"/>
        <v>0.36928049382575667</v>
      </c>
      <c r="J1517" s="1">
        <f t="shared" si="635"/>
        <v>-1.456364680473484E-4</v>
      </c>
      <c r="K1517" s="1">
        <f t="shared" si="636"/>
        <v>2.2486781043945029E-4</v>
      </c>
      <c r="L1517" s="1">
        <f t="shared" si="628"/>
        <v>-0.62890563577244185</v>
      </c>
      <c r="M1517" s="1">
        <f t="shared" si="629"/>
        <v>-2.4783716200810586E-3</v>
      </c>
      <c r="N1517" s="1">
        <f t="shared" si="630"/>
        <v>8.1567962047064416E-2</v>
      </c>
      <c r="O1517" s="1">
        <f t="shared" si="631"/>
        <v>0.61444424578120671</v>
      </c>
      <c r="P1517" s="1">
        <f t="shared" si="632"/>
        <v>2.1583069355195671E-2</v>
      </c>
      <c r="Q1517" s="1">
        <f t="shared" si="637"/>
        <v>-1.3595912970613532E-4</v>
      </c>
      <c r="R1517" s="1">
        <f t="shared" si="638"/>
        <v>2.7588105094073623E-6</v>
      </c>
      <c r="S1517" s="1">
        <f t="shared" si="639"/>
        <v>3.9495354314650925E-3</v>
      </c>
      <c r="T1517" s="1">
        <f t="shared" si="640"/>
        <v>6.5019784615544564E-3</v>
      </c>
      <c r="U1517" s="1">
        <f t="shared" si="641"/>
        <v>-4.1347132067526173E-4</v>
      </c>
      <c r="V1517" s="1">
        <f t="shared" si="642"/>
        <v>-3.4216902712339878E-3</v>
      </c>
      <c r="W1517" s="1">
        <f t="shared" si="646"/>
        <v>0</v>
      </c>
      <c r="X1517" s="1">
        <f t="shared" si="646"/>
        <v>0</v>
      </c>
      <c r="Y1517" s="1">
        <f t="shared" si="646"/>
        <v>0</v>
      </c>
      <c r="Z1517" s="1">
        <f t="shared" si="646"/>
        <v>0</v>
      </c>
      <c r="AA1517" s="1">
        <f>+AA$3*$F1517*ABS($F1517)*COS(2*PI()*$A1517/$AZ$22+AA$4)*COS(2*PI()*$A1517/$BA$22+AA$5)</f>
        <v>0</v>
      </c>
      <c r="AB1517" s="39">
        <f>+AB$3*$F1517*ABS($F1517)*COS(2*2*PI()*$A1517/$BA$33+AB$4)*COS(2*2*PI()*$A1517/$BA$34+AB$5)*COS(2*2*PI()*$A1517/$BA$35+AB$6)</f>
        <v>0</v>
      </c>
      <c r="AE1517" s="20">
        <f>+$AF$20*SIGN(SOI!A1516)*(ABS(SOI!A1516))^$AE$2</f>
        <v>0.44807855303422139</v>
      </c>
      <c r="AF1517" s="20">
        <f t="shared" si="645"/>
        <v>0.40719958950658075</v>
      </c>
      <c r="AG1517" s="19">
        <f t="shared" si="647"/>
        <v>-0.62021030944395705</v>
      </c>
      <c r="AH1517" s="19">
        <f t="shared" si="648"/>
        <v>-0.54627664604681658</v>
      </c>
      <c r="AI1517">
        <f t="shared" si="644"/>
        <v>0.89700000000002367</v>
      </c>
      <c r="AJ1517">
        <f t="shared" si="643"/>
        <v>1.0274098989505378</v>
      </c>
      <c r="AK1517">
        <v>1</v>
      </c>
    </row>
    <row r="1518" spans="1:37" x14ac:dyDescent="0.25">
      <c r="A1518">
        <v>124.66666666666394</v>
      </c>
      <c r="B1518" s="2">
        <v>2004.6666666665533</v>
      </c>
      <c r="C1518">
        <f>+D1518+($D$2+E1518+F1518)*SOI!A1517*IF(B1518&gt;$C$18, IF(B1518&lt;$C$19,-1,1),1)</f>
        <v>-1.8838878938200543</v>
      </c>
      <c r="D1518">
        <f>+$D$3*((1-$D$5)*SOI!D1517+$D$5*SOI!D1516) +   $D$4*((1-$D$5)*SOI!E1517+$D$5*SOI!E1516)</f>
        <v>0</v>
      </c>
      <c r="E1518">
        <f t="shared" si="625"/>
        <v>-0.91133851655485376</v>
      </c>
      <c r="F1518">
        <f t="shared" si="626"/>
        <v>-1.9004344592959734</v>
      </c>
      <c r="G1518">
        <f t="shared" si="633"/>
        <v>-2.8117729758508272</v>
      </c>
      <c r="H1518" s="21">
        <f t="shared" si="634"/>
        <v>-2.060528949576303E-2</v>
      </c>
      <c r="I1518" s="37">
        <f t="shared" si="627"/>
        <v>-0.23989993785053348</v>
      </c>
      <c r="J1518" s="1">
        <f t="shared" si="635"/>
        <v>-6.3902982503956168E-4</v>
      </c>
      <c r="K1518" s="1">
        <f t="shared" si="636"/>
        <v>-4.0258874171285631E-5</v>
      </c>
      <c r="L1518" s="1">
        <f t="shared" si="628"/>
        <v>6.4922228725142625E-2</v>
      </c>
      <c r="M1518" s="1">
        <f t="shared" si="629"/>
        <v>1.6739545031337455E-2</v>
      </c>
      <c r="N1518" s="1">
        <f t="shared" si="630"/>
        <v>-0.15083304401392114</v>
      </c>
      <c r="O1518" s="1">
        <f t="shared" si="631"/>
        <v>-0.68012986402259512</v>
      </c>
      <c r="P1518" s="1">
        <f t="shared" si="632"/>
        <v>-3.3816623615191395E-2</v>
      </c>
      <c r="Q1518" s="1">
        <f t="shared" si="637"/>
        <v>-1.6980969529793359E-3</v>
      </c>
      <c r="R1518" s="1">
        <f t="shared" si="638"/>
        <v>-2.2384621020649992E-5</v>
      </c>
      <c r="S1518" s="1">
        <f t="shared" si="639"/>
        <v>4.7445678959041199E-3</v>
      </c>
      <c r="T1518" s="1">
        <f t="shared" si="640"/>
        <v>7.4295553701339339E-4</v>
      </c>
      <c r="U1518" s="1">
        <f t="shared" si="641"/>
        <v>-4.208585904230481E-4</v>
      </c>
      <c r="V1518" s="1">
        <f t="shared" si="642"/>
        <v>-9.9136736116740825E-3</v>
      </c>
      <c r="W1518" s="1">
        <f t="shared" si="646"/>
        <v>0</v>
      </c>
      <c r="X1518" s="1">
        <f t="shared" si="646"/>
        <v>0</v>
      </c>
      <c r="Y1518" s="1">
        <f t="shared" si="646"/>
        <v>0</v>
      </c>
      <c r="Z1518" s="1">
        <f t="shared" si="646"/>
        <v>0</v>
      </c>
      <c r="AA1518" s="1">
        <f>+AA$3*$F1518*ABS($F1518)*COS(2*PI()*$A1518/$AZ$22+AA$4)*COS(2*PI()*$A1518/$BA$22+AA$5)</f>
        <v>0</v>
      </c>
      <c r="AB1518" s="39">
        <f>+AB$3*$F1518*ABS($F1518)*COS(2*2*PI()*$A1518/$BA$33+AB$4)*COS(2*2*PI()*$A1518/$BA$34+AB$5)*COS(2*2*PI()*$A1518/$BA$35+AB$6)</f>
        <v>0</v>
      </c>
      <c r="AE1518" s="20">
        <f>+$AF$20*SIGN(SOI!A1517)*(ABS(SOI!A1517))^$AE$2</f>
        <v>0.45283820264361618</v>
      </c>
      <c r="AF1518" s="20">
        <f t="shared" si="645"/>
        <v>0.46062793754211878</v>
      </c>
      <c r="AG1518" s="19">
        <f t="shared" si="647"/>
        <v>-0.64283195635586354</v>
      </c>
      <c r="AH1518" s="19">
        <f t="shared" si="648"/>
        <v>-0.54457673883150814</v>
      </c>
      <c r="AI1518">
        <f t="shared" si="644"/>
        <v>0.89760000000002371</v>
      </c>
      <c r="AJ1518">
        <f t="shared" si="643"/>
        <v>1.1034598938979823</v>
      </c>
      <c r="AK1518">
        <v>1</v>
      </c>
    </row>
    <row r="1519" spans="1:37" x14ac:dyDescent="0.25">
      <c r="A1519">
        <v>124.74999999999727</v>
      </c>
      <c r="B1519" s="2">
        <v>2004.7499999998865</v>
      </c>
      <c r="C1519">
        <f>+D1519+($D$2+E1519+F1519)*SOI!A1518*IF(B1519&gt;$C$18, IF(B1519&lt;$C$19,-1,1),1)</f>
        <v>2.5031832209492313</v>
      </c>
      <c r="D1519">
        <f>+$D$3*((1-$D$5)*SOI!D1518+$D$5*SOI!D1517) +   $D$4*((1-$D$5)*SOI!E1518+$D$5*SOI!E1517)</f>
        <v>0</v>
      </c>
      <c r="E1519">
        <f t="shared" si="625"/>
        <v>1.2742092213235408</v>
      </c>
      <c r="F1519">
        <f t="shared" si="626"/>
        <v>2.1548088895658175</v>
      </c>
      <c r="G1519">
        <f t="shared" si="633"/>
        <v>3.4290181108893583</v>
      </c>
      <c r="H1519" s="21">
        <f t="shared" si="634"/>
        <v>-4.0609358107507485E-3</v>
      </c>
      <c r="I1519" s="37">
        <f t="shared" si="627"/>
        <v>-0.15500052788364246</v>
      </c>
      <c r="J1519" s="1">
        <f t="shared" si="635"/>
        <v>2.0150264782971788E-3</v>
      </c>
      <c r="K1519" s="1">
        <f t="shared" si="636"/>
        <v>5.0395084035860567E-5</v>
      </c>
      <c r="L1519" s="1">
        <f t="shared" si="628"/>
        <v>-0.35207984431946049</v>
      </c>
      <c r="M1519" s="1">
        <f t="shared" si="629"/>
        <v>-8.1695895454747078E-2</v>
      </c>
      <c r="N1519" s="1">
        <f t="shared" si="630"/>
        <v>0.18444632312668224</v>
      </c>
      <c r="O1519" s="1">
        <f t="shared" si="631"/>
        <v>0.19428716453294023</v>
      </c>
      <c r="P1519" s="1">
        <f t="shared" si="632"/>
        <v>2.7324786873534387E-2</v>
      </c>
      <c r="Q1519" s="1">
        <f t="shared" si="637"/>
        <v>-1.0134272466560901E-2</v>
      </c>
      <c r="R1519" s="1">
        <f t="shared" si="638"/>
        <v>-8.6314325582867728E-5</v>
      </c>
      <c r="S1519" s="1">
        <f t="shared" si="639"/>
        <v>-3.7486355028688977E-3</v>
      </c>
      <c r="T1519" s="1">
        <f t="shared" si="640"/>
        <v>1.1509668946629978E-3</v>
      </c>
      <c r="U1519" s="1">
        <f t="shared" si="641"/>
        <v>2.1971807102327316E-4</v>
      </c>
      <c r="V1519" s="1">
        <f t="shared" si="642"/>
        <v>-9.7956816458508265E-3</v>
      </c>
      <c r="W1519" s="1">
        <f t="shared" si="646"/>
        <v>0</v>
      </c>
      <c r="X1519" s="1">
        <f t="shared" si="646"/>
        <v>0</v>
      </c>
      <c r="Y1519" s="1">
        <f t="shared" si="646"/>
        <v>0</v>
      </c>
      <c r="Z1519" s="1">
        <f t="shared" si="646"/>
        <v>0</v>
      </c>
      <c r="AA1519" s="1">
        <f>+AA$3*$F1519*ABS($F1519)*COS(2*PI()*$A1519/$AZ$22+AA$4)*COS(2*PI()*$A1519/$BA$22+AA$5)</f>
        <v>0</v>
      </c>
      <c r="AB1519" s="39">
        <f>+AB$3*$F1519*ABS($F1519)*COS(2*2*PI()*$A1519/$BA$33+AB$4)*COS(2*2*PI()*$A1519/$BA$34+AB$5)*COS(2*2*PI()*$A1519/$BA$35+AB$6)</f>
        <v>0</v>
      </c>
      <c r="AE1519" s="20">
        <f>+$AF$20*SIGN(SOI!A1518)*(ABS(SOI!A1518))^$AE$2</f>
        <v>0.48096705694851882</v>
      </c>
      <c r="AF1519" s="20">
        <f t="shared" si="645"/>
        <v>0.45420863488167335</v>
      </c>
      <c r="AG1519" s="19">
        <f t="shared" si="647"/>
        <v>-0.73580888935209865</v>
      </c>
      <c r="AH1519" s="19">
        <f t="shared" si="648"/>
        <v>-0.59354109667093358</v>
      </c>
      <c r="AI1519">
        <f t="shared" si="644"/>
        <v>0.89820000000002376</v>
      </c>
      <c r="AJ1519">
        <f t="shared" si="643"/>
        <v>1.1900175242337721</v>
      </c>
      <c r="AK1519">
        <v>1</v>
      </c>
    </row>
    <row r="1520" spans="1:37" x14ac:dyDescent="0.25">
      <c r="A1520">
        <v>124.8333333333306</v>
      </c>
      <c r="B1520" s="2">
        <v>2004.8333333332198</v>
      </c>
      <c r="C1520">
        <f>+D1520+($D$2+E1520+F1520)*SOI!A1519*IF(B1520&gt;$C$18, IF(B1520&lt;$C$19,-1,1),1)</f>
        <v>-3.713646068531824</v>
      </c>
      <c r="D1520">
        <f>+$D$3*((1-$D$5)*SOI!D1519+$D$5*SOI!D1518) +   $D$4*((1-$D$5)*SOI!E1519+$D$5*SOI!E1518)</f>
        <v>0</v>
      </c>
      <c r="E1520">
        <f t="shared" si="625"/>
        <v>-2.3875979239790461</v>
      </c>
      <c r="F1520">
        <f t="shared" si="626"/>
        <v>-3.60215379945938</v>
      </c>
      <c r="G1520">
        <f t="shared" si="633"/>
        <v>-5.9897517234384257</v>
      </c>
      <c r="H1520" s="21">
        <f t="shared" si="634"/>
        <v>7.0098305908663214E-2</v>
      </c>
      <c r="I1520" s="37">
        <f t="shared" si="627"/>
        <v>1.0694887221988001</v>
      </c>
      <c r="J1520" s="1">
        <f t="shared" si="635"/>
        <v>3.2199319039477009E-2</v>
      </c>
      <c r="K1520" s="1">
        <f t="shared" si="636"/>
        <v>-8.6936853668731972E-5</v>
      </c>
      <c r="L1520" s="1">
        <f t="shared" si="628"/>
        <v>2.585289961144845</v>
      </c>
      <c r="M1520" s="1">
        <f t="shared" si="629"/>
        <v>0.18920087266966276</v>
      </c>
      <c r="N1520" s="1">
        <f t="shared" si="630"/>
        <v>-0.1470585415143022</v>
      </c>
      <c r="O1520" s="1">
        <f t="shared" si="631"/>
        <v>-0.18569702256919951</v>
      </c>
      <c r="P1520" s="1">
        <f t="shared" si="632"/>
        <v>-6.7165090081339283E-3</v>
      </c>
      <c r="Q1520" s="1">
        <f t="shared" si="637"/>
        <v>-1.8712668609473203E-2</v>
      </c>
      <c r="R1520" s="1">
        <f t="shared" si="638"/>
        <v>1.0996869307642663E-3</v>
      </c>
      <c r="S1520" s="1">
        <f t="shared" si="639"/>
        <v>-2.062227141205087E-2</v>
      </c>
      <c r="T1520" s="1">
        <f t="shared" si="640"/>
        <v>8.0777751232979922E-3</v>
      </c>
      <c r="U1520" s="1">
        <f t="shared" si="641"/>
        <v>3.7264528271036386E-4</v>
      </c>
      <c r="V1520" s="1">
        <f t="shared" si="642"/>
        <v>-1.9197369895681317E-3</v>
      </c>
      <c r="W1520" s="1">
        <f t="shared" si="646"/>
        <v>0</v>
      </c>
      <c r="X1520" s="1">
        <f t="shared" si="646"/>
        <v>0</v>
      </c>
      <c r="Y1520" s="1">
        <f t="shared" si="646"/>
        <v>0</v>
      </c>
      <c r="Z1520" s="1">
        <f t="shared" si="646"/>
        <v>0</v>
      </c>
      <c r="AA1520" s="1">
        <f>+AA$3*$F1520*ABS($F1520)*COS(2*PI()*$A1520/$AZ$22+AA$4)*COS(2*PI()*$A1520/$BA$22+AA$5)</f>
        <v>0</v>
      </c>
      <c r="AB1520" s="39">
        <f>+AB$3*$F1520*ABS($F1520)*COS(2*2*PI()*$A1520/$BA$33+AB$4)*COS(2*2*PI()*$A1520/$BA$34+AB$5)*COS(2*2*PI()*$A1520/$BA$35+AB$6)</f>
        <v>0</v>
      </c>
      <c r="AE1520" s="20">
        <f>+$AF$20*SIGN(SOI!A1519)*(ABS(SOI!A1519))^$AE$2</f>
        <v>0.42882064505288503</v>
      </c>
      <c r="AF1520" s="20">
        <f t="shared" si="645"/>
        <v>0.46048589050174438</v>
      </c>
      <c r="AG1520" s="19">
        <f t="shared" si="647"/>
        <v>-0.18815208422255972</v>
      </c>
      <c r="AH1520" s="19">
        <f t="shared" si="648"/>
        <v>-4.5904812415051843E-2</v>
      </c>
      <c r="AI1520">
        <f t="shared" si="644"/>
        <v>0.8988000000000238</v>
      </c>
      <c r="AJ1520">
        <f t="shared" si="643"/>
        <v>0.64863797472430407</v>
      </c>
      <c r="AK1520">
        <v>1</v>
      </c>
    </row>
    <row r="1521" spans="1:37" x14ac:dyDescent="0.25">
      <c r="A1521">
        <v>124.91666666666393</v>
      </c>
      <c r="B1521" s="2">
        <v>2004.9166666665531</v>
      </c>
      <c r="C1521">
        <f>+D1521+($D$2+E1521+F1521)*SOI!A1520*IF(B1521&gt;$C$18, IF(B1521&lt;$C$19,-1,1),1)</f>
        <v>71.560051381225193</v>
      </c>
      <c r="D1521">
        <f>+$D$3*((1-$D$5)*SOI!D1520+$D$5*SOI!D1519) +   $D$4*((1-$D$5)*SOI!E1520+$D$5*SOI!E1519)</f>
        <v>0</v>
      </c>
      <c r="E1521">
        <f t="shared" si="625"/>
        <v>41.120340000155096</v>
      </c>
      <c r="F1521">
        <f t="shared" si="626"/>
        <v>59.668464762133922</v>
      </c>
      <c r="G1521">
        <f t="shared" si="633"/>
        <v>100.78880476228902</v>
      </c>
      <c r="H1521" s="21">
        <f t="shared" si="634"/>
        <v>2.885986780267083E-2</v>
      </c>
      <c r="I1521" s="37">
        <f t="shared" si="627"/>
        <v>-22.099534894818344</v>
      </c>
      <c r="J1521" s="1">
        <f t="shared" si="635"/>
        <v>7.0940352146967323</v>
      </c>
      <c r="K1521" s="1">
        <f t="shared" si="636"/>
        <v>3.7568472581300605</v>
      </c>
      <c r="L1521" s="1">
        <f t="shared" si="628"/>
        <v>-41.510746765405329</v>
      </c>
      <c r="M1521" s="1">
        <f t="shared" si="629"/>
        <v>-2.0172645825165865</v>
      </c>
      <c r="N1521" s="1">
        <f t="shared" si="630"/>
        <v>-1.9189428871326561</v>
      </c>
      <c r="O1521" s="1">
        <f t="shared" si="631"/>
        <v>27.13423292077476</v>
      </c>
      <c r="P1521" s="1">
        <f t="shared" si="632"/>
        <v>0.12370843892076915</v>
      </c>
      <c r="Q1521" s="1">
        <f t="shared" si="637"/>
        <v>2.6034380606005727</v>
      </c>
      <c r="R1521" s="1">
        <f t="shared" si="638"/>
        <v>3.1614586887357023</v>
      </c>
      <c r="S1521" s="1">
        <f t="shared" si="639"/>
        <v>5.5605175711128911</v>
      </c>
      <c r="T1521" s="1">
        <f t="shared" si="640"/>
        <v>18.952026433577384</v>
      </c>
      <c r="U1521" s="1">
        <f t="shared" si="641"/>
        <v>0.14182679122820041</v>
      </c>
      <c r="V1521" s="1">
        <f t="shared" si="642"/>
        <v>0.46139114222938576</v>
      </c>
      <c r="W1521" s="1">
        <f t="shared" si="646"/>
        <v>0</v>
      </c>
      <c r="X1521" s="1">
        <f t="shared" si="646"/>
        <v>0</v>
      </c>
      <c r="Y1521" s="1">
        <f t="shared" si="646"/>
        <v>0</v>
      </c>
      <c r="Z1521" s="1">
        <f t="shared" si="646"/>
        <v>0</v>
      </c>
      <c r="AA1521" s="1">
        <f>+AA$3*$F1521*ABS($F1521)*COS(2*PI()*$A1521/$AZ$22+AA$4)*COS(2*PI()*$A1521/$BA$22+AA$5)</f>
        <v>0</v>
      </c>
      <c r="AB1521" s="39">
        <f>+AB$3*$F1521*ABS($F1521)*COS(2*2*PI()*$A1521/$BA$33+AB$4)*COS(2*2*PI()*$A1521/$BA$34+AB$5)*COS(2*2*PI()*$A1521/$BA$35+AB$6)</f>
        <v>0</v>
      </c>
      <c r="AE1521" s="20">
        <f>+$AF$20*SIGN(SOI!A1520)*(ABS(SOI!A1520))^$AE$2</f>
        <v>0.47166996950382928</v>
      </c>
      <c r="AF1521" s="20">
        <f t="shared" si="645"/>
        <v>0.43323802986249665</v>
      </c>
      <c r="AG1521" s="19">
        <f t="shared" si="647"/>
        <v>-7.1472681407586947E-3</v>
      </c>
      <c r="AH1521" s="19">
        <f t="shared" si="648"/>
        <v>1.7949170812105952E-2</v>
      </c>
      <c r="AI1521">
        <f t="shared" si="644"/>
        <v>0.89940000000002385</v>
      </c>
      <c r="AJ1521">
        <f t="shared" si="643"/>
        <v>0.44038529800325532</v>
      </c>
      <c r="AK1521">
        <v>1</v>
      </c>
    </row>
    <row r="1522" spans="1:37" x14ac:dyDescent="0.25">
      <c r="A1522">
        <v>124.99999999999726</v>
      </c>
      <c r="B1522" s="2">
        <v>2004.9999999998863</v>
      </c>
      <c r="C1522">
        <f>+D1522+($D$2+E1522+F1522)*SOI!A1521*IF(B1522&gt;$C$18, IF(B1522&lt;$C$19,-1,1),1)</f>
        <v>3.7587430020434875</v>
      </c>
      <c r="D1522">
        <f>+$D$3*((1-$D$5)*SOI!D1521+$D$5*SOI!D1520) +   $D$4*((1-$D$5)*SOI!E1521+$D$5*SOI!E1520)</f>
        <v>0</v>
      </c>
      <c r="E1522">
        <f t="shared" si="625"/>
        <v>2.6892524472980881</v>
      </c>
      <c r="F1522">
        <f t="shared" si="626"/>
        <v>4.0227886277795672</v>
      </c>
      <c r="G1522">
        <f t="shared" si="633"/>
        <v>6.7120410750776553</v>
      </c>
      <c r="H1522" s="21">
        <f t="shared" si="634"/>
        <v>1.5722856474447825E-2</v>
      </c>
      <c r="I1522" s="37">
        <f t="shared" si="627"/>
        <v>-0.91769897031312575</v>
      </c>
      <c r="J1522" s="1">
        <f t="shared" si="635"/>
        <v>-2.3780192004129747E-3</v>
      </c>
      <c r="K1522" s="1">
        <f t="shared" si="636"/>
        <v>1.7755458214119689E-3</v>
      </c>
      <c r="L1522" s="1">
        <f t="shared" si="628"/>
        <v>-0.5136173534953048</v>
      </c>
      <c r="M1522" s="1">
        <f t="shared" si="629"/>
        <v>1.6284250320649438E-2</v>
      </c>
      <c r="N1522" s="1">
        <f t="shared" si="630"/>
        <v>-0.35611547608722582</v>
      </c>
      <c r="O1522" s="1">
        <f t="shared" si="631"/>
        <v>2.4056219856113557</v>
      </c>
      <c r="P1522" s="1">
        <f t="shared" si="632"/>
        <v>5.3298955075776755E-2</v>
      </c>
      <c r="Q1522" s="1">
        <f t="shared" si="637"/>
        <v>-3.9001468025373991E-3</v>
      </c>
      <c r="R1522" s="1">
        <f t="shared" si="638"/>
        <v>-1.9667009455292145E-4</v>
      </c>
      <c r="S1522" s="1">
        <f t="shared" si="639"/>
        <v>4.2851016315464903E-2</v>
      </c>
      <c r="T1522" s="1">
        <f t="shared" si="640"/>
        <v>2.0789528103031186E-2</v>
      </c>
      <c r="U1522" s="1">
        <f t="shared" si="641"/>
        <v>2.5374340082715105E-3</v>
      </c>
      <c r="V1522" s="1">
        <f t="shared" si="642"/>
        <v>3.6890744459589377E-2</v>
      </c>
      <c r="W1522" s="1">
        <f t="shared" ref="W1522:Z1541" si="649">+W$3*$F1522*ABS($F1522)*COS(2*PI()*$A1522/W$2+W$4)</f>
        <v>0</v>
      </c>
      <c r="X1522" s="1">
        <f t="shared" si="649"/>
        <v>0</v>
      </c>
      <c r="Y1522" s="1">
        <f t="shared" si="649"/>
        <v>0</v>
      </c>
      <c r="Z1522" s="1">
        <f t="shared" si="649"/>
        <v>0</v>
      </c>
      <c r="AA1522" s="1">
        <f>+AA$3*$F1522*ABS($F1522)*COS(2*PI()*$A1522/$AZ$22+AA$4)*COS(2*PI()*$A1522/$BA$22+AA$5)</f>
        <v>0</v>
      </c>
      <c r="AB1522" s="39">
        <f>+AB$3*$F1522*ABS($F1522)*COS(2*2*PI()*$A1522/$BA$33+AB$4)*COS(2*2*PI()*$A1522/$BA$34+AB$5)*COS(2*2*PI()*$A1522/$BA$35+AB$6)</f>
        <v>0</v>
      </c>
      <c r="AE1522" s="20">
        <f>+$AF$20*SIGN(SOI!A1521)*(ABS(SOI!A1521))^$AE$2</f>
        <v>0.39922347503077565</v>
      </c>
      <c r="AF1522" s="20">
        <f t="shared" si="645"/>
        <v>0.36791576827035083</v>
      </c>
      <c r="AG1522" s="19">
        <f t="shared" si="647"/>
        <v>-1.1335594509949115E-2</v>
      </c>
      <c r="AH1522" s="19">
        <f t="shared" si="648"/>
        <v>-8.9356195294281182E-3</v>
      </c>
      <c r="AI1522">
        <f t="shared" si="644"/>
        <v>0.90000000000002389</v>
      </c>
      <c r="AJ1522">
        <f t="shared" si="643"/>
        <v>0.37925136278029992</v>
      </c>
      <c r="AK1522">
        <v>1</v>
      </c>
    </row>
    <row r="1523" spans="1:37" x14ac:dyDescent="0.25">
      <c r="A1523">
        <v>125.08333333333059</v>
      </c>
      <c r="B1523" s="2">
        <v>2005.0833333332196</v>
      </c>
      <c r="C1523">
        <f>+D1523+($D$2+E1523+F1523)*SOI!A1522*IF(B1523&gt;$C$18, IF(B1523&lt;$C$19,-1,1),1)</f>
        <v>-0.931324641572569</v>
      </c>
      <c r="D1523">
        <f>+$D$3*((1-$D$5)*SOI!D1522+$D$5*SOI!D1521) +   $D$4*((1-$D$5)*SOI!E1522+$D$5*SOI!E1521)</f>
        <v>0</v>
      </c>
      <c r="E1523">
        <f t="shared" si="625"/>
        <v>-1.3464768079301654</v>
      </c>
      <c r="F1523">
        <f t="shared" si="626"/>
        <v>-2.2355410442720229</v>
      </c>
      <c r="G1523">
        <f t="shared" si="633"/>
        <v>-3.5820178522021884</v>
      </c>
      <c r="H1523" s="21">
        <f t="shared" si="634"/>
        <v>-5.2289353275816177E-3</v>
      </c>
      <c r="I1523" s="37">
        <f t="shared" si="627"/>
        <v>-4.6611604056105267E-2</v>
      </c>
      <c r="J1523" s="1">
        <f t="shared" si="635"/>
        <v>4.6853084587367442E-4</v>
      </c>
      <c r="K1523" s="1">
        <f t="shared" si="636"/>
        <v>-9.9007331325783604E-5</v>
      </c>
      <c r="L1523" s="1">
        <f t="shared" si="628"/>
        <v>0.17622997013565833</v>
      </c>
      <c r="M1523" s="1">
        <f t="shared" si="629"/>
        <v>-6.3167952006903866E-2</v>
      </c>
      <c r="N1523" s="1">
        <f t="shared" si="630"/>
        <v>0.21179866093315758</v>
      </c>
      <c r="O1523" s="1">
        <f t="shared" si="631"/>
        <v>-0.50697188917128932</v>
      </c>
      <c r="P1523" s="1">
        <f t="shared" si="632"/>
        <v>-4.1101492364764645E-2</v>
      </c>
      <c r="Q1523" s="1">
        <f t="shared" si="637"/>
        <v>-8.9979244761648307E-3</v>
      </c>
      <c r="R1523" s="1">
        <f t="shared" si="638"/>
        <v>-2.3045891884871431E-5</v>
      </c>
      <c r="S1523" s="1">
        <f t="shared" si="639"/>
        <v>-1.2944560013330305E-3</v>
      </c>
      <c r="T1523" s="1">
        <f t="shared" si="640"/>
        <v>1.5032845885455319E-3</v>
      </c>
      <c r="U1523" s="1">
        <f t="shared" si="641"/>
        <v>-9.938651374627786E-5</v>
      </c>
      <c r="V1523" s="1">
        <f t="shared" si="642"/>
        <v>1.6919544931201971E-2</v>
      </c>
      <c r="W1523" s="1">
        <f t="shared" si="649"/>
        <v>0</v>
      </c>
      <c r="X1523" s="1">
        <f t="shared" si="649"/>
        <v>0</v>
      </c>
      <c r="Y1523" s="1">
        <f t="shared" si="649"/>
        <v>0</v>
      </c>
      <c r="Z1523" s="1">
        <f t="shared" si="649"/>
        <v>0</v>
      </c>
      <c r="AA1523" s="1">
        <f>+AA$3*$F1523*ABS($F1523)*COS(2*PI()*$A1523/$AZ$22+AA$4)*COS(2*PI()*$A1523/$BA$22+AA$5)</f>
        <v>0</v>
      </c>
      <c r="AB1523" s="39">
        <f>+AB$3*$F1523*ABS($F1523)*COS(2*2*PI()*$A1523/$BA$33+AB$4)*COS(2*2*PI()*$A1523/$BA$34+AB$5)*COS(2*2*PI()*$A1523/$BA$35+AB$6)</f>
        <v>0</v>
      </c>
      <c r="AE1523" s="20">
        <f>+$AF$20*SIGN(SOI!A1522)*(ABS(SOI!A1522))^$AE$2</f>
        <v>0.2328538602764475</v>
      </c>
      <c r="AF1523" s="20">
        <f t="shared" si="645"/>
        <v>0.29245918658473452</v>
      </c>
      <c r="AG1523" s="19">
        <f t="shared" si="647"/>
        <v>-2.2269884012909524E-2</v>
      </c>
      <c r="AH1523" s="19">
        <f t="shared" si="648"/>
        <v>-2.2622894082097861E-2</v>
      </c>
      <c r="AI1523">
        <f t="shared" si="644"/>
        <v>0.90060000000002394</v>
      </c>
      <c r="AJ1523">
        <f t="shared" si="643"/>
        <v>0.31472907059764405</v>
      </c>
      <c r="AK1523">
        <v>1</v>
      </c>
    </row>
    <row r="1524" spans="1:37" x14ac:dyDescent="0.25">
      <c r="A1524">
        <v>125.16666666666391</v>
      </c>
      <c r="B1524" s="2">
        <v>2005.1666666665528</v>
      </c>
      <c r="C1524">
        <f>+D1524+($D$2+E1524+F1524)*SOI!A1523*IF(B1524&gt;$C$18, IF(B1524&lt;$C$19,-1,1),1)</f>
        <v>0.79555311762803815</v>
      </c>
      <c r="D1524">
        <f>+$D$3*((1-$D$5)*SOI!D1523+$D$5*SOI!D1522) +   $D$4*((1-$D$5)*SOI!E1523+$D$5*SOI!E1522)</f>
        <v>0</v>
      </c>
      <c r="E1524">
        <f t="shared" si="625"/>
        <v>0.94082667482249072</v>
      </c>
      <c r="F1524">
        <f t="shared" si="626"/>
        <v>1.9004344595633595</v>
      </c>
      <c r="G1524">
        <f t="shared" si="633"/>
        <v>2.8412611343858503</v>
      </c>
      <c r="H1524" s="21">
        <f t="shared" si="634"/>
        <v>-1.1332812061057979E-2</v>
      </c>
      <c r="I1524" s="37">
        <f t="shared" si="627"/>
        <v>0.36322997700028659</v>
      </c>
      <c r="J1524" s="1">
        <f t="shared" si="635"/>
        <v>2.085837013593027E-3</v>
      </c>
      <c r="K1524" s="1">
        <f t="shared" si="636"/>
        <v>1.449037604772107E-7</v>
      </c>
      <c r="L1524" s="1">
        <f t="shared" si="628"/>
        <v>-0.88218776673644006</v>
      </c>
      <c r="M1524" s="1">
        <f t="shared" si="629"/>
        <v>3.6087046889541237E-2</v>
      </c>
      <c r="N1524" s="1">
        <f t="shared" si="630"/>
        <v>-0.100958165330084</v>
      </c>
      <c r="O1524" s="1">
        <f t="shared" si="631"/>
        <v>3.2632060448256817E-4</v>
      </c>
      <c r="P1524" s="1">
        <f t="shared" si="632"/>
        <v>1.8669299008859816E-2</v>
      </c>
      <c r="Q1524" s="1">
        <f t="shared" si="637"/>
        <v>-2.4502767013804437E-3</v>
      </c>
      <c r="R1524" s="1">
        <f t="shared" si="638"/>
        <v>4.8905076389816131E-5</v>
      </c>
      <c r="S1524" s="1">
        <f t="shared" si="639"/>
        <v>-4.8083178381824396E-3</v>
      </c>
      <c r="T1524" s="1">
        <f t="shared" si="640"/>
        <v>4.8437652419489832E-6</v>
      </c>
      <c r="U1524" s="1">
        <f t="shared" si="641"/>
        <v>-3.5179163763593261E-4</v>
      </c>
      <c r="V1524" s="1">
        <f t="shared" si="642"/>
        <v>3.6633409286685246E-3</v>
      </c>
      <c r="W1524" s="1">
        <f t="shared" si="649"/>
        <v>0</v>
      </c>
      <c r="X1524" s="1">
        <f t="shared" si="649"/>
        <v>0</v>
      </c>
      <c r="Y1524" s="1">
        <f t="shared" si="649"/>
        <v>0</v>
      </c>
      <c r="Z1524" s="1">
        <f t="shared" si="649"/>
        <v>0</v>
      </c>
      <c r="AA1524" s="1">
        <f>+AA$3*$F1524*ABS($F1524)*COS(2*PI()*$A1524/$AZ$22+AA$4)*COS(2*PI()*$A1524/$BA$22+AA$5)</f>
        <v>0</v>
      </c>
      <c r="AB1524" s="39">
        <f>+AB$3*$F1524*ABS($F1524)*COS(2*2*PI()*$A1524/$BA$33+AB$4)*COS(2*2*PI()*$A1524/$BA$34+AB$5)*COS(2*2*PI()*$A1524/$BA$35+AB$6)</f>
        <v>0</v>
      </c>
      <c r="AE1524" s="20">
        <f>+$AF$20*SIGN(SOI!A1523)*(ABS(SOI!A1523))^$AE$2</f>
        <v>0.24530022444698038</v>
      </c>
      <c r="AF1524" s="20">
        <f t="shared" si="645"/>
        <v>0.24115143639013611</v>
      </c>
      <c r="AG1524" s="19">
        <f t="shared" si="647"/>
        <v>7.163390646096307E-2</v>
      </c>
      <c r="AH1524" s="19">
        <f t="shared" si="648"/>
        <v>-1.9182032626942624E-3</v>
      </c>
      <c r="AI1524">
        <f t="shared" si="644"/>
        <v>0.90120000000002398</v>
      </c>
      <c r="AJ1524">
        <f t="shared" si="643"/>
        <v>0.16951752992917304</v>
      </c>
      <c r="AK1524">
        <v>1</v>
      </c>
    </row>
    <row r="1525" spans="1:37" x14ac:dyDescent="0.25">
      <c r="A1525">
        <v>125.24999999999724</v>
      </c>
      <c r="B1525" s="2">
        <v>2005.2499999998861</v>
      </c>
      <c r="C1525">
        <f>+D1525+($D$2+E1525+F1525)*SOI!A1524*IF(B1525&gt;$C$18, IF(B1525&lt;$C$19,-1,1),1)</f>
        <v>-0.81697661560909618</v>
      </c>
      <c r="D1525">
        <f>+$D$3*((1-$D$5)*SOI!D1524+$D$5*SOI!D1523) +   $D$4*((1-$D$5)*SOI!E1524+$D$5*SOI!E1523)</f>
        <v>0</v>
      </c>
      <c r="E1525">
        <f t="shared" si="625"/>
        <v>-0.76296473736745085</v>
      </c>
      <c r="F1525">
        <f t="shared" si="626"/>
        <v>-2.1548088898078923</v>
      </c>
      <c r="G1525">
        <f t="shared" si="633"/>
        <v>-2.9177736271753432</v>
      </c>
      <c r="H1525" s="21">
        <f t="shared" si="634"/>
        <v>3.4767964369277339E-3</v>
      </c>
      <c r="I1525" s="37">
        <f t="shared" si="627"/>
        <v>-0.39684933231468222</v>
      </c>
      <c r="J1525" s="1">
        <f t="shared" si="635"/>
        <v>-1.3412821554522306E-3</v>
      </c>
      <c r="K1525" s="1">
        <f t="shared" si="636"/>
        <v>-8.0439939363985913E-6</v>
      </c>
      <c r="L1525" s="1">
        <f t="shared" si="628"/>
        <v>0.8590185509380851</v>
      </c>
      <c r="M1525" s="1">
        <f t="shared" si="629"/>
        <v>2.1239639933032097E-2</v>
      </c>
      <c r="N1525" s="1">
        <f t="shared" si="630"/>
        <v>-4.7934968781342914E-3</v>
      </c>
      <c r="O1525" s="1">
        <f t="shared" si="631"/>
        <v>-0.30687555335941719</v>
      </c>
      <c r="P1525" s="1">
        <f t="shared" si="632"/>
        <v>-1.1317767874532635E-3</v>
      </c>
      <c r="Q1525" s="1">
        <f t="shared" si="637"/>
        <v>-6.8473406751243113E-5</v>
      </c>
      <c r="R1525" s="1">
        <f t="shared" si="638"/>
        <v>-1.4931543975098872E-6</v>
      </c>
      <c r="S1525" s="1">
        <f t="shared" si="639"/>
        <v>2.4942968454016366E-4</v>
      </c>
      <c r="T1525" s="1">
        <f t="shared" si="640"/>
        <v>4.4354980621345999E-3</v>
      </c>
      <c r="U1525" s="1">
        <f t="shared" si="641"/>
        <v>-2.3300339735992103E-5</v>
      </c>
      <c r="V1525" s="1">
        <f t="shared" si="642"/>
        <v>-1.0544381444971835E-5</v>
      </c>
      <c r="W1525" s="1">
        <f t="shared" si="649"/>
        <v>0</v>
      </c>
      <c r="X1525" s="1">
        <f t="shared" si="649"/>
        <v>0</v>
      </c>
      <c r="Y1525" s="1">
        <f t="shared" si="649"/>
        <v>0</v>
      </c>
      <c r="Z1525" s="1">
        <f t="shared" si="649"/>
        <v>0</v>
      </c>
      <c r="AA1525" s="1">
        <f>+AA$3*$F1525*ABS($F1525)*COS(2*PI()*$A1525/$AZ$22+AA$4)*COS(2*PI()*$A1525/$BA$22+AA$5)</f>
        <v>0</v>
      </c>
      <c r="AB1525" s="39">
        <f>+AB$3*$F1525*ABS($F1525)*COS(2*2*PI()*$A1525/$BA$33+AB$4)*COS(2*2*PI()*$A1525/$BA$34+AB$5)*COS(2*2*PI()*$A1525/$BA$35+AB$6)</f>
        <v>0</v>
      </c>
      <c r="AE1525" s="20">
        <f>+$AF$20*SIGN(SOI!A1524)*(ABS(SOI!A1524))^$AE$2</f>
        <v>0.24530022444698038</v>
      </c>
      <c r="AF1525" s="20">
        <f t="shared" si="645"/>
        <v>0.24936173936058745</v>
      </c>
      <c r="AG1525" s="19">
        <f t="shared" si="647"/>
        <v>0.16026706421967415</v>
      </c>
      <c r="AH1525" s="19">
        <f t="shared" si="648"/>
        <v>8.7643052642081248E-2</v>
      </c>
      <c r="AI1525">
        <f t="shared" si="644"/>
        <v>0.90180000000002403</v>
      </c>
      <c r="AJ1525">
        <f t="shared" si="643"/>
        <v>8.9094675140913293E-2</v>
      </c>
      <c r="AK1525">
        <v>1</v>
      </c>
    </row>
    <row r="1526" spans="1:37" x14ac:dyDescent="0.25">
      <c r="A1526">
        <v>125.33333333333057</v>
      </c>
      <c r="B1526" s="2">
        <v>2005.3333333332193</v>
      </c>
      <c r="C1526">
        <f>+D1526+($D$2+E1526+F1526)*SOI!A1525*IF(B1526&gt;$C$18, IF(B1526&lt;$C$19,-1,1),1)</f>
        <v>1.2848475635697998</v>
      </c>
      <c r="D1526">
        <f>+$D$3*((1-$D$5)*SOI!D1525+$D$5*SOI!D1524) +   $D$4*((1-$D$5)*SOI!E1525+$D$5*SOI!E1524)</f>
        <v>0</v>
      </c>
      <c r="E1526">
        <f t="shared" si="625"/>
        <v>0.68067141216462979</v>
      </c>
      <c r="F1526">
        <f t="shared" si="626"/>
        <v>3.6021537997347028</v>
      </c>
      <c r="G1526">
        <f t="shared" si="633"/>
        <v>4.2828252118993326</v>
      </c>
      <c r="H1526" s="21">
        <f t="shared" si="634"/>
        <v>1.2630184948461427E-2</v>
      </c>
      <c r="I1526" s="37">
        <f t="shared" si="627"/>
        <v>0.24355536286967791</v>
      </c>
      <c r="J1526" s="1">
        <f t="shared" si="635"/>
        <v>-2.7813093780504859E-3</v>
      </c>
      <c r="K1526" s="1">
        <f t="shared" si="636"/>
        <v>4.606510177416791E-5</v>
      </c>
      <c r="L1526" s="1">
        <f t="shared" si="628"/>
        <v>-0.23774028287133903</v>
      </c>
      <c r="M1526" s="1">
        <f t="shared" si="629"/>
        <v>-7.1763607239900176E-2</v>
      </c>
      <c r="N1526" s="1">
        <f t="shared" si="630"/>
        <v>0.12191786753464566</v>
      </c>
      <c r="O1526" s="1">
        <f t="shared" si="631"/>
        <v>0.56842607688928748</v>
      </c>
      <c r="P1526" s="1">
        <f t="shared" si="632"/>
        <v>1.2642971234710447E-2</v>
      </c>
      <c r="Q1526" s="1">
        <f t="shared" si="637"/>
        <v>-5.8842884705489745E-3</v>
      </c>
      <c r="R1526" s="1">
        <f t="shared" si="638"/>
        <v>7.8749676795213488E-5</v>
      </c>
      <c r="S1526" s="1">
        <f t="shared" si="639"/>
        <v>3.8934543696661564E-3</v>
      </c>
      <c r="T1526" s="1">
        <f t="shared" si="640"/>
        <v>2.2738108100255235E-3</v>
      </c>
      <c r="U1526" s="1">
        <f t="shared" si="641"/>
        <v>-1.5974330433027144E-4</v>
      </c>
      <c r="V1526" s="1">
        <f t="shared" si="642"/>
        <v>-2.9958797993423795E-3</v>
      </c>
      <c r="W1526" s="1">
        <f t="shared" si="649"/>
        <v>0</v>
      </c>
      <c r="X1526" s="1">
        <f t="shared" si="649"/>
        <v>0</v>
      </c>
      <c r="Y1526" s="1">
        <f t="shared" si="649"/>
        <v>0</v>
      </c>
      <c r="Z1526" s="1">
        <f t="shared" si="649"/>
        <v>0</v>
      </c>
      <c r="AA1526" s="1">
        <f>+AA$3*$F1526*ABS($F1526)*COS(2*PI()*$A1526/$AZ$22+AA$4)*COS(2*PI()*$A1526/$BA$22+AA$5)</f>
        <v>0</v>
      </c>
      <c r="AB1526" s="39">
        <f>+AB$3*$F1526*ABS($F1526)*COS(2*2*PI()*$A1526/$BA$33+AB$4)*COS(2*2*PI()*$A1526/$BA$34+AB$5)*COS(2*2*PI()*$A1526/$BA$35+AB$6)</f>
        <v>0</v>
      </c>
      <c r="AE1526" s="20">
        <f>+$AF$20*SIGN(SOI!A1525)*(ABS(SOI!A1525))^$AE$2</f>
        <v>0.25748476918780155</v>
      </c>
      <c r="AF1526" s="20">
        <f t="shared" si="645"/>
        <v>0.23661653169157137</v>
      </c>
      <c r="AG1526" s="19">
        <f t="shared" si="647"/>
        <v>-0.61757212712299281</v>
      </c>
      <c r="AH1526" s="19">
        <f t="shared" si="648"/>
        <v>-0.65057900552714143</v>
      </c>
      <c r="AI1526">
        <f t="shared" si="644"/>
        <v>0.90240000000002407</v>
      </c>
      <c r="AJ1526">
        <f t="shared" si="643"/>
        <v>0.85418865881456418</v>
      </c>
      <c r="AK1526">
        <v>1</v>
      </c>
    </row>
    <row r="1527" spans="1:37" x14ac:dyDescent="0.25">
      <c r="A1527">
        <v>125.4166666666639</v>
      </c>
      <c r="B1527" s="2">
        <v>2005.4166666665526</v>
      </c>
      <c r="C1527">
        <f>+D1527+($D$2+E1527+F1527)*SOI!A1526*IF(B1527&gt;$C$18, IF(B1527&lt;$C$19,-1,1),1)</f>
        <v>-13.271090373148706</v>
      </c>
      <c r="D1527">
        <f>+$D$3*((1-$D$5)*SOI!D1526+$D$5*SOI!D1525) +   $D$4*((1-$D$5)*SOI!E1526+$D$5*SOI!E1525)</f>
        <v>0</v>
      </c>
      <c r="E1527">
        <f t="shared" si="625"/>
        <v>-0.6546732976844879</v>
      </c>
      <c r="F1527">
        <f t="shared" si="626"/>
        <v>-59.668464762082358</v>
      </c>
      <c r="G1527">
        <f t="shared" si="633"/>
        <v>-60.323138059766848</v>
      </c>
      <c r="H1527" s="21">
        <f t="shared" si="634"/>
        <v>-9.0814341970836251E-2</v>
      </c>
      <c r="I1527" s="37">
        <f t="shared" si="627"/>
        <v>6.2112718042154659E-2</v>
      </c>
      <c r="J1527" s="1">
        <f t="shared" si="635"/>
        <v>-1.0750048273105418E-2</v>
      </c>
      <c r="K1527" s="1">
        <f t="shared" si="636"/>
        <v>1.0488619567240158E-4</v>
      </c>
      <c r="L1527" s="1">
        <f t="shared" si="628"/>
        <v>1.5475735905848451E-2</v>
      </c>
      <c r="M1527" s="1">
        <f t="shared" si="629"/>
        <v>-1.0876334040208171</v>
      </c>
      <c r="N1527" s="1">
        <f t="shared" si="630"/>
        <v>-1.763125993914725</v>
      </c>
      <c r="O1527" s="1">
        <f t="shared" si="631"/>
        <v>0.33106280355211143</v>
      </c>
      <c r="P1527" s="1">
        <f t="shared" si="632"/>
        <v>-0.75929496186602985</v>
      </c>
      <c r="Q1527" s="1">
        <f t="shared" si="637"/>
        <v>1.2896985829072956</v>
      </c>
      <c r="R1527" s="1">
        <f t="shared" si="638"/>
        <v>-4.4017551886085492E-3</v>
      </c>
      <c r="S1527" s="1">
        <f t="shared" si="639"/>
        <v>-1.4359321432550372E-2</v>
      </c>
      <c r="T1527" s="1">
        <f t="shared" si="640"/>
        <v>-8.6206349903486401E-5</v>
      </c>
      <c r="U1527" s="1">
        <f t="shared" si="641"/>
        <v>2.4466219606288819E-3</v>
      </c>
      <c r="V1527" s="1">
        <f t="shared" si="642"/>
        <v>-2.6019667560597846</v>
      </c>
      <c r="W1527" s="1">
        <f t="shared" si="649"/>
        <v>0</v>
      </c>
      <c r="X1527" s="1">
        <f t="shared" si="649"/>
        <v>0</v>
      </c>
      <c r="Y1527" s="1">
        <f t="shared" si="649"/>
        <v>0</v>
      </c>
      <c r="Z1527" s="1">
        <f t="shared" si="649"/>
        <v>0</v>
      </c>
      <c r="AA1527" s="1">
        <f>+AA$3*$F1527*ABS($F1527)*COS(2*PI()*$A1527/$AZ$22+AA$4)*COS(2*PI()*$A1527/$BA$22+AA$5)</f>
        <v>0</v>
      </c>
      <c r="AB1527" s="39">
        <f>+AB$3*$F1527*ABS($F1527)*COS(2*2*PI()*$A1527/$BA$33+AB$4)*COS(2*2*PI()*$A1527/$BA$34+AB$5)*COS(2*2*PI()*$A1527/$BA$35+AB$6)</f>
        <v>0</v>
      </c>
      <c r="AE1527" s="20">
        <f>+$AF$20*SIGN(SOI!A1526)*(ABS(SOI!A1526))^$AE$2</f>
        <v>0.20706460143993219</v>
      </c>
      <c r="AF1527" s="20">
        <f t="shared" si="645"/>
        <v>0.14698415155221572</v>
      </c>
      <c r="AG1527" s="19">
        <f t="shared" si="647"/>
        <v>-0.28217456628831189</v>
      </c>
      <c r="AH1527" s="19">
        <f t="shared" si="648"/>
        <v>-0.31395619443803219</v>
      </c>
      <c r="AI1527">
        <f t="shared" si="644"/>
        <v>0.90300000000002412</v>
      </c>
      <c r="AJ1527">
        <f t="shared" si="643"/>
        <v>0.42915871784052761</v>
      </c>
      <c r="AK1527">
        <v>1</v>
      </c>
    </row>
    <row r="1528" spans="1:37" x14ac:dyDescent="0.25">
      <c r="A1528">
        <v>125.49999999999723</v>
      </c>
      <c r="B1528" s="2">
        <v>2005.4999999998859</v>
      </c>
      <c r="C1528">
        <f>+D1528+($D$2+E1528+F1528)*SOI!A1527*IF(B1528&gt;$C$18, IF(B1528&lt;$C$19,-1,1),1)</f>
        <v>3.3479000287277884E-2</v>
      </c>
      <c r="D1528">
        <f>+$D$3*((1-$D$5)*SOI!D1527+$D$5*SOI!D1526) +   $D$4*((1-$D$5)*SOI!E1527+$D$5*SOI!E1526)</f>
        <v>0</v>
      </c>
      <c r="E1528">
        <f t="shared" si="625"/>
        <v>0.67488859938432544</v>
      </c>
      <c r="F1528">
        <f t="shared" si="626"/>
        <v>-4.0227886281121137</v>
      </c>
      <c r="G1528">
        <f t="shared" si="633"/>
        <v>-3.3479000287277882</v>
      </c>
      <c r="H1528" s="21">
        <f t="shared" si="634"/>
        <v>-2.397504329906406E-2</v>
      </c>
      <c r="I1528" s="37">
        <f t="shared" si="627"/>
        <v>-0.27086495216830736</v>
      </c>
      <c r="J1528" s="1">
        <f t="shared" si="635"/>
        <v>1.6418868557498537E-2</v>
      </c>
      <c r="K1528" s="1">
        <f t="shared" si="636"/>
        <v>-3.6099374800661503E-5</v>
      </c>
      <c r="L1528" s="1">
        <f t="shared" si="628"/>
        <v>-0.52757126791807474</v>
      </c>
      <c r="M1528" s="1">
        <f t="shared" si="629"/>
        <v>-0.38092815133747271</v>
      </c>
      <c r="N1528" s="1">
        <f t="shared" si="630"/>
        <v>-3.1750778565092404E-2</v>
      </c>
      <c r="O1528" s="1">
        <f t="shared" si="631"/>
        <v>4.5800530978630016E-2</v>
      </c>
      <c r="P1528" s="1">
        <f t="shared" si="632"/>
        <v>-5.5411756275065525E-2</v>
      </c>
      <c r="Q1528" s="1">
        <f t="shared" si="637"/>
        <v>8.134292500440142E-3</v>
      </c>
      <c r="R1528" s="1">
        <f t="shared" si="638"/>
        <v>1.2106810014102926E-4</v>
      </c>
      <c r="S1528" s="1">
        <f t="shared" si="639"/>
        <v>1.1276575399264417E-3</v>
      </c>
      <c r="T1528" s="1">
        <f t="shared" si="640"/>
        <v>4.0656426799532915E-4</v>
      </c>
      <c r="U1528" s="1">
        <f t="shared" si="641"/>
        <v>-7.786289493624456E-4</v>
      </c>
      <c r="V1528" s="1">
        <f t="shared" si="642"/>
        <v>-3.4195123096585995E-3</v>
      </c>
      <c r="W1528" s="1">
        <f t="shared" si="649"/>
        <v>0</v>
      </c>
      <c r="X1528" s="1">
        <f t="shared" si="649"/>
        <v>0</v>
      </c>
      <c r="Y1528" s="1">
        <f t="shared" si="649"/>
        <v>0</v>
      </c>
      <c r="Z1528" s="1">
        <f t="shared" si="649"/>
        <v>0</v>
      </c>
      <c r="AA1528" s="1">
        <f>+AA$3*$F1528*ABS($F1528)*COS(2*PI()*$A1528/$AZ$22+AA$4)*COS(2*PI()*$A1528/$BA$22+AA$5)</f>
        <v>0</v>
      </c>
      <c r="AB1528" s="39">
        <f>+AB$3*$F1528*ABS($F1528)*COS(2*2*PI()*$A1528/$BA$33+AB$4)*COS(2*2*PI()*$A1528/$BA$34+AB$5)*COS(2*2*PI()*$A1528/$BA$35+AB$6)</f>
        <v>0</v>
      </c>
      <c r="AE1528" s="20">
        <f>+$AF$20*SIGN(SOI!A1527)*(ABS(SOI!A1527))^$AE$2</f>
        <v>-2.3596915971086534E-2</v>
      </c>
      <c r="AF1528" s="20">
        <f t="shared" si="645"/>
        <v>4.0322011173119135E-2</v>
      </c>
      <c r="AG1528" s="19">
        <f t="shared" si="647"/>
        <v>-0.50469062843442913</v>
      </c>
      <c r="AH1528" s="19">
        <f t="shared" si="648"/>
        <v>-0.50231687729885566</v>
      </c>
      <c r="AI1528">
        <f t="shared" si="644"/>
        <v>0.90360000000002416</v>
      </c>
      <c r="AJ1528">
        <f t="shared" si="643"/>
        <v>0.54501263960754831</v>
      </c>
      <c r="AK1528">
        <v>1</v>
      </c>
    </row>
    <row r="1529" spans="1:37" x14ac:dyDescent="0.25">
      <c r="A1529">
        <v>125.58333333333056</v>
      </c>
      <c r="B1529" s="2">
        <v>2005.5833333332191</v>
      </c>
      <c r="C1529">
        <f>+D1529+($D$2+E1529+F1529)*SOI!A1528*IF(B1529&gt;$C$18, IF(B1529&lt;$C$19,-1,1),1)</f>
        <v>-5.945899235807181E-2</v>
      </c>
      <c r="D1529">
        <f>+$D$3*((1-$D$5)*SOI!D1528+$D$5*SOI!D1527) +   $D$4*((1-$D$5)*SOI!E1528+$D$5*SOI!E1527)</f>
        <v>0</v>
      </c>
      <c r="E1529">
        <f t="shared" si="625"/>
        <v>-0.74906623547272799</v>
      </c>
      <c r="F1529">
        <f t="shared" si="626"/>
        <v>2.2355410444245232</v>
      </c>
      <c r="G1529">
        <f t="shared" si="633"/>
        <v>1.4864748089517952</v>
      </c>
      <c r="H1529" s="21">
        <f t="shared" si="634"/>
        <v>3.21980433856624E-2</v>
      </c>
      <c r="I1529" s="37">
        <f t="shared" si="627"/>
        <v>0.45496191214025189</v>
      </c>
      <c r="J1529" s="1">
        <f t="shared" si="635"/>
        <v>2.581075401470969E-2</v>
      </c>
      <c r="K1529" s="1">
        <f t="shared" si="636"/>
        <v>4.4615763627017982E-5</v>
      </c>
      <c r="L1529" s="1">
        <f t="shared" si="628"/>
        <v>0.91217471320437105</v>
      </c>
      <c r="M1529" s="1">
        <f t="shared" si="629"/>
        <v>0.35651541172728046</v>
      </c>
      <c r="N1529" s="1">
        <f t="shared" si="630"/>
        <v>-4.9331906032052848E-3</v>
      </c>
      <c r="O1529" s="1">
        <f t="shared" si="631"/>
        <v>-0.14760783651940601</v>
      </c>
      <c r="P1529" s="1">
        <f t="shared" si="632"/>
        <v>1.2290081705452382E-2</v>
      </c>
      <c r="Q1529" s="1">
        <f t="shared" si="637"/>
        <v>-1.1828469138369512E-3</v>
      </c>
      <c r="R1529" s="1">
        <f t="shared" si="638"/>
        <v>2.9570639005584754E-5</v>
      </c>
      <c r="S1529" s="1">
        <f t="shared" si="639"/>
        <v>-2.9428828272898381E-4</v>
      </c>
      <c r="T1529" s="1">
        <f t="shared" si="640"/>
        <v>2.2655048808170779E-3</v>
      </c>
      <c r="U1529" s="1">
        <f t="shared" si="641"/>
        <v>-2.9007187867622703E-4</v>
      </c>
      <c r="V1529" s="1">
        <f t="shared" si="642"/>
        <v>1.1783940545808464E-4</v>
      </c>
      <c r="W1529" s="1">
        <f t="shared" si="649"/>
        <v>0</v>
      </c>
      <c r="X1529" s="1">
        <f t="shared" si="649"/>
        <v>0</v>
      </c>
      <c r="Y1529" s="1">
        <f t="shared" si="649"/>
        <v>0</v>
      </c>
      <c r="Z1529" s="1">
        <f t="shared" si="649"/>
        <v>0</v>
      </c>
      <c r="AA1529" s="1">
        <f>+AA$3*$F1529*ABS($F1529)*COS(2*PI()*$A1529/$AZ$22+AA$4)*COS(2*PI()*$A1529/$BA$22+AA$5)</f>
        <v>0</v>
      </c>
      <c r="AB1529" s="39">
        <f>+AB$3*$F1529*ABS($F1529)*COS(2*2*PI()*$A1529/$BA$33+AB$4)*COS(2*2*PI()*$A1529/$BA$34+AB$5)*COS(2*2*PI()*$A1529/$BA$35+AB$6)</f>
        <v>0</v>
      </c>
      <c r="AE1529" s="20">
        <f>+$AF$20*SIGN(SOI!A1528)*(ABS(SOI!A1528))^$AE$2</f>
        <v>-6.2501651949488243E-2</v>
      </c>
      <c r="AF1529" s="20">
        <f t="shared" si="645"/>
        <v>-6.260644458002039E-2</v>
      </c>
      <c r="AG1529" s="19">
        <f t="shared" si="647"/>
        <v>-0.43162943792861064</v>
      </c>
      <c r="AH1529" s="19">
        <f t="shared" si="648"/>
        <v>-0.42820981619191389</v>
      </c>
      <c r="AI1529">
        <f t="shared" si="644"/>
        <v>0.90420000000002421</v>
      </c>
      <c r="AJ1529">
        <f t="shared" si="643"/>
        <v>0.36902299334859023</v>
      </c>
      <c r="AK1529">
        <v>1</v>
      </c>
    </row>
    <row r="1530" spans="1:37" x14ac:dyDescent="0.25">
      <c r="A1530">
        <v>125.66666666666389</v>
      </c>
      <c r="B1530" s="2">
        <v>2005.6666666665524</v>
      </c>
      <c r="C1530">
        <f>+D1530+($D$2+E1530+F1530)*SOI!A1529*IF(B1530&gt;$C$18, IF(B1530&lt;$C$19,-1,1),1)</f>
        <v>7.9127675449818788E-2</v>
      </c>
      <c r="D1530">
        <f>+$D$3*((1-$D$5)*SOI!D1529+$D$5*SOI!D1528) +   $D$4*((1-$D$5)*SOI!E1529+$D$5*SOI!E1528)</f>
        <v>0</v>
      </c>
      <c r="E1530">
        <f t="shared" si="625"/>
        <v>0.91133851656427645</v>
      </c>
      <c r="F1530">
        <f t="shared" si="626"/>
        <v>-1.9004344596870113</v>
      </c>
      <c r="G1530">
        <f t="shared" si="633"/>
        <v>-0.98909594312273486</v>
      </c>
      <c r="H1530" s="21">
        <f t="shared" si="634"/>
        <v>-9.722878685960272E-3</v>
      </c>
      <c r="I1530" s="37">
        <f t="shared" si="627"/>
        <v>-0.46405932599329641</v>
      </c>
      <c r="J1530" s="1">
        <f t="shared" si="635"/>
        <v>2.1832833668614379E-2</v>
      </c>
      <c r="K1530" s="1">
        <f t="shared" si="636"/>
        <v>-2.4250471608851438E-7</v>
      </c>
      <c r="L1530" s="1">
        <f t="shared" si="628"/>
        <v>-0.50233658519383251</v>
      </c>
      <c r="M1530" s="1">
        <f t="shared" si="629"/>
        <v>-0.29565774386080762</v>
      </c>
      <c r="N1530" s="1">
        <f t="shared" si="630"/>
        <v>-2.1978127400467729E-2</v>
      </c>
      <c r="O1530" s="1">
        <f t="shared" si="631"/>
        <v>0.76380542567582921</v>
      </c>
      <c r="P1530" s="1">
        <f t="shared" si="632"/>
        <v>-2.3442100529119531E-5</v>
      </c>
      <c r="Q1530" s="1">
        <f t="shared" si="637"/>
        <v>4.3702097533403943E-3</v>
      </c>
      <c r="R1530" s="1">
        <f t="shared" si="638"/>
        <v>1.1143789880406446E-4</v>
      </c>
      <c r="S1530" s="1">
        <f t="shared" si="639"/>
        <v>1.3373165709850802E-3</v>
      </c>
      <c r="T1530" s="1">
        <f t="shared" si="640"/>
        <v>6.4558749057548369E-3</v>
      </c>
      <c r="U1530" s="1">
        <f t="shared" si="641"/>
        <v>-5.6434651308056967E-7</v>
      </c>
      <c r="V1530" s="1">
        <f t="shared" si="642"/>
        <v>-1.0013711788995264E-6</v>
      </c>
      <c r="W1530" s="1">
        <f t="shared" si="649"/>
        <v>0</v>
      </c>
      <c r="X1530" s="1">
        <f t="shared" si="649"/>
        <v>0</v>
      </c>
      <c r="Y1530" s="1">
        <f t="shared" si="649"/>
        <v>0</v>
      </c>
      <c r="Z1530" s="1">
        <f t="shared" si="649"/>
        <v>0</v>
      </c>
      <c r="AA1530" s="1">
        <f>+AA$3*$F1530*ABS($F1530)*COS(2*PI()*$A1530/$AZ$22+AA$4)*COS(2*PI()*$A1530/$BA$22+AA$5)</f>
        <v>0</v>
      </c>
      <c r="AB1530" s="39">
        <f>+AB$3*$F1530*ABS($F1530)*COS(2*2*PI()*$A1530/$BA$33+AB$4)*COS(2*2*PI()*$A1530/$BA$34+AB$5)*COS(2*2*PI()*$A1530/$BA$35+AB$6)</f>
        <v>0</v>
      </c>
      <c r="AE1530" s="20">
        <f>+$AF$20*SIGN(SOI!A1529)*(ABS(SOI!A1529))^$AE$2</f>
        <v>-0.1017207658194864</v>
      </c>
      <c r="AF1530" s="20">
        <f t="shared" si="645"/>
        <v>-0.10747741054322975</v>
      </c>
      <c r="AG1530" s="19">
        <f t="shared" si="647"/>
        <v>-0.78256957008627293</v>
      </c>
      <c r="AH1530" s="19">
        <f t="shared" si="648"/>
        <v>-0.47591567808695612</v>
      </c>
      <c r="AI1530">
        <f t="shared" si="644"/>
        <v>0.90480000000002425</v>
      </c>
      <c r="AJ1530">
        <f t="shared" si="643"/>
        <v>0.67509215954304314</v>
      </c>
      <c r="AK1530">
        <v>1</v>
      </c>
    </row>
    <row r="1531" spans="1:37" x14ac:dyDescent="0.25">
      <c r="A1531">
        <v>125.74999999999721</v>
      </c>
      <c r="B1531" s="2">
        <v>2005.7499999998856</v>
      </c>
      <c r="C1531">
        <f>+D1531+($D$2+E1531+F1531)*SOI!A1530*IF(B1531&gt;$C$18, IF(B1531&lt;$C$19,-1,1),1)</f>
        <v>-0.13208995029485951</v>
      </c>
      <c r="D1531">
        <f>+$D$3*((1-$D$5)*SOI!D1530+$D$5*SOI!D1529) +   $D$4*((1-$D$5)*SOI!E1530+$D$5*SOI!E1529)</f>
        <v>0</v>
      </c>
      <c r="E1531">
        <f t="shared" si="625"/>
        <v>-1.2742092213367107</v>
      </c>
      <c r="F1531">
        <f t="shared" si="626"/>
        <v>2.1548088899691074</v>
      </c>
      <c r="G1531">
        <f t="shared" si="633"/>
        <v>0.88059966863239669</v>
      </c>
      <c r="H1531" s="21">
        <f t="shared" si="634"/>
        <v>-1.3801681502315841E-2</v>
      </c>
      <c r="I1531" s="37">
        <f t="shared" si="627"/>
        <v>0.19705667850827208</v>
      </c>
      <c r="J1531" s="1">
        <f t="shared" si="635"/>
        <v>4.2420266056595168E-3</v>
      </c>
      <c r="K1531" s="1">
        <f t="shared" si="636"/>
        <v>3.3174052065639177E-8</v>
      </c>
      <c r="L1531" s="1">
        <f t="shared" si="628"/>
        <v>1.2079919483511632E-4</v>
      </c>
      <c r="M1531" s="1">
        <f t="shared" si="629"/>
        <v>0.13528040260089191</v>
      </c>
      <c r="N1531" s="1">
        <f t="shared" si="630"/>
        <v>7.5884343604510421E-2</v>
      </c>
      <c r="O1531" s="1">
        <f t="shared" si="631"/>
        <v>-1.1191267394692412</v>
      </c>
      <c r="P1531" s="1">
        <f t="shared" si="632"/>
        <v>9.101418678077941E-3</v>
      </c>
      <c r="Q1531" s="1">
        <f t="shared" si="637"/>
        <v>6.9041370835543209E-3</v>
      </c>
      <c r="R1531" s="1">
        <f t="shared" si="638"/>
        <v>-7.4758003060104733E-5</v>
      </c>
      <c r="S1531" s="1">
        <f t="shared" si="639"/>
        <v>1.9607100492950061E-3</v>
      </c>
      <c r="T1531" s="1">
        <f t="shared" si="640"/>
        <v>2.2746829409491872E-6</v>
      </c>
      <c r="U1531" s="1">
        <f t="shared" si="641"/>
        <v>-9.3041363939225184E-5</v>
      </c>
      <c r="V1531" s="1">
        <f t="shared" si="642"/>
        <v>-1.3423604616407379E-3</v>
      </c>
      <c r="W1531" s="1">
        <f t="shared" si="649"/>
        <v>0</v>
      </c>
      <c r="X1531" s="1">
        <f t="shared" si="649"/>
        <v>0</v>
      </c>
      <c r="Y1531" s="1">
        <f t="shared" si="649"/>
        <v>0</v>
      </c>
      <c r="Z1531" s="1">
        <f t="shared" si="649"/>
        <v>0</v>
      </c>
      <c r="AA1531" s="1">
        <f>+AA$3*$F1531*ABS($F1531)*COS(2*PI()*$A1531/$AZ$22+AA$4)*COS(2*PI()*$A1531/$BA$22+AA$5)</f>
        <v>0</v>
      </c>
      <c r="AB1531" s="39">
        <f>+AB$3*$F1531*ABS($F1531)*COS(2*2*PI()*$A1531/$BA$33+AB$4)*COS(2*2*PI()*$A1531/$BA$34+AB$5)*COS(2*2*PI()*$A1531/$BA$35+AB$6)</f>
        <v>0</v>
      </c>
      <c r="AE1531" s="20">
        <f>+$AF$20*SIGN(SOI!A1530)*(ABS(SOI!A1530))^$AE$2</f>
        <v>-0.15820981386071464</v>
      </c>
      <c r="AF1531" s="20">
        <f t="shared" si="645"/>
        <v>-0.19897532993703407</v>
      </c>
      <c r="AG1531" s="19">
        <f t="shared" si="647"/>
        <v>-0.53351127903950812</v>
      </c>
      <c r="AH1531" s="19">
        <f t="shared" si="648"/>
        <v>-0.45926345771619115</v>
      </c>
      <c r="AI1531">
        <f t="shared" si="644"/>
        <v>0.9054000000000243</v>
      </c>
      <c r="AJ1531">
        <f t="shared" si="643"/>
        <v>0.33453594910247408</v>
      </c>
      <c r="AK1531">
        <v>1</v>
      </c>
    </row>
    <row r="1532" spans="1:37" x14ac:dyDescent="0.25">
      <c r="A1532">
        <v>125.83333333333054</v>
      </c>
      <c r="B1532" s="2">
        <v>2005.8333333332189</v>
      </c>
      <c r="C1532">
        <f>+D1532+($D$2+E1532+F1532)*SOI!A1531*IF(B1532&gt;$C$18, IF(B1532&lt;$C$19,-1,1),1)</f>
        <v>0.53440458544226899</v>
      </c>
      <c r="D1532">
        <f>+$D$3*((1-$D$5)*SOI!D1531+$D$5*SOI!D1530) +   $D$4*((1-$D$5)*SOI!E1531+$D$5*SOI!E1530)</f>
        <v>0</v>
      </c>
      <c r="E1532">
        <f t="shared" si="625"/>
        <v>2.3875979240048619</v>
      </c>
      <c r="F1532">
        <f t="shared" si="626"/>
        <v>-3.6021538000100186</v>
      </c>
      <c r="G1532">
        <f t="shared" si="633"/>
        <v>-1.2145558760051567</v>
      </c>
      <c r="H1532" s="21">
        <f t="shared" si="634"/>
        <v>-4.7224491694501653E-4</v>
      </c>
      <c r="I1532" s="37">
        <f t="shared" si="627"/>
        <v>0.65600871874789735</v>
      </c>
      <c r="J1532" s="1">
        <f t="shared" si="635"/>
        <v>3.0555896702412422E-2</v>
      </c>
      <c r="K1532" s="1">
        <f t="shared" si="636"/>
        <v>-8.6949781925828925E-4</v>
      </c>
      <c r="L1532" s="1">
        <f t="shared" si="628"/>
        <v>-1.3644666282664524</v>
      </c>
      <c r="M1532" s="1">
        <f t="shared" si="629"/>
        <v>0.29271035000413692</v>
      </c>
      <c r="N1532" s="1">
        <f t="shared" si="630"/>
        <v>-0.15639429736995278</v>
      </c>
      <c r="O1532" s="1">
        <f t="shared" si="631"/>
        <v>0.598395189778129</v>
      </c>
      <c r="P1532" s="1">
        <f t="shared" si="632"/>
        <v>-3.9497660106386487E-2</v>
      </c>
      <c r="Q1532" s="1">
        <f t="shared" si="637"/>
        <v>-3.078798945755739E-2</v>
      </c>
      <c r="R1532" s="1">
        <f t="shared" si="638"/>
        <v>1.1098085555940921E-3</v>
      </c>
      <c r="S1532" s="1">
        <f t="shared" si="639"/>
        <v>-1.3452424377361258E-2</v>
      </c>
      <c r="T1532" s="1">
        <f t="shared" si="640"/>
        <v>1.373816001705664E-2</v>
      </c>
      <c r="U1532" s="1">
        <f t="shared" si="641"/>
        <v>1.3441780422166118E-3</v>
      </c>
      <c r="V1532" s="1">
        <f t="shared" si="642"/>
        <v>-1.2006050297725284E-2</v>
      </c>
      <c r="W1532" s="1">
        <f t="shared" si="649"/>
        <v>0</v>
      </c>
      <c r="X1532" s="1">
        <f t="shared" si="649"/>
        <v>0</v>
      </c>
      <c r="Y1532" s="1">
        <f t="shared" si="649"/>
        <v>0</v>
      </c>
      <c r="Z1532" s="1">
        <f t="shared" si="649"/>
        <v>0</v>
      </c>
      <c r="AA1532" s="1">
        <f>+AA$3*$F1532*ABS($F1532)*COS(2*PI()*$A1532/$AZ$22+AA$4)*COS(2*PI()*$A1532/$BA$22+AA$5)</f>
        <v>0</v>
      </c>
      <c r="AB1532" s="39">
        <f>+AB$3*$F1532*ABS($F1532)*COS(2*2*PI()*$A1532/$BA$33+AB$4)*COS(2*2*PI()*$A1532/$BA$34+AB$5)*COS(2*2*PI()*$A1532/$BA$35+AB$6)</f>
        <v>0</v>
      </c>
      <c r="AE1532" s="20">
        <f>+$AF$20*SIGN(SOI!A1531)*(ABS(SOI!A1531))^$AE$2</f>
        <v>-0.33699541013090117</v>
      </c>
      <c r="AF1532" s="20">
        <f t="shared" si="645"/>
        <v>-0.32846464177664175</v>
      </c>
      <c r="AG1532" s="19">
        <f t="shared" si="647"/>
        <v>-0.72072964566412179</v>
      </c>
      <c r="AH1532" s="19">
        <f t="shared" si="648"/>
        <v>-0.44630682264469113</v>
      </c>
      <c r="AI1532">
        <f t="shared" si="644"/>
        <v>0.90600000000002434</v>
      </c>
      <c r="AJ1532">
        <f t="shared" si="643"/>
        <v>0.39226500388748003</v>
      </c>
      <c r="AK1532">
        <v>1</v>
      </c>
    </row>
    <row r="1533" spans="1:37" x14ac:dyDescent="0.25">
      <c r="A1533">
        <v>125.91666666666387</v>
      </c>
      <c r="B1533" s="2">
        <v>2005.9166666665521</v>
      </c>
      <c r="C1533">
        <f>+D1533+($D$2+E1533+F1533)*SOI!A1532*IF(B1533&gt;$C$18, IF(B1533&lt;$C$19,-1,1),1)</f>
        <v>-13.911093571409832</v>
      </c>
      <c r="D1533">
        <f>+$D$3*((1-$D$5)*SOI!D1532+$D$5*SOI!D1531) +   $D$4*((1-$D$5)*SOI!E1532+$D$5*SOI!E1531)</f>
        <v>0</v>
      </c>
      <c r="E1533">
        <f t="shared" si="625"/>
        <v>-41.120340000149866</v>
      </c>
      <c r="F1533">
        <f t="shared" si="626"/>
        <v>59.668464762029643</v>
      </c>
      <c r="G1533">
        <f t="shared" si="633"/>
        <v>18.548124761879777</v>
      </c>
      <c r="H1533" s="21">
        <f t="shared" si="634"/>
        <v>0.59895687714774293</v>
      </c>
      <c r="I1533" s="37">
        <f t="shared" si="627"/>
        <v>-22.9063746536604</v>
      </c>
      <c r="J1533" s="1">
        <f t="shared" si="635"/>
        <v>43.667540976146334</v>
      </c>
      <c r="K1533" s="1">
        <f t="shared" si="636"/>
        <v>1.100559721516563</v>
      </c>
      <c r="L1533" s="1">
        <f t="shared" si="628"/>
        <v>49.937354962174929</v>
      </c>
      <c r="M1533" s="1">
        <f t="shared" si="629"/>
        <v>-11.979950787690941</v>
      </c>
      <c r="N1533" s="1">
        <f t="shared" si="630"/>
        <v>1.449064777839975</v>
      </c>
      <c r="O1533" s="1">
        <f t="shared" si="631"/>
        <v>-1.3372675477376328</v>
      </c>
      <c r="P1533" s="1">
        <f t="shared" si="632"/>
        <v>0.61125673423192706</v>
      </c>
      <c r="Q1533" s="1">
        <f t="shared" si="637"/>
        <v>-11.675222643048647</v>
      </c>
      <c r="R1533" s="1">
        <f t="shared" si="638"/>
        <v>-14.695306844514871</v>
      </c>
      <c r="S1533" s="1">
        <f t="shared" si="639"/>
        <v>-4.3522536141467203</v>
      </c>
      <c r="T1533" s="1">
        <f t="shared" si="640"/>
        <v>1.1236250150669409</v>
      </c>
      <c r="U1533" s="1">
        <f t="shared" si="641"/>
        <v>0.72636654554323377</v>
      </c>
      <c r="V1533" s="1">
        <f t="shared" si="642"/>
        <v>-1.7215487843335575</v>
      </c>
      <c r="W1533" s="1">
        <f t="shared" si="649"/>
        <v>0</v>
      </c>
      <c r="X1533" s="1">
        <f t="shared" si="649"/>
        <v>0</v>
      </c>
      <c r="Y1533" s="1">
        <f t="shared" si="649"/>
        <v>0</v>
      </c>
      <c r="Z1533" s="1">
        <f t="shared" si="649"/>
        <v>0</v>
      </c>
      <c r="AA1533" s="1">
        <f>+AA$3*$F1533*ABS($F1533)*COS(2*PI()*$A1533/$AZ$22+AA$4)*COS(2*PI()*$A1533/$BA$22+AA$5)</f>
        <v>0</v>
      </c>
      <c r="AB1533" s="39">
        <f>+AB$3*$F1533*ABS($F1533)*COS(2*2*PI()*$A1533/$BA$33+AB$4)*COS(2*2*PI()*$A1533/$BA$34+AB$5)*COS(2*2*PI()*$A1533/$BA$35+AB$6)</f>
        <v>0</v>
      </c>
      <c r="AE1533" s="20">
        <f>+$AF$20*SIGN(SOI!A1532)*(ABS(SOI!A1532))^$AE$2</f>
        <v>-0.49018870133830955</v>
      </c>
      <c r="AF1533" s="20">
        <f t="shared" si="645"/>
        <v>-0.4729090146719172</v>
      </c>
      <c r="AG1533" s="19">
        <f t="shared" si="647"/>
        <v>-0.59105464302144761</v>
      </c>
      <c r="AH1533" s="19">
        <f t="shared" si="648"/>
        <v>-0.46059248557736754</v>
      </c>
      <c r="AI1533">
        <f t="shared" si="644"/>
        <v>0.90660000000002439</v>
      </c>
      <c r="AJ1533">
        <f t="shared" si="643"/>
        <v>0.11814562834953041</v>
      </c>
      <c r="AK1533">
        <v>1</v>
      </c>
    </row>
    <row r="1534" spans="1:37" x14ac:dyDescent="0.25">
      <c r="A1534">
        <v>125.9999999999972</v>
      </c>
      <c r="B1534" s="2">
        <v>2005.9999999998854</v>
      </c>
      <c r="C1534">
        <f>+D1534+($D$2+E1534+F1534)*SOI!A1533*IF(B1534&gt;$C$18, IF(B1534&lt;$C$19,-1,1),1)</f>
        <v>-1.3068654575822052</v>
      </c>
      <c r="D1534">
        <f>+$D$3*((1-$D$5)*SOI!D1533+$D$5*SOI!D1532) +   $D$4*((1-$D$5)*SOI!E1533+$D$5*SOI!E1532)</f>
        <v>0</v>
      </c>
      <c r="E1534">
        <f t="shared" si="625"/>
        <v>-2.6892524473301802</v>
      </c>
      <c r="F1534">
        <f t="shared" si="626"/>
        <v>4.022788628536512</v>
      </c>
      <c r="G1534">
        <f t="shared" si="633"/>
        <v>1.3335361812063318</v>
      </c>
      <c r="H1534" s="21">
        <f t="shared" si="634"/>
        <v>-3.4111188139078714E-2</v>
      </c>
      <c r="I1534" s="37">
        <f t="shared" si="627"/>
        <v>-1.4674988497529693</v>
      </c>
      <c r="J1534" s="1">
        <f t="shared" si="635"/>
        <v>0.21626239423311583</v>
      </c>
      <c r="K1534" s="1">
        <f t="shared" si="636"/>
        <v>1.1147376848148391E-3</v>
      </c>
      <c r="L1534" s="1">
        <f t="shared" si="628"/>
        <v>2.0121644927420106</v>
      </c>
      <c r="M1534" s="1">
        <f t="shared" si="629"/>
        <v>-0.92609575713634007</v>
      </c>
      <c r="N1534" s="1">
        <f t="shared" si="630"/>
        <v>-3.6706644999161361E-2</v>
      </c>
      <c r="O1534" s="1">
        <f t="shared" si="631"/>
        <v>-1.6056138681182681</v>
      </c>
      <c r="P1534" s="1">
        <f t="shared" si="632"/>
        <v>1.2797406778078509E-2</v>
      </c>
      <c r="Q1534" s="1">
        <f t="shared" si="637"/>
        <v>2.2862458126118652E-2</v>
      </c>
      <c r="R1534" s="1">
        <f t="shared" si="638"/>
        <v>1.8435623085657029E-3</v>
      </c>
      <c r="S1534" s="1">
        <f t="shared" si="639"/>
        <v>7.0630534984812169E-3</v>
      </c>
      <c r="T1534" s="1">
        <f t="shared" si="640"/>
        <v>5.4360338219317558E-2</v>
      </c>
      <c r="U1534" s="1">
        <f t="shared" si="641"/>
        <v>9.7426154574366947E-4</v>
      </c>
      <c r="V1534" s="1">
        <f t="shared" si="642"/>
        <v>9.1300791655627973E-4</v>
      </c>
      <c r="W1534" s="1">
        <f t="shared" si="649"/>
        <v>0</v>
      </c>
      <c r="X1534" s="1">
        <f t="shared" si="649"/>
        <v>0</v>
      </c>
      <c r="Y1534" s="1">
        <f t="shared" si="649"/>
        <v>0</v>
      </c>
      <c r="Z1534" s="1">
        <f t="shared" si="649"/>
        <v>0</v>
      </c>
      <c r="AA1534" s="1">
        <f>+AA$3*$F1534*ABS($F1534)*COS(2*PI()*$A1534/$AZ$22+AA$4)*COS(2*PI()*$A1534/$BA$22+AA$5)</f>
        <v>0</v>
      </c>
      <c r="AB1534" s="39">
        <f>+AB$3*$F1534*ABS($F1534)*COS(2*2*PI()*$A1534/$BA$33+AB$4)*COS(2*2*PI()*$A1534/$BA$34+AB$5)*COS(2*2*PI()*$A1534/$BA$35+AB$6)</f>
        <v>0</v>
      </c>
      <c r="AE1534" s="20">
        <f>+$AF$20*SIGN(SOI!A1533)*(ABS(SOI!A1533))^$AE$2</f>
        <v>-0.591542932546541</v>
      </c>
      <c r="AF1534" s="20">
        <f t="shared" si="645"/>
        <v>-0.51780053446289331</v>
      </c>
      <c r="AG1534" s="19">
        <f t="shared" si="647"/>
        <v>-0.32619618347927459</v>
      </c>
      <c r="AH1534" s="19">
        <f t="shared" si="648"/>
        <v>-0.38435283845443646</v>
      </c>
      <c r="AI1534">
        <f t="shared" si="644"/>
        <v>0.90720000000002443</v>
      </c>
      <c r="AJ1534">
        <f t="shared" si="643"/>
        <v>0.19160435098361872</v>
      </c>
      <c r="AK1534">
        <v>1</v>
      </c>
    </row>
    <row r="1535" spans="1:37" x14ac:dyDescent="0.25">
      <c r="A1535">
        <v>126.08333333333053</v>
      </c>
      <c r="B1535" s="2">
        <v>2006.0833333332187</v>
      </c>
      <c r="C1535">
        <f>+D1535+($D$2+E1535+F1535)*SOI!A1534*IF(B1535&gt;$C$18, IF(B1535&lt;$C$19,-1,1),1)</f>
        <v>0.63123560809349599</v>
      </c>
      <c r="D1535">
        <f>+$D$3*((1-$D$5)*SOI!D1534+$D$5*SOI!D1533) +   $D$4*((1-$D$5)*SOI!E1534+$D$5*SOI!E1533)</f>
        <v>0</v>
      </c>
      <c r="E1535">
        <f t="shared" si="625"/>
        <v>1.3464768079445957</v>
      </c>
      <c r="F1535">
        <f t="shared" si="626"/>
        <v>-2.2355410446959985</v>
      </c>
      <c r="G1535">
        <f t="shared" si="633"/>
        <v>-0.88906423675140278</v>
      </c>
      <c r="H1535" s="21">
        <f t="shared" si="634"/>
        <v>4.1235304629148914E-2</v>
      </c>
      <c r="I1535" s="37">
        <f t="shared" si="627"/>
        <v>0.33118655621502802</v>
      </c>
      <c r="J1535" s="1">
        <f t="shared" si="635"/>
        <v>1.8519875824171757E-2</v>
      </c>
      <c r="K1535" s="1">
        <f t="shared" si="636"/>
        <v>-4.8493228200976736E-7</v>
      </c>
      <c r="L1535" s="1">
        <f t="shared" si="628"/>
        <v>-3.8995239884938471E-2</v>
      </c>
      <c r="M1535" s="1">
        <f t="shared" si="629"/>
        <v>0.35141316580431664</v>
      </c>
      <c r="N1535" s="1">
        <f t="shared" si="630"/>
        <v>6.9326550119134647E-2</v>
      </c>
      <c r="O1535" s="1">
        <f t="shared" si="631"/>
        <v>1.3106561905957477</v>
      </c>
      <c r="P1535" s="1">
        <f t="shared" si="632"/>
        <v>-3.5191242423760508E-4</v>
      </c>
      <c r="Q1535" s="1">
        <f t="shared" si="637"/>
        <v>1.6384755097758927E-2</v>
      </c>
      <c r="R1535" s="1">
        <f t="shared" si="638"/>
        <v>-2.9817400693016446E-4</v>
      </c>
      <c r="S1535" s="1">
        <f t="shared" si="639"/>
        <v>3.0105255885024764E-3</v>
      </c>
      <c r="T1535" s="1">
        <f t="shared" si="640"/>
        <v>8.5995938008061757E-4</v>
      </c>
      <c r="U1535" s="1">
        <f t="shared" si="641"/>
        <v>6.0462084533555784E-6</v>
      </c>
      <c r="V1535" s="1">
        <f t="shared" si="642"/>
        <v>4.7417872639517243E-5</v>
      </c>
      <c r="W1535" s="1">
        <f t="shared" si="649"/>
        <v>0</v>
      </c>
      <c r="X1535" s="1">
        <f t="shared" si="649"/>
        <v>0</v>
      </c>
      <c r="Y1535" s="1">
        <f t="shared" si="649"/>
        <v>0</v>
      </c>
      <c r="Z1535" s="1">
        <f t="shared" si="649"/>
        <v>0</v>
      </c>
      <c r="AA1535" s="1">
        <f>+AA$3*$F1535*ABS($F1535)*COS(2*PI()*$A1535/$AZ$22+AA$4)*COS(2*PI()*$A1535/$BA$22+AA$5)</f>
        <v>0</v>
      </c>
      <c r="AB1535" s="39">
        <f>+AB$3*$F1535*ABS($F1535)*COS(2*2*PI()*$A1535/$BA$33+AB$4)*COS(2*2*PI()*$A1535/$BA$34+AB$5)*COS(2*2*PI()*$A1535/$BA$35+AB$6)</f>
        <v>0</v>
      </c>
      <c r="AE1535" s="20">
        <f>+$AF$20*SIGN(SOI!A1534)*(ABS(SOI!A1534))^$AE$2</f>
        <v>-0.47166996950382928</v>
      </c>
      <c r="AF1535" s="20">
        <f t="shared" si="645"/>
        <v>-0.51472665299962961</v>
      </c>
      <c r="AG1535" s="19">
        <f t="shared" si="647"/>
        <v>-0.4715343862553425</v>
      </c>
      <c r="AH1535" s="19">
        <f t="shared" si="648"/>
        <v>-0.42533454429768425</v>
      </c>
      <c r="AI1535">
        <f t="shared" si="644"/>
        <v>0.90780000000002448</v>
      </c>
      <c r="AJ1535">
        <f t="shared" si="643"/>
        <v>4.3192266744287111E-2</v>
      </c>
      <c r="AK1535">
        <v>1</v>
      </c>
    </row>
    <row r="1536" spans="1:37" x14ac:dyDescent="0.25">
      <c r="A1536">
        <v>126.16666666666386</v>
      </c>
      <c r="B1536" s="2">
        <v>2006.1666666665519</v>
      </c>
      <c r="C1536">
        <f>+D1536+($D$2+E1536+F1536)*SOI!A1535*IF(B1536&gt;$C$18, IF(B1536&lt;$C$19,-1,1),1)</f>
        <v>-0.70051368313913642</v>
      </c>
      <c r="D1536">
        <f>+$D$3*((1-$D$5)*SOI!D1535+$D$5*SOI!D1534) +   $D$4*((1-$D$5)*SOI!E1535+$D$5*SOI!E1534)</f>
        <v>0</v>
      </c>
      <c r="E1536">
        <f t="shared" si="625"/>
        <v>-0.94082667483229221</v>
      </c>
      <c r="F1536">
        <f t="shared" si="626"/>
        <v>1.900434459954397</v>
      </c>
      <c r="G1536">
        <f t="shared" si="633"/>
        <v>0.95960778512210476</v>
      </c>
      <c r="H1536" s="21">
        <f t="shared" si="634"/>
        <v>-8.4156010441422964E-4</v>
      </c>
      <c r="I1536" s="37">
        <f t="shared" si="627"/>
        <v>0.17720387301930426</v>
      </c>
      <c r="J1536" s="1">
        <f t="shared" si="635"/>
        <v>-1.574132745145559E-3</v>
      </c>
      <c r="K1536" s="1">
        <f t="shared" si="636"/>
        <v>5.4801074152023171E-5</v>
      </c>
      <c r="L1536" s="1">
        <f t="shared" si="628"/>
        <v>0.35627351680601332</v>
      </c>
      <c r="M1536" s="1">
        <f t="shared" si="629"/>
        <v>-5.5823980548311315E-2</v>
      </c>
      <c r="N1536" s="1">
        <f t="shared" si="630"/>
        <v>-5.1465131556796183E-2</v>
      </c>
      <c r="O1536" s="1">
        <f t="shared" si="631"/>
        <v>-0.48323961920878061</v>
      </c>
      <c r="P1536" s="1">
        <f t="shared" si="632"/>
        <v>1.1805839647163441E-2</v>
      </c>
      <c r="Q1536" s="1">
        <f t="shared" si="637"/>
        <v>1.9322184510903197E-3</v>
      </c>
      <c r="R1536" s="1">
        <f t="shared" si="638"/>
        <v>-1.8814234924047094E-5</v>
      </c>
      <c r="S1536" s="1">
        <f t="shared" si="639"/>
        <v>-1.1957938943934268E-3</v>
      </c>
      <c r="T1536" s="1">
        <f t="shared" si="640"/>
        <v>2.8968341571824598E-3</v>
      </c>
      <c r="U1536" s="1">
        <f t="shared" si="641"/>
        <v>-1.0852902636857776E-4</v>
      </c>
      <c r="V1536" s="1">
        <f t="shared" si="642"/>
        <v>1.180912839102397E-3</v>
      </c>
      <c r="W1536" s="1">
        <f t="shared" si="649"/>
        <v>0</v>
      </c>
      <c r="X1536" s="1">
        <f t="shared" si="649"/>
        <v>0</v>
      </c>
      <c r="Y1536" s="1">
        <f t="shared" si="649"/>
        <v>0</v>
      </c>
      <c r="Z1536" s="1">
        <f t="shared" si="649"/>
        <v>0</v>
      </c>
      <c r="AA1536" s="1">
        <f>+AA$3*$F1536*ABS($F1536)*COS(2*PI()*$A1536/$AZ$22+AA$4)*COS(2*PI()*$A1536/$BA$22+AA$5)</f>
        <v>0</v>
      </c>
      <c r="AB1536" s="39">
        <f>+AB$3*$F1536*ABS($F1536)*COS(2*2*PI()*$A1536/$BA$33+AB$4)*COS(2*2*PI()*$A1536/$BA$34+AB$5)*COS(2*2*PI()*$A1536/$BA$35+AB$6)</f>
        <v>0</v>
      </c>
      <c r="AE1536" s="20">
        <f>+$AF$20*SIGN(SOI!A1535)*(ABS(SOI!A1535))^$AE$2</f>
        <v>-0.48096705694851882</v>
      </c>
      <c r="AF1536" s="20">
        <f t="shared" si="645"/>
        <v>-0.40337393188004983</v>
      </c>
      <c r="AG1536" s="19">
        <f t="shared" si="647"/>
        <v>-0.34900336855874825</v>
      </c>
      <c r="AH1536" s="19">
        <f t="shared" si="648"/>
        <v>-0.44207162641902964</v>
      </c>
      <c r="AI1536">
        <f t="shared" si="644"/>
        <v>0.90840000000002452</v>
      </c>
      <c r="AJ1536">
        <f t="shared" si="643"/>
        <v>5.4370563321301579E-2</v>
      </c>
      <c r="AK1536">
        <v>1</v>
      </c>
    </row>
    <row r="1537" spans="1:37" x14ac:dyDescent="0.25">
      <c r="A1537">
        <v>126.24999999999719</v>
      </c>
      <c r="B1537" s="2">
        <v>2006.2499999998852</v>
      </c>
      <c r="C1537">
        <f>+D1537+($D$2+E1537+F1537)*SOI!A1536*IF(B1537&gt;$C$18, IF(B1537&lt;$C$19,-1,1),1)</f>
        <v>0.41755324585104076</v>
      </c>
      <c r="D1537">
        <f>+$D$3*((1-$D$5)*SOI!D1536+$D$5*SOI!D1535) +   $D$4*((1-$D$5)*SOI!E1536+$D$5*SOI!E1535)</f>
        <v>0</v>
      </c>
      <c r="E1537">
        <f t="shared" si="625"/>
        <v>0.76296473737437953</v>
      </c>
      <c r="F1537">
        <f t="shared" si="626"/>
        <v>-2.1548088902111822</v>
      </c>
      <c r="G1537">
        <f t="shared" si="633"/>
        <v>-1.3918441528368026</v>
      </c>
      <c r="H1537" s="21">
        <f t="shared" si="634"/>
        <v>-2.9234318501556094E-2</v>
      </c>
      <c r="I1537" s="37">
        <f t="shared" si="627"/>
        <v>-0.40989338136727305</v>
      </c>
      <c r="J1537" s="1">
        <f t="shared" si="635"/>
        <v>1.1137767220660167E-2</v>
      </c>
      <c r="K1537" s="1">
        <f t="shared" si="636"/>
        <v>-4.374478606503683E-6</v>
      </c>
      <c r="L1537" s="1">
        <f t="shared" si="628"/>
        <v>-0.88490844707824956</v>
      </c>
      <c r="M1537" s="1">
        <f t="shared" si="629"/>
        <v>-0.17075753956088535</v>
      </c>
      <c r="N1537" s="1">
        <f t="shared" si="630"/>
        <v>1.7375093566411471E-2</v>
      </c>
      <c r="O1537" s="1">
        <f t="shared" si="631"/>
        <v>6.4191901070702788E-3</v>
      </c>
      <c r="P1537" s="1">
        <f t="shared" si="632"/>
        <v>-2.8562854110102738E-2</v>
      </c>
      <c r="Q1537" s="1">
        <f t="shared" si="637"/>
        <v>-1.9953972866498838E-3</v>
      </c>
      <c r="R1537" s="1">
        <f t="shared" si="638"/>
        <v>-4.4942519024269605E-5</v>
      </c>
      <c r="S1537" s="1">
        <f t="shared" si="639"/>
        <v>-9.3383058160645329E-4</v>
      </c>
      <c r="T1537" s="1">
        <f t="shared" si="640"/>
        <v>9.5577603520262855E-5</v>
      </c>
      <c r="U1537" s="1">
        <f t="shared" si="641"/>
        <v>-6.0736299003233635E-4</v>
      </c>
      <c r="V1537" s="1">
        <f t="shared" si="642"/>
        <v>9.6457639696337187E-4</v>
      </c>
      <c r="W1537" s="1">
        <f t="shared" si="649"/>
        <v>0</v>
      </c>
      <c r="X1537" s="1">
        <f t="shared" si="649"/>
        <v>0</v>
      </c>
      <c r="Y1537" s="1">
        <f t="shared" si="649"/>
        <v>0</v>
      </c>
      <c r="Z1537" s="1">
        <f t="shared" si="649"/>
        <v>0</v>
      </c>
      <c r="AA1537" s="1">
        <f>+AA$3*$F1537*ABS($F1537)*COS(2*PI()*$A1537/$AZ$22+AA$4)*COS(2*PI()*$A1537/$BA$22+AA$5)</f>
        <v>0</v>
      </c>
      <c r="AB1537" s="39">
        <f>+AB$3*$F1537*ABS($F1537)*COS(2*2*PI()*$A1537/$BA$33+AB$4)*COS(2*2*PI()*$A1537/$BA$34+AB$5)*COS(2*2*PI()*$A1537/$BA$35+AB$6)</f>
        <v>0</v>
      </c>
      <c r="AE1537" s="20">
        <f>+$AF$20*SIGN(SOI!A1536)*(ABS(SOI!A1536))^$AE$2</f>
        <v>-0.25748476918780155</v>
      </c>
      <c r="AF1537" s="20">
        <f t="shared" si="645"/>
        <v>-0.28856043377255641</v>
      </c>
      <c r="AG1537" s="19">
        <f t="shared" si="647"/>
        <v>-0.32669703301962849</v>
      </c>
      <c r="AH1537" s="19">
        <f t="shared" si="648"/>
        <v>-0.37551086195499683</v>
      </c>
      <c r="AI1537">
        <f t="shared" si="644"/>
        <v>0.90900000000002457</v>
      </c>
      <c r="AJ1537">
        <f t="shared" si="643"/>
        <v>3.8136599247072078E-2</v>
      </c>
      <c r="AK1537">
        <v>1</v>
      </c>
    </row>
    <row r="1538" spans="1:37" x14ac:dyDescent="0.25">
      <c r="A1538">
        <v>126.33333333333051</v>
      </c>
      <c r="B1538" s="2">
        <v>2006.3333333332184</v>
      </c>
      <c r="C1538">
        <f>+D1538+($D$2+E1538+F1538)*SOI!A1537*IF(B1538&gt;$C$18, IF(B1538&lt;$C$19,-1,1),1)</f>
        <v>-0.32136306269614323</v>
      </c>
      <c r="D1538">
        <f>+$D$3*((1-$D$5)*SOI!D1537+$D$5*SOI!D1536) +   $D$4*((1-$D$5)*SOI!E1537+$D$5*SOI!E1536)</f>
        <v>0</v>
      </c>
      <c r="E1538">
        <f t="shared" si="625"/>
        <v>-0.68067141217127336</v>
      </c>
      <c r="F1538">
        <f t="shared" si="626"/>
        <v>3.60215380031803</v>
      </c>
      <c r="G1538">
        <f t="shared" si="633"/>
        <v>2.9214823881467566</v>
      </c>
      <c r="H1538" s="21">
        <f t="shared" si="634"/>
        <v>2.6625624086103777E-2</v>
      </c>
      <c r="I1538" s="37">
        <f t="shared" si="627"/>
        <v>0.43409497131345093</v>
      </c>
      <c r="J1538" s="1">
        <f t="shared" si="635"/>
        <v>2.9258165443640113E-2</v>
      </c>
      <c r="K1538" s="1">
        <f t="shared" si="636"/>
        <v>1.6517746361882768E-4</v>
      </c>
      <c r="L1538" s="1">
        <f t="shared" si="628"/>
        <v>0.64314527834683788</v>
      </c>
      <c r="M1538" s="1">
        <f t="shared" si="629"/>
        <v>0.42356005278893277</v>
      </c>
      <c r="N1538" s="1">
        <f t="shared" si="630"/>
        <v>2.0611264227102626E-3</v>
      </c>
      <c r="O1538" s="1">
        <f t="shared" si="631"/>
        <v>-0.24255004329970944</v>
      </c>
      <c r="P1538" s="1">
        <f t="shared" si="632"/>
        <v>3.9273014152558385E-2</v>
      </c>
      <c r="Q1538" s="1">
        <f t="shared" si="637"/>
        <v>5.8714039604987616E-4</v>
      </c>
      <c r="R1538" s="1">
        <f t="shared" si="638"/>
        <v>-1.4005023574268177E-5</v>
      </c>
      <c r="S1538" s="1">
        <f t="shared" si="639"/>
        <v>1.1731658710583595E-4</v>
      </c>
      <c r="T1538" s="1">
        <f t="shared" si="640"/>
        <v>2.6247503397710198E-3</v>
      </c>
      <c r="U1538" s="1">
        <f t="shared" si="641"/>
        <v>-8.8441236536564659E-4</v>
      </c>
      <c r="V1538" s="1">
        <f t="shared" si="642"/>
        <v>-1.5732826083715264E-4</v>
      </c>
      <c r="W1538" s="1">
        <f t="shared" si="649"/>
        <v>0</v>
      </c>
      <c r="X1538" s="1">
        <f t="shared" si="649"/>
        <v>0</v>
      </c>
      <c r="Y1538" s="1">
        <f t="shared" si="649"/>
        <v>0</v>
      </c>
      <c r="Z1538" s="1">
        <f t="shared" si="649"/>
        <v>0</v>
      </c>
      <c r="AA1538" s="1">
        <f>+AA$3*$F1538*ABS($F1538)*COS(2*PI()*$A1538/$AZ$22+AA$4)*COS(2*PI()*$A1538/$BA$22+AA$5)</f>
        <v>0</v>
      </c>
      <c r="AB1538" s="39">
        <f>+AB$3*$F1538*ABS($F1538)*COS(2*2*PI()*$A1538/$BA$33+AB$4)*COS(2*2*PI()*$A1538/$BA$34+AB$5)*COS(2*2*PI()*$A1538/$BA$35+AB$6)</f>
        <v>0</v>
      </c>
      <c r="AE1538" s="20">
        <f>+$AF$20*SIGN(SOI!A1537)*(ABS(SOI!A1537))^$AE$2</f>
        <v>-0.12722947518134881</v>
      </c>
      <c r="AF1538" s="20">
        <f t="shared" si="645"/>
        <v>-9.1405633476552658E-2</v>
      </c>
      <c r="AG1538" s="19">
        <f t="shared" si="647"/>
        <v>0.78807310787202611</v>
      </c>
      <c r="AH1538" s="19">
        <f t="shared" si="648"/>
        <v>0.75156817005317333</v>
      </c>
      <c r="AI1538">
        <f t="shared" si="644"/>
        <v>0.90960000000002461</v>
      </c>
      <c r="AJ1538">
        <f t="shared" si="643"/>
        <v>0.87947874134857873</v>
      </c>
      <c r="AK1538">
        <v>1</v>
      </c>
    </row>
    <row r="1539" spans="1:37" x14ac:dyDescent="0.25">
      <c r="A1539">
        <v>126.41666666666384</v>
      </c>
      <c r="B1539" s="2">
        <v>2006.4166666665517</v>
      </c>
      <c r="C1539">
        <f>+D1539+($D$2+E1539+F1539)*SOI!A1538*IF(B1539&gt;$C$18, IF(B1539&lt;$C$19,-1,1),1)</f>
        <v>-5.3112412317835442</v>
      </c>
      <c r="D1539">
        <f>+$D$3*((1-$D$5)*SOI!D1538+$D$5*SOI!D1537) +   $D$4*((1-$D$5)*SOI!E1538+$D$5*SOI!E1537)</f>
        <v>0</v>
      </c>
      <c r="E1539">
        <f t="shared" si="625"/>
        <v>0.65467329769225702</v>
      </c>
      <c r="F1539">
        <f t="shared" si="626"/>
        <v>-59.668464761953857</v>
      </c>
      <c r="G1539">
        <f t="shared" si="633"/>
        <v>-59.013791464261601</v>
      </c>
      <c r="H1539" s="21">
        <f t="shared" si="634"/>
        <v>-0.12648225916448991</v>
      </c>
      <c r="I1539" s="37">
        <f t="shared" si="627"/>
        <v>-0.76159322898224557</v>
      </c>
      <c r="J1539" s="1">
        <f t="shared" si="635"/>
        <v>0.62899148103865365</v>
      </c>
      <c r="K1539" s="1">
        <f t="shared" si="636"/>
        <v>-6.3035167428334836E-4</v>
      </c>
      <c r="L1539" s="1">
        <f t="shared" si="628"/>
        <v>-0.10387888521339163</v>
      </c>
      <c r="M1539" s="1">
        <f t="shared" si="629"/>
        <v>-5.1900835178888105</v>
      </c>
      <c r="N1539" s="1">
        <f t="shared" si="630"/>
        <v>0.96765025479716682</v>
      </c>
      <c r="O1539" s="1">
        <f t="shared" si="631"/>
        <v>1.6322160885760923</v>
      </c>
      <c r="P1539" s="1">
        <f t="shared" si="632"/>
        <v>-0.13788971031947658</v>
      </c>
      <c r="Q1539" s="1">
        <f t="shared" si="637"/>
        <v>-3.377653528922107</v>
      </c>
      <c r="R1539" s="1">
        <f t="shared" si="638"/>
        <v>-0.1413498333614204</v>
      </c>
      <c r="S1539" s="1">
        <f t="shared" si="639"/>
        <v>-9.6629898686699786E-2</v>
      </c>
      <c r="T1539" s="1">
        <f t="shared" si="640"/>
        <v>2.8528733569978381E-3</v>
      </c>
      <c r="U1539" s="1">
        <f t="shared" si="641"/>
        <v>-5.4479203636864943E-3</v>
      </c>
      <c r="V1539" s="1">
        <f t="shared" si="642"/>
        <v>0.25933321941871534</v>
      </c>
      <c r="W1539" s="1">
        <f t="shared" si="649"/>
        <v>0</v>
      </c>
      <c r="X1539" s="1">
        <f t="shared" si="649"/>
        <v>0</v>
      </c>
      <c r="Y1539" s="1">
        <f t="shared" si="649"/>
        <v>0</v>
      </c>
      <c r="Z1539" s="1">
        <f t="shared" si="649"/>
        <v>0</v>
      </c>
      <c r="AA1539" s="1">
        <f>+AA$3*$F1539*ABS($F1539)*COS(2*PI()*$A1539/$AZ$22+AA$4)*COS(2*PI()*$A1539/$BA$22+AA$5)</f>
        <v>0</v>
      </c>
      <c r="AB1539" s="39">
        <f>+AB$3*$F1539*ABS($F1539)*COS(2*2*PI()*$A1539/$BA$33+AB$4)*COS(2*2*PI()*$A1539/$BA$34+AB$5)*COS(2*2*PI()*$A1539/$BA$35+AB$6)</f>
        <v>0</v>
      </c>
      <c r="AE1539" s="20">
        <f>+$AF$20*SIGN(SOI!A1538)*(ABS(SOI!A1538))^$AE$2</f>
        <v>0.1104973439394924</v>
      </c>
      <c r="AF1539" s="20">
        <f t="shared" si="645"/>
        <v>1.1443513808613789E-2</v>
      </c>
      <c r="AG1539" s="19">
        <f t="shared" si="647"/>
        <v>0.41003584885946875</v>
      </c>
      <c r="AH1539" s="19">
        <f t="shared" si="648"/>
        <v>0.38470498130318553</v>
      </c>
      <c r="AI1539">
        <f t="shared" si="644"/>
        <v>0.91020000000002466</v>
      </c>
      <c r="AJ1539">
        <f t="shared" si="643"/>
        <v>0.39859233505085495</v>
      </c>
      <c r="AK1539">
        <v>1</v>
      </c>
    </row>
    <row r="1540" spans="1:37" x14ac:dyDescent="0.25">
      <c r="A1540">
        <v>126.49999999999717</v>
      </c>
      <c r="B1540" s="2">
        <v>2006.4999999998849</v>
      </c>
      <c r="C1540">
        <f>+D1540+($D$2+E1540+F1540)*SOI!A1539*IF(B1540&gt;$C$18, IF(B1540&lt;$C$19,-1,1),1)</f>
        <v>-0.14093031684727131</v>
      </c>
      <c r="D1540">
        <f>+$D$3*((1-$D$5)*SOI!D1539+$D$5*SOI!D1538) +   $D$4*((1-$D$5)*SOI!E1539+$D$5*SOI!E1538)</f>
        <v>0</v>
      </c>
      <c r="E1540">
        <f t="shared" si="625"/>
        <v>-0.67488859939050183</v>
      </c>
      <c r="F1540">
        <f t="shared" si="626"/>
        <v>-4.0227886288518757</v>
      </c>
      <c r="G1540">
        <f t="shared" si="633"/>
        <v>-4.6976772282423775</v>
      </c>
      <c r="H1540" s="21">
        <f t="shared" si="634"/>
        <v>-6.2150207425589691E-3</v>
      </c>
      <c r="I1540" s="37">
        <f t="shared" si="627"/>
        <v>-4.8799676756216173E-2</v>
      </c>
      <c r="J1540" s="1">
        <f t="shared" si="635"/>
        <v>9.8685910278544604E-4</v>
      </c>
      <c r="K1540" s="1">
        <f t="shared" si="636"/>
        <v>-6.943055379403383E-6</v>
      </c>
      <c r="L1540" s="1">
        <f t="shared" si="628"/>
        <v>0.13722885606639068</v>
      </c>
      <c r="M1540" s="1">
        <f t="shared" si="629"/>
        <v>-0.12708399634085829</v>
      </c>
      <c r="N1540" s="1">
        <f t="shared" si="630"/>
        <v>0.18592028443880471</v>
      </c>
      <c r="O1540" s="1">
        <f t="shared" si="631"/>
        <v>-0.44015634063049641</v>
      </c>
      <c r="P1540" s="1">
        <f t="shared" si="632"/>
        <v>-4.2633609888647166E-3</v>
      </c>
      <c r="Q1540" s="1">
        <f t="shared" si="637"/>
        <v>-1.5890588282060903E-2</v>
      </c>
      <c r="R1540" s="1">
        <f t="shared" si="638"/>
        <v>-4.2610246695945254E-5</v>
      </c>
      <c r="S1540" s="1">
        <f t="shared" si="639"/>
        <v>-1.1896350604656493E-3</v>
      </c>
      <c r="T1540" s="1">
        <f t="shared" si="640"/>
        <v>1.0163188110932726E-3</v>
      </c>
      <c r="U1540" s="1">
        <f t="shared" si="641"/>
        <v>-1.07930669071791E-5</v>
      </c>
      <c r="V1540" s="1">
        <f t="shared" si="642"/>
        <v>1.5405888809221456E-3</v>
      </c>
      <c r="W1540" s="1">
        <f t="shared" si="649"/>
        <v>0</v>
      </c>
      <c r="X1540" s="1">
        <f t="shared" si="649"/>
        <v>0</v>
      </c>
      <c r="Y1540" s="1">
        <f t="shared" si="649"/>
        <v>0</v>
      </c>
      <c r="Z1540" s="1">
        <f t="shared" si="649"/>
        <v>0</v>
      </c>
      <c r="AA1540" s="1">
        <f>+AA$3*$F1540*ABS($F1540)*COS(2*PI()*$A1540/$AZ$22+AA$4)*COS(2*PI()*$A1540/$BA$22+AA$5)</f>
        <v>0</v>
      </c>
      <c r="AB1540" s="39">
        <f>+AB$3*$F1540*ABS($F1540)*COS(2*2*PI()*$A1540/$BA$33+AB$4)*COS(2*2*PI()*$A1540/$BA$34+AB$5)*COS(2*2*PI()*$A1540/$BA$35+AB$6)</f>
        <v>0</v>
      </c>
      <c r="AE1540" s="20">
        <f>+$AF$20*SIGN(SOI!A1539)*(ABS(SOI!A1539))^$AE$2</f>
        <v>5.1062672667697775E-2</v>
      </c>
      <c r="AF1540" s="20">
        <f t="shared" si="645"/>
        <v>0.15330860863675902</v>
      </c>
      <c r="AG1540" s="19">
        <f t="shared" si="647"/>
        <v>0.56019990358942129</v>
      </c>
      <c r="AH1540" s="19">
        <f t="shared" si="648"/>
        <v>0.57759007934075768</v>
      </c>
      <c r="AI1540">
        <f t="shared" si="644"/>
        <v>0.9108000000000247</v>
      </c>
      <c r="AJ1540">
        <f t="shared" si="643"/>
        <v>0.4068912949526623</v>
      </c>
      <c r="AK1540">
        <v>1</v>
      </c>
    </row>
    <row r="1541" spans="1:37" x14ac:dyDescent="0.25">
      <c r="A1541">
        <v>126.5833333333305</v>
      </c>
      <c r="B1541" s="2">
        <v>2006.5833333332182</v>
      </c>
      <c r="C1541">
        <f>+D1541+($D$2+E1541+F1541)*SOI!A1540*IF(B1541&gt;$C$18, IF(B1541&lt;$C$19,-1,1),1)</f>
        <v>1.1043046937154914</v>
      </c>
      <c r="D1541">
        <f>+$D$3*((1-$D$5)*SOI!D1540+$D$5*SOI!D1539) +   $D$4*((1-$D$5)*SOI!E1540+$D$5*SOI!E1539)</f>
        <v>0</v>
      </c>
      <c r="E1541">
        <f t="shared" si="625"/>
        <v>0.7490662354806763</v>
      </c>
      <c r="F1541">
        <f t="shared" si="626"/>
        <v>2.2355410448314625</v>
      </c>
      <c r="G1541">
        <f t="shared" si="633"/>
        <v>2.9846072803121388</v>
      </c>
      <c r="H1541" s="21">
        <f t="shared" si="634"/>
        <v>-9.5472966106514342E-3</v>
      </c>
      <c r="I1541" s="37">
        <f t="shared" si="627"/>
        <v>0.30361824507832885</v>
      </c>
      <c r="J1541" s="1">
        <f t="shared" si="635"/>
        <v>1.1970487500228569E-5</v>
      </c>
      <c r="K1541" s="1">
        <f t="shared" si="636"/>
        <v>4.2692312630988782E-5</v>
      </c>
      <c r="L1541" s="1">
        <f t="shared" si="628"/>
        <v>-0.76342160242365054</v>
      </c>
      <c r="M1541" s="1">
        <f t="shared" si="629"/>
        <v>2.477631016023309E-4</v>
      </c>
      <c r="N1541" s="1">
        <f t="shared" si="630"/>
        <v>-0.12975530303298369</v>
      </c>
      <c r="O1541" s="1">
        <f t="shared" si="631"/>
        <v>8.622957740405493E-2</v>
      </c>
      <c r="P1541" s="1">
        <f t="shared" si="632"/>
        <v>2.4053753804867167E-2</v>
      </c>
      <c r="Q1541" s="1">
        <f t="shared" si="637"/>
        <v>-2.1621413484658349E-5</v>
      </c>
      <c r="R1541" s="1">
        <f t="shared" si="638"/>
        <v>3.6071904774960335E-7</v>
      </c>
      <c r="S1541" s="1">
        <f t="shared" si="639"/>
        <v>-5.1656266814088187E-3</v>
      </c>
      <c r="T1541" s="1">
        <f t="shared" si="640"/>
        <v>1.1076390568788945E-3</v>
      </c>
      <c r="U1541" s="1">
        <f t="shared" si="641"/>
        <v>-3.7886679520143953E-4</v>
      </c>
      <c r="V1541" s="1">
        <f t="shared" si="642"/>
        <v>6.0661878492462955E-3</v>
      </c>
      <c r="W1541" s="1">
        <f t="shared" si="649"/>
        <v>0</v>
      </c>
      <c r="X1541" s="1">
        <f t="shared" si="649"/>
        <v>0</v>
      </c>
      <c r="Y1541" s="1">
        <f t="shared" si="649"/>
        <v>0</v>
      </c>
      <c r="Z1541" s="1">
        <f t="shared" si="649"/>
        <v>0</v>
      </c>
      <c r="AA1541" s="1">
        <f>+AA$3*$F1541*ABS($F1541)*COS(2*PI()*$A1541/$AZ$22+AA$4)*COS(2*PI()*$A1541/$BA$22+AA$5)</f>
        <v>0</v>
      </c>
      <c r="AB1541" s="39">
        <f>+AB$3*$F1541*ABS($F1541)*COS(2*2*PI()*$A1541/$BA$33+AB$4)*COS(2*2*PI()*$A1541/$BA$34+AB$5)*COS(2*2*PI()*$A1541/$BA$35+AB$6)</f>
        <v>0</v>
      </c>
      <c r="AE1541" s="20">
        <f>+$AF$20*SIGN(SOI!A1540)*(ABS(SOI!A1540))^$AE$2</f>
        <v>0.29836580930308693</v>
      </c>
      <c r="AF1541" s="20">
        <f t="shared" si="645"/>
        <v>0.26103246396369556</v>
      </c>
      <c r="AG1541" s="19">
        <f t="shared" si="647"/>
        <v>0.49718316545695651</v>
      </c>
      <c r="AH1541" s="19">
        <f t="shared" si="648"/>
        <v>0.47918354227419913</v>
      </c>
      <c r="AI1541">
        <f t="shared" si="644"/>
        <v>0.91140000000002475</v>
      </c>
      <c r="AJ1541">
        <f t="shared" si="643"/>
        <v>0.23615070149326095</v>
      </c>
      <c r="AK1541">
        <v>1</v>
      </c>
    </row>
    <row r="1542" spans="1:37" x14ac:dyDescent="0.25">
      <c r="A1542">
        <v>126.66666666666383</v>
      </c>
      <c r="B1542" s="2">
        <v>2006.6666666665515</v>
      </c>
      <c r="C1542">
        <f>+D1542+($D$2+E1542+F1542)*SOI!A1541*IF(B1542&gt;$C$18, IF(B1542&lt;$C$19,-1,1),1)</f>
        <v>-1.7714169752676847</v>
      </c>
      <c r="D1542">
        <f>+$D$3*((1-$D$5)*SOI!D1541+$D$5*SOI!D1540) +   $D$4*((1-$D$5)*SOI!E1541+$D$5*SOI!E1540)</f>
        <v>0</v>
      </c>
      <c r="E1542">
        <f t="shared" si="625"/>
        <v>-0.91133851657369824</v>
      </c>
      <c r="F1542">
        <f t="shared" si="626"/>
        <v>-1.9004344600416743</v>
      </c>
      <c r="G1542">
        <f t="shared" si="633"/>
        <v>-2.8117729766153725</v>
      </c>
      <c r="H1542" s="21">
        <f t="shared" si="634"/>
        <v>7.9174098430257016E-3</v>
      </c>
      <c r="I1542" s="37">
        <f t="shared" si="627"/>
        <v>-0.48405743745678548</v>
      </c>
      <c r="J1542" s="1">
        <f t="shared" si="635"/>
        <v>1.4149843175424504E-3</v>
      </c>
      <c r="K1542" s="1">
        <f t="shared" si="636"/>
        <v>-8.5719932372744072E-5</v>
      </c>
      <c r="L1542" s="1">
        <f t="shared" si="628"/>
        <v>0.97263530657852637</v>
      </c>
      <c r="M1542" s="1">
        <f t="shared" si="629"/>
        <v>-1.8369925138191332E-2</v>
      </c>
      <c r="N1542" s="1">
        <f t="shared" si="630"/>
        <v>5.4386127601040529E-2</v>
      </c>
      <c r="O1542" s="1">
        <f t="shared" si="631"/>
        <v>-9.626830511830374E-2</v>
      </c>
      <c r="P1542" s="1">
        <f t="shared" si="632"/>
        <v>-3.3954891476956905E-2</v>
      </c>
      <c r="Q1542" s="1">
        <f t="shared" si="637"/>
        <v>-6.7192045239086186E-4</v>
      </c>
      <c r="R1542" s="1">
        <f t="shared" si="638"/>
        <v>-1.7871947742491947E-5</v>
      </c>
      <c r="S1542" s="1">
        <f t="shared" si="639"/>
        <v>-3.4518750693959405E-3</v>
      </c>
      <c r="T1542" s="1">
        <f t="shared" si="640"/>
        <v>1.5754728182339958E-3</v>
      </c>
      <c r="U1542" s="1">
        <f t="shared" si="641"/>
        <v>-8.5265837310825811E-4</v>
      </c>
      <c r="V1542" s="1">
        <f t="shared" si="642"/>
        <v>3.5892058011894341E-3</v>
      </c>
      <c r="W1542" s="1">
        <f t="shared" ref="W1542:Z1561" si="650">+W$3*$F1542*ABS($F1542)*COS(2*PI()*$A1542/W$2+W$4)</f>
        <v>0</v>
      </c>
      <c r="X1542" s="1">
        <f t="shared" si="650"/>
        <v>0</v>
      </c>
      <c r="Y1542" s="1">
        <f t="shared" si="650"/>
        <v>0</v>
      </c>
      <c r="Z1542" s="1">
        <f t="shared" si="650"/>
        <v>0</v>
      </c>
      <c r="AA1542" s="1">
        <f>+AA$3*$F1542*ABS($F1542)*COS(2*PI()*$A1542/$AZ$22+AA$4)*COS(2*PI()*$A1542/$BA$22+AA$5)</f>
        <v>0</v>
      </c>
      <c r="AB1542" s="39">
        <f>+AB$3*$F1542*ABS($F1542)*COS(2*2*PI()*$A1542/$BA$33+AB$4)*COS(2*2*PI()*$A1542/$BA$34+AB$5)*COS(2*2*PI()*$A1542/$BA$35+AB$6)</f>
        <v>0</v>
      </c>
      <c r="AE1542" s="20">
        <f>+$AF$20*SIGN(SOI!A1541)*(ABS(SOI!A1541))^$AE$2</f>
        <v>0.43366890992030188</v>
      </c>
      <c r="AF1542" s="20">
        <f t="shared" si="645"/>
        <v>0.4089355901376342</v>
      </c>
      <c r="AG1542" s="19">
        <f t="shared" si="647"/>
        <v>0.70085778442587121</v>
      </c>
      <c r="AH1542" s="19">
        <f t="shared" si="648"/>
        <v>0.53463403155347111</v>
      </c>
      <c r="AI1542">
        <f t="shared" si="644"/>
        <v>0.91200000000002479</v>
      </c>
      <c r="AJ1542">
        <f t="shared" si="643"/>
        <v>0.29192219428823701</v>
      </c>
      <c r="AK1542">
        <v>1</v>
      </c>
    </row>
    <row r="1543" spans="1:37" x14ac:dyDescent="0.25">
      <c r="A1543">
        <v>126.74999999999716</v>
      </c>
      <c r="B1543" s="2">
        <v>2006.7499999998847</v>
      </c>
      <c r="C1543">
        <f>+D1543+($D$2+E1543+F1543)*SOI!A1542*IF(B1543&gt;$C$18, IF(B1543&lt;$C$19,-1,1),1)</f>
        <v>2.6060537648845528</v>
      </c>
      <c r="D1543">
        <f>+$D$3*((1-$D$5)*SOI!D1542+$D$5*SOI!D1541) +   $D$4*((1-$D$5)*SOI!E1542+$D$5*SOI!E1541)</f>
        <v>0</v>
      </c>
      <c r="E1543">
        <f t="shared" si="625"/>
        <v>1.2742092213498797</v>
      </c>
      <c r="F1543">
        <f t="shared" si="626"/>
        <v>2.1548088903403215</v>
      </c>
      <c r="G1543">
        <f t="shared" si="633"/>
        <v>3.4290181116902012</v>
      </c>
      <c r="H1543" s="21">
        <f t="shared" si="634"/>
        <v>2.4537308078097522E-2</v>
      </c>
      <c r="I1543" s="37">
        <f t="shared" si="627"/>
        <v>0.46967512422959268</v>
      </c>
      <c r="J1543" s="1">
        <f t="shared" si="635"/>
        <v>6.2300064502186616E-3</v>
      </c>
      <c r="K1543" s="1">
        <f t="shared" si="636"/>
        <v>1.9657466234241345E-4</v>
      </c>
      <c r="L1543" s="1">
        <f t="shared" si="628"/>
        <v>-0.32957964732092454</v>
      </c>
      <c r="M1543" s="1">
        <f t="shared" si="629"/>
        <v>8.3357291474807416E-2</v>
      </c>
      <c r="N1543" s="1">
        <f t="shared" si="630"/>
        <v>7.2322222438542652E-2</v>
      </c>
      <c r="O1543" s="1">
        <f t="shared" si="631"/>
        <v>0.89057842789650032</v>
      </c>
      <c r="P1543" s="1">
        <f t="shared" si="632"/>
        <v>2.4839844091871441E-2</v>
      </c>
      <c r="Q1543" s="1">
        <f t="shared" si="637"/>
        <v>4.0545036430220541E-3</v>
      </c>
      <c r="R1543" s="1">
        <f t="shared" si="638"/>
        <v>-1.0463871115423223E-4</v>
      </c>
      <c r="S1543" s="1">
        <f t="shared" si="639"/>
        <v>4.4538886679358312E-3</v>
      </c>
      <c r="T1543" s="1">
        <f t="shared" si="640"/>
        <v>4.9386712125560409E-3</v>
      </c>
      <c r="U1543" s="1">
        <f t="shared" si="641"/>
        <v>-6.0523250103170314E-4</v>
      </c>
      <c r="V1543" s="1">
        <f t="shared" si="642"/>
        <v>-3.4916323294024551E-3</v>
      </c>
      <c r="W1543" s="1">
        <f t="shared" si="650"/>
        <v>0</v>
      </c>
      <c r="X1543" s="1">
        <f t="shared" si="650"/>
        <v>0</v>
      </c>
      <c r="Y1543" s="1">
        <f t="shared" si="650"/>
        <v>0</v>
      </c>
      <c r="Z1543" s="1">
        <f t="shared" si="650"/>
        <v>0</v>
      </c>
      <c r="AA1543" s="1">
        <f>+AA$3*$F1543*ABS($F1543)*COS(2*PI()*$A1543/$AZ$22+AA$4)*COS(2*PI()*$A1543/$BA$22+AA$5)</f>
        <v>0</v>
      </c>
      <c r="AB1543" s="39">
        <f>+AB$3*$F1543*ABS($F1543)*COS(2*2*PI()*$A1543/$BA$33+AB$4)*COS(2*2*PI()*$A1543/$BA$34+AB$5)*COS(2*2*PI()*$A1543/$BA$35+AB$6)</f>
        <v>0</v>
      </c>
      <c r="AE1543" s="20">
        <f>+$AF$20*SIGN(SOI!A1542)*(ABS(SOI!A1542))^$AE$2</f>
        <v>0.49477205118951384</v>
      </c>
      <c r="AF1543" s="20">
        <f t="shared" si="645"/>
        <v>0.50666129788545222</v>
      </c>
      <c r="AG1543" s="19">
        <f t="shared" si="647"/>
        <v>0.63274894886022659</v>
      </c>
      <c r="AH1543" s="19">
        <f t="shared" si="648"/>
        <v>0.53020622275332274</v>
      </c>
      <c r="AI1543">
        <f t="shared" si="644"/>
        <v>0.91260000000002484</v>
      </c>
      <c r="AJ1543">
        <f t="shared" si="643"/>
        <v>0.12608765097477437</v>
      </c>
      <c r="AK1543">
        <v>1</v>
      </c>
    </row>
    <row r="1544" spans="1:37" x14ac:dyDescent="0.25">
      <c r="A1544">
        <v>126.83333333333049</v>
      </c>
      <c r="B1544" s="2">
        <v>2006.833333333218</v>
      </c>
      <c r="C1544">
        <f>+D1544+($D$2+E1544+F1544)*SOI!A1543*IF(B1544&gt;$C$18, IF(B1544&lt;$C$19,-1,1),1)</f>
        <v>-5.8699566901310165</v>
      </c>
      <c r="D1544">
        <f>+$D$3*((1-$D$5)*SOI!D1543+$D$5*SOI!D1542) +   $D$4*((1-$D$5)*SOI!E1543+$D$5*SOI!E1542)</f>
        <v>0</v>
      </c>
      <c r="E1544">
        <f t="shared" si="625"/>
        <v>-2.387597924030139</v>
      </c>
      <c r="F1544">
        <f t="shared" si="626"/>
        <v>-3.6021538005933476</v>
      </c>
      <c r="G1544">
        <f t="shared" si="633"/>
        <v>-5.9897517246234866</v>
      </c>
      <c r="H1544" s="21">
        <f t="shared" si="634"/>
        <v>-4.7580666426077618E-2</v>
      </c>
      <c r="I1544" s="37">
        <f t="shared" si="627"/>
        <v>-1.0568064255003439E-2</v>
      </c>
      <c r="J1544" s="1">
        <f t="shared" si="635"/>
        <v>3.103649024238836E-4</v>
      </c>
      <c r="K1544" s="1">
        <f t="shared" si="636"/>
        <v>-4.7287499392362834E-5</v>
      </c>
      <c r="L1544" s="1">
        <f t="shared" si="628"/>
        <v>0.19519639373112138</v>
      </c>
      <c r="M1544" s="1">
        <f t="shared" si="629"/>
        <v>-0.18455669967419175</v>
      </c>
      <c r="N1544" s="1">
        <f t="shared" si="630"/>
        <v>-0.32664750700565814</v>
      </c>
      <c r="O1544" s="1">
        <f t="shared" si="631"/>
        <v>-2.0935984322665813</v>
      </c>
      <c r="P1544" s="1">
        <f t="shared" si="632"/>
        <v>-4.2917563430201573E-3</v>
      </c>
      <c r="Q1544" s="1">
        <f t="shared" si="637"/>
        <v>4.0544458101144799E-2</v>
      </c>
      <c r="R1544" s="1">
        <f t="shared" si="638"/>
        <v>2.3544207316882273E-5</v>
      </c>
      <c r="S1544" s="1">
        <f t="shared" si="639"/>
        <v>4.5263155548808695E-4</v>
      </c>
      <c r="T1544" s="1">
        <f t="shared" si="640"/>
        <v>6.8761086866756839E-3</v>
      </c>
      <c r="U1544" s="1">
        <f t="shared" si="641"/>
        <v>-2.3529154416549284E-6</v>
      </c>
      <c r="V1544" s="1">
        <f t="shared" si="642"/>
        <v>-2.7247225287630812E-3</v>
      </c>
      <c r="W1544" s="1">
        <f t="shared" si="650"/>
        <v>0</v>
      </c>
      <c r="X1544" s="1">
        <f t="shared" si="650"/>
        <v>0</v>
      </c>
      <c r="Y1544" s="1">
        <f t="shared" si="650"/>
        <v>0</v>
      </c>
      <c r="Z1544" s="1">
        <f t="shared" si="650"/>
        <v>0</v>
      </c>
      <c r="AA1544" s="1">
        <f>+AA$3*$F1544*ABS($F1544)*COS(2*PI()*$A1544/$AZ$22+AA$4)*COS(2*PI()*$A1544/$BA$22+AA$5)</f>
        <v>0</v>
      </c>
      <c r="AB1544" s="39">
        <f>+AB$3*$F1544*ABS($F1544)*COS(2*2*PI()*$A1544/$BA$33+AB$4)*COS(2*2*PI()*$A1544/$BA$34+AB$5)*COS(2*2*PI()*$A1544/$BA$35+AB$6)</f>
        <v>0</v>
      </c>
      <c r="AE1544" s="20">
        <f>+$AF$20*SIGN(SOI!A1543)*(ABS(SOI!A1543))^$AE$2</f>
        <v>0.591542932546541</v>
      </c>
      <c r="AF1544" s="20">
        <f t="shared" si="645"/>
        <v>0.5759575691990656</v>
      </c>
      <c r="AG1544" s="19">
        <f t="shared" si="647"/>
        <v>0.60393589821879701</v>
      </c>
      <c r="AH1544" s="19">
        <f t="shared" si="648"/>
        <v>0.42237981323440577</v>
      </c>
      <c r="AI1544">
        <f t="shared" si="644"/>
        <v>0.91320000000002488</v>
      </c>
      <c r="AJ1544">
        <f t="shared" si="643"/>
        <v>2.7978329019731407E-2</v>
      </c>
      <c r="AK1544">
        <v>1</v>
      </c>
    </row>
    <row r="1545" spans="1:37" x14ac:dyDescent="0.25">
      <c r="A1545">
        <v>126.91666666666382</v>
      </c>
      <c r="B1545" s="2">
        <v>2006.9166666665512</v>
      </c>
      <c r="C1545">
        <f>+D1545+($D$2+E1545+F1545)*SOI!A1544*IF(B1545&gt;$C$18, IF(B1545&lt;$C$19,-1,1),1)</f>
        <v>110.86768523825012</v>
      </c>
      <c r="D1545">
        <f>+$D$3*((1-$D$5)*SOI!D1544+$D$5*SOI!D1543) +   $D$4*((1-$D$5)*SOI!E1544+$D$5*SOI!E1543)</f>
        <v>0</v>
      </c>
      <c r="E1545">
        <f t="shared" si="625"/>
        <v>41.120340000144424</v>
      </c>
      <c r="F1545">
        <f t="shared" si="626"/>
        <v>59.668464761901134</v>
      </c>
      <c r="G1545">
        <f t="shared" si="633"/>
        <v>100.78880476204556</v>
      </c>
      <c r="H1545" s="21">
        <f t="shared" si="634"/>
        <v>-0.46121543970654705</v>
      </c>
      <c r="I1545" s="37">
        <f t="shared" si="627"/>
        <v>-15.001774177705713</v>
      </c>
      <c r="J1545" s="1">
        <f t="shared" si="635"/>
        <v>-4.3275039613912245</v>
      </c>
      <c r="K1545" s="1">
        <f t="shared" si="636"/>
        <v>2.2657333420040513</v>
      </c>
      <c r="L1545" s="1">
        <f t="shared" si="628"/>
        <v>-35.518265391463395</v>
      </c>
      <c r="M1545" s="1">
        <f t="shared" si="629"/>
        <v>1.8127900453113781</v>
      </c>
      <c r="N1545" s="1">
        <f t="shared" si="630"/>
        <v>6.1612776743881019</v>
      </c>
      <c r="O1545" s="1">
        <f t="shared" si="631"/>
        <v>13.60508296513269</v>
      </c>
      <c r="P1545" s="1">
        <f t="shared" si="632"/>
        <v>0.17390406606807352</v>
      </c>
      <c r="Q1545" s="1">
        <f t="shared" si="637"/>
        <v>7.5117413650969835</v>
      </c>
      <c r="R1545" s="1">
        <f t="shared" si="638"/>
        <v>6.1921344557428881</v>
      </c>
      <c r="S1545" s="1">
        <f t="shared" si="639"/>
        <v>-12.119464760329905</v>
      </c>
      <c r="T1545" s="1">
        <f t="shared" si="640"/>
        <v>8.1307479993645533</v>
      </c>
      <c r="U1545" s="1">
        <f t="shared" si="641"/>
        <v>0.13534062483601589</v>
      </c>
      <c r="V1545" s="1">
        <f t="shared" si="642"/>
        <v>-2.0825162323818565</v>
      </c>
      <c r="W1545" s="1">
        <f t="shared" si="650"/>
        <v>0</v>
      </c>
      <c r="X1545" s="1">
        <f t="shared" si="650"/>
        <v>0</v>
      </c>
      <c r="Y1545" s="1">
        <f t="shared" si="650"/>
        <v>0</v>
      </c>
      <c r="Z1545" s="1">
        <f t="shared" si="650"/>
        <v>0</v>
      </c>
      <c r="AA1545" s="1">
        <f>+AA$3*$F1545*ABS($F1545)*COS(2*PI()*$A1545/$AZ$22+AA$4)*COS(2*PI()*$A1545/$BA$22+AA$5)</f>
        <v>0</v>
      </c>
      <c r="AB1545" s="39">
        <f>+AB$3*$F1545*ABS($F1545)*COS(2*2*PI()*$A1545/$BA$33+AB$4)*COS(2*2*PI()*$A1545/$BA$34+AB$5)*COS(2*2*PI()*$A1545/$BA$35+AB$6)</f>
        <v>0</v>
      </c>
      <c r="AE1545" s="20">
        <f>+$AF$20*SIGN(SOI!A1544)*(ABS(SOI!A1544))^$AE$2</f>
        <v>0.64155772386114196</v>
      </c>
      <c r="AF1545" s="20">
        <f t="shared" si="645"/>
        <v>0.54907821468206641</v>
      </c>
      <c r="AG1545" s="19">
        <f t="shared" si="647"/>
        <v>0.5715023667606266</v>
      </c>
      <c r="AH1545" s="19">
        <f t="shared" si="648"/>
        <v>0.43333817897620508</v>
      </c>
      <c r="AI1545">
        <f t="shared" si="644"/>
        <v>0.91380000000002493</v>
      </c>
      <c r="AJ1545">
        <f t="shared" si="643"/>
        <v>2.2424152078560189E-2</v>
      </c>
      <c r="AK1545">
        <v>1</v>
      </c>
    </row>
    <row r="1546" spans="1:37" x14ac:dyDescent="0.25">
      <c r="A1546">
        <v>126.99999999999714</v>
      </c>
      <c r="B1546" s="2">
        <v>2006.9999999998845</v>
      </c>
      <c r="C1546">
        <f>+D1546+($D$2+E1546+F1546)*SOI!A1545*IF(B1546&gt;$C$18, IF(B1546&lt;$C$19,-1,1),1)</f>
        <v>3.9601042351653448</v>
      </c>
      <c r="D1546">
        <f>+$D$3*((1-$D$5)*SOI!D1545+$D$5*SOI!D1544) +   $D$4*((1-$D$5)*SOI!E1545+$D$5*SOI!E1544)</f>
        <v>0</v>
      </c>
      <c r="E1546">
        <f t="shared" si="625"/>
        <v>2.6892524473670099</v>
      </c>
      <c r="F1546">
        <f t="shared" si="626"/>
        <v>4.0227886291844221</v>
      </c>
      <c r="G1546">
        <f t="shared" si="633"/>
        <v>6.712041076551432</v>
      </c>
      <c r="H1546" s="21">
        <f t="shared" si="634"/>
        <v>-8.7544680966118185E-2</v>
      </c>
      <c r="I1546" s="37">
        <f t="shared" si="627"/>
        <v>-1.4529136327795675</v>
      </c>
      <c r="J1546" s="1">
        <f t="shared" si="635"/>
        <v>7.2186484268594638E-3</v>
      </c>
      <c r="K1546" s="1">
        <f t="shared" si="636"/>
        <v>6.3172630905630742E-5</v>
      </c>
      <c r="L1546" s="1">
        <f t="shared" si="628"/>
        <v>-3.1418611753072945</v>
      </c>
      <c r="M1546" s="1">
        <f t="shared" si="629"/>
        <v>-3.1222577276589919E-2</v>
      </c>
      <c r="N1546" s="1">
        <f t="shared" si="630"/>
        <v>0.24577603103684895</v>
      </c>
      <c r="O1546" s="1">
        <f t="shared" si="631"/>
        <v>1.2920827689472527E-2</v>
      </c>
      <c r="P1546" s="1">
        <f t="shared" si="632"/>
        <v>5.7717235416080835E-2</v>
      </c>
      <c r="Q1546" s="1">
        <f t="shared" si="637"/>
        <v>-5.1609614217313655E-3</v>
      </c>
      <c r="R1546" s="1">
        <f t="shared" si="638"/>
        <v>-4.1202876771982613E-4</v>
      </c>
      <c r="S1546" s="1">
        <f t="shared" si="639"/>
        <v>-4.6821935254376598E-2</v>
      </c>
      <c r="T1546" s="1">
        <f t="shared" si="640"/>
        <v>6.8305375781237143E-4</v>
      </c>
      <c r="U1546" s="1">
        <f t="shared" si="641"/>
        <v>4.3503193261794932E-3</v>
      </c>
      <c r="V1546" s="1">
        <f t="shared" si="642"/>
        <v>-2.7571025782788455E-2</v>
      </c>
      <c r="W1546" s="1">
        <f t="shared" si="650"/>
        <v>0</v>
      </c>
      <c r="X1546" s="1">
        <f t="shared" si="650"/>
        <v>0</v>
      </c>
      <c r="Y1546" s="1">
        <f t="shared" si="650"/>
        <v>0</v>
      </c>
      <c r="Z1546" s="1">
        <f t="shared" si="650"/>
        <v>0</v>
      </c>
      <c r="AA1546" s="1">
        <f>+AA$3*$F1546*ABS($F1546)*COS(2*PI()*$A1546/$AZ$22+AA$4)*COS(2*PI()*$A1546/$BA$22+AA$5)</f>
        <v>0</v>
      </c>
      <c r="AB1546" s="39">
        <f>+AB$3*$F1546*ABS($F1546)*COS(2*2*PI()*$A1546/$BA$33+AB$4)*COS(2*2*PI()*$A1546/$BA$34+AB$5)*COS(2*2*PI()*$A1546/$BA$35+AB$6)</f>
        <v>0</v>
      </c>
      <c r="AE1546" s="20">
        <f>+$AF$20*SIGN(SOI!A1545)*(ABS(SOI!A1545))^$AE$2</f>
        <v>0.41413398763851611</v>
      </c>
      <c r="AF1546" s="20">
        <f t="shared" si="645"/>
        <v>0.39698083196904949</v>
      </c>
      <c r="AG1546" s="19">
        <f t="shared" si="647"/>
        <v>0.39003955573577354</v>
      </c>
      <c r="AH1546" s="19">
        <f t="shared" si="648"/>
        <v>0.40834767029177366</v>
      </c>
      <c r="AI1546">
        <f t="shared" si="644"/>
        <v>0.91440000000002497</v>
      </c>
      <c r="AJ1546">
        <f t="shared" si="643"/>
        <v>6.9412762332759503E-3</v>
      </c>
      <c r="AK1546">
        <v>1</v>
      </c>
    </row>
    <row r="1547" spans="1:37" x14ac:dyDescent="0.25">
      <c r="A1547">
        <v>127.08333333333047</v>
      </c>
      <c r="B1547" s="2">
        <v>2007.0833333332178</v>
      </c>
      <c r="C1547">
        <f>+D1547+($D$2+E1547+F1547)*SOI!A1546*IF(B1547&gt;$C$18, IF(B1547&lt;$C$19,-1,1),1)</f>
        <v>-0.42984214235140067</v>
      </c>
      <c r="D1547">
        <f>+$D$3*((1-$D$5)*SOI!D1546+$D$5*SOI!D1545) +   $D$4*((1-$D$5)*SOI!E1546+$D$5*SOI!E1545)</f>
        <v>0</v>
      </c>
      <c r="E1547">
        <f t="shared" si="625"/>
        <v>-1.3464768079614151</v>
      </c>
      <c r="F1547">
        <f t="shared" si="626"/>
        <v>-2.235541044966924</v>
      </c>
      <c r="G1547">
        <f t="shared" si="633"/>
        <v>-3.5820178529283391</v>
      </c>
      <c r="H1547" s="21">
        <f t="shared" si="634"/>
        <v>1.2121418914017697E-2</v>
      </c>
      <c r="I1547" s="37">
        <f t="shared" si="627"/>
        <v>0.57643892943325892</v>
      </c>
      <c r="J1547" s="1">
        <f t="shared" si="635"/>
        <v>6.2089266695607506E-3</v>
      </c>
      <c r="K1547" s="1">
        <f t="shared" si="636"/>
        <v>-3.9699604068494043E-4</v>
      </c>
      <c r="L1547" s="1">
        <f t="shared" si="628"/>
        <v>0.58692681047341799</v>
      </c>
      <c r="M1547" s="1">
        <f t="shared" si="629"/>
        <v>6.7688655064634007E-2</v>
      </c>
      <c r="N1547" s="1">
        <f t="shared" si="630"/>
        <v>1.835091755467666E-2</v>
      </c>
      <c r="O1547" s="1">
        <f t="shared" si="631"/>
        <v>-0.61962839662773761</v>
      </c>
      <c r="P1547" s="1">
        <f t="shared" si="632"/>
        <v>-4.0487857685867476E-2</v>
      </c>
      <c r="Q1547" s="1">
        <f t="shared" si="637"/>
        <v>8.35402952761163E-4</v>
      </c>
      <c r="R1547" s="1">
        <f t="shared" si="638"/>
        <v>-2.6461011209706357E-5</v>
      </c>
      <c r="S1547" s="1">
        <f t="shared" si="639"/>
        <v>1.3870148844258787E-3</v>
      </c>
      <c r="T1547" s="1">
        <f t="shared" si="640"/>
        <v>6.1191742362264254E-3</v>
      </c>
      <c r="U1547" s="1">
        <f t="shared" si="641"/>
        <v>1.2107484389123695E-3</v>
      </c>
      <c r="V1547" s="1">
        <f t="shared" si="642"/>
        <v>1.4440773585105075E-3</v>
      </c>
      <c r="W1547" s="1">
        <f t="shared" si="650"/>
        <v>0</v>
      </c>
      <c r="X1547" s="1">
        <f t="shared" si="650"/>
        <v>0</v>
      </c>
      <c r="Y1547" s="1">
        <f t="shared" si="650"/>
        <v>0</v>
      </c>
      <c r="Z1547" s="1">
        <f t="shared" si="650"/>
        <v>0</v>
      </c>
      <c r="AA1547" s="1">
        <f>+AA$3*$F1547*ABS($F1547)*COS(2*PI()*$A1547/$AZ$22+AA$4)*COS(2*PI()*$A1547/$BA$22+AA$5)</f>
        <v>0</v>
      </c>
      <c r="AB1547" s="39">
        <f>+AB$3*$F1547*ABS($F1547)*COS(2*2*PI()*$A1547/$BA$33+AB$4)*COS(2*2*PI()*$A1547/$BA$34+AB$5)*COS(2*2*PI()*$A1547/$BA$35+AB$6)</f>
        <v>0</v>
      </c>
      <c r="AE1547" s="20">
        <f>+$AF$20*SIGN(SOI!A1546)*(ABS(SOI!A1546))^$AE$2</f>
        <v>0.13525078440749047</v>
      </c>
      <c r="AF1547" s="20">
        <f t="shared" si="645"/>
        <v>0.13039165272843065</v>
      </c>
      <c r="AG1547" s="19">
        <f t="shared" si="647"/>
        <v>0.42811062726228566</v>
      </c>
      <c r="AH1547" s="19">
        <f t="shared" si="648"/>
        <v>0.42852223127070355</v>
      </c>
      <c r="AI1547">
        <f t="shared" si="644"/>
        <v>0.91500000000002502</v>
      </c>
      <c r="AJ1547">
        <f t="shared" si="643"/>
        <v>0.29771897453385499</v>
      </c>
      <c r="AK1547">
        <v>1</v>
      </c>
    </row>
    <row r="1548" spans="1:37" x14ac:dyDescent="0.25">
      <c r="A1548">
        <v>127.1666666666638</v>
      </c>
      <c r="B1548" s="2">
        <v>2007.166666666551</v>
      </c>
      <c r="C1548">
        <f>+D1548+($D$2+E1548+F1548)*SOI!A1547*IF(B1548&gt;$C$18, IF(B1548&lt;$C$19,-1,1),1)</f>
        <v>-0.42618917025060976</v>
      </c>
      <c r="D1548">
        <f>+$D$3*((1-$D$5)*SOI!D1547+$D$5*SOI!D1546) +   $D$4*((1-$D$5)*SOI!E1547+$D$5*SOI!E1546)</f>
        <v>0</v>
      </c>
      <c r="E1548">
        <f t="shared" si="625"/>
        <v>0.94082667483991589</v>
      </c>
      <c r="F1548">
        <f t="shared" si="626"/>
        <v>1.9004344601641494</v>
      </c>
      <c r="G1548">
        <f t="shared" si="633"/>
        <v>2.8412611350040651</v>
      </c>
      <c r="H1548" s="21">
        <f t="shared" si="634"/>
        <v>1.2534547476076975E-2</v>
      </c>
      <c r="I1548" s="37">
        <f t="shared" si="627"/>
        <v>-8.5710619308311156E-2</v>
      </c>
      <c r="J1548" s="1">
        <f t="shared" si="635"/>
        <v>4.9718074323896252E-4</v>
      </c>
      <c r="K1548" s="1">
        <f t="shared" si="636"/>
        <v>4.2411748513728068E-6</v>
      </c>
      <c r="L1548" s="1">
        <f t="shared" si="628"/>
        <v>-1.1266091439024656E-2</v>
      </c>
      <c r="M1548" s="1">
        <f t="shared" si="629"/>
        <v>-3.6452920075706836E-2</v>
      </c>
      <c r="N1548" s="1">
        <f t="shared" si="630"/>
        <v>-0.11484971825297957</v>
      </c>
      <c r="O1548" s="1">
        <f t="shared" si="631"/>
        <v>0.85005946240861463</v>
      </c>
      <c r="P1548" s="1">
        <f t="shared" si="632"/>
        <v>1.642545780293771E-2</v>
      </c>
      <c r="Q1548" s="1">
        <f t="shared" si="637"/>
        <v>2.8156884179251916E-3</v>
      </c>
      <c r="R1548" s="1">
        <f t="shared" si="638"/>
        <v>1.3261002454034791E-5</v>
      </c>
      <c r="S1548" s="1">
        <f t="shared" si="639"/>
        <v>1.2907276151714216E-3</v>
      </c>
      <c r="T1548" s="1">
        <f t="shared" si="640"/>
        <v>1.6113880416171309E-4</v>
      </c>
      <c r="U1548" s="1">
        <f t="shared" si="641"/>
        <v>7.3034478586111421E-5</v>
      </c>
      <c r="V1548" s="1">
        <f t="shared" si="642"/>
        <v>3.6665304319298156E-3</v>
      </c>
      <c r="W1548" s="1">
        <f t="shared" si="650"/>
        <v>0</v>
      </c>
      <c r="X1548" s="1">
        <f t="shared" si="650"/>
        <v>0</v>
      </c>
      <c r="Y1548" s="1">
        <f t="shared" si="650"/>
        <v>0</v>
      </c>
      <c r="Z1548" s="1">
        <f t="shared" si="650"/>
        <v>0</v>
      </c>
      <c r="AA1548" s="1">
        <f>+AA$3*$F1548*ABS($F1548)*COS(2*PI()*$A1548/$AZ$22+AA$4)*COS(2*PI()*$A1548/$BA$22+AA$5)</f>
        <v>0</v>
      </c>
      <c r="AB1548" s="39">
        <f>+AB$3*$F1548*ABS($F1548)*COS(2*2*PI()*$A1548/$BA$33+AB$4)*COS(2*2*PI()*$A1548/$BA$34+AB$5)*COS(2*2*PI()*$A1548/$BA$35+AB$6)</f>
        <v>0</v>
      </c>
      <c r="AE1548" s="20">
        <f>+$AF$20*SIGN(SOI!A1547)*(ABS(SOI!A1547))^$AE$2</f>
        <v>-0.15820981386071464</v>
      </c>
      <c r="AF1548" s="20">
        <f t="shared" si="645"/>
        <v>-6.2836160322120527E-2</v>
      </c>
      <c r="AG1548" s="19">
        <f t="shared" si="647"/>
        <v>0.39225391072626148</v>
      </c>
      <c r="AH1548" s="19">
        <f t="shared" si="648"/>
        <v>0.42274366889567017</v>
      </c>
      <c r="AI1548">
        <f t="shared" si="644"/>
        <v>0.91560000000002506</v>
      </c>
      <c r="AJ1548">
        <f t="shared" si="643"/>
        <v>0.45509007104838201</v>
      </c>
      <c r="AK1548">
        <v>1</v>
      </c>
    </row>
    <row r="1549" spans="1:37" x14ac:dyDescent="0.25">
      <c r="A1549">
        <v>127.24999999999713</v>
      </c>
      <c r="B1549" s="2">
        <v>2007.2499999998843</v>
      </c>
      <c r="C1549">
        <f>+D1549+($D$2+E1549+F1549)*SOI!A1548*IF(B1549&gt;$C$18, IF(B1549&lt;$C$19,-1,1),1)</f>
        <v>0.46684378047505914</v>
      </c>
      <c r="D1549">
        <f>+$D$3*((1-$D$5)*SOI!D1548+$D$5*SOI!D1547) +   $D$4*((1-$D$5)*SOI!E1548+$D$5*SOI!E1547)</f>
        <v>0</v>
      </c>
      <c r="E1549">
        <f t="shared" si="625"/>
        <v>-0.76296473738672521</v>
      </c>
      <c r="F1549">
        <f t="shared" si="626"/>
        <v>-2.1548088905823946</v>
      </c>
      <c r="G1549">
        <f t="shared" si="633"/>
        <v>-2.9177736279691198</v>
      </c>
      <c r="H1549" s="21">
        <f t="shared" si="634"/>
        <v>-1.9032982907216987E-4</v>
      </c>
      <c r="I1549" s="37">
        <f t="shared" si="627"/>
        <v>-0.21519020298357058</v>
      </c>
      <c r="J1549" s="1">
        <f t="shared" si="635"/>
        <v>7.0127076986800944E-4</v>
      </c>
      <c r="K1549" s="1">
        <f t="shared" si="636"/>
        <v>-2.6480685799648041E-6</v>
      </c>
      <c r="L1549" s="1">
        <f t="shared" si="628"/>
        <v>0.51239180272417417</v>
      </c>
      <c r="M1549" s="1">
        <f t="shared" si="629"/>
        <v>-2.0479337310541783E-2</v>
      </c>
      <c r="N1549" s="1">
        <f t="shared" si="630"/>
        <v>0.14687129670610755</v>
      </c>
      <c r="O1549" s="1">
        <f t="shared" si="631"/>
        <v>-0.4310109524581619</v>
      </c>
      <c r="P1549" s="1">
        <f t="shared" si="632"/>
        <v>-4.4472611437652154E-4</v>
      </c>
      <c r="Q1549" s="1">
        <f t="shared" si="637"/>
        <v>-2.0229034978239422E-3</v>
      </c>
      <c r="R1549" s="1">
        <f t="shared" si="638"/>
        <v>-2.391964822670153E-5</v>
      </c>
      <c r="S1549" s="1">
        <f t="shared" si="639"/>
        <v>-4.1440926751793901E-3</v>
      </c>
      <c r="T1549" s="1">
        <f t="shared" si="640"/>
        <v>3.7159343955549123E-3</v>
      </c>
      <c r="U1549" s="1">
        <f t="shared" si="641"/>
        <v>-4.9646763779640601E-6</v>
      </c>
      <c r="V1549" s="1">
        <f t="shared" si="642"/>
        <v>1.2695138352564111E-4</v>
      </c>
      <c r="W1549" s="1">
        <f t="shared" si="650"/>
        <v>0</v>
      </c>
      <c r="X1549" s="1">
        <f t="shared" si="650"/>
        <v>0</v>
      </c>
      <c r="Y1549" s="1">
        <f t="shared" si="650"/>
        <v>0</v>
      </c>
      <c r="Z1549" s="1">
        <f t="shared" si="650"/>
        <v>0</v>
      </c>
      <c r="AA1549" s="1">
        <f>+AA$3*$F1549*ABS($F1549)*COS(2*PI()*$A1549/$AZ$22+AA$4)*COS(2*PI()*$A1549/$BA$22+AA$5)</f>
        <v>0</v>
      </c>
      <c r="AB1549" s="39">
        <f>+AB$3*$F1549*ABS($F1549)*COS(2*2*PI()*$A1549/$BA$33+AB$4)*COS(2*2*PI()*$A1549/$BA$34+AB$5)*COS(2*2*PI()*$A1549/$BA$35+AB$6)</f>
        <v>0</v>
      </c>
      <c r="AE1549" s="20">
        <f>+$AF$20*SIGN(SOI!A1548)*(ABS(SOI!A1548))^$AE$2</f>
        <v>-0.16554945151313741</v>
      </c>
      <c r="AF1549" s="20">
        <f t="shared" si="645"/>
        <v>-0.21112276387437565</v>
      </c>
      <c r="AG1549" s="19">
        <f t="shared" si="647"/>
        <v>0.34047199057848665</v>
      </c>
      <c r="AH1549" s="19">
        <f t="shared" si="648"/>
        <v>0.36647043292279513</v>
      </c>
      <c r="AI1549">
        <f t="shared" si="644"/>
        <v>0.91620000000002511</v>
      </c>
      <c r="AJ1549">
        <f t="shared" si="643"/>
        <v>0.55159475445286232</v>
      </c>
      <c r="AK1549">
        <v>1</v>
      </c>
    </row>
    <row r="1550" spans="1:37" x14ac:dyDescent="0.25">
      <c r="A1550">
        <v>127.33333333333046</v>
      </c>
      <c r="B1550" s="2">
        <v>2007.3333333332175</v>
      </c>
      <c r="C1550">
        <f>+D1550+($D$2+E1550+F1550)*SOI!A1549*IF(B1550&gt;$C$18, IF(B1550&lt;$C$19,-1,1),1)</f>
        <v>-1.6703018331085542</v>
      </c>
      <c r="D1550">
        <f>+$D$3*((1-$D$5)*SOI!D1549+$D$5*SOI!D1548) +   $D$4*((1-$D$5)*SOI!E1549+$D$5*SOI!E1548)</f>
        <v>0</v>
      </c>
      <c r="E1550">
        <f t="shared" si="625"/>
        <v>0.68067141217830951</v>
      </c>
      <c r="F1550">
        <f t="shared" si="626"/>
        <v>3.6021538009205472</v>
      </c>
      <c r="G1550">
        <f t="shared" si="633"/>
        <v>4.2828252130988567</v>
      </c>
      <c r="H1550" s="21">
        <f t="shared" si="634"/>
        <v>-1.0770041437199685E-2</v>
      </c>
      <c r="I1550" s="37">
        <f t="shared" si="627"/>
        <v>0.31558738054755475</v>
      </c>
      <c r="J1550" s="1">
        <f t="shared" si="635"/>
        <v>3.0937925013089181E-3</v>
      </c>
      <c r="K1550" s="1">
        <f t="shared" si="636"/>
        <v>8.214141897711969E-6</v>
      </c>
      <c r="L1550" s="1">
        <f t="shared" si="628"/>
        <v>-0.81015540150378218</v>
      </c>
      <c r="M1550" s="1">
        <f t="shared" si="629"/>
        <v>6.160617016476292E-2</v>
      </c>
      <c r="N1550" s="1">
        <f t="shared" si="630"/>
        <v>-0.14102045925738721</v>
      </c>
      <c r="O1550" s="1">
        <f t="shared" si="631"/>
        <v>2.3554344373268178E-2</v>
      </c>
      <c r="P1550" s="1">
        <f t="shared" si="632"/>
        <v>1.5965287068149394E-2</v>
      </c>
      <c r="Q1550" s="1">
        <f t="shared" si="637"/>
        <v>-5.842902948818454E-3</v>
      </c>
      <c r="R1550" s="1">
        <f t="shared" si="638"/>
        <v>1.0132239089386523E-4</v>
      </c>
      <c r="S1550" s="1">
        <f t="shared" si="639"/>
        <v>-5.8354155454122215E-3</v>
      </c>
      <c r="T1550" s="1">
        <f t="shared" si="640"/>
        <v>3.2108270324600097E-4</v>
      </c>
      <c r="U1550" s="1">
        <f t="shared" si="641"/>
        <v>-2.6137989407265712E-4</v>
      </c>
      <c r="V1550" s="1">
        <f t="shared" si="642"/>
        <v>4.3758933984068271E-3</v>
      </c>
      <c r="W1550" s="1">
        <f t="shared" si="650"/>
        <v>0</v>
      </c>
      <c r="X1550" s="1">
        <f t="shared" si="650"/>
        <v>0</v>
      </c>
      <c r="Y1550" s="1">
        <f t="shared" si="650"/>
        <v>0</v>
      </c>
      <c r="Z1550" s="1">
        <f t="shared" si="650"/>
        <v>0</v>
      </c>
      <c r="AA1550" s="1">
        <f>+AA$3*$F1550*ABS($F1550)*COS(2*PI()*$A1550/$AZ$22+AA$4)*COS(2*PI()*$A1550/$BA$22+AA$5)</f>
        <v>0</v>
      </c>
      <c r="AB1550" s="39">
        <f>+AB$3*$F1550*ABS($F1550)*COS(2*2*PI()*$A1550/$BA$33+AB$4)*COS(2*2*PI()*$A1550/$BA$34+AB$5)*COS(2*2*PI()*$A1550/$BA$35+AB$6)</f>
        <v>0</v>
      </c>
      <c r="AE1550" s="20">
        <f>+$AF$20*SIGN(SOI!A1549)*(ABS(SOI!A1549))^$AE$2</f>
        <v>-0.30960902624927489</v>
      </c>
      <c r="AF1550" s="20">
        <f t="shared" si="645"/>
        <v>-0.21356930975851654</v>
      </c>
      <c r="AG1550" s="19">
        <f t="shared" si="647"/>
        <v>-0.34907733885118297</v>
      </c>
      <c r="AH1550" s="19">
        <f t="shared" si="648"/>
        <v>-0.29164917404869606</v>
      </c>
      <c r="AI1550">
        <f t="shared" si="644"/>
        <v>0.91680000000002515</v>
      </c>
      <c r="AJ1550">
        <f t="shared" si="643"/>
        <v>0.13550802909266643</v>
      </c>
      <c r="AK1550">
        <v>1</v>
      </c>
    </row>
    <row r="1551" spans="1:37" x14ac:dyDescent="0.25">
      <c r="A1551">
        <v>127.41666666666379</v>
      </c>
      <c r="B1551" s="2">
        <v>2007.4166666665508</v>
      </c>
      <c r="C1551">
        <f>+D1551+($D$2+E1551+F1551)*SOI!A1550*IF(B1551&gt;$C$18, IF(B1551&lt;$C$19,-1,1),1)</f>
        <v>9.6517020895251715</v>
      </c>
      <c r="D1551">
        <f>+$D$3*((1-$D$5)*SOI!D1550+$D$5*SOI!D1549) +   $D$4*((1-$D$5)*SOI!E1550+$D$5*SOI!E1549)</f>
        <v>0</v>
      </c>
      <c r="E1551">
        <f t="shared" si="625"/>
        <v>-0.65467329770582505</v>
      </c>
      <c r="F1551">
        <f t="shared" si="626"/>
        <v>-59.668464761826499</v>
      </c>
      <c r="G1551">
        <f t="shared" si="633"/>
        <v>-60.323138059532326</v>
      </c>
      <c r="H1551" s="21">
        <f t="shared" si="634"/>
        <v>5.788107435297412E-2</v>
      </c>
      <c r="I1551" s="37">
        <f t="shared" si="627"/>
        <v>0.55300765510988792</v>
      </c>
      <c r="J1551" s="1">
        <f t="shared" si="635"/>
        <v>0.1242005835499428</v>
      </c>
      <c r="K1551" s="1">
        <f t="shared" si="636"/>
        <v>6.9581238241421713E-4</v>
      </c>
      <c r="L1551" s="1">
        <f t="shared" si="628"/>
        <v>0.27553791772337621</v>
      </c>
      <c r="M1551" s="1">
        <f t="shared" si="629"/>
        <v>1.4113838722638301</v>
      </c>
      <c r="N1551" s="1">
        <f t="shared" si="630"/>
        <v>0.33569830587240695</v>
      </c>
      <c r="O1551" s="1">
        <f t="shared" si="631"/>
        <v>0.11668844884682664</v>
      </c>
      <c r="P1551" s="1">
        <f t="shared" si="632"/>
        <v>-0.80266956744096951</v>
      </c>
      <c r="Q1551" s="1">
        <f t="shared" si="637"/>
        <v>0.31865199141162059</v>
      </c>
      <c r="R1551" s="1">
        <f t="shared" si="638"/>
        <v>-9.6828879883752248E-3</v>
      </c>
      <c r="S1551" s="1">
        <f t="shared" si="639"/>
        <v>2.4341667586266314E-2</v>
      </c>
      <c r="T1551" s="1">
        <f t="shared" si="640"/>
        <v>-5.4098696045634458E-4</v>
      </c>
      <c r="U1551" s="1">
        <f t="shared" si="641"/>
        <v>2.3027339161351489E-2</v>
      </c>
      <c r="V1551" s="1">
        <f t="shared" si="642"/>
        <v>0.52371356613058406</v>
      </c>
      <c r="W1551" s="1">
        <f t="shared" si="650"/>
        <v>0</v>
      </c>
      <c r="X1551" s="1">
        <f t="shared" si="650"/>
        <v>0</v>
      </c>
      <c r="Y1551" s="1">
        <f t="shared" si="650"/>
        <v>0</v>
      </c>
      <c r="Z1551" s="1">
        <f t="shared" si="650"/>
        <v>0</v>
      </c>
      <c r="AA1551" s="1">
        <f>+AA$3*$F1551*ABS($F1551)*COS(2*PI()*$A1551/$AZ$22+AA$4)*COS(2*PI()*$A1551/$BA$22+AA$5)</f>
        <v>0</v>
      </c>
      <c r="AB1551" s="39">
        <f>+AB$3*$F1551*ABS($F1551)*COS(2*2*PI()*$A1551/$BA$33+AB$4)*COS(2*2*PI()*$A1551/$BA$34+AB$5)*COS(2*2*PI()*$A1551/$BA$35+AB$6)</f>
        <v>0</v>
      </c>
      <c r="AE1551" s="20">
        <f>+$AF$20*SIGN(SOI!A1550)*(ABS(SOI!A1550))^$AE$2</f>
        <v>-0.16554945151313741</v>
      </c>
      <c r="AF1551" s="20">
        <f t="shared" si="645"/>
        <v>-0.2578414290218331</v>
      </c>
      <c r="AG1551" s="19">
        <f t="shared" si="647"/>
        <v>-0.32430544127613137</v>
      </c>
      <c r="AH1551" s="19">
        <f t="shared" si="648"/>
        <v>-0.30820104246965974</v>
      </c>
      <c r="AI1551">
        <f t="shared" si="644"/>
        <v>0.9174000000000252</v>
      </c>
      <c r="AJ1551">
        <f t="shared" si="643"/>
        <v>6.6464012254298266E-2</v>
      </c>
      <c r="AK1551">
        <v>1</v>
      </c>
    </row>
    <row r="1552" spans="1:37" x14ac:dyDescent="0.25">
      <c r="A1552">
        <v>127.49999999999712</v>
      </c>
      <c r="B1552" s="2">
        <v>2007.499999999884</v>
      </c>
      <c r="C1552">
        <f>+D1552+($D$2+E1552+F1552)*SOI!A1551*IF(B1552&gt;$C$18, IF(B1552&lt;$C$19,-1,1),1)</f>
        <v>1.2387230111763188</v>
      </c>
      <c r="D1552">
        <f>+$D$3*((1-$D$5)*SOI!D1551+$D$5*SOI!D1550) +   $D$4*((1-$D$5)*SOI!E1551+$D$5*SOI!E1550)</f>
        <v>0</v>
      </c>
      <c r="E1552">
        <f t="shared" si="625"/>
        <v>0.67488859940255352</v>
      </c>
      <c r="F1552">
        <f t="shared" si="626"/>
        <v>-4.0227886296088204</v>
      </c>
      <c r="G1552">
        <f t="shared" si="633"/>
        <v>-3.3479000302062669</v>
      </c>
      <c r="H1552" s="21">
        <f t="shared" si="634"/>
        <v>2.2143559640449745E-2</v>
      </c>
      <c r="I1552" s="37">
        <f t="shared" si="627"/>
        <v>0.14802121142219554</v>
      </c>
      <c r="J1552" s="1">
        <f t="shared" si="635"/>
        <v>9.4479076107675496E-3</v>
      </c>
      <c r="K1552" s="1">
        <f t="shared" si="636"/>
        <v>-3.0803116359672069E-6</v>
      </c>
      <c r="L1552" s="1">
        <f t="shared" si="628"/>
        <v>-3.3772928878355291E-3</v>
      </c>
      <c r="M1552" s="1">
        <f t="shared" si="629"/>
        <v>0.40111078633699931</v>
      </c>
      <c r="N1552" s="1">
        <f t="shared" si="630"/>
        <v>-1.9459747959657419E-2</v>
      </c>
      <c r="O1552" s="1">
        <f t="shared" si="631"/>
        <v>0.63211590795949568</v>
      </c>
      <c r="P1552" s="1">
        <f t="shared" si="632"/>
        <v>-5.3515932110415117E-2</v>
      </c>
      <c r="Q1552" s="1">
        <f t="shared" si="637"/>
        <v>-5.2495719050033949E-3</v>
      </c>
      <c r="R1552" s="1">
        <f t="shared" si="638"/>
        <v>4.2697748111217527E-5</v>
      </c>
      <c r="S1552" s="1">
        <f t="shared" si="639"/>
        <v>-3.7768627229021399E-4</v>
      </c>
      <c r="T1552" s="1">
        <f t="shared" si="640"/>
        <v>3.5920552165798695E-5</v>
      </c>
      <c r="U1552" s="1">
        <f t="shared" si="641"/>
        <v>4.1094420958006213E-4</v>
      </c>
      <c r="V1552" s="1">
        <f t="shared" si="642"/>
        <v>-2.0240823699903417E-3</v>
      </c>
      <c r="W1552" s="1">
        <f t="shared" si="650"/>
        <v>0</v>
      </c>
      <c r="X1552" s="1">
        <f t="shared" si="650"/>
        <v>0</v>
      </c>
      <c r="Y1552" s="1">
        <f t="shared" si="650"/>
        <v>0</v>
      </c>
      <c r="Z1552" s="1">
        <f t="shared" si="650"/>
        <v>0</v>
      </c>
      <c r="AA1552" s="1">
        <f>+AA$3*$F1552*ABS($F1552)*COS(2*PI()*$A1552/$AZ$22+AA$4)*COS(2*PI()*$A1552/$BA$22+AA$5)</f>
        <v>0</v>
      </c>
      <c r="AB1552" s="39">
        <f>+AB$3*$F1552*ABS($F1552)*COS(2*2*PI()*$A1552/$BA$33+AB$4)*COS(2*2*PI()*$A1552/$BA$34+AB$5)*COS(2*2*PI()*$A1552/$BA$35+AB$6)</f>
        <v>0</v>
      </c>
      <c r="AE1552" s="20">
        <f>+$AF$20*SIGN(SOI!A1551)*(ABS(SOI!A1551))^$AE$2</f>
        <v>-0.29836580930308693</v>
      </c>
      <c r="AF1552" s="20">
        <f t="shared" si="645"/>
        <v>-0.28937823651156336</v>
      </c>
      <c r="AG1552" s="19">
        <f t="shared" si="647"/>
        <v>-0.28623106568625845</v>
      </c>
      <c r="AH1552" s="19">
        <f t="shared" si="648"/>
        <v>-0.27479860856945748</v>
      </c>
      <c r="AI1552">
        <f t="shared" si="644"/>
        <v>0.91800000000002524</v>
      </c>
      <c r="AJ1552">
        <f t="shared" si="643"/>
        <v>3.1471708253049124E-3</v>
      </c>
      <c r="AK1552">
        <v>1</v>
      </c>
    </row>
    <row r="1553" spans="1:37" x14ac:dyDescent="0.25">
      <c r="A1553">
        <v>127.58333333333044</v>
      </c>
      <c r="B1553" s="2">
        <v>2007.5833333332173</v>
      </c>
      <c r="C1553">
        <f>+D1553+($D$2+E1553+F1553)*SOI!A1552*IF(B1553&gt;$C$18, IF(B1553&lt;$C$19,-1,1),1)</f>
        <v>-0.8472906415764887</v>
      </c>
      <c r="D1553">
        <f>+$D$3*((1-$D$5)*SOI!D1552+$D$5*SOI!D1551) +   $D$4*((1-$D$5)*SOI!E1552+$D$5*SOI!E1551)</f>
        <v>0</v>
      </c>
      <c r="E1553">
        <f t="shared" si="625"/>
        <v>-0.74906623548600848</v>
      </c>
      <c r="F1553">
        <f t="shared" si="626"/>
        <v>2.2355410452693221</v>
      </c>
      <c r="G1553">
        <f t="shared" si="633"/>
        <v>1.4864748097833136</v>
      </c>
      <c r="H1553" s="21">
        <f t="shared" si="634"/>
        <v>-9.351188209929303E-3</v>
      </c>
      <c r="I1553" s="37">
        <f t="shared" si="627"/>
        <v>0.1842027098475921</v>
      </c>
      <c r="J1553" s="1">
        <f t="shared" si="635"/>
        <v>-1.0455162395004406E-2</v>
      </c>
      <c r="K1553" s="1">
        <f t="shared" si="636"/>
        <v>6.5995565015496163E-5</v>
      </c>
      <c r="L1553" s="1">
        <f t="shared" si="628"/>
        <v>0.36453705421145427</v>
      </c>
      <c r="M1553" s="1">
        <f t="shared" si="629"/>
        <v>-0.3566871183973363</v>
      </c>
      <c r="N1553" s="1">
        <f t="shared" si="630"/>
        <v>-1.9376110300307507E-2</v>
      </c>
      <c r="O1553" s="1">
        <f t="shared" si="631"/>
        <v>-0.64860168579105637</v>
      </c>
      <c r="P1553" s="1">
        <f t="shared" si="632"/>
        <v>1.0352586828397492E-2</v>
      </c>
      <c r="Q1553" s="1">
        <f t="shared" si="637"/>
        <v>4.6481096031072483E-3</v>
      </c>
      <c r="R1553" s="1">
        <f t="shared" si="638"/>
        <v>-4.704673649981961E-5</v>
      </c>
      <c r="S1553" s="1">
        <f t="shared" si="639"/>
        <v>-4.679857698812844E-4</v>
      </c>
      <c r="T1553" s="1">
        <f t="shared" si="640"/>
        <v>3.9782979995248661E-3</v>
      </c>
      <c r="U1553" s="1">
        <f t="shared" si="641"/>
        <v>-9.8928338152280752E-5</v>
      </c>
      <c r="V1553" s="1">
        <f t="shared" si="642"/>
        <v>3.8987317668130408E-4</v>
      </c>
      <c r="W1553" s="1">
        <f t="shared" si="650"/>
        <v>0</v>
      </c>
      <c r="X1553" s="1">
        <f t="shared" si="650"/>
        <v>0</v>
      </c>
      <c r="Y1553" s="1">
        <f t="shared" si="650"/>
        <v>0</v>
      </c>
      <c r="Z1553" s="1">
        <f t="shared" si="650"/>
        <v>0</v>
      </c>
      <c r="AA1553" s="1">
        <f>+AA$3*$F1553*ABS($F1553)*COS(2*PI()*$A1553/$AZ$22+AA$4)*COS(2*PI()*$A1553/$BA$22+AA$5)</f>
        <v>0</v>
      </c>
      <c r="AB1553" s="39">
        <f>+AB$3*$F1553*ABS($F1553)*COS(2*2*PI()*$A1553/$BA$33+AB$4)*COS(2*2*PI()*$A1553/$BA$34+AB$5)*COS(2*2*PI()*$A1553/$BA$35+AB$6)</f>
        <v>0</v>
      </c>
      <c r="AE1553" s="20">
        <f>+$AF$20*SIGN(SOI!A1552)*(ABS(SOI!A1552))^$AE$2</f>
        <v>-0.40421944871846566</v>
      </c>
      <c r="AF1553" s="20">
        <f t="shared" si="645"/>
        <v>-0.43978340593743992</v>
      </c>
      <c r="AG1553" s="19">
        <f t="shared" si="647"/>
        <v>-0.25744699205237942</v>
      </c>
      <c r="AH1553" s="19">
        <f t="shared" si="648"/>
        <v>-0.25500897740116213</v>
      </c>
      <c r="AI1553">
        <f t="shared" si="644"/>
        <v>0.91860000000002529</v>
      </c>
      <c r="AJ1553">
        <f t="shared" si="643"/>
        <v>0.1823364138850605</v>
      </c>
      <c r="AK1553">
        <v>1</v>
      </c>
    </row>
    <row r="1554" spans="1:37" x14ac:dyDescent="0.25">
      <c r="A1554">
        <v>127.66666666666377</v>
      </c>
      <c r="B1554" s="2">
        <v>2007.6666666665506</v>
      </c>
      <c r="C1554">
        <f>+D1554+($D$2+E1554+F1554)*SOI!A1553*IF(B1554&gt;$C$18, IF(B1554&lt;$C$19,-1,1),1)</f>
        <v>1.0286597814552043</v>
      </c>
      <c r="D1554">
        <f>+$D$3*((1-$D$5)*SOI!D1553+$D$5*SOI!D1552) +   $D$4*((1-$D$5)*SOI!E1553+$D$5*SOI!E1552)</f>
        <v>0</v>
      </c>
      <c r="E1554">
        <f t="shared" si="625"/>
        <v>0.91133851658087384</v>
      </c>
      <c r="F1554">
        <f t="shared" si="626"/>
        <v>-1.9004344602878009</v>
      </c>
      <c r="G1554">
        <f t="shared" si="633"/>
        <v>-0.98909594370692711</v>
      </c>
      <c r="H1554" s="21">
        <f t="shared" si="634"/>
        <v>-2.1811020034601555E-2</v>
      </c>
      <c r="I1554" s="37">
        <f t="shared" si="627"/>
        <v>-0.50202924020654505</v>
      </c>
      <c r="J1554" s="1">
        <f t="shared" si="635"/>
        <v>-2.2465293281492389E-2</v>
      </c>
      <c r="K1554" s="1">
        <f t="shared" si="636"/>
        <v>-1.6733020647405338E-7</v>
      </c>
      <c r="L1554" s="1">
        <f t="shared" si="628"/>
        <v>-1.0918843727092611</v>
      </c>
      <c r="M1554" s="1">
        <f t="shared" si="629"/>
        <v>0.28121322239174107</v>
      </c>
      <c r="N1554" s="1">
        <f t="shared" si="630"/>
        <v>4.4658119373835584E-2</v>
      </c>
      <c r="O1554" s="1">
        <f t="shared" si="631"/>
        <v>0.19074098135780673</v>
      </c>
      <c r="P1554" s="1">
        <f t="shared" si="632"/>
        <v>-2.9799403242063889E-5</v>
      </c>
      <c r="Q1554" s="1">
        <f t="shared" si="637"/>
        <v>8.4461444397134176E-3</v>
      </c>
      <c r="R1554" s="1">
        <f t="shared" si="638"/>
        <v>2.3299395043934241E-4</v>
      </c>
      <c r="S1554" s="1">
        <f t="shared" si="639"/>
        <v>-2.9396760751211172E-3</v>
      </c>
      <c r="T1554" s="1">
        <f t="shared" si="640"/>
        <v>3.5042753326085872E-3</v>
      </c>
      <c r="U1554" s="1">
        <f t="shared" si="641"/>
        <v>-7.7609055310663118E-7</v>
      </c>
      <c r="V1554" s="1">
        <f t="shared" si="642"/>
        <v>2.5865201989137969E-6</v>
      </c>
      <c r="W1554" s="1">
        <f t="shared" si="650"/>
        <v>0</v>
      </c>
      <c r="X1554" s="1">
        <f t="shared" si="650"/>
        <v>0</v>
      </c>
      <c r="Y1554" s="1">
        <f t="shared" si="650"/>
        <v>0</v>
      </c>
      <c r="Z1554" s="1">
        <f t="shared" si="650"/>
        <v>0</v>
      </c>
      <c r="AA1554" s="1">
        <f>+AA$3*$F1554*ABS($F1554)*COS(2*PI()*$A1554/$AZ$22+AA$4)*COS(2*PI()*$A1554/$BA$22+AA$5)</f>
        <v>0</v>
      </c>
      <c r="AB1554" s="39">
        <f>+AB$3*$F1554*ABS($F1554)*COS(2*2*PI()*$A1554/$BA$33+AB$4)*COS(2*2*PI()*$A1554/$BA$34+AB$5)*COS(2*2*PI()*$A1554/$BA$35+AB$6)</f>
        <v>0</v>
      </c>
      <c r="AE1554" s="20">
        <f>+$AF$20*SIGN(SOI!A1553)*(ABS(SOI!A1553))^$AE$2</f>
        <v>-0.61676495979076706</v>
      </c>
      <c r="AF1554" s="20">
        <f t="shared" si="645"/>
        <v>-0.59366977055896009</v>
      </c>
      <c r="AG1554" s="19">
        <f t="shared" si="647"/>
        <v>-0.42151958928585131</v>
      </c>
      <c r="AH1554" s="19">
        <f t="shared" si="648"/>
        <v>-0.29203005159753742</v>
      </c>
      <c r="AI1554">
        <f t="shared" si="644"/>
        <v>0.91920000000002533</v>
      </c>
      <c r="AJ1554">
        <f t="shared" si="643"/>
        <v>0.17215018127310877</v>
      </c>
      <c r="AK1554">
        <v>1</v>
      </c>
    </row>
    <row r="1555" spans="1:37" x14ac:dyDescent="0.25">
      <c r="A1555">
        <v>127.7499999999971</v>
      </c>
      <c r="B1555" s="2">
        <v>2007.7499999998838</v>
      </c>
      <c r="C1555">
        <f>+D1555+($D$2+E1555+F1555)*SOI!A1554*IF(B1555&gt;$C$18, IF(B1555&lt;$C$19,-1,1),1)</f>
        <v>-1.2328395371215903</v>
      </c>
      <c r="D1555">
        <f>+$D$3*((1-$D$5)*SOI!D1554+$D$5*SOI!D1553) +   $D$4*((1-$D$5)*SOI!E1554+$D$5*SOI!E1553)</f>
        <v>0</v>
      </c>
      <c r="E1555">
        <f t="shared" si="625"/>
        <v>-1.2742092213710468</v>
      </c>
      <c r="F1555">
        <f t="shared" si="626"/>
        <v>2.1548088907436114</v>
      </c>
      <c r="G1555">
        <f t="shared" si="633"/>
        <v>0.88059966937256462</v>
      </c>
      <c r="H1555" s="21">
        <f t="shared" si="634"/>
        <v>3.1371221655324494E-2</v>
      </c>
      <c r="I1555" s="37">
        <f t="shared" si="627"/>
        <v>0.71871365451086922</v>
      </c>
      <c r="J1555" s="1">
        <f t="shared" si="635"/>
        <v>-1.2105782110838065E-2</v>
      </c>
      <c r="K1555" s="1">
        <f t="shared" si="636"/>
        <v>2.1151628871457799E-5</v>
      </c>
      <c r="L1555" s="1">
        <f t="shared" si="628"/>
        <v>1.0616103870315265</v>
      </c>
      <c r="M1555" s="1">
        <f t="shared" si="629"/>
        <v>-0.10584969580518064</v>
      </c>
      <c r="N1555" s="1">
        <f t="shared" si="630"/>
        <v>-3.6770135300034645E-2</v>
      </c>
      <c r="O1555" s="1">
        <f t="shared" si="631"/>
        <v>-6.8489488560335446E-2</v>
      </c>
      <c r="P1555" s="1">
        <f t="shared" si="632"/>
        <v>1.0789681341777171E-2</v>
      </c>
      <c r="Q1555" s="1">
        <f t="shared" si="637"/>
        <v>2.6176234887951041E-3</v>
      </c>
      <c r="R1555" s="1">
        <f t="shared" si="638"/>
        <v>-1.0337611405346696E-4</v>
      </c>
      <c r="S1555" s="1">
        <f t="shared" si="639"/>
        <v>-3.4651429728465434E-3</v>
      </c>
      <c r="T1555" s="1">
        <f t="shared" si="640"/>
        <v>1.2233948297808584E-3</v>
      </c>
      <c r="U1555" s="1">
        <f t="shared" si="641"/>
        <v>-4.0229101375041572E-4</v>
      </c>
      <c r="V1555" s="1">
        <f t="shared" si="642"/>
        <v>7.7110181164363148E-4</v>
      </c>
      <c r="W1555" s="1">
        <f t="shared" si="650"/>
        <v>0</v>
      </c>
      <c r="X1555" s="1">
        <f t="shared" si="650"/>
        <v>0</v>
      </c>
      <c r="Y1555" s="1">
        <f t="shared" si="650"/>
        <v>0</v>
      </c>
      <c r="Z1555" s="1">
        <f t="shared" si="650"/>
        <v>0</v>
      </c>
      <c r="AA1555" s="1">
        <f>+AA$3*$F1555*ABS($F1555)*COS(2*PI()*$A1555/$AZ$22+AA$4)*COS(2*PI()*$A1555/$BA$22+AA$5)</f>
        <v>0</v>
      </c>
      <c r="AB1555" s="39">
        <f>+AB$3*$F1555*ABS($F1555)*COS(2*2*PI()*$A1555/$BA$33+AB$4)*COS(2*2*PI()*$A1555/$BA$34+AB$5)*COS(2*2*PI()*$A1555/$BA$35+AB$6)</f>
        <v>0</v>
      </c>
      <c r="AE1555" s="20">
        <f>+$AF$20*SIGN(SOI!A1554)*(ABS(SOI!A1554))^$AE$2</f>
        <v>-0.76002490316764759</v>
      </c>
      <c r="AF1555" s="20">
        <f t="shared" si="645"/>
        <v>-0.73474376014050868</v>
      </c>
      <c r="AG1555" s="19">
        <f t="shared" si="647"/>
        <v>-0.40857656243098195</v>
      </c>
      <c r="AH1555" s="19">
        <f t="shared" si="648"/>
        <v>-0.29780079376469903</v>
      </c>
      <c r="AI1555">
        <f t="shared" si="644"/>
        <v>0.91980000000002538</v>
      </c>
      <c r="AJ1555">
        <f t="shared" si="643"/>
        <v>0.32616719770952673</v>
      </c>
      <c r="AK1555">
        <v>1</v>
      </c>
    </row>
    <row r="1556" spans="1:37" x14ac:dyDescent="0.25">
      <c r="A1556">
        <v>127.83333333333043</v>
      </c>
      <c r="B1556" s="2">
        <v>2007.8333333332171</v>
      </c>
      <c r="C1556">
        <f>+D1556+($D$2+E1556+F1556)*SOI!A1555*IF(B1556&gt;$C$18, IF(B1556&lt;$C$19,-1,1),1)</f>
        <v>1.9189982858819108</v>
      </c>
      <c r="D1556">
        <f>+$D$3*((1-$D$5)*SOI!D1555+$D$5*SOI!D1554) +   $D$4*((1-$D$5)*SOI!E1555+$D$5*SOI!E1554)</f>
        <v>0</v>
      </c>
      <c r="E1556">
        <f t="shared" si="625"/>
        <v>2.3875979240554166</v>
      </c>
      <c r="F1556">
        <f t="shared" si="626"/>
        <v>-3.6021538011958665</v>
      </c>
      <c r="G1556">
        <f t="shared" si="633"/>
        <v>-1.2145558771404499</v>
      </c>
      <c r="H1556" s="21">
        <f t="shared" si="634"/>
        <v>6.8813664648721051E-3</v>
      </c>
      <c r="I1556" s="37">
        <f t="shared" si="627"/>
        <v>-0.67639327083574019</v>
      </c>
      <c r="J1556" s="1">
        <f t="shared" si="635"/>
        <v>3.6934149444914577E-2</v>
      </c>
      <c r="K1556" s="1">
        <f t="shared" si="636"/>
        <v>-2.5106437432964948E-4</v>
      </c>
      <c r="L1556" s="1">
        <f t="shared" si="628"/>
        <v>-0.14757490120414732</v>
      </c>
      <c r="M1556" s="1">
        <f t="shared" si="629"/>
        <v>-0.34314800717366001</v>
      </c>
      <c r="N1556" s="1">
        <f t="shared" si="630"/>
        <v>-4.0958711104355103E-2</v>
      </c>
      <c r="O1556" s="1">
        <f t="shared" si="631"/>
        <v>1.5437526804927049</v>
      </c>
      <c r="P1556" s="1">
        <f t="shared" si="632"/>
        <v>-4.0874151343760746E-2</v>
      </c>
      <c r="Q1556" s="1">
        <f t="shared" si="637"/>
        <v>9.4525742995168072E-3</v>
      </c>
      <c r="R1556" s="1">
        <f t="shared" si="638"/>
        <v>3.513229379591917E-4</v>
      </c>
      <c r="S1556" s="1">
        <f t="shared" si="639"/>
        <v>3.6325834058224078E-3</v>
      </c>
      <c r="T1556" s="1">
        <f t="shared" si="640"/>
        <v>3.833255648911404E-3</v>
      </c>
      <c r="U1556" s="1">
        <f t="shared" si="641"/>
        <v>-1.434246649584082E-3</v>
      </c>
      <c r="V1556" s="1">
        <f t="shared" si="642"/>
        <v>-3.2538903006469676E-3</v>
      </c>
      <c r="W1556" s="1">
        <f t="shared" si="650"/>
        <v>0</v>
      </c>
      <c r="X1556" s="1">
        <f t="shared" si="650"/>
        <v>0</v>
      </c>
      <c r="Y1556" s="1">
        <f t="shared" si="650"/>
        <v>0</v>
      </c>
      <c r="Z1556" s="1">
        <f t="shared" si="650"/>
        <v>0</v>
      </c>
      <c r="AA1556" s="1">
        <f>+AA$3*$F1556*ABS($F1556)*COS(2*PI()*$A1556/$AZ$22+AA$4)*COS(2*PI()*$A1556/$BA$22+AA$5)</f>
        <v>0</v>
      </c>
      <c r="AB1556" s="39">
        <f>+AB$3*$F1556*ABS($F1556)*COS(2*2*PI()*$A1556/$BA$33+AB$4)*COS(2*2*PI()*$A1556/$BA$34+AB$5)*COS(2*2*PI()*$A1556/$BA$35+AB$6)</f>
        <v>0</v>
      </c>
      <c r="AE1556" s="20">
        <f>+$AF$20*SIGN(SOI!A1555)*(ABS(SOI!A1555))^$AE$2</f>
        <v>-0.82744141746311162</v>
      </c>
      <c r="AF1556" s="20">
        <f t="shared" si="645"/>
        <v>-0.80863868982937925</v>
      </c>
      <c r="AG1556" s="19">
        <f t="shared" si="647"/>
        <v>-0.24202300857230971</v>
      </c>
      <c r="AH1556" s="19">
        <f t="shared" si="648"/>
        <v>-0.13723719984047544</v>
      </c>
      <c r="AI1556">
        <f t="shared" si="644"/>
        <v>0.92040000000002542</v>
      </c>
      <c r="AJ1556">
        <f t="shared" si="643"/>
        <v>0.56661568125706951</v>
      </c>
      <c r="AK1556">
        <v>1</v>
      </c>
    </row>
    <row r="1557" spans="1:37" x14ac:dyDescent="0.25">
      <c r="A1557">
        <v>127.91666666666376</v>
      </c>
      <c r="B1557" s="2">
        <v>2007.9166666665503</v>
      </c>
      <c r="C1557">
        <f>+D1557+($D$2+E1557+F1557)*SOI!A1556*IF(B1557&gt;$C$18, IF(B1557&lt;$C$19,-1,1),1)</f>
        <v>-29.862480866235387</v>
      </c>
      <c r="D1557">
        <f>+$D$3*((1-$D$5)*SOI!D1556+$D$5*SOI!D1555) +   $D$4*((1-$D$5)*SOI!E1556+$D$5*SOI!E1555)</f>
        <v>0</v>
      </c>
      <c r="E1557">
        <f t="shared" si="625"/>
        <v>-41.120340000136892</v>
      </c>
      <c r="F1557">
        <f t="shared" si="626"/>
        <v>59.668464761773777</v>
      </c>
      <c r="G1557">
        <f t="shared" si="633"/>
        <v>18.548124761636885</v>
      </c>
      <c r="H1557" s="21">
        <f t="shared" si="634"/>
        <v>0.16993284067829909</v>
      </c>
      <c r="I1557" s="37">
        <f t="shared" si="627"/>
        <v>-5.9319008670573394</v>
      </c>
      <c r="J1557" s="1">
        <f t="shared" si="635"/>
        <v>-11.742982691788793</v>
      </c>
      <c r="K1557" s="1">
        <f t="shared" si="636"/>
        <v>7.5770316178604746</v>
      </c>
      <c r="L1557" s="1">
        <f t="shared" si="628"/>
        <v>12.292377666098256</v>
      </c>
      <c r="M1557" s="1">
        <f t="shared" si="629"/>
        <v>12.440481607375988</v>
      </c>
      <c r="N1557" s="1">
        <f t="shared" si="630"/>
        <v>2.4022238208762432</v>
      </c>
      <c r="O1557" s="1">
        <f t="shared" si="631"/>
        <v>-39.562730826005307</v>
      </c>
      <c r="P1557" s="1">
        <f t="shared" si="632"/>
        <v>0.57787090189377399</v>
      </c>
      <c r="Q1557" s="1">
        <f t="shared" si="637"/>
        <v>20.098932866509735</v>
      </c>
      <c r="R1557" s="1">
        <f t="shared" si="638"/>
        <v>6.5512475760139424</v>
      </c>
      <c r="S1557" s="1">
        <f t="shared" si="639"/>
        <v>-1.8684323944951811</v>
      </c>
      <c r="T1557" s="1">
        <f t="shared" si="640"/>
        <v>8.1827581364576218</v>
      </c>
      <c r="U1557" s="1">
        <f t="shared" si="641"/>
        <v>0.17782815727347331</v>
      </c>
      <c r="V1557" s="1">
        <f t="shared" si="642"/>
        <v>-2.6980635370979358</v>
      </c>
      <c r="W1557" s="1">
        <f t="shared" si="650"/>
        <v>0</v>
      </c>
      <c r="X1557" s="1">
        <f t="shared" si="650"/>
        <v>0</v>
      </c>
      <c r="Y1557" s="1">
        <f t="shared" si="650"/>
        <v>0</v>
      </c>
      <c r="Z1557" s="1">
        <f t="shared" si="650"/>
        <v>0</v>
      </c>
      <c r="AA1557" s="1">
        <f>+AA$3*$F1557*ABS($F1557)*COS(2*PI()*$A1557/$AZ$22+AA$4)*COS(2*PI()*$A1557/$BA$22+AA$5)</f>
        <v>0</v>
      </c>
      <c r="AB1557" s="39">
        <f>+AB$3*$F1557*ABS($F1557)*COS(2*2*PI()*$A1557/$BA$33+AB$4)*COS(2*2*PI()*$A1557/$BA$34+AB$5)*COS(2*2*PI()*$A1557/$BA$35+AB$6)</f>
        <v>0</v>
      </c>
      <c r="AE1557" s="20">
        <f>+$AF$20*SIGN(SOI!A1556)*(ABS(SOI!A1556))^$AE$2</f>
        <v>-0.83844974885737844</v>
      </c>
      <c r="AF1557" s="20">
        <f t="shared" si="645"/>
        <v>-0.85638729188652063</v>
      </c>
      <c r="AG1557" s="19">
        <f t="shared" si="647"/>
        <v>-0.24841110749112483</v>
      </c>
      <c r="AH1557" s="19">
        <f t="shared" si="648"/>
        <v>-0.13737409635942197</v>
      </c>
      <c r="AI1557">
        <f t="shared" si="644"/>
        <v>0.92100000000002546</v>
      </c>
      <c r="AJ1557">
        <f t="shared" si="643"/>
        <v>0.6079761843953958</v>
      </c>
      <c r="AK1557">
        <v>1</v>
      </c>
    </row>
    <row r="1558" spans="1:37" x14ac:dyDescent="0.25">
      <c r="A1558">
        <v>127.99999999999709</v>
      </c>
      <c r="B1558" s="2">
        <v>2007.9999999998836</v>
      </c>
      <c r="C1558">
        <f>+D1558+($D$2+E1558+F1558)*SOI!A1557*IF(B1558&gt;$C$18, IF(B1558&lt;$C$19,-1,1),1)</f>
        <v>-2.3870297667514135</v>
      </c>
      <c r="D1558">
        <f>+$D$3*((1-$D$5)*SOI!D1557+$D$5*SOI!D1556) +   $D$4*((1-$D$5)*SOI!E1557+$D$5*SOI!E1556)</f>
        <v>0</v>
      </c>
      <c r="E1558">
        <f t="shared" ref="E1558:E1621" si="651">$E$3*COS(2*PI()*(A1558+$E$2)/$H$3)+$E$4*COS(2*PI()*(A1558+$E$2)/$H$4)+$E$5*COS(2*PI()*(A1558+$E$2)/$H$5)+$E$6*COS(2*PI()/$H$6*(A1558+$E$2))+$E$7*COS(2*PI()/$H$7*(A1558+$E$2))+$E$8*COS(2*PI()/$H$8*(A1558+$E$2))+$E$9*COS(2*PI()/$H$9*(A1558+$E$2))+$E$10*COS(2*PI()/$H$10*(A1558+$E$2))+$E$11*COS(2*PI()/$H$11*(A1558+$E$2))+$E$12*COS(2*PI()/$H$12*(A1558+$E$2))+$E$13*COS(2*PI()/$H$13*(A1558+$E$2))+$E$14*COS(2*PI()/$H$14*(A1558+$E$2))+$E$15*COS(2*PI()/$H$15*(A1558+$E$2))+$E$16*COS(2*PI()/$H$16*(A1558+$E$2))+$E$17*COS(2*PI()/$H$17*(A1558+$E$2))</f>
        <v>-2.6892524473986796</v>
      </c>
      <c r="F1558">
        <f t="shared" ref="F1558:F1621" si="652">$F$3*COS(2*PI()*(B1558+$F$2)/$H$3)+$F$4*COS(2*PI()*(B1558+$F$2)/$H$4)+$F$5*COS(2*PI()*(B1558+$F$2)/$H$5)+$F$6*COS(2*PI()/$H$6*(B1558+$F$2))+$F$7*COS(2*PI()/$H$7*(B1558+$F$2))+$F$8*COS(2*PI()/$H$8*(B1558+$F$2))+$F$9*COS(2*PI()/$H$9*(B1558+$F$2))+$F$10*COS(2*PI()/$H$10*(B1558+$F$2))+$F$11*COS(2*PI()/$H$11*(B1558+$F$2))+$F$12*COS(2*PI()/$H$12*(B1558+$F$2))+$F$13*COS(2*PI()/$H$13*(B1558+$F$2))+$F$14*COS(2*PI()/$H$14*(B1558+$F$2))+$F$15*COS(2*PI()/$H$15*(B1558+$F$2))+$F$16*COS(2*PI()/$H$16*(B1558+$F$2))+$F$17*COS(2*PI()/$H$17*(B1558+$F$2))</f>
        <v>4.0227886299413687</v>
      </c>
      <c r="G1558">
        <f t="shared" si="633"/>
        <v>1.333536182542689</v>
      </c>
      <c r="H1558" s="21">
        <f t="shared" si="634"/>
        <v>2.9773071672698041E-2</v>
      </c>
      <c r="I1558" s="37">
        <f t="shared" ref="I1558:I1621" si="653">+(I$3*$E1558+I$5*$F1558)*COS(2*PI()*$A1558*$A$9+I$4)</f>
        <v>-1.3328782409055424</v>
      </c>
      <c r="J1558" s="1">
        <f t="shared" si="635"/>
        <v>-0.19464347508157456</v>
      </c>
      <c r="K1558" s="1">
        <f t="shared" si="636"/>
        <v>9.9917286783658189E-4</v>
      </c>
      <c r="L1558" s="1">
        <f t="shared" ref="L1558:L1621" si="654">+(L$3*$E1558+L$5*$F1558)*COS(2*PI()*$A1558*$A$9+L$4)^2</f>
        <v>2.9808807730181077</v>
      </c>
      <c r="M1558" s="1">
        <f t="shared" ref="M1558:M1621" si="655">+(M$3*$E1558+M$5*$F1558)*COS(2*PI()*$A1558*$A$7+M$4)</f>
        <v>0.91770274081846936</v>
      </c>
      <c r="N1558" s="1">
        <f t="shared" ref="N1558:N1621" si="656">+(N$3*$E1558+N$5*$F1558)*COS(2*PI()*$A1558*$A$8+N$4)</f>
        <v>0.18633222357610124</v>
      </c>
      <c r="O1558" s="1">
        <f t="shared" ref="O1558:O1621" si="657">+(O$3*$E1558+O$5*$F1558)*COS(2*PI()*$A1558*$A$8+O$4)^2</f>
        <v>-1.2294131811561342</v>
      </c>
      <c r="P1558" s="1">
        <f t="shared" ref="P1558:P1621" si="658">+(P$3*$E1558+P$5*$F1558)*COS(2*PI()*$A1558*$A$7+P$4)^2</f>
        <v>1.0112348883699438E-2</v>
      </c>
      <c r="Q1558" s="1">
        <f t="shared" si="637"/>
        <v>0.11500383748638934</v>
      </c>
      <c r="R1558" s="1">
        <f t="shared" si="638"/>
        <v>8.4228669083897256E-3</v>
      </c>
      <c r="S1558" s="1">
        <f t="shared" si="639"/>
        <v>-3.2564804813136804E-2</v>
      </c>
      <c r="T1558" s="1">
        <f t="shared" si="640"/>
        <v>6.1662343952233724E-2</v>
      </c>
      <c r="U1558" s="1">
        <f t="shared" si="641"/>
        <v>6.9922724170799289E-4</v>
      </c>
      <c r="V1558" s="1">
        <f t="shared" si="642"/>
        <v>-3.6622491616450318E-3</v>
      </c>
      <c r="W1558" s="1">
        <f t="shared" si="650"/>
        <v>0</v>
      </c>
      <c r="X1558" s="1">
        <f t="shared" si="650"/>
        <v>0</v>
      </c>
      <c r="Y1558" s="1">
        <f t="shared" si="650"/>
        <v>0</v>
      </c>
      <c r="Z1558" s="1">
        <f t="shared" si="650"/>
        <v>0</v>
      </c>
      <c r="AA1558" s="1">
        <f>+AA$3*$F1558*ABS($F1558)*COS(2*PI()*$A1558/$AZ$22+AA$4)*COS(2*PI()*$A1558/$BA$22+AA$5)</f>
        <v>0</v>
      </c>
      <c r="AB1558" s="39">
        <f>+AB$3*$F1558*ABS($F1558)*COS(2*2*PI()*$A1558/$BA$33+AB$4)*COS(2*2*PI()*$A1558/$BA$34+AB$5)*COS(2*2*PI()*$A1558/$BA$35+AB$6)</f>
        <v>0</v>
      </c>
      <c r="AE1558" s="20">
        <f>+$AF$20*SIGN(SOI!A1557)*(ABS(SOI!A1557))^$AE$2</f>
        <v>-0.90327070933907194</v>
      </c>
      <c r="AF1558" s="20">
        <f t="shared" si="645"/>
        <v>-0.87094530821022376</v>
      </c>
      <c r="AG1558" s="19">
        <f t="shared" si="647"/>
        <v>-0.14478598321686839</v>
      </c>
      <c r="AH1558" s="19">
        <f t="shared" si="648"/>
        <v>-0.14531905896310707</v>
      </c>
      <c r="AI1558">
        <f t="shared" si="644"/>
        <v>0.92160000000002551</v>
      </c>
      <c r="AJ1558">
        <f t="shared" si="643"/>
        <v>0.72615932499335534</v>
      </c>
      <c r="AK1558">
        <v>1</v>
      </c>
    </row>
    <row r="1559" spans="1:37" x14ac:dyDescent="0.25">
      <c r="A1559">
        <v>128.08333333333042</v>
      </c>
      <c r="B1559" s="2">
        <v>2008.0833333332168</v>
      </c>
      <c r="C1559">
        <f>+D1559+($D$2+E1559+F1559)*SOI!A1558*IF(B1559&gt;$C$18, IF(B1559&lt;$C$19,-1,1),1)</f>
        <v>1.5114092036223414</v>
      </c>
      <c r="D1559">
        <f>+$D$3*((1-$D$5)*SOI!D1558+$D$5*SOI!D1557) +   $D$4*((1-$D$5)*SOI!E1558+$D$5*SOI!E1557)</f>
        <v>0</v>
      </c>
      <c r="E1559">
        <f t="shared" si="651"/>
        <v>1.3464768079798803</v>
      </c>
      <c r="F1559">
        <f t="shared" si="652"/>
        <v>-2.235541045404787</v>
      </c>
      <c r="G1559">
        <f t="shared" ref="G1559:G1622" si="659">+E1559+F1559</f>
        <v>-0.8890642374249067</v>
      </c>
      <c r="H1559" s="21">
        <f t="shared" ref="H1559:H1622" si="660">+$H$19*SUM(I1559:V1559)</f>
        <v>-1.9655559734918199E-2</v>
      </c>
      <c r="I1559" s="37">
        <f t="shared" si="653"/>
        <v>0.79070579222066939</v>
      </c>
      <c r="J1559" s="1">
        <f t="shared" ref="J1559:J1622" si="661">+(J$3)*I1559*M1559</f>
        <v>-4.134540021825106E-2</v>
      </c>
      <c r="K1559" s="1">
        <f t="shared" ref="K1559:K1622" si="662">+(K$3)*L1559*P1559*O1559</f>
        <v>-6.3810253224500145E-8</v>
      </c>
      <c r="L1559" s="1">
        <f t="shared" si="654"/>
        <v>-1.3518235892423036</v>
      </c>
      <c r="M1559" s="1">
        <f t="shared" si="655"/>
        <v>-0.32859801627647262</v>
      </c>
      <c r="N1559" s="1">
        <f t="shared" si="656"/>
        <v>-5.9210764666088309E-2</v>
      </c>
      <c r="O1559" s="1">
        <f t="shared" si="657"/>
        <v>2.0071840982351747E-3</v>
      </c>
      <c r="P1559" s="1">
        <f t="shared" si="658"/>
        <v>-8.7224225729969583E-4</v>
      </c>
      <c r="Q1559" s="1">
        <f t="shared" ref="Q1559:Q1622" si="663">+(Q$3)*M1559*N1559</f>
        <v>1.3085428354351216E-2</v>
      </c>
      <c r="R1559" s="1">
        <f t="shared" ref="R1559:R1622" si="664">+(R$3)*I1559*N1559*M1559</f>
        <v>-5.6853864745555613E-4</v>
      </c>
      <c r="S1559" s="1">
        <f t="shared" ref="S1559:S1622" si="665">+(S$3)*I1559*N1559</f>
        <v>-6.138830250625579E-3</v>
      </c>
      <c r="T1559" s="1">
        <f t="shared" ref="T1559:T1622" si="666">+(T$3)*L1559*O1559</f>
        <v>4.5654625719741422E-5</v>
      </c>
      <c r="U1559" s="1">
        <f t="shared" ref="U1559:U1622" si="667">+(U$3)*P1559*I1559</f>
        <v>3.5778972161904481E-5</v>
      </c>
      <c r="V1559" s="1">
        <f t="shared" ref="V1559:V1622" si="668">+(V$3)*P1559*N1559</f>
        <v>-1.0037964829762162E-4</v>
      </c>
      <c r="W1559" s="1">
        <f t="shared" si="650"/>
        <v>0</v>
      </c>
      <c r="X1559" s="1">
        <f t="shared" si="650"/>
        <v>0</v>
      </c>
      <c r="Y1559" s="1">
        <f t="shared" si="650"/>
        <v>0</v>
      </c>
      <c r="Z1559" s="1">
        <f t="shared" si="650"/>
        <v>0</v>
      </c>
      <c r="AA1559" s="1">
        <f>+AA$3*$F1559*ABS($F1559)*COS(2*PI()*$A1559/$AZ$22+AA$4)*COS(2*PI()*$A1559/$BA$22+AA$5)</f>
        <v>0</v>
      </c>
      <c r="AB1559" s="39">
        <f>+AB$3*$F1559*ABS($F1559)*COS(2*2*PI()*$A1559/$BA$33+AB$4)*COS(2*2*PI()*$A1559/$BA$34+AB$5)*COS(2*2*PI()*$A1559/$BA$35+AB$6)</f>
        <v>0</v>
      </c>
      <c r="AE1559" s="20">
        <f>+$AF$20*SIGN(SOI!A1558)*(ABS(SOI!A1558))^$AE$2</f>
        <v>-0.87111546643422055</v>
      </c>
      <c r="AF1559" s="20">
        <f t="shared" si="645"/>
        <v>-0.81478876198604999</v>
      </c>
      <c r="AG1559" s="19">
        <f t="shared" si="647"/>
        <v>-0.15156497458113685</v>
      </c>
      <c r="AH1559" s="19">
        <f t="shared" si="648"/>
        <v>-0.16136931012572714</v>
      </c>
      <c r="AI1559">
        <f t="shared" si="644"/>
        <v>0.92220000000002555</v>
      </c>
      <c r="AJ1559">
        <f t="shared" si="643"/>
        <v>0.66322378740491317</v>
      </c>
      <c r="AK1559">
        <v>1</v>
      </c>
    </row>
    <row r="1560" spans="1:37" x14ac:dyDescent="0.25">
      <c r="A1560">
        <v>128.16666666666376</v>
      </c>
      <c r="B1560" s="2">
        <v>2008.1666666665501</v>
      </c>
      <c r="C1560">
        <f>+D1560+($D$2+E1560+F1560)*SOI!A1559*IF(B1560&gt;$C$18, IF(B1560&lt;$C$19,-1,1),1)</f>
        <v>-1.1227411091072343</v>
      </c>
      <c r="D1560">
        <f>+$D$3*((1-$D$5)*SOI!D1559+$D$5*SOI!D1558) +   $D$4*((1-$D$5)*SOI!E1559+$D$5*SOI!E1558)</f>
        <v>0</v>
      </c>
      <c r="E1560">
        <f t="shared" si="651"/>
        <v>-0.94082667484971472</v>
      </c>
      <c r="F1560">
        <f t="shared" si="652"/>
        <v>1.9004344604114536</v>
      </c>
      <c r="G1560">
        <f t="shared" si="659"/>
        <v>0.95960778556173887</v>
      </c>
      <c r="H1560" s="21">
        <f t="shared" si="660"/>
        <v>-9.9592213202664755E-3</v>
      </c>
      <c r="I1560" s="37">
        <f t="shared" si="653"/>
        <v>-0.34760564160481994</v>
      </c>
      <c r="J1560" s="1">
        <f t="shared" si="661"/>
        <v>-1.7538528703189686E-3</v>
      </c>
      <c r="K1560" s="1">
        <f t="shared" si="662"/>
        <v>2.1853525591309972E-5</v>
      </c>
      <c r="L1560" s="1">
        <f t="shared" si="654"/>
        <v>0.16662064956598535</v>
      </c>
      <c r="M1560" s="1">
        <f t="shared" si="655"/>
        <v>3.1707280799098438E-2</v>
      </c>
      <c r="N1560" s="1">
        <f t="shared" si="656"/>
        <v>1.343161144888153E-3</v>
      </c>
      <c r="O1560" s="1">
        <f t="shared" si="657"/>
        <v>-0.36289168798487909</v>
      </c>
      <c r="P1560" s="1">
        <f t="shared" si="658"/>
        <v>1.3405084318380488E-2</v>
      </c>
      <c r="Q1560" s="1">
        <f t="shared" si="663"/>
        <v>2.8642403306328937E-5</v>
      </c>
      <c r="R1560" s="1">
        <f t="shared" si="664"/>
        <v>5.4708322691748232E-7</v>
      </c>
      <c r="S1560" s="1">
        <f t="shared" si="665"/>
        <v>-6.1218822361402034E-5</v>
      </c>
      <c r="T1560" s="1">
        <f t="shared" si="666"/>
        <v>1.0173804841734585E-3</v>
      </c>
      <c r="U1560" s="1">
        <f t="shared" si="667"/>
        <v>2.4173090807735182E-4</v>
      </c>
      <c r="V1560" s="1">
        <f t="shared" si="668"/>
        <v>-3.4994963672242581E-5</v>
      </c>
      <c r="W1560" s="1">
        <f t="shared" si="650"/>
        <v>0</v>
      </c>
      <c r="X1560" s="1">
        <f t="shared" si="650"/>
        <v>0</v>
      </c>
      <c r="Y1560" s="1">
        <f t="shared" si="650"/>
        <v>0</v>
      </c>
      <c r="Z1560" s="1">
        <f t="shared" si="650"/>
        <v>0</v>
      </c>
      <c r="AA1560" s="1">
        <f>+AA$3*$F1560*ABS($F1560)*COS(2*PI()*$A1560/$AZ$22+AA$4)*COS(2*PI()*$A1560/$BA$22+AA$5)</f>
        <v>0</v>
      </c>
      <c r="AB1560" s="39">
        <f>+AB$3*$F1560*ABS($F1560)*COS(2*2*PI()*$A1560/$BA$33+AB$4)*COS(2*2*PI()*$A1560/$BA$34+AB$5)*COS(2*2*PI()*$A1560/$BA$35+AB$6)</f>
        <v>0</v>
      </c>
      <c r="AE1560" s="20">
        <f>+$AF$20*SIGN(SOI!A1559)*(ABS(SOI!A1559))^$AE$2</f>
        <v>-0.66998011018485737</v>
      </c>
      <c r="AF1560" s="20">
        <f t="shared" si="645"/>
        <v>-0.69797461392509119</v>
      </c>
      <c r="AG1560" s="19">
        <f t="shared" si="647"/>
        <v>-3.3045399510937962E-2</v>
      </c>
      <c r="AH1560" s="19">
        <f t="shared" si="648"/>
        <v>-0.10119213787620332</v>
      </c>
      <c r="AI1560">
        <f t="shared" si="644"/>
        <v>0.9228000000000256</v>
      </c>
      <c r="AJ1560">
        <f t="shared" ref="AJ1560:AJ1623" si="669">+ABS(AF1560-AG1560)</f>
        <v>0.6649292144141532</v>
      </c>
      <c r="AK1560">
        <v>1</v>
      </c>
    </row>
    <row r="1561" spans="1:37" x14ac:dyDescent="0.25">
      <c r="A1561">
        <v>128.2499999999971</v>
      </c>
      <c r="B1561" s="2">
        <v>2008.2499999998834</v>
      </c>
      <c r="C1561">
        <f>+D1561+($D$2+E1561+F1561)*SOI!A1560*IF(B1561&gt;$C$18, IF(B1561&lt;$C$19,-1,1),1)</f>
        <v>1.2387412967123317</v>
      </c>
      <c r="D1561">
        <f>+$D$3*((1-$D$5)*SOI!D1560+$D$5*SOI!D1559) +   $D$4*((1-$D$5)*SOI!E1560+$D$5*SOI!E1559)</f>
        <v>0</v>
      </c>
      <c r="E1561">
        <f t="shared" si="651"/>
        <v>0.76296473739020509</v>
      </c>
      <c r="F1561">
        <f t="shared" si="652"/>
        <v>-2.1548088909995666</v>
      </c>
      <c r="G1561">
        <f t="shared" si="659"/>
        <v>-1.3918441536093615</v>
      </c>
      <c r="H1561" s="21">
        <f t="shared" si="660"/>
        <v>1.5313375550346967E-2</v>
      </c>
      <c r="I1561" s="37">
        <f t="shared" si="653"/>
        <v>-3.8824587295577286E-2</v>
      </c>
      <c r="J1561" s="1">
        <f t="shared" si="661"/>
        <v>-1.1781690079854963E-3</v>
      </c>
      <c r="K1561" s="1">
        <f t="shared" si="662"/>
        <v>-6.4878415698343964E-5</v>
      </c>
      <c r="L1561" s="1">
        <f t="shared" si="654"/>
        <v>-0.11265490883824149</v>
      </c>
      <c r="M1561" s="1">
        <f t="shared" si="655"/>
        <v>0.19070119027165869</v>
      </c>
      <c r="N1561" s="1">
        <f t="shared" si="656"/>
        <v>1.5494193015665701E-2</v>
      </c>
      <c r="O1561" s="1">
        <f t="shared" si="657"/>
        <v>0.7370523841602471</v>
      </c>
      <c r="P1561" s="1">
        <f t="shared" si="658"/>
        <v>-2.8980484606921507E-2</v>
      </c>
      <c r="Q1561" s="1">
        <f t="shared" si="663"/>
        <v>1.9872142941996618E-3</v>
      </c>
      <c r="R1561" s="1">
        <f t="shared" si="664"/>
        <v>4.2394418061931183E-6</v>
      </c>
      <c r="S1561" s="1">
        <f t="shared" si="665"/>
        <v>-7.8876175441565052E-5</v>
      </c>
      <c r="T1561" s="1">
        <f t="shared" si="666"/>
        <v>1.3970953086799736E-3</v>
      </c>
      <c r="U1561" s="1">
        <f t="shared" si="667"/>
        <v>-5.8369813858125406E-5</v>
      </c>
      <c r="V1561" s="1">
        <f t="shared" si="668"/>
        <v>8.7273517881478462E-4</v>
      </c>
      <c r="W1561" s="1">
        <f t="shared" si="650"/>
        <v>0</v>
      </c>
      <c r="X1561" s="1">
        <f t="shared" si="650"/>
        <v>0</v>
      </c>
      <c r="Y1561" s="1">
        <f t="shared" si="650"/>
        <v>0</v>
      </c>
      <c r="Z1561" s="1">
        <f t="shared" si="650"/>
        <v>0</v>
      </c>
      <c r="AA1561" s="1">
        <f>+AA$3*$F1561*ABS($F1561)*COS(2*PI()*$A1561/$AZ$22+AA$4)*COS(2*PI()*$A1561/$BA$22+AA$5)</f>
        <v>0</v>
      </c>
      <c r="AB1561" s="39">
        <f>+AB$3*$F1561*ABS($F1561)*COS(2*2*PI()*$A1561/$BA$33+AB$4)*COS(2*2*PI()*$A1561/$BA$34+AB$5)*COS(2*2*PI()*$A1561/$BA$35+AB$6)</f>
        <v>0</v>
      </c>
      <c r="AE1561" s="20">
        <f>+$AF$20*SIGN(SOI!A1560)*(ABS(SOI!A1560))^$AE$2</f>
        <v>-0.55282826515619587</v>
      </c>
      <c r="AF1561" s="20">
        <f t="shared" si="645"/>
        <v>-0.55376757325124604</v>
      </c>
      <c r="AG1561" s="19">
        <f t="shared" si="647"/>
        <v>-5.6042694274772015E-2</v>
      </c>
      <c r="AH1561" s="19">
        <f t="shared" si="648"/>
        <v>-0.10949449610000039</v>
      </c>
      <c r="AI1561">
        <f t="shared" ref="AI1561:AI1624" si="670">+AI1560+$AI$22</f>
        <v>0.92340000000002564</v>
      </c>
      <c r="AJ1561">
        <f t="shared" si="669"/>
        <v>0.49772487897647399</v>
      </c>
      <c r="AK1561">
        <v>1</v>
      </c>
    </row>
    <row r="1562" spans="1:37" x14ac:dyDescent="0.25">
      <c r="A1562">
        <v>128.33333333333044</v>
      </c>
      <c r="B1562" s="2">
        <v>2008.3333333332166</v>
      </c>
      <c r="C1562">
        <f>+D1562+($D$2+E1562+F1562)*SOI!A1561*IF(B1562&gt;$C$18, IF(B1562&lt;$C$19,-1,1),1)</f>
        <v>-1.8697487291653749</v>
      </c>
      <c r="D1562">
        <f>+$D$3*((1-$D$5)*SOI!D1561+$D$5*SOI!D1560) +   $D$4*((1-$D$5)*SOI!E1561+$D$5*SOI!E1560)</f>
        <v>0</v>
      </c>
      <c r="E1562">
        <f t="shared" si="651"/>
        <v>-0.68067141218297955</v>
      </c>
      <c r="F1562">
        <f t="shared" si="652"/>
        <v>3.6021538015038779</v>
      </c>
      <c r="G1562">
        <f t="shared" si="659"/>
        <v>2.9214823893208983</v>
      </c>
      <c r="H1562" s="21">
        <f t="shared" si="660"/>
        <v>1.5375236396114719E-3</v>
      </c>
      <c r="I1562" s="37">
        <f t="shared" si="653"/>
        <v>0.32875867658292757</v>
      </c>
      <c r="J1562" s="1">
        <f t="shared" si="661"/>
        <v>-2.2741199552694224E-2</v>
      </c>
      <c r="K1562" s="1">
        <f t="shared" si="662"/>
        <v>3.4133052234272136E-4</v>
      </c>
      <c r="L1562" s="1">
        <f t="shared" si="654"/>
        <v>0.668550925252543</v>
      </c>
      <c r="M1562" s="1">
        <f t="shared" si="655"/>
        <v>-0.43469916190049623</v>
      </c>
      <c r="N1562" s="1">
        <f t="shared" si="656"/>
        <v>2.578385182382352E-2</v>
      </c>
      <c r="O1562" s="1">
        <f t="shared" si="657"/>
        <v>-0.52251212506740097</v>
      </c>
      <c r="P1562" s="1">
        <f t="shared" si="658"/>
        <v>3.624083050016233E-2</v>
      </c>
      <c r="Q1562" s="1">
        <f t="shared" si="663"/>
        <v>-7.5380486574396213E-3</v>
      </c>
      <c r="R1562" s="1">
        <f t="shared" si="664"/>
        <v>1.3617371565946711E-4</v>
      </c>
      <c r="S1562" s="1">
        <f t="shared" si="665"/>
        <v>1.1114631151525084E-3</v>
      </c>
      <c r="T1562" s="1">
        <f t="shared" si="666"/>
        <v>5.8777136665286037E-3</v>
      </c>
      <c r="U1562" s="1">
        <f t="shared" si="667"/>
        <v>-6.1808923831557045E-4</v>
      </c>
      <c r="V1562" s="1">
        <f t="shared" si="668"/>
        <v>-1.8161587822194049E-3</v>
      </c>
      <c r="W1562" s="1">
        <f t="shared" ref="W1562:Z1581" si="671">+W$3*$F1562*ABS($F1562)*COS(2*PI()*$A1562/W$2+W$4)</f>
        <v>0</v>
      </c>
      <c r="X1562" s="1">
        <f t="shared" si="671"/>
        <v>0</v>
      </c>
      <c r="Y1562" s="1">
        <f t="shared" si="671"/>
        <v>0</v>
      </c>
      <c r="Z1562" s="1">
        <f t="shared" si="671"/>
        <v>0</v>
      </c>
      <c r="AA1562" s="1">
        <f>+AA$3*$F1562*ABS($F1562)*COS(2*PI()*$A1562/$AZ$22+AA$4)*COS(2*PI()*$A1562/$BA$22+AA$5)</f>
        <v>0</v>
      </c>
      <c r="AB1562" s="39">
        <f>+AB$3*$F1562*ABS($F1562)*COS(2*2*PI()*$A1562/$BA$33+AB$4)*COS(2*2*PI()*$A1562/$BA$34+AB$5)*COS(2*2*PI()*$A1562/$BA$35+AB$6)</f>
        <v>0</v>
      </c>
      <c r="AE1562" s="20">
        <f>+$AF$20*SIGN(SOI!A1561)*(ABS(SOI!A1561))^$AE$2</f>
        <v>-0.43849434441268481</v>
      </c>
      <c r="AF1562" s="20">
        <f t="shared" si="645"/>
        <v>-0.44277267323326064</v>
      </c>
      <c r="AG1562" s="19">
        <f t="shared" si="647"/>
        <v>-0.45678854147534298</v>
      </c>
      <c r="AH1562" s="19">
        <f t="shared" si="648"/>
        <v>-0.53679112029550069</v>
      </c>
      <c r="AI1562">
        <f t="shared" si="670"/>
        <v>0.92400000000002569</v>
      </c>
      <c r="AJ1562">
        <f t="shared" si="669"/>
        <v>1.4015868242082341E-2</v>
      </c>
      <c r="AK1562">
        <v>1</v>
      </c>
    </row>
    <row r="1563" spans="1:37" x14ac:dyDescent="0.25">
      <c r="A1563">
        <v>128.41666666666379</v>
      </c>
      <c r="B1563" s="2">
        <v>2008.4166666665499</v>
      </c>
      <c r="C1563">
        <f>+D1563+($D$2+E1563+F1563)*SOI!A1562*IF(B1563&gt;$C$18, IF(B1563&lt;$C$19,-1,1),1)</f>
        <v>25.966068244156531</v>
      </c>
      <c r="D1563">
        <f>+$D$3*((1-$D$5)*SOI!D1562+$D$5*SOI!D1561) +   $D$4*((1-$D$5)*SOI!E1562+$D$5*SOI!E1561)</f>
        <v>0</v>
      </c>
      <c r="E1563">
        <f t="shared" si="651"/>
        <v>0.65467329770586402</v>
      </c>
      <c r="F1563">
        <f t="shared" si="652"/>
        <v>-59.668464761697976</v>
      </c>
      <c r="G1563">
        <f t="shared" si="659"/>
        <v>-59.013791463992114</v>
      </c>
      <c r="H1563" s="21">
        <f t="shared" si="660"/>
        <v>-9.6129846296173799E-2</v>
      </c>
      <c r="I1563" s="37">
        <f t="shared" si="653"/>
        <v>-1.3702420396031243</v>
      </c>
      <c r="J1563" s="1">
        <f t="shared" si="661"/>
        <v>-1.1102759592868687</v>
      </c>
      <c r="K1563" s="1">
        <f t="shared" si="662"/>
        <v>-4.2935292668545361E-4</v>
      </c>
      <c r="L1563" s="1">
        <f t="shared" si="654"/>
        <v>-0.98586163474386279</v>
      </c>
      <c r="M1563" s="1">
        <f t="shared" si="655"/>
        <v>5.0919755040736385</v>
      </c>
      <c r="N1563" s="1">
        <f t="shared" si="656"/>
        <v>-1.3841031333761509</v>
      </c>
      <c r="O1563" s="1">
        <f t="shared" si="657"/>
        <v>0.16534432680235456</v>
      </c>
      <c r="P1563" s="1">
        <f t="shared" si="658"/>
        <v>-9.769291003065006E-2</v>
      </c>
      <c r="Q1563" s="1">
        <f t="shared" si="663"/>
        <v>-4.7399863874701884</v>
      </c>
      <c r="R1563" s="1">
        <f t="shared" si="664"/>
        <v>-0.35688764217237262</v>
      </c>
      <c r="S1563" s="1">
        <f t="shared" si="665"/>
        <v>0.24867708858556631</v>
      </c>
      <c r="T1563" s="1">
        <f t="shared" si="666"/>
        <v>2.7427285226280101E-3</v>
      </c>
      <c r="U1563" s="1">
        <f t="shared" si="667"/>
        <v>-6.9444227496177216E-3</v>
      </c>
      <c r="V1563" s="1">
        <f t="shared" si="668"/>
        <v>-0.26280848043335608</v>
      </c>
      <c r="W1563" s="1">
        <f t="shared" si="671"/>
        <v>0</v>
      </c>
      <c r="X1563" s="1">
        <f t="shared" si="671"/>
        <v>0</v>
      </c>
      <c r="Y1563" s="1">
        <f t="shared" si="671"/>
        <v>0</v>
      </c>
      <c r="Z1563" s="1">
        <f t="shared" si="671"/>
        <v>0</v>
      </c>
      <c r="AA1563" s="1">
        <f>+AA$3*$F1563*ABS($F1563)*COS(2*PI()*$A1563/$AZ$22+AA$4)*COS(2*PI()*$A1563/$BA$22+AA$5)</f>
        <v>0</v>
      </c>
      <c r="AB1563" s="39">
        <f>+AB$3*$F1563*ABS($F1563)*COS(2*2*PI()*$A1563/$BA$33+AB$4)*COS(2*2*PI()*$A1563/$BA$34+AB$5)*COS(2*2*PI()*$A1563/$BA$35+AB$6)</f>
        <v>0</v>
      </c>
      <c r="AE1563" s="20">
        <f>+$AF$20*SIGN(SOI!A1562)*(ABS(SOI!A1562))^$AE$2</f>
        <v>-0.33699541013090117</v>
      </c>
      <c r="AF1563" s="20">
        <f t="shared" si="645"/>
        <v>-0.27933046883102469</v>
      </c>
      <c r="AG1563" s="19">
        <f t="shared" si="647"/>
        <v>-0.54109731968114061</v>
      </c>
      <c r="AH1563" s="19">
        <f t="shared" si="648"/>
        <v>-0.64968646424328902</v>
      </c>
      <c r="AI1563">
        <f t="shared" si="670"/>
        <v>0.92460000000002573</v>
      </c>
      <c r="AJ1563">
        <f t="shared" si="669"/>
        <v>0.26176685085011592</v>
      </c>
      <c r="AK1563">
        <v>1</v>
      </c>
    </row>
    <row r="1564" spans="1:37" x14ac:dyDescent="0.25">
      <c r="A1564">
        <v>128.49999999999713</v>
      </c>
      <c r="B1564" s="2">
        <v>2008.4999999998831</v>
      </c>
      <c r="C1564">
        <f>+D1564+($D$2+E1564+F1564)*SOI!A1563*IF(B1564&gt;$C$18, IF(B1564&lt;$C$19,-1,1),1)</f>
        <v>0.18790708919005292</v>
      </c>
      <c r="D1564">
        <f>+$D$3*((1-$D$5)*SOI!D1563+$D$5*SOI!D1562) +   $D$4*((1-$D$5)*SOI!E1563+$D$5*SOI!E1562)</f>
        <v>0</v>
      </c>
      <c r="E1564">
        <f t="shared" si="651"/>
        <v>-0.67488859940274004</v>
      </c>
      <c r="F1564">
        <f t="shared" si="652"/>
        <v>-4.0227886303485825</v>
      </c>
      <c r="G1564">
        <f t="shared" si="659"/>
        <v>-4.6976772297513225</v>
      </c>
      <c r="H1564" s="21">
        <f t="shared" si="660"/>
        <v>8.3656056729628937E-3</v>
      </c>
      <c r="I1564" s="37">
        <f t="shared" si="653"/>
        <v>0.23188241672736287</v>
      </c>
      <c r="J1564" s="1">
        <f t="shared" si="661"/>
        <v>4.285179367166451E-3</v>
      </c>
      <c r="K1564" s="1">
        <f t="shared" si="662"/>
        <v>-3.4041398714628972E-6</v>
      </c>
      <c r="L1564" s="1">
        <f t="shared" si="654"/>
        <v>0.22160916605982858</v>
      </c>
      <c r="M1564" s="1">
        <f t="shared" si="655"/>
        <v>0.11613251848925107</v>
      </c>
      <c r="N1564" s="1">
        <f t="shared" si="656"/>
        <v>-5.6632597741474756E-2</v>
      </c>
      <c r="O1564" s="1">
        <f t="shared" si="657"/>
        <v>-8.5945738285674478E-2</v>
      </c>
      <c r="P1564" s="1">
        <f t="shared" si="658"/>
        <v>-6.6290182321160039E-3</v>
      </c>
      <c r="Q1564" s="1">
        <f t="shared" si="663"/>
        <v>-4.4232620011060248E-3</v>
      </c>
      <c r="R1564" s="1">
        <f t="shared" si="664"/>
        <v>5.6359562141570116E-5</v>
      </c>
      <c r="S1564" s="1">
        <f t="shared" si="665"/>
        <v>-1.7218857656979584E-3</v>
      </c>
      <c r="T1564" s="1">
        <f t="shared" si="666"/>
        <v>3.2047165600347102E-4</v>
      </c>
      <c r="U1564" s="1">
        <f t="shared" si="667"/>
        <v>7.9743051119923519E-5</v>
      </c>
      <c r="V1564" s="1">
        <f t="shared" si="668"/>
        <v>-7.2966509878858647E-4</v>
      </c>
      <c r="W1564" s="1">
        <f t="shared" si="671"/>
        <v>0</v>
      </c>
      <c r="X1564" s="1">
        <f t="shared" si="671"/>
        <v>0</v>
      </c>
      <c r="Y1564" s="1">
        <f t="shared" si="671"/>
        <v>0</v>
      </c>
      <c r="Z1564" s="1">
        <f t="shared" si="671"/>
        <v>0</v>
      </c>
      <c r="AA1564" s="1">
        <f>+AA$3*$F1564*ABS($F1564)*COS(2*PI()*$A1564/$AZ$22+AA$4)*COS(2*PI()*$A1564/$BA$22+AA$5)</f>
        <v>0</v>
      </c>
      <c r="AB1564" s="39">
        <f>+AB$3*$F1564*ABS($F1564)*COS(2*2*PI()*$A1564/$BA$33+AB$4)*COS(2*2*PI()*$A1564/$BA$34+AB$5)*COS(2*2*PI()*$A1564/$BA$35+AB$6)</f>
        <v>0</v>
      </c>
      <c r="AE1564" s="20">
        <f>+$AF$20*SIGN(SOI!A1563)*(ABS(SOI!A1563))^$AE$2</f>
        <v>-6.2501651949488243E-2</v>
      </c>
      <c r="AF1564" s="20">
        <f t="shared" ref="AF1564:AF1627" si="672">+AVERAGE(AE1563:AE1565)</f>
        <v>-0.15399957134329256</v>
      </c>
      <c r="AG1564" s="19">
        <f t="shared" si="647"/>
        <v>-0.71391026509458344</v>
      </c>
      <c r="AH1564" s="19">
        <f t="shared" si="648"/>
        <v>-0.74761015429492916</v>
      </c>
      <c r="AI1564">
        <f t="shared" si="670"/>
        <v>0.92520000000002578</v>
      </c>
      <c r="AJ1564">
        <f t="shared" si="669"/>
        <v>0.55991069375129088</v>
      </c>
      <c r="AK1564">
        <v>1</v>
      </c>
    </row>
    <row r="1565" spans="1:37" x14ac:dyDescent="0.25">
      <c r="A1565">
        <v>128.58333333333047</v>
      </c>
      <c r="B1565" s="2">
        <v>2008.5833333332164</v>
      </c>
      <c r="C1565">
        <f>+D1565+($D$2+E1565+F1565)*SOI!A1564*IF(B1565&gt;$C$18, IF(B1565&lt;$C$19,-1,1),1)</f>
        <v>-0.11938429124641563</v>
      </c>
      <c r="D1565">
        <f>+$D$3*((1-$D$5)*SOI!D1564+$D$5*SOI!D1563) +   $D$4*((1-$D$5)*SOI!E1564+$D$5*SOI!E1563)</f>
        <v>0</v>
      </c>
      <c r="E1565">
        <f t="shared" si="651"/>
        <v>0.74906623548412643</v>
      </c>
      <c r="F1565">
        <f t="shared" si="652"/>
        <v>2.2355410456762641</v>
      </c>
      <c r="G1565">
        <f t="shared" si="659"/>
        <v>2.9846072811603905</v>
      </c>
      <c r="H1565" s="21">
        <f t="shared" si="660"/>
        <v>8.9518722281665304E-3</v>
      </c>
      <c r="I1565" s="37">
        <f t="shared" si="653"/>
        <v>-3.1178359787689437E-2</v>
      </c>
      <c r="J1565" s="1">
        <f t="shared" si="661"/>
        <v>-9.8429370192393215E-6</v>
      </c>
      <c r="K1565" s="1">
        <f t="shared" si="662"/>
        <v>1.2433130062006634E-5</v>
      </c>
      <c r="L1565" s="1">
        <f t="shared" si="654"/>
        <v>-3.2378621912337952E-2</v>
      </c>
      <c r="M1565" s="1">
        <f t="shared" si="655"/>
        <v>1.9839197422979039E-3</v>
      </c>
      <c r="N1565" s="1">
        <f t="shared" si="656"/>
        <v>-5.9510287925121481E-2</v>
      </c>
      <c r="O1565" s="1">
        <f t="shared" si="657"/>
        <v>0.53867717541327331</v>
      </c>
      <c r="P1565" s="1">
        <f t="shared" si="658"/>
        <v>2.6439146131515986E-2</v>
      </c>
      <c r="Q1565" s="1">
        <f t="shared" si="663"/>
        <v>-7.9403288206463386E-5</v>
      </c>
      <c r="R1565" s="1">
        <f t="shared" si="664"/>
        <v>-1.3603444208586974E-7</v>
      </c>
      <c r="S1565" s="1">
        <f t="shared" si="665"/>
        <v>2.4328500986851105E-4</v>
      </c>
      <c r="T1565" s="1">
        <f t="shared" si="666"/>
        <v>2.9347052787359303E-4</v>
      </c>
      <c r="U1565" s="1">
        <f t="shared" si="667"/>
        <v>4.2763821357345565E-5</v>
      </c>
      <c r="V1565" s="1">
        <f t="shared" si="668"/>
        <v>3.058069516894483E-3</v>
      </c>
      <c r="W1565" s="1">
        <f t="shared" si="671"/>
        <v>0</v>
      </c>
      <c r="X1565" s="1">
        <f t="shared" si="671"/>
        <v>0</v>
      </c>
      <c r="Y1565" s="1">
        <f t="shared" si="671"/>
        <v>0</v>
      </c>
      <c r="Z1565" s="1">
        <f t="shared" si="671"/>
        <v>0</v>
      </c>
      <c r="AA1565" s="1">
        <f>+AA$3*$F1565*ABS($F1565)*COS(2*PI()*$A1565/$AZ$22+AA$4)*COS(2*PI()*$A1565/$BA$22+AA$5)</f>
        <v>0</v>
      </c>
      <c r="AB1565" s="39">
        <f>+AB$3*$F1565*ABS($F1565)*COS(2*2*PI()*$A1565/$BA$33+AB$4)*COS(2*2*PI()*$A1565/$BA$34+AB$5)*COS(2*2*PI()*$A1565/$BA$35+AB$6)</f>
        <v>0</v>
      </c>
      <c r="AE1565" s="20">
        <f>+$AF$20*SIGN(SOI!A1564)*(ABS(SOI!A1564))^$AE$2</f>
        <v>-6.2501651949488243E-2</v>
      </c>
      <c r="AF1565" s="20">
        <f t="shared" si="672"/>
        <v>-0.12343450944865229</v>
      </c>
      <c r="AG1565" s="19">
        <f t="shared" si="647"/>
        <v>-0.76154929483466449</v>
      </c>
      <c r="AH1565" s="19">
        <f t="shared" si="648"/>
        <v>-0.77201071813688793</v>
      </c>
      <c r="AI1565">
        <f t="shared" si="670"/>
        <v>0.92580000000002582</v>
      </c>
      <c r="AJ1565">
        <f t="shared" si="669"/>
        <v>0.63811478538601218</v>
      </c>
      <c r="AK1565">
        <v>1</v>
      </c>
    </row>
    <row r="1566" spans="1:37" x14ac:dyDescent="0.25">
      <c r="A1566">
        <v>128.66666666666382</v>
      </c>
      <c r="B1566" s="2">
        <v>2008.6666666665496</v>
      </c>
      <c r="C1566">
        <f>+D1566+($D$2+E1566+F1566)*SOI!A1565*IF(B1566&gt;$C$18, IF(B1566&lt;$C$19,-1,1),1)</f>
        <v>0.78729643362125978</v>
      </c>
      <c r="D1566">
        <f>+$D$3*((1-$D$5)*SOI!D1565+$D$5*SOI!D1564) +   $D$4*((1-$D$5)*SOI!E1565+$D$5*SOI!E1564)</f>
        <v>0</v>
      </c>
      <c r="E1566">
        <f t="shared" si="651"/>
        <v>-0.91133851657632103</v>
      </c>
      <c r="F1566">
        <f t="shared" si="652"/>
        <v>-1.9004344606424637</v>
      </c>
      <c r="G1566">
        <f t="shared" si="659"/>
        <v>-2.8117729772187845</v>
      </c>
      <c r="H1566" s="21">
        <f t="shared" si="660"/>
        <v>-4.3406046957524527E-3</v>
      </c>
      <c r="I1566" s="37">
        <f t="shared" si="653"/>
        <v>-0.29913503534825264</v>
      </c>
      <c r="J1566" s="1">
        <f t="shared" si="661"/>
        <v>-9.4823979114706195E-4</v>
      </c>
      <c r="K1566" s="1">
        <f t="shared" si="662"/>
        <v>-4.9910690967816041E-4</v>
      </c>
      <c r="L1566" s="1">
        <f t="shared" si="654"/>
        <v>0.71138435125482602</v>
      </c>
      <c r="M1566" s="1">
        <f t="shared" si="655"/>
        <v>1.9920652127358555E-2</v>
      </c>
      <c r="N1566" s="1">
        <f t="shared" si="656"/>
        <v>0.14158770723242087</v>
      </c>
      <c r="O1566" s="1">
        <f t="shared" si="657"/>
        <v>-0.76990841483051176</v>
      </c>
      <c r="P1566" s="1">
        <f t="shared" si="658"/>
        <v>-3.3799018715407358E-2</v>
      </c>
      <c r="Q1566" s="1">
        <f t="shared" si="663"/>
        <v>1.896930579143046E-3</v>
      </c>
      <c r="R1566" s="1">
        <f t="shared" si="664"/>
        <v>3.1179981054063305E-5</v>
      </c>
      <c r="S1566" s="1">
        <f t="shared" si="665"/>
        <v>-5.553449990266893E-3</v>
      </c>
      <c r="T1566" s="1">
        <f t="shared" si="666"/>
        <v>9.2155430526112258E-3</v>
      </c>
      <c r="U1566" s="1">
        <f t="shared" si="667"/>
        <v>-5.2450205029964784E-4</v>
      </c>
      <c r="V1566" s="1">
        <f t="shared" si="668"/>
        <v>9.301168620527123E-3</v>
      </c>
      <c r="W1566" s="1">
        <f t="shared" si="671"/>
        <v>0</v>
      </c>
      <c r="X1566" s="1">
        <f t="shared" si="671"/>
        <v>0</v>
      </c>
      <c r="Y1566" s="1">
        <f t="shared" si="671"/>
        <v>0</v>
      </c>
      <c r="Z1566" s="1">
        <f t="shared" si="671"/>
        <v>0</v>
      </c>
      <c r="AA1566" s="1">
        <f>+AA$3*$F1566*ABS($F1566)*COS(2*PI()*$A1566/$AZ$22+AA$4)*COS(2*PI()*$A1566/$BA$22+AA$5)</f>
        <v>0</v>
      </c>
      <c r="AB1566" s="39">
        <f>+AB$3*$F1566*ABS($F1566)*COS(2*2*PI()*$A1566/$BA$33+AB$4)*COS(2*2*PI()*$A1566/$BA$34+AB$5)*COS(2*2*PI()*$A1566/$BA$35+AB$6)</f>
        <v>0</v>
      </c>
      <c r="AE1566" s="20">
        <f>+$AF$20*SIGN(SOI!A1565)*(ABS(SOI!A1565))^$AE$2</f>
        <v>-0.24530022444698038</v>
      </c>
      <c r="AF1566" s="20">
        <f t="shared" si="672"/>
        <v>-0.1884288818614234</v>
      </c>
      <c r="AG1566" s="19">
        <f t="shared" si="647"/>
        <v>-1.118309838367165</v>
      </c>
      <c r="AH1566" s="19">
        <f t="shared" si="648"/>
        <v>-0.80134028721875494</v>
      </c>
      <c r="AI1566">
        <f t="shared" si="670"/>
        <v>0.92640000000002587</v>
      </c>
      <c r="AJ1566">
        <f t="shared" si="669"/>
        <v>0.92988095650574165</v>
      </c>
      <c r="AK1566">
        <v>1</v>
      </c>
    </row>
    <row r="1567" spans="1:37" x14ac:dyDescent="0.25">
      <c r="A1567">
        <v>128.74999999999716</v>
      </c>
      <c r="B1567" s="2">
        <v>2008.7499999998829</v>
      </c>
      <c r="C1567">
        <f>+D1567+($D$2+E1567+F1567)*SOI!A1566*IF(B1567&gt;$C$18, IF(B1567&lt;$C$19,-1,1),1)</f>
        <v>-1.0287054337452985</v>
      </c>
      <c r="D1567">
        <f>+$D$3*((1-$D$5)*SOI!D1566+$D$5*SOI!D1565) +   $D$4*((1-$D$5)*SOI!E1566+$D$5*SOI!E1565)</f>
        <v>0</v>
      </c>
      <c r="E1567">
        <f t="shared" si="651"/>
        <v>1.2742092213556262</v>
      </c>
      <c r="F1567">
        <f t="shared" si="652"/>
        <v>2.1548088911287024</v>
      </c>
      <c r="G1567">
        <f t="shared" si="659"/>
        <v>3.4290181124843286</v>
      </c>
      <c r="H1567" s="21">
        <f t="shared" si="660"/>
        <v>-1.47528451897826E-2</v>
      </c>
      <c r="I1567" s="37">
        <f t="shared" si="653"/>
        <v>0.67801969545985863</v>
      </c>
      <c r="J1567" s="1">
        <f t="shared" si="661"/>
        <v>-9.1338480917069077E-3</v>
      </c>
      <c r="K1567" s="1">
        <f t="shared" si="662"/>
        <v>3.2974183232644348E-4</v>
      </c>
      <c r="L1567" s="1">
        <f t="shared" si="654"/>
        <v>-1.5194422690180678</v>
      </c>
      <c r="M1567" s="1">
        <f t="shared" si="655"/>
        <v>-8.4657245179754578E-2</v>
      </c>
      <c r="N1567" s="1">
        <f t="shared" si="656"/>
        <v>-0.19674069556923757</v>
      </c>
      <c r="O1567" s="1">
        <f t="shared" si="657"/>
        <v>0.36144706005189686</v>
      </c>
      <c r="P1567" s="1">
        <f t="shared" si="658"/>
        <v>2.2268913569634431E-2</v>
      </c>
      <c r="Q1567" s="1">
        <f t="shared" si="663"/>
        <v>1.1201615762634036E-2</v>
      </c>
      <c r="R1567" s="1">
        <f t="shared" si="664"/>
        <v>-4.1733048396058931E-4</v>
      </c>
      <c r="S1567" s="1">
        <f t="shared" si="665"/>
        <v>-1.7490674061035282E-2</v>
      </c>
      <c r="T1567" s="1">
        <f t="shared" si="666"/>
        <v>9.2407337852012331E-3</v>
      </c>
      <c r="U1567" s="1">
        <f t="shared" si="667"/>
        <v>-7.8328021434484864E-4</v>
      </c>
      <c r="V1567" s="1">
        <f t="shared" si="668"/>
        <v>8.5153226674259709E-3</v>
      </c>
      <c r="W1567" s="1">
        <f t="shared" si="671"/>
        <v>0</v>
      </c>
      <c r="X1567" s="1">
        <f t="shared" si="671"/>
        <v>0</v>
      </c>
      <c r="Y1567" s="1">
        <f t="shared" si="671"/>
        <v>0</v>
      </c>
      <c r="Z1567" s="1">
        <f t="shared" si="671"/>
        <v>0</v>
      </c>
      <c r="AA1567" s="1">
        <f>+AA$3*$F1567*ABS($F1567)*COS(2*PI()*$A1567/$AZ$22+AA$4)*COS(2*PI()*$A1567/$BA$22+AA$5)</f>
        <v>0</v>
      </c>
      <c r="AB1567" s="39">
        <f>+AB$3*$F1567*ABS($F1567)*COS(2*2*PI()*$A1567/$BA$33+AB$4)*COS(2*2*PI()*$A1567/$BA$34+AB$5)*COS(2*2*PI()*$A1567/$BA$35+AB$6)</f>
        <v>0</v>
      </c>
      <c r="AE1567" s="20">
        <f>+$AF$20*SIGN(SOI!A1566)*(ABS(SOI!A1566))^$AE$2</f>
        <v>-0.25748476918780155</v>
      </c>
      <c r="AF1567" s="20">
        <f t="shared" si="672"/>
        <v>-0.2670502676459563</v>
      </c>
      <c r="AG1567" s="19">
        <f t="shared" si="647"/>
        <v>-1.1525796366778707</v>
      </c>
      <c r="AH1567" s="19">
        <f t="shared" si="648"/>
        <v>-0.82415027806045404</v>
      </c>
      <c r="AI1567">
        <f t="shared" si="670"/>
        <v>0.92700000000002591</v>
      </c>
      <c r="AJ1567">
        <f t="shared" si="669"/>
        <v>0.88552936903191437</v>
      </c>
      <c r="AK1567">
        <v>1</v>
      </c>
    </row>
    <row r="1568" spans="1:37" x14ac:dyDescent="0.25">
      <c r="A1568">
        <v>128.8333333333305</v>
      </c>
      <c r="B1568" s="2">
        <v>2008.8333333332162</v>
      </c>
      <c r="C1568">
        <f>+D1568+($D$2+E1568+F1568)*SOI!A1567*IF(B1568&gt;$C$18, IF(B1568&lt;$C$19,-1,1),1)</f>
        <v>2.2162081385496317</v>
      </c>
      <c r="D1568">
        <f>+$D$3*((1-$D$5)*SOI!D1567+$D$5*SOI!D1566) +   $D$4*((1-$D$5)*SOI!E1567+$D$5*SOI!E1566)</f>
        <v>0</v>
      </c>
      <c r="E1568">
        <f t="shared" si="651"/>
        <v>-2.3875979240306204</v>
      </c>
      <c r="F1568">
        <f t="shared" si="652"/>
        <v>-3.6021538017791954</v>
      </c>
      <c r="G1568">
        <f t="shared" si="659"/>
        <v>-5.9897517258098159</v>
      </c>
      <c r="H1568" s="21">
        <f t="shared" si="660"/>
        <v>9.5380943708747949E-3</v>
      </c>
      <c r="I1568" s="37">
        <f t="shared" si="653"/>
        <v>-1.0812570698864779</v>
      </c>
      <c r="J1568" s="1">
        <f t="shared" si="661"/>
        <v>-3.081780190149442E-2</v>
      </c>
      <c r="K1568" s="1">
        <f t="shared" si="662"/>
        <v>-2.7333548076865571E-6</v>
      </c>
      <c r="L1568" s="1">
        <f t="shared" si="654"/>
        <v>1.2452195732755436</v>
      </c>
      <c r="M1568" s="1">
        <f t="shared" si="655"/>
        <v>0.17911227754511266</v>
      </c>
      <c r="N1568" s="1">
        <f t="shared" si="656"/>
        <v>0.20258678664980528</v>
      </c>
      <c r="O1568" s="1">
        <f t="shared" si="657"/>
        <v>-3.4208816051678283E-2</v>
      </c>
      <c r="P1568" s="1">
        <f t="shared" si="658"/>
        <v>-2.3799394637429852E-3</v>
      </c>
      <c r="Q1568" s="1">
        <f t="shared" si="663"/>
        <v>2.4403875970904255E-2</v>
      </c>
      <c r="R1568" s="1">
        <f t="shared" si="664"/>
        <v>1.4499228598707111E-3</v>
      </c>
      <c r="S1568" s="1">
        <f t="shared" si="665"/>
        <v>-2.8721697951102101E-2</v>
      </c>
      <c r="T1568" s="1">
        <f t="shared" si="666"/>
        <v>7.1673983253286598E-4</v>
      </c>
      <c r="U1568" s="1">
        <f t="shared" si="667"/>
        <v>-1.3349674840585312E-4</v>
      </c>
      <c r="V1568" s="1">
        <f t="shared" si="668"/>
        <v>9.3709776767959569E-4</v>
      </c>
      <c r="W1568" s="1">
        <f t="shared" si="671"/>
        <v>0</v>
      </c>
      <c r="X1568" s="1">
        <f t="shared" si="671"/>
        <v>0</v>
      </c>
      <c r="Y1568" s="1">
        <f t="shared" si="671"/>
        <v>0</v>
      </c>
      <c r="Z1568" s="1">
        <f t="shared" si="671"/>
        <v>0</v>
      </c>
      <c r="AA1568" s="1">
        <f>+AA$3*$F1568*ABS($F1568)*COS(2*PI()*$A1568/$AZ$22+AA$4)*COS(2*PI()*$A1568/$BA$22+AA$5)</f>
        <v>0</v>
      </c>
      <c r="AB1568" s="39">
        <f>+AB$3*$F1568*ABS($F1568)*COS(2*2*PI()*$A1568/$BA$33+AB$4)*COS(2*2*PI()*$A1568/$BA$34+AB$5)*COS(2*2*PI()*$A1568/$BA$35+AB$6)</f>
        <v>0</v>
      </c>
      <c r="AE1568" s="20">
        <f>+$AF$20*SIGN(SOI!A1567)*(ABS(SOI!A1567))^$AE$2</f>
        <v>-0.29836580930308693</v>
      </c>
      <c r="AF1568" s="20">
        <f t="shared" si="672"/>
        <v>-0.37101204116766073</v>
      </c>
      <c r="AG1568" s="19">
        <f t="shared" si="647"/>
        <v>-1.0850500098450511</v>
      </c>
      <c r="AH1568" s="19">
        <f t="shared" si="648"/>
        <v>-0.9871750150492512</v>
      </c>
      <c r="AI1568">
        <f t="shared" si="670"/>
        <v>0.92760000000002596</v>
      </c>
      <c r="AJ1568">
        <f t="shared" si="669"/>
        <v>0.71403796867739033</v>
      </c>
      <c r="AK1568">
        <v>1</v>
      </c>
    </row>
    <row r="1569" spans="1:37" x14ac:dyDescent="0.25">
      <c r="A1569">
        <v>128.91666666666384</v>
      </c>
      <c r="B1569" s="2">
        <v>2008.9166666665494</v>
      </c>
      <c r="C1569">
        <f>+D1569+($D$2+E1569+F1569)*SOI!A1568*IF(B1569&gt;$C$18, IF(B1569&lt;$C$19,-1,1),1)</f>
        <v>-90.709924285611294</v>
      </c>
      <c r="D1569">
        <f>+$D$3*((1-$D$5)*SOI!D1568+$D$5*SOI!D1567) +   $D$4*((1-$D$5)*SOI!E1568+$D$5*SOI!E1567)</f>
        <v>0</v>
      </c>
      <c r="E1569">
        <f t="shared" si="651"/>
        <v>41.12034000014507</v>
      </c>
      <c r="F1569">
        <f t="shared" si="652"/>
        <v>59.668464761645261</v>
      </c>
      <c r="G1569">
        <f t="shared" si="659"/>
        <v>100.78880476179033</v>
      </c>
      <c r="H1569" s="21">
        <f t="shared" si="660"/>
        <v>0.47996833519994608</v>
      </c>
      <c r="I1569" s="37">
        <f t="shared" si="653"/>
        <v>5.3939121396953604</v>
      </c>
      <c r="J1569" s="1">
        <f t="shared" si="661"/>
        <v>-1.3737089135789196</v>
      </c>
      <c r="K1569" s="1">
        <f t="shared" si="662"/>
        <v>4.9046879469347542E-3</v>
      </c>
      <c r="L1569" s="1">
        <f t="shared" si="654"/>
        <v>-3.7527756396952251E-2</v>
      </c>
      <c r="M1569" s="1">
        <f t="shared" si="655"/>
        <v>-1.600455139695393</v>
      </c>
      <c r="N1569" s="1">
        <f t="shared" si="656"/>
        <v>0.87156022079357431</v>
      </c>
      <c r="O1569" s="1">
        <f t="shared" si="657"/>
        <v>20.994975876252699</v>
      </c>
      <c r="P1569" s="1">
        <f t="shared" si="658"/>
        <v>0.23088583191385895</v>
      </c>
      <c r="Q1569" s="1">
        <f t="shared" si="663"/>
        <v>-0.93813047167263008</v>
      </c>
      <c r="R1569" s="1">
        <f t="shared" si="664"/>
        <v>0.27805085736052942</v>
      </c>
      <c r="S1569" s="1">
        <f t="shared" si="665"/>
        <v>0.61641230962807625</v>
      </c>
      <c r="T1569" s="1">
        <f t="shared" si="666"/>
        <v>1.3257008638947786E-2</v>
      </c>
      <c r="U1569" s="1">
        <f t="shared" si="667"/>
        <v>-6.4606612258671384E-2</v>
      </c>
      <c r="V1569" s="1">
        <f t="shared" si="668"/>
        <v>-0.39111327863010814</v>
      </c>
      <c r="W1569" s="1">
        <f t="shared" si="671"/>
        <v>0</v>
      </c>
      <c r="X1569" s="1">
        <f t="shared" si="671"/>
        <v>0</v>
      </c>
      <c r="Y1569" s="1">
        <f t="shared" si="671"/>
        <v>0</v>
      </c>
      <c r="Z1569" s="1">
        <f t="shared" si="671"/>
        <v>0</v>
      </c>
      <c r="AA1569" s="1">
        <f>+AA$3*$F1569*ABS($F1569)*COS(2*PI()*$A1569/$AZ$22+AA$4)*COS(2*PI()*$A1569/$BA$22+AA$5)</f>
        <v>0</v>
      </c>
      <c r="AB1569" s="39">
        <f>+AB$3*$F1569*ABS($F1569)*COS(2*2*PI()*$A1569/$BA$33+AB$4)*COS(2*2*PI()*$A1569/$BA$34+AB$5)*COS(2*2*PI()*$A1569/$BA$35+AB$6)</f>
        <v>0</v>
      </c>
      <c r="AE1569" s="20">
        <f>+$AF$20*SIGN(SOI!A1568)*(ABS(SOI!A1568))^$AE$2</f>
        <v>-0.55718554501209383</v>
      </c>
      <c r="AF1569" s="20">
        <f t="shared" si="672"/>
        <v>-0.48518378477172686</v>
      </c>
      <c r="AG1569" s="19">
        <f t="shared" si="647"/>
        <v>-1.1202687146680868</v>
      </c>
      <c r="AH1569" s="19">
        <f t="shared" si="648"/>
        <v>-1.0136230129571342</v>
      </c>
      <c r="AI1569">
        <f t="shared" si="670"/>
        <v>0.928200000000026</v>
      </c>
      <c r="AJ1569">
        <f t="shared" si="669"/>
        <v>0.6350849298963599</v>
      </c>
      <c r="AK1569">
        <v>1</v>
      </c>
    </row>
    <row r="1570" spans="1:37" x14ac:dyDescent="0.25">
      <c r="A1570">
        <v>128.99999999999719</v>
      </c>
      <c r="B1570" s="2">
        <v>2008.9999999998827</v>
      </c>
      <c r="C1570">
        <f>+D1570+($D$2+E1570+F1570)*SOI!A1569*IF(B1570&gt;$C$18, IF(B1570&lt;$C$19,-1,1),1)</f>
        <v>-6.7120410780293946</v>
      </c>
      <c r="D1570">
        <f>+$D$3*((1-$D$5)*SOI!D1569+$D$5*SOI!D1568) +   $D$4*((1-$D$5)*SOI!E1569+$D$5*SOI!E1568)</f>
        <v>0</v>
      </c>
      <c r="E1570">
        <f t="shared" si="651"/>
        <v>2.6892524473482657</v>
      </c>
      <c r="F1570">
        <f t="shared" si="652"/>
        <v>4.0227886306811289</v>
      </c>
      <c r="G1570">
        <f t="shared" si="659"/>
        <v>6.7120410780293946</v>
      </c>
      <c r="H1570" s="21">
        <f t="shared" si="660"/>
        <v>1.2400885064453932E-2</v>
      </c>
      <c r="I1570" s="37">
        <f t="shared" si="653"/>
        <v>-0.70023146624320276</v>
      </c>
      <c r="J1570" s="1">
        <f t="shared" si="661"/>
        <v>-5.1284683636202361E-3</v>
      </c>
      <c r="K1570" s="1">
        <f t="shared" si="662"/>
        <v>6.493153194361256E-3</v>
      </c>
      <c r="L1570" s="1">
        <f t="shared" si="654"/>
        <v>-1.5804920818117061</v>
      </c>
      <c r="M1570" s="1">
        <f t="shared" si="655"/>
        <v>4.6025521214008443E-2</v>
      </c>
      <c r="N1570" s="1">
        <f t="shared" si="656"/>
        <v>0.31433492863119611</v>
      </c>
      <c r="O1570" s="1">
        <f t="shared" si="657"/>
        <v>2.4659362999674661</v>
      </c>
      <c r="P1570" s="1">
        <f t="shared" si="658"/>
        <v>6.1792441409420092E-2</v>
      </c>
      <c r="Q1570" s="1">
        <f t="shared" si="663"/>
        <v>9.7300191358431851E-3</v>
      </c>
      <c r="R1570" s="1">
        <f t="shared" si="664"/>
        <v>3.743798319284236E-4</v>
      </c>
      <c r="S1570" s="1">
        <f t="shared" si="665"/>
        <v>-2.8860529813702754E-2</v>
      </c>
      <c r="T1570" s="1">
        <f t="shared" si="666"/>
        <v>6.5577028963806225E-2</v>
      </c>
      <c r="U1570" s="1">
        <f t="shared" si="667"/>
        <v>2.2446715091231223E-3</v>
      </c>
      <c r="V1570" s="1">
        <f t="shared" si="668"/>
        <v>-3.7751644402224498E-2</v>
      </c>
      <c r="W1570" s="1">
        <f t="shared" si="671"/>
        <v>0</v>
      </c>
      <c r="X1570" s="1">
        <f t="shared" si="671"/>
        <v>0</v>
      </c>
      <c r="Y1570" s="1">
        <f t="shared" si="671"/>
        <v>0</v>
      </c>
      <c r="Z1570" s="1">
        <f t="shared" si="671"/>
        <v>0</v>
      </c>
      <c r="AA1570" s="1">
        <f>+AA$3*$F1570*ABS($F1570)*COS(2*PI()*$A1570/$AZ$22+AA$4)*COS(2*PI()*$A1570/$BA$22+AA$5)</f>
        <v>0</v>
      </c>
      <c r="AB1570" s="39">
        <f>+AB$3*$F1570*ABS($F1570)*COS(2*2*PI()*$A1570/$BA$33+AB$4)*COS(2*2*PI()*$A1570/$BA$34+AB$5)*COS(2*2*PI()*$A1570/$BA$35+AB$6)</f>
        <v>0</v>
      </c>
      <c r="AE1570" s="20">
        <f>+$AF$20*SIGN(SOI!A1569)*(ABS(SOI!A1569))^$AE$2</f>
        <v>-0.6</v>
      </c>
      <c r="AF1570" s="20">
        <f t="shared" si="672"/>
        <v>-0.54295183817197434</v>
      </c>
      <c r="AG1570" s="19">
        <f t="shared" ref="AG1570:AG1633" si="673">+SIN((AVERAGE(H1566:H1577)+AVERAGE(H1570:H1573)/4)*($AG$19+AG1569*$AG$18*AVERAGE(G1566:G1577))*$AE$20+$AG$17) - SIN($AG$17)</f>
        <v>-1.0012464980166036</v>
      </c>
      <c r="AH1570" s="19">
        <f t="shared" si="648"/>
        <v>-0.96059066757891365</v>
      </c>
      <c r="AI1570">
        <f t="shared" si="670"/>
        <v>0.92880000000002605</v>
      </c>
      <c r="AJ1570">
        <f t="shared" si="669"/>
        <v>0.45829465984462925</v>
      </c>
      <c r="AK1570">
        <v>1</v>
      </c>
    </row>
    <row r="1571" spans="1:37" x14ac:dyDescent="0.25">
      <c r="A1571">
        <v>129.08333333333053</v>
      </c>
      <c r="B1571" s="2">
        <v>2009.0833333332159</v>
      </c>
      <c r="C1571">
        <f>+D1571+($D$2+E1571+F1571)*SOI!A1570*IF(B1571&gt;$C$18, IF(B1571&lt;$C$19,-1,1),1)</f>
        <v>2.5432326761681248</v>
      </c>
      <c r="D1571">
        <f>+$D$3*((1-$D$5)*SOI!D1570+$D$5*SOI!D1569) +   $D$4*((1-$D$5)*SOI!E1570+$D$5*SOI!E1569)</f>
        <v>0</v>
      </c>
      <c r="E1571">
        <f t="shared" si="651"/>
        <v>-1.3464768079461971</v>
      </c>
      <c r="F1571">
        <f t="shared" si="652"/>
        <v>-2.2355410458117255</v>
      </c>
      <c r="G1571">
        <f t="shared" si="659"/>
        <v>-3.5820178537579226</v>
      </c>
      <c r="H1571" s="21">
        <f t="shared" si="660"/>
        <v>2.5058770595283688E-2</v>
      </c>
      <c r="I1571" s="37">
        <f t="shared" si="653"/>
        <v>0.68852043310510314</v>
      </c>
      <c r="J1571" s="1">
        <f t="shared" si="661"/>
        <v>-7.8793216543866056E-3</v>
      </c>
      <c r="K1571" s="1">
        <f t="shared" si="662"/>
        <v>-1.2355431496211809E-3</v>
      </c>
      <c r="L1571" s="1">
        <f t="shared" si="654"/>
        <v>1.6203285370187956</v>
      </c>
      <c r="M1571" s="1">
        <f t="shared" si="655"/>
        <v>-7.1915855957467564E-2</v>
      </c>
      <c r="N1571" s="1">
        <f t="shared" si="656"/>
        <v>-0.2149182140930905</v>
      </c>
      <c r="O1571" s="1">
        <f t="shared" si="657"/>
        <v>-0.71543377756456994</v>
      </c>
      <c r="P1571" s="1">
        <f t="shared" si="658"/>
        <v>-3.9531134561861268E-2</v>
      </c>
      <c r="Q1571" s="1">
        <f t="shared" si="663"/>
        <v>1.0394897561156413E-2</v>
      </c>
      <c r="R1571" s="1">
        <f t="shared" si="664"/>
        <v>-3.9327303971746177E-4</v>
      </c>
      <c r="S1571" s="1">
        <f t="shared" si="665"/>
        <v>-1.9402607170918552E-2</v>
      </c>
      <c r="T1571" s="1">
        <f t="shared" si="666"/>
        <v>1.9505185270767784E-2</v>
      </c>
      <c r="U1571" s="1">
        <f t="shared" si="667"/>
        <v>1.4119910024801012E-3</v>
      </c>
      <c r="V1571" s="1">
        <f t="shared" si="668"/>
        <v>-1.6512787002485662E-2</v>
      </c>
      <c r="W1571" s="1">
        <f t="shared" si="671"/>
        <v>0</v>
      </c>
      <c r="X1571" s="1">
        <f t="shared" si="671"/>
        <v>0</v>
      </c>
      <c r="Y1571" s="1">
        <f t="shared" si="671"/>
        <v>0</v>
      </c>
      <c r="Z1571" s="1">
        <f t="shared" si="671"/>
        <v>0</v>
      </c>
      <c r="AA1571" s="1">
        <f>+AA$3*$F1571*ABS($F1571)*COS(2*PI()*$A1571/$AZ$22+AA$4)*COS(2*PI()*$A1571/$BA$22+AA$5)</f>
        <v>0</v>
      </c>
      <c r="AB1571" s="39">
        <f>+AB$3*$F1571*ABS($F1571)*COS(2*2*PI()*$A1571/$BA$33+AB$4)*COS(2*2*PI()*$A1571/$BA$34+AB$5)*COS(2*2*PI()*$A1571/$BA$35+AB$6)</f>
        <v>0</v>
      </c>
      <c r="AE1571" s="20">
        <f>+$AF$20*SIGN(SOI!A1570)*(ABS(SOI!A1570))^$AE$2</f>
        <v>-0.47166996950382928</v>
      </c>
      <c r="AF1571" s="20">
        <f t="shared" si="672"/>
        <v>-0.51599936068511487</v>
      </c>
      <c r="AG1571" s="19">
        <f t="shared" si="673"/>
        <v>-0.98423710937588704</v>
      </c>
      <c r="AH1571" s="19">
        <f t="shared" ref="AH1571:AH1634" si="674">+SIN((AVERAGE(H1567:H1578)+AVERAGE(H1571:H1574)*$AH$1)*($AG$19+AH1570*$AG$18*AVERAGE(G1567:G1578))*$AE$20+$AG$17) - SIN($AG$17)+$AH$2</f>
        <v>-0.96499634537593304</v>
      </c>
      <c r="AI1571">
        <f t="shared" si="670"/>
        <v>0.92940000000002609</v>
      </c>
      <c r="AJ1571">
        <f t="shared" si="669"/>
        <v>0.46823774869077217</v>
      </c>
      <c r="AK1571">
        <v>1</v>
      </c>
    </row>
    <row r="1572" spans="1:37" x14ac:dyDescent="0.25">
      <c r="A1572">
        <v>129.16666666666387</v>
      </c>
      <c r="B1572" s="2">
        <v>2009.1666666665492</v>
      </c>
      <c r="C1572">
        <f>+D1572+($D$2+E1572+F1572)*SOI!A1571*IF(B1572&gt;$C$18, IF(B1572&lt;$C$19,-1,1),1)</f>
        <v>-2.0457080176307487</v>
      </c>
      <c r="D1572">
        <f>+$D$3*((1-$D$5)*SOI!D1571+$D$5*SOI!D1570) +   $D$4*((1-$D$5)*SOI!E1571+$D$5*SOI!E1570)</f>
        <v>0</v>
      </c>
      <c r="E1572">
        <f t="shared" si="651"/>
        <v>0.94082667483214655</v>
      </c>
      <c r="F1572">
        <f t="shared" si="652"/>
        <v>1.9004344607661157</v>
      </c>
      <c r="G1572">
        <f t="shared" si="659"/>
        <v>2.8412611355982622</v>
      </c>
      <c r="H1572" s="21">
        <f t="shared" si="660"/>
        <v>-1.9037513581961624E-2</v>
      </c>
      <c r="I1572" s="37">
        <f t="shared" si="653"/>
        <v>-0.45867530600219458</v>
      </c>
      <c r="J1572" s="1">
        <f t="shared" si="661"/>
        <v>-2.6758010784582479E-3</v>
      </c>
      <c r="K1572" s="1">
        <f t="shared" si="662"/>
        <v>4.9602091380003103E-6</v>
      </c>
      <c r="L1572" s="1">
        <f t="shared" si="654"/>
        <v>-0.67412548276751583</v>
      </c>
      <c r="M1572" s="1">
        <f t="shared" si="655"/>
        <v>3.6660731167479296E-2</v>
      </c>
      <c r="N1572" s="1">
        <f t="shared" si="656"/>
        <v>0.12048197364361733</v>
      </c>
      <c r="O1572" s="1">
        <f t="shared" si="657"/>
        <v>1.9228876133381007E-2</v>
      </c>
      <c r="P1572" s="1">
        <f t="shared" si="658"/>
        <v>1.4192510529366252E-2</v>
      </c>
      <c r="Q1572" s="1">
        <f t="shared" si="663"/>
        <v>2.9706092733017952E-3</v>
      </c>
      <c r="R1572" s="1">
        <f t="shared" si="664"/>
        <v>7.4870032162620054E-5</v>
      </c>
      <c r="S1572" s="1">
        <f t="shared" si="665"/>
        <v>-7.2459856095960845E-3</v>
      </c>
      <c r="T1572" s="1">
        <f t="shared" si="666"/>
        <v>2.1810830598750951E-4</v>
      </c>
      <c r="U1572" s="1">
        <f t="shared" si="667"/>
        <v>3.3770726339834087E-4</v>
      </c>
      <c r="V1572" s="1">
        <f t="shared" si="668"/>
        <v>-3.3234501981488753E-3</v>
      </c>
      <c r="W1572" s="1">
        <f t="shared" si="671"/>
        <v>0</v>
      </c>
      <c r="X1572" s="1">
        <f t="shared" si="671"/>
        <v>0</v>
      </c>
      <c r="Y1572" s="1">
        <f t="shared" si="671"/>
        <v>0</v>
      </c>
      <c r="Z1572" s="1">
        <f t="shared" si="671"/>
        <v>0</v>
      </c>
      <c r="AA1572" s="1">
        <f>+AA$3*$F1572*ABS($F1572)*COS(2*PI()*$A1572/$AZ$22+AA$4)*COS(2*PI()*$A1572/$BA$22+AA$5)</f>
        <v>0</v>
      </c>
      <c r="AB1572" s="39">
        <f>+AB$3*$F1572*ABS($F1572)*COS(2*2*PI()*$A1572/$BA$33+AB$4)*COS(2*2*PI()*$A1572/$BA$34+AB$5)*COS(2*2*PI()*$A1572/$BA$35+AB$6)</f>
        <v>0</v>
      </c>
      <c r="AE1572" s="20">
        <f>+$AF$20*SIGN(SOI!A1571)*(ABS(SOI!A1571))^$AE$2</f>
        <v>-0.47632811255151541</v>
      </c>
      <c r="AF1572" s="20">
        <f t="shared" si="672"/>
        <v>-0.39150749602258328</v>
      </c>
      <c r="AG1572" s="19">
        <f t="shared" si="673"/>
        <v>-1.0027488263425279</v>
      </c>
      <c r="AH1572" s="19">
        <f t="shared" si="674"/>
        <v>-0.98703026725998966</v>
      </c>
      <c r="AI1572">
        <f t="shared" si="670"/>
        <v>0.93000000000002614</v>
      </c>
      <c r="AJ1572">
        <f t="shared" si="669"/>
        <v>0.61124133031994465</v>
      </c>
      <c r="AK1572">
        <v>1</v>
      </c>
    </row>
    <row r="1573" spans="1:37" x14ac:dyDescent="0.25">
      <c r="A1573">
        <v>129.24999999999721</v>
      </c>
      <c r="B1573" s="2">
        <v>2009.2499999998824</v>
      </c>
      <c r="C1573">
        <f>+D1573+($D$2+E1573+F1573)*SOI!A1572*IF(B1573&gt;$C$18, IF(B1573&lt;$C$19,-1,1),1)</f>
        <v>0.72944340715806488</v>
      </c>
      <c r="D1573">
        <f>+$D$3*((1-$D$5)*SOI!D1572+$D$5*SOI!D1571) +   $D$4*((1-$D$5)*SOI!E1572+$D$5*SOI!E1571)</f>
        <v>0</v>
      </c>
      <c r="E1573">
        <f t="shared" si="651"/>
        <v>-0.7629647373744195</v>
      </c>
      <c r="F1573">
        <f t="shared" si="652"/>
        <v>-2.15480889125784</v>
      </c>
      <c r="G1573">
        <f t="shared" si="659"/>
        <v>-2.9177736286322595</v>
      </c>
      <c r="H1573" s="21">
        <f t="shared" si="660"/>
        <v>-4.477496758345429E-4</v>
      </c>
      <c r="I1573" s="37">
        <f t="shared" si="653"/>
        <v>0.15721858536197217</v>
      </c>
      <c r="J1573" s="1">
        <f t="shared" si="661"/>
        <v>4.9110768051757996E-4</v>
      </c>
      <c r="K1573" s="1">
        <f t="shared" si="662"/>
        <v>-6.3293842013430617E-9</v>
      </c>
      <c r="L1573" s="1">
        <f t="shared" si="654"/>
        <v>1.6826567317322808E-2</v>
      </c>
      <c r="M1573" s="1">
        <f t="shared" si="655"/>
        <v>1.963023502450276E-2</v>
      </c>
      <c r="N1573" s="1">
        <f t="shared" si="656"/>
        <v>-2.0173800245781467E-2</v>
      </c>
      <c r="O1573" s="1">
        <f t="shared" si="657"/>
        <v>-0.19568215139852296</v>
      </c>
      <c r="P1573" s="1">
        <f t="shared" si="658"/>
        <v>-7.1296563942926025E-5</v>
      </c>
      <c r="Q1573" s="1">
        <f t="shared" si="663"/>
        <v>-2.6633948302697279E-4</v>
      </c>
      <c r="R1573" s="1">
        <f t="shared" si="664"/>
        <v>2.3008937506083283E-6</v>
      </c>
      <c r="S1573" s="1">
        <f t="shared" si="665"/>
        <v>-4.1587387124277902E-4</v>
      </c>
      <c r="T1573" s="1">
        <f t="shared" si="666"/>
        <v>5.5401854238666972E-5</v>
      </c>
      <c r="U1573" s="1">
        <f t="shared" si="667"/>
        <v>5.8149810168710027E-7</v>
      </c>
      <c r="V1573" s="1">
        <f t="shared" si="668"/>
        <v>-2.7955302320794459E-6</v>
      </c>
      <c r="W1573" s="1">
        <f t="shared" si="671"/>
        <v>0</v>
      </c>
      <c r="X1573" s="1">
        <f t="shared" si="671"/>
        <v>0</v>
      </c>
      <c r="Y1573" s="1">
        <f t="shared" si="671"/>
        <v>0</v>
      </c>
      <c r="Z1573" s="1">
        <f t="shared" si="671"/>
        <v>0</v>
      </c>
      <c r="AA1573" s="1">
        <f>+AA$3*$F1573*ABS($F1573)*COS(2*PI()*$A1573/$AZ$22+AA$4)*COS(2*PI()*$A1573/$BA$22+AA$5)</f>
        <v>0</v>
      </c>
      <c r="AB1573" s="39">
        <f>+AB$3*$F1573*ABS($F1573)*COS(2*2*PI()*$A1573/$BA$33+AB$4)*COS(2*2*PI()*$A1573/$BA$34+AB$5)*COS(2*2*PI()*$A1573/$BA$35+AB$6)</f>
        <v>0</v>
      </c>
      <c r="AE1573" s="20">
        <f>+$AF$20*SIGN(SOI!A1572)*(ABS(SOI!A1572))^$AE$2</f>
        <v>-0.22652440601240525</v>
      </c>
      <c r="AF1573" s="20">
        <f t="shared" si="672"/>
        <v>-0.17669955783888627</v>
      </c>
      <c r="AG1573" s="19">
        <f t="shared" si="673"/>
        <v>-0.97368419986785104</v>
      </c>
      <c r="AH1573" s="19">
        <f t="shared" si="674"/>
        <v>-0.94958075175589263</v>
      </c>
      <c r="AI1573">
        <f t="shared" si="670"/>
        <v>0.93060000000002618</v>
      </c>
      <c r="AJ1573">
        <f t="shared" si="669"/>
        <v>0.7969846420289648</v>
      </c>
      <c r="AK1573">
        <v>1</v>
      </c>
    </row>
    <row r="1574" spans="1:37" x14ac:dyDescent="0.25">
      <c r="A1574">
        <v>129.33333333333056</v>
      </c>
      <c r="B1574" s="2">
        <v>2009.3333333332157</v>
      </c>
      <c r="C1574">
        <f>+D1574+($D$2+E1574+F1574)*SOI!A1573*IF(B1574&gt;$C$18, IF(B1574&lt;$C$19,-1,1),1)</f>
        <v>0.72808028641791234</v>
      </c>
      <c r="D1574">
        <f>+$D$3*((1-$D$5)*SOI!D1573+$D$5*SOI!D1572) +   $D$4*((1-$D$5)*SOI!E1573+$D$5*SOI!E1572)</f>
        <v>0</v>
      </c>
      <c r="E1574">
        <f t="shared" si="651"/>
        <v>0.68067141216849869</v>
      </c>
      <c r="F1574">
        <f t="shared" si="652"/>
        <v>3.6021538020545147</v>
      </c>
      <c r="G1574">
        <f t="shared" si="659"/>
        <v>4.2828252142230134</v>
      </c>
      <c r="H1574" s="21">
        <f t="shared" si="660"/>
        <v>5.0044134366077995E-3</v>
      </c>
      <c r="I1574" s="37">
        <f t="shared" si="653"/>
        <v>0.10787531881249489</v>
      </c>
      <c r="J1574" s="1">
        <f t="shared" si="661"/>
        <v>-8.7858409174228777E-4</v>
      </c>
      <c r="K1574" s="1">
        <f t="shared" si="662"/>
        <v>7.3874939069525691E-5</v>
      </c>
      <c r="L1574" s="1">
        <f t="shared" si="654"/>
        <v>-0.26494571643262105</v>
      </c>
      <c r="M1574" s="1">
        <f t="shared" si="655"/>
        <v>-5.1181604957560758E-2</v>
      </c>
      <c r="N1574" s="1">
        <f t="shared" si="656"/>
        <v>-9.794518002212256E-2</v>
      </c>
      <c r="O1574" s="1">
        <f t="shared" si="657"/>
        <v>0.52976650365910738</v>
      </c>
      <c r="P1574" s="1">
        <f t="shared" si="658"/>
        <v>1.9521339815857672E-2</v>
      </c>
      <c r="Q1574" s="1">
        <f t="shared" si="663"/>
        <v>3.3714700506263895E-3</v>
      </c>
      <c r="R1574" s="1">
        <f t="shared" si="664"/>
        <v>-1.9984741091776739E-5</v>
      </c>
      <c r="S1574" s="1">
        <f t="shared" si="665"/>
        <v>-1.3854000394404053E-3</v>
      </c>
      <c r="T1574" s="1">
        <f t="shared" si="666"/>
        <v>2.3616686028068955E-3</v>
      </c>
      <c r="U1574" s="1">
        <f t="shared" si="667"/>
        <v>-1.0924649966159989E-4</v>
      </c>
      <c r="V1574" s="1">
        <f t="shared" si="668"/>
        <v>3.7162127346676197E-3</v>
      </c>
      <c r="W1574" s="1">
        <f t="shared" si="671"/>
        <v>0</v>
      </c>
      <c r="X1574" s="1">
        <f t="shared" si="671"/>
        <v>0</v>
      </c>
      <c r="Y1574" s="1">
        <f t="shared" si="671"/>
        <v>0</v>
      </c>
      <c r="Z1574" s="1">
        <f t="shared" si="671"/>
        <v>0</v>
      </c>
      <c r="AA1574" s="1">
        <f>+AA$3*$F1574*ABS($F1574)*COS(2*PI()*$A1574/$AZ$22+AA$4)*COS(2*PI()*$A1574/$BA$22+AA$5)</f>
        <v>0</v>
      </c>
      <c r="AB1574" s="39">
        <f>+AB$3*$F1574*ABS($F1574)*COS(2*2*PI()*$A1574/$BA$33+AB$4)*COS(2*2*PI()*$A1574/$BA$34+AB$5)*COS(2*2*PI()*$A1574/$BA$35+AB$6)</f>
        <v>0</v>
      </c>
      <c r="AE1574" s="20">
        <f>+$AF$20*SIGN(SOI!A1573)*(ABS(SOI!A1573))^$AE$2</f>
        <v>0.17275384504726193</v>
      </c>
      <c r="AF1574" s="20">
        <f t="shared" si="672"/>
        <v>0.10323302749276925</v>
      </c>
      <c r="AG1574" s="19">
        <f t="shared" si="673"/>
        <v>0.20572411578985025</v>
      </c>
      <c r="AH1574" s="19">
        <f t="shared" si="674"/>
        <v>0.22160201426994988</v>
      </c>
      <c r="AI1574">
        <f t="shared" si="670"/>
        <v>0.93120000000002623</v>
      </c>
      <c r="AJ1574">
        <f t="shared" si="669"/>
        <v>0.10249108829708101</v>
      </c>
      <c r="AK1574">
        <v>1</v>
      </c>
    </row>
    <row r="1575" spans="1:37" x14ac:dyDescent="0.25">
      <c r="A1575">
        <v>129.4166666666639</v>
      </c>
      <c r="B1575" s="2">
        <v>2009.416666666549</v>
      </c>
      <c r="C1575">
        <f>+D1575+($D$2+E1575+F1575)*SOI!A1574*IF(B1575&gt;$C$18, IF(B1575&lt;$C$19,-1,1),1)</f>
        <v>-29.558337649035117</v>
      </c>
      <c r="D1575">
        <f>+$D$3*((1-$D$5)*SOI!D1574+$D$5*SOI!D1573) +   $D$4*((1-$D$5)*SOI!E1574+$D$5*SOI!E1573)</f>
        <v>0</v>
      </c>
      <c r="E1575">
        <f t="shared" si="651"/>
        <v>-0.6546732976847156</v>
      </c>
      <c r="F1575">
        <f t="shared" si="652"/>
        <v>-59.668464761570625</v>
      </c>
      <c r="G1575">
        <f t="shared" si="659"/>
        <v>-60.323138059255342</v>
      </c>
      <c r="H1575" s="21">
        <f t="shared" si="660"/>
        <v>2.9070528339244731E-2</v>
      </c>
      <c r="I1575" s="37">
        <f t="shared" si="653"/>
        <v>0.55370359525420143</v>
      </c>
      <c r="J1575" s="1">
        <f t="shared" si="661"/>
        <v>-0.15234328637551911</v>
      </c>
      <c r="K1575" s="1">
        <f t="shared" si="662"/>
        <v>4.5679719950221147E-3</v>
      </c>
      <c r="L1575" s="1">
        <f t="shared" si="654"/>
        <v>0.50259138081826049</v>
      </c>
      <c r="M1575" s="1">
        <f t="shared" si="655"/>
        <v>-1.7290144939098731</v>
      </c>
      <c r="N1575" s="1">
        <f t="shared" si="656"/>
        <v>1.7060591637335487</v>
      </c>
      <c r="O1575" s="1">
        <f t="shared" si="657"/>
        <v>0.401259070466019</v>
      </c>
      <c r="P1575" s="1">
        <f t="shared" si="658"/>
        <v>-0.84011244218500469</v>
      </c>
      <c r="Q1575" s="1">
        <f t="shared" si="663"/>
        <v>-1.9838784440212422</v>
      </c>
      <c r="R1575" s="1">
        <f t="shared" si="664"/>
        <v>6.0360041528669382E-2</v>
      </c>
      <c r="S1575" s="1">
        <f t="shared" si="665"/>
        <v>0.12386296330565978</v>
      </c>
      <c r="T1575" s="1">
        <f t="shared" si="666"/>
        <v>-3.393262500395722E-3</v>
      </c>
      <c r="U1575" s="1">
        <f t="shared" si="667"/>
        <v>2.4131847781669609E-2</v>
      </c>
      <c r="V1575" s="1">
        <f t="shared" si="668"/>
        <v>2.7857323110712207</v>
      </c>
      <c r="W1575" s="1">
        <f t="shared" si="671"/>
        <v>0</v>
      </c>
      <c r="X1575" s="1">
        <f t="shared" si="671"/>
        <v>0</v>
      </c>
      <c r="Y1575" s="1">
        <f t="shared" si="671"/>
        <v>0</v>
      </c>
      <c r="Z1575" s="1">
        <f t="shared" si="671"/>
        <v>0</v>
      </c>
      <c r="AA1575" s="1">
        <f>+AA$3*$F1575*ABS($F1575)*COS(2*PI()*$A1575/$AZ$22+AA$4)*COS(2*PI()*$A1575/$BA$22+AA$5)</f>
        <v>0</v>
      </c>
      <c r="AB1575" s="39">
        <f>+AB$3*$F1575*ABS($F1575)*COS(2*2*PI()*$A1575/$BA$33+AB$4)*COS(2*2*PI()*$A1575/$BA$34+AB$5)*COS(2*2*PI()*$A1575/$BA$35+AB$6)</f>
        <v>0</v>
      </c>
      <c r="AE1575" s="20">
        <f>+$AF$20*SIGN(SOI!A1574)*(ABS(SOI!A1574))^$AE$2</f>
        <v>0.36346964344345106</v>
      </c>
      <c r="AF1575" s="20">
        <f t="shared" si="672"/>
        <v>0.33283938603798485</v>
      </c>
      <c r="AG1575" s="19">
        <f t="shared" si="673"/>
        <v>0.58093085119211041</v>
      </c>
      <c r="AH1575" s="19">
        <f t="shared" si="674"/>
        <v>0.60031015055081971</v>
      </c>
      <c r="AI1575">
        <f t="shared" si="670"/>
        <v>0.93180000000002627</v>
      </c>
      <c r="AJ1575">
        <f t="shared" si="669"/>
        <v>0.24809146515412556</v>
      </c>
      <c r="AK1575">
        <v>1</v>
      </c>
    </row>
    <row r="1576" spans="1:37" x14ac:dyDescent="0.25">
      <c r="A1576">
        <v>129.49999999999724</v>
      </c>
      <c r="B1576" s="2">
        <v>2009.4999999998822</v>
      </c>
      <c r="C1576">
        <f>+D1576+($D$2+E1576+F1576)*SOI!A1575*IF(B1576&gt;$C$18, IF(B1576&lt;$C$19,-1,1),1)</f>
        <v>-2.3100510218883481</v>
      </c>
      <c r="D1576">
        <f>+$D$3*((1-$D$5)*SOI!D1575+$D$5*SOI!D1574) +   $D$4*((1-$D$5)*SOI!E1575+$D$5*SOI!E1574)</f>
        <v>0</v>
      </c>
      <c r="E1576">
        <f t="shared" si="651"/>
        <v>0.6748885993832836</v>
      </c>
      <c r="F1576">
        <f t="shared" si="652"/>
        <v>-4.0227886311055272</v>
      </c>
      <c r="G1576">
        <f t="shared" si="659"/>
        <v>-3.3479000317222436</v>
      </c>
      <c r="H1576" s="21">
        <f t="shared" si="660"/>
        <v>-1.0695307469978077E-2</v>
      </c>
      <c r="I1576" s="37">
        <f t="shared" si="653"/>
        <v>0.43569789052204339</v>
      </c>
      <c r="J1576" s="1">
        <f t="shared" si="661"/>
        <v>-2.9088468259699476E-2</v>
      </c>
      <c r="K1576" s="1">
        <f t="shared" si="662"/>
        <v>-1.0531213337329786E-4</v>
      </c>
      <c r="L1576" s="1">
        <f t="shared" si="654"/>
        <v>-0.62576948766770124</v>
      </c>
      <c r="M1576" s="1">
        <f t="shared" si="655"/>
        <v>-0.41955418047498422</v>
      </c>
      <c r="N1576" s="1">
        <f t="shared" si="656"/>
        <v>3.5058826706249289E-2</v>
      </c>
      <c r="O1576" s="1">
        <f t="shared" si="657"/>
        <v>0.12191678986499149</v>
      </c>
      <c r="P1576" s="1">
        <f t="shared" si="658"/>
        <v>-5.1198164522347038E-2</v>
      </c>
      <c r="Q1576" s="1">
        <f t="shared" si="663"/>
        <v>-9.8925389162839127E-3</v>
      </c>
      <c r="R1576" s="1">
        <f t="shared" si="664"/>
        <v>2.3683743697029987E-4</v>
      </c>
      <c r="S1576" s="1">
        <f t="shared" si="665"/>
        <v>2.0028704984790271E-3</v>
      </c>
      <c r="T1576" s="1">
        <f t="shared" si="666"/>
        <v>1.2836761156521748E-3</v>
      </c>
      <c r="U1576" s="1">
        <f t="shared" si="667"/>
        <v>1.1572192940215982E-3</v>
      </c>
      <c r="V1576" s="1">
        <f t="shared" si="668"/>
        <v>3.488668037078002E-3</v>
      </c>
      <c r="W1576" s="1">
        <f t="shared" si="671"/>
        <v>0</v>
      </c>
      <c r="X1576" s="1">
        <f t="shared" si="671"/>
        <v>0</v>
      </c>
      <c r="Y1576" s="1">
        <f t="shared" si="671"/>
        <v>0</v>
      </c>
      <c r="Z1576" s="1">
        <f t="shared" si="671"/>
        <v>0</v>
      </c>
      <c r="AA1576" s="1">
        <f>+AA$3*$F1576*ABS($F1576)*COS(2*PI()*$A1576/$AZ$22+AA$4)*COS(2*PI()*$A1576/$BA$22+AA$5)</f>
        <v>0</v>
      </c>
      <c r="AB1576" s="39">
        <f>+AB$3*$F1576*ABS($F1576)*COS(2*2*PI()*$A1576/$BA$33+AB$4)*COS(2*2*PI()*$A1576/$BA$34+AB$5)*COS(2*2*PI()*$A1576/$BA$35+AB$6)</f>
        <v>0</v>
      </c>
      <c r="AE1576" s="20">
        <f>+$AF$20*SIGN(SOI!A1575)*(ABS(SOI!A1575))^$AE$2</f>
        <v>0.46229466962324162</v>
      </c>
      <c r="AF1576" s="20">
        <f t="shared" si="672"/>
        <v>0.41819498603985927</v>
      </c>
      <c r="AG1576" s="19">
        <f t="shared" si="673"/>
        <v>0.68392539215287107</v>
      </c>
      <c r="AH1576" s="19">
        <f t="shared" si="674"/>
        <v>0.69398625859498619</v>
      </c>
      <c r="AI1576">
        <f t="shared" si="670"/>
        <v>0.93240000000002632</v>
      </c>
      <c r="AJ1576">
        <f t="shared" si="669"/>
        <v>0.2657304061130118</v>
      </c>
      <c r="AK1576">
        <v>1</v>
      </c>
    </row>
    <row r="1577" spans="1:37" x14ac:dyDescent="0.25">
      <c r="A1577">
        <v>129.58333333333059</v>
      </c>
      <c r="B1577" s="2">
        <v>2009.5833333332155</v>
      </c>
      <c r="C1577">
        <f>+D1577+($D$2+E1577+F1577)*SOI!A1576*IF(B1577&gt;$C$18, IF(B1577&lt;$C$19,-1,1),1)</f>
        <v>0.92161438259986384</v>
      </c>
      <c r="D1577">
        <f>+$D$3*((1-$D$5)*SOI!D1576+$D$5*SOI!D1575) +   $D$4*((1-$D$5)*SOI!E1576+$D$5*SOI!E1575)</f>
        <v>0</v>
      </c>
      <c r="E1577">
        <f t="shared" si="651"/>
        <v>-0.74906623546918016</v>
      </c>
      <c r="F1577">
        <f t="shared" si="652"/>
        <v>2.2355410461141219</v>
      </c>
      <c r="G1577">
        <f t="shared" si="659"/>
        <v>1.4864748106449417</v>
      </c>
      <c r="H1577" s="21">
        <f t="shared" si="660"/>
        <v>2.5728449220944766E-3</v>
      </c>
      <c r="I1577" s="37">
        <f t="shared" si="653"/>
        <v>-0.2498381084853083</v>
      </c>
      <c r="J1577" s="1">
        <f t="shared" si="661"/>
        <v>-1.4125900905071853E-2</v>
      </c>
      <c r="K1577" s="1">
        <f t="shared" si="662"/>
        <v>1.1202750970474426E-6</v>
      </c>
      <c r="L1577" s="1">
        <f t="shared" si="654"/>
        <v>7.9939296792223752E-2</v>
      </c>
      <c r="M1577" s="1">
        <f t="shared" si="655"/>
        <v>0.35531220792671642</v>
      </c>
      <c r="N1577" s="1">
        <f t="shared" si="656"/>
        <v>8.2270207214543804E-3</v>
      </c>
      <c r="O1577" s="1">
        <f t="shared" si="657"/>
        <v>-6.1152981517111217E-2</v>
      </c>
      <c r="P1577" s="1">
        <f t="shared" si="658"/>
        <v>8.4996414483625559E-3</v>
      </c>
      <c r="Q1577" s="1">
        <f t="shared" si="663"/>
        <v>1.965961720796197E-3</v>
      </c>
      <c r="R1577" s="1">
        <f t="shared" si="664"/>
        <v>2.6989253252560452E-5</v>
      </c>
      <c r="S1577" s="1">
        <f t="shared" si="665"/>
        <v>-2.6950778144890325E-4</v>
      </c>
      <c r="T1577" s="1">
        <f t="shared" si="666"/>
        <v>8.2253714236324571E-5</v>
      </c>
      <c r="U1577" s="1">
        <f t="shared" si="667"/>
        <v>1.1016283554497656E-4</v>
      </c>
      <c r="V1577" s="1">
        <f t="shared" si="668"/>
        <v>-1.3590989402002181E-4</v>
      </c>
      <c r="W1577" s="1">
        <f t="shared" si="671"/>
        <v>0</v>
      </c>
      <c r="X1577" s="1">
        <f t="shared" si="671"/>
        <v>0</v>
      </c>
      <c r="Y1577" s="1">
        <f t="shared" si="671"/>
        <v>0</v>
      </c>
      <c r="Z1577" s="1">
        <f t="shared" si="671"/>
        <v>0</v>
      </c>
      <c r="AA1577" s="1">
        <f>+AA$3*$F1577*ABS($F1577)*COS(2*PI()*$A1577/$AZ$22+AA$4)*COS(2*PI()*$A1577/$BA$22+AA$5)</f>
        <v>0</v>
      </c>
      <c r="AB1577" s="39">
        <f>+AB$3*$F1577*ABS($F1577)*COS(2*2*PI()*$A1577/$BA$33+AB$4)*COS(2*2*PI()*$A1577/$BA$34+AB$5)*COS(2*2*PI()*$A1577/$BA$35+AB$6)</f>
        <v>0</v>
      </c>
      <c r="AE1577" s="20">
        <f>+$AF$20*SIGN(SOI!A1576)*(ABS(SOI!A1576))^$AE$2</f>
        <v>0.42882064505288503</v>
      </c>
      <c r="AF1577" s="20">
        <f t="shared" si="672"/>
        <v>0.44956402969546311</v>
      </c>
      <c r="AG1577" s="19">
        <f t="shared" si="673"/>
        <v>0.72202109366586931</v>
      </c>
      <c r="AH1577" s="19">
        <f t="shared" si="674"/>
        <v>0.70522149817771673</v>
      </c>
      <c r="AI1577">
        <f t="shared" si="670"/>
        <v>0.93300000000002636</v>
      </c>
      <c r="AJ1577">
        <f t="shared" si="669"/>
        <v>0.2724570639704062</v>
      </c>
      <c r="AK1577">
        <v>1</v>
      </c>
    </row>
    <row r="1578" spans="1:37" x14ac:dyDescent="0.25">
      <c r="A1578">
        <v>129.66666666666393</v>
      </c>
      <c r="B1578" s="2">
        <v>2009.6666666665487</v>
      </c>
      <c r="C1578">
        <f>+D1578+($D$2+E1578+F1578)*SOI!A1577*IF(B1578&gt;$C$18, IF(B1578&lt;$C$19,-1,1),1)</f>
        <v>-0.67258524224124328</v>
      </c>
      <c r="D1578">
        <f>+$D$3*((1-$D$5)*SOI!D1577+$D$5*SOI!D1576) +   $D$4*((1-$D$5)*SOI!E1577+$D$5*SOI!E1576)</f>
        <v>0</v>
      </c>
      <c r="E1578">
        <f t="shared" si="651"/>
        <v>0.91133851656108522</v>
      </c>
      <c r="F1578">
        <f t="shared" si="652"/>
        <v>-1.9004344610335018</v>
      </c>
      <c r="G1578">
        <f t="shared" si="659"/>
        <v>-0.98909594447241656</v>
      </c>
      <c r="H1578" s="21">
        <f t="shared" si="660"/>
        <v>1.7947394622006303E-3</v>
      </c>
      <c r="I1578" s="37">
        <f t="shared" si="653"/>
        <v>-9.4988623895271143E-2</v>
      </c>
      <c r="J1578" s="1">
        <f t="shared" si="661"/>
        <v>4.0138780205490124E-3</v>
      </c>
      <c r="K1578" s="1">
        <f t="shared" si="662"/>
        <v>-8.8336982401996128E-7</v>
      </c>
      <c r="L1578" s="1">
        <f t="shared" si="654"/>
        <v>-0.20689344563127152</v>
      </c>
      <c r="M1578" s="1">
        <f t="shared" si="655"/>
        <v>-0.26554934320579693</v>
      </c>
      <c r="N1578" s="1">
        <f t="shared" si="656"/>
        <v>1.4386497433768446E-2</v>
      </c>
      <c r="O1578" s="1">
        <f t="shared" si="657"/>
        <v>0.63954638070664815</v>
      </c>
      <c r="P1578" s="1">
        <f t="shared" si="658"/>
        <v>-2.4761540766311666E-4</v>
      </c>
      <c r="Q1578" s="1">
        <f t="shared" si="663"/>
        <v>-2.5693462885409205E-3</v>
      </c>
      <c r="R1578" s="1">
        <f t="shared" si="664"/>
        <v>-1.3410697457402954E-5</v>
      </c>
      <c r="S1578" s="1">
        <f t="shared" si="665"/>
        <v>-1.7918295862849278E-4</v>
      </c>
      <c r="T1578" s="1">
        <f t="shared" si="666"/>
        <v>2.226364848999871E-3</v>
      </c>
      <c r="U1578" s="1">
        <f t="shared" si="667"/>
        <v>-1.2201833033671419E-6</v>
      </c>
      <c r="V1578" s="1">
        <f t="shared" si="668"/>
        <v>6.9237378230273041E-6</v>
      </c>
      <c r="W1578" s="1">
        <f t="shared" si="671"/>
        <v>0</v>
      </c>
      <c r="X1578" s="1">
        <f t="shared" si="671"/>
        <v>0</v>
      </c>
      <c r="Y1578" s="1">
        <f t="shared" si="671"/>
        <v>0</v>
      </c>
      <c r="Z1578" s="1">
        <f t="shared" si="671"/>
        <v>0</v>
      </c>
      <c r="AA1578" s="1">
        <f>+AA$3*$F1578*ABS($F1578)*COS(2*PI()*$A1578/$AZ$22+AA$4)*COS(2*PI()*$A1578/$BA$22+AA$5)</f>
        <v>0</v>
      </c>
      <c r="AB1578" s="39">
        <f>+AB$3*$F1578*ABS($F1578)*COS(2*2*PI()*$A1578/$BA$33+AB$4)*COS(2*2*PI()*$A1578/$BA$34+AB$5)*COS(2*2*PI()*$A1578/$BA$35+AB$6)</f>
        <v>0</v>
      </c>
      <c r="AE1578" s="20">
        <f>+$AF$20*SIGN(SOI!A1577)*(ABS(SOI!A1577))^$AE$2</f>
        <v>0.45757677441026284</v>
      </c>
      <c r="AF1578" s="20">
        <f t="shared" si="672"/>
        <v>0.48981060115599284</v>
      </c>
      <c r="AG1578" s="19">
        <f t="shared" si="673"/>
        <v>0.83886500588878044</v>
      </c>
      <c r="AH1578" s="19">
        <f t="shared" si="674"/>
        <v>0.73595152137107767</v>
      </c>
      <c r="AI1578">
        <f t="shared" si="670"/>
        <v>0.93360000000002641</v>
      </c>
      <c r="AJ1578">
        <f t="shared" si="669"/>
        <v>0.34905440473278759</v>
      </c>
      <c r="AK1578">
        <v>1</v>
      </c>
    </row>
    <row r="1579" spans="1:37" x14ac:dyDescent="0.25">
      <c r="A1579">
        <v>129.74999999999727</v>
      </c>
      <c r="B1579" s="2">
        <v>2009.749999999882</v>
      </c>
      <c r="C1579">
        <f>+D1579+($D$2+E1579+F1579)*SOI!A1578*IF(B1579&gt;$C$18, IF(B1579&lt;$C$19,-1,1),1)</f>
        <v>0.84537568339668667</v>
      </c>
      <c r="D1579">
        <f>+$D$3*((1-$D$5)*SOI!D1578+$D$5*SOI!D1577) +   $D$4*((1-$D$5)*SOI!E1578+$D$5*SOI!E1577)</f>
        <v>0</v>
      </c>
      <c r="E1579">
        <f t="shared" si="651"/>
        <v>-1.2742092213271139</v>
      </c>
      <c r="F1579">
        <f t="shared" si="652"/>
        <v>2.1548088915319958</v>
      </c>
      <c r="G1579">
        <f t="shared" si="659"/>
        <v>0.88059967020488195</v>
      </c>
      <c r="H1579" s="21">
        <f t="shared" si="660"/>
        <v>1.5526556504950663E-2</v>
      </c>
      <c r="I1579" s="37">
        <f t="shared" si="653"/>
        <v>0.60328593688393473</v>
      </c>
      <c r="J1579" s="1">
        <f t="shared" si="661"/>
        <v>7.2921501876873655E-3</v>
      </c>
      <c r="K1579" s="1">
        <f t="shared" si="662"/>
        <v>5.5044433300781726E-4</v>
      </c>
      <c r="L1579" s="1">
        <f t="shared" si="654"/>
        <v>1.3417946108949625</v>
      </c>
      <c r="M1579" s="1">
        <f t="shared" si="655"/>
        <v>7.5960018238917196E-2</v>
      </c>
      <c r="N1579" s="1">
        <f t="shared" si="656"/>
        <v>-6.9633626686463695E-2</v>
      </c>
      <c r="O1579" s="1">
        <f t="shared" si="657"/>
        <v>-1.2152333836037397</v>
      </c>
      <c r="P1579" s="1">
        <f t="shared" si="658"/>
        <v>1.2520496561522583E-2</v>
      </c>
      <c r="Q1579" s="1">
        <f t="shared" si="663"/>
        <v>-3.5573484889311682E-3</v>
      </c>
      <c r="R1579" s="1">
        <f t="shared" si="664"/>
        <v>1.179252326278707E-4</v>
      </c>
      <c r="S1579" s="1">
        <f t="shared" si="665"/>
        <v>-5.5082323453519953E-3</v>
      </c>
      <c r="T1579" s="1">
        <f t="shared" si="666"/>
        <v>2.7436157877109183E-2</v>
      </c>
      <c r="U1579" s="1">
        <f t="shared" si="667"/>
        <v>-3.9185065044506663E-4</v>
      </c>
      <c r="V1579" s="1">
        <f t="shared" si="668"/>
        <v>1.6945268126957154E-3</v>
      </c>
      <c r="W1579" s="1">
        <f t="shared" si="671"/>
        <v>0</v>
      </c>
      <c r="X1579" s="1">
        <f t="shared" si="671"/>
        <v>0</v>
      </c>
      <c r="Y1579" s="1">
        <f t="shared" si="671"/>
        <v>0</v>
      </c>
      <c r="Z1579" s="1">
        <f t="shared" si="671"/>
        <v>0</v>
      </c>
      <c r="AA1579" s="1">
        <f>+AA$3*$F1579*ABS($F1579)*COS(2*PI()*$A1579/$AZ$22+AA$4)*COS(2*PI()*$A1579/$BA$22+AA$5)</f>
        <v>0</v>
      </c>
      <c r="AB1579" s="39">
        <f>+AB$3*$F1579*ABS($F1579)*COS(2*2*PI()*$A1579/$BA$33+AB$4)*COS(2*2*PI()*$A1579/$BA$34+AB$5)*COS(2*2*PI()*$A1579/$BA$35+AB$6)</f>
        <v>0</v>
      </c>
      <c r="AE1579" s="20">
        <f>+$AF$20*SIGN(SOI!A1578)*(ABS(SOI!A1578))^$AE$2</f>
        <v>0.58303438400483076</v>
      </c>
      <c r="AF1579" s="20">
        <f t="shared" si="672"/>
        <v>0.61154907899613542</v>
      </c>
      <c r="AG1579" s="19">
        <f t="shared" si="673"/>
        <v>0.80688309015980708</v>
      </c>
      <c r="AH1579" s="19">
        <f t="shared" si="674"/>
        <v>0.74849827367453314</v>
      </c>
      <c r="AI1579">
        <f t="shared" si="670"/>
        <v>0.93420000000002645</v>
      </c>
      <c r="AJ1579">
        <f t="shared" si="669"/>
        <v>0.19533401116367166</v>
      </c>
      <c r="AK1579">
        <v>1</v>
      </c>
    </row>
    <row r="1580" spans="1:37" x14ac:dyDescent="0.25">
      <c r="A1580">
        <v>129.83333333333061</v>
      </c>
      <c r="B1580" s="2">
        <v>2009.8333333332153</v>
      </c>
      <c r="C1580">
        <f>+D1580+($D$2+E1580+F1580)*SOI!A1579*IF(B1580&gt;$C$18, IF(B1580&lt;$C$19,-1,1),1)</f>
        <v>-1.8096882590333285</v>
      </c>
      <c r="D1580">
        <f>+$D$3*((1-$D$5)*SOI!D1579+$D$5*SOI!D1578) +   $D$4*((1-$D$5)*SOI!E1579+$D$5*SOI!E1578)</f>
        <v>0</v>
      </c>
      <c r="E1580">
        <f t="shared" si="651"/>
        <v>2.3875979239807661</v>
      </c>
      <c r="F1580">
        <f t="shared" si="652"/>
        <v>-3.6021538025266242</v>
      </c>
      <c r="G1580">
        <f t="shared" si="659"/>
        <v>-1.2145558785458581</v>
      </c>
      <c r="H1580" s="21">
        <f t="shared" si="660"/>
        <v>-4.9909085701763084E-2</v>
      </c>
      <c r="I1580" s="37">
        <f t="shared" si="653"/>
        <v>-1.4092243506212454</v>
      </c>
      <c r="J1580" s="1">
        <f t="shared" si="661"/>
        <v>-8.792691501665667E-2</v>
      </c>
      <c r="K1580" s="1">
        <f t="shared" si="662"/>
        <v>-2.7911916288227497E-3</v>
      </c>
      <c r="L1580" s="1">
        <f t="shared" si="654"/>
        <v>-2.546863594995191</v>
      </c>
      <c r="M1580" s="1">
        <f t="shared" si="655"/>
        <v>0.39209775364746313</v>
      </c>
      <c r="N1580" s="1">
        <f t="shared" si="656"/>
        <v>0.16335704858284875</v>
      </c>
      <c r="O1580" s="1">
        <f t="shared" si="657"/>
        <v>0.96978070824620122</v>
      </c>
      <c r="P1580" s="1">
        <f t="shared" si="658"/>
        <v>-4.1914502043494506E-2</v>
      </c>
      <c r="Q1580" s="1">
        <f t="shared" si="663"/>
        <v>4.307790452671488E-2</v>
      </c>
      <c r="R1580" s="1">
        <f t="shared" si="664"/>
        <v>3.335737261527443E-3</v>
      </c>
      <c r="S1580" s="1">
        <f t="shared" si="665"/>
        <v>-3.0184782571634587E-2</v>
      </c>
      <c r="T1580" s="1">
        <f t="shared" si="666"/>
        <v>4.1558205341585122E-2</v>
      </c>
      <c r="U1580" s="1">
        <f t="shared" si="667"/>
        <v>-3.0642222868674357E-3</v>
      </c>
      <c r="V1580" s="1">
        <f t="shared" si="668"/>
        <v>1.3307916469417419E-2</v>
      </c>
      <c r="W1580" s="1">
        <f t="shared" si="671"/>
        <v>0</v>
      </c>
      <c r="X1580" s="1">
        <f t="shared" si="671"/>
        <v>0</v>
      </c>
      <c r="Y1580" s="1">
        <f t="shared" si="671"/>
        <v>0</v>
      </c>
      <c r="Z1580" s="1">
        <f t="shared" si="671"/>
        <v>0</v>
      </c>
      <c r="AA1580" s="1">
        <f>+AA$3*$F1580*ABS($F1580)*COS(2*PI()*$A1580/$AZ$22+AA$4)*COS(2*PI()*$A1580/$BA$22+AA$5)</f>
        <v>0</v>
      </c>
      <c r="AB1580" s="39">
        <f>+AB$3*$F1580*ABS($F1580)*COS(2*2*PI()*$A1580/$BA$33+AB$4)*COS(2*2*PI()*$A1580/$BA$34+AB$5)*COS(2*2*PI()*$A1580/$BA$35+AB$6)</f>
        <v>0</v>
      </c>
      <c r="AE1580" s="20">
        <f>+$AF$20*SIGN(SOI!A1579)*(ABS(SOI!A1579))^$AE$2</f>
        <v>0.79403607857331271</v>
      </c>
      <c r="AF1580" s="20">
        <f t="shared" si="672"/>
        <v>0.76247362005616948</v>
      </c>
      <c r="AG1580" s="19">
        <f t="shared" si="673"/>
        <v>0.77046575683239416</v>
      </c>
      <c r="AH1580" s="19">
        <f t="shared" si="674"/>
        <v>0.80208401331681956</v>
      </c>
      <c r="AI1580">
        <f t="shared" si="670"/>
        <v>0.9348000000000265</v>
      </c>
      <c r="AJ1580">
        <f t="shared" si="669"/>
        <v>7.9921367762246787E-3</v>
      </c>
      <c r="AK1580">
        <v>1</v>
      </c>
    </row>
    <row r="1581" spans="1:37" x14ac:dyDescent="0.25">
      <c r="A1581">
        <v>129.91666666666396</v>
      </c>
      <c r="B1581" s="2">
        <v>2009.9166666665485</v>
      </c>
      <c r="C1581">
        <f>+D1581+($D$2+E1581+F1581)*SOI!A1580*IF(B1581&gt;$C$18, IF(B1581&lt;$C$19,-1,1),1)</f>
        <v>33.572105818062489</v>
      </c>
      <c r="D1581">
        <f>+$D$3*((1-$D$5)*SOI!D1580+$D$5*SOI!D1579) +   $D$4*((1-$D$5)*SOI!E1580+$D$5*SOI!E1579)</f>
        <v>0</v>
      </c>
      <c r="E1581">
        <f t="shared" si="651"/>
        <v>-41.12034000015742</v>
      </c>
      <c r="F1581">
        <f t="shared" si="652"/>
        <v>59.66846476151791</v>
      </c>
      <c r="G1581">
        <f t="shared" si="659"/>
        <v>18.548124761360491</v>
      </c>
      <c r="H1581" s="21">
        <f t="shared" si="660"/>
        <v>-0.43987368132416105</v>
      </c>
      <c r="I1581" s="37">
        <f t="shared" si="653"/>
        <v>16.300749416385781</v>
      </c>
      <c r="J1581" s="1">
        <f t="shared" si="661"/>
        <v>-33.324143476053102</v>
      </c>
      <c r="K1581" s="1">
        <f t="shared" si="662"/>
        <v>1.1071936736844292E-3</v>
      </c>
      <c r="L1581" s="1">
        <f t="shared" si="654"/>
        <v>10.000668651823437</v>
      </c>
      <c r="M1581" s="1">
        <f t="shared" si="655"/>
        <v>-12.847069739069724</v>
      </c>
      <c r="N1581" s="1">
        <f t="shared" si="656"/>
        <v>-1.85742936120265</v>
      </c>
      <c r="O1581" s="1">
        <f t="shared" si="657"/>
        <v>-7.5962747141051744E-3</v>
      </c>
      <c r="P1581" s="1">
        <f t="shared" si="658"/>
        <v>0.54056481989183647</v>
      </c>
      <c r="Q1581" s="1">
        <f t="shared" si="663"/>
        <v>16.048658098064216</v>
      </c>
      <c r="R1581" s="1">
        <f t="shared" si="664"/>
        <v>-14.374853392038958</v>
      </c>
      <c r="S1581" s="1">
        <f t="shared" si="665"/>
        <v>-3.9699945654336295</v>
      </c>
      <c r="T1581" s="1">
        <f t="shared" si="666"/>
        <v>1.2782248576732134E-3</v>
      </c>
      <c r="U1581" s="1">
        <f t="shared" si="667"/>
        <v>-0.45712099316248395</v>
      </c>
      <c r="V1581" s="1">
        <f t="shared" si="668"/>
        <v>1.9514973307699672</v>
      </c>
      <c r="W1581" s="1">
        <f t="shared" si="671"/>
        <v>0</v>
      </c>
      <c r="X1581" s="1">
        <f t="shared" si="671"/>
        <v>0</v>
      </c>
      <c r="Y1581" s="1">
        <f t="shared" si="671"/>
        <v>0</v>
      </c>
      <c r="Z1581" s="1">
        <f t="shared" si="671"/>
        <v>0</v>
      </c>
      <c r="AA1581" s="1">
        <f>+AA$3*$F1581*ABS($F1581)*COS(2*PI()*$A1581/$AZ$22+AA$4)*COS(2*PI()*$A1581/$BA$22+AA$5)</f>
        <v>0</v>
      </c>
      <c r="AB1581" s="39">
        <f>+AB$3*$F1581*ABS($F1581)*COS(2*2*PI()*$A1581/$BA$33+AB$4)*COS(2*2*PI()*$A1581/$BA$34+AB$5)*COS(2*2*PI()*$A1581/$BA$35+AB$6)</f>
        <v>0</v>
      </c>
      <c r="AE1581" s="20">
        <f>+$AF$20*SIGN(SOI!A1580)*(ABS(SOI!A1580))^$AE$2</f>
        <v>0.91035039759036473</v>
      </c>
      <c r="AF1581" s="20">
        <f t="shared" si="672"/>
        <v>0.82527291821314375</v>
      </c>
      <c r="AG1581" s="19">
        <f t="shared" si="673"/>
        <v>0.80792807686535462</v>
      </c>
      <c r="AH1581" s="19">
        <f t="shared" si="674"/>
        <v>0.80166735369622322</v>
      </c>
      <c r="AI1581">
        <f t="shared" si="670"/>
        <v>0.93540000000002654</v>
      </c>
      <c r="AJ1581">
        <f t="shared" si="669"/>
        <v>1.7344841347789131E-2</v>
      </c>
      <c r="AK1581">
        <v>1</v>
      </c>
    </row>
    <row r="1582" spans="1:37" x14ac:dyDescent="0.25">
      <c r="A1582">
        <v>129.9999999999973</v>
      </c>
      <c r="B1582" s="2">
        <v>2009.9999999998818</v>
      </c>
      <c r="C1582">
        <f>+D1582+($D$2+E1582+F1582)*SOI!A1581*IF(B1582&gt;$C$18, IF(B1582&lt;$C$19,-1,1),1)</f>
        <v>1.9069567433419696</v>
      </c>
      <c r="D1582">
        <f>+$D$3*((1-$D$5)*SOI!D1581+$D$5*SOI!D1580) +   $D$4*((1-$D$5)*SOI!E1581+$D$5*SOI!E1580)</f>
        <v>0</v>
      </c>
      <c r="E1582">
        <f t="shared" si="651"/>
        <v>-2.6892524472828518</v>
      </c>
      <c r="F1582">
        <f t="shared" si="652"/>
        <v>4.0227886314380754</v>
      </c>
      <c r="G1582">
        <f t="shared" si="659"/>
        <v>1.3335361841552236</v>
      </c>
      <c r="H1582" s="21">
        <f t="shared" si="660"/>
        <v>-3.6288623651952852E-2</v>
      </c>
      <c r="I1582" s="37">
        <f t="shared" si="653"/>
        <v>-1.6762998660749946E-2</v>
      </c>
      <c r="J1582" s="1">
        <f t="shared" si="661"/>
        <v>2.4149392448436628E-3</v>
      </c>
      <c r="K1582" s="1">
        <f t="shared" si="662"/>
        <v>6.1114436912508273E-5</v>
      </c>
      <c r="L1582" s="1">
        <f t="shared" si="654"/>
        <v>0.25412413056160615</v>
      </c>
      <c r="M1582" s="1">
        <f t="shared" si="655"/>
        <v>-0.90533050931963177</v>
      </c>
      <c r="N1582" s="1">
        <f t="shared" si="656"/>
        <v>5.0312115100913683E-3</v>
      </c>
      <c r="O1582" s="1">
        <f t="shared" si="657"/>
        <v>-1.1634648373324621</v>
      </c>
      <c r="P1582" s="1">
        <f t="shared" si="658"/>
        <v>7.6665245307824537E-3</v>
      </c>
      <c r="Q1582" s="1">
        <f t="shared" si="663"/>
        <v>-3.0633884342968288E-3</v>
      </c>
      <c r="R1582" s="1">
        <f t="shared" si="664"/>
        <v>-2.8217004443224971E-6</v>
      </c>
      <c r="S1582" s="1">
        <f t="shared" si="665"/>
        <v>-1.1058451567864776E-5</v>
      </c>
      <c r="T1582" s="1">
        <f t="shared" si="666"/>
        <v>4.9748126124935831E-3</v>
      </c>
      <c r="U1582" s="1">
        <f t="shared" si="667"/>
        <v>6.6669324834555198E-6</v>
      </c>
      <c r="V1582" s="1">
        <f t="shared" si="668"/>
        <v>-7.4968527703128527E-5</v>
      </c>
      <c r="W1582" s="1">
        <f t="shared" ref="W1582:Z1601" si="675">+W$3*$F1582*ABS($F1582)*COS(2*PI()*$A1582/W$2+W$4)</f>
        <v>0</v>
      </c>
      <c r="X1582" s="1">
        <f t="shared" si="675"/>
        <v>0</v>
      </c>
      <c r="Y1582" s="1">
        <f t="shared" si="675"/>
        <v>0</v>
      </c>
      <c r="Z1582" s="1">
        <f t="shared" si="675"/>
        <v>0</v>
      </c>
      <c r="AA1582" s="1">
        <f>+AA$3*$F1582*ABS($F1582)*COS(2*PI()*$A1582/$AZ$22+AA$4)*COS(2*PI()*$A1582/$BA$22+AA$5)</f>
        <v>0</v>
      </c>
      <c r="AB1582" s="39">
        <f>+AB$3*$F1582*ABS($F1582)*COS(2*2*PI()*$A1582/$BA$33+AB$4)*COS(2*2*PI()*$A1582/$BA$34+AB$5)*COS(2*2*PI()*$A1582/$BA$35+AB$6)</f>
        <v>0</v>
      </c>
      <c r="AE1582" s="20">
        <f>+$AF$20*SIGN(SOI!A1581)*(ABS(SOI!A1581))^$AE$2</f>
        <v>0.77143227847575391</v>
      </c>
      <c r="AF1582" s="20">
        <f t="shared" si="672"/>
        <v>0.78526042782370897</v>
      </c>
      <c r="AG1582" s="19">
        <f t="shared" si="673"/>
        <v>0.79402991850492322</v>
      </c>
      <c r="AH1582" s="19">
        <f t="shared" si="674"/>
        <v>0.78338204012135226</v>
      </c>
      <c r="AI1582">
        <f t="shared" si="670"/>
        <v>0.93600000000002659</v>
      </c>
      <c r="AJ1582">
        <f t="shared" si="669"/>
        <v>8.7694906812142426E-3</v>
      </c>
      <c r="AK1582">
        <v>1</v>
      </c>
    </row>
    <row r="1583" spans="1:37" x14ac:dyDescent="0.25">
      <c r="A1583">
        <v>130.08333333333064</v>
      </c>
      <c r="B1583" s="2">
        <v>2010.083333333215</v>
      </c>
      <c r="C1583">
        <f>+D1583+($D$2+E1583+F1583)*SOI!A1582*IF(B1583&gt;$C$18, IF(B1583&lt;$C$19,-1,1),1)</f>
        <v>-1.0490958012330938</v>
      </c>
      <c r="D1583">
        <f>+$D$3*((1-$D$5)*SOI!D1582+$D$5*SOI!D1581) +   $D$4*((1-$D$5)*SOI!E1582+$D$5*SOI!E1581)</f>
        <v>0</v>
      </c>
      <c r="E1583">
        <f t="shared" si="651"/>
        <v>1.3464768079164582</v>
      </c>
      <c r="F1583">
        <f t="shared" si="652"/>
        <v>-2.2355410462495886</v>
      </c>
      <c r="G1583">
        <f t="shared" si="659"/>
        <v>-0.88906423833313042</v>
      </c>
      <c r="H1583" s="21">
        <f t="shared" si="660"/>
        <v>1.8373331872804682E-2</v>
      </c>
      <c r="I1583" s="37">
        <f t="shared" si="653"/>
        <v>0.54932480986113863</v>
      </c>
      <c r="J1583" s="1">
        <f t="shared" si="661"/>
        <v>2.6604882396804384E-2</v>
      </c>
      <c r="K1583" s="1">
        <f t="shared" si="662"/>
        <v>-6.7776462016913141E-5</v>
      </c>
      <c r="L1583" s="1">
        <f t="shared" si="654"/>
        <v>-1.2039803769741204</v>
      </c>
      <c r="M1583" s="1">
        <f t="shared" si="655"/>
        <v>0.30435804565494951</v>
      </c>
      <c r="N1583" s="1">
        <f t="shared" si="656"/>
        <v>-5.9261052011296639E-2</v>
      </c>
      <c r="O1583" s="1">
        <f t="shared" si="657"/>
        <v>1.2932759567718222</v>
      </c>
      <c r="P1583" s="1">
        <f t="shared" si="658"/>
        <v>-1.614440952121669E-3</v>
      </c>
      <c r="Q1583" s="1">
        <f t="shared" si="663"/>
        <v>-1.213043794621836E-2</v>
      </c>
      <c r="R1583" s="1">
        <f t="shared" si="664"/>
        <v>3.6615319025979254E-4</v>
      </c>
      <c r="S1583" s="1">
        <f t="shared" si="665"/>
        <v>-4.2684343437260916E-3</v>
      </c>
      <c r="T1583" s="1">
        <f t="shared" si="666"/>
        <v>2.6199208484346315E-2</v>
      </c>
      <c r="U1583" s="1">
        <f t="shared" si="667"/>
        <v>4.6007347635933869E-5</v>
      </c>
      <c r="V1583" s="1">
        <f t="shared" si="668"/>
        <v>-1.8595137722229817E-4</v>
      </c>
      <c r="W1583" s="1">
        <f t="shared" si="675"/>
        <v>0</v>
      </c>
      <c r="X1583" s="1">
        <f t="shared" si="675"/>
        <v>0</v>
      </c>
      <c r="Y1583" s="1">
        <f t="shared" si="675"/>
        <v>0</v>
      </c>
      <c r="Z1583" s="1">
        <f t="shared" si="675"/>
        <v>0</v>
      </c>
      <c r="AA1583" s="1">
        <f>+AA$3*$F1583*ABS($F1583)*COS(2*PI()*$A1583/$AZ$22+AA$4)*COS(2*PI()*$A1583/$BA$22+AA$5)</f>
        <v>0</v>
      </c>
      <c r="AB1583" s="39">
        <f>+AB$3*$F1583*ABS($F1583)*COS(2*2*PI()*$A1583/$BA$33+AB$4)*COS(2*2*PI()*$A1583/$BA$34+AB$5)*COS(2*2*PI()*$A1583/$BA$35+AB$6)</f>
        <v>0</v>
      </c>
      <c r="AE1583" s="20">
        <f>+$AF$20*SIGN(SOI!A1582)*(ABS(SOI!A1582))^$AE$2</f>
        <v>0.67399860740500794</v>
      </c>
      <c r="AF1583" s="20">
        <f t="shared" si="672"/>
        <v>0.69154796977701505</v>
      </c>
      <c r="AG1583" s="19">
        <f t="shared" si="673"/>
        <v>0.77773079922771571</v>
      </c>
      <c r="AH1583" s="19">
        <f t="shared" si="674"/>
        <v>0.78525935925055146</v>
      </c>
      <c r="AI1583">
        <f t="shared" si="670"/>
        <v>0.93660000000002663</v>
      </c>
      <c r="AJ1583">
        <f t="shared" si="669"/>
        <v>8.618282945070066E-2</v>
      </c>
      <c r="AK1583">
        <v>1</v>
      </c>
    </row>
    <row r="1584" spans="1:37" x14ac:dyDescent="0.25">
      <c r="A1584">
        <v>130.16666666666399</v>
      </c>
      <c r="B1584" s="2">
        <v>2010.1666666665483</v>
      </c>
      <c r="C1584">
        <f>+D1584+($D$2+E1584+F1584)*SOI!A1583*IF(B1584&gt;$C$18, IF(B1584&lt;$C$19,-1,1),1)</f>
        <v>1.0267803313896526</v>
      </c>
      <c r="D1584">
        <f>+$D$3*((1-$D$5)*SOI!D1583+$D$5*SOI!D1582) +   $D$4*((1-$D$5)*SOI!E1583+$D$5*SOI!E1582)</f>
        <v>0</v>
      </c>
      <c r="E1584">
        <f t="shared" si="651"/>
        <v>-0.94082667481168425</v>
      </c>
      <c r="F1584">
        <f t="shared" si="652"/>
        <v>1.900434461157154</v>
      </c>
      <c r="G1584">
        <f t="shared" si="659"/>
        <v>0.95960778634546973</v>
      </c>
      <c r="H1584" s="21">
        <f t="shared" si="660"/>
        <v>-5.6846443654638408E-4</v>
      </c>
      <c r="I1584" s="37">
        <f t="shared" si="653"/>
        <v>-0.56428933686480798</v>
      </c>
      <c r="J1584" s="1">
        <f t="shared" si="661"/>
        <v>6.692462104669662E-4</v>
      </c>
      <c r="K1584" s="1">
        <f t="shared" si="662"/>
        <v>2.8407435850498724E-4</v>
      </c>
      <c r="L1584" s="1">
        <f t="shared" si="654"/>
        <v>1.1055249072355973</v>
      </c>
      <c r="M1584" s="1">
        <f t="shared" si="655"/>
        <v>-7.4530963280018533E-3</v>
      </c>
      <c r="N1584" s="1">
        <f t="shared" si="656"/>
        <v>5.1236801655281078E-2</v>
      </c>
      <c r="O1584" s="1">
        <f t="shared" si="657"/>
        <v>-0.63610170587109816</v>
      </c>
      <c r="P1584" s="1">
        <f t="shared" si="658"/>
        <v>1.4982725607600436E-2</v>
      </c>
      <c r="Q1584" s="1">
        <f t="shared" si="663"/>
        <v>-2.5682723919223443E-4</v>
      </c>
      <c r="R1584" s="1">
        <f t="shared" si="664"/>
        <v>-7.9634279450755078E-6</v>
      </c>
      <c r="S1584" s="1">
        <f t="shared" si="665"/>
        <v>-3.7910009245579841E-3</v>
      </c>
      <c r="T1584" s="1">
        <f t="shared" si="666"/>
        <v>1.1832394757310814E-2</v>
      </c>
      <c r="U1584" s="1">
        <f t="shared" si="667"/>
        <v>4.3859985795263246E-4</v>
      </c>
      <c r="V1584" s="1">
        <f t="shared" si="668"/>
        <v>-1.4920408544300946E-3</v>
      </c>
      <c r="W1584" s="1">
        <f t="shared" si="675"/>
        <v>0</v>
      </c>
      <c r="X1584" s="1">
        <f t="shared" si="675"/>
        <v>0</v>
      </c>
      <c r="Y1584" s="1">
        <f t="shared" si="675"/>
        <v>0</v>
      </c>
      <c r="Z1584" s="1">
        <f t="shared" si="675"/>
        <v>0</v>
      </c>
      <c r="AA1584" s="1">
        <f>+AA$3*$F1584*ABS($F1584)*COS(2*PI()*$A1584/$AZ$22+AA$4)*COS(2*PI()*$A1584/$BA$22+AA$5)</f>
        <v>0</v>
      </c>
      <c r="AB1584" s="39">
        <f>+AB$3*$F1584*ABS($F1584)*COS(2*2*PI()*$A1584/$BA$33+AB$4)*COS(2*2*PI()*$A1584/$BA$34+AB$5)*COS(2*2*PI()*$A1584/$BA$35+AB$6)</f>
        <v>0</v>
      </c>
      <c r="AE1584" s="20">
        <f>+$AF$20*SIGN(SOI!A1583)*(ABS(SOI!A1583))^$AE$2</f>
        <v>0.62921302345028307</v>
      </c>
      <c r="AF1584" s="20">
        <f t="shared" si="672"/>
        <v>0.56747836862868895</v>
      </c>
      <c r="AG1584" s="19">
        <f t="shared" si="673"/>
        <v>0.80491211467669499</v>
      </c>
      <c r="AH1584" s="19">
        <f t="shared" si="674"/>
        <v>0.78593056538578931</v>
      </c>
      <c r="AI1584">
        <f t="shared" si="670"/>
        <v>0.93720000000002668</v>
      </c>
      <c r="AJ1584">
        <f t="shared" si="669"/>
        <v>0.23743374604800604</v>
      </c>
      <c r="AK1584">
        <v>1</v>
      </c>
    </row>
    <row r="1585" spans="1:37" x14ac:dyDescent="0.25">
      <c r="A1585">
        <v>130.24999999999733</v>
      </c>
      <c r="B1585" s="2">
        <v>2010.2499999998815</v>
      </c>
      <c r="C1585">
        <f>+D1585+($D$2+E1585+F1585)*SOI!A1584*IF(B1585&gt;$C$18, IF(B1585&lt;$C$19,-1,1),1)</f>
        <v>-0.77943272640750627</v>
      </c>
      <c r="D1585">
        <f>+$D$3*((1-$D$5)*SOI!D1584+$D$5*SOI!D1583) +   $D$4*((1-$D$5)*SOI!E1584+$D$5*SOI!E1583)</f>
        <v>0</v>
      </c>
      <c r="E1585">
        <f t="shared" si="651"/>
        <v>0.76296473736201342</v>
      </c>
      <c r="F1585">
        <f t="shared" si="652"/>
        <v>-2.1548088916611317</v>
      </c>
      <c r="G1585">
        <f t="shared" si="659"/>
        <v>-1.3918441542991182</v>
      </c>
      <c r="H1585" s="21">
        <f t="shared" si="660"/>
        <v>-3.4675737387518451E-3</v>
      </c>
      <c r="I1585" s="37">
        <f t="shared" si="653"/>
        <v>0.36665923444719334</v>
      </c>
      <c r="J1585" s="1">
        <f t="shared" si="661"/>
        <v>-1.2242006547158247E-2</v>
      </c>
      <c r="K1585" s="1">
        <f t="shared" si="662"/>
        <v>-1.2908826837719229E-5</v>
      </c>
      <c r="L1585" s="1">
        <f t="shared" si="654"/>
        <v>-0.32141388614108168</v>
      </c>
      <c r="M1585" s="1">
        <f t="shared" si="655"/>
        <v>-0.20981794897608713</v>
      </c>
      <c r="N1585" s="1">
        <f t="shared" si="656"/>
        <v>-2.0009019490087279E-2</v>
      </c>
      <c r="O1585" s="1">
        <f t="shared" si="657"/>
        <v>5.1104488710264274E-2</v>
      </c>
      <c r="P1585" s="1">
        <f t="shared" si="658"/>
        <v>-2.9148551294553546E-2</v>
      </c>
      <c r="Q1585" s="1">
        <f t="shared" si="663"/>
        <v>2.8235194355595455E-3</v>
      </c>
      <c r="R1585" s="1">
        <f t="shared" si="664"/>
        <v>-5.6886673237148793E-5</v>
      </c>
      <c r="S1585" s="1">
        <f t="shared" si="665"/>
        <v>-9.6196322402187053E-4</v>
      </c>
      <c r="T1585" s="1">
        <f t="shared" si="666"/>
        <v>2.7637658224762983E-4</v>
      </c>
      <c r="U1585" s="1">
        <f t="shared" si="667"/>
        <v>5.5444110354024704E-4</v>
      </c>
      <c r="V1585" s="1">
        <f t="shared" si="668"/>
        <v>-1.1335760433326906E-3</v>
      </c>
      <c r="W1585" s="1">
        <f t="shared" si="675"/>
        <v>0</v>
      </c>
      <c r="X1585" s="1">
        <f t="shared" si="675"/>
        <v>0</v>
      </c>
      <c r="Y1585" s="1">
        <f t="shared" si="675"/>
        <v>0</v>
      </c>
      <c r="Z1585" s="1">
        <f t="shared" si="675"/>
        <v>0</v>
      </c>
      <c r="AA1585" s="1">
        <f>+AA$3*$F1585*ABS($F1585)*COS(2*PI()*$A1585/$AZ$22+AA$4)*COS(2*PI()*$A1585/$BA$22+AA$5)</f>
        <v>0</v>
      </c>
      <c r="AB1585" s="39">
        <f>+AB$3*$F1585*ABS($F1585)*COS(2*2*PI()*$A1585/$BA$33+AB$4)*COS(2*2*PI()*$A1585/$BA$34+AB$5)*COS(2*2*PI()*$A1585/$BA$35+AB$6)</f>
        <v>0</v>
      </c>
      <c r="AE1585" s="20">
        <f>+$AF$20*SIGN(SOI!A1584)*(ABS(SOI!A1584))^$AE$2</f>
        <v>0.39922347503077565</v>
      </c>
      <c r="AF1585" s="20">
        <f t="shared" si="672"/>
        <v>0.29007556154011471</v>
      </c>
      <c r="AG1585" s="19">
        <f t="shared" si="673"/>
        <v>0.79384334815751911</v>
      </c>
      <c r="AH1585" s="19">
        <f t="shared" si="674"/>
        <v>0.77033113828481625</v>
      </c>
      <c r="AI1585">
        <f t="shared" si="670"/>
        <v>0.93780000000002672</v>
      </c>
      <c r="AJ1585">
        <f t="shared" si="669"/>
        <v>0.5037677866174044</v>
      </c>
      <c r="AK1585">
        <v>1</v>
      </c>
    </row>
    <row r="1586" spans="1:37" x14ac:dyDescent="0.25">
      <c r="A1586">
        <v>130.33333333333067</v>
      </c>
      <c r="B1586" s="2">
        <v>2010.3333333332148</v>
      </c>
      <c r="C1586">
        <f>+D1586+($D$2+E1586+F1586)*SOI!A1585*IF(B1586&gt;$C$18, IF(B1586&lt;$C$19,-1,1),1)</f>
        <v>-0.43822235859480102</v>
      </c>
      <c r="D1586">
        <f>+$D$3*((1-$D$5)*SOI!D1585+$D$5*SOI!D1584) +   $D$4*((1-$D$5)*SOI!E1585+$D$5*SOI!E1584)</f>
        <v>0</v>
      </c>
      <c r="E1586">
        <f t="shared" si="651"/>
        <v>-0.68067141215074844</v>
      </c>
      <c r="F1586">
        <f t="shared" si="652"/>
        <v>3.6021538027827553</v>
      </c>
      <c r="G1586">
        <f t="shared" si="659"/>
        <v>2.9214823906320069</v>
      </c>
      <c r="H1586" s="21">
        <f t="shared" si="660"/>
        <v>5.431852300770851E-3</v>
      </c>
      <c r="I1586" s="37">
        <f t="shared" si="653"/>
        <v>-6.7997044286810443E-2</v>
      </c>
      <c r="J1586" s="1">
        <f t="shared" si="661"/>
        <v>-4.8036875701458551E-3</v>
      </c>
      <c r="K1586" s="1">
        <f t="shared" si="662"/>
        <v>1.4335799352370304E-6</v>
      </c>
      <c r="L1586" s="1">
        <f t="shared" si="654"/>
        <v>1.1783537913199034E-2</v>
      </c>
      <c r="M1586" s="1">
        <f t="shared" si="655"/>
        <v>0.44395338889930125</v>
      </c>
      <c r="N1586" s="1">
        <f t="shared" si="656"/>
        <v>-6.444236707957695E-3</v>
      </c>
      <c r="O1586" s="1">
        <f t="shared" si="657"/>
        <v>-0.1366139549820154</v>
      </c>
      <c r="P1586" s="1">
        <f t="shared" si="658"/>
        <v>3.302973042507415E-2</v>
      </c>
      <c r="Q1586" s="1">
        <f t="shared" si="663"/>
        <v>-1.9241157600761703E-3</v>
      </c>
      <c r="R1586" s="1">
        <f t="shared" si="664"/>
        <v>-7.1891634852158343E-6</v>
      </c>
      <c r="S1586" s="1">
        <f t="shared" si="665"/>
        <v>5.745549282318398E-5</v>
      </c>
      <c r="T1586" s="1">
        <f t="shared" si="666"/>
        <v>2.7086215308890116E-5</v>
      </c>
      <c r="U1586" s="1">
        <f t="shared" si="667"/>
        <v>1.1651206011404949E-4</v>
      </c>
      <c r="V1586" s="1">
        <f t="shared" si="668"/>
        <v>4.1369892327742939E-4</v>
      </c>
      <c r="W1586" s="1">
        <f t="shared" si="675"/>
        <v>0</v>
      </c>
      <c r="X1586" s="1">
        <f t="shared" si="675"/>
        <v>0</v>
      </c>
      <c r="Y1586" s="1">
        <f t="shared" si="675"/>
        <v>0</v>
      </c>
      <c r="Z1586" s="1">
        <f t="shared" si="675"/>
        <v>0</v>
      </c>
      <c r="AA1586" s="1">
        <f>+AA$3*$F1586*ABS($F1586)*COS(2*PI()*$A1586/$AZ$22+AA$4)*COS(2*PI()*$A1586/$BA$22+AA$5)</f>
        <v>0</v>
      </c>
      <c r="AB1586" s="39">
        <f>+AB$3*$F1586*ABS($F1586)*COS(2*2*PI()*$A1586/$BA$33+AB$4)*COS(2*2*PI()*$A1586/$BA$34+AB$5)*COS(2*2*PI()*$A1586/$BA$35+AB$6)</f>
        <v>0</v>
      </c>
      <c r="AE1586" s="20">
        <f>+$AF$20*SIGN(SOI!A1585)*(ABS(SOI!A1585))^$AE$2</f>
        <v>-0.15820981386071464</v>
      </c>
      <c r="AF1586" s="20">
        <f t="shared" si="672"/>
        <v>-6.260232796094134E-2</v>
      </c>
      <c r="AG1586" s="19">
        <f t="shared" si="673"/>
        <v>-7.5836266544426822E-2</v>
      </c>
      <c r="AH1586" s="19">
        <f t="shared" si="674"/>
        <v>-9.9971874108993025E-2</v>
      </c>
      <c r="AI1586">
        <f t="shared" si="670"/>
        <v>0.93840000000002677</v>
      </c>
      <c r="AJ1586">
        <f t="shared" si="669"/>
        <v>1.3233938583485483E-2</v>
      </c>
      <c r="AK1586">
        <v>1</v>
      </c>
    </row>
    <row r="1587" spans="1:37" x14ac:dyDescent="0.25">
      <c r="A1587">
        <v>130.41666666666401</v>
      </c>
      <c r="B1587" s="2">
        <v>2010.4166666665481</v>
      </c>
      <c r="C1587">
        <f>+D1587+($D$2+E1587+F1587)*SOI!A1586*IF(B1587&gt;$C$18, IF(B1587&lt;$C$19,-1,1),1)</f>
        <v>36.58855070755029</v>
      </c>
      <c r="D1587">
        <f>+$D$3*((1-$D$5)*SOI!D1586+$D$5*SOI!D1585) +   $D$4*((1-$D$5)*SOI!E1586+$D$5*SOI!E1585)</f>
        <v>0</v>
      </c>
      <c r="E1587">
        <f t="shared" si="651"/>
        <v>0.65467329767439875</v>
      </c>
      <c r="F1587">
        <f t="shared" si="652"/>
        <v>-59.668464761465195</v>
      </c>
      <c r="G1587">
        <f t="shared" si="659"/>
        <v>-59.013791463790795</v>
      </c>
      <c r="H1587" s="21">
        <f t="shared" si="660"/>
        <v>-5.0708121073147511E-2</v>
      </c>
      <c r="I1587" s="37">
        <f t="shared" si="653"/>
        <v>-0.76427606658612135</v>
      </c>
      <c r="J1587" s="1">
        <f t="shared" si="661"/>
        <v>0.60465860382511927</v>
      </c>
      <c r="K1587" s="1">
        <f t="shared" si="662"/>
        <v>-1.5396395401211451E-3</v>
      </c>
      <c r="L1587" s="1">
        <f t="shared" si="654"/>
        <v>-0.61367466453870367</v>
      </c>
      <c r="M1587" s="1">
        <f t="shared" si="655"/>
        <v>-4.9717883733775539</v>
      </c>
      <c r="N1587" s="1">
        <f t="shared" si="656"/>
        <v>-0.73236048102317808</v>
      </c>
      <c r="O1587" s="1">
        <f t="shared" si="657"/>
        <v>1.4603708929527628</v>
      </c>
      <c r="P1587" s="1">
        <f t="shared" si="658"/>
        <v>-6.3719385199001694E-2</v>
      </c>
      <c r="Q1587" s="1">
        <f t="shared" si="663"/>
        <v>2.4488369665776641</v>
      </c>
      <c r="R1587" s="1">
        <f t="shared" si="664"/>
        <v>0.10284122952527489</v>
      </c>
      <c r="S1587" s="1">
        <f t="shared" si="665"/>
        <v>7.3391403953735376E-2</v>
      </c>
      <c r="T1587" s="1">
        <f t="shared" si="666"/>
        <v>1.5079221502111981E-2</v>
      </c>
      <c r="U1587" s="1">
        <f t="shared" si="667"/>
        <v>-2.5263740611809831E-3</v>
      </c>
      <c r="V1587" s="1">
        <f t="shared" si="668"/>
        <v>-9.0699387668182113E-2</v>
      </c>
      <c r="W1587" s="1">
        <f t="shared" si="675"/>
        <v>0</v>
      </c>
      <c r="X1587" s="1">
        <f t="shared" si="675"/>
        <v>0</v>
      </c>
      <c r="Y1587" s="1">
        <f t="shared" si="675"/>
        <v>0</v>
      </c>
      <c r="Z1587" s="1">
        <f t="shared" si="675"/>
        <v>0</v>
      </c>
      <c r="AA1587" s="1">
        <f>+AA$3*$F1587*ABS($F1587)*COS(2*PI()*$A1587/$AZ$22+AA$4)*COS(2*PI()*$A1587/$BA$22+AA$5)</f>
        <v>0</v>
      </c>
      <c r="AB1587" s="39">
        <f>+AB$3*$F1587*ABS($F1587)*COS(2*2*PI()*$A1587/$BA$33+AB$4)*COS(2*2*PI()*$A1587/$BA$34+AB$5)*COS(2*2*PI()*$A1587/$BA$35+AB$6)</f>
        <v>0</v>
      </c>
      <c r="AE1587" s="20">
        <f>+$AF$20*SIGN(SOI!A1586)*(ABS(SOI!A1586))^$AE$2</f>
        <v>-0.42882064505288503</v>
      </c>
      <c r="AF1587" s="20">
        <f t="shared" si="672"/>
        <v>-0.37995290802326515</v>
      </c>
      <c r="AG1587" s="19">
        <f t="shared" si="673"/>
        <v>-0.20497178378282913</v>
      </c>
      <c r="AH1587" s="19">
        <f t="shared" si="674"/>
        <v>-0.25763183904203785</v>
      </c>
      <c r="AI1587">
        <f t="shared" si="670"/>
        <v>0.93900000000002681</v>
      </c>
      <c r="AJ1587">
        <f t="shared" si="669"/>
        <v>0.17498112424043602</v>
      </c>
      <c r="AK1587">
        <v>1</v>
      </c>
    </row>
    <row r="1588" spans="1:37" x14ac:dyDescent="0.25">
      <c r="A1588">
        <v>130.49999999999736</v>
      </c>
      <c r="B1588" s="2">
        <v>2010.4999999998813</v>
      </c>
      <c r="C1588">
        <f>+D1588+($D$2+E1588+F1588)*SOI!A1587*IF(B1588&gt;$C$18, IF(B1588&lt;$C$19,-1,1),1)</f>
        <v>4.1809327357831174</v>
      </c>
      <c r="D1588">
        <f>+$D$3*((1-$D$5)*SOI!D1587+$D$5*SOI!D1586) +   $D$4*((1-$D$5)*SOI!E1587+$D$5*SOI!E1586)</f>
        <v>0</v>
      </c>
      <c r="E1588">
        <f t="shared" si="651"/>
        <v>-0.67488859937169465</v>
      </c>
      <c r="F1588">
        <f t="shared" si="652"/>
        <v>-4.022788631845291</v>
      </c>
      <c r="G1588">
        <f t="shared" si="659"/>
        <v>-4.6976772312169857</v>
      </c>
      <c r="H1588" s="21">
        <f t="shared" si="660"/>
        <v>6.2382461479108687E-3</v>
      </c>
      <c r="I1588" s="37">
        <f t="shared" si="653"/>
        <v>0.30701848013523442</v>
      </c>
      <c r="J1588" s="1">
        <f t="shared" si="661"/>
        <v>-5.114051900754534E-3</v>
      </c>
      <c r="K1588" s="1">
        <f t="shared" si="662"/>
        <v>-1.0371219697899758E-4</v>
      </c>
      <c r="L1588" s="1">
        <f t="shared" si="654"/>
        <v>0.80042460267230786</v>
      </c>
      <c r="M1588" s="1">
        <f t="shared" si="655"/>
        <v>-0.10467748293045581</v>
      </c>
      <c r="N1588" s="1">
        <f t="shared" si="656"/>
        <v>-0.17629306036931494</v>
      </c>
      <c r="O1588" s="1">
        <f t="shared" si="657"/>
        <v>-0.50876722634988858</v>
      </c>
      <c r="P1588" s="1">
        <f t="shared" si="658"/>
        <v>-9.4459177796494438E-3</v>
      </c>
      <c r="Q1588" s="1">
        <f t="shared" si="663"/>
        <v>1.2411115720306154E-2</v>
      </c>
      <c r="R1588" s="1">
        <f t="shared" si="664"/>
        <v>-2.0937868614293452E-4</v>
      </c>
      <c r="S1588" s="1">
        <f t="shared" si="665"/>
        <v>-7.0969177021006427E-3</v>
      </c>
      <c r="T1588" s="1">
        <f t="shared" si="666"/>
        <v>6.8519962223630351E-3</v>
      </c>
      <c r="U1588" s="1">
        <f t="shared" si="667"/>
        <v>1.5044733374760857E-4</v>
      </c>
      <c r="V1588" s="1">
        <f t="shared" si="668"/>
        <v>-3.2365867731298905E-3</v>
      </c>
      <c r="W1588" s="1">
        <f t="shared" si="675"/>
        <v>0</v>
      </c>
      <c r="X1588" s="1">
        <f t="shared" si="675"/>
        <v>0</v>
      </c>
      <c r="Y1588" s="1">
        <f t="shared" si="675"/>
        <v>0</v>
      </c>
      <c r="Z1588" s="1">
        <f t="shared" si="675"/>
        <v>0</v>
      </c>
      <c r="AA1588" s="1">
        <f>+AA$3*$F1588*ABS($F1588)*COS(2*PI()*$A1588/$AZ$22+AA$4)*COS(2*PI()*$A1588/$BA$22+AA$5)</f>
        <v>0</v>
      </c>
      <c r="AB1588" s="39">
        <f>+AB$3*$F1588*ABS($F1588)*COS(2*2*PI()*$A1588/$BA$33+AB$4)*COS(2*2*PI()*$A1588/$BA$34+AB$5)*COS(2*2*PI()*$A1588/$BA$35+AB$6)</f>
        <v>0</v>
      </c>
      <c r="AE1588" s="20">
        <f>+$AF$20*SIGN(SOI!A1587)*(ABS(SOI!A1587))^$AE$2</f>
        <v>-0.55282826515619587</v>
      </c>
      <c r="AF1588" s="20">
        <f t="shared" si="672"/>
        <v>-0.57158980046099261</v>
      </c>
      <c r="AG1588" s="19">
        <f t="shared" si="673"/>
        <v>-0.26591276132620933</v>
      </c>
      <c r="AH1588" s="19">
        <f t="shared" si="674"/>
        <v>-0.26860612275865631</v>
      </c>
      <c r="AI1588">
        <f t="shared" si="670"/>
        <v>0.93960000000002686</v>
      </c>
      <c r="AJ1588">
        <f t="shared" si="669"/>
        <v>0.30567703913478328</v>
      </c>
      <c r="AK1588">
        <v>1</v>
      </c>
    </row>
    <row r="1589" spans="1:37" x14ac:dyDescent="0.25">
      <c r="A1589">
        <v>130.5833333333307</v>
      </c>
      <c r="B1589" s="2">
        <v>2010.5833333332146</v>
      </c>
      <c r="C1589">
        <f>+D1589+($D$2+E1589+F1589)*SOI!A1588*IF(B1589&gt;$C$18, IF(B1589&lt;$C$19,-1,1),1)</f>
        <v>-3.9695276850261978</v>
      </c>
      <c r="D1589">
        <f>+$D$3*((1-$D$5)*SOI!D1588+$D$5*SOI!D1587) +   $D$4*((1-$D$5)*SOI!E1588+$D$5*SOI!E1587)</f>
        <v>0</v>
      </c>
      <c r="E1589">
        <f t="shared" si="651"/>
        <v>0.7490662354535198</v>
      </c>
      <c r="F1589">
        <f t="shared" si="652"/>
        <v>2.2355410465210648</v>
      </c>
      <c r="G1589">
        <f t="shared" si="659"/>
        <v>2.9846072819745846</v>
      </c>
      <c r="H1589" s="21">
        <f t="shared" si="660"/>
        <v>-9.2920623555124895E-3</v>
      </c>
      <c r="I1589" s="37">
        <f t="shared" si="653"/>
        <v>-0.33833773291663216</v>
      </c>
      <c r="J1589" s="1">
        <f t="shared" si="661"/>
        <v>2.2650109730589107E-4</v>
      </c>
      <c r="K1589" s="1">
        <f t="shared" si="662"/>
        <v>6.1419986859831147E-5</v>
      </c>
      <c r="L1589" s="1">
        <f t="shared" si="654"/>
        <v>-0.45341689836698196</v>
      </c>
      <c r="M1589" s="1">
        <f t="shared" si="655"/>
        <v>-4.2070002002557692E-3</v>
      </c>
      <c r="N1589" s="1">
        <f t="shared" si="656"/>
        <v>0.13987171842283477</v>
      </c>
      <c r="O1589" s="1">
        <f t="shared" si="657"/>
        <v>0.17507152099464082</v>
      </c>
      <c r="P1589" s="1">
        <f t="shared" si="658"/>
        <v>2.869791835684905E-2</v>
      </c>
      <c r="Q1589" s="1">
        <f t="shared" si="663"/>
        <v>-3.9575351432022046E-4</v>
      </c>
      <c r="R1589" s="1">
        <f t="shared" si="664"/>
        <v>-7.3575351048939329E-6</v>
      </c>
      <c r="S1589" s="1">
        <f t="shared" si="665"/>
        <v>-6.2051227919349928E-3</v>
      </c>
      <c r="T1589" s="1">
        <f t="shared" si="666"/>
        <v>1.3356441463878567E-3</v>
      </c>
      <c r="U1589" s="1">
        <f t="shared" si="667"/>
        <v>5.0370544749877286E-4</v>
      </c>
      <c r="V1589" s="1">
        <f t="shared" si="668"/>
        <v>-7.8016809027715815E-3</v>
      </c>
      <c r="W1589" s="1">
        <f t="shared" si="675"/>
        <v>0</v>
      </c>
      <c r="X1589" s="1">
        <f t="shared" si="675"/>
        <v>0</v>
      </c>
      <c r="Y1589" s="1">
        <f t="shared" si="675"/>
        <v>0</v>
      </c>
      <c r="Z1589" s="1">
        <f t="shared" si="675"/>
        <v>0</v>
      </c>
      <c r="AA1589" s="1">
        <f>+AA$3*$F1589*ABS($F1589)*COS(2*PI()*$A1589/$AZ$22+AA$4)*COS(2*PI()*$A1589/$BA$22+AA$5)</f>
        <v>0</v>
      </c>
      <c r="AB1589" s="39">
        <f>+AB$3*$F1589*ABS($F1589)*COS(2*2*PI()*$A1589/$BA$33+AB$4)*COS(2*2*PI()*$A1589/$BA$34+AB$5)*COS(2*2*PI()*$A1589/$BA$35+AB$6)</f>
        <v>0</v>
      </c>
      <c r="AE1589" s="20">
        <f>+$AF$20*SIGN(SOI!A1588)*(ABS(SOI!A1588))^$AE$2</f>
        <v>-0.73312049117389722</v>
      </c>
      <c r="AF1589" s="20">
        <f t="shared" si="672"/>
        <v>-0.70200558420697634</v>
      </c>
      <c r="AG1589" s="19">
        <f t="shared" si="673"/>
        <v>-0.24522163987465484</v>
      </c>
      <c r="AH1589" s="19">
        <f t="shared" si="674"/>
        <v>-0.25394366999156259</v>
      </c>
      <c r="AI1589">
        <f t="shared" si="670"/>
        <v>0.9402000000000269</v>
      </c>
      <c r="AJ1589">
        <f t="shared" si="669"/>
        <v>0.4567839443323215</v>
      </c>
      <c r="AK1589">
        <v>1</v>
      </c>
    </row>
    <row r="1590" spans="1:37" x14ac:dyDescent="0.25">
      <c r="A1590">
        <v>130.66666666666404</v>
      </c>
      <c r="B1590" s="2">
        <v>2010.6666666665478</v>
      </c>
      <c r="C1590">
        <f>+D1590+($D$2+E1590+F1590)*SOI!A1589*IF(B1590&gt;$C$18, IF(B1590&lt;$C$19,-1,1),1)</f>
        <v>4.3863658455677959</v>
      </c>
      <c r="D1590">
        <f>+$D$3*((1-$D$5)*SOI!D1589+$D$5*SOI!D1588) +   $D$4*((1-$D$5)*SOI!E1589+$D$5*SOI!E1588)</f>
        <v>0</v>
      </c>
      <c r="E1590">
        <f t="shared" si="651"/>
        <v>-0.91133851653990927</v>
      </c>
      <c r="F1590">
        <f t="shared" si="652"/>
        <v>-1.9004344613881647</v>
      </c>
      <c r="G1590">
        <f t="shared" si="659"/>
        <v>-2.811772977928074</v>
      </c>
      <c r="H1590" s="21">
        <f t="shared" si="660"/>
        <v>-2.3527403113266475E-4</v>
      </c>
      <c r="I1590" s="37">
        <f t="shared" si="653"/>
        <v>0.1509477002632213</v>
      </c>
      <c r="J1590" s="1">
        <f t="shared" si="661"/>
        <v>-5.1366874046748681E-4</v>
      </c>
      <c r="K1590" s="1">
        <f t="shared" si="662"/>
        <v>-5.1542448544630707E-8</v>
      </c>
      <c r="L1590" s="1">
        <f t="shared" si="654"/>
        <v>2.2082686545675137E-3</v>
      </c>
      <c r="M1590" s="1">
        <f t="shared" si="655"/>
        <v>-2.1385001932470182E-2</v>
      </c>
      <c r="N1590" s="1">
        <f t="shared" si="656"/>
        <v>-7.8455244142726227E-2</v>
      </c>
      <c r="O1590" s="1">
        <f t="shared" si="657"/>
        <v>-2.5956669589347264E-2</v>
      </c>
      <c r="P1590" s="1">
        <f t="shared" si="658"/>
        <v>-3.3351705899167597E-2</v>
      </c>
      <c r="Q1590" s="1">
        <f t="shared" si="663"/>
        <v>1.1283753987753992E-3</v>
      </c>
      <c r="R1590" s="1">
        <f t="shared" si="664"/>
        <v>-9.3591678825646019E-6</v>
      </c>
      <c r="S1590" s="1">
        <f t="shared" si="665"/>
        <v>-1.5528106951408994E-3</v>
      </c>
      <c r="T1590" s="1">
        <f t="shared" si="666"/>
        <v>9.6444715265296285E-7</v>
      </c>
      <c r="U1590" s="1">
        <f t="shared" si="667"/>
        <v>2.6116824477084974E-4</v>
      </c>
      <c r="V1590" s="1">
        <f t="shared" si="668"/>
        <v>-5.0856668554702181E-3</v>
      </c>
      <c r="W1590" s="1">
        <f t="shared" si="675"/>
        <v>0</v>
      </c>
      <c r="X1590" s="1">
        <f t="shared" si="675"/>
        <v>0</v>
      </c>
      <c r="Y1590" s="1">
        <f t="shared" si="675"/>
        <v>0</v>
      </c>
      <c r="Z1590" s="1">
        <f t="shared" si="675"/>
        <v>0</v>
      </c>
      <c r="AA1590" s="1">
        <f>+AA$3*$F1590*ABS($F1590)*COS(2*PI()*$A1590/$AZ$22+AA$4)*COS(2*PI()*$A1590/$BA$22+AA$5)</f>
        <v>0</v>
      </c>
      <c r="AB1590" s="39">
        <f>+AB$3*$F1590*ABS($F1590)*COS(2*2*PI()*$A1590/$BA$33+AB$4)*COS(2*2*PI()*$A1590/$BA$34+AB$5)*COS(2*2*PI()*$A1590/$BA$35+AB$6)</f>
        <v>0</v>
      </c>
      <c r="AE1590" s="20">
        <f>+$AF$20*SIGN(SOI!A1589)*(ABS(SOI!A1589))^$AE$2</f>
        <v>-0.82006799629083582</v>
      </c>
      <c r="AF1590" s="20">
        <f t="shared" si="672"/>
        <v>-0.80207387950716547</v>
      </c>
      <c r="AG1590" s="19">
        <f t="shared" si="673"/>
        <v>-0.50698748105167935</v>
      </c>
      <c r="AH1590" s="19">
        <f t="shared" si="674"/>
        <v>-0.2944969234018765</v>
      </c>
      <c r="AI1590">
        <f t="shared" si="670"/>
        <v>0.94080000000002695</v>
      </c>
      <c r="AJ1590">
        <f t="shared" si="669"/>
        <v>0.29508639845548612</v>
      </c>
      <c r="AK1590">
        <v>1</v>
      </c>
    </row>
    <row r="1591" spans="1:37" x14ac:dyDescent="0.25">
      <c r="A1591">
        <v>130.74999999999739</v>
      </c>
      <c r="B1591" s="2">
        <v>2010.7499999998811</v>
      </c>
      <c r="C1591">
        <f>+D1591+($D$2+E1591+F1591)*SOI!A1590*IF(B1591&gt;$C$18, IF(B1591&lt;$C$19,-1,1),1)</f>
        <v>-5.6578798867844107</v>
      </c>
      <c r="D1591">
        <f>+$D$3*((1-$D$5)*SOI!D1590+$D$5*SOI!D1589) +   $D$4*((1-$D$5)*SOI!E1590+$D$5*SOI!E1589)</f>
        <v>0</v>
      </c>
      <c r="E1591">
        <f t="shared" si="651"/>
        <v>1.2742092212994685</v>
      </c>
      <c r="F1591">
        <f t="shared" si="652"/>
        <v>2.1548088919032047</v>
      </c>
      <c r="G1591">
        <f t="shared" si="659"/>
        <v>3.4290181132026731</v>
      </c>
      <c r="H1591" s="21">
        <f t="shared" si="660"/>
        <v>8.6279999385398543E-3</v>
      </c>
      <c r="I1591" s="37">
        <f t="shared" si="653"/>
        <v>0.28535165585047562</v>
      </c>
      <c r="J1591" s="1">
        <f t="shared" si="661"/>
        <v>3.8864346943355116E-3</v>
      </c>
      <c r="K1591" s="1">
        <f t="shared" si="662"/>
        <v>2.3932469692610408E-4</v>
      </c>
      <c r="L1591" s="1">
        <f t="shared" si="654"/>
        <v>-0.63770941018369987</v>
      </c>
      <c r="M1591" s="1">
        <f t="shared" si="655"/>
        <v>8.5590119884710908E-2</v>
      </c>
      <c r="N1591" s="1">
        <f t="shared" si="656"/>
        <v>-3.8877407078803071E-2</v>
      </c>
      <c r="O1591" s="1">
        <f t="shared" si="657"/>
        <v>0.70812764430703401</v>
      </c>
      <c r="P1591" s="1">
        <f t="shared" si="658"/>
        <v>1.9656537816235043E-2</v>
      </c>
      <c r="Q1591" s="1">
        <f t="shared" si="663"/>
        <v>-2.2379133324581528E-3</v>
      </c>
      <c r="R1591" s="1">
        <f t="shared" si="664"/>
        <v>3.5089791567942861E-5</v>
      </c>
      <c r="S1591" s="1">
        <f t="shared" si="665"/>
        <v>-1.4546138678926338E-3</v>
      </c>
      <c r="T1591" s="1">
        <f t="shared" si="666"/>
        <v>7.5982212076413933E-3</v>
      </c>
      <c r="U1591" s="1">
        <f t="shared" si="667"/>
        <v>-2.9098006752314748E-4</v>
      </c>
      <c r="V1591" s="1">
        <f t="shared" si="668"/>
        <v>1.4852932084429462E-3</v>
      </c>
      <c r="W1591" s="1">
        <f t="shared" si="675"/>
        <v>0</v>
      </c>
      <c r="X1591" s="1">
        <f t="shared" si="675"/>
        <v>0</v>
      </c>
      <c r="Y1591" s="1">
        <f t="shared" si="675"/>
        <v>0</v>
      </c>
      <c r="Z1591" s="1">
        <f t="shared" si="675"/>
        <v>0</v>
      </c>
      <c r="AA1591" s="1">
        <f>+AA$3*$F1591*ABS($F1591)*COS(2*PI()*$A1591/$AZ$22+AA$4)*COS(2*PI()*$A1591/$BA$22+AA$5)</f>
        <v>0</v>
      </c>
      <c r="AB1591" s="39">
        <f>+AB$3*$F1591*ABS($F1591)*COS(2*2*PI()*$A1591/$BA$33+AB$4)*COS(2*2*PI()*$A1591/$BA$34+AB$5)*COS(2*2*PI()*$A1591/$BA$35+AB$6)</f>
        <v>0</v>
      </c>
      <c r="AE1591" s="20">
        <f>+$AF$20*SIGN(SOI!A1590)*(ABS(SOI!A1590))^$AE$2</f>
        <v>-0.85303315105676358</v>
      </c>
      <c r="AF1591" s="20">
        <f t="shared" si="672"/>
        <v>-0.8322864484983663</v>
      </c>
      <c r="AG1591" s="19">
        <f t="shared" si="673"/>
        <v>-0.57963330777109201</v>
      </c>
      <c r="AH1591" s="19">
        <f t="shared" si="674"/>
        <v>-0.29488723867004318</v>
      </c>
      <c r="AI1591">
        <f t="shared" si="670"/>
        <v>0.94140000000002699</v>
      </c>
      <c r="AJ1591">
        <f t="shared" si="669"/>
        <v>0.25265314072727429</v>
      </c>
      <c r="AK1591">
        <v>1</v>
      </c>
    </row>
    <row r="1592" spans="1:37" x14ac:dyDescent="0.25">
      <c r="A1592">
        <v>130.83333333333073</v>
      </c>
      <c r="B1592" s="2">
        <v>2010.8333333332143</v>
      </c>
      <c r="C1592">
        <f>+D1592+($D$2+E1592+F1592)*SOI!A1591*IF(B1592&gt;$C$18, IF(B1592&lt;$C$19,-1,1),1)</f>
        <v>9.403910211455365</v>
      </c>
      <c r="D1592">
        <f>+$D$3*((1-$D$5)*SOI!D1591+$D$5*SOI!D1590) +   $D$4*((1-$D$5)*SOI!E1591+$D$5*SOI!E1590)</f>
        <v>0</v>
      </c>
      <c r="E1592">
        <f t="shared" si="651"/>
        <v>-2.3875979239316796</v>
      </c>
      <c r="F1592">
        <f t="shared" si="652"/>
        <v>-3.6021538031099549</v>
      </c>
      <c r="G1592">
        <f t="shared" si="659"/>
        <v>-5.9897517270416341</v>
      </c>
      <c r="H1592" s="21">
        <f t="shared" si="660"/>
        <v>-7.3565580999204495E-3</v>
      </c>
      <c r="I1592" s="37">
        <f t="shared" si="653"/>
        <v>-1.1934943683551216</v>
      </c>
      <c r="J1592" s="1">
        <f t="shared" si="661"/>
        <v>3.2835273618960409E-2</v>
      </c>
      <c r="K1592" s="1">
        <f t="shared" si="662"/>
        <v>-1.695666162213127E-4</v>
      </c>
      <c r="L1592" s="1">
        <f t="shared" si="654"/>
        <v>2.8373507111526175</v>
      </c>
      <c r="M1592" s="1">
        <f t="shared" si="655"/>
        <v>-0.17289121361417317</v>
      </c>
      <c r="N1592" s="1">
        <f t="shared" si="656"/>
        <v>0.29220888897398917</v>
      </c>
      <c r="O1592" s="1">
        <f t="shared" si="657"/>
        <v>-2.1855742037361705</v>
      </c>
      <c r="P1592" s="1">
        <f t="shared" si="658"/>
        <v>-1.0141814450681961E-3</v>
      </c>
      <c r="Q1592" s="1">
        <f t="shared" si="663"/>
        <v>-3.3977285760242538E-2</v>
      </c>
      <c r="R1592" s="1">
        <f t="shared" si="664"/>
        <v>-2.2282616443256831E-3</v>
      </c>
      <c r="S1592" s="1">
        <f t="shared" si="665"/>
        <v>-4.5728171059404993E-2</v>
      </c>
      <c r="T1592" s="1">
        <f t="shared" si="666"/>
        <v>0.10434127390345785</v>
      </c>
      <c r="U1592" s="1">
        <f t="shared" si="667"/>
        <v>-6.2793089553931552E-5</v>
      </c>
      <c r="V1592" s="1">
        <f t="shared" si="668"/>
        <v>5.7599267523464803E-4</v>
      </c>
      <c r="W1592" s="1">
        <f t="shared" si="675"/>
        <v>0</v>
      </c>
      <c r="X1592" s="1">
        <f t="shared" si="675"/>
        <v>0</v>
      </c>
      <c r="Y1592" s="1">
        <f t="shared" si="675"/>
        <v>0</v>
      </c>
      <c r="Z1592" s="1">
        <f t="shared" si="675"/>
        <v>0</v>
      </c>
      <c r="AA1592" s="1">
        <f>+AA$3*$F1592*ABS($F1592)*COS(2*PI()*$A1592/$AZ$22+AA$4)*COS(2*PI()*$A1592/$BA$22+AA$5)</f>
        <v>0</v>
      </c>
      <c r="AB1592" s="39">
        <f>+AB$3*$F1592*ABS($F1592)*COS(2*2*PI()*$A1592/$BA$33+AB$4)*COS(2*2*PI()*$A1592/$BA$34+AB$5)*COS(2*2*PI()*$A1592/$BA$35+AB$6)</f>
        <v>0</v>
      </c>
      <c r="AE1592" s="20">
        <f>+$AF$20*SIGN(SOI!A1591)*(ABS(SOI!A1591))^$AE$2</f>
        <v>-0.8237581981474994</v>
      </c>
      <c r="AF1592" s="20">
        <f t="shared" si="672"/>
        <v>-0.84084870046069249</v>
      </c>
      <c r="AG1592" s="19">
        <f t="shared" si="673"/>
        <v>-0.63327481580520639</v>
      </c>
      <c r="AH1592" s="19">
        <f t="shared" si="674"/>
        <v>-0.33420233910894415</v>
      </c>
      <c r="AI1592">
        <f t="shared" si="670"/>
        <v>0.94200000000002704</v>
      </c>
      <c r="AJ1592">
        <f t="shared" si="669"/>
        <v>0.2075738846554861</v>
      </c>
      <c r="AK1592">
        <v>1</v>
      </c>
    </row>
    <row r="1593" spans="1:37" x14ac:dyDescent="0.25">
      <c r="A1593">
        <v>130.91666666666407</v>
      </c>
      <c r="B1593" s="2">
        <v>2010.9166666665476</v>
      </c>
      <c r="C1593">
        <f>+D1593+($D$2+E1593+F1593)*SOI!A1592*IF(B1593&gt;$C$18, IF(B1593&lt;$C$19,-1,1),1)</f>
        <v>-164.28575176131554</v>
      </c>
      <c r="D1593">
        <f>+$D$3*((1-$D$5)*SOI!D1592+$D$5*SOI!D1591) +   $D$4*((1-$D$5)*SOI!E1592+$D$5*SOI!E1591)</f>
        <v>0</v>
      </c>
      <c r="E1593">
        <f t="shared" si="651"/>
        <v>41.120340000167751</v>
      </c>
      <c r="F1593">
        <f t="shared" si="652"/>
        <v>59.668464761375517</v>
      </c>
      <c r="G1593">
        <f t="shared" si="659"/>
        <v>100.78880476154328</v>
      </c>
      <c r="H1593" s="21">
        <f t="shared" si="660"/>
        <v>0.22109018327175467</v>
      </c>
      <c r="I1593" s="37">
        <f t="shared" si="653"/>
        <v>21.00830782574279</v>
      </c>
      <c r="J1593" s="1">
        <f t="shared" si="661"/>
        <v>4.6173082935785192</v>
      </c>
      <c r="K1593" s="1">
        <f t="shared" si="662"/>
        <v>5.2136717986108625</v>
      </c>
      <c r="L1593" s="1">
        <f t="shared" si="654"/>
        <v>-32.993504939770467</v>
      </c>
      <c r="M1593" s="1">
        <f t="shared" si="655"/>
        <v>1.3811805627731271</v>
      </c>
      <c r="N1593" s="1">
        <f t="shared" si="656"/>
        <v>-6.3094380261867569</v>
      </c>
      <c r="O1593" s="1">
        <f t="shared" si="657"/>
        <v>19.957893829325013</v>
      </c>
      <c r="P1593" s="1">
        <f t="shared" si="658"/>
        <v>0.29366650213383527</v>
      </c>
      <c r="Q1593" s="1">
        <f t="shared" si="663"/>
        <v>-5.860888695294169</v>
      </c>
      <c r="R1593" s="1">
        <f t="shared" si="664"/>
        <v>6.7656834436602162</v>
      </c>
      <c r="S1593" s="1">
        <f t="shared" si="665"/>
        <v>-17.380080587900022</v>
      </c>
      <c r="T1593" s="1">
        <f t="shared" si="666"/>
        <v>11.079514242366072</v>
      </c>
      <c r="U1593" s="1">
        <f t="shared" si="667"/>
        <v>-0.32005255588993198</v>
      </c>
      <c r="V1593" s="1">
        <f t="shared" si="668"/>
        <v>3.6012474704386488</v>
      </c>
      <c r="W1593" s="1">
        <f t="shared" si="675"/>
        <v>0</v>
      </c>
      <c r="X1593" s="1">
        <f t="shared" si="675"/>
        <v>0</v>
      </c>
      <c r="Y1593" s="1">
        <f t="shared" si="675"/>
        <v>0</v>
      </c>
      <c r="Z1593" s="1">
        <f t="shared" si="675"/>
        <v>0</v>
      </c>
      <c r="AA1593" s="1">
        <f>+AA$3*$F1593*ABS($F1593)*COS(2*PI()*$A1593/$AZ$22+AA$4)*COS(2*PI()*$A1593/$BA$22+AA$5)</f>
        <v>0</v>
      </c>
      <c r="AB1593" s="39">
        <f>+AB$3*$F1593*ABS($F1593)*COS(2*2*PI()*$A1593/$BA$33+AB$4)*COS(2*2*PI()*$A1593/$BA$34+AB$5)*COS(2*2*PI()*$A1593/$BA$35+AB$6)</f>
        <v>0</v>
      </c>
      <c r="AE1593" s="20">
        <f>+$AF$20*SIGN(SOI!A1592)*(ABS(SOI!A1592))^$AE$2</f>
        <v>-0.84575475217781448</v>
      </c>
      <c r="AF1593" s="20">
        <f t="shared" si="672"/>
        <v>-0.84687613891984481</v>
      </c>
      <c r="AG1593" s="19">
        <f t="shared" si="673"/>
        <v>-0.65874587682673258</v>
      </c>
      <c r="AH1593" s="19">
        <f t="shared" si="674"/>
        <v>-0.35286174127177694</v>
      </c>
      <c r="AI1593">
        <f t="shared" si="670"/>
        <v>0.94260000000002708</v>
      </c>
      <c r="AJ1593">
        <f t="shared" si="669"/>
        <v>0.18813026209311223</v>
      </c>
      <c r="AK1593">
        <v>1</v>
      </c>
    </row>
    <row r="1594" spans="1:37" x14ac:dyDescent="0.25">
      <c r="A1594">
        <v>130.99999999999741</v>
      </c>
      <c r="B1594" s="2">
        <v>2010.9999999998809</v>
      </c>
      <c r="C1594">
        <f>+D1594+($D$2+E1594+F1594)*SOI!A1593*IF(B1594&gt;$C$18, IF(B1594&lt;$C$19,-1,1),1)</f>
        <v>-11.410469834983463</v>
      </c>
      <c r="D1594">
        <f>+$D$3*((1-$D$5)*SOI!D1593+$D$5*SOI!D1592) +   $D$4*((1-$D$5)*SOI!E1593+$D$5*SOI!E1592)</f>
        <v>0</v>
      </c>
      <c r="E1594">
        <f t="shared" si="651"/>
        <v>2.6892524472242014</v>
      </c>
      <c r="F1594">
        <f t="shared" si="652"/>
        <v>4.0227886321778357</v>
      </c>
      <c r="G1594">
        <f t="shared" si="659"/>
        <v>6.7120410794020371</v>
      </c>
      <c r="H1594" s="21">
        <f t="shared" si="660"/>
        <v>5.5627663221844486E-3</v>
      </c>
      <c r="I1594" s="37">
        <f t="shared" si="653"/>
        <v>0.67315234726160411</v>
      </c>
      <c r="J1594" s="1">
        <f t="shared" si="661"/>
        <v>-6.4944199035226373E-3</v>
      </c>
      <c r="K1594" s="1">
        <f t="shared" si="662"/>
        <v>5.7550519354066199E-6</v>
      </c>
      <c r="L1594" s="1">
        <f t="shared" si="654"/>
        <v>-0.1388067087969346</v>
      </c>
      <c r="M1594" s="1">
        <f t="shared" si="655"/>
        <v>-6.0628895659716409E-2</v>
      </c>
      <c r="N1594" s="1">
        <f t="shared" si="656"/>
        <v>-0.29921120687083425</v>
      </c>
      <c r="O1594" s="1">
        <f t="shared" si="657"/>
        <v>2.349398524136918E-2</v>
      </c>
      <c r="P1594" s="1">
        <f t="shared" si="658"/>
        <v>6.5453968305553265E-2</v>
      </c>
      <c r="Q1594" s="1">
        <f t="shared" si="663"/>
        <v>1.2200562401076481E-2</v>
      </c>
      <c r="R1594" s="1">
        <f t="shared" si="664"/>
        <v>-4.5128442265890368E-4</v>
      </c>
      <c r="S1594" s="1">
        <f t="shared" si="665"/>
        <v>-2.6409565434197535E-2</v>
      </c>
      <c r="T1594" s="1">
        <f t="shared" si="666"/>
        <v>5.4871231456044784E-5</v>
      </c>
      <c r="U1594" s="1">
        <f t="shared" si="667"/>
        <v>-2.285731236817733E-3</v>
      </c>
      <c r="V1594" s="1">
        <f t="shared" si="668"/>
        <v>3.8064638940909931E-2</v>
      </c>
      <c r="W1594" s="1">
        <f t="shared" si="675"/>
        <v>0</v>
      </c>
      <c r="X1594" s="1">
        <f t="shared" si="675"/>
        <v>0</v>
      </c>
      <c r="Y1594" s="1">
        <f t="shared" si="675"/>
        <v>0</v>
      </c>
      <c r="Z1594" s="1">
        <f t="shared" si="675"/>
        <v>0</v>
      </c>
      <c r="AA1594" s="1">
        <f>+AA$3*$F1594*ABS($F1594)*COS(2*PI()*$A1594/$AZ$22+AA$4)*COS(2*PI()*$A1594/$BA$22+AA$5)</f>
        <v>0</v>
      </c>
      <c r="AB1594" s="39">
        <f>+AB$3*$F1594*ABS($F1594)*COS(2*2*PI()*$A1594/$BA$33+AB$4)*COS(2*2*PI()*$A1594/$BA$34+AB$5)*COS(2*2*PI()*$A1594/$BA$35+AB$6)</f>
        <v>0</v>
      </c>
      <c r="AE1594" s="20">
        <f>+$AF$20*SIGN(SOI!A1593)*(ABS(SOI!A1593))^$AE$2</f>
        <v>-0.87111546643422055</v>
      </c>
      <c r="AF1594" s="20">
        <f t="shared" si="672"/>
        <v>-0.80755390058969478</v>
      </c>
      <c r="AG1594" s="19">
        <f t="shared" si="673"/>
        <v>-0.38489882961741051</v>
      </c>
      <c r="AH1594" s="19">
        <f t="shared" si="674"/>
        <v>-0.32365655913270486</v>
      </c>
      <c r="AI1594">
        <f t="shared" si="670"/>
        <v>0.94320000000002713</v>
      </c>
      <c r="AJ1594">
        <f t="shared" si="669"/>
        <v>0.42265507097228427</v>
      </c>
      <c r="AK1594">
        <v>1</v>
      </c>
    </row>
    <row r="1595" spans="1:37" x14ac:dyDescent="0.25">
      <c r="A1595">
        <v>131.08333333333076</v>
      </c>
      <c r="B1595" s="2">
        <v>2011.0833333332141</v>
      </c>
      <c r="C1595">
        <f>+D1595+($D$2+E1595+F1595)*SOI!A1594*IF(B1595&gt;$C$18, IF(B1595&lt;$C$19,-1,1),1)</f>
        <v>4.5133424967245954</v>
      </c>
      <c r="D1595">
        <f>+$D$3*((1-$D$5)*SOI!D1594+$D$5*SOI!D1593) +   $D$4*((1-$D$5)*SOI!E1594+$D$5*SOI!E1593)</f>
        <v>0</v>
      </c>
      <c r="E1595">
        <f t="shared" si="651"/>
        <v>-1.3464768078868046</v>
      </c>
      <c r="F1595">
        <f t="shared" si="652"/>
        <v>-2.2355410466565253</v>
      </c>
      <c r="G1595">
        <f t="shared" si="659"/>
        <v>-3.5820178545433299</v>
      </c>
      <c r="H1595" s="21">
        <f t="shared" si="660"/>
        <v>5.2916997316054138E-3</v>
      </c>
      <c r="I1595" s="37">
        <f t="shared" si="653"/>
        <v>0.19028122504235892</v>
      </c>
      <c r="J1595" s="1">
        <f t="shared" si="661"/>
        <v>2.2961029414155843E-3</v>
      </c>
      <c r="K1595" s="1">
        <f t="shared" si="662"/>
        <v>-1.8111720115390065E-4</v>
      </c>
      <c r="L1595" s="1">
        <f t="shared" si="654"/>
        <v>0.42430069792373215</v>
      </c>
      <c r="M1595" s="1">
        <f t="shared" si="655"/>
        <v>7.583122529254531E-2</v>
      </c>
      <c r="N1595" s="1">
        <f t="shared" si="656"/>
        <v>1.8183974066228039E-2</v>
      </c>
      <c r="O1595" s="1">
        <f t="shared" si="657"/>
        <v>-0.41393510113481208</v>
      </c>
      <c r="P1595" s="1">
        <f t="shared" si="658"/>
        <v>-3.8247898641974462E-2</v>
      </c>
      <c r="Q1595" s="1">
        <f t="shared" si="663"/>
        <v>9.2738317757472201E-4</v>
      </c>
      <c r="R1595" s="1">
        <f t="shared" si="664"/>
        <v>-9.6964392377916632E-6</v>
      </c>
      <c r="S1595" s="1">
        <f t="shared" si="665"/>
        <v>4.5368537203320259E-4</v>
      </c>
      <c r="T1595" s="1">
        <f t="shared" si="666"/>
        <v>2.95517742301861E-3</v>
      </c>
      <c r="U1595" s="1">
        <f t="shared" si="667"/>
        <v>3.7755422591197055E-4</v>
      </c>
      <c r="V1595" s="1">
        <f t="shared" si="668"/>
        <v>1.3517745326304723E-3</v>
      </c>
      <c r="W1595" s="1">
        <f t="shared" si="675"/>
        <v>0</v>
      </c>
      <c r="X1595" s="1">
        <f t="shared" si="675"/>
        <v>0</v>
      </c>
      <c r="Y1595" s="1">
        <f t="shared" si="675"/>
        <v>0</v>
      </c>
      <c r="Z1595" s="1">
        <f t="shared" si="675"/>
        <v>0</v>
      </c>
      <c r="AA1595" s="1">
        <f>+AA$3*$F1595*ABS($F1595)*COS(2*PI()*$A1595/$AZ$22+AA$4)*COS(2*PI()*$A1595/$BA$22+AA$5)</f>
        <v>0</v>
      </c>
      <c r="AB1595" s="39">
        <f>+AB$3*$F1595*ABS($F1595)*COS(2*2*PI()*$A1595/$BA$33+AB$4)*COS(2*2*PI()*$A1595/$BA$34+AB$5)*COS(2*2*PI()*$A1595/$BA$35+AB$6)</f>
        <v>0</v>
      </c>
      <c r="AE1595" s="20">
        <f>+$AF$20*SIGN(SOI!A1594)*(ABS(SOI!A1594))^$AE$2</f>
        <v>-0.7057914831570492</v>
      </c>
      <c r="AF1595" s="20">
        <f t="shared" si="672"/>
        <v>-0.72281662737927022</v>
      </c>
      <c r="AG1595" s="19">
        <f t="shared" si="673"/>
        <v>-0.35423241977016851</v>
      </c>
      <c r="AH1595" s="19">
        <f t="shared" si="674"/>
        <v>-0.34052229613125751</v>
      </c>
      <c r="AI1595">
        <f t="shared" si="670"/>
        <v>0.94380000000002717</v>
      </c>
      <c r="AJ1595">
        <f t="shared" si="669"/>
        <v>0.36858420760910171</v>
      </c>
      <c r="AK1595">
        <v>1</v>
      </c>
    </row>
    <row r="1596" spans="1:37" x14ac:dyDescent="0.25">
      <c r="A1596">
        <v>131.1666666666641</v>
      </c>
      <c r="B1596" s="2">
        <v>2011.1666666665474</v>
      </c>
      <c r="C1596">
        <f>+D1596+($D$2+E1596+F1596)*SOI!A1595*IF(B1596&gt;$C$18, IF(B1596&lt;$C$19,-1,1),1)</f>
        <v>-2.784435913572517</v>
      </c>
      <c r="D1596">
        <f>+$D$3*((1-$D$5)*SOI!D1595+$D$5*SOI!D1594) +   $D$4*((1-$D$5)*SOI!E1595+$D$5*SOI!E1594)</f>
        <v>0</v>
      </c>
      <c r="E1596">
        <f t="shared" si="651"/>
        <v>0.94082667478666915</v>
      </c>
      <c r="F1596">
        <f t="shared" si="652"/>
        <v>1.9004344615118172</v>
      </c>
      <c r="G1596">
        <f t="shared" si="659"/>
        <v>2.8412611362984865</v>
      </c>
      <c r="H1596" s="21">
        <f t="shared" si="660"/>
        <v>-1.1644745778003467E-2</v>
      </c>
      <c r="I1596" s="37">
        <f t="shared" si="653"/>
        <v>-0.42505940949291915</v>
      </c>
      <c r="J1596" s="1">
        <f t="shared" si="661"/>
        <v>2.4829980697964804E-3</v>
      </c>
      <c r="K1596" s="1">
        <f t="shared" si="662"/>
        <v>2.7213890358501004E-4</v>
      </c>
      <c r="L1596" s="1">
        <f t="shared" si="654"/>
        <v>-1.0413088591012707</v>
      </c>
      <c r="M1596" s="1">
        <f t="shared" si="655"/>
        <v>-3.6709579068375318E-2</v>
      </c>
      <c r="N1596" s="1">
        <f t="shared" si="656"/>
        <v>9.4368458145108455E-2</v>
      </c>
      <c r="O1596" s="1">
        <f t="shared" si="657"/>
        <v>0.80714748636168598</v>
      </c>
      <c r="P1596" s="1">
        <f t="shared" si="658"/>
        <v>1.2009143989682303E-2</v>
      </c>
      <c r="Q1596" s="1">
        <f t="shared" si="663"/>
        <v>-2.3298534314677853E-3</v>
      </c>
      <c r="R1596" s="1">
        <f t="shared" si="664"/>
        <v>-5.4417096204712285E-5</v>
      </c>
      <c r="S1596" s="1">
        <f t="shared" si="665"/>
        <v>-5.2595250571642145E-3</v>
      </c>
      <c r="T1596" s="1">
        <f t="shared" si="666"/>
        <v>1.4141973540868038E-2</v>
      </c>
      <c r="U1596" s="1">
        <f t="shared" si="667"/>
        <v>2.6481190385268703E-4</v>
      </c>
      <c r="V1596" s="1">
        <f t="shared" si="668"/>
        <v>-2.202656567350577E-3</v>
      </c>
      <c r="W1596" s="1">
        <f t="shared" si="675"/>
        <v>0</v>
      </c>
      <c r="X1596" s="1">
        <f t="shared" si="675"/>
        <v>0</v>
      </c>
      <c r="Y1596" s="1">
        <f t="shared" si="675"/>
        <v>0</v>
      </c>
      <c r="Z1596" s="1">
        <f t="shared" si="675"/>
        <v>0</v>
      </c>
      <c r="AA1596" s="1">
        <f>+AA$3*$F1596*ABS($F1596)*COS(2*PI()*$A1596/$AZ$22+AA$4)*COS(2*PI()*$A1596/$BA$22+AA$5)</f>
        <v>0</v>
      </c>
      <c r="AB1596" s="39">
        <f>+AB$3*$F1596*ABS($F1596)*COS(2*2*PI()*$A1596/$BA$33+AB$4)*COS(2*2*PI()*$A1596/$BA$34+AB$5)*COS(2*2*PI()*$A1596/$BA$35+AB$6)</f>
        <v>0</v>
      </c>
      <c r="AE1596" s="20">
        <f>+$AF$20*SIGN(SOI!A1595)*(ABS(SOI!A1595))^$AE$2</f>
        <v>-0.591542932546541</v>
      </c>
      <c r="AF1596" s="20">
        <f t="shared" si="672"/>
        <v>-0.59430718630774659</v>
      </c>
      <c r="AG1596" s="19">
        <f t="shared" si="673"/>
        <v>-0.29891298173431535</v>
      </c>
      <c r="AH1596" s="19">
        <f t="shared" si="674"/>
        <v>-0.32418987610163874</v>
      </c>
      <c r="AI1596">
        <f t="shared" si="670"/>
        <v>0.94440000000002722</v>
      </c>
      <c r="AJ1596">
        <f t="shared" si="669"/>
        <v>0.29539420457343124</v>
      </c>
      <c r="AK1596">
        <v>1</v>
      </c>
    </row>
    <row r="1597" spans="1:37" x14ac:dyDescent="0.25">
      <c r="A1597">
        <v>131.24999999999744</v>
      </c>
      <c r="B1597" s="2">
        <v>2011.2499999998806</v>
      </c>
      <c r="C1597">
        <f>+D1597+($D$2+E1597+F1597)*SOI!A1596*IF(B1597&gt;$C$18, IF(B1597&lt;$C$19,-1,1),1)</f>
        <v>2.1591524857357811</v>
      </c>
      <c r="D1597">
        <f>+$D$3*((1-$D$5)*SOI!D1596+$D$5*SOI!D1595) +   $D$4*((1-$D$5)*SOI!E1596+$D$5*SOI!E1595)</f>
        <v>0</v>
      </c>
      <c r="E1597">
        <f t="shared" si="651"/>
        <v>-0.76296473734033299</v>
      </c>
      <c r="F1597">
        <f t="shared" si="652"/>
        <v>-2.154808892032344</v>
      </c>
      <c r="G1597">
        <f t="shared" si="659"/>
        <v>-2.917773629372677</v>
      </c>
      <c r="H1597" s="21">
        <f t="shared" si="660"/>
        <v>8.6537624800138175E-3</v>
      </c>
      <c r="I1597" s="37">
        <f t="shared" si="653"/>
        <v>0.39026512048526352</v>
      </c>
      <c r="J1597" s="1">
        <f t="shared" si="661"/>
        <v>-1.161063908763993E-3</v>
      </c>
      <c r="K1597" s="1">
        <f t="shared" si="662"/>
        <v>-1.9184472704249313E-7</v>
      </c>
      <c r="L1597" s="1">
        <f t="shared" si="654"/>
        <v>0.74005684853334441</v>
      </c>
      <c r="M1597" s="1">
        <f t="shared" si="655"/>
        <v>-1.869601484592711E-2</v>
      </c>
      <c r="N1597" s="1">
        <f t="shared" si="656"/>
        <v>-0.14344186378913712</v>
      </c>
      <c r="O1597" s="1">
        <f t="shared" si="657"/>
        <v>-0.53540380050647507</v>
      </c>
      <c r="P1597" s="1">
        <f t="shared" si="658"/>
        <v>-1.7957969037000983E-5</v>
      </c>
      <c r="Q1597" s="1">
        <f t="shared" si="663"/>
        <v>1.8036293783111905E-3</v>
      </c>
      <c r="R1597" s="1">
        <f t="shared" si="664"/>
        <v>-3.8678014063078974E-5</v>
      </c>
      <c r="S1597" s="1">
        <f t="shared" si="665"/>
        <v>-7.3401628033100243E-3</v>
      </c>
      <c r="T1597" s="1">
        <f t="shared" si="666"/>
        <v>6.6669022895753643E-3</v>
      </c>
      <c r="U1597" s="1">
        <f t="shared" si="667"/>
        <v>3.635739628507286E-7</v>
      </c>
      <c r="V1597" s="1">
        <f t="shared" si="668"/>
        <v>-5.0065783258578975E-6</v>
      </c>
      <c r="W1597" s="1">
        <f t="shared" si="675"/>
        <v>0</v>
      </c>
      <c r="X1597" s="1">
        <f t="shared" si="675"/>
        <v>0</v>
      </c>
      <c r="Y1597" s="1">
        <f t="shared" si="675"/>
        <v>0</v>
      </c>
      <c r="Z1597" s="1">
        <f t="shared" si="675"/>
        <v>0</v>
      </c>
      <c r="AA1597" s="1">
        <f>+AA$3*$F1597*ABS($F1597)*COS(2*PI()*$A1597/$AZ$22+AA$4)*COS(2*PI()*$A1597/$BA$22+AA$5)</f>
        <v>0</v>
      </c>
      <c r="AB1597" s="39">
        <f>+AB$3*$F1597*ABS($F1597)*COS(2*2*PI()*$A1597/$BA$33+AB$4)*COS(2*2*PI()*$A1597/$BA$34+AB$5)*COS(2*2*PI()*$A1597/$BA$35+AB$6)</f>
        <v>0</v>
      </c>
      <c r="AE1597" s="20">
        <f>+$AF$20*SIGN(SOI!A1596)*(ABS(SOI!A1596))^$AE$2</f>
        <v>-0.48558714321964969</v>
      </c>
      <c r="AF1597" s="20">
        <f t="shared" si="672"/>
        <v>-0.48706782849468905</v>
      </c>
      <c r="AG1597" s="19">
        <f t="shared" si="673"/>
        <v>-0.27216954208501726</v>
      </c>
      <c r="AH1597" s="19">
        <f t="shared" si="674"/>
        <v>-0.27845560584058471</v>
      </c>
      <c r="AI1597">
        <f t="shared" si="670"/>
        <v>0.94500000000002726</v>
      </c>
      <c r="AJ1597">
        <f t="shared" si="669"/>
        <v>0.21489828640967179</v>
      </c>
      <c r="AK1597">
        <v>1</v>
      </c>
    </row>
    <row r="1598" spans="1:37" x14ac:dyDescent="0.25">
      <c r="A1598">
        <v>131.33333333333078</v>
      </c>
      <c r="B1598" s="2">
        <v>2011.3333333332139</v>
      </c>
      <c r="C1598">
        <f>+D1598+($D$2+E1598+F1598)*SOI!A1597*IF(B1598&gt;$C$18, IF(B1598&lt;$C$19,-1,1),1)</f>
        <v>-2.2698973642261184</v>
      </c>
      <c r="D1598">
        <f>+$D$3*((1-$D$5)*SOI!D1597+$D$5*SOI!D1596) +   $D$4*((1-$D$5)*SOI!E1597+$D$5*SOI!E1596)</f>
        <v>0</v>
      </c>
      <c r="E1598">
        <f t="shared" si="651"/>
        <v>0.68067141213570359</v>
      </c>
      <c r="F1598">
        <f t="shared" si="652"/>
        <v>3.6021538033852742</v>
      </c>
      <c r="G1598">
        <f t="shared" si="659"/>
        <v>4.2828252155209778</v>
      </c>
      <c r="H1598" s="21">
        <f t="shared" si="660"/>
        <v>-2.3452862083301053E-4</v>
      </c>
      <c r="I1598" s="37">
        <f t="shared" si="653"/>
        <v>-0.19545996360904275</v>
      </c>
      <c r="J1598" s="1">
        <f t="shared" si="661"/>
        <v>-1.2607719740025409E-3</v>
      </c>
      <c r="K1598" s="1">
        <f t="shared" si="662"/>
        <v>5.1473293555240251E-6</v>
      </c>
      <c r="L1598" s="1">
        <f t="shared" si="654"/>
        <v>-0.10686130337298594</v>
      </c>
      <c r="M1598" s="1">
        <f t="shared" si="655"/>
        <v>4.0535113175637072E-2</v>
      </c>
      <c r="N1598" s="1">
        <f t="shared" si="656"/>
        <v>0.15767059086076368</v>
      </c>
      <c r="O1598" s="1">
        <f t="shared" si="657"/>
        <v>7.68424841546613E-2</v>
      </c>
      <c r="P1598" s="1">
        <f t="shared" si="658"/>
        <v>2.3249519290297969E-2</v>
      </c>
      <c r="Q1598" s="1">
        <f t="shared" si="663"/>
        <v>4.2983761906045465E-3</v>
      </c>
      <c r="R1598" s="1">
        <f t="shared" si="664"/>
        <v>4.6165693445258507E-5</v>
      </c>
      <c r="S1598" s="1">
        <f t="shared" si="665"/>
        <v>-4.0409040960431427E-3</v>
      </c>
      <c r="T1598" s="1">
        <f t="shared" si="666"/>
        <v>1.3816543912372666E-4</v>
      </c>
      <c r="U1598" s="1">
        <f t="shared" si="667"/>
        <v>2.3574777820272385E-4</v>
      </c>
      <c r="V1598" s="1">
        <f t="shared" si="668"/>
        <v>-7.1247979016679916E-3</v>
      </c>
      <c r="W1598" s="1">
        <f t="shared" si="675"/>
        <v>0</v>
      </c>
      <c r="X1598" s="1">
        <f t="shared" si="675"/>
        <v>0</v>
      </c>
      <c r="Y1598" s="1">
        <f t="shared" si="675"/>
        <v>0</v>
      </c>
      <c r="Z1598" s="1">
        <f t="shared" si="675"/>
        <v>0</v>
      </c>
      <c r="AA1598" s="1">
        <f>+AA$3*$F1598*ABS($F1598)*COS(2*PI()*$A1598/$AZ$22+AA$4)*COS(2*PI()*$A1598/$BA$22+AA$5)</f>
        <v>0</v>
      </c>
      <c r="AB1598" s="39">
        <f>+AB$3*$F1598*ABS($F1598)*COS(2*2*PI()*$A1598/$BA$33+AB$4)*COS(2*2*PI()*$A1598/$BA$34+AB$5)*COS(2*2*PI()*$A1598/$BA$35+AB$6)</f>
        <v>0</v>
      </c>
      <c r="AE1598" s="20">
        <f>+$AF$20*SIGN(SOI!A1597)*(ABS(SOI!A1597))^$AE$2</f>
        <v>-0.38407340971787662</v>
      </c>
      <c r="AF1598" s="20">
        <f t="shared" si="672"/>
        <v>-0.36539498631664385</v>
      </c>
      <c r="AG1598" s="19">
        <f t="shared" si="673"/>
        <v>-0.18751713398075057</v>
      </c>
      <c r="AH1598" s="19">
        <f t="shared" si="674"/>
        <v>-0.18569932150578924</v>
      </c>
      <c r="AI1598">
        <f t="shared" si="670"/>
        <v>0.94560000000002731</v>
      </c>
      <c r="AJ1598">
        <f t="shared" si="669"/>
        <v>0.17787785233589329</v>
      </c>
      <c r="AK1598">
        <v>1</v>
      </c>
    </row>
    <row r="1599" spans="1:37" x14ac:dyDescent="0.25">
      <c r="A1599">
        <v>131.41666666666413</v>
      </c>
      <c r="B1599" s="2">
        <v>2011.4166666665471</v>
      </c>
      <c r="C1599">
        <f>+D1599+($D$2+E1599+F1599)*SOI!A1598*IF(B1599&gt;$C$18, IF(B1599&lt;$C$19,-1,1),1)</f>
        <v>15.08078451474633</v>
      </c>
      <c r="D1599">
        <f>+$D$3*((1-$D$5)*SOI!D1598+$D$5*SOI!D1597) +   $D$4*((1-$D$5)*SOI!E1598+$D$5*SOI!E1597)</f>
        <v>0</v>
      </c>
      <c r="E1599">
        <f t="shared" si="651"/>
        <v>-0.65467329766137017</v>
      </c>
      <c r="F1599">
        <f t="shared" si="652"/>
        <v>-59.668464761323953</v>
      </c>
      <c r="G1599">
        <f t="shared" si="659"/>
        <v>-60.323138058985322</v>
      </c>
      <c r="H1599" s="21">
        <f t="shared" si="660"/>
        <v>-2.3306286147117827E-2</v>
      </c>
      <c r="I1599" s="37">
        <f t="shared" si="653"/>
        <v>6.3583640759509688E-2</v>
      </c>
      <c r="J1599" s="1">
        <f t="shared" si="661"/>
        <v>2.0632007301868979E-2</v>
      </c>
      <c r="K1599" s="1">
        <f t="shared" si="662"/>
        <v>8.9916830232769575E-5</v>
      </c>
      <c r="L1599" s="1">
        <f t="shared" si="654"/>
        <v>6.9980500505250426E-2</v>
      </c>
      <c r="M1599" s="1">
        <f t="shared" si="655"/>
        <v>2.0391480031227771</v>
      </c>
      <c r="N1599" s="1">
        <f t="shared" si="656"/>
        <v>-0.62571879997790014</v>
      </c>
      <c r="O1599" s="1">
        <f t="shared" si="657"/>
        <v>5.4715730539694203E-2</v>
      </c>
      <c r="P1599" s="1">
        <f t="shared" si="658"/>
        <v>-0.87097487169958721</v>
      </c>
      <c r="Q1599" s="1">
        <f t="shared" si="663"/>
        <v>-0.85812447527849456</v>
      </c>
      <c r="R1599" s="1">
        <f t="shared" si="664"/>
        <v>2.9981462130087683E-3</v>
      </c>
      <c r="S1599" s="1">
        <f t="shared" si="665"/>
        <v>-5.2166851999843741E-3</v>
      </c>
      <c r="T1599" s="1">
        <f t="shared" si="666"/>
        <v>-6.4426836176485281E-5</v>
      </c>
      <c r="U1599" s="1">
        <f t="shared" si="667"/>
        <v>2.8729418402606731E-3</v>
      </c>
      <c r="V1599" s="1">
        <f t="shared" si="668"/>
        <v>-1.059235935476351</v>
      </c>
      <c r="W1599" s="1">
        <f t="shared" si="675"/>
        <v>0</v>
      </c>
      <c r="X1599" s="1">
        <f t="shared" si="675"/>
        <v>0</v>
      </c>
      <c r="Y1599" s="1">
        <f t="shared" si="675"/>
        <v>0</v>
      </c>
      <c r="Z1599" s="1">
        <f t="shared" si="675"/>
        <v>0</v>
      </c>
      <c r="AA1599" s="1">
        <f>+AA$3*$F1599*ABS($F1599)*COS(2*PI()*$A1599/$AZ$22+AA$4)*COS(2*PI()*$A1599/$BA$22+AA$5)</f>
        <v>0</v>
      </c>
      <c r="AB1599" s="39">
        <f>+AB$3*$F1599*ABS($F1599)*COS(2*2*PI()*$A1599/$BA$33+AB$4)*COS(2*2*PI()*$A1599/$BA$34+AB$5)*COS(2*2*PI()*$A1599/$BA$35+AB$6)</f>
        <v>0</v>
      </c>
      <c r="AE1599" s="20">
        <f>+$AF$20*SIGN(SOI!A1598)*(ABS(SOI!A1598))^$AE$2</f>
        <v>-0.22652440601240525</v>
      </c>
      <c r="AF1599" s="20">
        <f t="shared" si="672"/>
        <v>-0.27474397422112734</v>
      </c>
      <c r="AG1599" s="19">
        <f t="shared" si="673"/>
        <v>-6.2873352612031475E-3</v>
      </c>
      <c r="AH1599" s="19">
        <f t="shared" si="674"/>
        <v>6.3027984675904924E-3</v>
      </c>
      <c r="AI1599">
        <f t="shared" si="670"/>
        <v>0.94620000000002735</v>
      </c>
      <c r="AJ1599">
        <f t="shared" si="669"/>
        <v>0.26845663895992422</v>
      </c>
      <c r="AK1599">
        <v>1</v>
      </c>
    </row>
    <row r="1600" spans="1:37" x14ac:dyDescent="0.25">
      <c r="A1600">
        <v>131.49999999999747</v>
      </c>
      <c r="B1600" s="2">
        <v>2011.4999999998804</v>
      </c>
      <c r="C1600">
        <f>+D1600+($D$2+E1600+F1600)*SOI!A1599*IF(B1600&gt;$C$18, IF(B1600&lt;$C$19,-1,1),1)</f>
        <v>0.77001700762506631</v>
      </c>
      <c r="D1600">
        <f>+$D$3*((1-$D$5)*SOI!D1599+$D$5*SOI!D1598) +   $D$4*((1-$D$5)*SOI!E1599+$D$5*SOI!E1598)</f>
        <v>0</v>
      </c>
      <c r="E1600">
        <f t="shared" si="651"/>
        <v>0.67488859935792167</v>
      </c>
      <c r="F1600">
        <f t="shared" si="652"/>
        <v>-4.0227886325103839</v>
      </c>
      <c r="G1600">
        <f t="shared" si="659"/>
        <v>-3.3479000331524622</v>
      </c>
      <c r="H1600" s="21">
        <f t="shared" si="660"/>
        <v>1.2766232952604886E-2</v>
      </c>
      <c r="I1600" s="37">
        <f t="shared" si="653"/>
        <v>0.33716170815941798</v>
      </c>
      <c r="J1600" s="1">
        <f t="shared" si="661"/>
        <v>2.3401823819763353E-2</v>
      </c>
      <c r="K1600" s="1">
        <f t="shared" si="662"/>
        <v>-4.7912920946431196E-4</v>
      </c>
      <c r="L1600" s="1">
        <f t="shared" si="654"/>
        <v>-0.67697810628595845</v>
      </c>
      <c r="M1600" s="1">
        <f t="shared" si="655"/>
        <v>0.43617836205965305</v>
      </c>
      <c r="N1600" s="1">
        <f t="shared" si="656"/>
        <v>1.3499943987815547E-2</v>
      </c>
      <c r="O1600" s="1">
        <f t="shared" si="657"/>
        <v>0.5412558669836226</v>
      </c>
      <c r="P1600" s="1">
        <f t="shared" si="658"/>
        <v>-4.8498609859699705E-2</v>
      </c>
      <c r="Q1600" s="1">
        <f t="shared" si="663"/>
        <v>3.9602118665266559E-3</v>
      </c>
      <c r="R1600" s="1">
        <f t="shared" si="664"/>
        <v>-7.3369201760965447E-5</v>
      </c>
      <c r="S1600" s="1">
        <f t="shared" si="665"/>
        <v>5.968157101151532E-4</v>
      </c>
      <c r="T1600" s="1">
        <f t="shared" si="666"/>
        <v>6.1653083071235917E-3</v>
      </c>
      <c r="U1600" s="1">
        <f t="shared" si="667"/>
        <v>8.4828805745634404E-4</v>
      </c>
      <c r="V1600" s="1">
        <f t="shared" si="668"/>
        <v>1.2725332356334524E-3</v>
      </c>
      <c r="W1600" s="1">
        <f t="shared" si="675"/>
        <v>0</v>
      </c>
      <c r="X1600" s="1">
        <f t="shared" si="675"/>
        <v>0</v>
      </c>
      <c r="Y1600" s="1">
        <f t="shared" si="675"/>
        <v>0</v>
      </c>
      <c r="Z1600" s="1">
        <f t="shared" si="675"/>
        <v>0</v>
      </c>
      <c r="AA1600" s="1">
        <f>+AA$3*$F1600*ABS($F1600)*COS(2*PI()*$A1600/$AZ$22+AA$4)*COS(2*PI()*$A1600/$BA$22+AA$5)</f>
        <v>0</v>
      </c>
      <c r="AB1600" s="39">
        <f>+AB$3*$F1600*ABS($F1600)*COS(2*2*PI()*$A1600/$BA$33+AB$4)*COS(2*2*PI()*$A1600/$BA$34+AB$5)*COS(2*2*PI()*$A1600/$BA$35+AB$6)</f>
        <v>0</v>
      </c>
      <c r="AE1600" s="20">
        <f>+$AF$20*SIGN(SOI!A1599)*(ABS(SOI!A1599))^$AE$2</f>
        <v>-0.21363410693310017</v>
      </c>
      <c r="AF1600" s="20">
        <f t="shared" si="672"/>
        <v>-0.29607902199324226</v>
      </c>
      <c r="AG1600" s="19">
        <f t="shared" si="673"/>
        <v>0.45471548536648854</v>
      </c>
      <c r="AH1600" s="19">
        <f t="shared" si="674"/>
        <v>0.47110422967075827</v>
      </c>
      <c r="AI1600">
        <f t="shared" si="670"/>
        <v>0.9468000000000274</v>
      </c>
      <c r="AJ1600">
        <f t="shared" si="669"/>
        <v>0.75079450735973086</v>
      </c>
      <c r="AK1600">
        <v>1</v>
      </c>
    </row>
    <row r="1601" spans="1:37" x14ac:dyDescent="0.25">
      <c r="A1601">
        <v>131.58333333333081</v>
      </c>
      <c r="B1601" s="2">
        <v>2011.5833333332137</v>
      </c>
      <c r="C1601">
        <f>+D1601+($D$2+E1601+F1601)*SOI!A1600*IF(B1601&gt;$C$18, IF(B1601&lt;$C$19,-1,1),1)</f>
        <v>-0.98107337551664087</v>
      </c>
      <c r="D1601">
        <f>+$D$3*((1-$D$5)*SOI!D1600+$D$5*SOI!D1599) +   $D$4*((1-$D$5)*SOI!E1600+$D$5*SOI!E1599)</f>
        <v>0</v>
      </c>
      <c r="E1601">
        <f t="shared" si="651"/>
        <v>-0.74906623543406248</v>
      </c>
      <c r="F1601">
        <f t="shared" si="652"/>
        <v>2.2355410468229122</v>
      </c>
      <c r="G1601">
        <f t="shared" si="659"/>
        <v>1.4864748113888497</v>
      </c>
      <c r="H1601" s="21">
        <f t="shared" si="660"/>
        <v>-1.2671852686114114E-2</v>
      </c>
      <c r="I1601" s="37">
        <f t="shared" si="653"/>
        <v>-0.46241654914016794</v>
      </c>
      <c r="J1601" s="1">
        <f t="shared" si="661"/>
        <v>2.5930594421585487E-2</v>
      </c>
      <c r="K1601" s="1">
        <f t="shared" si="662"/>
        <v>1.1049673763357916E-4</v>
      </c>
      <c r="L1601" s="1">
        <f t="shared" si="654"/>
        <v>0.84385629352384395</v>
      </c>
      <c r="M1601" s="1">
        <f t="shared" si="655"/>
        <v>-0.35239664200073562</v>
      </c>
      <c r="N1601" s="1">
        <f t="shared" si="656"/>
        <v>1.7977562850485171E-2</v>
      </c>
      <c r="O1601" s="1">
        <f t="shared" si="657"/>
        <v>-0.71808039284030856</v>
      </c>
      <c r="P1601" s="1">
        <f t="shared" si="658"/>
        <v>6.7633486649279996E-3</v>
      </c>
      <c r="Q1601" s="1">
        <f t="shared" si="663"/>
        <v>-4.2607388288100137E-3</v>
      </c>
      <c r="R1601" s="1">
        <f t="shared" si="664"/>
        <v>-1.0826184155726193E-4</v>
      </c>
      <c r="S1601" s="1">
        <f t="shared" si="665"/>
        <v>-1.0900193780328407E-3</v>
      </c>
      <c r="T1601" s="1">
        <f t="shared" si="666"/>
        <v>1.0195748655140552E-2</v>
      </c>
      <c r="U1601" s="1">
        <f t="shared" si="667"/>
        <v>1.6224486568981088E-4</v>
      </c>
      <c r="V1601" s="1">
        <f t="shared" si="668"/>
        <v>-2.3631999539982623E-4</v>
      </c>
      <c r="W1601" s="1">
        <f t="shared" si="675"/>
        <v>0</v>
      </c>
      <c r="X1601" s="1">
        <f t="shared" si="675"/>
        <v>0</v>
      </c>
      <c r="Y1601" s="1">
        <f t="shared" si="675"/>
        <v>0</v>
      </c>
      <c r="Z1601" s="1">
        <f t="shared" si="675"/>
        <v>0</v>
      </c>
      <c r="AA1601" s="1">
        <f>+AA$3*$F1601*ABS($F1601)*COS(2*PI()*$A1601/$AZ$22+AA$4)*COS(2*PI()*$A1601/$BA$22+AA$5)</f>
        <v>0</v>
      </c>
      <c r="AB1601" s="39">
        <f>+AB$3*$F1601*ABS($F1601)*COS(2*2*PI()*$A1601/$BA$33+AB$4)*COS(2*2*PI()*$A1601/$BA$34+AB$5)*COS(2*2*PI()*$A1601/$BA$35+AB$6)</f>
        <v>0</v>
      </c>
      <c r="AE1601" s="20">
        <f>+$AF$20*SIGN(SOI!A1600)*(ABS(SOI!A1600))^$AE$2</f>
        <v>-0.44807855303422139</v>
      </c>
      <c r="AF1601" s="20">
        <f t="shared" si="672"/>
        <v>-0.38549490371894518</v>
      </c>
      <c r="AG1601" s="19">
        <f t="shared" si="673"/>
        <v>0.80817647250362257</v>
      </c>
      <c r="AH1601" s="19">
        <f t="shared" si="674"/>
        <v>0.77960274502133342</v>
      </c>
      <c r="AI1601">
        <f t="shared" si="670"/>
        <v>0.94740000000002744</v>
      </c>
      <c r="AJ1601">
        <f t="shared" si="669"/>
        <v>1.1936713762225677</v>
      </c>
      <c r="AK1601">
        <v>1</v>
      </c>
    </row>
    <row r="1602" spans="1:37" x14ac:dyDescent="0.25">
      <c r="A1602">
        <v>131.66666666666416</v>
      </c>
      <c r="B1602" s="2">
        <v>2011.6666666665469</v>
      </c>
      <c r="C1602">
        <f>+D1602+($D$2+E1602+F1602)*SOI!A1601*IF(B1602&gt;$C$18, IF(B1602&lt;$C$19,-1,1),1)</f>
        <v>0.75171291839898846</v>
      </c>
      <c r="D1602">
        <f>+$D$3*((1-$D$5)*SOI!D1601+$D$5*SOI!D1600) +   $D$4*((1-$D$5)*SOI!E1601+$D$5*SOI!E1600)</f>
        <v>0</v>
      </c>
      <c r="E1602">
        <f t="shared" si="651"/>
        <v>0.9113385165173753</v>
      </c>
      <c r="F1602">
        <f t="shared" si="652"/>
        <v>-1.9004344617792022</v>
      </c>
      <c r="G1602">
        <f t="shared" si="659"/>
        <v>-0.98909594526182687</v>
      </c>
      <c r="H1602" s="21">
        <f t="shared" si="660"/>
        <v>1.2847305743837426E-2</v>
      </c>
      <c r="I1602" s="37">
        <f t="shared" si="653"/>
        <v>0.39625214356437782</v>
      </c>
      <c r="J1602" s="1">
        <f t="shared" si="661"/>
        <v>1.5683903677409822E-2</v>
      </c>
      <c r="K1602" s="1">
        <f t="shared" si="662"/>
        <v>-1.7254664391655462E-6</v>
      </c>
      <c r="L1602" s="1">
        <f t="shared" si="654"/>
        <v>-0.28989224941347247</v>
      </c>
      <c r="M1602" s="1">
        <f t="shared" si="655"/>
        <v>0.24873402583611898</v>
      </c>
      <c r="N1602" s="1">
        <f t="shared" si="656"/>
        <v>-4.7103743243304734E-2</v>
      </c>
      <c r="O1602" s="1">
        <f t="shared" si="657"/>
        <v>0.32796964696870723</v>
      </c>
      <c r="P1602" s="1">
        <f t="shared" si="658"/>
        <v>-6.7311635540436422E-4</v>
      </c>
      <c r="Q1602" s="1">
        <f t="shared" si="663"/>
        <v>-7.8797594014038044E-3</v>
      </c>
      <c r="R1602" s="1">
        <f t="shared" si="664"/>
        <v>1.7157014152928857E-4</v>
      </c>
      <c r="S1602" s="1">
        <f t="shared" si="665"/>
        <v>-2.4473556195938975E-3</v>
      </c>
      <c r="T1602" s="1">
        <f t="shared" si="666"/>
        <v>1.599734146762858E-3</v>
      </c>
      <c r="U1602" s="1">
        <f t="shared" si="667"/>
        <v>1.3836861211536263E-5</v>
      </c>
      <c r="V1602" s="1">
        <f t="shared" si="668"/>
        <v>-6.1624504627847597E-5</v>
      </c>
      <c r="W1602" s="1">
        <f t="shared" ref="W1602:Z1621" si="676">+W$3*$F1602*ABS($F1602)*COS(2*PI()*$A1602/W$2+W$4)</f>
        <v>0</v>
      </c>
      <c r="X1602" s="1">
        <f t="shared" si="676"/>
        <v>0</v>
      </c>
      <c r="Y1602" s="1">
        <f t="shared" si="676"/>
        <v>0</v>
      </c>
      <c r="Z1602" s="1">
        <f t="shared" si="676"/>
        <v>0</v>
      </c>
      <c r="AA1602" s="1">
        <f>+AA$3*$F1602*ABS($F1602)*COS(2*PI()*$A1602/$AZ$22+AA$4)*COS(2*PI()*$A1602/$BA$22+AA$5)</f>
        <v>0</v>
      </c>
      <c r="AB1602" s="39">
        <f>+AB$3*$F1602*ABS($F1602)*COS(2*2*PI()*$A1602/$BA$33+AB$4)*COS(2*2*PI()*$A1602/$BA$34+AB$5)*COS(2*2*PI()*$A1602/$BA$35+AB$6)</f>
        <v>0</v>
      </c>
      <c r="AE1602" s="20">
        <f>+$AF$20*SIGN(SOI!A1601)*(ABS(SOI!A1601))^$AE$2</f>
        <v>-0.49477205118951384</v>
      </c>
      <c r="AF1602" s="20">
        <f t="shared" si="672"/>
        <v>-0.50434085537543616</v>
      </c>
      <c r="AG1602" s="19">
        <f t="shared" si="673"/>
        <v>0.70104468301285228</v>
      </c>
      <c r="AH1602" s="19">
        <f t="shared" si="674"/>
        <v>-0.17101457015631677</v>
      </c>
      <c r="AI1602">
        <f t="shared" si="670"/>
        <v>0.94800000000002749</v>
      </c>
      <c r="AJ1602">
        <f t="shared" si="669"/>
        <v>1.2053855383882883</v>
      </c>
      <c r="AK1602">
        <v>1</v>
      </c>
    </row>
    <row r="1603" spans="1:37" x14ac:dyDescent="0.25">
      <c r="A1603">
        <v>131.7499999999975</v>
      </c>
      <c r="B1603" s="2">
        <v>2011.7499999998802</v>
      </c>
      <c r="C1603">
        <f>+D1603+($D$2+E1603+F1603)*SOI!A1602*IF(B1603&gt;$C$18, IF(B1603&lt;$C$19,-1,1),1)</f>
        <v>-0.8189576940630573</v>
      </c>
      <c r="D1603">
        <f>+$D$3*((1-$D$5)*SOI!D1602+$D$5*SOI!D1601) +   $D$4*((1-$D$5)*SOI!E1602+$D$5*SOI!E1601)</f>
        <v>0</v>
      </c>
      <c r="E1603">
        <f t="shared" si="651"/>
        <v>-1.2742092212709544</v>
      </c>
      <c r="F1603">
        <f t="shared" si="652"/>
        <v>2.1548088923064999</v>
      </c>
      <c r="G1603">
        <f t="shared" si="659"/>
        <v>0.88059967103554548</v>
      </c>
      <c r="H1603" s="21">
        <f t="shared" si="660"/>
        <v>5.8633544126882519E-4</v>
      </c>
      <c r="I1603" s="37">
        <f t="shared" si="653"/>
        <v>-4.6908629577009552E-2</v>
      </c>
      <c r="J1603" s="1">
        <f t="shared" si="661"/>
        <v>3.4143299713370538E-4</v>
      </c>
      <c r="K1603" s="1">
        <f t="shared" si="662"/>
        <v>1.4307858106996296E-7</v>
      </c>
      <c r="L1603" s="1">
        <f t="shared" si="654"/>
        <v>6.7379738835547029E-2</v>
      </c>
      <c r="M1603" s="1">
        <f t="shared" si="655"/>
        <v>-4.5740973383602328E-2</v>
      </c>
      <c r="N1603" s="1">
        <f t="shared" si="656"/>
        <v>4.8607461459045265E-2</v>
      </c>
      <c r="O1603" s="1">
        <f t="shared" si="657"/>
        <v>-5.5215574246582936E-3</v>
      </c>
      <c r="P1603" s="1">
        <f t="shared" si="658"/>
        <v>1.4263877196307284E-2</v>
      </c>
      <c r="Q1603" s="1">
        <f t="shared" si="663"/>
        <v>-1.4953080787574846E-3</v>
      </c>
      <c r="R1603" s="1">
        <f t="shared" si="664"/>
        <v>-3.8542559623365895E-6</v>
      </c>
      <c r="S1603" s="1">
        <f t="shared" si="665"/>
        <v>-2.9896869824492758E-4</v>
      </c>
      <c r="T1603" s="1">
        <f t="shared" si="666"/>
        <v>6.2599155600148075E-6</v>
      </c>
      <c r="U1603" s="1">
        <f t="shared" si="667"/>
        <v>3.4710922311412483E-5</v>
      </c>
      <c r="V1603" s="1">
        <f t="shared" si="668"/>
        <v>-1.3475609228096091E-3</v>
      </c>
      <c r="W1603" s="1">
        <f t="shared" si="676"/>
        <v>0</v>
      </c>
      <c r="X1603" s="1">
        <f t="shared" si="676"/>
        <v>0</v>
      </c>
      <c r="Y1603" s="1">
        <f t="shared" si="676"/>
        <v>0</v>
      </c>
      <c r="Z1603" s="1">
        <f t="shared" si="676"/>
        <v>0</v>
      </c>
      <c r="AA1603" s="1">
        <f>+AA$3*$F1603*ABS($F1603)*COS(2*PI()*$A1603/$AZ$22+AA$4)*COS(2*PI()*$A1603/$BA$22+AA$5)</f>
        <v>0</v>
      </c>
      <c r="AB1603" s="39">
        <f>+AB$3*$F1603*ABS($F1603)*COS(2*2*PI()*$A1603/$BA$33+AB$4)*COS(2*2*PI()*$A1603/$BA$34+AB$5)*COS(2*2*PI()*$A1603/$BA$35+AB$6)</f>
        <v>0</v>
      </c>
      <c r="AE1603" s="20">
        <f>+$AF$20*SIGN(SOI!A1602)*(ABS(SOI!A1602))^$AE$2</f>
        <v>-0.57017196190257302</v>
      </c>
      <c r="AF1603" s="20">
        <f t="shared" si="672"/>
        <v>-0.56746603065828249</v>
      </c>
      <c r="AG1603" s="19">
        <f t="shared" si="673"/>
        <v>0.44513243342596909</v>
      </c>
      <c r="AH1603" s="19">
        <f t="shared" si="674"/>
        <v>0.29232023755084346</v>
      </c>
      <c r="AI1603">
        <f t="shared" si="670"/>
        <v>0.94860000000002753</v>
      </c>
      <c r="AJ1603">
        <f t="shared" si="669"/>
        <v>1.0125984640842516</v>
      </c>
      <c r="AK1603">
        <v>1</v>
      </c>
    </row>
    <row r="1604" spans="1:37" x14ac:dyDescent="0.25">
      <c r="A1604">
        <v>131.83333333333084</v>
      </c>
      <c r="B1604" s="2">
        <v>2011.8333333332134</v>
      </c>
      <c r="C1604">
        <f>+D1604+($D$2+E1604+F1604)*SOI!A1603*IF(B1604&gt;$C$18, IF(B1604&lt;$C$19,-1,1),1)</f>
        <v>1.3238659090181808</v>
      </c>
      <c r="D1604">
        <f>+$D$3*((1-$D$5)*SOI!D1603+$D$5*SOI!D1602) +   $D$4*((1-$D$5)*SOI!E1603+$D$5*SOI!E1602)</f>
        <v>0</v>
      </c>
      <c r="E1604">
        <f t="shared" si="651"/>
        <v>2.3875979238792859</v>
      </c>
      <c r="F1604">
        <f t="shared" si="652"/>
        <v>-3.6021538037124792</v>
      </c>
      <c r="G1604">
        <f t="shared" si="659"/>
        <v>-1.2145558798331932</v>
      </c>
      <c r="H1604" s="21">
        <f t="shared" si="660"/>
        <v>-4.1104333235579056E-2</v>
      </c>
      <c r="I1604" s="37">
        <f t="shared" si="653"/>
        <v>-0.89288580911069115</v>
      </c>
      <c r="J1604" s="1">
        <f t="shared" si="661"/>
        <v>6.2423952727034257E-2</v>
      </c>
      <c r="K1604" s="1">
        <f t="shared" si="662"/>
        <v>-2.5759312635079139E-3</v>
      </c>
      <c r="L1604" s="1">
        <f t="shared" si="654"/>
        <v>-1.940422016301282</v>
      </c>
      <c r="M1604" s="1">
        <f t="shared" si="655"/>
        <v>-0.43934734031502498</v>
      </c>
      <c r="N1604" s="1">
        <f t="shared" si="656"/>
        <v>1.3188928568576072E-2</v>
      </c>
      <c r="O1604" s="1">
        <f t="shared" si="657"/>
        <v>1.1557804659720512</v>
      </c>
      <c r="P1604" s="1">
        <f t="shared" si="658"/>
        <v>-4.2600687663536523E-2</v>
      </c>
      <c r="Q1604" s="1">
        <f t="shared" si="663"/>
        <v>-3.8970847873261213E-3</v>
      </c>
      <c r="R1604" s="1">
        <f t="shared" si="664"/>
        <v>-1.9120220800078596E-4</v>
      </c>
      <c r="S1604" s="1">
        <f t="shared" si="665"/>
        <v>-1.5441001722061685E-3</v>
      </c>
      <c r="T1604" s="1">
        <f t="shared" si="666"/>
        <v>3.7735412533033634E-2</v>
      </c>
      <c r="U1604" s="1">
        <f t="shared" si="667"/>
        <v>-1.973278333082279E-3</v>
      </c>
      <c r="V1604" s="1">
        <f t="shared" si="668"/>
        <v>1.092028575010255E-3</v>
      </c>
      <c r="W1604" s="1">
        <f t="shared" si="676"/>
        <v>0</v>
      </c>
      <c r="X1604" s="1">
        <f t="shared" si="676"/>
        <v>0</v>
      </c>
      <c r="Y1604" s="1">
        <f t="shared" si="676"/>
        <v>0</v>
      </c>
      <c r="Z1604" s="1">
        <f t="shared" si="676"/>
        <v>0</v>
      </c>
      <c r="AA1604" s="1">
        <f>+AA$3*$F1604*ABS($F1604)*COS(2*PI()*$A1604/$AZ$22+AA$4)*COS(2*PI()*$A1604/$BA$22+AA$5)</f>
        <v>0</v>
      </c>
      <c r="AB1604" s="39">
        <f>+AB$3*$F1604*ABS($F1604)*COS(2*2*PI()*$A1604/$BA$33+AB$4)*COS(2*2*PI()*$A1604/$BA$34+AB$5)*COS(2*2*PI()*$A1604/$BA$35+AB$6)</f>
        <v>0</v>
      </c>
      <c r="AE1604" s="20">
        <f>+$AF$20*SIGN(SOI!A1603)*(ABS(SOI!A1603))^$AE$2</f>
        <v>-0.6374540788827604</v>
      </c>
      <c r="AF1604" s="20">
        <f t="shared" si="672"/>
        <v>-0.60951735818873543</v>
      </c>
      <c r="AG1604" s="19">
        <f t="shared" si="673"/>
        <v>-0.33507631219421879</v>
      </c>
      <c r="AH1604" s="19">
        <f t="shared" si="674"/>
        <v>0.66369327986586146</v>
      </c>
      <c r="AI1604">
        <f t="shared" si="670"/>
        <v>0.94920000000002758</v>
      </c>
      <c r="AJ1604">
        <f t="shared" si="669"/>
        <v>0.27444104599451663</v>
      </c>
      <c r="AK1604">
        <v>1</v>
      </c>
    </row>
    <row r="1605" spans="1:37" x14ac:dyDescent="0.25">
      <c r="A1605">
        <v>131.91666666666418</v>
      </c>
      <c r="B1605" s="2">
        <v>2011.9166666665467</v>
      </c>
      <c r="C1605">
        <f>+D1605+($D$2+E1605+F1605)*SOI!A1604*IF(B1605&gt;$C$18, IF(B1605&lt;$C$19,-1,1),1)</f>
        <v>-19.475530999122746</v>
      </c>
      <c r="D1605">
        <f>+$D$3*((1-$D$5)*SOI!D1604+$D$5*SOI!D1603) +   $D$4*((1-$D$5)*SOI!E1604+$D$5*SOI!E1603)</f>
        <v>0</v>
      </c>
      <c r="E1605">
        <f t="shared" si="651"/>
        <v>-41.120340000178878</v>
      </c>
      <c r="F1605">
        <f t="shared" si="652"/>
        <v>59.66846476124816</v>
      </c>
      <c r="G1605">
        <f t="shared" si="659"/>
        <v>18.548124761069282</v>
      </c>
      <c r="H1605" s="21">
        <f t="shared" si="660"/>
        <v>3.1242305355040236</v>
      </c>
      <c r="I1605" s="37">
        <f t="shared" si="653"/>
        <v>24.084031885532035</v>
      </c>
      <c r="J1605" s="1">
        <f t="shared" si="661"/>
        <v>50.580496381733916</v>
      </c>
      <c r="K1605" s="1">
        <f t="shared" si="662"/>
        <v>26.463508568674378</v>
      </c>
      <c r="L1605" s="1">
        <f t="shared" si="654"/>
        <v>49.387224351027371</v>
      </c>
      <c r="M1605" s="1">
        <f t="shared" si="655"/>
        <v>13.197952191564537</v>
      </c>
      <c r="N1605" s="1">
        <f t="shared" si="656"/>
        <v>-2.086471241770341</v>
      </c>
      <c r="O1605" s="1">
        <f t="shared" si="657"/>
        <v>-39.749334099197981</v>
      </c>
      <c r="P1605" s="1">
        <f t="shared" si="658"/>
        <v>0.49998483263557558</v>
      </c>
      <c r="Q1605" s="1">
        <f t="shared" si="663"/>
        <v>-18.52001315629845</v>
      </c>
      <c r="R1605" s="1">
        <f t="shared" si="664"/>
        <v>24.509114021290415</v>
      </c>
      <c r="S1605" s="1">
        <f t="shared" si="665"/>
        <v>-6.5888805042858172</v>
      </c>
      <c r="T1605" s="1">
        <f t="shared" si="666"/>
        <v>33.031023790376153</v>
      </c>
      <c r="U1605" s="1">
        <f t="shared" si="667"/>
        <v>-0.62468609713917078</v>
      </c>
      <c r="V1605" s="1">
        <f t="shared" si="668"/>
        <v>2.0275758510586139</v>
      </c>
      <c r="W1605" s="1">
        <f t="shared" si="676"/>
        <v>0</v>
      </c>
      <c r="X1605" s="1">
        <f t="shared" si="676"/>
        <v>0</v>
      </c>
      <c r="Y1605" s="1">
        <f t="shared" si="676"/>
        <v>0</v>
      </c>
      <c r="Z1605" s="1">
        <f t="shared" si="676"/>
        <v>0</v>
      </c>
      <c r="AA1605" s="1">
        <f>+AA$3*$F1605*ABS($F1605)*COS(2*PI()*$A1605/$AZ$22+AA$4)*COS(2*PI()*$A1605/$BA$22+AA$5)</f>
        <v>0</v>
      </c>
      <c r="AB1605" s="39">
        <f>+AB$3*$F1605*ABS($F1605)*COS(2*2*PI()*$A1605/$BA$33+AB$4)*COS(2*2*PI()*$A1605/$BA$34+AB$5)*COS(2*2*PI()*$A1605/$BA$35+AB$6)</f>
        <v>0</v>
      </c>
      <c r="AE1605" s="20">
        <f>+$AF$20*SIGN(SOI!A1604)*(ABS(SOI!A1604))^$AE$2</f>
        <v>-0.62092603378087274</v>
      </c>
      <c r="AF1605" s="20">
        <f t="shared" si="672"/>
        <v>-0.60951735818873543</v>
      </c>
      <c r="AG1605" s="19">
        <f t="shared" si="673"/>
        <v>0.55821928993541303</v>
      </c>
      <c r="AH1605" s="19">
        <f t="shared" si="674"/>
        <v>-0.38573440900607725</v>
      </c>
      <c r="AI1605">
        <f t="shared" si="670"/>
        <v>0.94980000000002762</v>
      </c>
      <c r="AJ1605">
        <f t="shared" si="669"/>
        <v>1.1677366481241485</v>
      </c>
      <c r="AK1605">
        <v>1</v>
      </c>
    </row>
    <row r="1606" spans="1:37" x14ac:dyDescent="0.25">
      <c r="A1606">
        <v>131.99999999999753</v>
      </c>
      <c r="B1606" s="2">
        <v>2011.9999999998799</v>
      </c>
      <c r="C1606">
        <f>+D1606+($D$2+E1606+F1606)*SOI!A1605*IF(B1606&gt;$C$18, IF(B1606&lt;$C$19,-1,1),1)</f>
        <v>-1.2401886527740031</v>
      </c>
      <c r="D1606">
        <f>+$D$3*((1-$D$5)*SOI!D1605+$D$5*SOI!D1604) +   $D$4*((1-$D$5)*SOI!E1605+$D$5*SOI!E1604)</f>
        <v>0</v>
      </c>
      <c r="E1606">
        <f t="shared" si="651"/>
        <v>-2.6892524471562806</v>
      </c>
      <c r="F1606">
        <f t="shared" si="652"/>
        <v>4.0227886329347786</v>
      </c>
      <c r="G1606">
        <f t="shared" si="659"/>
        <v>1.333536185778498</v>
      </c>
      <c r="H1606" s="21">
        <f t="shared" si="660"/>
        <v>3.5988606218667452E-2</v>
      </c>
      <c r="I1606" s="37">
        <f t="shared" si="653"/>
        <v>1.314211359930374</v>
      </c>
      <c r="J1606" s="1">
        <f t="shared" si="661"/>
        <v>0.18592179320882821</v>
      </c>
      <c r="K1606" s="1">
        <f t="shared" si="662"/>
        <v>3.3627136064753405E-4</v>
      </c>
      <c r="L1606" s="1">
        <f t="shared" si="654"/>
        <v>1.3575995858404681</v>
      </c>
      <c r="M1606" s="1">
        <f t="shared" si="655"/>
        <v>0.88903270942196</v>
      </c>
      <c r="N1606" s="1">
        <f t="shared" si="656"/>
        <v>-0.18718750121709671</v>
      </c>
      <c r="O1606" s="1">
        <f t="shared" si="657"/>
        <v>-1.6696564303379444</v>
      </c>
      <c r="P1606" s="1">
        <f t="shared" si="658"/>
        <v>5.5023087104913411E-3</v>
      </c>
      <c r="Q1606" s="1">
        <f t="shared" si="663"/>
        <v>-0.11192237663546471</v>
      </c>
      <c r="R1606" s="1">
        <f t="shared" si="664"/>
        <v>8.0823800581021951E-3</v>
      </c>
      <c r="S1606" s="1">
        <f t="shared" si="665"/>
        <v>-3.2256117942353765E-2</v>
      </c>
      <c r="T1606" s="1">
        <f t="shared" si="666"/>
        <v>3.8139620706932872E-2</v>
      </c>
      <c r="U1606" s="1">
        <f t="shared" si="667"/>
        <v>-3.7513361919147185E-4</v>
      </c>
      <c r="V1606" s="1">
        <f t="shared" si="668"/>
        <v>2.0018414476194765E-3</v>
      </c>
      <c r="W1606" s="1">
        <f t="shared" si="676"/>
        <v>0</v>
      </c>
      <c r="X1606" s="1">
        <f t="shared" si="676"/>
        <v>0</v>
      </c>
      <c r="Y1606" s="1">
        <f t="shared" si="676"/>
        <v>0</v>
      </c>
      <c r="Z1606" s="1">
        <f t="shared" si="676"/>
        <v>0</v>
      </c>
      <c r="AA1606" s="1">
        <f>+AA$3*$F1606*ABS($F1606)*COS(2*PI()*$A1606/$AZ$22+AA$4)*COS(2*PI()*$A1606/$BA$22+AA$5)</f>
        <v>0</v>
      </c>
      <c r="AB1606" s="39">
        <f>+AB$3*$F1606*ABS($F1606)*COS(2*2*PI()*$A1606/$BA$33+AB$4)*COS(2*2*PI()*$A1606/$BA$34+AB$5)*COS(2*2*PI()*$A1606/$BA$35+AB$6)</f>
        <v>0</v>
      </c>
      <c r="AE1606" s="20">
        <f>+$AF$20*SIGN(SOI!A1605)*(ABS(SOI!A1605))^$AE$2</f>
        <v>-0.57017196190257302</v>
      </c>
      <c r="AF1606" s="20">
        <f t="shared" si="672"/>
        <v>-0.53834902219293868</v>
      </c>
      <c r="AG1606" s="19">
        <f t="shared" si="673"/>
        <v>0.35269148614343615</v>
      </c>
      <c r="AH1606" s="19">
        <f t="shared" si="674"/>
        <v>-0.23874591607054735</v>
      </c>
      <c r="AI1606">
        <f t="shared" si="670"/>
        <v>0.95040000000002767</v>
      </c>
      <c r="AJ1606">
        <f t="shared" si="669"/>
        <v>0.89104050833637483</v>
      </c>
      <c r="AK1606">
        <v>1</v>
      </c>
    </row>
    <row r="1607" spans="1:37" x14ac:dyDescent="0.25">
      <c r="A1607">
        <v>132.08333333333087</v>
      </c>
      <c r="B1607" s="2">
        <v>2012.0833333332132</v>
      </c>
      <c r="C1607">
        <f>+D1607+($D$2+E1607+F1607)*SOI!A1606*IF(B1607&gt;$C$18, IF(B1607&lt;$C$19,-1,1),1)</f>
        <v>0.54232918593614243</v>
      </c>
      <c r="D1607">
        <f>+$D$3*((1-$D$5)*SOI!D1606+$D$5*SOI!D1605) +   $D$4*((1-$D$5)*SOI!E1606+$D$5*SOI!E1605)</f>
        <v>0</v>
      </c>
      <c r="E1607">
        <f t="shared" si="651"/>
        <v>1.3464768078548106</v>
      </c>
      <c r="F1607">
        <f t="shared" si="652"/>
        <v>-2.2355410470943884</v>
      </c>
      <c r="G1607">
        <f t="shared" si="659"/>
        <v>-0.88906423923957778</v>
      </c>
      <c r="H1607" s="21">
        <f t="shared" si="660"/>
        <v>-6.887029839547411E-3</v>
      </c>
      <c r="I1607" s="37">
        <f t="shared" si="653"/>
        <v>-0.17899060870440728</v>
      </c>
      <c r="J1607" s="1">
        <f t="shared" si="661"/>
        <v>7.9408648093465921E-3</v>
      </c>
      <c r="K1607" s="1">
        <f t="shared" si="662"/>
        <v>-1.3748232271449967E-8</v>
      </c>
      <c r="L1607" s="1">
        <f t="shared" si="654"/>
        <v>-3.5050986297945341E-3</v>
      </c>
      <c r="M1607" s="1">
        <f t="shared" si="655"/>
        <v>-0.27879835994967028</v>
      </c>
      <c r="N1607" s="1">
        <f t="shared" si="656"/>
        <v>6.9284811259807885E-2</v>
      </c>
      <c r="O1607" s="1">
        <f t="shared" si="657"/>
        <v>5.6702624396894594E-2</v>
      </c>
      <c r="P1607" s="1">
        <f t="shared" si="658"/>
        <v>-2.5656495876704623E-3</v>
      </c>
      <c r="Q1607" s="1">
        <f t="shared" si="663"/>
        <v>-1.2991239515527886E-2</v>
      </c>
      <c r="R1607" s="1">
        <f t="shared" si="664"/>
        <v>-1.2777266780333112E-4</v>
      </c>
      <c r="S1607" s="1">
        <f t="shared" si="665"/>
        <v>-1.6260665569500681E-3</v>
      </c>
      <c r="T1607" s="1">
        <f t="shared" si="666"/>
        <v>3.3441131345084712E-6</v>
      </c>
      <c r="U1607" s="1">
        <f t="shared" si="667"/>
        <v>-2.3823381358922975E-5</v>
      </c>
      <c r="V1607" s="1">
        <f t="shared" si="668"/>
        <v>3.4549618486094284E-4</v>
      </c>
      <c r="W1607" s="1">
        <f t="shared" si="676"/>
        <v>0</v>
      </c>
      <c r="X1607" s="1">
        <f t="shared" si="676"/>
        <v>0</v>
      </c>
      <c r="Y1607" s="1">
        <f t="shared" si="676"/>
        <v>0</v>
      </c>
      <c r="Z1607" s="1">
        <f t="shared" si="676"/>
        <v>0</v>
      </c>
      <c r="AA1607" s="1">
        <f>+AA$3*$F1607*ABS($F1607)*COS(2*PI()*$A1607/$AZ$22+AA$4)*COS(2*PI()*$A1607/$BA$22+AA$5)</f>
        <v>0</v>
      </c>
      <c r="AB1607" s="39">
        <f>+AB$3*$F1607*ABS($F1607)*COS(2*2*PI()*$A1607/$BA$33+AB$4)*COS(2*2*PI()*$A1607/$BA$34+AB$5)*COS(2*2*PI()*$A1607/$BA$35+AB$6)</f>
        <v>0</v>
      </c>
      <c r="AE1607" s="20">
        <f>+$AF$20*SIGN(SOI!A1606)*(ABS(SOI!A1606))^$AE$2</f>
        <v>-0.42394907089537015</v>
      </c>
      <c r="AF1607" s="20">
        <f t="shared" si="672"/>
        <v>-0.4507875516170074</v>
      </c>
      <c r="AG1607" s="19">
        <f t="shared" si="673"/>
        <v>0.756873429296266</v>
      </c>
      <c r="AH1607" s="19">
        <f t="shared" si="674"/>
        <v>0.12854877538579526</v>
      </c>
      <c r="AI1607">
        <f t="shared" si="670"/>
        <v>0.95100000000002771</v>
      </c>
      <c r="AJ1607">
        <f t="shared" si="669"/>
        <v>1.2076609809132735</v>
      </c>
      <c r="AK1607">
        <v>1</v>
      </c>
    </row>
    <row r="1608" spans="1:37" x14ac:dyDescent="0.25">
      <c r="A1608">
        <v>132.16666666666421</v>
      </c>
      <c r="B1608" s="2">
        <v>2012.1666666665465</v>
      </c>
      <c r="C1608">
        <f>+D1608+($D$2+E1608+F1608)*SOI!A1607*IF(B1608&gt;$C$18, IF(B1608&lt;$C$19,-1,1),1)</f>
        <v>-0.46061173782490272</v>
      </c>
      <c r="D1608">
        <f>+$D$3*((1-$D$5)*SOI!D1607+$D$5*SOI!D1606) +   $D$4*((1-$D$5)*SOI!E1607+$D$5*SOI!E1606)</f>
        <v>0</v>
      </c>
      <c r="E1608">
        <f t="shared" si="651"/>
        <v>-0.94082667476764081</v>
      </c>
      <c r="F1608">
        <f t="shared" si="652"/>
        <v>1.9004344619028548</v>
      </c>
      <c r="G1608">
        <f t="shared" si="659"/>
        <v>0.959607787135214</v>
      </c>
      <c r="H1608" s="21">
        <f t="shared" si="660"/>
        <v>1.5315277850645986E-3</v>
      </c>
      <c r="I1608" s="37">
        <f t="shared" si="653"/>
        <v>-0.28077368706585448</v>
      </c>
      <c r="J1608" s="1">
        <f t="shared" si="661"/>
        <v>7.5210023807208582E-4</v>
      </c>
      <c r="K1608" s="1">
        <f t="shared" si="662"/>
        <v>5.6429561910698687E-5</v>
      </c>
      <c r="L1608" s="1">
        <f t="shared" si="654"/>
        <v>0.58165988547758263</v>
      </c>
      <c r="M1608" s="1">
        <f t="shared" si="655"/>
        <v>-1.6833405230833692E-2</v>
      </c>
      <c r="N1608" s="1">
        <f t="shared" si="656"/>
        <v>-1.0053130199764112E-2</v>
      </c>
      <c r="O1608" s="1">
        <f t="shared" si="657"/>
        <v>-0.2179248501335925</v>
      </c>
      <c r="P1608" s="1">
        <f t="shared" si="658"/>
        <v>1.6511430177799651E-2</v>
      </c>
      <c r="Q1608" s="1">
        <f t="shared" si="663"/>
        <v>1.1381398310270156E-4</v>
      </c>
      <c r="R1608" s="1">
        <f t="shared" si="664"/>
        <v>1.7559379109674726E-6</v>
      </c>
      <c r="S1608" s="1">
        <f t="shared" si="665"/>
        <v>3.7010738159087305E-4</v>
      </c>
      <c r="T1608" s="1">
        <f t="shared" si="666"/>
        <v>2.1328161860025112E-3</v>
      </c>
      <c r="U1608" s="1">
        <f t="shared" si="667"/>
        <v>2.40501015521754E-4</v>
      </c>
      <c r="V1608" s="1">
        <f t="shared" si="668"/>
        <v>3.2262192378083653E-4</v>
      </c>
      <c r="W1608" s="1">
        <f t="shared" si="676"/>
        <v>0</v>
      </c>
      <c r="X1608" s="1">
        <f t="shared" si="676"/>
        <v>0</v>
      </c>
      <c r="Y1608" s="1">
        <f t="shared" si="676"/>
        <v>0</v>
      </c>
      <c r="Z1608" s="1">
        <f t="shared" si="676"/>
        <v>0</v>
      </c>
      <c r="AA1608" s="1">
        <f>+AA$3*$F1608*ABS($F1608)*COS(2*PI()*$A1608/$AZ$22+AA$4)*COS(2*PI()*$A1608/$BA$22+AA$5)</f>
        <v>0</v>
      </c>
      <c r="AB1608" s="39">
        <f>+AB$3*$F1608*ABS($F1608)*COS(2*2*PI()*$A1608/$BA$33+AB$4)*COS(2*2*PI()*$A1608/$BA$34+AB$5)*COS(2*2*PI()*$A1608/$BA$35+AB$6)</f>
        <v>0</v>
      </c>
      <c r="AE1608" s="20">
        <f>+$AF$20*SIGN(SOI!A1607)*(ABS(SOI!A1607))^$AE$2</f>
        <v>-0.35824162205307897</v>
      </c>
      <c r="AF1608" s="20">
        <f t="shared" si="672"/>
        <v>-0.3445381434051642</v>
      </c>
      <c r="AG1608" s="19">
        <f t="shared" si="673"/>
        <v>-0.42565461303396446</v>
      </c>
      <c r="AH1608" s="19">
        <f t="shared" si="674"/>
        <v>0.82690011890778914</v>
      </c>
      <c r="AI1608">
        <f t="shared" si="670"/>
        <v>0.95160000000002776</v>
      </c>
      <c r="AJ1608">
        <f t="shared" si="669"/>
        <v>8.1116469628800258E-2</v>
      </c>
      <c r="AK1608">
        <v>1</v>
      </c>
    </row>
    <row r="1609" spans="1:37" x14ac:dyDescent="0.25">
      <c r="A1609">
        <v>132.24999999999756</v>
      </c>
      <c r="B1609" s="2">
        <v>2012.2499999998797</v>
      </c>
      <c r="C1609">
        <f>+D1609+($D$2+E1609+F1609)*SOI!A1608*IF(B1609&gt;$C$18, IF(B1609&lt;$C$19,-1,1),1)</f>
        <v>0.40363480498278637</v>
      </c>
      <c r="D1609">
        <f>+$D$3*((1-$D$5)*SOI!D1608+$D$5*SOI!D1607) +   $D$4*((1-$D$5)*SOI!E1608+$D$5*SOI!E1607)</f>
        <v>0</v>
      </c>
      <c r="E1609">
        <f t="shared" si="651"/>
        <v>0.76296473732257386</v>
      </c>
      <c r="F1609">
        <f t="shared" si="652"/>
        <v>-2.1548088924356303</v>
      </c>
      <c r="G1609">
        <f t="shared" si="659"/>
        <v>-1.3918441551130565</v>
      </c>
      <c r="H1609" s="21">
        <f t="shared" si="660"/>
        <v>7.9060788370290489E-3</v>
      </c>
      <c r="I1609" s="37">
        <f t="shared" si="653"/>
        <v>0.44712768383740148</v>
      </c>
      <c r="J1609" s="1">
        <f t="shared" si="661"/>
        <v>1.6224122724573981E-2</v>
      </c>
      <c r="K1609" s="1">
        <f t="shared" si="662"/>
        <v>-4.9277229732202197E-4</v>
      </c>
      <c r="L1609" s="1">
        <f t="shared" si="654"/>
        <v>-0.93502157351274107</v>
      </c>
      <c r="M1609" s="1">
        <f t="shared" si="655"/>
        <v>0.22802492424672033</v>
      </c>
      <c r="N1609" s="1">
        <f t="shared" si="656"/>
        <v>-1.2092771840751016E-2</v>
      </c>
      <c r="O1609" s="1">
        <f t="shared" si="657"/>
        <v>0.67254449871312993</v>
      </c>
      <c r="P1609" s="1">
        <f t="shared" si="658"/>
        <v>-2.9064142346357093E-2</v>
      </c>
      <c r="Q1609" s="1">
        <f t="shared" si="663"/>
        <v>-1.854515706917058E-3</v>
      </c>
      <c r="R1609" s="1">
        <f t="shared" si="664"/>
        <v>4.5563723090316177E-5</v>
      </c>
      <c r="S1609" s="1">
        <f t="shared" si="665"/>
        <v>-7.0896933902153919E-4</v>
      </c>
      <c r="T1609" s="1">
        <f t="shared" si="666"/>
        <v>1.0580841639132435E-2</v>
      </c>
      <c r="U1609" s="1">
        <f t="shared" si="667"/>
        <v>6.7416296182715846E-4</v>
      </c>
      <c r="V1609" s="1">
        <f t="shared" si="668"/>
        <v>-6.8311095131336696E-4</v>
      </c>
      <c r="W1609" s="1">
        <f t="shared" si="676"/>
        <v>0</v>
      </c>
      <c r="X1609" s="1">
        <f t="shared" si="676"/>
        <v>0</v>
      </c>
      <c r="Y1609" s="1">
        <f t="shared" si="676"/>
        <v>0</v>
      </c>
      <c r="Z1609" s="1">
        <f t="shared" si="676"/>
        <v>0</v>
      </c>
      <c r="AA1609" s="1">
        <f>+AA$3*$F1609*ABS($F1609)*COS(2*PI()*$A1609/$AZ$22+AA$4)*COS(2*PI()*$A1609/$BA$22+AA$5)</f>
        <v>0</v>
      </c>
      <c r="AB1609" s="39">
        <f>+AB$3*$F1609*ABS($F1609)*COS(2*2*PI()*$A1609/$BA$33+AB$4)*COS(2*2*PI()*$A1609/$BA$34+AB$5)*COS(2*2*PI()*$A1609/$BA$35+AB$6)</f>
        <v>0</v>
      </c>
      <c r="AE1609" s="20">
        <f>+$AF$20*SIGN(SOI!A1608)*(ABS(SOI!A1608))^$AE$2</f>
        <v>-0.25142373726704353</v>
      </c>
      <c r="AF1609" s="20">
        <f t="shared" si="672"/>
        <v>-0.26316619908600869</v>
      </c>
      <c r="AG1609" s="19">
        <f t="shared" si="673"/>
        <v>-0.2693896766282996</v>
      </c>
      <c r="AH1609" s="19">
        <f t="shared" si="674"/>
        <v>-0.65833919772605809</v>
      </c>
      <c r="AI1609">
        <f t="shared" si="670"/>
        <v>0.9522000000000278</v>
      </c>
      <c r="AJ1609">
        <f t="shared" si="669"/>
        <v>6.2234775422909117E-3</v>
      </c>
      <c r="AK1609">
        <v>1</v>
      </c>
    </row>
    <row r="1610" spans="1:37" x14ac:dyDescent="0.25">
      <c r="A1610">
        <v>132.3333333333309</v>
      </c>
      <c r="B1610" s="2">
        <v>2012.333333333213</v>
      </c>
      <c r="C1610">
        <f>+D1610+($D$2+E1610+F1610)*SOI!A1609*IF(B1610&gt;$C$18, IF(B1610&lt;$C$19,-1,1),1)</f>
        <v>-0.52586683053199323</v>
      </c>
      <c r="D1610">
        <f>+$D$3*((1-$D$5)*SOI!D1609+$D$5*SOI!D1608) +   $D$4*((1-$D$5)*SOI!E1609+$D$5*SOI!E1608)</f>
        <v>0</v>
      </c>
      <c r="E1610">
        <f t="shared" si="651"/>
        <v>-0.6806714121241999</v>
      </c>
      <c r="F1610">
        <f t="shared" si="652"/>
        <v>3.6021538039686067</v>
      </c>
      <c r="G1610">
        <f t="shared" si="659"/>
        <v>2.9214823918444068</v>
      </c>
      <c r="H1610" s="21">
        <f t="shared" si="660"/>
        <v>-1.8744365141388771E-2</v>
      </c>
      <c r="I1610" s="37">
        <f t="shared" si="653"/>
        <v>-0.4044785852408827</v>
      </c>
      <c r="J1610" s="1">
        <f t="shared" si="661"/>
        <v>2.9046343661975112E-2</v>
      </c>
      <c r="K1610" s="1">
        <f t="shared" si="662"/>
        <v>2.3994161380154171E-4</v>
      </c>
      <c r="L1610" s="1">
        <f t="shared" si="654"/>
        <v>0.48548658703161401</v>
      </c>
      <c r="M1610" s="1">
        <f t="shared" si="655"/>
        <v>-0.45128260688070831</v>
      </c>
      <c r="N1610" s="1">
        <f t="shared" si="656"/>
        <v>-2.4688367782486016E-2</v>
      </c>
      <c r="O1610" s="1">
        <f t="shared" si="657"/>
        <v>-0.61729649174759094</v>
      </c>
      <c r="P1610" s="1">
        <f t="shared" si="658"/>
        <v>2.9695347657466929E-2</v>
      </c>
      <c r="Q1610" s="1">
        <f t="shared" si="663"/>
        <v>7.4931307502907225E-3</v>
      </c>
      <c r="R1610" s="1">
        <f t="shared" si="664"/>
        <v>1.6653900742152154E-4</v>
      </c>
      <c r="S1610" s="1">
        <f t="shared" si="665"/>
        <v>1.3093566139497461E-3</v>
      </c>
      <c r="T1610" s="1">
        <f t="shared" si="666"/>
        <v>5.0425313046745289E-3</v>
      </c>
      <c r="U1610" s="1">
        <f t="shared" si="667"/>
        <v>6.2310288837124045E-4</v>
      </c>
      <c r="V1610" s="1">
        <f t="shared" si="668"/>
        <v>1.4249140526641504E-3</v>
      </c>
      <c r="W1610" s="1">
        <f t="shared" si="676"/>
        <v>0</v>
      </c>
      <c r="X1610" s="1">
        <f t="shared" si="676"/>
        <v>0</v>
      </c>
      <c r="Y1610" s="1">
        <f t="shared" si="676"/>
        <v>0</v>
      </c>
      <c r="Z1610" s="1">
        <f t="shared" si="676"/>
        <v>0</v>
      </c>
      <c r="AA1610" s="1">
        <f>+AA$3*$F1610*ABS($F1610)*COS(2*PI()*$A1610/$AZ$22+AA$4)*COS(2*PI()*$A1610/$BA$22+AA$5)</f>
        <v>0</v>
      </c>
      <c r="AB1610" s="39">
        <f>+AB$3*$F1610*ABS($F1610)*COS(2*2*PI()*$A1610/$BA$33+AB$4)*COS(2*2*PI()*$A1610/$BA$34+AB$5)*COS(2*2*PI()*$A1610/$BA$35+AB$6)</f>
        <v>0</v>
      </c>
      <c r="AE1610" s="20">
        <f>+$AF$20*SIGN(SOI!A1609)*(ABS(SOI!A1609))^$AE$2</f>
        <v>-0.1798332379379036</v>
      </c>
      <c r="AF1610" s="20">
        <f t="shared" si="672"/>
        <v>-9.3511291430785293E-2</v>
      </c>
      <c r="AG1610" s="19">
        <f t="shared" si="673"/>
        <v>-0.7030592093075485</v>
      </c>
      <c r="AH1610" s="19">
        <f t="shared" si="674"/>
        <v>-0.59391410304478021</v>
      </c>
      <c r="AI1610">
        <f t="shared" si="670"/>
        <v>0.95280000000002785</v>
      </c>
      <c r="AJ1610">
        <f t="shared" si="669"/>
        <v>0.60954791787676321</v>
      </c>
      <c r="AK1610">
        <v>1</v>
      </c>
    </row>
    <row r="1611" spans="1:37" x14ac:dyDescent="0.25">
      <c r="A1611">
        <v>132.41666666666424</v>
      </c>
      <c r="B1611" s="2">
        <v>2012.4166666665462</v>
      </c>
      <c r="C1611">
        <f>+D1611+($D$2+E1611+F1611)*SOI!A1610*IF(B1611&gt;$C$18, IF(B1611&lt;$C$19,-1,1),1)</f>
        <v>-8.2619308048966502</v>
      </c>
      <c r="D1611">
        <f>+$D$3*((1-$D$5)*SOI!D1610+$D$5*SOI!D1609) +   $D$4*((1-$D$5)*SOI!E1610+$D$5*SOI!E1609)</f>
        <v>0</v>
      </c>
      <c r="E1611">
        <f t="shared" si="651"/>
        <v>0.65467329764793758</v>
      </c>
      <c r="F1611">
        <f t="shared" si="652"/>
        <v>-59.668464761195438</v>
      </c>
      <c r="G1611">
        <f t="shared" si="659"/>
        <v>-59.013791463547498</v>
      </c>
      <c r="H1611" s="21">
        <f t="shared" si="660"/>
        <v>0.25104181633974559</v>
      </c>
      <c r="I1611" s="37">
        <f t="shared" si="653"/>
        <v>0.51916219406680775</v>
      </c>
      <c r="J1611" s="1">
        <f t="shared" si="661"/>
        <v>0.39902620961595592</v>
      </c>
      <c r="K1611" s="1">
        <f t="shared" si="662"/>
        <v>-5.3667001695161038E-6</v>
      </c>
      <c r="L1611" s="1">
        <f t="shared" si="654"/>
        <v>-1.4534450998997675E-2</v>
      </c>
      <c r="M1611" s="1">
        <f t="shared" si="655"/>
        <v>4.8300432645781743</v>
      </c>
      <c r="N1611" s="1">
        <f t="shared" si="656"/>
        <v>1.5086003097126017</v>
      </c>
      <c r="O1611" s="1">
        <f t="shared" si="657"/>
        <v>0.37461332191300489</v>
      </c>
      <c r="P1611" s="1">
        <f t="shared" si="658"/>
        <v>-3.6557742205259328E-2</v>
      </c>
      <c r="Q1611" s="1">
        <f t="shared" si="663"/>
        <v>4.9005807569569493</v>
      </c>
      <c r="R1611" s="1">
        <f t="shared" si="664"/>
        <v>-0.1398001821917414</v>
      </c>
      <c r="S1611" s="1">
        <f t="shared" si="665"/>
        <v>0.1026945240219671</v>
      </c>
      <c r="T1611" s="1">
        <f t="shared" si="666"/>
        <v>9.1613485854495408E-5</v>
      </c>
      <c r="U1611" s="1">
        <f t="shared" si="667"/>
        <v>9.8459639706512505E-4</v>
      </c>
      <c r="V1611" s="1">
        <f t="shared" si="668"/>
        <v>0.10719176833506515</v>
      </c>
      <c r="W1611" s="1">
        <f t="shared" si="676"/>
        <v>0</v>
      </c>
      <c r="X1611" s="1">
        <f t="shared" si="676"/>
        <v>0</v>
      </c>
      <c r="Y1611" s="1">
        <f t="shared" si="676"/>
        <v>0</v>
      </c>
      <c r="Z1611" s="1">
        <f t="shared" si="676"/>
        <v>0</v>
      </c>
      <c r="AA1611" s="1">
        <f>+AA$3*$F1611*ABS($F1611)*COS(2*PI()*$A1611/$AZ$22+AA$4)*COS(2*PI()*$A1611/$BA$22+AA$5)</f>
        <v>0</v>
      </c>
      <c r="AB1611" s="39">
        <f>+AB$3*$F1611*ABS($F1611)*COS(2*2*PI()*$A1611/$BA$33+AB$4)*COS(2*2*PI()*$A1611/$BA$34+AB$5)*COS(2*2*PI()*$A1611/$BA$35+AB$6)</f>
        <v>0</v>
      </c>
      <c r="AE1611" s="20">
        <f>+$AF$20*SIGN(SOI!A1610)*(ABS(SOI!A1610))^$AE$2</f>
        <v>0.15072310091259125</v>
      </c>
      <c r="AF1611" s="20">
        <f t="shared" si="672"/>
        <v>0.10262842436852961</v>
      </c>
      <c r="AG1611" s="19">
        <f t="shared" si="673"/>
        <v>-0.86596029379021577</v>
      </c>
      <c r="AH1611" s="19">
        <f t="shared" si="674"/>
        <v>-0.57687814798159698</v>
      </c>
      <c r="AI1611">
        <f t="shared" si="670"/>
        <v>0.95340000000002789</v>
      </c>
      <c r="AJ1611">
        <f t="shared" si="669"/>
        <v>0.96858871815874537</v>
      </c>
      <c r="AK1611">
        <v>1</v>
      </c>
    </row>
    <row r="1612" spans="1:37" x14ac:dyDescent="0.25">
      <c r="A1612">
        <v>132.49999999999758</v>
      </c>
      <c r="B1612" s="2">
        <v>2012.4999999998795</v>
      </c>
      <c r="C1612">
        <f>+D1612+($D$2+E1612+F1612)*SOI!A1611*IF(B1612&gt;$C$18, IF(B1612&lt;$C$19,-1,1),1)</f>
        <v>-2.066977982403249</v>
      </c>
      <c r="D1612">
        <f>+$D$3*((1-$D$5)*SOI!D1611+$D$5*SOI!D1610) +   $D$4*((1-$D$5)*SOI!E1611+$D$5*SOI!E1610)</f>
        <v>0</v>
      </c>
      <c r="E1612">
        <f t="shared" si="651"/>
        <v>-0.67488859933960299</v>
      </c>
      <c r="F1612">
        <f t="shared" si="652"/>
        <v>-4.022788633395054</v>
      </c>
      <c r="G1612">
        <f t="shared" si="659"/>
        <v>-4.697677232734657</v>
      </c>
      <c r="H1612" s="21">
        <f t="shared" si="660"/>
        <v>1.0678289220806516E-2</v>
      </c>
      <c r="I1612" s="37">
        <f t="shared" si="653"/>
        <v>0.11000613909344423</v>
      </c>
      <c r="J1612" s="1">
        <f t="shared" si="661"/>
        <v>1.6239216717399757E-3</v>
      </c>
      <c r="K1612" s="1">
        <f t="shared" si="662"/>
        <v>-2.78711327403395E-6</v>
      </c>
      <c r="L1612" s="1">
        <f t="shared" si="654"/>
        <v>0.27617498217679048</v>
      </c>
      <c r="M1612" s="1">
        <f t="shared" si="655"/>
        <v>9.2768559397755884E-2</v>
      </c>
      <c r="N1612" s="1">
        <f t="shared" si="656"/>
        <v>8.6601429779343861E-2</v>
      </c>
      <c r="O1612" s="1">
        <f t="shared" si="657"/>
        <v>-2.95535876472394E-2</v>
      </c>
      <c r="P1612" s="1">
        <f t="shared" si="658"/>
        <v>-1.2665255599090829E-2</v>
      </c>
      <c r="Q1612" s="1">
        <f t="shared" si="663"/>
        <v>5.4031647703882291E-3</v>
      </c>
      <c r="R1612" s="1">
        <f t="shared" si="664"/>
        <v>-3.2660457348848682E-5</v>
      </c>
      <c r="S1612" s="1">
        <f t="shared" si="665"/>
        <v>1.2491425993257199E-3</v>
      </c>
      <c r="T1612" s="1">
        <f t="shared" si="666"/>
        <v>1.3733211313088727E-4</v>
      </c>
      <c r="U1612" s="1">
        <f t="shared" si="667"/>
        <v>7.2278095118943173E-5</v>
      </c>
      <c r="V1612" s="1">
        <f t="shared" si="668"/>
        <v>2.1318021602407234E-3</v>
      </c>
      <c r="W1612" s="1">
        <f t="shared" si="676"/>
        <v>0</v>
      </c>
      <c r="X1612" s="1">
        <f t="shared" si="676"/>
        <v>0</v>
      </c>
      <c r="Y1612" s="1">
        <f t="shared" si="676"/>
        <v>0</v>
      </c>
      <c r="Z1612" s="1">
        <f t="shared" si="676"/>
        <v>0</v>
      </c>
      <c r="AA1612" s="1">
        <f>+AA$3*$F1612*ABS($F1612)*COS(2*PI()*$A1612/$AZ$22+AA$4)*COS(2*PI()*$A1612/$BA$22+AA$5)</f>
        <v>0</v>
      </c>
      <c r="AB1612" s="39">
        <f>+AB$3*$F1612*ABS($F1612)*COS(2*2*PI()*$A1612/$BA$33+AB$4)*COS(2*2*PI()*$A1612/$BA$34+AB$5)*COS(2*2*PI()*$A1612/$BA$35+AB$6)</f>
        <v>0</v>
      </c>
      <c r="AE1612" s="20">
        <f>+$AF$20*SIGN(SOI!A1611)*(ABS(SOI!A1611))^$AE$2</f>
        <v>0.33699541013090117</v>
      </c>
      <c r="AF1612" s="20">
        <f t="shared" si="672"/>
        <v>0.31193235469257125</v>
      </c>
      <c r="AG1612" s="19">
        <f t="shared" si="673"/>
        <v>-0.58459200612635343</v>
      </c>
      <c r="AH1612" s="19">
        <f t="shared" si="674"/>
        <v>-0.51107092959043265</v>
      </c>
      <c r="AI1612">
        <f t="shared" si="670"/>
        <v>0.95400000000002794</v>
      </c>
      <c r="AJ1612">
        <f t="shared" si="669"/>
        <v>0.89652436081892461</v>
      </c>
      <c r="AK1612">
        <v>1</v>
      </c>
    </row>
    <row r="1613" spans="1:37" x14ac:dyDescent="0.25">
      <c r="A1613">
        <v>132.58333333333093</v>
      </c>
      <c r="B1613" s="2">
        <v>2012.5833333332127</v>
      </c>
      <c r="C1613">
        <f>+D1613+($D$2+E1613+F1613)*SOI!A1612*IF(B1613&gt;$C$18, IF(B1613&lt;$C$19,-1,1),1)</f>
        <v>1.9698408065478463</v>
      </c>
      <c r="D1613">
        <f>+$D$3*((1-$D$5)*SOI!D1612+$D$5*SOI!D1611) +   $D$4*((1-$D$5)*SOI!E1612+$D$5*SOI!E1611)</f>
        <v>0</v>
      </c>
      <c r="E1613">
        <f t="shared" si="651"/>
        <v>0.749066235418403</v>
      </c>
      <c r="F1613">
        <f t="shared" si="652"/>
        <v>2.2355410472298489</v>
      </c>
      <c r="G1613">
        <f t="shared" si="659"/>
        <v>2.9846072826482519</v>
      </c>
      <c r="H1613" s="21">
        <f t="shared" si="660"/>
        <v>-1.3890232501251114E-2</v>
      </c>
      <c r="I1613" s="37">
        <f t="shared" si="653"/>
        <v>-0.34558657899475559</v>
      </c>
      <c r="J1613" s="1">
        <f t="shared" si="661"/>
        <v>-3.5260365511052404E-4</v>
      </c>
      <c r="K1613" s="1">
        <f t="shared" si="662"/>
        <v>3.1529643399974392E-4</v>
      </c>
      <c r="L1613" s="1">
        <f t="shared" si="654"/>
        <v>-0.86449291759137159</v>
      </c>
      <c r="M1613" s="1">
        <f t="shared" si="655"/>
        <v>6.4118388567883143E-3</v>
      </c>
      <c r="N1613" s="1">
        <f t="shared" si="656"/>
        <v>3.5732879891737603E-2</v>
      </c>
      <c r="O1613" s="1">
        <f t="shared" si="657"/>
        <v>0.43932772135173909</v>
      </c>
      <c r="P1613" s="1">
        <f t="shared" si="658"/>
        <v>3.0790936249210664E-2</v>
      </c>
      <c r="Q1613" s="1">
        <f t="shared" si="663"/>
        <v>1.5408946793056509E-4</v>
      </c>
      <c r="R1613" s="1">
        <f t="shared" si="664"/>
        <v>2.9260850925067577E-6</v>
      </c>
      <c r="S1613" s="1">
        <f t="shared" si="665"/>
        <v>-1.619179222705905E-3</v>
      </c>
      <c r="T1613" s="1">
        <f t="shared" si="666"/>
        <v>6.3903935675387394E-3</v>
      </c>
      <c r="U1613" s="1">
        <f t="shared" si="667"/>
        <v>5.520209748789785E-4</v>
      </c>
      <c r="V1613" s="1">
        <f t="shared" si="668"/>
        <v>-2.1384484775285179E-3</v>
      </c>
      <c r="W1613" s="1">
        <f t="shared" si="676"/>
        <v>0</v>
      </c>
      <c r="X1613" s="1">
        <f t="shared" si="676"/>
        <v>0</v>
      </c>
      <c r="Y1613" s="1">
        <f t="shared" si="676"/>
        <v>0</v>
      </c>
      <c r="Z1613" s="1">
        <f t="shared" si="676"/>
        <v>0</v>
      </c>
      <c r="AA1613" s="1">
        <f>+AA$3*$F1613*ABS($F1613)*COS(2*PI()*$A1613/$AZ$22+AA$4)*COS(2*PI()*$A1613/$BA$22+AA$5)</f>
        <v>0</v>
      </c>
      <c r="AB1613" s="39">
        <f>+AB$3*$F1613*ABS($F1613)*COS(2*2*PI()*$A1613/$BA$33+AB$4)*COS(2*2*PI()*$A1613/$BA$34+AB$5)*COS(2*2*PI()*$A1613/$BA$35+AB$6)</f>
        <v>0</v>
      </c>
      <c r="AE1613" s="20">
        <f>+$AF$20*SIGN(SOI!A1612)*(ABS(SOI!A1612))^$AE$2</f>
        <v>0.44807855303422139</v>
      </c>
      <c r="AF1613" s="20">
        <f t="shared" si="672"/>
        <v>0.37402312443200786</v>
      </c>
      <c r="AG1613" s="19">
        <f t="shared" si="673"/>
        <v>-0.51204480169593036</v>
      </c>
      <c r="AH1613" s="19">
        <f t="shared" si="674"/>
        <v>-0.49429747072914121</v>
      </c>
      <c r="AI1613">
        <f t="shared" si="670"/>
        <v>0.95460000000002798</v>
      </c>
      <c r="AJ1613">
        <f t="shared" si="669"/>
        <v>0.88606792612793828</v>
      </c>
      <c r="AK1613">
        <v>1</v>
      </c>
    </row>
    <row r="1614" spans="1:37" x14ac:dyDescent="0.25">
      <c r="A1614">
        <v>132.66666666666427</v>
      </c>
      <c r="B1614" s="2">
        <v>2012.666666666546</v>
      </c>
      <c r="C1614">
        <f>+D1614+($D$2+E1614+F1614)*SOI!A1613*IF(B1614&gt;$C$18, IF(B1614&lt;$C$19,-1,1),1)</f>
        <v>-1.2371801105356748</v>
      </c>
      <c r="D1614">
        <f>+$D$3*((1-$D$5)*SOI!D1613+$D$5*SOI!D1612) +   $D$4*((1-$D$5)*SOI!E1613+$D$5*SOI!E1612)</f>
        <v>0</v>
      </c>
      <c r="E1614">
        <f t="shared" si="651"/>
        <v>-0.91133851650003894</v>
      </c>
      <c r="F1614">
        <f t="shared" si="652"/>
        <v>-1.900434461990131</v>
      </c>
      <c r="G1614">
        <f t="shared" si="659"/>
        <v>-2.8117729784901702</v>
      </c>
      <c r="H1614" s="21">
        <f t="shared" si="660"/>
        <v>6.1568819273946987E-3</v>
      </c>
      <c r="I1614" s="37">
        <f t="shared" si="653"/>
        <v>0.46722684274169624</v>
      </c>
      <c r="J1614" s="1">
        <f t="shared" si="661"/>
        <v>1.6919323040013349E-3</v>
      </c>
      <c r="K1614" s="1">
        <f t="shared" si="662"/>
        <v>-5.7778216775754743E-4</v>
      </c>
      <c r="L1614" s="1">
        <f t="shared" si="654"/>
        <v>0.80239577385215755</v>
      </c>
      <c r="M1614" s="1">
        <f t="shared" si="655"/>
        <v>2.2756625064875489E-2</v>
      </c>
      <c r="N1614" s="1">
        <f t="shared" si="656"/>
        <v>-0.12825075555473517</v>
      </c>
      <c r="O1614" s="1">
        <f t="shared" si="657"/>
        <v>-0.81872126272745505</v>
      </c>
      <c r="P1614" s="1">
        <f t="shared" si="658"/>
        <v>-3.2620702916650424E-2</v>
      </c>
      <c r="Q1614" s="1">
        <f t="shared" si="663"/>
        <v>-1.9628636091384211E-3</v>
      </c>
      <c r="R1614" s="1">
        <f t="shared" si="664"/>
        <v>5.0393559667058876E-5</v>
      </c>
      <c r="S1614" s="1">
        <f t="shared" si="665"/>
        <v>-7.857018079990381E-3</v>
      </c>
      <c r="T1614" s="1">
        <f t="shared" si="666"/>
        <v>1.1053562229554417E-2</v>
      </c>
      <c r="U1614" s="1">
        <f t="shared" si="667"/>
        <v>7.9067301633142415E-4</v>
      </c>
      <c r="V1614" s="1">
        <f t="shared" si="668"/>
        <v>-8.1313213428213307E-3</v>
      </c>
      <c r="W1614" s="1">
        <f t="shared" si="676"/>
        <v>0</v>
      </c>
      <c r="X1614" s="1">
        <f t="shared" si="676"/>
        <v>0</v>
      </c>
      <c r="Y1614" s="1">
        <f t="shared" si="676"/>
        <v>0</v>
      </c>
      <c r="Z1614" s="1">
        <f t="shared" si="676"/>
        <v>0</v>
      </c>
      <c r="AA1614" s="1">
        <f>+AA$3*$F1614*ABS($F1614)*COS(2*PI()*$A1614/$AZ$22+AA$4)*COS(2*PI()*$A1614/$BA$22+AA$5)</f>
        <v>0</v>
      </c>
      <c r="AB1614" s="39">
        <f>+AB$3*$F1614*ABS($F1614)*COS(2*2*PI()*$A1614/$BA$33+AB$4)*COS(2*2*PI()*$A1614/$BA$34+AB$5)*COS(2*2*PI()*$A1614/$BA$35+AB$6)</f>
        <v>0</v>
      </c>
      <c r="AE1614" s="20">
        <f>+$AF$20*SIGN(SOI!A1613)*(ABS(SOI!A1613))^$AE$2</f>
        <v>0.33699541013090117</v>
      </c>
      <c r="AF1614" s="20">
        <f t="shared" si="672"/>
        <v>0.33290269003274092</v>
      </c>
      <c r="AG1614" s="19">
        <f t="shared" si="673"/>
        <v>-0.57392262814457462</v>
      </c>
      <c r="AH1614" s="19">
        <f t="shared" si="674"/>
        <v>-0.509799813077081</v>
      </c>
      <c r="AI1614">
        <f t="shared" si="670"/>
        <v>0.95520000000002803</v>
      </c>
      <c r="AJ1614">
        <f t="shared" si="669"/>
        <v>0.9068253181773156</v>
      </c>
      <c r="AK1614">
        <v>1</v>
      </c>
    </row>
    <row r="1615" spans="1:37" x14ac:dyDescent="0.25">
      <c r="A1615">
        <v>132.74999999999761</v>
      </c>
      <c r="B1615" s="2">
        <v>2012.7499999998793</v>
      </c>
      <c r="C1615">
        <f>+D1615+($D$2+E1615+F1615)*SOI!A1614*IF(B1615&gt;$C$18, IF(B1615&lt;$C$19,-1,1),1)</f>
        <v>0.78867416617666097</v>
      </c>
      <c r="D1615">
        <f>+$D$3*((1-$D$5)*SOI!D1614+$D$5*SOI!D1613) +   $D$4*((1-$D$5)*SOI!E1614+$D$5*SOI!E1613)</f>
        <v>0</v>
      </c>
      <c r="E1615">
        <f t="shared" si="651"/>
        <v>1.2742092212467995</v>
      </c>
      <c r="F1615">
        <f t="shared" si="652"/>
        <v>2.1548088925647697</v>
      </c>
      <c r="G1615">
        <f t="shared" si="659"/>
        <v>3.4290181138115692</v>
      </c>
      <c r="H1615" s="21">
        <f t="shared" si="660"/>
        <v>3.7602629712560234E-3</v>
      </c>
      <c r="I1615" s="37">
        <f t="shared" si="653"/>
        <v>-0.36025880532566401</v>
      </c>
      <c r="J1615" s="1">
        <f t="shared" si="661"/>
        <v>4.9388593558679526E-3</v>
      </c>
      <c r="K1615" s="1">
        <f t="shared" si="662"/>
        <v>3.0022098835251904E-5</v>
      </c>
      <c r="L1615" s="1">
        <f t="shared" si="654"/>
        <v>-0.11791741914495447</v>
      </c>
      <c r="M1615" s="1">
        <f t="shared" si="655"/>
        <v>-8.6151870610539652E-2</v>
      </c>
      <c r="N1615" s="1">
        <f t="shared" si="656"/>
        <v>0.20334963686357729</v>
      </c>
      <c r="O1615" s="1">
        <f t="shared" si="657"/>
        <v>0.5539162516532059</v>
      </c>
      <c r="P1615" s="1">
        <f t="shared" si="658"/>
        <v>1.7047977399148116E-2</v>
      </c>
      <c r="Q1615" s="1">
        <f t="shared" si="663"/>
        <v>-1.1782310126856092E-2</v>
      </c>
      <c r="R1615" s="1">
        <f t="shared" si="664"/>
        <v>-2.3323954318720522E-4</v>
      </c>
      <c r="S1615" s="1">
        <f t="shared" si="665"/>
        <v>-9.6056783565979607E-3</v>
      </c>
      <c r="T1615" s="1">
        <f t="shared" si="666"/>
        <v>1.0990049058492858E-3</v>
      </c>
      <c r="U1615" s="1">
        <f t="shared" si="667"/>
        <v>3.1861284642549514E-4</v>
      </c>
      <c r="V1615" s="1">
        <f t="shared" si="668"/>
        <v>-6.737893452308818E-3</v>
      </c>
      <c r="W1615" s="1">
        <f t="shared" si="676"/>
        <v>0</v>
      </c>
      <c r="X1615" s="1">
        <f t="shared" si="676"/>
        <v>0</v>
      </c>
      <c r="Y1615" s="1">
        <f t="shared" si="676"/>
        <v>0</v>
      </c>
      <c r="Z1615" s="1">
        <f t="shared" si="676"/>
        <v>0</v>
      </c>
      <c r="AA1615" s="1">
        <f>+AA$3*$F1615*ABS($F1615)*COS(2*PI()*$A1615/$AZ$22+AA$4)*COS(2*PI()*$A1615/$BA$22+AA$5)</f>
        <v>0</v>
      </c>
      <c r="AB1615" s="39">
        <f>+AB$3*$F1615*ABS($F1615)*COS(2*2*PI()*$A1615/$BA$33+AB$4)*COS(2*2*PI()*$A1615/$BA$34+AB$5)*COS(2*2*PI()*$A1615/$BA$35+AB$6)</f>
        <v>0</v>
      </c>
      <c r="AE1615" s="20">
        <f>+$AF$20*SIGN(SOI!A1614)*(ABS(SOI!A1614))^$AE$2</f>
        <v>0.21363410693310017</v>
      </c>
      <c r="AF1615" s="20">
        <f t="shared" si="672"/>
        <v>0.27531614038191016</v>
      </c>
      <c r="AG1615" s="19">
        <f t="shared" si="673"/>
        <v>-0.62378378672134382</v>
      </c>
      <c r="AH1615" s="19">
        <f t="shared" si="674"/>
        <v>-0.53119781769673879</v>
      </c>
      <c r="AI1615">
        <f t="shared" si="670"/>
        <v>0.95580000000002807</v>
      </c>
      <c r="AJ1615">
        <f t="shared" si="669"/>
        <v>0.89909992710325404</v>
      </c>
      <c r="AK1615">
        <v>1</v>
      </c>
    </row>
    <row r="1616" spans="1:37" x14ac:dyDescent="0.25">
      <c r="A1616">
        <v>132.83333333333096</v>
      </c>
      <c r="B1616" s="2">
        <v>2012.8333333332125</v>
      </c>
      <c r="C1616">
        <f>+D1616+($D$2+E1616+F1616)*SOI!A1615*IF(B1616&gt;$C$18, IF(B1616&lt;$C$19,-1,1),1)</f>
        <v>-1.9766180702825462</v>
      </c>
      <c r="D1616">
        <f>+$D$3*((1-$D$5)*SOI!D1615+$D$5*SOI!D1614) +   $D$4*((1-$D$5)*SOI!E1615+$D$5*SOI!E1614)</f>
        <v>0</v>
      </c>
      <c r="E1616">
        <f t="shared" si="651"/>
        <v>-2.387597923833122</v>
      </c>
      <c r="F1616">
        <f t="shared" si="652"/>
        <v>-3.6021538042958063</v>
      </c>
      <c r="G1616">
        <f t="shared" si="659"/>
        <v>-5.9897517281289279</v>
      </c>
      <c r="H1616" s="21">
        <f t="shared" si="660"/>
        <v>4.2338702310376593E-3</v>
      </c>
      <c r="I1616" s="37">
        <f t="shared" si="653"/>
        <v>-0.24779017767358871</v>
      </c>
      <c r="J1616" s="1">
        <f t="shared" si="661"/>
        <v>-6.542314727758387E-3</v>
      </c>
      <c r="K1616" s="1">
        <f t="shared" si="662"/>
        <v>-1.4953732956309065E-8</v>
      </c>
      <c r="L1616" s="1">
        <f t="shared" si="654"/>
        <v>0.5773915459311566</v>
      </c>
      <c r="M1616" s="1">
        <f t="shared" si="655"/>
        <v>0.16592048283912142</v>
      </c>
      <c r="N1616" s="1">
        <f t="shared" si="656"/>
        <v>-0.25226065975520001</v>
      </c>
      <c r="O1616" s="1">
        <f t="shared" si="657"/>
        <v>-4.403403828227655E-3</v>
      </c>
      <c r="P1616" s="1">
        <f t="shared" si="658"/>
        <v>-2.1814465058451676E-4</v>
      </c>
      <c r="Q1616" s="1">
        <f t="shared" si="663"/>
        <v>-2.8149576602029835E-2</v>
      </c>
      <c r="R1616" s="1">
        <f t="shared" si="664"/>
        <v>-3.8327728543576244E-4</v>
      </c>
      <c r="S1616" s="1">
        <f t="shared" si="665"/>
        <v>8.1960320677901786E-3</v>
      </c>
      <c r="T1616" s="1">
        <f t="shared" si="666"/>
        <v>4.2779577875306775E-5</v>
      </c>
      <c r="U1616" s="1">
        <f t="shared" si="667"/>
        <v>-2.8041708582523232E-6</v>
      </c>
      <c r="V1616" s="1">
        <f t="shared" si="668"/>
        <v>-1.0695521664447525E-4</v>
      </c>
      <c r="W1616" s="1">
        <f t="shared" si="676"/>
        <v>0</v>
      </c>
      <c r="X1616" s="1">
        <f t="shared" si="676"/>
        <v>0</v>
      </c>
      <c r="Y1616" s="1">
        <f t="shared" si="676"/>
        <v>0</v>
      </c>
      <c r="Z1616" s="1">
        <f t="shared" si="676"/>
        <v>0</v>
      </c>
      <c r="AA1616" s="1">
        <f>+AA$3*$F1616*ABS($F1616)*COS(2*PI()*$A1616/$AZ$22+AA$4)*COS(2*PI()*$A1616/$BA$22+AA$5)</f>
        <v>0</v>
      </c>
      <c r="AB1616" s="39">
        <f>+AB$3*$F1616*ABS($F1616)*COS(2*2*PI()*$A1616/$BA$33+AB$4)*COS(2*2*PI()*$A1616/$BA$34+AB$5)*COS(2*2*PI()*$A1616/$BA$35+AB$6)</f>
        <v>0</v>
      </c>
      <c r="AE1616" s="20">
        <f>+$AF$20*SIGN(SOI!A1615)*(ABS(SOI!A1615))^$AE$2</f>
        <v>0.27531890408172915</v>
      </c>
      <c r="AF1616" s="20">
        <f t="shared" si="672"/>
        <v>0.11529249875590634</v>
      </c>
      <c r="AG1616" s="19">
        <f t="shared" si="673"/>
        <v>-3.7713182309249971E-3</v>
      </c>
      <c r="AH1616" s="19">
        <f t="shared" si="674"/>
        <v>5.0544818121467494E-2</v>
      </c>
      <c r="AI1616">
        <f t="shared" si="670"/>
        <v>0.95640000000002812</v>
      </c>
      <c r="AJ1616">
        <f t="shared" si="669"/>
        <v>0.11906381698683134</v>
      </c>
      <c r="AK1616">
        <v>1</v>
      </c>
    </row>
    <row r="1617" spans="1:37" x14ac:dyDescent="0.25">
      <c r="A1617">
        <v>132.9166666666643</v>
      </c>
      <c r="B1617" s="2">
        <v>2012.9166666665458</v>
      </c>
      <c r="C1617">
        <f>+D1617+($D$2+E1617+F1617)*SOI!A1616*IF(B1617&gt;$C$18, IF(B1617&lt;$C$19,-1,1),1)</f>
        <v>-13.102544618970336</v>
      </c>
      <c r="D1617">
        <f>+$D$3*((1-$D$5)*SOI!D1616+$D$5*SOI!D1615) +   $D$4*((1-$D$5)*SOI!E1616+$D$5*SOI!E1615)</f>
        <v>0</v>
      </c>
      <c r="E1617">
        <f t="shared" si="651"/>
        <v>41.12034000019063</v>
      </c>
      <c r="F1617">
        <f t="shared" si="652"/>
        <v>59.668464761119651</v>
      </c>
      <c r="G1617">
        <f t="shared" si="659"/>
        <v>100.78880476131027</v>
      </c>
      <c r="H1617" s="21">
        <f t="shared" si="660"/>
        <v>4.2597798827482887E-2</v>
      </c>
      <c r="I1617" s="37">
        <f t="shared" si="653"/>
        <v>18.000445161813545</v>
      </c>
      <c r="J1617" s="1">
        <f t="shared" si="661"/>
        <v>-3.3109854919727835</v>
      </c>
      <c r="K1617" s="1">
        <f t="shared" si="662"/>
        <v>6.1793589560934459</v>
      </c>
      <c r="L1617" s="1">
        <f t="shared" si="654"/>
        <v>-43.429432013552244</v>
      </c>
      <c r="M1617" s="1">
        <f t="shared" si="655"/>
        <v>-1.1559171025535282</v>
      </c>
      <c r="N1617" s="1">
        <f t="shared" si="656"/>
        <v>0.20100887450885355</v>
      </c>
      <c r="O1617" s="1">
        <f t="shared" si="657"/>
        <v>14.612195318265735</v>
      </c>
      <c r="P1617" s="1">
        <f t="shared" si="658"/>
        <v>0.36115837379593219</v>
      </c>
      <c r="Q1617" s="1">
        <f t="shared" si="663"/>
        <v>-0.15626591462765721</v>
      </c>
      <c r="R1617" s="1">
        <f t="shared" si="664"/>
        <v>0.15456267723373796</v>
      </c>
      <c r="S1617" s="1">
        <f t="shared" si="665"/>
        <v>0.47442603323996818</v>
      </c>
      <c r="T1617" s="1">
        <f t="shared" si="666"/>
        <v>10.677686771703335</v>
      </c>
      <c r="U1617" s="1">
        <f t="shared" si="667"/>
        <v>-0.33725372212944765</v>
      </c>
      <c r="V1617" s="1">
        <f t="shared" si="668"/>
        <v>-0.141097980444751</v>
      </c>
      <c r="W1617" s="1">
        <f t="shared" si="676"/>
        <v>0</v>
      </c>
      <c r="X1617" s="1">
        <f t="shared" si="676"/>
        <v>0</v>
      </c>
      <c r="Y1617" s="1">
        <f t="shared" si="676"/>
        <v>0</v>
      </c>
      <c r="Z1617" s="1">
        <f t="shared" si="676"/>
        <v>0</v>
      </c>
      <c r="AA1617" s="1">
        <f>+AA$3*$F1617*ABS($F1617)*COS(2*PI()*$A1617/$AZ$22+AA$4)*COS(2*PI()*$A1617/$BA$22+AA$5)</f>
        <v>0</v>
      </c>
      <c r="AB1617" s="39">
        <f>+AB$3*$F1617*ABS($F1617)*COS(2*2*PI()*$A1617/$BA$33+AB$4)*COS(2*2*PI()*$A1617/$BA$34+AB$5)*COS(2*2*PI()*$A1617/$BA$35+AB$6)</f>
        <v>0</v>
      </c>
      <c r="AE1617" s="20">
        <f>+$AF$20*SIGN(SOI!A1616)*(ABS(SOI!A1616))^$AE$2</f>
        <v>-0.14307551474711033</v>
      </c>
      <c r="AF1617" s="20">
        <f t="shared" si="672"/>
        <v>-6.4638223982406484E-2</v>
      </c>
      <c r="AG1617" s="19">
        <f t="shared" si="673"/>
        <v>2.6428260818018023E-2</v>
      </c>
      <c r="AH1617" s="19">
        <f t="shared" si="674"/>
        <v>5.8705297322216493E-2</v>
      </c>
      <c r="AI1617">
        <f t="shared" si="670"/>
        <v>0.95700000000002816</v>
      </c>
      <c r="AJ1617">
        <f t="shared" si="669"/>
        <v>9.1066484800424508E-2</v>
      </c>
      <c r="AK1617">
        <v>1</v>
      </c>
    </row>
    <row r="1618" spans="1:37" x14ac:dyDescent="0.25">
      <c r="A1618">
        <v>132.99999999999764</v>
      </c>
      <c r="B1618" s="2">
        <v>2012.999999999879</v>
      </c>
      <c r="C1618">
        <f>+D1618+($D$2+E1618+F1618)*SOI!A1617*IF(B1618&gt;$C$18, IF(B1618&lt;$C$19,-1,1),1)</f>
        <v>-2.8190572539838739</v>
      </c>
      <c r="D1618">
        <f>+$D$3*((1-$D$5)*SOI!D1617+$D$5*SOI!D1616) +   $D$4*((1-$D$5)*SOI!E1617+$D$5*SOI!E1616)</f>
        <v>0</v>
      </c>
      <c r="E1618">
        <f t="shared" si="651"/>
        <v>2.6892524470945283</v>
      </c>
      <c r="F1618">
        <f t="shared" si="652"/>
        <v>4.0227886338194576</v>
      </c>
      <c r="G1618">
        <f t="shared" si="659"/>
        <v>6.7120410809139859</v>
      </c>
      <c r="H1618" s="21">
        <f t="shared" si="660"/>
        <v>2.0569343327328592E-2</v>
      </c>
      <c r="I1618" s="37">
        <f t="shared" si="653"/>
        <v>1.4498380817656142</v>
      </c>
      <c r="J1618" s="1">
        <f t="shared" si="661"/>
        <v>1.7296202521770613E-2</v>
      </c>
      <c r="K1618" s="1">
        <f t="shared" si="662"/>
        <v>1.2338569449859879E-2</v>
      </c>
      <c r="L1618" s="1">
        <f t="shared" si="654"/>
        <v>-2.7957809134612766</v>
      </c>
      <c r="M1618" s="1">
        <f t="shared" si="655"/>
        <v>7.496937948560807E-2</v>
      </c>
      <c r="N1618" s="1">
        <f t="shared" si="656"/>
        <v>-0.26347070080867102</v>
      </c>
      <c r="O1618" s="1">
        <f t="shared" si="657"/>
        <v>2.3847812143338802</v>
      </c>
      <c r="P1618" s="1">
        <f t="shared" si="658"/>
        <v>6.8638378530618174E-2</v>
      </c>
      <c r="Q1618" s="1">
        <f t="shared" si="663"/>
        <v>-1.3284297095495622E-2</v>
      </c>
      <c r="R1618" s="1">
        <f t="shared" si="664"/>
        <v>1.0583156308048868E-3</v>
      </c>
      <c r="S1618" s="1">
        <f t="shared" si="665"/>
        <v>-5.0086636025790124E-2</v>
      </c>
      <c r="T1618" s="1">
        <f t="shared" si="666"/>
        <v>0.11218356477340373</v>
      </c>
      <c r="U1618" s="1">
        <f t="shared" si="667"/>
        <v>-5.1625269921220934E-3</v>
      </c>
      <c r="V1618" s="1">
        <f t="shared" si="668"/>
        <v>3.5148534258224819E-2</v>
      </c>
      <c r="W1618" s="1">
        <f t="shared" si="676"/>
        <v>0</v>
      </c>
      <c r="X1618" s="1">
        <f t="shared" si="676"/>
        <v>0</v>
      </c>
      <c r="Y1618" s="1">
        <f t="shared" si="676"/>
        <v>0</v>
      </c>
      <c r="Z1618" s="1">
        <f t="shared" si="676"/>
        <v>0</v>
      </c>
      <c r="AA1618" s="1">
        <f>+AA$3*$F1618*ABS($F1618)*COS(2*PI()*$A1618/$AZ$22+AA$4)*COS(2*PI()*$A1618/$BA$22+AA$5)</f>
        <v>0</v>
      </c>
      <c r="AB1618" s="39">
        <f>+AB$3*$F1618*ABS($F1618)*COS(2*2*PI()*$A1618/$BA$33+AB$4)*COS(2*2*PI()*$A1618/$BA$34+AB$5)*COS(2*2*PI()*$A1618/$BA$35+AB$6)</f>
        <v>0</v>
      </c>
      <c r="AE1618" s="20">
        <f>+$AF$20*SIGN(SOI!A1617)*(ABS(SOI!A1617))^$AE$2</f>
        <v>-0.32615806128183827</v>
      </c>
      <c r="AF1618" s="20">
        <f t="shared" si="672"/>
        <v>-0.2614665588448371</v>
      </c>
      <c r="AG1618" s="19">
        <f t="shared" si="673"/>
        <v>1.626581391732182E-2</v>
      </c>
      <c r="AH1618" s="19">
        <f t="shared" si="674"/>
        <v>2.9621841318586806E-2</v>
      </c>
      <c r="AI1618">
        <f t="shared" si="670"/>
        <v>0.95760000000002821</v>
      </c>
      <c r="AJ1618">
        <f t="shared" si="669"/>
        <v>0.2777323727621589</v>
      </c>
      <c r="AK1618">
        <v>1</v>
      </c>
    </row>
    <row r="1619" spans="1:37" x14ac:dyDescent="0.25">
      <c r="A1619">
        <v>133.08333333333098</v>
      </c>
      <c r="B1619" s="2">
        <v>2013.0833333332123</v>
      </c>
      <c r="C1619">
        <f>+D1619+($D$2+E1619+F1619)*SOI!A1618*IF(B1619&gt;$C$18, IF(B1619&lt;$C$19,-1,1),1)</f>
        <v>1.4328071421310966</v>
      </c>
      <c r="D1619">
        <f>+$D$3*((1-$D$5)*SOI!D1618+$D$5*SOI!D1617) +   $D$4*((1-$D$5)*SOI!E1618+$D$5*SOI!E1617)</f>
        <v>0</v>
      </c>
      <c r="E1619">
        <f t="shared" si="651"/>
        <v>-1.3464768078264164</v>
      </c>
      <c r="F1619">
        <f t="shared" si="652"/>
        <v>-2.2355410475013251</v>
      </c>
      <c r="G1619">
        <f t="shared" si="659"/>
        <v>-3.5820178553277415</v>
      </c>
      <c r="H1619" s="21">
        <f t="shared" si="660"/>
        <v>-1.9875636985438632E-2</v>
      </c>
      <c r="I1619" s="37">
        <f t="shared" si="653"/>
        <v>-0.4766277378461074</v>
      </c>
      <c r="J1619" s="1">
        <f t="shared" si="661"/>
        <v>6.0234378029885693E-3</v>
      </c>
      <c r="K1619" s="1">
        <f t="shared" si="662"/>
        <v>-2.7039076379623179E-4</v>
      </c>
      <c r="L1619" s="1">
        <f t="shared" si="654"/>
        <v>0.29981726830444733</v>
      </c>
      <c r="M1619" s="1">
        <f t="shared" si="655"/>
        <v>-7.9417785795360199E-2</v>
      </c>
      <c r="N1619" s="1">
        <f t="shared" si="656"/>
        <v>0.21182704047108059</v>
      </c>
      <c r="O1619" s="1">
        <f t="shared" si="657"/>
        <v>-0.91241433577648312</v>
      </c>
      <c r="P1619" s="1">
        <f t="shared" si="658"/>
        <v>-3.6660382557229691E-2</v>
      </c>
      <c r="Q1619" s="1">
        <f t="shared" si="663"/>
        <v>-1.1314139000935397E-2</v>
      </c>
      <c r="R1619" s="1">
        <f t="shared" si="664"/>
        <v>-2.9631794344043628E-4</v>
      </c>
      <c r="S1619" s="1">
        <f t="shared" si="665"/>
        <v>-1.323825511480268E-2</v>
      </c>
      <c r="T1619" s="1">
        <f t="shared" si="666"/>
        <v>4.6028444840176489E-3</v>
      </c>
      <c r="U1619" s="1">
        <f t="shared" si="667"/>
        <v>-9.0646725968077286E-4</v>
      </c>
      <c r="V1619" s="1">
        <f t="shared" si="668"/>
        <v>1.5093371723370184E-2</v>
      </c>
      <c r="W1619" s="1">
        <f t="shared" si="676"/>
        <v>0</v>
      </c>
      <c r="X1619" s="1">
        <f t="shared" si="676"/>
        <v>0</v>
      </c>
      <c r="Y1619" s="1">
        <f t="shared" si="676"/>
        <v>0</v>
      </c>
      <c r="Z1619" s="1">
        <f t="shared" si="676"/>
        <v>0</v>
      </c>
      <c r="AA1619" s="1">
        <f>+AA$3*$F1619*ABS($F1619)*COS(2*PI()*$A1619/$AZ$22+AA$4)*COS(2*PI()*$A1619/$BA$22+AA$5)</f>
        <v>0</v>
      </c>
      <c r="AB1619" s="39">
        <f>+AB$3*$F1619*ABS($F1619)*COS(2*2*PI()*$A1619/$BA$33+AB$4)*COS(2*2*PI()*$A1619/$BA$34+AB$5)*COS(2*2*PI()*$A1619/$BA$35+AB$6)</f>
        <v>0</v>
      </c>
      <c r="AE1619" s="20">
        <f>+$AF$20*SIGN(SOI!A1618)*(ABS(SOI!A1618))^$AE$2</f>
        <v>-0.31516610050556276</v>
      </c>
      <c r="AF1619" s="20">
        <f t="shared" si="672"/>
        <v>-0.26401575423333074</v>
      </c>
      <c r="AG1619" s="19">
        <f t="shared" si="673"/>
        <v>6.1754902324661382E-2</v>
      </c>
      <c r="AH1619" s="19">
        <f t="shared" si="674"/>
        <v>4.8837203393501255E-2</v>
      </c>
      <c r="AI1619">
        <f t="shared" si="670"/>
        <v>0.95820000000002825</v>
      </c>
      <c r="AJ1619">
        <f t="shared" si="669"/>
        <v>0.32577065655799209</v>
      </c>
      <c r="AK1619">
        <v>1</v>
      </c>
    </row>
    <row r="1620" spans="1:37" x14ac:dyDescent="0.25">
      <c r="A1620">
        <v>133.16666666666433</v>
      </c>
      <c r="B1620" s="2">
        <v>2013.1666666665456</v>
      </c>
      <c r="C1620">
        <f>+D1620+($D$2+E1620+F1620)*SOI!A1619*IF(B1620&gt;$C$18, IF(B1620&lt;$C$19,-1,1),1)</f>
        <v>-0.39777655918086197</v>
      </c>
      <c r="D1620">
        <f>+$D$3*((1-$D$5)*SOI!D1619+$D$5*SOI!D1618) +   $D$4*((1-$D$5)*SOI!E1619+$D$5*SOI!E1618)</f>
        <v>0</v>
      </c>
      <c r="E1620">
        <f t="shared" si="651"/>
        <v>0.94082667474863912</v>
      </c>
      <c r="F1620">
        <f t="shared" si="652"/>
        <v>1.9004344622575173</v>
      </c>
      <c r="G1620">
        <f t="shared" si="659"/>
        <v>2.8412611370061565</v>
      </c>
      <c r="H1620" s="21">
        <f t="shared" si="660"/>
        <v>-2.3915114213953559E-3</v>
      </c>
      <c r="I1620" s="37">
        <f t="shared" si="653"/>
        <v>-1.4660851447781028E-2</v>
      </c>
      <c r="J1620" s="1">
        <f t="shared" si="661"/>
        <v>-8.538444216958859E-5</v>
      </c>
      <c r="K1620" s="1">
        <f t="shared" si="662"/>
        <v>2.2560393931040065E-6</v>
      </c>
      <c r="L1620" s="1">
        <f t="shared" si="654"/>
        <v>-9.9409400167434478E-2</v>
      </c>
      <c r="M1620" s="1">
        <f t="shared" si="655"/>
        <v>3.659925199364851E-2</v>
      </c>
      <c r="N1620" s="1">
        <f t="shared" si="656"/>
        <v>-0.13652408254886436</v>
      </c>
      <c r="O1620" s="1">
        <f t="shared" si="657"/>
        <v>8.491019822028141E-2</v>
      </c>
      <c r="P1620" s="1">
        <f t="shared" si="658"/>
        <v>9.9131859758727799E-3</v>
      </c>
      <c r="Q1620" s="1">
        <f t="shared" si="663"/>
        <v>-3.3604993297185249E-3</v>
      </c>
      <c r="R1620" s="1">
        <f t="shared" si="664"/>
        <v>-2.7071987088848425E-6</v>
      </c>
      <c r="S1620" s="1">
        <f t="shared" si="665"/>
        <v>2.624451156850994E-4</v>
      </c>
      <c r="T1620" s="1">
        <f t="shared" si="666"/>
        <v>1.4202502242662064E-4</v>
      </c>
      <c r="U1620" s="1">
        <f t="shared" si="667"/>
        <v>7.5395992771278914E-6</v>
      </c>
      <c r="V1620" s="1">
        <f t="shared" si="668"/>
        <v>2.6304520983244577E-3</v>
      </c>
      <c r="W1620" s="1">
        <f t="shared" si="676"/>
        <v>0</v>
      </c>
      <c r="X1620" s="1">
        <f t="shared" si="676"/>
        <v>0</v>
      </c>
      <c r="Y1620" s="1">
        <f t="shared" si="676"/>
        <v>0</v>
      </c>
      <c r="Z1620" s="1">
        <f t="shared" si="676"/>
        <v>0</v>
      </c>
      <c r="AA1620" s="1">
        <f>+AA$3*$F1620*ABS($F1620)*COS(2*PI()*$A1620/$AZ$22+AA$4)*COS(2*PI()*$A1620/$BA$22+AA$5)</f>
        <v>0</v>
      </c>
      <c r="AB1620" s="39">
        <f>+AB$3*$F1620*ABS($F1620)*COS(2*2*PI()*$A1620/$BA$33+AB$4)*COS(2*2*PI()*$A1620/$BA$34+AB$5)*COS(2*2*PI()*$A1620/$BA$35+AB$6)</f>
        <v>0</v>
      </c>
      <c r="AE1620" s="20">
        <f>+$AF$20*SIGN(SOI!A1619)*(ABS(SOI!A1619))^$AE$2</f>
        <v>-0.15072310091259125</v>
      </c>
      <c r="AF1620" s="20">
        <f t="shared" si="672"/>
        <v>-0.18920332241254681</v>
      </c>
      <c r="AG1620" s="19">
        <f t="shared" si="673"/>
        <v>0.15351740435410174</v>
      </c>
      <c r="AH1620" s="19">
        <f t="shared" si="674"/>
        <v>8.464902563776433E-2</v>
      </c>
      <c r="AI1620">
        <f t="shared" si="670"/>
        <v>0.9588000000000283</v>
      </c>
      <c r="AJ1620">
        <f t="shared" si="669"/>
        <v>0.34272072676664855</v>
      </c>
      <c r="AK1620">
        <v>1</v>
      </c>
    </row>
    <row r="1621" spans="1:37" x14ac:dyDescent="0.25">
      <c r="A1621">
        <v>133.24999999999767</v>
      </c>
      <c r="B1621" s="2">
        <v>2013.2499999998788</v>
      </c>
      <c r="C1621">
        <f>+D1621+($D$2+E1621+F1621)*SOI!A1620*IF(B1621&gt;$C$18, IF(B1621&lt;$C$19,-1,1),1)</f>
        <v>0.23342189040929234</v>
      </c>
      <c r="D1621">
        <f>+$D$3*((1-$D$5)*SOI!D1620+$D$5*SOI!D1619) +   $D$4*((1-$D$5)*SOI!E1620+$D$5*SOI!E1619)</f>
        <v>0</v>
      </c>
      <c r="E1621">
        <f t="shared" si="651"/>
        <v>-0.76296473730931158</v>
      </c>
      <c r="F1621">
        <f t="shared" si="652"/>
        <v>-2.1548088928068427</v>
      </c>
      <c r="G1621">
        <f t="shared" si="659"/>
        <v>-2.9177736301161543</v>
      </c>
      <c r="H1621" s="21">
        <f t="shared" si="660"/>
        <v>1.8566823750552183E-2</v>
      </c>
      <c r="I1621" s="37">
        <f t="shared" si="653"/>
        <v>0.27737147046239075</v>
      </c>
      <c r="J1621" s="1">
        <f t="shared" si="661"/>
        <v>7.8038563191404776E-4</v>
      </c>
      <c r="K1621" s="1">
        <f t="shared" si="662"/>
        <v>-5.3415043108904093E-7</v>
      </c>
      <c r="L1621" s="1">
        <f t="shared" si="654"/>
        <v>0.68600508164494833</v>
      </c>
      <c r="M1621" s="1">
        <f t="shared" si="655"/>
        <v>1.7680727598258353E-2</v>
      </c>
      <c r="N1621" s="1">
        <f t="shared" si="656"/>
        <v>4.4558112998694221E-2</v>
      </c>
      <c r="O1621" s="1">
        <f t="shared" si="657"/>
        <v>-0.10110661147000774</v>
      </c>
      <c r="P1621" s="1">
        <f t="shared" si="658"/>
        <v>-2.8563444483084734E-4</v>
      </c>
      <c r="Q1621" s="1">
        <f t="shared" si="663"/>
        <v>5.2984551265460077E-4</v>
      </c>
      <c r="R1621" s="1">
        <f t="shared" si="664"/>
        <v>-8.0754768662901924E-6</v>
      </c>
      <c r="S1621" s="1">
        <f t="shared" si="665"/>
        <v>1.6205357417277213E-3</v>
      </c>
      <c r="T1621" s="1">
        <f t="shared" si="666"/>
        <v>1.1670365205325264E-3</v>
      </c>
      <c r="U1621" s="1">
        <f t="shared" si="667"/>
        <v>4.1100602097454684E-6</v>
      </c>
      <c r="V1621" s="1">
        <f t="shared" si="668"/>
        <v>2.473689841499281E-5</v>
      </c>
      <c r="W1621" s="1">
        <f t="shared" si="676"/>
        <v>0</v>
      </c>
      <c r="X1621" s="1">
        <f t="shared" si="676"/>
        <v>0</v>
      </c>
      <c r="Y1621" s="1">
        <f t="shared" si="676"/>
        <v>0</v>
      </c>
      <c r="Z1621" s="1">
        <f t="shared" si="676"/>
        <v>0</v>
      </c>
      <c r="AA1621" s="1">
        <f>+AA$3*$F1621*ABS($F1621)*COS(2*PI()*$A1621/$AZ$22+AA$4)*COS(2*PI()*$A1621/$BA$22+AA$5)</f>
        <v>0</v>
      </c>
      <c r="AB1621" s="39">
        <f>+AB$3*$F1621*ABS($F1621)*COS(2*2*PI()*$A1621/$BA$33+AB$4)*COS(2*2*PI()*$A1621/$BA$34+AB$5)*COS(2*2*PI()*$A1621/$BA$35+AB$6)</f>
        <v>0</v>
      </c>
      <c r="AE1621" s="20">
        <f>+$AF$20*SIGN(SOI!A1620)*(ABS(SOI!A1620))^$AE$2</f>
        <v>-0.1017207658194864</v>
      </c>
      <c r="AF1621" s="20">
        <f t="shared" si="672"/>
        <v>-0.16591469705968601</v>
      </c>
      <c r="AG1621" s="19">
        <f t="shared" si="673"/>
        <v>0.10736688391827712</v>
      </c>
      <c r="AH1621" s="19">
        <f t="shared" si="674"/>
        <v>4.0494737975829032E-2</v>
      </c>
      <c r="AI1621">
        <f t="shared" si="670"/>
        <v>0.95940000000002834</v>
      </c>
      <c r="AJ1621">
        <f t="shared" si="669"/>
        <v>0.27328158097796312</v>
      </c>
      <c r="AK1621">
        <v>1</v>
      </c>
    </row>
    <row r="1622" spans="1:37" x14ac:dyDescent="0.25">
      <c r="A1622">
        <v>133.33333333333101</v>
      </c>
      <c r="B1622" s="2">
        <v>2013.3333333332121</v>
      </c>
      <c r="C1622">
        <f>+D1622+($D$2+E1622+F1622)*SOI!A1621*IF(B1622&gt;$C$18, IF(B1622&lt;$C$19,-1,1),1)</f>
        <v>-1.1991910606686973</v>
      </c>
      <c r="D1622">
        <f>+$D$3*((1-$D$5)*SOI!D1621+$D$5*SOI!D1620) +   $D$4*((1-$D$5)*SOI!E1621+$D$5*SOI!E1620)</f>
        <v>0</v>
      </c>
      <c r="E1622">
        <f t="shared" ref="E1622:E1685" si="677">$E$3*COS(2*PI()*(A1622+$E$2)/$H$3)+$E$4*COS(2*PI()*(A1622+$E$2)/$H$4)+$E$5*COS(2*PI()*(A1622+$E$2)/$H$5)+$E$6*COS(2*PI()/$H$6*(A1622+$E$2))+$E$7*COS(2*PI()/$H$7*(A1622+$E$2))+$E$8*COS(2*PI()/$H$8*(A1622+$E$2))+$E$9*COS(2*PI()/$H$9*(A1622+$E$2))+$E$10*COS(2*PI()/$H$10*(A1622+$E$2))+$E$11*COS(2*PI()/$H$11*(A1622+$E$2))+$E$12*COS(2*PI()/$H$12*(A1622+$E$2))+$E$13*COS(2*PI()/$H$13*(A1622+$E$2))+$E$14*COS(2*PI()/$H$14*(A1622+$E$2))+$E$15*COS(2*PI()/$H$15*(A1622+$E$2))+$E$16*COS(2*PI()/$H$16*(A1622+$E$2))+$E$17*COS(2*PI()/$H$17*(A1622+$E$2))</f>
        <v>0.6806714121027948</v>
      </c>
      <c r="F1622">
        <f t="shared" ref="F1622:F1685" si="678">$F$3*COS(2*PI()*(B1622+$F$2)/$H$3)+$F$4*COS(2*PI()*(B1622+$F$2)/$H$4)+$F$5*COS(2*PI()*(B1622+$F$2)/$H$5)+$F$6*COS(2*PI()/$H$6*(B1622+$F$2))+$F$7*COS(2*PI()/$H$7*(B1622+$F$2))+$F$8*COS(2*PI()/$H$8*(B1622+$F$2))+$F$9*COS(2*PI()/$H$9*(B1622+$F$2))+$F$10*COS(2*PI()/$H$10*(B1622+$F$2))+$F$11*COS(2*PI()/$H$11*(B1622+$F$2))+$F$12*COS(2*PI()/$H$12*(B1622+$F$2))+$F$13*COS(2*PI()/$H$13*(B1622+$F$2))+$F$14*COS(2*PI()/$H$14*(B1622+$F$2))+$F$15*COS(2*PI()/$H$15*(B1622+$F$2))+$F$16*COS(2*PI()/$H$16*(B1622+$F$2))+$F$17*COS(2*PI()/$H$17*(B1622+$F$2))</f>
        <v>3.6021538045711239</v>
      </c>
      <c r="G1622">
        <f t="shared" si="659"/>
        <v>4.2828252166739187</v>
      </c>
      <c r="H1622" s="21">
        <f t="shared" si="660"/>
        <v>-1.1315754335321209E-2</v>
      </c>
      <c r="I1622" s="37">
        <f t="shared" ref="I1622:I1685" si="679">+(I$3*$E1622+I$5*$F1622)*COS(2*PI()*$A1622*$A$9+I$4)</f>
        <v>-0.32553493536305383</v>
      </c>
      <c r="J1622" s="1">
        <f t="shared" si="661"/>
        <v>1.5391798957697688E-3</v>
      </c>
      <c r="K1622" s="1">
        <f t="shared" si="662"/>
        <v>2.6131162649815806E-4</v>
      </c>
      <c r="L1622" s="1">
        <f t="shared" ref="L1622:L1685" si="680">+(L$3*$E1622+L$5*$F1622)*COS(2*PI()*$A1622*$A$9+L$4)^2</f>
        <v>-0.77220683367359522</v>
      </c>
      <c r="M1622" s="1">
        <f t="shared" ref="M1622:M1685" si="681">+(M$3*$E1622+M$5*$F1622)*COS(2*PI()*$A1622*$A$7+M$4)</f>
        <v>-2.9712858648789989E-2</v>
      </c>
      <c r="N1622" s="1">
        <f t="shared" ref="N1622:N1685" si="682">+(N$3*$E1622+N$5*$F1622)*COS(2*PI()*$A1622*$A$8+N$4)</f>
        <v>7.1142063468530262E-2</v>
      </c>
      <c r="O1622" s="1">
        <f t="shared" ref="O1622:O1685" si="683">+(O$3*$E1622+O$5*$F1622)*COS(2*PI()*$A1622*$A$8+O$4)^2</f>
        <v>0.46338972285951502</v>
      </c>
      <c r="P1622" s="1">
        <f t="shared" ref="P1622:P1685" si="684">+(P$3*$E1622+P$5*$F1622)*COS(2*PI()*$A1622*$A$7+P$4)^2</f>
        <v>2.7085233128658487E-2</v>
      </c>
      <c r="Q1622" s="1">
        <f t="shared" si="663"/>
        <v>-1.4216517746820909E-3</v>
      </c>
      <c r="R1622" s="1">
        <f t="shared" si="664"/>
        <v>-2.5430093787891897E-5</v>
      </c>
      <c r="S1622" s="1">
        <f t="shared" si="665"/>
        <v>-3.0366454984230547E-3</v>
      </c>
      <c r="T1622" s="1">
        <f t="shared" si="666"/>
        <v>6.0208470781332171E-3</v>
      </c>
      <c r="U1622" s="1">
        <f t="shared" si="667"/>
        <v>4.5741036077754635E-4</v>
      </c>
      <c r="V1622" s="1">
        <f t="shared" si="668"/>
        <v>-3.7451301316107255E-3</v>
      </c>
      <c r="W1622" s="1">
        <f t="shared" ref="W1622:Z1641" si="685">+W$3*$F1622*ABS($F1622)*COS(2*PI()*$A1622/W$2+W$4)</f>
        <v>0</v>
      </c>
      <c r="X1622" s="1">
        <f t="shared" si="685"/>
        <v>0</v>
      </c>
      <c r="Y1622" s="1">
        <f t="shared" si="685"/>
        <v>0</v>
      </c>
      <c r="Z1622" s="1">
        <f t="shared" si="685"/>
        <v>0</v>
      </c>
      <c r="AA1622" s="1">
        <f>+AA$3*$F1622*ABS($F1622)*COS(2*PI()*$A1622/$AZ$22+AA$4)*COS(2*PI()*$A1622/$BA$22+AA$5)</f>
        <v>0</v>
      </c>
      <c r="AB1622" s="39">
        <f>+AB$3*$F1622*ABS($F1622)*COS(2*2*PI()*$A1622/$BA$33+AB$4)*COS(2*2*PI()*$A1622/$BA$34+AB$5)*COS(2*2*PI()*$A1622/$BA$35+AB$6)</f>
        <v>0</v>
      </c>
      <c r="AE1622" s="20">
        <f>+$AF$20*SIGN(SOI!A1621)*(ABS(SOI!A1621))^$AE$2</f>
        <v>-0.24530022444698038</v>
      </c>
      <c r="AF1622" s="20">
        <f t="shared" si="672"/>
        <v>-0.20744663144939865</v>
      </c>
      <c r="AG1622" s="19">
        <f t="shared" si="673"/>
        <v>0.40967114024160556</v>
      </c>
      <c r="AH1622" s="19">
        <f t="shared" si="674"/>
        <v>0.32049486729809595</v>
      </c>
      <c r="AI1622">
        <f t="shared" si="670"/>
        <v>0.96000000000002839</v>
      </c>
      <c r="AJ1622">
        <f t="shared" si="669"/>
        <v>0.61711777169100424</v>
      </c>
      <c r="AK1622">
        <v>1</v>
      </c>
    </row>
    <row r="1623" spans="1:37" x14ac:dyDescent="0.25">
      <c r="A1623">
        <v>133.41666666666436</v>
      </c>
      <c r="B1623" s="2">
        <v>2013.4166666665453</v>
      </c>
      <c r="C1623">
        <f>+D1623+($D$2+E1623+F1623)*SOI!A1622*IF(B1623&gt;$C$18, IF(B1623&lt;$C$19,-1,1),1)</f>
        <v>19.906635559370471</v>
      </c>
      <c r="D1623">
        <f>+$D$3*((1-$D$5)*SOI!D1622+$D$5*SOI!D1621) +   $D$4*((1-$D$5)*SOI!E1622+$D$5*SOI!E1621)</f>
        <v>0</v>
      </c>
      <c r="E1623">
        <f t="shared" si="677"/>
        <v>-0.65467329763029358</v>
      </c>
      <c r="F1623">
        <f t="shared" si="678"/>
        <v>-59.668464761068094</v>
      </c>
      <c r="G1623">
        <f t="shared" ref="G1623:G1686" si="686">+E1623+F1623</f>
        <v>-60.32313805869839</v>
      </c>
      <c r="H1623" s="21">
        <f t="shared" ref="H1623:H1686" si="687">+$H$19*SUM(I1623:V1623)</f>
        <v>-9.2611622030582499E-2</v>
      </c>
      <c r="I1623" s="37">
        <f t="shared" si="679"/>
        <v>-0.48289834894771183</v>
      </c>
      <c r="J1623" s="1">
        <f t="shared" ref="J1623:J1686" si="688">+(J$3)*I1623*M1623</f>
        <v>0.17984588643367433</v>
      </c>
      <c r="K1623" s="1">
        <f t="shared" ref="K1623:K1686" si="689">+(K$3)*L1623*P1623*O1623</f>
        <v>1.8770775337101316E-3</v>
      </c>
      <c r="L1623" s="1">
        <f t="shared" si="680"/>
        <v>0.17168856927819584</v>
      </c>
      <c r="M1623" s="1">
        <f t="shared" si="681"/>
        <v>-2.3404396420341147</v>
      </c>
      <c r="N1623" s="1">
        <f t="shared" si="682"/>
        <v>-1.5996904753411956</v>
      </c>
      <c r="O1623" s="1">
        <f t="shared" si="683"/>
        <v>0.45321734677561309</v>
      </c>
      <c r="P1623" s="1">
        <f t="shared" si="684"/>
        <v>-0.89472215071946037</v>
      </c>
      <c r="Q1623" s="1">
        <f t="shared" ref="Q1623:Q1686" si="690">+(Q$3)*M1623*N1623</f>
        <v>2.5180000907051978</v>
      </c>
      <c r="R1623" s="1">
        <f t="shared" ref="R1623:R1686" si="691">+(R$3)*I1623*N1623*M1623</f>
        <v>6.6814171857390442E-2</v>
      </c>
      <c r="S1623" s="1">
        <f t="shared" ref="S1623:S1686" si="692">+(S$3)*I1623*N1623</f>
        <v>0.10128886721979644</v>
      </c>
      <c r="T1623" s="1">
        <f t="shared" ref="T1623:T1686" si="693">+(T$3)*L1623*O1623</f>
        <v>-1.3092586868195379E-3</v>
      </c>
      <c r="U1623" s="1">
        <f t="shared" ref="U1623:U1686" si="694">+(U$3)*P1623*I1623</f>
        <v>-2.2414018545495594E-2</v>
      </c>
      <c r="V1623" s="1">
        <f t="shared" ref="V1623:V1686" si="695">+(V$3)*P1623*N1623</f>
        <v>-2.7818392170579052</v>
      </c>
      <c r="W1623" s="1">
        <f t="shared" si="685"/>
        <v>0</v>
      </c>
      <c r="X1623" s="1">
        <f t="shared" si="685"/>
        <v>0</v>
      </c>
      <c r="Y1623" s="1">
        <f t="shared" si="685"/>
        <v>0</v>
      </c>
      <c r="Z1623" s="1">
        <f t="shared" si="685"/>
        <v>0</v>
      </c>
      <c r="AA1623" s="1">
        <f>+AA$3*$F1623*ABS($F1623)*COS(2*PI()*$A1623/$AZ$22+AA$4)*COS(2*PI()*$A1623/$BA$22+AA$5)</f>
        <v>0</v>
      </c>
      <c r="AB1623" s="39">
        <f>+AB$3*$F1623*ABS($F1623)*COS(2*2*PI()*$A1623/$BA$33+AB$4)*COS(2*2*PI()*$A1623/$BA$34+AB$5)*COS(2*2*PI()*$A1623/$BA$35+AB$6)</f>
        <v>0</v>
      </c>
      <c r="AE1623" s="20">
        <f>+$AF$20*SIGN(SOI!A1622)*(ABS(SOI!A1622))^$AE$2</f>
        <v>-0.27531890408172915</v>
      </c>
      <c r="AF1623" s="20">
        <f t="shared" si="672"/>
        <v>-0.25530645099189664</v>
      </c>
      <c r="AG1623" s="19">
        <f t="shared" si="673"/>
        <v>0.4275266386995441</v>
      </c>
      <c r="AH1623" s="19">
        <f t="shared" si="674"/>
        <v>0.324275269772345</v>
      </c>
      <c r="AI1623">
        <f t="shared" si="670"/>
        <v>0.96060000000002843</v>
      </c>
      <c r="AJ1623">
        <f t="shared" si="669"/>
        <v>0.68283308969144074</v>
      </c>
      <c r="AK1623">
        <v>1</v>
      </c>
    </row>
    <row r="1624" spans="1:37" x14ac:dyDescent="0.25">
      <c r="A1624">
        <v>133.4999999999977</v>
      </c>
      <c r="B1624" s="2">
        <v>2013.4999999998786</v>
      </c>
      <c r="C1624">
        <f>+D1624+($D$2+E1624+F1624)*SOI!A1623*IF(B1624&gt;$C$18, IF(B1624&lt;$C$19,-1,1),1)</f>
        <v>0.93741200975080186</v>
      </c>
      <c r="D1624">
        <f>+$D$3*((1-$D$5)*SOI!D1623+$D$5*SOI!D1622) +   $D$4*((1-$D$5)*SOI!E1623+$D$5*SOI!E1622)</f>
        <v>0</v>
      </c>
      <c r="E1624">
        <f t="shared" si="677"/>
        <v>0.67488859932770673</v>
      </c>
      <c r="F1624">
        <f t="shared" si="678"/>
        <v>-4.0227886341519987</v>
      </c>
      <c r="G1624">
        <f t="shared" si="686"/>
        <v>-3.347900034824292</v>
      </c>
      <c r="H1624" s="21">
        <f t="shared" si="687"/>
        <v>-7.443031199134335E-3</v>
      </c>
      <c r="I1624" s="37">
        <f t="shared" si="679"/>
        <v>-6.024254522357457E-2</v>
      </c>
      <c r="J1624" s="1">
        <f t="shared" si="688"/>
        <v>4.3225669012651839E-3</v>
      </c>
      <c r="K1624" s="1">
        <f t="shared" si="689"/>
        <v>-4.3198061601357396E-6</v>
      </c>
      <c r="L1624" s="1">
        <f t="shared" si="680"/>
        <v>-1.5670052780940708E-2</v>
      </c>
      <c r="M1624" s="1">
        <f t="shared" si="681"/>
        <v>-0.45091124764646801</v>
      </c>
      <c r="N1624" s="1">
        <f t="shared" si="682"/>
        <v>-3.7353741593941302E-2</v>
      </c>
      <c r="O1624" s="1">
        <f t="shared" si="683"/>
        <v>0.22489493094904639</v>
      </c>
      <c r="P1624" s="1">
        <f t="shared" si="684"/>
        <v>-4.5464039106982747E-2</v>
      </c>
      <c r="Q1624" s="1">
        <f t="shared" si="690"/>
        <v>1.1327850678241396E-2</v>
      </c>
      <c r="R1624" s="1">
        <f t="shared" si="691"/>
        <v>3.7497987141554734E-5</v>
      </c>
      <c r="S1624" s="1">
        <f t="shared" si="692"/>
        <v>2.9505804265140086E-4</v>
      </c>
      <c r="T1624" s="1">
        <f t="shared" si="693"/>
        <v>5.9296312235948627E-5</v>
      </c>
      <c r="U1624" s="1">
        <f t="shared" si="694"/>
        <v>-1.4208464483296657E-4</v>
      </c>
      <c r="V1624" s="1">
        <f t="shared" si="695"/>
        <v>-3.3007300243981207E-3</v>
      </c>
      <c r="W1624" s="1">
        <f t="shared" si="685"/>
        <v>0</v>
      </c>
      <c r="X1624" s="1">
        <f t="shared" si="685"/>
        <v>0</v>
      </c>
      <c r="Y1624" s="1">
        <f t="shared" si="685"/>
        <v>0</v>
      </c>
      <c r="Z1624" s="1">
        <f t="shared" si="685"/>
        <v>0</v>
      </c>
      <c r="AA1624" s="1">
        <f>+AA$3*$F1624*ABS($F1624)*COS(2*PI()*$A1624/$AZ$22+AA$4)*COS(2*PI()*$A1624/$BA$22+AA$5)</f>
        <v>0</v>
      </c>
      <c r="AB1624" s="39">
        <f>+AB$3*$F1624*ABS($F1624)*COS(2*2*PI()*$A1624/$BA$33+AB$4)*COS(2*2*PI()*$A1624/$BA$34+AB$5)*COS(2*2*PI()*$A1624/$BA$35+AB$6)</f>
        <v>0</v>
      </c>
      <c r="AE1624" s="20">
        <f>+$AF$20*SIGN(SOI!A1623)*(ABS(SOI!A1623))^$AE$2</f>
        <v>-0.24530022444698038</v>
      </c>
      <c r="AF1624" s="20">
        <f t="shared" si="672"/>
        <v>-0.25734762193191768</v>
      </c>
      <c r="AG1624" s="19">
        <f t="shared" si="673"/>
        <v>0.33290019615405775</v>
      </c>
      <c r="AH1624" s="19">
        <f t="shared" si="674"/>
        <v>0.29538236205135782</v>
      </c>
      <c r="AI1624">
        <f t="shared" si="670"/>
        <v>0.96120000000002848</v>
      </c>
      <c r="AJ1624">
        <f t="shared" ref="AJ1624:AJ1653" si="696">+ABS(AF1624-AG1624)</f>
        <v>0.59024781808597537</v>
      </c>
      <c r="AK1624">
        <v>1</v>
      </c>
    </row>
    <row r="1625" spans="1:37" x14ac:dyDescent="0.25">
      <c r="A1625">
        <v>133.58333333333104</v>
      </c>
      <c r="B1625" s="2">
        <v>2013.5833333332118</v>
      </c>
      <c r="C1625">
        <f>+D1625+($D$2+E1625+F1625)*SOI!A1624*IF(B1625&gt;$C$18, IF(B1625&lt;$C$19,-1,1),1)</f>
        <v>-0.43107769555263148</v>
      </c>
      <c r="D1625">
        <f>+$D$3*((1-$D$5)*SOI!D1624+$D$5*SOI!D1623) +   $D$4*((1-$D$5)*SOI!E1624+$D$5*SOI!E1623)</f>
        <v>0</v>
      </c>
      <c r="E1625">
        <f t="shared" si="677"/>
        <v>-0.74906623540337458</v>
      </c>
      <c r="F1625">
        <f t="shared" si="678"/>
        <v>2.235541047653828</v>
      </c>
      <c r="G1625">
        <f t="shared" si="686"/>
        <v>1.4864748122504534</v>
      </c>
      <c r="H1625" s="21">
        <f t="shared" si="687"/>
        <v>1.1946469543819019E-2</v>
      </c>
      <c r="I1625" s="37">
        <f t="shared" si="679"/>
        <v>-0.26509808068834945</v>
      </c>
      <c r="J1625" s="1">
        <f t="shared" si="688"/>
        <v>-1.4678260456720897E-2</v>
      </c>
      <c r="K1625" s="1">
        <f t="shared" si="689"/>
        <v>8.146195430821576E-7</v>
      </c>
      <c r="L1625" s="1">
        <f t="shared" si="680"/>
        <v>0.54791728329588507</v>
      </c>
      <c r="M1625" s="1">
        <f t="shared" si="681"/>
        <v>0.34795306271811366</v>
      </c>
      <c r="N1625" s="1">
        <f t="shared" si="682"/>
        <v>-1.1283105603653833E-2</v>
      </c>
      <c r="O1625" s="1">
        <f t="shared" si="683"/>
        <v>-1.0658224585744093E-2</v>
      </c>
      <c r="P1625" s="1">
        <f t="shared" si="684"/>
        <v>5.1737905210099246E-3</v>
      </c>
      <c r="Q1625" s="1">
        <f t="shared" si="690"/>
        <v>-2.6404117296271509E-3</v>
      </c>
      <c r="R1625" s="1">
        <f t="shared" si="691"/>
        <v>-3.8462310071464922E-5</v>
      </c>
      <c r="S1625" s="1">
        <f t="shared" si="692"/>
        <v>3.9219790638180294E-4</v>
      </c>
      <c r="T1625" s="1">
        <f t="shared" si="693"/>
        <v>9.8260150652005747E-5</v>
      </c>
      <c r="U1625" s="1">
        <f t="shared" si="694"/>
        <v>7.1152676506696486E-5</v>
      </c>
      <c r="V1625" s="1">
        <f t="shared" si="695"/>
        <v>1.1346067702557121E-4</v>
      </c>
      <c r="W1625" s="1">
        <f t="shared" si="685"/>
        <v>0</v>
      </c>
      <c r="X1625" s="1">
        <f t="shared" si="685"/>
        <v>0</v>
      </c>
      <c r="Y1625" s="1">
        <f t="shared" si="685"/>
        <v>0</v>
      </c>
      <c r="Z1625" s="1">
        <f t="shared" si="685"/>
        <v>0</v>
      </c>
      <c r="AA1625" s="1">
        <f>+AA$3*$F1625*ABS($F1625)*COS(2*PI()*$A1625/$AZ$22+AA$4)*COS(2*PI()*$A1625/$BA$22+AA$5)</f>
        <v>0</v>
      </c>
      <c r="AB1625" s="39">
        <f>+AB$3*$F1625*ABS($F1625)*COS(2*2*PI()*$A1625/$BA$33+AB$4)*COS(2*2*PI()*$A1625/$BA$34+AB$5)*COS(2*2*PI()*$A1625/$BA$35+AB$6)</f>
        <v>0</v>
      </c>
      <c r="AE1625" s="20">
        <f>+$AF$20*SIGN(SOI!A1624)*(ABS(SOI!A1624))^$AE$2</f>
        <v>-0.25142373726704353</v>
      </c>
      <c r="AF1625" s="20">
        <f t="shared" si="672"/>
        <v>-0.20240710188450542</v>
      </c>
      <c r="AG1625" s="19">
        <f t="shared" si="673"/>
        <v>0.28027592489208797</v>
      </c>
      <c r="AH1625" s="19">
        <f t="shared" si="674"/>
        <v>0.29760638379295878</v>
      </c>
      <c r="AI1625">
        <f t="shared" ref="AI1625:AI1653" si="697">+AI1624+$AI$22</f>
        <v>0.96180000000002852</v>
      </c>
      <c r="AJ1625">
        <f t="shared" si="696"/>
        <v>0.48268302677659336</v>
      </c>
      <c r="AK1625">
        <v>1</v>
      </c>
    </row>
    <row r="1626" spans="1:37" x14ac:dyDescent="0.25">
      <c r="A1626">
        <v>133.66666666666438</v>
      </c>
      <c r="B1626" s="2">
        <v>2013.6666666665451</v>
      </c>
      <c r="C1626">
        <f>+D1626+($D$2+E1626+F1626)*SOI!A1625*IF(B1626&gt;$C$18, IF(B1626&lt;$C$19,-1,1),1)</f>
        <v>8.9018635131182244E-2</v>
      </c>
      <c r="D1626">
        <f>+$D$3*((1-$D$5)*SOI!D1625+$D$5*SOI!D1624) +   $D$4*((1-$D$5)*SOI!E1625+$D$5*SOI!E1624)</f>
        <v>0</v>
      </c>
      <c r="E1626">
        <f t="shared" si="677"/>
        <v>0.91133851647914454</v>
      </c>
      <c r="F1626">
        <f t="shared" si="678"/>
        <v>-1.9004344623811695</v>
      </c>
      <c r="G1626">
        <f t="shared" si="686"/>
        <v>-0.98909594590202499</v>
      </c>
      <c r="H1626" s="21">
        <f t="shared" si="687"/>
        <v>-6.6144662774297504E-3</v>
      </c>
      <c r="I1626" s="37">
        <f t="shared" si="679"/>
        <v>0.53624568775015113</v>
      </c>
      <c r="J1626" s="1">
        <f t="shared" si="688"/>
        <v>-1.9698019568454149E-2</v>
      </c>
      <c r="K1626" s="1">
        <f t="shared" si="689"/>
        <v>-1.9208132006623073E-5</v>
      </c>
      <c r="L1626" s="1">
        <f t="shared" si="680"/>
        <v>-1.1118084477523247</v>
      </c>
      <c r="M1626" s="1">
        <f t="shared" si="681"/>
        <v>-0.2308401825227635</v>
      </c>
      <c r="N1626" s="1">
        <f t="shared" si="682"/>
        <v>-6.3791251236288383E-3</v>
      </c>
      <c r="O1626" s="1">
        <f t="shared" si="683"/>
        <v>0.49331374129654937</v>
      </c>
      <c r="P1626" s="1">
        <f t="shared" si="684"/>
        <v>-1.2989302542723475E-3</v>
      </c>
      <c r="Q1626" s="1">
        <f t="shared" si="690"/>
        <v>9.9036404882507016E-4</v>
      </c>
      <c r="R1626" s="1">
        <f t="shared" si="691"/>
        <v>-2.9182050678272779E-5</v>
      </c>
      <c r="S1626" s="1">
        <f t="shared" si="692"/>
        <v>-4.4853358577146934E-4</v>
      </c>
      <c r="T1626" s="1">
        <f t="shared" si="693"/>
        <v>9.228492020196398E-3</v>
      </c>
      <c r="U1626" s="1">
        <f t="shared" si="694"/>
        <v>3.6134783934904428E-5</v>
      </c>
      <c r="V1626" s="1">
        <f t="shared" si="695"/>
        <v>-1.6104781244485832E-5</v>
      </c>
      <c r="W1626" s="1">
        <f t="shared" si="685"/>
        <v>0</v>
      </c>
      <c r="X1626" s="1">
        <f t="shared" si="685"/>
        <v>0</v>
      </c>
      <c r="Y1626" s="1">
        <f t="shared" si="685"/>
        <v>0</v>
      </c>
      <c r="Z1626" s="1">
        <f t="shared" si="685"/>
        <v>0</v>
      </c>
      <c r="AA1626" s="1">
        <f>+AA$3*$F1626*ABS($F1626)*COS(2*PI()*$A1626/$AZ$22+AA$4)*COS(2*PI()*$A1626/$BA$22+AA$5)</f>
        <v>0</v>
      </c>
      <c r="AB1626" s="39">
        <f>+AB$3*$F1626*ABS($F1626)*COS(2*2*PI()*$A1626/$BA$33+AB$4)*COS(2*2*PI()*$A1626/$BA$34+AB$5)*COS(2*2*PI()*$A1626/$BA$35+AB$6)</f>
        <v>0</v>
      </c>
      <c r="AE1626" s="20">
        <f>+$AF$20*SIGN(SOI!A1625)*(ABS(SOI!A1625))^$AE$2</f>
        <v>-0.1104973439394924</v>
      </c>
      <c r="AF1626" s="20">
        <f t="shared" si="672"/>
        <v>-0.19401342569190247</v>
      </c>
      <c r="AG1626" s="19">
        <f t="shared" si="673"/>
        <v>0.48642053051640988</v>
      </c>
      <c r="AH1626" s="19">
        <f t="shared" si="674"/>
        <v>0.34796836227464933</v>
      </c>
      <c r="AI1626">
        <f t="shared" si="697"/>
        <v>0.96240000000002857</v>
      </c>
      <c r="AJ1626">
        <f t="shared" si="696"/>
        <v>0.68043395620831237</v>
      </c>
      <c r="AK1626">
        <v>1</v>
      </c>
    </row>
    <row r="1627" spans="1:37" x14ac:dyDescent="0.25">
      <c r="A1627">
        <v>133.74999999999773</v>
      </c>
      <c r="B1627" s="2">
        <v>2013.7499999998784</v>
      </c>
      <c r="C1627">
        <f>+D1627+($D$2+E1627+F1627)*SOI!A1626*IF(B1627&gt;$C$18, IF(B1627&lt;$C$19,-1,1),1)</f>
        <v>-0.21134392122045972</v>
      </c>
      <c r="D1627">
        <f>+$D$3*((1-$D$5)*SOI!D1626+$D$5*SOI!D1625) +   $D$4*((1-$D$5)*SOI!E1626+$D$5*SOI!E1625)</f>
        <v>0</v>
      </c>
      <c r="E1627">
        <f t="shared" si="677"/>
        <v>-1.2742092212161422</v>
      </c>
      <c r="F1627">
        <f t="shared" si="678"/>
        <v>2.1548088929680578</v>
      </c>
      <c r="G1627">
        <f t="shared" si="686"/>
        <v>0.88059967175191556</v>
      </c>
      <c r="H1627" s="21">
        <f t="shared" si="687"/>
        <v>-2.0835325311252092E-2</v>
      </c>
      <c r="I1627" s="37">
        <f t="shared" si="679"/>
        <v>-0.65552228306133176</v>
      </c>
      <c r="J1627" s="1">
        <f t="shared" si="688"/>
        <v>-1.5984365681558602E-3</v>
      </c>
      <c r="K1627" s="1">
        <f t="shared" si="689"/>
        <v>4.0502362300939566E-4</v>
      </c>
      <c r="L1627" s="1">
        <f t="shared" si="680"/>
        <v>0.75568383700700492</v>
      </c>
      <c r="M1627" s="1">
        <f t="shared" si="681"/>
        <v>1.5323592865883272E-2</v>
      </c>
      <c r="N1627" s="1">
        <f t="shared" si="682"/>
        <v>6.1370630676825424E-2</v>
      </c>
      <c r="O1627" s="1">
        <f t="shared" si="683"/>
        <v>-1.2432429484995537</v>
      </c>
      <c r="P1627" s="1">
        <f t="shared" si="684"/>
        <v>1.5989618403463319E-2</v>
      </c>
      <c r="Q1627" s="1">
        <f t="shared" si="690"/>
        <v>6.3247523909486713E-4</v>
      </c>
      <c r="R1627" s="1">
        <f t="shared" si="691"/>
        <v>2.2781804199320138E-5</v>
      </c>
      <c r="S1627" s="1">
        <f t="shared" si="692"/>
        <v>-5.2749467538704764E-3</v>
      </c>
      <c r="T1627" s="1">
        <f t="shared" si="693"/>
        <v>1.580788240533812E-2</v>
      </c>
      <c r="U1627" s="1">
        <f t="shared" si="694"/>
        <v>5.4375263627165179E-4</v>
      </c>
      <c r="V1627" s="1">
        <f t="shared" si="695"/>
        <v>-1.9072453407830165E-3</v>
      </c>
      <c r="W1627" s="1">
        <f t="shared" si="685"/>
        <v>0</v>
      </c>
      <c r="X1627" s="1">
        <f t="shared" si="685"/>
        <v>0</v>
      </c>
      <c r="Y1627" s="1">
        <f t="shared" si="685"/>
        <v>0</v>
      </c>
      <c r="Z1627" s="1">
        <f t="shared" si="685"/>
        <v>0</v>
      </c>
      <c r="AA1627" s="1">
        <f>+AA$3*$F1627*ABS($F1627)*COS(2*PI()*$A1627/$AZ$22+AA$4)*COS(2*PI()*$A1627/$BA$22+AA$5)</f>
        <v>0</v>
      </c>
      <c r="AB1627" s="39">
        <f>+AB$3*$F1627*ABS($F1627)*COS(2*2*PI()*$A1627/$BA$33+AB$4)*COS(2*2*PI()*$A1627/$BA$34+AB$5)*COS(2*2*PI()*$A1627/$BA$35+AB$6)</f>
        <v>0</v>
      </c>
      <c r="AE1627" s="20">
        <f>+$AF$20*SIGN(SOI!A1626)*(ABS(SOI!A1626))^$AE$2</f>
        <v>-0.22011919586917147</v>
      </c>
      <c r="AF1627" s="20">
        <f t="shared" si="672"/>
        <v>-0.12300675552310249</v>
      </c>
      <c r="AG1627" s="19">
        <f t="shared" si="673"/>
        <v>0.43569911257562388</v>
      </c>
      <c r="AH1627" s="19">
        <f t="shared" si="674"/>
        <v>0.31397966097007457</v>
      </c>
      <c r="AI1627">
        <f t="shared" si="697"/>
        <v>0.96300000000002861</v>
      </c>
      <c r="AJ1627">
        <f t="shared" si="696"/>
        <v>0.55870586809872635</v>
      </c>
      <c r="AK1627">
        <v>1</v>
      </c>
    </row>
    <row r="1628" spans="1:37" x14ac:dyDescent="0.25">
      <c r="A1628">
        <v>133.83333333333107</v>
      </c>
      <c r="B1628" s="2">
        <v>2013.8333333332116</v>
      </c>
      <c r="C1628">
        <f>+D1628+($D$2+E1628+F1628)*SOI!A1627*IF(B1628&gt;$C$18, IF(B1628&lt;$C$19,-1,1),1)</f>
        <v>2.429111762136035E-2</v>
      </c>
      <c r="D1628">
        <f>+$D$3*((1-$D$5)*SOI!D1627+$D$5*SOI!D1626) +   $D$4*((1-$D$5)*SOI!E1627+$D$5*SOI!E1626)</f>
        <v>0</v>
      </c>
      <c r="E1628">
        <f t="shared" si="677"/>
        <v>2.3875979237784257</v>
      </c>
      <c r="F1628">
        <f t="shared" si="678"/>
        <v>-3.6021538048464432</v>
      </c>
      <c r="G1628">
        <f t="shared" si="686"/>
        <v>-1.2145558810680175</v>
      </c>
      <c r="H1628" s="21">
        <f t="shared" si="687"/>
        <v>4.019249892011615E-2</v>
      </c>
      <c r="I1628" s="37">
        <f t="shared" si="679"/>
        <v>0.41492772177982684</v>
      </c>
      <c r="J1628" s="1">
        <f t="shared" si="688"/>
        <v>3.2002620929076839E-2</v>
      </c>
      <c r="K1628" s="1">
        <f t="shared" si="689"/>
        <v>-3.15020976646171E-6</v>
      </c>
      <c r="L1628" s="1">
        <f t="shared" si="680"/>
        <v>-1.9970490074434854E-3</v>
      </c>
      <c r="M1628" s="1">
        <f t="shared" si="681"/>
        <v>0.48469189008276448</v>
      </c>
      <c r="N1628" s="1">
        <f t="shared" si="682"/>
        <v>-0.16559909241747073</v>
      </c>
      <c r="O1628" s="1">
        <f t="shared" si="683"/>
        <v>1.3631279611024698</v>
      </c>
      <c r="P1628" s="1">
        <f t="shared" si="684"/>
        <v>-4.2920819735024589E-2</v>
      </c>
      <c r="Q1628" s="1">
        <f t="shared" si="690"/>
        <v>-5.3981635984141102E-2</v>
      </c>
      <c r="R1628" s="1">
        <f t="shared" si="691"/>
        <v>1.2307663721708689E-3</v>
      </c>
      <c r="S1628" s="1">
        <f t="shared" si="692"/>
        <v>-9.0094947881762186E-3</v>
      </c>
      <c r="T1628" s="1">
        <f t="shared" si="693"/>
        <v>4.5803947414424556E-5</v>
      </c>
      <c r="U1628" s="1">
        <f t="shared" si="694"/>
        <v>9.2388151197187612E-4</v>
      </c>
      <c r="V1628" s="1">
        <f t="shared" si="695"/>
        <v>-1.381445757786553E-2</v>
      </c>
      <c r="W1628" s="1">
        <f t="shared" si="685"/>
        <v>0</v>
      </c>
      <c r="X1628" s="1">
        <f t="shared" si="685"/>
        <v>0</v>
      </c>
      <c r="Y1628" s="1">
        <f t="shared" si="685"/>
        <v>0</v>
      </c>
      <c r="Z1628" s="1">
        <f t="shared" si="685"/>
        <v>0</v>
      </c>
      <c r="AA1628" s="1">
        <f>+AA$3*$F1628*ABS($F1628)*COS(2*PI()*$A1628/$AZ$22+AA$4)*COS(2*PI()*$A1628/$BA$22+AA$5)</f>
        <v>0</v>
      </c>
      <c r="AB1628" s="39">
        <f>+AB$3*$F1628*ABS($F1628)*COS(2*2*PI()*$A1628/$BA$33+AB$4)*COS(2*2*PI()*$A1628/$BA$34+AB$5)*COS(2*2*PI()*$A1628/$BA$35+AB$6)</f>
        <v>0</v>
      </c>
      <c r="AE1628" s="20">
        <f>+$AF$20*SIGN(SOI!A1627)*(ABS(SOI!A1627))^$AE$2</f>
        <v>-3.8403726760643568E-2</v>
      </c>
      <c r="AF1628" s="20">
        <f t="shared" ref="AF1628:AF1652" si="698">+AVERAGE(AE1627:AE1629)</f>
        <v>-0.12300675552310247</v>
      </c>
      <c r="AG1628" s="19">
        <f t="shared" si="673"/>
        <v>0.41165862974052925</v>
      </c>
      <c r="AH1628" s="19">
        <f t="shared" si="674"/>
        <v>0.30869467757447611</v>
      </c>
      <c r="AI1628">
        <f t="shared" si="697"/>
        <v>0.96360000000002866</v>
      </c>
      <c r="AJ1628">
        <f t="shared" si="696"/>
        <v>0.53466538526363172</v>
      </c>
      <c r="AK1628">
        <v>1</v>
      </c>
    </row>
    <row r="1629" spans="1:37" x14ac:dyDescent="0.25">
      <c r="A1629">
        <v>133.91666666666441</v>
      </c>
      <c r="B1629" s="2">
        <v>2013.9166666665449</v>
      </c>
      <c r="C1629">
        <f>+D1629+($D$2+E1629+F1629)*SOI!A1628*IF(B1629&gt;$C$18, IF(B1629&lt;$C$19,-1,1),1)</f>
        <v>-1.6693312284711788</v>
      </c>
      <c r="D1629">
        <f>+$D$3*((1-$D$5)*SOI!D1628+$D$5*SOI!D1627) +   $D$4*((1-$D$5)*SOI!E1628+$D$5*SOI!E1627)</f>
        <v>0</v>
      </c>
      <c r="E1629">
        <f t="shared" si="677"/>
        <v>-41.120340000201416</v>
      </c>
      <c r="F1629">
        <f t="shared" si="678"/>
        <v>59.668464760992293</v>
      </c>
      <c r="G1629">
        <f t="shared" si="686"/>
        <v>18.548124760790877</v>
      </c>
      <c r="H1629" s="21">
        <f t="shared" si="687"/>
        <v>-0.1825494034726873</v>
      </c>
      <c r="I1629" s="37">
        <f t="shared" si="679"/>
        <v>10.518661831025524</v>
      </c>
      <c r="J1629" s="1">
        <f t="shared" si="688"/>
        <v>-22.582474807832501</v>
      </c>
      <c r="K1629" s="1">
        <f t="shared" si="689"/>
        <v>0.25967807667550363</v>
      </c>
      <c r="L1629" s="1">
        <f t="shared" si="680"/>
        <v>21.747221110751539</v>
      </c>
      <c r="M1629" s="1">
        <f t="shared" si="681"/>
        <v>-13.491607517133577</v>
      </c>
      <c r="N1629" s="1">
        <f t="shared" si="682"/>
        <v>2.2121177760792627</v>
      </c>
      <c r="O1629" s="1">
        <f t="shared" si="683"/>
        <v>-0.96945347996507791</v>
      </c>
      <c r="P1629" s="1">
        <f t="shared" si="684"/>
        <v>0.45683400637619243</v>
      </c>
      <c r="Q1629" s="1">
        <f t="shared" si="690"/>
        <v>-20.072167906237389</v>
      </c>
      <c r="R1629" s="1">
        <f t="shared" si="691"/>
        <v>11.601440102604403</v>
      </c>
      <c r="S1629" s="1">
        <f t="shared" si="692"/>
        <v>3.0509758732624563</v>
      </c>
      <c r="T1629" s="1">
        <f t="shared" si="693"/>
        <v>0.35473848141669234</v>
      </c>
      <c r="U1629" s="1">
        <f t="shared" si="694"/>
        <v>-0.24928418961987389</v>
      </c>
      <c r="V1629" s="1">
        <f t="shared" si="695"/>
        <v>-1.9641495310375179</v>
      </c>
      <c r="W1629" s="1">
        <f t="shared" si="685"/>
        <v>0</v>
      </c>
      <c r="X1629" s="1">
        <f t="shared" si="685"/>
        <v>0</v>
      </c>
      <c r="Y1629" s="1">
        <f t="shared" si="685"/>
        <v>0</v>
      </c>
      <c r="Z1629" s="1">
        <f t="shared" si="685"/>
        <v>0</v>
      </c>
      <c r="AA1629" s="1">
        <f>+AA$3*$F1629*ABS($F1629)*COS(2*PI()*$A1629/$AZ$22+AA$4)*COS(2*PI()*$A1629/$BA$22+AA$5)</f>
        <v>0</v>
      </c>
      <c r="AB1629" s="39">
        <f>+AB$3*$F1629*ABS($F1629)*COS(2*2*PI()*$A1629/$BA$33+AB$4)*COS(2*2*PI()*$A1629/$BA$34+AB$5)*COS(2*2*PI()*$A1629/$BA$35+AB$6)</f>
        <v>0</v>
      </c>
      <c r="AE1629" s="20">
        <f>+$AF$20*SIGN(SOI!A1628)*(ABS(SOI!A1628))^$AE$2</f>
        <v>-0.1104973439394924</v>
      </c>
      <c r="AF1629" s="20">
        <f t="shared" si="698"/>
        <v>-0.15835304399399142</v>
      </c>
      <c r="AG1629" s="19">
        <f t="shared" si="673"/>
        <v>0.46406704400230192</v>
      </c>
      <c r="AH1629" s="19">
        <f t="shared" si="674"/>
        <v>0.32031856609669263</v>
      </c>
      <c r="AI1629">
        <f t="shared" si="697"/>
        <v>0.9642000000000287</v>
      </c>
      <c r="AJ1629">
        <f t="shared" si="696"/>
        <v>0.62242008799629334</v>
      </c>
      <c r="AK1629">
        <v>1</v>
      </c>
    </row>
    <row r="1630" spans="1:37" x14ac:dyDescent="0.25">
      <c r="A1630">
        <v>133.99999999999775</v>
      </c>
      <c r="B1630" s="2">
        <v>2013.9999999998781</v>
      </c>
      <c r="C1630">
        <f>+D1630+($D$2+E1630+F1630)*SOI!A1629*IF(B1630&gt;$C$18, IF(B1630&lt;$C$19,-1,1),1)</f>
        <v>-0.56008519876807616</v>
      </c>
      <c r="D1630">
        <f>+$D$3*((1-$D$5)*SOI!D1629+$D$5*SOI!D1628) +   $D$4*((1-$D$5)*SOI!E1629+$D$5*SOI!E1628)</f>
        <v>0</v>
      </c>
      <c r="E1630">
        <f t="shared" si="677"/>
        <v>-2.6892524470333639</v>
      </c>
      <c r="F1630">
        <f t="shared" si="678"/>
        <v>4.0227886345764023</v>
      </c>
      <c r="G1630">
        <f t="shared" si="686"/>
        <v>1.3335361875430385</v>
      </c>
      <c r="H1630" s="21">
        <f t="shared" si="687"/>
        <v>5.951888752675516E-2</v>
      </c>
      <c r="I1630" s="37">
        <f t="shared" si="679"/>
        <v>1.4802378476637494</v>
      </c>
      <c r="J1630" s="1">
        <f t="shared" si="688"/>
        <v>-0.20466267794732271</v>
      </c>
      <c r="K1630" s="1">
        <f t="shared" si="689"/>
        <v>2.3614593358976666E-4</v>
      </c>
      <c r="L1630" s="1">
        <f t="shared" si="680"/>
        <v>3.245772878303653</v>
      </c>
      <c r="M1630" s="1">
        <f t="shared" si="681"/>
        <v>-0.86888000939566379</v>
      </c>
      <c r="N1630" s="1">
        <f t="shared" si="682"/>
        <v>2.6789614363169418E-2</v>
      </c>
      <c r="O1630" s="1">
        <f t="shared" si="683"/>
        <v>-0.73784956028504367</v>
      </c>
      <c r="P1630" s="1">
        <f t="shared" si="684"/>
        <v>3.6571974212293232E-3</v>
      </c>
      <c r="Q1630" s="1">
        <f t="shared" si="690"/>
        <v>-1.56548389541575E-2</v>
      </c>
      <c r="R1630" s="1">
        <f t="shared" si="691"/>
        <v>1.2733190497323467E-3</v>
      </c>
      <c r="S1630" s="1">
        <f t="shared" si="692"/>
        <v>5.1995768435546298E-3</v>
      </c>
      <c r="T1630" s="1">
        <f t="shared" si="693"/>
        <v>4.0296145712198236E-2</v>
      </c>
      <c r="U1630" s="1">
        <f t="shared" si="694"/>
        <v>-2.8083790606239968E-4</v>
      </c>
      <c r="V1630" s="1">
        <f t="shared" si="695"/>
        <v>-1.9042446486911173E-4</v>
      </c>
      <c r="W1630" s="1">
        <f t="shared" si="685"/>
        <v>0</v>
      </c>
      <c r="X1630" s="1">
        <f t="shared" si="685"/>
        <v>0</v>
      </c>
      <c r="Y1630" s="1">
        <f t="shared" si="685"/>
        <v>0</v>
      </c>
      <c r="Z1630" s="1">
        <f t="shared" si="685"/>
        <v>0</v>
      </c>
      <c r="AA1630" s="1">
        <f>+AA$3*$F1630*ABS($F1630)*COS(2*PI()*$A1630/$AZ$22+AA$4)*COS(2*PI()*$A1630/$BA$22+AA$5)</f>
        <v>0</v>
      </c>
      <c r="AB1630" s="39">
        <f>+AB$3*$F1630*ABS($F1630)*COS(2*2*PI()*$A1630/$BA$33+AB$4)*COS(2*2*PI()*$A1630/$BA$34+AB$5)*COS(2*2*PI()*$A1630/$BA$35+AB$6)</f>
        <v>0</v>
      </c>
      <c r="AE1630" s="20">
        <f>+$AF$20*SIGN(SOI!A1629)*(ABS(SOI!A1629))^$AE$2</f>
        <v>-0.32615806128183827</v>
      </c>
      <c r="AF1630" s="20">
        <f t="shared" si="698"/>
        <v>-0.25967145969187322</v>
      </c>
      <c r="AG1630" s="19">
        <f t="shared" si="673"/>
        <v>0.30301146903923148</v>
      </c>
      <c r="AH1630" s="19">
        <f t="shared" si="674"/>
        <v>0.31821032611909261</v>
      </c>
      <c r="AI1630">
        <f t="shared" si="697"/>
        <v>0.96480000000002875</v>
      </c>
      <c r="AJ1630">
        <f t="shared" si="696"/>
        <v>0.5626829287311047</v>
      </c>
      <c r="AK1630">
        <v>1</v>
      </c>
    </row>
    <row r="1631" spans="1:37" x14ac:dyDescent="0.25">
      <c r="A1631">
        <v>134.0833333333311</v>
      </c>
      <c r="B1631" s="2">
        <v>2014.0833333332114</v>
      </c>
      <c r="C1631">
        <f>+D1631+($D$2+E1631+F1631)*SOI!A1630*IF(B1631&gt;$C$18, IF(B1631&lt;$C$19,-1,1),1)</f>
        <v>0.40007890805835239</v>
      </c>
      <c r="D1631">
        <f>+$D$3*((1-$D$5)*SOI!D1630+$D$5*SOI!D1629) +   $D$4*((1-$D$5)*SOI!E1630+$D$5*SOI!E1629)</f>
        <v>0</v>
      </c>
      <c r="E1631">
        <f t="shared" si="677"/>
        <v>1.3464768077956339</v>
      </c>
      <c r="F1631">
        <f t="shared" si="678"/>
        <v>-2.2355410479253059</v>
      </c>
      <c r="G1631">
        <f t="shared" si="686"/>
        <v>-0.889064240129672</v>
      </c>
      <c r="H1631" s="21">
        <f t="shared" si="687"/>
        <v>-6.3670041361184714E-3</v>
      </c>
      <c r="I1631" s="37">
        <f t="shared" si="679"/>
        <v>-0.74864454030626337</v>
      </c>
      <c r="J1631" s="1">
        <f t="shared" si="688"/>
        <v>-3.0024437359310086E-2</v>
      </c>
      <c r="K1631" s="1">
        <f t="shared" si="689"/>
        <v>-1.2795452980150589E-4</v>
      </c>
      <c r="L1631" s="1">
        <f t="shared" si="680"/>
        <v>-1.0636464277667963</v>
      </c>
      <c r="M1631" s="1">
        <f t="shared" si="681"/>
        <v>0.25202978751689986</v>
      </c>
      <c r="N1631" s="1">
        <f t="shared" si="682"/>
        <v>4.7483022453008186E-2</v>
      </c>
      <c r="O1631" s="1">
        <f t="shared" si="683"/>
        <v>1.2028459039038013</v>
      </c>
      <c r="P1631" s="1">
        <f t="shared" si="684"/>
        <v>-3.7093880533532794E-3</v>
      </c>
      <c r="Q1631" s="1">
        <f t="shared" si="690"/>
        <v>8.0484558421214884E-3</v>
      </c>
      <c r="R1631" s="1">
        <f t="shared" si="691"/>
        <v>3.3108945978914319E-4</v>
      </c>
      <c r="S1631" s="1">
        <f t="shared" si="692"/>
        <v>-4.6610531134144116E-3</v>
      </c>
      <c r="T1631" s="1">
        <f t="shared" si="693"/>
        <v>2.152706578502759E-2</v>
      </c>
      <c r="U1631" s="1">
        <f t="shared" si="694"/>
        <v>-1.4406342901906994E-4</v>
      </c>
      <c r="V1631" s="1">
        <f t="shared" si="695"/>
        <v>3.4233279138681826E-4</v>
      </c>
      <c r="W1631" s="1">
        <f t="shared" si="685"/>
        <v>0</v>
      </c>
      <c r="X1631" s="1">
        <f t="shared" si="685"/>
        <v>0</v>
      </c>
      <c r="Y1631" s="1">
        <f t="shared" si="685"/>
        <v>0</v>
      </c>
      <c r="Z1631" s="1">
        <f t="shared" si="685"/>
        <v>0</v>
      </c>
      <c r="AA1631" s="1">
        <f>+AA$3*$F1631*ABS($F1631)*COS(2*PI()*$A1631/$AZ$22+AA$4)*COS(2*PI()*$A1631/$BA$22+AA$5)</f>
        <v>0</v>
      </c>
      <c r="AB1631" s="39">
        <f>+AB$3*$F1631*ABS($F1631)*COS(2*2*PI()*$A1631/$BA$33+AB$4)*COS(2*2*PI()*$A1631/$BA$34+AB$5)*COS(2*2*PI()*$A1631/$BA$35+AB$6)</f>
        <v>0</v>
      </c>
      <c r="AE1631" s="20">
        <f>+$AF$20*SIGN(SOI!A1630)*(ABS(SOI!A1630))^$AE$2</f>
        <v>-0.34235897385428898</v>
      </c>
      <c r="AF1631" s="20">
        <f t="shared" si="698"/>
        <v>-0.25370928262179904</v>
      </c>
      <c r="AG1631" s="19">
        <f t="shared" si="673"/>
        <v>0.28084384636072302</v>
      </c>
      <c r="AH1631" s="19">
        <f t="shared" si="674"/>
        <v>0.27890290042709398</v>
      </c>
      <c r="AI1631">
        <f t="shared" si="697"/>
        <v>0.96540000000002879</v>
      </c>
      <c r="AJ1631">
        <f t="shared" si="696"/>
        <v>0.53455312898252205</v>
      </c>
      <c r="AK1631">
        <v>1</v>
      </c>
    </row>
    <row r="1632" spans="1:37" x14ac:dyDescent="0.25">
      <c r="A1632">
        <v>134.16666666666444</v>
      </c>
      <c r="B1632" s="2">
        <v>2014.1666666665446</v>
      </c>
      <c r="C1632">
        <f>+D1632+($D$2+E1632+F1632)*SOI!A1631*IF(B1632&gt;$C$18, IF(B1632&lt;$C$19,-1,1),1)</f>
        <v>-6.7172545154685903E-2</v>
      </c>
      <c r="D1632">
        <f>+$D$3*((1-$D$5)*SOI!D1631+$D$5*SOI!D1630) +   $D$4*((1-$D$5)*SOI!E1631+$D$5*SOI!E1630)</f>
        <v>0</v>
      </c>
      <c r="E1632">
        <f t="shared" si="677"/>
        <v>-0.94082667472447046</v>
      </c>
      <c r="F1632">
        <f t="shared" si="678"/>
        <v>1.9004344626485548</v>
      </c>
      <c r="G1632">
        <f t="shared" si="686"/>
        <v>0.9596077879240843</v>
      </c>
      <c r="H1632" s="21">
        <f t="shared" si="687"/>
        <v>-9.3261689469905148E-3</v>
      </c>
      <c r="I1632" s="37">
        <f t="shared" si="679"/>
        <v>0.25162636510455649</v>
      </c>
      <c r="J1632" s="1">
        <f t="shared" si="688"/>
        <v>1.6435541626144202E-3</v>
      </c>
      <c r="K1632" s="1">
        <f t="shared" si="689"/>
        <v>1.5220910917471663E-5</v>
      </c>
      <c r="L1632" s="1">
        <f t="shared" si="680"/>
        <v>4.0865511064900689E-2</v>
      </c>
      <c r="M1632" s="1">
        <f t="shared" si="681"/>
        <v>4.1046916124284058E-2</v>
      </c>
      <c r="N1632" s="1">
        <f t="shared" si="682"/>
        <v>-4.9527825825579658E-2</v>
      </c>
      <c r="O1632" s="1">
        <f t="shared" si="683"/>
        <v>-0.76898402954414335</v>
      </c>
      <c r="P1632" s="1">
        <f t="shared" si="684"/>
        <v>1.7964712545302328E-2</v>
      </c>
      <c r="Q1632" s="1">
        <f t="shared" si="690"/>
        <v>-1.3672632303969885E-3</v>
      </c>
      <c r="R1632" s="1">
        <f t="shared" si="691"/>
        <v>1.8904509189374069E-5</v>
      </c>
      <c r="S1632" s="1">
        <f t="shared" si="692"/>
        <v>-1.6340880060950775E-3</v>
      </c>
      <c r="T1632" s="1">
        <f t="shared" si="693"/>
        <v>5.2875174475019787E-4</v>
      </c>
      <c r="U1632" s="1">
        <f t="shared" si="694"/>
        <v>-2.3450506831742179E-4</v>
      </c>
      <c r="V1632" s="1">
        <f t="shared" si="695"/>
        <v>1.7293281584916289E-3</v>
      </c>
      <c r="W1632" s="1">
        <f t="shared" si="685"/>
        <v>0</v>
      </c>
      <c r="X1632" s="1">
        <f t="shared" si="685"/>
        <v>0</v>
      </c>
      <c r="Y1632" s="1">
        <f t="shared" si="685"/>
        <v>0</v>
      </c>
      <c r="Z1632" s="1">
        <f t="shared" si="685"/>
        <v>0</v>
      </c>
      <c r="AA1632" s="1">
        <f>+AA$3*$F1632*ABS($F1632)*COS(2*PI()*$A1632/$AZ$22+AA$4)*COS(2*PI()*$A1632/$BA$22+AA$5)</f>
        <v>0</v>
      </c>
      <c r="AB1632" s="39">
        <f>+AB$3*$F1632*ABS($F1632)*COS(2*2*PI()*$A1632/$BA$33+AB$4)*COS(2*2*PI()*$A1632/$BA$34+AB$5)*COS(2*2*PI()*$A1632/$BA$35+AB$6)</f>
        <v>0</v>
      </c>
      <c r="AE1632" s="20">
        <f>+$AF$20*SIGN(SOI!A1631)*(ABS(SOI!A1631))^$AE$2</f>
        <v>-9.2610812729269867E-2</v>
      </c>
      <c r="AF1632" s="20">
        <f t="shared" si="698"/>
        <v>-6.3223187378859486E-2</v>
      </c>
      <c r="AG1632" s="19">
        <f t="shared" si="673"/>
        <v>0.37391246953820145</v>
      </c>
      <c r="AH1632" s="19">
        <f t="shared" si="674"/>
        <v>0.29116747905028462</v>
      </c>
      <c r="AI1632">
        <f t="shared" si="697"/>
        <v>0.96600000000002884</v>
      </c>
      <c r="AJ1632">
        <f t="shared" si="696"/>
        <v>0.43713565691706091</v>
      </c>
      <c r="AK1632">
        <v>1</v>
      </c>
    </row>
    <row r="1633" spans="1:37" x14ac:dyDescent="0.25">
      <c r="A1633">
        <v>134.24999999999778</v>
      </c>
      <c r="B1633" s="2">
        <v>2014.2499999998779</v>
      </c>
      <c r="C1633">
        <f>+D1633+($D$2+E1633+F1633)*SOI!A1632*IF(B1633&gt;$C$18, IF(B1633&lt;$C$19,-1,1),1)</f>
        <v>-0.38971636365885276</v>
      </c>
      <c r="D1633">
        <f>+$D$3*((1-$D$5)*SOI!D1632+$D$5*SOI!D1631) +   $D$4*((1-$D$5)*SOI!E1632+$D$5*SOI!E1631)</f>
        <v>0</v>
      </c>
      <c r="E1633">
        <f t="shared" si="677"/>
        <v>0.7629647372856585</v>
      </c>
      <c r="F1633">
        <f t="shared" si="678"/>
        <v>-2.1548088932101326</v>
      </c>
      <c r="G1633">
        <f t="shared" si="686"/>
        <v>-1.3918441559244741</v>
      </c>
      <c r="H1633" s="21">
        <f t="shared" si="687"/>
        <v>-5.0681636646315543E-3</v>
      </c>
      <c r="I1633" s="37">
        <f t="shared" si="679"/>
        <v>0.13125163405093698</v>
      </c>
      <c r="J1633" s="1">
        <f t="shared" si="688"/>
        <v>-5.1221109561499015E-3</v>
      </c>
      <c r="K1633" s="1">
        <f t="shared" si="689"/>
        <v>-2.6894828719387195E-5</v>
      </c>
      <c r="L1633" s="1">
        <f t="shared" si="680"/>
        <v>-0.25995300375573499</v>
      </c>
      <c r="M1633" s="1">
        <f t="shared" si="681"/>
        <v>-0.24524316952259567</v>
      </c>
      <c r="N1633" s="1">
        <f t="shared" si="682"/>
        <v>2.2064722868399687E-2</v>
      </c>
      <c r="O1633" s="1">
        <f t="shared" si="683"/>
        <v>0.13357080598779894</v>
      </c>
      <c r="P1633" s="1">
        <f t="shared" si="684"/>
        <v>-2.8728720182845446E-2</v>
      </c>
      <c r="Q1633" s="1">
        <f t="shared" si="690"/>
        <v>-3.6392989682028096E-3</v>
      </c>
      <c r="R1633" s="1">
        <f t="shared" si="691"/>
        <v>2.6246994555675994E-5</v>
      </c>
      <c r="S1633" s="1">
        <f t="shared" si="692"/>
        <v>3.7972853232710549E-4</v>
      </c>
      <c r="T1633" s="1">
        <f t="shared" si="693"/>
        <v>5.8423012253304852E-4</v>
      </c>
      <c r="U1633" s="1">
        <f t="shared" si="694"/>
        <v>1.9561259539537608E-4</v>
      </c>
      <c r="V1633" s="1">
        <f t="shared" si="695"/>
        <v>1.2320338307238107E-3</v>
      </c>
      <c r="W1633" s="1">
        <f t="shared" si="685"/>
        <v>0</v>
      </c>
      <c r="X1633" s="1">
        <f t="shared" si="685"/>
        <v>0</v>
      </c>
      <c r="Y1633" s="1">
        <f t="shared" si="685"/>
        <v>0</v>
      </c>
      <c r="Z1633" s="1">
        <f t="shared" si="685"/>
        <v>0</v>
      </c>
      <c r="AA1633" s="1">
        <f>+AA$3*$F1633*ABS($F1633)*COS(2*PI()*$A1633/$AZ$22+AA$4)*COS(2*PI()*$A1633/$BA$22+AA$5)</f>
        <v>0</v>
      </c>
      <c r="AB1633" s="39">
        <f>+AB$3*$F1633*ABS($F1633)*COS(2*2*PI()*$A1633/$BA$33+AB$4)*COS(2*2*PI()*$A1633/$BA$34+AB$5)*COS(2*2*PI()*$A1633/$BA$35+AB$6)</f>
        <v>0</v>
      </c>
      <c r="AE1633" s="20">
        <f>+$AF$20*SIGN(SOI!A1632)*(ABS(SOI!A1632))^$AE$2</f>
        <v>0.24530022444698038</v>
      </c>
      <c r="AF1633" s="20">
        <f t="shared" si="698"/>
        <v>0.16501612852399983</v>
      </c>
      <c r="AG1633" s="19">
        <f t="shared" si="673"/>
        <v>0.47842488589537535</v>
      </c>
      <c r="AH1633" s="19">
        <f t="shared" si="674"/>
        <v>0.37771704277649365</v>
      </c>
      <c r="AI1633">
        <f t="shared" si="697"/>
        <v>0.96660000000002888</v>
      </c>
      <c r="AJ1633">
        <f t="shared" si="696"/>
        <v>0.31340875737137552</v>
      </c>
      <c r="AK1633">
        <v>1</v>
      </c>
    </row>
    <row r="1634" spans="1:37" x14ac:dyDescent="0.25">
      <c r="A1634">
        <v>134.33333333333113</v>
      </c>
      <c r="B1634" s="2">
        <v>2014.3333333332112</v>
      </c>
      <c r="C1634">
        <f>+D1634+($D$2+E1634+F1634)*SOI!A1633*IF(B1634&gt;$C$18, IF(B1634&lt;$C$19,-1,1),1)</f>
        <v>1.3146670768874831</v>
      </c>
      <c r="D1634">
        <f>+$D$3*((1-$D$5)*SOI!D1633+$D$5*SOI!D1632) +   $D$4*((1-$D$5)*SOI!E1633+$D$5*SOI!E1632)</f>
        <v>0</v>
      </c>
      <c r="E1634">
        <f t="shared" si="677"/>
        <v>-0.68067141209034698</v>
      </c>
      <c r="F1634">
        <f t="shared" si="678"/>
        <v>3.6021538051736428</v>
      </c>
      <c r="G1634">
        <f t="shared" si="686"/>
        <v>2.9214823930832958</v>
      </c>
      <c r="H1634" s="21">
        <f t="shared" si="687"/>
        <v>1.6269421171729227E-2</v>
      </c>
      <c r="I1634" s="37">
        <f t="shared" si="679"/>
        <v>-0.38242079147785329</v>
      </c>
      <c r="J1634" s="1">
        <f t="shared" si="688"/>
        <v>-2.7789266907018766E-2</v>
      </c>
      <c r="K1634" s="1">
        <f t="shared" si="689"/>
        <v>3.090257096171747E-5</v>
      </c>
      <c r="L1634" s="1">
        <f t="shared" si="680"/>
        <v>0.78226455382476412</v>
      </c>
      <c r="M1634" s="1">
        <f t="shared" si="681"/>
        <v>0.45665503591360546</v>
      </c>
      <c r="N1634" s="1">
        <f t="shared" si="682"/>
        <v>1.0641120858724283E-2</v>
      </c>
      <c r="O1634" s="1">
        <f t="shared" si="683"/>
        <v>-5.5720397461323262E-2</v>
      </c>
      <c r="P1634" s="1">
        <f t="shared" si="684"/>
        <v>2.6295451856954387E-2</v>
      </c>
      <c r="Q1634" s="1">
        <f t="shared" si="690"/>
        <v>3.2681197690671805E-3</v>
      </c>
      <c r="R1634" s="1">
        <f t="shared" si="691"/>
        <v>6.8674671062436766E-5</v>
      </c>
      <c r="S1634" s="1">
        <f t="shared" si="692"/>
        <v>-5.3357921828105389E-4</v>
      </c>
      <c r="T1634" s="1">
        <f t="shared" si="693"/>
        <v>7.3340761675151373E-4</v>
      </c>
      <c r="U1634" s="1">
        <f t="shared" si="694"/>
        <v>5.2167250919563362E-4</v>
      </c>
      <c r="V1634" s="1">
        <f t="shared" si="695"/>
        <v>-5.4384594014895787E-4</v>
      </c>
      <c r="W1634" s="1">
        <f t="shared" si="685"/>
        <v>0</v>
      </c>
      <c r="X1634" s="1">
        <f t="shared" si="685"/>
        <v>0</v>
      </c>
      <c r="Y1634" s="1">
        <f t="shared" si="685"/>
        <v>0</v>
      </c>
      <c r="Z1634" s="1">
        <f t="shared" si="685"/>
        <v>0</v>
      </c>
      <c r="AA1634" s="1">
        <f>+AA$3*$F1634*ABS($F1634)*COS(2*PI()*$A1634/$AZ$22+AA$4)*COS(2*PI()*$A1634/$BA$22+AA$5)</f>
        <v>0</v>
      </c>
      <c r="AB1634" s="39">
        <f>+AB$3*$F1634*ABS($F1634)*COS(2*2*PI()*$A1634/$BA$33+AB$4)*COS(2*2*PI()*$A1634/$BA$34+AB$5)*COS(2*2*PI()*$A1634/$BA$35+AB$6)</f>
        <v>0</v>
      </c>
      <c r="AE1634" s="20">
        <f>+$AF$20*SIGN(SOI!A1633)*(ABS(SOI!A1633))^$AE$2</f>
        <v>0.34235897385428898</v>
      </c>
      <c r="AF1634" s="20">
        <f t="shared" si="698"/>
        <v>0.31530027345144945</v>
      </c>
      <c r="AG1634" s="19">
        <f t="shared" ref="AG1634:AG1697" si="699">+SIN((AVERAGE(H1630:H1641)+AVERAGE(H1634:H1637)/4)*($AG$19+AG1633*$AG$18*AVERAGE(G1630:G1641))*$AE$20+$AG$17) - SIN($AG$17)</f>
        <v>-0.41398674745808994</v>
      </c>
      <c r="AH1634" s="19">
        <f t="shared" si="674"/>
        <v>-0.5051466427093021</v>
      </c>
      <c r="AI1634">
        <f t="shared" si="697"/>
        <v>0.96720000000002893</v>
      </c>
      <c r="AJ1634">
        <f t="shared" si="696"/>
        <v>0.72928702090953945</v>
      </c>
      <c r="AK1634">
        <v>1</v>
      </c>
    </row>
    <row r="1635" spans="1:37" x14ac:dyDescent="0.25">
      <c r="A1635">
        <v>134.41666666666447</v>
      </c>
      <c r="B1635" s="2">
        <v>2014.4166666665444</v>
      </c>
      <c r="C1635">
        <f>+D1635+($D$2+E1635+F1635)*SOI!A1634*IF(B1635&gt;$C$18, IF(B1635&lt;$C$19,-1,1),1)</f>
        <v>-28.326619902394899</v>
      </c>
      <c r="D1635">
        <f>+$D$3*((1-$D$5)*SOI!D1634+$D$5*SOI!D1633) +   $D$4*((1-$D$5)*SOI!E1634+$D$5*SOI!E1633)</f>
        <v>0</v>
      </c>
      <c r="E1635">
        <f t="shared" si="677"/>
        <v>0.65467329761686099</v>
      </c>
      <c r="F1635">
        <f t="shared" si="678"/>
        <v>-59.668464760939571</v>
      </c>
      <c r="G1635">
        <f t="shared" si="686"/>
        <v>-59.013791463322711</v>
      </c>
      <c r="H1635" s="21">
        <f t="shared" si="687"/>
        <v>-9.5031148093128806E-2</v>
      </c>
      <c r="I1635" s="37">
        <f t="shared" si="679"/>
        <v>1.3424028707767275</v>
      </c>
      <c r="J1635" s="1">
        <f t="shared" si="688"/>
        <v>-0.99701348046794558</v>
      </c>
      <c r="K1635" s="1">
        <f t="shared" si="689"/>
        <v>-4.6184679559527474E-4</v>
      </c>
      <c r="L1635" s="1">
        <f t="shared" si="680"/>
        <v>-0.84203649381642287</v>
      </c>
      <c r="M1635" s="1">
        <f t="shared" si="681"/>
        <v>-4.6673547931333976</v>
      </c>
      <c r="N1635" s="1">
        <f t="shared" si="682"/>
        <v>0.47590688520646557</v>
      </c>
      <c r="O1635" s="1">
        <f t="shared" si="683"/>
        <v>1.2197255733553769</v>
      </c>
      <c r="P1635" s="1">
        <f t="shared" si="684"/>
        <v>-1.6678568545290928E-2</v>
      </c>
      <c r="Q1635" s="1">
        <f t="shared" si="690"/>
        <v>-1.4938780302304462</v>
      </c>
      <c r="R1635" s="1">
        <f t="shared" si="691"/>
        <v>0.11019328762309083</v>
      </c>
      <c r="S1635" s="1">
        <f t="shared" si="692"/>
        <v>8.376737280697745E-2</v>
      </c>
      <c r="T1635" s="1">
        <f t="shared" si="693"/>
        <v>1.7281068920418072E-2</v>
      </c>
      <c r="U1635" s="1">
        <f t="shared" si="694"/>
        <v>1.1614953178732807E-3</v>
      </c>
      <c r="V1635" s="1">
        <f t="shared" si="695"/>
        <v>1.5427254325727923E-2</v>
      </c>
      <c r="W1635" s="1">
        <f t="shared" si="685"/>
        <v>0</v>
      </c>
      <c r="X1635" s="1">
        <f t="shared" si="685"/>
        <v>0</v>
      </c>
      <c r="Y1635" s="1">
        <f t="shared" si="685"/>
        <v>0</v>
      </c>
      <c r="Z1635" s="1">
        <f t="shared" si="685"/>
        <v>0</v>
      </c>
      <c r="AA1635" s="1">
        <f>+AA$3*$F1635*ABS($F1635)*COS(2*PI()*$A1635/$AZ$22+AA$4)*COS(2*PI()*$A1635/$BA$22+AA$5)</f>
        <v>0</v>
      </c>
      <c r="AB1635" s="39">
        <f>+AB$3*$F1635*ABS($F1635)*COS(2*2*PI()*$A1635/$BA$33+AB$4)*COS(2*2*PI()*$A1635/$BA$34+AB$5)*COS(2*2*PI()*$A1635/$BA$35+AB$6)</f>
        <v>0</v>
      </c>
      <c r="AE1635" s="20">
        <f>+$AF$20*SIGN(SOI!A1634)*(ABS(SOI!A1634))^$AE$2</f>
        <v>0.35824162205307897</v>
      </c>
      <c r="AF1635" s="20">
        <f t="shared" si="698"/>
        <v>0.28122537021815947</v>
      </c>
      <c r="AG1635" s="19">
        <f t="shared" si="699"/>
        <v>-0.62565200470051852</v>
      </c>
      <c r="AH1635" s="19">
        <f t="shared" ref="AH1635:AH1698" si="700">+SIN((AVERAGE(H1631:H1642)+AVERAGE(H1635:H1638)*$AH$1)*($AG$19+AH1634*$AG$18*AVERAGE(G1631:G1642))*$AE$20+$AG$17) - SIN($AG$17)+$AH$2</f>
        <v>-0.73159015804952476</v>
      </c>
      <c r="AI1635">
        <f t="shared" si="697"/>
        <v>0.96780000000002897</v>
      </c>
      <c r="AJ1635">
        <f t="shared" si="696"/>
        <v>0.90687737491867804</v>
      </c>
      <c r="AK1635">
        <v>1</v>
      </c>
    </row>
    <row r="1636" spans="1:37" x14ac:dyDescent="0.25">
      <c r="A1636">
        <v>134.49999999999781</v>
      </c>
      <c r="B1636" s="2">
        <v>2014.4999999998777</v>
      </c>
      <c r="C1636">
        <f>+D1636+($D$2+E1636+F1636)*SOI!A1635*IF(B1636&gt;$C$18, IF(B1636&lt;$C$19,-1,1),1)</f>
        <v>-0.6106980404467045</v>
      </c>
      <c r="D1636">
        <f>+$D$3*((1-$D$5)*SOI!D1635+$D$5*SOI!D1634) +   $D$4*((1-$D$5)*SOI!E1635+$D$5*SOI!E1634)</f>
        <v>0</v>
      </c>
      <c r="E1636">
        <f t="shared" si="677"/>
        <v>-0.67488859931366019</v>
      </c>
      <c r="F1636">
        <f t="shared" si="678"/>
        <v>-4.022788634891759</v>
      </c>
      <c r="G1636">
        <f t="shared" si="686"/>
        <v>-4.6976772342054192</v>
      </c>
      <c r="H1636" s="21">
        <f t="shared" si="687"/>
        <v>-1.159512178874472E-2</v>
      </c>
      <c r="I1636" s="37">
        <f t="shared" si="679"/>
        <v>-0.18451823185024213</v>
      </c>
      <c r="J1636" s="1">
        <f t="shared" si="688"/>
        <v>2.3623951590390773E-3</v>
      </c>
      <c r="K1636" s="1">
        <f t="shared" si="689"/>
        <v>-2.3103977774029269E-5</v>
      </c>
      <c r="L1636" s="1">
        <f t="shared" si="680"/>
        <v>9.576170363440191E-2</v>
      </c>
      <c r="M1636" s="1">
        <f t="shared" si="681"/>
        <v>-8.0457385705420312E-2</v>
      </c>
      <c r="N1636" s="1">
        <f t="shared" si="682"/>
        <v>0.16157130284411436</v>
      </c>
      <c r="O1636" s="1">
        <f t="shared" si="683"/>
        <v>-0.5513110160540452</v>
      </c>
      <c r="P1636" s="1">
        <f t="shared" si="684"/>
        <v>-1.6231255236990729E-2</v>
      </c>
      <c r="Q1636" s="1">
        <f t="shared" si="690"/>
        <v>-8.7428389987717087E-3</v>
      </c>
      <c r="R1636" s="1">
        <f t="shared" si="691"/>
        <v>-8.8643907734877944E-5</v>
      </c>
      <c r="S1636" s="1">
        <f t="shared" si="692"/>
        <v>-3.9090708863449728E-3</v>
      </c>
      <c r="T1636" s="1">
        <f t="shared" si="693"/>
        <v>8.883131530887633E-4</v>
      </c>
      <c r="U1636" s="1">
        <f t="shared" si="694"/>
        <v>-1.5537001529088086E-4</v>
      </c>
      <c r="V1636" s="1">
        <f t="shared" si="695"/>
        <v>5.0971124047346252E-3</v>
      </c>
      <c r="W1636" s="1">
        <f t="shared" si="685"/>
        <v>0</v>
      </c>
      <c r="X1636" s="1">
        <f t="shared" si="685"/>
        <v>0</v>
      </c>
      <c r="Y1636" s="1">
        <f t="shared" si="685"/>
        <v>0</v>
      </c>
      <c r="Z1636" s="1">
        <f t="shared" si="685"/>
        <v>0</v>
      </c>
      <c r="AA1636" s="1">
        <f>+AA$3*$F1636*ABS($F1636)*COS(2*PI()*$A1636/$AZ$22+AA$4)*COS(2*PI()*$A1636/$BA$22+AA$5)</f>
        <v>0</v>
      </c>
      <c r="AB1636" s="39">
        <f>+AB$3*$F1636*ABS($F1636)*COS(2*2*PI()*$A1636/$BA$33+AB$4)*COS(2*2*PI()*$A1636/$BA$34+AB$5)*COS(2*2*PI()*$A1636/$BA$35+AB$6)</f>
        <v>0</v>
      </c>
      <c r="AE1636" s="20">
        <f>+$AF$20*SIGN(SOI!A1635)*(ABS(SOI!A1635))^$AE$2</f>
        <v>0.14307551474711033</v>
      </c>
      <c r="AF1636" s="20">
        <f t="shared" si="698"/>
        <v>0.21734674590426017</v>
      </c>
      <c r="AG1636" s="19">
        <f t="shared" si="699"/>
        <v>-0.7776536900173634</v>
      </c>
      <c r="AH1636" s="19">
        <f t="shared" si="700"/>
        <v>-0.8224804981583469</v>
      </c>
      <c r="AI1636">
        <f t="shared" si="697"/>
        <v>0.96840000000002902</v>
      </c>
      <c r="AJ1636">
        <f t="shared" si="696"/>
        <v>0.99500043592162357</v>
      </c>
      <c r="AK1636">
        <v>1</v>
      </c>
    </row>
    <row r="1637" spans="1:37" x14ac:dyDescent="0.25">
      <c r="A1637">
        <v>134.58333333333115</v>
      </c>
      <c r="B1637" s="2">
        <v>2014.5833333332109</v>
      </c>
      <c r="C1637">
        <f>+D1637+($D$2+E1637+F1637)*SOI!A1636*IF(B1637&gt;$C$18, IF(B1637&lt;$C$19,-1,1),1)</f>
        <v>0.41784501968217802</v>
      </c>
      <c r="D1637">
        <f>+$D$3*((1-$D$5)*SOI!D1636+$D$5*SOI!D1635) +   $D$4*((1-$D$5)*SOI!E1636+$D$5*SOI!E1635)</f>
        <v>0</v>
      </c>
      <c r="E1637">
        <f t="shared" si="677"/>
        <v>0.74906623538335948</v>
      </c>
      <c r="F1637">
        <f t="shared" si="678"/>
        <v>2.2355410480607691</v>
      </c>
      <c r="G1637">
        <f t="shared" si="686"/>
        <v>2.9846072834441286</v>
      </c>
      <c r="H1637" s="21">
        <f t="shared" si="687"/>
        <v>-1.1101605415039534E-4</v>
      </c>
      <c r="I1637" s="37">
        <f t="shared" si="679"/>
        <v>-4.6499350354384961E-2</v>
      </c>
      <c r="J1637" s="1">
        <f t="shared" si="688"/>
        <v>6.355219140985268E-5</v>
      </c>
      <c r="K1637" s="1">
        <f t="shared" si="689"/>
        <v>3.2572914864659235E-5</v>
      </c>
      <c r="L1637" s="1">
        <f t="shared" si="680"/>
        <v>-0.13105847183794608</v>
      </c>
      <c r="M1637" s="1">
        <f t="shared" si="681"/>
        <v>-8.5888754000361753E-3</v>
      </c>
      <c r="N1637" s="1">
        <f t="shared" si="682"/>
        <v>-0.14594610772965363</v>
      </c>
      <c r="O1637" s="1">
        <f t="shared" si="683"/>
        <v>0.2820574754894995</v>
      </c>
      <c r="P1637" s="1">
        <f t="shared" si="684"/>
        <v>3.2681937349619335E-2</v>
      </c>
      <c r="Q1637" s="1">
        <f t="shared" si="690"/>
        <v>8.4304577552847201E-4</v>
      </c>
      <c r="R1637" s="1">
        <f t="shared" si="691"/>
        <v>2.1540469734172553E-6</v>
      </c>
      <c r="S1637" s="1">
        <f t="shared" si="692"/>
        <v>8.8983490426409128E-4</v>
      </c>
      <c r="T1637" s="1">
        <f t="shared" si="693"/>
        <v>6.2198551772869957E-4</v>
      </c>
      <c r="U1637" s="1">
        <f t="shared" si="694"/>
        <v>7.8837073688841491E-5</v>
      </c>
      <c r="V1637" s="1">
        <f t="shared" si="695"/>
        <v>9.2706073509242291E-3</v>
      </c>
      <c r="W1637" s="1">
        <f t="shared" si="685"/>
        <v>0</v>
      </c>
      <c r="X1637" s="1">
        <f t="shared" si="685"/>
        <v>0</v>
      </c>
      <c r="Y1637" s="1">
        <f t="shared" si="685"/>
        <v>0</v>
      </c>
      <c r="Z1637" s="1">
        <f t="shared" si="685"/>
        <v>0</v>
      </c>
      <c r="AA1637" s="1">
        <f>+AA$3*$F1637*ABS($F1637)*COS(2*PI()*$A1637/$AZ$22+AA$4)*COS(2*PI()*$A1637/$BA$22+AA$5)</f>
        <v>0</v>
      </c>
      <c r="AB1637" s="39">
        <f>+AB$3*$F1637*ABS($F1637)*COS(2*2*PI()*$A1637/$BA$33+AB$4)*COS(2*2*PI()*$A1637/$BA$34+AB$5)*COS(2*2*PI()*$A1637/$BA$35+AB$6)</f>
        <v>0</v>
      </c>
      <c r="AE1637" s="20">
        <f>+$AF$20*SIGN(SOI!A1636)*(ABS(SOI!A1636))^$AE$2</f>
        <v>0.15072310091259125</v>
      </c>
      <c r="AF1637" s="20">
        <f t="shared" si="698"/>
        <v>0.1973881416542628</v>
      </c>
      <c r="AG1637" s="19">
        <f t="shared" si="699"/>
        <v>-0.85423160160811984</v>
      </c>
      <c r="AH1637" s="19">
        <f t="shared" si="700"/>
        <v>-0.88734008473707826</v>
      </c>
      <c r="AI1637">
        <f t="shared" si="697"/>
        <v>0.96900000000002906</v>
      </c>
      <c r="AJ1637">
        <f t="shared" si="696"/>
        <v>1.0516197432623826</v>
      </c>
      <c r="AK1637">
        <v>1</v>
      </c>
    </row>
    <row r="1638" spans="1:37" x14ac:dyDescent="0.25">
      <c r="A1638">
        <v>134.6666666666645</v>
      </c>
      <c r="B1638" s="2">
        <v>2014.6666666665442</v>
      </c>
      <c r="C1638">
        <f>+D1638+($D$2+E1638+F1638)*SOI!A1637*IF(B1638&gt;$C$18, IF(B1638&lt;$C$19,-1,1),1)</f>
        <v>-1.0403560022485165</v>
      </c>
      <c r="D1638">
        <f>+$D$3*((1-$D$5)*SOI!D1637+$D$5*SOI!D1636) +   $D$4*((1-$D$5)*SOI!E1637+$D$5*SOI!E1636)</f>
        <v>0</v>
      </c>
      <c r="E1638">
        <f t="shared" si="677"/>
        <v>-0.91133851645912323</v>
      </c>
      <c r="F1638">
        <f t="shared" si="678"/>
        <v>-1.9004344625909217</v>
      </c>
      <c r="G1638">
        <f t="shared" si="686"/>
        <v>-2.811772979050045</v>
      </c>
      <c r="H1638" s="21">
        <f t="shared" si="687"/>
        <v>2.6519913926060529E-2</v>
      </c>
      <c r="I1638" s="37">
        <f t="shared" si="679"/>
        <v>0.36934511866808395</v>
      </c>
      <c r="J1638" s="1">
        <f t="shared" si="688"/>
        <v>-1.4122961636286956E-3</v>
      </c>
      <c r="K1638" s="1">
        <f t="shared" si="689"/>
        <v>-4.0980397699662844E-8</v>
      </c>
      <c r="L1638" s="1">
        <f t="shared" si="680"/>
        <v>0.90347140861414288</v>
      </c>
      <c r="M1638" s="1">
        <f t="shared" si="681"/>
        <v>-2.402957407538487E-2</v>
      </c>
      <c r="N1638" s="1">
        <f t="shared" si="682"/>
        <v>0.10025715365960028</v>
      </c>
      <c r="O1638" s="1">
        <f t="shared" si="683"/>
        <v>-5.32073924422148E-5</v>
      </c>
      <c r="P1638" s="1">
        <f t="shared" si="684"/>
        <v>-3.1618674720464944E-2</v>
      </c>
      <c r="Q1638" s="1">
        <f t="shared" si="690"/>
        <v>-1.6202565304529789E-3</v>
      </c>
      <c r="R1638" s="1">
        <f t="shared" si="691"/>
        <v>3.2883139290409885E-5</v>
      </c>
      <c r="S1638" s="1">
        <f t="shared" si="692"/>
        <v>4.8553190016574028E-3</v>
      </c>
      <c r="T1638" s="1">
        <f t="shared" si="693"/>
        <v>8.0884247172377017E-7</v>
      </c>
      <c r="U1638" s="1">
        <f t="shared" si="694"/>
        <v>6.0583149013254071E-4</v>
      </c>
      <c r="V1638" s="1">
        <f t="shared" si="695"/>
        <v>6.1612227504188018E-3</v>
      </c>
      <c r="W1638" s="1">
        <f t="shared" si="685"/>
        <v>0</v>
      </c>
      <c r="X1638" s="1">
        <f t="shared" si="685"/>
        <v>0</v>
      </c>
      <c r="Y1638" s="1">
        <f t="shared" si="685"/>
        <v>0</v>
      </c>
      <c r="Z1638" s="1">
        <f t="shared" si="685"/>
        <v>0</v>
      </c>
      <c r="AA1638" s="1">
        <f>+AA$3*$F1638*ABS($F1638)*COS(2*PI()*$A1638/$AZ$22+AA$4)*COS(2*PI()*$A1638/$BA$22+AA$5)</f>
        <v>0</v>
      </c>
      <c r="AB1638" s="39">
        <f>+AB$3*$F1638*ABS($F1638)*COS(2*2*PI()*$A1638/$BA$33+AB$4)*COS(2*2*PI()*$A1638/$BA$34+AB$5)*COS(2*2*PI()*$A1638/$BA$35+AB$6)</f>
        <v>0</v>
      </c>
      <c r="AE1638" s="20">
        <f>+$AF$20*SIGN(SOI!A1637)*(ABS(SOI!A1637))^$AE$2</f>
        <v>0.29836580930308693</v>
      </c>
      <c r="AF1638" s="20">
        <f t="shared" si="698"/>
        <v>0.26911017742291904</v>
      </c>
      <c r="AG1638" s="19">
        <f t="shared" si="699"/>
        <v>-1.1466004232980633</v>
      </c>
      <c r="AH1638" s="19">
        <f t="shared" si="700"/>
        <v>-0.9479656006599031</v>
      </c>
      <c r="AI1638">
        <f t="shared" si="697"/>
        <v>0.96960000000002911</v>
      </c>
      <c r="AJ1638">
        <f t="shared" si="696"/>
        <v>1.4157106007209823</v>
      </c>
      <c r="AK1638">
        <v>1</v>
      </c>
    </row>
    <row r="1639" spans="1:37" x14ac:dyDescent="0.25">
      <c r="A1639">
        <v>134.74999999999784</v>
      </c>
      <c r="B1639" s="2">
        <v>2014.7499999998774</v>
      </c>
      <c r="C1639">
        <f>+D1639+($D$2+E1639+F1639)*SOI!A1638*IF(B1639&gt;$C$18, IF(B1639&lt;$C$19,-1,1),1)</f>
        <v>1.6459286949758976</v>
      </c>
      <c r="D1639">
        <f>+$D$3*((1-$D$5)*SOI!D1638+$D$5*SOI!D1637) +   $D$4*((1-$D$5)*SOI!E1638+$D$5*SOI!E1637)</f>
        <v>0</v>
      </c>
      <c r="E1639">
        <f t="shared" si="677"/>
        <v>1.2742092211938481</v>
      </c>
      <c r="F1639">
        <f t="shared" si="678"/>
        <v>2.1548088933392719</v>
      </c>
      <c r="G1639">
        <f t="shared" si="686"/>
        <v>3.42901811453312</v>
      </c>
      <c r="H1639" s="21">
        <f t="shared" si="687"/>
        <v>-2.9234877897956646E-2</v>
      </c>
      <c r="I1639" s="37">
        <f t="shared" si="679"/>
        <v>-0.68652738506423272</v>
      </c>
      <c r="J1639" s="1">
        <f t="shared" si="688"/>
        <v>-9.4322990648962029E-3</v>
      </c>
      <c r="K1639" s="1">
        <f t="shared" si="689"/>
        <v>2.7850294084310955E-4</v>
      </c>
      <c r="L1639" s="1">
        <f t="shared" si="680"/>
        <v>-1.3946648717729213</v>
      </c>
      <c r="M1639" s="1">
        <f t="shared" si="681"/>
        <v>8.6340061552060976E-2</v>
      </c>
      <c r="N1639" s="1">
        <f t="shared" si="682"/>
        <v>4.3091087422176414E-3</v>
      </c>
      <c r="O1639" s="1">
        <f t="shared" si="683"/>
        <v>0.5112020372681555</v>
      </c>
      <c r="P1639" s="1">
        <f t="shared" si="684"/>
        <v>1.4488426784547133E-2</v>
      </c>
      <c r="Q1639" s="1">
        <f t="shared" si="690"/>
        <v>2.5022007196739618E-4</v>
      </c>
      <c r="R1639" s="1">
        <f t="shared" si="691"/>
        <v>9.4392423829354869E-6</v>
      </c>
      <c r="S1639" s="1">
        <f t="shared" si="692"/>
        <v>-3.8789604725621141E-4</v>
      </c>
      <c r="T1639" s="1">
        <f t="shared" si="693"/>
        <v>1.1996097769532876E-2</v>
      </c>
      <c r="U1639" s="1">
        <f t="shared" si="694"/>
        <v>5.1600619200883456E-4</v>
      </c>
      <c r="V1639" s="1">
        <f t="shared" si="695"/>
        <v>-1.2134351224209185E-4</v>
      </c>
      <c r="W1639" s="1">
        <f t="shared" si="685"/>
        <v>0</v>
      </c>
      <c r="X1639" s="1">
        <f t="shared" si="685"/>
        <v>0</v>
      </c>
      <c r="Y1639" s="1">
        <f t="shared" si="685"/>
        <v>0</v>
      </c>
      <c r="Z1639" s="1">
        <f t="shared" si="685"/>
        <v>0</v>
      </c>
      <c r="AA1639" s="1">
        <f>+AA$3*$F1639*ABS($F1639)*COS(2*PI()*$A1639/$AZ$22+AA$4)*COS(2*PI()*$A1639/$BA$22+AA$5)</f>
        <v>0</v>
      </c>
      <c r="AB1639" s="39">
        <f>+AB$3*$F1639*ABS($F1639)*COS(2*2*PI()*$A1639/$BA$33+AB$4)*COS(2*2*PI()*$A1639/$BA$34+AB$5)*COS(2*2*PI()*$A1639/$BA$35+AB$6)</f>
        <v>0</v>
      </c>
      <c r="AE1639" s="20">
        <f>+$AF$20*SIGN(SOI!A1638)*(ABS(SOI!A1638))^$AE$2</f>
        <v>0.35824162205307897</v>
      </c>
      <c r="AF1639" s="20">
        <f t="shared" si="698"/>
        <v>0.40314523217078718</v>
      </c>
      <c r="AG1639" s="19">
        <f t="shared" si="699"/>
        <v>-1.125808168291603</v>
      </c>
      <c r="AH1639" s="19">
        <f t="shared" si="700"/>
        <v>-0.93400113797701445</v>
      </c>
      <c r="AI1639">
        <f t="shared" si="697"/>
        <v>0.97020000000002915</v>
      </c>
      <c r="AJ1639">
        <f t="shared" si="696"/>
        <v>1.5289534004623901</v>
      </c>
      <c r="AK1639">
        <v>1</v>
      </c>
    </row>
    <row r="1640" spans="1:37" x14ac:dyDescent="0.25">
      <c r="A1640">
        <v>134.83333333333118</v>
      </c>
      <c r="B1640" s="2">
        <v>2014.8333333332107</v>
      </c>
      <c r="C1640">
        <f>+D1640+($D$2+E1640+F1640)*SOI!A1639*IF(B1640&gt;$C$18, IF(B1640&lt;$C$19,-1,1),1)</f>
        <v>-5.3308790389542127</v>
      </c>
      <c r="D1640">
        <f>+$D$3*((1-$D$5)*SOI!D1639+$D$5*SOI!D1638) +   $D$4*((1-$D$5)*SOI!E1639+$D$5*SOI!E1638)</f>
        <v>0</v>
      </c>
      <c r="E1640">
        <f t="shared" si="677"/>
        <v>-2.3875979237322627</v>
      </c>
      <c r="F1640">
        <f t="shared" si="678"/>
        <v>-3.6021538054297739</v>
      </c>
      <c r="G1640">
        <f t="shared" si="686"/>
        <v>-5.9897517291620366</v>
      </c>
      <c r="H1640" s="21">
        <f t="shared" si="687"/>
        <v>-1.8841942441635402E-2</v>
      </c>
      <c r="I1640" s="37">
        <f t="shared" si="679"/>
        <v>0.91756105649660857</v>
      </c>
      <c r="J1640" s="1">
        <f t="shared" si="688"/>
        <v>-2.310319248338746E-2</v>
      </c>
      <c r="K1640" s="1">
        <f t="shared" si="689"/>
        <v>-2.2920863698448855E-7</v>
      </c>
      <c r="L1640" s="1">
        <f t="shared" si="680"/>
        <v>0.70271059468025276</v>
      </c>
      <c r="M1640" s="1">
        <f t="shared" si="681"/>
        <v>-0.15823031072711644</v>
      </c>
      <c r="N1640" s="1">
        <f t="shared" si="682"/>
        <v>-0.24932599095853575</v>
      </c>
      <c r="O1640" s="1">
        <f t="shared" si="683"/>
        <v>-2.1523479367594049</v>
      </c>
      <c r="P1640" s="1">
        <f t="shared" si="684"/>
        <v>-5.6207708742600015E-6</v>
      </c>
      <c r="Q1640" s="1">
        <f t="shared" si="690"/>
        <v>2.653258545599153E-2</v>
      </c>
      <c r="R1640" s="1">
        <f t="shared" si="691"/>
        <v>-1.3377398741785407E-3</v>
      </c>
      <c r="S1640" s="1">
        <f t="shared" si="692"/>
        <v>-2.9996636563066267E-2</v>
      </c>
      <c r="T1640" s="1">
        <f t="shared" si="693"/>
        <v>2.5448754855043214E-2</v>
      </c>
      <c r="U1640" s="1">
        <f t="shared" si="694"/>
        <v>2.6755105749683094E-7</v>
      </c>
      <c r="V1640" s="1">
        <f t="shared" si="695"/>
        <v>-2.7237755231626218E-6</v>
      </c>
      <c r="W1640" s="1">
        <f t="shared" si="685"/>
        <v>0</v>
      </c>
      <c r="X1640" s="1">
        <f t="shared" si="685"/>
        <v>0</v>
      </c>
      <c r="Y1640" s="1">
        <f t="shared" si="685"/>
        <v>0</v>
      </c>
      <c r="Z1640" s="1">
        <f t="shared" si="685"/>
        <v>0</v>
      </c>
      <c r="AA1640" s="1">
        <f>+AA$3*$F1640*ABS($F1640)*COS(2*PI()*$A1640/$AZ$22+AA$4)*COS(2*PI()*$A1640/$BA$22+AA$5)</f>
        <v>0</v>
      </c>
      <c r="AB1640" s="39">
        <f>+AB$3*$F1640*ABS($F1640)*COS(2*2*PI()*$A1640/$BA$33+AB$4)*COS(2*2*PI()*$A1640/$BA$34+AB$5)*COS(2*2*PI()*$A1640/$BA$35+AB$6)</f>
        <v>0</v>
      </c>
      <c r="AE1640" s="20">
        <f>+$AF$20*SIGN(SOI!A1639)*(ABS(SOI!A1639))^$AE$2</f>
        <v>0.55282826515619587</v>
      </c>
      <c r="AF1640" s="20">
        <f t="shared" si="698"/>
        <v>0.47013579673868539</v>
      </c>
      <c r="AG1640" s="19">
        <f t="shared" si="699"/>
        <v>-0.90936598109714573</v>
      </c>
      <c r="AH1640" s="19">
        <f t="shared" si="700"/>
        <v>-1.1173975512645593</v>
      </c>
      <c r="AI1640">
        <f t="shared" si="697"/>
        <v>0.9708000000000292</v>
      </c>
      <c r="AJ1640">
        <f t="shared" si="696"/>
        <v>1.3795017778358312</v>
      </c>
      <c r="AK1640">
        <v>1</v>
      </c>
    </row>
    <row r="1641" spans="1:37" x14ac:dyDescent="0.25">
      <c r="A1641">
        <v>134.91666666666453</v>
      </c>
      <c r="B1641" s="2">
        <v>2014.916666666544</v>
      </c>
      <c r="C1641">
        <f>+D1641+($D$2+E1641+F1641)*SOI!A1640*IF(B1641&gt;$C$18, IF(B1641&lt;$C$19,-1,1),1)</f>
        <v>77.607379666046256</v>
      </c>
      <c r="D1641">
        <f>+$D$3*((1-$D$5)*SOI!D1640+$D$5*SOI!D1639) +   $D$4*((1-$D$5)*SOI!E1640+$D$5*SOI!E1639)</f>
        <v>0</v>
      </c>
      <c r="E1641">
        <f t="shared" si="677"/>
        <v>41.120340000212174</v>
      </c>
      <c r="F1641">
        <f t="shared" si="678"/>
        <v>59.668464760886856</v>
      </c>
      <c r="G1641">
        <f t="shared" si="686"/>
        <v>100.78880476109903</v>
      </c>
      <c r="H1641" s="21">
        <f t="shared" si="687"/>
        <v>0.60276860116581166</v>
      </c>
      <c r="I1641" s="37">
        <f t="shared" si="679"/>
        <v>-0.96343561641892539</v>
      </c>
      <c r="J1641" s="1">
        <f t="shared" si="688"/>
        <v>-0.14190995574273202</v>
      </c>
      <c r="K1641" s="1">
        <f t="shared" si="689"/>
        <v>0.77587230403549479</v>
      </c>
      <c r="L1641" s="1">
        <f t="shared" si="680"/>
        <v>-2.5426987450869856</v>
      </c>
      <c r="M1641" s="1">
        <f t="shared" si="681"/>
        <v>0.92564151516722892</v>
      </c>
      <c r="N1641" s="1">
        <f t="shared" si="682"/>
        <v>6.2752676443164432</v>
      </c>
      <c r="O1641" s="1">
        <f t="shared" si="683"/>
        <v>26.1861938888986</v>
      </c>
      <c r="P1641" s="1">
        <f t="shared" si="684"/>
        <v>0.43219212032775972</v>
      </c>
      <c r="Q1641" s="1">
        <f t="shared" si="690"/>
        <v>3.9065862302449497</v>
      </c>
      <c r="R1641" s="1">
        <f t="shared" si="691"/>
        <v>0.20681271698504736</v>
      </c>
      <c r="S1641" s="1">
        <f t="shared" si="692"/>
        <v>-0.79272943698976783</v>
      </c>
      <c r="T1641" s="1">
        <f t="shared" si="693"/>
        <v>1.120327112845058</v>
      </c>
      <c r="U1641" s="1">
        <f t="shared" si="694"/>
        <v>2.1601074711746344E-2</v>
      </c>
      <c r="V1641" s="1">
        <f t="shared" si="695"/>
        <v>-5.2712907950033339</v>
      </c>
      <c r="W1641" s="1">
        <f t="shared" si="685"/>
        <v>0</v>
      </c>
      <c r="X1641" s="1">
        <f t="shared" si="685"/>
        <v>0</v>
      </c>
      <c r="Y1641" s="1">
        <f t="shared" si="685"/>
        <v>0</v>
      </c>
      <c r="Z1641" s="1">
        <f t="shared" si="685"/>
        <v>0</v>
      </c>
      <c r="AA1641" s="1">
        <f>+AA$3*$F1641*ABS($F1641)*COS(2*PI()*$A1641/$AZ$22+AA$4)*COS(2*PI()*$A1641/$BA$22+AA$5)</f>
        <v>0</v>
      </c>
      <c r="AB1641" s="39">
        <f>+AB$3*$F1641*ABS($F1641)*COS(2*2*PI()*$A1641/$BA$33+AB$4)*COS(2*2*PI()*$A1641/$BA$34+AB$5)*COS(2*2*PI()*$A1641/$BA$35+AB$6)</f>
        <v>0</v>
      </c>
      <c r="AE1641" s="20">
        <f>+$AF$20*SIGN(SOI!A1640)*(ABS(SOI!A1640))^$AE$2</f>
        <v>0.49933750300678137</v>
      </c>
      <c r="AF1641" s="20">
        <f t="shared" si="698"/>
        <v>0.48876658526716449</v>
      </c>
      <c r="AG1641" s="19">
        <f t="shared" si="699"/>
        <v>-0.97245258991826822</v>
      </c>
      <c r="AH1641" s="19">
        <f t="shared" si="700"/>
        <v>-1.1470744922269769</v>
      </c>
      <c r="AI1641">
        <f t="shared" si="697"/>
        <v>0.97140000000002924</v>
      </c>
      <c r="AJ1641">
        <f t="shared" si="696"/>
        <v>1.4612191751854327</v>
      </c>
      <c r="AK1641">
        <v>1</v>
      </c>
    </row>
    <row r="1642" spans="1:37" x14ac:dyDescent="0.25">
      <c r="A1642">
        <v>134.99999999999787</v>
      </c>
      <c r="B1642" s="2">
        <v>2014.9999999998772</v>
      </c>
      <c r="C1642">
        <f>+D1642+($D$2+E1642+F1642)*SOI!A1641*IF(B1642&gt;$C$18, IF(B1642&lt;$C$19,-1,1),1)</f>
        <v>3.9601042384931704</v>
      </c>
      <c r="D1642">
        <f>+$D$3*((1-$D$5)*SOI!D1641+$D$5*SOI!D1640) +   $D$4*((1-$D$5)*SOI!E1641+$D$5*SOI!E1640)</f>
        <v>0</v>
      </c>
      <c r="E1642">
        <f t="shared" si="677"/>
        <v>2.6892524469675072</v>
      </c>
      <c r="F1642">
        <f t="shared" si="678"/>
        <v>4.0227886352243072</v>
      </c>
      <c r="G1642">
        <f t="shared" si="686"/>
        <v>6.7120410821918144</v>
      </c>
      <c r="H1642" s="21">
        <f t="shared" si="687"/>
        <v>-1.6242179050935147E-2</v>
      </c>
      <c r="I1642" s="37">
        <f t="shared" si="679"/>
        <v>0.94135322811412703</v>
      </c>
      <c r="J1642" s="1">
        <f t="shared" si="688"/>
        <v>-1.3329557919493931E-2</v>
      </c>
      <c r="K1642" s="1">
        <f t="shared" si="689"/>
        <v>7.3715428828502124E-4</v>
      </c>
      <c r="L1642" s="1">
        <f t="shared" si="680"/>
        <v>-2.2183055358025605</v>
      </c>
      <c r="M1642" s="1">
        <f t="shared" si="681"/>
        <v>-8.8984791489321022E-2</v>
      </c>
      <c r="N1642" s="1">
        <f t="shared" si="682"/>
        <v>0.34399974910154013</v>
      </c>
      <c r="O1642" s="1">
        <f t="shared" si="683"/>
        <v>0.17288577105259992</v>
      </c>
      <c r="P1642" s="1">
        <f t="shared" si="684"/>
        <v>7.1290500761694756E-2</v>
      </c>
      <c r="Q1642" s="1">
        <f t="shared" si="690"/>
        <v>-2.0587150995648073E-2</v>
      </c>
      <c r="R1642" s="1">
        <f t="shared" si="691"/>
        <v>1.0648930532638115E-3</v>
      </c>
      <c r="S1642" s="1">
        <f t="shared" si="692"/>
        <v>4.2460076929430927E-2</v>
      </c>
      <c r="T1642" s="1">
        <f t="shared" si="693"/>
        <v>6.4529481077423168E-3</v>
      </c>
      <c r="U1642" s="1">
        <f t="shared" si="694"/>
        <v>-3.4814494895261542E-3</v>
      </c>
      <c r="V1642" s="1">
        <f t="shared" si="695"/>
        <v>-4.7664788258891408E-2</v>
      </c>
      <c r="W1642" s="1">
        <f t="shared" ref="W1642:Z1661" si="701">+W$3*$F1642*ABS($F1642)*COS(2*PI()*$A1642/W$2+W$4)</f>
        <v>0</v>
      </c>
      <c r="X1642" s="1">
        <f t="shared" si="701"/>
        <v>0</v>
      </c>
      <c r="Y1642" s="1">
        <f t="shared" si="701"/>
        <v>0</v>
      </c>
      <c r="Z1642" s="1">
        <f t="shared" si="701"/>
        <v>0</v>
      </c>
      <c r="AA1642" s="1">
        <f>+AA$3*$F1642*ABS($F1642)*COS(2*PI()*$A1642/$AZ$22+AA$4)*COS(2*PI()*$A1642/$BA$22+AA$5)</f>
        <v>0</v>
      </c>
      <c r="AB1642" s="39">
        <f>+AB$3*$F1642*ABS($F1642)*COS(2*2*PI()*$A1642/$BA$33+AB$4)*COS(2*2*PI()*$A1642/$BA$34+AB$5)*COS(2*2*PI()*$A1642/$BA$35+AB$6)</f>
        <v>0</v>
      </c>
      <c r="AE1642" s="20">
        <f>+$AF$20*SIGN(SOI!A1641)*(ABS(SOI!A1641))^$AE$2</f>
        <v>0.41413398763851611</v>
      </c>
      <c r="AF1642" s="20">
        <f t="shared" si="698"/>
        <v>0.43923031312125432</v>
      </c>
      <c r="AG1642" s="19">
        <f t="shared" si="699"/>
        <v>-1.0880526826244978</v>
      </c>
      <c r="AH1642" s="19">
        <f t="shared" si="700"/>
        <v>-1.1188991662481103</v>
      </c>
      <c r="AI1642">
        <f t="shared" si="697"/>
        <v>0.97200000000002929</v>
      </c>
      <c r="AJ1642">
        <f t="shared" si="696"/>
        <v>1.5272829957457521</v>
      </c>
      <c r="AK1642">
        <v>1</v>
      </c>
    </row>
    <row r="1643" spans="1:37" x14ac:dyDescent="0.25">
      <c r="A1643">
        <v>135.08333333333121</v>
      </c>
      <c r="B1643" s="2">
        <v>2015.0833333332105</v>
      </c>
      <c r="C1643">
        <f>+D1643+($D$2+E1643+F1643)*SOI!A1642*IF(B1643&gt;$C$18, IF(B1643&lt;$C$19,-1,1),1)</f>
        <v>-2.0417501779744076</v>
      </c>
      <c r="D1643">
        <f>+$D$3*((1-$D$5)*SOI!D1642+$D$5*SOI!D1641) +   $D$4*((1-$D$5)*SOI!E1642+$D$5*SOI!E1641)</f>
        <v>0</v>
      </c>
      <c r="E1643">
        <f t="shared" si="677"/>
        <v>-1.3464768077632057</v>
      </c>
      <c r="F1643">
        <f t="shared" si="678"/>
        <v>-2.2355410483322462</v>
      </c>
      <c r="G1643">
        <f t="shared" si="686"/>
        <v>-3.5820178560954519</v>
      </c>
      <c r="H1643" s="21">
        <f t="shared" si="687"/>
        <v>1.2502017640852301E-2</v>
      </c>
      <c r="I1643" s="37">
        <f t="shared" si="679"/>
        <v>-0.72104265952638236</v>
      </c>
      <c r="J1643" s="1">
        <f t="shared" si="688"/>
        <v>-9.4842638977356147E-3</v>
      </c>
      <c r="K1643" s="1">
        <f t="shared" si="689"/>
        <v>-3.4520978430142889E-4</v>
      </c>
      <c r="L1643" s="1">
        <f t="shared" si="680"/>
        <v>1.5904459710891377</v>
      </c>
      <c r="M1643" s="1">
        <f t="shared" si="681"/>
        <v>8.2659985921782309E-2</v>
      </c>
      <c r="N1643" s="1">
        <f t="shared" si="682"/>
        <v>-5.4193383502311142E-2</v>
      </c>
      <c r="O1643" s="1">
        <f t="shared" si="683"/>
        <v>-0.23135964261876407</v>
      </c>
      <c r="P1643" s="1">
        <f t="shared" si="684"/>
        <v>-3.4796090726691549E-2</v>
      </c>
      <c r="Q1643" s="1">
        <f t="shared" si="690"/>
        <v>-3.0127557945601392E-3</v>
      </c>
      <c r="R1643" s="1">
        <f t="shared" si="691"/>
        <v>-1.1936637860484758E-4</v>
      </c>
      <c r="S1643" s="1">
        <f t="shared" si="692"/>
        <v>5.1236241157045521E-3</v>
      </c>
      <c r="T1643" s="1">
        <f t="shared" si="693"/>
        <v>6.1913318662156665E-3</v>
      </c>
      <c r="U1643" s="1">
        <f t="shared" si="694"/>
        <v>-1.3015691056583066E-3</v>
      </c>
      <c r="V1643" s="1">
        <f t="shared" si="695"/>
        <v>-3.6650896152156482E-3</v>
      </c>
      <c r="W1643" s="1">
        <f t="shared" si="701"/>
        <v>0</v>
      </c>
      <c r="X1643" s="1">
        <f t="shared" si="701"/>
        <v>0</v>
      </c>
      <c r="Y1643" s="1">
        <f t="shared" si="701"/>
        <v>0</v>
      </c>
      <c r="Z1643" s="1">
        <f t="shared" si="701"/>
        <v>0</v>
      </c>
      <c r="AA1643" s="1">
        <f>+AA$3*$F1643*ABS($F1643)*COS(2*PI()*$A1643/$AZ$22+AA$4)*COS(2*PI()*$A1643/$BA$22+AA$5)</f>
        <v>0</v>
      </c>
      <c r="AB1643" s="39">
        <f>+AB$3*$F1643*ABS($F1643)*COS(2*2*PI()*$A1643/$BA$33+AB$4)*COS(2*2*PI()*$A1643/$BA$34+AB$5)*COS(2*2*PI()*$A1643/$BA$35+AB$6)</f>
        <v>0</v>
      </c>
      <c r="AE1643" s="20">
        <f>+$AF$20*SIGN(SOI!A1642)*(ABS(SOI!A1642))^$AE$2</f>
        <v>0.40421944871846566</v>
      </c>
      <c r="AF1643" s="20">
        <f t="shared" si="698"/>
        <v>0.39219835280335352</v>
      </c>
      <c r="AG1643" s="19">
        <f t="shared" si="699"/>
        <v>-1.1088234909468679</v>
      </c>
      <c r="AH1643" s="19">
        <f t="shared" si="700"/>
        <v>-1.1130276557835028</v>
      </c>
      <c r="AI1643">
        <f t="shared" si="697"/>
        <v>0.97260000000002933</v>
      </c>
      <c r="AJ1643">
        <f t="shared" si="696"/>
        <v>1.5010218437502214</v>
      </c>
      <c r="AK1643">
        <v>1</v>
      </c>
    </row>
    <row r="1644" spans="1:37" x14ac:dyDescent="0.25">
      <c r="A1644">
        <v>135.16666666666455</v>
      </c>
      <c r="B1644" s="2">
        <v>2015.1666666665437</v>
      </c>
      <c r="C1644">
        <f>+D1644+($D$2+E1644+F1644)*SOI!A1643*IF(B1644&gt;$C$18, IF(B1644&lt;$C$19,-1,1),1)</f>
        <v>1.3638053460296369</v>
      </c>
      <c r="D1644">
        <f>+$D$3*((1-$D$5)*SOI!D1643+$D$5*SOI!D1642) +   $D$4*((1-$D$5)*SOI!E1643+$D$5*SOI!E1642)</f>
        <v>0</v>
      </c>
      <c r="E1644">
        <f t="shared" si="677"/>
        <v>0.94082667470343617</v>
      </c>
      <c r="F1644">
        <f t="shared" si="678"/>
        <v>1.9004344628583076</v>
      </c>
      <c r="G1644">
        <f t="shared" si="686"/>
        <v>2.8412611375617436</v>
      </c>
      <c r="H1644" s="21">
        <f t="shared" si="687"/>
        <v>1.1674258200479203E-2</v>
      </c>
      <c r="I1644" s="37">
        <f t="shared" si="679"/>
        <v>0.40873343021010472</v>
      </c>
      <c r="J1644" s="1">
        <f t="shared" si="688"/>
        <v>-2.3629559747016136E-3</v>
      </c>
      <c r="K1644" s="1">
        <f t="shared" si="689"/>
        <v>6.9120560751299116E-5</v>
      </c>
      <c r="L1644" s="1">
        <f t="shared" si="680"/>
        <v>-0.44802010823588678</v>
      </c>
      <c r="M1644" s="1">
        <f t="shared" si="681"/>
        <v>-3.6330228338277558E-2</v>
      </c>
      <c r="N1644" s="1">
        <f t="shared" si="682"/>
        <v>-7.1160129447188233E-2</v>
      </c>
      <c r="O1644" s="1">
        <f t="shared" si="683"/>
        <v>0.72059488308334829</v>
      </c>
      <c r="P1644" s="1">
        <f t="shared" si="684"/>
        <v>7.9409498885565991E-3</v>
      </c>
      <c r="Q1644" s="1">
        <f t="shared" si="690"/>
        <v>1.7387101675725059E-3</v>
      </c>
      <c r="R1644" s="1">
        <f t="shared" si="691"/>
        <v>-3.9050309622424779E-5</v>
      </c>
      <c r="S1644" s="1">
        <f t="shared" si="692"/>
        <v>-3.8137034885024632E-3</v>
      </c>
      <c r="T1644" s="1">
        <f t="shared" si="693"/>
        <v>5.4320810220752393E-3</v>
      </c>
      <c r="U1644" s="1">
        <f t="shared" si="694"/>
        <v>-1.6837919639462595E-4</v>
      </c>
      <c r="V1644" s="1">
        <f t="shared" si="695"/>
        <v>1.0982900821251802E-3</v>
      </c>
      <c r="W1644" s="1">
        <f t="shared" si="701"/>
        <v>0</v>
      </c>
      <c r="X1644" s="1">
        <f t="shared" si="701"/>
        <v>0</v>
      </c>
      <c r="Y1644" s="1">
        <f t="shared" si="701"/>
        <v>0</v>
      </c>
      <c r="Z1644" s="1">
        <f t="shared" si="701"/>
        <v>0</v>
      </c>
      <c r="AA1644" s="1">
        <f>+AA$3*$F1644*ABS($F1644)*COS(2*PI()*$A1644/$AZ$22+AA$4)*COS(2*PI()*$A1644/$BA$22+AA$5)</f>
        <v>0</v>
      </c>
      <c r="AB1644" s="39">
        <f>+AB$3*$F1644*ABS($F1644)*COS(2*2*PI()*$A1644/$BA$33+AB$4)*COS(2*2*PI()*$A1644/$BA$34+AB$5)*COS(2*2*PI()*$A1644/$BA$35+AB$6)</f>
        <v>0</v>
      </c>
      <c r="AE1644" s="20">
        <f>+$AF$20*SIGN(SOI!A1643)*(ABS(SOI!A1643))^$AE$2</f>
        <v>0.35824162205307897</v>
      </c>
      <c r="AF1644" s="20">
        <f t="shared" si="698"/>
        <v>0.4398822052612128</v>
      </c>
      <c r="AG1644" s="19">
        <f t="shared" si="699"/>
        <v>-1.1505891750601112</v>
      </c>
      <c r="AH1644" s="19">
        <f t="shared" si="700"/>
        <v>-1.1310728631611824</v>
      </c>
      <c r="AI1644">
        <f t="shared" si="697"/>
        <v>0.97320000000002937</v>
      </c>
      <c r="AJ1644">
        <f t="shared" si="696"/>
        <v>1.590471380321324</v>
      </c>
      <c r="AK1644">
        <v>1</v>
      </c>
    </row>
    <row r="1645" spans="1:37" x14ac:dyDescent="0.25">
      <c r="A1645">
        <v>135.2499999999979</v>
      </c>
      <c r="B1645" s="2">
        <v>2015.249999999877</v>
      </c>
      <c r="C1645">
        <f>+D1645+($D$2+E1645+F1645)*SOI!A1644*IF(B1645&gt;$C$18, IF(B1645&lt;$C$19,-1,1),1)</f>
        <v>-2.6259962677683655</v>
      </c>
      <c r="D1645">
        <f>+$D$3*((1-$D$5)*SOI!D1644+$D$5*SOI!D1643) +   $D$4*((1-$D$5)*SOI!E1644+$D$5*SOI!E1643)</f>
        <v>0</v>
      </c>
      <c r="E1645">
        <f t="shared" si="677"/>
        <v>-0.76296473727239444</v>
      </c>
      <c r="F1645">
        <f t="shared" si="678"/>
        <v>-2.154808893581345</v>
      </c>
      <c r="G1645">
        <f t="shared" si="686"/>
        <v>-2.9177736308537394</v>
      </c>
      <c r="H1645" s="21">
        <f t="shared" si="687"/>
        <v>-1.1581029509384182E-2</v>
      </c>
      <c r="I1645" s="37">
        <f t="shared" si="679"/>
        <v>-8.1390777066435729E-2</v>
      </c>
      <c r="J1645" s="1">
        <f t="shared" si="688"/>
        <v>2.1485074836832268E-4</v>
      </c>
      <c r="K1645" s="1">
        <f t="shared" si="689"/>
        <v>-5.5757644083715675E-8</v>
      </c>
      <c r="L1645" s="1">
        <f t="shared" si="680"/>
        <v>3.8513024199671436E-3</v>
      </c>
      <c r="M1645" s="1">
        <f t="shared" si="681"/>
        <v>-1.658877562996041E-2</v>
      </c>
      <c r="N1645" s="1">
        <f t="shared" si="682"/>
        <v>0.13586723439570703</v>
      </c>
      <c r="O1645" s="1">
        <f t="shared" si="683"/>
        <v>-0.61742897930541196</v>
      </c>
      <c r="P1645" s="1">
        <f t="shared" si="684"/>
        <v>-8.6968837812337677E-4</v>
      </c>
      <c r="Q1645" s="1">
        <f t="shared" si="690"/>
        <v>-1.5158331672028241E-3</v>
      </c>
      <c r="R1645" s="1">
        <f t="shared" si="691"/>
        <v>-6.7792824430580433E-6</v>
      </c>
      <c r="S1645" s="1">
        <f t="shared" si="692"/>
        <v>-1.4499731654072968E-3</v>
      </c>
      <c r="T1645" s="1">
        <f t="shared" si="693"/>
        <v>4.0010335258249512E-5</v>
      </c>
      <c r="U1645" s="1">
        <f t="shared" si="694"/>
        <v>-3.6721015125343625E-6</v>
      </c>
      <c r="V1645" s="1">
        <f t="shared" si="695"/>
        <v>2.296604856313942E-4</v>
      </c>
      <c r="W1645" s="1">
        <f t="shared" si="701"/>
        <v>0</v>
      </c>
      <c r="X1645" s="1">
        <f t="shared" si="701"/>
        <v>0</v>
      </c>
      <c r="Y1645" s="1">
        <f t="shared" si="701"/>
        <v>0</v>
      </c>
      <c r="Z1645" s="1">
        <f t="shared" si="701"/>
        <v>0</v>
      </c>
      <c r="AA1645" s="1">
        <f>+AA$3*$F1645*ABS($F1645)*COS(2*PI()*$A1645/$AZ$22+AA$4)*COS(2*PI()*$A1645/$BA$22+AA$5)</f>
        <v>0</v>
      </c>
      <c r="AB1645" s="39">
        <f>+AB$3*$F1645*ABS($F1645)*COS(2*2*PI()*$A1645/$BA$33+AB$4)*COS(2*2*PI()*$A1645/$BA$34+AB$5)*COS(2*2*PI()*$A1645/$BA$35+AB$6)</f>
        <v>0</v>
      </c>
      <c r="AE1645" s="20">
        <f>+$AF$20*SIGN(SOI!A1644)*(ABS(SOI!A1644))^$AE$2</f>
        <v>0.55718554501209383</v>
      </c>
      <c r="AF1645" s="20">
        <f t="shared" si="698"/>
        <v>0.51073070895197992</v>
      </c>
      <c r="AG1645" s="19">
        <f t="shared" si="699"/>
        <v>-1.1521631260500165</v>
      </c>
      <c r="AH1645" s="19">
        <f t="shared" si="700"/>
        <v>-1.1469948471888911</v>
      </c>
      <c r="AI1645">
        <f t="shared" si="697"/>
        <v>0.97380000000002942</v>
      </c>
      <c r="AJ1645">
        <f t="shared" si="696"/>
        <v>1.6628938350019964</v>
      </c>
      <c r="AK1645">
        <v>1</v>
      </c>
    </row>
    <row r="1646" spans="1:37" x14ac:dyDescent="0.25">
      <c r="A1646">
        <v>135.33333333333124</v>
      </c>
      <c r="B1646" s="2">
        <v>2015.3333333332102</v>
      </c>
      <c r="C1646">
        <f>+D1646+($D$2+E1646+F1646)*SOI!A1645*IF(B1646&gt;$C$18, IF(B1646&lt;$C$19,-1,1),1)</f>
        <v>4.4541382265466378</v>
      </c>
      <c r="D1646">
        <f>+$D$3*((1-$D$5)*SOI!D1645+$D$5*SOI!D1644) +   $D$4*((1-$D$5)*SOI!E1645+$D$5*SOI!E1644)</f>
        <v>0</v>
      </c>
      <c r="E1646">
        <f t="shared" si="677"/>
        <v>0.6806714120763333</v>
      </c>
      <c r="F1646">
        <f t="shared" si="678"/>
        <v>3.6021538057569717</v>
      </c>
      <c r="G1646">
        <f t="shared" si="686"/>
        <v>4.2828252178333051</v>
      </c>
      <c r="H1646" s="21">
        <f t="shared" si="687"/>
        <v>-1.0893246124281518E-2</v>
      </c>
      <c r="I1646" s="37">
        <f t="shared" si="679"/>
        <v>-0.16704808107895847</v>
      </c>
      <c r="J1646" s="1">
        <f t="shared" si="688"/>
        <v>-4.987266546635558E-4</v>
      </c>
      <c r="K1646" s="1">
        <f t="shared" si="689"/>
        <v>5.4731705526410353E-5</v>
      </c>
      <c r="L1646" s="1">
        <f t="shared" si="680"/>
        <v>-0.42466361285862197</v>
      </c>
      <c r="M1646" s="1">
        <f t="shared" si="681"/>
        <v>1.8761767337248905E-2</v>
      </c>
      <c r="N1646" s="1">
        <f t="shared" si="682"/>
        <v>-0.16976434290141212</v>
      </c>
      <c r="O1646" s="1">
        <f t="shared" si="683"/>
        <v>0.15438974330396707</v>
      </c>
      <c r="P1646" s="1">
        <f t="shared" si="684"/>
        <v>3.0962025890711949E-2</v>
      </c>
      <c r="Q1646" s="1">
        <f t="shared" si="690"/>
        <v>-2.1421139019538039E-3</v>
      </c>
      <c r="R1646" s="1">
        <f t="shared" si="691"/>
        <v>-1.9662610611422298E-5</v>
      </c>
      <c r="S1646" s="1">
        <f t="shared" si="692"/>
        <v>3.7184162352815651E-3</v>
      </c>
      <c r="T1646" s="1">
        <f t="shared" si="693"/>
        <v>1.1031664714810457E-3</v>
      </c>
      <c r="U1646" s="1">
        <f t="shared" si="694"/>
        <v>2.6831606595067005E-4</v>
      </c>
      <c r="V1646" s="1">
        <f t="shared" si="695"/>
        <v>1.0216066781977822E-2</v>
      </c>
      <c r="W1646" s="1">
        <f t="shared" si="701"/>
        <v>0</v>
      </c>
      <c r="X1646" s="1">
        <f t="shared" si="701"/>
        <v>0</v>
      </c>
      <c r="Y1646" s="1">
        <f t="shared" si="701"/>
        <v>0</v>
      </c>
      <c r="Z1646" s="1">
        <f t="shared" si="701"/>
        <v>0</v>
      </c>
      <c r="AA1646" s="1">
        <f>+AA$3*$F1646*ABS($F1646)*COS(2*PI()*$A1646/$AZ$22+AA$4)*COS(2*PI()*$A1646/$BA$22+AA$5)</f>
        <v>0</v>
      </c>
      <c r="AB1646" s="39">
        <f>+AB$3*$F1646*ABS($F1646)*COS(2*2*PI()*$A1646/$BA$33+AB$4)*COS(2*2*PI()*$A1646/$BA$34+AB$5)*COS(2*2*PI()*$A1646/$BA$35+AB$6)</f>
        <v>0</v>
      </c>
      <c r="AE1646" s="20">
        <f>+$AF$20*SIGN(SOI!A1645)*(ABS(SOI!A1645))^$AE$2</f>
        <v>0.61676495979076706</v>
      </c>
      <c r="AF1646" s="20">
        <f t="shared" si="698"/>
        <v>0.6291984435527781</v>
      </c>
      <c r="AG1646" s="19">
        <f t="shared" si="699"/>
        <v>0.18014593937583631</v>
      </c>
      <c r="AH1646" s="19">
        <f t="shared" si="700"/>
        <v>0.2010831775230619</v>
      </c>
      <c r="AI1646">
        <f t="shared" si="697"/>
        <v>0.97440000000002946</v>
      </c>
      <c r="AJ1646">
        <f t="shared" si="696"/>
        <v>0.44905250417694176</v>
      </c>
      <c r="AK1646">
        <v>1</v>
      </c>
    </row>
    <row r="1647" spans="1:37" x14ac:dyDescent="0.25">
      <c r="A1647">
        <v>135.41666666666458</v>
      </c>
      <c r="B1647" s="2">
        <v>2015.4166666665435</v>
      </c>
      <c r="C1647">
        <f>+D1647+($D$2+E1647+F1647)*SOI!A1646*IF(B1647&gt;$C$18, IF(B1647&lt;$C$19,-1,1),1)</f>
        <v>-77.213616714774503</v>
      </c>
      <c r="D1647">
        <f>+$D$3*((1-$D$5)*SOI!D1646+$D$5*SOI!D1645) +   $D$4*((1-$D$5)*SOI!E1646+$D$5*SOI!E1645)</f>
        <v>0</v>
      </c>
      <c r="E1647">
        <f t="shared" si="677"/>
        <v>-0.65467329760536996</v>
      </c>
      <c r="F1647">
        <f t="shared" si="678"/>
        <v>-59.668464760812213</v>
      </c>
      <c r="G1647">
        <f t="shared" si="686"/>
        <v>-60.323138058417584</v>
      </c>
      <c r="H1647" s="21">
        <f t="shared" si="687"/>
        <v>0.10875679894933128</v>
      </c>
      <c r="I1647" s="37">
        <f t="shared" si="679"/>
        <v>-0.60132788030162276</v>
      </c>
      <c r="J1647" s="1">
        <f t="shared" si="688"/>
        <v>-0.25181161229437493</v>
      </c>
      <c r="K1647" s="1">
        <f t="shared" si="689"/>
        <v>1.8474833358033679E-4</v>
      </c>
      <c r="L1647" s="1">
        <f t="shared" si="680"/>
        <v>0.52700666280269559</v>
      </c>
      <c r="M1647" s="1">
        <f t="shared" si="681"/>
        <v>2.6315829916827167</v>
      </c>
      <c r="N1647" s="1">
        <f t="shared" si="682"/>
        <v>0.89765721331054416</v>
      </c>
      <c r="O1647" s="1">
        <f t="shared" si="683"/>
        <v>1.4273391464355797E-2</v>
      </c>
      <c r="P1647" s="1">
        <f t="shared" si="684"/>
        <v>-0.91094284711660867</v>
      </c>
      <c r="Q1647" s="1">
        <f t="shared" si="690"/>
        <v>1.5887294015840803</v>
      </c>
      <c r="R1647" s="1">
        <f t="shared" si="691"/>
        <v>5.2495055701953938E-2</v>
      </c>
      <c r="S1647" s="1">
        <f t="shared" si="692"/>
        <v>-7.0776959178140697E-2</v>
      </c>
      <c r="T1647" s="1">
        <f t="shared" si="693"/>
        <v>-1.2656710351900135E-4</v>
      </c>
      <c r="U1647" s="1">
        <f t="shared" si="694"/>
        <v>-2.8417003926057369E-2</v>
      </c>
      <c r="V1647" s="1">
        <f t="shared" si="695"/>
        <v>1.5893133525069603</v>
      </c>
      <c r="W1647" s="1">
        <f t="shared" si="701"/>
        <v>0</v>
      </c>
      <c r="X1647" s="1">
        <f t="shared" si="701"/>
        <v>0</v>
      </c>
      <c r="Y1647" s="1">
        <f t="shared" si="701"/>
        <v>0</v>
      </c>
      <c r="Z1647" s="1">
        <f t="shared" si="701"/>
        <v>0</v>
      </c>
      <c r="AA1647" s="1">
        <f>+AA$3*$F1647*ABS($F1647)*COS(2*PI()*$A1647/$AZ$22+AA$4)*COS(2*PI()*$A1647/$BA$22+AA$5)</f>
        <v>0</v>
      </c>
      <c r="AB1647" s="39">
        <f>+AB$3*$F1647*ABS($F1647)*COS(2*2*PI()*$A1647/$BA$33+AB$4)*COS(2*2*PI()*$A1647/$BA$34+AB$5)*COS(2*2*PI()*$A1647/$BA$35+AB$6)</f>
        <v>0</v>
      </c>
      <c r="AE1647" s="20">
        <f>+$AF$20*SIGN(SOI!A1646)*(ABS(SOI!A1646))^$AE$2</f>
        <v>0.71364482585547317</v>
      </c>
      <c r="AF1647" s="20">
        <f t="shared" si="698"/>
        <v>0.71682592731235861</v>
      </c>
      <c r="AG1647" s="19">
        <f t="shared" si="699"/>
        <v>0.56276477331055319</v>
      </c>
      <c r="AH1647" s="19">
        <f t="shared" si="700"/>
        <v>0.63272146841482257</v>
      </c>
      <c r="AI1647">
        <f t="shared" si="697"/>
        <v>0.97500000000002951</v>
      </c>
      <c r="AJ1647">
        <f t="shared" si="696"/>
        <v>0.15406115400180542</v>
      </c>
      <c r="AK1647">
        <v>1</v>
      </c>
    </row>
    <row r="1648" spans="1:37" x14ac:dyDescent="0.25">
      <c r="A1648">
        <v>135.49999999999793</v>
      </c>
      <c r="B1648" s="2">
        <v>2015.4999999998768</v>
      </c>
      <c r="C1648">
        <f>+D1648+($D$2+E1648+F1648)*SOI!A1647*IF(B1648&gt;$C$18, IF(B1648&lt;$C$19,-1,1),1)</f>
        <v>-5.222724056710832</v>
      </c>
      <c r="D1648">
        <f>+$D$3*((1-$D$5)*SOI!D1647+$D$5*SOI!D1646) +   $D$4*((1-$D$5)*SOI!E1647+$D$5*SOI!E1646)</f>
        <v>0</v>
      </c>
      <c r="E1648">
        <f t="shared" si="677"/>
        <v>0.67488859929561329</v>
      </c>
      <c r="F1648">
        <f t="shared" si="678"/>
        <v>-4.0227886356487108</v>
      </c>
      <c r="G1648">
        <f t="shared" si="686"/>
        <v>-3.3479000363530975</v>
      </c>
      <c r="H1648" s="21">
        <f t="shared" si="687"/>
        <v>-1.1558593431046525E-3</v>
      </c>
      <c r="I1648" s="37">
        <f t="shared" si="679"/>
        <v>-0.40424638911961114</v>
      </c>
      <c r="J1648" s="1">
        <f t="shared" si="688"/>
        <v>-2.9827732716838955E-2</v>
      </c>
      <c r="K1648" s="1">
        <f t="shared" si="689"/>
        <v>-2.2774231440532506E-4</v>
      </c>
      <c r="L1648" s="1">
        <f t="shared" si="680"/>
        <v>-0.46702079777507771</v>
      </c>
      <c r="M1648" s="1">
        <f t="shared" si="681"/>
        <v>0.46368895451369102</v>
      </c>
      <c r="N1648" s="1">
        <f t="shared" si="682"/>
        <v>-7.1500173386113055E-3</v>
      </c>
      <c r="O1648" s="1">
        <f t="shared" si="683"/>
        <v>0.42913549780842969</v>
      </c>
      <c r="P1648" s="1">
        <f t="shared" si="684"/>
        <v>-4.2147027541707606E-2</v>
      </c>
      <c r="Q1648" s="1">
        <f t="shared" si="690"/>
        <v>-2.2297500513166119E-3</v>
      </c>
      <c r="R1648" s="1">
        <f t="shared" si="691"/>
        <v>-4.9528988618254932E-5</v>
      </c>
      <c r="S1648" s="1">
        <f t="shared" si="692"/>
        <v>3.7898609753718129E-4</v>
      </c>
      <c r="T1648" s="1">
        <f t="shared" si="693"/>
        <v>3.3721603719454023E-3</v>
      </c>
      <c r="U1648" s="1">
        <f t="shared" si="694"/>
        <v>-8.8387106626135463E-4</v>
      </c>
      <c r="V1648" s="1">
        <f t="shared" si="695"/>
        <v>-5.8570903438764314E-4</v>
      </c>
      <c r="W1648" s="1">
        <f t="shared" si="701"/>
        <v>0</v>
      </c>
      <c r="X1648" s="1">
        <f t="shared" si="701"/>
        <v>0</v>
      </c>
      <c r="Y1648" s="1">
        <f t="shared" si="701"/>
        <v>0</v>
      </c>
      <c r="Z1648" s="1">
        <f t="shared" si="701"/>
        <v>0</v>
      </c>
      <c r="AA1648" s="1">
        <f>+AA$3*$F1648*ABS($F1648)*COS(2*PI()*$A1648/$AZ$22+AA$4)*COS(2*PI()*$A1648/$BA$22+AA$5)</f>
        <v>0</v>
      </c>
      <c r="AB1648" s="39">
        <f>+AB$3*$F1648*ABS($F1648)*COS(2*2*PI()*$A1648/$BA$33+AB$4)*COS(2*2*PI()*$A1648/$BA$34+AB$5)*COS(2*2*PI()*$A1648/$BA$35+AB$6)</f>
        <v>0</v>
      </c>
      <c r="AE1648" s="20">
        <f>+$AF$20*SIGN(SOI!A1647)*(ABS(SOI!A1647))^$AE$2</f>
        <v>0.82006799629083582</v>
      </c>
      <c r="AF1648" s="20">
        <f t="shared" si="698"/>
        <v>0.8217214161964228</v>
      </c>
      <c r="AG1648" s="19">
        <f t="shared" si="699"/>
        <v>0.76196762782413197</v>
      </c>
      <c r="AH1648" s="19">
        <f t="shared" si="700"/>
        <v>0.7780826817894918</v>
      </c>
      <c r="AI1648">
        <f t="shared" si="697"/>
        <v>0.97560000000002955</v>
      </c>
      <c r="AJ1648">
        <f t="shared" si="696"/>
        <v>5.9753788372290839E-2</v>
      </c>
      <c r="AK1648">
        <v>1</v>
      </c>
    </row>
    <row r="1649" spans="1:37" x14ac:dyDescent="0.25">
      <c r="A1649">
        <v>135.58333333333127</v>
      </c>
      <c r="B1649" s="2">
        <v>2015.58333333321</v>
      </c>
      <c r="C1649">
        <f>+D1649+($D$2+E1649+F1649)*SOI!A1648*IF(B1649&gt;$C$18, IF(B1649&lt;$C$19,-1,1),1)</f>
        <v>2.779707900554341</v>
      </c>
      <c r="D1649">
        <f>+$D$3*((1-$D$5)*SOI!D1648+$D$5*SOI!D1647) +   $D$4*((1-$D$5)*SOI!E1648+$D$5*SOI!E1647)</f>
        <v>0</v>
      </c>
      <c r="E1649">
        <f t="shared" si="677"/>
        <v>-0.7490662353679669</v>
      </c>
      <c r="F1649">
        <f t="shared" si="678"/>
        <v>2.2355410484986304</v>
      </c>
      <c r="G1649">
        <f t="shared" si="686"/>
        <v>1.4864748131306635</v>
      </c>
      <c r="H1649" s="21">
        <f t="shared" si="687"/>
        <v>-1.8638408550656561E-2</v>
      </c>
      <c r="I1649" s="37">
        <f t="shared" si="679"/>
        <v>0.16720956383101818</v>
      </c>
      <c r="J1649" s="1">
        <f t="shared" si="688"/>
        <v>-9.099876526856808E-3</v>
      </c>
      <c r="K1649" s="1">
        <f t="shared" si="689"/>
        <v>6.7460670866873119E-7</v>
      </c>
      <c r="L1649" s="1">
        <f t="shared" si="680"/>
        <v>8.8983803882701704E-3</v>
      </c>
      <c r="M1649" s="1">
        <f t="shared" si="681"/>
        <v>-0.34200073769811684</v>
      </c>
      <c r="N1649" s="1">
        <f t="shared" si="682"/>
        <v>-1.6059498102337356E-2</v>
      </c>
      <c r="O1649" s="1">
        <f t="shared" si="683"/>
        <v>-0.74813199736868941</v>
      </c>
      <c r="P1649" s="1">
        <f t="shared" si="684"/>
        <v>3.7585068152679322E-3</v>
      </c>
      <c r="Q1649" s="1">
        <f t="shared" si="690"/>
        <v>3.693867797889458E-3</v>
      </c>
      <c r="R1649" s="1">
        <f t="shared" si="691"/>
        <v>-3.3939042839936122E-5</v>
      </c>
      <c r="S1649" s="1">
        <f t="shared" si="692"/>
        <v>-3.520976423685789E-4</v>
      </c>
      <c r="T1649" s="1">
        <f t="shared" si="693"/>
        <v>1.1201256834821396E-4</v>
      </c>
      <c r="U1649" s="1">
        <f t="shared" si="694"/>
        <v>-3.2602602814358872E-5</v>
      </c>
      <c r="V1649" s="1">
        <f t="shared" si="695"/>
        <v>1.173154436925425E-4</v>
      </c>
      <c r="W1649" s="1">
        <f t="shared" si="701"/>
        <v>0</v>
      </c>
      <c r="X1649" s="1">
        <f t="shared" si="701"/>
        <v>0</v>
      </c>
      <c r="Y1649" s="1">
        <f t="shared" si="701"/>
        <v>0</v>
      </c>
      <c r="Z1649" s="1">
        <f t="shared" si="701"/>
        <v>0</v>
      </c>
      <c r="AA1649" s="1">
        <f>+AA$3*$F1649*ABS($F1649)*COS(2*PI()*$A1649/$AZ$22+AA$4)*COS(2*PI()*$A1649/$BA$22+AA$5)</f>
        <v>0</v>
      </c>
      <c r="AB1649" s="39">
        <f>+AB$3*$F1649*ABS($F1649)*COS(2*2*PI()*$A1649/$BA$33+AB$4)*COS(2*2*PI()*$A1649/$BA$34+AB$5)*COS(2*2*PI()*$A1649/$BA$35+AB$6)</f>
        <v>0</v>
      </c>
      <c r="AE1649" s="20">
        <f>+$AF$20*SIGN(SOI!A1648)*(ABS(SOI!A1648))^$AE$2</f>
        <v>0.93145142644295942</v>
      </c>
      <c r="AF1649" s="20">
        <f t="shared" si="698"/>
        <v>0.91048035870408317</v>
      </c>
      <c r="AG1649" s="19">
        <f t="shared" si="699"/>
        <v>0.79645491237708077</v>
      </c>
      <c r="AH1649" s="19">
        <f t="shared" si="700"/>
        <v>0.79737290914063319</v>
      </c>
      <c r="AI1649">
        <f t="shared" si="697"/>
        <v>0.9762000000000296</v>
      </c>
      <c r="AJ1649">
        <f t="shared" si="696"/>
        <v>0.1140254463270024</v>
      </c>
      <c r="AK1649">
        <v>1</v>
      </c>
    </row>
    <row r="1650" spans="1:37" x14ac:dyDescent="0.25">
      <c r="A1650">
        <v>135.66666666666461</v>
      </c>
      <c r="B1650" s="2">
        <v>2015.6666666665433</v>
      </c>
      <c r="C1650">
        <f>+D1650+($D$2+E1650+F1650)*SOI!A1649*IF(B1650&gt;$C$18, IF(B1650&lt;$C$19,-1,1),1)</f>
        <v>-1.9880828525555898</v>
      </c>
      <c r="D1650">
        <f>+$D$3*((1-$D$5)*SOI!D1649+$D$5*SOI!D1648) +   $D$4*((1-$D$5)*SOI!E1649+$D$5*SOI!E1648)</f>
        <v>0</v>
      </c>
      <c r="E1650">
        <f t="shared" si="677"/>
        <v>0.91133851643688946</v>
      </c>
      <c r="F1650">
        <f t="shared" si="678"/>
        <v>-1.9004344629819592</v>
      </c>
      <c r="G1650">
        <f t="shared" si="686"/>
        <v>-0.98909594654506972</v>
      </c>
      <c r="H1650" s="21">
        <f t="shared" si="687"/>
        <v>1.1040124809609961E-2</v>
      </c>
      <c r="I1650" s="37">
        <f t="shared" si="679"/>
        <v>0.20089843727833592</v>
      </c>
      <c r="J1650" s="1">
        <f t="shared" si="688"/>
        <v>6.7756022053264819E-3</v>
      </c>
      <c r="K1650" s="1">
        <f t="shared" si="689"/>
        <v>-1.1035843255686021E-5</v>
      </c>
      <c r="L1650" s="1">
        <f t="shared" si="680"/>
        <v>-0.40419653143298701</v>
      </c>
      <c r="M1650" s="1">
        <f t="shared" si="681"/>
        <v>0.21194540207139609</v>
      </c>
      <c r="N1650" s="1">
        <f t="shared" si="682"/>
        <v>4.8188158711772969E-2</v>
      </c>
      <c r="O1650" s="1">
        <f t="shared" si="683"/>
        <v>0.47898041551149584</v>
      </c>
      <c r="P1650" s="1">
        <f t="shared" si="684"/>
        <v>-2.1142146015266554E-3</v>
      </c>
      <c r="Q1650" s="1">
        <f t="shared" si="690"/>
        <v>6.8688916903049766E-3</v>
      </c>
      <c r="R1650" s="1">
        <f t="shared" si="691"/>
        <v>-7.5826385557752692E-5</v>
      </c>
      <c r="S1650" s="1">
        <f t="shared" si="692"/>
        <v>1.269366186112644E-3</v>
      </c>
      <c r="T1650" s="1">
        <f t="shared" si="693"/>
        <v>3.2575260489744423E-3</v>
      </c>
      <c r="U1650" s="1">
        <f t="shared" si="694"/>
        <v>2.2034410876931504E-5</v>
      </c>
      <c r="V1650" s="1">
        <f t="shared" si="695"/>
        <v>1.9801462922878585E-4</v>
      </c>
      <c r="W1650" s="1">
        <f t="shared" si="701"/>
        <v>0</v>
      </c>
      <c r="X1650" s="1">
        <f t="shared" si="701"/>
        <v>0</v>
      </c>
      <c r="Y1650" s="1">
        <f t="shared" si="701"/>
        <v>0</v>
      </c>
      <c r="Z1650" s="1">
        <f t="shared" si="701"/>
        <v>0</v>
      </c>
      <c r="AA1650" s="1">
        <f>+AA$3*$F1650*ABS($F1650)*COS(2*PI()*$A1650/$AZ$22+AA$4)*COS(2*PI()*$A1650/$BA$22+AA$5)</f>
        <v>0</v>
      </c>
      <c r="AB1650" s="39">
        <f>+AB$3*$F1650*ABS($F1650)*COS(2*2*PI()*$A1650/$BA$33+AB$4)*COS(2*2*PI()*$A1650/$BA$34+AB$5)*COS(2*2*PI()*$A1650/$BA$35+AB$6)</f>
        <v>0</v>
      </c>
      <c r="AE1650" s="20">
        <f>+$AF$20*SIGN(SOI!A1649)*(ABS(SOI!A1649))^$AE$2</f>
        <v>0.97992165337845449</v>
      </c>
      <c r="AF1650" s="20">
        <f t="shared" si="698"/>
        <v>0.98627797158143427</v>
      </c>
      <c r="AG1650" s="19">
        <f t="shared" si="699"/>
        <v>0.70387848681151111</v>
      </c>
      <c r="AH1650" s="19">
        <f t="shared" si="700"/>
        <v>0.81203870186537686</v>
      </c>
      <c r="AI1650">
        <f t="shared" si="697"/>
        <v>0.97680000000002964</v>
      </c>
      <c r="AJ1650">
        <f t="shared" si="696"/>
        <v>0.28239948476992316</v>
      </c>
      <c r="AK1650">
        <v>1</v>
      </c>
    </row>
    <row r="1651" spans="1:37" x14ac:dyDescent="0.25">
      <c r="A1651">
        <v>135.74999999999795</v>
      </c>
      <c r="B1651" s="2">
        <v>2015.7499999998765</v>
      </c>
      <c r="C1651">
        <f>+D1651+($D$2+E1651+F1651)*SOI!A1650*IF(B1651&gt;$C$18, IF(B1651&lt;$C$19,-1,1),1)</f>
        <v>1.9461252763997856</v>
      </c>
      <c r="D1651">
        <f>+$D$3*((1-$D$5)*SOI!D1650+$D$5*SOI!D1649) +   $D$4*((1-$D$5)*SOI!E1650+$D$5*SOI!E1649)</f>
        <v>0</v>
      </c>
      <c r="E1651">
        <f t="shared" si="677"/>
        <v>-1.2742092211634715</v>
      </c>
      <c r="F1651">
        <f t="shared" si="678"/>
        <v>2.15480889374256</v>
      </c>
      <c r="G1651">
        <f t="shared" si="686"/>
        <v>0.88059967257908855</v>
      </c>
      <c r="H1651" s="21">
        <f t="shared" si="687"/>
        <v>1.5809630699794162E-2</v>
      </c>
      <c r="I1651" s="37">
        <f t="shared" si="679"/>
        <v>-0.68306556139261076</v>
      </c>
      <c r="J1651" s="1">
        <f t="shared" si="688"/>
        <v>-1.6478420121622255E-3</v>
      </c>
      <c r="K1651" s="1">
        <f t="shared" si="689"/>
        <v>9.5332315824967146E-6</v>
      </c>
      <c r="L1651" s="1">
        <f t="shared" si="680"/>
        <v>1.5070237701454317</v>
      </c>
      <c r="M1651" s="1">
        <f t="shared" si="681"/>
        <v>1.5160231692976487E-2</v>
      </c>
      <c r="N1651" s="1">
        <f t="shared" si="682"/>
        <v>-5.9040124610568484E-2</v>
      </c>
      <c r="O1651" s="1">
        <f t="shared" si="683"/>
        <v>-1.3279781651066688E-2</v>
      </c>
      <c r="P1651" s="1">
        <f t="shared" si="684"/>
        <v>1.7667820954241013E-2</v>
      </c>
      <c r="Q1651" s="1">
        <f t="shared" si="690"/>
        <v>-6.0197082174372109E-4</v>
      </c>
      <c r="R1651" s="1">
        <f t="shared" si="691"/>
        <v>-2.2594095423362775E-5</v>
      </c>
      <c r="S1651" s="1">
        <f t="shared" si="692"/>
        <v>5.2878568521031333E-3</v>
      </c>
      <c r="T1651" s="1">
        <f t="shared" si="693"/>
        <v>3.3673526075089143E-4</v>
      </c>
      <c r="U1651" s="1">
        <f t="shared" si="694"/>
        <v>6.2606755292543472E-4</v>
      </c>
      <c r="V1651" s="1">
        <f t="shared" si="695"/>
        <v>2.0273938832723009E-3</v>
      </c>
      <c r="W1651" s="1">
        <f t="shared" si="701"/>
        <v>0</v>
      </c>
      <c r="X1651" s="1">
        <f t="shared" si="701"/>
        <v>0</v>
      </c>
      <c r="Y1651" s="1">
        <f t="shared" si="701"/>
        <v>0</v>
      </c>
      <c r="Z1651" s="1">
        <f t="shared" si="701"/>
        <v>0</v>
      </c>
      <c r="AA1651" s="1">
        <f>+AA$3*$F1651*ABS($F1651)*COS(2*PI()*$A1651/$AZ$22+AA$4)*COS(2*PI()*$A1651/$BA$22+AA$5)</f>
        <v>0</v>
      </c>
      <c r="AB1651" s="39">
        <f>+AB$3*$F1651*ABS($F1651)*COS(2*2*PI()*$A1651/$BA$33+AB$4)*COS(2*2*PI()*$A1651/$BA$34+AB$5)*COS(2*2*PI()*$A1651/$BA$35+AB$6)</f>
        <v>0</v>
      </c>
      <c r="AE1651" s="20">
        <f>+$AF$20*SIGN(SOI!A1650)*(ABS(SOI!A1650))^$AE$2</f>
        <v>1.0474608349228887</v>
      </c>
      <c r="AF1651" s="20">
        <f t="shared" si="698"/>
        <v>1.0640059214970454</v>
      </c>
      <c r="AG1651" s="19">
        <f t="shared" si="699"/>
        <v>0.71853830949600506</v>
      </c>
      <c r="AH1651" s="19">
        <f t="shared" si="700"/>
        <v>0.8220969545824679</v>
      </c>
      <c r="AI1651">
        <f t="shared" si="697"/>
        <v>0.97740000000002969</v>
      </c>
      <c r="AJ1651">
        <f t="shared" si="696"/>
        <v>0.34546761200104037</v>
      </c>
      <c r="AK1651">
        <v>1</v>
      </c>
    </row>
    <row r="1652" spans="1:37" x14ac:dyDescent="0.25">
      <c r="A1652">
        <v>135.8333333333313</v>
      </c>
      <c r="B1652" s="2">
        <v>2015.8333333332098</v>
      </c>
      <c r="C1652">
        <f>+D1652+($D$2+E1652+F1652)*SOI!A1651*IF(B1652&gt;$C$18, IF(B1652&lt;$C$19,-1,1),1)</f>
        <v>-3.1214086176453169</v>
      </c>
      <c r="D1652">
        <f>+$D$3*((1-$D$5)*SOI!D1651+$D$5*SOI!D1650) +   $D$4*((1-$D$5)*SOI!E1651+$D$5*SOI!E1650)</f>
        <v>0</v>
      </c>
      <c r="E1652">
        <f t="shared" si="677"/>
        <v>2.3875979236800311</v>
      </c>
      <c r="F1652">
        <f t="shared" si="678"/>
        <v>-3.6021538060322946</v>
      </c>
      <c r="G1652">
        <f t="shared" si="686"/>
        <v>-1.2145558823522635</v>
      </c>
      <c r="H1652" s="21">
        <f t="shared" si="687"/>
        <v>-1.2015583744806387E-2</v>
      </c>
      <c r="I1652" s="37">
        <f t="shared" si="679"/>
        <v>1.3549395574127416</v>
      </c>
      <c r="J1652" s="1">
        <f t="shared" si="688"/>
        <v>-0.11382759080824949</v>
      </c>
      <c r="K1652" s="1">
        <f t="shared" si="689"/>
        <v>-1.8487547957689618E-3</v>
      </c>
      <c r="L1652" s="1">
        <f t="shared" si="680"/>
        <v>-2.0815397229193695</v>
      </c>
      <c r="M1652" s="1">
        <f t="shared" si="681"/>
        <v>-0.52793478621782031</v>
      </c>
      <c r="N1652" s="1">
        <f t="shared" si="682"/>
        <v>1.4961988834543928E-2</v>
      </c>
      <c r="O1652" s="1">
        <f t="shared" si="683"/>
        <v>0.76842516041515929</v>
      </c>
      <c r="P1652" s="1">
        <f t="shared" si="684"/>
        <v>-4.2869351829437657E-2</v>
      </c>
      <c r="Q1652" s="1">
        <f t="shared" si="690"/>
        <v>-5.3124143641575267E-3</v>
      </c>
      <c r="R1652" s="1">
        <f t="shared" si="691"/>
        <v>3.9552049477953105E-4</v>
      </c>
      <c r="S1652" s="1">
        <f t="shared" si="692"/>
        <v>2.6581487666020647E-3</v>
      </c>
      <c r="T1652" s="1">
        <f t="shared" si="693"/>
        <v>2.6913107002739418E-2</v>
      </c>
      <c r="U1652" s="1">
        <f t="shared" si="694"/>
        <v>3.0133019761601353E-3</v>
      </c>
      <c r="V1652" s="1">
        <f t="shared" si="695"/>
        <v>1.2466487917581735E-3</v>
      </c>
      <c r="W1652" s="1">
        <f t="shared" si="701"/>
        <v>0</v>
      </c>
      <c r="X1652" s="1">
        <f t="shared" si="701"/>
        <v>0</v>
      </c>
      <c r="Y1652" s="1">
        <f t="shared" si="701"/>
        <v>0</v>
      </c>
      <c r="Z1652" s="1">
        <f t="shared" si="701"/>
        <v>0</v>
      </c>
      <c r="AA1652" s="1">
        <f>+AA$3*$F1652*ABS($F1652)*COS(2*PI()*$A1652/$AZ$22+AA$4)*COS(2*PI()*$A1652/$BA$22+AA$5)</f>
        <v>0</v>
      </c>
      <c r="AB1652" s="39">
        <f>+AB$3*$F1652*ABS($F1652)*COS(2*2*PI()*$A1652/$BA$33+AB$4)*COS(2*2*PI()*$A1652/$BA$34+AB$5)*COS(2*2*PI()*$A1652/$BA$35+AB$6)</f>
        <v>0</v>
      </c>
      <c r="AE1652" s="20">
        <f>+$AF$20*SIGN(SOI!A1651)*(ABS(SOI!A1651))^$AE$2</f>
        <v>1.1646352761897933</v>
      </c>
      <c r="AF1652" s="20">
        <f t="shared" si="698"/>
        <v>1.1245151279900985</v>
      </c>
      <c r="AG1652" s="19">
        <f t="shared" si="699"/>
        <v>0.53855120798019163</v>
      </c>
      <c r="AH1652" s="19">
        <f t="shared" si="700"/>
        <v>0.84712039174376008</v>
      </c>
      <c r="AI1652">
        <f t="shared" si="697"/>
        <v>0.97800000000002973</v>
      </c>
      <c r="AJ1652">
        <f t="shared" si="696"/>
        <v>0.58596392000990682</v>
      </c>
      <c r="AK1652">
        <v>1</v>
      </c>
    </row>
    <row r="1653" spans="1:37" x14ac:dyDescent="0.25">
      <c r="A1653">
        <v>135.91666666666464</v>
      </c>
      <c r="B1653" s="2">
        <v>2015.9166666665431</v>
      </c>
      <c r="C1653">
        <f>+D1653+($D$2+E1653+F1653)*SOI!A1652*IF(B1653&gt;$C$18, IF(B1653&lt;$C$19,-1,1),1)</f>
        <v>47.483199386970753</v>
      </c>
      <c r="D1653">
        <f>+$D$3*((1-$D$5)*SOI!D1652+$D$5*SOI!D1651) +   $D$4*((1-$D$5)*SOI!E1652+$D$5*SOI!E1651)</f>
        <v>0</v>
      </c>
      <c r="E1653">
        <f t="shared" si="677"/>
        <v>-41.120340000224047</v>
      </c>
      <c r="F1653">
        <f t="shared" si="678"/>
        <v>59.668464760759498</v>
      </c>
      <c r="G1653">
        <f t="shared" si="686"/>
        <v>18.548124760535451</v>
      </c>
      <c r="H1653" s="21">
        <f t="shared" si="687"/>
        <v>-0.63317611238273985</v>
      </c>
      <c r="I1653" s="37">
        <f t="shared" si="679"/>
        <v>-12.370697558488025</v>
      </c>
      <c r="J1653" s="1">
        <f t="shared" si="688"/>
        <v>-27.021512138403132</v>
      </c>
      <c r="K1653" s="1">
        <f t="shared" si="689"/>
        <v>1.4077288193071209</v>
      </c>
      <c r="L1653" s="1">
        <f t="shared" si="680"/>
        <v>3.3656151721163359</v>
      </c>
      <c r="M1653" s="1">
        <f t="shared" si="681"/>
        <v>13.726762408336752</v>
      </c>
      <c r="N1653" s="1">
        <f t="shared" si="682"/>
        <v>1.7104236204306458</v>
      </c>
      <c r="O1653" s="1">
        <f t="shared" si="683"/>
        <v>-37.666812255584922</v>
      </c>
      <c r="P1653" s="1">
        <f t="shared" si="684"/>
        <v>0.41185994829235018</v>
      </c>
      <c r="Q1653" s="1">
        <f t="shared" si="690"/>
        <v>15.79043662604178</v>
      </c>
      <c r="R1653" s="1">
        <f t="shared" si="691"/>
        <v>10.733601220684204</v>
      </c>
      <c r="S1653" s="1">
        <f t="shared" si="692"/>
        <v>-2.7743925481983265</v>
      </c>
      <c r="T1653" s="1">
        <f t="shared" si="693"/>
        <v>2.1330492485677062</v>
      </c>
      <c r="U1653" s="1">
        <f t="shared" si="694"/>
        <v>0.26431363474533159</v>
      </c>
      <c r="V1653" s="1">
        <f t="shared" si="695"/>
        <v>-1.3691818169848218</v>
      </c>
      <c r="W1653" s="1">
        <f t="shared" si="701"/>
        <v>0</v>
      </c>
      <c r="X1653" s="1">
        <f t="shared" si="701"/>
        <v>0</v>
      </c>
      <c r="Y1653" s="1">
        <f t="shared" si="701"/>
        <v>0</v>
      </c>
      <c r="Z1653" s="1">
        <f t="shared" si="701"/>
        <v>0</v>
      </c>
      <c r="AA1653" s="1">
        <f>+AA$3*$F1653*ABS($F1653)*COS(2*PI()*$A1653/$AZ$22+AA$4)*COS(2*PI()*$A1653/$BA$22+AA$5)</f>
        <v>0</v>
      </c>
      <c r="AB1653" s="39">
        <f>+AB$3*$F1653*ABS($F1653)*COS(2*2*PI()*$A1653/$BA$33+AB$4)*COS(2*2*PI()*$A1653/$BA$34+AB$5)*COS(2*2*PI()*$A1653/$BA$35+AB$6)</f>
        <v>0</v>
      </c>
      <c r="AE1653" s="20">
        <f>+$AF$20*SIGN(SOI!A1652)*(ABS(SOI!A1652))^$AE$2</f>
        <v>1.1614492728576133</v>
      </c>
      <c r="AF1653" s="20">
        <f>+$AF$20*SIGN(SOI!A1652)*SQRT(ABS(SOI!A1652))</f>
        <v>0.96</v>
      </c>
      <c r="AG1653" s="19">
        <f t="shared" si="699"/>
        <v>0.68396074172491783</v>
      </c>
      <c r="AH1653" s="19">
        <f t="shared" si="700"/>
        <v>0.84704167464434044</v>
      </c>
      <c r="AI1653">
        <f t="shared" si="697"/>
        <v>0.97860000000002978</v>
      </c>
      <c r="AJ1653">
        <f t="shared" si="696"/>
        <v>0.27603925827508213</v>
      </c>
      <c r="AK1653">
        <v>1</v>
      </c>
    </row>
    <row r="1654" spans="1:37" x14ac:dyDescent="0.25">
      <c r="A1654">
        <v>135.99999999999798</v>
      </c>
      <c r="B1654" s="2">
        <v>2015.9999999998763</v>
      </c>
      <c r="C1654">
        <f>+D1654+($D$2+E1654+F1654)*SOI!A1653*IF(B1654&gt;$C$18, IF(B1654&lt;$C$19,-1,1),1)</f>
        <v>0</v>
      </c>
      <c r="D1654">
        <f>+$D$3*((1-$D$5)*SOI!D1653+$D$5*SOI!D1652) +   $D$4*((1-$D$5)*SOI!E1653+$D$5*SOI!E1652)</f>
        <v>0</v>
      </c>
      <c r="E1654">
        <f t="shared" si="677"/>
        <v>-2.6892524469036898</v>
      </c>
      <c r="F1654">
        <f t="shared" si="678"/>
        <v>4.0227886359812537</v>
      </c>
      <c r="G1654">
        <f t="shared" si="686"/>
        <v>1.3335361890775639</v>
      </c>
      <c r="H1654" s="21">
        <f t="shared" si="687"/>
        <v>3.6330486523667251E-3</v>
      </c>
      <c r="I1654" s="37">
        <f t="shared" si="679"/>
        <v>0.33414667952870653</v>
      </c>
      <c r="J1654" s="1">
        <f t="shared" si="688"/>
        <v>4.4928356900218486E-2</v>
      </c>
      <c r="K1654" s="1">
        <f t="shared" si="689"/>
        <v>8.5332213910474297E-5</v>
      </c>
      <c r="L1654" s="1">
        <f t="shared" si="680"/>
        <v>0.70738495924348566</v>
      </c>
      <c r="M1654" s="1">
        <f t="shared" si="681"/>
        <v>0.84495979254500919</v>
      </c>
      <c r="N1654" s="1">
        <f t="shared" si="682"/>
        <v>0.1826334168376457</v>
      </c>
      <c r="O1654" s="1">
        <f t="shared" si="683"/>
        <v>-2.0683442645852357</v>
      </c>
      <c r="P1654" s="1">
        <f t="shared" si="684"/>
        <v>2.1631580333994344E-3</v>
      </c>
      <c r="Q1654" s="1">
        <f t="shared" si="690"/>
        <v>0.10378596427393277</v>
      </c>
      <c r="R1654" s="1">
        <f t="shared" si="691"/>
        <v>-1.9056050822393298E-3</v>
      </c>
      <c r="S1654" s="1">
        <f t="shared" si="692"/>
        <v>8.0017951447530974E-3</v>
      </c>
      <c r="T1654" s="1">
        <f t="shared" si="693"/>
        <v>2.4618194937066209E-2</v>
      </c>
      <c r="U1654" s="1">
        <f t="shared" si="694"/>
        <v>-3.7497405184590839E-5</v>
      </c>
      <c r="V1654" s="1">
        <f t="shared" si="695"/>
        <v>-7.6784996713174039E-4</v>
      </c>
      <c r="W1654" s="1">
        <f t="shared" si="701"/>
        <v>0</v>
      </c>
      <c r="X1654" s="1">
        <f t="shared" si="701"/>
        <v>0</v>
      </c>
      <c r="Y1654" s="1">
        <f t="shared" si="701"/>
        <v>0</v>
      </c>
      <c r="Z1654" s="1">
        <f t="shared" si="701"/>
        <v>0</v>
      </c>
      <c r="AA1654" s="1">
        <f>+AA$3*$F1654*ABS($F1654)*COS(2*PI()*$A1654/$AZ$22+AA$4)*COS(2*PI()*$A1654/$BA$22+AA$5)</f>
        <v>0</v>
      </c>
      <c r="AB1654" s="39">
        <f>+AB$3*$F1654*ABS($F1654)*COS(2*2*PI()*$A1654/$BA$33+AB$4)*COS(2*2*PI()*$A1654/$BA$34+AB$5)*COS(2*2*PI()*$A1654/$BA$35+AB$6)</f>
        <v>0</v>
      </c>
      <c r="AE1654" s="20">
        <f>+$AF$20*SIGN(SOI!A1653)*(ABS(SOI!A1653))^$AE$2</f>
        <v>0</v>
      </c>
      <c r="AF1654" s="20">
        <f>+$AF$20*SIGN(SOI!A1653)*SQRT(ABS(SOI!A1653))</f>
        <v>0</v>
      </c>
      <c r="AG1654" s="19">
        <f t="shared" si="699"/>
        <v>0.81963141341700707</v>
      </c>
      <c r="AH1654" s="19">
        <f t="shared" si="700"/>
        <v>0.83515773576481411</v>
      </c>
    </row>
    <row r="1655" spans="1:37" x14ac:dyDescent="0.25">
      <c r="A1655">
        <v>136.08333333333132</v>
      </c>
      <c r="B1655" s="2">
        <v>2016.0833333332096</v>
      </c>
      <c r="C1655">
        <f>+D1655+($D$2+E1655+F1655)*SOI!A1654*IF(B1655&gt;$C$18, IF(B1655&lt;$C$19,-1,1),1)</f>
        <v>0</v>
      </c>
      <c r="D1655">
        <f>+$D$3*((1-$D$5)*SOI!D1654+$D$5*SOI!D1653) +   $D$4*((1-$D$5)*SOI!E1654+$D$5*SOI!E1653)</f>
        <v>0</v>
      </c>
      <c r="E1655">
        <f t="shared" si="677"/>
        <v>1.3464768077322091</v>
      </c>
      <c r="F1655">
        <f t="shared" si="678"/>
        <v>-2.2355410486340892</v>
      </c>
      <c r="G1655">
        <f t="shared" si="686"/>
        <v>-0.88906424090188008</v>
      </c>
      <c r="H1655" s="21">
        <f t="shared" si="687"/>
        <v>-4.3878232515483236E-2</v>
      </c>
      <c r="I1655" s="37">
        <f t="shared" si="679"/>
        <v>-0.65468233690801958</v>
      </c>
      <c r="J1655" s="1">
        <f t="shared" si="688"/>
        <v>2.3353520335873786E-2</v>
      </c>
      <c r="K1655" s="1">
        <f t="shared" si="689"/>
        <v>-3.5623560258896704E-5</v>
      </c>
      <c r="L1655" s="1">
        <f t="shared" si="680"/>
        <v>-1.4584700146573273</v>
      </c>
      <c r="M1655" s="1">
        <f t="shared" si="681"/>
        <v>-0.22416839851742157</v>
      </c>
      <c r="N1655" s="1">
        <f t="shared" si="682"/>
        <v>-7.7356658850714188E-2</v>
      </c>
      <c r="O1655" s="1">
        <f t="shared" si="683"/>
        <v>0.18025403349018138</v>
      </c>
      <c r="P1655" s="1">
        <f t="shared" si="684"/>
        <v>-5.0258405735982108E-3</v>
      </c>
      <c r="Q1655" s="1">
        <f t="shared" si="690"/>
        <v>1.1662574465666592E-2</v>
      </c>
      <c r="R1655" s="1">
        <f t="shared" si="691"/>
        <v>4.1954850857563327E-4</v>
      </c>
      <c r="S1655" s="1">
        <f t="shared" si="692"/>
        <v>6.6404630162779183E-3</v>
      </c>
      <c r="T1655" s="1">
        <f t="shared" si="693"/>
        <v>4.4234391235237766E-3</v>
      </c>
      <c r="U1655" s="1">
        <f t="shared" si="694"/>
        <v>-1.7069277901090023E-4</v>
      </c>
      <c r="V1655" s="1">
        <f t="shared" si="695"/>
        <v>-7.5563886791020637E-4</v>
      </c>
      <c r="W1655" s="1">
        <f t="shared" si="701"/>
        <v>0</v>
      </c>
      <c r="X1655" s="1">
        <f t="shared" si="701"/>
        <v>0</v>
      </c>
      <c r="Y1655" s="1">
        <f t="shared" si="701"/>
        <v>0</v>
      </c>
      <c r="Z1655" s="1">
        <f t="shared" si="701"/>
        <v>0</v>
      </c>
      <c r="AA1655" s="1">
        <f>+AA$3*$F1655*ABS($F1655)*COS(2*PI()*$A1655/$AZ$22+AA$4)*COS(2*PI()*$A1655/$BA$22+AA$5)</f>
        <v>0</v>
      </c>
      <c r="AB1655" s="39">
        <f>+AB$3*$F1655*ABS($F1655)*COS(2*2*PI()*$A1655/$BA$33+AB$4)*COS(2*2*PI()*$A1655/$BA$34+AB$5)*COS(2*2*PI()*$A1655/$BA$35+AB$6)</f>
        <v>0</v>
      </c>
      <c r="AE1655" s="20">
        <f>+$AF$20*SIGN(SOI!A1654)*(ABS(SOI!A1654))^$AE$2</f>
        <v>0</v>
      </c>
      <c r="AF1655" s="20">
        <f>+$AF$20*SIGN(SOI!A1654)*SQRT(ABS(SOI!A1654))</f>
        <v>0</v>
      </c>
      <c r="AG1655" s="19">
        <f t="shared" si="699"/>
        <v>0.84561149791253498</v>
      </c>
      <c r="AH1655" s="19">
        <f t="shared" si="700"/>
        <v>0.84344466246886751</v>
      </c>
    </row>
    <row r="1656" spans="1:37" x14ac:dyDescent="0.25">
      <c r="A1656">
        <v>136.16666666666467</v>
      </c>
      <c r="B1656" s="2">
        <v>2016.1666666665428</v>
      </c>
      <c r="C1656">
        <f>+D1656+($D$2+E1656+F1656)*SOI!A1655*IF(B1656&gt;$C$18, IF(B1656&lt;$C$19,-1,1),1)</f>
        <v>0</v>
      </c>
      <c r="D1656">
        <f>+$D$3*((1-$D$5)*SOI!D1655+$D$5*SOI!D1654) +   $D$4*((1-$D$5)*SOI!E1655+$D$5*SOI!E1654)</f>
        <v>0</v>
      </c>
      <c r="E1656">
        <f t="shared" si="677"/>
        <v>-0.94082667468195647</v>
      </c>
      <c r="F1656">
        <f t="shared" si="678"/>
        <v>1.9004344631056116</v>
      </c>
      <c r="G1656">
        <f t="shared" si="686"/>
        <v>0.95960778842365513</v>
      </c>
      <c r="H1656" s="21">
        <f t="shared" si="687"/>
        <v>2.807287399800637E-2</v>
      </c>
      <c r="I1656" s="37">
        <f t="shared" si="679"/>
        <v>0.56097888684171071</v>
      </c>
      <c r="J1656" s="1">
        <f t="shared" si="688"/>
        <v>-5.8097536792432744E-3</v>
      </c>
      <c r="K1656" s="1">
        <f t="shared" si="689"/>
        <v>5.1308979794530601E-5</v>
      </c>
      <c r="L1656" s="1">
        <f t="shared" si="680"/>
        <v>0.97570583419797818</v>
      </c>
      <c r="M1656" s="1">
        <f t="shared" si="681"/>
        <v>-6.5082445084834073E-2</v>
      </c>
      <c r="N1656" s="1">
        <f t="shared" si="682"/>
        <v>1.8472582937992109E-2</v>
      </c>
      <c r="O1656" s="1">
        <f t="shared" si="683"/>
        <v>-0.1009670864212565</v>
      </c>
      <c r="P1656" s="1">
        <f t="shared" si="684"/>
        <v>1.9317393945844624E-2</v>
      </c>
      <c r="Q1656" s="1">
        <f t="shared" si="690"/>
        <v>-8.0856292286820056E-4</v>
      </c>
      <c r="R1656" s="1">
        <f t="shared" si="691"/>
        <v>2.4923984174879717E-5</v>
      </c>
      <c r="S1656" s="1">
        <f t="shared" si="692"/>
        <v>1.3587644512516909E-3</v>
      </c>
      <c r="T1656" s="1">
        <f t="shared" si="693"/>
        <v>1.6575868185368602E-3</v>
      </c>
      <c r="U1656" s="1">
        <f t="shared" si="694"/>
        <v>-5.6217414752427483E-4</v>
      </c>
      <c r="V1656" s="1">
        <f t="shared" si="695"/>
        <v>-6.9356000123865173E-4</v>
      </c>
      <c r="W1656" s="1">
        <f t="shared" si="701"/>
        <v>0</v>
      </c>
      <c r="X1656" s="1">
        <f t="shared" si="701"/>
        <v>0</v>
      </c>
      <c r="Y1656" s="1">
        <f t="shared" si="701"/>
        <v>0</v>
      </c>
      <c r="Z1656" s="1">
        <f t="shared" si="701"/>
        <v>0</v>
      </c>
      <c r="AA1656" s="1">
        <f>+AA$3*$F1656*ABS($F1656)*COS(2*PI()*$A1656/$AZ$22+AA$4)*COS(2*PI()*$A1656/$BA$22+AA$5)</f>
        <v>0</v>
      </c>
      <c r="AB1656" s="39">
        <f>+AB$3*$F1656*ABS($F1656)*COS(2*2*PI()*$A1656/$BA$33+AB$4)*COS(2*2*PI()*$A1656/$BA$34+AB$5)*COS(2*2*PI()*$A1656/$BA$35+AB$6)</f>
        <v>0</v>
      </c>
      <c r="AE1656" s="20">
        <f>+$AF$20*SIGN(SOI!A1655)*(ABS(SOI!A1655))^$AE$2</f>
        <v>0</v>
      </c>
      <c r="AF1656" s="20">
        <f>+$AF$20*SIGN(SOI!A1655)*SQRT(ABS(SOI!A1655))</f>
        <v>0</v>
      </c>
      <c r="AG1656" s="19">
        <f t="shared" si="699"/>
        <v>0.84530683217376457</v>
      </c>
      <c r="AH1656" s="19">
        <f t="shared" si="700"/>
        <v>0.84576551749701667</v>
      </c>
    </row>
    <row r="1657" spans="1:37" x14ac:dyDescent="0.25">
      <c r="A1657">
        <v>136.24999999999801</v>
      </c>
      <c r="B1657" s="2">
        <v>2016.2499999998761</v>
      </c>
      <c r="C1657">
        <f>+D1657+($D$2+E1657+F1657)*SOI!A1656*IF(B1657&gt;$C$18, IF(B1657&lt;$C$19,-1,1),1)</f>
        <v>0</v>
      </c>
      <c r="D1657">
        <f>+$D$3*((1-$D$5)*SOI!D1656+$D$5*SOI!D1655) +   $D$4*((1-$D$5)*SOI!E1656+$D$5*SOI!E1655)</f>
        <v>0</v>
      </c>
      <c r="E1657">
        <f t="shared" si="677"/>
        <v>0.76296473725739133</v>
      </c>
      <c r="F1657">
        <f t="shared" si="678"/>
        <v>-2.1548088939985206</v>
      </c>
      <c r="G1657">
        <f t="shared" si="686"/>
        <v>-1.3918441567411293</v>
      </c>
      <c r="H1657" s="21">
        <f t="shared" si="687"/>
        <v>6.9178839915124898E-3</v>
      </c>
      <c r="I1657" s="37">
        <f t="shared" si="679"/>
        <v>-0.30096895229839626</v>
      </c>
      <c r="J1657" s="1">
        <f t="shared" si="688"/>
        <v>-1.2519049073860984E-2</v>
      </c>
      <c r="K1657" s="1">
        <f t="shared" si="689"/>
        <v>-6.9481946632005145E-5</v>
      </c>
      <c r="L1657" s="1">
        <f t="shared" si="680"/>
        <v>-0.15936194915111251</v>
      </c>
      <c r="M1657" s="1">
        <f t="shared" si="681"/>
        <v>0.26139802544198115</v>
      </c>
      <c r="N1657" s="1">
        <f t="shared" si="682"/>
        <v>8.3418926206536483E-3</v>
      </c>
      <c r="O1657" s="1">
        <f t="shared" si="683"/>
        <v>0.5745028689289462</v>
      </c>
      <c r="P1657" s="1">
        <f t="shared" si="684"/>
        <v>-2.8148096141643101E-2</v>
      </c>
      <c r="Q1657" s="1">
        <f t="shared" si="690"/>
        <v>1.466524202749266E-3</v>
      </c>
      <c r="R1657" s="1">
        <f t="shared" si="691"/>
        <v>2.4253144766769901E-5</v>
      </c>
      <c r="S1657" s="1">
        <f t="shared" si="692"/>
        <v>-3.2919734676303429E-4</v>
      </c>
      <c r="T1657" s="1">
        <f t="shared" si="693"/>
        <v>1.5404740728171319E-3</v>
      </c>
      <c r="U1657" s="1">
        <f t="shared" si="694"/>
        <v>-4.3948751209052885E-4</v>
      </c>
      <c r="V1657" s="1">
        <f t="shared" si="695"/>
        <v>4.5637463420866953E-4</v>
      </c>
      <c r="W1657" s="1">
        <f t="shared" si="701"/>
        <v>0</v>
      </c>
      <c r="X1657" s="1">
        <f t="shared" si="701"/>
        <v>0</v>
      </c>
      <c r="Y1657" s="1">
        <f t="shared" si="701"/>
        <v>0</v>
      </c>
      <c r="Z1657" s="1">
        <f t="shared" si="701"/>
        <v>0</v>
      </c>
      <c r="AA1657" s="1">
        <f>+AA$3*$F1657*ABS($F1657)*COS(2*PI()*$A1657/$AZ$22+AA$4)*COS(2*PI()*$A1657/$BA$22+AA$5)</f>
        <v>0</v>
      </c>
      <c r="AB1657" s="39">
        <f>+AB$3*$F1657*ABS($F1657)*COS(2*2*PI()*$A1657/$BA$33+AB$4)*COS(2*2*PI()*$A1657/$BA$34+AB$5)*COS(2*2*PI()*$A1657/$BA$35+AB$6)</f>
        <v>0</v>
      </c>
      <c r="AE1657" s="20">
        <f>+$AF$20*SIGN(SOI!A1656)*(ABS(SOI!A1656))^$AE$2</f>
        <v>0</v>
      </c>
      <c r="AF1657" s="20">
        <f>+$AF$20*SIGN(SOI!A1656)*SQRT(ABS(SOI!A1656))</f>
        <v>0</v>
      </c>
      <c r="AG1657" s="19">
        <f t="shared" si="699"/>
        <v>0.83018028209296713</v>
      </c>
      <c r="AH1657" s="19">
        <f t="shared" si="700"/>
        <v>0.82658751157349997</v>
      </c>
    </row>
    <row r="1658" spans="1:37" x14ac:dyDescent="0.25">
      <c r="A1658">
        <v>136.33333333333135</v>
      </c>
      <c r="B1658" s="2">
        <v>2016.3333333332093</v>
      </c>
      <c r="C1658">
        <f>+D1658+($D$2+E1658+F1658)*SOI!A1657*IF(B1658&gt;$C$18, IF(B1658&lt;$C$19,-1,1),1)</f>
        <v>0</v>
      </c>
      <c r="D1658">
        <f>+$D$3*((1-$D$5)*SOI!D1657+$D$5*SOI!D1656) +   $D$4*((1-$D$5)*SOI!E1657+$D$5*SOI!E1656)</f>
        <v>0</v>
      </c>
      <c r="E1658">
        <f t="shared" si="677"/>
        <v>-0.68067141205811676</v>
      </c>
      <c r="F1658">
        <f t="shared" si="678"/>
        <v>3.6021538063594907</v>
      </c>
      <c r="G1658">
        <f t="shared" si="686"/>
        <v>2.9214823943013739</v>
      </c>
      <c r="H1658" s="21">
        <f t="shared" si="687"/>
        <v>-2.0803645845873412E-2</v>
      </c>
      <c r="I1658" s="37">
        <f t="shared" si="679"/>
        <v>-2.1376210372813082E-2</v>
      </c>
      <c r="J1658" s="1">
        <f t="shared" si="688"/>
        <v>1.5648784867359239E-3</v>
      </c>
      <c r="K1658" s="1">
        <f t="shared" si="689"/>
        <v>3.4941791367754716E-5</v>
      </c>
      <c r="L1658" s="1">
        <f t="shared" si="680"/>
        <v>8.3025847986756648E-2</v>
      </c>
      <c r="M1658" s="1">
        <f t="shared" si="681"/>
        <v>-0.46004738081519247</v>
      </c>
      <c r="N1658" s="1">
        <f t="shared" si="682"/>
        <v>2.2879436956704014E-2</v>
      </c>
      <c r="O1658" s="1">
        <f t="shared" si="683"/>
        <v>-0.6819615704463492</v>
      </c>
      <c r="P1658" s="1">
        <f t="shared" si="684"/>
        <v>2.2888947724064485E-2</v>
      </c>
      <c r="Q1658" s="1">
        <f t="shared" si="690"/>
        <v>-7.0789726109909716E-3</v>
      </c>
      <c r="R1658" s="1">
        <f t="shared" si="691"/>
        <v>-8.3149199938662875E-6</v>
      </c>
      <c r="S1658" s="1">
        <f t="shared" si="692"/>
        <v>-6.4127761774108519E-5</v>
      </c>
      <c r="T1658" s="1">
        <f t="shared" si="693"/>
        <v>9.5268818816686787E-4</v>
      </c>
      <c r="U1658" s="1">
        <f t="shared" si="694"/>
        <v>2.5382381027459606E-5</v>
      </c>
      <c r="V1658" s="1">
        <f t="shared" si="695"/>
        <v>-1.0178388813802601E-3</v>
      </c>
      <c r="W1658" s="1">
        <f t="shared" si="701"/>
        <v>0</v>
      </c>
      <c r="X1658" s="1">
        <f t="shared" si="701"/>
        <v>0</v>
      </c>
      <c r="Y1658" s="1">
        <f t="shared" si="701"/>
        <v>0</v>
      </c>
      <c r="Z1658" s="1">
        <f t="shared" si="701"/>
        <v>0</v>
      </c>
      <c r="AA1658" s="1">
        <f>+AA$3*$F1658*ABS($F1658)*COS(2*PI()*$A1658/$AZ$22+AA$4)*COS(2*PI()*$A1658/$BA$22+AA$5)</f>
        <v>0</v>
      </c>
      <c r="AB1658" s="39">
        <f>+AB$3*$F1658*ABS($F1658)*COS(2*2*PI()*$A1658/$BA$33+AB$4)*COS(2*2*PI()*$A1658/$BA$34+AB$5)*COS(2*2*PI()*$A1658/$BA$35+AB$6)</f>
        <v>0</v>
      </c>
      <c r="AE1658" s="20">
        <f>+$AF$20*SIGN(SOI!A1657)*(ABS(SOI!A1657))^$AE$2</f>
        <v>0</v>
      </c>
      <c r="AF1658" s="20">
        <f>+$AF$20*SIGN(SOI!A1657)*SQRT(ABS(SOI!A1657))</f>
        <v>0</v>
      </c>
      <c r="AG1658" s="19">
        <f t="shared" si="699"/>
        <v>0.23068129130527568</v>
      </c>
      <c r="AH1658" s="19">
        <f t="shared" si="700"/>
        <v>0.22651304195452457</v>
      </c>
    </row>
    <row r="1659" spans="1:37" x14ac:dyDescent="0.25">
      <c r="A1659">
        <v>136.4166666666647</v>
      </c>
      <c r="B1659" s="2">
        <v>2016.4166666665426</v>
      </c>
      <c r="C1659">
        <f>+D1659+($D$2+E1659+F1659)*SOI!A1658*IF(B1659&gt;$C$18, IF(B1659&lt;$C$19,-1,1),1)</f>
        <v>0</v>
      </c>
      <c r="D1659">
        <f>+$D$3*((1-$D$5)*SOI!D1658+$D$5*SOI!D1657) +   $D$4*((1-$D$5)*SOI!E1658+$D$5*SOI!E1657)</f>
        <v>0</v>
      </c>
      <c r="E1659">
        <f t="shared" si="677"/>
        <v>0.65467329758577475</v>
      </c>
      <c r="F1659">
        <f t="shared" si="678"/>
        <v>-59.668464760683705</v>
      </c>
      <c r="G1659">
        <f t="shared" si="686"/>
        <v>-59.013791463097931</v>
      </c>
      <c r="H1659" s="21">
        <f t="shared" si="687"/>
        <v>-7.103738132215257E-3</v>
      </c>
      <c r="I1659" s="37">
        <f t="shared" si="679"/>
        <v>0.97570605814483369</v>
      </c>
      <c r="J1659" s="1">
        <f t="shared" si="688"/>
        <v>0.69626319269908443</v>
      </c>
      <c r="K1659" s="1">
        <f t="shared" si="689"/>
        <v>-6.2011850629236021E-5</v>
      </c>
      <c r="L1659" s="1">
        <f t="shared" si="680"/>
        <v>-0.8123186465603548</v>
      </c>
      <c r="M1659" s="1">
        <f t="shared" si="681"/>
        <v>4.4844283861847272</v>
      </c>
      <c r="N1659" s="1">
        <f t="shared" si="682"/>
        <v>-1.58950181237498</v>
      </c>
      <c r="O1659" s="1">
        <f t="shared" si="683"/>
        <v>0.63968077478320551</v>
      </c>
      <c r="P1659" s="1">
        <f t="shared" si="684"/>
        <v>-4.4262797065416082E-3</v>
      </c>
      <c r="Q1659" s="1">
        <f t="shared" si="690"/>
        <v>-4.7939164121956725</v>
      </c>
      <c r="R1659" s="1">
        <f t="shared" si="691"/>
        <v>0.25701980319759293</v>
      </c>
      <c r="S1659" s="1">
        <f t="shared" si="692"/>
        <v>-0.20335275642686157</v>
      </c>
      <c r="T1659" s="1">
        <f t="shared" si="693"/>
        <v>8.7431369162520207E-3</v>
      </c>
      <c r="U1659" s="1">
        <f t="shared" si="694"/>
        <v>2.2404418328543675E-4</v>
      </c>
      <c r="V1659" s="1">
        <f t="shared" si="695"/>
        <v>-1.3674383604704434E-2</v>
      </c>
      <c r="W1659" s="1">
        <f t="shared" si="701"/>
        <v>0</v>
      </c>
      <c r="X1659" s="1">
        <f t="shared" si="701"/>
        <v>0</v>
      </c>
      <c r="Y1659" s="1">
        <f t="shared" si="701"/>
        <v>0</v>
      </c>
      <c r="Z1659" s="1">
        <f t="shared" si="701"/>
        <v>0</v>
      </c>
      <c r="AA1659" s="1">
        <f>+AA$3*$F1659*ABS($F1659)*COS(2*PI()*$A1659/$AZ$22+AA$4)*COS(2*PI()*$A1659/$BA$22+AA$5)</f>
        <v>0</v>
      </c>
      <c r="AB1659" s="39">
        <f>+AB$3*$F1659*ABS($F1659)*COS(2*2*PI()*$A1659/$BA$33+AB$4)*COS(2*2*PI()*$A1659/$BA$34+AB$5)*COS(2*2*PI()*$A1659/$BA$35+AB$6)</f>
        <v>0</v>
      </c>
      <c r="AE1659" s="20">
        <f>+$AF$20*SIGN(SOI!A1658)*(ABS(SOI!A1658))^$AE$2</f>
        <v>0</v>
      </c>
      <c r="AF1659" s="20">
        <f>+$AF$20*SIGN(SOI!A1658)*SQRT(ABS(SOI!A1658))</f>
        <v>0</v>
      </c>
      <c r="AG1659" s="19">
        <f t="shared" si="699"/>
        <v>0.33856479100219672</v>
      </c>
      <c r="AH1659" s="19">
        <f t="shared" si="700"/>
        <v>0.33526651194982915</v>
      </c>
    </row>
    <row r="1660" spans="1:37" x14ac:dyDescent="0.25">
      <c r="A1660">
        <v>136.49999999999804</v>
      </c>
      <c r="B1660" s="2">
        <v>2016.4999999998759</v>
      </c>
      <c r="C1660">
        <f>+D1660+($D$2+E1660+F1660)*SOI!A1659*IF(B1660&gt;$C$18, IF(B1660&lt;$C$19,-1,1),1)</f>
        <v>0</v>
      </c>
      <c r="D1660">
        <f>+$D$3*((1-$D$5)*SOI!D1659+$D$5*SOI!D1658) +   $D$4*((1-$D$5)*SOI!E1659+$D$5*SOI!E1658)</f>
        <v>0</v>
      </c>
      <c r="E1660">
        <f t="shared" si="677"/>
        <v>-0.67488859928145661</v>
      </c>
      <c r="F1660">
        <f t="shared" si="678"/>
        <v>-4.0227886363884693</v>
      </c>
      <c r="G1660">
        <f t="shared" si="686"/>
        <v>-4.6976772356699259</v>
      </c>
      <c r="H1660" s="21">
        <f t="shared" si="687"/>
        <v>7.2892617471978158E-3</v>
      </c>
      <c r="I1660" s="37">
        <f t="shared" si="679"/>
        <v>-0.31548130059384011</v>
      </c>
      <c r="J1660" s="1">
        <f t="shared" si="688"/>
        <v>-3.4035618324922807E-3</v>
      </c>
      <c r="K1660" s="1">
        <f t="shared" si="689"/>
        <v>-8.5578410933272712E-7</v>
      </c>
      <c r="L1660" s="1">
        <f t="shared" si="680"/>
        <v>0.75711593354499407</v>
      </c>
      <c r="M1660" s="1">
        <f t="shared" si="681"/>
        <v>6.7797343857617237E-2</v>
      </c>
      <c r="N1660" s="1">
        <f t="shared" si="682"/>
        <v>-0.11406764557579241</v>
      </c>
      <c r="O1660" s="1">
        <f t="shared" si="683"/>
        <v>-2.0875930908039104E-3</v>
      </c>
      <c r="P1660" s="1">
        <f t="shared" si="684"/>
        <v>-2.008213417067271E-2</v>
      </c>
      <c r="Q1660" s="1">
        <f t="shared" si="690"/>
        <v>-5.2011274261296245E-3</v>
      </c>
      <c r="R1660" s="1">
        <f t="shared" si="691"/>
        <v>-9.0162977339117753E-5</v>
      </c>
      <c r="S1660" s="1">
        <f t="shared" si="692"/>
        <v>4.7185236347802089E-3</v>
      </c>
      <c r="T1660" s="1">
        <f t="shared" si="693"/>
        <v>2.6594130488582728E-5</v>
      </c>
      <c r="U1660" s="1">
        <f t="shared" si="694"/>
        <v>-3.2866942418411575E-4</v>
      </c>
      <c r="V1660" s="1">
        <f t="shared" si="695"/>
        <v>-4.452256932625652E-3</v>
      </c>
      <c r="W1660" s="1">
        <f t="shared" si="701"/>
        <v>0</v>
      </c>
      <c r="X1660" s="1">
        <f t="shared" si="701"/>
        <v>0</v>
      </c>
      <c r="Y1660" s="1">
        <f t="shared" si="701"/>
        <v>0</v>
      </c>
      <c r="Z1660" s="1">
        <f t="shared" si="701"/>
        <v>0</v>
      </c>
      <c r="AA1660" s="1">
        <f>+AA$3*$F1660*ABS($F1660)*COS(2*PI()*$A1660/$AZ$22+AA$4)*COS(2*PI()*$A1660/$BA$22+AA$5)</f>
        <v>0</v>
      </c>
      <c r="AB1660" s="39">
        <f>+AB$3*$F1660*ABS($F1660)*COS(2*2*PI()*$A1660/$BA$33+AB$4)*COS(2*2*PI()*$A1660/$BA$34+AB$5)*COS(2*2*PI()*$A1660/$BA$35+AB$6)</f>
        <v>0</v>
      </c>
      <c r="AE1660" s="20">
        <f>+$AF$20*SIGN(SOI!A1659)*(ABS(SOI!A1659))^$AE$2</f>
        <v>0</v>
      </c>
      <c r="AF1660" s="20">
        <f>+$AF$20*SIGN(SOI!A1659)*SQRT(ABS(SOI!A1659))</f>
        <v>0</v>
      </c>
      <c r="AG1660" s="19">
        <f t="shared" si="699"/>
        <v>0.30054467724349054</v>
      </c>
      <c r="AH1660" s="19">
        <f t="shared" si="700"/>
        <v>0.29144716768762569</v>
      </c>
    </row>
    <row r="1661" spans="1:37" x14ac:dyDescent="0.25">
      <c r="A1661">
        <v>136.58333333333138</v>
      </c>
      <c r="B1661" s="2">
        <v>2016.5833333332091</v>
      </c>
      <c r="C1661">
        <f>+D1661+($D$2+E1661+F1661)*SOI!A1660*IF(B1661&gt;$C$18, IF(B1661&lt;$C$19,-1,1),1)</f>
        <v>0</v>
      </c>
      <c r="D1661">
        <f>+$D$3*((1-$D$5)*SOI!D1660+$D$5*SOI!D1659) +   $D$4*((1-$D$5)*SOI!E1660+$D$5*SOI!E1659)</f>
        <v>0</v>
      </c>
      <c r="E1661">
        <f t="shared" si="677"/>
        <v>0.74906623535562611</v>
      </c>
      <c r="F1661">
        <f t="shared" si="678"/>
        <v>2.2355410489055707</v>
      </c>
      <c r="G1661">
        <f t="shared" si="686"/>
        <v>2.9846072842611968</v>
      </c>
      <c r="H1661" s="21">
        <f t="shared" si="687"/>
        <v>7.6043124821240154E-3</v>
      </c>
      <c r="I1661" s="37">
        <f t="shared" si="679"/>
        <v>0.29380599644602695</v>
      </c>
      <c r="J1661" s="1">
        <f t="shared" si="688"/>
        <v>5.0159579588327267E-4</v>
      </c>
      <c r="K1661" s="1">
        <f t="shared" si="689"/>
        <v>8.417102352057266E-5</v>
      </c>
      <c r="L1661" s="1">
        <f t="shared" si="680"/>
        <v>-0.27735408352247043</v>
      </c>
      <c r="M1661" s="1">
        <f t="shared" si="681"/>
        <v>1.0728670064966417E-2</v>
      </c>
      <c r="N1661" s="1">
        <f t="shared" si="682"/>
        <v>-1.0922859721550012E-2</v>
      </c>
      <c r="O1661" s="1">
        <f t="shared" si="683"/>
        <v>0.32779695642008416</v>
      </c>
      <c r="P1661" s="1">
        <f t="shared" si="684"/>
        <v>3.4338159225220384E-2</v>
      </c>
      <c r="Q1661" s="1">
        <f t="shared" si="690"/>
        <v>-7.8814220191407758E-5</v>
      </c>
      <c r="R1661" s="1">
        <f t="shared" si="691"/>
        <v>1.2723962077353186E-6</v>
      </c>
      <c r="S1661" s="1">
        <f t="shared" si="692"/>
        <v>-4.2079158492849963E-4</v>
      </c>
      <c r="T1661" s="1">
        <f t="shared" si="693"/>
        <v>1.5297379462122015E-3</v>
      </c>
      <c r="U1661" s="1">
        <f t="shared" si="694"/>
        <v>-5.2337561288326191E-4</v>
      </c>
      <c r="V1661" s="1">
        <f t="shared" si="695"/>
        <v>7.28989450102628E-4</v>
      </c>
      <c r="W1661" s="1">
        <f t="shared" si="701"/>
        <v>0</v>
      </c>
      <c r="X1661" s="1">
        <f t="shared" si="701"/>
        <v>0</v>
      </c>
      <c r="Y1661" s="1">
        <f t="shared" si="701"/>
        <v>0</v>
      </c>
      <c r="Z1661" s="1">
        <f t="shared" si="701"/>
        <v>0</v>
      </c>
      <c r="AA1661" s="1">
        <f>+AA$3*$F1661*ABS($F1661)*COS(2*PI()*$A1661/$AZ$22+AA$4)*COS(2*PI()*$A1661/$BA$22+AA$5)</f>
        <v>0</v>
      </c>
      <c r="AB1661" s="39">
        <f>+AB$3*$F1661*ABS($F1661)*COS(2*2*PI()*$A1661/$BA$33+AB$4)*COS(2*2*PI()*$A1661/$BA$34+AB$5)*COS(2*2*PI()*$A1661/$BA$35+AB$6)</f>
        <v>0</v>
      </c>
      <c r="AE1661" s="20">
        <f>+$AF$20*SIGN(SOI!A1660)*(ABS(SOI!A1660))^$AE$2</f>
        <v>0</v>
      </c>
      <c r="AF1661" s="20">
        <f>+$AF$20*SIGN(SOI!A1660)*SQRT(ABS(SOI!A1660))</f>
        <v>0</v>
      </c>
      <c r="AG1661" s="19">
        <f t="shared" si="699"/>
        <v>0.2787632400024751</v>
      </c>
      <c r="AH1661" s="19">
        <f t="shared" si="700"/>
        <v>0.32255004082168393</v>
      </c>
    </row>
    <row r="1662" spans="1:37" x14ac:dyDescent="0.25">
      <c r="A1662">
        <v>136.66666666666472</v>
      </c>
      <c r="B1662" s="2">
        <v>2016.6666666665424</v>
      </c>
      <c r="C1662">
        <f>+D1662+($D$2+E1662+F1662)*SOI!A1661*IF(B1662&gt;$C$18, IF(B1662&lt;$C$19,-1,1),1)</f>
        <v>0</v>
      </c>
      <c r="D1662">
        <f>+$D$3*((1-$D$5)*SOI!D1661+$D$5*SOI!D1660) +   $D$4*((1-$D$5)*SOI!E1661+$D$5*SOI!E1660)</f>
        <v>0</v>
      </c>
      <c r="E1662">
        <f t="shared" si="677"/>
        <v>-0.91133851642046082</v>
      </c>
      <c r="F1662">
        <f t="shared" si="678"/>
        <v>-1.9004344633366224</v>
      </c>
      <c r="G1662">
        <f t="shared" si="686"/>
        <v>-2.811772979757083</v>
      </c>
      <c r="H1662" s="21">
        <f t="shared" si="687"/>
        <v>-1.4734236008664015E-2</v>
      </c>
      <c r="I1662" s="37">
        <f t="shared" si="679"/>
        <v>-5.5932808680838511E-2</v>
      </c>
      <c r="J1662" s="1">
        <f t="shared" si="688"/>
        <v>-2.2427750657571827E-4</v>
      </c>
      <c r="K1662" s="1">
        <f t="shared" si="689"/>
        <v>-1.7790923809680901E-5</v>
      </c>
      <c r="L1662" s="1">
        <f t="shared" si="680"/>
        <v>2.6471733333875452E-2</v>
      </c>
      <c r="M1662" s="1">
        <f t="shared" si="681"/>
        <v>2.5198329369785489E-2</v>
      </c>
      <c r="N1662" s="1">
        <f t="shared" si="682"/>
        <v>0.11120760147150292</v>
      </c>
      <c r="O1662" s="1">
        <f t="shared" si="683"/>
        <v>-0.82096677834317733</v>
      </c>
      <c r="P1662" s="1">
        <f t="shared" si="684"/>
        <v>-3.0362981894842843E-2</v>
      </c>
      <c r="Q1662" s="1">
        <f t="shared" si="690"/>
        <v>1.8846406716638664E-3</v>
      </c>
      <c r="R1662" s="1">
        <f t="shared" si="691"/>
        <v>5.7923169121875017E-6</v>
      </c>
      <c r="S1662" s="1">
        <f t="shared" si="692"/>
        <v>-8.1558858114202514E-4</v>
      </c>
      <c r="T1662" s="1">
        <f t="shared" si="693"/>
        <v>3.6566679128450483E-4</v>
      </c>
      <c r="U1662" s="1">
        <f t="shared" si="694"/>
        <v>-8.8102222811272882E-5</v>
      </c>
      <c r="V1662" s="1">
        <f t="shared" si="695"/>
        <v>6.5627637649723096E-3</v>
      </c>
      <c r="W1662" s="1">
        <f t="shared" ref="W1662:Z1681" si="702">+W$3*$F1662*ABS($F1662)*COS(2*PI()*$A1662/W$2+W$4)</f>
        <v>0</v>
      </c>
      <c r="X1662" s="1">
        <f t="shared" si="702"/>
        <v>0</v>
      </c>
      <c r="Y1662" s="1">
        <f t="shared" si="702"/>
        <v>0</v>
      </c>
      <c r="Z1662" s="1">
        <f t="shared" si="702"/>
        <v>0</v>
      </c>
      <c r="AA1662" s="1">
        <f>+AA$3*$F1662*ABS($F1662)*COS(2*PI()*$A1662/$AZ$22+AA$4)*COS(2*PI()*$A1662/$BA$22+AA$5)</f>
        <v>0</v>
      </c>
      <c r="AB1662" s="39">
        <f>+AB$3*$F1662*ABS($F1662)*COS(2*2*PI()*$A1662/$BA$33+AB$4)*COS(2*2*PI()*$A1662/$BA$34+AB$5)*COS(2*2*PI()*$A1662/$BA$35+AB$6)</f>
        <v>0</v>
      </c>
      <c r="AE1662" s="20">
        <f>+$AF$20*SIGN(SOI!A1661)*(ABS(SOI!A1661))^$AE$2</f>
        <v>0</v>
      </c>
      <c r="AF1662" s="20">
        <f>+$AF$20*SIGN(SOI!A1661)*SQRT(ABS(SOI!A1661))</f>
        <v>0</v>
      </c>
      <c r="AG1662" s="19">
        <f t="shared" si="699"/>
        <v>0.55534418577366962</v>
      </c>
      <c r="AH1662" s="19">
        <f t="shared" si="700"/>
        <v>0.34982689395096167</v>
      </c>
    </row>
    <row r="1663" spans="1:37" x14ac:dyDescent="0.25">
      <c r="A1663">
        <v>136.74999999999807</v>
      </c>
      <c r="B1663" s="2">
        <v>2016.7499999998756</v>
      </c>
      <c r="C1663">
        <f>+D1663+($D$2+E1663+F1663)*SOI!A1662*IF(B1663&gt;$C$18, IF(B1663&lt;$C$19,-1,1),1)</f>
        <v>0</v>
      </c>
      <c r="D1663">
        <f>+$D$3*((1-$D$5)*SOI!D1662+$D$5*SOI!D1661) +   $D$4*((1-$D$5)*SOI!E1662+$D$5*SOI!E1661)</f>
        <v>0</v>
      </c>
      <c r="E1663">
        <f t="shared" si="677"/>
        <v>1.2742092211361227</v>
      </c>
      <c r="F1663">
        <f t="shared" si="678"/>
        <v>2.1548088941276564</v>
      </c>
      <c r="G1663">
        <f t="shared" si="686"/>
        <v>3.4290181152637791</v>
      </c>
      <c r="H1663" s="21">
        <f t="shared" si="687"/>
        <v>-1.6628761732036243E-2</v>
      </c>
      <c r="I1663" s="37">
        <f t="shared" si="679"/>
        <v>-0.40424193774141859</v>
      </c>
      <c r="J1663" s="1">
        <f t="shared" si="688"/>
        <v>5.5419618794407309E-3</v>
      </c>
      <c r="K1663" s="1">
        <f t="shared" si="689"/>
        <v>2.2941786329204976E-4</v>
      </c>
      <c r="L1663" s="1">
        <f t="shared" si="680"/>
        <v>-0.94419590194974456</v>
      </c>
      <c r="M1663" s="1">
        <f t="shared" si="681"/>
        <v>-8.6153876710127281E-2</v>
      </c>
      <c r="N1663" s="1">
        <f t="shared" si="682"/>
        <v>-0.20408216122592093</v>
      </c>
      <c r="O1663" s="1">
        <f t="shared" si="683"/>
        <v>0.74960749915529534</v>
      </c>
      <c r="P1663" s="1">
        <f t="shared" si="684"/>
        <v>1.2022231319934407E-2</v>
      </c>
      <c r="Q1663" s="1">
        <f t="shared" si="690"/>
        <v>1.1825028771439565E-2</v>
      </c>
      <c r="R1663" s="1">
        <f t="shared" si="691"/>
        <v>2.6266408910877225E-4</v>
      </c>
      <c r="S1663" s="1">
        <f t="shared" si="692"/>
        <v>1.0817239527779552E-2</v>
      </c>
      <c r="T1663" s="1">
        <f t="shared" si="693"/>
        <v>1.1908953302145581E-2</v>
      </c>
      <c r="U1663" s="1">
        <f t="shared" si="694"/>
        <v>2.5211707742017205E-4</v>
      </c>
      <c r="V1663" s="1">
        <f t="shared" si="695"/>
        <v>4.7686780395432022E-3</v>
      </c>
      <c r="W1663" s="1">
        <f t="shared" si="702"/>
        <v>0</v>
      </c>
      <c r="X1663" s="1">
        <f t="shared" si="702"/>
        <v>0</v>
      </c>
      <c r="Y1663" s="1">
        <f t="shared" si="702"/>
        <v>0</v>
      </c>
      <c r="Z1663" s="1">
        <f t="shared" si="702"/>
        <v>0</v>
      </c>
      <c r="AA1663" s="1">
        <f>+AA$3*$F1663*ABS($F1663)*COS(2*PI()*$A1663/$AZ$22+AA$4)*COS(2*PI()*$A1663/$BA$22+AA$5)</f>
        <v>0</v>
      </c>
      <c r="AB1663" s="39">
        <f>+AB$3*$F1663*ABS($F1663)*COS(2*2*PI()*$A1663/$BA$33+AB$4)*COS(2*2*PI()*$A1663/$BA$34+AB$5)*COS(2*2*PI()*$A1663/$BA$35+AB$6)</f>
        <v>0</v>
      </c>
      <c r="AE1663" s="20">
        <f>+$AF$20*SIGN(SOI!A1662)*(ABS(SOI!A1662))^$AE$2</f>
        <v>0</v>
      </c>
      <c r="AF1663" s="20">
        <f>+$AF$20*SIGN(SOI!A1662)*SQRT(ABS(SOI!A1662))</f>
        <v>0</v>
      </c>
      <c r="AG1663" s="19">
        <f t="shared" si="699"/>
        <v>0.39398133348561526</v>
      </c>
      <c r="AH1663" s="19">
        <f t="shared" si="700"/>
        <v>0.30959321914883675</v>
      </c>
    </row>
    <row r="1664" spans="1:37" x14ac:dyDescent="0.25">
      <c r="A1664">
        <v>136.83333333333141</v>
      </c>
      <c r="B1664" s="2">
        <v>2016.8333333332089</v>
      </c>
      <c r="C1664">
        <f>+D1664+($D$2+E1664+F1664)*SOI!A1663*IF(B1664&gt;$C$18, IF(B1664&lt;$C$19,-1,1),1)</f>
        <v>0</v>
      </c>
      <c r="D1664">
        <f>+$D$3*((1-$D$5)*SOI!D1663+$D$5*SOI!D1662) +   $D$4*((1-$D$5)*SOI!E1663+$D$5*SOI!E1662)</f>
        <v>0</v>
      </c>
      <c r="E1664">
        <f t="shared" si="677"/>
        <v>-2.3875979236333214</v>
      </c>
      <c r="F1664">
        <f t="shared" si="678"/>
        <v>-3.6021538066156218</v>
      </c>
      <c r="G1664">
        <f t="shared" si="686"/>
        <v>-5.9897517302489431</v>
      </c>
      <c r="H1664" s="21">
        <f t="shared" si="687"/>
        <v>9.1868240582905103E-2</v>
      </c>
      <c r="I1664" s="37">
        <f t="shared" si="679"/>
        <v>1.2695645812958083</v>
      </c>
      <c r="J1664" s="1">
        <f t="shared" si="688"/>
        <v>3.0274055525713047E-2</v>
      </c>
      <c r="K1664" s="1">
        <f t="shared" si="689"/>
        <v>-2.9312769122513599E-6</v>
      </c>
      <c r="L1664" s="1">
        <f t="shared" si="680"/>
        <v>2.8674338689973378</v>
      </c>
      <c r="M1664" s="1">
        <f t="shared" si="681"/>
        <v>0.14985404232847857</v>
      </c>
      <c r="N1664" s="1">
        <f t="shared" si="682"/>
        <v>0.29464468059051063</v>
      </c>
      <c r="O1664" s="1">
        <f t="shared" si="683"/>
        <v>-9.9701173750798996E-2</v>
      </c>
      <c r="P1664" s="1">
        <f t="shared" si="684"/>
        <v>-3.8029187674068124E-4</v>
      </c>
      <c r="Q1664" s="1">
        <f t="shared" si="690"/>
        <v>2.9695415367016087E-2</v>
      </c>
      <c r="R1664" s="1">
        <f t="shared" si="691"/>
        <v>-2.0715781903131824E-3</v>
      </c>
      <c r="S1664" s="1">
        <f t="shared" si="692"/>
        <v>4.904824103716706E-2</v>
      </c>
      <c r="T1664" s="1">
        <f t="shared" si="693"/>
        <v>4.8102897857268401E-3</v>
      </c>
      <c r="U1664" s="1">
        <f t="shared" si="694"/>
        <v>2.5046535613623458E-5</v>
      </c>
      <c r="V1664" s="1">
        <f t="shared" si="695"/>
        <v>2.177827766484014E-4</v>
      </c>
      <c r="W1664" s="1">
        <f t="shared" si="702"/>
        <v>0</v>
      </c>
      <c r="X1664" s="1">
        <f t="shared" si="702"/>
        <v>0</v>
      </c>
      <c r="Y1664" s="1">
        <f t="shared" si="702"/>
        <v>0</v>
      </c>
      <c r="Z1664" s="1">
        <f t="shared" si="702"/>
        <v>0</v>
      </c>
      <c r="AA1664" s="1">
        <f>+AA$3*$F1664*ABS($F1664)*COS(2*PI()*$A1664/$AZ$22+AA$4)*COS(2*PI()*$A1664/$BA$22+AA$5)</f>
        <v>0</v>
      </c>
      <c r="AB1664" s="39">
        <f>+AB$3*$F1664*ABS($F1664)*COS(2*2*PI()*$A1664/$BA$33+AB$4)*COS(2*2*PI()*$A1664/$BA$34+AB$5)*COS(2*2*PI()*$A1664/$BA$35+AB$6)</f>
        <v>0</v>
      </c>
      <c r="AE1664" s="20">
        <f>+$AF$20*SIGN(SOI!A1663)*(ABS(SOI!A1663))^$AE$2</f>
        <v>0</v>
      </c>
      <c r="AF1664" s="20">
        <f>+$AF$20*SIGN(SOI!A1663)*SQRT(ABS(SOI!A1663))</f>
        <v>0</v>
      </c>
      <c r="AG1664" s="19">
        <f t="shared" si="699"/>
        <v>0.48753434938092521</v>
      </c>
      <c r="AH1664" s="19">
        <f t="shared" si="700"/>
        <v>0.35465848582883797</v>
      </c>
    </row>
    <row r="1665" spans="1:34" x14ac:dyDescent="0.25">
      <c r="A1665">
        <v>136.91666666666475</v>
      </c>
      <c r="B1665" s="2">
        <v>2016.9166666665421</v>
      </c>
      <c r="C1665">
        <f>+D1665+($D$2+E1665+F1665)*SOI!A1664*IF(B1665&gt;$C$18, IF(B1665&lt;$C$19,-1,1),1)</f>
        <v>0</v>
      </c>
      <c r="D1665">
        <f>+$D$3*((1-$D$5)*SOI!D1664+$D$5*SOI!D1663) +   $D$4*((1-$D$5)*SOI!E1664+$D$5*SOI!E1663)</f>
        <v>0</v>
      </c>
      <c r="E1665">
        <f t="shared" si="677"/>
        <v>41.120340000235053</v>
      </c>
      <c r="F1665">
        <f t="shared" si="678"/>
        <v>59.668464760630982</v>
      </c>
      <c r="G1665">
        <f t="shared" si="686"/>
        <v>100.78880476086604</v>
      </c>
      <c r="H1665" s="21">
        <f t="shared" si="687"/>
        <v>-0.41221056383692473</v>
      </c>
      <c r="I1665" s="37">
        <f t="shared" si="679"/>
        <v>-19.073304396123639</v>
      </c>
      <c r="J1665" s="1">
        <f t="shared" si="688"/>
        <v>2.0983246767271435</v>
      </c>
      <c r="K1665" s="1">
        <f t="shared" si="689"/>
        <v>2.7543559870372225</v>
      </c>
      <c r="L1665" s="1">
        <f t="shared" si="680"/>
        <v>-23.178540032296436</v>
      </c>
      <c r="M1665" s="1">
        <f t="shared" si="681"/>
        <v>-0.69135228961670181</v>
      </c>
      <c r="N1665" s="1">
        <f t="shared" si="682"/>
        <v>-1.2677691964538282</v>
      </c>
      <c r="O1665" s="1">
        <f t="shared" si="683"/>
        <v>8.7183617581966306</v>
      </c>
      <c r="P1665" s="1">
        <f t="shared" si="684"/>
        <v>0.50553705061161891</v>
      </c>
      <c r="Q1665" s="1">
        <f t="shared" si="690"/>
        <v>0.58947031262688487</v>
      </c>
      <c r="R1665" s="1">
        <f t="shared" si="691"/>
        <v>0.61779587673901304</v>
      </c>
      <c r="S1665" s="1">
        <f t="shared" si="692"/>
        <v>3.1705614132003315</v>
      </c>
      <c r="T1665" s="1">
        <f t="shared" si="693"/>
        <v>3.4001534810178726</v>
      </c>
      <c r="U1665" s="1">
        <f t="shared" si="694"/>
        <v>0.50021273842260228</v>
      </c>
      <c r="V1665" s="1">
        <f t="shared" si="695"/>
        <v>1.24566442806505</v>
      </c>
      <c r="W1665" s="1">
        <f t="shared" si="702"/>
        <v>0</v>
      </c>
      <c r="X1665" s="1">
        <f t="shared" si="702"/>
        <v>0</v>
      </c>
      <c r="Y1665" s="1">
        <f t="shared" si="702"/>
        <v>0</v>
      </c>
      <c r="Z1665" s="1">
        <f t="shared" si="702"/>
        <v>0</v>
      </c>
      <c r="AA1665" s="1">
        <f>+AA$3*$F1665*ABS($F1665)*COS(2*PI()*$A1665/$AZ$22+AA$4)*COS(2*PI()*$A1665/$BA$22+AA$5)</f>
        <v>0</v>
      </c>
      <c r="AB1665" s="39">
        <f>+AB$3*$F1665*ABS($F1665)*COS(2*2*PI()*$A1665/$BA$33+AB$4)*COS(2*2*PI()*$A1665/$BA$34+AB$5)*COS(2*2*PI()*$A1665/$BA$35+AB$6)</f>
        <v>0</v>
      </c>
      <c r="AE1665" s="20">
        <f>+$AF$20*SIGN(SOI!A1664)*(ABS(SOI!A1664))^$AE$2</f>
        <v>0</v>
      </c>
      <c r="AF1665" s="20">
        <f>+$AF$20*SIGN(SOI!A1664)*SQRT(ABS(SOI!A1664))</f>
        <v>0</v>
      </c>
      <c r="AG1665" s="19">
        <f t="shared" si="699"/>
        <v>0.51592748179679149</v>
      </c>
      <c r="AH1665" s="19">
        <f t="shared" si="700"/>
        <v>0.37298851417576828</v>
      </c>
    </row>
    <row r="1666" spans="1:34" x14ac:dyDescent="0.25">
      <c r="A1666">
        <v>136.9999999999981</v>
      </c>
      <c r="B1666" s="2">
        <v>2016.9999999998754</v>
      </c>
      <c r="C1666">
        <f>+D1666+($D$2+E1666+F1666)*SOI!A1665*IF(B1666&gt;$C$18, IF(B1666&lt;$C$19,-1,1),1)</f>
        <v>0</v>
      </c>
      <c r="D1666">
        <f>+$D$3*((1-$D$5)*SOI!D1665+$D$5*SOI!D1664) +   $D$4*((1-$D$5)*SOI!E1665+$D$5*SOI!E1664)</f>
        <v>0</v>
      </c>
      <c r="E1666">
        <f t="shared" si="677"/>
        <v>2.6892524468449426</v>
      </c>
      <c r="F1666">
        <f t="shared" si="678"/>
        <v>4.0227886367210193</v>
      </c>
      <c r="G1666">
        <f t="shared" si="686"/>
        <v>6.7120410835659623</v>
      </c>
      <c r="H1666" s="21">
        <f t="shared" si="687"/>
        <v>4.2402076686629042E-2</v>
      </c>
      <c r="I1666" s="37">
        <f t="shared" si="679"/>
        <v>-0.40156927541597137</v>
      </c>
      <c r="J1666" s="1">
        <f t="shared" si="688"/>
        <v>-6.5571627100926757E-3</v>
      </c>
      <c r="K1666" s="1">
        <f t="shared" si="689"/>
        <v>7.8287757891750443E-7</v>
      </c>
      <c r="L1666" s="1">
        <f t="shared" si="680"/>
        <v>-1.8226725187016205E-4</v>
      </c>
      <c r="M1666" s="1">
        <f t="shared" si="681"/>
        <v>0.10261435997950294</v>
      </c>
      <c r="N1666" s="1">
        <f t="shared" si="682"/>
        <v>0.20499267186881787</v>
      </c>
      <c r="O1666" s="1">
        <f t="shared" si="683"/>
        <v>2.1714698656499953</v>
      </c>
      <c r="P1666" s="1">
        <f t="shared" si="684"/>
        <v>7.3364385810781016E-2</v>
      </c>
      <c r="Q1666" s="1">
        <f t="shared" si="690"/>
        <v>1.4147145289136026E-2</v>
      </c>
      <c r="R1666" s="1">
        <f t="shared" si="691"/>
        <v>3.1216658871660536E-4</v>
      </c>
      <c r="S1666" s="1">
        <f t="shared" si="692"/>
        <v>-1.079366283304632E-2</v>
      </c>
      <c r="T1666" s="1">
        <f t="shared" si="693"/>
        <v>6.6594752766153246E-6</v>
      </c>
      <c r="U1666" s="1">
        <f t="shared" si="694"/>
        <v>1.5283456321093939E-3</v>
      </c>
      <c r="V1666" s="1">
        <f t="shared" si="695"/>
        <v>-2.9230180629481933E-2</v>
      </c>
      <c r="W1666" s="1">
        <f t="shared" si="702"/>
        <v>0</v>
      </c>
      <c r="X1666" s="1">
        <f t="shared" si="702"/>
        <v>0</v>
      </c>
      <c r="Y1666" s="1">
        <f t="shared" si="702"/>
        <v>0</v>
      </c>
      <c r="Z1666" s="1">
        <f t="shared" si="702"/>
        <v>0</v>
      </c>
      <c r="AA1666" s="1">
        <f>+AA$3*$F1666*ABS($F1666)*COS(2*PI()*$A1666/$AZ$22+AA$4)*COS(2*PI()*$A1666/$BA$22+AA$5)</f>
        <v>0</v>
      </c>
      <c r="AB1666" s="39">
        <f>+AB$3*$F1666*ABS($F1666)*COS(2*2*PI()*$A1666/$BA$33+AB$4)*COS(2*2*PI()*$A1666/$BA$34+AB$5)*COS(2*2*PI()*$A1666/$BA$35+AB$6)</f>
        <v>0</v>
      </c>
      <c r="AE1666" s="20">
        <f>+$AF$20*SIGN(SOI!A1665)*(ABS(SOI!A1665))^$AE$2</f>
        <v>0</v>
      </c>
      <c r="AF1666" s="20">
        <f>+$AF$20*SIGN(SOI!A1665)*SQRT(ABS(SOI!A1665))</f>
        <v>0</v>
      </c>
      <c r="AG1666" s="19">
        <f t="shared" si="699"/>
        <v>0.27710832387888862</v>
      </c>
      <c r="AH1666" s="19">
        <f t="shared" si="700"/>
        <v>0.3255131496731043</v>
      </c>
    </row>
    <row r="1667" spans="1:34" x14ac:dyDescent="0.25">
      <c r="A1667">
        <v>137.08333333333144</v>
      </c>
      <c r="B1667" s="2">
        <v>2017.0833333332087</v>
      </c>
      <c r="C1667">
        <f>+D1667+($D$2+E1667+F1667)*SOI!A1666*IF(B1667&gt;$C$18, IF(B1667&lt;$C$19,-1,1),1)</f>
        <v>0</v>
      </c>
      <c r="D1667">
        <f>+$D$3*((1-$D$5)*SOI!D1666+$D$5*SOI!D1665) +   $D$4*((1-$D$5)*SOI!E1666+$D$5*SOI!E1665)</f>
        <v>0</v>
      </c>
      <c r="E1667">
        <f t="shared" si="677"/>
        <v>-1.3464768077038149</v>
      </c>
      <c r="F1667">
        <f t="shared" si="678"/>
        <v>-2.2355410490410312</v>
      </c>
      <c r="G1667">
        <f t="shared" si="686"/>
        <v>-3.5820178567448462</v>
      </c>
      <c r="H1667" s="21">
        <f t="shared" si="687"/>
        <v>-1.9284108077322403E-2</v>
      </c>
      <c r="I1667" s="37">
        <f t="shared" si="679"/>
        <v>-0.3263084027872501</v>
      </c>
      <c r="J1667" s="1">
        <f t="shared" si="688"/>
        <v>4.44185086104222E-3</v>
      </c>
      <c r="K1667" s="1">
        <f t="shared" si="689"/>
        <v>-6.9570528955108582E-4</v>
      </c>
      <c r="L1667" s="1">
        <f t="shared" si="680"/>
        <v>0.73411941932574143</v>
      </c>
      <c r="M1667" s="1">
        <f t="shared" si="681"/>
        <v>-8.5543767304527424E-2</v>
      </c>
      <c r="N1667" s="1">
        <f t="shared" si="682"/>
        <v>-0.20261446909949962</v>
      </c>
      <c r="O1667" s="1">
        <f t="shared" si="683"/>
        <v>-1.0753086115329915</v>
      </c>
      <c r="P1667" s="1">
        <f t="shared" si="684"/>
        <v>-3.2687322830760701E-2</v>
      </c>
      <c r="Q1667" s="1">
        <f t="shared" si="690"/>
        <v>1.165684885373286E-2</v>
      </c>
      <c r="R1667" s="1">
        <f t="shared" si="691"/>
        <v>2.0900975234600582E-4</v>
      </c>
      <c r="S1667" s="1">
        <f t="shared" si="692"/>
        <v>8.6689949122200939E-3</v>
      </c>
      <c r="T1667" s="1">
        <f t="shared" si="693"/>
        <v>1.3282425686324787E-2</v>
      </c>
      <c r="U1667" s="1">
        <f t="shared" si="694"/>
        <v>-5.5332899314463138E-4</v>
      </c>
      <c r="V1667" s="1">
        <f t="shared" si="695"/>
        <v>-1.2872345419802343E-2</v>
      </c>
      <c r="W1667" s="1">
        <f t="shared" si="702"/>
        <v>0</v>
      </c>
      <c r="X1667" s="1">
        <f t="shared" si="702"/>
        <v>0</v>
      </c>
      <c r="Y1667" s="1">
        <f t="shared" si="702"/>
        <v>0</v>
      </c>
      <c r="Z1667" s="1">
        <f t="shared" si="702"/>
        <v>0</v>
      </c>
      <c r="AA1667" s="1">
        <f>+AA$3*$F1667*ABS($F1667)*COS(2*PI()*$A1667/$AZ$22+AA$4)*COS(2*PI()*$A1667/$BA$22+AA$5)</f>
        <v>0</v>
      </c>
      <c r="AB1667" s="39">
        <f>+AB$3*$F1667*ABS($F1667)*COS(2*2*PI()*$A1667/$BA$33+AB$4)*COS(2*2*PI()*$A1667/$BA$34+AB$5)*COS(2*2*PI()*$A1667/$BA$35+AB$6)</f>
        <v>0</v>
      </c>
      <c r="AE1667" s="20">
        <f>+$AF$20*SIGN(SOI!A1666)*(ABS(SOI!A1666))^$AE$2</f>
        <v>0</v>
      </c>
      <c r="AF1667" s="20">
        <f>+$AF$20*SIGN(SOI!A1666)*SQRT(ABS(SOI!A1666))</f>
        <v>0</v>
      </c>
      <c r="AG1667" s="19">
        <f t="shared" si="699"/>
        <v>0.34877169658596496</v>
      </c>
      <c r="AH1667" s="19">
        <f t="shared" si="700"/>
        <v>0.32833258568164103</v>
      </c>
    </row>
    <row r="1668" spans="1:34" x14ac:dyDescent="0.25">
      <c r="A1668">
        <v>137.16666666666478</v>
      </c>
      <c r="B1668" s="2">
        <v>2017.1666666665419</v>
      </c>
      <c r="C1668">
        <f>+D1668+($D$2+E1668+F1668)*SOI!A1667*IF(B1668&gt;$C$18, IF(B1668&lt;$C$19,-1,1),1)</f>
        <v>0</v>
      </c>
      <c r="D1668">
        <f>+$D$3*((1-$D$5)*SOI!D1667+$D$5*SOI!D1666) +   $D$4*((1-$D$5)*SOI!E1667+$D$5*SOI!E1666)</f>
        <v>0</v>
      </c>
      <c r="E1668">
        <f t="shared" si="677"/>
        <v>0.9408266746602667</v>
      </c>
      <c r="F1668">
        <f t="shared" si="678"/>
        <v>1.9004344634602743</v>
      </c>
      <c r="G1668">
        <f t="shared" si="686"/>
        <v>2.841261138120541</v>
      </c>
      <c r="H1668" s="21">
        <f t="shared" si="687"/>
        <v>-5.1529525428003469E-3</v>
      </c>
      <c r="I1668" s="37">
        <f t="shared" si="679"/>
        <v>0.46981678242590807</v>
      </c>
      <c r="J1668" s="1">
        <f t="shared" si="688"/>
        <v>2.684199357613078E-3</v>
      </c>
      <c r="K1668" s="1">
        <f t="shared" si="689"/>
        <v>3.5276669814455202E-5</v>
      </c>
      <c r="L1668" s="1">
        <f t="shared" si="680"/>
        <v>-1.1249937511517649</v>
      </c>
      <c r="M1668" s="1">
        <f t="shared" si="681"/>
        <v>3.5903674594999477E-2</v>
      </c>
      <c r="N1668" s="1">
        <f t="shared" si="682"/>
        <v>0.14862090567052932</v>
      </c>
      <c r="O1668" s="1">
        <f t="shared" si="683"/>
        <v>0.18983287720860823</v>
      </c>
      <c r="P1668" s="1">
        <f t="shared" si="684"/>
        <v>6.1266055923462487E-3</v>
      </c>
      <c r="Q1668" s="1">
        <f t="shared" si="690"/>
        <v>3.5887329279888028E-3</v>
      </c>
      <c r="R1668" s="1">
        <f t="shared" si="691"/>
        <v>-9.2646025660429341E-5</v>
      </c>
      <c r="S1668" s="1">
        <f t="shared" si="692"/>
        <v>9.15542405285346E-3</v>
      </c>
      <c r="T1668" s="1">
        <f t="shared" si="693"/>
        <v>3.5933465113117042E-3</v>
      </c>
      <c r="U1668" s="1">
        <f t="shared" si="694"/>
        <v>-1.4932216095417088E-4</v>
      </c>
      <c r="V1668" s="1">
        <f t="shared" si="695"/>
        <v>-1.7697328136106203E-3</v>
      </c>
      <c r="W1668" s="1">
        <f t="shared" si="702"/>
        <v>0</v>
      </c>
      <c r="X1668" s="1">
        <f t="shared" si="702"/>
        <v>0</v>
      </c>
      <c r="Y1668" s="1">
        <f t="shared" si="702"/>
        <v>0</v>
      </c>
      <c r="Z1668" s="1">
        <f t="shared" si="702"/>
        <v>0</v>
      </c>
      <c r="AA1668" s="1">
        <f>+AA$3*$F1668*ABS($F1668)*COS(2*PI()*$A1668/$AZ$22+AA$4)*COS(2*PI()*$A1668/$BA$22+AA$5)</f>
        <v>0</v>
      </c>
      <c r="AB1668" s="39">
        <f>+AB$3*$F1668*ABS($F1668)*COS(2*2*PI()*$A1668/$BA$33+AB$4)*COS(2*2*PI()*$A1668/$BA$34+AB$5)*COS(2*2*PI()*$A1668/$BA$35+AB$6)</f>
        <v>0</v>
      </c>
      <c r="AE1668" s="20">
        <f>+$AF$20*SIGN(SOI!A1667)*(ABS(SOI!A1667))^$AE$2</f>
        <v>0</v>
      </c>
      <c r="AF1668" s="20">
        <f>+$AF$20*SIGN(SOI!A1667)*SQRT(ABS(SOI!A1667))</f>
        <v>0</v>
      </c>
      <c r="AG1668" s="19">
        <f t="shared" si="699"/>
        <v>0.35545807384328865</v>
      </c>
      <c r="AH1668" s="19">
        <f t="shared" si="700"/>
        <v>0.33964322185326723</v>
      </c>
    </row>
    <row r="1669" spans="1:34" x14ac:dyDescent="0.25">
      <c r="A1669">
        <v>137.24999999999812</v>
      </c>
      <c r="B1669" s="2">
        <v>2017.2499999998752</v>
      </c>
      <c r="C1669">
        <f>+D1669+($D$2+E1669+F1669)*SOI!A1668*IF(B1669&gt;$C$18, IF(B1669&lt;$C$19,-1,1),1)</f>
        <v>0</v>
      </c>
      <c r="D1669">
        <f>+$D$3*((1-$D$5)*SOI!D1668+$D$5*SOI!D1667) +   $D$4*((1-$D$5)*SOI!E1668+$D$5*SOI!E1667)</f>
        <v>0</v>
      </c>
      <c r="E1669">
        <f t="shared" si="677"/>
        <v>-0.7629647372357109</v>
      </c>
      <c r="F1669">
        <f t="shared" si="678"/>
        <v>-2.154808894256794</v>
      </c>
      <c r="G1669">
        <f t="shared" si="686"/>
        <v>-2.9177736314925049</v>
      </c>
      <c r="H1669" s="21">
        <f t="shared" si="687"/>
        <v>2.4402938399521379E-3</v>
      </c>
      <c r="I1669" s="37">
        <f t="shared" si="679"/>
        <v>-0.36800632474999151</v>
      </c>
      <c r="J1669" s="1">
        <f t="shared" si="688"/>
        <v>-9.0328501458472913E-4</v>
      </c>
      <c r="K1669" s="1">
        <f t="shared" si="689"/>
        <v>-9.2985931674387555E-7</v>
      </c>
      <c r="L1669" s="1">
        <f t="shared" si="680"/>
        <v>0.57630408881827633</v>
      </c>
      <c r="M1669" s="1">
        <f t="shared" si="681"/>
        <v>1.5424893704375017E-2</v>
      </c>
      <c r="N1669" s="1">
        <f t="shared" si="682"/>
        <v>-6.7654781220462729E-2</v>
      </c>
      <c r="O1669" s="1">
        <f t="shared" si="683"/>
        <v>-3.4002164947940623E-2</v>
      </c>
      <c r="P1669" s="1">
        <f t="shared" si="684"/>
        <v>-1.7600007760538098E-3</v>
      </c>
      <c r="Q1669" s="1">
        <f t="shared" si="690"/>
        <v>-7.018479096907456E-4</v>
      </c>
      <c r="R1669" s="1">
        <f t="shared" si="691"/>
        <v>-1.4192386227699436E-5</v>
      </c>
      <c r="S1669" s="1">
        <f t="shared" si="692"/>
        <v>3.2645536584300803E-3</v>
      </c>
      <c r="T1669" s="1">
        <f t="shared" si="693"/>
        <v>3.2971281647984019E-4</v>
      </c>
      <c r="U1669" s="1">
        <f t="shared" si="694"/>
        <v>-3.3600362212966872E-5</v>
      </c>
      <c r="V1669" s="1">
        <f t="shared" si="695"/>
        <v>-2.3142977347277637E-4</v>
      </c>
      <c r="W1669" s="1">
        <f t="shared" si="702"/>
        <v>0</v>
      </c>
      <c r="X1669" s="1">
        <f t="shared" si="702"/>
        <v>0</v>
      </c>
      <c r="Y1669" s="1">
        <f t="shared" si="702"/>
        <v>0</v>
      </c>
      <c r="Z1669" s="1">
        <f t="shared" si="702"/>
        <v>0</v>
      </c>
      <c r="AA1669" s="1">
        <f>+AA$3*$F1669*ABS($F1669)*COS(2*PI()*$A1669/$AZ$22+AA$4)*COS(2*PI()*$A1669/$BA$22+AA$5)</f>
        <v>0</v>
      </c>
      <c r="AB1669" s="39">
        <f>+AB$3*$F1669*ABS($F1669)*COS(2*2*PI()*$A1669/$BA$33+AB$4)*COS(2*2*PI()*$A1669/$BA$34+AB$5)*COS(2*2*PI()*$A1669/$BA$35+AB$6)</f>
        <v>0</v>
      </c>
      <c r="AE1669" s="20">
        <f>+$AF$20*SIGN(SOI!A1668)*(ABS(SOI!A1668))^$AE$2</f>
        <v>0</v>
      </c>
      <c r="AF1669" s="20">
        <f>+$AF$20*SIGN(SOI!A1668)*SQRT(ABS(SOI!A1668))</f>
        <v>0</v>
      </c>
      <c r="AG1669" s="19">
        <f t="shared" si="699"/>
        <v>0.40688136800387154</v>
      </c>
      <c r="AH1669" s="19">
        <f t="shared" si="700"/>
        <v>0.38156960838473164</v>
      </c>
    </row>
    <row r="1670" spans="1:34" x14ac:dyDescent="0.25">
      <c r="A1670">
        <v>137.33333333333147</v>
      </c>
      <c r="B1670" s="2">
        <v>2017.3333333332084</v>
      </c>
      <c r="C1670">
        <f>+D1670+($D$2+E1670+F1670)*SOI!A1669*IF(B1670&gt;$C$18, IF(B1670&lt;$C$19,-1,1),1)</f>
        <v>0</v>
      </c>
      <c r="D1670">
        <f>+$D$3*((1-$D$5)*SOI!D1669+$D$5*SOI!D1668) +   $D$4*((1-$D$5)*SOI!E1669+$D$5*SOI!E1668)</f>
        <v>0</v>
      </c>
      <c r="E1670">
        <f t="shared" si="677"/>
        <v>0.68067141204661485</v>
      </c>
      <c r="F1670">
        <f t="shared" si="678"/>
        <v>3.6021538070877348</v>
      </c>
      <c r="G1670">
        <f t="shared" si="686"/>
        <v>4.2828252191343497</v>
      </c>
      <c r="H1670" s="21">
        <f t="shared" si="687"/>
        <v>9.5966734695401568E-3</v>
      </c>
      <c r="I1670" s="37">
        <f t="shared" si="679"/>
        <v>0.13951412260698687</v>
      </c>
      <c r="J1670" s="1">
        <f t="shared" si="688"/>
        <v>-1.715959441536348E-4</v>
      </c>
      <c r="K1670" s="1">
        <f t="shared" si="689"/>
        <v>8.289855033270604E-6</v>
      </c>
      <c r="L1670" s="1">
        <f t="shared" si="680"/>
        <v>-2.3432664212871213E-2</v>
      </c>
      <c r="M1670" s="1">
        <f t="shared" si="681"/>
        <v>-7.7293238427321069E-3</v>
      </c>
      <c r="N1670" s="1">
        <f t="shared" si="682"/>
        <v>-4.2283076852322146E-2</v>
      </c>
      <c r="O1670" s="1">
        <f t="shared" si="683"/>
        <v>0.37691295314710782</v>
      </c>
      <c r="P1670" s="1">
        <f t="shared" si="684"/>
        <v>3.4812730426179696E-2</v>
      </c>
      <c r="Q1670" s="1">
        <f t="shared" si="690"/>
        <v>2.1980138422805182E-4</v>
      </c>
      <c r="R1670" s="1">
        <f t="shared" si="691"/>
        <v>-1.6850225731011241E-6</v>
      </c>
      <c r="S1670" s="1">
        <f t="shared" si="692"/>
        <v>-7.7349015316190389E-4</v>
      </c>
      <c r="T1670" s="1">
        <f t="shared" si="693"/>
        <v>1.4860735025069849E-4</v>
      </c>
      <c r="U1670" s="1">
        <f t="shared" si="694"/>
        <v>-2.5196027656832805E-4</v>
      </c>
      <c r="V1670" s="1">
        <f t="shared" si="695"/>
        <v>2.8609650116038165E-3</v>
      </c>
      <c r="W1670" s="1">
        <f t="shared" si="702"/>
        <v>0</v>
      </c>
      <c r="X1670" s="1">
        <f t="shared" si="702"/>
        <v>0</v>
      </c>
      <c r="Y1670" s="1">
        <f t="shared" si="702"/>
        <v>0</v>
      </c>
      <c r="Z1670" s="1">
        <f t="shared" si="702"/>
        <v>0</v>
      </c>
      <c r="AA1670" s="1">
        <f>+AA$3*$F1670*ABS($F1670)*COS(2*PI()*$A1670/$AZ$22+AA$4)*COS(2*PI()*$A1670/$BA$22+AA$5)</f>
        <v>0</v>
      </c>
      <c r="AB1670" s="39">
        <f>+AB$3*$F1670*ABS($F1670)*COS(2*2*PI()*$A1670/$BA$33+AB$4)*COS(2*2*PI()*$A1670/$BA$34+AB$5)*COS(2*2*PI()*$A1670/$BA$35+AB$6)</f>
        <v>0</v>
      </c>
      <c r="AE1670" s="20">
        <f>+$AF$20*SIGN(SOI!A1669)*(ABS(SOI!A1669))^$AE$2</f>
        <v>0</v>
      </c>
      <c r="AF1670" s="20">
        <f>+$AF$20*SIGN(SOI!A1669)*SQRT(ABS(SOI!A1669))</f>
        <v>0</v>
      </c>
      <c r="AG1670" s="19">
        <f t="shared" si="699"/>
        <v>0.41235632651571308</v>
      </c>
      <c r="AH1670" s="19">
        <f t="shared" si="700"/>
        <v>0.39762549341201092</v>
      </c>
    </row>
    <row r="1671" spans="1:34" x14ac:dyDescent="0.25">
      <c r="A1671">
        <v>137.41666666666481</v>
      </c>
      <c r="B1671" s="2">
        <v>2017.4166666665417</v>
      </c>
      <c r="C1671">
        <f>+D1671+($D$2+E1671+F1671)*SOI!A1670*IF(B1671&gt;$C$18, IF(B1671&lt;$C$19,-1,1),1)</f>
        <v>0</v>
      </c>
      <c r="D1671">
        <f>+$D$3*((1-$D$5)*SOI!D1670+$D$5*SOI!D1669) +   $D$4*((1-$D$5)*SOI!E1670+$D$5*SOI!E1669)</f>
        <v>0</v>
      </c>
      <c r="E1671">
        <f t="shared" si="677"/>
        <v>-0.65467329757429338</v>
      </c>
      <c r="F1671">
        <f t="shared" si="678"/>
        <v>-59.668464760556354</v>
      </c>
      <c r="G1671">
        <f t="shared" si="686"/>
        <v>-60.323138058130645</v>
      </c>
      <c r="H1671" s="21">
        <f t="shared" si="687"/>
        <v>-4.3360074608381351E-2</v>
      </c>
      <c r="I1671" s="37">
        <f t="shared" si="679"/>
        <v>-0.18672623023094062</v>
      </c>
      <c r="J1671" s="1">
        <f t="shared" si="688"/>
        <v>8.6505150319980934E-2</v>
      </c>
      <c r="K1671" s="1">
        <f t="shared" si="689"/>
        <v>1.8512084583896134E-3</v>
      </c>
      <c r="L1671" s="1">
        <f t="shared" si="680"/>
        <v>0.15527551772714485</v>
      </c>
      <c r="M1671" s="1">
        <f t="shared" si="681"/>
        <v>-2.9113156367130073</v>
      </c>
      <c r="N1671" s="1">
        <f t="shared" si="682"/>
        <v>1.4470937811033067</v>
      </c>
      <c r="O1671" s="1">
        <f t="shared" si="683"/>
        <v>0.48097504218266879</v>
      </c>
      <c r="P1671" s="1">
        <f t="shared" si="684"/>
        <v>-0.91935593014123984</v>
      </c>
      <c r="Q1671" s="1">
        <f t="shared" si="690"/>
        <v>-2.8334027235824144</v>
      </c>
      <c r="R1671" s="1">
        <f t="shared" si="691"/>
        <v>-2.9071722490131499E-2</v>
      </c>
      <c r="S1671" s="1">
        <f t="shared" si="692"/>
        <v>-3.5430072515203991E-2</v>
      </c>
      <c r="T1671" s="1">
        <f t="shared" si="693"/>
        <v>-1.2566174489188494E-3</v>
      </c>
      <c r="U1671" s="1">
        <f t="shared" si="694"/>
        <v>-8.9056337035144824E-3</v>
      </c>
      <c r="V1671" s="1">
        <f t="shared" si="695"/>
        <v>2.5857601366148129</v>
      </c>
      <c r="W1671" s="1">
        <f t="shared" si="702"/>
        <v>0</v>
      </c>
      <c r="X1671" s="1">
        <f t="shared" si="702"/>
        <v>0</v>
      </c>
      <c r="Y1671" s="1">
        <f t="shared" si="702"/>
        <v>0</v>
      </c>
      <c r="Z1671" s="1">
        <f t="shared" si="702"/>
        <v>0</v>
      </c>
      <c r="AA1671" s="1">
        <f>+AA$3*$F1671*ABS($F1671)*COS(2*PI()*$A1671/$AZ$22+AA$4)*COS(2*PI()*$A1671/$BA$22+AA$5)</f>
        <v>0</v>
      </c>
      <c r="AB1671" s="39">
        <f>+AB$3*$F1671*ABS($F1671)*COS(2*2*PI()*$A1671/$BA$33+AB$4)*COS(2*2*PI()*$A1671/$BA$34+AB$5)*COS(2*2*PI()*$A1671/$BA$35+AB$6)</f>
        <v>0</v>
      </c>
      <c r="AE1671" s="20">
        <f>+$AF$20*SIGN(SOI!A1670)*(ABS(SOI!A1670))^$AE$2</f>
        <v>0</v>
      </c>
      <c r="AF1671" s="20">
        <f>+$AF$20*SIGN(SOI!A1670)*SQRT(ABS(SOI!A1670))</f>
        <v>0</v>
      </c>
      <c r="AG1671" s="19">
        <f t="shared" si="699"/>
        <v>0.40195556555434198</v>
      </c>
      <c r="AH1671" s="19">
        <f t="shared" si="700"/>
        <v>0.41606742999887403</v>
      </c>
    </row>
    <row r="1672" spans="1:34" x14ac:dyDescent="0.25">
      <c r="A1672">
        <v>137.49999999999815</v>
      </c>
      <c r="B1672" s="2">
        <v>2017.4999999998749</v>
      </c>
      <c r="C1672">
        <f>+D1672+($D$2+E1672+F1672)*SOI!A1671*IF(B1672&gt;$C$18, IF(B1672&lt;$C$19,-1,1),1)</f>
        <v>0</v>
      </c>
      <c r="D1672">
        <f>+$D$3*((1-$D$5)*SOI!D1671+$D$5*SOI!D1670) +   $D$4*((1-$D$5)*SOI!E1671+$D$5*SOI!E1670)</f>
        <v>0</v>
      </c>
      <c r="E1672">
        <f t="shared" si="677"/>
        <v>0.67488859926909051</v>
      </c>
      <c r="F1672">
        <f t="shared" si="678"/>
        <v>-4.022788637145414</v>
      </c>
      <c r="G1672">
        <f t="shared" si="686"/>
        <v>-3.3479000378763235</v>
      </c>
      <c r="H1672" s="21">
        <f t="shared" si="687"/>
        <v>-2.5711149609073815E-2</v>
      </c>
      <c r="I1672" s="37">
        <f t="shared" si="679"/>
        <v>-0.38991672241050801</v>
      </c>
      <c r="J1672" s="1">
        <f t="shared" si="688"/>
        <v>2.9438468881495559E-2</v>
      </c>
      <c r="K1672" s="1">
        <f t="shared" si="689"/>
        <v>-2.803042930268332E-4</v>
      </c>
      <c r="L1672" s="1">
        <f t="shared" si="680"/>
        <v>-0.7853260070831779</v>
      </c>
      <c r="M1672" s="1">
        <f t="shared" si="681"/>
        <v>-0.47445607775540899</v>
      </c>
      <c r="N1672" s="1">
        <f t="shared" si="682"/>
        <v>3.8569204550216403E-2</v>
      </c>
      <c r="O1672" s="1">
        <f t="shared" si="683"/>
        <v>0.34291746323930083</v>
      </c>
      <c r="P1672" s="1">
        <f t="shared" si="684"/>
        <v>-3.8605043860255636E-2</v>
      </c>
      <c r="Q1672" s="1">
        <f t="shared" si="690"/>
        <v>-1.2307193625537749E-2</v>
      </c>
      <c r="R1672" s="1">
        <f t="shared" si="691"/>
        <v>-2.6368657690960316E-4</v>
      </c>
      <c r="S1672" s="1">
        <f t="shared" si="692"/>
        <v>-1.9718895158686439E-3</v>
      </c>
      <c r="T1672" s="1">
        <f t="shared" si="693"/>
        <v>4.5312407855089866E-3</v>
      </c>
      <c r="U1672" s="1">
        <f t="shared" si="694"/>
        <v>-7.8089335729416523E-4</v>
      </c>
      <c r="V1672" s="1">
        <f t="shared" si="695"/>
        <v>2.8939605677750749E-3</v>
      </c>
      <c r="W1672" s="1">
        <f t="shared" si="702"/>
        <v>0</v>
      </c>
      <c r="X1672" s="1">
        <f t="shared" si="702"/>
        <v>0</v>
      </c>
      <c r="Y1672" s="1">
        <f t="shared" si="702"/>
        <v>0</v>
      </c>
      <c r="Z1672" s="1">
        <f t="shared" si="702"/>
        <v>0</v>
      </c>
      <c r="AA1672" s="1">
        <f>+AA$3*$F1672*ABS($F1672)*COS(2*PI()*$A1672/$AZ$22+AA$4)*COS(2*PI()*$A1672/$BA$22+AA$5)</f>
        <v>0</v>
      </c>
      <c r="AB1672" s="39">
        <f>+AB$3*$F1672*ABS($F1672)*COS(2*2*PI()*$A1672/$BA$33+AB$4)*COS(2*2*PI()*$A1672/$BA$34+AB$5)*COS(2*2*PI()*$A1672/$BA$35+AB$6)</f>
        <v>0</v>
      </c>
      <c r="AE1672" s="20">
        <f>+$AF$20*SIGN(SOI!A1671)*(ABS(SOI!A1671))^$AE$2</f>
        <v>0</v>
      </c>
      <c r="AF1672" s="20">
        <f>+$AF$20*SIGN(SOI!A1671)*SQRT(ABS(SOI!A1671))</f>
        <v>0</v>
      </c>
      <c r="AG1672" s="19">
        <f t="shared" si="699"/>
        <v>0.41665804573395937</v>
      </c>
      <c r="AH1672" s="19">
        <f t="shared" si="700"/>
        <v>0.4596781205889251</v>
      </c>
    </row>
    <row r="1673" spans="1:34" x14ac:dyDescent="0.25">
      <c r="A1673">
        <v>137.5833333333315</v>
      </c>
      <c r="B1673" s="2">
        <v>2017.5833333332082</v>
      </c>
      <c r="C1673">
        <f>+D1673+($D$2+E1673+F1673)*SOI!A1672*IF(B1673&gt;$C$18, IF(B1673&lt;$C$19,-1,1),1)</f>
        <v>0</v>
      </c>
      <c r="D1673">
        <f>+$D$3*((1-$D$5)*SOI!D1672+$D$5*SOI!D1671) +   $D$4*((1-$D$5)*SOI!E1672+$D$5*SOI!E1671)</f>
        <v>0</v>
      </c>
      <c r="E1673">
        <f t="shared" si="677"/>
        <v>-0.74906623533996308</v>
      </c>
      <c r="F1673">
        <f t="shared" si="678"/>
        <v>2.2355410493434285</v>
      </c>
      <c r="G1673">
        <f t="shared" si="686"/>
        <v>1.4864748140034654</v>
      </c>
      <c r="H1673" s="21">
        <f t="shared" si="687"/>
        <v>3.0855794299666436E-2</v>
      </c>
      <c r="I1673" s="37">
        <f t="shared" si="679"/>
        <v>0.45129871678097899</v>
      </c>
      <c r="J1673" s="1">
        <f t="shared" si="688"/>
        <v>2.4026613707126256E-2</v>
      </c>
      <c r="K1673" s="1">
        <f t="shared" si="689"/>
        <v>9.3929084861281504E-8</v>
      </c>
      <c r="L1673" s="1">
        <f t="shared" si="680"/>
        <v>0.7144634270092397</v>
      </c>
      <c r="M1673" s="1">
        <f t="shared" si="681"/>
        <v>0.33456547658639363</v>
      </c>
      <c r="N1673" s="1">
        <f t="shared" si="682"/>
        <v>1.4013130221425616E-2</v>
      </c>
      <c r="O1673" s="1">
        <f t="shared" si="683"/>
        <v>-1.9182064914572325E-3</v>
      </c>
      <c r="P1673" s="1">
        <f t="shared" si="684"/>
        <v>2.5420179649885901E-3</v>
      </c>
      <c r="Q1673" s="1">
        <f t="shared" si="690"/>
        <v>3.1531063514078591E-3</v>
      </c>
      <c r="R1673" s="1">
        <f t="shared" si="691"/>
        <v>-7.8191554248327786E-5</v>
      </c>
      <c r="S1673" s="1">
        <f t="shared" si="692"/>
        <v>8.2921908887966173E-4</v>
      </c>
      <c r="T1673" s="1">
        <f t="shared" si="693"/>
        <v>2.3059660937925691E-5</v>
      </c>
      <c r="U1673" s="1">
        <f t="shared" si="694"/>
        <v>-5.9513916483374635E-5</v>
      </c>
      <c r="V1673" s="1">
        <f t="shared" si="695"/>
        <v>-6.9234354952670061E-5</v>
      </c>
      <c r="W1673" s="1">
        <f t="shared" si="702"/>
        <v>0</v>
      </c>
      <c r="X1673" s="1">
        <f t="shared" si="702"/>
        <v>0</v>
      </c>
      <c r="Y1673" s="1">
        <f t="shared" si="702"/>
        <v>0</v>
      </c>
      <c r="Z1673" s="1">
        <f t="shared" si="702"/>
        <v>0</v>
      </c>
      <c r="AA1673" s="1">
        <f>+AA$3*$F1673*ABS($F1673)*COS(2*PI()*$A1673/$AZ$22+AA$4)*COS(2*PI()*$A1673/$BA$22+AA$5)</f>
        <v>0</v>
      </c>
      <c r="AB1673" s="39">
        <f>+AB$3*$F1673*ABS($F1673)*COS(2*2*PI()*$A1673/$BA$33+AB$4)*COS(2*2*PI()*$A1673/$BA$34+AB$5)*COS(2*2*PI()*$A1673/$BA$35+AB$6)</f>
        <v>0</v>
      </c>
      <c r="AE1673" s="20">
        <f>+$AF$20*SIGN(SOI!A1672)*(ABS(SOI!A1672))^$AE$2</f>
        <v>0</v>
      </c>
      <c r="AF1673" s="20">
        <f>+$AF$20*SIGN(SOI!A1672)*SQRT(ABS(SOI!A1672))</f>
        <v>0</v>
      </c>
      <c r="AG1673" s="19">
        <f t="shared" si="699"/>
        <v>0.53858413685613227</v>
      </c>
      <c r="AH1673" s="19">
        <f t="shared" si="700"/>
        <v>0.58012251513498747</v>
      </c>
    </row>
    <row r="1674" spans="1:34" x14ac:dyDescent="0.25">
      <c r="A1674">
        <v>137.66666666666484</v>
      </c>
      <c r="B1674" s="2">
        <v>2017.6666666665415</v>
      </c>
      <c r="C1674">
        <f>+D1674+($D$2+E1674+F1674)*SOI!A1673*IF(B1674&gt;$C$18, IF(B1674&lt;$C$19,-1,1),1)</f>
        <v>0</v>
      </c>
      <c r="D1674">
        <f>+$D$3*((1-$D$5)*SOI!D1673+$D$5*SOI!D1672) +   $D$4*((1-$D$5)*SOI!E1673+$D$5*SOI!E1672)</f>
        <v>0</v>
      </c>
      <c r="E1674">
        <f t="shared" si="677"/>
        <v>0.91133851639702179</v>
      </c>
      <c r="F1674">
        <f t="shared" si="678"/>
        <v>-1.90043446372766</v>
      </c>
      <c r="G1674">
        <f t="shared" si="686"/>
        <v>-0.98909594733063821</v>
      </c>
      <c r="H1674" s="21">
        <f t="shared" si="687"/>
        <v>-5.5444992575175078E-3</v>
      </c>
      <c r="I1674" s="37">
        <f t="shared" si="679"/>
        <v>-0.31252991480855713</v>
      </c>
      <c r="J1674" s="1">
        <f t="shared" si="688"/>
        <v>9.5551556514689769E-3</v>
      </c>
      <c r="K1674" s="1">
        <f t="shared" si="689"/>
        <v>-3.4352160406248608E-6</v>
      </c>
      <c r="L1674" s="1">
        <f t="shared" si="680"/>
        <v>-0.12002819884482185</v>
      </c>
      <c r="M1674" s="1">
        <f t="shared" si="681"/>
        <v>-0.19213161341227439</v>
      </c>
      <c r="N1674" s="1">
        <f t="shared" si="682"/>
        <v>-1.8125917285656743E-3</v>
      </c>
      <c r="O1674" s="1">
        <f t="shared" si="683"/>
        <v>0.3418887669125924</v>
      </c>
      <c r="P1674" s="1">
        <f t="shared" si="684"/>
        <v>-3.1048442352150734E-3</v>
      </c>
      <c r="Q1674" s="1">
        <f t="shared" si="690"/>
        <v>2.342184812098822E-4</v>
      </c>
      <c r="R1674" s="1">
        <f t="shared" si="691"/>
        <v>4.0222576088837162E-6</v>
      </c>
      <c r="S1674" s="1">
        <f t="shared" si="692"/>
        <v>7.4278242962426609E-5</v>
      </c>
      <c r="T1674" s="1">
        <f t="shared" si="693"/>
        <v>6.9047137626101183E-4</v>
      </c>
      <c r="U1674" s="1">
        <f t="shared" si="694"/>
        <v>-5.0339306462408463E-5</v>
      </c>
      <c r="V1674" s="1">
        <f t="shared" si="695"/>
        <v>-1.0938246041796447E-5</v>
      </c>
      <c r="W1674" s="1">
        <f t="shared" si="702"/>
        <v>0</v>
      </c>
      <c r="X1674" s="1">
        <f t="shared" si="702"/>
        <v>0</v>
      </c>
      <c r="Y1674" s="1">
        <f t="shared" si="702"/>
        <v>0</v>
      </c>
      <c r="Z1674" s="1">
        <f t="shared" si="702"/>
        <v>0</v>
      </c>
      <c r="AA1674" s="1">
        <f>+AA$3*$F1674*ABS($F1674)*COS(2*PI()*$A1674/$AZ$22+AA$4)*COS(2*PI()*$A1674/$BA$22+AA$5)</f>
        <v>0</v>
      </c>
      <c r="AB1674" s="39">
        <f>+AB$3*$F1674*ABS($F1674)*COS(2*2*PI()*$A1674/$BA$33+AB$4)*COS(2*2*PI()*$A1674/$BA$34+AB$5)*COS(2*2*PI()*$A1674/$BA$35+AB$6)</f>
        <v>0</v>
      </c>
      <c r="AE1674" s="20">
        <f>+$AF$20*SIGN(SOI!A1673)*(ABS(SOI!A1673))^$AE$2</f>
        <v>0</v>
      </c>
      <c r="AF1674" s="20">
        <f>+$AF$20*SIGN(SOI!A1673)*SQRT(ABS(SOI!A1673))</f>
        <v>0</v>
      </c>
      <c r="AG1674" s="19">
        <f t="shared" si="699"/>
        <v>-0.97201491915990645</v>
      </c>
      <c r="AH1674" s="19">
        <f t="shared" si="700"/>
        <v>0.81375606297539438</v>
      </c>
    </row>
    <row r="1675" spans="1:34" x14ac:dyDescent="0.25">
      <c r="A1675">
        <v>137.74999999999818</v>
      </c>
      <c r="B1675" s="2">
        <v>2017.7499999998747</v>
      </c>
      <c r="C1675">
        <f>+D1675+($D$2+E1675+F1675)*SOI!A1674*IF(B1675&gt;$C$18, IF(B1675&lt;$C$19,-1,1),1)</f>
        <v>0</v>
      </c>
      <c r="D1675">
        <f>+$D$3*((1-$D$5)*SOI!D1674+$D$5*SOI!D1673) +   $D$4*((1-$D$5)*SOI!E1674+$D$5*SOI!E1673)</f>
        <v>0</v>
      </c>
      <c r="E1675">
        <f t="shared" si="677"/>
        <v>-1.2742092211057496</v>
      </c>
      <c r="F1675">
        <f t="shared" si="678"/>
        <v>2.1548088945309498</v>
      </c>
      <c r="G1675">
        <f t="shared" si="686"/>
        <v>0.88059967342520018</v>
      </c>
      <c r="H1675" s="21">
        <f t="shared" si="687"/>
        <v>-2.2494602846886785E-2</v>
      </c>
      <c r="I1675" s="37">
        <f t="shared" si="679"/>
        <v>-0.10512345463282326</v>
      </c>
      <c r="J1675" s="1">
        <f t="shared" si="688"/>
        <v>7.6243932088355232E-4</v>
      </c>
      <c r="K1675" s="1">
        <f t="shared" si="689"/>
        <v>1.5444434607280193E-4</v>
      </c>
      <c r="L1675" s="1">
        <f t="shared" si="680"/>
        <v>0.24774081167025686</v>
      </c>
      <c r="M1675" s="1">
        <f t="shared" si="681"/>
        <v>-4.5578320568532477E-2</v>
      </c>
      <c r="N1675" s="1">
        <f t="shared" si="682"/>
        <v>-5.1334140418096572E-2</v>
      </c>
      <c r="O1675" s="1">
        <f t="shared" si="683"/>
        <v>-1.199941132894139</v>
      </c>
      <c r="P1675" s="1">
        <f t="shared" si="684"/>
        <v>1.9269409245423426E-2</v>
      </c>
      <c r="Q1675" s="1">
        <f t="shared" si="690"/>
        <v>1.5735731977452123E-3</v>
      </c>
      <c r="R1675" s="1">
        <f t="shared" si="691"/>
        <v>9.089577609590048E-6</v>
      </c>
      <c r="S1675" s="1">
        <f t="shared" si="692"/>
        <v>7.0758065894785274E-4</v>
      </c>
      <c r="T1675" s="1">
        <f t="shared" si="693"/>
        <v>5.0019005823303897E-3</v>
      </c>
      <c r="U1675" s="1">
        <f t="shared" si="694"/>
        <v>1.0508575334748147E-4</v>
      </c>
      <c r="V1675" s="1">
        <f t="shared" si="695"/>
        <v>1.922571816634673E-3</v>
      </c>
      <c r="W1675" s="1">
        <f t="shared" si="702"/>
        <v>0</v>
      </c>
      <c r="X1675" s="1">
        <f t="shared" si="702"/>
        <v>0</v>
      </c>
      <c r="Y1675" s="1">
        <f t="shared" si="702"/>
        <v>0</v>
      </c>
      <c r="Z1675" s="1">
        <f t="shared" si="702"/>
        <v>0</v>
      </c>
      <c r="AA1675" s="1">
        <f>+AA$3*$F1675*ABS($F1675)*COS(2*PI()*$A1675/$AZ$22+AA$4)*COS(2*PI()*$A1675/$BA$22+AA$5)</f>
        <v>0</v>
      </c>
      <c r="AB1675" s="39">
        <f>+AB$3*$F1675*ABS($F1675)*COS(2*2*PI()*$A1675/$BA$33+AB$4)*COS(2*2*PI()*$A1675/$BA$34+AB$5)*COS(2*2*PI()*$A1675/$BA$35+AB$6)</f>
        <v>0</v>
      </c>
      <c r="AE1675" s="20">
        <f>+$AF$20*SIGN(SOI!A1674)*(ABS(SOI!A1674))^$AE$2</f>
        <v>0</v>
      </c>
      <c r="AF1675" s="20">
        <f>+$AF$20*SIGN(SOI!A1674)*SQRT(ABS(SOI!A1674))</f>
        <v>0</v>
      </c>
      <c r="AG1675" s="19">
        <f t="shared" si="699"/>
        <v>-1.1434419913636471</v>
      </c>
      <c r="AH1675" s="19">
        <f t="shared" si="700"/>
        <v>0.79144854928107222</v>
      </c>
    </row>
    <row r="1676" spans="1:34" x14ac:dyDescent="0.25">
      <c r="A1676">
        <v>137.83333333333152</v>
      </c>
      <c r="B1676" s="2">
        <v>2017.833333333208</v>
      </c>
      <c r="C1676">
        <f>+D1676+($D$2+E1676+F1676)*SOI!A1675*IF(B1676&gt;$C$18, IF(B1676&lt;$C$19,-1,1),1)</f>
        <v>0</v>
      </c>
      <c r="D1676">
        <f>+$D$3*((1-$D$5)*SOI!D1675+$D$5*SOI!D1674) +   $D$4*((1-$D$5)*SOI!E1675+$D$5*SOI!E1674)</f>
        <v>0</v>
      </c>
      <c r="E1676">
        <f t="shared" si="677"/>
        <v>2.3875979235809277</v>
      </c>
      <c r="F1676">
        <f t="shared" si="678"/>
        <v>-3.6021538073630541</v>
      </c>
      <c r="G1676">
        <f t="shared" si="686"/>
        <v>-1.2145558837821264</v>
      </c>
      <c r="H1676" s="21">
        <f t="shared" si="687"/>
        <v>2.6805908332761974E-2</v>
      </c>
      <c r="I1676" s="37">
        <f t="shared" si="679"/>
        <v>1.0939010896929948</v>
      </c>
      <c r="J1676" s="1">
        <f t="shared" si="688"/>
        <v>9.9026760337571865E-2</v>
      </c>
      <c r="K1676" s="1">
        <f t="shared" si="689"/>
        <v>-4.8393884643450433E-3</v>
      </c>
      <c r="L1676" s="1">
        <f t="shared" si="680"/>
        <v>-2.4396215543057123</v>
      </c>
      <c r="M1676" s="1">
        <f t="shared" si="681"/>
        <v>0.56888852488639785</v>
      </c>
      <c r="N1676" s="1">
        <f t="shared" si="682"/>
        <v>0.16305563809567569</v>
      </c>
      <c r="O1676" s="1">
        <f t="shared" si="683"/>
        <v>1.7332974890134325</v>
      </c>
      <c r="P1676" s="1">
        <f t="shared" si="684"/>
        <v>-4.2447175652301695E-2</v>
      </c>
      <c r="Q1676" s="1">
        <f t="shared" si="690"/>
        <v>6.2385739994694558E-2</v>
      </c>
      <c r="R1676" s="1">
        <f t="shared" si="691"/>
        <v>-3.7499071435008039E-3</v>
      </c>
      <c r="S1676" s="1">
        <f t="shared" si="692"/>
        <v>2.3387505891677301E-2</v>
      </c>
      <c r="T1676" s="1">
        <f t="shared" si="693"/>
        <v>7.1149708990222812E-2</v>
      </c>
      <c r="U1676" s="1">
        <f t="shared" si="694"/>
        <v>2.4088106935744556E-3</v>
      </c>
      <c r="V1676" s="1">
        <f t="shared" si="695"/>
        <v>1.3452174607716591E-2</v>
      </c>
      <c r="W1676" s="1">
        <f t="shared" si="702"/>
        <v>0</v>
      </c>
      <c r="X1676" s="1">
        <f t="shared" si="702"/>
        <v>0</v>
      </c>
      <c r="Y1676" s="1">
        <f t="shared" si="702"/>
        <v>0</v>
      </c>
      <c r="Z1676" s="1">
        <f t="shared" si="702"/>
        <v>0</v>
      </c>
      <c r="AA1676" s="1">
        <f>+AA$3*$F1676*ABS($F1676)*COS(2*PI()*$A1676/$AZ$22+AA$4)*COS(2*PI()*$A1676/$BA$22+AA$5)</f>
        <v>0</v>
      </c>
      <c r="AB1676" s="39">
        <f>+AB$3*$F1676*ABS($F1676)*COS(2*2*PI()*$A1676/$BA$33+AB$4)*COS(2*2*PI()*$A1676/$BA$34+AB$5)*COS(2*2*PI()*$A1676/$BA$35+AB$6)</f>
        <v>0</v>
      </c>
      <c r="AE1676" s="20">
        <f>+$AF$20*SIGN(SOI!A1675)*(ABS(SOI!A1675))^$AE$2</f>
        <v>0</v>
      </c>
      <c r="AF1676" s="20">
        <f>+$AF$20*SIGN(SOI!A1675)*SQRT(ABS(SOI!A1675))</f>
        <v>0</v>
      </c>
      <c r="AG1676" s="19">
        <f t="shared" si="699"/>
        <v>-1.0887070218321593</v>
      </c>
      <c r="AH1676" s="19">
        <f t="shared" si="700"/>
        <v>0.82683997985703395</v>
      </c>
    </row>
    <row r="1677" spans="1:34" x14ac:dyDescent="0.25">
      <c r="A1677">
        <v>137.91666666666487</v>
      </c>
      <c r="B1677" s="2">
        <v>2017.9166666665412</v>
      </c>
      <c r="C1677">
        <f>+D1677+($D$2+E1677+F1677)*SOI!A1676*IF(B1677&gt;$C$18, IF(B1677&lt;$C$19,-1,1),1)</f>
        <v>0</v>
      </c>
      <c r="D1677">
        <f>+$D$3*((1-$D$5)*SOI!D1676+$D$5*SOI!D1675) +   $D$4*((1-$D$5)*SOI!E1676+$D$5*SOI!E1675)</f>
        <v>0</v>
      </c>
      <c r="E1677">
        <f t="shared" si="677"/>
        <v>-41.120340000245839</v>
      </c>
      <c r="F1677">
        <f t="shared" si="678"/>
        <v>59.668464760503639</v>
      </c>
      <c r="G1677">
        <f t="shared" si="686"/>
        <v>18.548124760257799</v>
      </c>
      <c r="H1677" s="21">
        <f t="shared" si="687"/>
        <v>2.481325761868157</v>
      </c>
      <c r="I1677" s="37">
        <f t="shared" si="679"/>
        <v>-24.294379568637783</v>
      </c>
      <c r="J1677" s="1">
        <f t="shared" si="688"/>
        <v>53.74559166471623</v>
      </c>
      <c r="K1677" s="1">
        <f t="shared" si="689"/>
        <v>1.82435396587709</v>
      </c>
      <c r="L1677" s="1">
        <f t="shared" si="680"/>
        <v>44.97467282620881</v>
      </c>
      <c r="M1677" s="1">
        <f t="shared" si="681"/>
        <v>-13.902397219196756</v>
      </c>
      <c r="N1677" s="1">
        <f t="shared" si="682"/>
        <v>-2.5028802033588837</v>
      </c>
      <c r="O1677" s="1">
        <f t="shared" si="683"/>
        <v>-4.1124590498555875</v>
      </c>
      <c r="P1677" s="1">
        <f t="shared" si="684"/>
        <v>0.36584185386005857</v>
      </c>
      <c r="Q1677" s="1">
        <f t="shared" si="690"/>
        <v>23.401952481258743</v>
      </c>
      <c r="R1677" s="1">
        <f t="shared" si="691"/>
        <v>31.240288331401558</v>
      </c>
      <c r="S1677" s="1">
        <f t="shared" si="692"/>
        <v>7.9728925352674223</v>
      </c>
      <c r="T1677" s="1">
        <f t="shared" si="693"/>
        <v>3.1120542397369566</v>
      </c>
      <c r="U1677" s="1">
        <f t="shared" si="694"/>
        <v>0.46107865612000187</v>
      </c>
      <c r="V1677" s="1">
        <f t="shared" si="695"/>
        <v>1.7796775800099682</v>
      </c>
      <c r="W1677" s="1">
        <f t="shared" si="702"/>
        <v>0</v>
      </c>
      <c r="X1677" s="1">
        <f t="shared" si="702"/>
        <v>0</v>
      </c>
      <c r="Y1677" s="1">
        <f t="shared" si="702"/>
        <v>0</v>
      </c>
      <c r="Z1677" s="1">
        <f t="shared" si="702"/>
        <v>0</v>
      </c>
      <c r="AA1677" s="1">
        <f>+AA$3*$F1677*ABS($F1677)*COS(2*PI()*$A1677/$AZ$22+AA$4)*COS(2*PI()*$A1677/$BA$22+AA$5)</f>
        <v>0</v>
      </c>
      <c r="AB1677" s="39">
        <f>+AB$3*$F1677*ABS($F1677)*COS(2*2*PI()*$A1677/$BA$33+AB$4)*COS(2*2*PI()*$A1677/$BA$34+AB$5)*COS(2*2*PI()*$A1677/$BA$35+AB$6)</f>
        <v>0</v>
      </c>
      <c r="AE1677" s="20">
        <f>+$AF$20*SIGN(SOI!A1676)*(ABS(SOI!A1676))^$AE$2</f>
        <v>0</v>
      </c>
      <c r="AF1677" s="20">
        <f>+$AF$20*SIGN(SOI!A1676)*SQRT(ABS(SOI!A1676))</f>
        <v>0</v>
      </c>
      <c r="AG1677" s="19">
        <f t="shared" si="699"/>
        <v>-1.1105065741722142</v>
      </c>
      <c r="AH1677" s="19">
        <f t="shared" si="700"/>
        <v>0.78030583597916026</v>
      </c>
    </row>
    <row r="1678" spans="1:34" x14ac:dyDescent="0.25">
      <c r="A1678">
        <v>137.99999999999821</v>
      </c>
      <c r="B1678" s="2">
        <v>2017.9999999998745</v>
      </c>
      <c r="C1678">
        <f>+D1678+($D$2+E1678+F1678)*SOI!A1677*IF(B1678&gt;$C$18, IF(B1678&lt;$C$19,-1,1),1)</f>
        <v>0</v>
      </c>
      <c r="D1678">
        <f>+$D$3*((1-$D$5)*SOI!D1677+$D$5*SOI!D1676) +   $D$4*((1-$D$5)*SOI!E1677+$D$5*SOI!E1676)</f>
        <v>0</v>
      </c>
      <c r="E1678">
        <f t="shared" si="677"/>
        <v>-2.6892524467806798</v>
      </c>
      <c r="F1678">
        <f t="shared" si="678"/>
        <v>4.0227886374779658</v>
      </c>
      <c r="G1678">
        <f t="shared" si="686"/>
        <v>1.333536190697286</v>
      </c>
      <c r="H1678" s="21">
        <f t="shared" si="687"/>
        <v>-2.8409138971262231E-2</v>
      </c>
      <c r="I1678" s="37">
        <f t="shared" si="679"/>
        <v>-1.1081399672215955</v>
      </c>
      <c r="J1678" s="1">
        <f t="shared" si="688"/>
        <v>0.14413309934486979</v>
      </c>
      <c r="K1678" s="1">
        <f t="shared" si="689"/>
        <v>7.9689605968772433E-6</v>
      </c>
      <c r="L1678" s="1">
        <f t="shared" si="680"/>
        <v>0.74825307266431051</v>
      </c>
      <c r="M1678" s="1">
        <f t="shared" si="681"/>
        <v>-0.81737577842018982</v>
      </c>
      <c r="N1678" s="1">
        <f t="shared" si="682"/>
        <v>-5.7836271402905551E-2</v>
      </c>
      <c r="O1678" s="1">
        <f t="shared" si="683"/>
        <v>-0.3776104870147225</v>
      </c>
      <c r="P1678" s="1">
        <f t="shared" si="684"/>
        <v>1.0460754421204731E-3</v>
      </c>
      <c r="Q1678" s="1">
        <f t="shared" si="690"/>
        <v>3.1793942751071606E-2</v>
      </c>
      <c r="R1678" s="1">
        <f t="shared" si="691"/>
        <v>1.9359589067612806E-3</v>
      </c>
      <c r="S1678" s="1">
        <f t="shared" si="692"/>
        <v>8.403591642749857E-3</v>
      </c>
      <c r="T1678" s="1">
        <f t="shared" si="693"/>
        <v>4.7541197241398074E-3</v>
      </c>
      <c r="U1678" s="1">
        <f t="shared" si="694"/>
        <v>6.0135848417088333E-5</v>
      </c>
      <c r="V1678" s="1">
        <f t="shared" si="695"/>
        <v>1.1759021126441985E-4</v>
      </c>
      <c r="W1678" s="1">
        <f t="shared" si="702"/>
        <v>0</v>
      </c>
      <c r="X1678" s="1">
        <f t="shared" si="702"/>
        <v>0</v>
      </c>
      <c r="Y1678" s="1">
        <f t="shared" si="702"/>
        <v>0</v>
      </c>
      <c r="Z1678" s="1">
        <f t="shared" si="702"/>
        <v>0</v>
      </c>
      <c r="AA1678" s="1">
        <f>+AA$3*$F1678*ABS($F1678)*COS(2*PI()*$A1678/$AZ$22+AA$4)*COS(2*PI()*$A1678/$BA$22+AA$5)</f>
        <v>0</v>
      </c>
      <c r="AB1678" s="39">
        <f>+AB$3*$F1678*ABS($F1678)*COS(2*2*PI()*$A1678/$BA$33+AB$4)*COS(2*2*PI()*$A1678/$BA$34+AB$5)*COS(2*2*PI()*$A1678/$BA$35+AB$6)</f>
        <v>0</v>
      </c>
      <c r="AE1678" s="20">
        <f>+$AF$20*SIGN(SOI!A1677)*(ABS(SOI!A1677))^$AE$2</f>
        <v>0</v>
      </c>
      <c r="AF1678" s="20">
        <f>+$AF$20*SIGN(SOI!A1677)*SQRT(ABS(SOI!A1677))</f>
        <v>0</v>
      </c>
      <c r="AG1678" s="19">
        <f t="shared" si="699"/>
        <v>-0.78068106399745885</v>
      </c>
      <c r="AH1678" s="19">
        <f t="shared" si="700"/>
        <v>0.82062584254658577</v>
      </c>
    </row>
    <row r="1679" spans="1:34" x14ac:dyDescent="0.25">
      <c r="A1679">
        <v>138.08333333333155</v>
      </c>
      <c r="B1679" s="2">
        <v>2018.0833333332077</v>
      </c>
      <c r="C1679">
        <f>+D1679+($D$2+E1679+F1679)*SOI!A1678*IF(B1679&gt;$C$18, IF(B1679&lt;$C$19,-1,1),1)</f>
        <v>0</v>
      </c>
      <c r="D1679">
        <f>+$D$3*((1-$D$5)*SOI!D1678+$D$5*SOI!D1677) +   $D$4*((1-$D$5)*SOI!E1678+$D$5*SOI!E1677)</f>
        <v>0</v>
      </c>
      <c r="E1679">
        <f t="shared" si="677"/>
        <v>1.3464768076705633</v>
      </c>
      <c r="F1679">
        <f t="shared" si="678"/>
        <v>-2.2355410494788908</v>
      </c>
      <c r="G1679">
        <f t="shared" si="686"/>
        <v>-0.88906424180832744</v>
      </c>
      <c r="H1679" s="21">
        <f t="shared" si="687"/>
        <v>2.2457652641702946E-2</v>
      </c>
      <c r="I1679" s="37">
        <f t="shared" si="679"/>
        <v>1.9605693573288049E-2</v>
      </c>
      <c r="J1679" s="1">
        <f t="shared" si="688"/>
        <v>6.0941006649700789E-4</v>
      </c>
      <c r="K1679" s="1">
        <f t="shared" si="689"/>
        <v>-1.805933744156148E-5</v>
      </c>
      <c r="L1679" s="1">
        <f t="shared" si="680"/>
        <v>-9.8283510610748609E-2</v>
      </c>
      <c r="M1679" s="1">
        <f t="shared" si="681"/>
        <v>0.19533500164731299</v>
      </c>
      <c r="N1679" s="1">
        <f t="shared" si="682"/>
        <v>-3.4332824063597708E-2</v>
      </c>
      <c r="O1679" s="1">
        <f t="shared" si="683"/>
        <v>1.0497435386583827</v>
      </c>
      <c r="P1679" s="1">
        <f t="shared" si="684"/>
        <v>-6.4921990262991908E-3</v>
      </c>
      <c r="Q1679" s="1">
        <f t="shared" si="690"/>
        <v>-4.5103675649893118E-3</v>
      </c>
      <c r="R1679" s="1">
        <f t="shared" si="691"/>
        <v>4.8590489467294181E-6</v>
      </c>
      <c r="S1679" s="1">
        <f t="shared" si="692"/>
        <v>-8.825956308240256E-5</v>
      </c>
      <c r="T1679" s="1">
        <f t="shared" si="693"/>
        <v>1.7359668571279875E-3</v>
      </c>
      <c r="U1679" s="1">
        <f t="shared" si="694"/>
        <v>6.6031300793633914E-6</v>
      </c>
      <c r="V1679" s="1">
        <f t="shared" si="695"/>
        <v>-4.3322073032852921E-4</v>
      </c>
      <c r="W1679" s="1">
        <f t="shared" si="702"/>
        <v>0</v>
      </c>
      <c r="X1679" s="1">
        <f t="shared" si="702"/>
        <v>0</v>
      </c>
      <c r="Y1679" s="1">
        <f t="shared" si="702"/>
        <v>0</v>
      </c>
      <c r="Z1679" s="1">
        <f t="shared" si="702"/>
        <v>0</v>
      </c>
      <c r="AA1679" s="1">
        <f>+AA$3*$F1679*ABS($F1679)*COS(2*PI()*$A1679/$AZ$22+AA$4)*COS(2*PI()*$A1679/$BA$22+AA$5)</f>
        <v>0</v>
      </c>
      <c r="AB1679" s="39">
        <f>+AB$3*$F1679*ABS($F1679)*COS(2*2*PI()*$A1679/$BA$33+AB$4)*COS(2*2*PI()*$A1679/$BA$34+AB$5)*COS(2*2*PI()*$A1679/$BA$35+AB$6)</f>
        <v>0</v>
      </c>
      <c r="AE1679" s="20">
        <f>+$AF$20*SIGN(SOI!A1678)*(ABS(SOI!A1678))^$AE$2</f>
        <v>0</v>
      </c>
      <c r="AF1679" s="20">
        <f>+$AF$20*SIGN(SOI!A1678)*SQRT(ABS(SOI!A1678))</f>
        <v>0</v>
      </c>
      <c r="AG1679" s="19">
        <f t="shared" si="699"/>
        <v>-1.114370377056235</v>
      </c>
      <c r="AH1679" s="19">
        <f t="shared" si="700"/>
        <v>0.84544212135959629</v>
      </c>
    </row>
    <row r="1680" spans="1:34" x14ac:dyDescent="0.25">
      <c r="A1680">
        <v>138.1666666666649</v>
      </c>
      <c r="B1680" s="2">
        <v>2018.166666666541</v>
      </c>
      <c r="C1680">
        <f>+D1680+($D$2+E1680+F1680)*SOI!A1679*IF(B1680&gt;$C$18, IF(B1680&lt;$C$19,-1,1),1)</f>
        <v>0</v>
      </c>
      <c r="D1680">
        <f>+$D$3*((1-$D$5)*SOI!D1679+$D$5*SOI!D1678) +   $D$4*((1-$D$5)*SOI!E1679+$D$5*SOI!E1678)</f>
        <v>0</v>
      </c>
      <c r="E1680">
        <f t="shared" si="677"/>
        <v>-0.94082667463878655</v>
      </c>
      <c r="F1680">
        <f t="shared" si="678"/>
        <v>1.9004344638513122</v>
      </c>
      <c r="G1680">
        <f t="shared" si="686"/>
        <v>0.95960778921252565</v>
      </c>
      <c r="H1680" s="21">
        <f t="shared" si="687"/>
        <v>9.7683559922874617E-3</v>
      </c>
      <c r="I1680" s="37">
        <f t="shared" si="679"/>
        <v>0.37306652430933523</v>
      </c>
      <c r="J1680" s="1">
        <f t="shared" si="688"/>
        <v>5.2737739112767683E-3</v>
      </c>
      <c r="K1680" s="1">
        <f t="shared" si="689"/>
        <v>3.8697665373349245E-4</v>
      </c>
      <c r="L1680" s="1">
        <f t="shared" si="680"/>
        <v>0.80607069624136363</v>
      </c>
      <c r="M1680" s="1">
        <f t="shared" si="681"/>
        <v>8.8835772597779764E-2</v>
      </c>
      <c r="N1680" s="1">
        <f t="shared" si="682"/>
        <v>4.6387590238254658E-2</v>
      </c>
      <c r="O1680" s="1">
        <f t="shared" si="683"/>
        <v>-0.86663737672488861</v>
      </c>
      <c r="P1680" s="1">
        <f t="shared" si="684"/>
        <v>2.0546038581787714E-2</v>
      </c>
      <c r="Q1680" s="1">
        <f t="shared" si="690"/>
        <v>2.771481811754566E-3</v>
      </c>
      <c r="R1680" s="1">
        <f t="shared" si="691"/>
        <v>-5.6814009785372804E-5</v>
      </c>
      <c r="S1680" s="1">
        <f t="shared" si="692"/>
        <v>2.2691234702213897E-3</v>
      </c>
      <c r="T1680" s="1">
        <f t="shared" si="693"/>
        <v>1.1754065519507157E-2</v>
      </c>
      <c r="U1680" s="1">
        <f t="shared" si="694"/>
        <v>-3.9764012111987438E-4</v>
      </c>
      <c r="V1680" s="1">
        <f t="shared" si="695"/>
        <v>-1.8524128648474594E-3</v>
      </c>
      <c r="W1680" s="1">
        <f t="shared" si="702"/>
        <v>0</v>
      </c>
      <c r="X1680" s="1">
        <f t="shared" si="702"/>
        <v>0</v>
      </c>
      <c r="Y1680" s="1">
        <f t="shared" si="702"/>
        <v>0</v>
      </c>
      <c r="Z1680" s="1">
        <f t="shared" si="702"/>
        <v>0</v>
      </c>
      <c r="AA1680" s="1">
        <f>+AA$3*$F1680*ABS($F1680)*COS(2*PI()*$A1680/$AZ$22+AA$4)*COS(2*PI()*$A1680/$BA$22+AA$5)</f>
        <v>0</v>
      </c>
      <c r="AB1680" s="39">
        <f>+AB$3*$F1680*ABS($F1680)*COS(2*2*PI()*$A1680/$BA$33+AB$4)*COS(2*2*PI()*$A1680/$BA$34+AB$5)*COS(2*2*PI()*$A1680/$BA$35+AB$6)</f>
        <v>0</v>
      </c>
      <c r="AE1680" s="20">
        <f>+$AF$20*SIGN(SOI!A1679)*(ABS(SOI!A1679))^$AE$2</f>
        <v>0</v>
      </c>
      <c r="AF1680" s="20">
        <f>+$AF$20*SIGN(SOI!A1679)*SQRT(ABS(SOI!A1679))</f>
        <v>0</v>
      </c>
      <c r="AG1680" s="19">
        <f t="shared" si="699"/>
        <v>-0.81003574218958097</v>
      </c>
      <c r="AH1680" s="19">
        <f t="shared" si="700"/>
        <v>0.84564935403235086</v>
      </c>
    </row>
    <row r="1681" spans="1:34" x14ac:dyDescent="0.25">
      <c r="A1681">
        <v>138.24999999999824</v>
      </c>
      <c r="B1681" s="2">
        <v>2018.2499999998743</v>
      </c>
      <c r="C1681">
        <f>+D1681+($D$2+E1681+F1681)*SOI!A1680*IF(B1681&gt;$C$18, IF(B1681&lt;$C$19,-1,1),1)</f>
        <v>0</v>
      </c>
      <c r="D1681">
        <f>+$D$3*((1-$D$5)*SOI!D1680+$D$5*SOI!D1679) +   $D$4*((1-$D$5)*SOI!E1680+$D$5*SOI!E1679)</f>
        <v>0</v>
      </c>
      <c r="E1681">
        <f t="shared" si="677"/>
        <v>0.76296473722289537</v>
      </c>
      <c r="F1681">
        <f t="shared" si="678"/>
        <v>-2.1548088946600856</v>
      </c>
      <c r="G1681">
        <f t="shared" si="686"/>
        <v>-1.3918441574371903</v>
      </c>
      <c r="H1681" s="21">
        <f t="shared" si="687"/>
        <v>-2.8641140032743238E-2</v>
      </c>
      <c r="I1681" s="37">
        <f t="shared" si="679"/>
        <v>-0.46640357798362941</v>
      </c>
      <c r="J1681" s="1">
        <f t="shared" si="688"/>
        <v>2.0515296805794343E-2</v>
      </c>
      <c r="K1681" s="1">
        <f t="shared" si="689"/>
        <v>-1.6402184005151395E-4</v>
      </c>
      <c r="L1681" s="1">
        <f t="shared" si="680"/>
        <v>-0.9108744334390918</v>
      </c>
      <c r="M1681" s="1">
        <f t="shared" si="681"/>
        <v>-0.27641944355062847</v>
      </c>
      <c r="N1681" s="1">
        <f t="shared" si="682"/>
        <v>-2.3482797806171154E-2</v>
      </c>
      <c r="O1681" s="1">
        <f t="shared" si="683"/>
        <v>0.24435453197051235</v>
      </c>
      <c r="P1681" s="1">
        <f t="shared" si="684"/>
        <v>-2.7332329789375935E-2</v>
      </c>
      <c r="Q1681" s="1">
        <f t="shared" si="690"/>
        <v>4.365568066580082E-3</v>
      </c>
      <c r="R1681" s="1">
        <f t="shared" si="691"/>
        <v>1.1188188254854856E-4</v>
      </c>
      <c r="S1681" s="1">
        <f t="shared" si="692"/>
        <v>1.4360902933310974E-3</v>
      </c>
      <c r="T1681" s="1">
        <f t="shared" si="693"/>
        <v>3.7450400725296141E-3</v>
      </c>
      <c r="U1681" s="1">
        <f t="shared" si="694"/>
        <v>-6.6132408957708807E-4</v>
      </c>
      <c r="V1681" s="1">
        <f t="shared" si="695"/>
        <v>-1.2474822299323178E-3</v>
      </c>
      <c r="W1681" s="1">
        <f t="shared" si="702"/>
        <v>0</v>
      </c>
      <c r="X1681" s="1">
        <f t="shared" si="702"/>
        <v>0</v>
      </c>
      <c r="Y1681" s="1">
        <f t="shared" si="702"/>
        <v>0</v>
      </c>
      <c r="Z1681" s="1">
        <f t="shared" si="702"/>
        <v>0</v>
      </c>
      <c r="AA1681" s="1">
        <f>+AA$3*$F1681*ABS($F1681)*COS(2*PI()*$A1681/$AZ$22+AA$4)*COS(2*PI()*$A1681/$BA$22+AA$5)</f>
        <v>0</v>
      </c>
      <c r="AB1681" s="39">
        <f>+AB$3*$F1681*ABS($F1681)*COS(2*2*PI()*$A1681/$BA$33+AB$4)*COS(2*2*PI()*$A1681/$BA$34+AB$5)*COS(2*2*PI()*$A1681/$BA$35+AB$6)</f>
        <v>0</v>
      </c>
      <c r="AE1681" s="20">
        <f>+$AF$20*SIGN(SOI!A1680)*(ABS(SOI!A1680))^$AE$2</f>
        <v>0</v>
      </c>
      <c r="AF1681" s="20">
        <f>+$AF$20*SIGN(SOI!A1680)*SQRT(ABS(SOI!A1680))</f>
        <v>0</v>
      </c>
      <c r="AG1681" s="19">
        <f t="shared" si="699"/>
        <v>-1.0441838832098038</v>
      </c>
      <c r="AH1681" s="19">
        <f t="shared" si="700"/>
        <v>0.84412086109897932</v>
      </c>
    </row>
    <row r="1682" spans="1:34" x14ac:dyDescent="0.25">
      <c r="A1682">
        <v>138.33333333333158</v>
      </c>
      <c r="B1682" s="2">
        <v>2018.3333333332075</v>
      </c>
      <c r="C1682">
        <f>+D1682+($D$2+E1682+F1682)*SOI!A1681*IF(B1682&gt;$C$18, IF(B1682&lt;$C$19,-1,1),1)</f>
        <v>0</v>
      </c>
      <c r="D1682">
        <f>+$D$3*((1-$D$5)*SOI!D1681+$D$5*SOI!D1680) +   $D$4*((1-$D$5)*SOI!E1681+$D$5*SOI!E1680)</f>
        <v>0</v>
      </c>
      <c r="E1682">
        <f t="shared" si="677"/>
        <v>-0.68067141203156645</v>
      </c>
      <c r="F1682">
        <f t="shared" si="678"/>
        <v>3.6021538076383681</v>
      </c>
      <c r="G1682">
        <f t="shared" si="686"/>
        <v>2.9214823956068017</v>
      </c>
      <c r="H1682" s="21">
        <f t="shared" si="687"/>
        <v>2.3100276310145943E-2</v>
      </c>
      <c r="I1682" s="37">
        <f t="shared" si="679"/>
        <v>0.35861674656212406</v>
      </c>
      <c r="J1682" s="1">
        <f t="shared" si="688"/>
        <v>2.6332845415729361E-2</v>
      </c>
      <c r="K1682" s="1">
        <f t="shared" si="689"/>
        <v>1.5311607850050739E-6</v>
      </c>
      <c r="L1682" s="1">
        <f t="shared" si="680"/>
        <v>0.31763254703325844</v>
      </c>
      <c r="M1682" s="1">
        <f t="shared" si="681"/>
        <v>0.46144493218075022</v>
      </c>
      <c r="N1682" s="1">
        <f t="shared" si="682"/>
        <v>-1.4530496922116266E-2</v>
      </c>
      <c r="O1682" s="1">
        <f t="shared" si="683"/>
        <v>-9.15249507747741E-3</v>
      </c>
      <c r="P1682" s="1">
        <f t="shared" si="684"/>
        <v>1.9534854452416567E-2</v>
      </c>
      <c r="Q1682" s="1">
        <f t="shared" si="690"/>
        <v>-4.5094407432488088E-3</v>
      </c>
      <c r="R1682" s="1">
        <f t="shared" si="691"/>
        <v>8.8860832678506902E-5</v>
      </c>
      <c r="S1682" s="1">
        <f t="shared" si="692"/>
        <v>-6.8325224549475524E-4</v>
      </c>
      <c r="T1682" s="1">
        <f t="shared" si="693"/>
        <v>4.8915000197693534E-5</v>
      </c>
      <c r="U1682" s="1">
        <f t="shared" si="694"/>
        <v>-3.6342647612913658E-4</v>
      </c>
      <c r="V1682" s="1">
        <f t="shared" si="695"/>
        <v>5.516943338238771E-4</v>
      </c>
      <c r="W1682" s="1">
        <f t="shared" ref="W1682:Z1701" si="703">+W$3*$F1682*ABS($F1682)*COS(2*PI()*$A1682/W$2+W$4)</f>
        <v>0</v>
      </c>
      <c r="X1682" s="1">
        <f t="shared" si="703"/>
        <v>0</v>
      </c>
      <c r="Y1682" s="1">
        <f t="shared" si="703"/>
        <v>0</v>
      </c>
      <c r="Z1682" s="1">
        <f t="shared" si="703"/>
        <v>0</v>
      </c>
      <c r="AA1682" s="1">
        <f>+AA$3*$F1682*ABS($F1682)*COS(2*PI()*$A1682/$AZ$22+AA$4)*COS(2*PI()*$A1682/$BA$22+AA$5)</f>
        <v>0</v>
      </c>
      <c r="AB1682" s="39">
        <f>+AB$3*$F1682*ABS($F1682)*COS(2*2*PI()*$A1682/$BA$33+AB$4)*COS(2*2*PI()*$A1682/$BA$34+AB$5)*COS(2*2*PI()*$A1682/$BA$35+AB$6)</f>
        <v>0</v>
      </c>
      <c r="AE1682" s="20">
        <f>+$AF$20*SIGN(SOI!A1681)*(ABS(SOI!A1681))^$AE$2</f>
        <v>0</v>
      </c>
      <c r="AF1682" s="20">
        <f>+$AF$20*SIGN(SOI!A1681)*SQRT(ABS(SOI!A1681))</f>
        <v>0</v>
      </c>
      <c r="AG1682" s="19">
        <f t="shared" si="699"/>
        <v>-0.80173148576368514</v>
      </c>
      <c r="AH1682" s="19">
        <f t="shared" si="700"/>
        <v>-0.27524442539978294</v>
      </c>
    </row>
    <row r="1683" spans="1:34" x14ac:dyDescent="0.25">
      <c r="A1683">
        <v>138.41666666666492</v>
      </c>
      <c r="B1683" s="2">
        <v>2018.4166666665408</v>
      </c>
      <c r="C1683">
        <f>+D1683+($D$2+E1683+F1683)*SOI!A1682*IF(B1683&gt;$C$18, IF(B1683&lt;$C$19,-1,1),1)</f>
        <v>0</v>
      </c>
      <c r="D1683">
        <f>+$D$3*((1-$D$5)*SOI!D1682+$D$5*SOI!D1681) +   $D$4*((1-$D$5)*SOI!E1682+$D$5*SOI!E1681)</f>
        <v>0</v>
      </c>
      <c r="E1683">
        <f t="shared" si="677"/>
        <v>0.65467329756087289</v>
      </c>
      <c r="F1683">
        <f t="shared" si="678"/>
        <v>-59.668464760450924</v>
      </c>
      <c r="G1683">
        <f t="shared" si="686"/>
        <v>-59.013791462890048</v>
      </c>
      <c r="H1683" s="21">
        <f t="shared" si="687"/>
        <v>-6.0621288227798525E-2</v>
      </c>
      <c r="I1683" s="37">
        <f t="shared" si="679"/>
        <v>-0.25587956126772032</v>
      </c>
      <c r="J1683" s="1">
        <f t="shared" si="688"/>
        <v>0.17435540173311731</v>
      </c>
      <c r="K1683" s="1">
        <f t="shared" si="689"/>
        <v>-2.4612771310764608E-9</v>
      </c>
      <c r="L1683" s="1">
        <f t="shared" si="680"/>
        <v>-7.4006057543059625E-3</v>
      </c>
      <c r="M1683" s="1">
        <f t="shared" si="681"/>
        <v>-4.2820572238143724</v>
      </c>
      <c r="N1683" s="1">
        <f t="shared" si="682"/>
        <v>-0.20570048745246391</v>
      </c>
      <c r="O1683" s="1">
        <f t="shared" si="683"/>
        <v>0.93789593127423276</v>
      </c>
      <c r="P1683" s="1">
        <f t="shared" si="684"/>
        <v>-1.315202054916384E-5</v>
      </c>
      <c r="Q1683" s="1">
        <f t="shared" si="690"/>
        <v>0.59239328160785909</v>
      </c>
      <c r="R1683" s="1">
        <f t="shared" si="691"/>
        <v>8.3291915484821621E-3</v>
      </c>
      <c r="S1683" s="1">
        <f t="shared" si="692"/>
        <v>6.9014596452566766E-3</v>
      </c>
      <c r="T1683" s="1">
        <f t="shared" si="693"/>
        <v>1.1678833835024815E-4</v>
      </c>
      <c r="U1683" s="1">
        <f t="shared" si="694"/>
        <v>-1.7458378033479387E-7</v>
      </c>
      <c r="V1683" s="1">
        <f t="shared" si="695"/>
        <v>-5.2581827558444056E-6</v>
      </c>
      <c r="W1683" s="1">
        <f t="shared" si="703"/>
        <v>0</v>
      </c>
      <c r="X1683" s="1">
        <f t="shared" si="703"/>
        <v>0</v>
      </c>
      <c r="Y1683" s="1">
        <f t="shared" si="703"/>
        <v>0</v>
      </c>
      <c r="Z1683" s="1">
        <f t="shared" si="703"/>
        <v>0</v>
      </c>
      <c r="AA1683" s="1">
        <f>+AA$3*$F1683*ABS($F1683)*COS(2*PI()*$A1683/$AZ$22+AA$4)*COS(2*PI()*$A1683/$BA$22+AA$5)</f>
        <v>0</v>
      </c>
      <c r="AB1683" s="39">
        <f>+AB$3*$F1683*ABS($F1683)*COS(2*2*PI()*$A1683/$BA$33+AB$4)*COS(2*2*PI()*$A1683/$BA$34+AB$5)*COS(2*2*PI()*$A1683/$BA$35+AB$6)</f>
        <v>0</v>
      </c>
      <c r="AE1683" s="20">
        <f>+$AF$20*SIGN(SOI!A1682)*(ABS(SOI!A1682))^$AE$2</f>
        <v>0</v>
      </c>
      <c r="AF1683" s="20">
        <f>+$AF$20*SIGN(SOI!A1682)*SQRT(ABS(SOI!A1682))</f>
        <v>0</v>
      </c>
      <c r="AG1683" s="19">
        <f t="shared" si="699"/>
        <v>-0.67599030663361737</v>
      </c>
      <c r="AH1683" s="19">
        <f t="shared" si="700"/>
        <v>-0.59455360988682548</v>
      </c>
    </row>
    <row r="1684" spans="1:34" x14ac:dyDescent="0.25">
      <c r="A1684">
        <v>138.49999999999827</v>
      </c>
      <c r="B1684" s="2">
        <v>2018.499999999874</v>
      </c>
      <c r="C1684">
        <f>+D1684+($D$2+E1684+F1684)*SOI!A1683*IF(B1684&gt;$C$18, IF(B1684&lt;$C$19,-1,1),1)</f>
        <v>0</v>
      </c>
      <c r="D1684">
        <f>+$D$3*((1-$D$5)*SOI!D1683+$D$5*SOI!D1682) +   $D$4*((1-$D$5)*SOI!E1683+$D$5*SOI!E1682)</f>
        <v>0</v>
      </c>
      <c r="E1684">
        <f t="shared" si="677"/>
        <v>-0.67488859924936317</v>
      </c>
      <c r="F1684">
        <f t="shared" si="678"/>
        <v>-4.0227886378851796</v>
      </c>
      <c r="G1684">
        <f t="shared" si="686"/>
        <v>-4.6976772371345428</v>
      </c>
      <c r="H1684" s="21">
        <f t="shared" si="687"/>
        <v>-1.0180109757455764E-2</v>
      </c>
      <c r="I1684" s="37">
        <f t="shared" si="679"/>
        <v>-0.1667943217025957</v>
      </c>
      <c r="J1684" s="1">
        <f t="shared" si="688"/>
        <v>1.4556347321976752E-3</v>
      </c>
      <c r="K1684" s="1">
        <f t="shared" si="689"/>
        <v>-1.5942042939010945E-4</v>
      </c>
      <c r="L1684" s="1">
        <f t="shared" si="680"/>
        <v>0.43493475672874954</v>
      </c>
      <c r="M1684" s="1">
        <f t="shared" si="681"/>
        <v>-5.4843328568129436E-2</v>
      </c>
      <c r="N1684" s="1">
        <f t="shared" si="682"/>
        <v>-0.1421804425932954</v>
      </c>
      <c r="O1684" s="1">
        <f t="shared" si="683"/>
        <v>-0.56290550034592746</v>
      </c>
      <c r="P1684" s="1">
        <f t="shared" si="684"/>
        <v>-2.4151174217338311E-2</v>
      </c>
      <c r="Q1684" s="1">
        <f t="shared" si="690"/>
        <v>5.2442816022642141E-3</v>
      </c>
      <c r="R1684" s="1">
        <f t="shared" si="691"/>
        <v>4.8064496076999716E-5</v>
      </c>
      <c r="S1684" s="1">
        <f t="shared" si="692"/>
        <v>3.1095042733879068E-3</v>
      </c>
      <c r="T1684" s="1">
        <f t="shared" si="693"/>
        <v>4.1194303604604153E-3</v>
      </c>
      <c r="U1684" s="1">
        <f t="shared" si="694"/>
        <v>-2.0897547901084856E-4</v>
      </c>
      <c r="V1684" s="1">
        <f t="shared" si="695"/>
        <v>-6.6739967302375126E-3</v>
      </c>
      <c r="W1684" s="1">
        <f t="shared" si="703"/>
        <v>0</v>
      </c>
      <c r="X1684" s="1">
        <f t="shared" si="703"/>
        <v>0</v>
      </c>
      <c r="Y1684" s="1">
        <f t="shared" si="703"/>
        <v>0</v>
      </c>
      <c r="Z1684" s="1">
        <f t="shared" si="703"/>
        <v>0</v>
      </c>
      <c r="AA1684" s="1">
        <f>+AA$3*$F1684*ABS($F1684)*COS(2*PI()*$A1684/$AZ$22+AA$4)*COS(2*PI()*$A1684/$BA$22+AA$5)</f>
        <v>0</v>
      </c>
      <c r="AB1684" s="39">
        <f>+AB$3*$F1684*ABS($F1684)*COS(2*2*PI()*$A1684/$BA$33+AB$4)*COS(2*2*PI()*$A1684/$BA$34+AB$5)*COS(2*2*PI()*$A1684/$BA$35+AB$6)</f>
        <v>0</v>
      </c>
      <c r="AE1684" s="20">
        <f>+$AF$20*SIGN(SOI!A1683)*(ABS(SOI!A1683))^$AE$2</f>
        <v>0</v>
      </c>
      <c r="AF1684" s="20">
        <f>+$AF$20*SIGN(SOI!A1683)*SQRT(ABS(SOI!A1683))</f>
        <v>0</v>
      </c>
      <c r="AG1684" s="19">
        <f t="shared" si="699"/>
        <v>-0.69922379507992127</v>
      </c>
      <c r="AH1684" s="19">
        <f t="shared" si="700"/>
        <v>-0.67285196304309103</v>
      </c>
    </row>
    <row r="1685" spans="1:34" x14ac:dyDescent="0.25">
      <c r="A1685">
        <v>138.58333333333161</v>
      </c>
      <c r="B1685" s="2">
        <v>2018.5833333332073</v>
      </c>
      <c r="C1685">
        <f>+D1685+($D$2+E1685+F1685)*SOI!A1684*IF(B1685&gt;$C$18, IF(B1685&lt;$C$19,-1,1),1)</f>
        <v>0</v>
      </c>
      <c r="D1685">
        <f>+$D$3*((1-$D$5)*SOI!D1684+$D$5*SOI!D1683) +   $D$4*((1-$D$5)*SOI!E1684+$D$5*SOI!E1683)</f>
        <v>0</v>
      </c>
      <c r="E1685">
        <f t="shared" si="677"/>
        <v>0.74906623532050709</v>
      </c>
      <c r="F1685">
        <f t="shared" si="678"/>
        <v>2.2355410497503705</v>
      </c>
      <c r="G1685">
        <f t="shared" si="686"/>
        <v>2.9846072850708776</v>
      </c>
      <c r="H1685" s="21">
        <f t="shared" si="687"/>
        <v>8.0557959817967025E-4</v>
      </c>
      <c r="I1685" s="37">
        <f t="shared" si="679"/>
        <v>0.37367479515597662</v>
      </c>
      <c r="J1685" s="1">
        <f t="shared" si="688"/>
        <v>-7.624213388787599E-4</v>
      </c>
      <c r="K1685" s="1">
        <f t="shared" si="689"/>
        <v>3.4224990837324813E-4</v>
      </c>
      <c r="L1685" s="1">
        <f t="shared" si="680"/>
        <v>-0.89961155326885023</v>
      </c>
      <c r="M1685" s="1">
        <f t="shared" si="681"/>
        <v>-1.2821944571669908E-2</v>
      </c>
      <c r="N1685" s="1">
        <f t="shared" si="682"/>
        <v>0.14780293269228156</v>
      </c>
      <c r="O1685" s="1">
        <f t="shared" si="683"/>
        <v>0.39491002413843967</v>
      </c>
      <c r="P1685" s="1">
        <f t="shared" si="684"/>
        <v>3.5730907098141848E-2</v>
      </c>
      <c r="Q1685" s="1">
        <f t="shared" si="690"/>
        <v>-1.2745570613341584E-3</v>
      </c>
      <c r="R1685" s="1">
        <f t="shared" si="691"/>
        <v>2.6170391308042527E-5</v>
      </c>
      <c r="S1685" s="1">
        <f t="shared" si="692"/>
        <v>7.2418060793776225E-3</v>
      </c>
      <c r="T1685" s="1">
        <f t="shared" si="693"/>
        <v>5.977653545366164E-3</v>
      </c>
      <c r="U1685" s="1">
        <f t="shared" si="694"/>
        <v>-6.9264972148414645E-4</v>
      </c>
      <c r="V1685" s="1">
        <f t="shared" si="695"/>
        <v>-1.0264433138063933E-2</v>
      </c>
      <c r="W1685" s="1">
        <f t="shared" si="703"/>
        <v>0</v>
      </c>
      <c r="X1685" s="1">
        <f t="shared" si="703"/>
        <v>0</v>
      </c>
      <c r="Y1685" s="1">
        <f t="shared" si="703"/>
        <v>0</v>
      </c>
      <c r="Z1685" s="1">
        <f t="shared" si="703"/>
        <v>0</v>
      </c>
      <c r="AA1685" s="1">
        <f>+AA$3*$F1685*ABS($F1685)*COS(2*PI()*$A1685/$AZ$22+AA$4)*COS(2*PI()*$A1685/$BA$22+AA$5)</f>
        <v>0</v>
      </c>
      <c r="AB1685" s="39">
        <f>+AB$3*$F1685*ABS($F1685)*COS(2*2*PI()*$A1685/$BA$33+AB$4)*COS(2*2*PI()*$A1685/$BA$34+AB$5)*COS(2*2*PI()*$A1685/$BA$35+AB$6)</f>
        <v>0</v>
      </c>
      <c r="AE1685" s="20">
        <f>+$AF$20*SIGN(SOI!A1684)*(ABS(SOI!A1684))^$AE$2</f>
        <v>0</v>
      </c>
      <c r="AF1685" s="20">
        <f>+$AF$20*SIGN(SOI!A1684)*SQRT(ABS(SOI!A1684))</f>
        <v>0</v>
      </c>
      <c r="AG1685" s="19">
        <f t="shared" si="699"/>
        <v>-0.71824760461283943</v>
      </c>
      <c r="AH1685" s="19">
        <f t="shared" si="700"/>
        <v>-0.70312237252661991</v>
      </c>
    </row>
    <row r="1686" spans="1:34" x14ac:dyDescent="0.25">
      <c r="A1686">
        <v>138.66666666666495</v>
      </c>
      <c r="B1686" s="2">
        <v>2018.6666666665406</v>
      </c>
      <c r="C1686">
        <f>+D1686+($D$2+E1686+F1686)*SOI!A1685*IF(B1686&gt;$C$18, IF(B1686&lt;$C$19,-1,1),1)</f>
        <v>0</v>
      </c>
      <c r="D1686">
        <f>+$D$3*((1-$D$5)*SOI!D1685+$D$5*SOI!D1684) +   $D$4*((1-$D$5)*SOI!E1685+$D$5*SOI!E1684)</f>
        <v>0</v>
      </c>
      <c r="E1686">
        <f t="shared" ref="E1686:E1701" si="704">$E$3*COS(2*PI()*(A1686+$E$2)/$H$3)+$E$4*COS(2*PI()*(A1686+$E$2)/$H$4)+$E$5*COS(2*PI()*(A1686+$E$2)/$H$5)+$E$6*COS(2*PI()/$H$6*(A1686+$E$2))+$E$7*COS(2*PI()/$H$7*(A1686+$E$2))+$E$8*COS(2*PI()/$H$8*(A1686+$E$2))+$E$9*COS(2*PI()/$H$9*(A1686+$E$2))+$E$10*COS(2*PI()/$H$10*(A1686+$E$2))+$E$11*COS(2*PI()/$H$11*(A1686+$E$2))+$E$12*COS(2*PI()/$H$12*(A1686+$E$2))+$E$13*COS(2*PI()/$H$13*(A1686+$E$2))+$E$14*COS(2*PI()/$H$14*(A1686+$E$2))+$E$15*COS(2*PI()/$H$15*(A1686+$E$2))+$E$16*COS(2*PI()/$H$16*(A1686+$E$2))+$E$17*COS(2*PI()/$H$17*(A1686+$E$2))</f>
        <v>-0.9113385163786365</v>
      </c>
      <c r="F1686">
        <f t="shared" ref="F1686:F1701" si="705">$F$3*COS(2*PI()*(B1686+$F$2)/$H$3)+$F$4*COS(2*PI()*(B1686+$F$2)/$H$4)+$F$5*COS(2*PI()*(B1686+$F$2)/$H$5)+$F$6*COS(2*PI()/$H$6*(B1686+$F$2))+$F$7*COS(2*PI()/$H$7*(B1686+$F$2))+$F$8*COS(2*PI()/$H$8*(B1686+$F$2))+$F$9*COS(2*PI()/$H$9*(B1686+$F$2))+$F$10*COS(2*PI()/$H$10*(B1686+$F$2))+$F$11*COS(2*PI()/$H$11*(B1686+$F$2))+$F$12*COS(2*PI()/$H$12*(B1686+$F$2))+$F$13*COS(2*PI()/$H$13*(B1686+$F$2))+$F$14*COS(2*PI()/$H$14*(B1686+$F$2))+$F$15*COS(2*PI()/$H$15*(B1686+$F$2))+$F$16*COS(2*PI()/$H$16*(B1686+$F$2))+$F$17*COS(2*PI()/$H$17*(B1686+$F$2))</f>
        <v>-1.900434464082323</v>
      </c>
      <c r="G1686">
        <f t="shared" si="686"/>
        <v>-2.8117729804609595</v>
      </c>
      <c r="H1686" s="21">
        <f t="shared" si="687"/>
        <v>-6.4028577717842869E-4</v>
      </c>
      <c r="I1686" s="37">
        <f t="shared" ref="I1686:I1701" si="706">+(I$3*$E1686+I$5*$F1686)*COS(2*PI()*$A1686*$A$9+I$4)</f>
        <v>-0.4316305783430967</v>
      </c>
      <c r="J1686" s="1">
        <f t="shared" si="688"/>
        <v>1.8035088013172674E-3</v>
      </c>
      <c r="K1686" s="1">
        <f t="shared" si="689"/>
        <v>-9.9209824064407819E-6</v>
      </c>
      <c r="L1686" s="1">
        <f t="shared" ref="L1686:L1701" si="707">+(L$3*$E1686+L$5*$F1686)*COS(2*PI()*$A1686*$A$9+L$4)^2</f>
        <v>0.59186975837915778</v>
      </c>
      <c r="M1686" s="1">
        <f t="shared" ref="M1686:M1701" si="708">+(M$3*$E1686+M$5*$F1686)*COS(2*PI()*$A1686*$A$7+M$4)</f>
        <v>-2.6257823162743381E-2</v>
      </c>
      <c r="N1686" s="1">
        <f t="shared" ref="N1686:N1701" si="709">+(N$3*$E1686+N$5*$F1686)*COS(2*PI()*$A1686*$A$8+N$4)</f>
        <v>-0.11916182253105334</v>
      </c>
      <c r="O1686" s="1">
        <f t="shared" ref="O1686:O1701" si="710">+(O$3*$E1686+O$5*$F1686)*COS(2*PI()*$A1686*$A$8+O$4)^2</f>
        <v>-2.1530529277790179E-2</v>
      </c>
      <c r="P1686" s="1">
        <f t="shared" ref="P1686:P1701" si="711">+(P$3*$E1686+P$5*$F1686)*COS(2*PI()*$A1686*$A$7+P$4)^2</f>
        <v>-2.8875379871961711E-2</v>
      </c>
      <c r="Q1686" s="1">
        <f t="shared" si="690"/>
        <v>2.10435105994888E-3</v>
      </c>
      <c r="R1686" s="1">
        <f t="shared" si="691"/>
        <v>4.9909994851884601E-5</v>
      </c>
      <c r="S1686" s="1">
        <f t="shared" si="692"/>
        <v>6.7440281710265428E-3</v>
      </c>
      <c r="T1686" s="1">
        <f t="shared" si="693"/>
        <v>2.1441660478116844E-4</v>
      </c>
      <c r="U1686" s="1">
        <f t="shared" si="694"/>
        <v>-6.4657026426560035E-4</v>
      </c>
      <c r="V1686" s="1">
        <f t="shared" si="695"/>
        <v>-6.6876374366875843E-3</v>
      </c>
      <c r="W1686" s="1">
        <f t="shared" si="703"/>
        <v>0</v>
      </c>
      <c r="X1686" s="1">
        <f t="shared" si="703"/>
        <v>0</v>
      </c>
      <c r="Y1686" s="1">
        <f t="shared" si="703"/>
        <v>0</v>
      </c>
      <c r="Z1686" s="1">
        <f t="shared" si="703"/>
        <v>0</v>
      </c>
      <c r="AA1686" s="1">
        <f>+AA$3*$F1686*ABS($F1686)*COS(2*PI()*$A1686/$AZ$22+AA$4)*COS(2*PI()*$A1686/$BA$22+AA$5)</f>
        <v>0</v>
      </c>
      <c r="AB1686" s="39">
        <f>+AB$3*$F1686*ABS($F1686)*COS(2*2*PI()*$A1686/$BA$33+AB$4)*COS(2*2*PI()*$A1686/$BA$34+AB$5)*COS(2*2*PI()*$A1686/$BA$35+AB$6)</f>
        <v>0</v>
      </c>
      <c r="AE1686" s="20">
        <f>+$AF$20*SIGN(SOI!A1685)*(ABS(SOI!A1685))^$AE$2</f>
        <v>0</v>
      </c>
      <c r="AF1686" s="20">
        <f>+$AF$20*SIGN(SOI!A1685)*SQRT(ABS(SOI!A1685))</f>
        <v>0</v>
      </c>
      <c r="AG1686" s="19">
        <f t="shared" si="699"/>
        <v>-1.1310920735188799</v>
      </c>
      <c r="AH1686" s="19">
        <f t="shared" si="700"/>
        <v>-0.79700975512700067</v>
      </c>
    </row>
    <row r="1687" spans="1:34" x14ac:dyDescent="0.25">
      <c r="A1687">
        <v>138.74999999999829</v>
      </c>
      <c r="B1687" s="2">
        <v>2018.7499999998738</v>
      </c>
      <c r="C1687">
        <f>+D1687+($D$2+E1687+F1687)*SOI!A1686*IF(B1687&gt;$C$18, IF(B1687&lt;$C$19,-1,1),1)</f>
        <v>0</v>
      </c>
      <c r="D1687">
        <f>+$D$3*((1-$D$5)*SOI!D1686+$D$5*SOI!D1685) +   $D$4*((1-$D$5)*SOI!E1686+$D$5*SOI!E1685)</f>
        <v>0</v>
      </c>
      <c r="E1687">
        <f t="shared" si="704"/>
        <v>1.2742092210834519</v>
      </c>
      <c r="F1687">
        <f t="shared" si="705"/>
        <v>2.1548088949021604</v>
      </c>
      <c r="G1687">
        <f t="shared" ref="G1687:G1701" si="712">+E1687+F1687</f>
        <v>3.4290181159856123</v>
      </c>
      <c r="H1687" s="21">
        <f t="shared" ref="H1687:H1701" si="713">+$H$19*SUM(I1687:V1687)</f>
        <v>1.3598246447896947E-2</v>
      </c>
      <c r="I1687" s="37">
        <f t="shared" si="706"/>
        <v>0.23637307432725083</v>
      </c>
      <c r="J1687" s="1">
        <f t="shared" ref="J1687:J1701" si="714">+(J$3)*I1687*M1687</f>
        <v>3.2195064167664812E-3</v>
      </c>
      <c r="K1687" s="1">
        <f t="shared" ref="K1687:K1701" si="715">+(K$3)*L1687*P1687*O1687</f>
        <v>8.2404693888432493E-7</v>
      </c>
      <c r="L1687" s="1">
        <f t="shared" si="707"/>
        <v>-9.7811906643041312E-3</v>
      </c>
      <c r="M1687" s="1">
        <f t="shared" si="708"/>
        <v>8.5594123398811117E-2</v>
      </c>
      <c r="N1687" s="1">
        <f t="shared" si="709"/>
        <v>3.0383714634475679E-2</v>
      </c>
      <c r="O1687" s="1">
        <f t="shared" si="710"/>
        <v>0.32240025312119935</v>
      </c>
      <c r="P1687" s="1">
        <f t="shared" si="711"/>
        <v>9.6921189341194099E-3</v>
      </c>
      <c r="Q1687" s="1">
        <f t="shared" ref="Q1687:Q1701" si="716">+(Q$3)*M1687*N1687</f>
        <v>1.7490698512782437E-3</v>
      </c>
      <c r="R1687" s="1">
        <f t="shared" ref="R1687:R1701" si="717">+(R$3)*I1687*N1687*M1687</f>
        <v>-2.2717591480410182E-5</v>
      </c>
      <c r="S1687" s="1">
        <f t="shared" ref="S1687:S1701" si="718">+(S$3)*I1687*N1687</f>
        <v>9.4169205627328795E-4</v>
      </c>
      <c r="T1687" s="1">
        <f t="shared" ref="T1687:T1701" si="719">+(T$3)*L1687*O1687</f>
        <v>5.3059683767395807E-5</v>
      </c>
      <c r="U1687" s="1">
        <f t="shared" ref="U1687:U1701" si="720">+(U$3)*P1687*I1687</f>
        <v>-1.1884818552262832E-4</v>
      </c>
      <c r="V1687" s="1">
        <f t="shared" ref="V1687:V1701" si="721">+(V$3)*P1687*N1687</f>
        <v>-5.7235763472599562E-4</v>
      </c>
      <c r="W1687" s="1">
        <f t="shared" si="703"/>
        <v>0</v>
      </c>
      <c r="X1687" s="1">
        <f t="shared" si="703"/>
        <v>0</v>
      </c>
      <c r="Y1687" s="1">
        <f t="shared" si="703"/>
        <v>0</v>
      </c>
      <c r="Z1687" s="1">
        <f t="shared" si="703"/>
        <v>0</v>
      </c>
      <c r="AA1687" s="1">
        <f>+AA$3*$F1687*ABS($F1687)*COS(2*PI()*$A1687/$AZ$22+AA$4)*COS(2*PI()*$A1687/$BA$22+AA$5)</f>
        <v>0</v>
      </c>
      <c r="AB1687" s="39">
        <f>+AB$3*$F1687*ABS($F1687)*COS(2*2*PI()*$A1687/$BA$33+AB$4)*COS(2*2*PI()*$A1687/$BA$34+AB$5)*COS(2*2*PI()*$A1687/$BA$35+AB$6)</f>
        <v>0</v>
      </c>
      <c r="AE1687" s="20">
        <f>+$AF$20*SIGN(SOI!A1686)*(ABS(SOI!A1686))^$AE$2</f>
        <v>0</v>
      </c>
      <c r="AF1687" s="20">
        <f>+$AF$20*SIGN(SOI!A1686)*SQRT(ABS(SOI!A1686))</f>
        <v>0</v>
      </c>
      <c r="AG1687" s="19">
        <f t="shared" si="699"/>
        <v>-1.1506578074579328</v>
      </c>
      <c r="AH1687" s="19">
        <f t="shared" si="700"/>
        <v>-0.79287271862236897</v>
      </c>
    </row>
    <row r="1688" spans="1:34" x14ac:dyDescent="0.25">
      <c r="A1688">
        <v>138.83333333333164</v>
      </c>
      <c r="B1688" s="2">
        <v>2018.8333333332071</v>
      </c>
      <c r="C1688">
        <f>+D1688+($D$2+E1688+F1688)*SOI!A1687*IF(B1688&gt;$C$18, IF(B1688&lt;$C$19,-1,1),1)</f>
        <v>0</v>
      </c>
      <c r="D1688">
        <f>+$D$3*((1-$D$5)*SOI!D1687+$D$5*SOI!D1686) +   $D$4*((1-$D$5)*SOI!E1687+$D$5*SOI!E1686)</f>
        <v>0</v>
      </c>
      <c r="E1688">
        <f t="shared" si="704"/>
        <v>-2.3875979235318461</v>
      </c>
      <c r="F1688">
        <f t="shared" si="705"/>
        <v>-3.6021538079463795</v>
      </c>
      <c r="G1688">
        <f t="shared" si="712"/>
        <v>-5.9897517314782256</v>
      </c>
      <c r="H1688" s="21">
        <f t="shared" si="713"/>
        <v>-6.5317583231908304E-3</v>
      </c>
      <c r="I1688" s="37">
        <f t="shared" si="706"/>
        <v>0.49619619035274121</v>
      </c>
      <c r="J1688" s="1">
        <f t="shared" si="714"/>
        <v>-1.1119615561347808E-2</v>
      </c>
      <c r="K1688" s="1">
        <f t="shared" si="715"/>
        <v>-7.8922998110175226E-5</v>
      </c>
      <c r="L1688" s="1">
        <f t="shared" si="707"/>
        <v>1.0970389051084934</v>
      </c>
      <c r="M1688" s="1">
        <f t="shared" si="708"/>
        <v>-0.14082799764961992</v>
      </c>
      <c r="N1688" s="1">
        <f t="shared" si="709"/>
        <v>0.19923804699233386</v>
      </c>
      <c r="O1688" s="1">
        <f t="shared" si="710"/>
        <v>-1.9977325873534779</v>
      </c>
      <c r="P1688" s="1">
        <f t="shared" si="711"/>
        <v>-1.3356666258228635E-3</v>
      </c>
      <c r="Q1688" s="1">
        <f t="shared" si="716"/>
        <v>-1.8870509110018863E-2</v>
      </c>
      <c r="R1688" s="1">
        <f t="shared" si="717"/>
        <v>5.1451041528392208E-4</v>
      </c>
      <c r="S1688" s="1">
        <f t="shared" si="718"/>
        <v>1.2962707940388852E-2</v>
      </c>
      <c r="T1688" s="1">
        <f t="shared" si="719"/>
        <v>3.6875417157462044E-2</v>
      </c>
      <c r="U1688" s="1">
        <f t="shared" si="720"/>
        <v>3.4381697666590245E-5</v>
      </c>
      <c r="V1688" s="1">
        <f t="shared" si="721"/>
        <v>5.1722347448602624E-4</v>
      </c>
      <c r="W1688" s="1">
        <f t="shared" si="703"/>
        <v>0</v>
      </c>
      <c r="X1688" s="1">
        <f t="shared" si="703"/>
        <v>0</v>
      </c>
      <c r="Y1688" s="1">
        <f t="shared" si="703"/>
        <v>0</v>
      </c>
      <c r="Z1688" s="1">
        <f t="shared" si="703"/>
        <v>0</v>
      </c>
      <c r="AA1688" s="1">
        <f>+AA$3*$F1688*ABS($F1688)*COS(2*PI()*$A1688/$AZ$22+AA$4)*COS(2*PI()*$A1688/$BA$22+AA$5)</f>
        <v>0</v>
      </c>
      <c r="AB1688" s="39">
        <f>+AB$3*$F1688*ABS($F1688)*COS(2*2*PI()*$A1688/$BA$33+AB$4)*COS(2*2*PI()*$A1688/$BA$34+AB$5)*COS(2*2*PI()*$A1688/$BA$35+AB$6)</f>
        <v>0</v>
      </c>
      <c r="AE1688" s="20">
        <f>+$AF$20*SIGN(SOI!A1687)*(ABS(SOI!A1687))^$AE$2</f>
        <v>0</v>
      </c>
      <c r="AF1688" s="20">
        <f>+$AF$20*SIGN(SOI!A1687)*SQRT(ABS(SOI!A1687))</f>
        <v>0</v>
      </c>
      <c r="AG1688" s="19">
        <f t="shared" si="699"/>
        <v>-1.1506491783049888</v>
      </c>
      <c r="AH1688" s="19">
        <f t="shared" si="700"/>
        <v>-0.7945022901460348</v>
      </c>
    </row>
    <row r="1689" spans="1:34" x14ac:dyDescent="0.25">
      <c r="A1689">
        <v>138.91666666666498</v>
      </c>
      <c r="B1689" s="2">
        <v>2018.9166666665403</v>
      </c>
      <c r="C1689">
        <f>+D1689+($D$2+E1689+F1689)*SOI!A1688*IF(B1689&gt;$C$18, IF(B1689&lt;$C$19,-1,1),1)</f>
        <v>0</v>
      </c>
      <c r="D1689">
        <f>+$D$3*((1-$D$5)*SOI!D1688+$D$5*SOI!D1687) +   $D$4*((1-$D$5)*SOI!E1688+$D$5*SOI!E1687)</f>
        <v>0</v>
      </c>
      <c r="E1689">
        <f t="shared" si="704"/>
        <v>41.120340000257606</v>
      </c>
      <c r="F1689">
        <f t="shared" si="705"/>
        <v>59.668464760361232</v>
      </c>
      <c r="G1689">
        <f t="shared" si="712"/>
        <v>100.78880476061883</v>
      </c>
      <c r="H1689" s="21">
        <f t="shared" si="713"/>
        <v>0.51310738421237023</v>
      </c>
      <c r="I1689" s="37">
        <f t="shared" si="706"/>
        <v>-20.27614739353298</v>
      </c>
      <c r="J1689" s="1">
        <f t="shared" si="714"/>
        <v>-1.4650455036042864</v>
      </c>
      <c r="K1689" s="1">
        <f t="shared" si="715"/>
        <v>23.886721554256937</v>
      </c>
      <c r="L1689" s="1">
        <f t="shared" si="707"/>
        <v>-48.383118500176977</v>
      </c>
      <c r="M1689" s="1">
        <f t="shared" si="708"/>
        <v>0.45406531830180702</v>
      </c>
      <c r="N1689" s="1">
        <f t="shared" si="709"/>
        <v>-6.0597539877080822</v>
      </c>
      <c r="O1689" s="1">
        <f t="shared" si="710"/>
        <v>31.575240392808805</v>
      </c>
      <c r="P1689" s="1">
        <f t="shared" si="711"/>
        <v>0.57992243124203813</v>
      </c>
      <c r="Q1689" s="1">
        <f t="shared" si="716"/>
        <v>-1.8505280039011274</v>
      </c>
      <c r="R1689" s="1">
        <f t="shared" si="717"/>
        <v>-2.0617605669231467</v>
      </c>
      <c r="S1689" s="1">
        <f t="shared" si="718"/>
        <v>16.110553719363136</v>
      </c>
      <c r="T1689" s="1">
        <f t="shared" si="719"/>
        <v>25.705027998889658</v>
      </c>
      <c r="U1689" s="1">
        <f t="shared" si="720"/>
        <v>0.61000186682361768</v>
      </c>
      <c r="V1689" s="1">
        <f t="shared" si="721"/>
        <v>6.8301898847791174</v>
      </c>
      <c r="W1689" s="1">
        <f t="shared" si="703"/>
        <v>0</v>
      </c>
      <c r="X1689" s="1">
        <f t="shared" si="703"/>
        <v>0</v>
      </c>
      <c r="Y1689" s="1">
        <f t="shared" si="703"/>
        <v>0</v>
      </c>
      <c r="Z1689" s="1">
        <f t="shared" si="703"/>
        <v>0</v>
      </c>
      <c r="AA1689" s="1">
        <f>+AA$3*$F1689*ABS($F1689)*COS(2*PI()*$A1689/$AZ$22+AA$4)*COS(2*PI()*$A1689/$BA$22+AA$5)</f>
        <v>0</v>
      </c>
      <c r="AB1689" s="39">
        <f>+AB$3*$F1689*ABS($F1689)*COS(2*2*PI()*$A1689/$BA$33+AB$4)*COS(2*2*PI()*$A1689/$BA$34+AB$5)*COS(2*2*PI()*$A1689/$BA$35+AB$6)</f>
        <v>0</v>
      </c>
      <c r="AE1689" s="20">
        <f>+$AF$20*SIGN(SOI!A1688)*(ABS(SOI!A1688))^$AE$2</f>
        <v>0</v>
      </c>
      <c r="AF1689" s="20">
        <f>+$AF$20*SIGN(SOI!A1688)*SQRT(ABS(SOI!A1688))</f>
        <v>0</v>
      </c>
      <c r="AG1689" s="19">
        <f t="shared" si="699"/>
        <v>-1.1522239026480501</v>
      </c>
      <c r="AH1689" s="19">
        <f t="shared" si="700"/>
        <v>-0.83753654920853837</v>
      </c>
    </row>
    <row r="1690" spans="1:34" x14ac:dyDescent="0.25">
      <c r="A1690">
        <v>138.99999999999832</v>
      </c>
      <c r="B1690" s="2">
        <v>2018.9999999998736</v>
      </c>
      <c r="C1690">
        <f>+D1690+($D$2+E1690+F1690)*SOI!A1689*IF(B1690&gt;$C$18, IF(B1690&lt;$C$19,-1,1),1)</f>
        <v>0</v>
      </c>
      <c r="D1690">
        <f>+$D$3*((1-$D$5)*SOI!D1689+$D$5*SOI!D1688) +   $D$4*((1-$D$5)*SOI!E1689+$D$5*SOI!E1688)</f>
        <v>0</v>
      </c>
      <c r="E1690">
        <f t="shared" si="704"/>
        <v>2.6892524467152694</v>
      </c>
      <c r="F1690">
        <f t="shared" si="705"/>
        <v>4.0227886382177225</v>
      </c>
      <c r="G1690">
        <f t="shared" si="712"/>
        <v>6.7120410849329915</v>
      </c>
      <c r="H1690" s="21">
        <f t="shared" si="713"/>
        <v>-6.8439605116279251E-2</v>
      </c>
      <c r="I1690" s="37">
        <f t="shared" si="706"/>
        <v>-1.3885313247515054</v>
      </c>
      <c r="J1690" s="1">
        <f t="shared" si="714"/>
        <v>2.5586317345659613E-2</v>
      </c>
      <c r="K1690" s="1">
        <f t="shared" si="715"/>
        <v>2.0270711219922276E-3</v>
      </c>
      <c r="L1690" s="1">
        <f t="shared" si="707"/>
        <v>-2.2633147486264389</v>
      </c>
      <c r="M1690" s="1">
        <f t="shared" si="708"/>
        <v>-0.11579898631745031</v>
      </c>
      <c r="N1690" s="1">
        <f t="shared" si="709"/>
        <v>-0.37884735423071181</v>
      </c>
      <c r="O1690" s="1">
        <f t="shared" si="710"/>
        <v>0.44395239060446695</v>
      </c>
      <c r="P1690" s="1">
        <f t="shared" si="711"/>
        <v>7.4824102699445519E-2</v>
      </c>
      <c r="Q1690" s="1">
        <f t="shared" si="716"/>
        <v>2.95047101924969E-2</v>
      </c>
      <c r="R1690" s="1">
        <f t="shared" si="717"/>
        <v>2.2511485933650694E-3</v>
      </c>
      <c r="S1690" s="1">
        <f t="shared" si="718"/>
        <v>6.8974724573465249E-2</v>
      </c>
      <c r="T1690" s="1">
        <f t="shared" si="719"/>
        <v>1.6906702510484557E-2</v>
      </c>
      <c r="U1690" s="1">
        <f t="shared" si="720"/>
        <v>5.3898045439947414E-3</v>
      </c>
      <c r="V1690" s="1">
        <f t="shared" si="721"/>
        <v>5.5095185926773732E-2</v>
      </c>
      <c r="W1690" s="1">
        <f t="shared" si="703"/>
        <v>0</v>
      </c>
      <c r="X1690" s="1">
        <f t="shared" si="703"/>
        <v>0</v>
      </c>
      <c r="Y1690" s="1">
        <f t="shared" si="703"/>
        <v>0</v>
      </c>
      <c r="Z1690" s="1">
        <f t="shared" si="703"/>
        <v>0</v>
      </c>
      <c r="AA1690" s="1">
        <f>+AA$3*$F1690*ABS($F1690)*COS(2*PI()*$A1690/$AZ$22+AA$4)*COS(2*PI()*$A1690/$BA$22+AA$5)</f>
        <v>0</v>
      </c>
      <c r="AB1690" s="39">
        <f>+AB$3*$F1690*ABS($F1690)*COS(2*2*PI()*$A1690/$BA$33+AB$4)*COS(2*2*PI()*$A1690/$BA$34+AB$5)*COS(2*2*PI()*$A1690/$BA$35+AB$6)</f>
        <v>0</v>
      </c>
      <c r="AE1690" s="20">
        <f>+$AF$20*SIGN(SOI!A1689)*(ABS(SOI!A1689))^$AE$2</f>
        <v>0</v>
      </c>
      <c r="AF1690" s="20">
        <f>+$AF$20*SIGN(SOI!A1689)*SQRT(ABS(SOI!A1689))</f>
        <v>0</v>
      </c>
      <c r="AG1690" s="19">
        <f t="shared" si="699"/>
        <v>-0.80291768958207899</v>
      </c>
      <c r="AH1690" s="19">
        <f t="shared" si="700"/>
        <v>-0.78086118568990093</v>
      </c>
    </row>
    <row r="1691" spans="1:34" x14ac:dyDescent="0.25">
      <c r="A1691">
        <v>139.08333333333167</v>
      </c>
      <c r="B1691" s="2">
        <v>2019.0833333332068</v>
      </c>
      <c r="C1691">
        <f>+D1691+($D$2+E1691+F1691)*SOI!A1690*IF(B1691&gt;$C$18, IF(B1691&lt;$C$19,-1,1),1)</f>
        <v>0</v>
      </c>
      <c r="D1691">
        <f>+$D$3*((1-$D$5)*SOI!D1690+$D$5*SOI!D1689) +   $D$4*((1-$D$5)*SOI!E1690+$D$5*SOI!E1689)</f>
        <v>0</v>
      </c>
      <c r="E1691">
        <f t="shared" si="704"/>
        <v>-1.3464768076421709</v>
      </c>
      <c r="F1691">
        <f t="shared" si="705"/>
        <v>-2.2355410498858328</v>
      </c>
      <c r="G1691">
        <f t="shared" si="712"/>
        <v>-3.5820178575280037</v>
      </c>
      <c r="H1691" s="21">
        <f t="shared" si="713"/>
        <v>1.0512931089321095E-2</v>
      </c>
      <c r="I1691" s="37">
        <f t="shared" si="706"/>
        <v>0.35767329964914013</v>
      </c>
      <c r="J1691" s="1">
        <f t="shared" si="714"/>
        <v>5.0118250586832711E-3</v>
      </c>
      <c r="K1691" s="1">
        <f t="shared" si="715"/>
        <v>-7.1663669627971646E-6</v>
      </c>
      <c r="L1691" s="1">
        <f t="shared" si="707"/>
        <v>9.4253889093241297E-2</v>
      </c>
      <c r="M1691" s="1">
        <f t="shared" si="708"/>
        <v>8.8056625670821842E-2</v>
      </c>
      <c r="N1691" s="1">
        <f t="shared" si="709"/>
        <v>8.8636707453064817E-2</v>
      </c>
      <c r="O1691" s="1">
        <f t="shared" si="710"/>
        <v>-9.2853883435918549E-2</v>
      </c>
      <c r="P1691" s="1">
        <f t="shared" si="711"/>
        <v>-3.0370614210409506E-2</v>
      </c>
      <c r="Q1691" s="1">
        <f t="shared" si="716"/>
        <v>5.2492588768766908E-3</v>
      </c>
      <c r="R1691" s="1">
        <f t="shared" si="717"/>
        <v>-1.0316719920683572E-4</v>
      </c>
      <c r="S1691" s="1">
        <f t="shared" si="718"/>
        <v>4.1569056849051289E-3</v>
      </c>
      <c r="T1691" s="1">
        <f t="shared" si="719"/>
        <v>1.4725732585183358E-4</v>
      </c>
      <c r="U1691" s="1">
        <f t="shared" si="720"/>
        <v>5.6352853680807454E-4</v>
      </c>
      <c r="V1691" s="1">
        <f t="shared" si="721"/>
        <v>5.2320883291595453E-3</v>
      </c>
      <c r="W1691" s="1">
        <f t="shared" si="703"/>
        <v>0</v>
      </c>
      <c r="X1691" s="1">
        <f t="shared" si="703"/>
        <v>0</v>
      </c>
      <c r="Y1691" s="1">
        <f t="shared" si="703"/>
        <v>0</v>
      </c>
      <c r="Z1691" s="1">
        <f t="shared" si="703"/>
        <v>0</v>
      </c>
      <c r="AA1691" s="1">
        <f>+AA$3*$F1691*ABS($F1691)*COS(2*PI()*$A1691/$AZ$22+AA$4)*COS(2*PI()*$A1691/$BA$22+AA$5)</f>
        <v>0</v>
      </c>
      <c r="AB1691" s="39">
        <f>+AB$3*$F1691*ABS($F1691)*COS(2*2*PI()*$A1691/$BA$33+AB$4)*COS(2*2*PI()*$A1691/$BA$34+AB$5)*COS(2*2*PI()*$A1691/$BA$35+AB$6)</f>
        <v>0</v>
      </c>
      <c r="AE1691" s="20">
        <f>+$AF$20*SIGN(SOI!A1690)*(ABS(SOI!A1690))^$AE$2</f>
        <v>0</v>
      </c>
      <c r="AF1691" s="20">
        <f>+$AF$20*SIGN(SOI!A1690)*SQRT(ABS(SOI!A1690))</f>
        <v>0</v>
      </c>
      <c r="AG1691" s="19">
        <f t="shared" si="699"/>
        <v>-0.78084918894564781</v>
      </c>
      <c r="AH1691" s="19">
        <f t="shared" si="700"/>
        <v>-0.75791691719117849</v>
      </c>
    </row>
    <row r="1692" spans="1:34" x14ac:dyDescent="0.25">
      <c r="A1692">
        <v>139.16666666666501</v>
      </c>
      <c r="B1692" s="2">
        <v>2019.1666666665401</v>
      </c>
      <c r="C1692">
        <f>+D1692+($D$2+E1692+F1692)*SOI!A1691*IF(B1692&gt;$C$18, IF(B1692&lt;$C$19,-1,1),1)</f>
        <v>0</v>
      </c>
      <c r="D1692">
        <f>+$D$3*((1-$D$5)*SOI!D1691+$D$5*SOI!D1690) +   $D$4*((1-$D$5)*SOI!E1691+$D$5*SOI!E1690)</f>
        <v>0</v>
      </c>
      <c r="E1692">
        <f t="shared" si="704"/>
        <v>0.9408266746215177</v>
      </c>
      <c r="F1692">
        <f t="shared" si="705"/>
        <v>1.9004344642059747</v>
      </c>
      <c r="G1692">
        <f t="shared" si="712"/>
        <v>2.8412611388274924</v>
      </c>
      <c r="H1692" s="21">
        <f t="shared" si="713"/>
        <v>9.3826622825799507E-3</v>
      </c>
      <c r="I1692" s="37">
        <f t="shared" si="706"/>
        <v>0.11444348465167095</v>
      </c>
      <c r="J1692" s="1">
        <f t="shared" si="714"/>
        <v>-6.4324559439908754E-4</v>
      </c>
      <c r="K1692" s="1">
        <f t="shared" si="715"/>
        <v>1.9084083848172426E-5</v>
      </c>
      <c r="L1692" s="1">
        <f t="shared" si="707"/>
        <v>-0.26191865480121479</v>
      </c>
      <c r="M1692" s="1">
        <f t="shared" si="708"/>
        <v>-3.5321440315933761E-2</v>
      </c>
      <c r="N1692" s="1">
        <f t="shared" si="709"/>
        <v>4.5895408625570455E-2</v>
      </c>
      <c r="O1692" s="1">
        <f t="shared" si="710"/>
        <v>0.60033419362889673</v>
      </c>
      <c r="P1692" s="1">
        <f t="shared" si="711"/>
        <v>4.5015874063057369E-3</v>
      </c>
      <c r="Q1692" s="1">
        <f t="shared" si="716"/>
        <v>-1.0902597582602752E-3</v>
      </c>
      <c r="R1692" s="1">
        <f t="shared" si="717"/>
        <v>6.8561164179954145E-6</v>
      </c>
      <c r="S1692" s="1">
        <f t="shared" si="718"/>
        <v>6.8870042115817657E-4</v>
      </c>
      <c r="T1692" s="1">
        <f t="shared" si="719"/>
        <v>2.6456785150320164E-3</v>
      </c>
      <c r="U1692" s="1">
        <f t="shared" si="720"/>
        <v>-2.6725914656294612E-5</v>
      </c>
      <c r="V1692" s="1">
        <f t="shared" si="721"/>
        <v>-4.0155293543847045E-4</v>
      </c>
      <c r="W1692" s="1">
        <f t="shared" si="703"/>
        <v>0</v>
      </c>
      <c r="X1692" s="1">
        <f t="shared" si="703"/>
        <v>0</v>
      </c>
      <c r="Y1692" s="1">
        <f t="shared" si="703"/>
        <v>0</v>
      </c>
      <c r="Z1692" s="1">
        <f t="shared" si="703"/>
        <v>0</v>
      </c>
      <c r="AA1692" s="1">
        <f>+AA$3*$F1692*ABS($F1692)*COS(2*PI()*$A1692/$AZ$22+AA$4)*COS(2*PI()*$A1692/$BA$22+AA$5)</f>
        <v>0</v>
      </c>
      <c r="AB1692" s="39">
        <f>+AB$3*$F1692*ABS($F1692)*COS(2*2*PI()*$A1692/$BA$33+AB$4)*COS(2*2*PI()*$A1692/$BA$34+AB$5)*COS(2*2*PI()*$A1692/$BA$35+AB$6)</f>
        <v>0</v>
      </c>
      <c r="AE1692" s="20">
        <f>+$AF$20*SIGN(SOI!A1691)*(ABS(SOI!A1691))^$AE$2</f>
        <v>0</v>
      </c>
      <c r="AF1692" s="20">
        <f>+$AF$20*SIGN(SOI!A1691)*SQRT(ABS(SOI!A1691))</f>
        <v>0</v>
      </c>
      <c r="AG1692" s="19">
        <f t="shared" si="699"/>
        <v>-0.69889482362751587</v>
      </c>
      <c r="AH1692" s="19">
        <f t="shared" si="700"/>
        <v>-0.74368333329777714</v>
      </c>
    </row>
    <row r="1693" spans="1:34" x14ac:dyDescent="0.25">
      <c r="A1693">
        <v>139.24999999999835</v>
      </c>
      <c r="B1693" s="2">
        <v>2019.2499999998734</v>
      </c>
      <c r="C1693">
        <f>+D1693+($D$2+E1693+F1693)*SOI!A1692*IF(B1693&gt;$C$18, IF(B1693&lt;$C$19,-1,1),1)</f>
        <v>0</v>
      </c>
      <c r="D1693">
        <f>+$D$3*((1-$D$5)*SOI!D1692+$D$5*SOI!D1691) +   $D$4*((1-$D$5)*SOI!E1692+$D$5*SOI!E1691)</f>
        <v>0</v>
      </c>
      <c r="E1693">
        <f t="shared" si="704"/>
        <v>-0.76296473720513625</v>
      </c>
      <c r="F1693">
        <f t="shared" si="705"/>
        <v>-2.154808895031298</v>
      </c>
      <c r="G1693">
        <f t="shared" si="712"/>
        <v>-2.9177736322364343</v>
      </c>
      <c r="H1693" s="21">
        <f t="shared" si="713"/>
        <v>-5.9682389785972048E-3</v>
      </c>
      <c r="I1693" s="37">
        <f t="shared" si="706"/>
        <v>-0.32841240753291245</v>
      </c>
      <c r="J1693" s="1">
        <f t="shared" si="714"/>
        <v>7.4178087465099002E-4</v>
      </c>
      <c r="K1693" s="1">
        <f t="shared" si="715"/>
        <v>-4.3596373323454602E-5</v>
      </c>
      <c r="L1693" s="1">
        <f t="shared" si="707"/>
        <v>0.82342383722117662</v>
      </c>
      <c r="M1693" s="1">
        <f t="shared" si="708"/>
        <v>-1.4194128495062189E-2</v>
      </c>
      <c r="N1693" s="1">
        <f t="shared" si="709"/>
        <v>-0.1243663008737983</v>
      </c>
      <c r="O1693" s="1">
        <f t="shared" si="710"/>
        <v>-0.66767350276148729</v>
      </c>
      <c r="P1693" s="1">
        <f t="shared" si="711"/>
        <v>-2.9411465823732282E-3</v>
      </c>
      <c r="Q1693" s="1">
        <f t="shared" si="716"/>
        <v>1.1872270587609641E-3</v>
      </c>
      <c r="R1693" s="1">
        <f t="shared" si="717"/>
        <v>2.1424488923774727E-5</v>
      </c>
      <c r="S1693" s="1">
        <f t="shared" si="718"/>
        <v>5.3554048570797061E-3</v>
      </c>
      <c r="T1693" s="1">
        <f t="shared" si="719"/>
        <v>9.2504984540425685E-3</v>
      </c>
      <c r="U1693" s="1">
        <f t="shared" si="720"/>
        <v>-5.0108573950646662E-5</v>
      </c>
      <c r="V1693" s="1">
        <f t="shared" si="721"/>
        <v>-7.1093069158728616E-4</v>
      </c>
      <c r="W1693" s="1">
        <f t="shared" si="703"/>
        <v>0</v>
      </c>
      <c r="X1693" s="1">
        <f t="shared" si="703"/>
        <v>0</v>
      </c>
      <c r="Y1693" s="1">
        <f t="shared" si="703"/>
        <v>0</v>
      </c>
      <c r="Z1693" s="1">
        <f t="shared" si="703"/>
        <v>0</v>
      </c>
      <c r="AA1693" s="1">
        <f>+AA$3*$F1693*ABS($F1693)*COS(2*PI()*$A1693/$AZ$22+AA$4)*COS(2*PI()*$A1693/$BA$22+AA$5)</f>
        <v>0</v>
      </c>
      <c r="AB1693" s="39">
        <f>+AB$3*$F1693*ABS($F1693)*COS(2*2*PI()*$A1693/$BA$33+AB$4)*COS(2*2*PI()*$A1693/$BA$34+AB$5)*COS(2*2*PI()*$A1693/$BA$35+AB$6)</f>
        <v>0</v>
      </c>
      <c r="AE1693" s="20">
        <f>+$AF$20*SIGN(SOI!A1692)*(ABS(SOI!A1692))^$AE$2</f>
        <v>0</v>
      </c>
      <c r="AF1693" s="20">
        <f>+$AF$20*SIGN(SOI!A1692)*SQRT(ABS(SOI!A1692))</f>
        <v>0</v>
      </c>
      <c r="AG1693" s="19">
        <f t="shared" si="699"/>
        <v>-0.69898790068119276</v>
      </c>
      <c r="AH1693" s="19">
        <f t="shared" si="700"/>
        <v>-0.76019841251995179</v>
      </c>
    </row>
    <row r="1694" spans="1:34" x14ac:dyDescent="0.25">
      <c r="A1694">
        <v>139.33333333333169</v>
      </c>
      <c r="B1694" s="2">
        <v>2019.3333333332066</v>
      </c>
      <c r="C1694">
        <f>+D1694+($D$2+E1694+F1694)*SOI!A1693*IF(B1694&gt;$C$18, IF(B1694&lt;$C$19,-1,1),1)</f>
        <v>0</v>
      </c>
      <c r="D1694">
        <f>+$D$3*((1-$D$5)*SOI!D1693+$D$5*SOI!D1692) +   $D$4*((1-$D$5)*SOI!E1693+$D$5*SOI!E1692)</f>
        <v>0</v>
      </c>
      <c r="E1694">
        <f t="shared" si="704"/>
        <v>0.68067141201381709</v>
      </c>
      <c r="F1694">
        <f t="shared" si="705"/>
        <v>3.6021538082216988</v>
      </c>
      <c r="G1694">
        <f t="shared" si="712"/>
        <v>4.2828252202355159</v>
      </c>
      <c r="H1694" s="21">
        <f t="shared" si="713"/>
        <v>2.0399117223622513E-3</v>
      </c>
      <c r="I1694" s="37">
        <f t="shared" si="706"/>
        <v>0.32240772540362794</v>
      </c>
      <c r="J1694" s="1">
        <f t="shared" si="714"/>
        <v>-1.7118330887331485E-4</v>
      </c>
      <c r="K1694" s="1">
        <f t="shared" si="715"/>
        <v>1.7381928416542868E-4</v>
      </c>
      <c r="L1694" s="1">
        <f t="shared" si="707"/>
        <v>-0.67589031801252597</v>
      </c>
      <c r="M1694" s="1">
        <f t="shared" si="708"/>
        <v>-3.3366344879387842E-3</v>
      </c>
      <c r="N1694" s="1">
        <f t="shared" si="709"/>
        <v>0.17695222899895485</v>
      </c>
      <c r="O1694" s="1">
        <f t="shared" si="710"/>
        <v>0.24729700955248229</v>
      </c>
      <c r="P1694" s="1">
        <f t="shared" si="711"/>
        <v>3.8570631570536917E-2</v>
      </c>
      <c r="Q1694" s="1">
        <f t="shared" si="716"/>
        <v>-3.9708822499921975E-4</v>
      </c>
      <c r="R1694" s="1">
        <f t="shared" si="717"/>
        <v>7.0347647133937477E-6</v>
      </c>
      <c r="S1694" s="1">
        <f t="shared" si="718"/>
        <v>7.4805152377211172E-3</v>
      </c>
      <c r="T1694" s="1">
        <f t="shared" si="719"/>
        <v>2.8123712426399807E-3</v>
      </c>
      <c r="U1694" s="1">
        <f t="shared" si="720"/>
        <v>-6.451162876569531E-4</v>
      </c>
      <c r="V1694" s="1">
        <f t="shared" si="721"/>
        <v>-1.3265409614735086E-2</v>
      </c>
      <c r="W1694" s="1">
        <f t="shared" si="703"/>
        <v>0</v>
      </c>
      <c r="X1694" s="1">
        <f t="shared" si="703"/>
        <v>0</v>
      </c>
      <c r="Y1694" s="1">
        <f t="shared" si="703"/>
        <v>0</v>
      </c>
      <c r="Z1694" s="1">
        <f t="shared" si="703"/>
        <v>0</v>
      </c>
      <c r="AA1694" s="1">
        <f>+AA$3*$F1694*ABS($F1694)*COS(2*PI()*$A1694/$AZ$22+AA$4)*COS(2*PI()*$A1694/$BA$22+AA$5)</f>
        <v>0</v>
      </c>
      <c r="AB1694" s="39">
        <f>+AB$3*$F1694*ABS($F1694)*COS(2*2*PI()*$A1694/$BA$33+AB$4)*COS(2*2*PI()*$A1694/$BA$34+AB$5)*COS(2*2*PI()*$A1694/$BA$35+AB$6)</f>
        <v>0</v>
      </c>
      <c r="AE1694" s="20">
        <f>+$AF$20*SIGN(SOI!A1693)*(ABS(SOI!A1693))^$AE$2</f>
        <v>0</v>
      </c>
      <c r="AF1694" s="20">
        <f>+$AF$20*SIGN(SOI!A1693)*SQRT(ABS(SOI!A1693))</f>
        <v>0</v>
      </c>
      <c r="AG1694" s="19">
        <f t="shared" si="699"/>
        <v>0.45248565490228754</v>
      </c>
      <c r="AH1694" s="19">
        <f t="shared" si="700"/>
        <v>0.41183767832530638</v>
      </c>
    </row>
    <row r="1695" spans="1:34" x14ac:dyDescent="0.25">
      <c r="A1695">
        <v>139.41666666666504</v>
      </c>
      <c r="B1695" s="2">
        <v>2019.4166666665399</v>
      </c>
      <c r="C1695">
        <f>+D1695+($D$2+E1695+F1695)*SOI!A1694*IF(B1695&gt;$C$18, IF(B1695&lt;$C$19,-1,1),1)</f>
        <v>0</v>
      </c>
      <c r="D1695">
        <f>+$D$3*((1-$D$5)*SOI!D1694+$D$5*SOI!D1693) +   $D$4*((1-$D$5)*SOI!E1694+$D$5*SOI!E1693)</f>
        <v>0</v>
      </c>
      <c r="E1695">
        <f t="shared" si="704"/>
        <v>-0.65467329754478276</v>
      </c>
      <c r="F1695">
        <f t="shared" si="705"/>
        <v>-59.668464760309675</v>
      </c>
      <c r="G1695">
        <f t="shared" si="712"/>
        <v>-60.323138057854457</v>
      </c>
      <c r="H1695" s="21">
        <f t="shared" si="713"/>
        <v>-5.3737990225034026E-2</v>
      </c>
      <c r="I1695" s="37">
        <f t="shared" si="706"/>
        <v>0.39339394371884867</v>
      </c>
      <c r="J1695" s="1">
        <f t="shared" si="714"/>
        <v>0.19896969359221334</v>
      </c>
      <c r="K1695" s="1">
        <f t="shared" si="715"/>
        <v>5.0799739852946368E-9</v>
      </c>
      <c r="L1695" s="1">
        <f t="shared" si="707"/>
        <v>8.2453557012316422E-2</v>
      </c>
      <c r="M1695" s="1">
        <f t="shared" si="708"/>
        <v>3.1784246393030742</v>
      </c>
      <c r="N1695" s="1">
        <f t="shared" si="709"/>
        <v>-1.1436550440361348</v>
      </c>
      <c r="O1695" s="1">
        <f t="shared" si="710"/>
        <v>2.4843065605320965E-6</v>
      </c>
      <c r="P1695" s="1">
        <f t="shared" si="711"/>
        <v>-0.91981563940426103</v>
      </c>
      <c r="Q1695" s="1">
        <f t="shared" si="716"/>
        <v>-2.444721012849997</v>
      </c>
      <c r="R1695" s="1">
        <f t="shared" si="717"/>
        <v>5.2846241238677878E-2</v>
      </c>
      <c r="S1695" s="1">
        <f t="shared" si="718"/>
        <v>-5.8991950259527359E-2</v>
      </c>
      <c r="T1695" s="1">
        <f t="shared" si="719"/>
        <v>-3.4466099736533772E-9</v>
      </c>
      <c r="U1695" s="1">
        <f t="shared" si="720"/>
        <v>1.8771729017696592E-2</v>
      </c>
      <c r="V1695" s="1">
        <f t="shared" si="721"/>
        <v>-2.0445781545245332</v>
      </c>
      <c r="W1695" s="1">
        <f t="shared" si="703"/>
        <v>0</v>
      </c>
      <c r="X1695" s="1">
        <f t="shared" si="703"/>
        <v>0</v>
      </c>
      <c r="Y1695" s="1">
        <f t="shared" si="703"/>
        <v>0</v>
      </c>
      <c r="Z1695" s="1">
        <f t="shared" si="703"/>
        <v>0</v>
      </c>
      <c r="AA1695" s="1">
        <f>+AA$3*$F1695*ABS($F1695)*COS(2*PI()*$A1695/$AZ$22+AA$4)*COS(2*PI()*$A1695/$BA$22+AA$5)</f>
        <v>0</v>
      </c>
      <c r="AB1695" s="39">
        <f>+AB$3*$F1695*ABS($F1695)*COS(2*2*PI()*$A1695/$BA$33+AB$4)*COS(2*2*PI()*$A1695/$BA$34+AB$5)*COS(2*2*PI()*$A1695/$BA$35+AB$6)</f>
        <v>0</v>
      </c>
      <c r="AE1695" s="20">
        <f>+$AF$20*SIGN(SOI!A1694)*(ABS(SOI!A1694))^$AE$2</f>
        <v>0</v>
      </c>
      <c r="AF1695" s="20">
        <f>+$AF$20*SIGN(SOI!A1694)*SQRT(ABS(SOI!A1694))</f>
        <v>0</v>
      </c>
      <c r="AG1695" s="19">
        <f t="shared" si="699"/>
        <v>0.81545605227405815</v>
      </c>
      <c r="AH1695" s="19">
        <f t="shared" si="700"/>
        <v>0.78797296091721325</v>
      </c>
    </row>
    <row r="1696" spans="1:34" x14ac:dyDescent="0.25">
      <c r="A1696">
        <v>139.49999999999838</v>
      </c>
      <c r="B1696" s="2">
        <v>2019.4999999998731</v>
      </c>
      <c r="C1696">
        <f>+D1696+($D$2+E1696+F1696)*SOI!A1695*IF(B1696&gt;$C$18, IF(B1696&lt;$C$19,-1,1),1)</f>
        <v>0</v>
      </c>
      <c r="D1696">
        <f>+$D$3*((1-$D$5)*SOI!D1695+$D$5*SOI!D1694) +   $D$4*((1-$D$5)*SOI!E1695+$D$5*SOI!E1694)</f>
        <v>0</v>
      </c>
      <c r="E1696">
        <f t="shared" si="704"/>
        <v>0.67488859923746602</v>
      </c>
      <c r="F1696">
        <f t="shared" si="705"/>
        <v>-4.0227886385502742</v>
      </c>
      <c r="G1696">
        <f t="shared" si="712"/>
        <v>-3.3479000393128082</v>
      </c>
      <c r="H1696" s="21">
        <f t="shared" si="713"/>
        <v>1.2675415187068226E-2</v>
      </c>
      <c r="I1696" s="37">
        <f t="shared" si="706"/>
        <v>-2.9955698805934225E-2</v>
      </c>
      <c r="J1696" s="1">
        <f t="shared" si="714"/>
        <v>-2.3031546535837249E-3</v>
      </c>
      <c r="K1696" s="1">
        <f t="shared" si="715"/>
        <v>-2.6739685605528502E-5</v>
      </c>
      <c r="L1696" s="1">
        <f t="shared" si="707"/>
        <v>-9.2080032484556498E-2</v>
      </c>
      <c r="M1696" s="1">
        <f t="shared" si="708"/>
        <v>0.48316593045652173</v>
      </c>
      <c r="N1696" s="1">
        <f t="shared" si="709"/>
        <v>5.9346878350975392E-4</v>
      </c>
      <c r="O1696" s="1">
        <f t="shared" si="710"/>
        <v>0.30862142864396747</v>
      </c>
      <c r="P1696" s="1">
        <f t="shared" si="711"/>
        <v>-3.4899454497983089E-2</v>
      </c>
      <c r="Q1696" s="1">
        <f t="shared" si="716"/>
        <v>1.9284861318360835E-4</v>
      </c>
      <c r="R1696" s="1">
        <f t="shared" si="717"/>
        <v>3.1743375260910823E-7</v>
      </c>
      <c r="S1696" s="1">
        <f t="shared" si="718"/>
        <v>-2.3310273539205815E-6</v>
      </c>
      <c r="T1696" s="1">
        <f t="shared" si="719"/>
        <v>4.7815543839344917E-4</v>
      </c>
      <c r="U1696" s="1">
        <f t="shared" si="720"/>
        <v>-5.4234284003956159E-5</v>
      </c>
      <c r="V1696" s="1">
        <f t="shared" si="721"/>
        <v>4.0255423103571195E-5</v>
      </c>
      <c r="W1696" s="1">
        <f t="shared" si="703"/>
        <v>0</v>
      </c>
      <c r="X1696" s="1">
        <f t="shared" si="703"/>
        <v>0</v>
      </c>
      <c r="Y1696" s="1">
        <f t="shared" si="703"/>
        <v>0</v>
      </c>
      <c r="Z1696" s="1">
        <f t="shared" si="703"/>
        <v>0</v>
      </c>
      <c r="AA1696" s="1">
        <f>+AA$3*$F1696*ABS($F1696)*COS(2*PI()*$A1696/$AZ$22+AA$4)*COS(2*PI()*$A1696/$BA$22+AA$5)</f>
        <v>0</v>
      </c>
      <c r="AB1696" s="39">
        <f>+AB$3*$F1696*ABS($F1696)*COS(2*2*PI()*$A1696/$BA$33+AB$4)*COS(2*2*PI()*$A1696/$BA$34+AB$5)*COS(2*2*PI()*$A1696/$BA$35+AB$6)</f>
        <v>0</v>
      </c>
      <c r="AE1696" s="20">
        <f>+$AF$20*SIGN(SOI!A1695)*(ABS(SOI!A1695))^$AE$2</f>
        <v>0</v>
      </c>
      <c r="AF1696" s="20">
        <f>+$AF$20*SIGN(SOI!A1695)*SQRT(ABS(SOI!A1695))</f>
        <v>0</v>
      </c>
      <c r="AG1696" s="19">
        <f t="shared" si="699"/>
        <v>0.84643762727744243</v>
      </c>
      <c r="AH1696" s="19">
        <f t="shared" si="700"/>
        <v>0.84622439499093471</v>
      </c>
    </row>
    <row r="1697" spans="1:34" x14ac:dyDescent="0.25">
      <c r="A1697">
        <v>139.58333333333172</v>
      </c>
      <c r="B1697" s="2">
        <v>2019.5833333332064</v>
      </c>
      <c r="C1697">
        <f>+D1697+($D$2+E1697+F1697)*SOI!A1696*IF(B1697&gt;$C$18, IF(B1697&lt;$C$19,-1,1),1)</f>
        <v>0</v>
      </c>
      <c r="D1697">
        <f>+$D$3*((1-$D$5)*SOI!D1696+$D$5*SOI!D1695) +   $D$4*((1-$D$5)*SOI!E1696+$D$5*SOI!E1695)</f>
        <v>0</v>
      </c>
      <c r="E1697">
        <f t="shared" si="704"/>
        <v>-0.74906623530484628</v>
      </c>
      <c r="F1697">
        <f t="shared" si="705"/>
        <v>2.23554105018823</v>
      </c>
      <c r="G1697">
        <f t="shared" si="712"/>
        <v>1.4864748148833837</v>
      </c>
      <c r="H1697" s="21">
        <f t="shared" si="713"/>
        <v>-8.0371643516114047E-5</v>
      </c>
      <c r="I1697" s="37">
        <f t="shared" si="706"/>
        <v>0.33534606880638357</v>
      </c>
      <c r="J1697" s="1">
        <f t="shared" si="714"/>
        <v>-1.7379249192766223E-2</v>
      </c>
      <c r="K1697" s="1">
        <f t="shared" si="715"/>
        <v>2.1976121389723967E-5</v>
      </c>
      <c r="L1697" s="1">
        <f t="shared" si="707"/>
        <v>0.71728997746930101</v>
      </c>
      <c r="M1697" s="1">
        <f t="shared" si="708"/>
        <v>-0.32567951912581611</v>
      </c>
      <c r="N1697" s="1">
        <f t="shared" si="709"/>
        <v>1.367734447875788E-2</v>
      </c>
      <c r="O1697" s="1">
        <f t="shared" si="710"/>
        <v>-0.73530785910517238</v>
      </c>
      <c r="P1697" s="1">
        <f t="shared" si="711"/>
        <v>1.5454001786195969E-3</v>
      </c>
      <c r="Q1697" s="1">
        <f t="shared" si="716"/>
        <v>-2.9958120980500911E-3</v>
      </c>
      <c r="R1697" s="1">
        <f t="shared" si="717"/>
        <v>5.5203284427528662E-5</v>
      </c>
      <c r="S1697" s="1">
        <f t="shared" si="718"/>
        <v>6.0140223733806328E-4</v>
      </c>
      <c r="T1697" s="1">
        <f t="shared" si="719"/>
        <v>8.874451676312782E-3</v>
      </c>
      <c r="U1697" s="1">
        <f t="shared" si="720"/>
        <v>-2.6884997147039664E-5</v>
      </c>
      <c r="V1697" s="1">
        <f t="shared" si="721"/>
        <v>-4.1081909383958234E-5</v>
      </c>
      <c r="W1697" s="1">
        <f t="shared" si="703"/>
        <v>0</v>
      </c>
      <c r="X1697" s="1">
        <f t="shared" si="703"/>
        <v>0</v>
      </c>
      <c r="Y1697" s="1">
        <f t="shared" si="703"/>
        <v>0</v>
      </c>
      <c r="Z1697" s="1">
        <f t="shared" si="703"/>
        <v>0</v>
      </c>
      <c r="AA1697" s="1">
        <f>+AA$3*$F1697*ABS($F1697)*COS(2*PI()*$A1697/$AZ$22+AA$4)*COS(2*PI()*$A1697/$BA$22+AA$5)</f>
        <v>0</v>
      </c>
      <c r="AB1697" s="39">
        <f>+AB$3*$F1697*ABS($F1697)*COS(2*2*PI()*$A1697/$BA$33+AB$4)*COS(2*2*PI()*$A1697/$BA$34+AB$5)*COS(2*2*PI()*$A1697/$BA$35+AB$6)</f>
        <v>0</v>
      </c>
      <c r="AE1697" s="20">
        <f>+$AF$20*SIGN(SOI!A1696)*(ABS(SOI!A1696))^$AE$2</f>
        <v>0</v>
      </c>
      <c r="AF1697" s="20">
        <f>+$AF$20*SIGN(SOI!A1696)*SQRT(ABS(SOI!A1696))</f>
        <v>0</v>
      </c>
      <c r="AG1697" s="19">
        <f t="shared" si="699"/>
        <v>0.76174024495712722</v>
      </c>
      <c r="AH1697" s="19">
        <f t="shared" si="700"/>
        <v>0.76446663143802673</v>
      </c>
    </row>
    <row r="1698" spans="1:34" x14ac:dyDescent="0.25">
      <c r="A1698">
        <v>139.66666666666507</v>
      </c>
      <c r="B1698" s="2">
        <v>2019.6666666665396</v>
      </c>
      <c r="C1698">
        <f>+D1698+($D$2+E1698+F1698)*SOI!A1697*IF(B1698&gt;$C$18, IF(B1698&lt;$C$19,-1,1),1)</f>
        <v>0</v>
      </c>
      <c r="D1698">
        <f>+$D$3*((1-$D$5)*SOI!D1697+$D$5*SOI!D1696) +   $D$4*((1-$D$5)*SOI!E1697+$D$5*SOI!E1696)</f>
        <v>0</v>
      </c>
      <c r="E1698">
        <f t="shared" si="704"/>
        <v>0.91133851636180285</v>
      </c>
      <c r="F1698">
        <f t="shared" si="705"/>
        <v>-1.9004344644733608</v>
      </c>
      <c r="G1698">
        <f t="shared" si="712"/>
        <v>-0.98909594811155799</v>
      </c>
      <c r="H1698" s="21">
        <f t="shared" si="713"/>
        <v>-1.7070726142687408E-2</v>
      </c>
      <c r="I1698" s="37">
        <f t="shared" si="706"/>
        <v>-0.54892439704950891</v>
      </c>
      <c r="J1698" s="1">
        <f t="shared" si="714"/>
        <v>-1.4979086581225286E-2</v>
      </c>
      <c r="K1698" s="1">
        <f t="shared" si="715"/>
        <v>-7.4975908962228774E-5</v>
      </c>
      <c r="L1698" s="1">
        <f t="shared" si="707"/>
        <v>-1.0435931124978957</v>
      </c>
      <c r="M1698" s="1">
        <f t="shared" si="708"/>
        <v>0.17148473033412037</v>
      </c>
      <c r="N1698" s="1">
        <f t="shared" si="709"/>
        <v>-4.7880028228161897E-2</v>
      </c>
      <c r="O1698" s="1">
        <f t="shared" si="710"/>
        <v>0.62644370248055048</v>
      </c>
      <c r="P1698" s="1">
        <f t="shared" si="711"/>
        <v>-4.2536560583518119E-3</v>
      </c>
      <c r="Q1698" s="1">
        <f t="shared" si="716"/>
        <v>-5.5220735841305709E-3</v>
      </c>
      <c r="R1698" s="1">
        <f t="shared" si="717"/>
        <v>-1.665604367257446E-4</v>
      </c>
      <c r="S1698" s="1">
        <f t="shared" si="718"/>
        <v>3.4461721304161739E-3</v>
      </c>
      <c r="T1698" s="1">
        <f t="shared" si="719"/>
        <v>1.0999952515580192E-2</v>
      </c>
      <c r="U1698" s="1">
        <f t="shared" si="720"/>
        <v>-1.2112972226026209E-4</v>
      </c>
      <c r="V1698" s="1">
        <f t="shared" si="721"/>
        <v>-3.9584452781509736E-4</v>
      </c>
      <c r="W1698" s="1">
        <f t="shared" si="703"/>
        <v>0</v>
      </c>
      <c r="X1698" s="1">
        <f t="shared" si="703"/>
        <v>0</v>
      </c>
      <c r="Y1698" s="1">
        <f t="shared" si="703"/>
        <v>0</v>
      </c>
      <c r="Z1698" s="1">
        <f t="shared" si="703"/>
        <v>0</v>
      </c>
      <c r="AA1698" s="1">
        <f>+AA$3*$F1698*ABS($F1698)*COS(2*PI()*$A1698/$AZ$22+AA$4)*COS(2*PI()*$A1698/$BA$22+AA$5)</f>
        <v>0</v>
      </c>
      <c r="AB1698" s="39">
        <f>+AB$3*$F1698*ABS($F1698)*COS(2*2*PI()*$A1698/$BA$33+AB$4)*COS(2*2*PI()*$A1698/$BA$34+AB$5)*COS(2*2*PI()*$A1698/$BA$35+AB$6)</f>
        <v>0</v>
      </c>
      <c r="AE1698" s="20">
        <f>+$AF$20*SIGN(SOI!A1697)*(ABS(SOI!A1697))^$AE$2</f>
        <v>0</v>
      </c>
      <c r="AF1698" s="20">
        <f>+$AF$20*SIGN(SOI!A1697)*SQRT(ABS(SOI!A1697))</f>
        <v>0</v>
      </c>
      <c r="AG1698" s="19">
        <f t="shared" ref="AG1698:AG1701" si="722">+SIN((AVERAGE(H1694:H1705)+AVERAGE(H1698:H1701)/4)*($AG$19+AG1697*$AG$18*AVERAGE(G1694:G1705))*$AE$20+$AG$17) - SIN($AG$17)</f>
        <v>-7.5743292867878342E-2</v>
      </c>
      <c r="AH1698" s="19">
        <f t="shared" si="700"/>
        <v>0.63403472394728955</v>
      </c>
    </row>
    <row r="1699" spans="1:34" x14ac:dyDescent="0.25">
      <c r="A1699">
        <v>139.74999999999841</v>
      </c>
      <c r="B1699" s="2">
        <v>2019.7499999998729</v>
      </c>
      <c r="C1699">
        <f>+D1699+($D$2+E1699+F1699)*SOI!A1698*IF(B1699&gt;$C$18, IF(B1699&lt;$C$19,-1,1),1)</f>
        <v>0</v>
      </c>
      <c r="D1699">
        <f>+$D$3*((1-$D$5)*SOI!D1698+$D$5*SOI!D1697) +   $D$4*((1-$D$5)*SOI!E1698+$D$5*SOI!E1697)</f>
        <v>0</v>
      </c>
      <c r="E1699">
        <f t="shared" si="704"/>
        <v>-1.2742092210509366</v>
      </c>
      <c r="F1699">
        <f t="shared" si="705"/>
        <v>2.1548088953054503</v>
      </c>
      <c r="G1699">
        <f t="shared" si="712"/>
        <v>0.88059967425451369</v>
      </c>
      <c r="H1699" s="21">
        <f t="shared" si="713"/>
        <v>2.2108505277708995E-2</v>
      </c>
      <c r="I1699" s="37">
        <f t="shared" si="706"/>
        <v>0.5660025556759587</v>
      </c>
      <c r="J1699" s="1">
        <f t="shared" si="714"/>
        <v>6.826969225705198E-3</v>
      </c>
      <c r="K1699" s="1">
        <f t="shared" si="715"/>
        <v>2.3068686022013444E-5</v>
      </c>
      <c r="L1699" s="1">
        <f t="shared" si="707"/>
        <v>0.4533897415713285</v>
      </c>
      <c r="M1699" s="1">
        <f t="shared" si="708"/>
        <v>7.5798779069121483E-2</v>
      </c>
      <c r="N1699" s="1">
        <f t="shared" si="709"/>
        <v>6.7766640670952991E-2</v>
      </c>
      <c r="O1699" s="1">
        <f t="shared" si="710"/>
        <v>-9.0873848542640412E-2</v>
      </c>
      <c r="P1699" s="1">
        <f t="shared" si="711"/>
        <v>2.0766635050180299E-2</v>
      </c>
      <c r="Q1699" s="1">
        <f t="shared" si="716"/>
        <v>3.4546217621271532E-3</v>
      </c>
      <c r="R1699" s="1">
        <f t="shared" si="717"/>
        <v>-1.0744248008112726E-4</v>
      </c>
      <c r="S1699" s="1">
        <f t="shared" si="718"/>
        <v>5.0292634276974313E-3</v>
      </c>
      <c r="T1699" s="1">
        <f t="shared" si="719"/>
        <v>6.9324727160813163E-4</v>
      </c>
      <c r="U1699" s="1">
        <f t="shared" si="720"/>
        <v>-6.0976197762822914E-4</v>
      </c>
      <c r="V1699" s="1">
        <f t="shared" si="721"/>
        <v>-2.7352055249022524E-3</v>
      </c>
      <c r="W1699" s="1">
        <f t="shared" si="703"/>
        <v>0</v>
      </c>
      <c r="X1699" s="1">
        <f t="shared" si="703"/>
        <v>0</v>
      </c>
      <c r="Y1699" s="1">
        <f t="shared" si="703"/>
        <v>0</v>
      </c>
      <c r="Z1699" s="1">
        <f t="shared" si="703"/>
        <v>0</v>
      </c>
      <c r="AA1699" s="1">
        <f>+AA$3*$F1699*ABS($F1699)*COS(2*PI()*$A1699/$AZ$22+AA$4)*COS(2*PI()*$A1699/$BA$22+AA$5)</f>
        <v>0</v>
      </c>
      <c r="AB1699" s="39">
        <f>+AB$3*$F1699*ABS($F1699)*COS(2*2*PI()*$A1699/$BA$33+AB$4)*COS(2*2*PI()*$A1699/$BA$34+AB$5)*COS(2*2*PI()*$A1699/$BA$35+AB$6)</f>
        <v>0</v>
      </c>
      <c r="AE1699" s="20">
        <f>+$AF$20*SIGN(SOI!A1698)*(ABS(SOI!A1698))^$AE$2</f>
        <v>0</v>
      </c>
      <c r="AF1699" s="20">
        <f>+$AF$20*SIGN(SOI!A1698)*SQRT(ABS(SOI!A1698))</f>
        <v>0</v>
      </c>
      <c r="AG1699" s="19">
        <f t="shared" si="722"/>
        <v>0.77562699840135474</v>
      </c>
      <c r="AH1699" s="19">
        <f t="shared" ref="AH1699:AH1701" si="723">+SIN((AVERAGE(H1695:H1706)+AVERAGE(H1699:H1702)*$AH$1)*($AG$19+AH1698*$AG$18*AVERAGE(G1695:G1706))*$AE$20+$AG$17) - SIN($AG$17)+$AH$2</f>
        <v>0.35879792897676532</v>
      </c>
    </row>
    <row r="1700" spans="1:34" x14ac:dyDescent="0.25">
      <c r="A1700">
        <v>139.83333333333175</v>
      </c>
      <c r="B1700" s="2">
        <v>2019.8333333332062</v>
      </c>
      <c r="C1700">
        <f>+D1700+($D$2+E1700+F1700)*SOI!A1699*IF(B1700&gt;$C$18, IF(B1700&lt;$C$19,-1,1),1)</f>
        <v>0</v>
      </c>
      <c r="D1700">
        <f>+$D$3*((1-$D$5)*SOI!D1699+$D$5*SOI!D1698) +   $D$4*((1-$D$5)*SOI!E1699+$D$5*SOI!E1698)</f>
        <v>0</v>
      </c>
      <c r="E1700">
        <f t="shared" si="704"/>
        <v>2.387597923478908</v>
      </c>
      <c r="F1700">
        <f t="shared" si="705"/>
        <v>-3.6021538085488984</v>
      </c>
      <c r="G1700">
        <f t="shared" si="712"/>
        <v>-1.2145558850699905</v>
      </c>
      <c r="H1700" s="21">
        <f t="shared" si="713"/>
        <v>-9.2388418636476354E-3</v>
      </c>
      <c r="I1700" s="37">
        <f t="shared" si="706"/>
        <v>-0.13679704170858367</v>
      </c>
      <c r="J1700" s="1">
        <f t="shared" si="714"/>
        <v>1.3221518533960629E-2</v>
      </c>
      <c r="K1700" s="1">
        <f t="shared" si="715"/>
        <v>-4.2101352019775351E-5</v>
      </c>
      <c r="L1700" s="1">
        <f t="shared" si="707"/>
        <v>-8.7955508604538726E-2</v>
      </c>
      <c r="M1700" s="1">
        <f t="shared" si="708"/>
        <v>-0.60737552815826612</v>
      </c>
      <c r="N1700" s="1">
        <f t="shared" si="709"/>
        <v>-4.2680533245417623E-2</v>
      </c>
      <c r="O1700" s="1">
        <f t="shared" si="710"/>
        <v>0.4261386037093926</v>
      </c>
      <c r="P1700" s="1">
        <f t="shared" si="711"/>
        <v>-4.1661605588325233E-2</v>
      </c>
      <c r="Q1700" s="1">
        <f t="shared" si="716"/>
        <v>1.7434498658095647E-2</v>
      </c>
      <c r="R1700" s="1">
        <f t="shared" si="717"/>
        <v>1.3105189252786645E-4</v>
      </c>
      <c r="S1700" s="1">
        <f t="shared" si="718"/>
        <v>7.6555531699362786E-4</v>
      </c>
      <c r="T1700" s="1">
        <f t="shared" si="719"/>
        <v>6.3065447435892944E-4</v>
      </c>
      <c r="U1700" s="1">
        <f t="shared" si="720"/>
        <v>-2.956572450967806E-4</v>
      </c>
      <c r="V1700" s="1">
        <f t="shared" si="721"/>
        <v>-3.4559998654632158E-3</v>
      </c>
      <c r="W1700" s="1">
        <f t="shared" si="703"/>
        <v>0</v>
      </c>
      <c r="X1700" s="1">
        <f t="shared" si="703"/>
        <v>0</v>
      </c>
      <c r="Y1700" s="1">
        <f t="shared" si="703"/>
        <v>0</v>
      </c>
      <c r="Z1700" s="1">
        <f t="shared" si="703"/>
        <v>0</v>
      </c>
      <c r="AA1700" s="1">
        <f>+AA$3*$F1700*ABS($F1700)*COS(2*PI()*$A1700/$AZ$22+AA$4)*COS(2*PI()*$A1700/$BA$22+AA$5)</f>
        <v>0</v>
      </c>
      <c r="AB1700" s="39">
        <f>+AB$3*$F1700*ABS($F1700)*COS(2*2*PI()*$A1700/$BA$33+AB$4)*COS(2*2*PI()*$A1700/$BA$34+AB$5)*COS(2*2*PI()*$A1700/$BA$35+AB$6)</f>
        <v>0</v>
      </c>
      <c r="AE1700" s="20">
        <f>+$AF$20*SIGN(SOI!A1699)*(ABS(SOI!A1699))^$AE$2</f>
        <v>0</v>
      </c>
      <c r="AF1700" s="20">
        <f>+$AF$20*SIGN(SOI!A1699)*SQRT(ABS(SOI!A1699))</f>
        <v>0</v>
      </c>
      <c r="AG1700" s="19">
        <f t="shared" si="722"/>
        <v>0.84309149515230486</v>
      </c>
      <c r="AH1700" s="19">
        <f t="shared" si="723"/>
        <v>0.82861489552551681</v>
      </c>
    </row>
    <row r="1701" spans="1:34" x14ac:dyDescent="0.25">
      <c r="A1701">
        <v>139.91666666666509</v>
      </c>
      <c r="B1701" s="2">
        <v>2019.9166666665394</v>
      </c>
      <c r="C1701">
        <f>+D1701+($D$2+E1701+F1701)*SOI!A1700*IF(B1701&gt;$C$18, IF(B1701&lt;$C$19,-1,1),1)</f>
        <v>0</v>
      </c>
      <c r="D1701">
        <f>+$D$3*((1-$D$5)*SOI!D1700+$D$5*SOI!D1699) +   $D$4*((1-$D$5)*SOI!E1700+$D$5*SOI!E1699)</f>
        <v>0</v>
      </c>
      <c r="E1701">
        <f t="shared" si="704"/>
        <v>-41.120340000268641</v>
      </c>
      <c r="F1701">
        <f t="shared" si="705"/>
        <v>59.668464760233888</v>
      </c>
      <c r="G1701">
        <f t="shared" si="712"/>
        <v>18.548124759965248</v>
      </c>
      <c r="H1701" s="21">
        <f t="shared" si="713"/>
        <v>-0.5496218453928533</v>
      </c>
      <c r="I1701" s="37">
        <f t="shared" si="706"/>
        <v>-14.682951919638741</v>
      </c>
      <c r="J1701" s="1">
        <f t="shared" si="714"/>
        <v>-32.752091727773653</v>
      </c>
      <c r="K1701" s="1">
        <f t="shared" si="715"/>
        <v>9.1751747863790545</v>
      </c>
      <c r="L1701" s="1">
        <f t="shared" si="707"/>
        <v>31.735581834664419</v>
      </c>
      <c r="M1701" s="1">
        <f t="shared" si="708"/>
        <v>14.017750386443472</v>
      </c>
      <c r="N1701" s="1">
        <f t="shared" si="709"/>
        <v>-1.2849480163882294</v>
      </c>
      <c r="O1701" s="1">
        <f t="shared" si="710"/>
        <v>-33.554149830068752</v>
      </c>
      <c r="P1701" s="1">
        <f t="shared" si="711"/>
        <v>0.31957700694932006</v>
      </c>
      <c r="Q1701" s="1">
        <f t="shared" si="716"/>
        <v>-12.113962291159277</v>
      </c>
      <c r="R1701" s="1">
        <f t="shared" si="717"/>
        <v>-9.7736486349463672</v>
      </c>
      <c r="S1701" s="1">
        <f t="shared" si="718"/>
        <v>2.4738249742683545</v>
      </c>
      <c r="T1701" s="1">
        <f t="shared" si="719"/>
        <v>17.917205011088825</v>
      </c>
      <c r="U1701" s="1">
        <f t="shared" si="720"/>
        <v>0.24342474218139473</v>
      </c>
      <c r="V1701" s="1">
        <f t="shared" si="721"/>
        <v>0.79812140835751733</v>
      </c>
      <c r="W1701" s="1">
        <f t="shared" si="703"/>
        <v>0</v>
      </c>
      <c r="X1701" s="1">
        <f t="shared" si="703"/>
        <v>0</v>
      </c>
      <c r="Y1701" s="1">
        <f t="shared" si="703"/>
        <v>0</v>
      </c>
      <c r="Z1701" s="1">
        <f t="shared" si="703"/>
        <v>0</v>
      </c>
      <c r="AA1701" s="1">
        <f>+AA$3*$F1701*ABS($F1701)*COS(2*PI()*$A1701/$AZ$22+AA$4)*COS(2*PI()*$A1701/$BA$22+AA$5)</f>
        <v>0</v>
      </c>
      <c r="AB1701" s="39">
        <f>+AB$3*$F1701*ABS($F1701)*COS(2*2*PI()*$A1701/$BA$33+AB$4)*COS(2*2*PI()*$A1701/$BA$34+AB$5)*COS(2*2*PI()*$A1701/$BA$35+AB$6)</f>
        <v>0</v>
      </c>
      <c r="AE1701" s="20">
        <f>+$AF$20*SIGN(SOI!A1700)*(ABS(SOI!A1700))^$AE$2</f>
        <v>0</v>
      </c>
      <c r="AF1701" s="20">
        <f>+$AF$20*SIGN(SOI!A1700)*SQRT(ABS(SOI!A1700))</f>
        <v>0</v>
      </c>
      <c r="AG1701" s="19">
        <f t="shared" si="722"/>
        <v>0.8453124341894952</v>
      </c>
      <c r="AH1701" s="19">
        <f t="shared" si="723"/>
        <v>0.64081979554605517</v>
      </c>
    </row>
    <row r="1702" spans="1:34" x14ac:dyDescent="0.25">
      <c r="AG1702" s="19"/>
    </row>
    <row r="1703" spans="1:34" x14ac:dyDescent="0.25">
      <c r="AG1703" s="19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Y1703"/>
  <sheetViews>
    <sheetView tabSelected="1" zoomScale="54" zoomScaleNormal="54" workbookViewId="0">
      <selection activeCell="AC19" sqref="AC19"/>
    </sheetView>
  </sheetViews>
  <sheetFormatPr defaultRowHeight="15" x14ac:dyDescent="0.25"/>
  <cols>
    <col min="1" max="1" width="11.7109375" customWidth="1"/>
    <col min="2" max="2" width="8.85546875" customWidth="1"/>
    <col min="3" max="3" width="8.5703125" customWidth="1"/>
    <col min="4" max="4" width="9.28515625" customWidth="1"/>
    <col min="5" max="5" width="11.28515625" customWidth="1"/>
    <col min="6" max="7" width="10.5703125" customWidth="1"/>
    <col min="8" max="8" width="8.85546875" customWidth="1"/>
    <col min="9" max="9" width="10.42578125" style="37" customWidth="1"/>
    <col min="10" max="10" width="10.7109375" style="1" customWidth="1"/>
    <col min="11" max="11" width="10" style="1" customWidth="1"/>
    <col min="12" max="12" width="10.5703125" style="1" customWidth="1"/>
    <col min="13" max="13" width="9.85546875" style="1" customWidth="1"/>
    <col min="14" max="14" width="9.28515625" style="1" customWidth="1"/>
    <col min="15" max="15" width="8.5703125" style="1" customWidth="1"/>
    <col min="16" max="16" width="8.85546875" style="1" customWidth="1"/>
    <col min="17" max="18" width="9.85546875" style="1" customWidth="1"/>
    <col min="19" max="19" width="8.85546875" style="1" customWidth="1"/>
    <col min="20" max="20" width="9.85546875" style="1" customWidth="1"/>
    <col min="21" max="22" width="9.5703125" style="1" bestFit="1" customWidth="1"/>
    <col min="23" max="23" width="9.28515625" customWidth="1"/>
    <col min="24" max="24" width="7.140625" customWidth="1"/>
    <col min="25" max="25" width="8.28515625" customWidth="1"/>
    <col min="26" max="26" width="8" customWidth="1"/>
    <col min="27" max="27" width="11.42578125" customWidth="1"/>
    <col min="29" max="29" width="9.42578125" bestFit="1" customWidth="1"/>
    <col min="32" max="32" width="5.7109375" customWidth="1"/>
    <col min="33" max="33" width="11.42578125" customWidth="1"/>
    <col min="34" max="34" width="11.5703125" customWidth="1"/>
    <col min="35" max="35" width="7" customWidth="1"/>
    <col min="36" max="36" width="7.140625" customWidth="1"/>
  </cols>
  <sheetData>
    <row r="1" spans="1:51" ht="18.75" x14ac:dyDescent="0.3">
      <c r="B1">
        <v>7.8265977901095532E-2</v>
      </c>
      <c r="E1" t="s">
        <v>61</v>
      </c>
      <c r="F1" t="s">
        <v>60</v>
      </c>
      <c r="I1" s="49" t="s">
        <v>9</v>
      </c>
      <c r="J1" s="47" t="s">
        <v>25</v>
      </c>
      <c r="K1" s="50" t="s">
        <v>51</v>
      </c>
      <c r="L1" s="47" t="s">
        <v>18</v>
      </c>
      <c r="M1" s="50" t="s">
        <v>8</v>
      </c>
      <c r="N1" s="50" t="s">
        <v>15</v>
      </c>
      <c r="O1" s="50" t="s">
        <v>17</v>
      </c>
      <c r="P1" s="47" t="s">
        <v>16</v>
      </c>
      <c r="Q1" s="50" t="s">
        <v>19</v>
      </c>
      <c r="R1" s="50" t="s">
        <v>37</v>
      </c>
      <c r="S1" s="48" t="s">
        <v>26</v>
      </c>
      <c r="T1" s="48" t="s">
        <v>52</v>
      </c>
      <c r="U1" s="48" t="s">
        <v>53</v>
      </c>
      <c r="V1" s="52" t="s">
        <v>54</v>
      </c>
      <c r="AB1">
        <v>2.5608127543916052E-2</v>
      </c>
    </row>
    <row r="2" spans="1:51" x14ac:dyDescent="0.25">
      <c r="A2">
        <v>365.24200000000002</v>
      </c>
      <c r="B2">
        <v>7.8265977901095532E-2</v>
      </c>
      <c r="E2" s="4">
        <v>1.0799156676498831</v>
      </c>
      <c r="F2" s="4">
        <v>0.9964543976446133</v>
      </c>
      <c r="G2" s="4"/>
      <c r="H2" s="4"/>
      <c r="Y2">
        <v>0.50000017326321544</v>
      </c>
      <c r="Z2">
        <v>81</v>
      </c>
      <c r="AA2">
        <v>0.95</v>
      </c>
      <c r="AB2">
        <v>0</v>
      </c>
      <c r="AC2">
        <v>3.4466999999999999</v>
      </c>
      <c r="AR2" s="13"/>
      <c r="AT2" s="32"/>
    </row>
    <row r="3" spans="1:51" x14ac:dyDescent="0.25">
      <c r="A3" s="14">
        <v>27.554549878</v>
      </c>
      <c r="D3" s="3">
        <v>0</v>
      </c>
      <c r="E3" s="16">
        <v>62.647498238474661</v>
      </c>
      <c r="F3" s="16">
        <v>0.76327913699610084</v>
      </c>
      <c r="G3" s="5">
        <v>1</v>
      </c>
      <c r="H3">
        <v>2</v>
      </c>
      <c r="I3" s="58">
        <v>1.2579027816429382</v>
      </c>
      <c r="J3" s="59">
        <v>-0.14236086665405268</v>
      </c>
      <c r="K3" s="59">
        <v>-37.204963942063848</v>
      </c>
      <c r="L3" s="60">
        <v>1.9680159057451334E-4</v>
      </c>
      <c r="M3" s="60">
        <v>-6.6751974744021399E-3</v>
      </c>
      <c r="N3" s="60">
        <v>-1.0614843733789132E-3</v>
      </c>
      <c r="O3" s="60">
        <v>0.98257940601383498</v>
      </c>
      <c r="P3" s="60">
        <v>7.5792019132914364E-5</v>
      </c>
      <c r="Q3" s="59">
        <v>0.50044994246330565</v>
      </c>
      <c r="R3" s="59">
        <v>-0.14945044710423891</v>
      </c>
      <c r="S3" s="60">
        <v>0.85579055166048212</v>
      </c>
      <c r="T3" s="60">
        <v>10.506973270079076</v>
      </c>
      <c r="U3" s="60">
        <v>-11.050768444434285</v>
      </c>
      <c r="V3" s="60">
        <v>-28.127534769366125</v>
      </c>
      <c r="Z3">
        <v>1652</v>
      </c>
      <c r="AA3">
        <v>27.554549878</v>
      </c>
      <c r="AB3">
        <v>27.55</v>
      </c>
      <c r="AC3">
        <v>27.556525388791936</v>
      </c>
      <c r="AR3" s="33"/>
      <c r="AT3" s="33"/>
    </row>
    <row r="4" spans="1:51" x14ac:dyDescent="0.25">
      <c r="A4">
        <v>27.321661547000001</v>
      </c>
      <c r="D4" s="3">
        <v>0</v>
      </c>
      <c r="E4" s="5">
        <v>2</v>
      </c>
      <c r="F4" s="5">
        <f>+F3</f>
        <v>0.76327913699610084</v>
      </c>
      <c r="G4" s="5">
        <f>+$G$3/3</f>
        <v>0.33333333333333331</v>
      </c>
      <c r="H4">
        <f>+$H$3/2</f>
        <v>1</v>
      </c>
      <c r="I4" s="58">
        <v>-0.64867295934492319</v>
      </c>
      <c r="J4" s="7"/>
      <c r="K4" s="7"/>
      <c r="L4" s="60">
        <v>-0.38020921747919967</v>
      </c>
      <c r="M4" s="60">
        <v>-1.3800457122150112</v>
      </c>
      <c r="N4" s="60">
        <v>-0.60572894117474851</v>
      </c>
      <c r="O4" s="60">
        <v>-0.16783391725648034</v>
      </c>
      <c r="P4" s="60">
        <v>-0.4301455066641236</v>
      </c>
      <c r="Q4" s="7"/>
      <c r="R4" s="7"/>
      <c r="S4" s="7"/>
      <c r="T4" s="7"/>
      <c r="U4" s="7"/>
      <c r="V4" s="7"/>
      <c r="Z4">
        <f>+Z3-Z2</f>
        <v>1571</v>
      </c>
      <c r="AA4">
        <v>27.321661547000001</v>
      </c>
      <c r="AB4">
        <v>27.32</v>
      </c>
      <c r="AC4">
        <v>27.322447569640019</v>
      </c>
      <c r="AR4" s="34"/>
      <c r="AT4" s="34"/>
    </row>
    <row r="5" spans="1:51" x14ac:dyDescent="0.25">
      <c r="A5" s="14">
        <v>27.212220816999999</v>
      </c>
      <c r="E5" s="5">
        <f t="shared" ref="E5:E14" si="0">+E4</f>
        <v>2</v>
      </c>
      <c r="F5" s="5">
        <f t="shared" ref="F5:F13" si="1">+F4</f>
        <v>0.76327913699610084</v>
      </c>
      <c r="G5" s="5">
        <f>+$G$3/5</f>
        <v>0.2</v>
      </c>
      <c r="H5">
        <f>+$H$3/4</f>
        <v>0.5</v>
      </c>
      <c r="I5" s="58">
        <v>0.65279095704277657</v>
      </c>
      <c r="J5" s="7"/>
      <c r="K5" s="7"/>
      <c r="L5" s="60">
        <v>0.67858971168429716</v>
      </c>
      <c r="M5" s="60">
        <v>-33.154852366092022</v>
      </c>
      <c r="N5" s="60">
        <v>0.88002648302605724</v>
      </c>
      <c r="O5" s="60">
        <v>1.0782671173740259</v>
      </c>
      <c r="P5" s="60">
        <v>-0.53067695486720079</v>
      </c>
      <c r="Q5" s="7"/>
      <c r="R5" s="7"/>
      <c r="S5" s="7"/>
      <c r="T5" s="7"/>
      <c r="U5" s="7"/>
      <c r="V5" s="7"/>
      <c r="Z5">
        <f>+Z4/4</f>
        <v>392.75</v>
      </c>
      <c r="AA5">
        <v>27.212220816999999</v>
      </c>
      <c r="AB5">
        <v>27.21</v>
      </c>
      <c r="AC5">
        <v>27.210293885160834</v>
      </c>
    </row>
    <row r="6" spans="1:51" x14ac:dyDescent="0.25">
      <c r="E6" s="5">
        <f>+E5</f>
        <v>2</v>
      </c>
      <c r="F6" s="16">
        <v>1.0860137164507955</v>
      </c>
      <c r="G6" s="5">
        <f>+G3/2</f>
        <v>0.5</v>
      </c>
      <c r="H6">
        <f>+$H$3/6</f>
        <v>0.33333333333333331</v>
      </c>
      <c r="I6" s="54"/>
      <c r="J6" s="7"/>
      <c r="K6" s="7"/>
      <c r="L6" s="7"/>
      <c r="M6" s="7"/>
      <c r="N6" s="7"/>
      <c r="O6" s="7"/>
      <c r="P6" s="7"/>
      <c r="Q6" s="57"/>
      <c r="R6" s="7">
        <v>0</v>
      </c>
      <c r="S6" s="7"/>
      <c r="T6" s="7"/>
      <c r="U6" s="7"/>
      <c r="V6" s="7"/>
      <c r="Z6">
        <f>+Z2+Z5</f>
        <v>473.75</v>
      </c>
      <c r="AN6" s="35"/>
      <c r="AP6" s="35"/>
    </row>
    <row r="7" spans="1:51" x14ac:dyDescent="0.25">
      <c r="A7">
        <f>+$A$2/A3</f>
        <v>13.255233767821958</v>
      </c>
      <c r="B7">
        <f>+A7-13</f>
        <v>0.25523376782195761</v>
      </c>
      <c r="E7" s="5">
        <f t="shared" si="0"/>
        <v>2</v>
      </c>
      <c r="F7" s="5">
        <f>+F6</f>
        <v>1.0860137164507955</v>
      </c>
      <c r="G7" s="5">
        <f>+G3/4</f>
        <v>0.25</v>
      </c>
      <c r="H7">
        <f>+$H$3/8</f>
        <v>0.25</v>
      </c>
      <c r="Z7">
        <f>+Z6+Z5</f>
        <v>866.5</v>
      </c>
      <c r="AN7" s="35"/>
      <c r="AP7" s="35"/>
    </row>
    <row r="8" spans="1:51" x14ac:dyDescent="0.25">
      <c r="A8">
        <f>+$A$2/A4</f>
        <v>13.368220646891977</v>
      </c>
      <c r="B8">
        <f>+A8-13</f>
        <v>0.36822064689197731</v>
      </c>
      <c r="E8" s="5">
        <f t="shared" si="0"/>
        <v>2</v>
      </c>
      <c r="F8" s="5"/>
      <c r="G8" s="5">
        <f>+G6/4</f>
        <v>0.125</v>
      </c>
      <c r="H8">
        <f>+$H$3/10</f>
        <v>0.2</v>
      </c>
      <c r="Z8">
        <f>+Z7+Z5</f>
        <v>1259.25</v>
      </c>
      <c r="AN8" s="35"/>
      <c r="AP8" s="35"/>
    </row>
    <row r="9" spans="1:51" x14ac:dyDescent="0.25">
      <c r="A9">
        <f>+$A$2/A5</f>
        <v>13.421984278909948</v>
      </c>
      <c r="B9">
        <f>+A9-13</f>
        <v>0.42198427890994772</v>
      </c>
      <c r="E9" s="5">
        <f t="shared" si="0"/>
        <v>2</v>
      </c>
      <c r="F9" s="5"/>
      <c r="G9" s="5">
        <f>+$H$3/15</f>
        <v>0.13333333333333333</v>
      </c>
      <c r="H9">
        <f>+$H$3/12</f>
        <v>0.16666666666666666</v>
      </c>
      <c r="I9" s="37">
        <v>0.7</v>
      </c>
      <c r="Z9">
        <f>+Z8+Z5</f>
        <v>1652</v>
      </c>
    </row>
    <row r="10" spans="1:51" x14ac:dyDescent="0.25">
      <c r="A10">
        <f>$A$2*(1/A3+1/A5)</f>
        <v>26.677218046731905</v>
      </c>
      <c r="B10">
        <f>+A10-26</f>
        <v>0.67721804673190533</v>
      </c>
      <c r="D10" s="25"/>
      <c r="E10" s="16">
        <v>82.628759068005436</v>
      </c>
      <c r="F10" s="5"/>
      <c r="G10" s="5">
        <f>+$H$3/17</f>
        <v>0.11764705882352941</v>
      </c>
      <c r="H10">
        <f>$H$3/3</f>
        <v>0.66666666666666663</v>
      </c>
      <c r="I10" s="37">
        <f>+I3*$I$9</f>
        <v>0.88053194715005667</v>
      </c>
      <c r="J10" s="1">
        <f t="shared" ref="J10:V10" si="2">+J3*$I$9</f>
        <v>-9.9652606657836873E-2</v>
      </c>
      <c r="K10" s="1">
        <f t="shared" si="2"/>
        <v>-26.043474759444692</v>
      </c>
      <c r="L10" s="1">
        <f t="shared" si="2"/>
        <v>1.3776111340215932E-4</v>
      </c>
      <c r="M10" s="1">
        <f t="shared" si="2"/>
        <v>-4.6726382320814979E-3</v>
      </c>
      <c r="N10" s="1">
        <f t="shared" si="2"/>
        <v>-7.430390613652392E-4</v>
      </c>
      <c r="O10" s="1">
        <f t="shared" si="2"/>
        <v>0.68780558420968441</v>
      </c>
      <c r="P10" s="1">
        <f t="shared" si="2"/>
        <v>5.3054413393040052E-5</v>
      </c>
      <c r="Q10" s="1">
        <f t="shared" si="2"/>
        <v>0.35031495972431392</v>
      </c>
      <c r="R10" s="1">
        <f t="shared" si="2"/>
        <v>-0.10461531297296724</v>
      </c>
      <c r="S10" s="1">
        <f t="shared" si="2"/>
        <v>0.5990533861623375</v>
      </c>
      <c r="T10" s="1">
        <f t="shared" si="2"/>
        <v>7.3548812890553528</v>
      </c>
      <c r="U10" s="1">
        <f t="shared" si="2"/>
        <v>-7.7355379111039984</v>
      </c>
      <c r="V10" s="1">
        <f t="shared" si="2"/>
        <v>-19.689274338556288</v>
      </c>
    </row>
    <row r="11" spans="1:51" x14ac:dyDescent="0.25">
      <c r="A11">
        <f>$A$2*(1/A4+1/A5)</f>
        <v>26.790204925801923</v>
      </c>
      <c r="B11">
        <f>+A11-26</f>
        <v>0.79020492580192325</v>
      </c>
      <c r="D11" s="17"/>
      <c r="E11" s="5">
        <f t="shared" si="0"/>
        <v>82.628759068005436</v>
      </c>
      <c r="F11" s="5"/>
      <c r="G11" s="5">
        <f>+$H$3/19</f>
        <v>0.10526315789473684</v>
      </c>
      <c r="H11">
        <f>+$H$3/5</f>
        <v>0.4</v>
      </c>
      <c r="AP11" s="35"/>
    </row>
    <row r="12" spans="1:51" x14ac:dyDescent="0.25">
      <c r="A12">
        <f>+A11/2</f>
        <v>13.395102462900962</v>
      </c>
      <c r="B12">
        <f>+A12-13</f>
        <v>0.39510246290096163</v>
      </c>
      <c r="E12" s="5">
        <f t="shared" si="0"/>
        <v>82.628759068005436</v>
      </c>
      <c r="F12" s="5"/>
      <c r="G12" s="5">
        <f>+$H$3/21</f>
        <v>9.5238095238095233E-2</v>
      </c>
      <c r="H12">
        <f>+$H$3/7</f>
        <v>0.2857142857142857</v>
      </c>
      <c r="L12" s="1" t="s">
        <v>39</v>
      </c>
      <c r="R12" s="1" t="s">
        <v>56</v>
      </c>
      <c r="AR12" s="13"/>
      <c r="AT12" s="32"/>
    </row>
    <row r="13" spans="1:51" x14ac:dyDescent="0.25">
      <c r="A13">
        <f>2*A9</f>
        <v>26.843968557819895</v>
      </c>
      <c r="B13">
        <f>+A13-26</f>
        <v>0.84396855781989544</v>
      </c>
      <c r="E13" s="5">
        <f t="shared" si="0"/>
        <v>82.628759068005436</v>
      </c>
      <c r="F13" s="5"/>
      <c r="G13" s="5">
        <f>+$H$3/23</f>
        <v>8.6956521739130432E-2</v>
      </c>
      <c r="H13">
        <f>+$H$3/9</f>
        <v>0.22222222222222221</v>
      </c>
      <c r="N13" s="1" t="s">
        <v>35</v>
      </c>
      <c r="O13" s="1" t="s">
        <v>36</v>
      </c>
      <c r="AR13" s="33"/>
      <c r="AT13" s="33"/>
    </row>
    <row r="14" spans="1:51" x14ac:dyDescent="0.25">
      <c r="A14">
        <f>+A8*2</f>
        <v>26.736441293783955</v>
      </c>
      <c r="B14">
        <f>+A14-26</f>
        <v>0.73644129378395462</v>
      </c>
      <c r="D14" s="17"/>
      <c r="E14" s="5">
        <f t="shared" si="0"/>
        <v>82.628759068005436</v>
      </c>
      <c r="F14" s="5"/>
      <c r="G14" s="5">
        <f>+$H$3/25</f>
        <v>0.08</v>
      </c>
      <c r="H14">
        <f>+$H$3/11</f>
        <v>0.18181818181818182</v>
      </c>
      <c r="Y14">
        <f>+AVERAGE(Y26:Y1671)</f>
        <v>-6.3217936370501035E-2</v>
      </c>
      <c r="Z14">
        <v>0</v>
      </c>
      <c r="AB14">
        <f>+AVERAGE(AB26:AB1671)</f>
        <v>-0.2999998414727631</v>
      </c>
      <c r="AR14" s="33"/>
      <c r="AT14" s="33"/>
    </row>
    <row r="15" spans="1:51" x14ac:dyDescent="0.25">
      <c r="A15">
        <f>+A7*2</f>
        <v>26.510467535643915</v>
      </c>
      <c r="B15">
        <f>+A15-26</f>
        <v>0.51046753564391523</v>
      </c>
      <c r="E15" s="5"/>
      <c r="F15" s="5"/>
      <c r="G15" s="5">
        <f>+$H$3/27</f>
        <v>7.407407407407407E-2</v>
      </c>
      <c r="H15">
        <f>+$H$3/13</f>
        <v>0.15384615384615385</v>
      </c>
      <c r="L15" s="1" t="s">
        <v>24</v>
      </c>
      <c r="M15" s="1">
        <f>+A5-AA5</f>
        <v>0</v>
      </c>
      <c r="N15" s="1">
        <f>+M15*24*60</f>
        <v>0</v>
      </c>
      <c r="O15" s="1">
        <f>+N15*130*13/60/24</f>
        <v>0</v>
      </c>
      <c r="Y15">
        <v>1880</v>
      </c>
      <c r="Z15">
        <f>+$Z$14</f>
        <v>0</v>
      </c>
    </row>
    <row r="16" spans="1:51" x14ac:dyDescent="0.25">
      <c r="A16" s="27">
        <f>+C16/2</f>
        <v>0</v>
      </c>
      <c r="B16" s="27"/>
      <c r="C16" s="28"/>
      <c r="D16" s="29"/>
      <c r="E16" s="5"/>
      <c r="F16" s="5"/>
      <c r="G16" s="5"/>
      <c r="H16">
        <f t="shared" ref="H15:H17" si="3">+$H$3/11</f>
        <v>0.18181818181818182</v>
      </c>
      <c r="L16" s="1" t="s">
        <v>34</v>
      </c>
      <c r="M16" s="1">
        <f>+A4-AA4</f>
        <v>0</v>
      </c>
      <c r="N16" s="1">
        <f t="shared" ref="N16:N17" si="4">+M16*24*60</f>
        <v>0</v>
      </c>
      <c r="O16" s="1">
        <f t="shared" ref="O16:O17" si="5">+N16*130*13/60/24</f>
        <v>0</v>
      </c>
      <c r="Y16">
        <v>1950.5</v>
      </c>
      <c r="Z16">
        <f>+$Z$14</f>
        <v>0</v>
      </c>
      <c r="AB16">
        <f>2*AB19*AB20/(AB19+AB20)</f>
        <v>0.64983862457124653</v>
      </c>
      <c r="AR16" s="15"/>
      <c r="AT16" s="36"/>
      <c r="AV16" s="13"/>
      <c r="AW16" s="13" t="e">
        <f>2/(1/AR16+1/AR20)</f>
        <v>#DIV/0!</v>
      </c>
      <c r="AX16" t="e">
        <f>1/(1/AW16-1/AV16)</f>
        <v>#DIV/0!</v>
      </c>
      <c r="AY16" t="e">
        <f>1/(1/AV16+1/AW16)</f>
        <v>#DIV/0!</v>
      </c>
    </row>
    <row r="17" spans="1:51" x14ac:dyDescent="0.25">
      <c r="A17" s="27">
        <f>+C17/2</f>
        <v>0</v>
      </c>
      <c r="B17" s="27"/>
      <c r="C17" s="28"/>
      <c r="D17" s="28"/>
      <c r="E17" s="5"/>
      <c r="F17" s="5"/>
      <c r="G17" s="5"/>
      <c r="H17">
        <f t="shared" si="3"/>
        <v>0.18181818181818182</v>
      </c>
      <c r="I17" s="37">
        <f>+SUM($I$18:V18)</f>
        <v>5764.4078982728679</v>
      </c>
      <c r="L17" s="1" t="s">
        <v>33</v>
      </c>
      <c r="M17" s="1">
        <f>+A3-AA3</f>
        <v>0</v>
      </c>
      <c r="N17" s="1">
        <f t="shared" si="4"/>
        <v>0</v>
      </c>
      <c r="O17" s="1">
        <f t="shared" si="5"/>
        <v>0</v>
      </c>
      <c r="AA17">
        <v>0.29339408200320022</v>
      </c>
      <c r="AB17" t="s">
        <v>22</v>
      </c>
      <c r="AC17" t="s">
        <v>21</v>
      </c>
      <c r="AG17" t="s">
        <v>50</v>
      </c>
      <c r="AR17" s="15"/>
      <c r="AT17" s="36"/>
      <c r="AV17" s="13"/>
      <c r="AW17" s="13" t="e">
        <f>2/(1/AR17+1/AR21)</f>
        <v>#DIV/0!</v>
      </c>
      <c r="AX17" t="e">
        <f>1/(1/AW17-1/AV17)</f>
        <v>#DIV/0!</v>
      </c>
      <c r="AY17" t="e">
        <f>1/(1/AV17+1/AW17)</f>
        <v>#DIV/0!</v>
      </c>
    </row>
    <row r="18" spans="1:51" x14ac:dyDescent="0.25">
      <c r="A18">
        <f>1/(1/A5-1/A3)/A2</f>
        <v>5.9969831185244686</v>
      </c>
      <c r="C18">
        <v>2000</v>
      </c>
      <c r="D18" s="12" t="s">
        <v>13</v>
      </c>
      <c r="E18" s="8"/>
      <c r="F18" s="8"/>
      <c r="G18" s="8"/>
      <c r="I18" s="40">
        <f>+ABS(MAX(I22:I1701)-MIN(I22:I1701))/2</f>
        <v>610.99544007726013</v>
      </c>
      <c r="J18" s="40">
        <f t="shared" ref="J18:V18" si="6">+ABS(MAX(J22:J1701)-MIN(J22:J1701))/2</f>
        <v>801.24520798713911</v>
      </c>
      <c r="K18" s="40">
        <f t="shared" si="6"/>
        <v>885.51635456582881</v>
      </c>
      <c r="L18" s="40">
        <f t="shared" si="6"/>
        <v>1.9120157969293006</v>
      </c>
      <c r="M18" s="40">
        <f t="shared" si="6"/>
        <v>147.50084976431947</v>
      </c>
      <c r="N18" s="40">
        <f t="shared" si="6"/>
        <v>3.9163792593361673</v>
      </c>
      <c r="O18" s="40">
        <f t="shared" si="6"/>
        <v>466.07843980153598</v>
      </c>
      <c r="P18" s="40">
        <f t="shared" si="6"/>
        <v>1.4950408317041308</v>
      </c>
      <c r="Q18" s="40">
        <f t="shared" si="6"/>
        <v>285.64653540385268</v>
      </c>
      <c r="R18" s="40">
        <f t="shared" si="6"/>
        <v>258.50397804257199</v>
      </c>
      <c r="S18" s="40">
        <f t="shared" si="6"/>
        <v>361.72966996292297</v>
      </c>
      <c r="T18" s="40">
        <f t="shared" si="6"/>
        <v>688.18108032580722</v>
      </c>
      <c r="U18" s="40">
        <f t="shared" si="6"/>
        <v>1006.0307359803646</v>
      </c>
      <c r="V18" s="40">
        <f t="shared" si="6"/>
        <v>245.65617047329596</v>
      </c>
      <c r="Y18">
        <v>1950</v>
      </c>
      <c r="Z18">
        <f>+$Z$14</f>
        <v>0</v>
      </c>
      <c r="AA18">
        <v>5.9485424412700754E-3</v>
      </c>
      <c r="AB18" s="23">
        <f>2*AB19*AB20/(AB19+AB20)</f>
        <v>0.64983862457124653</v>
      </c>
      <c r="AC18" s="23">
        <f>2*AC19*AC20/(AC19+AC20)</f>
        <v>0.73209765801740445</v>
      </c>
      <c r="AE18">
        <f>+$C$2*2/17</f>
        <v>0</v>
      </c>
      <c r="AG18">
        <f>+CORREL(Z1470:Z1652,AA1470:AA1652)</f>
        <v>0.69028772572212227</v>
      </c>
      <c r="AK18" s="23"/>
      <c r="AL18" s="23"/>
      <c r="AR18" s="15"/>
      <c r="AT18" s="18"/>
      <c r="AW18" t="e">
        <f t="shared" ref="AW18" si="7">2/(1/AR18+1/AR22)</f>
        <v>#DIV/0!</v>
      </c>
      <c r="AX18" t="e">
        <f t="shared" ref="AX18" si="8">1/(1/AW18-1/AV18)</f>
        <v>#DIV/0!</v>
      </c>
      <c r="AY18" t="e">
        <f t="shared" ref="AY18" si="9">1/(1/AV18+1/AW18)</f>
        <v>#DIV/0!</v>
      </c>
    </row>
    <row r="19" spans="1:51" ht="21" x14ac:dyDescent="0.35">
      <c r="C19">
        <v>1996</v>
      </c>
      <c r="D19" s="10">
        <f>+CORREL(H42:H475,C42:C475)</f>
        <v>-6.1508840953352781E-2</v>
      </c>
      <c r="E19" s="11">
        <f>+CORREL(H474:H868,C474:C868)</f>
        <v>0.13545400917357728</v>
      </c>
      <c r="F19" s="11"/>
      <c r="G19" s="11"/>
      <c r="H19">
        <v>0.02</v>
      </c>
      <c r="I19" s="45">
        <f>+I18*100/$I$17</f>
        <v>10.599448388451599</v>
      </c>
      <c r="J19" s="45">
        <f t="shared" ref="J19:V19" si="10">+J18*100/$I$17</f>
        <v>13.899870066918899</v>
      </c>
      <c r="K19" s="45">
        <f t="shared" si="10"/>
        <v>15.361792055540469</v>
      </c>
      <c r="L19" s="45">
        <f t="shared" si="10"/>
        <v>3.3169335527109017E-2</v>
      </c>
      <c r="M19" s="45">
        <f t="shared" si="10"/>
        <v>2.5588204784833786</v>
      </c>
      <c r="N19" s="45">
        <f t="shared" si="10"/>
        <v>6.7940703164146188E-2</v>
      </c>
      <c r="O19" s="45">
        <f t="shared" si="10"/>
        <v>8.0854521058647233</v>
      </c>
      <c r="P19" s="45">
        <f t="shared" si="10"/>
        <v>2.5935722420893828E-2</v>
      </c>
      <c r="Q19" s="45">
        <f t="shared" si="10"/>
        <v>4.9553491086124923</v>
      </c>
      <c r="R19" s="45">
        <f t="shared" si="10"/>
        <v>4.484484488337908</v>
      </c>
      <c r="S19" s="45">
        <f t="shared" si="10"/>
        <v>6.2752268116089507</v>
      </c>
      <c r="T19" s="45">
        <f t="shared" si="10"/>
        <v>11.938452178791859</v>
      </c>
      <c r="U19" s="45">
        <f t="shared" si="10"/>
        <v>17.452455720244771</v>
      </c>
      <c r="V19" s="45">
        <f t="shared" si="10"/>
        <v>4.2616028360328126</v>
      </c>
      <c r="Y19">
        <v>2016</v>
      </c>
      <c r="Z19">
        <f>+$Z$14</f>
        <v>0</v>
      </c>
      <c r="AA19" s="22">
        <v>-0.74993355309790077</v>
      </c>
      <c r="AB19">
        <f>+CORREL(Y474:Y868,AB474:AB868)</f>
        <v>0.62791962309237082</v>
      </c>
      <c r="AC19">
        <f>CORREL(Y868:Y1155,AB868:AB1155)</f>
        <v>0.77844035130959133</v>
      </c>
      <c r="AE19" s="26" t="s">
        <v>23</v>
      </c>
      <c r="AG19" s="15">
        <f>+WtCorrel(Z26:Z1470,AA26:AA1470,AE26:AE1470)</f>
        <v>0.60922779290138807</v>
      </c>
      <c r="AH19" s="53">
        <f>CORREL(Y51:Y1600,AB51:AB1600)</f>
        <v>0.67133669179999023</v>
      </c>
      <c r="AT19" s="18"/>
    </row>
    <row r="20" spans="1:51" x14ac:dyDescent="0.25">
      <c r="A20" s="8"/>
      <c r="D20" s="10">
        <f>+CORREL(H867:H1211,C867:C1211)</f>
        <v>0.16488594146888316</v>
      </c>
      <c r="E20" s="11">
        <f>+CORREL(H1270:H1653,C1270:C1653)</f>
        <v>-4.6180525445975666E-2</v>
      </c>
      <c r="F20" s="11"/>
      <c r="G20" s="11"/>
      <c r="H20" s="9">
        <f>2*E19*E20/(E19+E20)</f>
        <v>-0.14013875243149673</v>
      </c>
      <c r="I20" s="37">
        <f>2*D19*D20/(D19+D20)</f>
        <v>-0.19621256736117768</v>
      </c>
      <c r="N20" s="1">
        <f>+CORREL(H41:H1652,C41:C1652)</f>
        <v>1.7213341346725582E-2</v>
      </c>
      <c r="V20" s="1">
        <f>+N20*AA20/(N20+AA20)</f>
        <v>1.6753685658062824E-2</v>
      </c>
      <c r="Y20">
        <v>1.5370271303874934</v>
      </c>
      <c r="Z20">
        <v>0.6</v>
      </c>
      <c r="AA20">
        <f>+CORREL(Z1251:Z1653,AA1251:AA1653)</f>
        <v>0.62739767430477833</v>
      </c>
      <c r="AB20">
        <f>+CORREL(Y1271:Y1653,AB1271:AB1653)</f>
        <v>0.67334324365081644</v>
      </c>
      <c r="AC20">
        <f>CORREL(Y51:Y475,AB51:AB475)</f>
        <v>0.69096274690655635</v>
      </c>
      <c r="AD20">
        <f>+SUM(AD23:AD1653)</f>
        <v>754.65475085131891</v>
      </c>
      <c r="AE20">
        <f>0.1*AC20+0.2*AB19+0.3*AC19+0.4*AB20</f>
        <v>0.69754960216233375</v>
      </c>
      <c r="AF20">
        <f>2*AB20*AC19/(AB20+AC19)</f>
        <v>0.72208771742427047</v>
      </c>
      <c r="AG20">
        <f>+WtCorrel(Y26:Y1652,AB26:AB1652,AE26:AE1652)</f>
        <v>0.66585321794830554</v>
      </c>
      <c r="AH20" s="15">
        <f>CORREL(Y26:Y1200,AB26:AB1200)</f>
        <v>0.66810998947374622</v>
      </c>
      <c r="AT20" s="36"/>
      <c r="AV20" s="32"/>
      <c r="AW20" s="32" t="e">
        <f>2/(1/AT16+1/AT20)</f>
        <v>#DIV/0!</v>
      </c>
      <c r="AX20" t="e">
        <f>1/(1/AW20-1/AV20)</f>
        <v>#DIV/0!</v>
      </c>
      <c r="AY20" t="e">
        <f>1/(1/AV20+1/AW20)</f>
        <v>#DIV/0!</v>
      </c>
    </row>
    <row r="21" spans="1:51" s="6" customFormat="1" x14ac:dyDescent="0.25">
      <c r="B21" s="6" t="s">
        <v>3</v>
      </c>
      <c r="C21" s="6" t="s">
        <v>11</v>
      </c>
      <c r="D21" s="6" t="s">
        <v>7</v>
      </c>
      <c r="E21" s="6" t="s">
        <v>58</v>
      </c>
      <c r="F21" s="6" t="s">
        <v>59</v>
      </c>
      <c r="G21" s="6" t="s">
        <v>57</v>
      </c>
      <c r="H21" s="6" t="s">
        <v>12</v>
      </c>
      <c r="I21" s="42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AN21"/>
      <c r="AO21"/>
      <c r="AP21"/>
      <c r="AQ21"/>
      <c r="AR21"/>
      <c r="AS21"/>
      <c r="AT21" s="36"/>
      <c r="AU21"/>
      <c r="AV21" s="32"/>
      <c r="AW21" s="32" t="e">
        <f>2/(1/AT17+1/AT21)</f>
        <v>#DIV/0!</v>
      </c>
      <c r="AX21" t="e">
        <f>1/(1/AW21-1/AV21)</f>
        <v>#DIV/0!</v>
      </c>
      <c r="AY21" t="e">
        <f>1/(1/AV21+1/AW21)</f>
        <v>#DIV/0!</v>
      </c>
    </row>
    <row r="22" spans="1:51" x14ac:dyDescent="0.25">
      <c r="A22">
        <v>0</v>
      </c>
      <c r="B22" s="2">
        <v>1880</v>
      </c>
      <c r="C22">
        <f>+D22+($D$2+E22+F22)*SOI!A21*IF(B22&gt;$C$18, IF(B22&lt;$C$19,-1,1),1)</f>
        <v>-0.94663155617702266</v>
      </c>
      <c r="D22">
        <f>+$D$3*SOI!D21+$D$4*SOI!E21</f>
        <v>0</v>
      </c>
      <c r="E22">
        <f>$E$3*COS(2*PI()*(A22+$E$2)/$H$3)+$E$4*COS(2*PI()*(A22+$E$2)/$H$4)+$E$5*COS(2*PI()*(A22+$E$2)/$H$5)+$E$6*COS(2*PI()/$H$6*(A22+$E$2))+$E$7*COS(2*PI()/$H$7*(A22+$E$2))+$E$8*COS(2*PI()/$H$8*(A22+$E$2))+$E$9*COS(2*PI()/$H$9*(A22+$E$2))+$E$10*COS(2*PI()/$H$10*(A22+$E$2))+$E$11*COS(2*PI()/$H$11*(A22+$E$2))+$E$12*COS(2*PI()/$H$12*(A22+$E$2))+$E$13*COS(2*PI()/$H$13*(A22+$E$2))+$E$14*COS(2*PI()/$H$14*(A22+$E$2))+$E$15*COS(2*PI()/$H$15*(A22+$E$2))</f>
        <v>-3.5032228225585271</v>
      </c>
      <c r="F22">
        <f>$F$3*COS(2*PI()*(B22+$F$2)/$G$3)+$F$4*COS(2*PI()*(B22+$F$2)/$G$4)+$F$5*COS(2*PI()*(B22+$F$2)/$G$5)+$F$6*COS(2*PI()/$G$6*(B22+$F$2))+$F$7*COS(2*PI()/$G$7*(B22+$F$2))+$F$8*COS(2*PI()/$G$8*(B22+$F$2))+$F$9*COS(2*PI()/$G$9*(B22+$F$2))+$F$10*COS(2*PI()/$G$10*(B22+$F$2))+$F$11*COS(2*PI()/$G$11*(B22+$F$2))+$F$12*COS(2*PI()/$G$12*(B22+$F$2))+$F$13*COS(2*PI()/$G$13*(B22+$F$2))+$F$14*COS(2*PI()/$G$14*(B22+$F$2))+$F$15*COS(2*PI()/$G$15*(B22+$F$2))</f>
        <v>4.4498543787355498</v>
      </c>
      <c r="G22">
        <f>+E22+F22</f>
        <v>0.94663155617702266</v>
      </c>
      <c r="H22" s="21">
        <f>+$H$19*SUM(I22:V22)</f>
        <v>6.8577404531429442</v>
      </c>
      <c r="I22" s="37">
        <f t="shared" ref="I22:I85" si="11">+(I$3*$E22+I$5*$F22)*COS(2*PI()*$A22*$A$9+I$4)</f>
        <v>-1.1968346520915811</v>
      </c>
      <c r="J22" s="1">
        <f>+(J$3)*I22*M22</f>
        <v>-4.7651643624981483</v>
      </c>
      <c r="K22" s="1">
        <f>+(K$3)*L22*P22*O22</f>
        <v>249.06360877860561</v>
      </c>
      <c r="L22" s="1">
        <f t="shared" ref="L22:L85" si="12">+(L$3*$E22+L$5*$F22)*COS(2*PI()*$A22*$A$9+L$4)^2</f>
        <v>2.6031495007147294</v>
      </c>
      <c r="M22" s="1">
        <f t="shared" ref="M22:M85" si="13">+(M$3*$E22+M$5*$F22)*COS(2*PI()*$A22*$A$7+M$4)</f>
        <v>-27.967465244766561</v>
      </c>
      <c r="N22" s="1">
        <f t="shared" ref="N22:N85" si="14">+(N$3*$E22+N$5*$F22)*COS(2*PI()*$A22*$A$8+N$4)</f>
        <v>3.2223423670242397</v>
      </c>
      <c r="O22" s="1">
        <f t="shared" ref="O22:O85" si="15">+(O$3*$E22+O$5*$F22)*COS(2*PI()*$A22*$A$8+O$4)^2</f>
        <v>1.318099993240728</v>
      </c>
      <c r="P22" s="1">
        <f t="shared" ref="P22:P85" si="16">+(P$3*$E22+P$5*$F22)*COS(2*PI()*$A22*$A$7+P$4)^2</f>
        <v>-1.9510208923688381</v>
      </c>
      <c r="Q22" s="1">
        <f>+(Q$3)*M22*N22</f>
        <v>-45.100923229665099</v>
      </c>
      <c r="R22" s="1">
        <f>+(R$3)*I22*N22*M22</f>
        <v>-16.119670565569049</v>
      </c>
      <c r="S22" s="1">
        <f>+(S$3)*I22*N22</f>
        <v>-3.3004512601570277</v>
      </c>
      <c r="T22" s="1">
        <f>+(T$3)*L22*O22</f>
        <v>36.05164582598254</v>
      </c>
      <c r="U22" s="1">
        <f>+(U$3)*P22*I22</f>
        <v>-25.804090346629014</v>
      </c>
      <c r="V22" s="1">
        <f>+(V$3)*P22*N22</f>
        <v>176.83379674532461</v>
      </c>
      <c r="Z22" s="20"/>
      <c r="AA22" s="19"/>
      <c r="AC22">
        <v>5.9999999999999995E-4</v>
      </c>
      <c r="AE22">
        <v>1</v>
      </c>
      <c r="AT22" s="18"/>
      <c r="AW22" t="e">
        <f>2/(1/AT18+1/AT22)</f>
        <v>#DIV/0!</v>
      </c>
      <c r="AX22" t="e">
        <f>1/(1/AW22-1/AV22)</f>
        <v>#DIV/0!</v>
      </c>
      <c r="AY22" t="e">
        <f>1/(1/AV22+1/AW22)</f>
        <v>#DIV/0!</v>
      </c>
    </row>
    <row r="23" spans="1:51" x14ac:dyDescent="0.25">
      <c r="A23">
        <v>8.3333333333333329E-2</v>
      </c>
      <c r="B23" s="2">
        <v>1880.0833333333333</v>
      </c>
      <c r="C23">
        <f>+D23+($D$2+E23+F23)*SOI!A22*IF(B23&gt;$C$18, IF(B23&lt;$C$19,-1,1),1)</f>
        <v>-20.604717925352752</v>
      </c>
      <c r="D23">
        <f>+$D$3*((1-$D$5)*SOI!D22+$D$5*SOI!D21) +   $D$4*((1-$D$5)*SOI!E22+$D$5*SOI!E21)</f>
        <v>0</v>
      </c>
      <c r="E23">
        <f t="shared" ref="E22:E85" si="17">$E$3*COS(2*PI()*(A23+$E$2)/$H$3)+$E$4*COS(2*PI()*(A23+$E$2)/$H$4)+$E$5*COS(2*PI()*(A23+$E$2)/$H$5)+$E$6*COS(2*PI()/$H$6*(A23+$E$2))+$E$7*COS(2*PI()/$H$7*(A23+$E$2))+$E$8*COS(2*PI()/$H$8*(A23+$E$2))+$E$9*COS(2*PI()/$H$9*(A23+$E$2))+$E$10*COS(2*PI()/$H$10*(A23+$E$2))+$E$11*COS(2*PI()/$H$11*(A23+$E$2))+$E$12*COS(2*PI()/$H$12*(A23+$E$2))+$E$13*COS(2*PI()/$H$13*(A23+$E$2))+$E$14*COS(2*PI()/$H$14*(A23+$E$2))+$E$15*COS(2*PI()/$H$15*(A23+$E$2))+$E$16*COS(2*PI()/$H$16*(A23+$E$2))+$E$17*COS(2*PI()/$H$17*(A23+$E$2))</f>
        <v>27.992604637414672</v>
      </c>
      <c r="F23">
        <f t="shared" ref="F23:F86" si="18">$F$3*COS(2*PI()*(B23+$F$2)/$G$3)+$F$4*COS(2*PI()*(B23+$F$2)/$G$4)+$F$5*COS(2*PI()*(B23+$F$2)/$G$5)+$F$6*COS(2*PI()/$G$6*(B23+$F$2))+$F$7*COS(2*PI()/$G$7*(B23+$F$2))+$F$8*COS(2*PI()/$G$8*(B23+$F$2))+$F$9*COS(2*PI()/$G$9*(B23+$F$2))+$F$10*COS(2*PI()/$G$10*(B23+$F$2))+$F$11*COS(2*PI()/$G$11*(B23+$F$2))+$F$12*COS(2*PI()/$G$12*(B23+$F$2))+$F$13*COS(2*PI()/$G$13*(B23+$F$2))+$F$14*COS(2*PI()/$G$14*(B23+$F$2))+$F$15*COS(2*PI()/$G$15*(B23+$F$2))</f>
        <v>0.2330363562192333</v>
      </c>
      <c r="G23">
        <f t="shared" ref="G23:G86" si="19">+E23+F23</f>
        <v>28.225640993633906</v>
      </c>
      <c r="H23" s="21">
        <f t="shared" ref="H23:H86" si="20">+$H$19*SUM(I23:V23)</f>
        <v>3.5554351840155669</v>
      </c>
      <c r="I23" s="37">
        <f t="shared" si="11"/>
        <v>35.20168575851811</v>
      </c>
      <c r="J23" s="1">
        <f t="shared" ref="J23:J86" si="21">+(J$3)*I23*M23</f>
        <v>29.739694766571457</v>
      </c>
      <c r="K23" s="1">
        <f t="shared" ref="K23:K86" si="22">+(K$3)*L23*P23*O23</f>
        <v>12.3941009736089</v>
      </c>
      <c r="L23" s="1">
        <f t="shared" si="12"/>
        <v>0.1428665589511301</v>
      </c>
      <c r="M23" s="1">
        <f t="shared" si="13"/>
        <v>-5.9344766023210642</v>
      </c>
      <c r="N23" s="1">
        <f t="shared" si="14"/>
        <v>0.17429163511491802</v>
      </c>
      <c r="O23" s="1">
        <f t="shared" si="15"/>
        <v>20.208653245232135</v>
      </c>
      <c r="P23" s="1">
        <f t="shared" si="16"/>
        <v>-0.11538415806655034</v>
      </c>
      <c r="Q23" s="1">
        <f t="shared" ref="Q23:Q86" si="23">+(Q$3)*M23*N23</f>
        <v>-0.51763020410672933</v>
      </c>
      <c r="R23" s="1">
        <f t="shared" ref="R23:R86" si="24">+(R$3)*I23*N23*M23</f>
        <v>5.4415126923927035</v>
      </c>
      <c r="S23" s="1">
        <f t="shared" ref="S23:S86" si="25">+(S$3)*I23*N23</f>
        <v>5.2505825795912004</v>
      </c>
      <c r="T23" s="1">
        <f t="shared" ref="T23:T86" si="26">+(T$3)*L23*O23</f>
        <v>30.335110689127816</v>
      </c>
      <c r="U23" s="1">
        <f t="shared" ref="U23:U86" si="27">+(U$3)*P23*I23</f>
        <v>44.885092658882542</v>
      </c>
      <c r="V23" s="1">
        <f t="shared" ref="V23:V86" si="28">+(V$3)*P23*N23</f>
        <v>0.56565860728178774</v>
      </c>
      <c r="Z23" s="20"/>
      <c r="AA23" s="19"/>
      <c r="AC23">
        <f>+AC22</f>
        <v>5.9999999999999995E-4</v>
      </c>
      <c r="AD23">
        <f>+ABS(Z23-AA23)</f>
        <v>0</v>
      </c>
      <c r="AE23">
        <v>1</v>
      </c>
    </row>
    <row r="24" spans="1:51" x14ac:dyDescent="0.25">
      <c r="A24">
        <v>0.16666666666666666</v>
      </c>
      <c r="B24" s="2">
        <v>1880.1666666666665</v>
      </c>
      <c r="C24">
        <f>+D24+($D$2+E24+F24)*SOI!A23*IF(B24&gt;$C$18, IF(B24&lt;$C$19,-1,1),1)</f>
        <v>-2.260293212140625</v>
      </c>
      <c r="D24">
        <f>+$D$3*((1-$D$5)*SOI!D23+$D$5*SOI!D22) +   $D$4*((1-$D$5)*SOI!E23+$D$5*SOI!E22)</f>
        <v>0</v>
      </c>
      <c r="E24">
        <f t="shared" si="17"/>
        <v>4.8302712588651175</v>
      </c>
      <c r="F24">
        <f t="shared" si="18"/>
        <v>-1.1846370457350774</v>
      </c>
      <c r="G24">
        <f t="shared" si="19"/>
        <v>3.6456342131300401</v>
      </c>
      <c r="H24" s="21">
        <f t="shared" si="20"/>
        <v>0.32837524637242094</v>
      </c>
      <c r="I24" s="37">
        <f t="shared" si="11"/>
        <v>3.5376688841338697</v>
      </c>
      <c r="J24" s="1">
        <f t="shared" si="21"/>
        <v>-19.721925916211863</v>
      </c>
      <c r="K24" s="1">
        <f t="shared" si="22"/>
        <v>0.47143500307161562</v>
      </c>
      <c r="L24" s="1">
        <f t="shared" si="12"/>
        <v>-0.1594698280770212</v>
      </c>
      <c r="M24" s="1">
        <f t="shared" si="13"/>
        <v>39.159894953618959</v>
      </c>
      <c r="N24" s="1">
        <f t="shared" si="14"/>
        <v>-0.70928968233085754</v>
      </c>
      <c r="O24" s="1">
        <f t="shared" si="15"/>
        <v>0.31445689382518344</v>
      </c>
      <c r="P24" s="1">
        <f t="shared" si="16"/>
        <v>0.25268606403457844</v>
      </c>
      <c r="Q24" s="1">
        <f t="shared" si="23"/>
        <v>-13.900352197011859</v>
      </c>
      <c r="R24" s="1">
        <f t="shared" si="24"/>
        <v>14.685189697679297</v>
      </c>
      <c r="S24" s="1">
        <f t="shared" si="25"/>
        <v>-2.1473770709162876</v>
      </c>
      <c r="T24" s="1">
        <f t="shared" si="26"/>
        <v>-0.52688674565594706</v>
      </c>
      <c r="U24" s="1">
        <f t="shared" si="27"/>
        <v>-9.8784987969541653</v>
      </c>
      <c r="V24" s="1">
        <f t="shared" si="28"/>
        <v>5.0412310594155443</v>
      </c>
      <c r="Z24" s="20"/>
      <c r="AA24" s="19"/>
      <c r="AC24">
        <f>+AC23+$AC$22</f>
        <v>1.1999999999999999E-3</v>
      </c>
      <c r="AD24">
        <f t="shared" ref="AD24:AD87" si="29">+ABS(Z24-AA24)</f>
        <v>0</v>
      </c>
      <c r="AE24">
        <v>1</v>
      </c>
    </row>
    <row r="25" spans="1:51" x14ac:dyDescent="0.25">
      <c r="A25">
        <v>0.25</v>
      </c>
      <c r="B25" s="2">
        <v>1880.2499999999998</v>
      </c>
      <c r="C25">
        <f>+D25+($D$2+E25+F25)*SOI!A24*IF(B25&gt;$C$18, IF(B25&lt;$C$19,-1,1),1)</f>
        <v>-9.2951685062136384</v>
      </c>
      <c r="D25">
        <f>+$D$3*((1-$D$5)*SOI!D24+$D$5*SOI!D23) +   $D$4*((1-$D$5)*SOI!E24+$D$5*SOI!E23)</f>
        <v>0</v>
      </c>
      <c r="E25">
        <f t="shared" si="17"/>
        <v>16.259671279051261</v>
      </c>
      <c r="F25">
        <f t="shared" si="18"/>
        <v>4.764188974459671E-2</v>
      </c>
      <c r="G25">
        <f t="shared" si="19"/>
        <v>16.307313168795858</v>
      </c>
      <c r="H25" s="21">
        <f t="shared" si="20"/>
        <v>1.7612050846757755E-2</v>
      </c>
      <c r="I25" s="37">
        <f t="shared" si="11"/>
        <v>-0.29042316768725052</v>
      </c>
      <c r="J25" s="1">
        <f t="shared" si="21"/>
        <v>-5.7929847498312183E-2</v>
      </c>
      <c r="K25" s="1">
        <f t="shared" si="22"/>
        <v>5.3910381019436072E-6</v>
      </c>
      <c r="L25" s="1">
        <f t="shared" si="12"/>
        <v>2.7635278029517225E-3</v>
      </c>
      <c r="M25" s="1">
        <f t="shared" si="13"/>
        <v>-1.4011366847563664</v>
      </c>
      <c r="N25" s="1">
        <f t="shared" si="14"/>
        <v>6.7404080058605924E-4</v>
      </c>
      <c r="O25" s="1">
        <f t="shared" si="15"/>
        <v>2.5532786928237168</v>
      </c>
      <c r="P25" s="1">
        <f t="shared" si="16"/>
        <v>-2.0535697295010719E-5</v>
      </c>
      <c r="Q25" s="1">
        <f t="shared" si="23"/>
        <v>-4.7263658250457037E-4</v>
      </c>
      <c r="R25" s="1">
        <f t="shared" si="24"/>
        <v>-4.0991627957019995E-5</v>
      </c>
      <c r="S25" s="1">
        <f t="shared" si="25"/>
        <v>-1.6752704618279619E-4</v>
      </c>
      <c r="T25" s="1">
        <f t="shared" si="26"/>
        <v>7.4137798679934669E-2</v>
      </c>
      <c r="U25" s="1">
        <f t="shared" si="27"/>
        <v>-6.5907249997952669E-5</v>
      </c>
      <c r="V25" s="1">
        <f t="shared" si="28"/>
        <v>3.8933846291830849E-7</v>
      </c>
      <c r="Z25" s="20"/>
      <c r="AA25" s="19"/>
      <c r="AC25">
        <f t="shared" ref="AC25:AC88" si="30">+AC24+$AC$22</f>
        <v>1.8E-3</v>
      </c>
      <c r="AD25">
        <f t="shared" si="29"/>
        <v>0</v>
      </c>
      <c r="AE25">
        <v>1</v>
      </c>
    </row>
    <row r="26" spans="1:51" x14ac:dyDescent="0.25">
      <c r="A26">
        <v>0.33333333333333331</v>
      </c>
      <c r="B26" s="2">
        <v>1880.333333333333</v>
      </c>
      <c r="C26">
        <f>+D26+($D$2+E26+F26)*SOI!A25*IF(B26&gt;$C$18, IF(B26&lt;$C$19,-1,1),1)</f>
        <v>2.2639334294780551</v>
      </c>
      <c r="D26">
        <f>+$D$3*((1-$D$5)*SOI!D25+$D$5*SOI!D24) +   $D$4*((1-$D$5)*SOI!E25+$D$5*SOI!E24)</f>
        <v>0</v>
      </c>
      <c r="E26">
        <f t="shared" si="17"/>
        <v>-2.0891291761005455</v>
      </c>
      <c r="F26">
        <f t="shared" si="18"/>
        <v>-1.0995094569671382</v>
      </c>
      <c r="G26">
        <f t="shared" si="19"/>
        <v>-3.1886386330676837</v>
      </c>
      <c r="H26" s="21">
        <f t="shared" si="20"/>
        <v>0.11516755884609181</v>
      </c>
      <c r="I26" s="37">
        <f t="shared" si="11"/>
        <v>2.301817201781116</v>
      </c>
      <c r="J26" s="1">
        <f t="shared" si="21"/>
        <v>-3.7805137102310584</v>
      </c>
      <c r="K26" s="1">
        <f t="shared" si="22"/>
        <v>-10.819982571463045</v>
      </c>
      <c r="L26" s="1">
        <f t="shared" si="12"/>
        <v>-0.54681505975645406</v>
      </c>
      <c r="M26" s="1">
        <f t="shared" si="13"/>
        <v>11.536906233573681</v>
      </c>
      <c r="N26" s="1">
        <f t="shared" si="14"/>
        <v>0.61380700317011982</v>
      </c>
      <c r="O26" s="1">
        <f t="shared" si="15"/>
        <v>-2.6411991340363894</v>
      </c>
      <c r="P26" s="1">
        <f t="shared" si="16"/>
        <v>0.20136503417272994</v>
      </c>
      <c r="Q26" s="1">
        <f t="shared" si="23"/>
        <v>3.5439031583284617</v>
      </c>
      <c r="R26" s="1">
        <f t="shared" si="24"/>
        <v>-2.436067130750136</v>
      </c>
      <c r="S26" s="1">
        <f t="shared" si="25"/>
        <v>1.2091220962174216</v>
      </c>
      <c r="T26" s="1">
        <f t="shared" si="26"/>
        <v>15.174669481837116</v>
      </c>
      <c r="U26" s="1">
        <f t="shared" si="27"/>
        <v>-5.1220919476525024</v>
      </c>
      <c r="V26" s="1">
        <f t="shared" si="28"/>
        <v>-3.476542712886471</v>
      </c>
      <c r="Y26" s="20">
        <f>+$Z$20*SIGN(SOI!A25)*(ABS(SOI!A25))^$Y$2</f>
        <v>-0.50556895638962718</v>
      </c>
      <c r="Z26" s="20">
        <f>+$Z$20*SIGN(SOI!A25)*SQRT(ABS(SOI!A25))</f>
        <v>-0.50556898639058145</v>
      </c>
      <c r="AA26" s="19">
        <f>+AVERAGE(H22:H33)*$AA$19</f>
        <v>-0.66908503711635314</v>
      </c>
      <c r="AB26" s="19"/>
      <c r="AC26">
        <f t="shared" si="30"/>
        <v>2.3999999999999998E-3</v>
      </c>
      <c r="AD26">
        <f t="shared" si="29"/>
        <v>0.16351605072577169</v>
      </c>
      <c r="AE26">
        <v>1</v>
      </c>
    </row>
    <row r="27" spans="1:51" x14ac:dyDescent="0.25">
      <c r="A27">
        <v>0.41666666666666663</v>
      </c>
      <c r="B27" s="2">
        <v>1880.4166666666663</v>
      </c>
      <c r="C27">
        <f>+D27+($D$2+E27+F27)*SOI!A26*IF(B27&gt;$C$18, IF(B27&lt;$C$19,-1,1),1)</f>
        <v>-3.347382934274401</v>
      </c>
      <c r="D27">
        <f>+$D$3*((1-$D$5)*SOI!D26+$D$5*SOI!D25) +   $D$4*((1-$D$5)*SOI!E26+$D$5*SOI!E25)</f>
        <v>0</v>
      </c>
      <c r="E27">
        <f t="shared" si="17"/>
        <v>5.5135221548976077</v>
      </c>
      <c r="F27">
        <f t="shared" si="18"/>
        <v>-2.6009147890392326E-2</v>
      </c>
      <c r="G27">
        <f t="shared" si="19"/>
        <v>5.4875130070072151</v>
      </c>
      <c r="H27" s="21">
        <f t="shared" si="20"/>
        <v>-4.809336527318147E-2</v>
      </c>
      <c r="I27" s="37">
        <f t="shared" si="11"/>
        <v>-6.9027320130118204</v>
      </c>
      <c r="J27" s="1">
        <f t="shared" si="21"/>
        <v>-0.26697617471122204</v>
      </c>
      <c r="K27" s="1">
        <f t="shared" si="22"/>
        <v>3.8725835356582097E-2</v>
      </c>
      <c r="L27" s="1">
        <f t="shared" si="12"/>
        <v>-1.5904574236534595E-2</v>
      </c>
      <c r="M27" s="1">
        <f t="shared" si="13"/>
        <v>-0.27168200268195619</v>
      </c>
      <c r="N27" s="1">
        <f t="shared" si="14"/>
        <v>2.8349351565692762E-2</v>
      </c>
      <c r="O27" s="1">
        <f t="shared" si="15"/>
        <v>4.9988515631864523</v>
      </c>
      <c r="P27" s="1">
        <f t="shared" si="16"/>
        <v>1.3092048883872524E-2</v>
      </c>
      <c r="Q27" s="1">
        <f t="shared" si="23"/>
        <v>-3.854469764776661E-3</v>
      </c>
      <c r="R27" s="1">
        <f t="shared" si="24"/>
        <v>-7.9455182820377807E-3</v>
      </c>
      <c r="S27" s="1">
        <f t="shared" si="25"/>
        <v>-0.16746792144838027</v>
      </c>
      <c r="T27" s="1">
        <f t="shared" si="26"/>
        <v>-0.83535276782188039</v>
      </c>
      <c r="U27" s="1">
        <f t="shared" si="27"/>
        <v>0.99866794467910669</v>
      </c>
      <c r="V27" s="1">
        <f t="shared" si="28"/>
        <v>-1.0439565372171047E-2</v>
      </c>
      <c r="Y27" s="20">
        <f>+$Z$20*SIGN(SOI!A26)*(ABS(SOI!A26))^$Y$2</f>
        <v>-0.46861494042063478</v>
      </c>
      <c r="Z27" s="20">
        <f>+AVERAGE(Y26:Y28)</f>
        <v>-0.47033014737263712</v>
      </c>
      <c r="AA27" s="19">
        <f>+AVERAGE(H23:H34)*$AA$19</f>
        <v>-0.1378577587352619</v>
      </c>
      <c r="AB27" s="19"/>
      <c r="AC27">
        <f t="shared" si="30"/>
        <v>2.9999999999999996E-3</v>
      </c>
      <c r="AD27">
        <f t="shared" si="29"/>
        <v>0.33247238863737522</v>
      </c>
      <c r="AE27">
        <v>1</v>
      </c>
    </row>
    <row r="28" spans="1:51" x14ac:dyDescent="0.25">
      <c r="A28">
        <v>0.49999999999999994</v>
      </c>
      <c r="B28" s="2">
        <v>1880.4999999999995</v>
      </c>
      <c r="C28">
        <f>+D28+($D$2+E28+F28)*SOI!A27*IF(B28&gt;$C$18, IF(B28&lt;$C$19,-1,1),1)</f>
        <v>6.6702660890291465</v>
      </c>
      <c r="D28">
        <f>+$D$3*((1-$D$5)*SOI!D27+$D$5*SOI!D26) +   $D$4*((1-$D$5)*SOI!E27+$D$5*SOI!E26)</f>
        <v>0</v>
      </c>
      <c r="E28">
        <f t="shared" si="17"/>
        <v>-12.46883460304096</v>
      </c>
      <c r="F28">
        <f t="shared" si="18"/>
        <v>-0.11657311210837173</v>
      </c>
      <c r="G28">
        <f t="shared" si="19"/>
        <v>-12.585407715149332</v>
      </c>
      <c r="H28" s="21">
        <f t="shared" si="20"/>
        <v>0.11719420098187153</v>
      </c>
      <c r="I28" s="37">
        <f t="shared" si="11"/>
        <v>12.284456162262995</v>
      </c>
      <c r="J28" s="1">
        <f t="shared" si="21"/>
        <v>5.7823121808991909</v>
      </c>
      <c r="K28" s="1">
        <f t="shared" si="22"/>
        <v>-0.20551803120452553</v>
      </c>
      <c r="L28" s="1">
        <f t="shared" si="12"/>
        <v>-2.7944321749809837E-2</v>
      </c>
      <c r="M28" s="1">
        <f t="shared" si="13"/>
        <v>-3.3063968384642659</v>
      </c>
      <c r="N28" s="1">
        <f t="shared" si="14"/>
        <v>7.6124699084535147E-2</v>
      </c>
      <c r="O28" s="1">
        <f t="shared" si="15"/>
        <v>-3.7380760550269927</v>
      </c>
      <c r="P28" s="1">
        <f t="shared" si="16"/>
        <v>5.2881934815563358E-2</v>
      </c>
      <c r="Q28" s="1">
        <f t="shared" si="23"/>
        <v>-0.12596248201814966</v>
      </c>
      <c r="R28" s="1">
        <f t="shared" si="24"/>
        <v>0.46209760689502666</v>
      </c>
      <c r="S28" s="1">
        <f t="shared" si="25"/>
        <v>0.80029298690118533</v>
      </c>
      <c r="T28" s="1">
        <f t="shared" si="26"/>
        <v>1.097537413918777</v>
      </c>
      <c r="U28" s="1">
        <f t="shared" si="27"/>
        <v>-7.178864402030757</v>
      </c>
      <c r="V28" s="1">
        <f t="shared" si="28"/>
        <v>-0.11323080518919329</v>
      </c>
      <c r="Y28" s="20">
        <f>+$Z$20*SIGN(SOI!A27)*(ABS(SOI!A27))^$Y$2</f>
        <v>-0.43680654530764945</v>
      </c>
      <c r="Z28" s="20">
        <f t="shared" ref="Z28:Z91" si="31">+AVERAGE(Y27:Y29)</f>
        <v>-0.39978672739366167</v>
      </c>
      <c r="AA28" s="19">
        <f>+AVERAGE(H24:H35)*$AA$19</f>
        <v>0.11233726210724948</v>
      </c>
      <c r="AB28" s="19"/>
      <c r="AC28">
        <f t="shared" si="30"/>
        <v>3.5999999999999995E-3</v>
      </c>
      <c r="AD28">
        <f t="shared" si="29"/>
        <v>0.51212398950091109</v>
      </c>
      <c r="AE28">
        <v>1</v>
      </c>
      <c r="AW28">
        <f>+SUM(AR28:AR31)/4</f>
        <v>0</v>
      </c>
    </row>
    <row r="29" spans="1:51" ht="40.5" customHeight="1" x14ac:dyDescent="0.25">
      <c r="A29">
        <v>0.58333333333333326</v>
      </c>
      <c r="B29" s="2">
        <v>1880.5833333333328</v>
      </c>
      <c r="C29">
        <f>+D29+($D$2+E29+F29)*SOI!A28*IF(B29&gt;$C$18, IF(B29&lt;$C$19,-1,1),1)</f>
        <v>0.87040316456564759</v>
      </c>
      <c r="D29">
        <f>+$D$3*((1-$D$5)*SOI!D28+$D$5*SOI!D27) +   $D$4*((1-$D$5)*SOI!E28+$D$5*SOI!E27)</f>
        <v>0</v>
      </c>
      <c r="E29">
        <f t="shared" si="17"/>
        <v>-3.6480552374742885</v>
      </c>
      <c r="F29">
        <f t="shared" si="18"/>
        <v>2.1375385117423318E-2</v>
      </c>
      <c r="G29">
        <f t="shared" si="19"/>
        <v>-3.6266798523568653</v>
      </c>
      <c r="H29" s="21">
        <f t="shared" si="20"/>
        <v>2.4784635227484607E-2</v>
      </c>
      <c r="I29" s="37">
        <f t="shared" si="11"/>
        <v>0.68013067096029867</v>
      </c>
      <c r="J29" s="1">
        <f t="shared" si="21"/>
        <v>-6.6054299020734286E-2</v>
      </c>
      <c r="K29" s="1">
        <f t="shared" si="22"/>
        <v>-1.4382862329863666E-6</v>
      </c>
      <c r="L29" s="1">
        <f t="shared" si="12"/>
        <v>1.951220067737422E-4</v>
      </c>
      <c r="M29" s="1">
        <f t="shared" si="13"/>
        <v>0.68221003723183216</v>
      </c>
      <c r="N29" s="1">
        <f t="shared" si="14"/>
        <v>-6.7754278286112513E-3</v>
      </c>
      <c r="O29" s="1">
        <f t="shared" si="15"/>
        <v>-6.4104139808862634E-2</v>
      </c>
      <c r="P29" s="1">
        <f t="shared" si="16"/>
        <v>-3.0906662143638068E-3</v>
      </c>
      <c r="Q29" s="1">
        <f t="shared" si="23"/>
        <v>-2.3132121888514439E-3</v>
      </c>
      <c r="R29" s="1">
        <f t="shared" si="24"/>
        <v>4.698339625545027E-4</v>
      </c>
      <c r="S29" s="1">
        <f t="shared" si="25"/>
        <v>-3.9436337166306517E-3</v>
      </c>
      <c r="T29" s="1">
        <f t="shared" si="26"/>
        <v>-1.3142257077863401E-4</v>
      </c>
      <c r="U29" s="1">
        <f t="shared" si="27"/>
        <v>2.322934390520455E-2</v>
      </c>
      <c r="V29" s="1">
        <f t="shared" si="28"/>
        <v>-5.8900705736728584E-4</v>
      </c>
      <c r="Y29" s="20">
        <f>+$Z$20*SIGN(SOI!A28)*(ABS(SOI!A28))^$Y$2</f>
        <v>-0.29393869645270071</v>
      </c>
      <c r="Z29" s="20">
        <f t="shared" si="31"/>
        <v>-0.27822274235842498</v>
      </c>
      <c r="AA29" s="19">
        <f>+AVERAGE(H25:H36)*$AA$19</f>
        <v>0.21488884903667294</v>
      </c>
      <c r="AB29" s="19"/>
      <c r="AC29">
        <f t="shared" si="30"/>
        <v>4.1999999999999997E-3</v>
      </c>
      <c r="AD29">
        <f t="shared" si="29"/>
        <v>0.49311159139509791</v>
      </c>
      <c r="AE29">
        <v>1</v>
      </c>
      <c r="AF29" s="24"/>
      <c r="AW29">
        <f>-(AR28+AR29-AR30-AR31)/4</f>
        <v>0</v>
      </c>
    </row>
    <row r="30" spans="1:51" x14ac:dyDescent="0.25">
      <c r="A30">
        <v>0.66666666666666663</v>
      </c>
      <c r="B30" s="2">
        <v>1880.6666666666661</v>
      </c>
      <c r="C30">
        <f>+D30+($D$2+E30+F30)*SOI!A29*IF(B30&gt;$C$18, IF(B30&lt;$C$19,-1,1),1)</f>
        <v>0.73761843719606213</v>
      </c>
      <c r="D30">
        <f>+$D$3*((1-$D$5)*SOI!D29+$D$5*SOI!D28) +   $D$4*((1-$D$5)*SOI!E29+$D$5*SOI!E28)</f>
        <v>0</v>
      </c>
      <c r="E30">
        <f t="shared" si="17"/>
        <v>-23.52166167675211</v>
      </c>
      <c r="F30">
        <f t="shared" si="18"/>
        <v>-1.0656195631166276</v>
      </c>
      <c r="G30">
        <f t="shared" si="19"/>
        <v>-24.587281239868737</v>
      </c>
      <c r="H30" s="21">
        <f t="shared" si="20"/>
        <v>-0.52479095042553414</v>
      </c>
      <c r="I30" s="37">
        <f t="shared" si="11"/>
        <v>-16.982539938717451</v>
      </c>
      <c r="J30" s="1">
        <f t="shared" si="21"/>
        <v>-63.573032673034533</v>
      </c>
      <c r="K30" s="1">
        <f t="shared" si="22"/>
        <v>-1.6039192203613397</v>
      </c>
      <c r="L30" s="1">
        <f t="shared" si="12"/>
        <v>-0.4206938593300481</v>
      </c>
      <c r="M30" s="1">
        <f t="shared" si="13"/>
        <v>-26.295392733675737</v>
      </c>
      <c r="N30" s="1">
        <f t="shared" si="14"/>
        <v>-0.36642225721419619</v>
      </c>
      <c r="O30" s="1">
        <f t="shared" si="15"/>
        <v>-13.716650716847285</v>
      </c>
      <c r="P30" s="1">
        <f t="shared" si="16"/>
        <v>7.4708041448742438E-3</v>
      </c>
      <c r="Q30" s="1">
        <f t="shared" si="23"/>
        <v>4.8219438732469868</v>
      </c>
      <c r="R30" s="1">
        <f t="shared" si="24"/>
        <v>24.454645441939654</v>
      </c>
      <c r="S30" s="1">
        <f t="shared" si="25"/>
        <v>5.3253968575767381</v>
      </c>
      <c r="T30" s="1">
        <f t="shared" si="26"/>
        <v>60.630601964898574</v>
      </c>
      <c r="U30" s="1">
        <f t="shared" si="27"/>
        <v>1.4020466839267955</v>
      </c>
      <c r="V30" s="1">
        <f t="shared" si="28"/>
        <v>7.6998252170260045E-2</v>
      </c>
      <c r="Y30" s="20">
        <f>+$Z$20*SIGN(SOI!A29)*(ABS(SOI!A29))^$Y$2</f>
        <v>-0.10392298531492468</v>
      </c>
      <c r="Z30" s="20">
        <f t="shared" si="31"/>
        <v>-5.0158473393951887E-2</v>
      </c>
      <c r="AA30" s="19">
        <f>+AVERAGE(H26:H37)*$AA$19</f>
        <v>0.20496989065371068</v>
      </c>
      <c r="AB30" s="19"/>
      <c r="AC30">
        <f t="shared" si="30"/>
        <v>4.7999999999999996E-3</v>
      </c>
      <c r="AD30">
        <f t="shared" si="29"/>
        <v>0.25512836404766259</v>
      </c>
      <c r="AE30">
        <v>1</v>
      </c>
      <c r="AW30">
        <f>+(AR28+AR30-AR29-AR31)/4</f>
        <v>0</v>
      </c>
    </row>
    <row r="31" spans="1:51" x14ac:dyDescent="0.25">
      <c r="A31">
        <v>0.75</v>
      </c>
      <c r="B31" s="2">
        <v>1880.7499999999993</v>
      </c>
      <c r="C31">
        <f>+D31+($D$2+E31+F31)*SOI!A30*IF(B31&gt;$C$18, IF(B31&lt;$C$19,-1,1),1)</f>
        <v>-1.125028872613842</v>
      </c>
      <c r="D31">
        <f>+$D$3*((1-$D$5)*SOI!D30+$D$5*SOI!D29) +   $D$4*((1-$D$5)*SOI!E30+$D$5*SOI!E29)</f>
        <v>0</v>
      </c>
      <c r="E31">
        <f t="shared" si="17"/>
        <v>-6.5637125598762509</v>
      </c>
      <c r="F31">
        <f t="shared" si="18"/>
        <v>-5.410433785223101E-2</v>
      </c>
      <c r="G31">
        <f t="shared" si="19"/>
        <v>-6.6178168977284821</v>
      </c>
      <c r="H31" s="21">
        <f t="shared" si="20"/>
        <v>-0.2270699588513688</v>
      </c>
      <c r="I31" s="37">
        <f t="shared" si="11"/>
        <v>-8.0717438355587543</v>
      </c>
      <c r="J31" s="1">
        <f t="shared" si="21"/>
        <v>-0.37240179956063418</v>
      </c>
      <c r="K31" s="1">
        <f t="shared" si="22"/>
        <v>-0.12631746430705995</v>
      </c>
      <c r="L31" s="1">
        <f t="shared" si="12"/>
        <v>-3.795283638039814E-2</v>
      </c>
      <c r="M31" s="1">
        <f t="shared" si="13"/>
        <v>-0.32408115431576273</v>
      </c>
      <c r="N31" s="1">
        <f t="shared" si="14"/>
        <v>-3.6751515570817253E-2</v>
      </c>
      <c r="O31" s="1">
        <f t="shared" si="15"/>
        <v>-6.5076310953362331</v>
      </c>
      <c r="P31" s="1">
        <f t="shared" si="16"/>
        <v>1.3746601632282083E-2</v>
      </c>
      <c r="Q31" s="1">
        <f t="shared" si="23"/>
        <v>5.9605958223478833E-3</v>
      </c>
      <c r="R31" s="1">
        <f t="shared" si="24"/>
        <v>1.4367910689006658E-2</v>
      </c>
      <c r="S31" s="1">
        <f t="shared" si="25"/>
        <v>0.25386925668068183</v>
      </c>
      <c r="T31" s="1">
        <f t="shared" si="26"/>
        <v>2.5950443905151976</v>
      </c>
      <c r="U31" s="1">
        <f t="shared" si="27"/>
        <v>1.226182735049155</v>
      </c>
      <c r="V31" s="1">
        <f t="shared" si="28"/>
        <v>1.4210268072548856E-2</v>
      </c>
      <c r="Y31" s="20">
        <f>+$Z$20*SIGN(SOI!A30)*(ABS(SOI!A30))^$Y$2</f>
        <v>0.24738626158576971</v>
      </c>
      <c r="Z31" s="20">
        <f t="shared" si="31"/>
        <v>0.14580065757451524</v>
      </c>
      <c r="AA31" s="19">
        <f>+AVERAGE(H27:H38)*$AA$19</f>
        <v>0.26339106973261578</v>
      </c>
      <c r="AB31" s="19"/>
      <c r="AC31">
        <f t="shared" si="30"/>
        <v>5.3999999999999994E-3</v>
      </c>
      <c r="AD31">
        <f t="shared" si="29"/>
        <v>0.11759041215810054</v>
      </c>
      <c r="AE31">
        <v>1</v>
      </c>
    </row>
    <row r="32" spans="1:51" x14ac:dyDescent="0.25">
      <c r="A32">
        <v>0.83333333333333337</v>
      </c>
      <c r="B32" s="2">
        <v>1880.8333333333326</v>
      </c>
      <c r="C32">
        <f>+D32+($D$2+E32+F32)*SOI!A31*IF(B32&gt;$C$18, IF(B32&lt;$C$19,-1,1),1)</f>
        <v>-10.175890222956111</v>
      </c>
      <c r="D32">
        <f>+$D$3*((1-$D$5)*SOI!D31+$D$5*SOI!D30) +   $D$4*((1-$D$5)*SOI!E31+$D$5*SOI!E30)</f>
        <v>0</v>
      </c>
      <c r="E32">
        <f t="shared" si="17"/>
        <v>-41.41602739486099</v>
      </c>
      <c r="F32">
        <f t="shared" si="18"/>
        <v>-0.98351520078947707</v>
      </c>
      <c r="G32">
        <f t="shared" si="19"/>
        <v>-42.399542595650466</v>
      </c>
      <c r="H32" s="21">
        <f t="shared" si="20"/>
        <v>3.7558708884180079</v>
      </c>
      <c r="I32" s="37">
        <f t="shared" si="11"/>
        <v>-45.934126482534396</v>
      </c>
      <c r="J32" s="1">
        <f t="shared" si="21"/>
        <v>99.292559285413745</v>
      </c>
      <c r="K32" s="1">
        <f t="shared" si="22"/>
        <v>-153.69637820984494</v>
      </c>
      <c r="L32" s="1">
        <f t="shared" si="12"/>
        <v>-0.3400066104395027</v>
      </c>
      <c r="M32" s="1">
        <f t="shared" si="13"/>
        <v>15.184154697534188</v>
      </c>
      <c r="N32" s="1">
        <f t="shared" si="14"/>
        <v>-0.79067098399832336</v>
      </c>
      <c r="O32" s="1">
        <f t="shared" si="15"/>
        <v>-23.891298769174039</v>
      </c>
      <c r="P32" s="1">
        <f t="shared" si="16"/>
        <v>0.50855230330680012</v>
      </c>
      <c r="Q32" s="1">
        <f t="shared" si="23"/>
        <v>-6.0082371289156118</v>
      </c>
      <c r="R32" s="1">
        <f t="shared" si="24"/>
        <v>-82.417436406099981</v>
      </c>
      <c r="S32" s="1">
        <f t="shared" si="25"/>
        <v>31.081269614831243</v>
      </c>
      <c r="T32" s="1">
        <f t="shared" si="26"/>
        <v>85.350240155909333</v>
      </c>
      <c r="U32" s="1">
        <f t="shared" si="27"/>
        <v>258.14491013463538</v>
      </c>
      <c r="V32" s="1">
        <f t="shared" si="28"/>
        <v>11.310012820276528</v>
      </c>
      <c r="Y32" s="20">
        <f>+$Z$20*SIGN(SOI!A31)*(ABS(SOI!A31))^$Y$2</f>
        <v>0.29393869645270071</v>
      </c>
      <c r="Z32" s="20">
        <f t="shared" si="31"/>
        <v>0.26529444121113371</v>
      </c>
      <c r="AA32" s="19">
        <f>+AVERAGE(H28:H39)*$AA$19</f>
        <v>0.27364952148490806</v>
      </c>
      <c r="AB32" s="19"/>
      <c r="AC32">
        <f t="shared" si="30"/>
        <v>5.9999999999999993E-3</v>
      </c>
      <c r="AD32">
        <f t="shared" si="29"/>
        <v>8.3550802737743513E-3</v>
      </c>
      <c r="AE32">
        <v>1</v>
      </c>
    </row>
    <row r="33" spans="1:49" x14ac:dyDescent="0.25">
      <c r="A33">
        <v>0.91666666666666674</v>
      </c>
      <c r="B33" s="2">
        <v>1880.9166666666658</v>
      </c>
      <c r="C33">
        <f>+D33+($D$2+E33+F33)*SOI!A32*IF(B33&gt;$C$18, IF(B33&lt;$C$19,-1,1),1)</f>
        <v>87.510157389997929</v>
      </c>
      <c r="D33">
        <f>+$D$3*((1-$D$5)*SOI!D32+$D$5*SOI!D31) +   $D$4*((1-$D$5)*SOI!E32+$D$5*SOI!E31)</f>
        <v>0</v>
      </c>
      <c r="E33">
        <f t="shared" si="17"/>
        <v>486.38948120093551</v>
      </c>
      <c r="F33">
        <f t="shared" si="18"/>
        <v>-0.22194014539145301</v>
      </c>
      <c r="G33">
        <f t="shared" si="19"/>
        <v>486.16754105554406</v>
      </c>
      <c r="H33" s="21">
        <f t="shared" si="20"/>
        <v>-3.2659168146733926</v>
      </c>
      <c r="I33" s="37">
        <f t="shared" si="11"/>
        <v>188.12159942308878</v>
      </c>
      <c r="J33" s="1">
        <f t="shared" si="21"/>
        <v>-99.924380696804192</v>
      </c>
      <c r="K33" s="1">
        <f t="shared" si="22"/>
        <v>4.4152781139937692E-3</v>
      </c>
      <c r="L33" s="1">
        <f t="shared" si="12"/>
        <v>-1.0690863984868796E-4</v>
      </c>
      <c r="M33" s="1">
        <f t="shared" si="13"/>
        <v>3.7311454524018282</v>
      </c>
      <c r="N33" s="1">
        <f t="shared" si="14"/>
        <v>-0.38957658507704229</v>
      </c>
      <c r="O33" s="1">
        <f t="shared" si="15"/>
        <v>9.4912167160890899</v>
      </c>
      <c r="P33" s="1">
        <f t="shared" si="16"/>
        <v>0.11695599349196688</v>
      </c>
      <c r="Q33" s="1">
        <f t="shared" si="23"/>
        <v>-0.72743747335948306</v>
      </c>
      <c r="R33" s="1">
        <f t="shared" si="24"/>
        <v>40.866825848438111</v>
      </c>
      <c r="S33" s="1">
        <f t="shared" si="25"/>
        <v>-62.718981360008726</v>
      </c>
      <c r="T33" s="1">
        <f t="shared" si="26"/>
        <v>-1.0661352959897131E-2</v>
      </c>
      <c r="U33" s="1">
        <f t="shared" si="27"/>
        <v>-243.13843883888083</v>
      </c>
      <c r="V33" s="1">
        <f t="shared" si="28"/>
        <v>1.2815837704366295</v>
      </c>
      <c r="Y33" s="20">
        <f>+$Z$20*SIGN(SOI!A32)*(ABS(SOI!A32))^$Y$2</f>
        <v>0.25455836559493072</v>
      </c>
      <c r="Z33" s="20">
        <f t="shared" si="31"/>
        <v>0.29053562705857233</v>
      </c>
      <c r="AA33" s="19">
        <f>+SIN((AVERAGE(H29:H40)+AVERAGE(H33:H36)/4)*($AA$19+AA32*$AA$18*AVERAGE(G29:G40))*$Y$20+$AA$17) - SIN($AA$17)</f>
        <v>0.61318746916890232</v>
      </c>
      <c r="AB33" s="19"/>
      <c r="AC33">
        <f t="shared" si="30"/>
        <v>6.5999999999999991E-3</v>
      </c>
      <c r="AD33">
        <f t="shared" si="29"/>
        <v>0.32265184211032999</v>
      </c>
      <c r="AE33">
        <v>1</v>
      </c>
      <c r="AW33">
        <f>+SUM(AR33:AR36)/4</f>
        <v>0</v>
      </c>
    </row>
    <row r="34" spans="1:49" x14ac:dyDescent="0.25">
      <c r="A34">
        <v>1</v>
      </c>
      <c r="B34" s="2">
        <v>1880.9999999999991</v>
      </c>
      <c r="C34">
        <f>+D34+($D$2+E34+F34)*SOI!A33*IF(B34&gt;$C$18, IF(B34&lt;$C$19,-1,1),1)</f>
        <v>1.441764769310115</v>
      </c>
      <c r="D34">
        <f>+$D$3*((1-$D$5)*SOI!D33+$D$5*SOI!D32) +   $D$4*((1-$D$5)*SOI!E33+$D$5*SOI!E32)</f>
        <v>0</v>
      </c>
      <c r="E34">
        <f t="shared" si="17"/>
        <v>0.52174827406305724</v>
      </c>
      <c r="F34">
        <f t="shared" si="18"/>
        <v>4.4498543787304428</v>
      </c>
      <c r="G34">
        <f t="shared" si="19"/>
        <v>4.9716026527935</v>
      </c>
      <c r="H34" s="21">
        <f t="shared" si="20"/>
        <v>-1.6426491003578036</v>
      </c>
      <c r="I34" s="37">
        <f t="shared" si="11"/>
        <v>-1.4907968801528395</v>
      </c>
      <c r="J34" s="1">
        <f t="shared" si="21"/>
        <v>-30.532359193459524</v>
      </c>
      <c r="K34" s="1">
        <f t="shared" si="22"/>
        <v>25.908925485452894</v>
      </c>
      <c r="L34" s="1">
        <f t="shared" si="12"/>
        <v>1.2544267947961016</v>
      </c>
      <c r="M34" s="1">
        <f t="shared" si="13"/>
        <v>-143.86371287701078</v>
      </c>
      <c r="N34" s="1">
        <f t="shared" si="14"/>
        <v>-0.5350225672959269</v>
      </c>
      <c r="O34" s="1">
        <f t="shared" si="15"/>
        <v>1.5705461233509064</v>
      </c>
      <c r="P34" s="1">
        <f t="shared" si="16"/>
        <v>-0.35346994864025111</v>
      </c>
      <c r="Q34" s="1">
        <f t="shared" si="23"/>
        <v>38.519798723324563</v>
      </c>
      <c r="R34" s="1">
        <f t="shared" si="24"/>
        <v>17.149010227204471</v>
      </c>
      <c r="S34" s="1">
        <f t="shared" si="25"/>
        <v>0.68258707977586186</v>
      </c>
      <c r="T34" s="1">
        <f t="shared" si="26"/>
        <v>20.700157250163137</v>
      </c>
      <c r="U34" s="1">
        <f t="shared" si="27"/>
        <v>-5.8232233913525366</v>
      </c>
      <c r="V34" s="1">
        <f t="shared" si="28"/>
        <v>-5.3193218440462484</v>
      </c>
      <c r="Y34" s="20">
        <f>+$Z$20*SIGN(SOI!A33)*(ABS(SOI!A33))^$Y$2</f>
        <v>0.32310981912808551</v>
      </c>
      <c r="Z34" s="20">
        <f t="shared" si="31"/>
        <v>0.28847266761631024</v>
      </c>
      <c r="AA34" s="19">
        <f>+SIN((AVERAGE(H30:H41)+AVERAGE(H34:H37)/4)*($AA$19+AA33*$AA$18*AVERAGE(G30:G41))*$Y$20+$AA$17) - SIN($AA$17)</f>
        <v>0.4515110185865146</v>
      </c>
      <c r="AB34" s="19">
        <f>+SIN((AVERAGE(H30:H41)+AVERAGE(H34:H37)*$AB$1)*($AA$19+AB33*$AA$18*AVERAGE(G30:G41))*$Y$20+$AA$17) - SIN($AA$17)+$AB$2</f>
        <v>0.37010925332266115</v>
      </c>
      <c r="AC34">
        <f t="shared" si="30"/>
        <v>7.1999999999999989E-3</v>
      </c>
      <c r="AD34">
        <f t="shared" si="29"/>
        <v>0.16303835097020436</v>
      </c>
      <c r="AE34">
        <v>1</v>
      </c>
      <c r="AW34">
        <f>+(AR33+AR34-AR35-AR36)/4</f>
        <v>0</v>
      </c>
    </row>
    <row r="35" spans="1:49" x14ac:dyDescent="0.25">
      <c r="A35">
        <v>1.0833333333333333</v>
      </c>
      <c r="B35" s="2">
        <v>1881.0833333333323</v>
      </c>
      <c r="C35">
        <f>+D35+($D$2+E35+F35)*SOI!A34*IF(B35&gt;$C$18, IF(B35&lt;$C$19,-1,1),1)</f>
        <v>-6.4934711093561646</v>
      </c>
      <c r="D35">
        <f>+$D$3*((1-$D$5)*SOI!D34+$D$5*SOI!D33) +   $D$4*((1-$D$5)*SOI!E34+$D$5*SOI!E33)</f>
        <v>0</v>
      </c>
      <c r="E35">
        <f t="shared" si="17"/>
        <v>-28.465519440446045</v>
      </c>
      <c r="F35">
        <f t="shared" si="18"/>
        <v>0.23303635628880565</v>
      </c>
      <c r="G35">
        <f t="shared" si="19"/>
        <v>-28.232483084157238</v>
      </c>
      <c r="H35" s="21">
        <f t="shared" si="20"/>
        <v>-0.44803984081532477</v>
      </c>
      <c r="I35" s="37">
        <f t="shared" si="11"/>
        <v>32.918641108777464</v>
      </c>
      <c r="J35" s="1">
        <f t="shared" si="21"/>
        <v>22.478738592176523</v>
      </c>
      <c r="K35" s="1">
        <f t="shared" si="22"/>
        <v>-1.1893509374444382</v>
      </c>
      <c r="L35" s="1">
        <f t="shared" si="12"/>
        <v>0.1501309796205666</v>
      </c>
      <c r="M35" s="1">
        <f t="shared" si="13"/>
        <v>-4.7966652900307691</v>
      </c>
      <c r="N35" s="1">
        <f t="shared" si="14"/>
        <v>-0.17730976521767675</v>
      </c>
      <c r="O35" s="1">
        <f t="shared" si="15"/>
        <v>-25.609833280102784</v>
      </c>
      <c r="P35" s="1">
        <f t="shared" si="16"/>
        <v>-8.3144219650673878E-3</v>
      </c>
      <c r="Q35" s="1">
        <f t="shared" si="23"/>
        <v>0.42563047228524375</v>
      </c>
      <c r="R35" s="1">
        <f t="shared" si="24"/>
        <v>-4.1841879754207438</v>
      </c>
      <c r="S35" s="1">
        <f t="shared" si="25"/>
        <v>-4.9950753191571104</v>
      </c>
      <c r="T35" s="1">
        <f t="shared" si="26"/>
        <v>-40.397519295265916</v>
      </c>
      <c r="U35" s="1">
        <f t="shared" si="27"/>
        <v>3.0245894961160946</v>
      </c>
      <c r="V35" s="1">
        <f t="shared" si="28"/>
        <v>-4.1466405137625187E-2</v>
      </c>
      <c r="Y35" s="20">
        <f>+$Z$20*SIGN(SOI!A34)*(ABS(SOI!A34))^$Y$2</f>
        <v>0.28774981812591449</v>
      </c>
      <c r="Z35" s="20">
        <f t="shared" si="31"/>
        <v>0.31675694173876151</v>
      </c>
      <c r="AA35" s="19">
        <f>+SIN((AVERAGE(H31:H42)+AVERAGE(H35:H38)/4)*($AA$19+AA34*$AA$18*AVERAGE(G31:G42))*$Y$20+$AA$17) - SIN($AA$17)</f>
        <v>0.33927883734723269</v>
      </c>
      <c r="AB35" s="19">
        <f>+SIN((AVERAGE(H31:H42)+AVERAGE(H35:H38)*$AB$1)*($AA$19+AB34*$AA$18*AVERAGE(G31:G42))*$Y$20+$AA$17) - SIN($AA$17)+$AB$2</f>
        <v>0.23299729118929396</v>
      </c>
      <c r="AC35">
        <f t="shared" si="30"/>
        <v>7.7999999999999988E-3</v>
      </c>
      <c r="AD35">
        <f t="shared" si="29"/>
        <v>2.2521895608471176E-2</v>
      </c>
      <c r="AE35">
        <v>1</v>
      </c>
      <c r="AW35">
        <f>+(AR33+AR35-AR34-AR36)/4</f>
        <v>0</v>
      </c>
    </row>
    <row r="36" spans="1:49" x14ac:dyDescent="0.25">
      <c r="A36">
        <v>1.1666666666666665</v>
      </c>
      <c r="B36" s="2">
        <v>1881.1666666666656</v>
      </c>
      <c r="C36">
        <f>+D36+($D$2+E36+F36)*SOI!A35*IF(B36&gt;$C$18, IF(B36&lt;$C$19,-1,1),1)</f>
        <v>-3.1154492396177815</v>
      </c>
      <c r="D36">
        <f>+$D$3*((1-$D$5)*SOI!D35+$D$5*SOI!D34) +   $D$4*((1-$D$5)*SOI!E35+$D$5*SOI!E34)</f>
        <v>0</v>
      </c>
      <c r="E36">
        <f t="shared" si="17"/>
        <v>-8.5511418280511435</v>
      </c>
      <c r="F36">
        <f t="shared" si="18"/>
        <v>-1.1846370457544224</v>
      </c>
      <c r="G36">
        <f t="shared" si="19"/>
        <v>-9.7357788738055664</v>
      </c>
      <c r="H36" s="21">
        <f t="shared" si="20"/>
        <v>-1.3125955277308534</v>
      </c>
      <c r="I36" s="37">
        <f t="shared" si="11"/>
        <v>10.829861112545988</v>
      </c>
      <c r="J36" s="1">
        <f t="shared" si="21"/>
        <v>-1.9816390552467922</v>
      </c>
      <c r="K36" s="1">
        <f t="shared" si="22"/>
        <v>-62.558304265550333</v>
      </c>
      <c r="L36" s="1">
        <f t="shared" si="12"/>
        <v>-0.53459350631752112</v>
      </c>
      <c r="M36" s="1">
        <f t="shared" si="13"/>
        <v>1.2853193410842485</v>
      </c>
      <c r="N36" s="1">
        <f t="shared" si="14"/>
        <v>1.0334346268024222</v>
      </c>
      <c r="O36" s="1">
        <f t="shared" si="15"/>
        <v>-7.9459810833588769</v>
      </c>
      <c r="P36" s="1">
        <f t="shared" si="16"/>
        <v>0.39583379868271945</v>
      </c>
      <c r="Q36" s="1">
        <f t="shared" si="23"/>
        <v>0.66474441244315874</v>
      </c>
      <c r="R36" s="1">
        <f t="shared" si="24"/>
        <v>-2.1498796931589155</v>
      </c>
      <c r="S36" s="1">
        <f t="shared" si="25"/>
        <v>9.5779680403823662</v>
      </c>
      <c r="T36" s="1">
        <f t="shared" si="26"/>
        <v>44.632255373091112</v>
      </c>
      <c r="U36" s="1">
        <f t="shared" si="27"/>
        <v>-47.372711137268723</v>
      </c>
      <c r="V36" s="1">
        <f t="shared" si="28"/>
        <v>-11.506084350673513</v>
      </c>
      <c r="Y36" s="20">
        <f>+$Z$20*SIGN(SOI!A35)*(ABS(SOI!A35))^$Y$2</f>
        <v>0.33941118796228448</v>
      </c>
      <c r="Z36" s="20">
        <f t="shared" si="31"/>
        <v>0.33711613366148402</v>
      </c>
      <c r="AA36" s="19">
        <f>+SIN((AVERAGE(H32:H43)+AVERAGE(H36:H39)/4)*($AA$19+AA35*$AA$18*AVERAGE(G32:G43))*$Y$20+$AA$17) - SIN($AA$17)</f>
        <v>0.32123087098609165</v>
      </c>
      <c r="AB36" s="19">
        <f>+SIN((AVERAGE(H32:H43)+AVERAGE(H36:H39)*$AB$1)*($AA$19+AB35*$AA$18*AVERAGE(G32:G43))*$Y$20+$AA$17) - SIN($AA$17)+$AB$2</f>
        <v>0.22276696475131802</v>
      </c>
      <c r="AC36">
        <f t="shared" si="30"/>
        <v>8.3999999999999995E-3</v>
      </c>
      <c r="AD36">
        <f t="shared" si="29"/>
        <v>1.5885262675392364E-2</v>
      </c>
      <c r="AE36">
        <v>1</v>
      </c>
    </row>
    <row r="37" spans="1:49" x14ac:dyDescent="0.25">
      <c r="A37">
        <v>1.2499999999999998</v>
      </c>
      <c r="B37" s="2">
        <v>1881.2499999999989</v>
      </c>
      <c r="C37">
        <f>+D37+($D$2+E37+F37)*SOI!A36*IF(B37&gt;$C$18, IF(B37&lt;$C$19,-1,1),1)</f>
        <v>-6.7160757635477486</v>
      </c>
      <c r="D37">
        <f>+$D$3*((1-$D$5)*SOI!D36+$D$5*SOI!D35) +   $D$4*((1-$D$5)*SOI!E36+$D$5*SOI!E35)</f>
        <v>0</v>
      </c>
      <c r="E37">
        <f t="shared" si="17"/>
        <v>-16.428314483771075</v>
      </c>
      <c r="F37">
        <f t="shared" si="18"/>
        <v>4.7641889752173316E-2</v>
      </c>
      <c r="G37">
        <f t="shared" si="19"/>
        <v>-16.3806725940189</v>
      </c>
      <c r="H37" s="21">
        <f t="shared" si="20"/>
        <v>0.17632944667983644</v>
      </c>
      <c r="I37" s="37">
        <f t="shared" si="11"/>
        <v>9.4552845661285083</v>
      </c>
      <c r="J37" s="1">
        <f t="shared" si="21"/>
        <v>-1.1569451048625337</v>
      </c>
      <c r="K37" s="1">
        <f t="shared" si="22"/>
        <v>-3.2246040216061052E-3</v>
      </c>
      <c r="L37" s="1">
        <f t="shared" si="12"/>
        <v>1.2354243888138428E-3</v>
      </c>
      <c r="M37" s="1">
        <f t="shared" si="13"/>
        <v>0.85950325509527603</v>
      </c>
      <c r="N37" s="1">
        <f t="shared" si="14"/>
        <v>-4.4807339037376236E-2</v>
      </c>
      <c r="O37" s="1">
        <f t="shared" si="15"/>
        <v>-2.6446449984866498</v>
      </c>
      <c r="P37" s="1">
        <f t="shared" si="16"/>
        <v>-2.6527232850861431E-2</v>
      </c>
      <c r="Q37" s="1">
        <f t="shared" si="23"/>
        <v>-1.9273355085724642E-2</v>
      </c>
      <c r="R37" s="1">
        <f t="shared" si="24"/>
        <v>5.4421248596136243E-2</v>
      </c>
      <c r="S37" s="1">
        <f t="shared" si="25"/>
        <v>-0.36256948073968398</v>
      </c>
      <c r="T37" s="1">
        <f t="shared" si="26"/>
        <v>-3.4329002253235368E-2</v>
      </c>
      <c r="U37" s="1">
        <f t="shared" si="27"/>
        <v>2.7717817588744502</v>
      </c>
      <c r="V37" s="1">
        <f t="shared" si="28"/>
        <v>-3.3432801753694653E-2</v>
      </c>
      <c r="Y37" s="20">
        <f>+$Z$20*SIGN(SOI!A36)*(ABS(SOI!A36))^$Y$2</f>
        <v>0.38418739489625303</v>
      </c>
      <c r="Z37" s="20">
        <f t="shared" si="31"/>
        <v>0.32119950221799998</v>
      </c>
      <c r="AA37" s="19">
        <f>+SIN((AVERAGE(H33:H44)+AVERAGE(H37:H40)/4)*($AA$19+AA36*$AA$18*AVERAGE(G33:G44))*$Y$20+$AA$17) - SIN($AA$17)</f>
        <v>0.33595188540763748</v>
      </c>
      <c r="AB37" s="19">
        <f>+SIN((AVERAGE(H33:H44)+AVERAGE(H37:H40)*$AB$1)*($AA$19+AB36*$AA$18*AVERAGE(G33:G44))*$Y$20+$AA$17) - SIN($AA$17)+$AB$2</f>
        <v>0.31766744469219826</v>
      </c>
      <c r="AC37">
        <f t="shared" si="30"/>
        <v>8.9999999999999993E-3</v>
      </c>
      <c r="AD37">
        <f t="shared" si="29"/>
        <v>1.4752383189637508E-2</v>
      </c>
      <c r="AE37">
        <v>1</v>
      </c>
    </row>
    <row r="38" spans="1:49" x14ac:dyDescent="0.25">
      <c r="A38">
        <v>1.333333333333333</v>
      </c>
      <c r="B38" s="2">
        <v>1881.3333333333321</v>
      </c>
      <c r="C38">
        <f>+D38+($D$2+E38+F38)*SOI!A37*IF(B38&gt;$C$18, IF(B38&lt;$C$19,-1,1),1)</f>
        <v>-0.46751696356780598</v>
      </c>
      <c r="D38">
        <f>+$D$3*((1-$D$5)*SOI!D37+$D$5*SOI!D36) +   $D$4*((1-$D$5)*SOI!E37+$D$5*SOI!E36)</f>
        <v>0</v>
      </c>
      <c r="E38">
        <f t="shared" si="17"/>
        <v>-1.8224715653266461</v>
      </c>
      <c r="F38">
        <f t="shared" si="18"/>
        <v>-1.0995094569721415</v>
      </c>
      <c r="G38">
        <f t="shared" si="19"/>
        <v>-2.9219810222987874</v>
      </c>
      <c r="H38" s="21">
        <f t="shared" si="20"/>
        <v>-0.81965412775650937</v>
      </c>
      <c r="I38" s="37">
        <f t="shared" si="11"/>
        <v>-0.79869069408750604</v>
      </c>
      <c r="J38" s="1">
        <f t="shared" si="21"/>
        <v>-3.974343482915033</v>
      </c>
      <c r="K38" s="1">
        <f t="shared" si="22"/>
        <v>-0.68223579317224159</v>
      </c>
      <c r="L38" s="1">
        <f t="shared" si="12"/>
        <v>-0.195350753171185</v>
      </c>
      <c r="M38" s="1">
        <f t="shared" si="13"/>
        <v>-34.953941159752226</v>
      </c>
      <c r="N38" s="1">
        <f t="shared" si="14"/>
        <v>0.13372335491639314</v>
      </c>
      <c r="O38" s="1">
        <f t="shared" si="15"/>
        <v>-0.25819787571121045</v>
      </c>
      <c r="P38" s="1">
        <f t="shared" si="16"/>
        <v>0.36355143057164779</v>
      </c>
      <c r="Q38" s="1">
        <f t="shared" si="23"/>
        <v>-2.3391822420062631</v>
      </c>
      <c r="R38" s="1">
        <f t="shared" si="24"/>
        <v>-0.55792941350748171</v>
      </c>
      <c r="S38" s="1">
        <f t="shared" si="25"/>
        <v>-9.1401511039227348E-2</v>
      </c>
      <c r="T38" s="1">
        <f t="shared" si="26"/>
        <v>0.52996279542947666</v>
      </c>
      <c r="U38" s="1">
        <f t="shared" si="27"/>
        <v>3.2087579753176549</v>
      </c>
      <c r="V38" s="1">
        <f t="shared" si="28"/>
        <v>-1.3674290186982518</v>
      </c>
      <c r="Y38" s="20">
        <f>+$Z$20*SIGN(SOI!A37)*(ABS(SOI!A37))^$Y$2</f>
        <v>0.23999992379546239</v>
      </c>
      <c r="Z38" s="20">
        <f t="shared" si="31"/>
        <v>0.30397904560587663</v>
      </c>
      <c r="AA38" s="19">
        <f>+SIN((AVERAGE(H34:H45)+AVERAGE(H38:H41)/4)*($AA$19+AA37*$AA$18*AVERAGE(G34:G45))*$Y$20+$AA$17) - SIN($AA$17)</f>
        <v>0.26539562955695589</v>
      </c>
      <c r="AB38" s="19">
        <f>+SIN((AVERAGE(H34:H45)+AVERAGE(H38:H41)*$AB$1)*($AA$19+AB37*$AA$18*AVERAGE(G34:G45))*$Y$20+$AA$17) - SIN($AA$17)+$AB$2</f>
        <v>0.22207105207881667</v>
      </c>
      <c r="AC38">
        <f t="shared" si="30"/>
        <v>9.5999999999999992E-3</v>
      </c>
      <c r="AD38">
        <f t="shared" si="29"/>
        <v>3.8583416048920738E-2</v>
      </c>
      <c r="AE38">
        <v>1</v>
      </c>
    </row>
    <row r="39" spans="1:49" x14ac:dyDescent="0.25">
      <c r="A39">
        <v>1.4166666666666663</v>
      </c>
      <c r="B39" s="2">
        <v>1881.4166666666654</v>
      </c>
      <c r="C39">
        <f>+D39+($D$2+E39+F39)*SOI!A38*IF(B39&gt;$C$18, IF(B39&lt;$C$19,-1,1),1)</f>
        <v>-1.2785396556878492</v>
      </c>
      <c r="D39">
        <f>+$D$3*((1-$D$5)*SOI!D38+$D$5*SOI!D37) +   $D$4*((1-$D$5)*SOI!E38+$D$5*SOI!E37)</f>
        <v>0</v>
      </c>
      <c r="E39">
        <f t="shared" si="17"/>
        <v>-5.5328589203123784</v>
      </c>
      <c r="F39">
        <f t="shared" si="18"/>
        <v>-2.6009147895661333E-2</v>
      </c>
      <c r="G39">
        <f t="shared" si="19"/>
        <v>-5.5588680682080396</v>
      </c>
      <c r="H39" s="21">
        <f t="shared" si="20"/>
        <v>-0.21224313630154548</v>
      </c>
      <c r="I39" s="37">
        <f t="shared" si="11"/>
        <v>-5.9195934221905535</v>
      </c>
      <c r="J39" s="1">
        <f t="shared" si="21"/>
        <v>-0.70702300584347177</v>
      </c>
      <c r="K39" s="1">
        <f t="shared" si="22"/>
        <v>-2.1130286931200465E-3</v>
      </c>
      <c r="L39" s="1">
        <f t="shared" si="12"/>
        <v>-1.7213965255482667E-2</v>
      </c>
      <c r="M39" s="1">
        <f t="shared" si="13"/>
        <v>-0.83897890925758445</v>
      </c>
      <c r="N39" s="1">
        <f t="shared" si="14"/>
        <v>-9.2890250467305684E-3</v>
      </c>
      <c r="O39" s="1">
        <f t="shared" si="15"/>
        <v>-3.9450971359511642</v>
      </c>
      <c r="P39" s="1">
        <f t="shared" si="16"/>
        <v>8.3630729205453171E-4</v>
      </c>
      <c r="Q39" s="1">
        <f t="shared" si="23"/>
        <v>3.9001545857314988E-3</v>
      </c>
      <c r="R39" s="1">
        <f t="shared" si="24"/>
        <v>6.8946190481219815E-3</v>
      </c>
      <c r="S39" s="1">
        <f t="shared" si="25"/>
        <v>4.7057570351267293E-2</v>
      </c>
      <c r="T39" s="1">
        <f t="shared" si="26"/>
        <v>0.71353659289737426</v>
      </c>
      <c r="U39" s="1">
        <f t="shared" si="27"/>
        <v>5.4707924812344128E-2</v>
      </c>
      <c r="V39" s="1">
        <f t="shared" si="28"/>
        <v>2.1850817394081571E-4</v>
      </c>
      <c r="Y39" s="20">
        <f>+$Z$20*SIGN(SOI!A38)*(ABS(SOI!A38))^$Y$2</f>
        <v>0.28774981812591449</v>
      </c>
      <c r="Z39" s="20">
        <f t="shared" si="31"/>
        <v>7.3936214170651396E-2</v>
      </c>
      <c r="AA39" s="19">
        <f>+SIN((AVERAGE(H35:H46)+AVERAGE(H39:H42)/4)*($AA$19+AA38*$AA$18*AVERAGE(G35:G46))*$Y$20+$AA$17) - SIN($AA$17)</f>
        <v>0.27585302513718607</v>
      </c>
      <c r="AB39" s="19">
        <f>+SIN((AVERAGE(H35:H46)+AVERAGE(H39:H42)*$AB$1)*($AA$19+AB38*$AA$18*AVERAGE(G35:G46))*$Y$20+$AA$17) - SIN($AA$17)+$AB$2</f>
        <v>0.32879108365522552</v>
      </c>
      <c r="AC39">
        <f t="shared" si="30"/>
        <v>1.0199999999999999E-2</v>
      </c>
      <c r="AD39">
        <f t="shared" si="29"/>
        <v>0.20191681096653469</v>
      </c>
      <c r="AE39">
        <v>1</v>
      </c>
    </row>
    <row r="40" spans="1:49" x14ac:dyDescent="0.25">
      <c r="A40">
        <v>1.4999999999999996</v>
      </c>
      <c r="B40" s="2">
        <v>1881.4999999999986</v>
      </c>
      <c r="C40">
        <f>+D40+($D$2+E40+F40)*SOI!A39*IF(B40&gt;$C$18, IF(B40&lt;$C$19,-1,1),1)</f>
        <v>-2.1587623243480123</v>
      </c>
      <c r="D40">
        <f>+$D$3*((1-$D$5)*SOI!D39+$D$5*SOI!D38) +   $D$4*((1-$D$5)*SOI!E39+$D$5*SOI!E38)</f>
        <v>0</v>
      </c>
      <c r="E40">
        <f t="shared" si="17"/>
        <v>8.4195051288306395</v>
      </c>
      <c r="F40">
        <f t="shared" si="18"/>
        <v>-0.11657311210751553</v>
      </c>
      <c r="G40">
        <f t="shared" si="19"/>
        <v>8.3029320167231244</v>
      </c>
      <c r="H40" s="21">
        <f t="shared" si="20"/>
        <v>0.23523869550307933</v>
      </c>
      <c r="I40" s="37">
        <f t="shared" si="11"/>
        <v>10.331817500470295</v>
      </c>
      <c r="J40" s="1">
        <f t="shared" si="21"/>
        <v>2.9057674982944901</v>
      </c>
      <c r="K40" s="1">
        <f t="shared" si="22"/>
        <v>0.17867261693090955</v>
      </c>
      <c r="L40" s="1">
        <f t="shared" si="12"/>
        <v>-6.2472235791824267E-2</v>
      </c>
      <c r="M40" s="1">
        <f t="shared" si="13"/>
        <v>-1.9755749571272612</v>
      </c>
      <c r="N40" s="1">
        <f t="shared" si="14"/>
        <v>-0.10727562626714912</v>
      </c>
      <c r="O40" s="1">
        <f t="shared" si="15"/>
        <v>7.9378459617017825</v>
      </c>
      <c r="P40" s="1">
        <f t="shared" si="16"/>
        <v>9.6842812669943566E-3</v>
      </c>
      <c r="Q40" s="1">
        <f t="shared" si="23"/>
        <v>0.10606087715629367</v>
      </c>
      <c r="R40" s="1">
        <f t="shared" si="24"/>
        <v>-0.32724160631242111</v>
      </c>
      <c r="S40" s="1">
        <f t="shared" si="25"/>
        <v>-0.94851733454536935</v>
      </c>
      <c r="T40" s="1">
        <f t="shared" si="26"/>
        <v>-5.21035534794391</v>
      </c>
      <c r="U40" s="1">
        <f t="shared" si="27"/>
        <v>-1.1056981923960918</v>
      </c>
      <c r="V40" s="1">
        <f t="shared" si="28"/>
        <v>2.9221339717224997E-2</v>
      </c>
      <c r="Y40" s="20">
        <f>+$Z$20*SIGN(SOI!A39)*(ABS(SOI!A39))^$Y$2</f>
        <v>-0.30594109940942271</v>
      </c>
      <c r="Z40" s="20">
        <f t="shared" si="31"/>
        <v>-8.8525847623092638E-2</v>
      </c>
      <c r="AA40" s="19">
        <f>+SIN((AVERAGE(H36:H47)+AVERAGE(H40:H43)/4)*($AA$19+AA39*$AA$18*AVERAGE(G36:G47))*$Y$20+$AA$17) - SIN($AA$17)</f>
        <v>0.12910794540416337</v>
      </c>
      <c r="AB40" s="19">
        <f>+SIN((AVERAGE(H36:H47)+AVERAGE(H40:H43)*$AB$1)*($AA$19+AB39*$AA$18*AVERAGE(G36:G47))*$Y$20+$AA$17) - SIN($AA$17)+$AB$2</f>
        <v>0.20667210870427977</v>
      </c>
      <c r="AC40">
        <f t="shared" si="30"/>
        <v>1.0799999999999999E-2</v>
      </c>
      <c r="AD40">
        <f t="shared" si="29"/>
        <v>0.217633793027256</v>
      </c>
      <c r="AE40">
        <v>1</v>
      </c>
    </row>
    <row r="41" spans="1:49" x14ac:dyDescent="0.25">
      <c r="A41">
        <v>1.5833333333333328</v>
      </c>
      <c r="B41" s="2">
        <v>1881.5833333333319</v>
      </c>
      <c r="C41">
        <f>+D41+($D$2+E41+F41)*SOI!A40*IF(B41&gt;$C$18, IF(B41&lt;$C$19,-1,1),1)</f>
        <v>-0.64558529198868553</v>
      </c>
      <c r="D41">
        <f>+$D$3*((1-$D$5)*SOI!D40+$D$5*SOI!D39) +   $D$4*((1-$D$5)*SOI!E40+$D$5*SOI!E39)</f>
        <v>0</v>
      </c>
      <c r="E41">
        <f t="shared" si="17"/>
        <v>3.7761851559889479</v>
      </c>
      <c r="F41">
        <f t="shared" si="18"/>
        <v>2.1375385120966761E-2</v>
      </c>
      <c r="G41">
        <f t="shared" si="19"/>
        <v>3.7975605411099145</v>
      </c>
      <c r="H41" s="21">
        <f t="shared" si="20"/>
        <v>9.31974871731059E-2</v>
      </c>
      <c r="I41" s="37">
        <f t="shared" si="11"/>
        <v>2.8427797634263454</v>
      </c>
      <c r="J41" s="1">
        <f t="shared" si="21"/>
        <v>3.3171715276063572E-2</v>
      </c>
      <c r="K41" s="1">
        <f t="shared" si="22"/>
        <v>9.5870973397807274E-4</v>
      </c>
      <c r="L41" s="1">
        <f t="shared" si="12"/>
        <v>2.0036351673888898E-3</v>
      </c>
      <c r="M41" s="1">
        <f t="shared" si="13"/>
        <v>-8.1966065846846251E-2</v>
      </c>
      <c r="N41" s="1">
        <f t="shared" si="14"/>
        <v>1.3395934726409145E-2</v>
      </c>
      <c r="O41" s="1">
        <f t="shared" si="15"/>
        <v>1.5252861665051221</v>
      </c>
      <c r="P41" s="1">
        <f t="shared" si="16"/>
        <v>-8.4317218564495533E-3</v>
      </c>
      <c r="Q41" s="1">
        <f t="shared" si="23"/>
        <v>-5.4950007618700762E-4</v>
      </c>
      <c r="R41" s="1">
        <f t="shared" si="24"/>
        <v>4.6649559500512366E-4</v>
      </c>
      <c r="S41" s="1">
        <f t="shared" si="25"/>
        <v>3.2589952335280871E-2</v>
      </c>
      <c r="T41" s="1">
        <f t="shared" si="26"/>
        <v>3.2110539666444157E-2</v>
      </c>
      <c r="U41" s="1">
        <f t="shared" si="27"/>
        <v>0.2648817065717034</v>
      </c>
      <c r="V41" s="1">
        <f t="shared" si="28"/>
        <v>3.1770274310357425E-3</v>
      </c>
      <c r="Y41" s="20">
        <f>+$Z$20*SIGN(SOI!A40)*(ABS(SOI!A40))^$Y$2</f>
        <v>-0.24738626158576971</v>
      </c>
      <c r="Z41" s="20">
        <f t="shared" si="31"/>
        <v>-0.2993336845263142</v>
      </c>
      <c r="AA41" s="19">
        <f>+SIN((AVERAGE(H37:H48)+AVERAGE(H41:H44)/4)*($AA$19+AA40*$AA$18*AVERAGE(G37:G48))*$Y$20+$AA$17) - SIN($AA$17)</f>
        <v>-9.3484795793137315E-2</v>
      </c>
      <c r="AB41" s="19">
        <f>+SIN((AVERAGE(H37:H48)+AVERAGE(H41:H44)*$AB$1)*($AA$19+AB40*$AA$18*AVERAGE(G37:G48))*$Y$20+$AA$17) - SIN($AA$17)+$AB$2</f>
        <v>0.11858675627074661</v>
      </c>
      <c r="AC41">
        <f t="shared" si="30"/>
        <v>1.1399999999999999E-2</v>
      </c>
      <c r="AD41">
        <f t="shared" si="29"/>
        <v>0.20584888873317689</v>
      </c>
      <c r="AE41">
        <v>1</v>
      </c>
    </row>
    <row r="42" spans="1:49" x14ac:dyDescent="0.25">
      <c r="A42">
        <v>1.6666666666666661</v>
      </c>
      <c r="B42" s="2">
        <v>1881.6666666666652</v>
      </c>
      <c r="C42">
        <f>+D42+($D$2+E42+F42)*SOI!A41*IF(B42&gt;$C$18, IF(B42&lt;$C$19,-1,1),1)</f>
        <v>-6.0129649483301417</v>
      </c>
      <c r="D42">
        <f>+$D$3*((1-$D$5)*SOI!D41+$D$5*SOI!D40) +   $D$4*((1-$D$5)*SOI!E41+$D$5*SOI!E40)</f>
        <v>0</v>
      </c>
      <c r="E42">
        <f t="shared" si="17"/>
        <v>19.286725467143043</v>
      </c>
      <c r="F42">
        <f t="shared" si="18"/>
        <v>-1.0656195631123109</v>
      </c>
      <c r="G42">
        <f t="shared" si="19"/>
        <v>18.221105904030733</v>
      </c>
      <c r="H42" s="21">
        <f t="shared" si="20"/>
        <v>0.88987626235963146</v>
      </c>
      <c r="I42" s="37">
        <f t="shared" si="11"/>
        <v>-2.4731915973933121</v>
      </c>
      <c r="J42" s="1">
        <f t="shared" si="21"/>
        <v>8.6204133373543268</v>
      </c>
      <c r="K42" s="1">
        <f t="shared" si="22"/>
        <v>1.8570387453777596E-2</v>
      </c>
      <c r="L42" s="1">
        <f t="shared" si="12"/>
        <v>-9.5819846463561384E-2</v>
      </c>
      <c r="M42" s="1">
        <f t="shared" si="13"/>
        <v>24.483849689958742</v>
      </c>
      <c r="N42" s="1">
        <f t="shared" si="14"/>
        <v>-0.38628741372226677</v>
      </c>
      <c r="O42" s="1">
        <f t="shared" si="15"/>
        <v>9.3927461880081997E-3</v>
      </c>
      <c r="P42" s="1">
        <f t="shared" si="16"/>
        <v>0.55458998090314882</v>
      </c>
      <c r="Q42" s="1">
        <f t="shared" si="23"/>
        <v>-4.7331569545173382</v>
      </c>
      <c r="R42" s="1">
        <f t="shared" si="24"/>
        <v>-3.4957892578551113</v>
      </c>
      <c r="S42" s="1">
        <f t="shared" si="25"/>
        <v>0.81759044549285653</v>
      </c>
      <c r="T42" s="1">
        <f t="shared" si="26"/>
        <v>-9.4563967481116271E-3</v>
      </c>
      <c r="U42" s="1">
        <f t="shared" si="27"/>
        <v>15.157314456469376</v>
      </c>
      <c r="V42" s="1">
        <f t="shared" si="28"/>
        <v>6.0257935408610344</v>
      </c>
      <c r="Y42" s="20">
        <f>+$Z$20*SIGN(SOI!A41)*(ABS(SOI!A41))^$Y$2</f>
        <v>-0.34467369258375025</v>
      </c>
      <c r="Z42" s="20">
        <f t="shared" si="31"/>
        <v>-0.3285020693647987</v>
      </c>
      <c r="AA42" s="19">
        <f>+SIN((AVERAGE(H38:H49)+AVERAGE(H42:H45)/4)*($AA$19+AA41*$AA$18*AVERAGE(G38:G49))*$Y$20+$AA$17) - SIN($AA$17)</f>
        <v>-1.8708489066098233E-2</v>
      </c>
      <c r="AB42" s="19">
        <f>+SIN((AVERAGE(H38:H49)+AVERAGE(H42:H45)*$AB$1)*($AA$19+AB41*$AA$18*AVERAGE(G38:G49))*$Y$20+$AA$17) - SIN($AA$17)+$AB$2</f>
        <v>8.528170891467024E-2</v>
      </c>
      <c r="AC42">
        <f t="shared" si="30"/>
        <v>1.1999999999999999E-2</v>
      </c>
      <c r="AD42">
        <f t="shared" si="29"/>
        <v>0.30979358029870047</v>
      </c>
      <c r="AE42">
        <v>1</v>
      </c>
    </row>
    <row r="43" spans="1:49" x14ac:dyDescent="0.25">
      <c r="A43">
        <v>1.7499999999999993</v>
      </c>
      <c r="B43" s="2">
        <v>1881.7499999999984</v>
      </c>
      <c r="C43">
        <f>+D43+($D$2+E43+F43)*SOI!A42*IF(B43&gt;$C$18, IF(B43&lt;$C$19,-1,1),1)</f>
        <v>-2.9787332395340007</v>
      </c>
      <c r="D43">
        <f>+$D$3*((1-$D$5)*SOI!D42+$D$5*SOI!D41) +   $D$4*((1-$D$5)*SOI!E42+$D$5*SOI!E41)</f>
        <v>0</v>
      </c>
      <c r="E43">
        <f t="shared" si="17"/>
        <v>6.9813909414402531</v>
      </c>
      <c r="F43">
        <f t="shared" si="18"/>
        <v>-5.4104337872809882E-2</v>
      </c>
      <c r="G43">
        <f t="shared" si="19"/>
        <v>6.9272866035674436</v>
      </c>
      <c r="H43" s="21">
        <f t="shared" si="20"/>
        <v>-1.047724920338992E-3</v>
      </c>
      <c r="I43" s="37">
        <f t="shared" si="11"/>
        <v>-6.5693759266848968</v>
      </c>
      <c r="J43" s="1">
        <f t="shared" si="21"/>
        <v>1.6170314775692065</v>
      </c>
      <c r="K43" s="1">
        <f t="shared" si="22"/>
        <v>4.6080895841435758E-2</v>
      </c>
      <c r="L43" s="1">
        <f t="shared" si="12"/>
        <v>-2.8581213341530617E-2</v>
      </c>
      <c r="M43" s="1">
        <f t="shared" si="13"/>
        <v>1.7290348073508279</v>
      </c>
      <c r="N43" s="1">
        <f t="shared" si="14"/>
        <v>1.6338234601282132E-2</v>
      </c>
      <c r="O43" s="1">
        <f t="shared" si="15"/>
        <v>3.0881067040083785</v>
      </c>
      <c r="P43" s="1">
        <f t="shared" si="16"/>
        <v>1.4032888212798925E-2</v>
      </c>
      <c r="Q43" s="1">
        <f t="shared" si="23"/>
        <v>1.4137398752106836E-2</v>
      </c>
      <c r="R43" s="1">
        <f t="shared" si="24"/>
        <v>2.773512945636164E-2</v>
      </c>
      <c r="S43" s="1">
        <f t="shared" si="25"/>
        <v>-9.1853715833269345E-2</v>
      </c>
      <c r="T43" s="1">
        <f t="shared" si="26"/>
        <v>-0.92736475717487099</v>
      </c>
      <c r="U43" s="1">
        <f t="shared" si="27"/>
        <v>1.0187407048090218</v>
      </c>
      <c r="V43" s="1">
        <f t="shared" si="28"/>
        <v>-6.4488735838020448E-3</v>
      </c>
      <c r="Y43" s="20">
        <f>+$Z$20*SIGN(SOI!A42)*(ABS(SOI!A42))^$Y$2</f>
        <v>-0.39344625392487614</v>
      </c>
      <c r="Z43" s="20">
        <f t="shared" si="31"/>
        <v>-0.39966288308280856</v>
      </c>
      <c r="AA43" s="19">
        <f>+SIN((AVERAGE(H39:H50)+AVERAGE(H43:H46)/4)*($AA$19+AA42*$AA$18*AVERAGE(G39:G50))*$Y$20+$AA$17) - SIN($AA$17)</f>
        <v>0.17382250386478232</v>
      </c>
      <c r="AB43" s="19">
        <f>+SIN((AVERAGE(H39:H50)+AVERAGE(H43:H46)*$AB$1)*($AA$19+AB42*$AA$18*AVERAGE(G39:G50))*$Y$20+$AA$17) - SIN($AA$17)+$AB$2</f>
        <v>3.770788356118876E-2</v>
      </c>
      <c r="AC43">
        <f t="shared" si="30"/>
        <v>1.2599999999999998E-2</v>
      </c>
      <c r="AD43">
        <f t="shared" si="29"/>
        <v>0.57348538694759088</v>
      </c>
      <c r="AE43">
        <v>1</v>
      </c>
    </row>
    <row r="44" spans="1:49" x14ac:dyDescent="0.25">
      <c r="A44">
        <v>1.8333333333333326</v>
      </c>
      <c r="B44" s="2">
        <v>1881.8333333333317</v>
      </c>
      <c r="C44">
        <f>+D44+($D$2+E44+F44)*SOI!A43*IF(B44&gt;$C$18, IF(B44&lt;$C$19,-1,1),1)</f>
        <v>-20.962496105028936</v>
      </c>
      <c r="D44">
        <f>+$D$3*((1-$D$5)*SOI!D43+$D$5*SOI!D42) +   $D$4*((1-$D$5)*SOI!E43+$D$5*SOI!E42)</f>
        <v>0</v>
      </c>
      <c r="E44">
        <f t="shared" si="17"/>
        <v>36.513169616063948</v>
      </c>
      <c r="F44">
        <f t="shared" si="18"/>
        <v>-0.98351520076066135</v>
      </c>
      <c r="G44">
        <f t="shared" si="19"/>
        <v>35.529654415303284</v>
      </c>
      <c r="H44" s="21">
        <f t="shared" si="20"/>
        <v>2.3231236921484051</v>
      </c>
      <c r="I44" s="37">
        <f t="shared" si="11"/>
        <v>-45.275539804098209</v>
      </c>
      <c r="J44" s="1">
        <f t="shared" si="21"/>
        <v>181.76879073059496</v>
      </c>
      <c r="K44" s="1">
        <f t="shared" si="22"/>
        <v>4.7238573583194841</v>
      </c>
      <c r="L44" s="1">
        <f t="shared" si="12"/>
        <v>-0.60553907331762624</v>
      </c>
      <c r="M44" s="1">
        <f t="shared" si="13"/>
        <v>28.201035664734427</v>
      </c>
      <c r="N44" s="1">
        <f t="shared" si="14"/>
        <v>0.76953452859129023</v>
      </c>
      <c r="O44" s="1">
        <f t="shared" si="15"/>
        <v>34.357960694676841</v>
      </c>
      <c r="P44" s="1">
        <f t="shared" si="16"/>
        <v>6.1027606432590793E-3</v>
      </c>
      <c r="Q44" s="1">
        <f t="shared" si="23"/>
        <v>10.860599846190114</v>
      </c>
      <c r="R44" s="1">
        <f t="shared" si="24"/>
        <v>146.84326237844846</v>
      </c>
      <c r="S44" s="1">
        <f t="shared" si="25"/>
        <v>-29.816676641268039</v>
      </c>
      <c r="T44" s="1">
        <f t="shared" si="26"/>
        <v>-218.59850013686187</v>
      </c>
      <c r="U44" s="1">
        <f t="shared" si="27"/>
        <v>3.053391221367963</v>
      </c>
      <c r="V44" s="1">
        <f t="shared" si="28"/>
        <v>-0.13209492060082401</v>
      </c>
      <c r="Y44" s="20">
        <f>+$Z$20*SIGN(SOI!A43)*(ABS(SOI!A43))^$Y$2</f>
        <v>-0.46086870273979941</v>
      </c>
      <c r="Z44" s="20">
        <f t="shared" si="31"/>
        <v>-0.40642688187029757</v>
      </c>
      <c r="AA44" s="19">
        <f>+SIN((AVERAGE(H40:H51)+AVERAGE(H44:H47)/4)*($AA$19+AA43*$AA$18*AVERAGE(G40:G51))*$Y$20+$AA$17) - SIN($AA$17)</f>
        <v>9.73921157211593E-2</v>
      </c>
      <c r="AB44" s="19">
        <f>+SIN((AVERAGE(H40:H51)+AVERAGE(H44:H47)*$AB$1)*($AA$19+AB43*$AA$18*AVERAGE(G40:G51))*$Y$20+$AA$17) - SIN($AA$17)+$AB$2</f>
        <v>1.4781607707963718E-2</v>
      </c>
      <c r="AC44">
        <f t="shared" si="30"/>
        <v>1.3199999999999998E-2</v>
      </c>
      <c r="AD44">
        <f t="shared" si="29"/>
        <v>0.50381899759145687</v>
      </c>
      <c r="AE44">
        <v>1</v>
      </c>
    </row>
    <row r="45" spans="1:49" x14ac:dyDescent="0.25">
      <c r="A45">
        <v>1.9166666666666659</v>
      </c>
      <c r="B45" s="2">
        <v>1881.9166666666649</v>
      </c>
      <c r="C45">
        <f>+D45+($D$2+E45+F45)*SOI!A44*IF(B45&gt;$C$18, IF(B45&lt;$C$19,-1,1),1)</f>
        <v>171.19724825407567</v>
      </c>
      <c r="D45">
        <f>+$D$3*((1-$D$5)*SOI!D44+$D$5*SOI!D43) +   $D$4*((1-$D$5)*SOI!E44+$D$5*SOI!E43)</f>
        <v>0</v>
      </c>
      <c r="E45">
        <f t="shared" si="17"/>
        <v>-462.47332540611711</v>
      </c>
      <c r="F45">
        <f t="shared" si="18"/>
        <v>-0.22194014543876572</v>
      </c>
      <c r="G45">
        <f t="shared" si="19"/>
        <v>-462.69526555155591</v>
      </c>
      <c r="H45" s="21">
        <f t="shared" si="20"/>
        <v>-1.5424503050939355</v>
      </c>
      <c r="I45" s="37">
        <f t="shared" si="11"/>
        <v>418.55694834868535</v>
      </c>
      <c r="J45" s="1">
        <f t="shared" si="21"/>
        <v>-242.7885182255965</v>
      </c>
      <c r="K45" s="1">
        <f t="shared" si="22"/>
        <v>-16.245391266456505</v>
      </c>
      <c r="L45" s="1">
        <f t="shared" si="12"/>
        <v>-6.2666095337615288E-2</v>
      </c>
      <c r="M45" s="1">
        <f t="shared" si="13"/>
        <v>4.0745810910736608</v>
      </c>
      <c r="N45" s="1">
        <f t="shared" si="14"/>
        <v>-0.29165394928909966</v>
      </c>
      <c r="O45" s="1">
        <f t="shared" si="15"/>
        <v>-309.12045765232574</v>
      </c>
      <c r="P45" s="1">
        <f t="shared" si="16"/>
        <v>2.2540778165452705E-2</v>
      </c>
      <c r="Q45" s="1">
        <f t="shared" si="23"/>
        <v>-0.59471853053052326</v>
      </c>
      <c r="R45" s="1">
        <f t="shared" si="24"/>
        <v>74.336584266881303</v>
      </c>
      <c r="S45" s="1">
        <f t="shared" si="25"/>
        <v>-104.46959350999099</v>
      </c>
      <c r="T45" s="1">
        <f t="shared" si="26"/>
        <v>203.53448854474979</v>
      </c>
      <c r="U45" s="1">
        <f t="shared" si="27"/>
        <v>-104.25957247715796</v>
      </c>
      <c r="V45" s="1">
        <f t="shared" si="28"/>
        <v>0.18491342243256878</v>
      </c>
      <c r="Y45" s="20">
        <f>+$Z$20*SIGN(SOI!A44)*(ABS(SOI!A44))^$Y$2</f>
        <v>-0.36496568894621723</v>
      </c>
      <c r="Z45" s="20">
        <f t="shared" si="31"/>
        <v>-0.40944219065012416</v>
      </c>
      <c r="AA45" s="19">
        <f>+SIN((AVERAGE(H41:H52)+AVERAGE(H45:H48)/4)*($AA$19+AA44*$AA$18*AVERAGE(G41:G52))*$Y$20+$AA$17) - SIN($AA$17)</f>
        <v>0.29979236429688411</v>
      </c>
      <c r="AB45" s="19">
        <f>+SIN((AVERAGE(H41:H52)+AVERAGE(H45:H48)*$AB$1)*($AA$19+AB44*$AA$18*AVERAGE(G41:G52))*$Y$20+$AA$17) - SIN($AA$17)+$AB$2</f>
        <v>5.4974988911589084E-2</v>
      </c>
      <c r="AC45">
        <f t="shared" si="30"/>
        <v>1.3799999999999998E-2</v>
      </c>
      <c r="AD45">
        <f t="shared" si="29"/>
        <v>0.70923455494700827</v>
      </c>
      <c r="AE45">
        <v>1</v>
      </c>
    </row>
    <row r="46" spans="1:49" x14ac:dyDescent="0.25">
      <c r="A46">
        <v>1.9999999999999991</v>
      </c>
      <c r="B46" s="2">
        <v>1881.9999999999982</v>
      </c>
      <c r="C46">
        <f>+D46+($D$2+E46+F46)*SOI!A45*IF(B46&gt;$C$18, IF(B46&lt;$C$19,-1,1),1)</f>
        <v>-0.42598420027147077</v>
      </c>
      <c r="D46">
        <f>+$D$3*((1-$D$5)*SOI!D45+$D$5*SOI!D44) +   $D$4*((1-$D$5)*SOI!E45+$D$5*SOI!E44)</f>
        <v>0</v>
      </c>
      <c r="E46">
        <f t="shared" si="17"/>
        <v>-3.5032228225643678</v>
      </c>
      <c r="F46">
        <f t="shared" si="18"/>
        <v>4.4498543787231917</v>
      </c>
      <c r="G46">
        <f t="shared" si="19"/>
        <v>0.94663155615882388</v>
      </c>
      <c r="H46" s="21">
        <f t="shared" si="20"/>
        <v>-3.0986692457544773</v>
      </c>
      <c r="I46" s="37">
        <f t="shared" si="11"/>
        <v>8.7437216509441792E-2</v>
      </c>
      <c r="J46" s="1">
        <f t="shared" si="21"/>
        <v>-0.46586376374203925</v>
      </c>
      <c r="K46" s="1">
        <f t="shared" si="22"/>
        <v>0.85681610235071892</v>
      </c>
      <c r="L46" s="1">
        <f t="shared" si="12"/>
        <v>0.1314513521163736</v>
      </c>
      <c r="M46" s="1">
        <f t="shared" si="13"/>
        <v>37.425876839628963</v>
      </c>
      <c r="N46" s="1">
        <f t="shared" si="14"/>
        <v>-2.4978226757185134</v>
      </c>
      <c r="O46" s="1">
        <f t="shared" si="15"/>
        <v>8.4973024499701663E-2</v>
      </c>
      <c r="P46" s="1">
        <f t="shared" si="16"/>
        <v>-2.0617718104185356</v>
      </c>
      <c r="Q46" s="1">
        <f t="shared" si="23"/>
        <v>-46.783663977345157</v>
      </c>
      <c r="R46" s="1">
        <f t="shared" si="24"/>
        <v>1.2215946734416772</v>
      </c>
      <c r="S46" s="1">
        <f t="shared" si="25"/>
        <v>-0.18690693468181499</v>
      </c>
      <c r="T46" s="1">
        <f t="shared" si="26"/>
        <v>0.11736098928535668</v>
      </c>
      <c r="U46" s="1">
        <f t="shared" si="27"/>
        <v>1.9921837811683283</v>
      </c>
      <c r="V46" s="1">
        <f t="shared" si="28"/>
        <v>-144.85512710481837</v>
      </c>
      <c r="Y46" s="20">
        <f>+$Z$20*SIGN(SOI!A45)*(ABS(SOI!A45))^$Y$2</f>
        <v>-0.40249218026435574</v>
      </c>
      <c r="Z46" s="20">
        <f t="shared" si="31"/>
        <v>-0.40414324411490604</v>
      </c>
      <c r="AA46" s="19">
        <f>+SIN((AVERAGE(H42:H53)+AVERAGE(H46:H49)/4)*($AA$19+AA45*$AA$18*AVERAGE(G42:G53))*$Y$20+$AA$17) - SIN($AA$17)</f>
        <v>0.17888045844658779</v>
      </c>
      <c r="AB46" s="19">
        <f>+SIN((AVERAGE(H42:H53)+AVERAGE(H46:H49)*$AB$1)*($AA$19+AB45*$AA$18*AVERAGE(G42:G53))*$Y$20+$AA$17) - SIN($AA$17)+$AB$2</f>
        <v>4.8658118515821858E-2</v>
      </c>
      <c r="AC46">
        <f t="shared" si="30"/>
        <v>1.4399999999999998E-2</v>
      </c>
      <c r="AD46">
        <f t="shared" si="29"/>
        <v>0.58302370256149383</v>
      </c>
      <c r="AE46">
        <v>1</v>
      </c>
    </row>
    <row r="47" spans="1:49" x14ac:dyDescent="0.25">
      <c r="A47">
        <v>2.0833333333333326</v>
      </c>
      <c r="B47" s="2">
        <v>1882.0833333333314</v>
      </c>
      <c r="C47">
        <f>+D47+($D$2+E47+F47)*SOI!A46*IF(B47&gt;$C$18, IF(B47&lt;$C$19,-1,1),1)</f>
        <v>-15.524102546566523</v>
      </c>
      <c r="D47">
        <f>+$D$3*((1-$D$5)*SOI!D46+$D$5*SOI!D45) +   $D$4*((1-$D$5)*SOI!E46+$D$5*SOI!E45)</f>
        <v>0</v>
      </c>
      <c r="E47">
        <f t="shared" si="17"/>
        <v>27.99260463741669</v>
      </c>
      <c r="F47">
        <f t="shared" si="18"/>
        <v>0.2330363563406242</v>
      </c>
      <c r="G47">
        <f t="shared" si="19"/>
        <v>28.225640993757313</v>
      </c>
      <c r="H47" s="21">
        <f t="shared" si="20"/>
        <v>1.0140278578512802</v>
      </c>
      <c r="I47" s="37">
        <f t="shared" si="11"/>
        <v>22.409443724291009</v>
      </c>
      <c r="J47" s="1">
        <f t="shared" si="21"/>
        <v>-19.988905393811056</v>
      </c>
      <c r="K47" s="1">
        <f t="shared" si="22"/>
        <v>2.5057021425585884</v>
      </c>
      <c r="L47" s="1">
        <f t="shared" si="12"/>
        <v>0.10901110225228271</v>
      </c>
      <c r="M47" s="1">
        <f t="shared" si="13"/>
        <v>6.2656670495240867</v>
      </c>
      <c r="N47" s="1">
        <f t="shared" si="14"/>
        <v>4.4674259740287948E-3</v>
      </c>
      <c r="O47" s="1">
        <f t="shared" si="15"/>
        <v>5.5451472376609843</v>
      </c>
      <c r="P47" s="1">
        <f t="shared" si="16"/>
        <v>-0.11141527668720851</v>
      </c>
      <c r="Q47" s="1">
        <f t="shared" si="23"/>
        <v>1.4008296381972041E-2</v>
      </c>
      <c r="R47" s="1">
        <f t="shared" si="24"/>
        <v>-9.3746048942987575E-2</v>
      </c>
      <c r="S47" s="1">
        <f t="shared" si="25"/>
        <v>8.5675358096189716E-2</v>
      </c>
      <c r="T47" s="1">
        <f t="shared" si="26"/>
        <v>6.3512826520658248</v>
      </c>
      <c r="U47" s="1">
        <f t="shared" si="27"/>
        <v>27.591054438080505</v>
      </c>
      <c r="V47" s="1">
        <f t="shared" si="28"/>
        <v>1.4000185119790514E-2</v>
      </c>
      <c r="Y47" s="20">
        <f>+$Z$20*SIGN(SOI!A46)*(ABS(SOI!A46))^$Y$2</f>
        <v>-0.44497186313414522</v>
      </c>
      <c r="Z47" s="20">
        <f t="shared" si="31"/>
        <v>-0.42809019623538352</v>
      </c>
      <c r="AA47" s="19">
        <f>+SIN((AVERAGE(H43:H54)+AVERAGE(H47:H50)/4)*($AA$19+AA46*$AA$18*AVERAGE(G43:G54))*$Y$20+$AA$17) - SIN($AA$17)</f>
        <v>0.10716375411922957</v>
      </c>
      <c r="AB47" s="19">
        <f>+SIN((AVERAGE(H43:H54)+AVERAGE(H47:H50)*$AB$1)*($AA$19+AB46*$AA$18*AVERAGE(G43:G54))*$Y$20+$AA$17) - SIN($AA$17)+$AB$2</f>
        <v>0.16804140015782582</v>
      </c>
      <c r="AC47">
        <f t="shared" si="30"/>
        <v>1.4999999999999998E-2</v>
      </c>
      <c r="AD47">
        <f t="shared" si="29"/>
        <v>0.5352539503546131</v>
      </c>
      <c r="AE47">
        <v>1</v>
      </c>
    </row>
    <row r="48" spans="1:49" x14ac:dyDescent="0.25">
      <c r="A48">
        <v>2.1666666666666661</v>
      </c>
      <c r="B48" s="2">
        <v>1882.1666666666647</v>
      </c>
      <c r="C48">
        <f>+D48+($D$2+E48+F48)*SOI!A47*IF(B48&gt;$C$18, IF(B48&lt;$C$19,-1,1),1)</f>
        <v>-1.9321861329310099</v>
      </c>
      <c r="D48">
        <f>+$D$3*((1-$D$5)*SOI!D47+$D$5*SOI!D46) +   $D$4*((1-$D$5)*SOI!E47+$D$5*SOI!E46)</f>
        <v>0</v>
      </c>
      <c r="E48">
        <f t="shared" si="17"/>
        <v>4.8302712588630925</v>
      </c>
      <c r="F48">
        <f t="shared" si="18"/>
        <v>-1.1846370457857156</v>
      </c>
      <c r="G48">
        <f t="shared" si="19"/>
        <v>3.6456342130773769</v>
      </c>
      <c r="H48" s="21">
        <f t="shared" si="20"/>
        <v>-0.56464355218060946</v>
      </c>
      <c r="I48" s="37">
        <f t="shared" si="11"/>
        <v>5.2508475032864235</v>
      </c>
      <c r="J48" s="1">
        <f t="shared" si="21"/>
        <v>29.335652916342379</v>
      </c>
      <c r="K48" s="1">
        <f t="shared" si="22"/>
        <v>18.535819972223813</v>
      </c>
      <c r="L48" s="1">
        <f t="shared" si="12"/>
        <v>-0.78974349271283828</v>
      </c>
      <c r="M48" s="1">
        <f t="shared" si="13"/>
        <v>-39.244222549363087</v>
      </c>
      <c r="N48" s="1">
        <f t="shared" si="14"/>
        <v>-0.70786098065859182</v>
      </c>
      <c r="O48" s="1">
        <f t="shared" si="15"/>
        <v>2.9648800894610656</v>
      </c>
      <c r="P48" s="1">
        <f t="shared" si="16"/>
        <v>0.21277359187582756</v>
      </c>
      <c r="Q48" s="1">
        <f t="shared" si="23"/>
        <v>13.902226085386683</v>
      </c>
      <c r="R48" s="1">
        <f t="shared" si="24"/>
        <v>-21.799690486105906</v>
      </c>
      <c r="S48" s="1">
        <f t="shared" si="25"/>
        <v>-3.1808622816351879</v>
      </c>
      <c r="T48" s="1">
        <f t="shared" si="26"/>
        <v>-24.602022827251783</v>
      </c>
      <c r="U48" s="1">
        <f t="shared" si="27"/>
        <v>-12.346379142668097</v>
      </c>
      <c r="V48" s="1">
        <f t="shared" si="28"/>
        <v>4.2364039927888228</v>
      </c>
      <c r="Y48" s="20">
        <f>+$Z$20*SIGN(SOI!A47)*(ABS(SOI!A47))^$Y$2</f>
        <v>-0.43680654530764945</v>
      </c>
      <c r="Z48" s="20">
        <f t="shared" si="31"/>
        <v>-0.23068060817591421</v>
      </c>
      <c r="AA48" s="19">
        <f>+SIN((AVERAGE(H44:H55)+AVERAGE(H48:H51)/4)*($AA$19+AA47*$AA$18*AVERAGE(G44:G55))*$Y$20+$AA$17) - SIN($AA$17)</f>
        <v>0.18001543375205004</v>
      </c>
      <c r="AB48" s="19">
        <f>+SIN((AVERAGE(H44:H55)+AVERAGE(H48:H51)*$AB$1)*($AA$19+AB47*$AA$18*AVERAGE(G44:G55))*$Y$20+$AA$17) - SIN($AA$17)+$AB$2</f>
        <v>0.18447608737372462</v>
      </c>
      <c r="AC48">
        <f t="shared" si="30"/>
        <v>1.5599999999999998E-2</v>
      </c>
      <c r="AD48">
        <f t="shared" si="29"/>
        <v>0.41069604192796427</v>
      </c>
      <c r="AE48">
        <v>1</v>
      </c>
    </row>
    <row r="49" spans="1:31" x14ac:dyDescent="0.25">
      <c r="A49">
        <v>2.2499999999999996</v>
      </c>
      <c r="B49" s="2">
        <v>1882.249999999998</v>
      </c>
      <c r="C49">
        <f>+D49+($D$2+E49+F49)*SOI!A48*IF(B49&gt;$C$18, IF(B49&lt;$C$19,-1,1),1)</f>
        <v>1.6307313168812283</v>
      </c>
      <c r="D49">
        <f>+$D$3*((1-$D$5)*SOI!D48+$D$5*SOI!D47) +   $D$4*((1-$D$5)*SOI!E48+$D$5*SOI!E47)</f>
        <v>0</v>
      </c>
      <c r="E49">
        <f t="shared" si="17"/>
        <v>16.259671279053372</v>
      </c>
      <c r="F49">
        <f t="shared" si="18"/>
        <v>4.7641889758911038E-2</v>
      </c>
      <c r="G49">
        <f t="shared" si="19"/>
        <v>16.307313168812282</v>
      </c>
      <c r="H49" s="21">
        <f t="shared" si="20"/>
        <v>0.6384700610466022</v>
      </c>
      <c r="I49" s="37">
        <f t="shared" si="11"/>
        <v>16.852941793775706</v>
      </c>
      <c r="J49" s="1">
        <f t="shared" si="21"/>
        <v>-3.2058770899624931</v>
      </c>
      <c r="K49" s="1">
        <f t="shared" si="22"/>
        <v>2.5207502083942333E-4</v>
      </c>
      <c r="L49" s="1">
        <f t="shared" si="12"/>
        <v>1.4665847199145659E-2</v>
      </c>
      <c r="M49" s="1">
        <f t="shared" si="13"/>
        <v>1.3362278644789523</v>
      </c>
      <c r="N49" s="1">
        <f t="shared" si="14"/>
        <v>2.4510749456382763E-2</v>
      </c>
      <c r="O49" s="1">
        <f t="shared" si="15"/>
        <v>14.38999778534237</v>
      </c>
      <c r="P49" s="1">
        <f t="shared" si="16"/>
        <v>-3.2104140018313746E-5</v>
      </c>
      <c r="Q49" s="1">
        <f t="shared" si="23"/>
        <v>1.639070969288306E-2</v>
      </c>
      <c r="R49" s="1">
        <f t="shared" si="24"/>
        <v>-8.2491662085221212E-2</v>
      </c>
      <c r="S49" s="1">
        <f t="shared" si="25"/>
        <v>0.35350844967698047</v>
      </c>
      <c r="T49" s="1">
        <f t="shared" si="26"/>
        <v>2.2174074909548658</v>
      </c>
      <c r="U49" s="1">
        <f t="shared" si="27"/>
        <v>5.9790094601487008E-3</v>
      </c>
      <c r="V49" s="1">
        <f t="shared" si="28"/>
        <v>2.2133459577830137E-5</v>
      </c>
      <c r="Y49" s="20">
        <f>+$Z$20*SIGN(SOI!A48)*(ABS(SOI!A48))^$Y$2</f>
        <v>0.18973658391405196</v>
      </c>
      <c r="Z49" s="20">
        <f t="shared" si="31"/>
        <v>-6.2356669755991335E-2</v>
      </c>
      <c r="AA49" s="19">
        <f>+SIN((AVERAGE(H45:H56)+AVERAGE(H49:H52)/4)*($AA$19+AA48*$AA$18*AVERAGE(G45:G56))*$Y$20+$AA$17) - SIN($AA$17)</f>
        <v>0.30845917148716789</v>
      </c>
      <c r="AB49" s="19">
        <f>+SIN((AVERAGE(H45:H56)+AVERAGE(H49:H52)*$AB$1)*($AA$19+AB48*$AA$18*AVERAGE(G45:G56))*$Y$20+$AA$17) - SIN($AA$17)+$AB$2</f>
        <v>0.34171068453398351</v>
      </c>
      <c r="AC49">
        <f t="shared" si="30"/>
        <v>1.6199999999999999E-2</v>
      </c>
      <c r="AD49">
        <f t="shared" si="29"/>
        <v>0.37081584124315925</v>
      </c>
      <c r="AE49">
        <v>1</v>
      </c>
    </row>
    <row r="50" spans="1:31" x14ac:dyDescent="0.25">
      <c r="A50">
        <v>2.333333333333333</v>
      </c>
      <c r="B50" s="2">
        <v>1882.3333333333312</v>
      </c>
      <c r="C50">
        <f>+D50+($D$2+E50+F50)*SOI!A49*IF(B50&gt;$C$18, IF(B50&lt;$C$19,-1,1),1)</f>
        <v>-3.1886386330748244E-2</v>
      </c>
      <c r="D50">
        <f>+$D$3*((1-$D$5)*SOI!D49+$D$5*SOI!D48) +   $D$4*((1-$D$5)*SOI!E49+$D$5*SOI!E48)</f>
        <v>0</v>
      </c>
      <c r="E50">
        <f t="shared" si="17"/>
        <v>-2.0891291761015669</v>
      </c>
      <c r="F50">
        <f t="shared" si="18"/>
        <v>-1.0995094569732577</v>
      </c>
      <c r="G50">
        <f t="shared" si="19"/>
        <v>-3.1886386330748246</v>
      </c>
      <c r="H50" s="21">
        <f t="shared" si="20"/>
        <v>-1.4121958003555691E-3</v>
      </c>
      <c r="I50" s="37">
        <f t="shared" si="11"/>
        <v>-0.73550057031894955</v>
      </c>
      <c r="J50" s="1">
        <f t="shared" si="21"/>
        <v>-0.96731070664439822</v>
      </c>
      <c r="K50" s="1">
        <f t="shared" si="22"/>
        <v>-1.1968156272800626E-2</v>
      </c>
      <c r="L50" s="1">
        <f t="shared" si="12"/>
        <v>-1.6350591881275891E-3</v>
      </c>
      <c r="M50" s="1">
        <f t="shared" si="13"/>
        <v>-9.238306307994387</v>
      </c>
      <c r="N50" s="1">
        <f t="shared" si="14"/>
        <v>-0.79464279963334827</v>
      </c>
      <c r="O50" s="1">
        <f t="shared" si="15"/>
        <v>-0.82483665021546759</v>
      </c>
      <c r="P50" s="1">
        <f t="shared" si="16"/>
        <v>0.238520073787401</v>
      </c>
      <c r="Q50" s="1">
        <f t="shared" si="23"/>
        <v>3.673879890956635</v>
      </c>
      <c r="R50" s="1">
        <f t="shared" si="24"/>
        <v>0.80694612931280296</v>
      </c>
      <c r="S50" s="1">
        <f t="shared" si="25"/>
        <v>0.50017554464945346</v>
      </c>
      <c r="T50" s="1">
        <f t="shared" si="26"/>
        <v>1.417030035592878E-2</v>
      </c>
      <c r="U50" s="1">
        <f t="shared" si="27"/>
        <v>1.9386545453250954</v>
      </c>
      <c r="V50" s="1">
        <f t="shared" si="28"/>
        <v>5.3312439758623817</v>
      </c>
      <c r="Y50" s="20">
        <f>+$Z$20*SIGN(SOI!A49)*(ABS(SOI!A49))^$Y$2</f>
        <v>5.9999952125623465E-2</v>
      </c>
      <c r="Z50" s="20">
        <f t="shared" si="31"/>
        <v>-4.3245574311849534E-2</v>
      </c>
      <c r="AA50" s="19">
        <f>+SIN((AVERAGE(H46:H57)+AVERAGE(H50:H53)/4)*($AA$19+AA49*$AA$18*AVERAGE(G46:G57))*$Y$20+$AA$17) - SIN($AA$17)</f>
        <v>7.6188498611442723E-2</v>
      </c>
      <c r="AB50" s="19">
        <f>+SIN((AVERAGE(H46:H57)+AVERAGE(H50:H53)*$AB$1)*($AA$19+AB49*$AA$18*AVERAGE(G46:G57))*$Y$20+$AA$17) - SIN($AA$17)+$AB$2</f>
        <v>7.3711601125792836E-2</v>
      </c>
      <c r="AC50">
        <f t="shared" si="30"/>
        <v>1.6799999999999999E-2</v>
      </c>
      <c r="AD50">
        <f t="shared" si="29"/>
        <v>0.11943407292329225</v>
      </c>
      <c r="AE50">
        <v>1</v>
      </c>
    </row>
    <row r="51" spans="1:31" x14ac:dyDescent="0.25">
      <c r="A51">
        <v>2.4166666666666665</v>
      </c>
      <c r="B51" s="2">
        <v>1882.4166666666645</v>
      </c>
      <c r="C51">
        <f>+D51+($D$2+E51+F51)*SOI!A50*IF(B51&gt;$C$18, IF(B51&lt;$C$19,-1,1),1)</f>
        <v>-2.1950052027965659</v>
      </c>
      <c r="D51">
        <f>+$D$3*((1-$D$5)*SOI!D50+$D$5*SOI!D49) +   $D$4*((1-$D$5)*SOI!E50+$D$5*SOI!E49)</f>
        <v>0</v>
      </c>
      <c r="E51">
        <f t="shared" si="17"/>
        <v>5.5135221548971449</v>
      </c>
      <c r="F51">
        <f t="shared" si="18"/>
        <v>-2.6009147905730168E-2</v>
      </c>
      <c r="G51">
        <f t="shared" si="19"/>
        <v>5.4875130069914144</v>
      </c>
      <c r="H51" s="21">
        <f t="shared" si="20"/>
        <v>-4.5324770457668445E-2</v>
      </c>
      <c r="I51" s="37">
        <f t="shared" si="11"/>
        <v>-3.4550748355709957</v>
      </c>
      <c r="J51" s="1">
        <f t="shared" si="21"/>
        <v>0.15854242588278047</v>
      </c>
      <c r="K51" s="1">
        <f t="shared" si="22"/>
        <v>7.8984176560392022E-4</v>
      </c>
      <c r="L51" s="1">
        <f t="shared" si="12"/>
        <v>-8.3810889417332592E-3</v>
      </c>
      <c r="M51" s="1">
        <f t="shared" si="13"/>
        <v>0.32232754280585457</v>
      </c>
      <c r="N51" s="1">
        <f t="shared" si="14"/>
        <v>-7.1251855859341502E-3</v>
      </c>
      <c r="O51" s="1">
        <f t="shared" si="15"/>
        <v>0.18701512027163178</v>
      </c>
      <c r="P51" s="1">
        <f t="shared" si="16"/>
        <v>1.354447065062841E-2</v>
      </c>
      <c r="Q51" s="1">
        <f t="shared" si="23"/>
        <v>-1.1493551384365226E-3</v>
      </c>
      <c r="R51" s="1">
        <f t="shared" si="24"/>
        <v>-1.1859005629237525E-3</v>
      </c>
      <c r="S51" s="1">
        <f t="shared" si="25"/>
        <v>2.1067894091152024E-2</v>
      </c>
      <c r="T51" s="1">
        <f t="shared" si="26"/>
        <v>-1.6468528578952465E-2</v>
      </c>
      <c r="U51" s="1">
        <f t="shared" si="27"/>
        <v>0.51714457576949968</v>
      </c>
      <c r="V51" s="1">
        <f t="shared" si="28"/>
        <v>2.7145002584023767E-3</v>
      </c>
      <c r="Y51" s="20">
        <f>+$Z$20*SIGN(SOI!A50)*(ABS(SOI!A50))^$Y$2</f>
        <v>-0.37947325897522405</v>
      </c>
      <c r="Z51" s="20">
        <f t="shared" si="31"/>
        <v>-0.25748777628236419</v>
      </c>
      <c r="AA51" s="19">
        <f>+SIN((AVERAGE(H47:H58)+AVERAGE(H51:H54)/4)*($AA$19+AA50*$AA$18*AVERAGE(G47:G58))*$Y$20+$AA$17) - SIN($AA$17)</f>
        <v>-0.69351751535771022</v>
      </c>
      <c r="AB51" s="19">
        <f>+SIN((AVERAGE(H47:H58)+AVERAGE(H51:H54)*$AB$1)*($AA$19+AB50*$AA$18*AVERAGE(G47:G58))*$Y$20+$AA$17) - SIN($AA$17)+$AB$2</f>
        <v>-0.73497300051532599</v>
      </c>
      <c r="AC51">
        <f t="shared" si="30"/>
        <v>1.7399999999999999E-2</v>
      </c>
      <c r="AD51">
        <f t="shared" si="29"/>
        <v>0.43602973907534603</v>
      </c>
      <c r="AE51">
        <v>1</v>
      </c>
    </row>
    <row r="52" spans="1:31" x14ac:dyDescent="0.25">
      <c r="A52">
        <v>2.5</v>
      </c>
      <c r="B52" s="2">
        <v>1882.4999999999977</v>
      </c>
      <c r="C52">
        <f>+D52+($D$2+E52+F52)*SOI!A51*IF(B52&gt;$C$18, IF(B52&lt;$C$19,-1,1),1)</f>
        <v>7.1736823976349688</v>
      </c>
      <c r="D52">
        <f>+$D$3*((1-$D$5)*SOI!D51+$D$5*SOI!D50) +   $D$4*((1-$D$5)*SOI!E51+$D$5*SOI!E50)</f>
        <v>0</v>
      </c>
      <c r="E52">
        <f t="shared" si="17"/>
        <v>-12.468834603042023</v>
      </c>
      <c r="F52">
        <f t="shared" si="18"/>
        <v>-0.11657311210704546</v>
      </c>
      <c r="G52">
        <f t="shared" si="19"/>
        <v>-12.585407715149069</v>
      </c>
      <c r="H52" s="21">
        <f t="shared" si="20"/>
        <v>1.5498046912461627E-2</v>
      </c>
      <c r="I52" s="37">
        <f t="shared" si="11"/>
        <v>15.041089791457354</v>
      </c>
      <c r="J52" s="1">
        <f t="shared" si="21"/>
        <v>-7.3682167179554749</v>
      </c>
      <c r="K52" s="1">
        <f t="shared" si="22"/>
        <v>-1.1574013997667658</v>
      </c>
      <c r="L52" s="1">
        <f t="shared" si="12"/>
        <v>-8.1460009627154245E-2</v>
      </c>
      <c r="M52" s="1">
        <f t="shared" si="13"/>
        <v>3.441061733016848</v>
      </c>
      <c r="N52" s="1">
        <f t="shared" si="14"/>
        <v>4.0137596599846573E-2</v>
      </c>
      <c r="O52" s="1">
        <f t="shared" si="15"/>
        <v>-7.6401785486881533</v>
      </c>
      <c r="P52" s="1">
        <f t="shared" si="16"/>
        <v>4.9984476753421637E-2</v>
      </c>
      <c r="Q52" s="1">
        <f t="shared" si="23"/>
        <v>6.9120118087236282E-2</v>
      </c>
      <c r="R52" s="1">
        <f t="shared" si="24"/>
        <v>-0.31047050659863373</v>
      </c>
      <c r="S52" s="1">
        <f t="shared" si="25"/>
        <v>0.51665204774155027</v>
      </c>
      <c r="T52" s="1">
        <f t="shared" si="26"/>
        <v>6.5392146376100655</v>
      </c>
      <c r="U52" s="1">
        <f t="shared" si="27"/>
        <v>-8.30819981611622</v>
      </c>
      <c r="V52" s="1">
        <f t="shared" si="28"/>
        <v>-5.6431056890840235E-2</v>
      </c>
      <c r="Y52" s="20">
        <f>+$Z$20*SIGN(SOI!A51)*(ABS(SOI!A51))^$Y$2</f>
        <v>-0.45299002199749194</v>
      </c>
      <c r="Z52" s="20">
        <f t="shared" si="31"/>
        <v>-0.39237899118548869</v>
      </c>
      <c r="AA52" s="19">
        <f>+SIN((AVERAGE(H48:H59)+AVERAGE(H52:H55)/4)*($AA$19+AA51*$AA$18*AVERAGE(G48:G59))*$Y$20+$AA$17) - SIN($AA$17)</f>
        <v>-0.73205178767090318</v>
      </c>
      <c r="AB52" s="19">
        <f>+SIN((AVERAGE(H48:H59)+AVERAGE(H52:H55)*$AB$1)*($AA$19+AB51*$AA$18*AVERAGE(G48:G59))*$Y$20+$AA$17) - SIN($AA$17)+$AB$2</f>
        <v>-0.78673408618996166</v>
      </c>
      <c r="AC52">
        <f t="shared" si="30"/>
        <v>1.7999999999999999E-2</v>
      </c>
      <c r="AD52">
        <f t="shared" si="29"/>
        <v>0.33967279648541449</v>
      </c>
      <c r="AE52">
        <v>1</v>
      </c>
    </row>
    <row r="53" spans="1:31" x14ac:dyDescent="0.25">
      <c r="A53">
        <v>2.5833333333333335</v>
      </c>
      <c r="B53" s="2">
        <v>1882.583333333331</v>
      </c>
      <c r="C53">
        <f>+D53+($D$2+E53+F53)*SOI!A52*IF(B53&gt;$C$18, IF(B53&lt;$C$19,-1,1),1)</f>
        <v>1.1968043512742186</v>
      </c>
      <c r="D53">
        <f>+$D$3*((1-$D$5)*SOI!D52+$D$5*SOI!D51) +   $D$4*((1-$D$5)*SOI!E52+$D$5*SOI!E51)</f>
        <v>0</v>
      </c>
      <c r="E53">
        <f t="shared" si="17"/>
        <v>-3.6480552374738693</v>
      </c>
      <c r="F53">
        <f t="shared" si="18"/>
        <v>2.1375385127752611E-2</v>
      </c>
      <c r="G53">
        <f t="shared" si="19"/>
        <v>-3.6266798523461166</v>
      </c>
      <c r="H53" s="21">
        <f t="shared" si="20"/>
        <v>5.1224872912031022E-4</v>
      </c>
      <c r="I53" s="37">
        <f t="shared" si="11"/>
        <v>4.1368390769535051</v>
      </c>
      <c r="J53" s="1">
        <f t="shared" si="21"/>
        <v>0.39880997063886531</v>
      </c>
      <c r="K53" s="1">
        <f t="shared" si="22"/>
        <v>-2.5595699413631288E-3</v>
      </c>
      <c r="L53" s="1">
        <f t="shared" si="12"/>
        <v>7.9337006633956389E-3</v>
      </c>
      <c r="M53" s="1">
        <f t="shared" si="13"/>
        <v>-0.67718410730387468</v>
      </c>
      <c r="N53" s="1">
        <f t="shared" si="14"/>
        <v>-2.0992698717460134E-2</v>
      </c>
      <c r="O53" s="1">
        <f t="shared" si="15"/>
        <v>-3.5527798972566043</v>
      </c>
      <c r="P53" s="1">
        <f t="shared" si="16"/>
        <v>-2.4407427049972174E-3</v>
      </c>
      <c r="Q53" s="1">
        <f t="shared" si="23"/>
        <v>7.1143573173774594E-3</v>
      </c>
      <c r="R53" s="1">
        <f t="shared" si="24"/>
        <v>-8.7890285639693668E-3</v>
      </c>
      <c r="S53" s="1">
        <f t="shared" si="25"/>
        <v>-7.4319775216286368E-2</v>
      </c>
      <c r="T53" s="1">
        <f t="shared" si="26"/>
        <v>-0.29615682180905584</v>
      </c>
      <c r="U53" s="1">
        <f t="shared" si="27"/>
        <v>0.11157916472954027</v>
      </c>
      <c r="V53" s="1">
        <f t="shared" si="28"/>
        <v>-1.4411923330569071E-3</v>
      </c>
      <c r="Y53" s="20">
        <f>+$Z$20*SIGN(SOI!A52)*(ABS(SOI!A52))^$Y$2</f>
        <v>-0.34467369258375025</v>
      </c>
      <c r="Z53" s="20">
        <f t="shared" si="31"/>
        <v>-0.40871645676805679</v>
      </c>
      <c r="AA53" s="19">
        <f>+SIN((AVERAGE(H49:H60)+AVERAGE(H53:H56)/4)*($AA$19+AA52*$AA$18*AVERAGE(G49:G60))*$Y$20+$AA$17) - SIN($AA$17)</f>
        <v>-0.74011703779098115</v>
      </c>
      <c r="AB53" s="19">
        <f>+SIN((AVERAGE(H49:H60)+AVERAGE(H53:H56)*$AB$1)*($AA$19+AB52*$AA$18*AVERAGE(G49:G60))*$Y$20+$AA$17) - SIN($AA$17)+$AB$2</f>
        <v>-0.76732378513874644</v>
      </c>
      <c r="AC53">
        <f t="shared" si="30"/>
        <v>1.8599999999999998E-2</v>
      </c>
      <c r="AD53">
        <f t="shared" si="29"/>
        <v>0.33140058102292436</v>
      </c>
      <c r="AE53">
        <v>1</v>
      </c>
    </row>
    <row r="54" spans="1:31" x14ac:dyDescent="0.25">
      <c r="A54">
        <v>2.666666666666667</v>
      </c>
      <c r="B54" s="2">
        <v>1882.6666666666642</v>
      </c>
      <c r="C54">
        <f>+D54+($D$2+E54+F54)*SOI!A53*IF(B54&gt;$C$18, IF(B54&lt;$C$19,-1,1),1)</f>
        <v>12.539513432329043</v>
      </c>
      <c r="D54">
        <f>+$D$3*((1-$D$5)*SOI!D53+$D$5*SOI!D52) +   $D$4*((1-$D$5)*SOI!E53+$D$5*SOI!E52)</f>
        <v>0</v>
      </c>
      <c r="E54">
        <f t="shared" si="17"/>
        <v>-23.521661676752302</v>
      </c>
      <c r="F54">
        <f t="shared" si="18"/>
        <v>-1.0656195631085668</v>
      </c>
      <c r="G54">
        <f t="shared" si="19"/>
        <v>-24.587281239860868</v>
      </c>
      <c r="H54" s="21">
        <f t="shared" si="20"/>
        <v>-0.6865092203907962</v>
      </c>
      <c r="I54" s="37">
        <f t="shared" si="11"/>
        <v>11.374474330351092</v>
      </c>
      <c r="J54" s="1">
        <f t="shared" si="21"/>
        <v>-39.951401135654606</v>
      </c>
      <c r="K54" s="1">
        <f t="shared" si="22"/>
        <v>-8.4490416090653178E-2</v>
      </c>
      <c r="L54" s="1">
        <f t="shared" si="12"/>
        <v>-9.845820582583889E-3</v>
      </c>
      <c r="M54" s="1">
        <f t="shared" si="13"/>
        <v>24.672323846553287</v>
      </c>
      <c r="N54" s="1">
        <f t="shared" si="14"/>
        <v>0.864178000523107</v>
      </c>
      <c r="O54" s="1">
        <f t="shared" si="15"/>
        <v>-12.606427844199759</v>
      </c>
      <c r="P54" s="1">
        <f t="shared" si="16"/>
        <v>1.8296271705323164E-2</v>
      </c>
      <c r="Q54" s="1">
        <f t="shared" si="23"/>
        <v>10.670233094001043</v>
      </c>
      <c r="R54" s="1">
        <f t="shared" si="24"/>
        <v>-36.244475277884554</v>
      </c>
      <c r="S54" s="1">
        <f t="shared" si="25"/>
        <v>8.412053546920399</v>
      </c>
      <c r="T54" s="1">
        <f t="shared" si="26"/>
        <v>1.3041321074360979</v>
      </c>
      <c r="U54" s="1">
        <f t="shared" si="27"/>
        <v>-2.2997806463638475</v>
      </c>
      <c r="V54" s="1">
        <f t="shared" si="28"/>
        <v>-0.44473107625414376</v>
      </c>
      <c r="Y54" s="20">
        <f>+$Z$20*SIGN(SOI!A53)*(ABS(SOI!A53))^$Y$2</f>
        <v>-0.42848565572292807</v>
      </c>
      <c r="Z54" s="20">
        <f t="shared" si="31"/>
        <v>-0.41896492569971394</v>
      </c>
      <c r="AA54" s="19">
        <f>+SIN((AVERAGE(H50:H61)+AVERAGE(H54:H57)/4)*($AA$19+AA53*$AA$18*AVERAGE(G50:G61))*$Y$20+$AA$17) - SIN($AA$17)</f>
        <v>-0.79741422405814233</v>
      </c>
      <c r="AB54" s="19">
        <f>+SIN((AVERAGE(H50:H61)+AVERAGE(H54:H57)*$AB$1)*($AA$19+AB53*$AA$18*AVERAGE(G50:G61))*$Y$20+$AA$17) - SIN($AA$17)+$AB$2</f>
        <v>-0.72482382837174408</v>
      </c>
      <c r="AC54">
        <f t="shared" si="30"/>
        <v>1.9199999999999998E-2</v>
      </c>
      <c r="AD54">
        <f t="shared" si="29"/>
        <v>0.37844929835842839</v>
      </c>
      <c r="AE54">
        <v>1</v>
      </c>
    </row>
    <row r="55" spans="1:31" x14ac:dyDescent="0.25">
      <c r="A55">
        <v>2.7500000000000004</v>
      </c>
      <c r="B55" s="2">
        <v>1882.7499999999975</v>
      </c>
      <c r="C55">
        <f>+D55+($D$2+E55+F55)*SOI!A54*IF(B55&gt;$C$18, IF(B55&lt;$C$19,-1,1),1)</f>
        <v>4.3015809835444463</v>
      </c>
      <c r="D55">
        <f>+$D$3*((1-$D$5)*SOI!D54+$D$5*SOI!D53) +   $D$4*((1-$D$5)*SOI!E54+$D$5*SOI!E53)</f>
        <v>0</v>
      </c>
      <c r="E55">
        <f t="shared" si="17"/>
        <v>-6.5637125598764641</v>
      </c>
      <c r="F55">
        <f t="shared" si="18"/>
        <v>-5.4104337884221421E-2</v>
      </c>
      <c r="G55">
        <f t="shared" si="19"/>
        <v>-6.6178168977606857</v>
      </c>
      <c r="H55" s="21">
        <f t="shared" si="20"/>
        <v>-4.4046812313142648E-2</v>
      </c>
      <c r="I55" s="37">
        <f t="shared" si="11"/>
        <v>-2.917169482197191</v>
      </c>
      <c r="J55" s="1">
        <f t="shared" si="21"/>
        <v>8.4927078152318675E-2</v>
      </c>
      <c r="K55" s="1">
        <f t="shared" si="22"/>
        <v>-3.8812568845744813E-4</v>
      </c>
      <c r="L55" s="1">
        <f t="shared" si="12"/>
        <v>-1.3118304121974941E-2</v>
      </c>
      <c r="M55" s="1">
        <f t="shared" si="13"/>
        <v>0.20450027578115285</v>
      </c>
      <c r="N55" s="1">
        <f t="shared" si="14"/>
        <v>2.0425664671414462E-2</v>
      </c>
      <c r="O55" s="1">
        <f t="shared" si="15"/>
        <v>-5.0978317169653273E-2</v>
      </c>
      <c r="P55" s="1">
        <f t="shared" si="16"/>
        <v>1.5599414926519169E-2</v>
      </c>
      <c r="Q55" s="1">
        <f t="shared" si="23"/>
        <v>2.0904064631511645E-3</v>
      </c>
      <c r="R55" s="1">
        <f t="shared" si="24"/>
        <v>1.8210797956616078E-3</v>
      </c>
      <c r="S55" s="1">
        <f t="shared" si="25"/>
        <v>-5.0992387536261501E-2</v>
      </c>
      <c r="T55" s="1">
        <f t="shared" si="26"/>
        <v>7.0265285845771824E-3</v>
      </c>
      <c r="U55" s="1">
        <f t="shared" si="27"/>
        <v>0.50287778459752164</v>
      </c>
      <c r="V55" s="1">
        <f t="shared" si="28"/>
        <v>-8.9622319159104163E-3</v>
      </c>
      <c r="Y55" s="20">
        <f>+$Z$20*SIGN(SOI!A54)*(ABS(SOI!A54))^$Y$2</f>
        <v>-0.48373542879246362</v>
      </c>
      <c r="Z55" s="20">
        <f t="shared" si="31"/>
        <v>-0.49590695299956417</v>
      </c>
      <c r="AA55" s="19">
        <f>+SIN((AVERAGE(H51:H62)+AVERAGE(H55:H58)/4)*($AA$19+AA54*$AA$18*AVERAGE(G51:G62))*$Y$20+$AA$17) - SIN($AA$17)</f>
        <v>-1.2001322130831085</v>
      </c>
      <c r="AB55" s="19">
        <f>+SIN((AVERAGE(H51:H62)+AVERAGE(H55:H58)*$AB$1)*($AA$19+AB54*$AA$18*AVERAGE(G51:G62))*$Y$20+$AA$17) - SIN($AA$17)+$AB$2</f>
        <v>-0.80498089783117699</v>
      </c>
      <c r="AC55">
        <f t="shared" si="30"/>
        <v>1.9799999999999998E-2</v>
      </c>
      <c r="AD55">
        <f t="shared" si="29"/>
        <v>0.70422526008354436</v>
      </c>
      <c r="AE55">
        <v>1</v>
      </c>
    </row>
    <row r="56" spans="1:31" x14ac:dyDescent="0.25">
      <c r="A56">
        <v>2.8333333333333339</v>
      </c>
      <c r="B56" s="2">
        <v>1882.8333333333308</v>
      </c>
      <c r="C56">
        <f>+D56+($D$2+E56+F56)*SOI!A55*IF(B56&gt;$C$18, IF(B56&lt;$C$19,-1,1),1)</f>
        <v>39.007579187946384</v>
      </c>
      <c r="D56">
        <f>+$D$3*((1-$D$5)*SOI!D55+$D$5*SOI!D54) +   $D$4*((1-$D$5)*SOI!E55+$D$5*SOI!E54)</f>
        <v>0</v>
      </c>
      <c r="E56">
        <f t="shared" si="17"/>
        <v>-41.416027394858688</v>
      </c>
      <c r="F56">
        <f t="shared" si="18"/>
        <v>-0.9835152007352076</v>
      </c>
      <c r="G56">
        <f t="shared" si="19"/>
        <v>-42.399542595593893</v>
      </c>
      <c r="H56" s="21">
        <f t="shared" si="20"/>
        <v>0.44806622650379668</v>
      </c>
      <c r="I56" s="37">
        <f t="shared" si="11"/>
        <v>-47.098350196585436</v>
      </c>
      <c r="J56" s="1">
        <f t="shared" si="21"/>
        <v>-114.44292975680723</v>
      </c>
      <c r="K56" s="1">
        <f t="shared" si="22"/>
        <v>-179.51706492495003</v>
      </c>
      <c r="L56" s="1">
        <f t="shared" si="12"/>
        <v>-0.64934175547999495</v>
      </c>
      <c r="M56" s="1">
        <f t="shared" si="13"/>
        <v>-17.068393613079262</v>
      </c>
      <c r="N56" s="1">
        <f t="shared" si="14"/>
        <v>-0.15506188235917817</v>
      </c>
      <c r="O56" s="1">
        <f t="shared" si="15"/>
        <v>-14.404445242869686</v>
      </c>
      <c r="P56" s="1">
        <f t="shared" si="16"/>
        <v>0.51586371720097124</v>
      </c>
      <c r="Q56" s="1">
        <f t="shared" si="23"/>
        <v>1.3245194647249348</v>
      </c>
      <c r="R56" s="1">
        <f t="shared" si="24"/>
        <v>18.629474927236711</v>
      </c>
      <c r="S56" s="1">
        <f t="shared" si="25"/>
        <v>6.2499743304033784</v>
      </c>
      <c r="T56" s="1">
        <f t="shared" si="26"/>
        <v>98.276005326040107</v>
      </c>
      <c r="U56" s="1">
        <f t="shared" si="27"/>
        <v>268.49311695076938</v>
      </c>
      <c r="V56" s="1">
        <f t="shared" si="28"/>
        <v>2.2499439809452912</v>
      </c>
      <c r="Y56" s="20">
        <f>+$Z$20*SIGN(SOI!A55)*(ABS(SOI!A55))^$Y$2</f>
        <v>-0.57549977448330081</v>
      </c>
      <c r="Z56" s="20">
        <f t="shared" si="31"/>
        <v>-0.52628347321545055</v>
      </c>
      <c r="AA56" s="19">
        <f>+SIN((AVERAGE(H52:H63)+AVERAGE(H56:H59)/4)*($AA$19+AA55*$AA$18*AVERAGE(G52:G63))*$Y$20+$AA$17) - SIN($AA$17)</f>
        <v>-1.2418729358036027</v>
      </c>
      <c r="AB56" s="19">
        <f>+SIN((AVERAGE(H52:H63)+AVERAGE(H56:H59)*$AB$1)*($AA$19+AB55*$AA$18*AVERAGE(G52:G63))*$Y$20+$AA$17) - SIN($AA$17)+$AB$2</f>
        <v>-0.81553956478765688</v>
      </c>
      <c r="AC56">
        <f t="shared" si="30"/>
        <v>2.0399999999999998E-2</v>
      </c>
      <c r="AD56">
        <f t="shared" si="29"/>
        <v>0.71558946258815215</v>
      </c>
      <c r="AE56">
        <v>1</v>
      </c>
    </row>
    <row r="57" spans="1:31" x14ac:dyDescent="0.25">
      <c r="A57">
        <v>2.9166666666666674</v>
      </c>
      <c r="B57" s="2">
        <v>1882.916666666664</v>
      </c>
      <c r="C57">
        <f>+D57+($D$2+E57+F57)*SOI!A56*IF(B57&gt;$C$18, IF(B57&lt;$C$19,-1,1),1)</f>
        <v>-364.62565579157359</v>
      </c>
      <c r="D57">
        <f>+$D$3*((1-$D$5)*SOI!D56+$D$5*SOI!D55) +   $D$4*((1-$D$5)*SOI!E56+$D$5*SOI!E55)</f>
        <v>0</v>
      </c>
      <c r="E57">
        <f t="shared" si="17"/>
        <v>486.38948120093602</v>
      </c>
      <c r="F57">
        <f t="shared" si="18"/>
        <v>-0.22194014550453622</v>
      </c>
      <c r="G57">
        <f t="shared" si="19"/>
        <v>486.16754105543146</v>
      </c>
      <c r="H57" s="21">
        <f t="shared" si="20"/>
        <v>1.4229963400552705</v>
      </c>
      <c r="I57" s="37">
        <f t="shared" si="11"/>
        <v>588.23296563787073</v>
      </c>
      <c r="J57" s="1">
        <f t="shared" si="21"/>
        <v>321.28310979804462</v>
      </c>
      <c r="K57" s="1">
        <f t="shared" si="22"/>
        <v>72.96573520297072</v>
      </c>
      <c r="L57" s="1">
        <f t="shared" si="12"/>
        <v>-4.007161527581507E-2</v>
      </c>
      <c r="M57" s="1">
        <f t="shared" si="13"/>
        <v>-3.8366122763570703</v>
      </c>
      <c r="N57" s="1">
        <f t="shared" si="14"/>
        <v>-0.56018823223957603</v>
      </c>
      <c r="O57" s="1">
        <f t="shared" si="15"/>
        <v>453.56173148250338</v>
      </c>
      <c r="P57" s="1">
        <f t="shared" si="16"/>
        <v>0.10790580802203134</v>
      </c>
      <c r="Q57" s="1">
        <f t="shared" si="23"/>
        <v>1.0755795520532532</v>
      </c>
      <c r="R57" s="1">
        <f t="shared" si="24"/>
        <v>-188.94198413491088</v>
      </c>
      <c r="S57" s="1">
        <f t="shared" si="25"/>
        <v>-282.00111683678921</v>
      </c>
      <c r="T57" s="1">
        <f t="shared" si="26"/>
        <v>-190.96372652533987</v>
      </c>
      <c r="U57" s="1">
        <f t="shared" si="27"/>
        <v>-701.43375181154136</v>
      </c>
      <c r="V57" s="1">
        <f t="shared" si="28"/>
        <v>1.7002409537524743</v>
      </c>
      <c r="Y57" s="20">
        <f>+$Z$20*SIGN(SOI!A56)*(ABS(SOI!A56))^$Y$2</f>
        <v>-0.51961521637058716</v>
      </c>
      <c r="Z57" s="20">
        <f t="shared" si="31"/>
        <v>-0.50068491169671681</v>
      </c>
      <c r="AA57" s="19">
        <f>+SIN((AVERAGE(H53:H64)+AVERAGE(H57:H60)/4)*($AA$19+AA56*$AA$18*AVERAGE(G53:G64))*$Y$20+$AA$17) - SIN($AA$17)</f>
        <v>-1.2172946894684977</v>
      </c>
      <c r="AB57" s="19">
        <f>+SIN((AVERAGE(H53:H64)+AVERAGE(H57:H60)*$AB$1)*($AA$19+AB56*$AA$18*AVERAGE(G53:G64))*$Y$20+$AA$17) - SIN($AA$17)+$AB$2</f>
        <v>-0.82531398300589376</v>
      </c>
      <c r="AC57">
        <f t="shared" si="30"/>
        <v>2.0999999999999998E-2</v>
      </c>
      <c r="AD57">
        <f t="shared" si="29"/>
        <v>0.71660977777178092</v>
      </c>
      <c r="AE57">
        <v>1</v>
      </c>
    </row>
    <row r="58" spans="1:31" x14ac:dyDescent="0.25">
      <c r="A58">
        <v>3.0000000000000009</v>
      </c>
      <c r="B58" s="2">
        <v>1882.9999999999973</v>
      </c>
      <c r="C58">
        <f>+D58+($D$2+E58+F58)*SOI!A57*IF(B58&gt;$C$18, IF(B58&lt;$C$19,-1,1),1)</f>
        <v>-2.2869372202779661</v>
      </c>
      <c r="D58">
        <f>+$D$3*((1-$D$5)*SOI!D57+$D$5*SOI!D56) +   $D$4*((1-$D$5)*SOI!E57+$D$5*SOI!E56)</f>
        <v>0</v>
      </c>
      <c r="E58">
        <f t="shared" si="17"/>
        <v>0.52174827406010138</v>
      </c>
      <c r="F58">
        <f t="shared" si="18"/>
        <v>4.4498543787180855</v>
      </c>
      <c r="G58">
        <f t="shared" si="19"/>
        <v>4.9716026527781869</v>
      </c>
      <c r="H58" s="21">
        <f t="shared" si="20"/>
        <v>5.8988642867070649</v>
      </c>
      <c r="I58" s="37">
        <f t="shared" si="11"/>
        <v>1.8566154731480604</v>
      </c>
      <c r="J58" s="1">
        <f t="shared" si="21"/>
        <v>-37.373936396891295</v>
      </c>
      <c r="K58" s="1">
        <f t="shared" si="22"/>
        <v>8.8736635880406851</v>
      </c>
      <c r="L58" s="1">
        <f t="shared" si="12"/>
        <v>0.23058325528504192</v>
      </c>
      <c r="M58" s="1">
        <f t="shared" si="13"/>
        <v>141.40222830478996</v>
      </c>
      <c r="N58" s="1">
        <f t="shared" si="14"/>
        <v>3.9101674981499217</v>
      </c>
      <c r="O58" s="1">
        <f t="shared" si="15"/>
        <v>4.1354963180174051</v>
      </c>
      <c r="P58" s="1">
        <f t="shared" si="16"/>
        <v>-0.25011899067989196</v>
      </c>
      <c r="Q58" s="1">
        <f t="shared" si="23"/>
        <v>276.70197470805346</v>
      </c>
      <c r="R58" s="1">
        <f t="shared" si="24"/>
        <v>-153.41605081296589</v>
      </c>
      <c r="S58" s="1">
        <f t="shared" si="25"/>
        <v>6.2127633952003603</v>
      </c>
      <c r="T58" s="1">
        <f t="shared" si="26"/>
        <v>10.019199678297548</v>
      </c>
      <c r="U58" s="1">
        <f t="shared" si="27"/>
        <v>5.1316982561017479</v>
      </c>
      <c r="V58" s="1">
        <f t="shared" si="28"/>
        <v>27.50893006080614</v>
      </c>
      <c r="Y58" s="20">
        <f>+$Z$20*SIGN(SOI!A57)*(ABS(SOI!A57))^$Y$2</f>
        <v>-0.40693974423626234</v>
      </c>
      <c r="Z58" s="20">
        <f t="shared" si="31"/>
        <v>-0.44885163623199625</v>
      </c>
      <c r="AA58" s="19">
        <f>+SIN((AVERAGE(H54:H65)+AVERAGE(H58:H61)/4)*($AA$19+AA57*$AA$18*AVERAGE(G54:G65))*$Y$20+$AA$17) - SIN($AA$17)</f>
        <v>-1.1789918837122022</v>
      </c>
      <c r="AB58" s="19">
        <f>+SIN((AVERAGE(H54:H65)+AVERAGE(H58:H61)*$AB$1)*($AA$19+AB57*$AA$18*AVERAGE(G54:G65))*$Y$20+$AA$17) - SIN($AA$17)+$AB$2</f>
        <v>-0.83479006214019913</v>
      </c>
      <c r="AC58">
        <f t="shared" si="30"/>
        <v>2.1599999999999998E-2</v>
      </c>
      <c r="AD58">
        <f t="shared" si="29"/>
        <v>0.7301402474802059</v>
      </c>
      <c r="AE58">
        <v>1</v>
      </c>
    </row>
    <row r="59" spans="1:31" x14ac:dyDescent="0.25">
      <c r="A59">
        <v>3.0833333333333344</v>
      </c>
      <c r="B59" s="2">
        <v>1883.0833333333305</v>
      </c>
      <c r="C59">
        <f>+D59+($D$2+E59+F59)*SOI!A58*IF(B59&gt;$C$18, IF(B59&lt;$C$19,-1,1),1)</f>
        <v>13.833916711175643</v>
      </c>
      <c r="D59">
        <f>+$D$3*((1-$D$5)*SOI!D58+$D$5*SOI!D57) +   $D$4*((1-$D$5)*SOI!E58+$D$5*SOI!E57)</f>
        <v>0</v>
      </c>
      <c r="E59">
        <f t="shared" si="17"/>
        <v>-28.465519440442122</v>
      </c>
      <c r="F59">
        <f t="shared" si="18"/>
        <v>0.23303635641019638</v>
      </c>
      <c r="G59">
        <f t="shared" si="19"/>
        <v>-28.232483084031927</v>
      </c>
      <c r="H59" s="21">
        <f t="shared" si="20"/>
        <v>8.256235648995558E-2</v>
      </c>
      <c r="I59" s="37">
        <f t="shared" si="11"/>
        <v>6.9475476847744631</v>
      </c>
      <c r="J59" s="1">
        <f t="shared" si="21"/>
        <v>-4.3560849676284707</v>
      </c>
      <c r="K59" s="1">
        <f t="shared" si="22"/>
        <v>-5.1741234386126975E-2</v>
      </c>
      <c r="L59" s="1">
        <f t="shared" si="12"/>
        <v>3.0620004381117262E-2</v>
      </c>
      <c r="M59" s="1">
        <f t="shared" si="13"/>
        <v>4.4042725116557131</v>
      </c>
      <c r="N59" s="1">
        <f t="shared" si="14"/>
        <v>0.16920144549276669</v>
      </c>
      <c r="O59" s="1">
        <f t="shared" si="15"/>
        <v>-3.5246749456229347</v>
      </c>
      <c r="P59" s="1">
        <f t="shared" si="16"/>
        <v>-1.2885805670626062E-2</v>
      </c>
      <c r="Q59" s="1">
        <f t="shared" si="23"/>
        <v>0.37293993895511646</v>
      </c>
      <c r="R59" s="1">
        <f t="shared" si="24"/>
        <v>-0.77376130380005781</v>
      </c>
      <c r="S59" s="1">
        <f t="shared" si="25"/>
        <v>1.0060118410480401</v>
      </c>
      <c r="T59" s="1">
        <f t="shared" si="26"/>
        <v>-1.1339709980025729</v>
      </c>
      <c r="U59" s="1">
        <f t="shared" si="27"/>
        <v>0.989317275150571</v>
      </c>
      <c r="V59" s="1">
        <f t="shared" si="28"/>
        <v>6.1326378150780347E-2</v>
      </c>
      <c r="Y59" s="20">
        <f>+$Z$20*SIGN(SOI!A58)*(ABS(SOI!A58))^$Y$2</f>
        <v>-0.41999994808913915</v>
      </c>
      <c r="Z59" s="20">
        <f t="shared" si="31"/>
        <v>-0.40213765043354188</v>
      </c>
      <c r="AA59" s="19">
        <f>+SIN((AVERAGE(H55:H66)+AVERAGE(H59:H62)/4)*($AA$19+AA58*$AA$18*AVERAGE(G55:G66))*$Y$20+$AA$17) - SIN($AA$17)</f>
        <v>-0.8379701327420479</v>
      </c>
      <c r="AB59" s="19">
        <f>+SIN((AVERAGE(H55:H66)+AVERAGE(H59:H62)*$AB$1)*($AA$19+AB58*$AA$18*AVERAGE(G55:G66))*$Y$20+$AA$17) - SIN($AA$17)+$AB$2</f>
        <v>-0.79595006097651533</v>
      </c>
      <c r="AC59">
        <f t="shared" si="30"/>
        <v>2.2199999999999998E-2</v>
      </c>
      <c r="AD59">
        <f t="shared" si="29"/>
        <v>0.43583248230850602</v>
      </c>
      <c r="AE59">
        <v>1</v>
      </c>
    </row>
    <row r="60" spans="1:31" x14ac:dyDescent="0.25">
      <c r="A60">
        <v>3.1666666666666679</v>
      </c>
      <c r="B60" s="2">
        <v>1883.1666666666638</v>
      </c>
      <c r="C60">
        <f>+D60+($D$2+E60+F60)*SOI!A59*IF(B60&gt;$C$18, IF(B60&lt;$C$19,-1,1),1)</f>
        <v>3.894311549543835</v>
      </c>
      <c r="D60">
        <f>+$D$3*((1-$D$5)*SOI!D59+$D$5*SOI!D58) +   $D$4*((1-$D$5)*SOI!E59+$D$5*SOI!E58)</f>
        <v>0</v>
      </c>
      <c r="E60">
        <f t="shared" si="17"/>
        <v>-8.5511418280545257</v>
      </c>
      <c r="F60">
        <f t="shared" si="18"/>
        <v>-1.1846370458050606</v>
      </c>
      <c r="G60">
        <f t="shared" si="19"/>
        <v>-9.7357788738595872</v>
      </c>
      <c r="H60" s="21">
        <f t="shared" si="20"/>
        <v>-0.82996579412305993</v>
      </c>
      <c r="I60" s="37">
        <f t="shared" si="11"/>
        <v>9.3154908524789537</v>
      </c>
      <c r="J60" s="1">
        <f t="shared" si="21"/>
        <v>-1.7255491092743396</v>
      </c>
      <c r="K60" s="1">
        <f t="shared" si="22"/>
        <v>-13.10355910655594</v>
      </c>
      <c r="L60" s="1">
        <f t="shared" si="12"/>
        <v>-0.70470696687276846</v>
      </c>
      <c r="M60" s="1">
        <f t="shared" si="13"/>
        <v>1.301160758369452</v>
      </c>
      <c r="N60" s="1">
        <f t="shared" si="14"/>
        <v>-8.8886973786595616E-2</v>
      </c>
      <c r="O60" s="1">
        <f t="shared" si="15"/>
        <v>-1.1492156328232681</v>
      </c>
      <c r="P60" s="1">
        <f t="shared" si="16"/>
        <v>0.434888870911398</v>
      </c>
      <c r="Q60" s="1">
        <f t="shared" si="23"/>
        <v>-5.7880159765187914E-2</v>
      </c>
      <c r="R60" s="1">
        <f t="shared" si="24"/>
        <v>0.16101711460791437</v>
      </c>
      <c r="S60" s="1">
        <f t="shared" si="25"/>
        <v>-0.70861664865176655</v>
      </c>
      <c r="T60" s="1">
        <f t="shared" si="26"/>
        <v>8.5091801346808129</v>
      </c>
      <c r="U60" s="1">
        <f t="shared" si="27"/>
        <v>-44.768909576588449</v>
      </c>
      <c r="V60" s="1">
        <f t="shared" si="28"/>
        <v>1.0872967371167863</v>
      </c>
      <c r="Y60" s="20">
        <f>+$Z$20*SIGN(SOI!A59)*(ABS(SOI!A59))^$Y$2</f>
        <v>-0.37947325897522405</v>
      </c>
      <c r="Z60" s="20">
        <f t="shared" si="31"/>
        <v>-0.36240767506342592</v>
      </c>
      <c r="AA60" s="19">
        <f>+SIN((AVERAGE(H56:H67)+AVERAGE(H60:H63)/4)*($AA$19+AA59*$AA$18*AVERAGE(G56:G67))*$Y$20+$AA$17) - SIN($AA$17)</f>
        <v>-0.79397991470986939</v>
      </c>
      <c r="AB60" s="19">
        <f>+SIN((AVERAGE(H56:H67)+AVERAGE(H60:H63)*$AB$1)*($AA$19+AB59*$AA$18*AVERAGE(G56:G67))*$Y$20+$AA$17) - SIN($AA$17)+$AB$2</f>
        <v>-0.80513872334103587</v>
      </c>
      <c r="AC60">
        <f t="shared" si="30"/>
        <v>2.2799999999999997E-2</v>
      </c>
      <c r="AD60">
        <f t="shared" si="29"/>
        <v>0.43157223964644348</v>
      </c>
      <c r="AE60">
        <v>1</v>
      </c>
    </row>
    <row r="61" spans="1:31" x14ac:dyDescent="0.25">
      <c r="A61">
        <v>3.2500000000000013</v>
      </c>
      <c r="B61" s="2">
        <v>1883.249999999997</v>
      </c>
      <c r="C61">
        <f>+D61+($D$2+E61+F61)*SOI!A60*IF(B61&gt;$C$18, IF(B61&lt;$C$19,-1,1),1)</f>
        <v>3.7675546966178954</v>
      </c>
      <c r="D61">
        <f>+$D$3*((1-$D$5)*SOI!D60+$D$5*SOI!D59) +   $D$4*((1-$D$5)*SOI!E60+$D$5*SOI!E59)</f>
        <v>0</v>
      </c>
      <c r="E61">
        <f t="shared" si="17"/>
        <v>-16.428314483768396</v>
      </c>
      <c r="F61">
        <f t="shared" si="18"/>
        <v>4.7641889777548352E-2</v>
      </c>
      <c r="G61">
        <f t="shared" si="19"/>
        <v>-16.380672593990848</v>
      </c>
      <c r="H61" s="21">
        <f t="shared" si="20"/>
        <v>0.23208225310985417</v>
      </c>
      <c r="I61" s="37">
        <f t="shared" si="11"/>
        <v>20.499215710953962</v>
      </c>
      <c r="J61" s="1">
        <f t="shared" si="21"/>
        <v>2.7315535652508833</v>
      </c>
      <c r="K61" s="1">
        <f t="shared" si="22"/>
        <v>-0.30385066498990881</v>
      </c>
      <c r="L61" s="1">
        <f t="shared" si="12"/>
        <v>2.5035228685937445E-2</v>
      </c>
      <c r="M61" s="1">
        <f t="shared" si="13"/>
        <v>-0.9360129398651712</v>
      </c>
      <c r="N61" s="1">
        <f t="shared" si="14"/>
        <v>-3.4987778864486604E-2</v>
      </c>
      <c r="O61" s="1">
        <f t="shared" si="15"/>
        <v>-12.356774551616841</v>
      </c>
      <c r="P61" s="1">
        <f t="shared" si="16"/>
        <v>-2.6399920391442965E-2</v>
      </c>
      <c r="Q61" s="1">
        <f t="shared" si="23"/>
        <v>1.6389242049069747E-2</v>
      </c>
      <c r="R61" s="1">
        <f t="shared" si="24"/>
        <v>-0.10033043374114733</v>
      </c>
      <c r="S61" s="1">
        <f t="shared" si="25"/>
        <v>-0.61379183345641719</v>
      </c>
      <c r="T61" s="1">
        <f t="shared" si="26"/>
        <v>-3.2503813192741431</v>
      </c>
      <c r="U61" s="1">
        <f t="shared" si="27"/>
        <v>5.9804290395240081</v>
      </c>
      <c r="V61" s="1">
        <f t="shared" si="28"/>
        <v>-2.5980688771592261E-2</v>
      </c>
      <c r="Y61" s="20">
        <f>+$Z$20*SIGN(SOI!A60)*(ABS(SOI!A60))^$Y$2</f>
        <v>-0.28774981812591449</v>
      </c>
      <c r="Z61" s="20">
        <f t="shared" si="31"/>
        <v>-0.34569595175755169</v>
      </c>
      <c r="AA61" s="19">
        <f>+SIN((AVERAGE(H57:H68)+AVERAGE(H61:H64)/4)*($AA$19+AA60*$AA$18*AVERAGE(G57:G68))*$Y$20+$AA$17) - SIN($AA$17)</f>
        <v>-0.66089544129957001</v>
      </c>
      <c r="AB61" s="19">
        <f>+SIN((AVERAGE(H57:H68)+AVERAGE(H61:H64)*$AB$1)*($AA$19+AB60*$AA$18*AVERAGE(G57:G68))*$Y$20+$AA$17) - SIN($AA$17)+$AB$2</f>
        <v>-0.60928858245078343</v>
      </c>
      <c r="AC61">
        <f t="shared" si="30"/>
        <v>2.3399999999999997E-2</v>
      </c>
      <c r="AD61">
        <f t="shared" si="29"/>
        <v>0.31519948954201832</v>
      </c>
      <c r="AE61">
        <v>1</v>
      </c>
    </row>
    <row r="62" spans="1:31" x14ac:dyDescent="0.25">
      <c r="A62">
        <v>3.3333333333333348</v>
      </c>
      <c r="B62" s="2">
        <v>1883.3333333333303</v>
      </c>
      <c r="C62">
        <f>+D62+($D$2+E62+F62)*SOI!A61*IF(B62&gt;$C$18, IF(B62&lt;$C$19,-1,1),1)</f>
        <v>1.1103527884748583</v>
      </c>
      <c r="D62">
        <f>+$D$3*((1-$D$5)*SOI!D61+$D$5*SOI!D60) +   $D$4*((1-$D$5)*SOI!E61+$D$5*SOI!E60)</f>
        <v>0</v>
      </c>
      <c r="E62">
        <f t="shared" si="17"/>
        <v>-1.8224715653280974</v>
      </c>
      <c r="F62">
        <f t="shared" si="18"/>
        <v>-1.0995094569741608</v>
      </c>
      <c r="G62">
        <f t="shared" si="19"/>
        <v>-2.9219810223022584</v>
      </c>
      <c r="H62" s="21">
        <f t="shared" si="20"/>
        <v>0.36040324346314878</v>
      </c>
      <c r="I62" s="37">
        <f t="shared" si="11"/>
        <v>1.9663609362988566</v>
      </c>
      <c r="J62" s="1">
        <f t="shared" si="21"/>
        <v>-9.9548040808757552</v>
      </c>
      <c r="K62" s="1">
        <f t="shared" si="22"/>
        <v>-4.7336989095782673</v>
      </c>
      <c r="L62" s="1">
        <f t="shared" si="12"/>
        <v>-0.13737316820734294</v>
      </c>
      <c r="M62" s="1">
        <f t="shared" si="13"/>
        <v>35.561400478428098</v>
      </c>
      <c r="N62" s="1">
        <f t="shared" si="14"/>
        <v>0.94151247551536832</v>
      </c>
      <c r="O62" s="1">
        <f t="shared" si="15"/>
        <v>-2.8423274617767738</v>
      </c>
      <c r="P62" s="1">
        <f t="shared" si="16"/>
        <v>0.32585449583528658</v>
      </c>
      <c r="Q62" s="1">
        <f t="shared" si="23"/>
        <v>16.75581584819292</v>
      </c>
      <c r="R62" s="1">
        <f t="shared" si="24"/>
        <v>-9.8393269423586496</v>
      </c>
      <c r="S62" s="1">
        <f t="shared" si="25"/>
        <v>1.5843707071894606</v>
      </c>
      <c r="T62" s="1">
        <f t="shared" si="26"/>
        <v>4.1025478290708417</v>
      </c>
      <c r="U62" s="1">
        <f t="shared" si="27"/>
        <v>-7.0807528232726726</v>
      </c>
      <c r="V62" s="1">
        <f t="shared" si="28"/>
        <v>-8.6294172113039327</v>
      </c>
      <c r="Y62" s="20">
        <f>+$Z$20*SIGN(SOI!A61)*(ABS(SOI!A61))^$Y$2</f>
        <v>-0.36986477817151658</v>
      </c>
      <c r="Z62" s="20">
        <f t="shared" si="31"/>
        <v>-0.31085635454876687</v>
      </c>
      <c r="AA62" s="19">
        <f>+SIN((AVERAGE(H58:H69)+AVERAGE(H62:H65)/4)*($AA$19+AA61*$AA$18*AVERAGE(G58:G69))*$Y$20+$AA$17) - SIN($AA$17)</f>
        <v>-1.2378350353416425</v>
      </c>
      <c r="AB62" s="19">
        <f>+SIN((AVERAGE(H58:H69)+AVERAGE(H62:H65)*$AB$1)*($AA$19+AB61*$AA$18*AVERAGE(G58:G69))*$Y$20+$AA$17) - SIN($AA$17)+$AB$2</f>
        <v>-1.2368067626359687</v>
      </c>
      <c r="AC62">
        <f t="shared" si="30"/>
        <v>2.3999999999999997E-2</v>
      </c>
      <c r="AD62">
        <f t="shared" si="29"/>
        <v>0.92697868079287571</v>
      </c>
      <c r="AE62">
        <v>1</v>
      </c>
    </row>
    <row r="63" spans="1:31" x14ac:dyDescent="0.25">
      <c r="A63">
        <v>3.4166666666666683</v>
      </c>
      <c r="B63" s="2">
        <v>1883.4166666666636</v>
      </c>
      <c r="C63">
        <f>+D63+($D$2+E63+F63)*SOI!A62*IF(B63&gt;$C$18, IF(B63&lt;$C$19,-1,1),1)</f>
        <v>1.1673622943265145</v>
      </c>
      <c r="D63">
        <f>+$D$3*((1-$D$5)*SOI!D62+$D$5*SOI!D61) +   $D$4*((1-$D$5)*SOI!E62+$D$5*SOI!E61)</f>
        <v>0</v>
      </c>
      <c r="E63">
        <f t="shared" si="17"/>
        <v>-5.532858920310499</v>
      </c>
      <c r="F63">
        <f t="shared" si="18"/>
        <v>-2.6009147910999175E-2</v>
      </c>
      <c r="G63">
        <f t="shared" si="19"/>
        <v>-5.5588680682214981</v>
      </c>
      <c r="H63" s="21">
        <f t="shared" si="20"/>
        <v>-2.5715480548346107E-2</v>
      </c>
      <c r="I63" s="37">
        <f t="shared" si="11"/>
        <v>-0.2282056212794657</v>
      </c>
      <c r="J63" s="1">
        <f t="shared" si="21"/>
        <v>2.6506274253979185E-2</v>
      </c>
      <c r="K63" s="1">
        <f t="shared" si="22"/>
        <v>-5.5332910107125105E-5</v>
      </c>
      <c r="L63" s="1">
        <f t="shared" si="12"/>
        <v>-1.6489617085517524E-3</v>
      </c>
      <c r="M63" s="1">
        <f t="shared" si="13"/>
        <v>0.81589021754837487</v>
      </c>
      <c r="N63" s="1">
        <f t="shared" si="14"/>
        <v>1.4995193610790018E-2</v>
      </c>
      <c r="O63" s="1">
        <f t="shared" si="15"/>
        <v>-1.9521212478732255</v>
      </c>
      <c r="P63" s="1">
        <f t="shared" si="16"/>
        <v>4.6202477502910069E-4</v>
      </c>
      <c r="Q63" s="1">
        <f t="shared" si="23"/>
        <v>6.1227206790147514E-3</v>
      </c>
      <c r="R63" s="1">
        <f t="shared" si="24"/>
        <v>4.1726058265284359E-4</v>
      </c>
      <c r="S63" s="1">
        <f t="shared" si="25"/>
        <v>-2.9285045482834032E-3</v>
      </c>
      <c r="T63" s="1">
        <f t="shared" si="26"/>
        <v>3.3821665245447309E-2</v>
      </c>
      <c r="U63" s="1">
        <f t="shared" si="27"/>
        <v>1.1651560139013368E-3</v>
      </c>
      <c r="V63" s="1">
        <f t="shared" si="28"/>
        <v>-1.9487180686132721E-4</v>
      </c>
      <c r="Y63" s="20">
        <f>+$Z$20*SIGN(SOI!A62)*(ABS(SOI!A62))^$Y$2</f>
        <v>-0.27495446734886958</v>
      </c>
      <c r="Z63" s="20">
        <f t="shared" si="31"/>
        <v>-0.23493973254866987</v>
      </c>
      <c r="AA63" s="19">
        <f>+SIN((AVERAGE(H59:H70)+AVERAGE(H63:H66)/4)*($AA$19+AA62*$AA$18*AVERAGE(G59:G70))*$Y$20+$AA$17) - SIN($AA$17)</f>
        <v>-0.79329273595128713</v>
      </c>
      <c r="AB63" s="19">
        <f>+SIN((AVERAGE(H59:H70)+AVERAGE(H63:H66)*$AB$1)*($AA$19+AB62*$AA$18*AVERAGE(G59:G70))*$Y$20+$AA$17) - SIN($AA$17)+$AB$2</f>
        <v>-0.81306218019127052</v>
      </c>
      <c r="AC63">
        <f t="shared" si="30"/>
        <v>2.4599999999999997E-2</v>
      </c>
      <c r="AD63">
        <f t="shared" si="29"/>
        <v>0.55835300340261729</v>
      </c>
      <c r="AE63">
        <v>1</v>
      </c>
    </row>
    <row r="64" spans="1:31" x14ac:dyDescent="0.25">
      <c r="A64">
        <v>3.5000000000000018</v>
      </c>
      <c r="B64" s="2">
        <v>1883.4999999999968</v>
      </c>
      <c r="C64">
        <f>+D64+($D$2+E64+F64)*SOI!A63*IF(B64&gt;$C$18, IF(B64&lt;$C$19,-1,1),1)</f>
        <v>-8.3029320167216425E-2</v>
      </c>
      <c r="D64">
        <f>+$D$3*((1-$D$5)*SOI!D63+$D$5*SOI!D62) +   $D$4*((1-$D$5)*SOI!E63+$D$5*SOI!E62)</f>
        <v>0</v>
      </c>
      <c r="E64">
        <f t="shared" si="17"/>
        <v>8.4195051288278329</v>
      </c>
      <c r="F64">
        <f t="shared" si="18"/>
        <v>-0.11657311210618948</v>
      </c>
      <c r="G64">
        <f t="shared" si="19"/>
        <v>8.3029320167216429</v>
      </c>
      <c r="H64" s="21">
        <f t="shared" si="20"/>
        <v>0.12895809011441386</v>
      </c>
      <c r="I64" s="37">
        <f t="shared" si="11"/>
        <v>7.3743804879431787</v>
      </c>
      <c r="J64" s="1">
        <f t="shared" si="21"/>
        <v>-1.8448438847684663</v>
      </c>
      <c r="K64" s="1">
        <f t="shared" si="22"/>
        <v>1.2932209487190019E-3</v>
      </c>
      <c r="L64" s="1">
        <f t="shared" si="12"/>
        <v>-5.7987615559958697E-2</v>
      </c>
      <c r="M64" s="1">
        <f t="shared" si="13"/>
        <v>1.7572900746645486</v>
      </c>
      <c r="N64" s="1">
        <f t="shared" si="14"/>
        <v>3.9507973542271355E-2</v>
      </c>
      <c r="O64" s="1">
        <f t="shared" si="15"/>
        <v>4.6695584832837492E-2</v>
      </c>
      <c r="P64" s="1">
        <f t="shared" si="16"/>
        <v>1.2836918178803849E-2</v>
      </c>
      <c r="Q64" s="1">
        <f t="shared" si="23"/>
        <v>3.4744723029772356E-2</v>
      </c>
      <c r="R64" s="1">
        <f t="shared" si="24"/>
        <v>-7.6515773106547988E-2</v>
      </c>
      <c r="S64" s="1">
        <f t="shared" si="25"/>
        <v>0.24933186369270438</v>
      </c>
      <c r="T64" s="1">
        <f t="shared" si="26"/>
        <v>-2.8450421008147687E-2</v>
      </c>
      <c r="U64" s="1">
        <f t="shared" si="27"/>
        <v>-1.046113468590208</v>
      </c>
      <c r="V64" s="1">
        <f t="shared" si="28"/>
        <v>-1.4265178078813976E-2</v>
      </c>
      <c r="Y64" s="20">
        <f>+$Z$20*SIGN(SOI!A63)*(ABS(SOI!A63))^$Y$2</f>
        <v>-5.9999952125623465E-2</v>
      </c>
      <c r="Z64" s="20">
        <f t="shared" si="31"/>
        <v>-0.14629246826313924</v>
      </c>
      <c r="AA64" s="19">
        <f>+SIN((AVERAGE(H60:H71)+AVERAGE(H64:H67)/4)*($AA$19+AA63*$AA$18*AVERAGE(G60:G71))*$Y$20+$AA$17) - SIN($AA$17)</f>
        <v>-0.95014782736756853</v>
      </c>
      <c r="AB64" s="19">
        <f>+SIN((AVERAGE(H60:H71)+AVERAGE(H64:H67)*$AB$1)*($AA$19+AB63*$AA$18*AVERAGE(G60:G71))*$Y$20+$AA$17) - SIN($AA$17)+$AB$2</f>
        <v>-0.96247508454503339</v>
      </c>
      <c r="AC64">
        <f t="shared" si="30"/>
        <v>2.5199999999999997E-2</v>
      </c>
      <c r="AD64">
        <f t="shared" si="29"/>
        <v>0.80385535910442929</v>
      </c>
      <c r="AE64">
        <v>1</v>
      </c>
    </row>
    <row r="65" spans="1:31" x14ac:dyDescent="0.25">
      <c r="A65">
        <v>3.5833333333333353</v>
      </c>
      <c r="B65" s="2">
        <v>1883.5833333333301</v>
      </c>
      <c r="C65">
        <f>+D65+($D$2+E65+F65)*SOI!A64*IF(B65&gt;$C$18, IF(B65&lt;$C$19,-1,1),1)</f>
        <v>-0.11392681623373607</v>
      </c>
      <c r="D65">
        <f>+$D$3*((1-$D$5)*SOI!D64+$D$5*SOI!D63) +   $D$4*((1-$D$5)*SOI!E64+$D$5*SOI!E63)</f>
        <v>0</v>
      </c>
      <c r="E65">
        <f t="shared" si="17"/>
        <v>3.7761851559932396</v>
      </c>
      <c r="F65">
        <f t="shared" si="18"/>
        <v>2.1375385131296054E-2</v>
      </c>
      <c r="G65">
        <f t="shared" si="19"/>
        <v>3.7975605411245357</v>
      </c>
      <c r="H65" s="21">
        <f t="shared" si="20"/>
        <v>0.1499478572284243</v>
      </c>
      <c r="I65" s="37">
        <f t="shared" si="11"/>
        <v>4.7583134308244102</v>
      </c>
      <c r="J65" s="1">
        <f t="shared" si="21"/>
        <v>-8.7872564377558776E-2</v>
      </c>
      <c r="K65" s="1">
        <f t="shared" si="22"/>
        <v>9.2267249762610169E-3</v>
      </c>
      <c r="L65" s="1">
        <f t="shared" si="12"/>
        <v>1.4525456187378914E-2</v>
      </c>
      <c r="M65" s="1">
        <f t="shared" si="13"/>
        <v>0.12972080398147062</v>
      </c>
      <c r="N65" s="1">
        <f t="shared" si="14"/>
        <v>5.1352690083282942E-3</v>
      </c>
      <c r="O65" s="1">
        <f t="shared" si="15"/>
        <v>1.8920366957519501</v>
      </c>
      <c r="P65" s="1">
        <f t="shared" si="16"/>
        <v>-9.0237561688318087E-3</v>
      </c>
      <c r="Q65" s="1">
        <f t="shared" si="23"/>
        <v>3.3337534193358812E-4</v>
      </c>
      <c r="R65" s="1">
        <f t="shared" si="24"/>
        <v>-4.7372149895524249E-4</v>
      </c>
      <c r="S65" s="1">
        <f t="shared" si="25"/>
        <v>2.0911429970051878E-2</v>
      </c>
      <c r="T65" s="1">
        <f t="shared" si="26"/>
        <v>0.28875995361771933</v>
      </c>
      <c r="U65" s="1">
        <f t="shared" si="27"/>
        <v>0.47449635028941034</v>
      </c>
      <c r="V65" s="1">
        <f t="shared" si="28"/>
        <v>1.3034135176450163E-3</v>
      </c>
      <c r="Y65" s="20">
        <f>+$Z$20*SIGN(SOI!A64)*(ABS(SOI!A64))^$Y$2</f>
        <v>-0.10392298531492468</v>
      </c>
      <c r="Z65" s="20">
        <f t="shared" si="31"/>
        <v>-0.13710306634210595</v>
      </c>
      <c r="AA65" s="19">
        <f>+SIN((AVERAGE(H61:H72)+AVERAGE(H65:H68)/4)*($AA$19+AA64*$AA$18*AVERAGE(G61:G72))*$Y$20+$AA$17) - SIN($AA$17)</f>
        <v>-0.92039793724427765</v>
      </c>
      <c r="AB65" s="19">
        <f>+SIN((AVERAGE(H61:H72)+AVERAGE(H65:H68)*$AB$1)*($AA$19+AB64*$AA$18*AVERAGE(G61:G72))*$Y$20+$AA$17) - SIN($AA$17)+$AB$2</f>
        <v>-0.99847673265310899</v>
      </c>
      <c r="AC65">
        <f t="shared" si="30"/>
        <v>2.5799999999999997E-2</v>
      </c>
      <c r="AD65">
        <f t="shared" si="29"/>
        <v>0.78329487090217165</v>
      </c>
      <c r="AE65">
        <v>1</v>
      </c>
    </row>
    <row r="66" spans="1:31" x14ac:dyDescent="0.25">
      <c r="A66">
        <v>3.6666666666666687</v>
      </c>
      <c r="B66" s="2">
        <v>1883.6666666666633</v>
      </c>
      <c r="C66">
        <f>+D66+($D$2+E66+F66)*SOI!A65*IF(B66&gt;$C$18, IF(B66&lt;$C$19,-1,1),1)</f>
        <v>-3.0975880036869299</v>
      </c>
      <c r="D66">
        <f>+$D$3*((1-$D$5)*SOI!D65+$D$5*SOI!D64) +   $D$4*((1-$D$5)*SOI!E65+$D$5*SOI!E64)</f>
        <v>0</v>
      </c>
      <c r="E66">
        <f t="shared" si="17"/>
        <v>19.286725467139554</v>
      </c>
      <c r="F66">
        <f t="shared" si="18"/>
        <v>-1.0656195630987908</v>
      </c>
      <c r="G66">
        <f t="shared" si="19"/>
        <v>18.221105904040762</v>
      </c>
      <c r="H66" s="21">
        <f t="shared" si="20"/>
        <v>-0.80856443449381898</v>
      </c>
      <c r="I66" s="37">
        <f t="shared" si="11"/>
        <v>18.090786195614733</v>
      </c>
      <c r="J66" s="1">
        <f t="shared" si="21"/>
        <v>67.200894770300025</v>
      </c>
      <c r="K66" s="1">
        <f t="shared" si="22"/>
        <v>83.538149260149382</v>
      </c>
      <c r="L66" s="1">
        <f t="shared" si="12"/>
        <v>-0.23388332896223249</v>
      </c>
      <c r="M66" s="1">
        <f t="shared" si="13"/>
        <v>-26.093178874668791</v>
      </c>
      <c r="N66" s="1">
        <f t="shared" si="14"/>
        <v>-0.84088730384503074</v>
      </c>
      <c r="O66" s="1">
        <f t="shared" si="15"/>
        <v>17.732890169439642</v>
      </c>
      <c r="P66" s="1">
        <f t="shared" si="16"/>
        <v>0.5413836934019397</v>
      </c>
      <c r="Q66" s="1">
        <f t="shared" si="23"/>
        <v>10.980583794170938</v>
      </c>
      <c r="R66" s="1">
        <f t="shared" si="24"/>
        <v>-59.322500192369375</v>
      </c>
      <c r="S66" s="1">
        <f t="shared" si="25"/>
        <v>-13.018553245189702</v>
      </c>
      <c r="T66" s="1">
        <f t="shared" si="26"/>
        <v>-43.576908673265613</v>
      </c>
      <c r="U66" s="1">
        <f t="shared" si="27"/>
        <v>-108.23185213906991</v>
      </c>
      <c r="V66" s="1">
        <f t="shared" si="28"/>
        <v>12.804854149603058</v>
      </c>
      <c r="Y66" s="20">
        <f>+$Z$20*SIGN(SOI!A65)*(ABS(SOI!A65))^$Y$2</f>
        <v>-0.24738626158576971</v>
      </c>
      <c r="Z66" s="20">
        <f t="shared" si="31"/>
        <v>-0.24671787678651394</v>
      </c>
      <c r="AA66" s="19">
        <f>+SIN((AVERAGE(H62:H73)+AVERAGE(H66:H69)/4)*($AA$19+AA65*$AA$18*AVERAGE(G62:G73))*$Y$20+$AA$17) - SIN($AA$17)</f>
        <v>-1.2875923205861473</v>
      </c>
      <c r="AB66" s="19">
        <f>+SIN((AVERAGE(H62:H73)+AVERAGE(H66:H69)*$AB$1)*($AA$19+AB65*$AA$18*AVERAGE(G62:G73))*$Y$20+$AA$17) - SIN($AA$17)+$AB$2</f>
        <v>-1.0797562732241799</v>
      </c>
      <c r="AC66">
        <f t="shared" si="30"/>
        <v>2.6399999999999996E-2</v>
      </c>
      <c r="AD66">
        <f t="shared" si="29"/>
        <v>1.0408744437996333</v>
      </c>
      <c r="AE66">
        <v>1</v>
      </c>
    </row>
    <row r="67" spans="1:31" x14ac:dyDescent="0.25">
      <c r="A67">
        <v>3.7500000000000022</v>
      </c>
      <c r="B67" s="2">
        <v>1883.7499999999966</v>
      </c>
      <c r="C67">
        <f>+D67+($D$2+E67+F67)*SOI!A66*IF(B67&gt;$C$18, IF(B67&lt;$C$19,-1,1),1)</f>
        <v>-2.9094603734927404</v>
      </c>
      <c r="D67">
        <f>+$D$3*((1-$D$5)*SOI!D66+$D$5*SOI!D65) +   $D$4*((1-$D$5)*SOI!E66+$D$5*SOI!E65)</f>
        <v>0</v>
      </c>
      <c r="E67">
        <f t="shared" si="17"/>
        <v>6.9813909414478843</v>
      </c>
      <c r="F67">
        <f t="shared" si="18"/>
        <v>-5.4104337893739807E-2</v>
      </c>
      <c r="G67">
        <f t="shared" si="19"/>
        <v>6.9272866035541441</v>
      </c>
      <c r="H67" s="21">
        <f t="shared" si="20"/>
        <v>7.4733468691666499E-2</v>
      </c>
      <c r="I67" s="37">
        <f t="shared" si="11"/>
        <v>1.1397593465608189</v>
      </c>
      <c r="J67" s="1">
        <f t="shared" si="21"/>
        <v>0.28262281028027303</v>
      </c>
      <c r="K67" s="1">
        <f t="shared" si="22"/>
        <v>1.2877601028608748E-3</v>
      </c>
      <c r="L67" s="1">
        <f t="shared" si="12"/>
        <v>-6.6667990478215631E-4</v>
      </c>
      <c r="M67" s="1">
        <f t="shared" si="13"/>
        <v>-1.7418206099680125</v>
      </c>
      <c r="N67" s="1">
        <f t="shared" si="14"/>
        <v>-5.3741921616132921E-2</v>
      </c>
      <c r="O67" s="1">
        <f t="shared" si="15"/>
        <v>4.2829844428625625</v>
      </c>
      <c r="P67" s="1">
        <f t="shared" si="16"/>
        <v>1.212188657945768E-2</v>
      </c>
      <c r="Q67" s="1">
        <f t="shared" si="23"/>
        <v>4.6846511913203354E-2</v>
      </c>
      <c r="R67" s="1">
        <f t="shared" si="24"/>
        <v>-1.5945090815531745E-2</v>
      </c>
      <c r="S67" s="1">
        <f t="shared" si="25"/>
        <v>-5.2419616680005617E-2</v>
      </c>
      <c r="T67" s="1">
        <f t="shared" si="26"/>
        <v>-3.0001397769337558E-2</v>
      </c>
      <c r="U67" s="1">
        <f t="shared" si="27"/>
        <v>-0.15267778732616946</v>
      </c>
      <c r="V67" s="1">
        <f t="shared" si="28"/>
        <v>1.8323780364119906E-2</v>
      </c>
      <c r="Y67" s="20">
        <f>+$Z$20*SIGN(SOI!A66)*(ABS(SOI!A66))^$Y$2</f>
        <v>-0.38884438345884748</v>
      </c>
      <c r="Z67" s="20">
        <f t="shared" si="31"/>
        <v>-0.30588517226808981</v>
      </c>
      <c r="AA67" s="19">
        <f>+SIN((AVERAGE(H63:H74)+AVERAGE(H67:H70)/4)*($AA$19+AA66*$AA$18*AVERAGE(G63:G74))*$Y$20+$AA$17) - SIN($AA$17)</f>
        <v>-1.2848445648349323</v>
      </c>
      <c r="AB67" s="19">
        <f>+SIN((AVERAGE(H63:H74)+AVERAGE(H67:H70)*$AB$1)*($AA$19+AB66*$AA$18*AVERAGE(G63:G74))*$Y$20+$AA$17) - SIN($AA$17)+$AB$2</f>
        <v>-1.0631894815702347</v>
      </c>
      <c r="AC67">
        <f t="shared" si="30"/>
        <v>2.6999999999999996E-2</v>
      </c>
      <c r="AD67">
        <f t="shared" si="29"/>
        <v>0.9789593925668425</v>
      </c>
      <c r="AE67">
        <v>1</v>
      </c>
    </row>
    <row r="68" spans="1:31" x14ac:dyDescent="0.25">
      <c r="A68">
        <v>3.8333333333333357</v>
      </c>
      <c r="B68" s="2">
        <v>1883.8333333333298</v>
      </c>
      <c r="C68">
        <f>+D68+($D$2+E68+F68)*SOI!A67*IF(B68&gt;$C$18, IF(B68&lt;$C$19,-1,1),1)</f>
        <v>-7.8165239713744388</v>
      </c>
      <c r="D68">
        <f>+$D$3*((1-$D$5)*SOI!D67+$D$5*SOI!D66) +   $D$4*((1-$D$5)*SOI!E67+$D$5*SOI!E66)</f>
        <v>0</v>
      </c>
      <c r="E68">
        <f t="shared" si="17"/>
        <v>36.513169616044749</v>
      </c>
      <c r="F68">
        <f t="shared" si="18"/>
        <v>-0.98351520070639231</v>
      </c>
      <c r="G68">
        <f t="shared" si="19"/>
        <v>35.529654415338356</v>
      </c>
      <c r="H68" s="21">
        <f t="shared" si="20"/>
        <v>-1.6505382323971785</v>
      </c>
      <c r="I68" s="37">
        <f t="shared" si="11"/>
        <v>-26.087424634351706</v>
      </c>
      <c r="J68" s="1">
        <f t="shared" si="21"/>
        <v>-100.63142884280008</v>
      </c>
      <c r="K68" s="1">
        <f t="shared" si="22"/>
        <v>1.8916478629087487E-2</v>
      </c>
      <c r="L68" s="1">
        <f t="shared" si="12"/>
        <v>-0.39370624417746658</v>
      </c>
      <c r="M68" s="1">
        <f t="shared" si="13"/>
        <v>-27.096413337878911</v>
      </c>
      <c r="N68" s="1">
        <f t="shared" si="14"/>
        <v>-0.53866128954957448</v>
      </c>
      <c r="O68" s="1">
        <f t="shared" si="15"/>
        <v>1.3771595061303608</v>
      </c>
      <c r="P68" s="1">
        <f t="shared" si="16"/>
        <v>9.3774090159963539E-4</v>
      </c>
      <c r="Q68" s="1">
        <f t="shared" si="23"/>
        <v>7.3044617406094625</v>
      </c>
      <c r="R68" s="1">
        <f t="shared" si="24"/>
        <v>56.905730277748241</v>
      </c>
      <c r="S68" s="1">
        <f t="shared" si="25"/>
        <v>12.025813412223444</v>
      </c>
      <c r="T68" s="1">
        <f t="shared" si="26"/>
        <v>-5.6968419975281348</v>
      </c>
      <c r="U68" s="1">
        <f t="shared" si="27"/>
        <v>0.27033765696671541</v>
      </c>
      <c r="V68" s="1">
        <f t="shared" si="28"/>
        <v>1.4207913218022748E-2</v>
      </c>
      <c r="Y68" s="20">
        <f>+$Z$20*SIGN(SOI!A67)*(ABS(SOI!A67))^$Y$2</f>
        <v>-0.28142487175965242</v>
      </c>
      <c r="Z68" s="20">
        <f t="shared" si="31"/>
        <v>-0.29825620731602787</v>
      </c>
      <c r="AA68" s="19">
        <f>+SIN((AVERAGE(H64:H75)+AVERAGE(H68:H71)/4)*($AA$19+AA67*$AA$18*AVERAGE(G64:G75))*$Y$20+$AA$17) - SIN($AA$17)</f>
        <v>-1.2866463625147182</v>
      </c>
      <c r="AB68" s="19">
        <f>+SIN((AVERAGE(H64:H75)+AVERAGE(H68:H71)*$AB$1)*($AA$19+AB67*$AA$18*AVERAGE(G64:G75))*$Y$20+$AA$17) - SIN($AA$17)+$AB$2</f>
        <v>-1.0815387397098719</v>
      </c>
      <c r="AC68">
        <f t="shared" si="30"/>
        <v>2.7599999999999996E-2</v>
      </c>
      <c r="AD68">
        <f t="shared" si="29"/>
        <v>0.98839015519869033</v>
      </c>
      <c r="AE68">
        <v>1</v>
      </c>
    </row>
    <row r="69" spans="1:31" x14ac:dyDescent="0.25">
      <c r="A69">
        <v>3.9166666666666692</v>
      </c>
      <c r="B69" s="2">
        <v>1883.9166666666631</v>
      </c>
      <c r="C69">
        <f>+D69+($D$2+E69+F69)*SOI!A68*IF(B69&gt;$C$18, IF(B69&lt;$C$19,-1,1),1)</f>
        <v>64.777337177233576</v>
      </c>
      <c r="D69">
        <f>+$D$3*((1-$D$5)*SOI!D68+$D$5*SOI!D67) +   $D$4*((1-$D$5)*SOI!E68+$D$5*SOI!E67)</f>
        <v>0</v>
      </c>
      <c r="E69">
        <f t="shared" si="17"/>
        <v>-462.47332540611978</v>
      </c>
      <c r="F69">
        <f t="shared" si="18"/>
        <v>-0.22194014554853247</v>
      </c>
      <c r="G69">
        <f t="shared" si="19"/>
        <v>-462.69526555166834</v>
      </c>
      <c r="H69" s="21">
        <f t="shared" si="20"/>
        <v>15.887696008211618</v>
      </c>
      <c r="I69" s="37">
        <f t="shared" si="11"/>
        <v>568.8176225547619</v>
      </c>
      <c r="J69" s="1">
        <f t="shared" si="21"/>
        <v>278.0484519912892</v>
      </c>
      <c r="K69" s="1">
        <f t="shared" si="22"/>
        <v>-27.328156569924978</v>
      </c>
      <c r="L69" s="1">
        <f t="shared" si="12"/>
        <v>-0.24086254653387926</v>
      </c>
      <c r="M69" s="1">
        <f t="shared" si="13"/>
        <v>-3.4336562544560634</v>
      </c>
      <c r="N69" s="1">
        <f t="shared" si="14"/>
        <v>-2.3117026411270003E-2</v>
      </c>
      <c r="O69" s="1">
        <f t="shared" si="15"/>
        <v>-110.75555190357697</v>
      </c>
      <c r="P69" s="1">
        <f t="shared" si="16"/>
        <v>2.7534339946416683E-2</v>
      </c>
      <c r="Q69" s="1">
        <f t="shared" si="23"/>
        <v>3.9723675758758112E-2</v>
      </c>
      <c r="R69" s="1">
        <f t="shared" si="24"/>
        <v>-6.7477509675126859</v>
      </c>
      <c r="S69" s="1">
        <f t="shared" si="25"/>
        <v>-11.253108321115974</v>
      </c>
      <c r="T69" s="1">
        <f t="shared" si="26"/>
        <v>280.29309985918553</v>
      </c>
      <c r="U69" s="1">
        <f t="shared" si="27"/>
        <v>-173.07733193603363</v>
      </c>
      <c r="V69" s="1">
        <f t="shared" si="28"/>
        <v>1.7903515204479789E-2</v>
      </c>
      <c r="Y69" s="20">
        <f>+$Z$20*SIGN(SOI!A68)*(ABS(SOI!A68))^$Y$2</f>
        <v>-0.22449936672958373</v>
      </c>
      <c r="Z69" s="20">
        <f t="shared" si="31"/>
        <v>-0.23497388326868848</v>
      </c>
      <c r="AA69" s="19">
        <f>+SIN((AVERAGE(H65:H76)+AVERAGE(H69:H72)/4)*($AA$19+AA68*$AA$18*AVERAGE(G65:G76))*$Y$20+$AA$17) - SIN($AA$17)</f>
        <v>-1.2889699742060767</v>
      </c>
      <c r="AB69" s="19">
        <f>+SIN((AVERAGE(H65:H76)+AVERAGE(H69:H72)*$AB$1)*($AA$19+AB68*$AA$18*AVERAGE(G65:G76))*$Y$20+$AA$17) - SIN($AA$17)+$AB$2</f>
        <v>-1.0608568553934181</v>
      </c>
      <c r="AC69">
        <f t="shared" si="30"/>
        <v>2.8199999999999996E-2</v>
      </c>
      <c r="AD69">
        <f t="shared" si="29"/>
        <v>1.0539960909373882</v>
      </c>
      <c r="AE69">
        <v>1</v>
      </c>
    </row>
    <row r="70" spans="1:31" x14ac:dyDescent="0.25">
      <c r="A70">
        <v>4.0000000000000027</v>
      </c>
      <c r="B70" s="2">
        <v>1883.9999999999964</v>
      </c>
      <c r="C70">
        <f>+D70+($D$2+E70+F70)*SOI!A69*IF(B70&gt;$C$18, IF(B70&lt;$C$19,-1,1),1)</f>
        <v>-0.10412947117814554</v>
      </c>
      <c r="D70">
        <f>+$D$3*((1-$D$5)*SOI!D69+$D$5*SOI!D68) +   $D$4*((1-$D$5)*SOI!E69+$D$5*SOI!E68)</f>
        <v>0</v>
      </c>
      <c r="E70">
        <f t="shared" si="17"/>
        <v>-3.5032228225461211</v>
      </c>
      <c r="F70">
        <f t="shared" si="18"/>
        <v>4.4498543787110805</v>
      </c>
      <c r="G70">
        <f t="shared" si="19"/>
        <v>0.94663155616495942</v>
      </c>
      <c r="H70" s="21">
        <f t="shared" si="20"/>
        <v>0.38663839471868872</v>
      </c>
      <c r="I70" s="37">
        <f t="shared" si="11"/>
        <v>1.2941892627277267</v>
      </c>
      <c r="J70" s="1">
        <f t="shared" si="21"/>
        <v>8.608234405666213</v>
      </c>
      <c r="K70" s="1">
        <f t="shared" si="22"/>
        <v>141.73627100585944</v>
      </c>
      <c r="L70" s="1">
        <f t="shared" si="12"/>
        <v>1.4634775553349544</v>
      </c>
      <c r="M70" s="1">
        <f t="shared" si="13"/>
        <v>-46.722456560771391</v>
      </c>
      <c r="N70" s="1">
        <f t="shared" si="14"/>
        <v>-2.797268637909903</v>
      </c>
      <c r="O70" s="1">
        <f t="shared" si="15"/>
        <v>1.2066546476412112</v>
      </c>
      <c r="P70" s="1">
        <f t="shared" si="16"/>
        <v>-2.1573025575417564</v>
      </c>
      <c r="Q70" s="1">
        <f t="shared" si="23"/>
        <v>65.406436560094036</v>
      </c>
      <c r="R70" s="1">
        <f t="shared" si="24"/>
        <v>-25.278706999947573</v>
      </c>
      <c r="S70" s="1">
        <f t="shared" si="25"/>
        <v>-3.0981287071036445</v>
      </c>
      <c r="T70" s="1">
        <f t="shared" si="26"/>
        <v>18.554390116836057</v>
      </c>
      <c r="U70" s="1">
        <f t="shared" si="27"/>
        <v>30.853279225440041</v>
      </c>
      <c r="V70" s="1">
        <f t="shared" si="28"/>
        <v>-169.73714958039093</v>
      </c>
      <c r="Y70" s="20">
        <f>+$Z$20*SIGN(SOI!A69)*(ABS(SOI!A69))^$Y$2</f>
        <v>-0.19899741131682924</v>
      </c>
      <c r="Z70" s="20">
        <f t="shared" si="31"/>
        <v>-0.16116557672401213</v>
      </c>
      <c r="AA70" s="19">
        <f>+SIN((AVERAGE(H66:H77)+AVERAGE(H70:H73)/4)*($AA$19+AA69*$AA$18*AVERAGE(G66:G77))*$Y$20+$AA$17) - SIN($AA$17)</f>
        <v>-0.97970193325562138</v>
      </c>
      <c r="AB70" s="19">
        <f>+SIN((AVERAGE(H66:H77)+AVERAGE(H70:H73)*$AB$1)*($AA$19+AB69*$AA$18*AVERAGE(G66:G77))*$Y$20+$AA$17) - SIN($AA$17)+$AB$2</f>
        <v>-1.0008655296803879</v>
      </c>
      <c r="AC70">
        <f t="shared" si="30"/>
        <v>2.8799999999999996E-2</v>
      </c>
      <c r="AD70">
        <f t="shared" si="29"/>
        <v>0.81853635653160928</v>
      </c>
      <c r="AE70">
        <v>1</v>
      </c>
    </row>
    <row r="71" spans="1:31" x14ac:dyDescent="0.25">
      <c r="A71">
        <v>4.0833333333333357</v>
      </c>
      <c r="B71" s="2">
        <v>1884.0833333333296</v>
      </c>
      <c r="C71">
        <f>+D71+($D$2+E71+F71)*SOI!A70*IF(B71&gt;$C$18, IF(B71&lt;$C$19,-1,1),1)</f>
        <v>-0.28225640993867496</v>
      </c>
      <c r="D71">
        <f>+$D$3*((1-$D$5)*SOI!D70+$D$5*SOI!D69) +   $D$4*((1-$D$5)*SOI!E70+$D$5*SOI!E69)</f>
        <v>0</v>
      </c>
      <c r="E71">
        <f t="shared" si="17"/>
        <v>27.992604637405478</v>
      </c>
      <c r="F71">
        <f t="shared" si="18"/>
        <v>0.23303635646201504</v>
      </c>
      <c r="G71">
        <f t="shared" si="19"/>
        <v>28.225640993867493</v>
      </c>
      <c r="H71" s="21">
        <f t="shared" si="20"/>
        <v>-0.22806305951876166</v>
      </c>
      <c r="I71" s="37">
        <f t="shared" si="11"/>
        <v>-10.250495001777132</v>
      </c>
      <c r="J71" s="1">
        <f t="shared" si="21"/>
        <v>-9.5870557720761163</v>
      </c>
      <c r="K71" s="1">
        <f t="shared" si="22"/>
        <v>1.0201508194922821E-2</v>
      </c>
      <c r="L71" s="1">
        <f t="shared" si="12"/>
        <v>1.0732849624844411E-4</v>
      </c>
      <c r="M71" s="1">
        <f t="shared" si="13"/>
        <v>-6.5697643539017694</v>
      </c>
      <c r="N71" s="1">
        <f t="shared" si="14"/>
        <v>-0.17505189162484119</v>
      </c>
      <c r="O71" s="1">
        <f t="shared" si="15"/>
        <v>23.972190296326662</v>
      </c>
      <c r="P71" s="1">
        <f t="shared" si="16"/>
        <v>-0.10657141536204026</v>
      </c>
      <c r="Q71" s="1">
        <f t="shared" si="23"/>
        <v>0.57554229502487786</v>
      </c>
      <c r="R71" s="1">
        <f t="shared" si="24"/>
        <v>1.761808323491407</v>
      </c>
      <c r="S71" s="1">
        <f t="shared" si="25"/>
        <v>1.5356036428589512</v>
      </c>
      <c r="T71" s="1">
        <f t="shared" si="26"/>
        <v>2.7033382451569533E-2</v>
      </c>
      <c r="U71" s="1">
        <f t="shared" si="27"/>
        <v>-12.071967309735452</v>
      </c>
      <c r="V71" s="1">
        <f t="shared" si="28"/>
        <v>-0.5247340083053722</v>
      </c>
      <c r="Y71" s="20">
        <f>+$Z$20*SIGN(SOI!A70)*(ABS(SOI!A70))^$Y$2</f>
        <v>-5.9999952125623465E-2</v>
      </c>
      <c r="Z71" s="20">
        <f t="shared" si="31"/>
        <v>-8.6332454480817569E-2</v>
      </c>
      <c r="AA71" s="19">
        <f>+SIN((AVERAGE(H67:H78)+AVERAGE(H71:H74)/4)*($AA$19+AA70*$AA$18*AVERAGE(G67:G78))*$Y$20+$AA$17) - SIN($AA$17)</f>
        <v>-1.1858644565731518</v>
      </c>
      <c r="AB71" s="19">
        <f>+SIN((AVERAGE(H67:H78)+AVERAGE(H71:H74)*$AB$1)*($AA$19+AB70*$AA$18*AVERAGE(G67:G78))*$Y$20+$AA$17) - SIN($AA$17)+$AB$2</f>
        <v>-1.1568943809408752</v>
      </c>
      <c r="AC71">
        <f t="shared" si="30"/>
        <v>2.9399999999999996E-2</v>
      </c>
      <c r="AD71">
        <f t="shared" si="29"/>
        <v>1.0995320020923343</v>
      </c>
      <c r="AE71">
        <v>1</v>
      </c>
    </row>
    <row r="72" spans="1:31" x14ac:dyDescent="0.25">
      <c r="A72">
        <v>4.1666666666666687</v>
      </c>
      <c r="B72" s="2">
        <v>1884.1666666666629</v>
      </c>
      <c r="C72">
        <f>+D72+($D$2+E72+F72)*SOI!A71*IF(B72&gt;$C$18, IF(B72&lt;$C$19,-1,1),1)</f>
        <v>0</v>
      </c>
      <c r="D72">
        <f>+$D$3*((1-$D$5)*SOI!D71+$D$5*SOI!D70) +   $D$4*((1-$D$5)*SOI!E71+$D$5*SOI!E70)</f>
        <v>0</v>
      </c>
      <c r="E72">
        <f t="shared" si="17"/>
        <v>4.8302712588673913</v>
      </c>
      <c r="F72">
        <f t="shared" si="18"/>
        <v>-1.1846370458363538</v>
      </c>
      <c r="G72">
        <f t="shared" si="19"/>
        <v>3.6456342130310375</v>
      </c>
      <c r="H72" s="21">
        <f t="shared" si="20"/>
        <v>0.54244901577096871</v>
      </c>
      <c r="I72" s="37">
        <f t="shared" si="11"/>
        <v>2.3087456588474553</v>
      </c>
      <c r="J72" s="1">
        <f t="shared" si="21"/>
        <v>-12.870538161232478</v>
      </c>
      <c r="K72" s="1">
        <f t="shared" si="22"/>
        <v>1.6492904394510026</v>
      </c>
      <c r="L72" s="1">
        <f t="shared" si="12"/>
        <v>-0.34825887621115831</v>
      </c>
      <c r="M72" s="1">
        <f t="shared" si="13"/>
        <v>39.158855628796879</v>
      </c>
      <c r="N72" s="1">
        <f t="shared" si="14"/>
        <v>0.82975183916052375</v>
      </c>
      <c r="O72" s="1">
        <f t="shared" si="15"/>
        <v>0.72895840552329394</v>
      </c>
      <c r="P72" s="1">
        <f t="shared" si="16"/>
        <v>0.17461892534708634</v>
      </c>
      <c r="Q72" s="1">
        <f t="shared" si="23"/>
        <v>16.260685828832763</v>
      </c>
      <c r="R72" s="1">
        <f t="shared" si="24"/>
        <v>-11.2111851722001</v>
      </c>
      <c r="S72" s="1">
        <f t="shared" si="25"/>
        <v>1.6394259415920198</v>
      </c>
      <c r="T72" s="1">
        <f t="shared" si="26"/>
        <v>-2.6673657464997071</v>
      </c>
      <c r="U72" s="1">
        <f t="shared" si="27"/>
        <v>-4.4551248775177301</v>
      </c>
      <c r="V72" s="1">
        <f t="shared" si="28"/>
        <v>-4.075409045341412</v>
      </c>
      <c r="Y72" s="20">
        <f>+$Z$20*SIGN(SOI!A71)*(ABS(SOI!A71))^$Y$2</f>
        <v>0</v>
      </c>
      <c r="Z72" s="20">
        <f t="shared" si="31"/>
        <v>8.1980382427933082E-2</v>
      </c>
      <c r="AA72" s="19">
        <f>+SIN((AVERAGE(H68:H79)+AVERAGE(H72:H75)/4)*($AA$19+AA71*$AA$18*AVERAGE(G68:G79))*$Y$20+$AA$17) - SIN($AA$17)</f>
        <v>-1.1285161474536487</v>
      </c>
      <c r="AB72" s="19">
        <f>+SIN((AVERAGE(H68:H79)+AVERAGE(H72:H75)*$AB$1)*($AA$19+AB71*$AA$18*AVERAGE(G68:G79))*$Y$20+$AA$17) - SIN($AA$17)+$AB$2</f>
        <v>-1.1014607958215685</v>
      </c>
      <c r="AC72">
        <f t="shared" si="30"/>
        <v>2.9999999999999995E-2</v>
      </c>
      <c r="AD72">
        <f t="shared" si="29"/>
        <v>1.2104965298815817</v>
      </c>
      <c r="AE72">
        <v>1</v>
      </c>
    </row>
    <row r="73" spans="1:31" x14ac:dyDescent="0.25">
      <c r="A73">
        <v>4.2500000000000018</v>
      </c>
      <c r="B73" s="2">
        <v>1884.2499999999961</v>
      </c>
      <c r="C73">
        <f>+D73+($D$2+E73+F73)*SOI!A72*IF(B73&gt;$C$18, IF(B73&lt;$C$19,-1,1),1)</f>
        <v>4.2399014238968347</v>
      </c>
      <c r="D73">
        <f>+$D$3*((1-$D$5)*SOI!D72+$D$5*SOI!D71) +   $D$4*((1-$D$5)*SOI!E72+$D$5*SOI!E71)</f>
        <v>0</v>
      </c>
      <c r="E73">
        <f t="shared" si="17"/>
        <v>16.259671279049691</v>
      </c>
      <c r="F73">
        <f t="shared" si="18"/>
        <v>4.7641889784286073E-2</v>
      </c>
      <c r="G73">
        <f t="shared" si="19"/>
        <v>16.307313168833979</v>
      </c>
      <c r="H73" s="21">
        <f t="shared" si="20"/>
        <v>0.44907376413995209</v>
      </c>
      <c r="I73" s="37">
        <f t="shared" si="11"/>
        <v>19.054876702727416</v>
      </c>
      <c r="J73" s="1">
        <f t="shared" si="21"/>
        <v>3.4329938356113376</v>
      </c>
      <c r="K73" s="1">
        <f t="shared" si="22"/>
        <v>2.9732511254150235E-4</v>
      </c>
      <c r="L73" s="1">
        <f t="shared" si="12"/>
        <v>3.5121655421447975E-2</v>
      </c>
      <c r="M73" s="1">
        <f t="shared" si="13"/>
        <v>-1.2655411100973497</v>
      </c>
      <c r="N73" s="1">
        <f t="shared" si="14"/>
        <v>-4.8452238823604192E-3</v>
      </c>
      <c r="O73" s="1">
        <f t="shared" si="15"/>
        <v>0.90695822729550035</v>
      </c>
      <c r="P73" s="1">
        <f t="shared" si="16"/>
        <v>-2.5088138669189497E-4</v>
      </c>
      <c r="Q73" s="1">
        <f t="shared" si="23"/>
        <v>3.0686739760759072E-3</v>
      </c>
      <c r="R73" s="1">
        <f t="shared" si="24"/>
        <v>-1.7461979267121605E-2</v>
      </c>
      <c r="S73" s="1">
        <f t="shared" si="25"/>
        <v>-7.9010985638179182E-2</v>
      </c>
      <c r="T73" s="1">
        <f t="shared" si="26"/>
        <v>0.33468780624640126</v>
      </c>
      <c r="U73" s="1">
        <f t="shared" si="27"/>
        <v>5.2828352048470001E-2</v>
      </c>
      <c r="V73" s="1">
        <f t="shared" si="28"/>
        <v>-3.4191169887144451E-5</v>
      </c>
      <c r="Y73" s="20">
        <f>+$Z$20*SIGN(SOI!A72)*(ABS(SOI!A72))^$Y$2</f>
        <v>0.30594109940942271</v>
      </c>
      <c r="Z73" s="20">
        <f t="shared" si="31"/>
        <v>0.22847145279488226</v>
      </c>
      <c r="AA73" s="19">
        <f>+SIN((AVERAGE(H69:H80)+AVERAGE(H73:H76)/4)*($AA$19+AA72*$AA$18*AVERAGE(G69:G80))*$Y$20+$AA$17) - SIN($AA$17)</f>
        <v>-1.1343955755765238</v>
      </c>
      <c r="AB73" s="19">
        <f>+SIN((AVERAGE(H69:H80)+AVERAGE(H73:H76)*$AB$1)*($AA$19+AB72*$AA$18*AVERAGE(G69:G80))*$Y$20+$AA$17) - SIN($AA$17)+$AB$2</f>
        <v>-1.1260009206333252</v>
      </c>
      <c r="AC73">
        <f t="shared" si="30"/>
        <v>3.0599999999999995E-2</v>
      </c>
      <c r="AD73">
        <f t="shared" si="29"/>
        <v>1.3628670283714062</v>
      </c>
      <c r="AE73">
        <v>1</v>
      </c>
    </row>
    <row r="74" spans="1:31" x14ac:dyDescent="0.25">
      <c r="A74">
        <v>4.3333333333333348</v>
      </c>
      <c r="B74" s="2">
        <v>1884.3333333333294</v>
      </c>
      <c r="C74">
        <f>+D74+($D$2+E74+F74)*SOI!A73*IF(B74&gt;$C$18, IF(B74&lt;$C$19,-1,1),1)</f>
        <v>-1.2754554532318563</v>
      </c>
      <c r="D74">
        <f>+$D$3*((1-$D$5)*SOI!D73+$D$5*SOI!D72) +   $D$4*((1-$D$5)*SOI!E73+$D$5*SOI!E72)</f>
        <v>0</v>
      </c>
      <c r="E74">
        <f t="shared" si="17"/>
        <v>-2.0891291761004762</v>
      </c>
      <c r="F74">
        <f t="shared" si="18"/>
        <v>-1.0995094569791644</v>
      </c>
      <c r="G74">
        <f t="shared" si="19"/>
        <v>-3.1886386330796403</v>
      </c>
      <c r="H74" s="21">
        <f t="shared" si="20"/>
        <v>0.31141251237155981</v>
      </c>
      <c r="I74" s="37">
        <f t="shared" si="11"/>
        <v>-3.1207404761693063</v>
      </c>
      <c r="J74" s="1">
        <f t="shared" si="21"/>
        <v>3.065365189249758</v>
      </c>
      <c r="K74" s="1">
        <f t="shared" si="22"/>
        <v>-10.733025944044398</v>
      </c>
      <c r="L74" s="1">
        <f t="shared" si="12"/>
        <v>-0.48225694313009171</v>
      </c>
      <c r="M74" s="1">
        <f t="shared" si="13"/>
        <v>6.8997593578616483</v>
      </c>
      <c r="N74" s="1">
        <f t="shared" si="14"/>
        <v>-0.47857651567006715</v>
      </c>
      <c r="O74" s="1">
        <f t="shared" si="15"/>
        <v>-2.1627242850205688</v>
      </c>
      <c r="P74" s="1">
        <f t="shared" si="16"/>
        <v>0.27659329326743515</v>
      </c>
      <c r="Q74" s="1">
        <f t="shared" si="23"/>
        <v>-1.6525171344905074</v>
      </c>
      <c r="R74" s="1">
        <f t="shared" si="24"/>
        <v>-1.54006907448627</v>
      </c>
      <c r="S74" s="1">
        <f t="shared" si="25"/>
        <v>1.2781344026671244</v>
      </c>
      <c r="T74" s="1">
        <f t="shared" si="26"/>
        <v>10.958655469145416</v>
      </c>
      <c r="U74" s="1">
        <f t="shared" si="27"/>
        <v>9.5387568400952087</v>
      </c>
      <c r="V74" s="1">
        <f t="shared" si="28"/>
        <v>3.7232714393026072</v>
      </c>
      <c r="Y74" s="20">
        <f>+$Z$20*SIGN(SOI!A73)*(ABS(SOI!A73))^$Y$2</f>
        <v>0.37947325897522405</v>
      </c>
      <c r="Z74" s="20">
        <f t="shared" si="31"/>
        <v>0.15636045277650087</v>
      </c>
      <c r="AA74" s="19">
        <f>+SIN((AVERAGE(H70:H81)+AVERAGE(H74:H77)/4)*($AA$19+AA73*$AA$18*AVERAGE(G70:G81))*$Y$20+$AA$17) - SIN($AA$17)</f>
        <v>-0.16971711831521297</v>
      </c>
      <c r="AB74" s="19">
        <f>+SIN((AVERAGE(H70:H81)+AVERAGE(H74:H77)*$AB$1)*($AA$19+AB73*$AA$18*AVERAGE(G70:G81))*$Y$20+$AA$17) - SIN($AA$17)+$AB$2</f>
        <v>-0.12937646186500143</v>
      </c>
      <c r="AC74">
        <f t="shared" si="30"/>
        <v>3.1199999999999995E-2</v>
      </c>
      <c r="AD74">
        <f t="shared" si="29"/>
        <v>0.32607757109171387</v>
      </c>
      <c r="AE74">
        <v>1</v>
      </c>
    </row>
    <row r="75" spans="1:31" x14ac:dyDescent="0.25">
      <c r="A75">
        <v>4.4166666666666679</v>
      </c>
      <c r="B75" s="2">
        <v>1884.4166666666626</v>
      </c>
      <c r="C75">
        <f>+D75+($D$2+E75+F75)*SOI!A74*IF(B75&gt;$C$18, IF(B75&lt;$C$19,-1,1),1)</f>
        <v>-0.71337669090729194</v>
      </c>
      <c r="D75">
        <f>+$D$3*((1-$D$5)*SOI!D74+$D$5*SOI!D73) +   $D$4*((1-$D$5)*SOI!E74+$D$5*SOI!E73)</f>
        <v>0</v>
      </c>
      <c r="E75">
        <f t="shared" si="17"/>
        <v>5.5135221548969202</v>
      </c>
      <c r="F75">
        <f t="shared" si="18"/>
        <v>-2.6009147917752107E-2</v>
      </c>
      <c r="G75">
        <f t="shared" si="19"/>
        <v>5.4875130069791682</v>
      </c>
      <c r="H75" s="21">
        <f t="shared" si="20"/>
        <v>0.15210740291110875</v>
      </c>
      <c r="I75" s="37">
        <f t="shared" si="11"/>
        <v>3.0557721168874918</v>
      </c>
      <c r="J75" s="1">
        <f t="shared" si="21"/>
        <v>0.1616453144480518</v>
      </c>
      <c r="K75" s="1">
        <f t="shared" si="22"/>
        <v>1.6111325681855031E-3</v>
      </c>
      <c r="L75" s="1">
        <f t="shared" si="12"/>
        <v>-5.8473851736150174E-4</v>
      </c>
      <c r="M75" s="1">
        <f t="shared" si="13"/>
        <v>-0.3715793181297315</v>
      </c>
      <c r="N75" s="1">
        <f t="shared" si="14"/>
        <v>-2.7136803862139725E-2</v>
      </c>
      <c r="O75" s="1">
        <f t="shared" si="15"/>
        <v>5.3333511281783599</v>
      </c>
      <c r="P75" s="1">
        <f t="shared" si="16"/>
        <v>1.3885723388107323E-2</v>
      </c>
      <c r="Q75" s="1">
        <f t="shared" si="23"/>
        <v>5.0462745212711399E-3</v>
      </c>
      <c r="R75" s="1">
        <f t="shared" si="24"/>
        <v>-4.6049870319185594E-3</v>
      </c>
      <c r="S75" s="1">
        <f t="shared" si="25"/>
        <v>-7.0965480356595736E-2</v>
      </c>
      <c r="T75" s="1">
        <f t="shared" si="26"/>
        <v>-3.2767213178686971E-2</v>
      </c>
      <c r="U75" s="1">
        <f t="shared" si="27"/>
        <v>-0.46890185652344818</v>
      </c>
      <c r="V75" s="1">
        <f t="shared" si="28"/>
        <v>1.059885316385361E-2</v>
      </c>
      <c r="Y75" s="20">
        <f>+$Z$20*SIGN(SOI!A74)*(ABS(SOI!A74))^$Y$2</f>
        <v>-0.21633300005514419</v>
      </c>
      <c r="Z75" s="20">
        <f t="shared" si="31"/>
        <v>0.16021011540760144</v>
      </c>
      <c r="AA75" s="19">
        <f>+SIN((AVERAGE(H71:H82)+AVERAGE(H75:H78)/4)*($AA$19+AA74*$AA$18*AVERAGE(G71:G82))*$Y$20+$AA$17) - SIN($AA$17)</f>
        <v>-0.27149417309302792</v>
      </c>
      <c r="AB75" s="19">
        <f>+SIN((AVERAGE(H71:H82)+AVERAGE(H75:H78)*$AB$1)*($AA$19+AB74*$AA$18*AVERAGE(G71:G82))*$Y$20+$AA$17) - SIN($AA$17)+$AB$2</f>
        <v>-4.6717456957613729E-2</v>
      </c>
      <c r="AC75">
        <f t="shared" si="30"/>
        <v>3.1799999999999995E-2</v>
      </c>
      <c r="AD75">
        <f t="shared" si="29"/>
        <v>0.43170428850062936</v>
      </c>
      <c r="AE75">
        <v>1</v>
      </c>
    </row>
    <row r="76" spans="1:31" x14ac:dyDescent="0.25">
      <c r="A76">
        <v>4.5000000000000009</v>
      </c>
      <c r="B76" s="2">
        <v>1884.4999999999959</v>
      </c>
      <c r="C76">
        <f>+D76+($D$2+E76+F76)*SOI!A75*IF(B76&gt;$C$18, IF(B76&lt;$C$19,-1,1),1)</f>
        <v>-3.5239141602416275</v>
      </c>
      <c r="D76">
        <f>+$D$3*((1-$D$5)*SOI!D75+$D$5*SOI!D74) +   $D$4*((1-$D$5)*SOI!E75+$D$5*SOI!E74)</f>
        <v>0</v>
      </c>
      <c r="E76">
        <f t="shared" si="17"/>
        <v>-12.46883460304295</v>
      </c>
      <c r="F76">
        <f t="shared" si="18"/>
        <v>-0.11657311210571941</v>
      </c>
      <c r="G76">
        <f t="shared" si="19"/>
        <v>-12.585407715148669</v>
      </c>
      <c r="H76" s="21">
        <f t="shared" si="20"/>
        <v>-8.1724038089208015E-2</v>
      </c>
      <c r="I76" s="37">
        <f t="shared" si="11"/>
        <v>4.4626396244350426</v>
      </c>
      <c r="J76" s="1">
        <f t="shared" si="21"/>
        <v>2.2622249376141061</v>
      </c>
      <c r="K76" s="1">
        <f t="shared" si="22"/>
        <v>-0.22799892619187484</v>
      </c>
      <c r="L76" s="1">
        <f t="shared" si="12"/>
        <v>-2.2686005442297121E-2</v>
      </c>
      <c r="M76" s="1">
        <f t="shared" si="13"/>
        <v>-3.560847257599868</v>
      </c>
      <c r="N76" s="1">
        <f t="shared" si="14"/>
        <v>-8.2955223134300607E-2</v>
      </c>
      <c r="O76" s="1">
        <f t="shared" si="15"/>
        <v>-5.7782376252267031</v>
      </c>
      <c r="P76" s="1">
        <f t="shared" si="16"/>
        <v>4.6749662921237896E-2</v>
      </c>
      <c r="Q76" s="1">
        <f t="shared" si="23"/>
        <v>0.14782834830032562</v>
      </c>
      <c r="R76" s="1">
        <f t="shared" si="24"/>
        <v>-0.19700902277621499</v>
      </c>
      <c r="S76" s="1">
        <f t="shared" si="25"/>
        <v>-0.31681303391439597</v>
      </c>
      <c r="T76" s="1">
        <f t="shared" si="26"/>
        <v>1.3773079592505038</v>
      </c>
      <c r="U76" s="1">
        <f t="shared" si="27"/>
        <v>-2.3054875430820916</v>
      </c>
      <c r="V76" s="1">
        <f t="shared" si="28"/>
        <v>0.10908220038613022</v>
      </c>
      <c r="Y76" s="20">
        <f>+$Z$20*SIGN(SOI!A75)*(ABS(SOI!A75))^$Y$2</f>
        <v>0.31749008730272443</v>
      </c>
      <c r="Z76" s="20">
        <f t="shared" si="31"/>
        <v>0.12316172324084824</v>
      </c>
      <c r="AA76" s="19">
        <f>+SIN((AVERAGE(H72:H83)+AVERAGE(H76:H79)/4)*($AA$19+AA75*$AA$18*AVERAGE(G72:G83))*$Y$20+$AA$17) - SIN($AA$17)</f>
        <v>-0.10973241871805028</v>
      </c>
      <c r="AB76" s="19">
        <f>+SIN((AVERAGE(H72:H83)+AVERAGE(H76:H79)*$AB$1)*($AA$19+AB75*$AA$18*AVERAGE(G72:G83))*$Y$20+$AA$17) - SIN($AA$17)+$AB$2</f>
        <v>9.3232610306478891E-2</v>
      </c>
      <c r="AC76">
        <f t="shared" si="30"/>
        <v>3.2399999999999998E-2</v>
      </c>
      <c r="AD76">
        <f t="shared" si="29"/>
        <v>0.23289414195889852</v>
      </c>
      <c r="AE76">
        <v>1</v>
      </c>
    </row>
    <row r="77" spans="1:31" x14ac:dyDescent="0.25">
      <c r="A77">
        <v>4.5833333333333339</v>
      </c>
      <c r="B77" s="2">
        <v>1884.5833333333292</v>
      </c>
      <c r="C77">
        <f>+D77+($D$2+E77+F77)*SOI!A76*IF(B77&gt;$C$18, IF(B77&lt;$C$19,-1,1),1)</f>
        <v>-0.72533597046773735</v>
      </c>
      <c r="D77">
        <f>+$D$3*((1-$D$5)*SOI!D76+$D$5*SOI!D75) +   $D$4*((1-$D$5)*SOI!E76+$D$5*SOI!E75)</f>
        <v>0</v>
      </c>
      <c r="E77">
        <f t="shared" si="17"/>
        <v>-3.6480552374767683</v>
      </c>
      <c r="F77">
        <f t="shared" si="18"/>
        <v>2.1375385138081737E-2</v>
      </c>
      <c r="G77">
        <f t="shared" si="19"/>
        <v>-3.6266798523386865</v>
      </c>
      <c r="H77" s="21">
        <f t="shared" si="20"/>
        <v>8.7043238618222218E-2</v>
      </c>
      <c r="I77" s="37">
        <f t="shared" si="11"/>
        <v>3.9259212332851665</v>
      </c>
      <c r="J77" s="1">
        <f t="shared" si="21"/>
        <v>-0.3740310013560213</v>
      </c>
      <c r="K77" s="1">
        <f t="shared" si="22"/>
        <v>-4.0215624168550279E-6</v>
      </c>
      <c r="L77" s="1">
        <f t="shared" si="12"/>
        <v>1.2801263976219916E-2</v>
      </c>
      <c r="M77" s="1">
        <f t="shared" si="13"/>
        <v>0.66922999018471041</v>
      </c>
      <c r="N77" s="1">
        <f t="shared" si="14"/>
        <v>1.0347917113602374E-2</v>
      </c>
      <c r="O77" s="1">
        <f t="shared" si="15"/>
        <v>-4.5666410393208528E-3</v>
      </c>
      <c r="P77" s="1">
        <f t="shared" si="16"/>
        <v>-1.849031019848566E-3</v>
      </c>
      <c r="Q77" s="1">
        <f t="shared" si="23"/>
        <v>3.4656841471454622E-3</v>
      </c>
      <c r="R77" s="1">
        <f t="shared" si="24"/>
        <v>-4.0631900541816968E-3</v>
      </c>
      <c r="S77" s="1">
        <f t="shared" si="25"/>
        <v>3.4766583172868855E-2</v>
      </c>
      <c r="T77" s="1">
        <f t="shared" si="26"/>
        <v>-6.1422481184785274E-4</v>
      </c>
      <c r="U77" s="1">
        <f t="shared" si="27"/>
        <v>8.0219187320705973E-2</v>
      </c>
      <c r="V77" s="1">
        <f t="shared" si="28"/>
        <v>5.3818155432833214E-4</v>
      </c>
      <c r="Y77" s="20">
        <f>+$Z$20*SIGN(SOI!A76)*(ABS(SOI!A76))^$Y$2</f>
        <v>0.26832808247496454</v>
      </c>
      <c r="Z77" s="20">
        <f t="shared" si="31"/>
        <v>0.28012551179087325</v>
      </c>
      <c r="AA77" s="19">
        <f>+SIN((AVERAGE(H73:H84)+AVERAGE(H77:H80)/4)*($AA$19+AA76*$AA$18*AVERAGE(G73:G84))*$Y$20+$AA$17) - SIN($AA$17)</f>
        <v>-8.7351355410789228E-2</v>
      </c>
      <c r="AB77" s="19">
        <f>+SIN((AVERAGE(H73:H84)+AVERAGE(H77:H80)*$AB$1)*($AA$19+AB76*$AA$18*AVERAGE(G73:G84))*$Y$20+$AA$17) - SIN($AA$17)+$AB$2</f>
        <v>0.13081040209017925</v>
      </c>
      <c r="AC77">
        <f t="shared" si="30"/>
        <v>3.3000000000000002E-2</v>
      </c>
      <c r="AD77">
        <f t="shared" si="29"/>
        <v>0.3674768672016625</v>
      </c>
      <c r="AE77">
        <v>1</v>
      </c>
    </row>
    <row r="78" spans="1:31" x14ac:dyDescent="0.25">
      <c r="A78">
        <v>4.666666666666667</v>
      </c>
      <c r="B78" s="2">
        <v>1884.6666666666624</v>
      </c>
      <c r="C78">
        <f>+D78+($D$2+E78+F78)*SOI!A77*IF(B78&gt;$C$18, IF(B78&lt;$C$19,-1,1),1)</f>
        <v>-4.4257106231724892</v>
      </c>
      <c r="D78">
        <f>+$D$3*((1-$D$5)*SOI!D77+$D$5*SOI!D76) +   $D$4*((1-$D$5)*SOI!E77+$D$5*SOI!E76)</f>
        <v>0</v>
      </c>
      <c r="E78">
        <f t="shared" si="17"/>
        <v>-23.521661676752117</v>
      </c>
      <c r="F78">
        <f t="shared" si="18"/>
        <v>-1.0656195630950465</v>
      </c>
      <c r="G78">
        <f t="shared" si="19"/>
        <v>-24.587281239847165</v>
      </c>
      <c r="H78" s="21">
        <f t="shared" si="20"/>
        <v>3.1786926879586104</v>
      </c>
      <c r="I78" s="37">
        <f t="shared" si="11"/>
        <v>29.647141624809436</v>
      </c>
      <c r="J78" s="1">
        <f t="shared" si="21"/>
        <v>96.831246293673161</v>
      </c>
      <c r="K78" s="1">
        <f t="shared" si="22"/>
        <v>-6.9350371755556122</v>
      </c>
      <c r="L78" s="1">
        <f t="shared" si="12"/>
        <v>-0.57621733564373656</v>
      </c>
      <c r="M78" s="1">
        <f t="shared" si="13"/>
        <v>-22.942570260564189</v>
      </c>
      <c r="N78" s="1">
        <f t="shared" si="14"/>
        <v>0.21935842883586326</v>
      </c>
      <c r="O78" s="1">
        <f t="shared" si="15"/>
        <v>-9.6061235829937228</v>
      </c>
      <c r="P78" s="1">
        <f t="shared" si="16"/>
        <v>3.3675450628677051E-2</v>
      </c>
      <c r="Q78" s="1">
        <f t="shared" si="23"/>
        <v>-2.5185874841196729</v>
      </c>
      <c r="R78" s="1">
        <f t="shared" si="24"/>
        <v>22.29854078787146</v>
      </c>
      <c r="S78" s="1">
        <f t="shared" si="25"/>
        <v>5.5655058318424961</v>
      </c>
      <c r="T78" s="1">
        <f t="shared" si="26"/>
        <v>58.158355385700062</v>
      </c>
      <c r="U78" s="1">
        <f t="shared" si="27"/>
        <v>-11.032875637658318</v>
      </c>
      <c r="V78" s="1">
        <f t="shared" si="28"/>
        <v>-0.20777792889537416</v>
      </c>
      <c r="Y78" s="20">
        <f>+$Z$20*SIGN(SOI!A77)*(ABS(SOI!A77))^$Y$2</f>
        <v>0.25455836559493072</v>
      </c>
      <c r="Z78" s="20">
        <f t="shared" si="31"/>
        <v>0.28199875573266026</v>
      </c>
      <c r="AA78" s="19">
        <f>+SIN((AVERAGE(H74:H85)+AVERAGE(H78:H81)/4)*($AA$19+AA77*$AA$18*AVERAGE(G74:G85))*$Y$20+$AA$17) - SIN($AA$17)</f>
        <v>0.22049017397456611</v>
      </c>
      <c r="AB78" s="19">
        <f>+SIN((AVERAGE(H74:H85)+AVERAGE(H78:H81)*$AB$1)*($AA$19+AB77*$AA$18*AVERAGE(G74:G85))*$Y$20+$AA$17) - SIN($AA$17)+$AB$2</f>
        <v>0.17629005055334651</v>
      </c>
      <c r="AC78">
        <f t="shared" si="30"/>
        <v>3.3600000000000005E-2</v>
      </c>
      <c r="AD78">
        <f t="shared" si="29"/>
        <v>6.150858175809415E-2</v>
      </c>
      <c r="AE78">
        <v>1</v>
      </c>
    </row>
    <row r="79" spans="1:31" x14ac:dyDescent="0.25">
      <c r="A79">
        <v>4.75</v>
      </c>
      <c r="B79" s="2">
        <v>1884.7499999999957</v>
      </c>
      <c r="C79">
        <f>+D79+($D$2+E79+F79)*SOI!A78*IF(B79&gt;$C$18, IF(B79&lt;$C$19,-1,1),1)</f>
        <v>-1.919166900359476</v>
      </c>
      <c r="D79">
        <f>+$D$3*((1-$D$5)*SOI!D78+$D$5*SOI!D77) +   $D$4*((1-$D$5)*SOI!E78+$D$5*SOI!E77)</f>
        <v>0</v>
      </c>
      <c r="E79">
        <f t="shared" si="17"/>
        <v>-6.5637125598750856</v>
      </c>
      <c r="F79">
        <f t="shared" si="18"/>
        <v>-5.4104337916211609E-2</v>
      </c>
      <c r="G79">
        <f t="shared" si="19"/>
        <v>-6.6178168977912968</v>
      </c>
      <c r="H79" s="21">
        <f t="shared" si="20"/>
        <v>-3.9899612206343728E-2</v>
      </c>
      <c r="I79" s="37">
        <f t="shared" si="11"/>
        <v>4.8237001484814179</v>
      </c>
      <c r="J79" s="1">
        <f t="shared" si="21"/>
        <v>5.7707435707126525E-2</v>
      </c>
      <c r="K79" s="1">
        <f t="shared" si="22"/>
        <v>-1.8532576189922309E-2</v>
      </c>
      <c r="L79" s="1">
        <f t="shared" si="12"/>
        <v>-4.5277807495713723E-3</v>
      </c>
      <c r="M79" s="1">
        <f t="shared" si="13"/>
        <v>-8.4035124898569513E-2</v>
      </c>
      <c r="N79" s="1">
        <f t="shared" si="14"/>
        <v>3.3275522893497403E-2</v>
      </c>
      <c r="O79" s="1">
        <f t="shared" si="15"/>
        <v>-6.3130709834012393</v>
      </c>
      <c r="P79" s="1">
        <f t="shared" si="16"/>
        <v>1.7426446811176471E-2</v>
      </c>
      <c r="Q79" s="1">
        <f t="shared" si="23"/>
        <v>-1.3994145410446304E-3</v>
      </c>
      <c r="R79" s="1">
        <f t="shared" si="24"/>
        <v>2.0158734291976332E-3</v>
      </c>
      <c r="S79" s="1">
        <f t="shared" si="25"/>
        <v>0.13736392108943299</v>
      </c>
      <c r="T79" s="1">
        <f t="shared" si="26"/>
        <v>0.30033343868332396</v>
      </c>
      <c r="U79" s="1">
        <f t="shared" si="27"/>
        <v>-0.92892708788371081</v>
      </c>
      <c r="V79" s="1">
        <f t="shared" si="28"/>
        <v>-1.6310429748300964E-2</v>
      </c>
      <c r="Y79" s="20">
        <f>+$Z$20*SIGN(SOI!A78)*(ABS(SOI!A78))^$Y$2</f>
        <v>0.32310981912808551</v>
      </c>
      <c r="Z79" s="20">
        <f t="shared" si="31"/>
        <v>0.30210055022392923</v>
      </c>
      <c r="AA79" s="19">
        <f>+SIN((AVERAGE(H75:H86)+AVERAGE(H79:H82)/4)*($AA$19+AA78*$AA$18*AVERAGE(G75:G86))*$Y$20+$AA$17) - SIN($AA$17)</f>
        <v>0.45350674253130757</v>
      </c>
      <c r="AB79" s="19">
        <f>+SIN((AVERAGE(H75:H86)+AVERAGE(H79:H82)*$AB$1)*($AA$19+AB78*$AA$18*AVERAGE(G75:G86))*$Y$20+$AA$17) - SIN($AA$17)+$AB$2</f>
        <v>0.26181803669449105</v>
      </c>
      <c r="AC79">
        <f t="shared" si="30"/>
        <v>3.4200000000000008E-2</v>
      </c>
      <c r="AD79">
        <f t="shared" si="29"/>
        <v>0.15140619230737834</v>
      </c>
      <c r="AE79">
        <v>1</v>
      </c>
    </row>
    <row r="80" spans="1:31" x14ac:dyDescent="0.25">
      <c r="A80">
        <v>4.833333333333333</v>
      </c>
      <c r="B80" s="2">
        <v>1884.8333333333289</v>
      </c>
      <c r="C80">
        <f>+D80+($D$2+E80+F80)*SOI!A79*IF(B80&gt;$C$18, IF(B80&lt;$C$19,-1,1),1)</f>
        <v>-12.719862778665497</v>
      </c>
      <c r="D80">
        <f>+$D$3*((1-$D$5)*SOI!D79+$D$5*SOI!D78) +   $D$4*((1-$D$5)*SOI!E79+$D$5*SOI!E78)</f>
        <v>0</v>
      </c>
      <c r="E80">
        <f t="shared" si="17"/>
        <v>-41.416027394866617</v>
      </c>
      <c r="F80">
        <f t="shared" si="18"/>
        <v>-0.98351520068503873</v>
      </c>
      <c r="G80">
        <f t="shared" si="19"/>
        <v>-42.399542595551658</v>
      </c>
      <c r="H80" s="21">
        <f t="shared" si="20"/>
        <v>0.34901579344615302</v>
      </c>
      <c r="I80" s="37">
        <f t="shared" si="11"/>
        <v>-6.5062613533251694</v>
      </c>
      <c r="J80" s="1">
        <f t="shared" si="21"/>
        <v>17.486268833038867</v>
      </c>
      <c r="K80" s="1">
        <f t="shared" si="22"/>
        <v>-58.31363948889404</v>
      </c>
      <c r="L80" s="1">
        <f t="shared" si="12"/>
        <v>-9.8668135746070793E-2</v>
      </c>
      <c r="M80" s="1">
        <f t="shared" si="13"/>
        <v>18.878827708061152</v>
      </c>
      <c r="N80" s="1">
        <f t="shared" si="14"/>
        <v>0.81705905909735799</v>
      </c>
      <c r="O80" s="1">
        <f t="shared" si="15"/>
        <v>-30.622403153266301</v>
      </c>
      <c r="P80" s="1">
        <f t="shared" si="16"/>
        <v>0.51874397687697538</v>
      </c>
      <c r="Q80" s="1">
        <f t="shared" si="23"/>
        <v>7.7194990172363394</v>
      </c>
      <c r="R80" s="1">
        <f t="shared" si="24"/>
        <v>14.998823547391218</v>
      </c>
      <c r="S80" s="1">
        <f t="shared" si="25"/>
        <v>-4.5493823840017855</v>
      </c>
      <c r="T80" s="1">
        <f t="shared" si="26"/>
        <v>31.746351452326177</v>
      </c>
      <c r="U80" s="1">
        <f t="shared" si="27"/>
        <v>37.297270538154578</v>
      </c>
      <c r="V80" s="1">
        <f t="shared" si="28"/>
        <v>-11.921699944641643</v>
      </c>
      <c r="Y80" s="20">
        <f>+$Z$20*SIGN(SOI!A79)*(ABS(SOI!A79))^$Y$2</f>
        <v>0.32863346594877141</v>
      </c>
      <c r="Z80" s="20">
        <f t="shared" si="31"/>
        <v>0.33556933583210741</v>
      </c>
      <c r="AA80" s="19">
        <f>+SIN((AVERAGE(H76:H87)+AVERAGE(H80:H83)/4)*($AA$19+AA79*$AA$18*AVERAGE(G76:G87))*$Y$20+$AA$17) - SIN($AA$17)</f>
        <v>0.50954475015759271</v>
      </c>
      <c r="AB80" s="19">
        <f>+SIN((AVERAGE(H76:H87)+AVERAGE(H80:H83)*$AB$1)*($AA$19+AB79*$AA$18*AVERAGE(G76:G87))*$Y$20+$AA$17) - SIN($AA$17)+$AB$2</f>
        <v>0.27435654982367558</v>
      </c>
      <c r="AC80">
        <f t="shared" si="30"/>
        <v>3.4800000000000011E-2</v>
      </c>
      <c r="AD80">
        <f t="shared" si="29"/>
        <v>0.1739754143254853</v>
      </c>
      <c r="AE80">
        <v>1</v>
      </c>
    </row>
    <row r="81" spans="1:31" x14ac:dyDescent="0.25">
      <c r="A81">
        <v>4.9166666666666661</v>
      </c>
      <c r="B81" s="2">
        <v>1884.9166666666622</v>
      </c>
      <c r="C81">
        <f>+D81+($D$2+E81+F81)*SOI!A80*IF(B81&gt;$C$18, IF(B81&lt;$C$19,-1,1),1)</f>
        <v>170.15863936936225</v>
      </c>
      <c r="D81">
        <f>+$D$3*((1-$D$5)*SOI!D80+$D$5*SOI!D79) +   $D$4*((1-$D$5)*SOI!E80+$D$5*SOI!E79)</f>
        <v>0</v>
      </c>
      <c r="E81">
        <f t="shared" si="17"/>
        <v>486.38948120093505</v>
      </c>
      <c r="F81">
        <f t="shared" si="18"/>
        <v>-0.22194014561430297</v>
      </c>
      <c r="G81">
        <f t="shared" si="19"/>
        <v>486.16754105532073</v>
      </c>
      <c r="H81" s="21">
        <f t="shared" si="20"/>
        <v>-4.1052032334822917</v>
      </c>
      <c r="I81" s="37">
        <f t="shared" si="11"/>
        <v>466.83053217209618</v>
      </c>
      <c r="J81" s="1">
        <f t="shared" si="21"/>
        <v>-260.88173769155702</v>
      </c>
      <c r="K81" s="1">
        <f t="shared" si="22"/>
        <v>7.4298098217552955</v>
      </c>
      <c r="L81" s="1">
        <f t="shared" si="12"/>
        <v>-4.5175036539133788E-2</v>
      </c>
      <c r="M81" s="1">
        <f t="shared" si="13"/>
        <v>3.9254893446901074</v>
      </c>
      <c r="N81" s="1">
        <f t="shared" si="14"/>
        <v>0.48490813262464605</v>
      </c>
      <c r="O81" s="1">
        <f t="shared" si="15"/>
        <v>44.957755837333956</v>
      </c>
      <c r="P81" s="1">
        <f t="shared" si="16"/>
        <v>9.8327200082939534E-2</v>
      </c>
      <c r="Q81" s="1">
        <f t="shared" si="23"/>
        <v>0.95260732013311411</v>
      </c>
      <c r="R81" s="1">
        <f t="shared" si="24"/>
        <v>-132.80356759356374</v>
      </c>
      <c r="S81" s="1">
        <f t="shared" si="25"/>
        <v>193.72524009202868</v>
      </c>
      <c r="T81" s="1">
        <f t="shared" si="26"/>
        <v>-21.339329248242297</v>
      </c>
      <c r="U81" s="1">
        <f t="shared" si="27"/>
        <v>-507.25391075925006</v>
      </c>
      <c r="V81" s="1">
        <f t="shared" si="28"/>
        <v>-1.3411112657072577</v>
      </c>
      <c r="Y81" s="20">
        <f>+$Z$20*SIGN(SOI!A80)*(ABS(SOI!A80))^$Y$2</f>
        <v>0.35496472241946514</v>
      </c>
      <c r="Z81" s="20">
        <f t="shared" si="31"/>
        <v>0.29714806964046975</v>
      </c>
      <c r="AA81" s="19">
        <f>+SIN((AVERAGE(H77:H88)+AVERAGE(H81:H84)/4)*($AA$19+AA80*$AA$18*AVERAGE(G77:G88))*$Y$20+$AA$17) - SIN($AA$17)</f>
        <v>0.50485039101384843</v>
      </c>
      <c r="AB81" s="19">
        <f>+SIN((AVERAGE(H77:H88)+AVERAGE(H81:H84)*$AB$1)*($AA$19+AB80*$AA$18*AVERAGE(G77:G88))*$Y$20+$AA$17) - SIN($AA$17)+$AB$2</f>
        <v>0.26210317484779461</v>
      </c>
      <c r="AC81">
        <f t="shared" si="30"/>
        <v>3.5400000000000015E-2</v>
      </c>
      <c r="AD81">
        <f t="shared" si="29"/>
        <v>0.20770232137337868</v>
      </c>
      <c r="AE81">
        <v>1</v>
      </c>
    </row>
    <row r="82" spans="1:31" x14ac:dyDescent="0.25">
      <c r="A82">
        <v>4.9999999999999991</v>
      </c>
      <c r="B82" s="2">
        <v>1884.9999999999955</v>
      </c>
      <c r="C82">
        <f>+D82+($D$2+E82+F82)*SOI!A81*IF(B82&gt;$C$18, IF(B82&lt;$C$19,-1,1),1)</f>
        <v>0.59659231833348547</v>
      </c>
      <c r="D82">
        <f>+$D$3*((1-$D$5)*SOI!D81+$D$5*SOI!D80) +   $D$4*((1-$D$5)*SOI!E81+$D$5*SOI!E80)</f>
        <v>0</v>
      </c>
      <c r="E82">
        <f t="shared" si="17"/>
        <v>0.52174827407331748</v>
      </c>
      <c r="F82">
        <f t="shared" si="18"/>
        <v>4.4498543787057283</v>
      </c>
      <c r="G82">
        <f t="shared" si="19"/>
        <v>4.9716026527790458</v>
      </c>
      <c r="H82" s="21">
        <f t="shared" si="20"/>
        <v>-0.38539684708411437</v>
      </c>
      <c r="I82" s="37">
        <f t="shared" si="11"/>
        <v>3.5579953078619684</v>
      </c>
      <c r="J82" s="1">
        <f t="shared" si="21"/>
        <v>70.066465417164054</v>
      </c>
      <c r="K82" s="1">
        <f t="shared" si="22"/>
        <v>13.650568419954814</v>
      </c>
      <c r="L82" s="1">
        <f t="shared" si="12"/>
        <v>2.7379245915741102</v>
      </c>
      <c r="M82" s="1">
        <f t="shared" si="13"/>
        <v>-138.32931149675275</v>
      </c>
      <c r="N82" s="1">
        <f t="shared" si="14"/>
        <v>-0.13040076158950314</v>
      </c>
      <c r="O82" s="1">
        <f t="shared" si="15"/>
        <v>0.82290715718536189</v>
      </c>
      <c r="P82" s="1">
        <f t="shared" si="16"/>
        <v>-0.1628461614532116</v>
      </c>
      <c r="Q82" s="1">
        <f t="shared" si="23"/>
        <v>9.0272399582091456</v>
      </c>
      <c r="R82" s="1">
        <f t="shared" si="24"/>
        <v>-9.5917297270909305</v>
      </c>
      <c r="S82" s="1">
        <f t="shared" si="25"/>
        <v>-0.39705711822154566</v>
      </c>
      <c r="T82" s="1">
        <f t="shared" si="26"/>
        <v>23.672817473661908</v>
      </c>
      <c r="U82" s="1">
        <f t="shared" si="27"/>
        <v>6.4028801970325588</v>
      </c>
      <c r="V82" s="1">
        <f t="shared" si="28"/>
        <v>-0.59729561174169488</v>
      </c>
      <c r="Y82" s="20">
        <f>+$Z$20*SIGN(SOI!A81)*(ABS(SOI!A81))^$Y$2</f>
        <v>0.20784602055317269</v>
      </c>
      <c r="Z82" s="20">
        <f t="shared" si="31"/>
        <v>0.29152660586910445</v>
      </c>
      <c r="AA82" s="19">
        <f>+SIN((AVERAGE(H78:H89)+AVERAGE(H82:H85)/4)*($AA$19+AA81*$AA$18*AVERAGE(G78:G89))*$Y$20+$AA$17) - SIN($AA$17)</f>
        <v>0.30987196496193087</v>
      </c>
      <c r="AB82" s="19">
        <f>+SIN((AVERAGE(H78:H89)+AVERAGE(H82:H85)*$AB$1)*($AA$19+AB81*$AA$18*AVERAGE(G78:G89))*$Y$20+$AA$17) - SIN($AA$17)+$AB$2</f>
        <v>0.23654333752429052</v>
      </c>
      <c r="AC82">
        <f t="shared" si="30"/>
        <v>3.6000000000000018E-2</v>
      </c>
      <c r="AD82">
        <f t="shared" si="29"/>
        <v>1.8345359092826419E-2</v>
      </c>
      <c r="AE82">
        <v>1</v>
      </c>
    </row>
    <row r="83" spans="1:31" x14ac:dyDescent="0.25">
      <c r="A83">
        <v>5.0833333333333321</v>
      </c>
      <c r="B83" s="2">
        <v>1885.0833333333287</v>
      </c>
      <c r="C83">
        <f>+D83+($D$2+E83+F83)*SOI!A82*IF(B83&gt;$C$18, IF(B83&lt;$C$19,-1,1),1)</f>
        <v>-7.6227704326577213</v>
      </c>
      <c r="D83">
        <f>+$D$3*((1-$D$5)*SOI!D82+$D$5*SOI!D81) +   $D$4*((1-$D$5)*SOI!E82+$D$5*SOI!E81)</f>
        <v>0</v>
      </c>
      <c r="E83">
        <f t="shared" si="17"/>
        <v>-28.465519440451317</v>
      </c>
      <c r="F83">
        <f t="shared" si="18"/>
        <v>0.23303635653383414</v>
      </c>
      <c r="G83">
        <f t="shared" si="19"/>
        <v>-28.232483083917483</v>
      </c>
      <c r="H83" s="21">
        <f t="shared" si="20"/>
        <v>-1.7177139401124473</v>
      </c>
      <c r="I83" s="37">
        <f t="shared" si="11"/>
        <v>-25.18308150674228</v>
      </c>
      <c r="J83" s="1">
        <f t="shared" si="21"/>
        <v>-14.31465545294907</v>
      </c>
      <c r="K83" s="1">
        <f t="shared" si="22"/>
        <v>-0.56858032431029615</v>
      </c>
      <c r="L83" s="1">
        <f t="shared" si="12"/>
        <v>3.7107955874096037E-2</v>
      </c>
      <c r="M83" s="1">
        <f t="shared" si="13"/>
        <v>-3.9928353782072534</v>
      </c>
      <c r="N83" s="1">
        <f t="shared" si="14"/>
        <v>0.14851545178179787</v>
      </c>
      <c r="O83" s="1">
        <f t="shared" si="15"/>
        <v>-22.478240419920354</v>
      </c>
      <c r="P83" s="1">
        <f t="shared" si="16"/>
        <v>-1.8321523983878731E-2</v>
      </c>
      <c r="Q83" s="1">
        <f t="shared" si="23"/>
        <v>-0.29676568991080587</v>
      </c>
      <c r="R83" s="1">
        <f t="shared" si="24"/>
        <v>-2.2318198470204198</v>
      </c>
      <c r="S83" s="1">
        <f t="shared" si="25"/>
        <v>-3.2007223256501205</v>
      </c>
      <c r="T83" s="1">
        <f t="shared" si="26"/>
        <v>-8.7640928679843668</v>
      </c>
      <c r="U83" s="1">
        <f t="shared" si="27"/>
        <v>-5.0987409259882037</v>
      </c>
      <c r="V83" s="1">
        <f t="shared" si="28"/>
        <v>7.6535849388782204E-2</v>
      </c>
      <c r="Y83" s="20">
        <f>+$Z$20*SIGN(SOI!A82)*(ABS(SOI!A82))^$Y$2</f>
        <v>0.31176907463467551</v>
      </c>
      <c r="Z83" s="20">
        <f t="shared" si="31"/>
        <v>0.24248703858034029</v>
      </c>
      <c r="AA83" s="19">
        <f>+SIN((AVERAGE(H79:H90)+AVERAGE(H83:H86)/4)*($AA$19+AA82*$AA$18*AVERAGE(G79:G90))*$Y$20+$AA$17) - SIN($AA$17)</f>
        <v>0.67656851699027509</v>
      </c>
      <c r="AB83" s="19">
        <f>+SIN((AVERAGE(H79:H90)+AVERAGE(H83:H86)*$AB$1)*($AA$19+AB82*$AA$18*AVERAGE(G79:G90))*$Y$20+$AA$17) - SIN($AA$17)+$AB$2</f>
        <v>0.64655420986638368</v>
      </c>
      <c r="AC83">
        <f t="shared" si="30"/>
        <v>3.6600000000000021E-2</v>
      </c>
      <c r="AD83">
        <f t="shared" si="29"/>
        <v>0.43408147840993483</v>
      </c>
      <c r="AE83">
        <v>1</v>
      </c>
    </row>
    <row r="84" spans="1:31" x14ac:dyDescent="0.25">
      <c r="A84">
        <v>5.1666666666666652</v>
      </c>
      <c r="B84" s="2">
        <v>1885.166666666662</v>
      </c>
      <c r="C84">
        <f>+D84+($D$2+E84+F84)*SOI!A83*IF(B84&gt;$C$18, IF(B84&lt;$C$19,-1,1),1)</f>
        <v>-1.1682934648682617</v>
      </c>
      <c r="D84">
        <f>+$D$3*((1-$D$5)*SOI!D83+$D$5*SOI!D82) +   $D$4*((1-$D$5)*SOI!E83+$D$5*SOI!E82)</f>
        <v>0</v>
      </c>
      <c r="E84">
        <f t="shared" si="17"/>
        <v>-8.5511418280464824</v>
      </c>
      <c r="F84">
        <f t="shared" si="18"/>
        <v>-1.1846370458556987</v>
      </c>
      <c r="G84">
        <f t="shared" si="19"/>
        <v>-9.7357788739021807</v>
      </c>
      <c r="H84" s="21">
        <f t="shared" si="20"/>
        <v>3.4630408921318613E-2</v>
      </c>
      <c r="I84" s="37">
        <f t="shared" si="11"/>
        <v>-0.45777905140427549</v>
      </c>
      <c r="J84" s="1">
        <f t="shared" si="21"/>
        <v>-0.25299019953963969</v>
      </c>
      <c r="K84" s="1">
        <f t="shared" si="22"/>
        <v>-6.5502751314511221</v>
      </c>
      <c r="L84" s="1">
        <f t="shared" si="12"/>
        <v>-4.1422134038149788E-2</v>
      </c>
      <c r="M84" s="1">
        <f t="shared" si="13"/>
        <v>-3.8820145560930226</v>
      </c>
      <c r="N84" s="1">
        <f t="shared" si="14"/>
        <v>-1.0183080457355926</v>
      </c>
      <c r="O84" s="1">
        <f t="shared" si="15"/>
        <v>-9.0077697229357643</v>
      </c>
      <c r="P84" s="1">
        <f t="shared" si="16"/>
        <v>0.4718553778773249</v>
      </c>
      <c r="Q84" s="1">
        <f t="shared" si="23"/>
        <v>1.9783219896138258</v>
      </c>
      <c r="R84" s="1">
        <f t="shared" si="24"/>
        <v>0.27045154588953663</v>
      </c>
      <c r="S84" s="1">
        <f t="shared" si="25"/>
        <v>0.3989354016222848</v>
      </c>
      <c r="T84" s="1">
        <f t="shared" si="26"/>
        <v>3.9203728447243562</v>
      </c>
      <c r="U84" s="1">
        <f t="shared" si="27"/>
        <v>2.3870268437256477</v>
      </c>
      <c r="V84" s="1">
        <f t="shared" si="28"/>
        <v>13.515115283810522</v>
      </c>
      <c r="Y84" s="20">
        <f>+$Z$20*SIGN(SOI!A83)*(ABS(SOI!A83))^$Y$2</f>
        <v>0.20784602055317269</v>
      </c>
      <c r="Z84" s="20">
        <f t="shared" si="31"/>
        <v>0.14492077965316733</v>
      </c>
      <c r="AA84" s="19">
        <f>+SIN((AVERAGE(H80:H91)+AVERAGE(H84:H87)/4)*($AA$19+AA83*$AA$18*AVERAGE(G80:G91))*$Y$20+$AA$17) - SIN($AA$17)</f>
        <v>0.58904658098640916</v>
      </c>
      <c r="AB84" s="19">
        <f>+SIN((AVERAGE(H80:H91)+AVERAGE(H84:H87)*$AB$1)*($AA$19+AB83*$AA$18*AVERAGE(G80:G91))*$Y$20+$AA$17) - SIN($AA$17)+$AB$2</f>
        <v>0.58756041507109669</v>
      </c>
      <c r="AC84">
        <f t="shared" si="30"/>
        <v>3.7200000000000025E-2</v>
      </c>
      <c r="AD84">
        <f t="shared" si="29"/>
        <v>0.44412580133324187</v>
      </c>
      <c r="AE84">
        <v>1</v>
      </c>
    </row>
    <row r="85" spans="1:31" x14ac:dyDescent="0.25">
      <c r="A85">
        <v>5.2499999999999982</v>
      </c>
      <c r="B85" s="2">
        <v>1885.2499999999952</v>
      </c>
      <c r="C85">
        <f>+D85+($D$2+E85+F85)*SOI!A84*IF(B85&gt;$C$18, IF(B85&lt;$C$19,-1,1),1)</f>
        <v>0.32761345187941721</v>
      </c>
      <c r="D85">
        <f>+$D$3*((1-$D$5)*SOI!D84+$D$5*SOI!D83) +   $D$4*((1-$D$5)*SOI!E84+$D$5*SOI!E83)</f>
        <v>0</v>
      </c>
      <c r="E85">
        <f t="shared" si="17"/>
        <v>-16.428314483773782</v>
      </c>
      <c r="F85">
        <f t="shared" si="18"/>
        <v>4.7641889802922943E-2</v>
      </c>
      <c r="G85">
        <f t="shared" si="19"/>
        <v>-16.380672593970861</v>
      </c>
      <c r="H85" s="21">
        <f t="shared" si="20"/>
        <v>0.21628942127870734</v>
      </c>
      <c r="I85" s="37">
        <f t="shared" si="11"/>
        <v>13.36901432599722</v>
      </c>
      <c r="J85" s="1">
        <f t="shared" si="21"/>
        <v>-1.9193547597544853</v>
      </c>
      <c r="K85" s="1">
        <f t="shared" si="22"/>
        <v>-9.5358822062570681E-2</v>
      </c>
      <c r="L85" s="1">
        <f t="shared" si="12"/>
        <v>1.9887494826271463E-2</v>
      </c>
      <c r="M85" s="1">
        <f t="shared" si="13"/>
        <v>1.008475245187981</v>
      </c>
      <c r="N85" s="1">
        <f t="shared" si="14"/>
        <v>5.0761478964594806E-2</v>
      </c>
      <c r="O85" s="1">
        <f t="shared" si="15"/>
        <v>-4.948171541770388</v>
      </c>
      <c r="P85" s="1">
        <f t="shared" si="16"/>
        <v>-2.6045647759189886E-2</v>
      </c>
      <c r="Q85" s="1">
        <f t="shared" si="23"/>
        <v>2.5618880789786452E-2</v>
      </c>
      <c r="R85" s="1">
        <f t="shared" si="24"/>
        <v>-0.10228127107723409</v>
      </c>
      <c r="S85" s="1">
        <f t="shared" si="25"/>
        <v>0.58076594607700127</v>
      </c>
      <c r="T85" s="1">
        <f t="shared" si="26"/>
        <v>-1.0339569440801393</v>
      </c>
      <c r="U85" s="1">
        <f t="shared" si="27"/>
        <v>3.8479288260645621</v>
      </c>
      <c r="V85" s="1">
        <f t="shared" si="28"/>
        <v>3.7187852531955591E-2</v>
      </c>
      <c r="Y85" s="20">
        <f>+$Z$20*SIGN(SOI!A84)*(ABS(SOI!A84))^$Y$2</f>
        <v>-8.4852756228346246E-2</v>
      </c>
      <c r="Z85" s="20">
        <f t="shared" si="31"/>
        <v>0.17366272751813086</v>
      </c>
      <c r="AA85" s="19">
        <f>+SIN((AVERAGE(H81:H92)+AVERAGE(H85:H88)/4)*($AA$19+AA84*$AA$18*AVERAGE(G81:G92))*$Y$20+$AA$17) - SIN($AA$17)</f>
        <v>0.57079880028952168</v>
      </c>
      <c r="AB85" s="19">
        <f>+SIN((AVERAGE(H81:H92)+AVERAGE(H85:H88)*$AB$1)*($AA$19+AB84*$AA$18*AVERAGE(G81:G92))*$Y$20+$AA$17) - SIN($AA$17)+$AB$2</f>
        <v>0.56668696936021634</v>
      </c>
      <c r="AC85">
        <f t="shared" si="30"/>
        <v>3.7800000000000028E-2</v>
      </c>
      <c r="AD85">
        <f t="shared" si="29"/>
        <v>0.39713607277139085</v>
      </c>
      <c r="AE85">
        <v>1</v>
      </c>
    </row>
    <row r="86" spans="1:31" x14ac:dyDescent="0.25">
      <c r="A86">
        <v>5.3333333333333313</v>
      </c>
      <c r="B86" s="2">
        <v>1885.3333333333285</v>
      </c>
      <c r="C86">
        <f>+D86+($D$2+E86+F86)*SOI!A85*IF(B86&gt;$C$18, IF(B86&lt;$C$19,-1,1),1)</f>
        <v>-1.2856716498120784</v>
      </c>
      <c r="D86">
        <f>+$D$3*((1-$D$5)*SOI!D85+$D$5*SOI!D84) +   $D$4*((1-$D$5)*SOI!E85+$D$5*SOI!E84)</f>
        <v>0</v>
      </c>
      <c r="E86">
        <f t="shared" ref="E86:E149" si="32">$E$3*COS(2*PI()*(A86+$E$2)/$H$3)+$E$4*COS(2*PI()*(A86+$E$2)/$H$4)+$E$5*COS(2*PI()*(A86+$E$2)/$H$5)+$E$6*COS(2*PI()/$H$6*(A86+$E$2))+$E$7*COS(2*PI()/$H$7*(A86+$E$2))+$E$8*COS(2*PI()/$H$8*(A86+$E$2))+$E$9*COS(2*PI()/$H$9*(A86+$E$2))+$E$10*COS(2*PI()/$H$10*(A86+$E$2))+$E$11*COS(2*PI()/$H$11*(A86+$E$2))+$E$12*COS(2*PI()/$H$12*(A86+$E$2))+$E$13*COS(2*PI()/$H$13*(A86+$E$2))+$E$14*COS(2*PI()/$H$14*(A86+$E$2))+$E$15*COS(2*PI()/$H$15*(A86+$E$2))+$E$16*COS(2*PI()/$H$16*(A86+$E$2))+$E$17*COS(2*PI()/$H$17*(A86+$E$2))</f>
        <v>-1.8224715653198977</v>
      </c>
      <c r="F86">
        <f t="shared" si="18"/>
        <v>-1.0995094569802806</v>
      </c>
      <c r="G86">
        <f t="shared" si="19"/>
        <v>-2.9219810223001783</v>
      </c>
      <c r="H86" s="21">
        <f t="shared" si="20"/>
        <v>-0.5159724919493156</v>
      </c>
      <c r="I86" s="37">
        <f t="shared" ref="I86:I149" si="33">+(I$3*$E86+I$5*$F86)*COS(2*PI()*$A86*$A$9+I$4)</f>
        <v>2.9880822480187716</v>
      </c>
      <c r="J86" s="1">
        <f t="shared" si="21"/>
        <v>15.320314315188391</v>
      </c>
      <c r="K86" s="1">
        <f t="shared" si="22"/>
        <v>-0.38247294238002544</v>
      </c>
      <c r="L86" s="1">
        <f t="shared" ref="L86:L149" si="34">+(L$3*$E86+L$5*$F86)*COS(2*PI()*$A86*$A$9+L$4)^2</f>
        <v>-0.73044860956143065</v>
      </c>
      <c r="M86" s="1">
        <f t="shared" ref="M86:M149" si="35">+(M$3*$E86+M$5*$F86)*COS(2*PI()*$A86*$A$7+M$4)</f>
        <v>-36.015090037984052</v>
      </c>
      <c r="N86" s="1">
        <f t="shared" ref="N86:N149" si="36">+(N$3*$E86+N$5*$F86)*COS(2*PI()*$A86*$A$8+N$4)</f>
        <v>-0.29394778672073746</v>
      </c>
      <c r="O86" s="1">
        <f t="shared" ref="O86:O149" si="37">+(O$3*$E86+O$5*$F86)*COS(2*PI()*$A86*$A$8+O$4)^2</f>
        <v>-4.8940807467319429E-2</v>
      </c>
      <c r="P86" s="1">
        <f t="shared" ref="P86:P149" si="38">+(P$3*$E86+P$5*$F86)*COS(2*PI()*$A86*$A$7+P$4)^2</f>
        <v>0.28756699009677256</v>
      </c>
      <c r="Q86" s="1">
        <f t="shared" si="23"/>
        <v>5.2980413436936553</v>
      </c>
      <c r="R86" s="1">
        <f t="shared" si="24"/>
        <v>-4.7276407284604556</v>
      </c>
      <c r="S86" s="1">
        <f t="shared" si="25"/>
        <v>-0.75167521293427053</v>
      </c>
      <c r="T86" s="1">
        <f t="shared" si="26"/>
        <v>0.37561110568806672</v>
      </c>
      <c r="U86" s="1">
        <f t="shared" si="27"/>
        <v>-9.4956359955622744</v>
      </c>
      <c r="V86" s="1">
        <f t="shared" si="28"/>
        <v>2.37761152091913</v>
      </c>
      <c r="Y86" s="20">
        <f>+$Z$20*SIGN(SOI!A85)*(ABS(SOI!A85))^$Y$2</f>
        <v>0.39799491822956612</v>
      </c>
      <c r="Z86" s="20">
        <f t="shared" si="31"/>
        <v>0.18684280786232987</v>
      </c>
      <c r="AA86" s="19">
        <f>+SIN((AVERAGE(H82:H93)+AVERAGE(H86:H89)/4)*($AA$19+AA85*$AA$18*AVERAGE(G82:G93))*$Y$20+$AA$17) - SIN($AA$17)</f>
        <v>0.48751910405117532</v>
      </c>
      <c r="AB86" s="19">
        <f>+SIN((AVERAGE(H82:H93)+AVERAGE(H86:H89)*$AB$1)*($AA$19+AB85*$AA$18*AVERAGE(G82:G93))*$Y$20+$AA$17) - SIN($AA$17)+$AB$2</f>
        <v>0.47359126056941053</v>
      </c>
      <c r="AC86">
        <f t="shared" si="30"/>
        <v>3.8400000000000031E-2</v>
      </c>
      <c r="AD86">
        <f t="shared" si="29"/>
        <v>0.30067629618884545</v>
      </c>
      <c r="AE86">
        <v>1</v>
      </c>
    </row>
    <row r="87" spans="1:31" x14ac:dyDescent="0.25">
      <c r="A87">
        <v>5.4166666666666643</v>
      </c>
      <c r="B87" s="2">
        <v>1885.4166666666617</v>
      </c>
      <c r="C87">
        <f>+D87+($D$2+E87+F87)*SOI!A86*IF(B87&gt;$C$18, IF(B87&lt;$C$19,-1,1),1)</f>
        <v>-0.94500757160114424</v>
      </c>
      <c r="D87">
        <f>+$D$3*((1-$D$5)*SOI!D86+$D$5*SOI!D85) +   $D$4*((1-$D$5)*SOI!E86+$D$5*SOI!E85)</f>
        <v>0</v>
      </c>
      <c r="E87">
        <f t="shared" si="32"/>
        <v>-5.5328589203156877</v>
      </c>
      <c r="F87">
        <f t="shared" ref="F87:F150" si="39">$F$3*COS(2*PI()*(B87+$F$2)/$G$3)+$F$4*COS(2*PI()*(B87+$F$2)/$G$4)+$F$5*COS(2*PI()*(B87+$F$2)/$G$5)+$F$6*COS(2*PI()/$G$6*(B87+$F$2))+$F$7*COS(2*PI()/$G$7*(B87+$F$2))+$F$8*COS(2*PI()/$G$8*(B87+$F$2))+$F$9*COS(2*PI()/$G$9*(B87+$F$2))+$F$10*COS(2*PI()/$G$10*(B87+$F$2))+$F$11*COS(2*PI()/$G$11*(B87+$F$2))+$F$12*COS(2*PI()/$G$12*(B87+$F$2))+$F$13*COS(2*PI()/$G$13*(B87+$F$2))+$F$14*COS(2*PI()/$G$14*(B87+$F$2))+$F$15*COS(2*PI()/$G$15*(B87+$F$2))</f>
        <v>-2.6009147926337239E-2</v>
      </c>
      <c r="G87">
        <f t="shared" ref="G87:G150" si="40">+E87+F87</f>
        <v>-5.5588680682420248</v>
      </c>
      <c r="H87" s="21">
        <f t="shared" ref="H87:H150" si="41">+$H$19*SUM(I87:V87)</f>
        <v>5.4296567266758723E-2</v>
      </c>
      <c r="I87" s="37">
        <f t="shared" si="33"/>
        <v>5.6655040276529283</v>
      </c>
      <c r="J87" s="1">
        <f t="shared" ref="J87:J150" si="42">+(J$3)*I87*M87</f>
        <v>0.63658548646206692</v>
      </c>
      <c r="K87" s="1">
        <f t="shared" ref="K87:K150" si="43">+(K$3)*L87*P87*O87</f>
        <v>-1.6430840634258089E-4</v>
      </c>
      <c r="L87" s="1">
        <f t="shared" si="34"/>
        <v>-7.3940697320066364E-3</v>
      </c>
      <c r="M87" s="1">
        <f t="shared" si="35"/>
        <v>-0.78927356457692277</v>
      </c>
      <c r="N87" s="1">
        <f t="shared" si="36"/>
        <v>6.7371774328426216E-3</v>
      </c>
      <c r="O87" s="1">
        <f t="shared" si="37"/>
        <v>-3.0571033073389917</v>
      </c>
      <c r="P87" s="1">
        <f t="shared" si="38"/>
        <v>1.953733118676597E-4</v>
      </c>
      <c r="Q87" s="1">
        <f t="shared" ref="Q87:Q150" si="44">+(Q$3)*M87*N87</f>
        <v>-2.6611305820748781E-3</v>
      </c>
      <c r="R87" s="1">
        <f t="shared" ref="R87:R150" si="45">+(R$3)*I87*N87*M87</f>
        <v>4.5023713641628204E-3</v>
      </c>
      <c r="S87" s="1">
        <f t="shared" ref="S87:S150" si="46">+(S$3)*I87*N87</f>
        <v>3.2665102494322688E-2</v>
      </c>
      <c r="T87" s="1">
        <f t="shared" ref="T87:T150" si="47">+(T$3)*L87*O87</f>
        <v>0.23750419467079845</v>
      </c>
      <c r="U87" s="1">
        <f t="shared" ref="U87:U150" si="48">+(U$3)*P87*I87</f>
        <v>-1.2231966134509602E-2</v>
      </c>
      <c r="V87" s="1">
        <f t="shared" ref="V87:V150" si="49">+(V$3)*P87*N87</f>
        <v>-3.7023280206265771E-5</v>
      </c>
      <c r="Y87" s="20">
        <f>+$Z$20*SIGN(SOI!A86)*(ABS(SOI!A86))^$Y$2</f>
        <v>0.24738626158576971</v>
      </c>
      <c r="Z87" s="20">
        <f t="shared" si="31"/>
        <v>0.27169557767808278</v>
      </c>
      <c r="AA87" s="19">
        <f>+SIN((AVERAGE(H83:H94)+AVERAGE(H87:H90)/4)*($AA$19+AA86*$AA$18*AVERAGE(G83:G94))*$Y$20+$AA$17) - SIN($AA$17)</f>
        <v>-1.0871113970587876E-2</v>
      </c>
      <c r="AB87" s="19">
        <f>+SIN((AVERAGE(H83:H94)+AVERAGE(H87:H90)*$AB$1)*($AA$19+AB86*$AA$18*AVERAGE(G83:G94))*$Y$20+$AA$17) - SIN($AA$17)+$AB$2</f>
        <v>-0.29372236774706434</v>
      </c>
      <c r="AC87">
        <f t="shared" si="30"/>
        <v>3.9000000000000035E-2</v>
      </c>
      <c r="AD87">
        <f t="shared" si="29"/>
        <v>0.28256669164867065</v>
      </c>
      <c r="AE87">
        <v>1</v>
      </c>
    </row>
    <row r="88" spans="1:31" x14ac:dyDescent="0.25">
      <c r="A88">
        <v>5.4999999999999973</v>
      </c>
      <c r="B88" s="2">
        <v>1885.499999999995</v>
      </c>
      <c r="C88">
        <f>+D88+($D$2+E88+F88)*SOI!A87*IF(B88&gt;$C$18, IF(B88&lt;$C$19,-1,1),1)</f>
        <v>0.66423456133837322</v>
      </c>
      <c r="D88">
        <f>+$D$3*((1-$D$5)*SOI!D87+$D$5*SOI!D86) +   $D$4*((1-$D$5)*SOI!E87+$D$5*SOI!E86)</f>
        <v>0</v>
      </c>
      <c r="E88">
        <f t="shared" si="32"/>
        <v>8.4195051288347749</v>
      </c>
      <c r="F88">
        <f t="shared" si="39"/>
        <v>-0.11657311210510968</v>
      </c>
      <c r="G88">
        <f t="shared" si="40"/>
        <v>8.302932016729665</v>
      </c>
      <c r="H88" s="21">
        <f t="shared" si="41"/>
        <v>8.2983923322767494E-2</v>
      </c>
      <c r="I88" s="37">
        <f t="shared" si="33"/>
        <v>-2.1210124250803646</v>
      </c>
      <c r="J88" s="1">
        <f t="shared" si="42"/>
        <v>-0.46240693457665111</v>
      </c>
      <c r="K88" s="1">
        <f t="shared" si="43"/>
        <v>1.632651366121054E-3</v>
      </c>
      <c r="L88" s="1">
        <f t="shared" si="34"/>
        <v>-3.3031898068276819E-4</v>
      </c>
      <c r="M88" s="1">
        <f t="shared" si="35"/>
        <v>-1.5314065580727019</v>
      </c>
      <c r="N88" s="1">
        <f t="shared" si="36"/>
        <v>0.10055225001992432</v>
      </c>
      <c r="O88" s="1">
        <f t="shared" si="37"/>
        <v>8.1464136254803687</v>
      </c>
      <c r="P88" s="1">
        <f t="shared" si="38"/>
        <v>1.6307695034499744E-2</v>
      </c>
      <c r="Q88" s="1">
        <f t="shared" si="44"/>
        <v>-7.7062472563671297E-2</v>
      </c>
      <c r="R88" s="1">
        <f t="shared" si="45"/>
        <v>-4.8811564404228978E-2</v>
      </c>
      <c r="S88" s="1">
        <f t="shared" si="46"/>
        <v>-0.18251665175671275</v>
      </c>
      <c r="T88" s="1">
        <f t="shared" si="47"/>
        <v>-2.8273372449751897E-2</v>
      </c>
      <c r="U88" s="1">
        <f t="shared" si="48"/>
        <v>0.38223308249731019</v>
      </c>
      <c r="V88" s="1">
        <f t="shared" si="49"/>
        <v>-4.6122840375083345E-2</v>
      </c>
      <c r="Y88" s="20">
        <f>+$Z$20*SIGN(SOI!A87)*(ABS(SOI!A87))^$Y$2</f>
        <v>0.16970555321891248</v>
      </c>
      <c r="Z88" s="20">
        <f t="shared" si="31"/>
        <v>0.25564962103360117</v>
      </c>
      <c r="AA88" s="19">
        <f>+SIN((AVERAGE(H84:H95)+AVERAGE(H88:H91)/4)*($AA$19+AA87*$AA$18*AVERAGE(G84:G95))*$Y$20+$AA$17) - SIN($AA$17)</f>
        <v>-0.13053557873614918</v>
      </c>
      <c r="AB88" s="19">
        <f>+SIN((AVERAGE(H84:H95)+AVERAGE(H88:H91)*$AB$1)*($AA$19+AB87*$AA$18*AVERAGE(G84:G95))*$Y$20+$AA$17) - SIN($AA$17)+$AB$2</f>
        <v>-0.34508740609788074</v>
      </c>
      <c r="AC88">
        <f t="shared" si="30"/>
        <v>3.9600000000000038E-2</v>
      </c>
      <c r="AD88">
        <f t="shared" ref="AD88:AD151" si="50">+ABS(Z88-AA88)</f>
        <v>0.38618519976975035</v>
      </c>
      <c r="AE88">
        <v>1</v>
      </c>
    </row>
    <row r="89" spans="1:31" x14ac:dyDescent="0.25">
      <c r="A89">
        <v>5.5833333333333304</v>
      </c>
      <c r="B89" s="2">
        <v>1885.5833333333283</v>
      </c>
      <c r="C89">
        <f>+D89+($D$2+E89+F89)*SOI!A88*IF(B89&gt;$C$18, IF(B89&lt;$C$19,-1,1),1)</f>
        <v>1.2911705839825276</v>
      </c>
      <c r="D89">
        <f>+$D$3*((1-$D$5)*SOI!D88+$D$5*SOI!D87) +   $D$4*((1-$D$5)*SOI!E88+$D$5*SOI!E87)</f>
        <v>0</v>
      </c>
      <c r="E89">
        <f t="shared" si="32"/>
        <v>3.7761851559834554</v>
      </c>
      <c r="F89">
        <f t="shared" si="39"/>
        <v>2.1375385141625514E-2</v>
      </c>
      <c r="G89">
        <f t="shared" si="40"/>
        <v>3.797560541125081</v>
      </c>
      <c r="H89" s="21">
        <f t="shared" si="41"/>
        <v>9.7917615774580899E-2</v>
      </c>
      <c r="I89" s="37">
        <f t="shared" si="33"/>
        <v>2.4552359996492177</v>
      </c>
      <c r="J89" s="1">
        <f t="shared" si="42"/>
        <v>6.1836883450672377E-2</v>
      </c>
      <c r="K89" s="1">
        <f t="shared" si="43"/>
        <v>6.1364674942961869E-3</v>
      </c>
      <c r="L89" s="1">
        <f t="shared" si="34"/>
        <v>7.9976430266412261E-3</v>
      </c>
      <c r="M89" s="1">
        <f t="shared" si="35"/>
        <v>-0.17691462114638062</v>
      </c>
      <c r="N89" s="1">
        <f t="shared" si="36"/>
        <v>-1.4269843035019653E-2</v>
      </c>
      <c r="O89" s="1">
        <f t="shared" si="37"/>
        <v>2.158273763016842</v>
      </c>
      <c r="P89" s="1">
        <f t="shared" si="38"/>
        <v>-9.5554028907984829E-3</v>
      </c>
      <c r="Q89" s="1">
        <f t="shared" si="44"/>
        <v>1.2634078366689624E-3</v>
      </c>
      <c r="R89" s="1">
        <f t="shared" si="45"/>
        <v>-9.2634632871029985E-4</v>
      </c>
      <c r="S89" s="1">
        <f t="shared" si="46"/>
        <v>-2.9983334276653943E-2</v>
      </c>
      <c r="T89" s="1">
        <f t="shared" si="47"/>
        <v>0.18136194899278227</v>
      </c>
      <c r="U89" s="1">
        <f t="shared" si="48"/>
        <v>0.25925952761097071</v>
      </c>
      <c r="V89" s="1">
        <f t="shared" si="49"/>
        <v>-3.8353046714834698E-3</v>
      </c>
      <c r="Y89" s="20">
        <f>+$Z$20*SIGN(SOI!A88)*(ABS(SOI!A88))^$Y$2</f>
        <v>0.34985704829612135</v>
      </c>
      <c r="Z89" s="20">
        <f t="shared" si="31"/>
        <v>0.3174095685163445</v>
      </c>
      <c r="AA89" s="19">
        <f>+SIN((AVERAGE(H85:H96)+AVERAGE(H89:H92)/4)*($AA$19+AA88*$AA$18*AVERAGE(G85:G96))*$Y$20+$AA$17) - SIN($AA$17)</f>
        <v>-3.3551166847585856E-2</v>
      </c>
      <c r="AB89" s="19">
        <f>+SIN((AVERAGE(H85:H96)+AVERAGE(H89:H92)*$AB$1)*($AA$19+AB88*$AA$18*AVERAGE(G85:G96))*$Y$20+$AA$17) - SIN($AA$17)+$AB$2</f>
        <v>-0.21401190228216738</v>
      </c>
      <c r="AC89">
        <f t="shared" ref="AC89:AC152" si="51">+AC88+$AC$22</f>
        <v>4.0200000000000041E-2</v>
      </c>
      <c r="AD89">
        <f t="shared" si="50"/>
        <v>0.35096073536393035</v>
      </c>
      <c r="AE89">
        <v>1</v>
      </c>
    </row>
    <row r="90" spans="1:31" x14ac:dyDescent="0.25">
      <c r="A90">
        <v>5.6666666666666634</v>
      </c>
      <c r="B90" s="2">
        <v>1885.6666666666615</v>
      </c>
      <c r="C90">
        <f>+D90+($D$2+E90+F90)*SOI!A89*IF(B90&gt;$C$18, IF(B90&lt;$C$19,-1,1),1)</f>
        <v>9.4749750701142137</v>
      </c>
      <c r="D90">
        <f>+$D$3*((1-$D$5)*SOI!D89+$D$5*SOI!D88) +   $D$4*((1-$D$5)*SOI!E89+$D$5*SOI!E88)</f>
        <v>0</v>
      </c>
      <c r="E90">
        <f t="shared" si="32"/>
        <v>19.286725467151065</v>
      </c>
      <c r="F90">
        <f t="shared" si="39"/>
        <v>-1.0656195630852707</v>
      </c>
      <c r="G90">
        <f t="shared" si="40"/>
        <v>18.221105904065794</v>
      </c>
      <c r="H90" s="21">
        <f t="shared" si="41"/>
        <v>-4.1184905654151525</v>
      </c>
      <c r="I90" s="37">
        <f t="shared" si="33"/>
        <v>22.615889598376505</v>
      </c>
      <c r="J90" s="1">
        <f t="shared" si="42"/>
        <v>-88.828218870676181</v>
      </c>
      <c r="K90" s="1">
        <f t="shared" si="43"/>
        <v>5.3812791323602038</v>
      </c>
      <c r="L90" s="1">
        <f t="shared" si="34"/>
        <v>-0.7191306758258782</v>
      </c>
      <c r="M90" s="1">
        <f t="shared" si="35"/>
        <v>27.589679492965757</v>
      </c>
      <c r="N90" s="1">
        <f t="shared" si="36"/>
        <v>0.52938768478777853</v>
      </c>
      <c r="O90" s="1">
        <f t="shared" si="37"/>
        <v>0.38403997810365148</v>
      </c>
      <c r="P90" s="1">
        <f t="shared" si="38"/>
        <v>0.52372147328730612</v>
      </c>
      <c r="Q90" s="1">
        <f t="shared" si="44"/>
        <v>7.3093899714968193</v>
      </c>
      <c r="R90" s="1">
        <f t="shared" si="45"/>
        <v>-49.366391544268268</v>
      </c>
      <c r="S90" s="1">
        <f t="shared" si="46"/>
        <v>10.246015223793377</v>
      </c>
      <c r="T90" s="1">
        <f t="shared" si="47"/>
        <v>-2.9017625968462322</v>
      </c>
      <c r="U90" s="1">
        <f t="shared" si="48"/>
        <v>-130.89002035684203</v>
      </c>
      <c r="V90" s="1">
        <f t="shared" si="49"/>
        <v>-7.7984067814704172</v>
      </c>
      <c r="Y90" s="20">
        <f>+$Z$20*SIGN(SOI!A89)*(ABS(SOI!A89))^$Y$2</f>
        <v>0.43266610403399958</v>
      </c>
      <c r="Z90" s="20">
        <f t="shared" si="31"/>
        <v>0.43054666860222962</v>
      </c>
      <c r="AA90" s="19">
        <f>+SIN((AVERAGE(H86:H97)+AVERAGE(H90:H93)/4)*($AA$19+AA89*$AA$18*AVERAGE(G86:G97))*$Y$20+$AA$17) - SIN($AA$17)</f>
        <v>-6.649027119281628E-2</v>
      </c>
      <c r="AB90" s="19">
        <f>+SIN((AVERAGE(H86:H97)+AVERAGE(H90:H93)*$AB$1)*($AA$19+AB89*$AA$18*AVERAGE(G86:G97))*$Y$20+$AA$17) - SIN($AA$17)+$AB$2</f>
        <v>-0.24397669500596841</v>
      </c>
      <c r="AC90">
        <f t="shared" si="51"/>
        <v>4.0800000000000045E-2</v>
      </c>
      <c r="AD90">
        <f t="shared" si="50"/>
        <v>0.49703693979504593</v>
      </c>
      <c r="AE90">
        <v>1</v>
      </c>
    </row>
    <row r="91" spans="1:31" x14ac:dyDescent="0.25">
      <c r="A91">
        <v>5.7499999999999964</v>
      </c>
      <c r="B91" s="2">
        <v>1885.7499999999948</v>
      </c>
      <c r="C91">
        <f>+D91+($D$2+E91+F91)*SOI!A90*IF(B91&gt;$C$18, IF(B91&lt;$C$19,-1,1),1)</f>
        <v>4.9876463545239389</v>
      </c>
      <c r="D91">
        <f>+$D$3*((1-$D$5)*SOI!D90+$D$5*SOI!D89) +   $D$4*((1-$D$5)*SOI!E90+$D$5*SOI!E89)</f>
        <v>0</v>
      </c>
      <c r="E91">
        <f t="shared" si="32"/>
        <v>6.9813909414312008</v>
      </c>
      <c r="F91">
        <f t="shared" si="39"/>
        <v>-5.4104337925729773E-2</v>
      </c>
      <c r="G91">
        <f t="shared" si="40"/>
        <v>6.927286603505471</v>
      </c>
      <c r="H91" s="21">
        <f t="shared" si="41"/>
        <v>0.1654829266353485</v>
      </c>
      <c r="I91" s="37">
        <f t="shared" si="33"/>
        <v>7.8384102330231045</v>
      </c>
      <c r="J91" s="1">
        <f t="shared" si="42"/>
        <v>-1.9495307035309519</v>
      </c>
      <c r="K91" s="1">
        <f t="shared" si="43"/>
        <v>1.482866621147232E-2</v>
      </c>
      <c r="L91" s="1">
        <f t="shared" si="34"/>
        <v>-1.9687190137644906E-2</v>
      </c>
      <c r="M91" s="1">
        <f t="shared" si="35"/>
        <v>1.7470746697697837</v>
      </c>
      <c r="N91" s="1">
        <f t="shared" si="36"/>
        <v>-7.1925577565890601E-3</v>
      </c>
      <c r="O91" s="1">
        <f t="shared" si="37"/>
        <v>1.9743393737062414</v>
      </c>
      <c r="P91" s="1">
        <f t="shared" si="38"/>
        <v>1.0254055392404451E-2</v>
      </c>
      <c r="Q91" s="1">
        <f t="shared" si="44"/>
        <v>-6.2886216816544025E-3</v>
      </c>
      <c r="R91" s="1">
        <f t="shared" si="45"/>
        <v>1.4720414285239848E-2</v>
      </c>
      <c r="S91" s="1">
        <f t="shared" si="46"/>
        <v>-4.8247946558441647E-2</v>
      </c>
      <c r="T91" s="1">
        <f t="shared" si="47"/>
        <v>-0.40839758917915758</v>
      </c>
      <c r="U91" s="1">
        <f t="shared" si="48"/>
        <v>-0.88821095863181909</v>
      </c>
      <c r="V91" s="1">
        <f t="shared" si="49"/>
        <v>2.0744868554370588E-3</v>
      </c>
      <c r="Y91" s="20">
        <f>+$Z$20*SIGN(SOI!A90)*(ABS(SOI!A90))^$Y$2</f>
        <v>0.50911685347656788</v>
      </c>
      <c r="Z91" s="20">
        <f t="shared" si="31"/>
        <v>0.49392764593168598</v>
      </c>
      <c r="AA91" s="19">
        <f>+SIN((AVERAGE(H87:H98)+AVERAGE(H91:H94)/4)*($AA$19+AA90*$AA$18*AVERAGE(G87:G98))*$Y$20+$AA$17) - SIN($AA$17)</f>
        <v>-0.88316279833242417</v>
      </c>
      <c r="AB91" s="19">
        <f>+SIN((AVERAGE(H87:H98)+AVERAGE(H91:H94)*$AB$1)*($AA$19+AB90*$AA$18*AVERAGE(G87:G98))*$Y$20+$AA$17) - SIN($AA$17)+$AB$2</f>
        <v>-0.34451224067133374</v>
      </c>
      <c r="AC91">
        <f t="shared" si="51"/>
        <v>4.1400000000000048E-2</v>
      </c>
      <c r="AD91">
        <f t="shared" si="50"/>
        <v>1.3770904442641101</v>
      </c>
      <c r="AE91">
        <v>1</v>
      </c>
    </row>
    <row r="92" spans="1:31" x14ac:dyDescent="0.25">
      <c r="A92">
        <v>5.8333333333333295</v>
      </c>
      <c r="B92" s="2">
        <v>1885.833333333328</v>
      </c>
      <c r="C92">
        <f>+D92+($D$2+E92+F92)*SOI!A91*IF(B92&gt;$C$18, IF(B92&lt;$C$19,-1,1),1)</f>
        <v>28.779020076499393</v>
      </c>
      <c r="D92">
        <f>+$D$3*((1-$D$5)*SOI!D91+$D$5*SOI!D90) +   $D$4*((1-$D$5)*SOI!E91+$D$5*SOI!E90)</f>
        <v>0</v>
      </c>
      <c r="E92">
        <f t="shared" si="32"/>
        <v>36.513169616083466</v>
      </c>
      <c r="F92">
        <f t="shared" si="39"/>
        <v>-0.98351520065212328</v>
      </c>
      <c r="G92">
        <f t="shared" si="40"/>
        <v>35.529654415431345</v>
      </c>
      <c r="H92" s="21">
        <f t="shared" si="41"/>
        <v>0.71739938729155905</v>
      </c>
      <c r="I92" s="37">
        <f t="shared" si="33"/>
        <v>16.229200394112784</v>
      </c>
      <c r="J92" s="1">
        <f t="shared" si="42"/>
        <v>-59.780810685635046</v>
      </c>
      <c r="K92" s="1">
        <f t="shared" si="43"/>
        <v>2.182320573780077E-3</v>
      </c>
      <c r="L92" s="1">
        <f t="shared" si="34"/>
        <v>-6.3258680211026076E-3</v>
      </c>
      <c r="M92" s="1">
        <f t="shared" si="35"/>
        <v>25.874624395131772</v>
      </c>
      <c r="N92" s="1">
        <f t="shared" si="36"/>
        <v>-0.67786638677839517</v>
      </c>
      <c r="O92" s="1">
        <f t="shared" si="37"/>
        <v>32.056644110090936</v>
      </c>
      <c r="P92" s="1">
        <f t="shared" si="38"/>
        <v>2.8925406864570557E-4</v>
      </c>
      <c r="Q92" s="1">
        <f t="shared" si="44"/>
        <v>-8.7776608569875894</v>
      </c>
      <c r="R92" s="1">
        <f t="shared" si="45"/>
        <v>42.541470209290033</v>
      </c>
      <c r="S92" s="1">
        <f t="shared" si="46"/>
        <v>-9.4147482040924615</v>
      </c>
      <c r="T92" s="1">
        <f t="shared" si="47"/>
        <v>-2.1306681305613271</v>
      </c>
      <c r="U92" s="1">
        <f t="shared" si="48"/>
        <v>-5.1876310162282481E-2</v>
      </c>
      <c r="V92" s="1">
        <f t="shared" si="49"/>
        <v>5.5151235482141479E-3</v>
      </c>
      <c r="Y92" s="20">
        <f>+$Z$20*SIGN(SOI!A91)*(ABS(SOI!A91))^$Y$2</f>
        <v>0.53999998028449048</v>
      </c>
      <c r="Z92" s="20">
        <f t="shared" ref="Z92:Z155" si="52">+AVERAGE(Y91:Y93)</f>
        <v>0.55169571071396917</v>
      </c>
      <c r="AA92" s="19">
        <f>+SIN((AVERAGE(H88:H99)+AVERAGE(H92:H95)/4)*($AA$19+AA91*$AA$18*AVERAGE(G88:G99))*$Y$20+$AA$17) - SIN($AA$17)</f>
        <v>-0.70616007080346022</v>
      </c>
      <c r="AB92" s="19">
        <f>+SIN((AVERAGE(H88:H99)+AVERAGE(H92:H95)*$AB$1)*($AA$19+AB91*$AA$18*AVERAGE(G88:G99))*$Y$20+$AA$17) - SIN($AA$17)+$AB$2</f>
        <v>-0.33790243634007722</v>
      </c>
      <c r="AC92">
        <f t="shared" si="51"/>
        <v>4.2000000000000051E-2</v>
      </c>
      <c r="AD92">
        <f t="shared" si="50"/>
        <v>1.2578557815174294</v>
      </c>
      <c r="AE92">
        <v>1</v>
      </c>
    </row>
    <row r="93" spans="1:31" x14ac:dyDescent="0.25">
      <c r="A93">
        <v>5.9166666666666625</v>
      </c>
      <c r="B93" s="2">
        <v>1885.9166666666613</v>
      </c>
      <c r="C93">
        <f>+D93+($D$2+E93+F93)*SOI!A92*IF(B93&gt;$C$18, IF(B93&lt;$C$19,-1,1),1)</f>
        <v>-471.94917086281197</v>
      </c>
      <c r="D93">
        <f>+$D$3*((1-$D$5)*SOI!D92+$D$5*SOI!D91) +   $D$4*((1-$D$5)*SOI!E92+$D$5*SOI!E91)</f>
        <v>0</v>
      </c>
      <c r="E93">
        <f t="shared" si="32"/>
        <v>-462.47332540611484</v>
      </c>
      <c r="F93">
        <f t="shared" si="39"/>
        <v>-0.22194014566161557</v>
      </c>
      <c r="G93">
        <f t="shared" si="40"/>
        <v>-462.69526555177646</v>
      </c>
      <c r="H93" s="21">
        <f t="shared" si="41"/>
        <v>0.27073383631641706</v>
      </c>
      <c r="I93" s="37">
        <f t="shared" si="33"/>
        <v>214.77769310082849</v>
      </c>
      <c r="J93" s="1">
        <f t="shared" si="42"/>
        <v>-84.936412537737283</v>
      </c>
      <c r="K93" s="1">
        <f t="shared" si="43"/>
        <v>-40.116987078290975</v>
      </c>
      <c r="L93" s="1">
        <f t="shared" si="34"/>
        <v>-8.7681719787744861E-2</v>
      </c>
      <c r="M93" s="1">
        <f t="shared" si="35"/>
        <v>2.7778840692178286</v>
      </c>
      <c r="N93" s="1">
        <f t="shared" si="36"/>
        <v>0.29558795158283707</v>
      </c>
      <c r="O93" s="1">
        <f t="shared" si="37"/>
        <v>-375.30459902780649</v>
      </c>
      <c r="P93" s="1">
        <f t="shared" si="38"/>
        <v>3.2766833535023951E-2</v>
      </c>
      <c r="Q93" s="1">
        <f t="shared" si="44"/>
        <v>0.41092398271123542</v>
      </c>
      <c r="R93" s="1">
        <f t="shared" si="45"/>
        <v>-26.356469609116452</v>
      </c>
      <c r="S93" s="1">
        <f t="shared" si="46"/>
        <v>54.330460812950726</v>
      </c>
      <c r="T93" s="1">
        <f t="shared" si="47"/>
        <v>345.75667507145869</v>
      </c>
      <c r="U93" s="1">
        <f t="shared" si="48"/>
        <v>-77.770721324388134</v>
      </c>
      <c r="V93" s="1">
        <f t="shared" si="49"/>
        <v>-0.27242870933687163</v>
      </c>
      <c r="Y93" s="20">
        <f>+$Z$20*SIGN(SOI!A92)*(ABS(SOI!A92))^$Y$2</f>
        <v>0.60597029838084926</v>
      </c>
      <c r="Z93" s="20">
        <f t="shared" si="52"/>
        <v>0.46445218008370315</v>
      </c>
      <c r="AA93" s="19">
        <f>+SIN((AVERAGE(H89:H100)+AVERAGE(H93:H96)/4)*($AA$19+AA92*$AA$18*AVERAGE(G89:G100))*$Y$20+$AA$17) - SIN($AA$17)</f>
        <v>-0.60158313954267606</v>
      </c>
      <c r="AB93" s="19">
        <f>+SIN((AVERAGE(H89:H100)+AVERAGE(H93:H96)*$AB$1)*($AA$19+AB92*$AA$18*AVERAGE(G89:G100))*$Y$20+$AA$17) - SIN($AA$17)+$AB$2</f>
        <v>-0.31258982068266516</v>
      </c>
      <c r="AC93">
        <f t="shared" si="51"/>
        <v>4.2600000000000054E-2</v>
      </c>
      <c r="AD93">
        <f t="shared" si="50"/>
        <v>1.0660353196263792</v>
      </c>
      <c r="AE93">
        <v>1</v>
      </c>
    </row>
    <row r="94" spans="1:31" x14ac:dyDescent="0.25">
      <c r="A94">
        <v>5.9999999999999956</v>
      </c>
      <c r="B94" s="2">
        <v>1885.9999999999945</v>
      </c>
      <c r="C94">
        <f>+D94+($D$2+E94+F94)*SOI!A93*IF(B94&gt;$C$18, IF(B94&lt;$C$19,-1,1),1)</f>
        <v>0.16092736453808848</v>
      </c>
      <c r="D94">
        <f>+$D$3*((1-$D$5)*SOI!D93+$D$5*SOI!D92) +   $D$4*((1-$D$5)*SOI!E93+$D$5*SOI!E92)</f>
        <v>0</v>
      </c>
      <c r="E94">
        <f t="shared" si="32"/>
        <v>-3.5032228225923205</v>
      </c>
      <c r="F94">
        <f t="shared" si="39"/>
        <v>4.4498543786987232</v>
      </c>
      <c r="G94">
        <f t="shared" si="40"/>
        <v>0.94663155610640271</v>
      </c>
      <c r="H94" s="21">
        <f t="shared" si="41"/>
        <v>7.7279396842526946</v>
      </c>
      <c r="I94" s="37">
        <f t="shared" si="33"/>
        <v>1.3535429152784251</v>
      </c>
      <c r="J94" s="1">
        <f t="shared" si="42"/>
        <v>-10.755464867791199</v>
      </c>
      <c r="K94" s="1">
        <f t="shared" si="43"/>
        <v>55.649807264253781</v>
      </c>
      <c r="L94" s="1">
        <f t="shared" si="34"/>
        <v>2.92245062901371</v>
      </c>
      <c r="M94" s="1">
        <f t="shared" si="35"/>
        <v>55.817005405552486</v>
      </c>
      <c r="N94" s="1">
        <f t="shared" si="36"/>
        <v>2.9738554312577006</v>
      </c>
      <c r="O94" s="1">
        <f t="shared" si="37"/>
        <v>0.22890277586728064</v>
      </c>
      <c r="P94" s="1">
        <f t="shared" si="38"/>
        <v>-2.2359625957999456</v>
      </c>
      <c r="Q94" s="1">
        <f t="shared" si="44"/>
        <v>83.070539057414209</v>
      </c>
      <c r="R94" s="1">
        <f t="shared" si="45"/>
        <v>-33.578062541330141</v>
      </c>
      <c r="S94" s="1">
        <f t="shared" si="46"/>
        <v>3.4447631732020585</v>
      </c>
      <c r="T94" s="1">
        <f t="shared" si="47"/>
        <v>7.0287139620812082</v>
      </c>
      <c r="U94" s="1">
        <f t="shared" si="48"/>
        <v>33.444833875666284</v>
      </c>
      <c r="V94" s="1">
        <f t="shared" si="49"/>
        <v>187.03205972796883</v>
      </c>
      <c r="Y94" s="20">
        <f>+$Z$20*SIGN(SOI!A93)*(ABS(SOI!A93))^$Y$2</f>
        <v>0.24738626158576971</v>
      </c>
      <c r="Z94" s="20">
        <f t="shared" si="52"/>
        <v>0.22120665868418898</v>
      </c>
      <c r="AA94" s="19">
        <f>+SIN((AVERAGE(H90:H101)+AVERAGE(H94:H97)/4)*($AA$19+AA93*$AA$18*AVERAGE(G90:G101))*$Y$20+$AA$17) - SIN($AA$17)</f>
        <v>-0.61254675386663515</v>
      </c>
      <c r="AB94" s="19">
        <f>+SIN((AVERAGE(H90:H101)+AVERAGE(H94:H97)*$AB$1)*($AA$19+AB93*$AA$18*AVERAGE(G90:G101))*$Y$20+$AA$17) - SIN($AA$17)+$AB$2</f>
        <v>-0.29955234004412407</v>
      </c>
      <c r="AC94">
        <f t="shared" si="51"/>
        <v>4.3200000000000058E-2</v>
      </c>
      <c r="AD94">
        <f t="shared" si="50"/>
        <v>0.83375341255082414</v>
      </c>
      <c r="AE94">
        <v>1</v>
      </c>
    </row>
    <row r="95" spans="1:31" x14ac:dyDescent="0.25">
      <c r="A95">
        <v>6.0833333333333286</v>
      </c>
      <c r="B95" s="2">
        <v>1886.0833333333278</v>
      </c>
      <c r="C95">
        <f>+D95+($D$2+E95+F95)*SOI!A94*IF(B95&gt;$C$18, IF(B95&lt;$C$19,-1,1),1)</f>
        <v>-2.8225640994013741</v>
      </c>
      <c r="D95">
        <f>+$D$3*((1-$D$5)*SOI!D94+$D$5*SOI!D93) +   $D$4*((1-$D$5)*SOI!E94+$D$5*SOI!E93)</f>
        <v>0</v>
      </c>
      <c r="E95">
        <f t="shared" si="32"/>
        <v>27.992604637430333</v>
      </c>
      <c r="F95">
        <f t="shared" si="39"/>
        <v>0.23303635658340588</v>
      </c>
      <c r="G95">
        <f t="shared" si="40"/>
        <v>28.225640994013737</v>
      </c>
      <c r="H95" s="21">
        <f t="shared" si="41"/>
        <v>-0.50457589107543699</v>
      </c>
      <c r="I95" s="37">
        <f t="shared" si="33"/>
        <v>-33.822580939636893</v>
      </c>
      <c r="J95" s="1">
        <f t="shared" si="42"/>
        <v>32.96094068521537</v>
      </c>
      <c r="K95" s="1">
        <f t="shared" si="43"/>
        <v>1.015189892992487</v>
      </c>
      <c r="L95" s="1">
        <f t="shared" si="34"/>
        <v>0.1167611433802362</v>
      </c>
      <c r="M95" s="1">
        <f t="shared" si="35"/>
        <v>6.8454535793206173</v>
      </c>
      <c r="N95" s="1">
        <f t="shared" si="36"/>
        <v>2.5322503116592215E-2</v>
      </c>
      <c r="O95" s="1">
        <f t="shared" si="37"/>
        <v>2.3152656660999211</v>
      </c>
      <c r="P95" s="1">
        <f t="shared" si="38"/>
        <v>-0.10093626418136424</v>
      </c>
      <c r="Q95" s="1">
        <f t="shared" si="44"/>
        <v>8.675000463359353E-2</v>
      </c>
      <c r="R95" s="1">
        <f t="shared" si="45"/>
        <v>0.87621932315539808</v>
      </c>
      <c r="S95" s="1">
        <f t="shared" si="46"/>
        <v>-0.73296099731002606</v>
      </c>
      <c r="T95" s="1">
        <f t="shared" si="47"/>
        <v>2.8403823027130572</v>
      </c>
      <c r="U95" s="1">
        <f t="shared" si="48"/>
        <v>-37.726494275095781</v>
      </c>
      <c r="V95" s="1">
        <f t="shared" si="49"/>
        <v>7.1892821824942638E-2</v>
      </c>
      <c r="Y95" s="20">
        <f>+$Z$20*SIGN(SOI!A94)*(ABS(SOI!A94))^$Y$2</f>
        <v>-0.18973658391405196</v>
      </c>
      <c r="Z95" s="20">
        <f t="shared" si="52"/>
        <v>-4.7115911215037165E-2</v>
      </c>
      <c r="AA95" s="19">
        <f>+SIN((AVERAGE(H91:H102)+AVERAGE(H95:H98)/4)*($AA$19+AA94*$AA$18*AVERAGE(G91:G102))*$Y$20+$AA$17) - SIN($AA$17)</f>
        <v>-0.54878438154363551</v>
      </c>
      <c r="AB95" s="19">
        <f>+SIN((AVERAGE(H91:H102)+AVERAGE(H95:H98)*$AB$1)*($AA$19+AB94*$AA$18*AVERAGE(G91:G102))*$Y$20+$AA$17) - SIN($AA$17)+$AB$2</f>
        <v>-0.70425336369970359</v>
      </c>
      <c r="AC95">
        <f t="shared" si="51"/>
        <v>4.3800000000000061E-2</v>
      </c>
      <c r="AD95">
        <f t="shared" si="50"/>
        <v>0.50166847032859829</v>
      </c>
      <c r="AE95">
        <v>1</v>
      </c>
    </row>
    <row r="96" spans="1:31" x14ac:dyDescent="0.25">
      <c r="A96">
        <v>6.1666666666666616</v>
      </c>
      <c r="B96" s="2">
        <v>1886.1666666666611</v>
      </c>
      <c r="C96">
        <f>+D96+($D$2+E96+F96)*SOI!A95*IF(B96&gt;$C$18, IF(B96&lt;$C$19,-1,1),1)</f>
        <v>-0.40101976342653656</v>
      </c>
      <c r="D96">
        <f>+$D$3*((1-$D$5)*SOI!D95+$D$5*SOI!D94) +   $D$4*((1-$D$5)*SOI!E95+$D$5*SOI!E94)</f>
        <v>0</v>
      </c>
      <c r="E96">
        <f t="shared" si="32"/>
        <v>4.8302712588500469</v>
      </c>
      <c r="F96">
        <f t="shared" si="39"/>
        <v>-1.1846370458815327</v>
      </c>
      <c r="G96">
        <f t="shared" si="40"/>
        <v>3.6456342129685142</v>
      </c>
      <c r="H96" s="21">
        <f t="shared" si="41"/>
        <v>-1.4653214596210082</v>
      </c>
      <c r="I96" s="37">
        <f t="shared" si="33"/>
        <v>-2.6802369137160902</v>
      </c>
      <c r="J96" s="1">
        <f t="shared" si="42"/>
        <v>-14.844305621470211</v>
      </c>
      <c r="K96" s="1">
        <f t="shared" si="43"/>
        <v>0.68893550422562766</v>
      </c>
      <c r="L96" s="1">
        <f t="shared" si="34"/>
        <v>-5.3641177083004553E-2</v>
      </c>
      <c r="M96" s="1">
        <f t="shared" si="35"/>
        <v>-38.904163323728781</v>
      </c>
      <c r="N96" s="1">
        <f t="shared" si="36"/>
        <v>0.5666557174511283</v>
      </c>
      <c r="O96" s="1">
        <f t="shared" si="37"/>
        <v>2.485625277082852</v>
      </c>
      <c r="P96" s="1">
        <f t="shared" si="38"/>
        <v>0.13888128387766713</v>
      </c>
      <c r="Q96" s="1">
        <f t="shared" si="44"/>
        <v>-11.032552391570956</v>
      </c>
      <c r="R96" s="1">
        <f t="shared" si="45"/>
        <v>-8.8305094114295724</v>
      </c>
      <c r="S96" s="1">
        <f t="shared" si="46"/>
        <v>-1.2997503608326437</v>
      </c>
      <c r="T96" s="1">
        <f t="shared" si="47"/>
        <v>-1.4009143484342566</v>
      </c>
      <c r="U96" s="1">
        <f t="shared" si="48"/>
        <v>4.1134799593059572</v>
      </c>
      <c r="V96" s="1">
        <f t="shared" si="49"/>
        <v>-2.2135771747281305</v>
      </c>
      <c r="Y96" s="20">
        <f>+$Z$20*SIGN(SOI!A95)*(ABS(SOI!A95))^$Y$2</f>
        <v>-0.19899741131682924</v>
      </c>
      <c r="Z96" s="20">
        <f t="shared" si="52"/>
        <v>-0.25123322805903281</v>
      </c>
      <c r="AA96" s="19">
        <f>+SIN((AVERAGE(H92:H103)+AVERAGE(H96:H99)/4)*($AA$19+AA95*$AA$18*AVERAGE(G92:G103))*$Y$20+$AA$17) - SIN($AA$17)</f>
        <v>-0.58961990432746081</v>
      </c>
      <c r="AB96" s="19">
        <f>+SIN((AVERAGE(H92:H103)+AVERAGE(H96:H99)*$AB$1)*($AA$19+AB95*$AA$18*AVERAGE(G92:G103))*$Y$20+$AA$17) - SIN($AA$17)+$AB$2</f>
        <v>-0.62011612636790114</v>
      </c>
      <c r="AC96">
        <f t="shared" si="51"/>
        <v>4.4400000000000064E-2</v>
      </c>
      <c r="AD96">
        <f t="shared" si="50"/>
        <v>0.338386676268428</v>
      </c>
      <c r="AE96">
        <v>1</v>
      </c>
    </row>
    <row r="97" spans="1:31" x14ac:dyDescent="0.25">
      <c r="A97">
        <v>6.2499999999999947</v>
      </c>
      <c r="B97" s="2">
        <v>1886.2499999999943</v>
      </c>
      <c r="C97">
        <f>+D97+($D$2+E97+F97)*SOI!A96*IF(B97&gt;$C$18, IF(B97&lt;$C$19,-1,1),1)</f>
        <v>-6.0337058724825186</v>
      </c>
      <c r="D97">
        <f>+$D$3*((1-$D$5)*SOI!D96+$D$5*SOI!D95) +   $D$4*((1-$D$5)*SOI!E96+$D$5*SOI!E95)</f>
        <v>0</v>
      </c>
      <c r="E97">
        <f t="shared" si="32"/>
        <v>16.259671279062012</v>
      </c>
      <c r="F97">
        <f t="shared" si="39"/>
        <v>4.7641889809660887E-2</v>
      </c>
      <c r="G97">
        <f t="shared" si="40"/>
        <v>16.307313168871673</v>
      </c>
      <c r="H97" s="21">
        <f t="shared" si="41"/>
        <v>0.43308334647511648</v>
      </c>
      <c r="I97" s="37">
        <f t="shared" si="33"/>
        <v>4.3631967818569697</v>
      </c>
      <c r="J97" s="1">
        <f t="shared" si="42"/>
        <v>-0.73878286257670556</v>
      </c>
      <c r="K97" s="1">
        <f t="shared" si="43"/>
        <v>3.0039814463465654E-3</v>
      </c>
      <c r="L97" s="1">
        <f t="shared" si="34"/>
        <v>7.6670069055279908E-3</v>
      </c>
      <c r="M97" s="1">
        <f t="shared" si="35"/>
        <v>1.1893820753283399</v>
      </c>
      <c r="N97" s="1">
        <f t="shared" si="36"/>
        <v>-2.3686200422113779E-2</v>
      </c>
      <c r="O97" s="1">
        <f t="shared" si="37"/>
        <v>15.645843343209901</v>
      </c>
      <c r="P97" s="1">
        <f t="shared" si="38"/>
        <v>-6.7308750128268068E-4</v>
      </c>
      <c r="Q97" s="1">
        <f t="shared" si="44"/>
        <v>-1.409864686042453E-2</v>
      </c>
      <c r="R97" s="1">
        <f t="shared" si="45"/>
        <v>1.8370408249219622E-2</v>
      </c>
      <c r="S97" s="1">
        <f t="shared" si="46"/>
        <v>-8.8443859785030624E-2</v>
      </c>
      <c r="T97" s="1">
        <f t="shared" si="47"/>
        <v>1.2603827751167975</v>
      </c>
      <c r="U97" s="1">
        <f t="shared" si="48"/>
        <v>3.2454042853300454E-2</v>
      </c>
      <c r="V97" s="1">
        <f t="shared" si="49"/>
        <v>-4.484340650158267E-4</v>
      </c>
      <c r="Y97" s="20">
        <f>+$Z$20*SIGN(SOI!A96)*(ABS(SOI!A96))^$Y$2</f>
        <v>-0.36496568894621723</v>
      </c>
      <c r="Z97" s="20">
        <f t="shared" si="52"/>
        <v>-0.37237858404135943</v>
      </c>
      <c r="AA97" s="19">
        <f>+SIN((AVERAGE(H93:H104)+AVERAGE(H97:H100)/4)*($AA$19+AA96*$AA$18*AVERAGE(G93:G104))*$Y$20+$AA$17) - SIN($AA$17)</f>
        <v>-0.41931226205916133</v>
      </c>
      <c r="AB97" s="19">
        <f>+SIN((AVERAGE(H93:H104)+AVERAGE(H97:H100)*$AB$1)*($AA$19+AB96*$AA$18*AVERAGE(G93:G104))*$Y$20+$AA$17) - SIN($AA$17)+$AB$2</f>
        <v>-0.40222504199420162</v>
      </c>
      <c r="AC97">
        <f t="shared" si="51"/>
        <v>4.5000000000000068E-2</v>
      </c>
      <c r="AD97">
        <f t="shared" si="50"/>
        <v>4.6933678017801905E-2</v>
      </c>
      <c r="AE97">
        <v>1</v>
      </c>
    </row>
    <row r="98" spans="1:31" x14ac:dyDescent="0.25">
      <c r="A98">
        <v>6.3333333333333277</v>
      </c>
      <c r="B98" s="2">
        <v>1886.3333333333276</v>
      </c>
      <c r="C98">
        <f>+D98+($D$2+E98+F98)*SOI!A97*IF(B98&gt;$C$18, IF(B98&lt;$C$19,-1,1),1)</f>
        <v>2.7103428381322741</v>
      </c>
      <c r="D98">
        <f>+$D$3*((1-$D$5)*SOI!D97+$D$5*SOI!D96) +   $D$4*((1-$D$5)*SOI!E97+$D$5*SOI!E96)</f>
        <v>0</v>
      </c>
      <c r="E98">
        <f t="shared" si="32"/>
        <v>-2.0891291761115092</v>
      </c>
      <c r="F98">
        <f t="shared" si="39"/>
        <v>-1.0995094569852839</v>
      </c>
      <c r="G98">
        <f t="shared" si="40"/>
        <v>-3.1886386330967929</v>
      </c>
      <c r="H98" s="21">
        <f t="shared" si="41"/>
        <v>-0.29637528182270795</v>
      </c>
      <c r="I98" s="37">
        <f t="shared" si="33"/>
        <v>-2.739203749956693</v>
      </c>
      <c r="J98" s="1">
        <f t="shared" si="42"/>
        <v>-1.7670351797669757</v>
      </c>
      <c r="K98" s="1">
        <f t="shared" si="43"/>
        <v>-10.410133500939908</v>
      </c>
      <c r="L98" s="1">
        <f t="shared" si="34"/>
        <v>-0.66202533826334431</v>
      </c>
      <c r="M98" s="1">
        <f t="shared" si="35"/>
        <v>-4.5313774090825518</v>
      </c>
      <c r="N98" s="1">
        <f t="shared" si="36"/>
        <v>0.8760858524872388</v>
      </c>
      <c r="O98" s="1">
        <f t="shared" si="37"/>
        <v>-1.3420573286707183</v>
      </c>
      <c r="P98" s="1">
        <f t="shared" si="38"/>
        <v>0.31492688038946032</v>
      </c>
      <c r="Q98" s="1">
        <f t="shared" si="44"/>
        <v>-1.9867240358134</v>
      </c>
      <c r="R98" s="1">
        <f t="shared" si="45"/>
        <v>-1.6251687340598651</v>
      </c>
      <c r="S98" s="1">
        <f t="shared" si="46"/>
        <v>-2.0537070410244844</v>
      </c>
      <c r="T98" s="1">
        <f t="shared" si="47"/>
        <v>9.3351931311181424</v>
      </c>
      <c r="U98" s="1">
        <f t="shared" si="48"/>
        <v>9.5329331513005346</v>
      </c>
      <c r="V98" s="1">
        <f t="shared" si="49"/>
        <v>-7.7604707888528353</v>
      </c>
      <c r="Y98" s="20">
        <f>+$Z$20*SIGN(SOI!A97)*(ABS(SOI!A97))^$Y$2</f>
        <v>-0.55317265186103193</v>
      </c>
      <c r="Z98" s="20">
        <f t="shared" si="52"/>
        <v>-0.4957827697488571</v>
      </c>
      <c r="AA98" s="19">
        <f>+SIN((AVERAGE(H94:H105)+AVERAGE(H98:H101)/4)*($AA$19+AA97*$AA$18*AVERAGE(G94:G105))*$Y$20+$AA$17) - SIN($AA$17)</f>
        <v>-1.0692437538288049</v>
      </c>
      <c r="AB98" s="19">
        <f>+SIN((AVERAGE(H94:H105)+AVERAGE(H98:H101)*$AB$1)*($AA$19+AB97*$AA$18*AVERAGE(G94:G105))*$Y$20+$AA$17) - SIN($AA$17)+$AB$2</f>
        <v>-1.0785074699026778</v>
      </c>
      <c r="AC98">
        <f t="shared" si="51"/>
        <v>4.5600000000000071E-2</v>
      </c>
      <c r="AD98">
        <f t="shared" si="50"/>
        <v>0.57346098407994783</v>
      </c>
      <c r="AE98">
        <v>1</v>
      </c>
    </row>
    <row r="99" spans="1:31" x14ac:dyDescent="0.25">
      <c r="A99">
        <v>6.4166666666666607</v>
      </c>
      <c r="B99" s="2">
        <v>1886.4166666666608</v>
      </c>
      <c r="C99">
        <f>+D99+($D$2+E99+F99)*SOI!A98*IF(B99&gt;$C$18, IF(B99&lt;$C$19,-1,1),1)</f>
        <v>-4.9387617062757654</v>
      </c>
      <c r="D99">
        <f>+$D$3*((1-$D$5)*SOI!D98+$D$5*SOI!D97) +   $D$4*((1-$D$5)*SOI!E98+$D$5*SOI!E97)</f>
        <v>0</v>
      </c>
      <c r="E99">
        <f t="shared" si="32"/>
        <v>5.5135221549061626</v>
      </c>
      <c r="F99">
        <f t="shared" si="39"/>
        <v>-2.6009147933089838E-2</v>
      </c>
      <c r="G99">
        <f t="shared" si="40"/>
        <v>5.4875130069730726</v>
      </c>
      <c r="H99" s="21">
        <f t="shared" si="41"/>
        <v>0.11745971842403423</v>
      </c>
      <c r="I99" s="37">
        <f t="shared" si="33"/>
        <v>6.857441888314983</v>
      </c>
      <c r="J99" s="1">
        <f t="shared" si="42"/>
        <v>-0.40925997231492794</v>
      </c>
      <c r="K99" s="1">
        <f t="shared" si="43"/>
        <v>1.146315285044219E-5</v>
      </c>
      <c r="L99" s="1">
        <f t="shared" si="34"/>
        <v>-1.4035704504770732E-2</v>
      </c>
      <c r="M99" s="1">
        <f t="shared" si="35"/>
        <v>0.41922436093196414</v>
      </c>
      <c r="N99" s="1">
        <f t="shared" si="36"/>
        <v>1.1743264581692182E-2</v>
      </c>
      <c r="O99" s="1">
        <f t="shared" si="37"/>
        <v>1.5557675255230949E-3</v>
      </c>
      <c r="P99" s="1">
        <f t="shared" si="38"/>
        <v>1.4109911085973922E-2</v>
      </c>
      <c r="Q99" s="1">
        <f t="shared" si="44"/>
        <v>2.4637463896659711E-3</v>
      </c>
      <c r="R99" s="1">
        <f t="shared" si="45"/>
        <v>-5.0453896484965316E-3</v>
      </c>
      <c r="S99" s="1">
        <f t="shared" si="46"/>
        <v>6.8915747193638216E-2</v>
      </c>
      <c r="T99" s="1">
        <f t="shared" si="47"/>
        <v>-2.2943334966725766E-4</v>
      </c>
      <c r="U99" s="1">
        <f t="shared" si="48"/>
        <v>-1.0692490963671335</v>
      </c>
      <c r="V99" s="1">
        <f t="shared" si="49"/>
        <v>-4.6606317895843876E-3</v>
      </c>
      <c r="Y99" s="20">
        <f>+$Z$20*SIGN(SOI!A98)*(ABS(SOI!A98))^$Y$2</f>
        <v>-0.56920996843932226</v>
      </c>
      <c r="Z99" s="20">
        <f t="shared" si="52"/>
        <v>-0.57110469509650097</v>
      </c>
      <c r="AA99" s="19">
        <f>+SIN((AVERAGE(H95:H106)+AVERAGE(H99:H102)/4)*($AA$19+AA98*$AA$18*AVERAGE(G95:G106))*$Y$20+$AA$17) - SIN($AA$17)</f>
        <v>-0.81155632258900057</v>
      </c>
      <c r="AB99" s="19">
        <f>+SIN((AVERAGE(H95:H106)+AVERAGE(H99:H102)*$AB$1)*($AA$19+AB98*$AA$18*AVERAGE(G95:G106))*$Y$20+$AA$17) - SIN($AA$17)+$AB$2</f>
        <v>-0.71802607442613486</v>
      </c>
      <c r="AC99">
        <f t="shared" si="51"/>
        <v>4.6200000000000074E-2</v>
      </c>
      <c r="AD99">
        <f t="shared" si="50"/>
        <v>0.2404516274924996</v>
      </c>
      <c r="AE99">
        <v>1</v>
      </c>
    </row>
    <row r="100" spans="1:31" x14ac:dyDescent="0.25">
      <c r="A100">
        <v>6.4999999999999938</v>
      </c>
      <c r="B100" s="2">
        <v>1886.4999999999941</v>
      </c>
      <c r="C100">
        <f>+D100+($D$2+E100+F100)*SOI!A99*IF(B100&gt;$C$18, IF(B100&lt;$C$19,-1,1),1)</f>
        <v>12.207845483703995</v>
      </c>
      <c r="D100">
        <f>+$D$3*((1-$D$5)*SOI!D99+$D$5*SOI!D98) +   $D$4*((1-$D$5)*SOI!E99+$D$5*SOI!E98)</f>
        <v>0</v>
      </c>
      <c r="E100">
        <f t="shared" si="32"/>
        <v>-12.468834603054365</v>
      </c>
      <c r="F100">
        <f t="shared" si="39"/>
        <v>-0.11657311210439336</v>
      </c>
      <c r="G100">
        <f t="shared" si="40"/>
        <v>-12.585407715158759</v>
      </c>
      <c r="H100" s="21">
        <f t="shared" si="41"/>
        <v>-2.2672291354738295E-2</v>
      </c>
      <c r="I100" s="37">
        <f t="shared" si="33"/>
        <v>-10.072284054114942</v>
      </c>
      <c r="J100" s="1">
        <f t="shared" si="42"/>
        <v>5.2555777687081289</v>
      </c>
      <c r="K100" s="1">
        <f t="shared" si="43"/>
        <v>-0.1236036516990744</v>
      </c>
      <c r="L100" s="1">
        <f t="shared" si="34"/>
        <v>-1.385555547212209E-2</v>
      </c>
      <c r="M100" s="1">
        <f t="shared" si="35"/>
        <v>3.6652354519792794</v>
      </c>
      <c r="N100" s="1">
        <f t="shared" si="36"/>
        <v>-2.6020467153080241E-2</v>
      </c>
      <c r="O100" s="1">
        <f t="shared" si="37"/>
        <v>-5.546094329428378</v>
      </c>
      <c r="P100" s="1">
        <f t="shared" si="38"/>
        <v>4.3233382999701586E-2</v>
      </c>
      <c r="Q100" s="1">
        <f t="shared" si="44"/>
        <v>-4.7728480868334908E-2</v>
      </c>
      <c r="R100" s="1">
        <f t="shared" si="45"/>
        <v>-0.14356287654324945</v>
      </c>
      <c r="S100" s="1">
        <f t="shared" si="46"/>
        <v>0.22429032576651467</v>
      </c>
      <c r="T100" s="1">
        <f t="shared" si="47"/>
        <v>0.80740014065125909</v>
      </c>
      <c r="U100" s="1">
        <f t="shared" si="48"/>
        <v>4.8121556278153594</v>
      </c>
      <c r="V100" s="1">
        <f t="shared" si="49"/>
        <v>3.1642149622022372E-2</v>
      </c>
      <c r="Y100" s="20">
        <f>+$Z$20*SIGN(SOI!A99)*(ABS(SOI!A99))^$Y$2</f>
        <v>-0.59093146498914895</v>
      </c>
      <c r="Z100" s="20">
        <f t="shared" si="52"/>
        <v>-0.58969164348420955</v>
      </c>
      <c r="AA100" s="19">
        <f>+SIN((AVERAGE(H96:H107)+AVERAGE(H100:H103)/4)*($AA$19+AA99*$AA$18*AVERAGE(G96:G107))*$Y$20+$AA$17) - SIN($AA$17)</f>
        <v>-0.71895586213204732</v>
      </c>
      <c r="AB100" s="19">
        <f>+SIN((AVERAGE(H96:H107)+AVERAGE(H100:H103)*$AB$1)*($AA$19+AB99*$AA$18*AVERAGE(G96:G107))*$Y$20+$AA$17) - SIN($AA$17)+$AB$2</f>
        <v>-0.61503932407232109</v>
      </c>
      <c r="AC100">
        <f t="shared" si="51"/>
        <v>4.6800000000000078E-2</v>
      </c>
      <c r="AD100">
        <f t="shared" si="50"/>
        <v>0.12926421864783777</v>
      </c>
      <c r="AE100">
        <v>1</v>
      </c>
    </row>
    <row r="101" spans="1:31" x14ac:dyDescent="0.25">
      <c r="A101">
        <v>6.5833333333333268</v>
      </c>
      <c r="B101" s="2">
        <v>1886.5833333333273</v>
      </c>
      <c r="C101">
        <f>+D101+($D$2+E101+F101)*SOI!A100*IF(B101&gt;$C$18, IF(B101&lt;$C$19,-1,1),1)</f>
        <v>3.7354802478864926</v>
      </c>
      <c r="D101">
        <f>+$D$3*((1-$D$5)*SOI!D100+$D$5*SOI!D99) +   $D$4*((1-$D$5)*SOI!E100+$D$5*SOI!E99)</f>
        <v>0</v>
      </c>
      <c r="E101">
        <f t="shared" si="32"/>
        <v>-3.6480552374631472</v>
      </c>
      <c r="F101">
        <f t="shared" si="39"/>
        <v>2.1375385146164216E-2</v>
      </c>
      <c r="G101">
        <f t="shared" si="40"/>
        <v>-3.626679852316983</v>
      </c>
      <c r="H101" s="21">
        <f t="shared" si="41"/>
        <v>-7.8813521939431599E-2</v>
      </c>
      <c r="I101" s="37">
        <f t="shared" si="33"/>
        <v>0.23437204248133603</v>
      </c>
      <c r="J101" s="1">
        <f t="shared" si="42"/>
        <v>2.1967186115023171E-2</v>
      </c>
      <c r="K101" s="1">
        <f t="shared" si="43"/>
        <v>-2.3576064394936492E-4</v>
      </c>
      <c r="L101" s="1">
        <f t="shared" si="34"/>
        <v>1.3619297271459294E-3</v>
      </c>
      <c r="M101" s="1">
        <f t="shared" si="35"/>
        <v>-0.65838207990877062</v>
      </c>
      <c r="N101" s="1">
        <f t="shared" si="36"/>
        <v>1.923171395156488E-2</v>
      </c>
      <c r="O101" s="1">
        <f t="shared" si="37"/>
        <v>-3.5095595395147994</v>
      </c>
      <c r="P101" s="1">
        <f t="shared" si="38"/>
        <v>-1.3257544913122014E-3</v>
      </c>
      <c r="Q101" s="1">
        <f t="shared" si="44"/>
        <v>-6.3366050044261144E-3</v>
      </c>
      <c r="R101" s="1">
        <f t="shared" si="45"/>
        <v>4.4350550591241658E-4</v>
      </c>
      <c r="S101" s="1">
        <f t="shared" si="46"/>
        <v>3.8573698613983964E-3</v>
      </c>
      <c r="T101" s="1">
        <f t="shared" si="47"/>
        <v>-5.022095204486033E-2</v>
      </c>
      <c r="U101" s="1">
        <f t="shared" si="48"/>
        <v>3.4336924278236588E-3</v>
      </c>
      <c r="V101" s="1">
        <f t="shared" si="49"/>
        <v>7.171545663331811E-4</v>
      </c>
      <c r="Y101" s="20">
        <f>+$Z$20*SIGN(SOI!A100)*(ABS(SOI!A100))^$Y$2</f>
        <v>-0.60893349702415744</v>
      </c>
      <c r="Z101" s="20">
        <f t="shared" si="52"/>
        <v>-0.6199549946038182</v>
      </c>
      <c r="AA101" s="19">
        <f>+SIN((AVERAGE(H97:H108)+AVERAGE(H101:H104)/4)*($AA$19+AA100*$AA$18*AVERAGE(G97:G108))*$Y$20+$AA$17) - SIN($AA$17)</f>
        <v>-0.79695966025499865</v>
      </c>
      <c r="AB101" s="19">
        <f>+SIN((AVERAGE(H97:H108)+AVERAGE(H101:H104)*$AB$1)*($AA$19+AB100*$AA$18*AVERAGE(G97:G108))*$Y$20+$AA$17) - SIN($AA$17)+$AB$2</f>
        <v>-0.84158343650528011</v>
      </c>
      <c r="AC101">
        <f t="shared" si="51"/>
        <v>4.7400000000000081E-2</v>
      </c>
      <c r="AD101">
        <f t="shared" si="50"/>
        <v>0.17700466565118045</v>
      </c>
      <c r="AE101">
        <v>1</v>
      </c>
    </row>
    <row r="102" spans="1:31" x14ac:dyDescent="0.25">
      <c r="A102">
        <v>6.6666666666666599</v>
      </c>
      <c r="B102" s="2">
        <v>1886.6666666666606</v>
      </c>
      <c r="C102">
        <f>+D102+($D$2+E102+F102)*SOI!A101*IF(B102&gt;$C$18, IF(B102&lt;$C$19,-1,1),1)</f>
        <v>29.750610300216866</v>
      </c>
      <c r="D102">
        <f>+$D$3*((1-$D$5)*SOI!D101+$D$5*SOI!D100) +   $D$4*((1-$D$5)*SOI!E101+$D$5*SOI!E100)</f>
        <v>0</v>
      </c>
      <c r="E102">
        <f t="shared" si="32"/>
        <v>-23.521661676767124</v>
      </c>
      <c r="F102">
        <f t="shared" si="39"/>
        <v>-1.0656195630815266</v>
      </c>
      <c r="G102">
        <f t="shared" si="40"/>
        <v>-24.58728123984865</v>
      </c>
      <c r="H102" s="21">
        <f t="shared" si="41"/>
        <v>1.2495229572209072</v>
      </c>
      <c r="I102" s="37">
        <f t="shared" si="33"/>
        <v>21.635335961081815</v>
      </c>
      <c r="J102" s="1">
        <f t="shared" si="42"/>
        <v>-65.030455138335057</v>
      </c>
      <c r="K102" s="1">
        <f t="shared" si="43"/>
        <v>-18.365493098105873</v>
      </c>
      <c r="L102" s="1">
        <f t="shared" si="34"/>
        <v>-0.55645925444781219</v>
      </c>
      <c r="M102" s="1">
        <f t="shared" si="35"/>
        <v>21.113611540472245</v>
      </c>
      <c r="N102" s="1">
        <f t="shared" si="36"/>
        <v>-0.90150791437309741</v>
      </c>
      <c r="O102" s="1">
        <f t="shared" si="37"/>
        <v>-16.63006481322191</v>
      </c>
      <c r="P102" s="1">
        <f t="shared" si="38"/>
        <v>5.3342626272859864E-2</v>
      </c>
      <c r="Q102" s="1">
        <f t="shared" si="44"/>
        <v>-9.5256081967660791</v>
      </c>
      <c r="R102" s="1">
        <f t="shared" si="45"/>
        <v>61.545022213661838</v>
      </c>
      <c r="S102" s="1">
        <f t="shared" si="46"/>
        <v>-16.691703999010517</v>
      </c>
      <c r="T102" s="1">
        <f t="shared" si="47"/>
        <v>97.231041724361987</v>
      </c>
      <c r="U102" s="1">
        <f t="shared" si="48"/>
        <v>-12.753533177767366</v>
      </c>
      <c r="V102" s="1">
        <f t="shared" si="49"/>
        <v>1.3526193872223107</v>
      </c>
      <c r="Y102" s="20">
        <f>+$Z$20*SIGN(SOI!A101)*(ABS(SOI!A101))^$Y$2</f>
        <v>-0.66000002179814798</v>
      </c>
      <c r="Z102" s="20">
        <f t="shared" si="52"/>
        <v>-0.63651940949596275</v>
      </c>
      <c r="AA102" s="19">
        <f>+SIN((AVERAGE(H98:H109)+AVERAGE(H102:H105)/4)*($AA$19+AA101*$AA$18*AVERAGE(G98:G109))*$Y$20+$AA$17) - SIN($AA$17)</f>
        <v>-1.1168815878746154</v>
      </c>
      <c r="AB102" s="19">
        <f>+SIN((AVERAGE(H98:H109)+AVERAGE(H102:H105)*$AB$1)*($AA$19+AB101*$AA$18*AVERAGE(G98:G109))*$Y$20+$AA$17) - SIN($AA$17)+$AB$2</f>
        <v>-0.83426195250368895</v>
      </c>
      <c r="AC102">
        <f t="shared" si="51"/>
        <v>4.8000000000000084E-2</v>
      </c>
      <c r="AD102">
        <f t="shared" si="50"/>
        <v>0.48036217837865269</v>
      </c>
      <c r="AE102">
        <v>1</v>
      </c>
    </row>
    <row r="103" spans="1:31" x14ac:dyDescent="0.25">
      <c r="A103">
        <v>6.7499999999999929</v>
      </c>
      <c r="B103" s="2">
        <v>1886.7499999999939</v>
      </c>
      <c r="C103">
        <f>+D103+($D$2+E103+F103)*SOI!A102*IF(B103&gt;$C$18, IF(B103&lt;$C$19,-1,1),1)</f>
        <v>7.5443112634942944</v>
      </c>
      <c r="D103">
        <f>+$D$3*((1-$D$5)*SOI!D102+$D$5*SOI!D101) +   $D$4*((1-$D$5)*SOI!E102+$D$5*SOI!E101)</f>
        <v>0</v>
      </c>
      <c r="E103">
        <f t="shared" si="32"/>
        <v>-6.563712559853812</v>
      </c>
      <c r="F103">
        <f t="shared" si="39"/>
        <v>-5.4104337948201797E-2</v>
      </c>
      <c r="G103">
        <f t="shared" si="40"/>
        <v>-6.6178168978020135</v>
      </c>
      <c r="H103" s="21">
        <f t="shared" si="41"/>
        <v>0.12090343548710357</v>
      </c>
      <c r="I103" s="37">
        <f t="shared" si="33"/>
        <v>8.287988322652005</v>
      </c>
      <c r="J103" s="1">
        <f t="shared" si="42"/>
        <v>4.34119873681197E-2</v>
      </c>
      <c r="K103" s="1">
        <f t="shared" si="43"/>
        <v>-1.0943317638074256E-2</v>
      </c>
      <c r="L103" s="1">
        <f t="shared" si="34"/>
        <v>-3.5893594815645885E-2</v>
      </c>
      <c r="M103" s="1">
        <f t="shared" si="35"/>
        <v>-3.6793399351264633E-2</v>
      </c>
      <c r="N103" s="1">
        <f t="shared" si="36"/>
        <v>-2.6088416804341888E-2</v>
      </c>
      <c r="O103" s="1">
        <f t="shared" si="37"/>
        <v>-0.42689145758724978</v>
      </c>
      <c r="P103" s="1">
        <f t="shared" si="38"/>
        <v>1.9196130638656113E-2</v>
      </c>
      <c r="Q103" s="1">
        <f t="shared" si="44"/>
        <v>4.8037266042585237E-4</v>
      </c>
      <c r="R103" s="1">
        <f t="shared" si="45"/>
        <v>-1.1889510857113483E-3</v>
      </c>
      <c r="S103" s="1">
        <f t="shared" si="46"/>
        <v>-0.1850394556958169</v>
      </c>
      <c r="T103" s="1">
        <f t="shared" si="47"/>
        <v>0.16099487370275217</v>
      </c>
      <c r="U103" s="1">
        <f t="shared" si="48"/>
        <v>-1.7581474950745366</v>
      </c>
      <c r="V103" s="1">
        <f t="shared" si="49"/>
        <v>1.4086175385858671E-2</v>
      </c>
      <c r="Y103" s="20">
        <f>+$Z$20*SIGN(SOI!A102)*(ABS(SOI!A102))^$Y$2</f>
        <v>-0.64062470966558271</v>
      </c>
      <c r="Z103" s="20">
        <f t="shared" si="52"/>
        <v>-0.66505832695033584</v>
      </c>
      <c r="AA103" s="19">
        <f>+SIN((AVERAGE(H99:H110)+AVERAGE(H103:H106)/4)*($AA$19+AA102*$AA$18*AVERAGE(G99:G110))*$Y$20+$AA$17) - SIN($AA$17)</f>
        <v>-1.2302049311895789</v>
      </c>
      <c r="AB103" s="19">
        <f>+SIN((AVERAGE(H99:H110)+AVERAGE(H103:H106)*$AB$1)*($AA$19+AB102*$AA$18*AVERAGE(G99:G110))*$Y$20+$AA$17) - SIN($AA$17)+$AB$2</f>
        <v>-0.90477256021910257</v>
      </c>
      <c r="AC103">
        <f t="shared" si="51"/>
        <v>4.8600000000000088E-2</v>
      </c>
      <c r="AD103">
        <f t="shared" si="50"/>
        <v>0.56514660423924301</v>
      </c>
      <c r="AE103">
        <v>1</v>
      </c>
    </row>
    <row r="104" spans="1:31" x14ac:dyDescent="0.25">
      <c r="A104">
        <v>6.8333333333333259</v>
      </c>
      <c r="B104" s="2">
        <v>1886.8333333333271</v>
      </c>
      <c r="C104">
        <f>+D104+($D$2+E104+F104)*SOI!A103*IF(B104&gt;$C$18, IF(B104&lt;$C$19,-1,1),1)</f>
        <v>56.815387078019675</v>
      </c>
      <c r="D104">
        <f>+$D$3*((1-$D$5)*SOI!D103+$D$5*SOI!D102) +   $D$4*((1-$D$5)*SOI!E103+$D$5*SOI!E102)</f>
        <v>0</v>
      </c>
      <c r="E104">
        <f t="shared" si="32"/>
        <v>-41.416027394906301</v>
      </c>
      <c r="F104">
        <f t="shared" si="39"/>
        <v>-0.98351520063076969</v>
      </c>
      <c r="G104">
        <f t="shared" si="40"/>
        <v>-42.399542595537071</v>
      </c>
      <c r="H104" s="21">
        <f t="shared" si="41"/>
        <v>-2.2417684397116533</v>
      </c>
      <c r="I104" s="37">
        <f t="shared" si="33"/>
        <v>39.854128959428103</v>
      </c>
      <c r="J104" s="1">
        <f t="shared" si="42"/>
        <v>116.92084963413244</v>
      </c>
      <c r="K104" s="1">
        <f t="shared" si="43"/>
        <v>-32.588874647754224</v>
      </c>
      <c r="L104" s="1">
        <f t="shared" si="34"/>
        <v>-0.20800417103951011</v>
      </c>
      <c r="M104" s="1">
        <f t="shared" si="35"/>
        <v>-20.607628550062444</v>
      </c>
      <c r="N104" s="1">
        <f t="shared" si="36"/>
        <v>1.6016647264985504E-2</v>
      </c>
      <c r="O104" s="1">
        <f t="shared" si="37"/>
        <v>-8.1430202355932959</v>
      </c>
      <c r="P104" s="1">
        <f t="shared" si="38"/>
        <v>0.51714331847981476</v>
      </c>
      <c r="Q104" s="1">
        <f t="shared" si="44"/>
        <v>-0.16518106903909602</v>
      </c>
      <c r="R104" s="1">
        <f t="shared" si="45"/>
        <v>1.9659395930522474</v>
      </c>
      <c r="S104" s="1">
        <f t="shared" si="46"/>
        <v>0.54627637685132013</v>
      </c>
      <c r="T104" s="1">
        <f t="shared" si="47"/>
        <v>17.796524026110138</v>
      </c>
      <c r="U104" s="1">
        <f t="shared" si="48"/>
        <v>-227.75961425011093</v>
      </c>
      <c r="V104" s="1">
        <f t="shared" si="49"/>
        <v>-0.23297761730222913</v>
      </c>
      <c r="Y104" s="20">
        <f>+$Z$20*SIGN(SOI!A103)*(ABS(SOI!A103))^$Y$2</f>
        <v>-0.69455024938727672</v>
      </c>
      <c r="Z104" s="20">
        <f t="shared" si="52"/>
        <v>-0.68505833484730416</v>
      </c>
      <c r="AA104" s="19">
        <f>+SIN((AVERAGE(H100:H111)+AVERAGE(H104:H107)/4)*($AA$19+AA103*$AA$18*AVERAGE(G100:G111))*$Y$20+$AA$17) - SIN($AA$17)</f>
        <v>-1.2041390878125122</v>
      </c>
      <c r="AB104" s="19">
        <f>+SIN((AVERAGE(H100:H111)+AVERAGE(H104:H107)*$AB$1)*($AA$19+AB103*$AA$18*AVERAGE(G100:G111))*$Y$20+$AA$17) - SIN($AA$17)+$AB$2</f>
        <v>-0.90115459049954127</v>
      </c>
      <c r="AC104">
        <f t="shared" si="51"/>
        <v>4.9200000000000091E-2</v>
      </c>
      <c r="AD104">
        <f t="shared" si="50"/>
        <v>0.51908075296520806</v>
      </c>
      <c r="AE104">
        <v>1</v>
      </c>
    </row>
    <row r="105" spans="1:31" x14ac:dyDescent="0.25">
      <c r="A105">
        <v>6.916666666666659</v>
      </c>
      <c r="B105" s="2">
        <v>1886.9166666666604</v>
      </c>
      <c r="C105">
        <f>+D105+($D$2+E105+F105)*SOI!A104*IF(B105&gt;$C$18, IF(B105&lt;$C$19,-1,1),1)</f>
        <v>-700.08125911949537</v>
      </c>
      <c r="D105">
        <f>+$D$3*((1-$D$5)*SOI!D104+$D$5*SOI!D103) +   $D$4*((1-$D$5)*SOI!E104+$D$5*SOI!E103)</f>
        <v>0</v>
      </c>
      <c r="E105">
        <f t="shared" si="32"/>
        <v>486.38948120092925</v>
      </c>
      <c r="F105">
        <f t="shared" si="39"/>
        <v>-0.22194014572406962</v>
      </c>
      <c r="G105">
        <f t="shared" si="40"/>
        <v>486.16754105520516</v>
      </c>
      <c r="H105" s="21">
        <f t="shared" si="41"/>
        <v>6.1744131156727136</v>
      </c>
      <c r="I105" s="37">
        <f t="shared" si="33"/>
        <v>-68.453099495637943</v>
      </c>
      <c r="J105" s="1">
        <f t="shared" si="42"/>
        <v>-38.954758591534826</v>
      </c>
      <c r="K105" s="1">
        <f t="shared" si="43"/>
        <v>1.7771469492080525</v>
      </c>
      <c r="L105" s="1">
        <f t="shared" si="34"/>
        <v>-1.3302540583999746E-3</v>
      </c>
      <c r="M105" s="1">
        <f t="shared" si="35"/>
        <v>-3.9973923473699808</v>
      </c>
      <c r="N105" s="1">
        <f t="shared" si="36"/>
        <v>0.47766767949673283</v>
      </c>
      <c r="O105" s="1">
        <f t="shared" si="37"/>
        <v>406.26183690701407</v>
      </c>
      <c r="P105" s="1">
        <f t="shared" si="38"/>
        <v>8.8385664621703497E-2</v>
      </c>
      <c r="Q105" s="1">
        <f t="shared" si="44"/>
        <v>-0.95557169474807113</v>
      </c>
      <c r="R105" s="1">
        <f t="shared" si="45"/>
        <v>-19.534080327400019</v>
      </c>
      <c r="S105" s="1">
        <f t="shared" si="46"/>
        <v>-27.982496704149369</v>
      </c>
      <c r="T105" s="1">
        <f t="shared" si="47"/>
        <v>-5.6782988763562434</v>
      </c>
      <c r="U105" s="1">
        <f t="shared" si="48"/>
        <v>66.860162570807859</v>
      </c>
      <c r="V105" s="1">
        <f t="shared" si="49"/>
        <v>-1.1875156962579065</v>
      </c>
      <c r="Y105" s="20">
        <f>+$Z$20*SIGN(SOI!A104)*(ABS(SOI!A104))^$Y$2</f>
        <v>-0.72000004548905305</v>
      </c>
      <c r="Z105" s="20">
        <f t="shared" si="52"/>
        <v>-0.63644097896306173</v>
      </c>
      <c r="AA105" s="19">
        <f>+SIN((AVERAGE(H101:H112)+AVERAGE(H105:H108)/4)*($AA$19+AA104*$AA$18*AVERAGE(G101:G112))*$Y$20+$AA$17) - SIN($AA$17)</f>
        <v>-1.2844795132510449</v>
      </c>
      <c r="AB105" s="19">
        <f>+SIN((AVERAGE(H101:H112)+AVERAGE(H105:H108)*$AB$1)*($AA$19+AB104*$AA$18*AVERAGE(G101:G112))*$Y$20+$AA$17) - SIN($AA$17)+$AB$2</f>
        <v>-0.92648626718306959</v>
      </c>
      <c r="AC105">
        <f t="shared" si="51"/>
        <v>4.9800000000000094E-2</v>
      </c>
      <c r="AD105">
        <f t="shared" si="50"/>
        <v>0.64803853428798319</v>
      </c>
      <c r="AE105">
        <v>1</v>
      </c>
    </row>
    <row r="106" spans="1:31" x14ac:dyDescent="0.25">
      <c r="A106">
        <v>6.999999999999992</v>
      </c>
      <c r="B106" s="2">
        <v>1886.9999999999936</v>
      </c>
      <c r="C106">
        <f>+D106+($D$2+E106+F106)*SOI!A105*IF(B106&gt;$C$18, IF(B106&lt;$C$19,-1,1),1)</f>
        <v>-3.380689803913917</v>
      </c>
      <c r="D106">
        <f>+$D$3*((1-$D$5)*SOI!D105+$D$5*SOI!D104) +   $D$4*((1-$D$5)*SOI!E105+$D$5*SOI!E104)</f>
        <v>0</v>
      </c>
      <c r="E106">
        <f t="shared" si="32"/>
        <v>0.52174827412096647</v>
      </c>
      <c r="F106">
        <f t="shared" si="39"/>
        <v>4.4498543786936171</v>
      </c>
      <c r="G106">
        <f t="shared" si="40"/>
        <v>4.9716026528145836</v>
      </c>
      <c r="H106" s="21">
        <f t="shared" si="41"/>
        <v>2.2170621118550544</v>
      </c>
      <c r="I106" s="37">
        <f t="shared" si="33"/>
        <v>2.1049384472060364</v>
      </c>
      <c r="J106" s="1">
        <f t="shared" si="42"/>
        <v>-40.351807198499287</v>
      </c>
      <c r="K106" s="1">
        <f t="shared" si="43"/>
        <v>30.786573404197796</v>
      </c>
      <c r="L106" s="1">
        <f t="shared" si="34"/>
        <v>1.8554637081928065</v>
      </c>
      <c r="M106" s="1">
        <f t="shared" si="35"/>
        <v>134.65824994080816</v>
      </c>
      <c r="N106" s="1">
        <f t="shared" si="36"/>
        <v>-3.887976195861226</v>
      </c>
      <c r="O106" s="1">
        <f t="shared" si="37"/>
        <v>4.7872012078208517</v>
      </c>
      <c r="P106" s="1">
        <f t="shared" si="38"/>
        <v>-9.3159322248890786E-2</v>
      </c>
      <c r="Q106" s="1">
        <f t="shared" si="44"/>
        <v>-262.00960168152722</v>
      </c>
      <c r="R106" s="1">
        <f t="shared" si="45"/>
        <v>164.69984200578094</v>
      </c>
      <c r="S106" s="1">
        <f t="shared" si="46"/>
        <v>-7.0037475786166352</v>
      </c>
      <c r="T106" s="1">
        <f t="shared" si="47"/>
        <v>93.327960020544921</v>
      </c>
      <c r="U106" s="1">
        <f t="shared" si="48"/>
        <v>2.1669964500807066</v>
      </c>
      <c r="V106" s="1">
        <f t="shared" si="49"/>
        <v>-10.187827615126251</v>
      </c>
      <c r="Y106" s="20">
        <f>+$Z$20*SIGN(SOI!A105)*(ABS(SOI!A105))^$Y$2</f>
        <v>-0.49477264201285531</v>
      </c>
      <c r="Z106" s="20">
        <f t="shared" si="52"/>
        <v>-0.60691432862758588</v>
      </c>
      <c r="AA106" s="19">
        <f>+SIN((AVERAGE(H102:H113)+AVERAGE(H106:H109)/4)*($AA$19+AA105*$AA$18*AVERAGE(G102:G113))*$Y$20+$AA$17) - SIN($AA$17)</f>
        <v>-1.0707565190477875</v>
      </c>
      <c r="AB106" s="19">
        <f>+SIN((AVERAGE(H102:H113)+AVERAGE(H106:H109)*$AB$1)*($AA$19+AB105*$AA$18*AVERAGE(G102:G113))*$Y$20+$AA$17) - SIN($AA$17)+$AB$2</f>
        <v>-0.89272490750581679</v>
      </c>
      <c r="AC106">
        <f t="shared" si="51"/>
        <v>5.0400000000000097E-2</v>
      </c>
      <c r="AD106">
        <f t="shared" si="50"/>
        <v>0.46384219042020158</v>
      </c>
      <c r="AE106">
        <v>1</v>
      </c>
    </row>
    <row r="107" spans="1:31" x14ac:dyDescent="0.25">
      <c r="A107">
        <v>7.083333333333325</v>
      </c>
      <c r="B107" s="2">
        <v>1887.0833333333269</v>
      </c>
      <c r="C107">
        <f>+D107+($D$2+E107+F107)*SOI!A106*IF(B107&gt;$C$18, IF(B107&lt;$C$19,-1,1),1)</f>
        <v>28.79713274549561</v>
      </c>
      <c r="D107">
        <f>+$D$3*((1-$D$5)*SOI!D106+$D$5*SOI!D105) +   $D$4*((1-$D$5)*SOI!E106+$D$5*SOI!E105)</f>
        <v>0</v>
      </c>
      <c r="E107">
        <f t="shared" si="32"/>
        <v>-28.465519440474452</v>
      </c>
      <c r="F107">
        <f t="shared" si="39"/>
        <v>0.23303635665522487</v>
      </c>
      <c r="G107">
        <f t="shared" si="40"/>
        <v>-28.232483083819226</v>
      </c>
      <c r="H107" s="21">
        <f t="shared" si="41"/>
        <v>-0.82379018850536878</v>
      </c>
      <c r="I107" s="37">
        <f t="shared" si="33"/>
        <v>-34.986970628452028</v>
      </c>
      <c r="J107" s="1">
        <f t="shared" si="42"/>
        <v>17.752146033801779</v>
      </c>
      <c r="K107" s="1">
        <f t="shared" si="43"/>
        <v>-0.99734969318732947</v>
      </c>
      <c r="L107" s="1">
        <f t="shared" si="34"/>
        <v>0.1516862122045366</v>
      </c>
      <c r="M107" s="1">
        <f t="shared" si="35"/>
        <v>3.5641329699397031</v>
      </c>
      <c r="N107" s="1">
        <f t="shared" si="36"/>
        <v>-0.19447546432030502</v>
      </c>
      <c r="O107" s="1">
        <f t="shared" si="37"/>
        <v>-7.2051716115300506</v>
      </c>
      <c r="P107" s="1">
        <f t="shared" si="38"/>
        <v>-2.4527660972446418E-2</v>
      </c>
      <c r="Q107" s="1">
        <f t="shared" si="44"/>
        <v>-0.34688007861979048</v>
      </c>
      <c r="R107" s="1">
        <f t="shared" si="45"/>
        <v>-3.6242844386763697</v>
      </c>
      <c r="S107" s="1">
        <f t="shared" si="46"/>
        <v>5.8228907895704323</v>
      </c>
      <c r="T107" s="1">
        <f t="shared" si="47"/>
        <v>-11.483335757911178</v>
      </c>
      <c r="U107" s="1">
        <f t="shared" si="48"/>
        <v>-9.4832009614852435</v>
      </c>
      <c r="V107" s="1">
        <f t="shared" si="49"/>
        <v>-0.13416913563014926</v>
      </c>
      <c r="Y107" s="20">
        <f>+$Z$20*SIGN(SOI!A106)*(ABS(SOI!A106))^$Y$2</f>
        <v>-0.60597029838084926</v>
      </c>
      <c r="Z107" s="20">
        <f t="shared" si="52"/>
        <v>-0.58324739587731067</v>
      </c>
      <c r="AA107" s="19">
        <f>+SIN((AVERAGE(H103:H114)+AVERAGE(H107:H110)/4)*($AA$19+AA106*$AA$18*AVERAGE(G103:G114))*$Y$20+$AA$17) - SIN($AA$17)</f>
        <v>-0.85893095126700358</v>
      </c>
      <c r="AB107" s="19">
        <f>+SIN((AVERAGE(H103:H114)+AVERAGE(H107:H110)*$AB$1)*($AA$19+AB106*$AA$18*AVERAGE(G103:G114))*$Y$20+$AA$17) - SIN($AA$17)+$AB$2</f>
        <v>-0.80847916175237522</v>
      </c>
      <c r="AC107">
        <f t="shared" si="51"/>
        <v>5.1000000000000101E-2</v>
      </c>
      <c r="AD107">
        <f t="shared" si="50"/>
        <v>0.27568355538969291</v>
      </c>
      <c r="AE107">
        <v>1</v>
      </c>
    </row>
    <row r="108" spans="1:31" x14ac:dyDescent="0.25">
      <c r="A108">
        <v>7.1666666666666581</v>
      </c>
      <c r="B108" s="2">
        <v>1887.1666666666601</v>
      </c>
      <c r="C108">
        <f>+D108+($D$2+E108+F108)*SOI!A107*IF(B108&gt;$C$18, IF(B108&lt;$C$19,-1,1),1)</f>
        <v>11.390861282505677</v>
      </c>
      <c r="D108">
        <f>+$D$3*((1-$D$5)*SOI!D107+$D$5*SOI!D106) +   $D$4*((1-$D$5)*SOI!E107+$D$5*SOI!E106)</f>
        <v>0</v>
      </c>
      <c r="E108">
        <f t="shared" si="32"/>
        <v>-8.5511418280301399</v>
      </c>
      <c r="F108">
        <f t="shared" si="39"/>
        <v>-1.1846370459063369</v>
      </c>
      <c r="G108">
        <f t="shared" si="40"/>
        <v>-9.7357788739364768</v>
      </c>
      <c r="H108" s="21">
        <f t="shared" si="41"/>
        <v>1.1414113282541083</v>
      </c>
      <c r="I108" s="37">
        <f t="shared" si="33"/>
        <v>-9.8251925915000626</v>
      </c>
      <c r="J108" s="1">
        <f t="shared" si="42"/>
        <v>9.0162831033425466</v>
      </c>
      <c r="K108" s="1">
        <f t="shared" si="43"/>
        <v>-2.2278445240993636</v>
      </c>
      <c r="L108" s="1">
        <f t="shared" si="34"/>
        <v>-0.37559693782827053</v>
      </c>
      <c r="M108" s="1">
        <f t="shared" si="35"/>
        <v>6.4460822759745922</v>
      </c>
      <c r="N108" s="1">
        <f t="shared" si="36"/>
        <v>0.26218029945763788</v>
      </c>
      <c r="O108" s="1">
        <f t="shared" si="37"/>
        <v>-0.31501426473878275</v>
      </c>
      <c r="P108" s="1">
        <f t="shared" si="38"/>
        <v>0.50609462864612742</v>
      </c>
      <c r="Q108" s="1">
        <f t="shared" si="44"/>
        <v>0.84577830958437272</v>
      </c>
      <c r="R108" s="1">
        <f t="shared" si="45"/>
        <v>2.481613770143138</v>
      </c>
      <c r="S108" s="1">
        <f t="shared" si="46"/>
        <v>-2.2044924440587823</v>
      </c>
      <c r="T108" s="1">
        <f t="shared" si="47"/>
        <v>1.2431681947963271</v>
      </c>
      <c r="U108" s="1">
        <f t="shared" si="48"/>
        <v>54.949694087915418</v>
      </c>
      <c r="V108" s="1">
        <f t="shared" si="49"/>
        <v>-3.7321874949294864</v>
      </c>
      <c r="Y108" s="20">
        <f>+$Z$20*SIGN(SOI!A107)*(ABS(SOI!A107))^$Y$2</f>
        <v>-0.64899924723822766</v>
      </c>
      <c r="Z108" s="20">
        <f t="shared" si="52"/>
        <v>-0.63557879792739169</v>
      </c>
      <c r="AA108" s="19">
        <f>+SIN((AVERAGE(H104:H115)+AVERAGE(H108:H111)/4)*($AA$19+AA107*$AA$18*AVERAGE(G104:G115))*$Y$20+$AA$17) - SIN($AA$17)</f>
        <v>-0.90574008773208736</v>
      </c>
      <c r="AB108" s="19">
        <f>+SIN((AVERAGE(H104:H115)+AVERAGE(H108:H111)*$AB$1)*($AA$19+AB107*$AA$18*AVERAGE(G104:G115))*$Y$20+$AA$17) - SIN($AA$17)+$AB$2</f>
        <v>-0.81641281760986928</v>
      </c>
      <c r="AC108">
        <f t="shared" si="51"/>
        <v>5.1600000000000104E-2</v>
      </c>
      <c r="AD108">
        <f t="shared" si="50"/>
        <v>0.27016128980469567</v>
      </c>
      <c r="AE108">
        <v>1</v>
      </c>
    </row>
    <row r="109" spans="1:31" x14ac:dyDescent="0.25">
      <c r="A109">
        <v>7.2499999999999911</v>
      </c>
      <c r="B109" s="2">
        <v>1887.2499999999934</v>
      </c>
      <c r="C109">
        <f>+D109+($D$2+E109+F109)*SOI!A108*IF(B109&gt;$C$18, IF(B109&lt;$C$19,-1,1),1)</f>
        <v>19.329193660887544</v>
      </c>
      <c r="D109">
        <f>+$D$3*((1-$D$5)*SOI!D108+$D$5*SOI!D107) +   $D$4*((1-$D$5)*SOI!E108+$D$5*SOI!E107)</f>
        <v>0</v>
      </c>
      <c r="E109">
        <f t="shared" si="32"/>
        <v>-16.428314483789734</v>
      </c>
      <c r="F109">
        <f t="shared" si="39"/>
        <v>4.7641889817237715E-2</v>
      </c>
      <c r="G109">
        <f t="shared" si="40"/>
        <v>-16.380672593972495</v>
      </c>
      <c r="H109" s="21">
        <f t="shared" si="41"/>
        <v>-0.38229246840288833</v>
      </c>
      <c r="I109" s="37">
        <f t="shared" si="33"/>
        <v>-5.6138472572480671</v>
      </c>
      <c r="J109" s="1">
        <f t="shared" si="42"/>
        <v>-0.86039177036902126</v>
      </c>
      <c r="K109" s="1">
        <f t="shared" si="43"/>
        <v>-1.3581899894594667E-5</v>
      </c>
      <c r="L109" s="1">
        <f t="shared" si="34"/>
        <v>1.4567472610039126E-6</v>
      </c>
      <c r="M109" s="1">
        <f t="shared" si="35"/>
        <v>-1.0765768391697457</v>
      </c>
      <c r="N109" s="1">
        <f t="shared" si="36"/>
        <v>2.6349306918079851E-2</v>
      </c>
      <c r="O109" s="1">
        <f t="shared" si="37"/>
        <v>-9.8386915231477872</v>
      </c>
      <c r="P109" s="1">
        <f t="shared" si="38"/>
        <v>-2.5470535913986469E-2</v>
      </c>
      <c r="Q109" s="1">
        <f t="shared" si="44"/>
        <v>-1.4196290320043752E-2</v>
      </c>
      <c r="R109" s="1">
        <f t="shared" si="45"/>
        <v>-2.3799730502786599E-2</v>
      </c>
      <c r="S109" s="1">
        <f t="shared" si="46"/>
        <v>-0.12658938081826063</v>
      </c>
      <c r="T109" s="1">
        <f t="shared" si="47"/>
        <v>-1.5059105704843872E-4</v>
      </c>
      <c r="U109" s="1">
        <f t="shared" si="48"/>
        <v>-1.580123943004992</v>
      </c>
      <c r="V109" s="1">
        <f t="shared" si="49"/>
        <v>1.8877259641876403E-2</v>
      </c>
      <c r="Y109" s="20">
        <f>+$Z$20*SIGN(SOI!A108)*(ABS(SOI!A108))^$Y$2</f>
        <v>-0.65176684816309804</v>
      </c>
      <c r="Z109" s="20">
        <f t="shared" si="52"/>
        <v>-0.64713026835563614</v>
      </c>
      <c r="AA109" s="19">
        <f>+SIN((AVERAGE(H105:H116)+AVERAGE(H109:H112)/4)*($AA$19+AA108*$AA$18*AVERAGE(G105:G116))*$Y$20+$AA$17) - SIN($AA$17)</f>
        <v>-1.2891654952875424</v>
      </c>
      <c r="AB109" s="19">
        <f>+SIN((AVERAGE(H105:H116)+AVERAGE(H109:H112)*$AB$1)*($AA$19+AB108*$AA$18*AVERAGE(G105:G116))*$Y$20+$AA$17) - SIN($AA$17)+$AB$2</f>
        <v>-1.2878543636744602</v>
      </c>
      <c r="AC109">
        <f t="shared" si="51"/>
        <v>5.2200000000000107E-2</v>
      </c>
      <c r="AD109">
        <f t="shared" si="50"/>
        <v>0.64203522693190629</v>
      </c>
      <c r="AE109">
        <v>1</v>
      </c>
    </row>
    <row r="110" spans="1:31" x14ac:dyDescent="0.25">
      <c r="A110">
        <v>7.3333333333333242</v>
      </c>
      <c r="B110" s="2">
        <v>1887.3333333333267</v>
      </c>
      <c r="C110">
        <f>+D110+($D$2+E110+F110)*SOI!A109*IF(B110&gt;$C$18, IF(B110&lt;$C$19,-1,1),1)</f>
        <v>3.3310583654191208</v>
      </c>
      <c r="D110">
        <f>+$D$3*((1-$D$5)*SOI!D109+$D$5*SOI!D108) +   $D$4*((1-$D$5)*SOI!E109+$D$5*SOI!E108)</f>
        <v>0</v>
      </c>
      <c r="E110">
        <f t="shared" si="32"/>
        <v>-1.8224715653110746</v>
      </c>
      <c r="F110">
        <f t="shared" si="39"/>
        <v>-1.0995094569864001</v>
      </c>
      <c r="G110">
        <f t="shared" si="40"/>
        <v>-2.9219810222974747</v>
      </c>
      <c r="H110" s="21">
        <f t="shared" si="41"/>
        <v>0.39539718148223191</v>
      </c>
      <c r="I110" s="37">
        <f t="shared" si="33"/>
        <v>1.3606386574737903</v>
      </c>
      <c r="J110" s="1">
        <f t="shared" si="42"/>
        <v>-7.0338990854213668</v>
      </c>
      <c r="K110" s="1">
        <f t="shared" si="43"/>
        <v>-9.3017357645229204</v>
      </c>
      <c r="L110" s="1">
        <f t="shared" si="34"/>
        <v>-0.33751736907556512</v>
      </c>
      <c r="M110" s="1">
        <f t="shared" si="35"/>
        <v>36.313048055756745</v>
      </c>
      <c r="N110" s="1">
        <f t="shared" si="36"/>
        <v>-0.89148911595044134</v>
      </c>
      <c r="O110" s="1">
        <f t="shared" si="37"/>
        <v>-2.9706867924267488</v>
      </c>
      <c r="P110" s="1">
        <f t="shared" si="38"/>
        <v>0.2493504279207765</v>
      </c>
      <c r="Q110" s="1">
        <f t="shared" si="44"/>
        <v>-16.200909400927745</v>
      </c>
      <c r="R110" s="1">
        <f t="shared" si="45"/>
        <v>6.5829229815562105</v>
      </c>
      <c r="S110" s="1">
        <f t="shared" si="46"/>
        <v>-1.0380692784255305</v>
      </c>
      <c r="T110" s="1">
        <f t="shared" si="47"/>
        <v>10.53490490829196</v>
      </c>
      <c r="U110" s="1">
        <f t="shared" si="48"/>
        <v>-3.7492586525517702</v>
      </c>
      <c r="V110" s="1">
        <f t="shared" si="49"/>
        <v>6.2525595024141953</v>
      </c>
      <c r="Y110" s="20">
        <f>+$Z$20*SIGN(SOI!A109)*(ABS(SOI!A109))^$Y$2</f>
        <v>-0.64062470966558271</v>
      </c>
      <c r="Z110" s="20">
        <f t="shared" si="52"/>
        <v>-0.5804634663781939</v>
      </c>
      <c r="AA110" s="19">
        <f>+SIN((AVERAGE(H106:H117)+AVERAGE(H110:H113)/4)*($AA$19+AA109*$AA$18*AVERAGE(G106:G117))*$Y$20+$AA$17) - SIN($AA$17)</f>
        <v>-0.14699356559307708</v>
      </c>
      <c r="AB110" s="19">
        <f>+SIN((AVERAGE(H106:H117)+AVERAGE(H110:H113)*$AB$1)*($AA$19+AB109*$AA$18*AVERAGE(G106:G117))*$Y$20+$AA$17) - SIN($AA$17)+$AB$2</f>
        <v>-0.1320053895024933</v>
      </c>
      <c r="AC110">
        <f t="shared" si="51"/>
        <v>5.2800000000000111E-2</v>
      </c>
      <c r="AD110">
        <f t="shared" si="50"/>
        <v>0.43346990078511682</v>
      </c>
      <c r="AE110">
        <v>1</v>
      </c>
    </row>
    <row r="111" spans="1:31" x14ac:dyDescent="0.25">
      <c r="A111">
        <v>7.4166666666666572</v>
      </c>
      <c r="B111" s="2">
        <v>1887.4166666666599</v>
      </c>
      <c r="C111">
        <f>+D111+($D$2+E111+F111)*SOI!A110*IF(B111&gt;$C$18, IF(B111&lt;$C$19,-1,1),1)</f>
        <v>3.1129661182287984</v>
      </c>
      <c r="D111">
        <f>+$D$3*((1-$D$5)*SOI!D110+$D$5*SOI!D109) +   $D$4*((1-$D$5)*SOI!E110+$D$5*SOI!E109)</f>
        <v>0</v>
      </c>
      <c r="E111">
        <f t="shared" si="32"/>
        <v>-5.5328589203273513</v>
      </c>
      <c r="F111">
        <f t="shared" si="39"/>
        <v>-2.6009147938359178E-2</v>
      </c>
      <c r="G111">
        <f t="shared" si="40"/>
        <v>-5.5588680682657108</v>
      </c>
      <c r="H111" s="21">
        <f t="shared" si="41"/>
        <v>8.3116224251261181E-2</v>
      </c>
      <c r="I111" s="37">
        <f t="shared" si="33"/>
        <v>6.5363082884929655</v>
      </c>
      <c r="J111" s="1">
        <f t="shared" si="42"/>
        <v>-0.70648760006152733</v>
      </c>
      <c r="K111" s="1">
        <f t="shared" si="43"/>
        <v>-8.1370775952117856E-5</v>
      </c>
      <c r="L111" s="1">
        <f t="shared" si="34"/>
        <v>-1.8591129988239204E-2</v>
      </c>
      <c r="M111" s="1">
        <f t="shared" si="35"/>
        <v>0.75924404234805554</v>
      </c>
      <c r="N111" s="1">
        <f t="shared" si="36"/>
        <v>-1.6141711022762531E-2</v>
      </c>
      <c r="O111" s="1">
        <f t="shared" si="37"/>
        <v>-2.8721158554300787</v>
      </c>
      <c r="P111" s="1">
        <f t="shared" si="38"/>
        <v>4.0959988641854864E-5</v>
      </c>
      <c r="Q111" s="1">
        <f t="shared" si="44"/>
        <v>-6.1332632325946579E-3</v>
      </c>
      <c r="R111" s="1">
        <f t="shared" si="45"/>
        <v>1.1971834575937149E-2</v>
      </c>
      <c r="S111" s="1">
        <f t="shared" si="46"/>
        <v>-9.0292064505798478E-2</v>
      </c>
      <c r="T111" s="1">
        <f t="shared" si="47"/>
        <v>0.56102907558746418</v>
      </c>
      <c r="U111" s="1">
        <f t="shared" si="48"/>
        <v>-2.958590334892576E-3</v>
      </c>
      <c r="V111" s="1">
        <f t="shared" si="49"/>
        <v>1.859692184080185E-5</v>
      </c>
      <c r="Y111" s="20">
        <f>+$Z$20*SIGN(SOI!A110)*(ABS(SOI!A110))^$Y$2</f>
        <v>-0.44899884130590079</v>
      </c>
      <c r="Z111" s="20">
        <f t="shared" si="52"/>
        <v>-0.51153180470187631</v>
      </c>
      <c r="AA111" s="19">
        <f>+SIN((AVERAGE(H107:H118)+AVERAGE(H111:H114)/4)*($AA$19+AA110*$AA$18*AVERAGE(G107:G118))*$Y$20+$AA$17) - SIN($AA$17)</f>
        <v>-0.15827136647798079</v>
      </c>
      <c r="AB111" s="19">
        <f>+SIN((AVERAGE(H107:H118)+AVERAGE(H111:H114)*$AB$1)*($AA$19+AB110*$AA$18*AVERAGE(G107:G118))*$Y$20+$AA$17) - SIN($AA$17)+$AB$2</f>
        <v>-0.13376711180475989</v>
      </c>
      <c r="AC111">
        <f t="shared" si="51"/>
        <v>5.3400000000000114E-2</v>
      </c>
      <c r="AD111">
        <f t="shared" si="50"/>
        <v>0.35326043822389552</v>
      </c>
      <c r="AE111">
        <v>1</v>
      </c>
    </row>
    <row r="112" spans="1:31" x14ac:dyDescent="0.25">
      <c r="A112">
        <v>7.4999999999999902</v>
      </c>
      <c r="B112" s="2">
        <v>1887.4999999999932</v>
      </c>
      <c r="C112">
        <f>+D112+($D$2+E112+F112)*SOI!A111*IF(B112&gt;$C$18, IF(B112&lt;$C$19,-1,1),1)</f>
        <v>-4.5666126092087556</v>
      </c>
      <c r="D112">
        <f>+$D$3*((1-$D$5)*SOI!D111+$D$5*SOI!D110) +   $D$4*((1-$D$5)*SOI!E111+$D$5*SOI!E110)</f>
        <v>0</v>
      </c>
      <c r="E112">
        <f t="shared" si="32"/>
        <v>8.4195051288469749</v>
      </c>
      <c r="F112">
        <f t="shared" si="39"/>
        <v>-0.11657311210378318</v>
      </c>
      <c r="G112">
        <f t="shared" si="40"/>
        <v>8.3029320167431919</v>
      </c>
      <c r="H112" s="21">
        <f t="shared" si="41"/>
        <v>-8.3364627163751648E-2</v>
      </c>
      <c r="I112" s="37">
        <f t="shared" si="33"/>
        <v>-9.7359645713045797</v>
      </c>
      <c r="J112" s="1">
        <f t="shared" si="42"/>
        <v>1.8003034208212543</v>
      </c>
      <c r="K112" s="1">
        <f t="shared" si="43"/>
        <v>2.6366346043251248E-3</v>
      </c>
      <c r="L112" s="1">
        <f t="shared" si="34"/>
        <v>-4.8651156438050985E-2</v>
      </c>
      <c r="M112" s="1">
        <f t="shared" si="35"/>
        <v>1.2989011420477687</v>
      </c>
      <c r="N112" s="1">
        <f t="shared" si="36"/>
        <v>-5.6619724627994229E-2</v>
      </c>
      <c r="O112" s="1">
        <f t="shared" si="37"/>
        <v>7.2699409259860501E-2</v>
      </c>
      <c r="P112" s="1">
        <f t="shared" si="38"/>
        <v>2.0036645288774198E-2</v>
      </c>
      <c r="Q112" s="1">
        <f t="shared" si="44"/>
        <v>-3.6804802800662152E-2</v>
      </c>
      <c r="R112" s="1">
        <f t="shared" si="45"/>
        <v>-0.10700893824600892</v>
      </c>
      <c r="S112" s="1">
        <f t="shared" si="46"/>
        <v>0.47175251595959006</v>
      </c>
      <c r="T112" s="1">
        <f t="shared" si="47"/>
        <v>-3.7162222325977816E-2</v>
      </c>
      <c r="U112" s="1">
        <f t="shared" si="48"/>
        <v>2.155740463804515</v>
      </c>
      <c r="V112" s="1">
        <f t="shared" si="49"/>
        <v>3.1909825769603897E-2</v>
      </c>
      <c r="Y112" s="20">
        <f>+$Z$20*SIGN(SOI!A111)*(ABS(SOI!A111))^$Y$2</f>
        <v>-0.44497186313414522</v>
      </c>
      <c r="Z112" s="20">
        <f t="shared" si="52"/>
        <v>-0.45547037925013073</v>
      </c>
      <c r="AA112" s="19">
        <f>+SIN((AVERAGE(H108:H119)+AVERAGE(H112:H115)/4)*($AA$19+AA111*$AA$18*AVERAGE(G108:G119))*$Y$20+$AA$17) - SIN($AA$17)</f>
        <v>-0.20302717925966704</v>
      </c>
      <c r="AB112" s="19">
        <f>+SIN((AVERAGE(H108:H119)+AVERAGE(H112:H115)*$AB$1)*($AA$19+AB111*$AA$18*AVERAGE(G108:G119))*$Y$20+$AA$17) - SIN($AA$17)+$AB$2</f>
        <v>-0.17042709228846287</v>
      </c>
      <c r="AC112">
        <f t="shared" si="51"/>
        <v>5.4000000000000117E-2</v>
      </c>
      <c r="AD112">
        <f t="shared" si="50"/>
        <v>0.25244319999046372</v>
      </c>
      <c r="AE112">
        <v>1</v>
      </c>
    </row>
    <row r="113" spans="1:31" x14ac:dyDescent="0.25">
      <c r="A113">
        <v>7.5833333333333233</v>
      </c>
      <c r="B113" s="2">
        <v>1887.5833333333264</v>
      </c>
      <c r="C113">
        <f>+D113+($D$2+E113+F113)*SOI!A112*IF(B113&gt;$C$18, IF(B113&lt;$C$19,-1,1),1)</f>
        <v>-2.3544875354975843</v>
      </c>
      <c r="D113">
        <f>+$D$3*((1-$D$5)*SOI!D112+$D$5*SOI!D111) +   $D$4*((1-$D$5)*SOI!E112+$D$5*SOI!E111)</f>
        <v>0</v>
      </c>
      <c r="E113">
        <f t="shared" si="32"/>
        <v>3.7761851559731809</v>
      </c>
      <c r="F113">
        <f t="shared" si="39"/>
        <v>2.137538515195464E-2</v>
      </c>
      <c r="G113">
        <f t="shared" si="40"/>
        <v>3.7975605411251356</v>
      </c>
      <c r="H113" s="21">
        <f t="shared" si="41"/>
        <v>-1.3940829646700587E-2</v>
      </c>
      <c r="I113" s="37">
        <f t="shared" si="33"/>
        <v>-2.0245971220157282</v>
      </c>
      <c r="J113" s="1">
        <f t="shared" si="42"/>
        <v>6.4372808233125356E-2</v>
      </c>
      <c r="K113" s="1">
        <f t="shared" si="43"/>
        <v>2.0718916932281958E-4</v>
      </c>
      <c r="L113" s="1">
        <f t="shared" si="34"/>
        <v>4.3884755130201009E-4</v>
      </c>
      <c r="M113" s="1">
        <f t="shared" si="35"/>
        <v>0.2233434482719425</v>
      </c>
      <c r="N113" s="1">
        <f t="shared" si="36"/>
        <v>-2.7068598824487862E-3</v>
      </c>
      <c r="O113" s="1">
        <f t="shared" si="37"/>
        <v>1.2667594448113577</v>
      </c>
      <c r="P113" s="1">
        <f t="shared" si="38"/>
        <v>-1.0017476465750267E-2</v>
      </c>
      <c r="Q113" s="1">
        <f t="shared" si="44"/>
        <v>-3.0255172702225861E-4</v>
      </c>
      <c r="R113" s="1">
        <f t="shared" si="45"/>
        <v>-1.8292574247058847E-4</v>
      </c>
      <c r="S113" s="1">
        <f t="shared" si="46"/>
        <v>4.6899895830285554E-3</v>
      </c>
      <c r="T113" s="1">
        <f t="shared" si="47"/>
        <v>5.8409764850820122E-3</v>
      </c>
      <c r="U113" s="1">
        <f t="shared" si="48"/>
        <v>-0.22412454704134024</v>
      </c>
      <c r="V113" s="1">
        <f t="shared" si="49"/>
        <v>-7.6270356543021924E-4</v>
      </c>
      <c r="Y113" s="20">
        <f>+$Z$20*SIGN(SOI!A112)*(ABS(SOI!A112))^$Y$2</f>
        <v>-0.47244043331034624</v>
      </c>
      <c r="Z113" s="20">
        <f t="shared" si="52"/>
        <v>-0.42242311491353762</v>
      </c>
      <c r="AA113" s="19">
        <f>+SIN((AVERAGE(H109:H120)+AVERAGE(H113:H116)/4)*($AA$19+AA112*$AA$18*AVERAGE(G109:G120))*$Y$20+$AA$17) - SIN($AA$17)</f>
        <v>-0.51825139039185752</v>
      </c>
      <c r="AB113" s="19">
        <f>+SIN((AVERAGE(H109:H120)+AVERAGE(H113:H116)*$AB$1)*($AA$19+AB112*$AA$18*AVERAGE(G109:G120))*$Y$20+$AA$17) - SIN($AA$17)+$AB$2</f>
        <v>-0.14615419870741481</v>
      </c>
      <c r="AC113">
        <f t="shared" si="51"/>
        <v>5.4600000000000121E-2</v>
      </c>
      <c r="AD113">
        <f t="shared" si="50"/>
        <v>9.5828275478319902E-2</v>
      </c>
      <c r="AE113">
        <v>1</v>
      </c>
    </row>
    <row r="114" spans="1:31" x14ac:dyDescent="0.25">
      <c r="A114">
        <v>7.6666666666666563</v>
      </c>
      <c r="B114" s="2">
        <v>1887.6666666666597</v>
      </c>
      <c r="C114">
        <f>+D114+($D$2+E114+F114)*SOI!A113*IF(B114&gt;$C$18, IF(B114&lt;$C$19,-1,1),1)</f>
        <v>-6.1951760073908995</v>
      </c>
      <c r="D114">
        <f>+$D$3*((1-$D$5)*SOI!D113+$D$5*SOI!D112) +   $D$4*((1-$D$5)*SOI!E113+$D$5*SOI!E112)</f>
        <v>0</v>
      </c>
      <c r="E114">
        <f t="shared" si="32"/>
        <v>19.28672546716809</v>
      </c>
      <c r="F114">
        <f t="shared" si="39"/>
        <v>-1.0656195630772098</v>
      </c>
      <c r="G114">
        <f t="shared" si="40"/>
        <v>18.22110590409088</v>
      </c>
      <c r="H114" s="21">
        <f t="shared" si="41"/>
        <v>0.42503382364321296</v>
      </c>
      <c r="I114" s="37">
        <f t="shared" si="33"/>
        <v>7.0902661520718597</v>
      </c>
      <c r="J114" s="1">
        <f t="shared" si="42"/>
        <v>29.238486631319788</v>
      </c>
      <c r="K114" s="1">
        <f t="shared" si="43"/>
        <v>66.772159305465109</v>
      </c>
      <c r="L114" s="1">
        <f t="shared" si="34"/>
        <v>-0.2121388985881188</v>
      </c>
      <c r="M114" s="1">
        <f t="shared" si="35"/>
        <v>-28.966880581084041</v>
      </c>
      <c r="N114" s="1">
        <f t="shared" si="36"/>
        <v>0.75079732286264633</v>
      </c>
      <c r="O114" s="1">
        <f t="shared" si="37"/>
        <v>16.85581241004974</v>
      </c>
      <c r="P114" s="1">
        <f t="shared" si="38"/>
        <v>0.50190848057804882</v>
      </c>
      <c r="Q114" s="1">
        <f t="shared" si="44"/>
        <v>-10.883913660033539</v>
      </c>
      <c r="R114" s="1">
        <f t="shared" si="45"/>
        <v>23.045397358872393</v>
      </c>
      <c r="S114" s="1">
        <f t="shared" si="46"/>
        <v>4.5556750682133371</v>
      </c>
      <c r="T114" s="1">
        <f t="shared" si="47"/>
        <v>-37.570556368710889</v>
      </c>
      <c r="U114" s="1">
        <f t="shared" si="48"/>
        <v>-39.325979695738802</v>
      </c>
      <c r="V114" s="1">
        <f t="shared" si="49"/>
        <v>-10.599342343116874</v>
      </c>
      <c r="Y114" s="20">
        <f>+$Z$20*SIGN(SOI!A113)*(ABS(SOI!A113))^$Y$2</f>
        <v>-0.34985704829612135</v>
      </c>
      <c r="Z114" s="20">
        <f t="shared" si="52"/>
        <v>-0.34338116738654678</v>
      </c>
      <c r="AA114" s="19">
        <f>+SIN((AVERAGE(H110:H121)+AVERAGE(H114:H117)/4)*($AA$19+AA113*$AA$18*AVERAGE(G110:G121))*$Y$20+$AA$17) - SIN($AA$17)</f>
        <v>-7.9750431348207723E-2</v>
      </c>
      <c r="AB114" s="19">
        <f>+SIN((AVERAGE(H110:H121)+AVERAGE(H114:H117)*$AB$1)*($AA$19+AB113*$AA$18*AVERAGE(G110:G121))*$Y$20+$AA$17) - SIN($AA$17)+$AB$2</f>
        <v>-0.10494302623224294</v>
      </c>
      <c r="AC114">
        <f t="shared" si="51"/>
        <v>5.5200000000000124E-2</v>
      </c>
      <c r="AD114">
        <f t="shared" si="50"/>
        <v>0.26363073603833909</v>
      </c>
      <c r="AE114">
        <v>1</v>
      </c>
    </row>
    <row r="115" spans="1:31" x14ac:dyDescent="0.25">
      <c r="A115">
        <v>7.7499999999999893</v>
      </c>
      <c r="B115" s="2">
        <v>1887.749999999993</v>
      </c>
      <c r="C115">
        <f>+D115+($D$2+E115+F115)*SOI!A114*IF(B115&gt;$C$18, IF(B115&lt;$C$19,-1,1),1)</f>
        <v>-0.83127439241435863</v>
      </c>
      <c r="D115">
        <f>+$D$3*((1-$D$5)*SOI!D114+$D$5*SOI!D113) +   $D$4*((1-$D$5)*SOI!E114+$D$5*SOI!E113)</f>
        <v>0</v>
      </c>
      <c r="E115">
        <f t="shared" si="32"/>
        <v>6.9813909414107087</v>
      </c>
      <c r="F115">
        <f t="shared" si="39"/>
        <v>-5.4104337957719961E-2</v>
      </c>
      <c r="G115">
        <f t="shared" si="40"/>
        <v>6.9272866034529885</v>
      </c>
      <c r="H115" s="21">
        <f t="shared" si="41"/>
        <v>0.21965176301002587</v>
      </c>
      <c r="I115" s="37">
        <f t="shared" si="33"/>
        <v>7.5877071340789772</v>
      </c>
      <c r="J115" s="1">
        <f t="shared" si="42"/>
        <v>1.8846921887773764</v>
      </c>
      <c r="K115" s="1">
        <f t="shared" si="43"/>
        <v>5.5607843757679708E-2</v>
      </c>
      <c r="L115" s="1">
        <f t="shared" si="34"/>
        <v>-3.314063599371752E-2</v>
      </c>
      <c r="M115" s="1">
        <f t="shared" si="35"/>
        <v>-1.744774267495147</v>
      </c>
      <c r="N115" s="1">
        <f t="shared" si="36"/>
        <v>5.4965934639921998E-2</v>
      </c>
      <c r="O115" s="1">
        <f t="shared" si="37"/>
        <v>5.3298923704449219</v>
      </c>
      <c r="P115" s="1">
        <f t="shared" si="38"/>
        <v>8.4616662089769066E-3</v>
      </c>
      <c r="Q115" s="1">
        <f t="shared" si="44"/>
        <v>-4.7994725073084735E-2</v>
      </c>
      <c r="R115" s="1">
        <f t="shared" si="45"/>
        <v>0.10875284903519762</v>
      </c>
      <c r="S115" s="1">
        <f t="shared" si="46"/>
        <v>0.35692064106673249</v>
      </c>
      <c r="T115" s="1">
        <f t="shared" si="47"/>
        <v>-1.8559099715069942</v>
      </c>
      <c r="U115" s="1">
        <f t="shared" si="48"/>
        <v>-0.70951066561569398</v>
      </c>
      <c r="V115" s="1">
        <f t="shared" si="49"/>
        <v>-1.3082211823851929E-2</v>
      </c>
      <c r="Y115" s="20">
        <f>+$Z$20*SIGN(SOI!A114)*(ABS(SOI!A114))^$Y$2</f>
        <v>-0.20784602055317269</v>
      </c>
      <c r="Z115" s="20">
        <f t="shared" si="52"/>
        <v>-0.1459010452582695</v>
      </c>
      <c r="AA115" s="19">
        <f>+SIN((AVERAGE(H111:H122)+AVERAGE(H115:H118)/4)*($AA$19+AA114*$AA$18*AVERAGE(G111:G122))*$Y$20+$AA$17) - SIN($AA$17)</f>
        <v>-0.11771251782922759</v>
      </c>
      <c r="AB115" s="19">
        <f>+SIN((AVERAGE(H111:H122)+AVERAGE(H115:H118)*$AB$1)*($AA$19+AB114*$AA$18*AVERAGE(G111:G122))*$Y$20+$AA$17) - SIN($AA$17)+$AB$2</f>
        <v>-7.2745596741050439E-2</v>
      </c>
      <c r="AC115">
        <f t="shared" si="51"/>
        <v>5.5800000000000127E-2</v>
      </c>
      <c r="AD115">
        <f t="shared" si="50"/>
        <v>2.8188527429041904E-2</v>
      </c>
      <c r="AE115">
        <v>1</v>
      </c>
    </row>
    <row r="116" spans="1:31" x14ac:dyDescent="0.25">
      <c r="A116">
        <v>7.8333333333333224</v>
      </c>
      <c r="B116" s="2">
        <v>1887.8333333333262</v>
      </c>
      <c r="C116">
        <f>+D116+($D$2+E116+F116)*SOI!A115*IF(B116&gt;$C$18, IF(B116&lt;$C$19,-1,1),1)</f>
        <v>1.4211861766209781</v>
      </c>
      <c r="D116">
        <f>+$D$3*((1-$D$5)*SOI!D115+$D$5*SOI!D114) +   $D$4*((1-$D$5)*SOI!E115+$D$5*SOI!E114)</f>
        <v>0</v>
      </c>
      <c r="E116">
        <f t="shared" si="32"/>
        <v>36.513169616122312</v>
      </c>
      <c r="F116">
        <f t="shared" si="39"/>
        <v>-0.98351520059785413</v>
      </c>
      <c r="G116">
        <f t="shared" si="40"/>
        <v>35.529654415524455</v>
      </c>
      <c r="H116" s="21">
        <f t="shared" si="41"/>
        <v>5.4971093321174491</v>
      </c>
      <c r="I116" s="37">
        <f t="shared" si="33"/>
        <v>44.157390129657259</v>
      </c>
      <c r="J116" s="1">
        <f t="shared" si="42"/>
        <v>154.27140151052521</v>
      </c>
      <c r="K116" s="1">
        <f t="shared" si="43"/>
        <v>0.36312429437321808</v>
      </c>
      <c r="L116" s="1">
        <f t="shared" si="34"/>
        <v>-0.51267979546113662</v>
      </c>
      <c r="M116" s="1">
        <f t="shared" si="35"/>
        <v>-24.540951929650802</v>
      </c>
      <c r="N116" s="1">
        <f t="shared" si="36"/>
        <v>0.65401903511905846</v>
      </c>
      <c r="O116" s="1">
        <f t="shared" si="37"/>
        <v>4.5669678043739914</v>
      </c>
      <c r="P116" s="1">
        <f t="shared" si="38"/>
        <v>4.1685044118385294E-3</v>
      </c>
      <c r="Q116" s="1">
        <f t="shared" si="44"/>
        <v>-8.0323465398542648</v>
      </c>
      <c r="R116" s="1">
        <f t="shared" si="45"/>
        <v>105.92108211861023</v>
      </c>
      <c r="S116" s="1">
        <f t="shared" si="46"/>
        <v>24.715037454549801</v>
      </c>
      <c r="T116" s="1">
        <f t="shared" si="47"/>
        <v>-24.60094441776512</v>
      </c>
      <c r="U116" s="1">
        <f t="shared" si="48"/>
        <v>-2.0341179928355828</v>
      </c>
      <c r="V116" s="1">
        <f t="shared" si="49"/>
        <v>-7.6683570181283536E-2</v>
      </c>
      <c r="Y116" s="20">
        <f>+$Z$20*SIGN(SOI!A115)*(ABS(SOI!A115))^$Y$2</f>
        <v>0.1199999330744856</v>
      </c>
      <c r="Z116" s="20">
        <f t="shared" si="52"/>
        <v>4.8177612303511752E-2</v>
      </c>
      <c r="AA116" s="19">
        <f>+SIN((AVERAGE(H112:H123)+AVERAGE(H116:H119)/4)*($AA$19+AA115*$AA$18*AVERAGE(G112:G123))*$Y$20+$AA$17) - SIN($AA$17)</f>
        <v>-7.9292013749456269E-2</v>
      </c>
      <c r="AB116" s="19">
        <f>+SIN((AVERAGE(H112:H123)+AVERAGE(H116:H119)*$AB$1)*($AA$19+AB115*$AA$18*AVERAGE(G112:G123))*$Y$20+$AA$17) - SIN($AA$17)+$AB$2</f>
        <v>-7.6784373922552107E-2</v>
      </c>
      <c r="AC116">
        <f t="shared" si="51"/>
        <v>5.6400000000000131E-2</v>
      </c>
      <c r="AD116">
        <f t="shared" si="50"/>
        <v>0.12746962605296802</v>
      </c>
      <c r="AE116">
        <v>1</v>
      </c>
    </row>
    <row r="117" spans="1:31" x14ac:dyDescent="0.25">
      <c r="A117">
        <v>7.9166666666666554</v>
      </c>
      <c r="B117" s="2">
        <v>1887.9166666666595</v>
      </c>
      <c r="C117">
        <f>+D117+($D$2+E117+F117)*SOI!A116*IF(B117&gt;$C$18, IF(B117&lt;$C$19,-1,1),1)</f>
        <v>-69.404289832782041</v>
      </c>
      <c r="D117">
        <f>+$D$3*((1-$D$5)*SOI!D116+$D$5*SOI!D115) +   $D$4*((1-$D$5)*SOI!E116+$D$5*SOI!E115)</f>
        <v>0</v>
      </c>
      <c r="E117">
        <f t="shared" si="32"/>
        <v>-462.47332540610893</v>
      </c>
      <c r="F117">
        <f t="shared" si="39"/>
        <v>-0.22194014577138255</v>
      </c>
      <c r="G117">
        <f t="shared" si="40"/>
        <v>-462.69526555188031</v>
      </c>
      <c r="H117" s="21">
        <f t="shared" si="41"/>
        <v>-6.4244022843971695</v>
      </c>
      <c r="I117" s="37">
        <f t="shared" si="33"/>
        <v>-329.67919248947044</v>
      </c>
      <c r="J117" s="1">
        <f t="shared" si="42"/>
        <v>-99.034206554980315</v>
      </c>
      <c r="K117" s="1">
        <f t="shared" si="43"/>
        <v>-1.9235428904285701</v>
      </c>
      <c r="L117" s="1">
        <f t="shared" si="34"/>
        <v>-2.5946989767157494E-2</v>
      </c>
      <c r="M117" s="1">
        <f t="shared" si="35"/>
        <v>-2.1101001359487399</v>
      </c>
      <c r="N117" s="1">
        <f t="shared" si="36"/>
        <v>-2.7185452653994011E-2</v>
      </c>
      <c r="O117" s="1">
        <f t="shared" si="37"/>
        <v>-52.232870269426051</v>
      </c>
      <c r="P117" s="1">
        <f t="shared" si="38"/>
        <v>3.8147854224166812E-2</v>
      </c>
      <c r="Q117" s="1">
        <f t="shared" si="44"/>
        <v>2.8707824182277349E-2</v>
      </c>
      <c r="R117" s="1">
        <f t="shared" si="45"/>
        <v>2.8263659378562478</v>
      </c>
      <c r="S117" s="1">
        <f t="shared" si="46"/>
        <v>7.670004058984139</v>
      </c>
      <c r="T117" s="1">
        <f t="shared" si="47"/>
        <v>14.239951152667452</v>
      </c>
      <c r="U117" s="1">
        <f t="shared" si="48"/>
        <v>138.98058360566583</v>
      </c>
      <c r="V117" s="1">
        <f t="shared" si="49"/>
        <v>2.91701292366227E-2</v>
      </c>
      <c r="Y117" s="20">
        <f>+$Z$20*SIGN(SOI!A116)*(ABS(SOI!A116))^$Y$2</f>
        <v>0.23237892438922236</v>
      </c>
      <c r="Z117" s="20">
        <f t="shared" si="52"/>
        <v>0.19491926061764345</v>
      </c>
      <c r="AA117" s="19">
        <f>+SIN((AVERAGE(H113:H124)+AVERAGE(H117:H120)/4)*($AA$19+AA116*$AA$18*AVERAGE(G113:G124))*$Y$20+$AA$17) - SIN($AA$17)</f>
        <v>0.28092647836979651</v>
      </c>
      <c r="AB117" s="19">
        <f>+SIN((AVERAGE(H113:H124)+AVERAGE(H117:H120)*$AB$1)*($AA$19+AB116*$AA$18*AVERAGE(G113:G124))*$Y$20+$AA$17) - SIN($AA$17)+$AB$2</f>
        <v>-2.6487368413904422E-3</v>
      </c>
      <c r="AC117">
        <f t="shared" si="51"/>
        <v>5.7000000000000134E-2</v>
      </c>
      <c r="AD117">
        <f t="shared" si="50"/>
        <v>8.6007217752153059E-2</v>
      </c>
      <c r="AE117">
        <v>1</v>
      </c>
    </row>
    <row r="118" spans="1:31" x14ac:dyDescent="0.25">
      <c r="A118">
        <v>7.9999999999999885</v>
      </c>
      <c r="B118" s="2">
        <v>1887.9999999999927</v>
      </c>
      <c r="C118">
        <f>+D118+($D$2+E118+F118)*SOI!A117*IF(B118&gt;$C$18, IF(B118&lt;$C$19,-1,1),1)</f>
        <v>0.14199473340737073</v>
      </c>
      <c r="D118">
        <f>+$D$3*((1-$D$5)*SOI!D117+$D$5*SOI!D116) +   $D$4*((1-$D$5)*SOI!E117+$D$5*SOI!E116)</f>
        <v>0</v>
      </c>
      <c r="E118">
        <f t="shared" si="32"/>
        <v>-3.5032228226372268</v>
      </c>
      <c r="F118">
        <f t="shared" si="39"/>
        <v>4.4498543786863651</v>
      </c>
      <c r="G118">
        <f t="shared" si="40"/>
        <v>0.94663155604913829</v>
      </c>
      <c r="H118" s="21">
        <f t="shared" si="41"/>
        <v>1.4228253947351581</v>
      </c>
      <c r="I118" s="37">
        <f t="shared" si="33"/>
        <v>0.21287659268034625</v>
      </c>
      <c r="J118" s="1">
        <f t="shared" si="42"/>
        <v>1.959849506246174</v>
      </c>
      <c r="K118" s="1">
        <f t="shared" si="43"/>
        <v>42.525513232901552</v>
      </c>
      <c r="L118" s="1">
        <f t="shared" si="34"/>
        <v>0.48118302217400111</v>
      </c>
      <c r="M118" s="1">
        <f t="shared" si="35"/>
        <v>-64.670197966003357</v>
      </c>
      <c r="N118" s="1">
        <f t="shared" si="36"/>
        <v>2.2911847472090461</v>
      </c>
      <c r="O118" s="1">
        <f t="shared" si="37"/>
        <v>1.0344087609093571</v>
      </c>
      <c r="P118" s="1">
        <f t="shared" si="38"/>
        <v>-2.2963928718934472</v>
      </c>
      <c r="Q118" s="1">
        <f t="shared" si="44"/>
        <v>-74.152354181087702</v>
      </c>
      <c r="R118" s="1">
        <f t="shared" si="45"/>
        <v>4.7139983779070089</v>
      </c>
      <c r="S118" s="1">
        <f t="shared" si="46"/>
        <v>0.41740294322231292</v>
      </c>
      <c r="T118" s="1">
        <f t="shared" si="47"/>
        <v>5.2297401792321896</v>
      </c>
      <c r="U118" s="1">
        <f t="shared" si="48"/>
        <v>5.4021492575141155</v>
      </c>
      <c r="V118" s="1">
        <f t="shared" si="49"/>
        <v>147.99190813574631</v>
      </c>
      <c r="Y118" s="20">
        <f>+$Z$20*SIGN(SOI!A117)*(ABS(SOI!A117))^$Y$2</f>
        <v>0.23237892438922236</v>
      </c>
      <c r="Z118" s="20">
        <f t="shared" si="52"/>
        <v>0.3174000393213019</v>
      </c>
      <c r="AA118" s="19">
        <f>+SIN((AVERAGE(H114:H125)+AVERAGE(H118:H121)/4)*($AA$19+AA117*$AA$18*AVERAGE(G114:G125))*$Y$20+$AA$17) - SIN($AA$17)</f>
        <v>-0.11818548371682852</v>
      </c>
      <c r="AB118" s="19">
        <f>+SIN((AVERAGE(H114:H125)+AVERAGE(H118:H121)*$AB$1)*($AA$19+AB117*$AA$18*AVERAGE(G114:G125))*$Y$20+$AA$17) - SIN($AA$17)+$AB$2</f>
        <v>-4.1835139675712507E-2</v>
      </c>
      <c r="AC118">
        <f t="shared" si="51"/>
        <v>5.7600000000000137E-2</v>
      </c>
      <c r="AD118">
        <f t="shared" si="50"/>
        <v>0.43558552303813042</v>
      </c>
      <c r="AE118">
        <v>1</v>
      </c>
    </row>
    <row r="119" spans="1:31" x14ac:dyDescent="0.25">
      <c r="A119">
        <v>8.0833333333333215</v>
      </c>
      <c r="B119" s="2">
        <v>1888.083333333326</v>
      </c>
      <c r="C119">
        <f>+D119+($D$2+E119+F119)*SOI!A118*IF(B119&gt;$C$18, IF(B119&lt;$C$19,-1,1),1)</f>
        <v>18.628923056145702</v>
      </c>
      <c r="D119">
        <f>+$D$3*((1-$D$5)*SOI!D118+$D$5*SOI!D117) +   $D$4*((1-$D$5)*SOI!E118+$D$5*SOI!E117)</f>
        <v>0</v>
      </c>
      <c r="E119">
        <f t="shared" si="32"/>
        <v>27.992604637453113</v>
      </c>
      <c r="F119">
        <f t="shared" si="39"/>
        <v>0.23303635670704359</v>
      </c>
      <c r="G119">
        <f t="shared" si="40"/>
        <v>28.225640994160155</v>
      </c>
      <c r="H119" s="21">
        <f t="shared" si="41"/>
        <v>-0.44189457938817539</v>
      </c>
      <c r="I119" s="37">
        <f t="shared" si="33"/>
        <v>-27.408345587779525</v>
      </c>
      <c r="J119" s="1">
        <f t="shared" si="42"/>
        <v>-27.670318787993477</v>
      </c>
      <c r="K119" s="1">
        <f t="shared" si="43"/>
        <v>12.812542780833596</v>
      </c>
      <c r="L119" s="1">
        <f t="shared" si="34"/>
        <v>0.13697428710932885</v>
      </c>
      <c r="M119" s="1">
        <f t="shared" si="35"/>
        <v>-7.0915426280625757</v>
      </c>
      <c r="N119" s="1">
        <f t="shared" si="36"/>
        <v>0.17074256638580734</v>
      </c>
      <c r="O119" s="1">
        <f t="shared" si="37"/>
        <v>26.574877561613462</v>
      </c>
      <c r="P119" s="1">
        <f t="shared" si="38"/>
        <v>-9.4607184792017962E-2</v>
      </c>
      <c r="Q119" s="1">
        <f t="shared" si="44"/>
        <v>-0.60595889699240457</v>
      </c>
      <c r="R119" s="1">
        <f t="shared" si="45"/>
        <v>-4.9597817127880601</v>
      </c>
      <c r="S119" s="1">
        <f t="shared" si="46"/>
        <v>-4.0049040334148884</v>
      </c>
      <c r="T119" s="1">
        <f t="shared" si="47"/>
        <v>38.246169770155547</v>
      </c>
      <c r="U119" s="1">
        <f t="shared" si="48"/>
        <v>-28.654934492042578</v>
      </c>
      <c r="V119" s="1">
        <f t="shared" si="49"/>
        <v>0.45435738835901401</v>
      </c>
      <c r="Y119" s="20">
        <f>+$Z$20*SIGN(SOI!A118)*(ABS(SOI!A118))^$Y$2</f>
        <v>0.48744226918546091</v>
      </c>
      <c r="Z119" s="20">
        <f t="shared" si="52"/>
        <v>0.36643148418330246</v>
      </c>
      <c r="AA119" s="19">
        <f>+SIN((AVERAGE(H115:H126)+AVERAGE(H119:H122)/4)*($AA$19+AA118*$AA$18*AVERAGE(G115:G126))*$Y$20+$AA$17) - SIN($AA$17)</f>
        <v>9.7301372377554263E-2</v>
      </c>
      <c r="AB119" s="19">
        <f>+SIN((AVERAGE(H115:H126)+AVERAGE(H119:H122)*$AB$1)*($AA$19+AB118*$AA$18*AVERAGE(G115:G126))*$Y$20+$AA$17) - SIN($AA$17)+$AB$2</f>
        <v>7.6927941353878537E-2</v>
      </c>
      <c r="AC119">
        <f t="shared" si="51"/>
        <v>5.8200000000000141E-2</v>
      </c>
      <c r="AD119">
        <f t="shared" si="50"/>
        <v>0.2691301118057482</v>
      </c>
      <c r="AE119">
        <v>1</v>
      </c>
    </row>
    <row r="120" spans="1:31" x14ac:dyDescent="0.25">
      <c r="A120">
        <v>8.1666666666666554</v>
      </c>
      <c r="B120" s="2">
        <v>1888.1666666666592</v>
      </c>
      <c r="C120">
        <f>+D120+($D$2+E120+F120)*SOI!A119*IF(B120&gt;$C$18, IF(B120&lt;$C$19,-1,1),1)</f>
        <v>1.4582536851626202</v>
      </c>
      <c r="D120">
        <f>+$D$3*((1-$D$5)*SOI!D119+$D$5*SOI!D118) +   $D$4*((1-$D$5)*SOI!E119+$D$5*SOI!E118)</f>
        <v>0</v>
      </c>
      <c r="E120">
        <f t="shared" si="32"/>
        <v>4.8302712588387209</v>
      </c>
      <c r="F120">
        <f t="shared" si="39"/>
        <v>-1.1846370459321707</v>
      </c>
      <c r="G120">
        <f t="shared" si="40"/>
        <v>3.6456342129065504</v>
      </c>
      <c r="H120" s="21">
        <f t="shared" si="41"/>
        <v>0.46220228821579357</v>
      </c>
      <c r="I120" s="37">
        <f t="shared" si="33"/>
        <v>-5.2929831673192256</v>
      </c>
      <c r="J120" s="1">
        <f t="shared" si="42"/>
        <v>28.996145642169111</v>
      </c>
      <c r="K120" s="1">
        <f t="shared" si="43"/>
        <v>3.5767891948242778</v>
      </c>
      <c r="L120" s="1">
        <f t="shared" si="34"/>
        <v>-0.7191204348440875</v>
      </c>
      <c r="M120" s="1">
        <f t="shared" si="35"/>
        <v>38.48124694024186</v>
      </c>
      <c r="N120" s="1">
        <f t="shared" si="36"/>
        <v>-0.92618400844629289</v>
      </c>
      <c r="O120" s="1">
        <f t="shared" si="37"/>
        <v>1.2590870827912968</v>
      </c>
      <c r="P120" s="1">
        <f t="shared" si="38"/>
        <v>0.1061781266095452</v>
      </c>
      <c r="Q120" s="1">
        <f t="shared" si="44"/>
        <v>-17.836394041906974</v>
      </c>
      <c r="R120" s="1">
        <f t="shared" si="45"/>
        <v>-28.193185319766716</v>
      </c>
      <c r="S120" s="1">
        <f t="shared" si="46"/>
        <v>4.195321796118952</v>
      </c>
      <c r="T120" s="1">
        <f t="shared" si="47"/>
        <v>-9.5133839746169713</v>
      </c>
      <c r="U120" s="1">
        <f t="shared" si="48"/>
        <v>6.2105212225759914</v>
      </c>
      <c r="V120" s="1">
        <f t="shared" si="49"/>
        <v>2.766075352358909</v>
      </c>
      <c r="Y120" s="20">
        <f>+$Z$20*SIGN(SOI!A119)*(ABS(SOI!A119))^$Y$2</f>
        <v>0.37947325897522405</v>
      </c>
      <c r="Z120" s="20">
        <f t="shared" si="52"/>
        <v>0.39851633136981879</v>
      </c>
      <c r="AA120" s="19">
        <f>+SIN((AVERAGE(H116:H127)+AVERAGE(H120:H123)/4)*($AA$19+AA119*$AA$18*AVERAGE(G116:G127))*$Y$20+$AA$17) - SIN($AA$17)</f>
        <v>8.3572139831771419E-2</v>
      </c>
      <c r="AB120" s="19">
        <f>+SIN((AVERAGE(H116:H127)+AVERAGE(H120:H123)*$AB$1)*($AA$19+AB119*$AA$18*AVERAGE(G116:G127))*$Y$20+$AA$17) - SIN($AA$17)+$AB$2</f>
        <v>9.7450201359435495E-2</v>
      </c>
      <c r="AC120">
        <f t="shared" si="51"/>
        <v>5.8800000000000144E-2</v>
      </c>
      <c r="AD120">
        <f t="shared" si="50"/>
        <v>0.31494419153804737</v>
      </c>
      <c r="AE120">
        <v>1</v>
      </c>
    </row>
    <row r="121" spans="1:31" x14ac:dyDescent="0.25">
      <c r="A121">
        <v>8.2499999999999893</v>
      </c>
      <c r="B121" s="2">
        <v>1888.2499999999925</v>
      </c>
      <c r="C121">
        <f>+D121+($D$2+E121+F121)*SOI!A120*IF(B121&gt;$C$18, IF(B121&lt;$C$19,-1,1),1)</f>
        <v>4.8921939506727181</v>
      </c>
      <c r="D121">
        <f>+$D$3*((1-$D$5)*SOI!D120+$D$5*SOI!D119) +   $D$4*((1-$D$5)*SOI!E120+$D$5*SOI!E119)</f>
        <v>0</v>
      </c>
      <c r="E121">
        <f t="shared" si="32"/>
        <v>16.259671279074027</v>
      </c>
      <c r="F121">
        <f t="shared" si="39"/>
        <v>4.7641889835035922E-2</v>
      </c>
      <c r="G121">
        <f t="shared" si="40"/>
        <v>16.307313168909062</v>
      </c>
      <c r="H121" s="21">
        <f t="shared" si="41"/>
        <v>-0.35560025032239378</v>
      </c>
      <c r="I121" s="37">
        <f t="shared" si="33"/>
        <v>-14.196792916628505</v>
      </c>
      <c r="J121" s="1">
        <f t="shared" si="42"/>
        <v>-2.2395048999912803</v>
      </c>
      <c r="K121" s="1">
        <f t="shared" si="43"/>
        <v>3.0282438501695111E-5</v>
      </c>
      <c r="L121" s="1">
        <f t="shared" si="34"/>
        <v>8.0846701856125535E-3</v>
      </c>
      <c r="M121" s="1">
        <f t="shared" si="35"/>
        <v>-1.108080076679258</v>
      </c>
      <c r="N121" s="1">
        <f t="shared" si="36"/>
        <v>8.8760871099858724E-3</v>
      </c>
      <c r="O121" s="1">
        <f t="shared" si="37"/>
        <v>7.7957431077190706E-2</v>
      </c>
      <c r="P121" s="1">
        <f t="shared" si="38"/>
        <v>-1.2914277938882619E-3</v>
      </c>
      <c r="Q121" s="1">
        <f t="shared" si="44"/>
        <v>-4.9221330137036272E-3</v>
      </c>
      <c r="R121" s="1">
        <f t="shared" si="45"/>
        <v>-2.0867968293514828E-2</v>
      </c>
      <c r="S121" s="1">
        <f t="shared" si="46"/>
        <v>-0.10783985384452008</v>
      </c>
      <c r="T121" s="1">
        <f t="shared" si="47"/>
        <v>6.6221262211837465E-3</v>
      </c>
      <c r="U121" s="1">
        <f t="shared" si="48"/>
        <v>-0.20260625793296902</v>
      </c>
      <c r="V121" s="1">
        <f t="shared" si="49"/>
        <v>3.2242102547317271E-4</v>
      </c>
      <c r="Y121" s="20">
        <f>+$Z$20*SIGN(SOI!A120)*(ABS(SOI!A120))^$Y$2</f>
        <v>0.32863346594877141</v>
      </c>
      <c r="Z121" s="20">
        <f t="shared" si="52"/>
        <v>0.37314864904587597</v>
      </c>
      <c r="AA121" s="19">
        <f>+SIN((AVERAGE(H117:H128)+AVERAGE(H121:H124)/4)*($AA$19+AA120*$AA$18*AVERAGE(G117:G128))*$Y$20+$AA$17) - SIN($AA$17)</f>
        <v>0.61434395857984803</v>
      </c>
      <c r="AB121" s="19">
        <f>+SIN((AVERAGE(H117:H128)+AVERAGE(H121:H124)*$AB$1)*($AA$19+AB120*$AA$18*AVERAGE(G117:G128))*$Y$20+$AA$17) - SIN($AA$17)+$AB$2</f>
        <v>0.63127989615690394</v>
      </c>
      <c r="AC121">
        <f t="shared" si="51"/>
        <v>5.9400000000000147E-2</v>
      </c>
      <c r="AD121">
        <f t="shared" si="50"/>
        <v>0.24119530953397206</v>
      </c>
      <c r="AE121">
        <v>1</v>
      </c>
    </row>
    <row r="122" spans="1:31" x14ac:dyDescent="0.25">
      <c r="A122">
        <v>8.3333333333333233</v>
      </c>
      <c r="B122" s="2">
        <v>1888.3333333333258</v>
      </c>
      <c r="C122">
        <f>+D122+($D$2+E122+F122)*SOI!A121*IF(B122&gt;$C$18, IF(B122&lt;$C$19,-1,1),1)</f>
        <v>-1.4986601575598089</v>
      </c>
      <c r="D122">
        <f>+$D$3*((1-$D$5)*SOI!D121+$D$5*SOI!D120) +   $D$4*((1-$D$5)*SOI!E121+$D$5*SOI!E120)</f>
        <v>0</v>
      </c>
      <c r="E122">
        <f t="shared" si="32"/>
        <v>-2.0891291761186732</v>
      </c>
      <c r="F122">
        <f t="shared" si="39"/>
        <v>-1.0995094569873034</v>
      </c>
      <c r="G122">
        <f t="shared" si="40"/>
        <v>-3.1886386331059766</v>
      </c>
      <c r="H122" s="21">
        <f t="shared" si="41"/>
        <v>-4.3242238846559082E-2</v>
      </c>
      <c r="I122" s="37">
        <f t="shared" si="33"/>
        <v>7.0847934102840265E-2</v>
      </c>
      <c r="J122" s="1">
        <f t="shared" si="42"/>
        <v>-2.1618290257870217E-2</v>
      </c>
      <c r="K122" s="1">
        <f t="shared" si="43"/>
        <v>-0.95226190672703148</v>
      </c>
      <c r="L122" s="1">
        <f t="shared" si="34"/>
        <v>-4.4727493303014884E-2</v>
      </c>
      <c r="M122" s="1">
        <f t="shared" si="35"/>
        <v>2.1434014959050676</v>
      </c>
      <c r="N122" s="1">
        <f t="shared" si="36"/>
        <v>0.32948623638744196</v>
      </c>
      <c r="O122" s="1">
        <f t="shared" si="37"/>
        <v>-1.6217367213308489</v>
      </c>
      <c r="P122" s="1">
        <f t="shared" si="38"/>
        <v>0.35285852441293747</v>
      </c>
      <c r="Q122" s="1">
        <f t="shared" si="44"/>
        <v>0.35342840492422711</v>
      </c>
      <c r="R122" s="1">
        <f t="shared" si="45"/>
        <v>-7.4776514279475455E-3</v>
      </c>
      <c r="S122" s="1">
        <f t="shared" si="46"/>
        <v>1.9977077563462571E-2</v>
      </c>
      <c r="T122" s="1">
        <f t="shared" si="47"/>
        <v>0.76213610723809566</v>
      </c>
      <c r="U122" s="1">
        <f t="shared" si="48"/>
        <v>-0.2762614477828409</v>
      </c>
      <c r="V122" s="1">
        <f t="shared" si="49"/>
        <v>-3.2701642120324728</v>
      </c>
      <c r="Y122" s="20">
        <f>+$Z$20*SIGN(SOI!A121)*(ABS(SOI!A121))^$Y$2</f>
        <v>0.41133922221363256</v>
      </c>
      <c r="Z122" s="20">
        <f t="shared" si="52"/>
        <v>0.37314864904587602</v>
      </c>
      <c r="AA122" s="19">
        <f>+SIN((AVERAGE(H118:H129)+AVERAGE(H122:H125)/4)*($AA$19+AA121*$AA$18*AVERAGE(G118:G129))*$Y$20+$AA$17) - SIN($AA$17)</f>
        <v>0.20041687170714234</v>
      </c>
      <c r="AB122" s="19">
        <f>+SIN((AVERAGE(H118:H129)+AVERAGE(H122:H125)*$AB$1)*($AA$19+AB121*$AA$18*AVERAGE(G118:G129))*$Y$20+$AA$17) - SIN($AA$17)+$AB$2</f>
        <v>0.17911805146142762</v>
      </c>
      <c r="AC122">
        <f t="shared" si="51"/>
        <v>6.000000000000015E-2</v>
      </c>
      <c r="AD122">
        <f t="shared" si="50"/>
        <v>0.17273177733873368</v>
      </c>
      <c r="AE122">
        <v>1</v>
      </c>
    </row>
    <row r="123" spans="1:31" x14ac:dyDescent="0.25">
      <c r="A123">
        <v>8.4166666666666572</v>
      </c>
      <c r="B123" s="2">
        <v>1888.416666666659</v>
      </c>
      <c r="C123">
        <f>+D123+($D$2+E123+F123)*SOI!A122*IF(B123&gt;$C$18, IF(B123&lt;$C$19,-1,1),1)</f>
        <v>2.1950052027859006</v>
      </c>
      <c r="D123">
        <f>+$D$3*((1-$D$5)*SOI!D122+$D$5*SOI!D121) +   $D$4*((1-$D$5)*SOI!E122+$D$5*SOI!E121)</f>
        <v>0</v>
      </c>
      <c r="E123">
        <f t="shared" si="32"/>
        <v>5.5135221549131792</v>
      </c>
      <c r="F123">
        <f t="shared" si="39"/>
        <v>-2.6009147948428124E-2</v>
      </c>
      <c r="G123">
        <f t="shared" si="40"/>
        <v>5.4875130069647513</v>
      </c>
      <c r="H123" s="21">
        <f t="shared" si="41"/>
        <v>0.17119749812498597</v>
      </c>
      <c r="I123" s="37">
        <f t="shared" si="33"/>
        <v>4.579461616006486</v>
      </c>
      <c r="J123" s="1">
        <f t="shared" si="42"/>
        <v>0.30318723068982162</v>
      </c>
      <c r="K123" s="1">
        <f t="shared" si="43"/>
        <v>3.292106887482045E-2</v>
      </c>
      <c r="L123" s="1">
        <f t="shared" si="34"/>
        <v>-1.1605431397240717E-2</v>
      </c>
      <c r="M123" s="1">
        <f t="shared" si="35"/>
        <v>-0.46505665097060528</v>
      </c>
      <c r="N123" s="1">
        <f t="shared" si="36"/>
        <v>2.5138362077333797E-2</v>
      </c>
      <c r="O123" s="1">
        <f t="shared" si="37"/>
        <v>5.364399282116695</v>
      </c>
      <c r="P123" s="1">
        <f t="shared" si="38"/>
        <v>1.4213160326742328E-2</v>
      </c>
      <c r="Q123" s="1">
        <f t="shared" si="44"/>
        <v>-5.8506414097531908E-3</v>
      </c>
      <c r="R123" s="1">
        <f t="shared" si="45"/>
        <v>8.0011880727496789E-3</v>
      </c>
      <c r="S123" s="1">
        <f t="shared" si="46"/>
        <v>9.8518748847152837E-2</v>
      </c>
      <c r="T123" s="1">
        <f t="shared" si="47"/>
        <v>-0.65412389156068118</v>
      </c>
      <c r="U123" s="1">
        <f t="shared" si="48"/>
        <v>-0.7192792918404457</v>
      </c>
      <c r="V123" s="1">
        <f t="shared" si="49"/>
        <v>-1.0049843583778154E-2</v>
      </c>
      <c r="Y123" s="20">
        <f>+$Z$20*SIGN(SOI!A122)*(ABS(SOI!A122))^$Y$2</f>
        <v>0.37947325897522405</v>
      </c>
      <c r="Z123" s="20">
        <f t="shared" si="52"/>
        <v>0.41327044083158576</v>
      </c>
      <c r="AA123" s="19">
        <f>+SIN((AVERAGE(H119:H130)+AVERAGE(H123:H126)/4)*($AA$19+AA122*$AA$18*AVERAGE(G119:G130))*$Y$20+$AA$17) - SIN($AA$17)</f>
        <v>0.61371574965798503</v>
      </c>
      <c r="AB123" s="19">
        <f>+SIN((AVERAGE(H119:H130)+AVERAGE(H123:H126)*$AB$1)*($AA$19+AB122*$AA$18*AVERAGE(G119:G130))*$Y$20+$AA$17) - SIN($AA$17)+$AB$2</f>
        <v>0.58355834318311839</v>
      </c>
      <c r="AC123">
        <f t="shared" si="51"/>
        <v>6.0600000000000154E-2</v>
      </c>
      <c r="AD123">
        <f t="shared" si="50"/>
        <v>0.20044530882639927</v>
      </c>
      <c r="AE123">
        <v>1</v>
      </c>
    </row>
    <row r="124" spans="1:31" x14ac:dyDescent="0.25">
      <c r="A124">
        <v>8.4999999999999911</v>
      </c>
      <c r="B124" s="2">
        <v>1888.4999999999923</v>
      </c>
      <c r="C124">
        <f>+D124+($D$2+E124+F124)*SOI!A123*IF(B124&gt;$C$18, IF(B124&lt;$C$19,-1,1),1)</f>
        <v>-7.0478283204906127</v>
      </c>
      <c r="D124">
        <f>+$D$3*((1-$D$5)*SOI!D123+$D$5*SOI!D122) +   $D$4*((1-$D$5)*SOI!E123+$D$5*SOI!E122)</f>
        <v>0</v>
      </c>
      <c r="E124">
        <f t="shared" si="32"/>
        <v>-12.468834603058493</v>
      </c>
      <c r="F124">
        <f t="shared" si="39"/>
        <v>-0.11657311210331356</v>
      </c>
      <c r="G124">
        <f t="shared" si="40"/>
        <v>-12.585407715161807</v>
      </c>
      <c r="H124" s="21">
        <f t="shared" si="41"/>
        <v>-0.5069280539963732</v>
      </c>
      <c r="I124" s="37">
        <f t="shared" si="33"/>
        <v>-15.677352666097372</v>
      </c>
      <c r="J124" s="1">
        <f t="shared" si="42"/>
        <v>-8.3778307280194451</v>
      </c>
      <c r="K124" s="1">
        <f t="shared" si="43"/>
        <v>-0.91706494968339003</v>
      </c>
      <c r="L124" s="1">
        <f t="shared" si="34"/>
        <v>-7.9343254990124845E-2</v>
      </c>
      <c r="M124" s="1">
        <f t="shared" si="35"/>
        <v>-3.7537749349682832</v>
      </c>
      <c r="N124" s="1">
        <f t="shared" si="36"/>
        <v>8.7383326501351721E-2</v>
      </c>
      <c r="O124" s="1">
        <f t="shared" si="37"/>
        <v>-7.8655988699372248</v>
      </c>
      <c r="P124" s="1">
        <f t="shared" si="38"/>
        <v>3.9496389715908235E-2</v>
      </c>
      <c r="Q124" s="1">
        <f t="shared" si="44"/>
        <v>-0.16415625930776814</v>
      </c>
      <c r="R124" s="1">
        <f t="shared" si="45"/>
        <v>-0.76854048500747196</v>
      </c>
      <c r="S124" s="1">
        <f t="shared" si="46"/>
        <v>-1.1723810465575781</v>
      </c>
      <c r="T124" s="1">
        <f t="shared" si="47"/>
        <v>6.5572151701176109</v>
      </c>
      <c r="U124" s="1">
        <f t="shared" si="48"/>
        <v>6.8426228981788597</v>
      </c>
      <c r="V124" s="1">
        <f t="shared" si="49"/>
        <v>-9.7077289763736627E-2</v>
      </c>
      <c r="Y124" s="20">
        <f>+$Z$20*SIGN(SOI!A123)*(ABS(SOI!A123))^$Y$2</f>
        <v>0.44899884130590079</v>
      </c>
      <c r="Z124" s="20">
        <f t="shared" si="52"/>
        <v>0.4690303795550812</v>
      </c>
      <c r="AA124" s="19">
        <f>+SIN((AVERAGE(H120:H131)+AVERAGE(H124:H127)/4)*($AA$19+AA123*$AA$18*AVERAGE(G120:G131))*$Y$20+$AA$17) - SIN($AA$17)</f>
        <v>0.60418603756181444</v>
      </c>
      <c r="AB124" s="19">
        <f>+SIN((AVERAGE(H120:H131)+AVERAGE(H124:H127)*$AB$1)*($AA$19+AB123*$AA$18*AVERAGE(G120:G131))*$Y$20+$AA$17) - SIN($AA$17)+$AB$2</f>
        <v>0.57208759659345687</v>
      </c>
      <c r="AC124">
        <f t="shared" si="51"/>
        <v>6.1200000000000157E-2</v>
      </c>
      <c r="AD124">
        <f t="shared" si="50"/>
        <v>0.13515565800673324</v>
      </c>
      <c r="AE124">
        <v>1</v>
      </c>
    </row>
    <row r="125" spans="1:31" x14ac:dyDescent="0.25">
      <c r="A125">
        <v>8.583333333333325</v>
      </c>
      <c r="B125" s="2">
        <v>1888.5833333333255</v>
      </c>
      <c r="C125">
        <f>+D125+($D$2+E125+F125)*SOI!A124*IF(B125&gt;$C$18, IF(B125&lt;$C$19,-1,1),1)</f>
        <v>-3.3728122626423667</v>
      </c>
      <c r="D125">
        <f>+$D$3*((1-$D$5)*SOI!D124+$D$5*SOI!D123) +   $D$4*((1-$D$5)*SOI!E124+$D$5*SOI!E123)</f>
        <v>0</v>
      </c>
      <c r="E125">
        <f t="shared" si="32"/>
        <v>-3.6480552374601132</v>
      </c>
      <c r="F125">
        <f t="shared" si="39"/>
        <v>2.1375385156493343E-2</v>
      </c>
      <c r="G125">
        <f t="shared" si="40"/>
        <v>-3.6266798523036199</v>
      </c>
      <c r="H125" s="21">
        <f t="shared" si="41"/>
        <v>-5.7062905428457877E-2</v>
      </c>
      <c r="I125" s="37">
        <f t="shared" si="33"/>
        <v>-3.6649660033107967</v>
      </c>
      <c r="J125" s="1">
        <f t="shared" si="42"/>
        <v>0.33636413099898543</v>
      </c>
      <c r="K125" s="1">
        <f t="shared" si="43"/>
        <v>-2.5374611460959442E-5</v>
      </c>
      <c r="L125" s="1">
        <f t="shared" si="34"/>
        <v>5.1915681793120337E-3</v>
      </c>
      <c r="M125" s="1">
        <f t="shared" si="35"/>
        <v>0.64468728367180905</v>
      </c>
      <c r="N125" s="1">
        <f t="shared" si="36"/>
        <v>-1.362072605539514E-2</v>
      </c>
      <c r="O125" s="1">
        <f t="shared" si="37"/>
        <v>-0.14929317417470953</v>
      </c>
      <c r="P125" s="1">
        <f t="shared" si="38"/>
        <v>-8.7995405990318176E-4</v>
      </c>
      <c r="Q125" s="1">
        <f t="shared" si="44"/>
        <v>-4.3945054349063166E-3</v>
      </c>
      <c r="R125" s="1">
        <f t="shared" si="45"/>
        <v>-4.8096838616228108E-3</v>
      </c>
      <c r="S125" s="1">
        <f t="shared" si="46"/>
        <v>4.2720634675066718E-2</v>
      </c>
      <c r="T125" s="1">
        <f t="shared" si="47"/>
        <v>-8.1435945129584332E-3</v>
      </c>
      <c r="U125" s="1">
        <f t="shared" si="48"/>
        <v>-3.5638747174543933E-2</v>
      </c>
      <c r="V125" s="1">
        <f t="shared" si="49"/>
        <v>-3.371257517697328E-4</v>
      </c>
      <c r="Y125" s="20">
        <f>+$Z$20*SIGN(SOI!A124)*(ABS(SOI!A124))^$Y$2</f>
        <v>0.57861903838411888</v>
      </c>
      <c r="Z125" s="20">
        <f t="shared" si="52"/>
        <v>0.49485474097157206</v>
      </c>
      <c r="AA125" s="19">
        <f>+SIN((AVERAGE(H121:H132)+AVERAGE(H125:H128)/4)*($AA$19+AA124*$AA$18*AVERAGE(G121:G132))*$Y$20+$AA$17) - SIN($AA$17)</f>
        <v>0.65757466977728307</v>
      </c>
      <c r="AB125" s="19">
        <f>+SIN((AVERAGE(H121:H132)+AVERAGE(H125:H128)*$AB$1)*($AA$19+AB124*$AA$18*AVERAGE(G121:G132))*$Y$20+$AA$17) - SIN($AA$17)+$AB$2</f>
        <v>0.67341331361099921</v>
      </c>
      <c r="AC125">
        <f t="shared" si="51"/>
        <v>6.180000000000016E-2</v>
      </c>
      <c r="AD125">
        <f t="shared" si="50"/>
        <v>0.16271992880571101</v>
      </c>
      <c r="AE125">
        <v>1</v>
      </c>
    </row>
    <row r="126" spans="1:31" x14ac:dyDescent="0.25">
      <c r="A126">
        <v>8.666666666666659</v>
      </c>
      <c r="B126" s="2">
        <v>1888.6666666666588</v>
      </c>
      <c r="C126">
        <f>+D126+($D$2+E126+F126)*SOI!A125*IF(B126&gt;$C$18, IF(B126&lt;$C$19,-1,1),1)</f>
        <v>-14.260623119104013</v>
      </c>
      <c r="D126">
        <f>+$D$3*((1-$D$5)*SOI!D125+$D$5*SOI!D124) +   $D$4*((1-$D$5)*SOI!E125+$D$5*SOI!E124)</f>
        <v>0</v>
      </c>
      <c r="E126">
        <f t="shared" si="32"/>
        <v>-23.521661676766499</v>
      </c>
      <c r="F126">
        <f t="shared" si="39"/>
        <v>-1.0656195630680065</v>
      </c>
      <c r="G126">
        <f t="shared" si="40"/>
        <v>-24.587281239834507</v>
      </c>
      <c r="H126" s="21">
        <f t="shared" si="41"/>
        <v>-0.77247460412195479</v>
      </c>
      <c r="I126" s="37">
        <f t="shared" si="33"/>
        <v>-5.5578602801039576</v>
      </c>
      <c r="J126" s="1">
        <f t="shared" si="42"/>
        <v>-15.186201975901987</v>
      </c>
      <c r="K126" s="1">
        <f t="shared" si="43"/>
        <v>-8.4647126193106201E-2</v>
      </c>
      <c r="L126" s="1">
        <f t="shared" si="34"/>
        <v>-5.1095942214401235E-3</v>
      </c>
      <c r="M126" s="1">
        <f t="shared" si="35"/>
        <v>-19.193356220168322</v>
      </c>
      <c r="N126" s="1">
        <f t="shared" si="36"/>
        <v>-6.5941881412178285E-2</v>
      </c>
      <c r="O126" s="1">
        <f t="shared" si="37"/>
        <v>-5.7859031204496771</v>
      </c>
      <c r="P126" s="1">
        <f t="shared" si="38"/>
        <v>7.695799788812531E-2</v>
      </c>
      <c r="Q126" s="1">
        <f t="shared" si="44"/>
        <v>0.63339247777382612</v>
      </c>
      <c r="R126" s="1">
        <f t="shared" si="45"/>
        <v>1.0512768502943977</v>
      </c>
      <c r="S126" s="1">
        <f t="shared" si="46"/>
        <v>0.31364361162353227</v>
      </c>
      <c r="T126" s="1">
        <f t="shared" si="47"/>
        <v>0.31062413516255327</v>
      </c>
      <c r="U126" s="1">
        <f t="shared" si="48"/>
        <v>4.7266545671074329</v>
      </c>
      <c r="V126" s="1">
        <f t="shared" si="49"/>
        <v>0.14274035250306177</v>
      </c>
      <c r="Y126" s="20">
        <f>+$Z$20*SIGN(SOI!A125)*(ABS(SOI!A125))^$Y$2</f>
        <v>0.45694634322469646</v>
      </c>
      <c r="Z126" s="20">
        <f t="shared" si="52"/>
        <v>0.58351598077234279</v>
      </c>
      <c r="AA126" s="19">
        <f>+SIN((AVERAGE(H122:H133)+AVERAGE(H126:H129)/4)*($AA$19+AA125*$AA$18*AVERAGE(G122:G133))*$Y$20+$AA$17) - SIN($AA$17)</f>
        <v>0.70040050933850639</v>
      </c>
      <c r="AB126" s="19">
        <f>+SIN((AVERAGE(H122:H133)+AVERAGE(H126:H129)*$AB$1)*($AA$19+AB125*$AA$18*AVERAGE(G122:G133))*$Y$20+$AA$17) - SIN($AA$17)+$AB$2</f>
        <v>0.66047547527644923</v>
      </c>
      <c r="AC126">
        <f t="shared" si="51"/>
        <v>6.2400000000000164E-2</v>
      </c>
      <c r="AD126">
        <f t="shared" si="50"/>
        <v>0.1168845285661636</v>
      </c>
      <c r="AE126">
        <v>1</v>
      </c>
    </row>
    <row r="127" spans="1:31" x14ac:dyDescent="0.25">
      <c r="A127">
        <v>8.7499999999999929</v>
      </c>
      <c r="B127" s="2">
        <v>1888.749999999992</v>
      </c>
      <c r="C127">
        <f>+D127+($D$2+E127+F127)*SOI!A126*IF(B127&gt;$C$18, IF(B127&lt;$C$19,-1,1),1)</f>
        <v>-9.3972999949044418</v>
      </c>
      <c r="D127">
        <f>+$D$3*((1-$D$5)*SOI!D126+$D$5*SOI!D125) +   $D$4*((1-$D$5)*SOI!E126+$D$5*SOI!E125)</f>
        <v>0</v>
      </c>
      <c r="E127">
        <f t="shared" si="32"/>
        <v>-6.5637125598508987</v>
      </c>
      <c r="F127">
        <f t="shared" si="39"/>
        <v>-5.4104337969131722E-2</v>
      </c>
      <c r="G127">
        <f t="shared" si="40"/>
        <v>-6.6178168978200302</v>
      </c>
      <c r="H127" s="21">
        <f t="shared" si="41"/>
        <v>-2.5628831241833447E-2</v>
      </c>
      <c r="I127" s="37">
        <f t="shared" si="33"/>
        <v>4.4043369314772098</v>
      </c>
      <c r="J127" s="1">
        <f t="shared" si="42"/>
        <v>-9.8730014712528527E-2</v>
      </c>
      <c r="K127" s="1">
        <f t="shared" si="43"/>
        <v>-9.2440314335375418E-2</v>
      </c>
      <c r="L127" s="1">
        <f t="shared" si="34"/>
        <v>-2.0637029975263534E-2</v>
      </c>
      <c r="M127" s="1">
        <f t="shared" si="35"/>
        <v>0.1574628267096112</v>
      </c>
      <c r="N127" s="1">
        <f t="shared" si="36"/>
        <v>-2.8835856044894904E-2</v>
      </c>
      <c r="O127" s="1">
        <f t="shared" si="37"/>
        <v>-5.7666914287210673</v>
      </c>
      <c r="P127" s="1">
        <f t="shared" si="38"/>
        <v>2.0877890591351103E-2</v>
      </c>
      <c r="Q127" s="1">
        <f t="shared" si="44"/>
        <v>-2.2723306993921305E-3</v>
      </c>
      <c r="R127" s="1">
        <f t="shared" si="45"/>
        <v>2.9887435090403449E-3</v>
      </c>
      <c r="S127" s="1">
        <f t="shared" si="46"/>
        <v>-0.10868781829330999</v>
      </c>
      <c r="T127" s="1">
        <f t="shared" si="47"/>
        <v>1.2504074012915736</v>
      </c>
      <c r="U127" s="1">
        <f t="shared" si="48"/>
        <v>-1.0161542346146348</v>
      </c>
      <c r="V127" s="1">
        <f t="shared" si="49"/>
        <v>1.6933671726007873E-2</v>
      </c>
      <c r="Y127" s="20">
        <f>+$Z$20*SIGN(SOI!A126)*(ABS(SOI!A126))^$Y$2</f>
        <v>0.7149825607082132</v>
      </c>
      <c r="Z127" s="20">
        <f t="shared" si="52"/>
        <v>0.68796438377490576</v>
      </c>
      <c r="AA127" s="19">
        <f>+SIN((AVERAGE(H123:H134)+AVERAGE(H127:H130)/4)*($AA$19+AA126*$AA$18*AVERAGE(G123:G134))*$Y$20+$AA$17) - SIN($AA$17)</f>
        <v>0.69904176091378445</v>
      </c>
      <c r="AB127" s="19">
        <f>+SIN((AVERAGE(H123:H134)+AVERAGE(H127:H130)*$AB$1)*($AA$19+AB126*$AA$18*AVERAGE(G123:G134))*$Y$20+$AA$17) - SIN($AA$17)+$AB$2</f>
        <v>0.69010233529609621</v>
      </c>
      <c r="AC127">
        <f t="shared" si="51"/>
        <v>6.3000000000000167E-2</v>
      </c>
      <c r="AD127">
        <f t="shared" si="50"/>
        <v>1.1077377138878686E-2</v>
      </c>
      <c r="AE127">
        <v>1</v>
      </c>
    </row>
    <row r="128" spans="1:31" x14ac:dyDescent="0.25">
      <c r="A128">
        <v>8.8333333333333268</v>
      </c>
      <c r="B128" s="2">
        <v>1888.8333333333253</v>
      </c>
      <c r="C128">
        <f>+D128+($D$2+E128+F128)*SOI!A127*IF(B128&gt;$C$18, IF(B128&lt;$C$19,-1,1),1)</f>
        <v>-93.702989136003282</v>
      </c>
      <c r="D128">
        <f>+$D$3*((1-$D$5)*SOI!D127+$D$5*SOI!D126) +   $D$4*((1-$D$5)*SOI!E127+$D$5*SOI!E126)</f>
        <v>0</v>
      </c>
      <c r="E128">
        <f t="shared" si="32"/>
        <v>-41.416027394900098</v>
      </c>
      <c r="F128">
        <f t="shared" si="39"/>
        <v>-0.98351520057650044</v>
      </c>
      <c r="G128">
        <f t="shared" si="40"/>
        <v>-42.399542595476596</v>
      </c>
      <c r="H128" s="21">
        <f t="shared" si="41"/>
        <v>-10.304280817420493</v>
      </c>
      <c r="I128" s="37">
        <f t="shared" si="33"/>
        <v>50.880766421230554</v>
      </c>
      <c r="J128" s="1">
        <f t="shared" si="42"/>
        <v>-161.14691022022885</v>
      </c>
      <c r="K128" s="1">
        <f t="shared" si="43"/>
        <v>-465.43371854138843</v>
      </c>
      <c r="L128" s="1">
        <f t="shared" si="34"/>
        <v>-0.67555078891554143</v>
      </c>
      <c r="M128" s="1">
        <f t="shared" si="35"/>
        <v>22.247320694315814</v>
      </c>
      <c r="N128" s="1">
        <f t="shared" si="36"/>
        <v>-0.81978473526691409</v>
      </c>
      <c r="O128" s="1">
        <f t="shared" si="37"/>
        <v>-36.232815090812004</v>
      </c>
      <c r="P128" s="1">
        <f t="shared" si="38"/>
        <v>0.51108939747869031</v>
      </c>
      <c r="Q128" s="1">
        <f t="shared" si="44"/>
        <v>-9.1272130097964865</v>
      </c>
      <c r="R128" s="1">
        <f t="shared" si="45"/>
        <v>138.68465345678572</v>
      </c>
      <c r="S128" s="1">
        <f t="shared" si="46"/>
        <v>-35.69611558255005</v>
      </c>
      <c r="T128" s="1">
        <f t="shared" si="47"/>
        <v>257.1803070785092</v>
      </c>
      <c r="U128" s="1">
        <f t="shared" si="48"/>
        <v>-287.37103690666123</v>
      </c>
      <c r="V128" s="1">
        <f t="shared" si="49"/>
        <v>11.784966956274788</v>
      </c>
      <c r="Y128" s="20">
        <f>+$Z$20*SIGN(SOI!A127)*(ABS(SOI!A127))^$Y$2</f>
        <v>0.89196424739180791</v>
      </c>
      <c r="Z128" s="20">
        <f t="shared" si="52"/>
        <v>0.79410591866454094</v>
      </c>
      <c r="AA128" s="19">
        <f>+SIN((AVERAGE(H124:H135)+AVERAGE(H128:H131)/4)*($AA$19+AA127*$AA$18*AVERAGE(G124:G135))*$Y$20+$AA$17) - SIN($AA$17)</f>
        <v>0.68085340083802426</v>
      </c>
      <c r="AB128" s="19">
        <f>+SIN((AVERAGE(H124:H135)+AVERAGE(H128:H131)*$AB$1)*($AA$19+AB127*$AA$18*AVERAGE(G124:G135))*$Y$20+$AA$17) - SIN($AA$17)+$AB$2</f>
        <v>0.69397671626390789</v>
      </c>
      <c r="AC128">
        <f t="shared" si="51"/>
        <v>6.360000000000017E-2</v>
      </c>
      <c r="AD128">
        <f t="shared" si="50"/>
        <v>0.11325251782651669</v>
      </c>
      <c r="AE128">
        <v>1</v>
      </c>
    </row>
    <row r="129" spans="1:31" x14ac:dyDescent="0.25">
      <c r="A129">
        <v>8.9166666666666607</v>
      </c>
      <c r="B129" s="2">
        <v>1888.9166666666586</v>
      </c>
      <c r="C129">
        <f>+D129+($D$2+E129+F129)*SOI!A128*IF(B129&gt;$C$18, IF(B129&lt;$C$19,-1,1),1)</f>
        <v>811.89979356201161</v>
      </c>
      <c r="D129">
        <f>+$D$3*((1-$D$5)*SOI!D128+$D$5*SOI!D127) +   $D$4*((1-$D$5)*SOI!E128+$D$5*SOI!E127)</f>
        <v>0</v>
      </c>
      <c r="E129">
        <f t="shared" si="32"/>
        <v>486.38948120093062</v>
      </c>
      <c r="F129">
        <f t="shared" si="39"/>
        <v>-0.22194014583383659</v>
      </c>
      <c r="G129">
        <f t="shared" si="40"/>
        <v>486.16754105509676</v>
      </c>
      <c r="H129" s="21">
        <f t="shared" si="41"/>
        <v>8.0006993313310666</v>
      </c>
      <c r="I129" s="37">
        <f t="shared" si="33"/>
        <v>-543.04778970058283</v>
      </c>
      <c r="J129" s="1">
        <f t="shared" si="42"/>
        <v>313.25587289725019</v>
      </c>
      <c r="K129" s="1">
        <f t="shared" si="43"/>
        <v>8.8407444067263423</v>
      </c>
      <c r="L129" s="1">
        <f t="shared" si="34"/>
        <v>-2.9561545500538355E-2</v>
      </c>
      <c r="M129" s="1">
        <f t="shared" si="35"/>
        <v>4.0520103712072473</v>
      </c>
      <c r="N129" s="1">
        <f t="shared" si="36"/>
        <v>-0.5661965219584586</v>
      </c>
      <c r="O129" s="1">
        <f t="shared" si="37"/>
        <v>102.72117958274096</v>
      </c>
      <c r="P129" s="1">
        <f t="shared" si="38"/>
        <v>7.8252967084897387E-2</v>
      </c>
      <c r="Q129" s="1">
        <f t="shared" si="44"/>
        <v>-1.1481493629365251</v>
      </c>
      <c r="R129" s="1">
        <f t="shared" si="45"/>
        <v>-186.19714370144345</v>
      </c>
      <c r="S129" s="1">
        <f t="shared" si="46"/>
        <v>263.13143548492764</v>
      </c>
      <c r="T129" s="1">
        <f t="shared" si="47"/>
        <v>-31.90544166286951</v>
      </c>
      <c r="U129" s="1">
        <f t="shared" si="48"/>
        <v>469.60351910697824</v>
      </c>
      <c r="V129" s="1">
        <f t="shared" si="49"/>
        <v>1.2462342449291326</v>
      </c>
      <c r="Y129" s="20">
        <f>+$Z$20*SIGN(SOI!A128)*(ABS(SOI!A128))^$Y$2</f>
        <v>0.77537094789360161</v>
      </c>
      <c r="Z129" s="20">
        <f t="shared" si="52"/>
        <v>0.83720337732608341</v>
      </c>
      <c r="AA129" s="19">
        <f>+SIN((AVERAGE(H125:H136)+AVERAGE(H129:H132)/4)*($AA$19+AA128*$AA$18*AVERAGE(G125:G136))*$Y$20+$AA$17) - SIN($AA$17)</f>
        <v>0.66399570507594752</v>
      </c>
      <c r="AB129" s="19">
        <f>+SIN((AVERAGE(H125:H136)+AVERAGE(H129:H132)*$AB$1)*($AA$19+AB128*$AA$18*AVERAGE(G125:G136))*$Y$20+$AA$17) - SIN($AA$17)+$AB$2</f>
        <v>0.67148945594801601</v>
      </c>
      <c r="AC129">
        <f t="shared" si="51"/>
        <v>6.4200000000000174E-2</v>
      </c>
      <c r="AD129">
        <f t="shared" si="50"/>
        <v>0.17320767225013589</v>
      </c>
      <c r="AE129">
        <v>1</v>
      </c>
    </row>
    <row r="130" spans="1:31" x14ac:dyDescent="0.25">
      <c r="A130">
        <v>8.9999999999999947</v>
      </c>
      <c r="B130" s="2">
        <v>1888.9999999999918</v>
      </c>
      <c r="C130">
        <f>+D130+($D$2+E130+F130)*SOI!A129*IF(B130&gt;$C$18, IF(B130&lt;$C$19,-1,1),1)</f>
        <v>9.8437732525051302</v>
      </c>
      <c r="D130">
        <f>+$D$3*((1-$D$5)*SOI!D129+$D$5*SOI!D128) +   $D$4*((1-$D$5)*SOI!E129+$D$5*SOI!E128)</f>
        <v>0</v>
      </c>
      <c r="E130">
        <f t="shared" si="32"/>
        <v>0.52174827409911018</v>
      </c>
      <c r="F130">
        <f t="shared" si="39"/>
        <v>4.449854378681259</v>
      </c>
      <c r="G130">
        <f t="shared" si="40"/>
        <v>4.9716026527803692</v>
      </c>
      <c r="H130" s="21">
        <f t="shared" si="41"/>
        <v>-4.4784934056959642</v>
      </c>
      <c r="I130" s="37">
        <f t="shared" si="33"/>
        <v>-1.2143083617279884</v>
      </c>
      <c r="J130" s="1">
        <f t="shared" si="42"/>
        <v>-22.543096890432409</v>
      </c>
      <c r="K130" s="1">
        <f t="shared" si="43"/>
        <v>8.5660829125549665E-3</v>
      </c>
      <c r="L130" s="1">
        <f t="shared" si="34"/>
        <v>1.9047810200926406E-2</v>
      </c>
      <c r="M130" s="1">
        <f t="shared" si="35"/>
        <v>-130.40491754070567</v>
      </c>
      <c r="N130" s="1">
        <f t="shared" si="36"/>
        <v>0.79204762559021724</v>
      </c>
      <c r="O130" s="1">
        <f t="shared" si="37"/>
        <v>0.28601001139155796</v>
      </c>
      <c r="P130" s="1">
        <f t="shared" si="38"/>
        <v>-4.2262491408158576E-2</v>
      </c>
      <c r="Q130" s="1">
        <f t="shared" si="44"/>
        <v>-51.689925816301432</v>
      </c>
      <c r="R130" s="1">
        <f t="shared" si="45"/>
        <v>-18.744396807793901</v>
      </c>
      <c r="S130" s="1">
        <f t="shared" si="46"/>
        <v>-0.82309084144278644</v>
      </c>
      <c r="T130" s="1">
        <f t="shared" si="47"/>
        <v>5.7240565761690454E-2</v>
      </c>
      <c r="U130" s="1">
        <f t="shared" si="48"/>
        <v>-0.56712208491874738</v>
      </c>
      <c r="V130" s="1">
        <f t="shared" si="49"/>
        <v>0.94153845407589143</v>
      </c>
      <c r="Y130" s="20">
        <f>+$Z$20*SIGN(SOI!A129)*(ABS(SOI!A129))^$Y$2</f>
        <v>0.84427493669284071</v>
      </c>
      <c r="Z130" s="20">
        <f t="shared" si="52"/>
        <v>0.78236909077490935</v>
      </c>
      <c r="AA130" s="19">
        <f>+SIN((AVERAGE(H126:H137)+AVERAGE(H130:H133)/4)*($AA$19+AA129*$AA$18*AVERAGE(G126:G137))*$Y$20+$AA$17) - SIN($AA$17)</f>
        <v>0.68831550860349577</v>
      </c>
      <c r="AB130" s="19">
        <f>+SIN((AVERAGE(H126:H137)+AVERAGE(H130:H133)*$AB$1)*($AA$19+AB129*$AA$18*AVERAGE(G126:G137))*$Y$20+$AA$17) - SIN($AA$17)+$AB$2</f>
        <v>0.68532030840699742</v>
      </c>
      <c r="AC130">
        <f t="shared" si="51"/>
        <v>6.4800000000000177E-2</v>
      </c>
      <c r="AD130">
        <f t="shared" si="50"/>
        <v>9.4053582171413574E-2</v>
      </c>
      <c r="AE130">
        <v>1</v>
      </c>
    </row>
    <row r="131" spans="1:31" x14ac:dyDescent="0.25">
      <c r="A131">
        <v>9.0833333333333286</v>
      </c>
      <c r="B131" s="2">
        <v>1889.0833333333251</v>
      </c>
      <c r="C131">
        <f>+D131+($D$2+E131+F131)*SOI!A130*IF(B131&gt;$C$18, IF(B131&lt;$C$19,-1,1),1)</f>
        <v>-41.501750133020046</v>
      </c>
      <c r="D131">
        <f>+$D$3*((1-$D$5)*SOI!D130+$D$5*SOI!D129) +   $D$4*((1-$D$5)*SOI!E130+$D$5*SOI!E129)</f>
        <v>0</v>
      </c>
      <c r="E131">
        <f t="shared" si="32"/>
        <v>-28.465519440463723</v>
      </c>
      <c r="F131">
        <f t="shared" si="39"/>
        <v>0.23303635677661583</v>
      </c>
      <c r="G131">
        <f t="shared" si="40"/>
        <v>-28.232483083687107</v>
      </c>
      <c r="H131" s="21">
        <f t="shared" si="41"/>
        <v>-1.1299997919717104</v>
      </c>
      <c r="I131" s="37">
        <f t="shared" si="33"/>
        <v>-13.77221737949675</v>
      </c>
      <c r="J131" s="1">
        <f t="shared" si="42"/>
        <v>-6.1171866795981851</v>
      </c>
      <c r="K131" s="1">
        <f t="shared" si="43"/>
        <v>-1.245438612706228</v>
      </c>
      <c r="L131" s="1">
        <f t="shared" si="34"/>
        <v>5.8085655221010633E-2</v>
      </c>
      <c r="M131" s="1">
        <f t="shared" si="35"/>
        <v>-3.1200190233702432</v>
      </c>
      <c r="N131" s="1">
        <f t="shared" si="36"/>
        <v>-0.11542006381001466</v>
      </c>
      <c r="O131" s="1">
        <f t="shared" si="37"/>
        <v>-18.35542879151927</v>
      </c>
      <c r="P131" s="1">
        <f t="shared" si="38"/>
        <v>-3.1396989751780006E-2</v>
      </c>
      <c r="Q131" s="1">
        <f t="shared" si="44"/>
        <v>0.18021842742087135</v>
      </c>
      <c r="R131" s="1">
        <f t="shared" si="45"/>
        <v>0.74120721760473873</v>
      </c>
      <c r="S131" s="1">
        <f t="shared" si="46"/>
        <v>1.3603562816576171</v>
      </c>
      <c r="T131" s="1">
        <f t="shared" si="47"/>
        <v>-11.202399446949435</v>
      </c>
      <c r="U131" s="1">
        <f t="shared" si="48"/>
        <v>-4.7784204356660638</v>
      </c>
      <c r="V131" s="1">
        <f t="shared" si="49"/>
        <v>-0.10192975762178344</v>
      </c>
      <c r="Y131" s="20">
        <f>+$Z$20*SIGN(SOI!A130)*(ABS(SOI!A130))^$Y$2</f>
        <v>0.7274613877382855</v>
      </c>
      <c r="Z131" s="20">
        <f t="shared" si="52"/>
        <v>0.70612077384415883</v>
      </c>
      <c r="AA131" s="19">
        <f>+SIN((AVERAGE(H127:H138)+AVERAGE(H131:H134)/4)*($AA$19+AA130*$AA$18*AVERAGE(G127:G138))*$Y$20+$AA$17) - SIN($AA$17)</f>
        <v>0.67157409796760392</v>
      </c>
      <c r="AB131" s="19">
        <f>+SIN((AVERAGE(H127:H138)+AVERAGE(H131:H134)*$AB$1)*($AA$19+AB130*$AA$18*AVERAGE(G127:G138))*$Y$20+$AA$17) - SIN($AA$17)+$AB$2</f>
        <v>0.57501563918992882</v>
      </c>
      <c r="AC131">
        <f t="shared" si="51"/>
        <v>6.540000000000018E-2</v>
      </c>
      <c r="AD131">
        <f t="shared" si="50"/>
        <v>3.4546675876554911E-2</v>
      </c>
      <c r="AE131">
        <v>1</v>
      </c>
    </row>
    <row r="132" spans="1:31" x14ac:dyDescent="0.25">
      <c r="A132">
        <v>9.1666666666666625</v>
      </c>
      <c r="B132" s="2">
        <v>1889.1666666666583</v>
      </c>
      <c r="C132">
        <f>+D132+($D$2+E132+F132)*SOI!A131*IF(B132&gt;$C$18, IF(B132&lt;$C$19,-1,1),1)</f>
        <v>-8.0806964654139151</v>
      </c>
      <c r="D132">
        <f>+$D$3*((1-$D$5)*SOI!D131+$D$5*SOI!D130) +   $D$4*((1-$D$5)*SOI!E131+$D$5*SOI!E130)</f>
        <v>0</v>
      </c>
      <c r="E132">
        <f t="shared" si="32"/>
        <v>-8.5511418280411533</v>
      </c>
      <c r="F132">
        <f t="shared" si="39"/>
        <v>-1.1846370459515159</v>
      </c>
      <c r="G132">
        <f t="shared" si="40"/>
        <v>-9.7357788739926683</v>
      </c>
      <c r="H132" s="21">
        <f t="shared" si="41"/>
        <v>-1.8468734935047735</v>
      </c>
      <c r="I132" s="37">
        <f t="shared" si="33"/>
        <v>-10.481816665029235</v>
      </c>
      <c r="J132" s="1">
        <f t="shared" si="42"/>
        <v>-13.403357862479657</v>
      </c>
      <c r="K132" s="1">
        <f t="shared" si="43"/>
        <v>-150.37718086513999</v>
      </c>
      <c r="L132" s="1">
        <f t="shared" si="34"/>
        <v>-0.78481229195420621</v>
      </c>
      <c r="M132" s="1">
        <f t="shared" si="35"/>
        <v>-8.982276726001686</v>
      </c>
      <c r="N132" s="1">
        <f t="shared" si="36"/>
        <v>0.97369080430102894</v>
      </c>
      <c r="O132" s="1">
        <f t="shared" si="37"/>
        <v>-9.5902249717950028</v>
      </c>
      <c r="P132" s="1">
        <f t="shared" si="38"/>
        <v>0.53701505260626492</v>
      </c>
      <c r="Q132" s="1">
        <f t="shared" si="44"/>
        <v>-4.3769153037962631</v>
      </c>
      <c r="R132" s="1">
        <f t="shared" si="45"/>
        <v>-13.700653318787422</v>
      </c>
      <c r="S132" s="1">
        <f t="shared" si="46"/>
        <v>-8.734239875325482</v>
      </c>
      <c r="T132" s="1">
        <f t="shared" si="47"/>
        <v>79.081012126571139</v>
      </c>
      <c r="U132" s="1">
        <f t="shared" si="48"/>
        <v>62.203596763716796</v>
      </c>
      <c r="V132" s="1">
        <f t="shared" si="49"/>
        <v>-14.707511542124957</v>
      </c>
      <c r="Y132" s="20">
        <f>+$Z$20*SIGN(SOI!A131)*(ABS(SOI!A131))^$Y$2</f>
        <v>0.54662599710135007</v>
      </c>
      <c r="Z132" s="20">
        <f t="shared" si="52"/>
        <v>0.5603423763586326</v>
      </c>
      <c r="AA132" s="19">
        <f>+SIN((AVERAGE(H128:H139)+AVERAGE(H132:H135)/4)*($AA$19+AA131*$AA$18*AVERAGE(G128:G139))*$Y$20+$AA$17) - SIN($AA$17)</f>
        <v>0.64856411178630857</v>
      </c>
      <c r="AB132" s="19">
        <f>+SIN((AVERAGE(H128:H139)+AVERAGE(H132:H135)*$AB$1)*($AA$19+AB131*$AA$18*AVERAGE(G128:G139))*$Y$20+$AA$17) - SIN($AA$17)+$AB$2</f>
        <v>0.57939987403274551</v>
      </c>
      <c r="AC132">
        <f t="shared" si="51"/>
        <v>6.6000000000000184E-2</v>
      </c>
      <c r="AD132">
        <f t="shared" si="50"/>
        <v>8.8221735427675974E-2</v>
      </c>
      <c r="AE132">
        <v>1</v>
      </c>
    </row>
    <row r="133" spans="1:31" x14ac:dyDescent="0.25">
      <c r="A133">
        <v>9.2499999999999964</v>
      </c>
      <c r="B133" s="2">
        <v>1889.2499999999916</v>
      </c>
      <c r="C133">
        <f>+D133+($D$2+E133+F133)*SOI!A132*IF(B133&gt;$C$18, IF(B133&lt;$C$19,-1,1),1)</f>
        <v>-7.5351093932112212</v>
      </c>
      <c r="D133">
        <f>+$D$3*((1-$D$5)*SOI!D132+$D$5*SOI!D131) +   $D$4*((1-$D$5)*SOI!E132+$D$5*SOI!E131)</f>
        <v>0</v>
      </c>
      <c r="E133">
        <f t="shared" si="32"/>
        <v>-16.428314483780049</v>
      </c>
      <c r="F133">
        <f t="shared" si="39"/>
        <v>4.7641889842612306E-2</v>
      </c>
      <c r="G133">
        <f t="shared" si="40"/>
        <v>-16.380672593937437</v>
      </c>
      <c r="H133" s="21">
        <f t="shared" si="41"/>
        <v>-0.58807203459447099</v>
      </c>
      <c r="I133" s="37">
        <f t="shared" si="33"/>
        <v>-19.619601155278946</v>
      </c>
      <c r="J133" s="1">
        <f t="shared" si="42"/>
        <v>3.1841572327218679</v>
      </c>
      <c r="K133" s="1">
        <f t="shared" si="43"/>
        <v>-0.1416144497363119</v>
      </c>
      <c r="L133" s="1">
        <f t="shared" si="34"/>
        <v>2.0268329704222533E-2</v>
      </c>
      <c r="M133" s="1">
        <f t="shared" si="35"/>
        <v>1.140023246699956</v>
      </c>
      <c r="N133" s="1">
        <f t="shared" si="36"/>
        <v>-5.5245543561555921E-2</v>
      </c>
      <c r="O133" s="1">
        <f t="shared" si="37"/>
        <v>-7.6078862349417609</v>
      </c>
      <c r="P133" s="1">
        <f t="shared" si="38"/>
        <v>-2.4684521394794386E-2</v>
      </c>
      <c r="Q133" s="1">
        <f t="shared" si="44"/>
        <v>-3.1518939886415673E-2</v>
      </c>
      <c r="R133" s="1">
        <f t="shared" si="45"/>
        <v>-0.18467085134346126</v>
      </c>
      <c r="S133" s="1">
        <f t="shared" si="46"/>
        <v>0.92758755380434543</v>
      </c>
      <c r="T133" s="1">
        <f t="shared" si="47"/>
        <v>-1.620166311196106</v>
      </c>
      <c r="U133" s="1">
        <f t="shared" si="48"/>
        <v>-5.3518922904431614</v>
      </c>
      <c r="V133" s="1">
        <f t="shared" si="49"/>
        <v>-3.8357794871425585E-2</v>
      </c>
      <c r="Y133" s="20">
        <f>+$Z$20*SIGN(SOI!A132)*(ABS(SOI!A132))^$Y$2</f>
        <v>0.40693974423626234</v>
      </c>
      <c r="Z133" s="20">
        <f t="shared" si="52"/>
        <v>0.43099230976663233</v>
      </c>
      <c r="AA133" s="19">
        <f>+SIN((AVERAGE(H129:H140)+AVERAGE(H133:H136)/4)*($AA$19+AA132*$AA$18*AVERAGE(G129:G140))*$Y$20+$AA$17) - SIN($AA$17)</f>
        <v>0.30460847151100939</v>
      </c>
      <c r="AB133" s="19">
        <f>+SIN((AVERAGE(H129:H140)+AVERAGE(H133:H136)*$AB$1)*($AA$19+AB132*$AA$18*AVERAGE(G129:G140))*$Y$20+$AA$17) - SIN($AA$17)+$AB$2</f>
        <v>0.23295945375362986</v>
      </c>
      <c r="AC133">
        <f t="shared" si="51"/>
        <v>6.6600000000000187E-2</v>
      </c>
      <c r="AD133">
        <f t="shared" si="50"/>
        <v>0.12638383825562294</v>
      </c>
      <c r="AE133">
        <v>1</v>
      </c>
    </row>
    <row r="134" spans="1:31" x14ac:dyDescent="0.25">
      <c r="A134">
        <v>9.3333333333333304</v>
      </c>
      <c r="B134" s="2">
        <v>1889.3333333333248</v>
      </c>
      <c r="C134">
        <f>+D134+($D$2+E134+F134)*SOI!A133*IF(B134&gt;$C$18, IF(B134&lt;$C$19,-1,1),1)</f>
        <v>-0.93503392713957401</v>
      </c>
      <c r="D134">
        <f>+$D$3*((1-$D$5)*SOI!D133+$D$5*SOI!D132) +   $D$4*((1-$D$5)*SOI!E133+$D$5*SOI!E132)</f>
        <v>0</v>
      </c>
      <c r="E134">
        <f t="shared" si="32"/>
        <v>-1.822471565318649</v>
      </c>
      <c r="F134">
        <f t="shared" si="39"/>
        <v>-1.0995094569925199</v>
      </c>
      <c r="G134">
        <f t="shared" si="40"/>
        <v>-2.9219810223111686</v>
      </c>
      <c r="H134" s="21">
        <f t="shared" si="41"/>
        <v>-1.128759577132767</v>
      </c>
      <c r="I134" s="37">
        <f t="shared" si="33"/>
        <v>-1.4731158297760849</v>
      </c>
      <c r="J134" s="1">
        <f t="shared" si="42"/>
        <v>-7.6449129343416917</v>
      </c>
      <c r="K134" s="1">
        <f t="shared" si="43"/>
        <v>-1.7688533826493746E-3</v>
      </c>
      <c r="L134" s="1">
        <f t="shared" si="34"/>
        <v>-4.318328805683827E-2</v>
      </c>
      <c r="M134" s="1">
        <f t="shared" si="35"/>
        <v>-36.453986142314697</v>
      </c>
      <c r="N134" s="1">
        <f t="shared" si="36"/>
        <v>0.44565935802735762</v>
      </c>
      <c r="O134" s="1">
        <f t="shared" si="37"/>
        <v>-5.1965585234209598E-3</v>
      </c>
      <c r="P134" s="1">
        <f t="shared" si="38"/>
        <v>0.21186509814106777</v>
      </c>
      <c r="Q134" s="1">
        <f t="shared" si="44"/>
        <v>-8.1303398231442614</v>
      </c>
      <c r="R134" s="1">
        <f t="shared" si="45"/>
        <v>-3.5766971569711705</v>
      </c>
      <c r="S134" s="1">
        <f t="shared" si="46"/>
        <v>-0.56183321939813391</v>
      </c>
      <c r="T134" s="1">
        <f t="shared" si="47"/>
        <v>2.3578119110928531E-3</v>
      </c>
      <c r="U134" s="1">
        <f t="shared" si="48"/>
        <v>3.4489650527418889</v>
      </c>
      <c r="V134" s="1">
        <f t="shared" si="49"/>
        <v>-2.6557923715508016</v>
      </c>
      <c r="Y134" s="20">
        <f>+$Z$20*SIGN(SOI!A133)*(ABS(SOI!A133))^$Y$2</f>
        <v>0.33941118796228448</v>
      </c>
      <c r="Z134" s="20">
        <f t="shared" si="52"/>
        <v>0.30878361903368357</v>
      </c>
      <c r="AA134" s="19">
        <f>+SIN((AVERAGE(H130:H141)+AVERAGE(H134:H137)/4)*($AA$19+AA133*$AA$18*AVERAGE(G130:G141))*$Y$20+$AA$17) - SIN($AA$17)</f>
        <v>0.44264097949492104</v>
      </c>
      <c r="AB134" s="19">
        <f>+SIN((AVERAGE(H130:H141)+AVERAGE(H134:H137)*$AB$1)*($AA$19+AB133*$AA$18*AVERAGE(G130:G141))*$Y$20+$AA$17) - SIN($AA$17)+$AB$2</f>
        <v>0.37040696636962195</v>
      </c>
      <c r="AC134">
        <f t="shared" si="51"/>
        <v>6.720000000000019E-2</v>
      </c>
      <c r="AD134">
        <f t="shared" si="50"/>
        <v>0.13385736046123747</v>
      </c>
      <c r="AE134">
        <v>1</v>
      </c>
    </row>
    <row r="135" spans="1:31" x14ac:dyDescent="0.25">
      <c r="A135">
        <v>9.4166666666666643</v>
      </c>
      <c r="B135" s="2">
        <v>1889.4166666666581</v>
      </c>
      <c r="C135">
        <f>+D135+($D$2+E135+F135)*SOI!A134*IF(B135&gt;$C$18, IF(B135&lt;$C$19,-1,1),1)</f>
        <v>-0.5002981261445314</v>
      </c>
      <c r="D135">
        <f>+$D$3*((1-$D$5)*SOI!D134+$D$5*SOI!D133) +   $D$4*((1-$D$5)*SOI!E134+$D$5*SOI!E133)</f>
        <v>0</v>
      </c>
      <c r="E135">
        <f t="shared" si="32"/>
        <v>-5.5328589203188736</v>
      </c>
      <c r="F135">
        <f t="shared" si="39"/>
        <v>-2.6009147953697132E-2</v>
      </c>
      <c r="G135">
        <f t="shared" si="40"/>
        <v>-5.5588680682725711</v>
      </c>
      <c r="H135" s="21">
        <f t="shared" si="41"/>
        <v>-1.9899029894521268E-2</v>
      </c>
      <c r="I135" s="37">
        <f t="shared" si="33"/>
        <v>1.6121721591274214</v>
      </c>
      <c r="J135" s="1">
        <f t="shared" si="42"/>
        <v>0.16660870259823909</v>
      </c>
      <c r="K135" s="1">
        <f t="shared" si="43"/>
        <v>-4.9923049408145915E-7</v>
      </c>
      <c r="L135" s="1">
        <f t="shared" si="34"/>
        <v>-4.333018500685305E-3</v>
      </c>
      <c r="M135" s="1">
        <f t="shared" si="35"/>
        <v>-0.72593150061205092</v>
      </c>
      <c r="N135" s="1">
        <f t="shared" si="36"/>
        <v>-3.9902181123052478E-3</v>
      </c>
      <c r="O135" s="1">
        <f t="shared" si="37"/>
        <v>-2.1317513797656971</v>
      </c>
      <c r="P135" s="1">
        <f t="shared" si="38"/>
        <v>1.4526905824120163E-6</v>
      </c>
      <c r="Q135" s="1">
        <f t="shared" si="44"/>
        <v>1.4496158256152541E-3</v>
      </c>
      <c r="R135" s="1">
        <f t="shared" si="45"/>
        <v>-6.9791239828816164E-4</v>
      </c>
      <c r="S135" s="1">
        <f t="shared" si="46"/>
        <v>-5.5052309142674003E-3</v>
      </c>
      <c r="T135" s="1">
        <f t="shared" si="47"/>
        <v>9.7052052282634513E-2</v>
      </c>
      <c r="U135" s="1">
        <f t="shared" si="48"/>
        <v>-2.5880759493459009E-5</v>
      </c>
      <c r="V135" s="1">
        <f t="shared" si="49"/>
        <v>1.6304272561576073E-7</v>
      </c>
      <c r="Y135" s="20">
        <f>+$Z$20*SIGN(SOI!A134)*(ABS(SOI!A134))^$Y$2</f>
        <v>0.17999992490250386</v>
      </c>
      <c r="Z135" s="20">
        <f t="shared" si="52"/>
        <v>-1.2189118294383035E-3</v>
      </c>
      <c r="AA135" s="19">
        <f>+SIN((AVERAGE(H131:H142)+AVERAGE(H135:H138)/4)*($AA$19+AA134*$AA$18*AVERAGE(G131:G142))*$Y$20+$AA$17) - SIN($AA$17)</f>
        <v>0.35877337845442386</v>
      </c>
      <c r="AB135" s="19">
        <f>+SIN((AVERAGE(H131:H142)+AVERAGE(H135:H138)*$AB$1)*($AA$19+AB134*$AA$18*AVERAGE(G131:G142))*$Y$20+$AA$17) - SIN($AA$17)+$AB$2</f>
        <v>0.46882741206375816</v>
      </c>
      <c r="AC135">
        <f t="shared" si="51"/>
        <v>6.7800000000000193E-2</v>
      </c>
      <c r="AD135">
        <f t="shared" si="50"/>
        <v>0.35999229028386215</v>
      </c>
      <c r="AE135">
        <v>1</v>
      </c>
    </row>
    <row r="136" spans="1:31" x14ac:dyDescent="0.25">
      <c r="A136">
        <v>9.4999999999999982</v>
      </c>
      <c r="B136" s="2">
        <v>1889.4999999999914</v>
      </c>
      <c r="C136">
        <f>+D136+($D$2+E136+F136)*SOI!A135*IF(B136&gt;$C$18, IF(B136&lt;$C$19,-1,1),1)</f>
        <v>-6.310228332714992</v>
      </c>
      <c r="D136">
        <f>+$D$3*((1-$D$5)*SOI!D135+$D$5*SOI!D134) +   $D$4*((1-$D$5)*SOI!E135+$D$5*SOI!E134)</f>
        <v>0</v>
      </c>
      <c r="E136">
        <f t="shared" si="32"/>
        <v>8.4195051288327107</v>
      </c>
      <c r="F136">
        <f t="shared" si="39"/>
        <v>-0.11657311210245691</v>
      </c>
      <c r="G136">
        <f t="shared" si="40"/>
        <v>8.3029320167302529</v>
      </c>
      <c r="H136" s="21">
        <f t="shared" si="41"/>
        <v>-0.10800591660675095</v>
      </c>
      <c r="I136" s="37">
        <f t="shared" si="33"/>
        <v>-8.7192347585939043</v>
      </c>
      <c r="J136" s="1">
        <f t="shared" si="42"/>
        <v>-1.3167216830299386</v>
      </c>
      <c r="K136" s="1">
        <f t="shared" si="43"/>
        <v>0.48909265131751689</v>
      </c>
      <c r="L136" s="1">
        <f t="shared" si="34"/>
        <v>-6.9570644393445236E-2</v>
      </c>
      <c r="M136" s="1">
        <f t="shared" si="35"/>
        <v>-1.0607791948068925</v>
      </c>
      <c r="N136" s="1">
        <f t="shared" si="36"/>
        <v>-9.0916835253661496E-2</v>
      </c>
      <c r="O136" s="1">
        <f t="shared" si="37"/>
        <v>7.8865913953425881</v>
      </c>
      <c r="P136" s="1">
        <f t="shared" si="38"/>
        <v>2.3959341790832936E-2</v>
      </c>
      <c r="Q136" s="1">
        <f t="shared" si="44"/>
        <v>4.8264737307674194E-2</v>
      </c>
      <c r="R136" s="1">
        <f t="shared" si="45"/>
        <v>0.12567384212654406</v>
      </c>
      <c r="S136" s="1">
        <f t="shared" si="46"/>
        <v>0.67840676196969407</v>
      </c>
      <c r="T136" s="1">
        <f t="shared" si="47"/>
        <v>-5.7649161378109035</v>
      </c>
      <c r="U136" s="1">
        <f t="shared" si="48"/>
        <v>2.3085842728971198</v>
      </c>
      <c r="V136" s="1">
        <f t="shared" si="49"/>
        <v>6.1270420799229029E-2</v>
      </c>
      <c r="Y136" s="20">
        <f>+$Z$20*SIGN(SOI!A135)*(ABS(SOI!A135))^$Y$2</f>
        <v>-0.52306784835310327</v>
      </c>
      <c r="Z136" s="20">
        <f t="shared" si="52"/>
        <v>-0.31335346155833216</v>
      </c>
      <c r="AA136" s="19">
        <f>+SIN((AVERAGE(H132:H143)+AVERAGE(H136:H139)/4)*($AA$19+AA135*$AA$18*AVERAGE(G132:G143))*$Y$20+$AA$17) - SIN($AA$17)</f>
        <v>0.22826933858443449</v>
      </c>
      <c r="AB136" s="19">
        <f>+SIN((AVERAGE(H132:H143)+AVERAGE(H136:H139)*$AB$1)*($AA$19+AB135*$AA$18*AVERAGE(G132:G143))*$Y$20+$AA$17) - SIN($AA$17)+$AB$2</f>
        <v>0.37125083071068049</v>
      </c>
      <c r="AC136">
        <f t="shared" si="51"/>
        <v>6.8400000000000197E-2</v>
      </c>
      <c r="AD136">
        <f t="shared" si="50"/>
        <v>0.54162280014276665</v>
      </c>
      <c r="AE136">
        <v>1</v>
      </c>
    </row>
    <row r="137" spans="1:31" x14ac:dyDescent="0.25">
      <c r="A137">
        <v>9.5833333333333321</v>
      </c>
      <c r="B137" s="2">
        <v>1889.5833333333246</v>
      </c>
      <c r="C137">
        <f>+D137+($D$2+E137+F137)*SOI!A136*IF(B137&gt;$C$18, IF(B137&lt;$C$19,-1,1),1)</f>
        <v>-3.7595849357348854</v>
      </c>
      <c r="D137">
        <f>+$D$3*((1-$D$5)*SOI!D136+$D$5*SOI!D135) +   $D$4*((1-$D$5)*SOI!E136+$D$5*SOI!E135)</f>
        <v>0</v>
      </c>
      <c r="E137">
        <f t="shared" si="32"/>
        <v>3.7761851559863118</v>
      </c>
      <c r="F137">
        <f t="shared" si="39"/>
        <v>2.1375385160037119E-2</v>
      </c>
      <c r="G137">
        <f t="shared" si="40"/>
        <v>3.7975605411463489</v>
      </c>
      <c r="H137" s="21">
        <f t="shared" si="41"/>
        <v>-5.2059064481504401E-2</v>
      </c>
      <c r="I137" s="37">
        <f t="shared" si="33"/>
        <v>-4.7094690640220858</v>
      </c>
      <c r="J137" s="1">
        <f t="shared" si="42"/>
        <v>-0.18021974745308617</v>
      </c>
      <c r="K137" s="1">
        <f t="shared" si="43"/>
        <v>1.3568622525863654E-2</v>
      </c>
      <c r="L137" s="1">
        <f t="shared" si="34"/>
        <v>1.2713530944848266E-2</v>
      </c>
      <c r="M137" s="1">
        <f t="shared" si="35"/>
        <v>-0.2688065241273257</v>
      </c>
      <c r="N137" s="1">
        <f t="shared" si="36"/>
        <v>1.473049025194486E-2</v>
      </c>
      <c r="O137" s="1">
        <f t="shared" si="37"/>
        <v>2.7577323571579586</v>
      </c>
      <c r="P137" s="1">
        <f t="shared" si="38"/>
        <v>-1.0401993389976423E-2</v>
      </c>
      <c r="Q137" s="1">
        <f t="shared" si="44"/>
        <v>-1.9816075571805884E-3</v>
      </c>
      <c r="R137" s="1">
        <f t="shared" si="45"/>
        <v>-2.7869307229261078E-3</v>
      </c>
      <c r="S137" s="1">
        <f t="shared" si="46"/>
        <v>-5.9368576632054193E-2</v>
      </c>
      <c r="T137" s="1">
        <f t="shared" si="47"/>
        <v>0.36837990087835026</v>
      </c>
      <c r="U137" s="1">
        <f t="shared" si="48"/>
        <v>-0.5413535645735631</v>
      </c>
      <c r="V137" s="1">
        <f t="shared" si="49"/>
        <v>4.3098826440131164E-3</v>
      </c>
      <c r="Y137" s="20">
        <f>+$Z$20*SIGN(SOI!A136)*(ABS(SOI!A136))^$Y$2</f>
        <v>-0.59699246122439709</v>
      </c>
      <c r="Z137" s="20">
        <f t="shared" si="52"/>
        <v>-0.56518669468693372</v>
      </c>
      <c r="AA137" s="19">
        <f>+SIN((AVERAGE(H133:H144)+AVERAGE(H137:H140)/4)*($AA$19+AA136*$AA$18*AVERAGE(G133:G144))*$Y$20+$AA$17) - SIN($AA$17)</f>
        <v>0.39975912956681742</v>
      </c>
      <c r="AB137" s="19">
        <f>+SIN((AVERAGE(H133:H144)+AVERAGE(H137:H140)*$AB$1)*($AA$19+AB136*$AA$18*AVERAGE(G133:G144))*$Y$20+$AA$17) - SIN($AA$17)+$AB$2</f>
        <v>0.31172785857197433</v>
      </c>
      <c r="AC137">
        <f t="shared" si="51"/>
        <v>6.90000000000002E-2</v>
      </c>
      <c r="AD137">
        <f t="shared" si="50"/>
        <v>0.96494582425375119</v>
      </c>
      <c r="AE137">
        <v>1</v>
      </c>
    </row>
    <row r="138" spans="1:31" x14ac:dyDescent="0.25">
      <c r="A138">
        <v>9.6666666666666661</v>
      </c>
      <c r="B138" s="2">
        <v>1889.6666666666579</v>
      </c>
      <c r="C138">
        <f>+D138+($D$2+E138+F138)*SOI!A137*IF(B138&gt;$C$18, IF(B138&lt;$C$19,-1,1),1)</f>
        <v>-16.763417431753172</v>
      </c>
      <c r="D138">
        <f>+$D$3*((1-$D$5)*SOI!D137+$D$5*SOI!D136) +   $D$4*((1-$D$5)*SOI!E137+$D$5*SOI!E136)</f>
        <v>0</v>
      </c>
      <c r="E138">
        <f t="shared" si="32"/>
        <v>19.286725467143228</v>
      </c>
      <c r="F138">
        <f t="shared" si="39"/>
        <v>-1.0656195630636898</v>
      </c>
      <c r="G138">
        <f t="shared" si="40"/>
        <v>18.221105904079536</v>
      </c>
      <c r="H138" s="21">
        <f t="shared" si="41"/>
        <v>2.4525236966706006</v>
      </c>
      <c r="I138" s="37">
        <f t="shared" si="33"/>
        <v>-14.721423968004354</v>
      </c>
      <c r="J138" s="1">
        <f t="shared" si="42"/>
        <v>63.331248012566327</v>
      </c>
      <c r="K138" s="1">
        <f t="shared" si="43"/>
        <v>3.4607343058698841</v>
      </c>
      <c r="L138" s="1">
        <f t="shared" si="34"/>
        <v>-0.11235190102429903</v>
      </c>
      <c r="M138" s="1">
        <f t="shared" si="35"/>
        <v>30.218827033597201</v>
      </c>
      <c r="N138" s="1">
        <f t="shared" si="36"/>
        <v>-0.65715664969408971</v>
      </c>
      <c r="O138" s="1">
        <f t="shared" si="37"/>
        <v>1.7381476974969214</v>
      </c>
      <c r="P138" s="1">
        <f t="shared" si="38"/>
        <v>0.47632159049517508</v>
      </c>
      <c r="Q138" s="1">
        <f t="shared" si="44"/>
        <v>-9.9381867493583247</v>
      </c>
      <c r="R138" s="1">
        <f t="shared" si="45"/>
        <v>-43.691157309102032</v>
      </c>
      <c r="S138" s="1">
        <f t="shared" si="46"/>
        <v>8.2791588332018886</v>
      </c>
      <c r="T138" s="1">
        <f t="shared" si="47"/>
        <v>-2.0518458492406184</v>
      </c>
      <c r="U138" s="1">
        <f t="shared" si="48"/>
        <v>77.489447904537968</v>
      </c>
      <c r="V138" s="1">
        <f t="shared" si="49"/>
        <v>8.8044218821883469</v>
      </c>
      <c r="Y138" s="20">
        <f>+$Z$20*SIGN(SOI!A137)*(ABS(SOI!A137))^$Y$2</f>
        <v>-0.57549977448330081</v>
      </c>
      <c r="Z138" s="20">
        <f t="shared" si="52"/>
        <v>-0.61974121879084387</v>
      </c>
      <c r="AA138" s="19">
        <f>+SIN((AVERAGE(H134:H145)+AVERAGE(H138:H141)/4)*($AA$19+AA137*$AA$18*AVERAGE(G134:G145))*$Y$20+$AA$17) - SIN($AA$17)</f>
        <v>-0.14943762449079201</v>
      </c>
      <c r="AB138" s="19">
        <f>+SIN((AVERAGE(H134:H145)+AVERAGE(H138:H141)*$AB$1)*($AA$19+AB137*$AA$18*AVERAGE(G134:G145))*$Y$20+$AA$17) - SIN($AA$17)+$AB$2</f>
        <v>0.19906579919632006</v>
      </c>
      <c r="AC138">
        <f t="shared" si="51"/>
        <v>6.9600000000000203E-2</v>
      </c>
      <c r="AD138">
        <f t="shared" si="50"/>
        <v>0.47030359430005186</v>
      </c>
      <c r="AE138">
        <v>1</v>
      </c>
    </row>
    <row r="139" spans="1:31" x14ac:dyDescent="0.25">
      <c r="A139">
        <v>9.75</v>
      </c>
      <c r="B139" s="2">
        <v>1889.7499999999911</v>
      </c>
      <c r="C139">
        <f>+D139+($D$2+E139+F139)*SOI!A138*IF(B139&gt;$C$18, IF(B139&lt;$C$19,-1,1),1)</f>
        <v>-9.0747454505233751</v>
      </c>
      <c r="D139">
        <f>+$D$3*((1-$D$5)*SOI!D138+$D$5*SOI!D137) +   $D$4*((1-$D$5)*SOI!E138+$D$5*SOI!E137)</f>
        <v>0</v>
      </c>
      <c r="E139">
        <f t="shared" si="32"/>
        <v>6.9813909414426689</v>
      </c>
      <c r="F139">
        <f t="shared" si="39"/>
        <v>-5.4104337989710372E-2</v>
      </c>
      <c r="G139">
        <f t="shared" si="40"/>
        <v>6.9272866034529583</v>
      </c>
      <c r="H139" s="21">
        <f t="shared" si="41"/>
        <v>6.2614569204532511E-2</v>
      </c>
      <c r="I139" s="37">
        <f t="shared" si="33"/>
        <v>0.6099176433732425</v>
      </c>
      <c r="J139" s="1">
        <f t="shared" si="42"/>
        <v>-0.15064114704974851</v>
      </c>
      <c r="K139" s="1">
        <f t="shared" si="43"/>
        <v>1.0051775864282208E-3</v>
      </c>
      <c r="L139" s="1">
        <f t="shared" si="34"/>
        <v>-3.8916167954339831E-3</v>
      </c>
      <c r="M139" s="1">
        <f t="shared" si="35"/>
        <v>1.7349293502201351</v>
      </c>
      <c r="N139" s="1">
        <f t="shared" si="36"/>
        <v>-2.1614188212766309E-3</v>
      </c>
      <c r="O139" s="1">
        <f t="shared" si="37"/>
        <v>1.0246097745068852</v>
      </c>
      <c r="P139" s="1">
        <f t="shared" si="38"/>
        <v>6.7756871358291898E-3</v>
      </c>
      <c r="Q139" s="1">
        <f t="shared" si="44"/>
        <v>-1.8766417188461706E-3</v>
      </c>
      <c r="R139" s="1">
        <f t="shared" si="45"/>
        <v>3.4181344254388267E-4</v>
      </c>
      <c r="S139" s="1">
        <f t="shared" si="46"/>
        <v>-1.1281779644637681E-3</v>
      </c>
      <c r="T139" s="1">
        <f t="shared" si="47"/>
        <v>-4.1895385513655112E-2</v>
      </c>
      <c r="U139" s="1">
        <f t="shared" si="48"/>
        <v>-4.5668528669840648E-2</v>
      </c>
      <c r="V139" s="1">
        <f t="shared" si="49"/>
        <v>4.1193049482679648E-4</v>
      </c>
      <c r="Y139" s="20">
        <f>+$Z$20*SIGN(SOI!A138)*(ABS(SOI!A138))^$Y$2</f>
        <v>-0.6867314206648335</v>
      </c>
      <c r="Z139" s="20">
        <f t="shared" si="52"/>
        <v>-0.62858983139583746</v>
      </c>
      <c r="AA139" s="19">
        <f>+SIN((AVERAGE(H135:H146)+AVERAGE(H139:H142)/4)*($AA$19+AA138*$AA$18*AVERAGE(G135:G146))*$Y$20+$AA$17) - SIN($AA$17)</f>
        <v>0.31362219804304786</v>
      </c>
      <c r="AB139" s="19">
        <f>+SIN((AVERAGE(H135:H146)+AVERAGE(H139:H142)*$AB$1)*($AA$19+AB138*$AA$18*AVERAGE(G135:G146))*$Y$20+$AA$17) - SIN($AA$17)+$AB$2</f>
        <v>0.16285156622488334</v>
      </c>
      <c r="AC139">
        <f t="shared" si="51"/>
        <v>7.0200000000000207E-2</v>
      </c>
      <c r="AD139">
        <f t="shared" si="50"/>
        <v>0.94221202943888538</v>
      </c>
      <c r="AE139">
        <v>1</v>
      </c>
    </row>
    <row r="140" spans="1:31" x14ac:dyDescent="0.25">
      <c r="A140">
        <v>9.8333333333333339</v>
      </c>
      <c r="B140" s="2">
        <v>1889.8333333333244</v>
      </c>
      <c r="C140">
        <f>+D140+($D$2+E140+F140)*SOI!A139*IF(B140&gt;$C$18, IF(B140&lt;$C$19,-1,1),1)</f>
        <v>-38.37202676874648</v>
      </c>
      <c r="D140">
        <f>+$D$3*((1-$D$5)*SOI!D139+$D$5*SOI!D138) +   $D$4*((1-$D$5)*SOI!E139+$D$5*SOI!E138)</f>
        <v>0</v>
      </c>
      <c r="E140">
        <f t="shared" si="32"/>
        <v>36.51316961605368</v>
      </c>
      <c r="F140">
        <f t="shared" si="39"/>
        <v>-0.98351520054768526</v>
      </c>
      <c r="G140">
        <f t="shared" si="40"/>
        <v>35.529654415505995</v>
      </c>
      <c r="H140" s="21">
        <f t="shared" si="41"/>
        <v>-4.3198824971400773</v>
      </c>
      <c r="I140" s="37">
        <f t="shared" si="33"/>
        <v>32.936654769586426</v>
      </c>
      <c r="J140" s="1">
        <f t="shared" si="42"/>
        <v>-108.31882794319719</v>
      </c>
      <c r="K140" s="1">
        <f t="shared" si="43"/>
        <v>6.7287951759638602</v>
      </c>
      <c r="L140" s="1">
        <f t="shared" si="34"/>
        <v>-0.51508477252544638</v>
      </c>
      <c r="M140" s="1">
        <f t="shared" si="35"/>
        <v>23.101162826142236</v>
      </c>
      <c r="N140" s="1">
        <f t="shared" si="36"/>
        <v>0.56656692864637237</v>
      </c>
      <c r="O140" s="1">
        <f t="shared" si="37"/>
        <v>28.070722385696566</v>
      </c>
      <c r="P140" s="1">
        <f t="shared" si="38"/>
        <v>1.2508467961479197E-2</v>
      </c>
      <c r="Q140" s="1">
        <f t="shared" si="44"/>
        <v>6.5500664419146606</v>
      </c>
      <c r="R140" s="1">
        <f t="shared" si="45"/>
        <v>-64.426088977483062</v>
      </c>
      <c r="S140" s="1">
        <f t="shared" si="46"/>
        <v>15.96975287115977</v>
      </c>
      <c r="T140" s="1">
        <f t="shared" si="47"/>
        <v>-151.91824250290318</v>
      </c>
      <c r="U140" s="1">
        <f t="shared" si="48"/>
        <v>-4.5527739441146169</v>
      </c>
      <c r="V140" s="1">
        <f t="shared" si="49"/>
        <v>-0.19933658385172834</v>
      </c>
      <c r="Y140" s="20">
        <f>+$Z$20*SIGN(SOI!A139)*(ABS(SOI!A139))^$Y$2</f>
        <v>-0.62353829903937807</v>
      </c>
      <c r="Z140" s="20">
        <f t="shared" si="52"/>
        <v>-0.66036337962992964</v>
      </c>
      <c r="AA140" s="19">
        <f>+SIN((AVERAGE(H136:H147)+AVERAGE(H140:H143)/4)*($AA$19+AA139*$AA$18*AVERAGE(G136:G147))*$Y$20+$AA$17) - SIN($AA$17)</f>
        <v>0.3345844836101885</v>
      </c>
      <c r="AB140" s="19">
        <f>+SIN((AVERAGE(H136:H147)+AVERAGE(H140:H143)*$AB$1)*($AA$19+AB139*$AA$18*AVERAGE(G136:G147))*$Y$20+$AA$17) - SIN($AA$17)+$AB$2</f>
        <v>0.15989949613211313</v>
      </c>
      <c r="AC140">
        <f t="shared" si="51"/>
        <v>7.080000000000021E-2</v>
      </c>
      <c r="AD140">
        <f t="shared" si="50"/>
        <v>0.99494786324011808</v>
      </c>
      <c r="AE140">
        <v>1</v>
      </c>
    </row>
    <row r="141" spans="1:31" x14ac:dyDescent="0.25">
      <c r="A141">
        <v>9.9166666666666679</v>
      </c>
      <c r="B141" s="2">
        <v>1889.9166666666576</v>
      </c>
      <c r="C141">
        <f>+D141+($D$2+E141+F141)*SOI!A140*IF(B141&gt;$C$18, IF(B141&lt;$C$19,-1,1),1)</f>
        <v>578.36908194</v>
      </c>
      <c r="D141">
        <f>+$D$3*((1-$D$5)*SOI!D140+$D$5*SOI!D139) +   $D$4*((1-$D$5)*SOI!E140+$D$5*SOI!E139)</f>
        <v>0</v>
      </c>
      <c r="E141">
        <f t="shared" si="32"/>
        <v>-462.47332540611887</v>
      </c>
      <c r="F141">
        <f t="shared" si="39"/>
        <v>-0.22194014588114919</v>
      </c>
      <c r="G141">
        <f t="shared" si="40"/>
        <v>-462.69526555200002</v>
      </c>
      <c r="H141" s="21">
        <f t="shared" si="41"/>
        <v>7.0997735502087691</v>
      </c>
      <c r="I141" s="37">
        <f t="shared" si="33"/>
        <v>-581.85009889381604</v>
      </c>
      <c r="J141" s="1">
        <f t="shared" si="42"/>
        <v>118.71514011332422</v>
      </c>
      <c r="K141" s="1">
        <f t="shared" si="43"/>
        <v>-155.60079049501846</v>
      </c>
      <c r="L141" s="1">
        <f t="shared" si="34"/>
        <v>-0.22606406237519547</v>
      </c>
      <c r="M141" s="1">
        <f t="shared" si="35"/>
        <v>1.4331919948920033</v>
      </c>
      <c r="N141" s="1">
        <f t="shared" si="36"/>
        <v>-0.29096159346388861</v>
      </c>
      <c r="O141" s="1">
        <f t="shared" si="37"/>
        <v>-424.47097766090911</v>
      </c>
      <c r="P141" s="1">
        <f t="shared" si="38"/>
        <v>4.3584431123083085E-2</v>
      </c>
      <c r="Q141" s="1">
        <f t="shared" si="44"/>
        <v>-0.20868954101566964</v>
      </c>
      <c r="R141" s="1">
        <f t="shared" si="45"/>
        <v>-36.261717597442406</v>
      </c>
      <c r="S141" s="1">
        <f t="shared" si="46"/>
        <v>144.88194456038863</v>
      </c>
      <c r="T141" s="1">
        <f t="shared" si="47"/>
        <v>1008.224290984193</v>
      </c>
      <c r="U141" s="1">
        <f t="shared" si="48"/>
        <v>280.24312887687012</v>
      </c>
      <c r="V141" s="1">
        <f t="shared" si="49"/>
        <v>0.35669639368823425</v>
      </c>
      <c r="Y141" s="20">
        <f>+$Z$20*SIGN(SOI!A140)*(ABS(SOI!A140))^$Y$2</f>
        <v>-0.67082041918557722</v>
      </c>
      <c r="Z141" s="20">
        <f t="shared" si="52"/>
        <v>-0.74704763272066288</v>
      </c>
      <c r="AA141" s="19">
        <f>+SIN((AVERAGE(H137:H148)+AVERAGE(H141:H144)/4)*($AA$19+AA140*$AA$18*AVERAGE(G137:G148))*$Y$20+$AA$17) - SIN($AA$17)</f>
        <v>9.7696627080385234E-2</v>
      </c>
      <c r="AB141" s="19">
        <f>+SIN((AVERAGE(H137:H148)+AVERAGE(H141:H144)*$AB$1)*($AA$19+AB140*$AA$18*AVERAGE(G137:G148))*$Y$20+$AA$17) - SIN($AA$17)+$AB$2</f>
        <v>0.12482611121959891</v>
      </c>
      <c r="AC141">
        <f t="shared" si="51"/>
        <v>7.1400000000000213E-2</v>
      </c>
      <c r="AD141">
        <f t="shared" si="50"/>
        <v>0.84474425980104817</v>
      </c>
      <c r="AE141">
        <v>1</v>
      </c>
    </row>
    <row r="142" spans="1:31" x14ac:dyDescent="0.25">
      <c r="A142">
        <v>10.000000000000002</v>
      </c>
      <c r="B142" s="2">
        <v>1889.9999999999909</v>
      </c>
      <c r="C142">
        <f>+D142+($D$2+E142+F142)*SOI!A141*IF(B142&gt;$C$18, IF(B142&lt;$C$19,-1,1),1)</f>
        <v>-2.357112574745877</v>
      </c>
      <c r="D142">
        <f>+$D$3*((1-$D$5)*SOI!D141+$D$5*SOI!D140) +   $D$4*((1-$D$5)*SOI!E141+$D$5*SOI!E140)</f>
        <v>0</v>
      </c>
      <c r="E142">
        <f t="shared" si="32"/>
        <v>-3.5032228225511659</v>
      </c>
      <c r="F142">
        <f t="shared" si="39"/>
        <v>4.4498543786740079</v>
      </c>
      <c r="G142">
        <f t="shared" si="40"/>
        <v>0.946631556122842</v>
      </c>
      <c r="H142" s="21">
        <f t="shared" si="41"/>
        <v>-5.9098476289310353</v>
      </c>
      <c r="I142" s="37">
        <f t="shared" si="33"/>
        <v>-1.116521214187526</v>
      </c>
      <c r="J142" s="1">
        <f t="shared" si="42"/>
        <v>11.642015915717078</v>
      </c>
      <c r="K142" s="1">
        <f t="shared" si="43"/>
        <v>32.422605372782307</v>
      </c>
      <c r="L142" s="1">
        <f t="shared" si="34"/>
        <v>0.87827923151365961</v>
      </c>
      <c r="M142" s="1">
        <f t="shared" si="35"/>
        <v>73.243752474182671</v>
      </c>
      <c r="N142" s="1">
        <f t="shared" si="36"/>
        <v>-3.3637639920099107</v>
      </c>
      <c r="O142" s="1">
        <f t="shared" si="37"/>
        <v>0.42447647919314607</v>
      </c>
      <c r="P142" s="1">
        <f t="shared" si="38"/>
        <v>-2.3375492982780575</v>
      </c>
      <c r="Q142" s="1">
        <f t="shared" si="44"/>
        <v>-123.29820304433113</v>
      </c>
      <c r="R142" s="1">
        <f t="shared" si="45"/>
        <v>-41.11121398523499</v>
      </c>
      <c r="S142" s="1">
        <f t="shared" si="46"/>
        <v>3.2141044332179334</v>
      </c>
      <c r="T142" s="1">
        <f t="shared" si="47"/>
        <v>3.9170928943643082</v>
      </c>
      <c r="U142" s="1">
        <f t="shared" si="48"/>
        <v>-28.841658938235444</v>
      </c>
      <c r="V142" s="1">
        <f t="shared" si="49"/>
        <v>-221.16579777524578</v>
      </c>
      <c r="Y142" s="20">
        <f>+$Z$20*SIGN(SOI!A141)*(ABS(SOI!A141))^$Y$2</f>
        <v>-0.94678417993703345</v>
      </c>
      <c r="Z142" s="20">
        <f t="shared" si="52"/>
        <v>-0.82971835155274032</v>
      </c>
      <c r="AA142" s="19">
        <f>+SIN((AVERAGE(H138:H149)+AVERAGE(H142:H145)/4)*($AA$19+AA141*$AA$18*AVERAGE(G138:G149))*$Y$20+$AA$17) - SIN($AA$17)</f>
        <v>0.5067861427267335</v>
      </c>
      <c r="AB142" s="19">
        <f>+SIN((AVERAGE(H138:H149)+AVERAGE(H142:H145)*$AB$1)*($AA$19+AB141*$AA$18*AVERAGE(G138:G149))*$Y$20+$AA$17) - SIN($AA$17)+$AB$2</f>
        <v>0.18300704235159043</v>
      </c>
      <c r="AC142">
        <f t="shared" si="51"/>
        <v>7.2000000000000217E-2</v>
      </c>
      <c r="AD142">
        <f t="shared" si="50"/>
        <v>1.3365044942794739</v>
      </c>
      <c r="AE142">
        <v>1</v>
      </c>
    </row>
    <row r="143" spans="1:31" x14ac:dyDescent="0.25">
      <c r="A143">
        <v>10.083333333333336</v>
      </c>
      <c r="B143" s="2">
        <v>1890.0833333333242</v>
      </c>
      <c r="C143">
        <f>+D143+($D$2+E143+F143)*SOI!A142*IF(B143&gt;$C$18, IF(B143&lt;$C$19,-1,1),1)</f>
        <v>-59.55610249784543</v>
      </c>
      <c r="D143">
        <f>+$D$3*((1-$D$5)*SOI!D142+$D$5*SOI!D141) +   $D$4*((1-$D$5)*SOI!E142+$D$5*SOI!E141)</f>
        <v>0</v>
      </c>
      <c r="E143">
        <f t="shared" si="32"/>
        <v>27.992604637411105</v>
      </c>
      <c r="F143">
        <f t="shared" si="39"/>
        <v>0.23303635682843454</v>
      </c>
      <c r="G143">
        <f t="shared" si="40"/>
        <v>28.225640994239541</v>
      </c>
      <c r="H143" s="21">
        <f t="shared" si="41"/>
        <v>0.20786227891926001</v>
      </c>
      <c r="I143" s="37">
        <f t="shared" si="33"/>
        <v>3.3054977178436249</v>
      </c>
      <c r="J143" s="1">
        <f t="shared" si="42"/>
        <v>-3.4384653665085887</v>
      </c>
      <c r="K143" s="1">
        <f t="shared" si="43"/>
        <v>6.7082259514780291E-3</v>
      </c>
      <c r="L143" s="1">
        <f t="shared" si="34"/>
        <v>4.9526382720303198E-3</v>
      </c>
      <c r="M143" s="1">
        <f t="shared" si="35"/>
        <v>7.3069673952599183</v>
      </c>
      <c r="N143" s="1">
        <f t="shared" si="36"/>
        <v>-5.4379081166261882E-2</v>
      </c>
      <c r="O143" s="1">
        <f t="shared" si="37"/>
        <v>0.41514770499671316</v>
      </c>
      <c r="P143" s="1">
        <f t="shared" si="38"/>
        <v>-8.7693528222241829E-2</v>
      </c>
      <c r="Q143" s="1">
        <f t="shared" si="44"/>
        <v>-0.19885186944892858</v>
      </c>
      <c r="R143" s="1">
        <f t="shared" si="45"/>
        <v>0.1962922327007432</v>
      </c>
      <c r="S143" s="1">
        <f t="shared" si="46"/>
        <v>-0.15382829063755288</v>
      </c>
      <c r="T143" s="1">
        <f t="shared" si="47"/>
        <v>2.1603139905405154E-2</v>
      </c>
      <c r="U143" s="1">
        <f t="shared" si="48"/>
        <v>3.2032946189316407</v>
      </c>
      <c r="V143" s="1">
        <f t="shared" si="49"/>
        <v>-0.13413159191498</v>
      </c>
      <c r="Y143" s="20">
        <f>+$Z$20*SIGN(SOI!A142)*(ABS(SOI!A142))^$Y$2</f>
        <v>-0.87155045553561017</v>
      </c>
      <c r="Z143" s="20">
        <f t="shared" si="52"/>
        <v>-0.82058765624648844</v>
      </c>
      <c r="AA143" s="19">
        <f>+SIN((AVERAGE(H139:H150)+AVERAGE(H143:H146)/4)*($AA$19+AA142*$AA$18*AVERAGE(G139:G150))*$Y$20+$AA$17) - SIN($AA$17)</f>
        <v>9.6450777434930746E-2</v>
      </c>
      <c r="AB143" s="19">
        <f>+SIN((AVERAGE(H139:H150)+AVERAGE(H143:H146)*$AB$1)*($AA$19+AB142*$AA$18*AVERAGE(G139:G150))*$Y$20+$AA$17) - SIN($AA$17)+$AB$2</f>
        <v>4.360857126610207E-2</v>
      </c>
      <c r="AC143">
        <f t="shared" si="51"/>
        <v>7.260000000000022E-2</v>
      </c>
      <c r="AD143">
        <f t="shared" si="50"/>
        <v>0.91703843368141924</v>
      </c>
      <c r="AE143">
        <v>1</v>
      </c>
    </row>
    <row r="144" spans="1:31" x14ac:dyDescent="0.25">
      <c r="A144">
        <v>10.16666666666667</v>
      </c>
      <c r="B144" s="2">
        <v>1890.1666666666574</v>
      </c>
      <c r="C144">
        <f>+D144+($D$2+E144+F144)*SOI!A143*IF(B144&gt;$C$18, IF(B144&lt;$C$19,-1,1),1)</f>
        <v>-4.1924793448174897</v>
      </c>
      <c r="D144">
        <f>+$D$3*((1-$D$5)*SOI!D143+$D$5*SOI!D142) +   $D$4*((1-$D$5)*SOI!E143+$D$5*SOI!E142)</f>
        <v>0</v>
      </c>
      <c r="E144">
        <f t="shared" si="32"/>
        <v>4.8302712588675831</v>
      </c>
      <c r="F144">
        <f t="shared" si="39"/>
        <v>-1.1846370459828091</v>
      </c>
      <c r="G144">
        <f t="shared" si="40"/>
        <v>3.6456342128847741</v>
      </c>
      <c r="H144" s="21">
        <f t="shared" si="41"/>
        <v>-0.89715163050553504</v>
      </c>
      <c r="I144" s="37">
        <f t="shared" si="33"/>
        <v>-3.2130924480466088</v>
      </c>
      <c r="J144" s="1">
        <f t="shared" si="42"/>
        <v>-17.332476916302856</v>
      </c>
      <c r="K144" s="1">
        <f t="shared" si="43"/>
        <v>2.7956580674553817</v>
      </c>
      <c r="L144" s="1">
        <f t="shared" si="34"/>
        <v>-0.50778147226081627</v>
      </c>
      <c r="M144" s="1">
        <f t="shared" si="35"/>
        <v>-37.891935195486028</v>
      </c>
      <c r="N144" s="1">
        <f t="shared" si="36"/>
        <v>-0.40903984902965518</v>
      </c>
      <c r="O144" s="1">
        <f t="shared" si="37"/>
        <v>1.9199755003413805</v>
      </c>
      <c r="P144" s="1">
        <f t="shared" si="38"/>
        <v>7.7074484208308897E-2</v>
      </c>
      <c r="Q144" s="1">
        <f t="shared" si="44"/>
        <v>7.7566295242757066</v>
      </c>
      <c r="R144" s="1">
        <f t="shared" si="45"/>
        <v>7.4427399561532503</v>
      </c>
      <c r="S144" s="1">
        <f t="shared" si="46"/>
        <v>1.1247508451258559</v>
      </c>
      <c r="T144" s="1">
        <f t="shared" si="47"/>
        <v>-10.243542291970353</v>
      </c>
      <c r="U144" s="1">
        <f t="shared" si="48"/>
        <v>2.7366945500715452</v>
      </c>
      <c r="V144" s="1">
        <f t="shared" si="49"/>
        <v>0.88676372018813454</v>
      </c>
      <c r="Y144" s="20">
        <f>+$Z$20*SIGN(SOI!A143)*(ABS(SOI!A143))^$Y$2</f>
        <v>-0.64342833326682169</v>
      </c>
      <c r="Z144" s="20">
        <f t="shared" si="52"/>
        <v>-0.71853449948933823</v>
      </c>
      <c r="AA144" s="19">
        <f>+SIN((AVERAGE(H140:H151)+AVERAGE(H144:H147)/4)*($AA$19+AA143*$AA$18*AVERAGE(G140:G151))*$Y$20+$AA$17) - SIN($AA$17)</f>
        <v>0.11557339670244465</v>
      </c>
      <c r="AB144" s="19">
        <f>+SIN((AVERAGE(H140:H151)+AVERAGE(H144:H147)*$AB$1)*($AA$19+AB143*$AA$18*AVERAGE(G140:G151))*$Y$20+$AA$17) - SIN($AA$17)+$AB$2</f>
        <v>5.692900602613965E-2</v>
      </c>
      <c r="AC144">
        <f t="shared" si="51"/>
        <v>7.3200000000000223E-2</v>
      </c>
      <c r="AD144">
        <f t="shared" si="50"/>
        <v>0.83410789619178294</v>
      </c>
      <c r="AE144">
        <v>1</v>
      </c>
    </row>
    <row r="145" spans="1:31" x14ac:dyDescent="0.25">
      <c r="A145">
        <v>10.250000000000004</v>
      </c>
      <c r="B145" s="2">
        <v>1890.2499999999907</v>
      </c>
      <c r="C145">
        <f>+D145+($D$2+E145+F145)*SOI!A144*IF(B145&gt;$C$18, IF(B145&lt;$C$19,-1,1),1)</f>
        <v>-18.590337012540363</v>
      </c>
      <c r="D145">
        <f>+$D$3*((1-$D$5)*SOI!D144+$D$5*SOI!D143) +   $D$4*((1-$D$5)*SOI!E144+$D$5*SOI!E143)</f>
        <v>0</v>
      </c>
      <c r="E145">
        <f t="shared" si="32"/>
        <v>16.259671279045705</v>
      </c>
      <c r="F145">
        <f t="shared" si="39"/>
        <v>4.7641889849350472E-2</v>
      </c>
      <c r="G145">
        <f t="shared" si="40"/>
        <v>16.307313168895057</v>
      </c>
      <c r="H145" s="21">
        <f t="shared" si="41"/>
        <v>0.10141716228749437</v>
      </c>
      <c r="I145" s="37">
        <f t="shared" si="33"/>
        <v>-20.170232983006152</v>
      </c>
      <c r="J145" s="1">
        <f t="shared" si="42"/>
        <v>2.9345855092313178</v>
      </c>
      <c r="K145" s="1">
        <f t="shared" si="43"/>
        <v>4.3995899610591492E-2</v>
      </c>
      <c r="L145" s="1">
        <f t="shared" si="34"/>
        <v>3.5221773882507856E-2</v>
      </c>
      <c r="M145" s="1">
        <f t="shared" si="35"/>
        <v>1.021986668938478</v>
      </c>
      <c r="N145" s="1">
        <f t="shared" si="36"/>
        <v>2.2175688325954707E-2</v>
      </c>
      <c r="O145" s="1">
        <f t="shared" si="37"/>
        <v>16.023991140843421</v>
      </c>
      <c r="P145" s="1">
        <f t="shared" si="38"/>
        <v>-2.0952188546447285E-3</v>
      </c>
      <c r="Q145" s="1">
        <f t="shared" si="44"/>
        <v>1.134182608389088E-2</v>
      </c>
      <c r="R145" s="1">
        <f t="shared" si="45"/>
        <v>6.8317265255828638E-2</v>
      </c>
      <c r="S145" s="1">
        <f t="shared" si="46"/>
        <v>-0.38278552898317442</v>
      </c>
      <c r="T145" s="1">
        <f t="shared" si="47"/>
        <v>5.9300662904678596</v>
      </c>
      <c r="U145" s="1">
        <f t="shared" si="48"/>
        <v>-0.46701710482725589</v>
      </c>
      <c r="V145" s="1">
        <f t="shared" si="49"/>
        <v>1.3068874060913618E-3</v>
      </c>
      <c r="Y145" s="20">
        <f>+$Z$20*SIGN(SOI!A144)*(ABS(SOI!A144))^$Y$2</f>
        <v>-0.64062470966558271</v>
      </c>
      <c r="Z145" s="20">
        <f t="shared" si="52"/>
        <v>-0.62801768097746813</v>
      </c>
      <c r="AA145" s="19">
        <f>+SIN((AVERAGE(H141:H152)+AVERAGE(H145:H148)/4)*($AA$19+AA144*$AA$18*AVERAGE(G141:G152))*$Y$20+$AA$17) - SIN($AA$17)</f>
        <v>-0.27939278743776763</v>
      </c>
      <c r="AB145" s="19">
        <f>+SIN((AVERAGE(H141:H152)+AVERAGE(H145:H148)*$AB$1)*($AA$19+AB144*$AA$18*AVERAGE(G141:G152))*$Y$20+$AA$17) - SIN($AA$17)+$AB$2</f>
        <v>-0.27547587867055712</v>
      </c>
      <c r="AC145">
        <f t="shared" si="51"/>
        <v>7.3800000000000227E-2</v>
      </c>
      <c r="AD145">
        <f t="shared" si="50"/>
        <v>0.3486248935397005</v>
      </c>
      <c r="AE145">
        <v>1</v>
      </c>
    </row>
    <row r="146" spans="1:31" x14ac:dyDescent="0.25">
      <c r="A146">
        <v>10.333333333333337</v>
      </c>
      <c r="B146" s="2">
        <v>1890.3333333333239</v>
      </c>
      <c r="C146">
        <f>+D146+($D$2+E146+F146)*SOI!A145*IF(B146&gt;$C$18, IF(B146&lt;$C$19,-1,1),1)</f>
        <v>3.1886386330915775</v>
      </c>
      <c r="D146">
        <f>+$D$3*((1-$D$5)*SOI!D145+$D$5*SOI!D144) +   $D$4*((1-$D$5)*SOI!E145+$D$5*SOI!E144)</f>
        <v>0</v>
      </c>
      <c r="E146">
        <f t="shared" si="32"/>
        <v>-2.0891291760981545</v>
      </c>
      <c r="F146">
        <f t="shared" si="39"/>
        <v>-1.0995094569934232</v>
      </c>
      <c r="G146">
        <f t="shared" si="40"/>
        <v>-3.1886386330915775</v>
      </c>
      <c r="H146" s="21">
        <f t="shared" si="41"/>
        <v>-0.13014924976795919</v>
      </c>
      <c r="I146" s="37">
        <f t="shared" si="33"/>
        <v>2.8180874714798216</v>
      </c>
      <c r="J146" s="1">
        <f t="shared" si="42"/>
        <v>-0.10183794737204833</v>
      </c>
      <c r="K146" s="1">
        <f t="shared" si="43"/>
        <v>-9.1665975454629578</v>
      </c>
      <c r="L146" s="1">
        <f t="shared" si="34"/>
        <v>-0.3342839543679853</v>
      </c>
      <c r="M146" s="1">
        <f t="shared" si="35"/>
        <v>0.25384262184612899</v>
      </c>
      <c r="N146" s="1">
        <f t="shared" si="36"/>
        <v>-0.93215706385302022</v>
      </c>
      <c r="O146" s="1">
        <f t="shared" si="37"/>
        <v>-1.8911445337411597</v>
      </c>
      <c r="P146" s="1">
        <f t="shared" si="38"/>
        <v>0.38973285919623196</v>
      </c>
      <c r="Q146" s="1">
        <f t="shared" si="44"/>
        <v>-0.1184170624528962</v>
      </c>
      <c r="R146" s="1">
        <f t="shared" si="45"/>
        <v>9.9656430514595704E-2</v>
      </c>
      <c r="S146" s="1">
        <f t="shared" si="46"/>
        <v>-2.2480763226167935</v>
      </c>
      <c r="T146" s="1">
        <f t="shared" si="47"/>
        <v>6.6422907235233088</v>
      </c>
      <c r="U146" s="1">
        <f t="shared" si="48"/>
        <v>-12.137073212871982</v>
      </c>
      <c r="V146" s="1">
        <f t="shared" si="49"/>
        <v>10.218515047780798</v>
      </c>
      <c r="Y146" s="20">
        <f>+$Z$20*SIGN(SOI!A145)*(ABS(SOI!A145))^$Y$2</f>
        <v>-0.6</v>
      </c>
      <c r="Z146" s="20">
        <f t="shared" si="52"/>
        <v>-0.59901393495166688</v>
      </c>
      <c r="AA146" s="19">
        <f>+SIN((AVERAGE(H142:H153)+AVERAGE(H146:H149)/4)*($AA$19+AA145*$AA$18*AVERAGE(G142:G153))*$Y$20+$AA$17) - SIN($AA$17)</f>
        <v>0.31718796060840776</v>
      </c>
      <c r="AB146" s="19">
        <f>+SIN((AVERAGE(H142:H153)+AVERAGE(H146:H149)*$AB$1)*($AA$19+AB145*$AA$18*AVERAGE(G142:G153))*$Y$20+$AA$17) - SIN($AA$17)+$AB$2</f>
        <v>0.29989689825808502</v>
      </c>
      <c r="AC146">
        <f t="shared" si="51"/>
        <v>7.440000000000023E-2</v>
      </c>
      <c r="AD146">
        <f t="shared" si="50"/>
        <v>0.91620189556007459</v>
      </c>
      <c r="AE146">
        <v>1</v>
      </c>
    </row>
    <row r="147" spans="1:31" x14ac:dyDescent="0.25">
      <c r="A147">
        <v>10.416666666666671</v>
      </c>
      <c r="B147" s="2">
        <v>1890.4166666666572</v>
      </c>
      <c r="C147">
        <f>+D147+($D$2+E147+F147)*SOI!A146*IF(B147&gt;$C$18, IF(B147&lt;$C$19,-1,1),1)</f>
        <v>-4.7192611859596054</v>
      </c>
      <c r="D147">
        <f>+$D$3*((1-$D$5)*SOI!D146+$D$5*SOI!D145) +   $D$4*((1-$D$5)*SOI!E146+$D$5*SOI!E145)</f>
        <v>0</v>
      </c>
      <c r="E147">
        <f t="shared" si="32"/>
        <v>5.5135221548935398</v>
      </c>
      <c r="F147">
        <f t="shared" si="39"/>
        <v>-2.6009147963765855E-2</v>
      </c>
      <c r="G147">
        <f t="shared" si="40"/>
        <v>5.487513006929774</v>
      </c>
      <c r="H147" s="21">
        <f t="shared" si="41"/>
        <v>-1.3963696846895982E-2</v>
      </c>
      <c r="I147" s="37">
        <f t="shared" si="33"/>
        <v>-1.7585638549842018</v>
      </c>
      <c r="J147" s="1">
        <f t="shared" si="42"/>
        <v>0.12739795214730015</v>
      </c>
      <c r="K147" s="1">
        <f t="shared" si="43"/>
        <v>1.445561010909556E-7</v>
      </c>
      <c r="L147" s="1">
        <f t="shared" si="34"/>
        <v>-2.1756929083731213E-6</v>
      </c>
      <c r="M147" s="1">
        <f t="shared" si="35"/>
        <v>0.50887800650449511</v>
      </c>
      <c r="N147" s="1">
        <f t="shared" si="36"/>
        <v>-1.6021253346872207E-2</v>
      </c>
      <c r="O147" s="1">
        <f t="shared" si="37"/>
        <v>0.12581798090190435</v>
      </c>
      <c r="P147" s="1">
        <f t="shared" si="38"/>
        <v>1.4193687215686715E-2</v>
      </c>
      <c r="Q147" s="1">
        <f t="shared" si="44"/>
        <v>-4.0801000519002728E-3</v>
      </c>
      <c r="R147" s="1">
        <f t="shared" si="45"/>
        <v>-2.1427205288178639E-3</v>
      </c>
      <c r="S147" s="1">
        <f t="shared" si="46"/>
        <v>2.4111382791856654E-2</v>
      </c>
      <c r="T147" s="1">
        <f t="shared" si="47"/>
        <v>-2.8761924042765855E-6</v>
      </c>
      <c r="U147" s="1">
        <f t="shared" si="48"/>
        <v>0.27583276439774068</v>
      </c>
      <c r="V147" s="1">
        <f t="shared" si="49"/>
        <v>6.3962199372206673E-3</v>
      </c>
      <c r="Y147" s="20">
        <f>+$Z$20*SIGN(SOI!A146)*(ABS(SOI!A146))^$Y$2</f>
        <v>-0.55641709518941773</v>
      </c>
      <c r="Z147" s="20">
        <f t="shared" si="52"/>
        <v>-0.57730562322423951</v>
      </c>
      <c r="AA147" s="19">
        <f>+SIN((AVERAGE(H143:H154)+AVERAGE(H147:H150)/4)*($AA$19+AA146*$AA$18*AVERAGE(G143:G154))*$Y$20+$AA$17) - SIN($AA$17)</f>
        <v>-1.2888269388330229</v>
      </c>
      <c r="AB147" s="19">
        <f>+SIN((AVERAGE(H143:H154)+AVERAGE(H147:H150)*$AB$1)*($AA$19+AB146*$AA$18*AVERAGE(G143:G154))*$Y$20+$AA$17) - SIN($AA$17)+$AB$2</f>
        <v>-1.2659130543675328</v>
      </c>
      <c r="AC147">
        <f t="shared" si="51"/>
        <v>7.5000000000000233E-2</v>
      </c>
      <c r="AD147">
        <f t="shared" si="50"/>
        <v>0.7115213156087834</v>
      </c>
      <c r="AE147">
        <v>1</v>
      </c>
    </row>
    <row r="148" spans="1:31" x14ac:dyDescent="0.25">
      <c r="A148">
        <v>10.500000000000005</v>
      </c>
      <c r="B148" s="2">
        <v>1890.4999999999905</v>
      </c>
      <c r="C148">
        <f>+D148+($D$2+E148+F148)*SOI!A147*IF(B148&gt;$C$18, IF(B148&lt;$C$19,-1,1),1)</f>
        <v>11.578575097926093</v>
      </c>
      <c r="D148">
        <f>+$D$3*((1-$D$5)*SOI!D147+$D$5*SOI!D146) +   $D$4*((1-$D$5)*SOI!E147+$D$5*SOI!E146)</f>
        <v>0</v>
      </c>
      <c r="E148">
        <f t="shared" si="32"/>
        <v>-12.46883460303507</v>
      </c>
      <c r="F148">
        <f t="shared" si="39"/>
        <v>-0.11657311210198729</v>
      </c>
      <c r="G148">
        <f t="shared" si="40"/>
        <v>-12.585407715137057</v>
      </c>
      <c r="H148" s="21">
        <f t="shared" si="41"/>
        <v>2.1625237385837371E-2</v>
      </c>
      <c r="I148" s="37">
        <f t="shared" si="33"/>
        <v>-7.3832414710391223</v>
      </c>
      <c r="J148" s="1">
        <f t="shared" si="42"/>
        <v>4.0215369771160017</v>
      </c>
      <c r="K148" s="1">
        <f t="shared" si="43"/>
        <v>-0.17927219280707299</v>
      </c>
      <c r="L148" s="1">
        <f t="shared" si="34"/>
        <v>-3.8384117308021978E-2</v>
      </c>
      <c r="M148" s="1">
        <f t="shared" si="35"/>
        <v>3.8260828561917699</v>
      </c>
      <c r="N148" s="1">
        <f t="shared" si="36"/>
        <v>1.1149773240781658E-2</v>
      </c>
      <c r="O148" s="1">
        <f t="shared" si="37"/>
        <v>-3.5259069825488849</v>
      </c>
      <c r="P148" s="1">
        <f t="shared" si="38"/>
        <v>3.5603249184415146E-2</v>
      </c>
      <c r="Q148" s="1">
        <f t="shared" si="44"/>
        <v>2.1349172649288504E-2</v>
      </c>
      <c r="R148" s="1">
        <f t="shared" si="45"/>
        <v>4.7072221724216483E-2</v>
      </c>
      <c r="S148" s="1">
        <f t="shared" si="46"/>
        <v>-7.0449934670704512E-2</v>
      </c>
      <c r="T148" s="1">
        <f t="shared" si="47"/>
        <v>1.4220014401654644</v>
      </c>
      <c r="U148" s="1">
        <f t="shared" si="48"/>
        <v>2.9048866129769926</v>
      </c>
      <c r="V148" s="1">
        <f t="shared" si="49"/>
        <v>-1.116573558325454E-2</v>
      </c>
      <c r="Y148" s="20">
        <f>+$Z$20*SIGN(SOI!A147)*(ABS(SOI!A147))^$Y$2</f>
        <v>-0.57549977448330081</v>
      </c>
      <c r="Z148" s="20">
        <f t="shared" si="52"/>
        <v>-0.61225243882491309</v>
      </c>
      <c r="AA148" s="19">
        <f>+SIN((AVERAGE(H144:H155)+AVERAGE(H148:H151)/4)*($AA$19+AA147*$AA$18*AVERAGE(G144:G155))*$Y$20+$AA$17) - SIN($AA$17)</f>
        <v>-0.95200850041996388</v>
      </c>
      <c r="AB148" s="19">
        <f>+SIN((AVERAGE(H144:H155)+AVERAGE(H148:H151)*$AB$1)*($AA$19+AB147*$AA$18*AVERAGE(G144:G155))*$Y$20+$AA$17) - SIN($AA$17)+$AB$2</f>
        <v>-1.1424068948767168</v>
      </c>
      <c r="AC148">
        <f t="shared" si="51"/>
        <v>7.5600000000000236E-2</v>
      </c>
      <c r="AD148">
        <f t="shared" si="50"/>
        <v>0.33975606159505078</v>
      </c>
      <c r="AE148">
        <v>1</v>
      </c>
    </row>
    <row r="149" spans="1:31" x14ac:dyDescent="0.25">
      <c r="A149">
        <v>10.583333333333339</v>
      </c>
      <c r="B149" s="2">
        <v>1890.5833333333237</v>
      </c>
      <c r="C149">
        <f>+D149+($D$2+E149+F149)*SOI!A148*IF(B149&gt;$C$18, IF(B149&lt;$C$19,-1,1),1)</f>
        <v>5.0048181961973635</v>
      </c>
      <c r="D149">
        <f>+$D$3*((1-$D$5)*SOI!D148+$D$5*SOI!D147) +   $D$4*((1-$D$5)*SOI!E148+$D$5*SOI!E147)</f>
        <v>0</v>
      </c>
      <c r="E149">
        <f t="shared" si="32"/>
        <v>-3.6480552374837529</v>
      </c>
      <c r="F149">
        <f t="shared" si="39"/>
        <v>2.1375385166822802E-2</v>
      </c>
      <c r="G149">
        <f t="shared" si="40"/>
        <v>-3.6266798523169301</v>
      </c>
      <c r="H149" s="21">
        <f t="shared" si="41"/>
        <v>-0.18045245292648943</v>
      </c>
      <c r="I149" s="37">
        <f t="shared" si="33"/>
        <v>-4.3150295987997351</v>
      </c>
      <c r="J149" s="1">
        <f t="shared" si="42"/>
        <v>-0.38590078816249201</v>
      </c>
      <c r="K149" s="1">
        <f t="shared" si="43"/>
        <v>-8.6615384905752181E-4</v>
      </c>
      <c r="L149" s="1">
        <f t="shared" si="34"/>
        <v>1.3719269868597981E-2</v>
      </c>
      <c r="M149" s="1">
        <f t="shared" si="35"/>
        <v>-0.62820481856851007</v>
      </c>
      <c r="N149" s="1">
        <f t="shared" si="36"/>
        <v>-1.6913770072914485E-2</v>
      </c>
      <c r="O149" s="1">
        <f t="shared" si="37"/>
        <v>-3.2675181766403156</v>
      </c>
      <c r="P149" s="1">
        <f t="shared" si="38"/>
        <v>-5.1933206795734511E-4</v>
      </c>
      <c r="Q149" s="1">
        <f t="shared" si="44"/>
        <v>5.3174367089740323E-3</v>
      </c>
      <c r="R149" s="1">
        <f t="shared" si="45"/>
        <v>6.8520840805635563E-3</v>
      </c>
      <c r="S149" s="1">
        <f t="shared" si="46"/>
        <v>6.2458519973267325E-2</v>
      </c>
      <c r="T149" s="1">
        <f t="shared" si="47"/>
        <v>-0.47100621598945303</v>
      </c>
      <c r="U149" s="1">
        <f t="shared" si="48"/>
        <v>-2.4764034388181706E-2</v>
      </c>
      <c r="V149" s="1">
        <f t="shared" si="49"/>
        <v>-2.470684172557513E-4</v>
      </c>
      <c r="Y149" s="20">
        <f>+$Z$20*SIGN(SOI!A148)*(ABS(SOI!A148))^$Y$2</f>
        <v>-0.70484044680202074</v>
      </c>
      <c r="Z149" s="20">
        <f t="shared" si="52"/>
        <v>-0.65393641761595178</v>
      </c>
      <c r="AA149" s="19">
        <f>+SIN((AVERAGE(H145:H156)+AVERAGE(H149:H152)/4)*($AA$19+AA148*$AA$18*AVERAGE(G145:G156))*$Y$20+$AA$17) - SIN($AA$17)</f>
        <v>-1.0275899027996072</v>
      </c>
      <c r="AB149" s="19">
        <f>+SIN((AVERAGE(H145:H156)+AVERAGE(H149:H152)*$AB$1)*($AA$19+AB148*$AA$18*AVERAGE(G145:G156))*$Y$20+$AA$17) - SIN($AA$17)+$AB$2</f>
        <v>-1.0896259270215041</v>
      </c>
      <c r="AC149">
        <f t="shared" si="51"/>
        <v>7.620000000000024E-2</v>
      </c>
      <c r="AD149">
        <f t="shared" si="50"/>
        <v>0.37365348518365538</v>
      </c>
      <c r="AE149">
        <v>1</v>
      </c>
    </row>
    <row r="150" spans="1:31" x14ac:dyDescent="0.25">
      <c r="A150">
        <v>10.666666666666673</v>
      </c>
      <c r="B150" s="2">
        <v>1890.666666666657</v>
      </c>
      <c r="C150">
        <f>+D150+($D$2+E150+F150)*SOI!A149*IF(B150&gt;$C$18, IF(B150&lt;$C$19,-1,1),1)</f>
        <v>31.717592799342494</v>
      </c>
      <c r="D150">
        <f>+$D$3*((1-$D$5)*SOI!D149+$D$5*SOI!D148) +   $D$4*((1-$D$5)*SOI!E149+$D$5*SOI!E148)</f>
        <v>0</v>
      </c>
      <c r="E150">
        <f t="shared" ref="E150:E213" si="53">$E$3*COS(2*PI()*(A150+$E$2)/$H$3)+$E$4*COS(2*PI()*(A150+$E$2)/$H$4)+$E$5*COS(2*PI()*(A150+$E$2)/$H$5)+$E$6*COS(2*PI()/$H$6*(A150+$E$2))+$E$7*COS(2*PI()/$H$7*(A150+$E$2))+$E$8*COS(2*PI()/$H$8*(A150+$E$2))+$E$9*COS(2*PI()/$H$9*(A150+$E$2))+$E$10*COS(2*PI()/$H$10*(A150+$E$2))+$E$11*COS(2*PI()/$H$11*(A150+$E$2))+$E$12*COS(2*PI()/$H$12*(A150+$E$2))+$E$13*COS(2*PI()/$H$13*(A150+$E$2))+$E$14*COS(2*PI()/$H$14*(A150+$E$2))+$E$15*COS(2*PI()/$H$15*(A150+$E$2))+$E$16*COS(2*PI()/$H$16*(A150+$E$2))+$E$17*COS(2*PI()/$H$17*(A150+$E$2))</f>
        <v>-23.521661676740436</v>
      </c>
      <c r="F150">
        <f t="shared" si="39"/>
        <v>-1.0656195630599457</v>
      </c>
      <c r="G150">
        <f t="shared" si="40"/>
        <v>-24.587281239800383</v>
      </c>
      <c r="H150" s="21">
        <f t="shared" si="41"/>
        <v>3.5581330622474074</v>
      </c>
      <c r="I150" s="37">
        <f t="shared" ref="I150:I213" si="54">+(I$3*$E150+I$5*$F150)*COS(2*PI()*$A150*$A$9+I$4)</f>
        <v>-27.823585600544742</v>
      </c>
      <c r="J150" s="1">
        <f t="shared" si="42"/>
        <v>68.089840192193478</v>
      </c>
      <c r="K150" s="1">
        <f t="shared" si="43"/>
        <v>-34.635465817323968</v>
      </c>
      <c r="L150" s="1">
        <f t="shared" ref="L150:L213" si="55">+(L$3*$E150+L$5*$F150)*COS(2*PI()*$A150*$A$9+L$4)^2</f>
        <v>-0.44405284202737572</v>
      </c>
      <c r="M150" s="1">
        <f t="shared" ref="M150:M213" si="56">+(M$3*$E150+M$5*$F150)*COS(2*PI()*$A150*$A$7+M$4)</f>
        <v>17.19010760595863</v>
      </c>
      <c r="N150" s="1">
        <f t="shared" ref="N150:N213" si="57">+(N$3*$E150+N$5*$F150)*COS(2*PI()*$A150*$A$8+N$4)</f>
        <v>0.91272975236071963</v>
      </c>
      <c r="O150" s="1">
        <f t="shared" ref="O150:O213" si="58">+(O$3*$E150+O$5*$F150)*COS(2*PI()*$A150*$A$8+O$4)^2</f>
        <v>-20.136233461317907</v>
      </c>
      <c r="P150" s="1">
        <f t="shared" ref="P150:P213" si="59">+(P$3*$E150+P$5*$F150)*COS(2*PI()*$A150*$A$7+P$4)^2</f>
        <v>0.10411354954404858</v>
      </c>
      <c r="Q150" s="1">
        <f t="shared" si="44"/>
        <v>7.8520208915702954</v>
      </c>
      <c r="R150" s="1">
        <f t="shared" si="45"/>
        <v>65.242578657055589</v>
      </c>
      <c r="S150" s="1">
        <f t="shared" si="46"/>
        <v>-21.733155694720054</v>
      </c>
      <c r="T150" s="1">
        <f t="shared" si="47"/>
        <v>93.948644665265846</v>
      </c>
      <c r="U150" s="1">
        <f t="shared" si="48"/>
        <v>32.012001489221845</v>
      </c>
      <c r="V150" s="1">
        <f t="shared" si="49"/>
        <v>-2.672890274866035</v>
      </c>
      <c r="Y150" s="20">
        <f>+$Z$20*SIGN(SOI!A149)*(ABS(SOI!A149))^$Y$2</f>
        <v>-0.68146903156253402</v>
      </c>
      <c r="Z150" s="20">
        <f t="shared" si="52"/>
        <v>-0.68660261165095537</v>
      </c>
      <c r="AA150" s="19">
        <f>+SIN((AVERAGE(H146:H157)+AVERAGE(H150:H153)/4)*($AA$19+AA149*$AA$18*AVERAGE(G146:G157))*$Y$20+$AA$17) - SIN($AA$17)</f>
        <v>-1.0210688646145425</v>
      </c>
      <c r="AB150" s="19">
        <f>+SIN((AVERAGE(H146:H157)+AVERAGE(H150:H153)*$AB$1)*($AA$19+AB149*$AA$18*AVERAGE(G146:G157))*$Y$20+$AA$17) - SIN($AA$17)+$AB$2</f>
        <v>-1.1715738163138825</v>
      </c>
      <c r="AC150">
        <f t="shared" si="51"/>
        <v>7.6800000000000243E-2</v>
      </c>
      <c r="AD150">
        <f t="shared" si="50"/>
        <v>0.33446625296358712</v>
      </c>
      <c r="AE150">
        <v>1</v>
      </c>
    </row>
    <row r="151" spans="1:31" x14ac:dyDescent="0.25">
      <c r="A151">
        <v>10.750000000000007</v>
      </c>
      <c r="B151" s="2">
        <v>1890.7499999999902</v>
      </c>
      <c r="C151">
        <f>+D151+($D$2+E151+F151)*SOI!A150*IF(B151&gt;$C$18, IF(B151&lt;$C$19,-1,1),1)</f>
        <v>8.3384492913509334</v>
      </c>
      <c r="D151">
        <f>+$D$3*((1-$D$5)*SOI!D150+$D$5*SOI!D149) +   $D$4*((1-$D$5)*SOI!E150+$D$5*SOI!E149)</f>
        <v>0</v>
      </c>
      <c r="E151">
        <f t="shared" si="53"/>
        <v>-6.5637125598964445</v>
      </c>
      <c r="F151">
        <f t="shared" ref="F151:F214" si="60">$F$3*COS(2*PI()*(B151+$F$2)/$G$3)+$F$4*COS(2*PI()*(B151+$F$2)/$G$4)+$F$5*COS(2*PI()*(B151+$F$2)/$G$5)+$F$6*COS(2*PI()/$G$6*(B151+$F$2))+$F$7*COS(2*PI()/$G$7*(B151+$F$2))+$F$8*COS(2*PI()/$G$8*(B151+$F$2))+$F$9*COS(2*PI()/$G$9*(B151+$F$2))+$F$10*COS(2*PI()/$G$10*(B151+$F$2))+$F$11*COS(2*PI()/$G$11*(B151+$F$2))+$F$12*COS(2*PI()/$G$12*(B151+$F$2))+$F$13*COS(2*PI()/$G$13*(B151+$F$2))+$F$14*COS(2*PI()/$G$14*(B151+$F$2))+$F$15*COS(2*PI()/$G$15*(B151+$F$2))</f>
        <v>-5.410433800112191E-2</v>
      </c>
      <c r="G151">
        <f t="shared" ref="G151:G214" si="61">+E151+F151</f>
        <v>-6.6178168978975664</v>
      </c>
      <c r="H151" s="21">
        <f t="shared" ref="H151:H214" si="62">+$H$19*SUM(I151:V151)</f>
        <v>-8.2795264395144952E-2</v>
      </c>
      <c r="I151" s="37">
        <f t="shared" si="54"/>
        <v>-3.3840981464415703</v>
      </c>
      <c r="J151" s="1">
        <f t="shared" ref="J151:J214" si="63">+(J$3)*I151*M151</f>
        <v>-0.13366584696268977</v>
      </c>
      <c r="K151" s="1">
        <f t="shared" ref="K151:K214" si="64">+(K$3)*L151*P151*O151</f>
        <v>-8.1993305365322012E-4</v>
      </c>
      <c r="L151" s="1">
        <f t="shared" si="55"/>
        <v>-8.7061668328266206E-4</v>
      </c>
      <c r="M151" s="1">
        <f t="shared" si="56"/>
        <v>-0.27745137493045491</v>
      </c>
      <c r="N151" s="1">
        <f t="shared" si="57"/>
        <v>3.0995636625387235E-2</v>
      </c>
      <c r="O151" s="1">
        <f t="shared" si="58"/>
        <v>-1.1279140282278157</v>
      </c>
      <c r="P151" s="1">
        <f t="shared" si="59"/>
        <v>2.2442669973988898E-2</v>
      </c>
      <c r="Q151" s="1">
        <f t="shared" ref="Q151:Q214" si="65">+(Q$3)*M151*N151</f>
        <v>-4.3037604063755498E-3</v>
      </c>
      <c r="R151" s="1">
        <f t="shared" ref="R151:R214" si="66">+(R$3)*I151*N151*M151</f>
        <v>-4.3493825815458078E-3</v>
      </c>
      <c r="S151" s="1">
        <f t="shared" ref="S151:S214" si="67">+(S$3)*I151*N151</f>
        <v>-8.9765819129566396E-2</v>
      </c>
      <c r="T151" s="1">
        <f t="shared" ref="T151:T214" si="68">+(T$3)*L151*O151</f>
        <v>1.0317645705102369E-2</v>
      </c>
      <c r="U151" s="1">
        <f t="shared" ref="U151:U214" si="69">+(U$3)*P151*I151</f>
        <v>0.83928594832488124</v>
      </c>
      <c r="V151" s="1">
        <f t="shared" ref="V151:V214" si="70">+(V$3)*P151*N151</f>
        <v>-1.9566211969653528E-2</v>
      </c>
      <c r="Y151" s="20">
        <f>+$Z$20*SIGN(SOI!A150)*(ABS(SOI!A150))^$Y$2</f>
        <v>-0.67349835658831125</v>
      </c>
      <c r="Z151" s="20">
        <f t="shared" si="52"/>
        <v>-0.65853740713127618</v>
      </c>
      <c r="AA151" s="19">
        <f>+SIN((AVERAGE(H147:H158)+AVERAGE(H151:H154)/4)*($AA$19+AA150*$AA$18*AVERAGE(G147:G158))*$Y$20+$AA$17) - SIN($AA$17)</f>
        <v>0.17634487290771794</v>
      </c>
      <c r="AB151" s="19">
        <f>+SIN((AVERAGE(H147:H158)+AVERAGE(H151:H154)*$AB$1)*($AA$19+AB150*$AA$18*AVERAGE(G147:G158))*$Y$20+$AA$17) - SIN($AA$17)+$AB$2</f>
        <v>-0.94350691641822459</v>
      </c>
      <c r="AC151">
        <f t="shared" si="51"/>
        <v>7.7400000000000246E-2</v>
      </c>
      <c r="AD151">
        <f t="shared" si="50"/>
        <v>0.83488228003899412</v>
      </c>
      <c r="AE151">
        <v>1</v>
      </c>
    </row>
    <row r="152" spans="1:31" x14ac:dyDescent="0.25">
      <c r="A152">
        <v>10.833333333333341</v>
      </c>
      <c r="B152" s="2">
        <v>1890.8333333333235</v>
      </c>
      <c r="C152">
        <f>+D152+($D$2+E152+F152)*SOI!A151*IF(B152&gt;$C$18, IF(B152&lt;$C$19,-1,1),1)</f>
        <v>45.367510577014535</v>
      </c>
      <c r="D152">
        <f>+$D$3*((1-$D$5)*SOI!D151+$D$5*SOI!D150) +   $D$4*((1-$D$5)*SOI!E151+$D$5*SOI!E150)</f>
        <v>0</v>
      </c>
      <c r="E152">
        <f t="shared" si="53"/>
        <v>-41.41602739481845</v>
      </c>
      <c r="F152">
        <f t="shared" si="60"/>
        <v>-0.98351520052223118</v>
      </c>
      <c r="G152">
        <f t="shared" si="61"/>
        <v>-42.399542595340684</v>
      </c>
      <c r="H152" s="21">
        <f t="shared" si="62"/>
        <v>-0.9152115677252679</v>
      </c>
      <c r="I152" s="37">
        <f t="shared" si="54"/>
        <v>16.797688214195595</v>
      </c>
      <c r="J152" s="1">
        <f t="shared" si="63"/>
        <v>56.891769385750173</v>
      </c>
      <c r="K152" s="1">
        <f t="shared" si="64"/>
        <v>-13.135954324600641</v>
      </c>
      <c r="L152" s="1">
        <f t="shared" si="55"/>
        <v>-0.21074413113169135</v>
      </c>
      <c r="M152" s="1">
        <f t="shared" si="56"/>
        <v>-23.790814007632775</v>
      </c>
      <c r="N152" s="1">
        <f t="shared" si="57"/>
        <v>0.12349243712571567</v>
      </c>
      <c r="O152" s="1">
        <f t="shared" si="58"/>
        <v>-3.3461014281807708</v>
      </c>
      <c r="P152" s="1">
        <f t="shared" si="59"/>
        <v>0.50068681083930522</v>
      </c>
      <c r="Q152" s="1">
        <f t="shared" si="65"/>
        <v>-1.4703147259829665</v>
      </c>
      <c r="R152" s="1">
        <f t="shared" si="66"/>
        <v>7.3755837343961073</v>
      </c>
      <c r="S152" s="1">
        <f t="shared" si="67"/>
        <v>1.7752411850273773</v>
      </c>
      <c r="T152" s="1">
        <f t="shared" si="68"/>
        <v>7.4092153501806033</v>
      </c>
      <c r="U152" s="1">
        <f t="shared" si="69"/>
        <v>-92.941172313320934</v>
      </c>
      <c r="V152" s="1">
        <f t="shared" si="70"/>
        <v>-1.7391545729284945</v>
      </c>
      <c r="Y152" s="20">
        <f>+$Z$20*SIGN(SOI!A151)*(ABS(SOI!A151))^$Y$2</f>
        <v>-0.62064483324298325</v>
      </c>
      <c r="Z152" s="20">
        <f t="shared" si="52"/>
        <v>-0.59630527728138327</v>
      </c>
      <c r="AA152" s="19">
        <f>+SIN((AVERAGE(H148:H159)+AVERAGE(H152:H155)/4)*($AA$19+AA151*$AA$18*AVERAGE(G148:G159))*$Y$20+$AA$17) - SIN($AA$17)</f>
        <v>-0.6586333000284138</v>
      </c>
      <c r="AB152" s="19">
        <f>+SIN((AVERAGE(H148:H159)+AVERAGE(H152:H155)*$AB$1)*($AA$19+AB151*$AA$18*AVERAGE(G148:G159))*$Y$20+$AA$17) - SIN($AA$17)+$AB$2</f>
        <v>-1.042580740151867</v>
      </c>
      <c r="AC152">
        <f t="shared" si="51"/>
        <v>7.800000000000025E-2</v>
      </c>
      <c r="AD152">
        <f t="shared" ref="AD152:AD215" si="71">+ABS(Z152-AA152)</f>
        <v>6.2328022747030531E-2</v>
      </c>
      <c r="AE152">
        <v>1</v>
      </c>
    </row>
    <row r="153" spans="1:31" x14ac:dyDescent="0.25">
      <c r="A153">
        <v>10.916666666666675</v>
      </c>
      <c r="B153" s="2">
        <v>1890.9166666666567</v>
      </c>
      <c r="C153">
        <f>+D153+($D$2+E153+F153)*SOI!A152*IF(B153&gt;$C$18, IF(B153&lt;$C$19,-1,1),1)</f>
        <v>-330.59392791739646</v>
      </c>
      <c r="D153">
        <f>+$D$3*((1-$D$5)*SOI!D152+$D$5*SOI!D151) +   $D$4*((1-$D$5)*SOI!E152+$D$5*SOI!E151)</f>
        <v>0</v>
      </c>
      <c r="E153">
        <f t="shared" si="53"/>
        <v>486.3894812009417</v>
      </c>
      <c r="F153">
        <f t="shared" si="60"/>
        <v>-0.22194014594691946</v>
      </c>
      <c r="G153">
        <f t="shared" si="61"/>
        <v>486.16754105499479</v>
      </c>
      <c r="H153" s="21">
        <f t="shared" si="62"/>
        <v>1.0242477874923048</v>
      </c>
      <c r="I153" s="37">
        <f t="shared" si="54"/>
        <v>-536.18881654690222</v>
      </c>
      <c r="J153" s="1">
        <f t="shared" si="63"/>
        <v>-312.1309797833664</v>
      </c>
      <c r="K153" s="1">
        <f t="shared" si="64"/>
        <v>44.709719363937801</v>
      </c>
      <c r="L153" s="1">
        <f t="shared" si="55"/>
        <v>-5.1942383494600813E-2</v>
      </c>
      <c r="M153" s="1">
        <f t="shared" si="56"/>
        <v>-4.0891072444683241</v>
      </c>
      <c r="N153" s="1">
        <f t="shared" si="57"/>
        <v>-0.381313655236305</v>
      </c>
      <c r="O153" s="1">
        <f t="shared" si="58"/>
        <v>339.70773880038257</v>
      </c>
      <c r="P153" s="1">
        <f t="shared" si="59"/>
        <v>6.8104175733756309E-2</v>
      </c>
      <c r="Q153" s="1">
        <f t="shared" si="65"/>
        <v>0.78031777990117479</v>
      </c>
      <c r="R153" s="1">
        <f t="shared" si="66"/>
        <v>124.94699886092644</v>
      </c>
      <c r="S153" s="1">
        <f t="shared" si="67"/>
        <v>174.97161361506281</v>
      </c>
      <c r="T153" s="1">
        <f t="shared" si="68"/>
        <v>-185.39795622287903</v>
      </c>
      <c r="U153" s="1">
        <f t="shared" si="69"/>
        <v>403.53756719673152</v>
      </c>
      <c r="V153" s="1">
        <f t="shared" si="70"/>
        <v>0.73044541828622478</v>
      </c>
      <c r="Y153" s="20">
        <f>+$Z$20*SIGN(SOI!A152)*(ABS(SOI!A152))^$Y$2</f>
        <v>-0.49477264201285531</v>
      </c>
      <c r="Z153" s="20">
        <f t="shared" si="52"/>
        <v>-0.50596988517339814</v>
      </c>
      <c r="AA153" s="19">
        <f>+SIN((AVERAGE(H149:H160)+AVERAGE(H153:H156)/4)*($AA$19+AA152*$AA$18*AVERAGE(G149:G160))*$Y$20+$AA$17) - SIN($AA$17)</f>
        <v>7.0915862717322531E-2</v>
      </c>
      <c r="AB153" s="19">
        <f>+SIN((AVERAGE(H149:H160)+AVERAGE(H153:H156)*$AB$1)*($AA$19+AB152*$AA$18*AVERAGE(G149:G160))*$Y$20+$AA$17) - SIN($AA$17)+$AB$2</f>
        <v>-0.97874070910721356</v>
      </c>
      <c r="AC153">
        <f t="shared" ref="AC153:AC216" si="72">+AC152+$AC$22</f>
        <v>7.8600000000000253E-2</v>
      </c>
      <c r="AD153">
        <f t="shared" si="71"/>
        <v>0.57688574789072067</v>
      </c>
      <c r="AE153">
        <v>1</v>
      </c>
    </row>
    <row r="154" spans="1:31" x14ac:dyDescent="0.25">
      <c r="A154">
        <v>11.000000000000009</v>
      </c>
      <c r="B154" s="2">
        <v>1890.99999999999</v>
      </c>
      <c r="C154">
        <f>+D154+($D$2+E154+F154)*SOI!A153*IF(B154&gt;$C$18, IF(B154&lt;$C$19,-1,1),1)</f>
        <v>-2.2372211937022479</v>
      </c>
      <c r="D154">
        <f>+$D$3*((1-$D$5)*SOI!D153+$D$5*SOI!D152) +   $D$4*((1-$D$5)*SOI!E153+$D$5*SOI!E152)</f>
        <v>0</v>
      </c>
      <c r="E154">
        <f t="shared" si="53"/>
        <v>0.52174827400276058</v>
      </c>
      <c r="F154">
        <f t="shared" si="60"/>
        <v>4.4498543786689018</v>
      </c>
      <c r="G154">
        <f t="shared" si="61"/>
        <v>4.9716026526716623</v>
      </c>
      <c r="H154" s="21">
        <f t="shared" si="62"/>
        <v>15.890209104576867</v>
      </c>
      <c r="I154" s="37">
        <f t="shared" si="54"/>
        <v>-3.4569773438678775</v>
      </c>
      <c r="J154" s="1">
        <f t="shared" si="63"/>
        <v>61.806518949234523</v>
      </c>
      <c r="K154" s="1">
        <f t="shared" si="64"/>
        <v>4.8994974591806031</v>
      </c>
      <c r="L154" s="1">
        <f t="shared" si="55"/>
        <v>2.2977157826859793</v>
      </c>
      <c r="M154" s="1">
        <f t="shared" si="56"/>
        <v>125.58770597646436</v>
      </c>
      <c r="N154" s="1">
        <f t="shared" si="57"/>
        <v>3.753187349096589</v>
      </c>
      <c r="O154" s="1">
        <f t="shared" si="58"/>
        <v>5.1937418259619657</v>
      </c>
      <c r="P154" s="1">
        <f t="shared" si="59"/>
        <v>-1.1035041831748122E-2</v>
      </c>
      <c r="Q154" s="1">
        <f t="shared" si="65"/>
        <v>235.88917690147497</v>
      </c>
      <c r="R154" s="1">
        <f t="shared" si="66"/>
        <v>243.52363811257894</v>
      </c>
      <c r="S154" s="1">
        <f t="shared" si="67"/>
        <v>-11.103611664006664</v>
      </c>
      <c r="T154" s="1">
        <f t="shared" si="68"/>
        <v>125.38751413940349</v>
      </c>
      <c r="U154" s="1">
        <f t="shared" si="69"/>
        <v>-0.42156349462435588</v>
      </c>
      <c r="V154" s="1">
        <f t="shared" si="70"/>
        <v>1.1649462770923942</v>
      </c>
      <c r="Y154" s="20">
        <f>+$Z$20*SIGN(SOI!A153)*(ABS(SOI!A153))^$Y$2</f>
        <v>-0.40249218026435574</v>
      </c>
      <c r="Z154" s="20">
        <f t="shared" si="52"/>
        <v>-0.39908825007302468</v>
      </c>
      <c r="AA154" s="19">
        <f>+SIN((AVERAGE(H150:H161)+AVERAGE(H154:H157)/4)*($AA$19+AA153*$AA$18*AVERAGE(G150:G161))*$Y$20+$AA$17) - SIN($AA$17)</f>
        <v>-0.59406977930990479</v>
      </c>
      <c r="AB154" s="19">
        <f>+SIN((AVERAGE(H150:H161)+AVERAGE(H154:H157)*$AB$1)*($AA$19+AB153*$AA$18*AVERAGE(G150:G161))*$Y$20+$AA$17) - SIN($AA$17)+$AB$2</f>
        <v>-0.99434796220913424</v>
      </c>
      <c r="AC154">
        <f t="shared" si="72"/>
        <v>7.9200000000000256E-2</v>
      </c>
      <c r="AD154">
        <f t="shared" si="71"/>
        <v>0.19498152923688011</v>
      </c>
      <c r="AE154">
        <v>1</v>
      </c>
    </row>
    <row r="155" spans="1:31" x14ac:dyDescent="0.25">
      <c r="A155">
        <v>11.083333333333343</v>
      </c>
      <c r="B155" s="2">
        <v>1891.0833333333233</v>
      </c>
      <c r="C155">
        <f>+D155+($D$2+E155+F155)*SOI!A154*IF(B155&gt;$C$18, IF(B155&lt;$C$19,-1,1),1)</f>
        <v>7.0581207708788485</v>
      </c>
      <c r="D155">
        <f>+$D$3*((1-$D$5)*SOI!D154+$D$5*SOI!D153) +   $D$4*((1-$D$5)*SOI!E154+$D$5*SOI!E153)</f>
        <v>0</v>
      </c>
      <c r="E155">
        <f t="shared" si="53"/>
        <v>-28.465519440413402</v>
      </c>
      <c r="F155">
        <f t="shared" si="60"/>
        <v>0.23303635689800672</v>
      </c>
      <c r="G155">
        <f t="shared" si="61"/>
        <v>-28.232483083515394</v>
      </c>
      <c r="H155" s="21">
        <f t="shared" si="62"/>
        <v>0.24474451504985215</v>
      </c>
      <c r="I155" s="37">
        <f t="shared" si="54"/>
        <v>19.652666608564591</v>
      </c>
      <c r="J155" s="1">
        <f t="shared" si="63"/>
        <v>-7.448823512041689</v>
      </c>
      <c r="K155" s="1">
        <f t="shared" si="64"/>
        <v>-0.24681389480271584</v>
      </c>
      <c r="L155" s="1">
        <f t="shared" si="55"/>
        <v>1.4670887183968371E-2</v>
      </c>
      <c r="M155" s="1">
        <f t="shared" si="56"/>
        <v>2.6624139154584356</v>
      </c>
      <c r="N155" s="1">
        <f t="shared" si="57"/>
        <v>0.21411738601327115</v>
      </c>
      <c r="O155" s="1">
        <f t="shared" si="58"/>
        <v>-11.650899717327746</v>
      </c>
      <c r="P155" s="1">
        <f t="shared" si="59"/>
        <v>-3.8810825102944514E-2</v>
      </c>
      <c r="Q155" s="1">
        <f t="shared" si="65"/>
        <v>0.2852910523303957</v>
      </c>
      <c r="R155" s="1">
        <f t="shared" si="66"/>
        <v>-1.674349869800841</v>
      </c>
      <c r="S155" s="1">
        <f t="shared" si="67"/>
        <v>3.6011474737466691</v>
      </c>
      <c r="T155" s="1">
        <f t="shared" si="68"/>
        <v>-1.7959468054465799</v>
      </c>
      <c r="U155" s="1">
        <f t="shared" si="69"/>
        <v>8.428821202786585</v>
      </c>
      <c r="V155" s="1">
        <f t="shared" si="70"/>
        <v>0.23374185093120853</v>
      </c>
      <c r="Y155" s="20">
        <f>+$Z$20*SIGN(SOI!A154)*(ABS(SOI!A154))^$Y$2</f>
        <v>-0.29999992794186309</v>
      </c>
      <c r="Z155" s="20">
        <f t="shared" si="52"/>
        <v>-0.28707903790933581</v>
      </c>
      <c r="AA155" s="19">
        <f>+SIN((AVERAGE(H151:H162)+AVERAGE(H155:H158)/4)*($AA$19+AA154*$AA$18*AVERAGE(G151:G162))*$Y$20+$AA$17) - SIN($AA$17)</f>
        <v>-1.1457509287042267</v>
      </c>
      <c r="AB155" s="19">
        <f>+SIN((AVERAGE(H151:H162)+AVERAGE(H155:H158)*$AB$1)*($AA$19+AB154*$AA$18*AVERAGE(G151:G162))*$Y$20+$AA$17) - SIN($AA$17)+$AB$2</f>
        <v>-1.1023207702563855</v>
      </c>
      <c r="AC155">
        <f t="shared" si="72"/>
        <v>7.980000000000026E-2</v>
      </c>
      <c r="AD155">
        <f t="shared" si="71"/>
        <v>0.85867189079489092</v>
      </c>
      <c r="AE155">
        <v>1</v>
      </c>
    </row>
    <row r="156" spans="1:31" x14ac:dyDescent="0.25">
      <c r="A156">
        <v>11.166666666666677</v>
      </c>
      <c r="B156" s="2">
        <v>1891.1666666666565</v>
      </c>
      <c r="C156">
        <f>+D156+($D$2+E156+F156)*SOI!A155*IF(B156&gt;$C$18, IF(B156&lt;$C$19,-1,1),1)</f>
        <v>0.68150452118509119</v>
      </c>
      <c r="D156">
        <f>+$D$3*((1-$D$5)*SOI!D155+$D$5*SOI!D154) +   $D$4*((1-$D$5)*SOI!E155+$D$5*SOI!E154)</f>
        <v>0</v>
      </c>
      <c r="E156">
        <f t="shared" si="53"/>
        <v>-8.5511418280705769</v>
      </c>
      <c r="F156">
        <f t="shared" si="60"/>
        <v>-1.1846370460021538</v>
      </c>
      <c r="G156">
        <f t="shared" si="61"/>
        <v>-9.7357788740727305</v>
      </c>
      <c r="H156" s="21">
        <f t="shared" si="62"/>
        <v>0.55599362304595334</v>
      </c>
      <c r="I156" s="37">
        <f t="shared" si="54"/>
        <v>-1.8455034911328265</v>
      </c>
      <c r="J156" s="1">
        <f t="shared" si="63"/>
        <v>3.016014545809119</v>
      </c>
      <c r="K156" s="1">
        <f t="shared" si="64"/>
        <v>-3.4353874180383008E-3</v>
      </c>
      <c r="L156" s="1">
        <f t="shared" si="55"/>
        <v>-0.13951549285647899</v>
      </c>
      <c r="M156" s="1">
        <f t="shared" si="56"/>
        <v>11.47963123999209</v>
      </c>
      <c r="N156" s="1">
        <f t="shared" si="57"/>
        <v>-0.42788076541295894</v>
      </c>
      <c r="O156" s="1">
        <f t="shared" si="58"/>
        <v>-1.1733020513714028E-3</v>
      </c>
      <c r="P156" s="1">
        <f t="shared" si="59"/>
        <v>0.56408242037215972</v>
      </c>
      <c r="Q156" s="1">
        <f t="shared" si="65"/>
        <v>-2.458166779228637</v>
      </c>
      <c r="R156" s="1">
        <f t="shared" si="66"/>
        <v>-1.3547613282736222</v>
      </c>
      <c r="S156" s="1">
        <f t="shared" si="67"/>
        <v>0.6757796700605897</v>
      </c>
      <c r="T156" s="1">
        <f t="shared" si="68"/>
        <v>1.7199265278243535E-3</v>
      </c>
      <c r="U156" s="1">
        <f t="shared" si="69"/>
        <v>11.504027603732071</v>
      </c>
      <c r="V156" s="1">
        <f t="shared" si="70"/>
        <v>6.7888622921777495</v>
      </c>
      <c r="Y156" s="20">
        <f>+$Z$20*SIGN(SOI!A155)*(ABS(SOI!A155))^$Y$2</f>
        <v>-0.15874500552178858</v>
      </c>
      <c r="Z156" s="20">
        <f t="shared" ref="Z156:Z219" si="73">+AVERAGE(Y155:Y157)</f>
        <v>-7.5455336358143096E-2</v>
      </c>
      <c r="AA156" s="19">
        <f>+SIN((AVERAGE(H152:H163)+AVERAGE(H156:H159)/4)*($AA$19+AA155*$AA$18*AVERAGE(G152:G163))*$Y$20+$AA$17) - SIN($AA$17)</f>
        <v>-0.95958613813961113</v>
      </c>
      <c r="AB156" s="19">
        <f>+SIN((AVERAGE(H152:H163)+AVERAGE(H156:H159)*$AB$1)*($AA$19+AB155*$AA$18*AVERAGE(G152:G163))*$Y$20+$AA$17) - SIN($AA$17)+$AB$2</f>
        <v>-1.0578402699857727</v>
      </c>
      <c r="AC156">
        <f t="shared" si="72"/>
        <v>8.0400000000000263E-2</v>
      </c>
      <c r="AD156">
        <f t="shared" si="71"/>
        <v>0.88413080178146808</v>
      </c>
      <c r="AE156">
        <v>1</v>
      </c>
    </row>
    <row r="157" spans="1:31" x14ac:dyDescent="0.25">
      <c r="A157">
        <v>11.250000000000011</v>
      </c>
      <c r="B157" s="2">
        <v>1891.2499999999898</v>
      </c>
      <c r="C157">
        <f>+D157+($D$2+E157+F157)*SOI!A156*IF(B157&gt;$C$18, IF(B157&lt;$C$19,-1,1),1)</f>
        <v>-2.4571008890824748</v>
      </c>
      <c r="D157">
        <f>+$D$3*((1-$D$5)*SOI!D156+$D$5*SOI!D155) +   $D$4*((1-$D$5)*SOI!E156+$D$5*SOI!E155)</f>
        <v>0</v>
      </c>
      <c r="E157">
        <f t="shared" si="53"/>
        <v>-16.428314483751151</v>
      </c>
      <c r="F157">
        <f t="shared" si="60"/>
        <v>4.7641889867987341E-2</v>
      </c>
      <c r="G157">
        <f t="shared" si="61"/>
        <v>-16.380672593883165</v>
      </c>
      <c r="H157" s="21">
        <f t="shared" si="62"/>
        <v>-0.66603874667250396</v>
      </c>
      <c r="I157" s="37">
        <f t="shared" si="54"/>
        <v>-16.231068530085796</v>
      </c>
      <c r="J157" s="1">
        <f t="shared" si="63"/>
        <v>-2.7694294825728902</v>
      </c>
      <c r="K157" s="1">
        <f t="shared" si="64"/>
        <v>-0.15524118807559134</v>
      </c>
      <c r="L157" s="1">
        <f t="shared" si="55"/>
        <v>2.4745684125501696E-2</v>
      </c>
      <c r="M157" s="1">
        <f t="shared" si="56"/>
        <v>-1.1985401212161415</v>
      </c>
      <c r="N157" s="1">
        <f t="shared" si="57"/>
        <v>-1.6947747149572923E-2</v>
      </c>
      <c r="O157" s="1">
        <f t="shared" si="58"/>
        <v>-7.1143717024959843</v>
      </c>
      <c r="P157" s="1">
        <f t="shared" si="59"/>
        <v>-2.3701184606482614E-2</v>
      </c>
      <c r="Q157" s="1">
        <f t="shared" si="65"/>
        <v>1.0165416942492905E-2</v>
      </c>
      <c r="R157" s="1">
        <f t="shared" si="66"/>
        <v>4.9272986095185115E-2</v>
      </c>
      <c r="S157" s="1">
        <f t="shared" si="67"/>
        <v>0.23541090381673663</v>
      </c>
      <c r="T157" s="1">
        <f t="shared" si="68"/>
        <v>-1.8497525906262877</v>
      </c>
      <c r="U157" s="1">
        <f t="shared" si="69"/>
        <v>-4.2511814622474891</v>
      </c>
      <c r="V157" s="1">
        <f t="shared" si="70"/>
        <v>-1.129831552887766E-2</v>
      </c>
      <c r="Y157" s="20">
        <f>+$Z$20*SIGN(SOI!A156)*(ABS(SOI!A156))^$Y$2</f>
        <v>0.23237892438922236</v>
      </c>
      <c r="Z157" s="20">
        <f t="shared" si="73"/>
        <v>9.6655639640859325E-2</v>
      </c>
      <c r="AA157" s="19">
        <f>+SIN((AVERAGE(H153:H164)+AVERAGE(H157:H160)/4)*($AA$19+AA156*$AA$18*AVERAGE(G153:G164))*$Y$20+$AA$17) - SIN($AA$17)</f>
        <v>-0.93415102526791283</v>
      </c>
      <c r="AB157" s="19">
        <f>+SIN((AVERAGE(H153:H164)+AVERAGE(H157:H160)*$AB$1)*($AA$19+AB156*$AA$18*AVERAGE(G153:G164))*$Y$20+$AA$17) - SIN($AA$17)+$AB$2</f>
        <v>-0.93974636053663452</v>
      </c>
      <c r="AC157">
        <f t="shared" si="72"/>
        <v>8.1000000000000266E-2</v>
      </c>
      <c r="AD157">
        <f t="shared" si="71"/>
        <v>1.0308066649087722</v>
      </c>
      <c r="AE157">
        <v>1</v>
      </c>
    </row>
    <row r="158" spans="1:31" x14ac:dyDescent="0.25">
      <c r="A158">
        <v>11.333333333333345</v>
      </c>
      <c r="B158" s="2">
        <v>1891.333333333323</v>
      </c>
      <c r="C158">
        <f>+D158+($D$2+E158+F158)*SOI!A157*IF(B158&gt;$C$18, IF(B158&lt;$C$19,-1,1),1)</f>
        <v>-0.37985753290392343</v>
      </c>
      <c r="D158">
        <f>+$D$3*((1-$D$5)*SOI!D157+$D$5*SOI!D156) +   $D$4*((1-$D$5)*SOI!E157+$D$5*SOI!E156)</f>
        <v>0</v>
      </c>
      <c r="E158">
        <f t="shared" si="53"/>
        <v>-1.8224715653433332</v>
      </c>
      <c r="F158">
        <f t="shared" si="60"/>
        <v>-1.0995094569945394</v>
      </c>
      <c r="G158">
        <f t="shared" si="61"/>
        <v>-2.9219810223378726</v>
      </c>
      <c r="H158" s="21">
        <f t="shared" si="62"/>
        <v>1.6395431224297283</v>
      </c>
      <c r="I158" s="37">
        <f t="shared" si="54"/>
        <v>-3.0008397498686148</v>
      </c>
      <c r="J158" s="1">
        <f t="shared" si="63"/>
        <v>15.566090617833943</v>
      </c>
      <c r="K158" s="1">
        <f t="shared" si="64"/>
        <v>-12.637000317831999</v>
      </c>
      <c r="L158" s="1">
        <f t="shared" si="55"/>
        <v>-0.65989353794588002</v>
      </c>
      <c r="M158" s="1">
        <f t="shared" si="56"/>
        <v>36.43729487225481</v>
      </c>
      <c r="N158" s="1">
        <f t="shared" si="57"/>
        <v>0.81564782943813785</v>
      </c>
      <c r="O158" s="1">
        <f t="shared" si="58"/>
        <v>-2.9285491065200286</v>
      </c>
      <c r="P158" s="1">
        <f t="shared" si="59"/>
        <v>0.17575865568245436</v>
      </c>
      <c r="Q158" s="1">
        <f t="shared" si="65"/>
        <v>14.873372526798347</v>
      </c>
      <c r="R158" s="1">
        <f t="shared" si="66"/>
        <v>13.328731965533144</v>
      </c>
      <c r="S158" s="1">
        <f t="shared" si="67"/>
        <v>-2.0946572830619492</v>
      </c>
      <c r="T158" s="1">
        <f t="shared" si="68"/>
        <v>20.305047682998051</v>
      </c>
      <c r="U158" s="1">
        <f t="shared" si="69"/>
        <v>5.8284356376264181</v>
      </c>
      <c r="V158" s="1">
        <f t="shared" si="70"/>
        <v>-4.0322836714504176</v>
      </c>
      <c r="Y158" s="20">
        <f>+$Z$20*SIGN(SOI!A157)*(ABS(SOI!A157))^$Y$2</f>
        <v>0.21633300005514419</v>
      </c>
      <c r="Z158" s="20">
        <f t="shared" si="73"/>
        <v>0.25727391452415072</v>
      </c>
      <c r="AA158" s="19">
        <f>+SIN((AVERAGE(H154:H165)+AVERAGE(H158:H161)/4)*($AA$19+AA157*$AA$18*AVERAGE(G154:G165))*$Y$20+$AA$17) - SIN($AA$17)</f>
        <v>-1.0650038574614746</v>
      </c>
      <c r="AB158" s="19">
        <f>+SIN((AVERAGE(H154:H165)+AVERAGE(H158:H161)*$AB$1)*($AA$19+AB157*$AA$18*AVERAGE(G154:G165))*$Y$20+$AA$17) - SIN($AA$17)+$AB$2</f>
        <v>-1.0178642173209891</v>
      </c>
      <c r="AC158">
        <f t="shared" si="72"/>
        <v>8.160000000000027E-2</v>
      </c>
      <c r="AD158">
        <f t="shared" si="71"/>
        <v>1.3222777719856253</v>
      </c>
      <c r="AE158">
        <v>1</v>
      </c>
    </row>
    <row r="159" spans="1:31" x14ac:dyDescent="0.25">
      <c r="A159">
        <v>11.416666666666679</v>
      </c>
      <c r="B159" s="2">
        <v>1891.4166666666563</v>
      </c>
      <c r="C159">
        <f>+D159+($D$2+E159+F159)*SOI!A158*IF(B159&gt;$C$18, IF(B159&lt;$C$19,-1,1),1)</f>
        <v>-1.6120717397963271</v>
      </c>
      <c r="D159">
        <f>+$D$3*((1-$D$5)*SOI!D158+$D$5*SOI!D157) +   $D$4*((1-$D$5)*SOI!E158+$D$5*SOI!E157)</f>
        <v>0</v>
      </c>
      <c r="E159">
        <f t="shared" si="53"/>
        <v>-5.5328589202941618</v>
      </c>
      <c r="F159">
        <f t="shared" si="60"/>
        <v>-2.6009147969035085E-2</v>
      </c>
      <c r="G159">
        <f t="shared" si="61"/>
        <v>-5.5588680682631972</v>
      </c>
      <c r="H159" s="21">
        <f t="shared" si="62"/>
        <v>-0.14484027469367733</v>
      </c>
      <c r="I159" s="37">
        <f t="shared" si="54"/>
        <v>-4.7412786763970951</v>
      </c>
      <c r="J159" s="1">
        <f t="shared" si="63"/>
        <v>0.46538005761224344</v>
      </c>
      <c r="K159" s="1">
        <f t="shared" si="64"/>
        <v>-4.3311315277282545E-5</v>
      </c>
      <c r="L159" s="1">
        <f t="shared" si="55"/>
        <v>-3.9762457692843018E-3</v>
      </c>
      <c r="M159" s="1">
        <f t="shared" si="56"/>
        <v>0.68947998481982031</v>
      </c>
      <c r="N159" s="1">
        <f t="shared" si="57"/>
        <v>1.6820757207579785E-2</v>
      </c>
      <c r="O159" s="1">
        <f t="shared" si="58"/>
        <v>-3.7760264938210186</v>
      </c>
      <c r="P159" s="1">
        <f t="shared" si="59"/>
        <v>7.7534007476317247E-5</v>
      </c>
      <c r="Q159" s="1">
        <f t="shared" si="65"/>
        <v>5.8040059537247078E-3</v>
      </c>
      <c r="R159" s="1">
        <f t="shared" si="66"/>
        <v>8.2178821081477661E-3</v>
      </c>
      <c r="S159" s="1">
        <f t="shared" si="67"/>
        <v>-6.8250920331094755E-2</v>
      </c>
      <c r="T159" s="1">
        <f t="shared" si="68"/>
        <v>0.15775599792461337</v>
      </c>
      <c r="U159" s="1">
        <f t="shared" si="69"/>
        <v>4.0623767047079373E-3</v>
      </c>
      <c r="V159" s="1">
        <f t="shared" si="70"/>
        <v>-3.6683388409225363E-5</v>
      </c>
      <c r="Y159" s="20">
        <f>+$Z$20*SIGN(SOI!A158)*(ABS(SOI!A158))^$Y$2</f>
        <v>0.32310981912808551</v>
      </c>
      <c r="Z159" s="20">
        <f t="shared" si="73"/>
        <v>0.24614674350001964</v>
      </c>
      <c r="AA159" s="19">
        <f>+SIN((AVERAGE(H155:H166)+AVERAGE(H159:H162)/4)*($AA$19+AA158*$AA$18*AVERAGE(G155:G166))*$Y$20+$AA$17) - SIN($AA$17)</f>
        <v>-0.24502676737035667</v>
      </c>
      <c r="AB159" s="19">
        <f>+SIN((AVERAGE(H155:H166)+AVERAGE(H159:H162)*$AB$1)*($AA$19+AB158*$AA$18*AVERAGE(G155:G166))*$Y$20+$AA$17) - SIN($AA$17)+$AB$2</f>
        <v>-0.13555647058344639</v>
      </c>
      <c r="AC159">
        <f t="shared" si="72"/>
        <v>8.2200000000000273E-2</v>
      </c>
      <c r="AD159">
        <f t="shared" si="71"/>
        <v>0.49117351087037631</v>
      </c>
      <c r="AE159">
        <v>1</v>
      </c>
    </row>
    <row r="160" spans="1:31" x14ac:dyDescent="0.25">
      <c r="A160">
        <v>11.500000000000012</v>
      </c>
      <c r="B160" s="2">
        <v>1891.4999999999895</v>
      </c>
      <c r="C160">
        <f>+D160+($D$2+E160+F160)*SOI!A159*IF(B160&gt;$C$18, IF(B160&lt;$C$19,-1,1),1)</f>
        <v>0.91332252183829665</v>
      </c>
      <c r="D160">
        <f>+$D$3*((1-$D$5)*SOI!D159+$D$5*SOI!D158) +   $D$4*((1-$D$5)*SOI!E159+$D$5*SOI!E158)</f>
        <v>0</v>
      </c>
      <c r="E160">
        <f t="shared" si="53"/>
        <v>8.4195051288129186</v>
      </c>
      <c r="F160">
        <f t="shared" si="60"/>
        <v>-0.11657311210113064</v>
      </c>
      <c r="G160">
        <f t="shared" si="61"/>
        <v>8.3029320167117877</v>
      </c>
      <c r="H160" s="21">
        <f t="shared" si="62"/>
        <v>2.8669986031536983E-2</v>
      </c>
      <c r="I160" s="37">
        <f t="shared" si="54"/>
        <v>2.7767777461096398E-2</v>
      </c>
      <c r="J160" s="1">
        <f t="shared" si="63"/>
        <v>-3.2338688780610843E-3</v>
      </c>
      <c r="K160" s="1">
        <f t="shared" si="64"/>
        <v>3.11239693813916E-3</v>
      </c>
      <c r="L160" s="1">
        <f t="shared" si="55"/>
        <v>-5.3449471404709179E-3</v>
      </c>
      <c r="M160" s="1">
        <f t="shared" si="56"/>
        <v>0.81807037080940104</v>
      </c>
      <c r="N160" s="1">
        <f t="shared" si="57"/>
        <v>7.2091742946565951E-2</v>
      </c>
      <c r="O160" s="1">
        <f t="shared" si="58"/>
        <v>0.55881547611405058</v>
      </c>
      <c r="P160" s="1">
        <f t="shared" si="59"/>
        <v>2.8008009927897107E-2</v>
      </c>
      <c r="Q160" s="1">
        <f t="shared" si="65"/>
        <v>2.9514595302503756E-2</v>
      </c>
      <c r="R160" s="1">
        <f t="shared" si="66"/>
        <v>-2.4474539424027708E-4</v>
      </c>
      <c r="S160" s="1">
        <f t="shared" si="67"/>
        <v>1.713145039093301E-3</v>
      </c>
      <c r="T160" s="1">
        <f t="shared" si="68"/>
        <v>-3.1382639437912856E-2</v>
      </c>
      <c r="U160" s="1">
        <f t="shared" si="69"/>
        <v>-8.5944056989555612E-3</v>
      </c>
      <c r="V160" s="1">
        <f t="shared" si="70"/>
        <v>-5.6793606412257683E-2</v>
      </c>
      <c r="Y160" s="20">
        <f>+$Z$20*SIGN(SOI!A159)*(ABS(SOI!A159))^$Y$2</f>
        <v>0.19899741131682924</v>
      </c>
      <c r="Z160" s="20">
        <f t="shared" si="73"/>
        <v>0.21875707981900919</v>
      </c>
      <c r="AA160" s="19">
        <f>+SIN((AVERAGE(H156:H167)+AVERAGE(H160:H163)/4)*($AA$19+AA159*$AA$18*AVERAGE(G156:G167))*$Y$20+$AA$17) - SIN($AA$17)</f>
        <v>-0.55772747666422906</v>
      </c>
      <c r="AB160" s="19">
        <f>+SIN((AVERAGE(H156:H167)+AVERAGE(H160:H163)*$AB$1)*($AA$19+AB159*$AA$18*AVERAGE(G156:G167))*$Y$20+$AA$17) - SIN($AA$17)+$AB$2</f>
        <v>-0.41449303459395115</v>
      </c>
      <c r="AC160">
        <f t="shared" si="72"/>
        <v>8.2800000000000276E-2</v>
      </c>
      <c r="AD160">
        <f t="shared" si="71"/>
        <v>0.77648455648323822</v>
      </c>
      <c r="AE160">
        <v>1</v>
      </c>
    </row>
    <row r="161" spans="1:31" x14ac:dyDescent="0.25">
      <c r="A161">
        <v>11.583333333333346</v>
      </c>
      <c r="B161" s="2">
        <v>1891.5833333333228</v>
      </c>
      <c r="C161">
        <f>+D161+($D$2+E161+F161)*SOI!A160*IF(B161&gt;$C$18, IF(B161&lt;$C$19,-1,1),1)</f>
        <v>0.18987802705908696</v>
      </c>
      <c r="D161">
        <f>+$D$3*((1-$D$5)*SOI!D160+$D$5*SOI!D159) +   $D$4*((1-$D$5)*SOI!E160+$D$5*SOI!E159)</f>
        <v>0</v>
      </c>
      <c r="E161">
        <f t="shared" si="53"/>
        <v>3.7761851560113726</v>
      </c>
      <c r="F161">
        <f t="shared" si="60"/>
        <v>2.1375385170366357E-2</v>
      </c>
      <c r="G161">
        <f t="shared" si="61"/>
        <v>3.7975605411817388</v>
      </c>
      <c r="H161" s="21">
        <f t="shared" si="62"/>
        <v>-4.6958032109442924E-2</v>
      </c>
      <c r="I161" s="37">
        <f t="shared" si="54"/>
        <v>-3.2190341981574511</v>
      </c>
      <c r="J161" s="1">
        <f t="shared" si="63"/>
        <v>0.1434859430150828</v>
      </c>
      <c r="K161" s="1">
        <f t="shared" si="64"/>
        <v>3.0949124350545874E-3</v>
      </c>
      <c r="L161" s="1">
        <f t="shared" si="55"/>
        <v>1.0940017781198007E-2</v>
      </c>
      <c r="M161" s="1">
        <f t="shared" si="56"/>
        <v>0.31310726352695828</v>
      </c>
      <c r="N161" s="1">
        <f t="shared" si="57"/>
        <v>2.0005886727323175E-4</v>
      </c>
      <c r="O161" s="1">
        <f t="shared" si="58"/>
        <v>0.7104800988147375</v>
      </c>
      <c r="P161" s="1">
        <f t="shared" si="59"/>
        <v>-1.0702310152519974E-2</v>
      </c>
      <c r="Q161" s="1">
        <f t="shared" si="65"/>
        <v>3.1348126582034682E-5</v>
      </c>
      <c r="R161" s="1">
        <f t="shared" si="66"/>
        <v>3.0135177737043716E-5</v>
      </c>
      <c r="S161" s="1">
        <f t="shared" si="67"/>
        <v>-5.5112597913687766E-4</v>
      </c>
      <c r="T161" s="1">
        <f t="shared" si="68"/>
        <v>8.1667182490996748E-2</v>
      </c>
      <c r="U161" s="1">
        <f t="shared" si="69"/>
        <v>-0.38071115505963582</v>
      </c>
      <c r="V161" s="1">
        <f t="shared" si="70"/>
        <v>6.0223640977277775E-5</v>
      </c>
      <c r="Y161" s="20">
        <f>+$Z$20*SIGN(SOI!A160)*(ABS(SOI!A160))^$Y$2</f>
        <v>0.13416400901211273</v>
      </c>
      <c r="Z161" s="20">
        <f t="shared" si="73"/>
        <v>5.4485289036676494E-2</v>
      </c>
      <c r="AA161" s="19">
        <f>+SIN((AVERAGE(H157:H168)+AVERAGE(H161:H164)/4)*($AA$19+AA160*$AA$18*AVERAGE(G157:G168))*$Y$20+$AA$17) - SIN($AA$17)</f>
        <v>-0.51907134268653832</v>
      </c>
      <c r="AB161" s="19">
        <f>+SIN((AVERAGE(H157:H168)+AVERAGE(H161:H164)*$AB$1)*($AA$19+AB160*$AA$18*AVERAGE(G157:G168))*$Y$20+$AA$17) - SIN($AA$17)+$AB$2</f>
        <v>-0.40504745408658394</v>
      </c>
      <c r="AC161">
        <f t="shared" si="72"/>
        <v>8.3400000000000279E-2</v>
      </c>
      <c r="AD161">
        <f t="shared" si="71"/>
        <v>0.5735566317232148</v>
      </c>
      <c r="AE161">
        <v>1</v>
      </c>
    </row>
    <row r="162" spans="1:31" x14ac:dyDescent="0.25">
      <c r="A162">
        <v>11.66666666666668</v>
      </c>
      <c r="B162" s="2">
        <v>1891.6666666666561</v>
      </c>
      <c r="C162">
        <f>+D162+($D$2+E162+F162)*SOI!A161*IF(B162&gt;$C$18, IF(B162&lt;$C$19,-1,1),1)</f>
        <v>-1.4576884723251926</v>
      </c>
      <c r="D162">
        <f>+$D$3*((1-$D$5)*SOI!D161+$D$5*SOI!D160) +   $D$4*((1-$D$5)*SOI!E161+$D$5*SOI!E160)</f>
        <v>0</v>
      </c>
      <c r="E162">
        <f t="shared" si="53"/>
        <v>19.286725467115076</v>
      </c>
      <c r="F162">
        <f t="shared" si="60"/>
        <v>-1.0656195630501699</v>
      </c>
      <c r="G162">
        <f t="shared" si="61"/>
        <v>18.221105904064906</v>
      </c>
      <c r="H162" s="21">
        <f t="shared" si="62"/>
        <v>2.723019242765242</v>
      </c>
      <c r="I162" s="37">
        <f t="shared" si="54"/>
        <v>-23.48143864866535</v>
      </c>
      <c r="J162" s="1">
        <f t="shared" si="63"/>
        <v>-104.76489373363583</v>
      </c>
      <c r="K162" s="1">
        <f t="shared" si="64"/>
        <v>174.32241196524816</v>
      </c>
      <c r="L162" s="1">
        <f t="shared" si="55"/>
        <v>-0.69521065017773787</v>
      </c>
      <c r="M162" s="1">
        <f t="shared" si="56"/>
        <v>-31.340105354476872</v>
      </c>
      <c r="N162" s="1">
        <f t="shared" si="57"/>
        <v>-0.6389639127319684</v>
      </c>
      <c r="O162" s="1">
        <f t="shared" si="58"/>
        <v>15.06389030108094</v>
      </c>
      <c r="P162" s="1">
        <f t="shared" si="59"/>
        <v>0.44740288199559985</v>
      </c>
      <c r="Q162" s="1">
        <f t="shared" si="65"/>
        <v>10.021608357534955</v>
      </c>
      <c r="R162" s="1">
        <f t="shared" si="66"/>
        <v>70.274651909289716</v>
      </c>
      <c r="S162" s="1">
        <f t="shared" si="67"/>
        <v>12.840103360387827</v>
      </c>
      <c r="T162" s="1">
        <f t="shared" si="68"/>
        <v>-110.03508629705496</v>
      </c>
      <c r="U162" s="1">
        <f t="shared" si="69"/>
        <v>116.09565275772437</v>
      </c>
      <c r="V162" s="1">
        <f t="shared" si="70"/>
        <v>8.0409392017432104</v>
      </c>
      <c r="Y162" s="20">
        <f>+$Z$20*SIGN(SOI!A161)*(ABS(SOI!A161))^$Y$2</f>
        <v>-0.16970555321891248</v>
      </c>
      <c r="Z162" s="20">
        <f t="shared" si="73"/>
        <v>-4.6488176507241484E-2</v>
      </c>
      <c r="AA162" s="19">
        <f>+SIN((AVERAGE(H158:H169)+AVERAGE(H162:H165)/4)*($AA$19+AA161*$AA$18*AVERAGE(G158:G169))*$Y$20+$AA$17) - SIN($AA$17)</f>
        <v>-0.31975016126485084</v>
      </c>
      <c r="AB162" s="19">
        <f>+SIN((AVERAGE(H158:H169)+AVERAGE(H162:H165)*$AB$1)*($AA$19+AB161*$AA$18*AVERAGE(G158:G169))*$Y$20+$AA$17) - SIN($AA$17)+$AB$2</f>
        <v>-0.4233891846310619</v>
      </c>
      <c r="AC162">
        <f t="shared" si="72"/>
        <v>8.4000000000000283E-2</v>
      </c>
      <c r="AD162">
        <f t="shared" si="71"/>
        <v>0.27326198475760938</v>
      </c>
      <c r="AE162">
        <v>1</v>
      </c>
    </row>
    <row r="163" spans="1:31" x14ac:dyDescent="0.25">
      <c r="A163">
        <v>11.750000000000014</v>
      </c>
      <c r="B163" s="2">
        <v>1891.7499999999893</v>
      </c>
      <c r="C163">
        <f>+D163+($D$2+E163+F163)*SOI!A162*IF(B163&gt;$C$18, IF(B163&lt;$C$19,-1,1),1)</f>
        <v>-0.20781859810407696</v>
      </c>
      <c r="D163">
        <f>+$D$3*((1-$D$5)*SOI!D162+$D$5*SOI!D161) +   $D$4*((1-$D$5)*SOI!E162+$D$5*SOI!E161)</f>
        <v>0</v>
      </c>
      <c r="E163">
        <f t="shared" si="53"/>
        <v>6.9813909414798729</v>
      </c>
      <c r="F163">
        <f t="shared" si="60"/>
        <v>-5.4104338010640074E-2</v>
      </c>
      <c r="G163">
        <f t="shared" si="61"/>
        <v>6.9272866034692324</v>
      </c>
      <c r="H163" s="21">
        <f t="shared" si="62"/>
        <v>-8.3072940522528199E-2</v>
      </c>
      <c r="I163" s="37">
        <f t="shared" si="54"/>
        <v>-6.9086107829107828</v>
      </c>
      <c r="J163" s="1">
        <f t="shared" si="63"/>
        <v>-1.6892695460380147</v>
      </c>
      <c r="K163" s="1">
        <f t="shared" si="64"/>
        <v>1.516735163792316E-2</v>
      </c>
      <c r="L163" s="1">
        <f t="shared" si="55"/>
        <v>-1.2675883019720644E-2</v>
      </c>
      <c r="M163" s="1">
        <f t="shared" si="56"/>
        <v>-1.7175824876242414</v>
      </c>
      <c r="N163" s="1">
        <f t="shared" si="57"/>
        <v>-5.4598109393021996E-2</v>
      </c>
      <c r="O163" s="1">
        <f t="shared" si="58"/>
        <v>6.154939043560562</v>
      </c>
      <c r="P163" s="1">
        <f t="shared" si="59"/>
        <v>5.2252477719096826E-3</v>
      </c>
      <c r="Q163" s="1">
        <f t="shared" si="65"/>
        <v>4.6930572420266894E-2</v>
      </c>
      <c r="R163" s="1">
        <f t="shared" si="66"/>
        <v>9.6824029476847651E-2</v>
      </c>
      <c r="S163" s="1">
        <f t="shared" si="67"/>
        <v>0.32280170340737158</v>
      </c>
      <c r="T163" s="1">
        <f t="shared" si="68"/>
        <v>-0.81974656631347942</v>
      </c>
      <c r="U163" s="1">
        <f t="shared" si="69"/>
        <v>0.39892393449107794</v>
      </c>
      <c r="V163" s="1">
        <f t="shared" si="70"/>
        <v>8.0244664068895317E-3</v>
      </c>
      <c r="Y163" s="20">
        <f>+$Z$20*SIGN(SOI!A162)*(ABS(SOI!A162))^$Y$2</f>
        <v>-0.10392298531492468</v>
      </c>
      <c r="Z163" s="20">
        <f t="shared" si="73"/>
        <v>-4.2219741869537177E-2</v>
      </c>
      <c r="AA163" s="19">
        <f>+SIN((AVERAGE(H159:H170)+AVERAGE(H163:H166)/4)*($AA$19+AA162*$AA$18*AVERAGE(G159:G170))*$Y$20+$AA$17) - SIN($AA$17)</f>
        <v>-0.10564080300482795</v>
      </c>
      <c r="AB163" s="19">
        <f>+SIN((AVERAGE(H159:H170)+AVERAGE(H163:H166)*$AB$1)*($AA$19+AB162*$AA$18*AVERAGE(G159:G170))*$Y$20+$AA$17) - SIN($AA$17)+$AB$2</f>
        <v>-0.2447028365961727</v>
      </c>
      <c r="AC163">
        <f t="shared" si="72"/>
        <v>8.4600000000000286E-2</v>
      </c>
      <c r="AD163">
        <f t="shared" si="71"/>
        <v>6.3421061135290779E-2</v>
      </c>
      <c r="AE163">
        <v>1</v>
      </c>
    </row>
    <row r="164" spans="1:31" x14ac:dyDescent="0.25">
      <c r="A164">
        <v>11.833333333333348</v>
      </c>
      <c r="B164" s="2">
        <v>1891.8333333333226</v>
      </c>
      <c r="C164">
        <f>+D164+($D$2+E164+F164)*SOI!A163*IF(B164&gt;$C$18, IF(B164&lt;$C$19,-1,1),1)</f>
        <v>2.1317792649293703</v>
      </c>
      <c r="D164">
        <f>+$D$3*((1-$D$5)*SOI!D163+$D$5*SOI!D162) +   $D$4*((1-$D$5)*SOI!E163+$D$5*SOI!E162)</f>
        <v>0</v>
      </c>
      <c r="E164">
        <f t="shared" si="53"/>
        <v>36.513169615982918</v>
      </c>
      <c r="F164">
        <f t="shared" si="60"/>
        <v>-0.98351520049341579</v>
      </c>
      <c r="G164">
        <f t="shared" si="61"/>
        <v>35.529654415489503</v>
      </c>
      <c r="H164" s="21">
        <f t="shared" si="62"/>
        <v>-0.21025949751056938</v>
      </c>
      <c r="I164" s="37">
        <f t="shared" si="54"/>
        <v>-7.4849601415876386</v>
      </c>
      <c r="J164" s="1">
        <f t="shared" si="63"/>
        <v>-22.975170342399462</v>
      </c>
      <c r="K164" s="1">
        <f t="shared" si="64"/>
        <v>5.967141566482307E-2</v>
      </c>
      <c r="L164" s="1">
        <f t="shared" si="55"/>
        <v>-6.9023671137571178E-3</v>
      </c>
      <c r="M164" s="1">
        <f t="shared" si="56"/>
        <v>-21.561482824172749</v>
      </c>
      <c r="N164" s="1">
        <f t="shared" si="57"/>
        <v>-0.75043609438539816</v>
      </c>
      <c r="O164" s="1">
        <f t="shared" si="58"/>
        <v>9.2335688638834412</v>
      </c>
      <c r="P164" s="1">
        <f t="shared" si="59"/>
        <v>2.5165050520481971E-2</v>
      </c>
      <c r="Q164" s="1">
        <f t="shared" si="65"/>
        <v>8.097537780623556</v>
      </c>
      <c r="R164" s="1">
        <f t="shared" si="66"/>
        <v>18.100019800364308</v>
      </c>
      <c r="S164" s="1">
        <f t="shared" si="67"/>
        <v>4.8069620544972267</v>
      </c>
      <c r="T164" s="1">
        <f t="shared" si="68"/>
        <v>-0.6696459925046927</v>
      </c>
      <c r="U164" s="1">
        <f t="shared" si="69"/>
        <v>2.0815161149133146</v>
      </c>
      <c r="V164" s="1">
        <f t="shared" si="70"/>
        <v>0.53118180616807953</v>
      </c>
      <c r="Y164" s="20">
        <f>+$Z$20*SIGN(SOI!A163)*(ABS(SOI!A163))^$Y$2</f>
        <v>0.14696931292522564</v>
      </c>
      <c r="Z164" s="20">
        <f t="shared" si="73"/>
        <v>3.4348759911974808E-2</v>
      </c>
      <c r="AA164" s="19">
        <f>+SIN((AVERAGE(H160:H171)+AVERAGE(H164:H167)/4)*($AA$19+AA163*$AA$18*AVERAGE(G160:G171))*$Y$20+$AA$17) - SIN($AA$17)</f>
        <v>-0.31488828817786718</v>
      </c>
      <c r="AB164" s="19">
        <f>+SIN((AVERAGE(H160:H171)+AVERAGE(H164:H167)*$AB$1)*($AA$19+AB163*$AA$18*AVERAGE(G160:G171))*$Y$20+$AA$17) - SIN($AA$17)+$AB$2</f>
        <v>-0.28548870660678399</v>
      </c>
      <c r="AC164">
        <f t="shared" si="72"/>
        <v>8.5200000000000289E-2</v>
      </c>
      <c r="AD164">
        <f t="shared" si="71"/>
        <v>0.34923704808984202</v>
      </c>
      <c r="AE164">
        <v>1</v>
      </c>
    </row>
    <row r="165" spans="1:31" x14ac:dyDescent="0.25">
      <c r="A165">
        <v>11.916666666666682</v>
      </c>
      <c r="B165" s="2">
        <v>1891.9166666666558</v>
      </c>
      <c r="C165">
        <f>+D165+($D$2+E165+F165)*SOI!A164*IF(B165&gt;$C$18, IF(B165&lt;$C$19,-1,1),1)</f>
        <v>-4.6269526555212073</v>
      </c>
      <c r="D165">
        <f>+$D$3*((1-$D$5)*SOI!D164+$D$5*SOI!D163) +   $D$4*((1-$D$5)*SOI!E164+$D$5*SOI!E163)</f>
        <v>0</v>
      </c>
      <c r="E165">
        <f t="shared" si="53"/>
        <v>-462.47332540612979</v>
      </c>
      <c r="F165">
        <f t="shared" si="60"/>
        <v>-0.22194014599091605</v>
      </c>
      <c r="G165">
        <f t="shared" si="61"/>
        <v>-462.6952655521207</v>
      </c>
      <c r="H165" s="21">
        <f t="shared" si="62"/>
        <v>-4.0393512307988297</v>
      </c>
      <c r="I165" s="37">
        <f t="shared" si="54"/>
        <v>-318.16610826960709</v>
      </c>
      <c r="J165" s="1">
        <f t="shared" si="63"/>
        <v>-33.974726489538064</v>
      </c>
      <c r="K165" s="1">
        <f t="shared" si="64"/>
        <v>-3.4230604722645257</v>
      </c>
      <c r="L165" s="1">
        <f t="shared" si="55"/>
        <v>-0.13565195269421584</v>
      </c>
      <c r="M165" s="1">
        <f t="shared" si="56"/>
        <v>-0.75008663994620406</v>
      </c>
      <c r="N165" s="1">
        <f t="shared" si="57"/>
        <v>7.6700628680701793E-2</v>
      </c>
      <c r="O165" s="1">
        <f t="shared" si="58"/>
        <v>-13.84667514164188</v>
      </c>
      <c r="P165" s="1">
        <f t="shared" si="59"/>
        <v>4.8982633464458025E-2</v>
      </c>
      <c r="Q165" s="1">
        <f t="shared" si="65"/>
        <v>-2.8791944566808697E-2</v>
      </c>
      <c r="R165" s="1">
        <f t="shared" si="66"/>
        <v>-2.7356560185426027</v>
      </c>
      <c r="S165" s="1">
        <f t="shared" si="67"/>
        <v>-20.884319411928267</v>
      </c>
      <c r="T165" s="1">
        <f t="shared" si="68"/>
        <v>19.735547565581037</v>
      </c>
      <c r="U165" s="1">
        <f t="shared" si="69"/>
        <v>172.22195908690759</v>
      </c>
      <c r="V165" s="1">
        <f t="shared" si="70"/>
        <v>-0.10567511384555285</v>
      </c>
      <c r="Y165" s="20">
        <f>+$Z$20*SIGN(SOI!A164)*(ABS(SOI!A164))^$Y$2</f>
        <v>5.9999952125623465E-2</v>
      </c>
      <c r="Z165" s="20">
        <f t="shared" si="73"/>
        <v>-7.2431584236093027E-2</v>
      </c>
      <c r="AA165" s="19">
        <f>+SIN((AVERAGE(H161:H172)+AVERAGE(H165:H168)/4)*($AA$19+AA164*$AA$18*AVERAGE(G161:G172))*$Y$20+$AA$17) - SIN($AA$17)</f>
        <v>-0.35479614354530931</v>
      </c>
      <c r="AB165" s="19">
        <f>+SIN((AVERAGE(H161:H172)+AVERAGE(H165:H168)*$AB$1)*($AA$19+AB164*$AA$18*AVERAGE(G161:G172))*$Y$20+$AA$17) - SIN($AA$17)+$AB$2</f>
        <v>-0.27688402725139855</v>
      </c>
      <c r="AC165">
        <f t="shared" si="72"/>
        <v>8.5800000000000293E-2</v>
      </c>
      <c r="AD165">
        <f t="shared" si="71"/>
        <v>0.28236455930921628</v>
      </c>
      <c r="AE165">
        <v>1</v>
      </c>
    </row>
    <row r="166" spans="1:31" x14ac:dyDescent="0.25">
      <c r="A166">
        <v>12.000000000000016</v>
      </c>
      <c r="B166" s="2">
        <v>1891.9999999999891</v>
      </c>
      <c r="C166">
        <f>+D166+($D$2+E166+F166)*SOI!A165*IF(B166&gt;$C$18, IF(B166&lt;$C$19,-1,1),1)</f>
        <v>-0.47331577810162173</v>
      </c>
      <c r="D166">
        <f>+$D$3*((1-$D$5)*SOI!D165+$D$5*SOI!D164) +   $D$4*((1-$D$5)*SOI!E165+$D$5*SOI!E164)</f>
        <v>0</v>
      </c>
      <c r="E166">
        <f t="shared" si="53"/>
        <v>-3.5032228224586532</v>
      </c>
      <c r="F166">
        <f t="shared" si="60"/>
        <v>4.4498543786618967</v>
      </c>
      <c r="G166">
        <f t="shared" si="61"/>
        <v>0.94663155620324346</v>
      </c>
      <c r="H166" s="21">
        <f t="shared" si="62"/>
        <v>1.8830001003106704</v>
      </c>
      <c r="I166" s="37">
        <f t="shared" si="54"/>
        <v>-1.456037027154665</v>
      </c>
      <c r="J166" s="1">
        <f t="shared" si="63"/>
        <v>-16.893663094697686</v>
      </c>
      <c r="K166" s="1">
        <f t="shared" si="64"/>
        <v>217.45949352597256</v>
      </c>
      <c r="L166" s="1">
        <f t="shared" si="55"/>
        <v>3.0176388973493591</v>
      </c>
      <c r="M166" s="1">
        <f t="shared" si="56"/>
        <v>-81.500596334437688</v>
      </c>
      <c r="N166" s="1">
        <f t="shared" si="57"/>
        <v>-1.7187471127046812</v>
      </c>
      <c r="O166" s="1">
        <f t="shared" si="58"/>
        <v>0.82117114367214616</v>
      </c>
      <c r="P166" s="1">
        <f t="shared" si="59"/>
        <v>-2.3587207924459856</v>
      </c>
      <c r="Q166" s="1">
        <f t="shared" si="65"/>
        <v>70.10248476866964</v>
      </c>
      <c r="R166" s="1">
        <f t="shared" si="66"/>
        <v>30.481926108390049</v>
      </c>
      <c r="S166" s="1">
        <f t="shared" si="67"/>
        <v>2.141666720651187</v>
      </c>
      <c r="T166" s="1">
        <f t="shared" si="68"/>
        <v>26.03625858672374</v>
      </c>
      <c r="U166" s="1">
        <f t="shared" si="69"/>
        <v>-37.952591290149314</v>
      </c>
      <c r="V166" s="1">
        <f t="shared" si="70"/>
        <v>-114.03027908430515</v>
      </c>
      <c r="Y166" s="20">
        <f>+$Z$20*SIGN(SOI!A165)*(ABS(SOI!A165))^$Y$2</f>
        <v>-0.4242640177591282</v>
      </c>
      <c r="Z166" s="20">
        <f t="shared" si="73"/>
        <v>-0.23804037130987535</v>
      </c>
      <c r="AA166" s="19">
        <f>+SIN((AVERAGE(H162:H173)+AVERAGE(H166:H169)/4)*($AA$19+AA165*$AA$18*AVERAGE(G162:G173))*$Y$20+$AA$17) - SIN($AA$17)</f>
        <v>-0.60018334798842399</v>
      </c>
      <c r="AB166" s="19">
        <f>+SIN((AVERAGE(H162:H173)+AVERAGE(H166:H169)*$AB$1)*($AA$19+AB165*$AA$18*AVERAGE(G162:G173))*$Y$20+$AA$17) - SIN($AA$17)+$AB$2</f>
        <v>-0.30603485270851277</v>
      </c>
      <c r="AC166">
        <f t="shared" si="72"/>
        <v>8.6400000000000296E-2</v>
      </c>
      <c r="AD166">
        <f t="shared" si="71"/>
        <v>0.36214297667854867</v>
      </c>
      <c r="AE166">
        <v>1</v>
      </c>
    </row>
    <row r="167" spans="1:31" x14ac:dyDescent="0.25">
      <c r="A167">
        <v>12.08333333333335</v>
      </c>
      <c r="B167" s="2">
        <v>1892.0833333333223</v>
      </c>
      <c r="C167">
        <f>+D167+($D$2+E167+F167)*SOI!A166*IF(B167&gt;$C$18, IF(B167&lt;$C$19,-1,1),1)</f>
        <v>-9.5967179380666714</v>
      </c>
      <c r="D167">
        <f>+$D$3*((1-$D$5)*SOI!D166+$D$5*SOI!D165) +   $D$4*((1-$D$5)*SOI!E166+$D$5*SOI!E165)</f>
        <v>0</v>
      </c>
      <c r="E167">
        <f t="shared" si="53"/>
        <v>27.992604637363911</v>
      </c>
      <c r="F167">
        <f t="shared" si="60"/>
        <v>0.23303635694982539</v>
      </c>
      <c r="G167">
        <f t="shared" si="61"/>
        <v>28.225640994313736</v>
      </c>
      <c r="H167" s="21">
        <f t="shared" si="62"/>
        <v>2.6812918879613936</v>
      </c>
      <c r="I167" s="37">
        <f t="shared" si="54"/>
        <v>31.088762876129465</v>
      </c>
      <c r="J167" s="1">
        <f t="shared" si="63"/>
        <v>33.152940559797742</v>
      </c>
      <c r="K167" s="1">
        <f t="shared" si="64"/>
        <v>7.0493692278066682</v>
      </c>
      <c r="L167" s="1">
        <f t="shared" si="55"/>
        <v>8.5114122366591355E-2</v>
      </c>
      <c r="M167" s="1">
        <f t="shared" si="56"/>
        <v>-7.4907963705324576</v>
      </c>
      <c r="N167" s="1">
        <f t="shared" si="57"/>
        <v>-0.16148845938496184</v>
      </c>
      <c r="O167" s="1">
        <f t="shared" si="58"/>
        <v>27.717397945732845</v>
      </c>
      <c r="P167" s="1">
        <f t="shared" si="59"/>
        <v>-8.0314745569244964E-2</v>
      </c>
      <c r="Q167" s="1">
        <f t="shared" si="65"/>
        <v>0.60538286784549955</v>
      </c>
      <c r="R167" s="1">
        <f t="shared" si="66"/>
        <v>-5.6204377457811461</v>
      </c>
      <c r="S167" s="1">
        <f t="shared" si="67"/>
        <v>-4.2964762859692867</v>
      </c>
      <c r="T167" s="1">
        <f t="shared" si="68"/>
        <v>24.787441938908373</v>
      </c>
      <c r="U167" s="1">
        <f t="shared" si="69"/>
        <v>27.592509907282707</v>
      </c>
      <c r="V167" s="1">
        <f t="shared" si="70"/>
        <v>-0.36481144056309456</v>
      </c>
      <c r="Y167" s="20">
        <f>+$Z$20*SIGN(SOI!A166)*(ABS(SOI!A166))^$Y$2</f>
        <v>-0.34985704829612135</v>
      </c>
      <c r="Z167" s="20">
        <f t="shared" si="73"/>
        <v>-0.41035580309331537</v>
      </c>
      <c r="AA167" s="19">
        <f>+SIN((AVERAGE(H163:H174)+AVERAGE(H167:H170)/4)*($AA$19+AA166*$AA$18*AVERAGE(G163:G174))*$Y$20+$AA$17) - SIN($AA$17)</f>
        <v>-0.13292690452567948</v>
      </c>
      <c r="AB167" s="19">
        <f>+SIN((AVERAGE(H163:H174)+AVERAGE(H167:H170)*$AB$1)*($AA$19+AB166*$AA$18*AVERAGE(G163:G174))*$Y$20+$AA$17) - SIN($AA$17)+$AB$2</f>
        <v>2.4304030906935226E-2</v>
      </c>
      <c r="AC167">
        <f t="shared" si="72"/>
        <v>8.7000000000000299E-2</v>
      </c>
      <c r="AD167">
        <f t="shared" si="71"/>
        <v>0.27742889856763586</v>
      </c>
      <c r="AE167">
        <v>1</v>
      </c>
    </row>
    <row r="168" spans="1:31" x14ac:dyDescent="0.25">
      <c r="A168">
        <v>12.166666666666684</v>
      </c>
      <c r="B168" s="2">
        <v>1892.1666666666556</v>
      </c>
      <c r="C168">
        <f>+D168+($D$2+E168+F168)*SOI!A167*IF(B168&gt;$C$18, IF(B168&lt;$C$19,-1,1),1)</f>
        <v>-2.1144678434627107</v>
      </c>
      <c r="D168">
        <f>+$D$3*((1-$D$5)*SOI!D167+$D$5*SOI!D166) +   $D$4*((1-$D$5)*SOI!E167+$D$5*SOI!E166)</f>
        <v>0</v>
      </c>
      <c r="E168">
        <f t="shared" si="53"/>
        <v>4.8302712589001899</v>
      </c>
      <c r="F168">
        <f t="shared" si="60"/>
        <v>-1.1846370460334472</v>
      </c>
      <c r="G168">
        <f t="shared" si="61"/>
        <v>3.6456342128667427</v>
      </c>
      <c r="H168" s="21">
        <f t="shared" si="62"/>
        <v>0.81337652726524501</v>
      </c>
      <c r="I168" s="37">
        <f t="shared" si="54"/>
        <v>1.7154520346004731</v>
      </c>
      <c r="J168" s="1">
        <f t="shared" si="63"/>
        <v>-9.0697808312237882</v>
      </c>
      <c r="K168" s="1">
        <f t="shared" si="64"/>
        <v>1.0648772150527884E-2</v>
      </c>
      <c r="L168" s="1">
        <f t="shared" si="55"/>
        <v>-2.9809355262059426E-3</v>
      </c>
      <c r="M168" s="1">
        <f t="shared" si="56"/>
        <v>37.138776310953389</v>
      </c>
      <c r="N168" s="1">
        <f t="shared" si="57"/>
        <v>0.99579347106709803</v>
      </c>
      <c r="O168" s="1">
        <f t="shared" si="58"/>
        <v>1.8438764861353523</v>
      </c>
      <c r="P168" s="1">
        <f t="shared" si="59"/>
        <v>5.2073196518432514E-2</v>
      </c>
      <c r="Q168" s="1">
        <f t="shared" si="65"/>
        <v>18.507915507018904</v>
      </c>
      <c r="R168" s="1">
        <f t="shared" si="66"/>
        <v>-9.4814042262480438</v>
      </c>
      <c r="S168" s="1">
        <f t="shared" si="67"/>
        <v>1.4618921740219395</v>
      </c>
      <c r="T168" s="1">
        <f t="shared" si="68"/>
        <v>-5.775133611436551E-2</v>
      </c>
      <c r="U168" s="1">
        <f t="shared" si="69"/>
        <v>-0.98715487804579849</v>
      </c>
      <c r="V168" s="1">
        <f t="shared" si="70"/>
        <v>-1.4585293820456764</v>
      </c>
      <c r="Y168" s="20">
        <f>+$Z$20*SIGN(SOI!A167)*(ABS(SOI!A167))^$Y$2</f>
        <v>-0.45694634322469646</v>
      </c>
      <c r="Z168" s="20">
        <f t="shared" si="73"/>
        <v>-0.43017960677109385</v>
      </c>
      <c r="AA168" s="19">
        <f>+SIN((AVERAGE(H164:H175)+AVERAGE(H168:H171)/4)*($AA$19+AA167*$AA$18*AVERAGE(G164:G175))*$Y$20+$AA$17) - SIN($AA$17)</f>
        <v>3.8327433629369911E-2</v>
      </c>
      <c r="AB168" s="19">
        <f>+SIN((AVERAGE(H164:H175)+AVERAGE(H168:H171)*$AB$1)*($AA$19+AB167*$AA$18*AVERAGE(G164:G175))*$Y$20+$AA$17) - SIN($AA$17)+$AB$2</f>
        <v>5.4161723847930721E-2</v>
      </c>
      <c r="AC168">
        <f t="shared" si="72"/>
        <v>8.7600000000000303E-2</v>
      </c>
      <c r="AD168">
        <f t="shared" si="71"/>
        <v>0.46850704040046376</v>
      </c>
      <c r="AE168">
        <v>1</v>
      </c>
    </row>
    <row r="169" spans="1:31" x14ac:dyDescent="0.25">
      <c r="A169">
        <v>12.250000000000018</v>
      </c>
      <c r="B169" s="2">
        <v>1892.2499999999889</v>
      </c>
      <c r="C169">
        <f>+D169+($D$2+E169+F169)*SOI!A168*IF(B169&gt;$C$18, IF(B169&lt;$C$19,-1,1),1)</f>
        <v>-10.599753559784165</v>
      </c>
      <c r="D169">
        <f>+$D$3*((1-$D$5)*SOI!D168+$D$5*SOI!D167) +   $D$4*((1-$D$5)*SOI!E168+$D$5*SOI!E167)</f>
        <v>0</v>
      </c>
      <c r="E169">
        <f t="shared" si="53"/>
        <v>16.259671279023991</v>
      </c>
      <c r="F169">
        <f t="shared" si="60"/>
        <v>4.7641889874725285E-2</v>
      </c>
      <c r="G169">
        <f t="shared" si="61"/>
        <v>16.307313168898716</v>
      </c>
      <c r="H169" s="21">
        <f t="shared" si="62"/>
        <v>-0.20550615903053879</v>
      </c>
      <c r="I169" s="37">
        <f t="shared" si="54"/>
        <v>-8.261209029419156</v>
      </c>
      <c r="J169" s="1">
        <f t="shared" si="63"/>
        <v>-1.0954814551829404</v>
      </c>
      <c r="K169" s="1">
        <f t="shared" si="64"/>
        <v>2.6165699518128577E-4</v>
      </c>
      <c r="L169" s="1">
        <f t="shared" si="55"/>
        <v>1.4172065008090302E-2</v>
      </c>
      <c r="M169" s="1">
        <f t="shared" si="56"/>
        <v>-0.93147412594158074</v>
      </c>
      <c r="N169" s="1">
        <f t="shared" si="57"/>
        <v>-1.2649894860036729E-2</v>
      </c>
      <c r="O169" s="1">
        <f t="shared" si="58"/>
        <v>0.16161396287249888</v>
      </c>
      <c r="P169" s="1">
        <f t="shared" si="59"/>
        <v>-3.0705731386924946E-3</v>
      </c>
      <c r="Q169" s="1">
        <f t="shared" si="65"/>
        <v>5.8968265734361735E-3</v>
      </c>
      <c r="R169" s="1">
        <f t="shared" si="66"/>
        <v>1.454784084998627E-2</v>
      </c>
      <c r="S169" s="1">
        <f t="shared" si="67"/>
        <v>8.9433044277957272E-2</v>
      </c>
      <c r="T169" s="1">
        <f t="shared" si="68"/>
        <v>2.4065209277273056E-2</v>
      </c>
      <c r="U169" s="1">
        <f t="shared" si="69"/>
        <v>-0.28032093711273409</v>
      </c>
      <c r="V169" s="1">
        <f t="shared" si="70"/>
        <v>-1.0925417262219186E-3</v>
      </c>
      <c r="Y169" s="20">
        <f>+$Z$20*SIGN(SOI!A168)*(ABS(SOI!A168))^$Y$2</f>
        <v>-0.48373542879246362</v>
      </c>
      <c r="Z169" s="20">
        <f t="shared" si="73"/>
        <v>-0.4832662084979093</v>
      </c>
      <c r="AA169" s="19">
        <f>+SIN((AVERAGE(H165:H176)+AVERAGE(H169:H172)/4)*($AA$19+AA168*$AA$18*AVERAGE(G165:G176))*$Y$20+$AA$17) - SIN($AA$17)</f>
        <v>-0.46527437242676228</v>
      </c>
      <c r="AB169" s="19">
        <f>+SIN((AVERAGE(H165:H176)+AVERAGE(H169:H172)*$AB$1)*($AA$19+AB168*$AA$18*AVERAGE(G165:G176))*$Y$20+$AA$17) - SIN($AA$17)+$AB$2</f>
        <v>-0.51182765373979056</v>
      </c>
      <c r="AC169">
        <f t="shared" si="72"/>
        <v>8.8200000000000306E-2</v>
      </c>
      <c r="AD169">
        <f t="shared" si="71"/>
        <v>1.7991836071147016E-2</v>
      </c>
      <c r="AE169">
        <v>1</v>
      </c>
    </row>
    <row r="170" spans="1:31" x14ac:dyDescent="0.25">
      <c r="A170">
        <v>12.333333333333352</v>
      </c>
      <c r="B170" s="2">
        <v>1892.3333333333221</v>
      </c>
      <c r="C170">
        <f>+D170+($D$2+E170+F170)*SOI!A169*IF(B170&gt;$C$18, IF(B170&lt;$C$19,-1,1),1)</f>
        <v>2.2958198158164507</v>
      </c>
      <c r="D170">
        <f>+$D$3*((1-$D$5)*SOI!D169+$D$5*SOI!D168) +   $D$4*((1-$D$5)*SOI!E169+$D$5*SOI!E168)</f>
        <v>0</v>
      </c>
      <c r="E170">
        <f t="shared" si="53"/>
        <v>-2.0891291760788615</v>
      </c>
      <c r="F170">
        <f t="shared" si="60"/>
        <v>-1.0995094569995425</v>
      </c>
      <c r="G170">
        <f t="shared" si="61"/>
        <v>-3.188638633078404</v>
      </c>
      <c r="H170" s="21">
        <f t="shared" si="62"/>
        <v>-0.3392429379189385</v>
      </c>
      <c r="I170" s="37">
        <f t="shared" si="54"/>
        <v>3.0668755602934139</v>
      </c>
      <c r="J170" s="1">
        <f t="shared" si="63"/>
        <v>1.1569933606136968</v>
      </c>
      <c r="K170" s="1">
        <f t="shared" si="64"/>
        <v>-12.493435377195704</v>
      </c>
      <c r="L170" s="1">
        <f t="shared" si="55"/>
        <v>-0.73143516257461838</v>
      </c>
      <c r="M170" s="1">
        <f t="shared" si="56"/>
        <v>-2.6499891079609954</v>
      </c>
      <c r="N170" s="1">
        <f t="shared" si="57"/>
        <v>-0.17085388707105137</v>
      </c>
      <c r="O170" s="1">
        <f t="shared" si="58"/>
        <v>-1.0804516880279118</v>
      </c>
      <c r="P170" s="1">
        <f t="shared" si="59"/>
        <v>0.42491278631280011</v>
      </c>
      <c r="Q170" s="1">
        <f t="shared" si="65"/>
        <v>0.22658418626808022</v>
      </c>
      <c r="R170" s="1">
        <f t="shared" si="66"/>
        <v>-0.20752113116333279</v>
      </c>
      <c r="S170" s="1">
        <f t="shared" si="67"/>
        <v>-0.44842364637229726</v>
      </c>
      <c r="T170" s="1">
        <f t="shared" si="68"/>
        <v>8.3034545772717046</v>
      </c>
      <c r="U170" s="1">
        <f t="shared" si="69"/>
        <v>-14.400860169497706</v>
      </c>
      <c r="V170" s="1">
        <f t="shared" si="70"/>
        <v>2.0420028031569921</v>
      </c>
      <c r="Y170" s="20">
        <f>+$Z$20*SIGN(SOI!A169)*(ABS(SOI!A169))^$Y$2</f>
        <v>-0.50911685347656788</v>
      </c>
      <c r="Z170" s="20">
        <f t="shared" si="73"/>
        <v>-0.48194743475550778</v>
      </c>
      <c r="AA170" s="19">
        <f>+SIN((AVERAGE(H166:H177)+AVERAGE(H170:H173)/4)*($AA$19+AA169*$AA$18*AVERAGE(G166:G177))*$Y$20+$AA$17) - SIN($AA$17)</f>
        <v>-1.1688620435325496</v>
      </c>
      <c r="AB170" s="19">
        <f>+SIN((AVERAGE(H166:H177)+AVERAGE(H170:H173)*$AB$1)*($AA$19+AB169*$AA$18*AVERAGE(G166:G177))*$Y$20+$AA$17) - SIN($AA$17)+$AB$2</f>
        <v>-1.1930949677901674</v>
      </c>
      <c r="AC170">
        <f t="shared" si="72"/>
        <v>8.8800000000000309E-2</v>
      </c>
      <c r="AD170">
        <f t="shared" si="71"/>
        <v>0.68691460877704191</v>
      </c>
      <c r="AE170">
        <v>1</v>
      </c>
    </row>
    <row r="171" spans="1:31" x14ac:dyDescent="0.25">
      <c r="A171">
        <v>12.416666666666686</v>
      </c>
      <c r="B171" s="2">
        <v>1892.4166666666554</v>
      </c>
      <c r="C171">
        <f>+D171+($D$2+E171+F171)*SOI!A170*IF(B171&gt;$C$18, IF(B171&lt;$C$19,-1,1),1)</f>
        <v>-3.1278824139291372</v>
      </c>
      <c r="D171">
        <f>+$D$3*((1-$D$5)*SOI!D170+$D$5*SOI!D169) +   $D$4*((1-$D$5)*SOI!E170+$D$5*SOI!E169)</f>
        <v>0</v>
      </c>
      <c r="E171">
        <f t="shared" si="53"/>
        <v>5.5135221548690119</v>
      </c>
      <c r="F171">
        <f t="shared" si="60"/>
        <v>-2.6009147975787794E-2</v>
      </c>
      <c r="G171">
        <f t="shared" si="61"/>
        <v>5.4875130068932236</v>
      </c>
      <c r="H171" s="21">
        <f t="shared" si="62"/>
        <v>-3.8712698026662926E-2</v>
      </c>
      <c r="I171" s="37">
        <f t="shared" si="54"/>
        <v>-6.5374871137539774</v>
      </c>
      <c r="J171" s="1">
        <f t="shared" si="63"/>
        <v>-0.51233963787992443</v>
      </c>
      <c r="K171" s="1">
        <f t="shared" si="64"/>
        <v>2.993882695489871E-2</v>
      </c>
      <c r="L171" s="1">
        <f t="shared" si="55"/>
        <v>-1.1254278282722838E-2</v>
      </c>
      <c r="M171" s="1">
        <f t="shared" si="56"/>
        <v>-0.55049894112608133</v>
      </c>
      <c r="N171" s="1">
        <f t="shared" si="57"/>
        <v>-2.2411901980266026E-2</v>
      </c>
      <c r="O171" s="1">
        <f t="shared" si="58"/>
        <v>5.0884253910941624</v>
      </c>
      <c r="P171" s="1">
        <f t="shared" si="59"/>
        <v>1.405182819878477E-2</v>
      </c>
      <c r="Q171" s="1">
        <f t="shared" si="65"/>
        <v>6.1744154222458242E-3</v>
      </c>
      <c r="R171" s="1">
        <f t="shared" si="66"/>
        <v>1.2054335280235489E-2</v>
      </c>
      <c r="S171" s="1">
        <f t="shared" si="67"/>
        <v>0.12538830960308855</v>
      </c>
      <c r="T171" s="1">
        <f t="shared" si="68"/>
        <v>-0.60169816656569719</v>
      </c>
      <c r="U171" s="1">
        <f t="shared" si="69"/>
        <v>1.0151638779126626</v>
      </c>
      <c r="V171" s="1">
        <f t="shared" si="70"/>
        <v>8.8581537894453499E-3</v>
      </c>
      <c r="Y171" s="20">
        <f>+$Z$20*SIGN(SOI!A170)*(ABS(SOI!A170))^$Y$2</f>
        <v>-0.45299002199749194</v>
      </c>
      <c r="Z171" s="20">
        <f t="shared" si="73"/>
        <v>-0.47818243626146867</v>
      </c>
      <c r="AA171" s="19">
        <f>+SIN((AVERAGE(H167:H178)+AVERAGE(H171:H174)/4)*($AA$19+AA170*$AA$18*AVERAGE(G167:G178))*$Y$20+$AA$17) - SIN($AA$17)</f>
        <v>-1.1364017008282059</v>
      </c>
      <c r="AB171" s="19">
        <f>+SIN((AVERAGE(H167:H178)+AVERAGE(H171:H174)*$AB$1)*($AA$19+AB170*$AA$18*AVERAGE(G167:G178))*$Y$20+$AA$17) - SIN($AA$17)+$AB$2</f>
        <v>-1.1834781667654375</v>
      </c>
      <c r="AC171">
        <f t="shared" si="72"/>
        <v>8.9400000000000313E-2</v>
      </c>
      <c r="AD171">
        <f t="shared" si="71"/>
        <v>0.65821926456673729</v>
      </c>
      <c r="AE171">
        <v>1</v>
      </c>
    </row>
    <row r="172" spans="1:31" x14ac:dyDescent="0.25">
      <c r="A172">
        <v>12.50000000000002</v>
      </c>
      <c r="B172" s="2">
        <v>1892.4999999999886</v>
      </c>
      <c r="C172">
        <f>+D172+($D$2+E172+F172)*SOI!A171*IF(B172&gt;$C$18, IF(B172&lt;$C$19,-1,1),1)</f>
        <v>7.8029527833734891</v>
      </c>
      <c r="D172">
        <f>+$D$3*((1-$D$5)*SOI!D171+$D$5*SOI!D170) +   $D$4*((1-$D$5)*SOI!E171+$D$5*SOI!E170)</f>
        <v>0</v>
      </c>
      <c r="E172">
        <f t="shared" si="53"/>
        <v>-12.468834603017871</v>
      </c>
      <c r="F172">
        <f t="shared" si="60"/>
        <v>-0.11657311210066079</v>
      </c>
      <c r="G172">
        <f t="shared" si="61"/>
        <v>-12.585407715118532</v>
      </c>
      <c r="H172" s="21">
        <f t="shared" si="62"/>
        <v>-0.10134676061849962</v>
      </c>
      <c r="I172" s="37">
        <f t="shared" si="54"/>
        <v>7.4566815679907013</v>
      </c>
      <c r="J172" s="1">
        <f t="shared" si="63"/>
        <v>4.1207340312260987</v>
      </c>
      <c r="K172" s="1">
        <f t="shared" si="64"/>
        <v>-4.6356971292104178E-2</v>
      </c>
      <c r="L172" s="1">
        <f t="shared" si="55"/>
        <v>-4.0372059189005688E-3</v>
      </c>
      <c r="M172" s="1">
        <f t="shared" si="56"/>
        <v>-3.8818465516021572</v>
      </c>
      <c r="N172" s="1">
        <f t="shared" si="57"/>
        <v>-8.9280769314411285E-2</v>
      </c>
      <c r="O172" s="1">
        <f t="shared" si="58"/>
        <v>-9.7601067820928193</v>
      </c>
      <c r="P172" s="1">
        <f t="shared" si="59"/>
        <v>3.1621225363153968E-2</v>
      </c>
      <c r="Q172" s="1">
        <f t="shared" si="65"/>
        <v>0.17344306171395046</v>
      </c>
      <c r="R172" s="1">
        <f t="shared" si="66"/>
        <v>-0.38622386321964292</v>
      </c>
      <c r="S172" s="1">
        <f t="shared" si="67"/>
        <v>-0.56973251871135666</v>
      </c>
      <c r="T172" s="1">
        <f t="shared" si="68"/>
        <v>0.4140121608045727</v>
      </c>
      <c r="U172" s="1">
        <f t="shared" si="69"/>
        <v>-2.6056541530244375</v>
      </c>
      <c r="V172" s="1">
        <f t="shared" si="70"/>
        <v>7.9408737152371289E-2</v>
      </c>
      <c r="Y172" s="20">
        <f>+$Z$20*SIGN(SOI!A171)*(ABS(SOI!A171))^$Y$2</f>
        <v>-0.47244043331034624</v>
      </c>
      <c r="Z172" s="20">
        <f t="shared" si="73"/>
        <v>-0.46722188439168327</v>
      </c>
      <c r="AA172" s="19">
        <f>+SIN((AVERAGE(H168:H179)+AVERAGE(H172:H175)/4)*($AA$19+AA171*$AA$18*AVERAGE(G168:G179))*$Y$20+$AA$17) - SIN($AA$17)</f>
        <v>-0.92259271854152081</v>
      </c>
      <c r="AB172" s="19">
        <f>+SIN((AVERAGE(H168:H179)+AVERAGE(H172:H175)*$AB$1)*($AA$19+AB171*$AA$18*AVERAGE(G168:G179))*$Y$20+$AA$17) - SIN($AA$17)+$AB$2</f>
        <v>-1.0015278507821066</v>
      </c>
      <c r="AC172">
        <f t="shared" si="72"/>
        <v>9.0000000000000316E-2</v>
      </c>
      <c r="AD172">
        <f t="shared" si="71"/>
        <v>0.45537083414983753</v>
      </c>
      <c r="AE172">
        <v>1</v>
      </c>
    </row>
    <row r="173" spans="1:31" x14ac:dyDescent="0.25">
      <c r="A173">
        <v>12.583333333333353</v>
      </c>
      <c r="B173" s="2">
        <v>1892.5833333333219</v>
      </c>
      <c r="C173">
        <f>+D173+($D$2+E173+F173)*SOI!A172*IF(B173&gt;$C$18, IF(B173&lt;$C$19,-1,1),1)</f>
        <v>2.284808306968459</v>
      </c>
      <c r="D173">
        <f>+$D$3*((1-$D$5)*SOI!D172+$D$5*SOI!D171) +   $D$4*((1-$D$5)*SOI!E172+$D$5*SOI!E171)</f>
        <v>0</v>
      </c>
      <c r="E173">
        <f t="shared" si="53"/>
        <v>-3.6480552375080393</v>
      </c>
      <c r="F173">
        <f t="shared" si="60"/>
        <v>2.1375385177151984E-2</v>
      </c>
      <c r="G173">
        <f t="shared" si="61"/>
        <v>-3.6266798523308874</v>
      </c>
      <c r="H173" s="21">
        <f t="shared" si="62"/>
        <v>-1.8466186008464211E-2</v>
      </c>
      <c r="I173" s="37">
        <f t="shared" si="54"/>
        <v>-1.1394873318804681</v>
      </c>
      <c r="J173" s="1">
        <f t="shared" si="63"/>
        <v>9.8791974246040651E-2</v>
      </c>
      <c r="K173" s="1">
        <f t="shared" si="64"/>
        <v>-1.5266137394889536E-5</v>
      </c>
      <c r="L173" s="1">
        <f t="shared" si="55"/>
        <v>3.4061123176552573E-3</v>
      </c>
      <c r="M173" s="1">
        <f t="shared" si="56"/>
        <v>0.60900595582471084</v>
      </c>
      <c r="N173" s="1">
        <f t="shared" si="57"/>
        <v>1.6499072632208782E-2</v>
      </c>
      <c r="O173" s="1">
        <f t="shared" si="58"/>
        <v>-0.48163973973245539</v>
      </c>
      <c r="P173" s="1">
        <f t="shared" si="59"/>
        <v>-2.5011918266566356E-4</v>
      </c>
      <c r="Q173" s="1">
        <f t="shared" si="65"/>
        <v>5.028537786243556E-3</v>
      </c>
      <c r="R173" s="1">
        <f t="shared" si="66"/>
        <v>1.7111488676774199E-3</v>
      </c>
      <c r="S173" s="1">
        <f t="shared" si="67"/>
        <v>-1.6089276789655306E-2</v>
      </c>
      <c r="T173" s="1">
        <f t="shared" si="68"/>
        <v>-1.7236889809244118E-2</v>
      </c>
      <c r="U173" s="1">
        <f t="shared" si="69"/>
        <v>-3.149553435726185E-3</v>
      </c>
      <c r="V173" s="1">
        <f t="shared" si="70"/>
        <v>1.1607486986280273E-4</v>
      </c>
      <c r="Y173" s="20">
        <f>+$Z$20*SIGN(SOI!A172)*(ABS(SOI!A172))^$Y$2</f>
        <v>-0.47623519786721158</v>
      </c>
      <c r="Z173" s="20">
        <f t="shared" si="73"/>
        <v>-0.52310682147351362</v>
      </c>
      <c r="AA173" s="19">
        <f>+SIN((AVERAGE(H169:H180)+AVERAGE(H173:H176)/4)*($AA$19+AA172*$AA$18*AVERAGE(G169:G180))*$Y$20+$AA$17) - SIN($AA$17)</f>
        <v>-1.0560986647409278</v>
      </c>
      <c r="AB173" s="19">
        <f>+SIN((AVERAGE(H169:H180)+AVERAGE(H173:H176)*$AB$1)*($AA$19+AB172*$AA$18*AVERAGE(G169:G180))*$Y$20+$AA$17) - SIN($AA$17)+$AB$2</f>
        <v>-0.77951058296698084</v>
      </c>
      <c r="AC173">
        <f t="shared" si="72"/>
        <v>9.0600000000000319E-2</v>
      </c>
      <c r="AD173">
        <f t="shared" si="71"/>
        <v>0.53299184326741422</v>
      </c>
      <c r="AE173">
        <v>1</v>
      </c>
    </row>
    <row r="174" spans="1:31" x14ac:dyDescent="0.25">
      <c r="A174">
        <v>12.666666666666687</v>
      </c>
      <c r="B174" s="2">
        <v>1892.6666666666551</v>
      </c>
      <c r="C174">
        <f>+D174+($D$2+E174+F174)*SOI!A173*IF(B174&gt;$C$18, IF(B174&lt;$C$19,-1,1),1)</f>
        <v>26.308390926541129</v>
      </c>
      <c r="D174">
        <f>+$D$3*((1-$D$5)*SOI!D173+$D$5*SOI!D172) +   $D$4*((1-$D$5)*SOI!E173+$D$5*SOI!E172)</f>
        <v>0</v>
      </c>
      <c r="E174">
        <f t="shared" si="53"/>
        <v>-23.521661676711638</v>
      </c>
      <c r="F174">
        <f t="shared" si="60"/>
        <v>-1.0656195630464258</v>
      </c>
      <c r="G174">
        <f t="shared" si="61"/>
        <v>-24.587281239758063</v>
      </c>
      <c r="H174" s="21">
        <f t="shared" si="62"/>
        <v>-0.85767639981434263</v>
      </c>
      <c r="I174" s="37">
        <f t="shared" si="54"/>
        <v>-25.421560735434131</v>
      </c>
      <c r="J174" s="1">
        <f t="shared" si="63"/>
        <v>-54.692773624961788</v>
      </c>
      <c r="K174" s="1">
        <f t="shared" si="64"/>
        <v>-8.9138454429121321</v>
      </c>
      <c r="L174" s="1">
        <f t="shared" si="55"/>
        <v>-0.66167871179063165</v>
      </c>
      <c r="M174" s="1">
        <f t="shared" si="56"/>
        <v>-15.112527872209055</v>
      </c>
      <c r="N174" s="1">
        <f t="shared" si="57"/>
        <v>-8.938437263284417E-2</v>
      </c>
      <c r="O174" s="1">
        <f t="shared" si="58"/>
        <v>-2.6953265123552419</v>
      </c>
      <c r="P174" s="1">
        <f t="shared" si="59"/>
        <v>0.13434009964527988</v>
      </c>
      <c r="Q174" s="1">
        <f t="shared" si="65"/>
        <v>0.67601970437519066</v>
      </c>
      <c r="R174" s="1">
        <f t="shared" si="66"/>
        <v>5.1321358041136707</v>
      </c>
      <c r="S174" s="1">
        <f t="shared" si="67"/>
        <v>1.9446045331565782</v>
      </c>
      <c r="T174" s="1">
        <f t="shared" si="68"/>
        <v>18.738558242785714</v>
      </c>
      <c r="U174" s="1">
        <f t="shared" si="69"/>
        <v>37.739866117306029</v>
      </c>
      <c r="V174" s="1">
        <f t="shared" si="70"/>
        <v>0.33775278019621674</v>
      </c>
      <c r="Y174" s="20">
        <f>+$Z$20*SIGN(SOI!A173)*(ABS(SOI!A173))^$Y$2</f>
        <v>-0.62064483324298325</v>
      </c>
      <c r="Z174" s="20">
        <f t="shared" si="73"/>
        <v>-0.61382016852440202</v>
      </c>
      <c r="AA174" s="19">
        <f>+SIN((AVERAGE(H170:H181)+AVERAGE(H174:H177)/4)*($AA$19+AA173*$AA$18*AVERAGE(G170:G181))*$Y$20+$AA$17) - SIN($AA$17)</f>
        <v>-1.2238297764599078</v>
      </c>
      <c r="AB174" s="19">
        <f>+SIN((AVERAGE(H170:H181)+AVERAGE(H174:H177)*$AB$1)*($AA$19+AB173*$AA$18*AVERAGE(G170:G181))*$Y$20+$AA$17) - SIN($AA$17)+$AB$2</f>
        <v>-0.77113283668001342</v>
      </c>
      <c r="AC174">
        <f t="shared" si="72"/>
        <v>9.1200000000000322E-2</v>
      </c>
      <c r="AD174">
        <f t="shared" si="71"/>
        <v>0.61000960793550574</v>
      </c>
      <c r="AE174">
        <v>1</v>
      </c>
    </row>
    <row r="175" spans="1:31" x14ac:dyDescent="0.25">
      <c r="A175">
        <v>12.750000000000021</v>
      </c>
      <c r="B175" s="2">
        <v>1892.7499999999884</v>
      </c>
      <c r="C175">
        <f>+D175+($D$2+E175+F175)*SOI!A174*IF(B175&gt;$C$18, IF(B175&lt;$C$19,-1,1),1)</f>
        <v>10.191438022877916</v>
      </c>
      <c r="D175">
        <f>+$D$3*((1-$D$5)*SOI!D174+$D$5*SOI!D173) +   $D$4*((1-$D$5)*SOI!E174+$D$5*SOI!E173)</f>
        <v>0</v>
      </c>
      <c r="E175">
        <f t="shared" si="53"/>
        <v>-6.5637125599395603</v>
      </c>
      <c r="F175">
        <f t="shared" si="60"/>
        <v>-5.4104338033112098E-2</v>
      </c>
      <c r="G175">
        <f t="shared" si="61"/>
        <v>-6.6178168979726726</v>
      </c>
      <c r="H175" s="21">
        <f t="shared" si="62"/>
        <v>-0.17523313325296033</v>
      </c>
      <c r="I175" s="37">
        <f t="shared" si="54"/>
        <v>-8.1722697473591666</v>
      </c>
      <c r="J175" s="1">
        <f t="shared" si="63"/>
        <v>0.46099037415548261</v>
      </c>
      <c r="K175" s="1">
        <f t="shared" si="64"/>
        <v>-0.13640510162940819</v>
      </c>
      <c r="L175" s="1">
        <f t="shared" si="55"/>
        <v>-3.1155371208099737E-2</v>
      </c>
      <c r="M175" s="1">
        <f t="shared" si="56"/>
        <v>0.39624020588395337</v>
      </c>
      <c r="N175" s="1">
        <f t="shared" si="57"/>
        <v>2.356108979206439E-2</v>
      </c>
      <c r="O175" s="1">
        <f t="shared" si="58"/>
        <v>-4.9313277721752344</v>
      </c>
      <c r="P175" s="1">
        <f t="shared" si="59"/>
        <v>2.3863433217436409E-2</v>
      </c>
      <c r="Q175" s="1">
        <f t="shared" si="65"/>
        <v>4.6721261308564693E-3</v>
      </c>
      <c r="R175" s="1">
        <f t="shared" si="66"/>
        <v>1.1402335800416221E-2</v>
      </c>
      <c r="S175" s="1">
        <f t="shared" si="67"/>
        <v>-0.16478040084087439</v>
      </c>
      <c r="T175" s="1">
        <f t="shared" si="68"/>
        <v>1.6142635012716671</v>
      </c>
      <c r="U175" s="1">
        <f t="shared" si="69"/>
        <v>2.1551033283426668</v>
      </c>
      <c r="V175" s="1">
        <f t="shared" si="70"/>
        <v>-1.581466402977616E-2</v>
      </c>
      <c r="Y175" s="20">
        <f>+$Z$20*SIGN(SOI!A174)*(ABS(SOI!A174))^$Y$2</f>
        <v>-0.74458047446301101</v>
      </c>
      <c r="Z175" s="20">
        <f t="shared" si="73"/>
        <v>-0.70963356507352426</v>
      </c>
      <c r="AA175" s="19">
        <f>+SIN((AVERAGE(H171:H182)+AVERAGE(H175:H178)/4)*($AA$19+AA174*$AA$18*AVERAGE(G171:G182))*$Y$20+$AA$17) - SIN($AA$17)</f>
        <v>-1.2512393422742334</v>
      </c>
      <c r="AB175" s="19">
        <f>+SIN((AVERAGE(H171:H182)+AVERAGE(H175:H178)*$AB$1)*($AA$19+AB174*$AA$18*AVERAGE(G171:G182))*$Y$20+$AA$17) - SIN($AA$17)+$AB$2</f>
        <v>-0.75761437249832819</v>
      </c>
      <c r="AC175">
        <f t="shared" si="72"/>
        <v>9.1800000000000326E-2</v>
      </c>
      <c r="AD175">
        <f t="shared" si="71"/>
        <v>0.54160577720070913</v>
      </c>
      <c r="AE175">
        <v>1</v>
      </c>
    </row>
    <row r="176" spans="1:31" x14ac:dyDescent="0.25">
      <c r="A176">
        <v>12.833333333333355</v>
      </c>
      <c r="B176" s="2">
        <v>1892.8333333333217</v>
      </c>
      <c r="C176">
        <f>+D176+($D$2+E176+F176)*SOI!A175*IF(B176&gt;$C$18, IF(B176&lt;$C$19,-1,1),1)</f>
        <v>68.687259004246584</v>
      </c>
      <c r="D176">
        <f>+$D$3*((1-$D$5)*SOI!D175+$D$5*SOI!D174) +   $D$4*((1-$D$5)*SOI!E175+$D$5*SOI!E174)</f>
        <v>0</v>
      </c>
      <c r="E176">
        <f t="shared" si="53"/>
        <v>-41.416027394741874</v>
      </c>
      <c r="F176">
        <f t="shared" si="60"/>
        <v>-0.9835152004720622</v>
      </c>
      <c r="G176">
        <f t="shared" si="61"/>
        <v>-42.399542595213937</v>
      </c>
      <c r="H176" s="21">
        <f t="shared" si="62"/>
        <v>5.7471216748417557</v>
      </c>
      <c r="I176" s="37">
        <f t="shared" si="54"/>
        <v>-32.177833494003188</v>
      </c>
      <c r="J176" s="1">
        <f t="shared" si="63"/>
        <v>115.58177581819271</v>
      </c>
      <c r="K176" s="1">
        <f t="shared" si="64"/>
        <v>-70.00811847987481</v>
      </c>
      <c r="L176" s="1">
        <f t="shared" si="55"/>
        <v>-9.6584973766949245E-2</v>
      </c>
      <c r="M176" s="1">
        <f t="shared" si="56"/>
        <v>25.231434326769747</v>
      </c>
      <c r="N176" s="1">
        <f t="shared" si="57"/>
        <v>0.79876907570878752</v>
      </c>
      <c r="O176" s="1">
        <f t="shared" si="58"/>
        <v>-40.07731983523594</v>
      </c>
      <c r="P176" s="1">
        <f t="shared" si="59"/>
        <v>0.48611528984845354</v>
      </c>
      <c r="Q176" s="1">
        <f t="shared" si="65"/>
        <v>10.086112918664936</v>
      </c>
      <c r="R176" s="1">
        <f t="shared" si="66"/>
        <v>96.920847046616075</v>
      </c>
      <c r="S176" s="1">
        <f t="shared" si="67"/>
        <v>-21.996092141372696</v>
      </c>
      <c r="T176" s="1">
        <f t="shared" si="68"/>
        <v>40.671094892055734</v>
      </c>
      <c r="U176" s="1">
        <f t="shared" si="69"/>
        <v>172.85763236774767</v>
      </c>
      <c r="V176" s="1">
        <f t="shared" si="70"/>
        <v>-10.921749069262768</v>
      </c>
      <c r="Y176" s="20">
        <f>+$Z$20*SIGN(SOI!A175)*(ABS(SOI!A175))^$Y$2</f>
        <v>-0.76367538751457864</v>
      </c>
      <c r="Z176" s="20">
        <f t="shared" si="73"/>
        <v>-0.72000757004689586</v>
      </c>
      <c r="AA176" s="19">
        <f>+SIN((AVERAGE(H172:H183)+AVERAGE(H176:H179)/4)*($AA$19+AA175*$AA$18*AVERAGE(G172:G183))*$Y$20+$AA$17) - SIN($AA$17)</f>
        <v>-1.2633132609675342</v>
      </c>
      <c r="AB176" s="19">
        <f>+SIN((AVERAGE(H172:H183)+AVERAGE(H176:H179)*$AB$1)*($AA$19+AB175*$AA$18*AVERAGE(G172:G183))*$Y$20+$AA$17) - SIN($AA$17)+$AB$2</f>
        <v>-0.74381470944686301</v>
      </c>
      <c r="AC176">
        <f t="shared" si="72"/>
        <v>9.2400000000000329E-2</v>
      </c>
      <c r="AD176">
        <f t="shared" si="71"/>
        <v>0.5433056909206383</v>
      </c>
      <c r="AE176">
        <v>1</v>
      </c>
    </row>
    <row r="177" spans="1:31" x14ac:dyDescent="0.25">
      <c r="A177">
        <v>12.916666666666689</v>
      </c>
      <c r="B177" s="2">
        <v>1892.9166666666549</v>
      </c>
      <c r="C177">
        <f>+D177+($D$2+E177+F177)*SOI!A176*IF(B177&gt;$C$18, IF(B177&lt;$C$19,-1,1),1)</f>
        <v>-573.67769844477834</v>
      </c>
      <c r="D177">
        <f>+$D$3*((1-$D$5)*SOI!D176+$D$5*SOI!D175) +   $D$4*((1-$D$5)*SOI!E176+$D$5*SOI!E175)</f>
        <v>0</v>
      </c>
      <c r="E177">
        <f t="shared" si="53"/>
        <v>486.38948120095358</v>
      </c>
      <c r="F177">
        <f t="shared" si="60"/>
        <v>-0.22194014605668644</v>
      </c>
      <c r="G177">
        <f t="shared" si="61"/>
        <v>486.1675410548969</v>
      </c>
      <c r="H177" s="21">
        <f t="shared" si="62"/>
        <v>3.5075177218441507</v>
      </c>
      <c r="I177" s="37">
        <f t="shared" si="54"/>
        <v>-53.957187663841061</v>
      </c>
      <c r="J177" s="1">
        <f t="shared" si="63"/>
        <v>31.559172298191307</v>
      </c>
      <c r="K177" s="1">
        <f t="shared" si="64"/>
        <v>2.5497831329126055</v>
      </c>
      <c r="L177" s="1">
        <f t="shared" si="55"/>
        <v>-6.6951836753381816E-3</v>
      </c>
      <c r="M177" s="1">
        <f t="shared" si="56"/>
        <v>4.1085225576620674</v>
      </c>
      <c r="N177" s="1">
        <f t="shared" si="57"/>
        <v>0.63108760464914782</v>
      </c>
      <c r="O177" s="1">
        <f t="shared" si="58"/>
        <v>176.13851534678633</v>
      </c>
      <c r="P177" s="1">
        <f t="shared" si="59"/>
        <v>5.8114636889262425E-2</v>
      </c>
      <c r="Q177" s="1">
        <f t="shared" si="65"/>
        <v>1.2975854575444672</v>
      </c>
      <c r="R177" s="1">
        <f t="shared" si="66"/>
        <v>20.908450552209619</v>
      </c>
      <c r="S177" s="1">
        <f t="shared" si="67"/>
        <v>-29.141133668217169</v>
      </c>
      <c r="T177" s="1">
        <f t="shared" si="68"/>
        <v>-12.390660417689505</v>
      </c>
      <c r="U177" s="1">
        <f t="shared" si="69"/>
        <v>34.651920786614298</v>
      </c>
      <c r="V177" s="1">
        <f t="shared" si="70"/>
        <v>-1.0315893478284994</v>
      </c>
      <c r="Y177" s="20">
        <f>+$Z$20*SIGN(SOI!A176)*(ABS(SOI!A176))^$Y$2</f>
        <v>-0.65176684816309804</v>
      </c>
      <c r="Z177" s="20">
        <f t="shared" si="73"/>
        <v>-0.693624816643308</v>
      </c>
      <c r="AA177" s="19">
        <f>+SIN((AVERAGE(H173:H184)+AVERAGE(H177:H180)/4)*($AA$19+AA176*$AA$18*AVERAGE(G173:G184))*$Y$20+$AA$17) - SIN($AA$17)</f>
        <v>-0.95130032705347634</v>
      </c>
      <c r="AB177" s="19">
        <f>+SIN((AVERAGE(H173:H184)+AVERAGE(H177:H180)*$AB$1)*($AA$19+AB176*$AA$18*AVERAGE(G173:G184))*$Y$20+$AA$17) - SIN($AA$17)+$AB$2</f>
        <v>-0.72436644584768661</v>
      </c>
      <c r="AC177">
        <f t="shared" si="72"/>
        <v>9.3000000000000332E-2</v>
      </c>
      <c r="AD177">
        <f t="shared" si="71"/>
        <v>0.25767551041016834</v>
      </c>
      <c r="AE177">
        <v>1</v>
      </c>
    </row>
    <row r="178" spans="1:31" x14ac:dyDescent="0.25">
      <c r="A178">
        <v>13.000000000000023</v>
      </c>
      <c r="B178" s="2">
        <v>1892.9999999999882</v>
      </c>
      <c r="C178">
        <f>+D178+($D$2+E178+F178)*SOI!A177*IF(B178&gt;$C$18, IF(B178&lt;$C$19,-1,1),1)</f>
        <v>-6.1150712626569437</v>
      </c>
      <c r="D178">
        <f>+$D$3*((1-$D$5)*SOI!D177+$D$5*SOI!D176) +   $D$4*((1-$D$5)*SOI!E177+$D$5*SOI!E176)</f>
        <v>0</v>
      </c>
      <c r="E178">
        <f t="shared" si="53"/>
        <v>0.52174827391007739</v>
      </c>
      <c r="F178">
        <f t="shared" si="60"/>
        <v>4.4498543786565437</v>
      </c>
      <c r="G178">
        <f t="shared" si="61"/>
        <v>4.971602652566621</v>
      </c>
      <c r="H178" s="21">
        <f t="shared" si="62"/>
        <v>-0.18751363884331473</v>
      </c>
      <c r="I178" s="37">
        <f t="shared" si="54"/>
        <v>-2.634769830894979</v>
      </c>
      <c r="J178" s="1">
        <f t="shared" si="63"/>
        <v>-45.095885970482485</v>
      </c>
      <c r="K178" s="1">
        <f t="shared" si="64"/>
        <v>3.1859872130849819E-5</v>
      </c>
      <c r="L178" s="1">
        <f t="shared" si="55"/>
        <v>2.4016851360548608</v>
      </c>
      <c r="M178" s="1">
        <f t="shared" si="56"/>
        <v>-120.22744517753732</v>
      </c>
      <c r="N178" s="1">
        <f t="shared" si="57"/>
        <v>-1.4307564330472136</v>
      </c>
      <c r="O178" s="1">
        <f t="shared" si="58"/>
        <v>2.1599520317496488E-2</v>
      </c>
      <c r="P178" s="1">
        <f t="shared" si="59"/>
        <v>-1.650756301432988E-5</v>
      </c>
      <c r="Q178" s="1">
        <f t="shared" si="65"/>
        <v>86.08549269683084</v>
      </c>
      <c r="R178" s="1">
        <f t="shared" si="66"/>
        <v>67.734390369063149</v>
      </c>
      <c r="S178" s="1">
        <f t="shared" si="67"/>
        <v>3.2260855253761616</v>
      </c>
      <c r="T178" s="1">
        <f t="shared" si="68"/>
        <v>0.54505183247768574</v>
      </c>
      <c r="U178" s="1">
        <f t="shared" si="69"/>
        <v>-4.8063802301702424E-4</v>
      </c>
      <c r="V178" s="1">
        <f t="shared" si="70"/>
        <v>-6.6432461004258838E-4</v>
      </c>
      <c r="Y178" s="20">
        <f>+$Z$20*SIGN(SOI!A177)*(ABS(SOI!A177))^$Y$2</f>
        <v>-0.66543221425224774</v>
      </c>
      <c r="Z178" s="20">
        <f t="shared" si="73"/>
        <v>-0.65447295196316591</v>
      </c>
      <c r="AA178" s="19">
        <f>+SIN((AVERAGE(H174:H185)+AVERAGE(H178:H181)/4)*($AA$19+AA177*$AA$18*AVERAGE(G174:G185))*$Y$20+$AA$17) - SIN($AA$17)</f>
        <v>-0.63895693880137117</v>
      </c>
      <c r="AB178" s="19">
        <f>+SIN((AVERAGE(H174:H185)+AVERAGE(H178:H181)*$AB$1)*($AA$19+AB177*$AA$18*AVERAGE(G174:G185))*$Y$20+$AA$17) - SIN($AA$17)+$AB$2</f>
        <v>-0.70548571802215321</v>
      </c>
      <c r="AC178">
        <f t="shared" si="72"/>
        <v>9.3600000000000336E-2</v>
      </c>
      <c r="AD178">
        <f t="shared" si="71"/>
        <v>1.5516013161794739E-2</v>
      </c>
      <c r="AE178">
        <v>1</v>
      </c>
    </row>
    <row r="179" spans="1:31" x14ac:dyDescent="0.25">
      <c r="A179">
        <v>13.083333333333357</v>
      </c>
      <c r="B179" s="2">
        <v>1893.0833333333214</v>
      </c>
      <c r="C179">
        <f>+D179+($D$2+E179+F179)*SOI!A178*IF(B179&gt;$C$18, IF(B179&lt;$C$19,-1,1),1)</f>
        <v>32.7496803766848</v>
      </c>
      <c r="D179">
        <f>+$D$3*((1-$D$5)*SOI!D178+$D$5*SOI!D177) +   $D$4*((1-$D$5)*SOI!E178+$D$5*SOI!E177)</f>
        <v>0</v>
      </c>
      <c r="E179">
        <f t="shared" si="53"/>
        <v>-28.465519440370613</v>
      </c>
      <c r="F179">
        <f t="shared" si="60"/>
        <v>0.23303635702164455</v>
      </c>
      <c r="G179">
        <f t="shared" si="61"/>
        <v>-28.232483083348967</v>
      </c>
      <c r="H179" s="21">
        <f t="shared" si="62"/>
        <v>0.58111822710365268</v>
      </c>
      <c r="I179" s="37">
        <f t="shared" si="54"/>
        <v>35.653949003906739</v>
      </c>
      <c r="J179" s="1">
        <f t="shared" si="63"/>
        <v>11.132573727688905</v>
      </c>
      <c r="K179" s="1">
        <f t="shared" si="64"/>
        <v>-3.3624858186044277</v>
      </c>
      <c r="L179" s="1">
        <f t="shared" si="55"/>
        <v>0.14127922165507611</v>
      </c>
      <c r="M179" s="1">
        <f t="shared" si="56"/>
        <v>-2.1932963598290174</v>
      </c>
      <c r="N179" s="1">
        <f t="shared" si="57"/>
        <v>7.8982058663012319E-2</v>
      </c>
      <c r="O179" s="1">
        <f t="shared" si="58"/>
        <v>-13.71553449909878</v>
      </c>
      <c r="P179" s="1">
        <f t="shared" si="59"/>
        <v>-4.6641074063891161E-2</v>
      </c>
      <c r="Q179" s="1">
        <f t="shared" si="65"/>
        <v>-8.6693474889341579E-2</v>
      </c>
      <c r="R179" s="1">
        <f t="shared" si="66"/>
        <v>0.92306147345744127</v>
      </c>
      <c r="S179" s="1">
        <f t="shared" si="67"/>
        <v>2.409925270583126</v>
      </c>
      <c r="T179" s="1">
        <f t="shared" si="68"/>
        <v>-20.359572650635116</v>
      </c>
      <c r="U179" s="1">
        <f t="shared" si="69"/>
        <v>18.376748037400173</v>
      </c>
      <c r="V179" s="1">
        <f t="shared" si="70"/>
        <v>0.10361643894873214</v>
      </c>
      <c r="Y179" s="20">
        <f>+$Z$20*SIGN(SOI!A178)*(ABS(SOI!A178))^$Y$2</f>
        <v>-0.64621979347415215</v>
      </c>
      <c r="Z179" s="20">
        <f t="shared" si="73"/>
        <v>-0.65992791872262213</v>
      </c>
      <c r="AA179" s="19">
        <f>+SIN((AVERAGE(H175:H186)+AVERAGE(H179:H182)/4)*($AA$19+AA178*$AA$18*AVERAGE(G175:G186))*$Y$20+$AA$17) - SIN($AA$17)</f>
        <v>-1.000778934124587</v>
      </c>
      <c r="AB179" s="19">
        <f>+SIN((AVERAGE(H175:H186)+AVERAGE(H179:H182)*$AB$1)*($AA$19+AB178*$AA$18*AVERAGE(G175:G186))*$Y$20+$AA$17) - SIN($AA$17)+$AB$2</f>
        <v>-1.0944806602356736</v>
      </c>
      <c r="AC179">
        <f t="shared" si="72"/>
        <v>9.4200000000000339E-2</v>
      </c>
      <c r="AD179">
        <f t="shared" si="71"/>
        <v>0.34085101540196483</v>
      </c>
      <c r="AE179">
        <v>1</v>
      </c>
    </row>
    <row r="180" spans="1:31" x14ac:dyDescent="0.25">
      <c r="A180">
        <v>13.166666666666691</v>
      </c>
      <c r="B180" s="2">
        <v>1893.1666666666547</v>
      </c>
      <c r="C180">
        <f>+D180+($D$2+E180+F180)*SOI!A179*IF(B180&gt;$C$18, IF(B180&lt;$C$19,-1,1),1)</f>
        <v>12.072365803954565</v>
      </c>
      <c r="D180">
        <f>+$D$3*((1-$D$5)*SOI!D179+$D$5*SOI!D178) +   $D$4*((1-$D$5)*SOI!E179+$D$5*SOI!E178)</f>
        <v>0</v>
      </c>
      <c r="E180">
        <f t="shared" si="53"/>
        <v>-8.5511418281041145</v>
      </c>
      <c r="F180">
        <f t="shared" si="60"/>
        <v>-1.1846370460527922</v>
      </c>
      <c r="G180">
        <f t="shared" si="61"/>
        <v>-9.7357788741569067</v>
      </c>
      <c r="H180" s="21">
        <f t="shared" si="62"/>
        <v>-1.576738451498171</v>
      </c>
      <c r="I180" s="37">
        <f t="shared" si="54"/>
        <v>8.4269905741360187</v>
      </c>
      <c r="J180" s="1">
        <f t="shared" si="63"/>
        <v>16.708271765458978</v>
      </c>
      <c r="K180" s="1">
        <f t="shared" si="64"/>
        <v>-46.429565529035678</v>
      </c>
      <c r="L180" s="1">
        <f t="shared" si="55"/>
        <v>-0.22091229610208657</v>
      </c>
      <c r="M180" s="1">
        <f t="shared" si="56"/>
        <v>-13.92734709799468</v>
      </c>
      <c r="N180" s="1">
        <f t="shared" si="57"/>
        <v>-0.90087503794282986</v>
      </c>
      <c r="O180" s="1">
        <f t="shared" si="58"/>
        <v>-9.6263626727323448</v>
      </c>
      <c r="P180" s="1">
        <f t="shared" si="59"/>
        <v>0.58682907394916439</v>
      </c>
      <c r="Q180" s="1">
        <f t="shared" si="65"/>
        <v>6.2790450104785078</v>
      </c>
      <c r="R180" s="1">
        <f t="shared" si="66"/>
        <v>-15.801658778042343</v>
      </c>
      <c r="S180" s="1">
        <f t="shared" si="67"/>
        <v>-6.4968755662318172</v>
      </c>
      <c r="T180" s="1">
        <f t="shared" si="68"/>
        <v>22.343938981822063</v>
      </c>
      <c r="U180" s="1">
        <f t="shared" si="69"/>
        <v>-54.648294090303516</v>
      </c>
      <c r="V180" s="1">
        <f t="shared" si="70"/>
        <v>14.869893087632017</v>
      </c>
      <c r="Y180" s="20">
        <f>+$Z$20*SIGN(SOI!A179)*(ABS(SOI!A179))^$Y$2</f>
        <v>-0.6681317484414665</v>
      </c>
      <c r="Z180" s="20">
        <f t="shared" si="73"/>
        <v>-0.66615227602440363</v>
      </c>
      <c r="AA180" s="19">
        <f>+SIN((AVERAGE(H176:H187)+AVERAGE(H180:H183)/4)*($AA$19+AA179*$AA$18*AVERAGE(G176:G187))*$Y$20+$AA$17) - SIN($AA$17)</f>
        <v>-1.0281701521729449</v>
      </c>
      <c r="AB180" s="19">
        <f>+SIN((AVERAGE(H176:H187)+AVERAGE(H180:H183)*$AB$1)*($AA$19+AB179*$AA$18*AVERAGE(G176:G187))*$Y$20+$AA$17) - SIN($AA$17)+$AB$2</f>
        <v>-1.1612157049626397</v>
      </c>
      <c r="AC180">
        <f t="shared" si="72"/>
        <v>9.4800000000000342E-2</v>
      </c>
      <c r="AD180">
        <f t="shared" si="71"/>
        <v>0.36201787614854131</v>
      </c>
      <c r="AE180">
        <v>1</v>
      </c>
    </row>
    <row r="181" spans="1:31" x14ac:dyDescent="0.25">
      <c r="A181">
        <v>13.250000000000025</v>
      </c>
      <c r="B181" s="2">
        <v>1893.2499999999879</v>
      </c>
      <c r="C181">
        <f>+D181+($D$2+E181+F181)*SOI!A180*IF(B181&gt;$C$18, IF(B181&lt;$C$19,-1,1),1)</f>
        <v>21.294874371980377</v>
      </c>
      <c r="D181">
        <f>+$D$3*((1-$D$5)*SOI!D180+$D$5*SOI!D179) +   $D$4*((1-$D$5)*SOI!E180+$D$5*SOI!E179)</f>
        <v>0</v>
      </c>
      <c r="E181">
        <f t="shared" si="53"/>
        <v>-16.428314483724421</v>
      </c>
      <c r="F181">
        <f t="shared" si="60"/>
        <v>4.7641889893362155E-2</v>
      </c>
      <c r="G181">
        <f t="shared" si="61"/>
        <v>-16.380672593831058</v>
      </c>
      <c r="H181" s="21">
        <f t="shared" si="62"/>
        <v>-0.14729151008703903</v>
      </c>
      <c r="I181" s="37">
        <f t="shared" si="54"/>
        <v>1.5475556343796184</v>
      </c>
      <c r="J181" s="1">
        <f t="shared" si="63"/>
        <v>-0.27580216030237353</v>
      </c>
      <c r="K181" s="1">
        <f t="shared" si="64"/>
        <v>-9.2981604237065557E-3</v>
      </c>
      <c r="L181" s="1">
        <f t="shared" si="55"/>
        <v>1.074727162063856E-3</v>
      </c>
      <c r="M181" s="1">
        <f t="shared" si="56"/>
        <v>1.2518744320214366</v>
      </c>
      <c r="N181" s="1">
        <f t="shared" si="57"/>
        <v>5.812967230976681E-2</v>
      </c>
      <c r="O181" s="1">
        <f t="shared" si="58"/>
        <v>-10.317913651986929</v>
      </c>
      <c r="P181" s="1">
        <f t="shared" si="59"/>
        <v>-2.2537515206482759E-2</v>
      </c>
      <c r="Q181" s="1">
        <f t="shared" si="65"/>
        <v>3.641826803891296E-2</v>
      </c>
      <c r="R181" s="1">
        <f t="shared" si="66"/>
        <v>-1.6830698249203708E-2</v>
      </c>
      <c r="S181" s="1">
        <f t="shared" si="67"/>
        <v>7.6985978290293758E-2</v>
      </c>
      <c r="T181" s="1">
        <f t="shared" si="68"/>
        <v>-0.1165112177928672</v>
      </c>
      <c r="U181" s="1">
        <f t="shared" si="69"/>
        <v>0.38542934985197402</v>
      </c>
      <c r="V181" s="1">
        <f t="shared" si="70"/>
        <v>3.6849837555546161E-2</v>
      </c>
      <c r="Y181" s="20">
        <f>+$Z$20*SIGN(SOI!A180)*(ABS(SOI!A180))^$Y$2</f>
        <v>-0.68410528615759225</v>
      </c>
      <c r="Z181" s="20">
        <f t="shared" si="73"/>
        <v>-0.68052819511452001</v>
      </c>
      <c r="AA181" s="19">
        <f>+SIN((AVERAGE(H177:H188)+AVERAGE(H181:H184)/4)*($AA$19+AA180*$AA$18*AVERAGE(G177:G188))*$Y$20+$AA$17) - SIN($AA$17)</f>
        <v>-0.63853791827322726</v>
      </c>
      <c r="AB181" s="19">
        <f>+SIN((AVERAGE(H177:H188)+AVERAGE(H181:H184)*$AB$1)*($AA$19+AB180*$AA$18*AVERAGE(G177:G188))*$Y$20+$AA$17) - SIN($AA$17)+$AB$2</f>
        <v>-0.70945215379597804</v>
      </c>
      <c r="AC181">
        <f t="shared" si="72"/>
        <v>9.5400000000000346E-2</v>
      </c>
      <c r="AD181">
        <f t="shared" si="71"/>
        <v>4.1990276841292751E-2</v>
      </c>
      <c r="AE181">
        <v>1</v>
      </c>
    </row>
    <row r="182" spans="1:31" x14ac:dyDescent="0.25">
      <c r="A182">
        <v>13.333333333333359</v>
      </c>
      <c r="B182" s="2">
        <v>1893.3333333333212</v>
      </c>
      <c r="C182">
        <f>+D182+($D$2+E182+F182)*SOI!A181*IF(B182&gt;$C$18, IF(B182&lt;$C$19,-1,1),1)</f>
        <v>3.8570149495163828</v>
      </c>
      <c r="D182">
        <f>+$D$3*((1-$D$5)*SOI!D181+$D$5*SOI!D180) +   $D$4*((1-$D$5)*SOI!E181+$D$5*SOI!E180)</f>
        <v>0</v>
      </c>
      <c r="E182">
        <f t="shared" si="53"/>
        <v>-1.822471565360237</v>
      </c>
      <c r="F182">
        <f t="shared" si="60"/>
        <v>-1.0995094570006587</v>
      </c>
      <c r="G182">
        <f t="shared" si="61"/>
        <v>-2.921981022360896</v>
      </c>
      <c r="H182" s="21">
        <f t="shared" si="62"/>
        <v>-0.51576600246038173</v>
      </c>
      <c r="I182" s="37">
        <f t="shared" si="54"/>
        <v>-1.8680882603833016</v>
      </c>
      <c r="J182" s="1">
        <f t="shared" si="63"/>
        <v>-9.6438911600490673</v>
      </c>
      <c r="K182" s="1">
        <f t="shared" si="64"/>
        <v>-0.33763500346269865</v>
      </c>
      <c r="L182" s="1">
        <f t="shared" si="55"/>
        <v>-0.48534950493843548</v>
      </c>
      <c r="M182" s="1">
        <f t="shared" si="56"/>
        <v>-36.263046419958783</v>
      </c>
      <c r="N182" s="1">
        <f t="shared" si="57"/>
        <v>-0.58446443328983166</v>
      </c>
      <c r="O182" s="1">
        <f t="shared" si="58"/>
        <v>-0.13199585296859179</v>
      </c>
      <c r="P182" s="1">
        <f t="shared" si="59"/>
        <v>0.14165493166759605</v>
      </c>
      <c r="Q182" s="1">
        <f t="shared" si="65"/>
        <v>10.606766725536659</v>
      </c>
      <c r="R182" s="1">
        <f t="shared" si="66"/>
        <v>5.9172100162212899</v>
      </c>
      <c r="S182" s="1">
        <f t="shared" si="67"/>
        <v>0.93437877913225287</v>
      </c>
      <c r="T182" s="1">
        <f t="shared" si="68"/>
        <v>0.67312001629277518</v>
      </c>
      <c r="U182" s="1">
        <f t="shared" si="69"/>
        <v>2.9242976081282297</v>
      </c>
      <c r="V182" s="1">
        <f t="shared" si="70"/>
        <v>2.3287424350528196</v>
      </c>
      <c r="Y182" s="20">
        <f>+$Z$20*SIGN(SOI!A181)*(ABS(SOI!A181))^$Y$2</f>
        <v>-0.68934755074450116</v>
      </c>
      <c r="Z182" s="20">
        <f t="shared" si="73"/>
        <v>-0.67599186116912036</v>
      </c>
      <c r="AA182" s="19">
        <f>+SIN((AVERAGE(H178:H189)+AVERAGE(H182:H185)/4)*($AA$19+AA181*$AA$18*AVERAGE(G178:G189))*$Y$20+$AA$17) - SIN($AA$17)</f>
        <v>0.28753042249710009</v>
      </c>
      <c r="AB182" s="19">
        <f>+SIN((AVERAGE(H178:H189)+AVERAGE(H182:H185)*$AB$1)*($AA$19+AB181*$AA$18*AVERAGE(G178:G189))*$Y$20+$AA$17) - SIN($AA$17)+$AB$2</f>
        <v>0.26428044041723903</v>
      </c>
      <c r="AC182">
        <f t="shared" si="72"/>
        <v>9.6000000000000349E-2</v>
      </c>
      <c r="AD182">
        <f t="shared" si="71"/>
        <v>0.9635222836662205</v>
      </c>
      <c r="AE182">
        <v>1</v>
      </c>
    </row>
    <row r="183" spans="1:31" x14ac:dyDescent="0.25">
      <c r="A183">
        <v>13.416666666666693</v>
      </c>
      <c r="B183" s="2">
        <v>1893.4166666666545</v>
      </c>
      <c r="C183">
        <f>+D183+($D$2+E183+F183)*SOI!A182*IF(B183&gt;$C$18, IF(B183&lt;$C$19,-1,1),1)</f>
        <v>6.6150530012285254</v>
      </c>
      <c r="D183">
        <f>+$D$3*((1-$D$5)*SOI!D182+$D$5*SOI!D181) +   $D$4*((1-$D$5)*SOI!E182+$D$5*SOI!E181)</f>
        <v>0</v>
      </c>
      <c r="E183">
        <f t="shared" si="53"/>
        <v>-5.5328589202734086</v>
      </c>
      <c r="F183">
        <f t="shared" si="60"/>
        <v>-2.6009147985856851E-2</v>
      </c>
      <c r="G183">
        <f t="shared" si="61"/>
        <v>-5.5588680682592653</v>
      </c>
      <c r="H183" s="21">
        <f t="shared" si="62"/>
        <v>-0.18422355866009338</v>
      </c>
      <c r="I183" s="37">
        <f t="shared" si="54"/>
        <v>-6.8912210342959099</v>
      </c>
      <c r="J183" s="1">
        <f t="shared" si="63"/>
        <v>-0.63772234959801166</v>
      </c>
      <c r="K183" s="1">
        <f t="shared" si="64"/>
        <v>-2.3524834263962796E-4</v>
      </c>
      <c r="L183" s="1">
        <f t="shared" si="55"/>
        <v>-1.8505607726232286E-2</v>
      </c>
      <c r="M183" s="1">
        <f t="shared" si="56"/>
        <v>-0.65004711367843926</v>
      </c>
      <c r="N183" s="1">
        <f t="shared" si="57"/>
        <v>1.1277002676591808E-3</v>
      </c>
      <c r="O183" s="1">
        <f t="shared" si="58"/>
        <v>-1.2754596904003581</v>
      </c>
      <c r="P183" s="1">
        <f t="shared" si="59"/>
        <v>2.6788944025429168E-4</v>
      </c>
      <c r="Q183" s="1">
        <f t="shared" si="65"/>
        <v>-3.6685898610221412E-4</v>
      </c>
      <c r="R183" s="1">
        <f t="shared" si="66"/>
        <v>-7.5497386255184726E-4</v>
      </c>
      <c r="S183" s="1">
        <f t="shared" si="67"/>
        <v>-6.6505467533746684E-3</v>
      </c>
      <c r="T183" s="1">
        <f t="shared" si="68"/>
        <v>0.24799773654868842</v>
      </c>
      <c r="U183" s="1">
        <f t="shared" si="69"/>
        <v>2.040066168229376E-2</v>
      </c>
      <c r="V183" s="1">
        <f t="shared" si="70"/>
        <v>-8.4972999428382534E-6</v>
      </c>
      <c r="Y183" s="20">
        <f>+$Z$20*SIGN(SOI!A182)*(ABS(SOI!A182))^$Y$2</f>
        <v>-0.65452274660526788</v>
      </c>
      <c r="Z183" s="20">
        <f t="shared" si="73"/>
        <v>-0.67773928269809014</v>
      </c>
      <c r="AA183" s="19">
        <f>+SIN((AVERAGE(H179:H190)+AVERAGE(H183:H186)/4)*($AA$19+AA182*$AA$18*AVERAGE(G179:G190))*$Y$20+$AA$17) - SIN($AA$17)</f>
        <v>-1.0180833948828025</v>
      </c>
      <c r="AB183" s="19">
        <f>+SIN((AVERAGE(H179:H190)+AVERAGE(H183:H186)*$AB$1)*($AA$19+AB182*$AA$18*AVERAGE(G179:G190))*$Y$20+$AA$17) - SIN($AA$17)+$AB$2</f>
        <v>-0.81659700319309114</v>
      </c>
      <c r="AC183">
        <f t="shared" si="72"/>
        <v>9.6600000000000352E-2</v>
      </c>
      <c r="AD183">
        <f t="shared" si="71"/>
        <v>0.34034411218471239</v>
      </c>
      <c r="AE183">
        <v>1</v>
      </c>
    </row>
    <row r="184" spans="1:31" x14ac:dyDescent="0.25">
      <c r="A184">
        <v>13.500000000000027</v>
      </c>
      <c r="B184" s="2">
        <v>1893.4999999999877</v>
      </c>
      <c r="C184">
        <f>+D184+($D$2+E184+F184)*SOI!A183*IF(B184&gt;$C$18, IF(B184&lt;$C$19,-1,1),1)</f>
        <v>-10.959870262033435</v>
      </c>
      <c r="D184">
        <f>+$D$3*((1-$D$5)*SOI!D183+$D$5*SOI!D182) +   $D$4*((1-$D$5)*SOI!E183+$D$5*SOI!E182)</f>
        <v>0</v>
      </c>
      <c r="E184">
        <f t="shared" si="53"/>
        <v>8.4195051287920464</v>
      </c>
      <c r="F184">
        <f t="shared" si="60"/>
        <v>-0.11657311210005106</v>
      </c>
      <c r="G184">
        <f t="shared" si="61"/>
        <v>8.3029320166919955</v>
      </c>
      <c r="H184" s="21">
        <f t="shared" si="62"/>
        <v>0.22758724006756828</v>
      </c>
      <c r="I184" s="37">
        <f t="shared" si="54"/>
        <v>8.7501520414998346</v>
      </c>
      <c r="J184" s="1">
        <f t="shared" si="63"/>
        <v>0.71230947625570407</v>
      </c>
      <c r="K184" s="1">
        <f t="shared" si="64"/>
        <v>0.28560493950541532</v>
      </c>
      <c r="L184" s="1">
        <f t="shared" si="55"/>
        <v>-3.3255560200866036E-2</v>
      </c>
      <c r="M184" s="1">
        <f t="shared" si="56"/>
        <v>-0.57182415846275014</v>
      </c>
      <c r="N184" s="1">
        <f t="shared" si="57"/>
        <v>7.8648427927118361E-2</v>
      </c>
      <c r="O184" s="1">
        <f t="shared" si="58"/>
        <v>7.1882596323180623</v>
      </c>
      <c r="P184" s="1">
        <f t="shared" si="59"/>
        <v>3.2112698605127103E-2</v>
      </c>
      <c r="Q184" s="1">
        <f t="shared" si="65"/>
        <v>-2.2506770851320738E-2</v>
      </c>
      <c r="R184" s="1">
        <f t="shared" si="66"/>
        <v>5.8811920782386694E-2</v>
      </c>
      <c r="S184" s="1">
        <f t="shared" si="67"/>
        <v>0.5889428217196635</v>
      </c>
      <c r="T184" s="1">
        <f t="shared" si="68"/>
        <v>-2.5116877673207529</v>
      </c>
      <c r="U184" s="1">
        <f t="shared" si="69"/>
        <v>-3.1051664235642158</v>
      </c>
      <c r="V184" s="1">
        <f t="shared" si="70"/>
        <v>-7.1039274834987662E-2</v>
      </c>
      <c r="Y184" s="20">
        <f>+$Z$20*SIGN(SOI!A183)*(ABS(SOI!A183))^$Y$2</f>
        <v>-0.68934755074450116</v>
      </c>
      <c r="Z184" s="20">
        <f t="shared" si="73"/>
        <v>-0.67511310963743443</v>
      </c>
      <c r="AA184" s="19">
        <f>+SIN((AVERAGE(H180:H191)+AVERAGE(H184:H187)/4)*($AA$19+AA183*$AA$18*AVERAGE(G180:G191))*$Y$20+$AA$17) - SIN($AA$17)</f>
        <v>-0.73656253042379349</v>
      </c>
      <c r="AB184" s="19">
        <f>+SIN((AVERAGE(H180:H191)+AVERAGE(H184:H187)*$AB$1)*($AA$19+AB183*$AA$18*AVERAGE(G180:G191))*$Y$20+$AA$17) - SIN($AA$17)+$AB$2</f>
        <v>-0.61108278841739361</v>
      </c>
      <c r="AC184">
        <f t="shared" si="72"/>
        <v>9.7200000000000356E-2</v>
      </c>
      <c r="AD184">
        <f t="shared" si="71"/>
        <v>6.1449420786359066E-2</v>
      </c>
      <c r="AE184">
        <v>1</v>
      </c>
    </row>
    <row r="185" spans="1:31" x14ac:dyDescent="0.25">
      <c r="A185">
        <v>13.583333333333361</v>
      </c>
      <c r="B185" s="2">
        <v>1893.583333333321</v>
      </c>
      <c r="C185">
        <f>+D185+($D$2+E185+F185)*SOI!A184*IF(B185&gt;$C$18, IF(B185&lt;$C$19,-1,1),1)</f>
        <v>-4.89885309816896</v>
      </c>
      <c r="D185">
        <f>+$D$3*((1-$D$5)*SOI!D184+$D$5*SOI!D183) +   $D$4*((1-$D$5)*SOI!E184+$D$5*SOI!E183)</f>
        <v>0</v>
      </c>
      <c r="E185">
        <f t="shared" si="53"/>
        <v>3.7761851560355524</v>
      </c>
      <c r="F185">
        <f t="shared" si="60"/>
        <v>2.1375385180695705E-2</v>
      </c>
      <c r="G185">
        <f t="shared" si="61"/>
        <v>3.7975605412162481</v>
      </c>
      <c r="H185" s="21">
        <f t="shared" si="62"/>
        <v>8.3491268182728645E-2</v>
      </c>
      <c r="I185" s="37">
        <f t="shared" si="54"/>
        <v>1.1253222499251483</v>
      </c>
      <c r="J185" s="1">
        <f t="shared" si="63"/>
        <v>5.704052695046187E-2</v>
      </c>
      <c r="K185" s="1">
        <f t="shared" si="64"/>
        <v>1.8127345813781325E-5</v>
      </c>
      <c r="L185" s="1">
        <f t="shared" si="55"/>
        <v>1.3717209072015735E-5</v>
      </c>
      <c r="M185" s="1">
        <f t="shared" si="56"/>
        <v>-0.35605410722961384</v>
      </c>
      <c r="N185" s="1">
        <f t="shared" si="57"/>
        <v>-1.4764535828793958E-2</v>
      </c>
      <c r="O185" s="1">
        <f t="shared" si="58"/>
        <v>3.254722354324044</v>
      </c>
      <c r="P185" s="1">
        <f t="shared" si="59"/>
        <v>-1.0913238012251183E-2</v>
      </c>
      <c r="Q185" s="1">
        <f t="shared" si="65"/>
        <v>2.6308521472519866E-3</v>
      </c>
      <c r="R185" s="1">
        <f t="shared" si="66"/>
        <v>-8.8411736862778142E-4</v>
      </c>
      <c r="S185" s="1">
        <f t="shared" si="67"/>
        <v>-1.4218840785352483E-2</v>
      </c>
      <c r="T185" s="1">
        <f t="shared" si="68"/>
        <v>4.6909125013189646E-4</v>
      </c>
      <c r="U185" s="1">
        <f t="shared" si="69"/>
        <v>0.13571348776735712</v>
      </c>
      <c r="V185" s="1">
        <f t="shared" si="70"/>
        <v>-4.5321585582096865E-3</v>
      </c>
      <c r="Y185" s="20">
        <f>+$Z$20*SIGN(SOI!A184)*(ABS(SOI!A184))^$Y$2</f>
        <v>-0.68146903156253402</v>
      </c>
      <c r="Z185" s="20">
        <f t="shared" si="73"/>
        <v>-0.68321304042685405</v>
      </c>
      <c r="AA185" s="19">
        <f>+SIN((AVERAGE(H181:H192)+AVERAGE(H185:H188)/4)*($AA$19+AA184*$AA$18*AVERAGE(G181:G192))*$Y$20+$AA$17) - SIN($AA$17)</f>
        <v>-0.90100101720777492</v>
      </c>
      <c r="AB185" s="19">
        <f>+SIN((AVERAGE(H181:H192)+AVERAGE(H185:H188)*$AB$1)*($AA$19+AB184*$AA$18*AVERAGE(G181:G192))*$Y$20+$AA$17) - SIN($AA$17)+$AB$2</f>
        <v>-0.75720019639456537</v>
      </c>
      <c r="AC185">
        <f t="shared" si="72"/>
        <v>9.7800000000000359E-2</v>
      </c>
      <c r="AD185">
        <f t="shared" si="71"/>
        <v>0.21778797678092088</v>
      </c>
      <c r="AE185">
        <v>1</v>
      </c>
    </row>
    <row r="186" spans="1:31" x14ac:dyDescent="0.25">
      <c r="A186">
        <v>13.666666666666694</v>
      </c>
      <c r="B186" s="2">
        <v>1893.6666666666542</v>
      </c>
      <c r="C186">
        <f>+D186+($D$2+E186+F186)*SOI!A185*IF(B186&gt;$C$18, IF(B186&lt;$C$19,-1,1),1)</f>
        <v>-23.323015557182526</v>
      </c>
      <c r="D186">
        <f>+$D$3*((1-$D$5)*SOI!D185+$D$5*SOI!D184) +   $D$4*((1-$D$5)*SOI!E185+$D$5*SOI!E184)</f>
        <v>0</v>
      </c>
      <c r="E186">
        <f t="shared" si="53"/>
        <v>19.286725467085496</v>
      </c>
      <c r="F186">
        <f t="shared" si="60"/>
        <v>-1.0656195630366498</v>
      </c>
      <c r="G186">
        <f t="shared" si="61"/>
        <v>18.221105904048848</v>
      </c>
      <c r="H186" s="21">
        <f t="shared" si="62"/>
        <v>3.5147054299110243</v>
      </c>
      <c r="I186" s="37">
        <f t="shared" si="54"/>
        <v>-11.423350626902888</v>
      </c>
      <c r="J186" s="1">
        <f t="shared" si="63"/>
        <v>52.569556485780836</v>
      </c>
      <c r="K186" s="1">
        <f t="shared" si="64"/>
        <v>21.307759850225249</v>
      </c>
      <c r="L186" s="1">
        <f t="shared" si="55"/>
        <v>-0.35185646254999209</v>
      </c>
      <c r="M186" s="1">
        <f t="shared" si="56"/>
        <v>32.325867064885117</v>
      </c>
      <c r="N186" s="1">
        <f t="shared" si="57"/>
        <v>0.76589406157543005</v>
      </c>
      <c r="O186" s="1">
        <f t="shared" si="58"/>
        <v>3.9159893233980263</v>
      </c>
      <c r="P186" s="1">
        <f t="shared" si="59"/>
        <v>0.41565199971650241</v>
      </c>
      <c r="Q186" s="1">
        <f t="shared" si="65"/>
        <v>12.390234570960878</v>
      </c>
      <c r="R186" s="1">
        <f t="shared" si="66"/>
        <v>42.26779677413483</v>
      </c>
      <c r="S186" s="1">
        <f t="shared" si="67"/>
        <v>-7.4873769260976255</v>
      </c>
      <c r="T186" s="1">
        <f t="shared" si="68"/>
        <v>-14.477202815302597</v>
      </c>
      <c r="U186" s="1">
        <f t="shared" si="69"/>
        <v>52.470579454088927</v>
      </c>
      <c r="V186" s="1">
        <f t="shared" si="70"/>
        <v>-8.9542712583614748</v>
      </c>
      <c r="Y186" s="20">
        <f>+$Z$20*SIGN(SOI!A185)*(ABS(SOI!A185))^$Y$2</f>
        <v>-0.67882253897352707</v>
      </c>
      <c r="Z186" s="20">
        <f t="shared" si="73"/>
        <v>-0.68666861173177496</v>
      </c>
      <c r="AA186" s="19">
        <f>+SIN((AVERAGE(H182:H193)+AVERAGE(H186:H189)/4)*($AA$19+AA185*$AA$18*AVERAGE(G182:G193))*$Y$20+$AA$17) - SIN($AA$17)</f>
        <v>-0.62886017612320066</v>
      </c>
      <c r="AB186" s="19">
        <f>+SIN((AVERAGE(H182:H193)+AVERAGE(H186:H189)*$AB$1)*($AA$19+AB185*$AA$18*AVERAGE(G182:G193))*$Y$20+$AA$17) - SIN($AA$17)+$AB$2</f>
        <v>-0.75644411855401483</v>
      </c>
      <c r="AC186">
        <f t="shared" si="72"/>
        <v>9.8400000000000362E-2</v>
      </c>
      <c r="AD186">
        <f t="shared" si="71"/>
        <v>5.7808435608574293E-2</v>
      </c>
      <c r="AE186">
        <v>1</v>
      </c>
    </row>
    <row r="187" spans="1:31" x14ac:dyDescent="0.25">
      <c r="A187">
        <v>13.750000000000028</v>
      </c>
      <c r="B187" s="2">
        <v>1893.7499999999875</v>
      </c>
      <c r="C187">
        <f>+D187+($D$2+E187+F187)*SOI!A186*IF(B187&gt;$C$18, IF(B187&lt;$C$19,-1,1),1)</f>
        <v>-9.4211097807360122</v>
      </c>
      <c r="D187">
        <f>+$D$3*((1-$D$5)*SOI!D186+$D$5*SOI!D185) +   $D$4*((1-$D$5)*SOI!E186+$D$5*SOI!E185)</f>
        <v>0</v>
      </c>
      <c r="E187">
        <f t="shared" si="53"/>
        <v>6.9813909415249924</v>
      </c>
      <c r="F187">
        <f t="shared" si="60"/>
        <v>-5.4104338042630484E-2</v>
      </c>
      <c r="G187">
        <f t="shared" si="61"/>
        <v>6.9272866034823615</v>
      </c>
      <c r="H187" s="21">
        <f t="shared" si="62"/>
        <v>-8.2087859659780632E-2</v>
      </c>
      <c r="I187" s="37">
        <f t="shared" si="54"/>
        <v>-8.3021240020435805</v>
      </c>
      <c r="J187" s="1">
        <f t="shared" si="63"/>
        <v>2.0007264730457184</v>
      </c>
      <c r="K187" s="1">
        <f t="shared" si="64"/>
        <v>1.7517634692922111E-3</v>
      </c>
      <c r="L187" s="1">
        <f t="shared" si="55"/>
        <v>-3.524631993846785E-2</v>
      </c>
      <c r="M187" s="1">
        <f t="shared" si="56"/>
        <v>1.6928086893610979</v>
      </c>
      <c r="N187" s="1">
        <f t="shared" si="57"/>
        <v>1.1452799752015084E-2</v>
      </c>
      <c r="O187" s="1">
        <f t="shared" si="58"/>
        <v>0.34813975129723185</v>
      </c>
      <c r="P187" s="1">
        <f t="shared" si="59"/>
        <v>3.8371359245253536E-3</v>
      </c>
      <c r="Q187" s="1">
        <f t="shared" si="65"/>
        <v>9.7024226828970085E-3</v>
      </c>
      <c r="R187" s="1">
        <f t="shared" si="66"/>
        <v>2.4055034348552353E-2</v>
      </c>
      <c r="S187" s="1">
        <f t="shared" si="67"/>
        <v>-8.137075965221699E-2</v>
      </c>
      <c r="T187" s="1">
        <f t="shared" si="68"/>
        <v>-0.12892733962599962</v>
      </c>
      <c r="U187" s="1">
        <f t="shared" si="69"/>
        <v>0.35203745960863603</v>
      </c>
      <c r="V187" s="1">
        <f t="shared" si="70"/>
        <v>-1.2360912187326816E-3</v>
      </c>
      <c r="Y187" s="20">
        <f>+$Z$20*SIGN(SOI!A186)*(ABS(SOI!A186))^$Y$2</f>
        <v>-0.69971426465926367</v>
      </c>
      <c r="Z187" s="20">
        <f t="shared" si="73"/>
        <v>-0.687547363263461</v>
      </c>
      <c r="AA187" s="19">
        <f>+SIN((AVERAGE(H183:H194)+AVERAGE(H187:H190)/4)*($AA$19+AA186*$AA$18*AVERAGE(G183:G194))*$Y$20+$AA$17) - SIN($AA$17)</f>
        <v>-1.082775705907574</v>
      </c>
      <c r="AB187" s="19">
        <f>+SIN((AVERAGE(H183:H194)+AVERAGE(H187:H190)*$AB$1)*($AA$19+AB186*$AA$18*AVERAGE(G183:G194))*$Y$20+$AA$17) - SIN($AA$17)+$AB$2</f>
        <v>-0.81917189329176154</v>
      </c>
      <c r="AC187">
        <f t="shared" si="72"/>
        <v>9.9000000000000365E-2</v>
      </c>
      <c r="AD187">
        <f t="shared" si="71"/>
        <v>0.395228342644113</v>
      </c>
      <c r="AE187">
        <v>1</v>
      </c>
    </row>
    <row r="188" spans="1:31" x14ac:dyDescent="0.25">
      <c r="A188">
        <v>13.833333333333362</v>
      </c>
      <c r="B188" s="2">
        <v>1893.8333333333208</v>
      </c>
      <c r="C188">
        <f>+D188+($D$2+E188+F188)*SOI!A187*IF(B188&gt;$C$18, IF(B188&lt;$C$19,-1,1),1)</f>
        <v>-46.188550740099465</v>
      </c>
      <c r="D188">
        <f>+$D$3*((1-$D$5)*SOI!D187+$D$5*SOI!D186) +   $D$4*((1-$D$5)*SOI!E187+$D$5*SOI!E186)</f>
        <v>0</v>
      </c>
      <c r="E188">
        <f t="shared" si="53"/>
        <v>36.513169615900267</v>
      </c>
      <c r="F188">
        <f t="shared" si="60"/>
        <v>-0.98351520043914653</v>
      </c>
      <c r="G188">
        <f t="shared" si="61"/>
        <v>35.529654415461124</v>
      </c>
      <c r="H188" s="21">
        <f t="shared" si="62"/>
        <v>0.29380080529715213</v>
      </c>
      <c r="I188" s="37">
        <f t="shared" si="54"/>
        <v>-41.270581778031378</v>
      </c>
      <c r="J188" s="1">
        <f t="shared" si="63"/>
        <v>117.0866396171922</v>
      </c>
      <c r="K188" s="1">
        <f t="shared" si="64"/>
        <v>13.934510476649505</v>
      </c>
      <c r="L188" s="1">
        <f t="shared" si="55"/>
        <v>-0.39086296096878242</v>
      </c>
      <c r="M188" s="1">
        <f t="shared" si="56"/>
        <v>19.928569598194777</v>
      </c>
      <c r="N188" s="1">
        <f t="shared" si="57"/>
        <v>-0.43885943670973199</v>
      </c>
      <c r="O188" s="1">
        <f t="shared" si="58"/>
        <v>22.858588862850485</v>
      </c>
      <c r="P188" s="1">
        <f t="shared" si="59"/>
        <v>4.191957726042872E-2</v>
      </c>
      <c r="Q188" s="1">
        <f t="shared" si="65"/>
        <v>-4.3768555393131869</v>
      </c>
      <c r="R188" s="1">
        <f t="shared" si="66"/>
        <v>-53.943531982208185</v>
      </c>
      <c r="S188" s="1">
        <f t="shared" si="67"/>
        <v>15.500065011620951</v>
      </c>
      <c r="T188" s="1">
        <f t="shared" si="68"/>
        <v>-93.875348337851477</v>
      </c>
      <c r="U188" s="1">
        <f t="shared" si="69"/>
        <v>19.118330466482337</v>
      </c>
      <c r="V188" s="1">
        <f t="shared" si="70"/>
        <v>0.51745668968966974</v>
      </c>
      <c r="Y188" s="20">
        <f>+$Z$20*SIGN(SOI!A187)*(ABS(SOI!A187))^$Y$2</f>
        <v>-0.68410528615759225</v>
      </c>
      <c r="Z188" s="20">
        <f t="shared" si="73"/>
        <v>-0.66127318360561871</v>
      </c>
      <c r="AA188" s="19">
        <f>+SIN((AVERAGE(H184:H195)+AVERAGE(H188:H191)/4)*($AA$19+AA187*$AA$18*AVERAGE(G184:G195))*$Y$20+$AA$17) - SIN($AA$17)</f>
        <v>-1.0240514834478422</v>
      </c>
      <c r="AB188" s="19">
        <f>+SIN((AVERAGE(H184:H195)+AVERAGE(H188:H191)*$AB$1)*($AA$19+AB187*$AA$18*AVERAGE(G184:G195))*$Y$20+$AA$17) - SIN($AA$17)+$AB$2</f>
        <v>-0.82317645968603026</v>
      </c>
      <c r="AC188">
        <f t="shared" si="72"/>
        <v>9.9600000000000369E-2</v>
      </c>
      <c r="AD188">
        <f t="shared" si="71"/>
        <v>0.36277829984222354</v>
      </c>
      <c r="AE188">
        <v>1</v>
      </c>
    </row>
    <row r="189" spans="1:31" x14ac:dyDescent="0.25">
      <c r="A189">
        <v>13.916666666666696</v>
      </c>
      <c r="B189" s="2">
        <v>1893.916666666654</v>
      </c>
      <c r="C189">
        <f>+D189+($D$2+E189+F189)*SOI!A188*IF(B189&gt;$C$18, IF(B189&lt;$C$19,-1,1),1)</f>
        <v>462.69526555224456</v>
      </c>
      <c r="D189">
        <f>+$D$3*((1-$D$5)*SOI!D188+$D$5*SOI!D187) +   $D$4*((1-$D$5)*SOI!E188+$D$5*SOI!E187)</f>
        <v>0</v>
      </c>
      <c r="E189">
        <f t="shared" si="53"/>
        <v>-462.47332540614059</v>
      </c>
      <c r="F189">
        <f t="shared" si="60"/>
        <v>-0.22194014610399915</v>
      </c>
      <c r="G189">
        <f t="shared" si="61"/>
        <v>-462.69526555224456</v>
      </c>
      <c r="H189" s="21">
        <f t="shared" si="62"/>
        <v>-5.8402247807055572</v>
      </c>
      <c r="I189" s="37">
        <f t="shared" si="54"/>
        <v>227.59662622945825</v>
      </c>
      <c r="J189" s="1">
        <f t="shared" si="63"/>
        <v>-2.0651610992334741</v>
      </c>
      <c r="K189" s="1">
        <f t="shared" si="64"/>
        <v>-3.8904051812771629</v>
      </c>
      <c r="L189" s="1">
        <f t="shared" si="55"/>
        <v>-4.2742264499099859E-3</v>
      </c>
      <c r="M189" s="1">
        <f t="shared" si="56"/>
        <v>6.3737862146352839E-2</v>
      </c>
      <c r="N189" s="1">
        <f t="shared" si="57"/>
        <v>0.27790885635602908</v>
      </c>
      <c r="O189" s="1">
        <f t="shared" si="58"/>
        <v>-450.9653077578223</v>
      </c>
      <c r="P189" s="1">
        <f t="shared" si="59"/>
        <v>5.424919350069797E-2</v>
      </c>
      <c r="Q189" s="1">
        <f t="shared" si="65"/>
        <v>8.8646281610389593E-3</v>
      </c>
      <c r="R189" s="1">
        <f t="shared" si="66"/>
        <v>-0.60250813938686065</v>
      </c>
      <c r="S189" s="1">
        <f t="shared" si="67"/>
        <v>54.129709257007036</v>
      </c>
      <c r="T189" s="1">
        <f t="shared" si="68"/>
        <v>20.25248355956591</v>
      </c>
      <c r="U189" s="1">
        <f t="shared" si="69"/>
        <v>-136.44310218379275</v>
      </c>
      <c r="V189" s="1">
        <f t="shared" si="70"/>
        <v>-0.42406003351074084</v>
      </c>
      <c r="Y189" s="20">
        <f>+$Z$20*SIGN(SOI!A188)*(ABS(SOI!A188))^$Y$2</f>
        <v>-0.6</v>
      </c>
      <c r="Z189" s="20">
        <f t="shared" si="73"/>
        <v>-0.63684122868184811</v>
      </c>
      <c r="AA189" s="19">
        <f>+SIN((AVERAGE(H185:H196)+AVERAGE(H189:H192)/4)*($AA$19+AA188*$AA$18*AVERAGE(G185:G196))*$Y$20+$AA$17) - SIN($AA$17)</f>
        <v>-0.99863373183898418</v>
      </c>
      <c r="AB189" s="19">
        <f>+SIN((AVERAGE(H185:H196)+AVERAGE(H189:H192)*$AB$1)*($AA$19+AB188*$AA$18*AVERAGE(G185:G196))*$Y$20+$AA$17) - SIN($AA$17)+$AB$2</f>
        <v>-0.80194263158880297</v>
      </c>
      <c r="AC189">
        <f t="shared" si="72"/>
        <v>0.10020000000000037</v>
      </c>
      <c r="AD189">
        <f t="shared" si="71"/>
        <v>0.36179250315713607</v>
      </c>
      <c r="AE189">
        <v>1</v>
      </c>
    </row>
    <row r="190" spans="1:31" x14ac:dyDescent="0.25">
      <c r="A190">
        <v>14.00000000000003</v>
      </c>
      <c r="B190" s="2">
        <v>1893.9999999999873</v>
      </c>
      <c r="C190">
        <f>+D190+($D$2+E190+F190)*SOI!A189*IF(B190&gt;$C$18, IF(B190&lt;$C$19,-1,1),1)</f>
        <v>-1.0318283963431891</v>
      </c>
      <c r="D190">
        <f>+$D$3*((1-$D$5)*SOI!D189+$D$5*SOI!D188) +   $D$4*((1-$D$5)*SOI!E189+$D$5*SOI!E188)</f>
        <v>0</v>
      </c>
      <c r="E190">
        <f t="shared" si="53"/>
        <v>-3.5032228223713844</v>
      </c>
      <c r="F190">
        <f t="shared" si="60"/>
        <v>4.4498543786495395</v>
      </c>
      <c r="G190">
        <f t="shared" si="61"/>
        <v>0.9466315562781551</v>
      </c>
      <c r="H190" s="21">
        <f t="shared" si="62"/>
        <v>11.557200795707999</v>
      </c>
      <c r="I190" s="37">
        <f t="shared" si="54"/>
        <v>-0.50466394603470599</v>
      </c>
      <c r="J190" s="1">
        <f t="shared" si="63"/>
        <v>6.4232501880674873</v>
      </c>
      <c r="K190" s="1">
        <f t="shared" si="64"/>
        <v>56.649987023037539</v>
      </c>
      <c r="L190" s="1">
        <f t="shared" si="55"/>
        <v>0.99401073798204753</v>
      </c>
      <c r="M190" s="1">
        <f t="shared" si="56"/>
        <v>89.405026428363797</v>
      </c>
      <c r="N190" s="1">
        <f t="shared" si="57"/>
        <v>3.6562564301715446</v>
      </c>
      <c r="O190" s="1">
        <f t="shared" si="58"/>
        <v>0.64920255303248731</v>
      </c>
      <c r="P190" s="1">
        <f t="shared" si="59"/>
        <v>-2.3595415626979421</v>
      </c>
      <c r="Q190" s="1">
        <f t="shared" si="65"/>
        <v>163.59093204238894</v>
      </c>
      <c r="R190" s="1">
        <f t="shared" si="66"/>
        <v>24.654606815589041</v>
      </c>
      <c r="S190" s="1">
        <f t="shared" si="67"/>
        <v>-1.579088292832757</v>
      </c>
      <c r="T190" s="1">
        <f t="shared" si="68"/>
        <v>6.7803001937777774</v>
      </c>
      <c r="U190" s="1">
        <f t="shared" si="69"/>
        <v>-13.15898493714603</v>
      </c>
      <c r="V190" s="1">
        <f t="shared" si="70"/>
        <v>242.65874611170074</v>
      </c>
      <c r="Y190" s="20">
        <f>+$Z$20*SIGN(SOI!A189)*(ABS(SOI!A189))^$Y$2</f>
        <v>-0.62641839988795223</v>
      </c>
      <c r="Z190" s="20">
        <f t="shared" si="73"/>
        <v>-0.62140905405271818</v>
      </c>
      <c r="AA190" s="19">
        <f>+SIN((AVERAGE(H186:H197)+AVERAGE(H190:H193)/4)*($AA$19+AA189*$AA$18*AVERAGE(G186:G197))*$Y$20+$AA$17) - SIN($AA$17)</f>
        <v>-1.1945211589478548</v>
      </c>
      <c r="AB190" s="19">
        <f>+SIN((AVERAGE(H186:H197)+AVERAGE(H190:H193)*$AB$1)*($AA$19+AB189*$AA$18*AVERAGE(G186:G197))*$Y$20+$AA$17) - SIN($AA$17)+$AB$2</f>
        <v>-0.82942839436632942</v>
      </c>
      <c r="AC190">
        <f t="shared" si="72"/>
        <v>0.10080000000000038</v>
      </c>
      <c r="AD190">
        <f t="shared" si="71"/>
        <v>0.57311210489513664</v>
      </c>
      <c r="AE190">
        <v>1</v>
      </c>
    </row>
    <row r="191" spans="1:31" x14ac:dyDescent="0.25">
      <c r="A191">
        <v>14.083333333333364</v>
      </c>
      <c r="B191" s="2">
        <v>1894.0833333333205</v>
      </c>
      <c r="C191">
        <f>+D191+($D$2+E191+F191)*SOI!A190*IF(B191&gt;$C$18, IF(B191&lt;$C$19,-1,1),1)</f>
        <v>-31.894974323665284</v>
      </c>
      <c r="D191">
        <f>+$D$3*((1-$D$5)*SOI!D190+$D$5*SOI!D189) +   $D$4*((1-$D$5)*SOI!E190+$D$5*SOI!E189)</f>
        <v>0</v>
      </c>
      <c r="E191">
        <f t="shared" si="53"/>
        <v>27.992604637322842</v>
      </c>
      <c r="F191">
        <f t="shared" si="60"/>
        <v>0.23303635707121628</v>
      </c>
      <c r="G191">
        <f t="shared" si="61"/>
        <v>28.225640994394059</v>
      </c>
      <c r="H191" s="21">
        <f t="shared" si="62"/>
        <v>0.60225327992905653</v>
      </c>
      <c r="I191" s="37">
        <f t="shared" si="54"/>
        <v>31.30944687702446</v>
      </c>
      <c r="J191" s="1">
        <f t="shared" si="63"/>
        <v>-34.063273979044205</v>
      </c>
      <c r="K191" s="1">
        <f t="shared" si="64"/>
        <v>2.670987645348984E-2</v>
      </c>
      <c r="L191" s="1">
        <f t="shared" si="55"/>
        <v>0.15618986450978137</v>
      </c>
      <c r="M191" s="1">
        <f t="shared" si="56"/>
        <v>7.6422346656582487</v>
      </c>
      <c r="N191" s="1">
        <f t="shared" si="57"/>
        <v>8.1860816563602112E-2</v>
      </c>
      <c r="O191" s="1">
        <f t="shared" si="58"/>
        <v>6.3312803899546383E-2</v>
      </c>
      <c r="P191" s="1">
        <f t="shared" si="59"/>
        <v>-7.2598324171641443E-2</v>
      </c>
      <c r="Q191" s="1">
        <f t="shared" si="65"/>
        <v>0.31308126886233989</v>
      </c>
      <c r="R191" s="1">
        <f t="shared" si="66"/>
        <v>-2.9273122863882426</v>
      </c>
      <c r="S191" s="1">
        <f t="shared" si="67"/>
        <v>2.1934056360755556</v>
      </c>
      <c r="T191" s="1">
        <f t="shared" si="68"/>
        <v>0.10390154915995675</v>
      </c>
      <c r="U191" s="1">
        <f t="shared" si="69"/>
        <v>25.11854446732006</v>
      </c>
      <c r="V191" s="1">
        <f t="shared" si="70"/>
        <v>0.16716076052987106</v>
      </c>
      <c r="Y191" s="20">
        <f>+$Z$20*SIGN(SOI!A190)*(ABS(SOI!A190))^$Y$2</f>
        <v>-0.63780876227020233</v>
      </c>
      <c r="Z191" s="20">
        <f t="shared" si="73"/>
        <v>-0.62732165895132264</v>
      </c>
      <c r="AA191" s="19">
        <f>+SIN((AVERAGE(H187:H198)+AVERAGE(H191:H194)/4)*($AA$19+AA190*$AA$18*AVERAGE(G187:G198))*$Y$20+$AA$17) - SIN($AA$17)</f>
        <v>-0.45765989037758653</v>
      </c>
      <c r="AB191" s="19">
        <f>+SIN((AVERAGE(H187:H198)+AVERAGE(H191:H194)*$AB$1)*($AA$19+AB190*$AA$18*AVERAGE(G187:G198))*$Y$20+$AA$17) - SIN($AA$17)+$AB$2</f>
        <v>-0.48851078690305338</v>
      </c>
      <c r="AC191">
        <f t="shared" si="72"/>
        <v>0.10140000000000038</v>
      </c>
      <c r="AD191">
        <f t="shared" si="71"/>
        <v>0.1696617685737361</v>
      </c>
      <c r="AE191">
        <v>1</v>
      </c>
    </row>
    <row r="192" spans="1:31" x14ac:dyDescent="0.25">
      <c r="A192">
        <v>14.166666666666698</v>
      </c>
      <c r="B192" s="2">
        <v>1894.1666666666538</v>
      </c>
      <c r="C192">
        <f>+D192+($D$2+E192+F192)*SOI!A191*IF(B192&gt;$C$18, IF(B192&lt;$C$19,-1,1),1)</f>
        <v>-3.8643722656200885</v>
      </c>
      <c r="D192">
        <f>+$D$3*((1-$D$5)*SOI!D191+$D$5*SOI!D190) +   $D$4*((1-$D$5)*SOI!E191+$D$5*SOI!E190)</f>
        <v>0</v>
      </c>
      <c r="E192">
        <f t="shared" si="53"/>
        <v>4.8302712589277661</v>
      </c>
      <c r="F192">
        <f t="shared" si="60"/>
        <v>-1.1846370460786262</v>
      </c>
      <c r="G192">
        <f t="shared" si="61"/>
        <v>3.6456342128491399</v>
      </c>
      <c r="H192" s="21">
        <f t="shared" si="62"/>
        <v>-0.19531195493922199</v>
      </c>
      <c r="I192" s="37">
        <f t="shared" si="54"/>
        <v>5.1231162521364935</v>
      </c>
      <c r="J192" s="1">
        <f t="shared" si="63"/>
        <v>26.420044929257976</v>
      </c>
      <c r="K192" s="1">
        <f t="shared" si="64"/>
        <v>0.9375232309505751</v>
      </c>
      <c r="L192" s="1">
        <f t="shared" si="55"/>
        <v>-0.59811427110294446</v>
      </c>
      <c r="M192" s="1">
        <f t="shared" si="56"/>
        <v>-36.225026993416293</v>
      </c>
      <c r="N192" s="1">
        <f t="shared" si="57"/>
        <v>0.23957800203744414</v>
      </c>
      <c r="O192" s="1">
        <f t="shared" si="58"/>
        <v>1.3329822351795775</v>
      </c>
      <c r="P192" s="1">
        <f t="shared" si="59"/>
        <v>3.1606224715559184E-2</v>
      </c>
      <c r="Q192" s="1">
        <f t="shared" si="65"/>
        <v>-4.3432647198886185</v>
      </c>
      <c r="R192" s="1">
        <f t="shared" si="66"/>
        <v>6.6448791375591325</v>
      </c>
      <c r="S192" s="1">
        <f t="shared" si="67"/>
        <v>1.0503853042935023</v>
      </c>
      <c r="T192" s="1">
        <f t="shared" si="68"/>
        <v>-8.376954447639422</v>
      </c>
      <c r="U192" s="1">
        <f t="shared" si="69"/>
        <v>-1.7893665451130256</v>
      </c>
      <c r="V192" s="1">
        <f t="shared" si="70"/>
        <v>-0.21298608593106033</v>
      </c>
      <c r="Y192" s="20">
        <f>+$Z$20*SIGN(SOI!A191)*(ABS(SOI!A191))^$Y$2</f>
        <v>-0.61773781469581346</v>
      </c>
      <c r="Z192" s="20">
        <f t="shared" si="73"/>
        <v>-0.61034878381643887</v>
      </c>
      <c r="AA192" s="19">
        <f>+SIN((AVERAGE(H188:H199)+AVERAGE(H192:H195)/4)*($AA$19+AA191*$AA$18*AVERAGE(G188:G199))*$Y$20+$AA$17) - SIN($AA$17)</f>
        <v>-0.54354437314427995</v>
      </c>
      <c r="AB192" s="19">
        <f>+SIN((AVERAGE(H188:H199)+AVERAGE(H192:H195)*$AB$1)*($AA$19+AB191*$AA$18*AVERAGE(G188:G199))*$Y$20+$AA$17) - SIN($AA$17)+$AB$2</f>
        <v>-0.535274448822603</v>
      </c>
      <c r="AC192">
        <f t="shared" si="72"/>
        <v>0.10200000000000038</v>
      </c>
      <c r="AD192">
        <f t="shared" si="71"/>
        <v>6.680441067215892E-2</v>
      </c>
      <c r="AE192">
        <v>1</v>
      </c>
    </row>
    <row r="193" spans="1:31" x14ac:dyDescent="0.25">
      <c r="A193">
        <v>14.250000000000032</v>
      </c>
      <c r="B193" s="2">
        <v>1894.249999999987</v>
      </c>
      <c r="C193">
        <f>+D193+($D$2+E193+F193)*SOI!A192*IF(B193&gt;$C$18, IF(B193&lt;$C$19,-1,1),1)</f>
        <v>-15.002728115383936</v>
      </c>
      <c r="D193">
        <f>+$D$3*((1-$D$5)*SOI!D192+$D$5*SOI!D191) +   $D$4*((1-$D$5)*SOI!E192+$D$5*SOI!E191)</f>
        <v>0</v>
      </c>
      <c r="E193">
        <f t="shared" si="53"/>
        <v>16.259671278995484</v>
      </c>
      <c r="F193">
        <f t="shared" si="60"/>
        <v>4.7641889900099876E-2</v>
      </c>
      <c r="G193">
        <f t="shared" si="61"/>
        <v>16.307313168895583</v>
      </c>
      <c r="H193" s="21">
        <f t="shared" si="62"/>
        <v>0.53602236677694681</v>
      </c>
      <c r="I193" s="37">
        <f t="shared" si="54"/>
        <v>10.972012584853697</v>
      </c>
      <c r="J193" s="1">
        <f t="shared" si="63"/>
        <v>-1.3072782721382774</v>
      </c>
      <c r="K193" s="1">
        <f t="shared" si="64"/>
        <v>7.3522431122359372E-3</v>
      </c>
      <c r="L193" s="1">
        <f t="shared" si="55"/>
        <v>3.0388266626710878E-3</v>
      </c>
      <c r="M193" s="1">
        <f t="shared" si="56"/>
        <v>0.83693382944043138</v>
      </c>
      <c r="N193" s="1">
        <f t="shared" si="57"/>
        <v>-2.0022958295310398E-2</v>
      </c>
      <c r="O193" s="1">
        <f t="shared" si="58"/>
        <v>15.480953010556698</v>
      </c>
      <c r="P193" s="1">
        <f t="shared" si="59"/>
        <v>-4.2006389066976367E-3</v>
      </c>
      <c r="Q193" s="1">
        <f t="shared" si="65"/>
        <v>-8.3864856682396988E-3</v>
      </c>
      <c r="R193" s="1">
        <f t="shared" si="66"/>
        <v>2.747912383217653E-2</v>
      </c>
      <c r="S193" s="1">
        <f t="shared" si="67"/>
        <v>-0.18801046658813048</v>
      </c>
      <c r="T193" s="1">
        <f t="shared" si="68"/>
        <v>0.49428934415519971</v>
      </c>
      <c r="U193" s="1">
        <f t="shared" si="69"/>
        <v>0.50932398277455571</v>
      </c>
      <c r="V193" s="1">
        <f t="shared" si="70"/>
        <v>-2.3657849436626182E-3</v>
      </c>
      <c r="Y193" s="20">
        <f>+$Z$20*SIGN(SOI!A192)*(ABS(SOI!A192))^$Y$2</f>
        <v>-0.57549977448330081</v>
      </c>
      <c r="Z193" s="20">
        <f t="shared" si="73"/>
        <v>-0.59774586305970479</v>
      </c>
      <c r="AA193" s="19">
        <f>+SIN((AVERAGE(H189:H200)+AVERAGE(H193:H196)/4)*($AA$19+AA192*$AA$18*AVERAGE(G189:G200))*$Y$20+$AA$17) - SIN($AA$17)</f>
        <v>-0.60220536642997735</v>
      </c>
      <c r="AB193" s="19">
        <f>+SIN((AVERAGE(H189:H200)+AVERAGE(H193:H196)*$AB$1)*($AA$19+AB192*$AA$18*AVERAGE(G189:G200))*$Y$20+$AA$17) - SIN($AA$17)+$AB$2</f>
        <v>-0.58592083952132956</v>
      </c>
      <c r="AC193">
        <f t="shared" si="72"/>
        <v>0.10260000000000039</v>
      </c>
      <c r="AD193">
        <f t="shared" si="71"/>
        <v>4.4595033702725662E-3</v>
      </c>
      <c r="AE193">
        <v>1</v>
      </c>
    </row>
    <row r="194" spans="1:31" x14ac:dyDescent="0.25">
      <c r="A194">
        <v>14.333333333333366</v>
      </c>
      <c r="B194" s="2">
        <v>1894.3333333333203</v>
      </c>
      <c r="C194">
        <f>+D194+($D$2+E194+F194)*SOI!A193*IF(B194&gt;$C$18, IF(B194&lt;$C$19,-1,1),1)</f>
        <v>3.1886386330588499</v>
      </c>
      <c r="D194">
        <f>+$D$3*((1-$D$5)*SOI!D193+$D$5*SOI!D192) +   $D$4*((1-$D$5)*SOI!E193+$D$5*SOI!E192)</f>
        <v>0</v>
      </c>
      <c r="E194">
        <f t="shared" si="53"/>
        <v>-2.0891291760531878</v>
      </c>
      <c r="F194">
        <f t="shared" si="60"/>
        <v>-1.0995094570056623</v>
      </c>
      <c r="G194">
        <f t="shared" si="61"/>
        <v>-3.1886386330588499</v>
      </c>
      <c r="H194" s="21">
        <f t="shared" si="62"/>
        <v>-0.22080350987040562</v>
      </c>
      <c r="I194" s="37">
        <f t="shared" si="54"/>
        <v>0.59664241089659531</v>
      </c>
      <c r="J194" s="1">
        <f t="shared" si="63"/>
        <v>-0.42763805609074529</v>
      </c>
      <c r="K194" s="1">
        <f t="shared" si="64"/>
        <v>-5.7412078717836534</v>
      </c>
      <c r="L194" s="1">
        <f t="shared" si="55"/>
        <v>-0.13992894549052445</v>
      </c>
      <c r="M194" s="1">
        <f t="shared" si="56"/>
        <v>5.0346768725280988</v>
      </c>
      <c r="N194" s="1">
        <f t="shared" si="57"/>
        <v>0.96123258616279816</v>
      </c>
      <c r="O194" s="1">
        <f t="shared" si="58"/>
        <v>-2.4089515364990728</v>
      </c>
      <c r="P194" s="1">
        <f t="shared" si="59"/>
        <v>0.45779048256398885</v>
      </c>
      <c r="Q194" s="1">
        <f t="shared" si="65"/>
        <v>2.4219252298503378</v>
      </c>
      <c r="R194" s="1">
        <f t="shared" si="66"/>
        <v>-0.43153043122745194</v>
      </c>
      <c r="S194" s="1">
        <f t="shared" si="67"/>
        <v>0.49080626009747552</v>
      </c>
      <c r="T194" s="1">
        <f t="shared" si="68"/>
        <v>3.5417120706821716</v>
      </c>
      <c r="U194" s="1">
        <f t="shared" si="69"/>
        <v>-3.018376140861915</v>
      </c>
      <c r="V194" s="1">
        <f t="shared" si="70"/>
        <v>-12.377328424348384</v>
      </c>
      <c r="Y194" s="20">
        <f>+$Z$20*SIGN(SOI!A193)*(ABS(SOI!A193))^$Y$2</f>
        <v>-0.6</v>
      </c>
      <c r="Z194" s="20">
        <f t="shared" si="73"/>
        <v>-0.57513628042192755</v>
      </c>
      <c r="AA194" s="19">
        <f>+SIN((AVERAGE(H190:H201)+AVERAGE(H194:H197)/4)*($AA$19+AA193*$AA$18*AVERAGE(G190:G201))*$Y$20+$AA$17) - SIN($AA$17)</f>
        <v>-0.18015558648577923</v>
      </c>
      <c r="AB194" s="19">
        <f>+SIN((AVERAGE(H190:H201)+AVERAGE(H194:H197)*$AB$1)*($AA$19+AB193*$AA$18*AVERAGE(G190:G201))*$Y$20+$AA$17) - SIN($AA$17)+$AB$2</f>
        <v>-0.18102777550570393</v>
      </c>
      <c r="AC194">
        <f t="shared" si="72"/>
        <v>0.10320000000000039</v>
      </c>
      <c r="AD194">
        <f t="shared" si="71"/>
        <v>0.39498069393614832</v>
      </c>
      <c r="AE194">
        <v>1</v>
      </c>
    </row>
    <row r="195" spans="1:31" x14ac:dyDescent="0.25">
      <c r="A195">
        <v>14.4166666666667</v>
      </c>
      <c r="B195" s="2">
        <v>1894.4166666666536</v>
      </c>
      <c r="C195">
        <f>+D195+($D$2+E195+F195)*SOI!A194*IF(B195&gt;$C$18, IF(B195&lt;$C$19,-1,1),1)</f>
        <v>-4.6095109257568154</v>
      </c>
      <c r="D195">
        <f>+$D$3*((1-$D$5)*SOI!D194+$D$5*SOI!D193) +   $D$4*((1-$D$5)*SOI!E194+$D$5*SOI!E193)</f>
        <v>0</v>
      </c>
      <c r="E195">
        <f t="shared" si="53"/>
        <v>5.5135221548444777</v>
      </c>
      <c r="F195">
        <f t="shared" si="60"/>
        <v>-2.6009147991125858E-2</v>
      </c>
      <c r="G195">
        <f t="shared" si="61"/>
        <v>5.4875130068533515</v>
      </c>
      <c r="H195" s="21">
        <f t="shared" si="62"/>
        <v>-6.4499835963738733E-2</v>
      </c>
      <c r="I195" s="37">
        <f t="shared" si="54"/>
        <v>-5.5204248630001613</v>
      </c>
      <c r="J195" s="1">
        <f t="shared" si="63"/>
        <v>0.463471817967894</v>
      </c>
      <c r="K195" s="1">
        <f t="shared" si="64"/>
        <v>4.0030168475108313E-3</v>
      </c>
      <c r="L195" s="1">
        <f t="shared" si="55"/>
        <v>-1.4302682452522588E-2</v>
      </c>
      <c r="M195" s="1">
        <f t="shared" si="56"/>
        <v>0.58973948340299365</v>
      </c>
      <c r="N195" s="1">
        <f t="shared" si="57"/>
        <v>1.9835259393548185E-2</v>
      </c>
      <c r="O195" s="1">
        <f t="shared" si="58"/>
        <v>0.54551122104770156</v>
      </c>
      <c r="P195" s="1">
        <f t="shared" si="59"/>
        <v>1.3790034256710054E-2</v>
      </c>
      <c r="Q195" s="1">
        <f t="shared" si="65"/>
        <v>5.8540810769470179E-3</v>
      </c>
      <c r="R195" s="1">
        <f t="shared" si="66"/>
        <v>9.6508999007588261E-3</v>
      </c>
      <c r="S195" s="1">
        <f t="shared" si="67"/>
        <v>-9.3708260210780478E-2</v>
      </c>
      <c r="T195" s="1">
        <f t="shared" si="68"/>
        <v>-8.1978281936019554E-2</v>
      </c>
      <c r="U195" s="1">
        <f t="shared" si="69"/>
        <v>0.84126016934726977</v>
      </c>
      <c r="V195" s="1">
        <f t="shared" si="70"/>
        <v>-7.6936938287862477E-3</v>
      </c>
      <c r="Y195" s="20">
        <f>+$Z$20*SIGN(SOI!A194)*(ABS(SOI!A194))^$Y$2</f>
        <v>-0.54990906678248186</v>
      </c>
      <c r="Z195" s="20">
        <f t="shared" si="73"/>
        <v>-0.57091964849827737</v>
      </c>
      <c r="AA195" s="19">
        <f>+SIN((AVERAGE(H191:H202)+AVERAGE(H195:H198)/4)*($AA$19+AA194*$AA$18*AVERAGE(G191:G202))*$Y$20+$AA$17) - SIN($AA$17)</f>
        <v>-1.2890015344202117</v>
      </c>
      <c r="AB195" s="19">
        <f>+SIN((AVERAGE(H191:H202)+AVERAGE(H195:H198)*$AB$1)*($AA$19+AB194*$AA$18*AVERAGE(G191:G202))*$Y$20+$AA$17) - SIN($AA$17)+$AB$2</f>
        <v>-1.2888767966726509</v>
      </c>
      <c r="AC195">
        <f t="shared" si="72"/>
        <v>0.10380000000000039</v>
      </c>
      <c r="AD195">
        <f t="shared" si="71"/>
        <v>0.71808188592193434</v>
      </c>
      <c r="AE195">
        <v>1</v>
      </c>
    </row>
    <row r="196" spans="1:31" x14ac:dyDescent="0.25">
      <c r="A196">
        <v>14.500000000000034</v>
      </c>
      <c r="B196" s="2">
        <v>1894.4999999999868</v>
      </c>
      <c r="C196">
        <f>+D196+($D$2+E196+F196)*SOI!A195*IF(B196&gt;$C$18, IF(B196&lt;$C$19,-1,1),1)</f>
        <v>11.07515878927738</v>
      </c>
      <c r="D196">
        <f>+$D$3*((1-$D$5)*SOI!D195+$D$5*SOI!D194) +   $D$4*((1-$D$5)*SOI!E195+$D$5*SOI!E194)</f>
        <v>0</v>
      </c>
      <c r="E196">
        <f t="shared" si="53"/>
        <v>-12.468834602988597</v>
      </c>
      <c r="F196">
        <f t="shared" si="60"/>
        <v>-0.1165731120993343</v>
      </c>
      <c r="G196">
        <f t="shared" si="61"/>
        <v>-12.585407715087932</v>
      </c>
      <c r="H196" s="21">
        <f t="shared" si="62"/>
        <v>0.10911287892026779</v>
      </c>
      <c r="I196" s="37">
        <f t="shared" si="54"/>
        <v>15.685682464409402</v>
      </c>
      <c r="J196" s="1">
        <f t="shared" si="63"/>
        <v>-8.7553092248572746</v>
      </c>
      <c r="K196" s="1">
        <f t="shared" si="64"/>
        <v>-0.13239932614895633</v>
      </c>
      <c r="L196" s="1">
        <f t="shared" si="55"/>
        <v>-7.1109927794407862E-2</v>
      </c>
      <c r="M196" s="1">
        <f t="shared" si="56"/>
        <v>3.9208248954311364</v>
      </c>
      <c r="N196" s="1">
        <f t="shared" si="57"/>
        <v>4.0438231332949231E-3</v>
      </c>
      <c r="O196" s="1">
        <f t="shared" si="58"/>
        <v>-1.8119443087647624</v>
      </c>
      <c r="P196" s="1">
        <f t="shared" si="59"/>
        <v>2.7619117895994465E-2</v>
      </c>
      <c r="Q196" s="1">
        <f t="shared" si="65"/>
        <v>7.934695099706391E-3</v>
      </c>
      <c r="R196" s="1">
        <f t="shared" si="66"/>
        <v>-3.7168089407973996E-2</v>
      </c>
      <c r="S196" s="1">
        <f t="shared" si="67"/>
        <v>5.4282902188614597E-2</v>
      </c>
      <c r="T196" s="1">
        <f t="shared" si="68"/>
        <v>1.3537943906458851</v>
      </c>
      <c r="U196" s="1">
        <f t="shared" si="69"/>
        <v>-4.7874659906831036</v>
      </c>
      <c r="V196" s="1">
        <f t="shared" si="70"/>
        <v>-3.1414751341661321E-3</v>
      </c>
      <c r="Y196" s="20">
        <f>+$Z$20*SIGN(SOI!A195)*(ABS(SOI!A195))^$Y$2</f>
        <v>-0.56284987871235026</v>
      </c>
      <c r="Z196" s="20">
        <f t="shared" si="73"/>
        <v>-0.54980507978209003</v>
      </c>
      <c r="AA196" s="19">
        <f>+SIN((AVERAGE(H192:H203)+AVERAGE(H196:H199)/4)*($AA$19+AA195*$AA$18*AVERAGE(G192:G203))*$Y$20+$AA$17) - SIN($AA$17)</f>
        <v>-1.2024171242529307</v>
      </c>
      <c r="AB196" s="19">
        <f>+SIN((AVERAGE(H192:H203)+AVERAGE(H196:H199)*$AB$1)*($AA$19+AB195*$AA$18*AVERAGE(G192:G203))*$Y$20+$AA$17) - SIN($AA$17)+$AB$2</f>
        <v>-1.1975557525998231</v>
      </c>
      <c r="AC196">
        <f t="shared" si="72"/>
        <v>0.1044000000000004</v>
      </c>
      <c r="AD196">
        <f t="shared" si="71"/>
        <v>0.65261204447084065</v>
      </c>
      <c r="AE196">
        <v>1</v>
      </c>
    </row>
    <row r="197" spans="1:31" x14ac:dyDescent="0.25">
      <c r="A197">
        <v>14.583333333333368</v>
      </c>
      <c r="B197" s="2">
        <v>1894.5833333333201</v>
      </c>
      <c r="C197">
        <f>+D197+($D$2+E197+F197)*SOI!A196*IF(B197&gt;$C$18, IF(B197&lt;$C$19,-1,1),1)</f>
        <v>2.9013438818763881</v>
      </c>
      <c r="D197">
        <f>+$D$3*((1-$D$5)*SOI!D196+$D$5*SOI!D195) +   $D$4*((1-$D$5)*SOI!E196+$D$5*SOI!E195)</f>
        <v>0</v>
      </c>
      <c r="E197">
        <f t="shared" si="53"/>
        <v>-3.6480552375307198</v>
      </c>
      <c r="F197">
        <f t="shared" si="60"/>
        <v>2.1375385185234574E-2</v>
      </c>
      <c r="G197">
        <f t="shared" si="61"/>
        <v>-3.6266798523454851</v>
      </c>
      <c r="H197" s="21">
        <f t="shared" si="62"/>
        <v>-3.3307506228625644E-3</v>
      </c>
      <c r="I197" s="37">
        <f t="shared" si="54"/>
        <v>3.0462981598697825</v>
      </c>
      <c r="J197" s="1">
        <f t="shared" si="63"/>
        <v>0.25464176479967776</v>
      </c>
      <c r="K197" s="1">
        <f t="shared" si="64"/>
        <v>-2.222821680712009E-5</v>
      </c>
      <c r="L197" s="1">
        <f t="shared" si="55"/>
        <v>2.7193924605188433E-3</v>
      </c>
      <c r="M197" s="1">
        <f t="shared" si="56"/>
        <v>-0.58717371247840422</v>
      </c>
      <c r="N197" s="1">
        <f t="shared" si="57"/>
        <v>1.410599577794543E-2</v>
      </c>
      <c r="O197" s="1">
        <f t="shared" si="58"/>
        <v>-2.8544913148801383</v>
      </c>
      <c r="P197" s="1">
        <f t="shared" si="59"/>
        <v>-7.6966745149425908E-5</v>
      </c>
      <c r="Q197" s="1">
        <f t="shared" si="65"/>
        <v>-4.1450616794721238E-3</v>
      </c>
      <c r="R197" s="1">
        <f t="shared" si="66"/>
        <v>3.7708562813996561E-3</v>
      </c>
      <c r="S197" s="1">
        <f t="shared" si="67"/>
        <v>3.6774234829106606E-2</v>
      </c>
      <c r="T197" s="1">
        <f t="shared" si="68"/>
        <v>-8.156019256775425E-2</v>
      </c>
      <c r="U197" s="1">
        <f t="shared" si="69"/>
        <v>2.5910035503145328E-3</v>
      </c>
      <c r="V197" s="1">
        <f t="shared" si="70"/>
        <v>3.0537855852423297E-5</v>
      </c>
      <c r="Y197" s="20">
        <f>+$Z$20*SIGN(SOI!A196)*(ABS(SOI!A196))^$Y$2</f>
        <v>-0.53665629385143809</v>
      </c>
      <c r="Z197" s="20">
        <f t="shared" si="73"/>
        <v>-0.57626383061924624</v>
      </c>
      <c r="AA197" s="19">
        <f>+SIN((AVERAGE(H193:H204)+AVERAGE(H197:H200)/4)*($AA$19+AA196*$AA$18*AVERAGE(G193:G204))*$Y$20+$AA$17) - SIN($AA$17)</f>
        <v>-1.2538302936666548</v>
      </c>
      <c r="AB197" s="19">
        <f>+SIN((AVERAGE(H193:H204)+AVERAGE(H197:H200)*$AB$1)*($AA$19+AB196*$AA$18*AVERAGE(G193:G204))*$Y$20+$AA$17) - SIN($AA$17)+$AB$2</f>
        <v>-1.2731495286758774</v>
      </c>
      <c r="AC197">
        <f t="shared" si="72"/>
        <v>0.1050000000000004</v>
      </c>
      <c r="AD197">
        <f t="shared" si="71"/>
        <v>0.67756646304740853</v>
      </c>
      <c r="AE197">
        <v>1</v>
      </c>
    </row>
    <row r="198" spans="1:31" x14ac:dyDescent="0.25">
      <c r="A198">
        <v>14.666666666666702</v>
      </c>
      <c r="B198" s="2">
        <v>1894.6666666666533</v>
      </c>
      <c r="C198">
        <f>+D198+($D$2+E198+F198)*SOI!A197*IF(B198&gt;$C$18, IF(B198&lt;$C$19,-1,1),1)</f>
        <v>27.046009363684384</v>
      </c>
      <c r="D198">
        <f>+$D$3*((1-$D$5)*SOI!D197+$D$5*SOI!D196) +   $D$4*((1-$D$5)*SOI!E197+$D$5*SOI!E196)</f>
        <v>0</v>
      </c>
      <c r="E198">
        <f t="shared" si="53"/>
        <v>-23.521661676680168</v>
      </c>
      <c r="F198">
        <f t="shared" si="60"/>
        <v>-1.0656195630329059</v>
      </c>
      <c r="G198">
        <f t="shared" si="61"/>
        <v>-24.587281239713075</v>
      </c>
      <c r="H198" s="21">
        <f t="shared" si="62"/>
        <v>-0.11470663462262012</v>
      </c>
      <c r="I198" s="37">
        <f t="shared" si="54"/>
        <v>-0.48136560897021902</v>
      </c>
      <c r="J198" s="1">
        <f t="shared" si="63"/>
        <v>0.88877593023763046</v>
      </c>
      <c r="K198" s="1">
        <f t="shared" si="64"/>
        <v>-8.0916628590109241</v>
      </c>
      <c r="L198" s="1">
        <f t="shared" si="55"/>
        <v>-5.7276875616913622E-2</v>
      </c>
      <c r="M198" s="1">
        <f t="shared" si="56"/>
        <v>12.969600606031822</v>
      </c>
      <c r="N198" s="1">
        <f t="shared" si="57"/>
        <v>-0.89751852498827767</v>
      </c>
      <c r="O198" s="1">
        <f t="shared" si="58"/>
        <v>-22.721713536584307</v>
      </c>
      <c r="P198" s="1">
        <f t="shared" si="59"/>
        <v>0.16711540724732707</v>
      </c>
      <c r="Q198" s="1">
        <f t="shared" si="65"/>
        <v>-5.8254659386154968</v>
      </c>
      <c r="R198" s="1">
        <f t="shared" si="66"/>
        <v>-0.83741801853653519</v>
      </c>
      <c r="S198" s="1">
        <f t="shared" si="67"/>
        <v>0.36973108703024482</v>
      </c>
      <c r="T198" s="1">
        <f t="shared" si="68"/>
        <v>13.674077194632282</v>
      </c>
      <c r="U198" s="1">
        <f t="shared" si="69"/>
        <v>0.88896370449017659</v>
      </c>
      <c r="V198" s="1">
        <f t="shared" si="70"/>
        <v>4.2188257015221842</v>
      </c>
      <c r="Y198" s="20">
        <f>+$Z$20*SIGN(SOI!A197)*(ABS(SOI!A197))^$Y$2</f>
        <v>-0.62928531929395015</v>
      </c>
      <c r="Z198" s="20">
        <f t="shared" si="73"/>
        <v>-0.56975490091729242</v>
      </c>
      <c r="AA198" s="19">
        <f>+SIN((AVERAGE(H194:H205)+AVERAGE(H198:H201)/4)*($AA$19+AA197*$AA$18*AVERAGE(G194:G205))*$Y$20+$AA$17) - SIN($AA$17)</f>
        <v>4.1214320913934344E-2</v>
      </c>
      <c r="AB198" s="19">
        <f>+SIN((AVERAGE(H194:H205)+AVERAGE(H198:H201)*$AB$1)*($AA$19+AB197*$AA$18*AVERAGE(G194:G205))*$Y$20+$AA$17) - SIN($AA$17)+$AB$2</f>
        <v>-1.2384381107691653</v>
      </c>
      <c r="AC198">
        <f t="shared" si="72"/>
        <v>0.1056000000000004</v>
      </c>
      <c r="AD198">
        <f t="shared" si="71"/>
        <v>0.61096922183122682</v>
      </c>
      <c r="AE198">
        <v>1</v>
      </c>
    </row>
    <row r="199" spans="1:31" x14ac:dyDescent="0.25">
      <c r="A199">
        <v>14.750000000000036</v>
      </c>
      <c r="B199" s="2">
        <v>1894.7499999999866</v>
      </c>
      <c r="C199">
        <f>+D199+($D$2+E199+F199)*SOI!A198*IF(B199&gt;$C$18, IF(B199&lt;$C$19,-1,1),1)</f>
        <v>5.4266098563995504</v>
      </c>
      <c r="D199">
        <f>+$D$3*((1-$D$5)*SOI!D198+$D$5*SOI!D197) +   $D$4*((1-$D$5)*SOI!E198+$D$5*SOI!E197)</f>
        <v>0</v>
      </c>
      <c r="E199">
        <f t="shared" si="53"/>
        <v>-6.5637125599831307</v>
      </c>
      <c r="F199">
        <f t="shared" si="60"/>
        <v>-5.4104338065102286E-2</v>
      </c>
      <c r="G199">
        <f t="shared" si="61"/>
        <v>-6.6178168980482326</v>
      </c>
      <c r="H199" s="21">
        <f t="shared" si="62"/>
        <v>-0.12794168268691863</v>
      </c>
      <c r="I199" s="37">
        <f t="shared" si="54"/>
        <v>-5.7150952066945919</v>
      </c>
      <c r="J199" s="1">
        <f t="shared" si="63"/>
        <v>-0.41763666034901836</v>
      </c>
      <c r="K199" s="1">
        <f t="shared" si="64"/>
        <v>-5.4048681887219542E-2</v>
      </c>
      <c r="L199" s="1">
        <f t="shared" si="55"/>
        <v>-2.7896614148624325E-2</v>
      </c>
      <c r="M199" s="1">
        <f t="shared" si="56"/>
        <v>-0.51331566910088844</v>
      </c>
      <c r="N199" s="1">
        <f t="shared" si="57"/>
        <v>-3.5005208846323292E-2</v>
      </c>
      <c r="O199" s="1">
        <f t="shared" si="58"/>
        <v>-2.0734262626720725</v>
      </c>
      <c r="P199" s="1">
        <f t="shared" si="59"/>
        <v>2.5115633003598616E-2</v>
      </c>
      <c r="Q199" s="1">
        <f t="shared" si="65"/>
        <v>8.992445991612948E-3</v>
      </c>
      <c r="R199" s="1">
        <f t="shared" si="66"/>
        <v>1.5347508505666029E-2</v>
      </c>
      <c r="S199" s="1">
        <f t="shared" si="67"/>
        <v>0.17120783286452068</v>
      </c>
      <c r="T199" s="1">
        <f t="shared" si="68"/>
        <v>0.60773985526781438</v>
      </c>
      <c r="U199" s="1">
        <f t="shared" si="69"/>
        <v>1.5862077845580993</v>
      </c>
      <c r="V199" s="1">
        <f t="shared" si="70"/>
        <v>2.4729109161492572E-2</v>
      </c>
      <c r="Y199" s="20">
        <f>+$Z$20*SIGN(SOI!A198)*(ABS(SOI!A198))^$Y$2</f>
        <v>-0.5433230896064889</v>
      </c>
      <c r="Z199" s="20">
        <f t="shared" si="73"/>
        <v>-0.58270272779457999</v>
      </c>
      <c r="AA199" s="19">
        <f>+SIN((AVERAGE(H195:H206)+AVERAGE(H199:H202)/4)*($AA$19+AA198*$AA$18*AVERAGE(G195:G206))*$Y$20+$AA$17) - SIN($AA$17)</f>
        <v>-0.81854123637153053</v>
      </c>
      <c r="AB199" s="19">
        <f>+SIN((AVERAGE(H195:H206)+AVERAGE(H199:H202)*$AB$1)*($AA$19+AB198*$AA$18*AVERAGE(G195:G206))*$Y$20+$AA$17) - SIN($AA$17)+$AB$2</f>
        <v>-1.2204061224952407</v>
      </c>
      <c r="AC199">
        <f t="shared" si="72"/>
        <v>0.10620000000000041</v>
      </c>
      <c r="AD199">
        <f t="shared" si="71"/>
        <v>0.23583850857695055</v>
      </c>
      <c r="AE199">
        <v>1</v>
      </c>
    </row>
    <row r="200" spans="1:31" x14ac:dyDescent="0.25">
      <c r="A200">
        <v>14.833333333333369</v>
      </c>
      <c r="B200" s="2">
        <v>1894.8333333333198</v>
      </c>
      <c r="C200">
        <f>+D200+($D$2+E200+F200)*SOI!A199*IF(B200&gt;$C$18, IF(B200&lt;$C$19,-1,1),1)</f>
        <v>39.007579187469091</v>
      </c>
      <c r="D200">
        <f>+$D$3*((1-$D$5)*SOI!D199+$D$5*SOI!D198) +   $D$4*((1-$D$5)*SOI!E199+$D$5*SOI!E198)</f>
        <v>0</v>
      </c>
      <c r="E200">
        <f t="shared" si="53"/>
        <v>-41.416027394657306</v>
      </c>
      <c r="F200">
        <f t="shared" si="60"/>
        <v>-0.98351520041779295</v>
      </c>
      <c r="G200">
        <f t="shared" si="61"/>
        <v>-42.399542595075097</v>
      </c>
      <c r="H200" s="21">
        <f t="shared" si="62"/>
        <v>1.259349766639934</v>
      </c>
      <c r="I200" s="37">
        <f t="shared" si="54"/>
        <v>-52.625229117308329</v>
      </c>
      <c r="J200" s="1">
        <f t="shared" si="63"/>
        <v>-199.00361494989053</v>
      </c>
      <c r="K200" s="1">
        <f t="shared" si="64"/>
        <v>-6.3755309312237829</v>
      </c>
      <c r="L200" s="1">
        <f t="shared" si="55"/>
        <v>-0.64818560059901142</v>
      </c>
      <c r="M200" s="1">
        <f t="shared" si="56"/>
        <v>-26.562952317563688</v>
      </c>
      <c r="N200" s="1">
        <f t="shared" si="57"/>
        <v>-0.25942512479870766</v>
      </c>
      <c r="O200" s="1">
        <f t="shared" si="58"/>
        <v>-0.5653493378117026</v>
      </c>
      <c r="P200" s="1">
        <f t="shared" si="59"/>
        <v>0.46762659478804408</v>
      </c>
      <c r="Q200" s="1">
        <f t="shared" si="65"/>
        <v>3.4486492072610888</v>
      </c>
      <c r="R200" s="1">
        <f t="shared" si="66"/>
        <v>54.197542587701719</v>
      </c>
      <c r="S200" s="1">
        <f t="shared" si="67"/>
        <v>11.683515023453944</v>
      </c>
      <c r="T200" s="1">
        <f t="shared" si="68"/>
        <v>3.8502940147024547</v>
      </c>
      <c r="U200" s="1">
        <f t="shared" si="69"/>
        <v>271.94788206314968</v>
      </c>
      <c r="V200" s="1">
        <f t="shared" si="70"/>
        <v>3.4122662201355474</v>
      </c>
      <c r="Y200" s="20">
        <f>+$Z$20*SIGN(SOI!A199)*(ABS(SOI!A199))^$Y$2</f>
        <v>-0.57549977448330081</v>
      </c>
      <c r="Z200" s="20">
        <f t="shared" si="73"/>
        <v>-0.51150500168093527</v>
      </c>
      <c r="AA200" s="19">
        <f>+SIN((AVERAGE(H196:H207)+AVERAGE(H200:H203)/4)*($AA$19+AA199*$AA$18*AVERAGE(G196:G207))*$Y$20+$AA$17) - SIN($AA$17)</f>
        <v>-0.29856598764190873</v>
      </c>
      <c r="AB200" s="19">
        <f>+SIN((AVERAGE(H196:H207)+AVERAGE(H200:H203)*$AB$1)*($AA$19+AB199*$AA$18*AVERAGE(G196:G207))*$Y$20+$AA$17) - SIN($AA$17)+$AB$2</f>
        <v>-1.2311148081049195</v>
      </c>
      <c r="AC200">
        <f t="shared" si="72"/>
        <v>0.10680000000000041</v>
      </c>
      <c r="AD200">
        <f t="shared" si="71"/>
        <v>0.21293901403902654</v>
      </c>
      <c r="AE200">
        <v>1</v>
      </c>
    </row>
    <row r="201" spans="1:31" x14ac:dyDescent="0.25">
      <c r="A201">
        <v>14.916666666666703</v>
      </c>
      <c r="B201" s="2">
        <v>1894.9166666666531</v>
      </c>
      <c r="C201">
        <f>+D201+($D$2+E201+F201)*SOI!A200*IF(B201&gt;$C$18, IF(B201&lt;$C$19,-1,1),1)</f>
        <v>-233.36041970630356</v>
      </c>
      <c r="D201">
        <f>+$D$3*((1-$D$5)*SOI!D200+$D$5*SOI!D199) +   $D$4*((1-$D$5)*SOI!E200+$D$5*SOI!E199)</f>
        <v>0</v>
      </c>
      <c r="E201">
        <f t="shared" si="53"/>
        <v>486.38948120096552</v>
      </c>
      <c r="F201">
        <f t="shared" si="60"/>
        <v>-0.22194014616645308</v>
      </c>
      <c r="G201">
        <f t="shared" si="61"/>
        <v>486.16754105479907</v>
      </c>
      <c r="H201" s="21">
        <f t="shared" si="62"/>
        <v>18.113334303598755</v>
      </c>
      <c r="I201" s="37">
        <f t="shared" si="54"/>
        <v>476.11164110830191</v>
      </c>
      <c r="J201" s="1">
        <f t="shared" si="63"/>
        <v>278.58610900791626</v>
      </c>
      <c r="K201" s="1">
        <f t="shared" si="64"/>
        <v>8.8249865016797173</v>
      </c>
      <c r="L201" s="1">
        <f t="shared" si="55"/>
        <v>-1.8715301033853427E-2</v>
      </c>
      <c r="M201" s="1">
        <f t="shared" si="56"/>
        <v>-4.1101723578152249</v>
      </c>
      <c r="N201" s="1">
        <f t="shared" si="57"/>
        <v>0.27391661545533108</v>
      </c>
      <c r="O201" s="1">
        <f t="shared" si="58"/>
        <v>261.55336453974809</v>
      </c>
      <c r="P201" s="1">
        <f t="shared" si="59"/>
        <v>4.8456945380688995E-2</v>
      </c>
      <c r="Q201" s="1">
        <f t="shared" si="65"/>
        <v>-0.56342881584356719</v>
      </c>
      <c r="R201" s="1">
        <f t="shared" si="66"/>
        <v>80.109575404249441</v>
      </c>
      <c r="S201" s="1">
        <f t="shared" si="67"/>
        <v>111.60783006843191</v>
      </c>
      <c r="T201" s="1">
        <f t="shared" si="68"/>
        <v>-51.432159020053454</v>
      </c>
      <c r="U201" s="1">
        <f t="shared" si="69"/>
        <v>-254.95134817749317</v>
      </c>
      <c r="V201" s="1">
        <f t="shared" si="70"/>
        <v>-0.37334133898637917</v>
      </c>
      <c r="Y201" s="20">
        <f>+$Z$20*SIGN(SOI!A200)*(ABS(SOI!A200))^$Y$2</f>
        <v>-0.4156921409530161</v>
      </c>
      <c r="Z201" s="20">
        <f t="shared" si="73"/>
        <v>-0.50127737073407597</v>
      </c>
      <c r="AA201" s="19">
        <f>+SIN((AVERAGE(H197:H208)+AVERAGE(H201:H204)/4)*($AA$19+AA200*$AA$18*AVERAGE(G197:G208))*$Y$20+$AA$17) - SIN($AA$17)</f>
        <v>-0.83081340550726157</v>
      </c>
      <c r="AB201" s="19">
        <f>+SIN((AVERAGE(H197:H208)+AVERAGE(H201:H204)*$AB$1)*($AA$19+AB200*$AA$18*AVERAGE(G197:G208))*$Y$20+$AA$17) - SIN($AA$17)+$AB$2</f>
        <v>-1.2297283253392646</v>
      </c>
      <c r="AC201">
        <f t="shared" si="72"/>
        <v>0.10740000000000041</v>
      </c>
      <c r="AD201">
        <f t="shared" si="71"/>
        <v>0.3295360347731856</v>
      </c>
      <c r="AE201">
        <v>1</v>
      </c>
    </row>
    <row r="202" spans="1:31" x14ac:dyDescent="0.25">
      <c r="A202">
        <v>15.000000000000037</v>
      </c>
      <c r="B202" s="2">
        <v>1894.9999999999864</v>
      </c>
      <c r="C202">
        <f>+D202+($D$2+E202+F202)*SOI!A201*IF(B202&gt;$C$18, IF(B202&lt;$C$19,-1,1),1)</f>
        <v>-3.6292699362959508</v>
      </c>
      <c r="D202">
        <f>+$D$3*((1-$D$5)*SOI!D201+$D$5*SOI!D200) +   $D$4*((1-$D$5)*SOI!E201+$D$5*SOI!E200)</f>
        <v>0</v>
      </c>
      <c r="E202">
        <f t="shared" si="53"/>
        <v>0.52174827381577416</v>
      </c>
      <c r="F202">
        <f t="shared" si="60"/>
        <v>4.4498543786444325</v>
      </c>
      <c r="G202">
        <f t="shared" si="61"/>
        <v>4.9716026524602066</v>
      </c>
      <c r="H202" s="21">
        <f t="shared" si="62"/>
        <v>-1.2235946369302031</v>
      </c>
      <c r="I202" s="37">
        <f t="shared" si="54"/>
        <v>0.52336393234907008</v>
      </c>
      <c r="J202" s="1">
        <f t="shared" si="63"/>
        <v>-8.5196230100605579</v>
      </c>
      <c r="K202" s="1">
        <f t="shared" si="64"/>
        <v>8.1606229714210735E-2</v>
      </c>
      <c r="L202" s="1">
        <f t="shared" si="55"/>
        <v>4.3970391876648113E-2</v>
      </c>
      <c r="M202" s="1">
        <f t="shared" si="56"/>
        <v>114.34731325289918</v>
      </c>
      <c r="N202" s="1">
        <f t="shared" si="57"/>
        <v>-3.5097045036650885</v>
      </c>
      <c r="O202" s="1">
        <f t="shared" si="58"/>
        <v>5.3083647425258791</v>
      </c>
      <c r="P202" s="1">
        <f t="shared" si="59"/>
        <v>-9.3972619567289657E-3</v>
      </c>
      <c r="Q202" s="1">
        <f t="shared" si="65"/>
        <v>-200.84321343805905</v>
      </c>
      <c r="R202" s="1">
        <f t="shared" si="66"/>
        <v>31.390448889920595</v>
      </c>
      <c r="S202" s="1">
        <f t="shared" si="67"/>
        <v>-1.5719612286022056</v>
      </c>
      <c r="T202" s="1">
        <f t="shared" si="68"/>
        <v>2.4524418555983347</v>
      </c>
      <c r="U202" s="1">
        <f t="shared" si="69"/>
        <v>5.4349756433590343E-2</v>
      </c>
      <c r="V202" s="1">
        <f t="shared" si="70"/>
        <v>-0.92769145548401299</v>
      </c>
      <c r="Y202" s="20">
        <f>+$Z$20*SIGN(SOI!A201)*(ABS(SOI!A201))^$Y$2</f>
        <v>-0.51264019676591122</v>
      </c>
      <c r="Z202" s="20">
        <f t="shared" si="73"/>
        <v>-0.44944409526935547</v>
      </c>
      <c r="AA202" s="19">
        <f>+SIN((AVERAGE(H198:H209)+AVERAGE(H202:H205)/4)*($AA$19+AA201*$AA$18*AVERAGE(G198:G209))*$Y$20+$AA$17) - SIN($AA$17)</f>
        <v>-1.2740380841825456</v>
      </c>
      <c r="AB202" s="19">
        <f>+SIN((AVERAGE(H198:H209)+AVERAGE(H202:H205)*$AB$1)*($AA$19+AB201*$AA$18*AVERAGE(G198:G209))*$Y$20+$AA$17) - SIN($AA$17)+$AB$2</f>
        <v>-1.269144560151177</v>
      </c>
      <c r="AC202">
        <f t="shared" si="72"/>
        <v>0.10800000000000042</v>
      </c>
      <c r="AD202">
        <f t="shared" si="71"/>
        <v>0.82459398891319013</v>
      </c>
      <c r="AE202">
        <v>1</v>
      </c>
    </row>
    <row r="203" spans="1:31" x14ac:dyDescent="0.25">
      <c r="A203">
        <v>15.083333333333371</v>
      </c>
      <c r="B203" s="2">
        <v>1895.0833333333196</v>
      </c>
      <c r="C203">
        <f>+D203+($D$2+E203+F203)*SOI!A202*IF(B203&gt;$C$18, IF(B203&lt;$C$19,-1,1),1)</f>
        <v>13.833916710760748</v>
      </c>
      <c r="D203">
        <f>+$D$3*((1-$D$5)*SOI!D202+$D$5*SOI!D201) +   $D$4*((1-$D$5)*SOI!E202+$D$5*SOI!E201)</f>
        <v>0</v>
      </c>
      <c r="E203">
        <f t="shared" si="53"/>
        <v>-28.465519440328237</v>
      </c>
      <c r="F203">
        <f t="shared" si="60"/>
        <v>0.2330363571430355</v>
      </c>
      <c r="G203">
        <f t="shared" si="61"/>
        <v>-28.232483083185201</v>
      </c>
      <c r="H203" s="21">
        <f t="shared" si="62"/>
        <v>-0.17935670383341901</v>
      </c>
      <c r="I203" s="37">
        <f t="shared" si="54"/>
        <v>20.045261362233582</v>
      </c>
      <c r="J203" s="1">
        <f t="shared" si="63"/>
        <v>-4.8931574445431085</v>
      </c>
      <c r="K203" s="1">
        <f t="shared" si="64"/>
        <v>-2.9455214380935768</v>
      </c>
      <c r="L203" s="1">
        <f t="shared" si="55"/>
        <v>8.8435046321572258E-2</v>
      </c>
      <c r="M203" s="1">
        <f t="shared" si="56"/>
        <v>1.7146948506005582</v>
      </c>
      <c r="N203" s="1">
        <f t="shared" si="57"/>
        <v>-0.22755837165199436</v>
      </c>
      <c r="O203" s="1">
        <f t="shared" si="58"/>
        <v>-16.350586763960742</v>
      </c>
      <c r="P203" s="1">
        <f t="shared" si="59"/>
        <v>-5.4752449061236511E-2</v>
      </c>
      <c r="Q203" s="1">
        <f t="shared" si="65"/>
        <v>-0.19527214851657354</v>
      </c>
      <c r="R203" s="1">
        <f t="shared" si="66"/>
        <v>1.1689302642131818</v>
      </c>
      <c r="S203" s="1">
        <f t="shared" si="67"/>
        <v>-3.903660390202575</v>
      </c>
      <c r="T203" s="1">
        <f t="shared" si="68"/>
        <v>-15.192714531243032</v>
      </c>
      <c r="U203" s="1">
        <f t="shared" si="69"/>
        <v>12.128518414417442</v>
      </c>
      <c r="V203" s="1">
        <f t="shared" si="70"/>
        <v>-0.35045159218444816</v>
      </c>
      <c r="Y203" s="20">
        <f>+$Z$20*SIGN(SOI!A202)*(ABS(SOI!A202))^$Y$2</f>
        <v>-0.41999994808913915</v>
      </c>
      <c r="Z203" s="20">
        <f t="shared" si="73"/>
        <v>-0.43737113461009147</v>
      </c>
      <c r="AA203" s="19">
        <f>+SIN((AVERAGE(H199:H210)+AVERAGE(H203:H206)/4)*($AA$19+AA202*$AA$18*AVERAGE(G199:G210))*$Y$20+$AA$17) - SIN($AA$17)</f>
        <v>-1.2604434664651596</v>
      </c>
      <c r="AB203" s="19">
        <f>+SIN((AVERAGE(H199:H210)+AVERAGE(H203:H206)*$AB$1)*($AA$19+AB202*$AA$18*AVERAGE(G199:G210))*$Y$20+$AA$17) - SIN($AA$17)+$AB$2</f>
        <v>-1.2304303308685232</v>
      </c>
      <c r="AC203">
        <f t="shared" si="72"/>
        <v>0.10860000000000042</v>
      </c>
      <c r="AD203">
        <f t="shared" si="71"/>
        <v>0.82307233185506812</v>
      </c>
      <c r="AE203">
        <v>1</v>
      </c>
    </row>
    <row r="204" spans="1:31" x14ac:dyDescent="0.25">
      <c r="A204">
        <v>15.166666666666705</v>
      </c>
      <c r="B204" s="2">
        <v>1895.1666666666529</v>
      </c>
      <c r="C204">
        <f>+D204+($D$2+E204+F204)*SOI!A203*IF(B204&gt;$C$18, IF(B204&lt;$C$19,-1,1),1)</f>
        <v>3.8943115496939065</v>
      </c>
      <c r="D204">
        <f>+$D$3*((1-$D$5)*SOI!D203+$D$5*SOI!D202) +   $D$4*((1-$D$5)*SOI!E203+$D$5*SOI!E202)</f>
        <v>0</v>
      </c>
      <c r="E204">
        <f t="shared" si="53"/>
        <v>-8.5511418281313354</v>
      </c>
      <c r="F204">
        <f t="shared" si="60"/>
        <v>-1.1846370461034301</v>
      </c>
      <c r="G204">
        <f t="shared" si="61"/>
        <v>-9.7357788742347662</v>
      </c>
      <c r="H204" s="21">
        <f t="shared" si="62"/>
        <v>-1.8254351953206687</v>
      </c>
      <c r="I204" s="37">
        <f t="shared" si="54"/>
        <v>11.228308879357925</v>
      </c>
      <c r="J204" s="1">
        <f t="shared" si="63"/>
        <v>-26.078811739206614</v>
      </c>
      <c r="K204" s="1">
        <f t="shared" si="64"/>
        <v>-4.4126141863139114</v>
      </c>
      <c r="L204" s="1">
        <f t="shared" si="55"/>
        <v>-0.80432398863761878</v>
      </c>
      <c r="M204" s="1">
        <f t="shared" si="56"/>
        <v>16.314840220842797</v>
      </c>
      <c r="N204" s="1">
        <f t="shared" si="57"/>
        <v>0.58118961141549808</v>
      </c>
      <c r="O204" s="1">
        <f t="shared" si="58"/>
        <v>-0.2437854273256832</v>
      </c>
      <c r="P204" s="1">
        <f t="shared" si="59"/>
        <v>0.60486200673162693</v>
      </c>
      <c r="Q204" s="1">
        <f t="shared" si="65"/>
        <v>4.7452741856066618</v>
      </c>
      <c r="R204" s="1">
        <f t="shared" si="66"/>
        <v>-15.911540826204758</v>
      </c>
      <c r="S204" s="1">
        <f t="shared" si="67"/>
        <v>5.5846978490801815</v>
      </c>
      <c r="T204" s="1">
        <f t="shared" si="68"/>
        <v>2.060233242424462</v>
      </c>
      <c r="U204" s="1">
        <f t="shared" si="69"/>
        <v>-75.052149672613851</v>
      </c>
      <c r="V204" s="1">
        <f t="shared" si="70"/>
        <v>-9.8879399211901422</v>
      </c>
      <c r="Y204" s="20">
        <f>+$Z$20*SIGN(SOI!A203)*(ABS(SOI!A203))^$Y$2</f>
        <v>-0.37947325897522405</v>
      </c>
      <c r="Z204" s="20">
        <f t="shared" si="73"/>
        <v>-0.34895315621671097</v>
      </c>
      <c r="AA204" s="19">
        <f>+SIN((AVERAGE(H200:H211)+AVERAGE(H204:H207)/4)*($AA$19+AA203*$AA$18*AVERAGE(G200:G211))*$Y$20+$AA$17) - SIN($AA$17)</f>
        <v>-1.2508341823197155</v>
      </c>
      <c r="AB204" s="19">
        <f>+SIN((AVERAGE(H200:H211)+AVERAGE(H204:H207)*$AB$1)*($AA$19+AB203*$AA$18*AVERAGE(G200:G211))*$Y$20+$AA$17) - SIN($AA$17)+$AB$2</f>
        <v>-1.2229304531121674</v>
      </c>
      <c r="AC204">
        <f t="shared" si="72"/>
        <v>0.10920000000000042</v>
      </c>
      <c r="AD204">
        <f t="shared" si="71"/>
        <v>0.90188102610300458</v>
      </c>
      <c r="AE204">
        <v>1</v>
      </c>
    </row>
    <row r="205" spans="1:31" x14ac:dyDescent="0.25">
      <c r="A205">
        <v>15.250000000000039</v>
      </c>
      <c r="B205" s="2">
        <v>1895.2499999999861</v>
      </c>
      <c r="C205">
        <f>+D205+($D$2+E205+F205)*SOI!A204*IF(B205&gt;$C$18, IF(B205&lt;$C$19,-1,1),1)</f>
        <v>2.7847143409448787</v>
      </c>
      <c r="D205">
        <f>+$D$3*((1-$D$5)*SOI!D204+$D$5*SOI!D203) +   $D$4*((1-$D$5)*SOI!E204+$D$5*SOI!E203)</f>
        <v>0</v>
      </c>
      <c r="E205">
        <f t="shared" si="53"/>
        <v>-16.428314483701079</v>
      </c>
      <c r="F205">
        <f t="shared" si="60"/>
        <v>4.7641889907676704E-2</v>
      </c>
      <c r="G205">
        <f t="shared" si="61"/>
        <v>-16.380672593793403</v>
      </c>
      <c r="H205" s="21">
        <f t="shared" si="62"/>
        <v>0.38160174549074766</v>
      </c>
      <c r="I205" s="37">
        <f t="shared" si="54"/>
        <v>17.954152615252369</v>
      </c>
      <c r="J205" s="1">
        <f t="shared" si="63"/>
        <v>3.3222367964599706</v>
      </c>
      <c r="K205" s="1">
        <f t="shared" si="64"/>
        <v>-5.1799884857034663E-2</v>
      </c>
      <c r="L205" s="1">
        <f t="shared" si="55"/>
        <v>1.4594144605635363E-2</v>
      </c>
      <c r="M205" s="1">
        <f t="shared" si="56"/>
        <v>-1.2997955578309575</v>
      </c>
      <c r="N205" s="1">
        <f t="shared" si="57"/>
        <v>7.0553729629701809E-3</v>
      </c>
      <c r="O205" s="1">
        <f t="shared" si="58"/>
        <v>-4.4971203053229258</v>
      </c>
      <c r="P205" s="1">
        <f t="shared" si="59"/>
        <v>-2.1213618554521519E-2</v>
      </c>
      <c r="Q205" s="1">
        <f t="shared" si="65"/>
        <v>-4.5893974345081927E-3</v>
      </c>
      <c r="R205" s="1">
        <f t="shared" si="66"/>
        <v>2.4606914259636958E-2</v>
      </c>
      <c r="S205" s="1">
        <f t="shared" si="67"/>
        <v>0.10840576445170227</v>
      </c>
      <c r="T205" s="1">
        <f t="shared" si="68"/>
        <v>-0.68958971951082215</v>
      </c>
      <c r="U205" s="1">
        <f t="shared" si="69"/>
        <v>4.2089343021858125</v>
      </c>
      <c r="V205" s="1">
        <f t="shared" si="70"/>
        <v>4.209847870054584E-3</v>
      </c>
      <c r="Y205" s="20">
        <f>+$Z$20*SIGN(SOI!A204)*(ABS(SOI!A204))^$Y$2</f>
        <v>-0.24738626158576971</v>
      </c>
      <c r="Z205" s="20">
        <f t="shared" si="73"/>
        <v>-0.24359416862530614</v>
      </c>
      <c r="AA205" s="19">
        <f>+SIN((AVERAGE(H201:H212)+AVERAGE(H205:H208)/4)*($AA$19+AA204*$AA$18*AVERAGE(G201:G212))*$Y$20+$AA$17) - SIN($AA$17)</f>
        <v>-1.1925868838790263</v>
      </c>
      <c r="AB205" s="19">
        <f>+SIN((AVERAGE(H201:H212)+AVERAGE(H205:H208)*$AB$1)*($AA$19+AB204*$AA$18*AVERAGE(G201:G212))*$Y$20+$AA$17) - SIN($AA$17)+$AB$2</f>
        <v>-1.1559827308395227</v>
      </c>
      <c r="AC205">
        <f t="shared" si="72"/>
        <v>0.10980000000000043</v>
      </c>
      <c r="AD205">
        <f t="shared" si="71"/>
        <v>0.9489927152537202</v>
      </c>
      <c r="AE205">
        <v>1</v>
      </c>
    </row>
    <row r="206" spans="1:31" x14ac:dyDescent="0.25">
      <c r="A206">
        <v>15.333333333333373</v>
      </c>
      <c r="B206" s="2">
        <v>1895.3333333333194</v>
      </c>
      <c r="C206">
        <f>+D206+($D$2+E206+F206)*SOI!A205*IF(B206&gt;$C$18, IF(B206&lt;$C$19,-1,1),1)</f>
        <v>8.76594306717981E-2</v>
      </c>
      <c r="D206">
        <f>+$D$3*((1-$D$5)*SOI!D205+$D$5*SOI!D204) +   $D$4*((1-$D$5)*SOI!E205+$D$5*SOI!E204)</f>
        <v>0</v>
      </c>
      <c r="E206">
        <f t="shared" si="53"/>
        <v>-1.8224715653864916</v>
      </c>
      <c r="F206">
        <f t="shared" si="60"/>
        <v>-1.0995094570067785</v>
      </c>
      <c r="G206">
        <f t="shared" si="61"/>
        <v>-2.9219810223932701</v>
      </c>
      <c r="H206" s="21">
        <f t="shared" si="62"/>
        <v>0.40068398309170222</v>
      </c>
      <c r="I206" s="37">
        <f t="shared" si="54"/>
        <v>0.92086725665751046</v>
      </c>
      <c r="J206" s="1">
        <f t="shared" si="63"/>
        <v>-4.7105213407570403</v>
      </c>
      <c r="K206" s="1">
        <f t="shared" si="64"/>
        <v>-1.4975668231889729E-2</v>
      </c>
      <c r="L206" s="1">
        <f t="shared" si="55"/>
        <v>-1.3431902057475542E-3</v>
      </c>
      <c r="M206" s="1">
        <f t="shared" si="56"/>
        <v>35.931994246688987</v>
      </c>
      <c r="N206" s="1">
        <f t="shared" si="57"/>
        <v>-0.71618501385312094</v>
      </c>
      <c r="O206" s="1">
        <f t="shared" si="58"/>
        <v>-2.7207603683955419</v>
      </c>
      <c r="P206" s="1">
        <f t="shared" si="59"/>
        <v>0.11014315513418622</v>
      </c>
      <c r="Q206" s="1">
        <f t="shared" si="65"/>
        <v>-12.878556698129659</v>
      </c>
      <c r="R206" s="1">
        <f t="shared" si="66"/>
        <v>3.5416105304810475</v>
      </c>
      <c r="S206" s="1">
        <f t="shared" si="67"/>
        <v>-0.56440356404227454</v>
      </c>
      <c r="T206" s="1">
        <f t="shared" si="68"/>
        <v>3.8397719935949891E-2</v>
      </c>
      <c r="U206" s="1">
        <f t="shared" si="69"/>
        <v>-1.1208487786302475</v>
      </c>
      <c r="V206" s="1">
        <f t="shared" si="70"/>
        <v>2.2187808679329497</v>
      </c>
      <c r="Y206" s="20">
        <f>+$Z$20*SIGN(SOI!A205)*(ABS(SOI!A205))^$Y$2</f>
        <v>-0.10392298531492468</v>
      </c>
      <c r="Z206" s="20">
        <f t="shared" si="73"/>
        <v>-0.20875457141652132</v>
      </c>
      <c r="AA206" s="19">
        <f>+SIN((AVERAGE(H202:H213)+AVERAGE(H206:H209)/4)*($AA$19+AA205*$AA$18*AVERAGE(G202:G213))*$Y$20+$AA$17) - SIN($AA$17)</f>
        <v>0.32887773025179495</v>
      </c>
      <c r="AB206" s="19">
        <f>+SIN((AVERAGE(H202:H213)+AVERAGE(H206:H209)*$AB$1)*($AA$19+AB205*$AA$18*AVERAGE(G202:G213))*$Y$20+$AA$17) - SIN($AA$17)+$AB$2</f>
        <v>0.35008325085056541</v>
      </c>
      <c r="AC206">
        <f t="shared" si="72"/>
        <v>0.11040000000000043</v>
      </c>
      <c r="AD206">
        <f t="shared" si="71"/>
        <v>0.53763230166831621</v>
      </c>
      <c r="AE206">
        <v>1</v>
      </c>
    </row>
    <row r="207" spans="1:31" x14ac:dyDescent="0.25">
      <c r="A207">
        <v>15.416666666666707</v>
      </c>
      <c r="B207" s="2">
        <v>1895.4166666666526</v>
      </c>
      <c r="C207">
        <f>+D207+($D$2+E207+F207)*SOI!A206*IF(B207&gt;$C$18, IF(B207&lt;$C$19,-1,1),1)</f>
        <v>1.1673622943343571</v>
      </c>
      <c r="D207">
        <f>+$D$3*((1-$D$5)*SOI!D206+$D$5*SOI!D205) +   $D$4*((1-$D$5)*SOI!E206+$D$5*SOI!E205)</f>
        <v>0</v>
      </c>
      <c r="E207">
        <f t="shared" si="53"/>
        <v>-5.5328589202576488</v>
      </c>
      <c r="F207">
        <f t="shared" si="60"/>
        <v>-2.6009148001194582E-2</v>
      </c>
      <c r="G207">
        <f t="shared" si="61"/>
        <v>-5.5588680682588434</v>
      </c>
      <c r="H207" s="21">
        <f t="shared" si="62"/>
        <v>-0.12457725247144497</v>
      </c>
      <c r="I207" s="37">
        <f t="shared" si="54"/>
        <v>-2.9315655356297037</v>
      </c>
      <c r="J207" s="1">
        <f t="shared" si="63"/>
        <v>0.25366079767699606</v>
      </c>
      <c r="K207" s="1">
        <f t="shared" si="64"/>
        <v>-7.5478130793677574E-4</v>
      </c>
      <c r="L207" s="1">
        <f t="shared" si="55"/>
        <v>-7.8158641588639347E-3</v>
      </c>
      <c r="M207" s="1">
        <f t="shared" si="56"/>
        <v>0.60780339735625977</v>
      </c>
      <c r="N207" s="1">
        <f t="shared" si="57"/>
        <v>-1.7012666678612311E-2</v>
      </c>
      <c r="O207" s="1">
        <f t="shared" si="58"/>
        <v>-4.5599006405641278</v>
      </c>
      <c r="P207" s="1">
        <f t="shared" si="59"/>
        <v>5.6923011225382808E-4</v>
      </c>
      <c r="Q207" s="1">
        <f t="shared" si="65"/>
        <v>-5.1748308681975694E-3</v>
      </c>
      <c r="R207" s="1">
        <f t="shared" si="66"/>
        <v>-4.5303561226415516E-3</v>
      </c>
      <c r="S207" s="1">
        <f t="shared" si="67"/>
        <v>4.2681481718816021E-2</v>
      </c>
      <c r="T207" s="1">
        <f t="shared" si="68"/>
        <v>0.37446394614310646</v>
      </c>
      <c r="U207" s="1">
        <f t="shared" si="69"/>
        <v>1.8440808267545978E-2</v>
      </c>
      <c r="V207" s="1">
        <f t="shared" si="70"/>
        <v>2.7239048285629402E-4</v>
      </c>
      <c r="Y207" s="20">
        <f>+$Z$20*SIGN(SOI!A206)*(ABS(SOI!A206))^$Y$2</f>
        <v>-0.27495446734886958</v>
      </c>
      <c r="Z207" s="20">
        <f t="shared" si="73"/>
        <v>-0.22827285069107231</v>
      </c>
      <c r="AA207" s="19">
        <f>+SIN((AVERAGE(H203:H214)+AVERAGE(H207:H210)/4)*($AA$19+AA206*$AA$18*AVERAGE(G203:G214))*$Y$20+$AA$17) - SIN($AA$17)</f>
        <v>0.43694756611443525</v>
      </c>
      <c r="AB207" s="19">
        <f>+SIN((AVERAGE(H203:H214)+AVERAGE(H207:H210)*$AB$1)*($AA$19+AB206*$AA$18*AVERAGE(G203:G214))*$Y$20+$AA$17) - SIN($AA$17)+$AB$2</f>
        <v>0.45870519037019203</v>
      </c>
      <c r="AC207">
        <f t="shared" si="72"/>
        <v>0.11100000000000043</v>
      </c>
      <c r="AD207">
        <f t="shared" si="71"/>
        <v>0.66522041680550759</v>
      </c>
      <c r="AE207">
        <v>1</v>
      </c>
    </row>
    <row r="208" spans="1:31" x14ac:dyDescent="0.25">
      <c r="A208">
        <v>15.500000000000041</v>
      </c>
      <c r="B208" s="2">
        <v>1895.4999999999859</v>
      </c>
      <c r="C208">
        <f>+D208+($D$2+E208+F208)*SOI!A207*IF(B208&gt;$C$18, IF(B208&lt;$C$19,-1,1),1)</f>
        <v>-2.1587623243340697</v>
      </c>
      <c r="D208">
        <f>+$D$3*((1-$D$5)*SOI!D207+$D$5*SOI!D206) +   $D$4*((1-$D$5)*SOI!E207+$D$5*SOI!E206)</f>
        <v>0</v>
      </c>
      <c r="E208">
        <f t="shared" si="53"/>
        <v>8.4195051287682219</v>
      </c>
      <c r="F208">
        <f t="shared" si="60"/>
        <v>-0.11657311209872478</v>
      </c>
      <c r="G208">
        <f t="shared" si="61"/>
        <v>8.302932016669498</v>
      </c>
      <c r="H208" s="21">
        <f t="shared" si="62"/>
        <v>0.10837001685002962</v>
      </c>
      <c r="I208" s="37">
        <f t="shared" si="54"/>
        <v>9.7148530311893406</v>
      </c>
      <c r="J208" s="1">
        <f t="shared" si="63"/>
        <v>-0.44685950135018015</v>
      </c>
      <c r="K208" s="1">
        <f t="shared" si="64"/>
        <v>0.14885126360553674</v>
      </c>
      <c r="L208" s="1">
        <f t="shared" si="55"/>
        <v>-7.6261121065644158E-2</v>
      </c>
      <c r="M208" s="1">
        <f t="shared" si="56"/>
        <v>0.32310534206095348</v>
      </c>
      <c r="N208" s="1">
        <f t="shared" si="57"/>
        <v>-8.5475951868761224E-2</v>
      </c>
      <c r="O208" s="1">
        <f t="shared" si="58"/>
        <v>1.4491389323646551</v>
      </c>
      <c r="P208" s="1">
        <f t="shared" si="59"/>
        <v>3.6202488829459423E-2</v>
      </c>
      <c r="Q208" s="1">
        <f t="shared" si="65"/>
        <v>-1.3821294725737517E-2</v>
      </c>
      <c r="R208" s="1">
        <f t="shared" si="66"/>
        <v>4.009789163548251E-2</v>
      </c>
      <c r="S208" s="1">
        <f t="shared" si="67"/>
        <v>-0.71063675841695084</v>
      </c>
      <c r="T208" s="1">
        <f t="shared" si="68"/>
        <v>-1.1611567121152562</v>
      </c>
      <c r="U208" s="1">
        <f t="shared" si="69"/>
        <v>-3.8865757980088373</v>
      </c>
      <c r="V208" s="1">
        <f t="shared" si="70"/>
        <v>8.7039030367419584E-2</v>
      </c>
      <c r="Y208" s="20">
        <f>+$Z$20*SIGN(SOI!A207)*(ABS(SOI!A207))^$Y$2</f>
        <v>-0.30594109940942271</v>
      </c>
      <c r="Z208" s="20">
        <f t="shared" si="73"/>
        <v>-7.3631876827845166E-2</v>
      </c>
      <c r="AA208" s="19">
        <f>+SIN((AVERAGE(H204:H215)+AVERAGE(H208:H211)/4)*($AA$19+AA207*$AA$18*AVERAGE(G204:G215))*$Y$20+$AA$17) - SIN($AA$17)</f>
        <v>0.35939843102756536</v>
      </c>
      <c r="AB208" s="19">
        <f>+SIN((AVERAGE(H204:H215)+AVERAGE(H208:H211)*$AB$1)*($AA$19+AB207*$AA$18*AVERAGE(G204:G215))*$Y$20+$AA$17) - SIN($AA$17)+$AB$2</f>
        <v>0.39134385970827573</v>
      </c>
      <c r="AC208">
        <f t="shared" si="72"/>
        <v>0.11160000000000043</v>
      </c>
      <c r="AD208">
        <f t="shared" si="71"/>
        <v>0.43303030785541052</v>
      </c>
      <c r="AE208">
        <v>1</v>
      </c>
    </row>
    <row r="209" spans="1:31" x14ac:dyDescent="0.25">
      <c r="A209">
        <v>15.583333333333375</v>
      </c>
      <c r="B209" s="2">
        <v>1895.5833333333192</v>
      </c>
      <c r="C209">
        <f>+D209+($D$2+E209+F209)*SOI!A208*IF(B209&gt;$C$18, IF(B209&lt;$C$19,-1,1),1)</f>
        <v>1.3671217948509171</v>
      </c>
      <c r="D209">
        <f>+$D$3*((1-$D$5)*SOI!D208+$D$5*SOI!D207) +   $D$4*((1-$D$5)*SOI!E208+$D$5*SOI!E207)</f>
        <v>0</v>
      </c>
      <c r="E209">
        <f t="shared" si="53"/>
        <v>3.7761851560615227</v>
      </c>
      <c r="F209">
        <f t="shared" si="60"/>
        <v>2.1375385191024998E-2</v>
      </c>
      <c r="G209">
        <f t="shared" si="61"/>
        <v>3.7975605412525475</v>
      </c>
      <c r="H209" s="21">
        <f t="shared" si="62"/>
        <v>0.10982346595048444</v>
      </c>
      <c r="I209" s="37">
        <f t="shared" si="54"/>
        <v>4.4719939087014735</v>
      </c>
      <c r="J209" s="1">
        <f t="shared" si="63"/>
        <v>-0.25303857328873852</v>
      </c>
      <c r="K209" s="1">
        <f t="shared" si="64"/>
        <v>1.1897163337140837E-3</v>
      </c>
      <c r="L209" s="1">
        <f t="shared" si="55"/>
        <v>1.0094378204057028E-2</v>
      </c>
      <c r="M209" s="1">
        <f t="shared" si="56"/>
        <v>0.39746135034801161</v>
      </c>
      <c r="N209" s="1">
        <f t="shared" si="57"/>
        <v>2.3125359487280004E-3</v>
      </c>
      <c r="O209" s="1">
        <f t="shared" si="58"/>
        <v>0.28717250512157871</v>
      </c>
      <c r="P209" s="1">
        <f t="shared" si="59"/>
        <v>-1.1031132650989863E-2</v>
      </c>
      <c r="Q209" s="1">
        <f t="shared" si="65"/>
        <v>4.5998539221779708E-4</v>
      </c>
      <c r="R209" s="1">
        <f t="shared" si="66"/>
        <v>-6.1430184303188479E-4</v>
      </c>
      <c r="S209" s="1">
        <f t="shared" si="67"/>
        <v>8.8502835142440246E-3</v>
      </c>
      <c r="T209" s="1">
        <f t="shared" si="68"/>
        <v>3.0457907012984665E-2</v>
      </c>
      <c r="U209" s="1">
        <f t="shared" si="69"/>
        <v>0.54514720438923425</v>
      </c>
      <c r="V209" s="1">
        <f t="shared" si="70"/>
        <v>7.1753034073792049E-4</v>
      </c>
      <c r="Y209" s="20">
        <f>+$Z$20*SIGN(SOI!A208)*(ABS(SOI!A208))^$Y$2</f>
        <v>0.35999993627475674</v>
      </c>
      <c r="Z209" s="20">
        <f t="shared" si="73"/>
        <v>0.14763440677472717</v>
      </c>
      <c r="AA209" s="19">
        <f>+SIN((AVERAGE(H205:H216)+AVERAGE(H209:H212)/4)*($AA$19+AA208*$AA$18*AVERAGE(G205:G216))*$Y$20+$AA$17) - SIN($AA$17)</f>
        <v>0.54928014409383463</v>
      </c>
      <c r="AB209" s="19">
        <f>+SIN((AVERAGE(H205:H216)+AVERAGE(H209:H212)*$AB$1)*($AA$19+AB208*$AA$18*AVERAGE(G205:G216))*$Y$20+$AA$17) - SIN($AA$17)+$AB$2</f>
        <v>0.26716935409593462</v>
      </c>
      <c r="AC209">
        <f t="shared" si="72"/>
        <v>0.11220000000000044</v>
      </c>
      <c r="AD209">
        <f t="shared" si="71"/>
        <v>0.40164573731910747</v>
      </c>
      <c r="AE209">
        <v>1</v>
      </c>
    </row>
    <row r="210" spans="1:31" x14ac:dyDescent="0.25">
      <c r="A210">
        <v>15.666666666666709</v>
      </c>
      <c r="B210" s="2">
        <v>1895.6666666666524</v>
      </c>
      <c r="C210">
        <f>+D210+($D$2+E210+F210)*SOI!A209*IF(B210&gt;$C$18, IF(B210&lt;$C$19,-1,1),1)</f>
        <v>7.6528644796926608</v>
      </c>
      <c r="D210">
        <f>+$D$3*((1-$D$5)*SOI!D209+$D$5*SOI!D208) +   $D$4*((1-$D$5)*SOI!E209+$D$5*SOI!E208)</f>
        <v>0</v>
      </c>
      <c r="E210">
        <f t="shared" si="53"/>
        <v>19.286725467058737</v>
      </c>
      <c r="F210">
        <f t="shared" si="60"/>
        <v>-1.065619563028589</v>
      </c>
      <c r="G210">
        <f t="shared" si="61"/>
        <v>18.221105904030146</v>
      </c>
      <c r="H210" s="21">
        <f t="shared" si="62"/>
        <v>0.31527561792947362</v>
      </c>
      <c r="I210" s="37">
        <f t="shared" si="54"/>
        <v>10.762416968243052</v>
      </c>
      <c r="J210" s="1">
        <f t="shared" si="63"/>
        <v>50.82415018281435</v>
      </c>
      <c r="K210" s="1">
        <f t="shared" si="64"/>
        <v>5.3594314580167444</v>
      </c>
      <c r="L210" s="1">
        <f t="shared" si="55"/>
        <v>-3.0046178162489105E-2</v>
      </c>
      <c r="M210" s="1">
        <f t="shared" si="56"/>
        <v>-33.171849668612147</v>
      </c>
      <c r="N210" s="1">
        <f t="shared" si="57"/>
        <v>0.50862581946463192</v>
      </c>
      <c r="O210" s="1">
        <f t="shared" si="58"/>
        <v>12.563200434085818</v>
      </c>
      <c r="P210" s="1">
        <f t="shared" si="59"/>
        <v>0.38161752134087989</v>
      </c>
      <c r="Q210" s="1">
        <f t="shared" si="65"/>
        <v>-8.4436210663145861</v>
      </c>
      <c r="R210" s="1">
        <f t="shared" si="66"/>
        <v>27.137830379151289</v>
      </c>
      <c r="S210" s="1">
        <f t="shared" si="67"/>
        <v>4.6846344070599413</v>
      </c>
      <c r="T210" s="1">
        <f t="shared" si="68"/>
        <v>-3.9661319078046979</v>
      </c>
      <c r="U210" s="1">
        <f t="shared" si="69"/>
        <v>-45.386908200787509</v>
      </c>
      <c r="V210" s="1">
        <f t="shared" si="70"/>
        <v>-5.4595692520216135</v>
      </c>
      <c r="Y210" s="20">
        <f>+$Z$20*SIGN(SOI!A209)*(ABS(SOI!A209))^$Y$2</f>
        <v>0.38884438345884748</v>
      </c>
      <c r="Z210" s="20">
        <f t="shared" si="73"/>
        <v>0.36275183589862953</v>
      </c>
      <c r="AA210" s="19">
        <f>+SIN((AVERAGE(H206:H217)+AVERAGE(H210:H213)/4)*($AA$19+AA209*$AA$18*AVERAGE(G206:G217))*$Y$20+$AA$17) - SIN($AA$17)</f>
        <v>0.47055454242847833</v>
      </c>
      <c r="AB210" s="19">
        <f>+SIN((AVERAGE(H206:H217)+AVERAGE(H210:H213)*$AB$1)*($AA$19+AB209*$AA$18*AVERAGE(G206:G217))*$Y$20+$AA$17) - SIN($AA$17)+$AB$2</f>
        <v>0.23702211846335969</v>
      </c>
      <c r="AC210">
        <f t="shared" si="72"/>
        <v>0.11280000000000044</v>
      </c>
      <c r="AD210">
        <f t="shared" si="71"/>
        <v>0.1078027065298488</v>
      </c>
      <c r="AE210">
        <v>1</v>
      </c>
    </row>
    <row r="211" spans="1:31" x14ac:dyDescent="0.25">
      <c r="A211">
        <v>15.750000000000043</v>
      </c>
      <c r="B211" s="2">
        <v>1895.7499999999857</v>
      </c>
      <c r="C211">
        <f>+D211+($D$2+E211+F211)*SOI!A210*IF(B211&gt;$C$18, IF(B211&lt;$C$19,-1,1),1)</f>
        <v>2.2167317131161699</v>
      </c>
      <c r="D211">
        <f>+$D$3*((1-$D$5)*SOI!D210+$D$5*SOI!D209) +   $D$4*((1-$D$5)*SOI!E210+$D$5*SOI!E209)</f>
        <v>0</v>
      </c>
      <c r="E211">
        <f t="shared" si="53"/>
        <v>6.9813909415626512</v>
      </c>
      <c r="F211">
        <f t="shared" si="60"/>
        <v>-5.4104338074620451E-2</v>
      </c>
      <c r="G211">
        <f t="shared" si="61"/>
        <v>6.9272866034880307</v>
      </c>
      <c r="H211" s="21">
        <f t="shared" si="62"/>
        <v>2.8014383083646583E-2</v>
      </c>
      <c r="I211" s="37">
        <f t="shared" si="54"/>
        <v>-2.3351652880326212</v>
      </c>
      <c r="J211" s="1">
        <f t="shared" si="63"/>
        <v>-0.55208173390598214</v>
      </c>
      <c r="K211" s="1">
        <f t="shared" si="64"/>
        <v>6.0771275928342946E-3</v>
      </c>
      <c r="L211" s="1">
        <f t="shared" si="55"/>
        <v>-9.3019953360149697E-3</v>
      </c>
      <c r="M211" s="1">
        <f t="shared" si="56"/>
        <v>-1.6607150785383822</v>
      </c>
      <c r="N211" s="1">
        <f t="shared" si="57"/>
        <v>5.2649098276582658E-2</v>
      </c>
      <c r="O211" s="1">
        <f t="shared" si="58"/>
        <v>6.6632415398692988</v>
      </c>
      <c r="P211" s="1">
        <f t="shared" si="59"/>
        <v>2.6353347743464351E-3</v>
      </c>
      <c r="Q211" s="1">
        <f t="shared" si="65"/>
        <v>-4.3756916477076122E-2</v>
      </c>
      <c r="R211" s="1">
        <f t="shared" si="66"/>
        <v>-3.0514124314242257E-2</v>
      </c>
      <c r="S211" s="1">
        <f t="shared" si="67"/>
        <v>-0.10521461032161183</v>
      </c>
      <c r="T211" s="1">
        <f t="shared" si="68"/>
        <v>-0.65123735146240702</v>
      </c>
      <c r="U211" s="1">
        <f t="shared" si="69"/>
        <v>6.8005791238459443E-2</v>
      </c>
      <c r="V211" s="1">
        <f t="shared" si="70"/>
        <v>-3.9026391808549082E-3</v>
      </c>
      <c r="Y211" s="20">
        <f>+$Z$20*SIGN(SOI!A210)*(ABS(SOI!A210))^$Y$2</f>
        <v>0.33941118796228448</v>
      </c>
      <c r="Z211" s="20">
        <f t="shared" si="73"/>
        <v>0.37541682988356601</v>
      </c>
      <c r="AA211" s="19">
        <f>+SIN((AVERAGE(H207:H218)+AVERAGE(H211:H214)/4)*($AA$19+AA210*$AA$18*AVERAGE(G207:G218))*$Y$20+$AA$17) - SIN($AA$17)</f>
        <v>0.51227413859600301</v>
      </c>
      <c r="AB211" s="19">
        <f>+SIN((AVERAGE(H207:H218)+AVERAGE(H211:H214)*$AB$1)*($AA$19+AB210*$AA$18*AVERAGE(G207:G218))*$Y$20+$AA$17) - SIN($AA$17)+$AB$2</f>
        <v>0.27346616417153952</v>
      </c>
      <c r="AC211">
        <f t="shared" si="72"/>
        <v>0.11340000000000044</v>
      </c>
      <c r="AD211">
        <f t="shared" si="71"/>
        <v>0.13685730871243701</v>
      </c>
      <c r="AE211">
        <v>1</v>
      </c>
    </row>
    <row r="212" spans="1:31" x14ac:dyDescent="0.25">
      <c r="A212">
        <v>15.833333333333377</v>
      </c>
      <c r="B212" s="2">
        <v>1895.8333333333189</v>
      </c>
      <c r="C212">
        <f>+D212+($D$2+E212+F212)*SOI!A211*IF(B212&gt;$C$18, IF(B212&lt;$C$19,-1,1),1)</f>
        <v>15.633047942794963</v>
      </c>
      <c r="D212">
        <f>+$D$3*((1-$D$5)*SOI!D211+$D$5*SOI!D210) +   $D$4*((1-$D$5)*SOI!E211+$D$5*SOI!E210)</f>
        <v>0</v>
      </c>
      <c r="E212">
        <f t="shared" si="53"/>
        <v>36.513169615827977</v>
      </c>
      <c r="F212">
        <f t="shared" si="60"/>
        <v>-0.9835152003848775</v>
      </c>
      <c r="G212">
        <f t="shared" si="61"/>
        <v>35.529654415443098</v>
      </c>
      <c r="H212" s="21">
        <f t="shared" si="62"/>
        <v>-6.2188610159196029</v>
      </c>
      <c r="I212" s="37">
        <f t="shared" si="54"/>
        <v>-38.46665611714311</v>
      </c>
      <c r="J212" s="1">
        <f t="shared" si="63"/>
        <v>-99.717801941941829</v>
      </c>
      <c r="K212" s="1">
        <f t="shared" si="64"/>
        <v>20.944970346622743</v>
      </c>
      <c r="L212" s="1">
        <f t="shared" si="55"/>
        <v>-0.60712429129278367</v>
      </c>
      <c r="M212" s="1">
        <f t="shared" si="56"/>
        <v>-18.209483968944102</v>
      </c>
      <c r="N212" s="1">
        <f t="shared" si="57"/>
        <v>0.82512018582016466</v>
      </c>
      <c r="O212" s="1">
        <f t="shared" si="58"/>
        <v>14.840289112025506</v>
      </c>
      <c r="P212" s="1">
        <f t="shared" si="59"/>
        <v>6.2482570888542525E-2</v>
      </c>
      <c r="Q212" s="1">
        <f t="shared" si="65"/>
        <v>-7.5192667893409304</v>
      </c>
      <c r="R212" s="1">
        <f t="shared" si="66"/>
        <v>-86.376679366793184</v>
      </c>
      <c r="S212" s="1">
        <f t="shared" si="67"/>
        <v>-27.162462153886338</v>
      </c>
      <c r="T212" s="1">
        <f t="shared" si="68"/>
        <v>-94.666778568197486</v>
      </c>
      <c r="U212" s="1">
        <f t="shared" si="69"/>
        <v>26.56047297570645</v>
      </c>
      <c r="V212" s="1">
        <f t="shared" si="70"/>
        <v>-1.4501327895037304</v>
      </c>
      <c r="Y212" s="20">
        <f>+$Z$20*SIGN(SOI!A211)*(ABS(SOI!A211))^$Y$2</f>
        <v>0.39799491822956612</v>
      </c>
      <c r="Z212" s="20">
        <f t="shared" si="73"/>
        <v>0.38436608238162223</v>
      </c>
      <c r="AA212" s="19">
        <f>+SIN((AVERAGE(H208:H219)+AVERAGE(H212:H215)/4)*($AA$19+AA211*$AA$18*AVERAGE(G208:G219))*$Y$20+$AA$17) - SIN($AA$17)</f>
        <v>0.46246523565512526</v>
      </c>
      <c r="AB212" s="19">
        <f>+SIN((AVERAGE(H208:H219)+AVERAGE(H212:H215)*$AB$1)*($AA$19+AB211*$AA$18*AVERAGE(G208:G219))*$Y$20+$AA$17) - SIN($AA$17)+$AB$2</f>
        <v>0.25227950497530022</v>
      </c>
      <c r="AC212">
        <f t="shared" si="72"/>
        <v>0.11400000000000045</v>
      </c>
      <c r="AD212">
        <f t="shared" si="71"/>
        <v>7.809915327350303E-2</v>
      </c>
      <c r="AE212">
        <v>1</v>
      </c>
    </row>
    <row r="213" spans="1:31" x14ac:dyDescent="0.25">
      <c r="A213">
        <v>15.91666666666671</v>
      </c>
      <c r="B213" s="2">
        <v>1895.9166666666522</v>
      </c>
      <c r="C213">
        <f>+D213+($D$2+E213+F213)*SOI!A212*IF(B213&gt;$C$18, IF(B213&lt;$C$19,-1,1),1)</f>
        <v>-222.09372746513421</v>
      </c>
      <c r="D213">
        <f>+$D$3*((1-$D$5)*SOI!D212+$D$5*SOI!D211) +   $D$4*((1-$D$5)*SOI!E212+$D$5*SOI!E211)</f>
        <v>0</v>
      </c>
      <c r="E213">
        <f t="shared" si="53"/>
        <v>-462.47332540614923</v>
      </c>
      <c r="F213">
        <f t="shared" si="60"/>
        <v>-0.2219401462137659</v>
      </c>
      <c r="G213">
        <f t="shared" si="61"/>
        <v>-462.69526555236297</v>
      </c>
      <c r="H213" s="21">
        <f t="shared" si="62"/>
        <v>1.8572027431324296</v>
      </c>
      <c r="I213" s="37">
        <f t="shared" si="54"/>
        <v>571.57743371545905</v>
      </c>
      <c r="J213" s="1">
        <f t="shared" si="63"/>
        <v>-50.684437570891617</v>
      </c>
      <c r="K213" s="1">
        <f t="shared" si="64"/>
        <v>-4.9351453447129198E-3</v>
      </c>
      <c r="L213" s="1">
        <f t="shared" si="55"/>
        <v>-0.19457139663713435</v>
      </c>
      <c r="M213" s="1">
        <f t="shared" si="56"/>
        <v>0.62288652271278633</v>
      </c>
      <c r="N213" s="1">
        <f t="shared" si="57"/>
        <v>-0.12399451983703835</v>
      </c>
      <c r="O213" s="1">
        <f t="shared" si="58"/>
        <v>-1.1497827135304948E-2</v>
      </c>
      <c r="P213" s="1">
        <f t="shared" si="59"/>
        <v>5.9293117938213818E-2</v>
      </c>
      <c r="Q213" s="1">
        <f t="shared" si="65"/>
        <v>-3.8652008736432042E-2</v>
      </c>
      <c r="R213" s="1">
        <f t="shared" si="66"/>
        <v>6.5975656164514467</v>
      </c>
      <c r="S213" s="1">
        <f t="shared" si="67"/>
        <v>-60.651989722366707</v>
      </c>
      <c r="T213" s="1">
        <f t="shared" si="68"/>
        <v>2.3505657221281898E-2</v>
      </c>
      <c r="U213" s="1">
        <f t="shared" si="69"/>
        <v>-374.51726352787762</v>
      </c>
      <c r="V213" s="1">
        <f t="shared" si="70"/>
        <v>0.20679424566531537</v>
      </c>
      <c r="Y213" s="20">
        <f>+$Z$20*SIGN(SOI!A212)*(ABS(SOI!A212))^$Y$2</f>
        <v>0.4156921409530161</v>
      </c>
      <c r="Z213" s="20">
        <f t="shared" si="73"/>
        <v>0.3512289943260149</v>
      </c>
      <c r="AA213" s="19">
        <f>+SIN((AVERAGE(H209:H220)+AVERAGE(H213:H216)/4)*($AA$19+AA212*$AA$18*AVERAGE(G209:G220))*$Y$20+$AA$17) - SIN($AA$17)</f>
        <v>4.9700563083014404E-2</v>
      </c>
      <c r="AB213" s="19">
        <f>+SIN((AVERAGE(H209:H220)+AVERAGE(H213:H216)*$AB$1)*($AA$19+AB212*$AA$18*AVERAGE(G209:G220))*$Y$20+$AA$17) - SIN($AA$17)+$AB$2</f>
        <v>0.21097752946197051</v>
      </c>
      <c r="AC213">
        <f t="shared" si="72"/>
        <v>0.11460000000000045</v>
      </c>
      <c r="AD213">
        <f t="shared" si="71"/>
        <v>0.30152843124300049</v>
      </c>
      <c r="AE213">
        <v>1</v>
      </c>
    </row>
    <row r="214" spans="1:31" x14ac:dyDescent="0.25">
      <c r="A214">
        <v>16.000000000000043</v>
      </c>
      <c r="B214" s="2">
        <v>1895.9999999999854</v>
      </c>
      <c r="C214">
        <f>+D214+($D$2+E214+F214)*SOI!A213*IF(B214&gt;$C$18, IF(B214&lt;$C$19,-1,1),1)</f>
        <v>0.1514610490135597</v>
      </c>
      <c r="D214">
        <f>+$D$3*((1-$D$5)*SOI!D213+$D$5*SOI!D212) +   $D$4*((1-$D$5)*SOI!E213+$D$5*SOI!E212)</f>
        <v>0</v>
      </c>
      <c r="E214">
        <f t="shared" ref="E214:E277" si="74">$E$3*COS(2*PI()*(A214+$E$2)/$H$3)+$E$4*COS(2*PI()*(A214+$E$2)/$H$4)+$E$5*COS(2*PI()*(A214+$E$2)/$H$5)+$E$6*COS(2*PI()/$H$6*(A214+$E$2))+$E$7*COS(2*PI()/$H$7*(A214+$E$2))+$E$8*COS(2*PI()/$H$8*(A214+$E$2))+$E$9*COS(2*PI()/$H$9*(A214+$E$2))+$E$10*COS(2*PI()/$H$10*(A214+$E$2))+$E$11*COS(2*PI()/$H$11*(A214+$E$2))+$E$12*COS(2*PI()/$H$12*(A214+$E$2))+$E$13*COS(2*PI()/$H$13*(A214+$E$2))+$E$14*COS(2*PI()/$H$14*(A214+$E$2))+$E$15*COS(2*PI()/$H$15*(A214+$E$2))+$E$16*COS(2*PI()/$H$16*(A214+$E$2))+$E$17*COS(2*PI()/$H$17*(A214+$E$2))</f>
        <v>-3.5032228223024333</v>
      </c>
      <c r="F214">
        <f t="shared" si="60"/>
        <v>4.4498543786371814</v>
      </c>
      <c r="G214">
        <f t="shared" si="61"/>
        <v>0.94663155633474805</v>
      </c>
      <c r="H214" s="21">
        <f t="shared" si="62"/>
        <v>-8.2268011472141328E-2</v>
      </c>
      <c r="I214" s="37">
        <f t="shared" ref="I214:I277" si="75">+(I$3*$E214+I$5*$F214)*COS(2*PI()*$A214*$A$9+I$4)</f>
        <v>0.89413256652591377</v>
      </c>
      <c r="J214" s="1">
        <f t="shared" si="63"/>
        <v>12.337261580305666</v>
      </c>
      <c r="K214" s="1">
        <f t="shared" si="64"/>
        <v>20.246577158940351</v>
      </c>
      <c r="L214" s="1">
        <f t="shared" ref="L214:L277" si="76">+(L$3*$E214+L$5*$F214)*COS(2*PI()*$A214*$A$9+L$4)^2</f>
        <v>0.39319361304383965</v>
      </c>
      <c r="M214" s="1">
        <f t="shared" ref="M214:M277" si="77">+(M$3*$E214+M$5*$F214)*COS(2*PI()*$A214*$A$7+M$4)</f>
        <v>-96.922863497045668</v>
      </c>
      <c r="N214" s="1">
        <f t="shared" ref="N214:N277" si="78">+(N$3*$E214+N$5*$F214)*COS(2*PI()*$A214*$A$8+N$4)</f>
        <v>1.0965337865068054</v>
      </c>
      <c r="O214" s="1">
        <f t="shared" ref="O214:O277" si="79">+(O$3*$E214+O$5*$F214)*COS(2*PI()*$A214*$A$8+O$4)^2</f>
        <v>0.59146478198739516</v>
      </c>
      <c r="P214" s="1">
        <f t="shared" ref="P214:P277" si="80">+(P$3*$E214+P$5*$F214)*COS(2*PI()*$A214*$A$7+P$4)^2</f>
        <v>-2.3399974281292275</v>
      </c>
      <c r="Q214" s="1">
        <f t="shared" si="65"/>
        <v>-53.187416777324607</v>
      </c>
      <c r="R214" s="1">
        <f t="shared" si="66"/>
        <v>14.201930601619848</v>
      </c>
      <c r="S214" s="1">
        <f t="shared" si="67"/>
        <v>0.83905690999699878</v>
      </c>
      <c r="T214" s="1">
        <f t="shared" si="68"/>
        <v>2.4435035383942609</v>
      </c>
      <c r="U214" s="1">
        <f t="shared" si="69"/>
        <v>23.121168153780779</v>
      </c>
      <c r="V214" s="1">
        <f t="shared" si="70"/>
        <v>72.172054437790564</v>
      </c>
      <c r="Y214" s="20">
        <f>+$Z$20*SIGN(SOI!A213)*(ABS(SOI!A213))^$Y$2</f>
        <v>0.23999992379546239</v>
      </c>
      <c r="Z214" s="20">
        <f t="shared" si="73"/>
        <v>0.27856399655032743</v>
      </c>
      <c r="AA214" s="19">
        <f>+SIN((AVERAGE(H210:H221)+AVERAGE(H214:H217)/4)*($AA$19+AA213*$AA$18*AVERAGE(G210:G221))*$Y$20+$AA$17) - SIN($AA$17)</f>
        <v>0.14017635326589778</v>
      </c>
      <c r="AB214" s="19">
        <f>+SIN((AVERAGE(H210:H221)+AVERAGE(H214:H217)*$AB$1)*($AA$19+AB213*$AA$18*AVERAGE(G210:G221))*$Y$20+$AA$17) - SIN($AA$17)+$AB$2</f>
        <v>0.22178504501875512</v>
      </c>
      <c r="AC214">
        <f t="shared" si="72"/>
        <v>0.11520000000000045</v>
      </c>
      <c r="AD214">
        <f t="shared" si="71"/>
        <v>0.13838764328442965</v>
      </c>
      <c r="AE214">
        <v>1</v>
      </c>
    </row>
    <row r="215" spans="1:31" x14ac:dyDescent="0.25">
      <c r="A215">
        <v>16.083333333333375</v>
      </c>
      <c r="B215" s="2">
        <v>1896.0833333333187</v>
      </c>
      <c r="C215">
        <f>+D215+($D$2+E215+F215)*SOI!A214*IF(B215&gt;$C$18, IF(B215&lt;$C$19,-1,1),1)</f>
        <v>2.540307689503889</v>
      </c>
      <c r="D215">
        <f>+$D$3*((1-$D$5)*SOI!D214+$D$5*SOI!D213) +   $D$4*((1-$D$5)*SOI!E214+$D$5*SOI!E213)</f>
        <v>0</v>
      </c>
      <c r="E215">
        <f t="shared" si="74"/>
        <v>27.9926046372928</v>
      </c>
      <c r="F215">
        <f t="shared" ref="F215:F278" si="81">$F$3*COS(2*PI()*(B215+$F$2)/$G$3)+$F$4*COS(2*PI()*(B215+$F$2)/$G$4)+$F$5*COS(2*PI()*(B215+$F$2)/$G$5)+$F$6*COS(2*PI()/$G$6*(B215+$F$2))+$F$7*COS(2*PI()/$G$7*(B215+$F$2))+$F$8*COS(2*PI()/$G$8*(B215+$F$2))+$F$9*COS(2*PI()/$G$9*(B215+$F$2))+$F$10*COS(2*PI()/$G$10*(B215+$F$2))+$F$11*COS(2*PI()/$G$11*(B215+$F$2))+$F$12*COS(2*PI()/$G$12*(B215+$F$2))+$F$13*COS(2*PI()/$G$13*(B215+$F$2))+$F$14*COS(2*PI()/$G$14*(B215+$F$2))+$F$15*COS(2*PI()/$G$15*(B215+$F$2))</f>
        <v>0.2330363571948541</v>
      </c>
      <c r="G215">
        <f t="shared" ref="G215:G278" si="82">+E215+F215</f>
        <v>28.225640994487655</v>
      </c>
      <c r="H215" s="21">
        <f t="shared" ref="H215:H278" si="83">+$H$19*SUM(I215:V215)</f>
        <v>0.77616283691296828</v>
      </c>
      <c r="I215" s="37">
        <f t="shared" si="75"/>
        <v>3.7718963678813187</v>
      </c>
      <c r="J215" s="1">
        <f t="shared" ref="J215:J278" si="84">+(J$3)*I215*M215</f>
        <v>4.1672275053726047</v>
      </c>
      <c r="K215" s="1">
        <f t="shared" ref="K215:K278" si="85">+(K$3)*L215*P215*O215</f>
        <v>1.4429262214325589</v>
      </c>
      <c r="L215" s="1">
        <f t="shared" si="76"/>
        <v>2.1990264571074471E-2</v>
      </c>
      <c r="M215" s="1">
        <f t="shared" si="77"/>
        <v>-7.7606274518480829</v>
      </c>
      <c r="N215" s="1">
        <f t="shared" si="78"/>
        <v>0.1475575737272343</v>
      </c>
      <c r="O215" s="1">
        <f t="shared" si="79"/>
        <v>27.26835806672111</v>
      </c>
      <c r="P215" s="1">
        <f t="shared" si="80"/>
        <v>-6.4677584941581837E-2</v>
      </c>
      <c r="Q215" s="1">
        <f t="shared" ref="Q215:Q278" si="86">+(Q$3)*M215*N215</f>
        <v>-0.57308492552113077</v>
      </c>
      <c r="R215" s="1">
        <f t="shared" ref="R215:R278" si="87">+(R$3)*I215*N215*M215</f>
        <v>0.64552833778956431</v>
      </c>
      <c r="S215" s="1">
        <f t="shared" ref="S215:S278" si="88">+(S$3)*I215*N215</f>
        <v>0.4763089531389022</v>
      </c>
      <c r="T215" s="1">
        <f t="shared" ref="T215:T278" si="89">+(T$3)*L215*O215</f>
        <v>6.3003847277837997</v>
      </c>
      <c r="U215" s="1">
        <f t="shared" ref="U215:U278" si="90">+(U$3)*P215*I215</f>
        <v>2.6959139498679656</v>
      </c>
      <c r="V215" s="1">
        <f t="shared" ref="V215:V278" si="91">+(V$3)*P215*N215</f>
        <v>0.26843983967307949</v>
      </c>
      <c r="Y215" s="20">
        <f>+$Z$20*SIGN(SOI!A214)*(ABS(SOI!A214))^$Y$2</f>
        <v>0.17999992490250386</v>
      </c>
      <c r="Z215" s="20">
        <f t="shared" si="73"/>
        <v>0.21745959102906287</v>
      </c>
      <c r="AA215" s="19">
        <f>+SIN((AVERAGE(H211:H222)+AVERAGE(H215:H218)/4)*($AA$19+AA214*$AA$18*AVERAGE(G211:G222))*$Y$20+$AA$17) - SIN($AA$17)</f>
        <v>0.15121308949425311</v>
      </c>
      <c r="AB215" s="19">
        <f>+SIN((AVERAGE(H211:H222)+AVERAGE(H215:H218)*$AB$1)*($AA$19+AB214*$AA$18*AVERAGE(G211:G222))*$Y$20+$AA$17) - SIN($AA$17)+$AB$2</f>
        <v>0.23486773305352743</v>
      </c>
      <c r="AC215">
        <f t="shared" si="72"/>
        <v>0.11580000000000046</v>
      </c>
      <c r="AD215">
        <f t="shared" si="71"/>
        <v>6.6246501534809765E-2</v>
      </c>
      <c r="AE215">
        <v>1</v>
      </c>
    </row>
    <row r="216" spans="1:31" x14ac:dyDescent="0.25">
      <c r="A216">
        <v>16.166666666666707</v>
      </c>
      <c r="B216" s="2">
        <v>1896.166666666652</v>
      </c>
      <c r="C216">
        <f>+D216+($D$2+E216+F216)*SOI!A215*IF(B216&gt;$C$18, IF(B216&lt;$C$19,-1,1),1)</f>
        <v>0.54684513192151463</v>
      </c>
      <c r="D216">
        <f>+$D$3*((1-$D$5)*SOI!D215+$D$5*SOI!D214) +   $D$4*((1-$D$5)*SOI!E215+$D$5*SOI!E214)</f>
        <v>0</v>
      </c>
      <c r="E216">
        <f t="shared" si="74"/>
        <v>4.8302712589393622</v>
      </c>
      <c r="F216">
        <f t="shared" si="81"/>
        <v>-1.1846370461292643</v>
      </c>
      <c r="G216">
        <f t="shared" si="82"/>
        <v>3.6456342128100978</v>
      </c>
      <c r="H216" s="21">
        <f t="shared" si="83"/>
        <v>8.1202870732646981E-2</v>
      </c>
      <c r="I216" s="37">
        <f t="shared" si="75"/>
        <v>3.9887435915392997</v>
      </c>
      <c r="J216" s="1">
        <f t="shared" si="84"/>
        <v>-19.962244805736876</v>
      </c>
      <c r="K216" s="1">
        <f t="shared" si="85"/>
        <v>0.93707990534691288</v>
      </c>
      <c r="L216" s="1">
        <f t="shared" si="76"/>
        <v>-0.65044138779929805</v>
      </c>
      <c r="M216" s="1">
        <f t="shared" si="77"/>
        <v>35.154638353425739</v>
      </c>
      <c r="N216" s="1">
        <f t="shared" si="78"/>
        <v>-1.0365643055740115</v>
      </c>
      <c r="O216" s="1">
        <f t="shared" si="79"/>
        <v>2.4160740232635036</v>
      </c>
      <c r="P216" s="1">
        <f t="shared" si="80"/>
        <v>1.6027188074535882E-2</v>
      </c>
      <c r="Q216" s="1">
        <f t="shared" si="86"/>
        <v>-18.236417569104134</v>
      </c>
      <c r="R216" s="1">
        <f t="shared" si="87"/>
        <v>21.722620866329738</v>
      </c>
      <c r="S216" s="1">
        <f t="shared" si="88"/>
        <v>-3.5383423989526372</v>
      </c>
      <c r="T216" s="1">
        <f t="shared" si="89"/>
        <v>-16.511861272857761</v>
      </c>
      <c r="U216" s="1">
        <f t="shared" si="90"/>
        <v>-0.70645732351576274</v>
      </c>
      <c r="V216" s="1">
        <f t="shared" si="91"/>
        <v>0.46728867219309883</v>
      </c>
      <c r="Y216" s="20">
        <f>+$Z$20*SIGN(SOI!A215)*(ABS(SOI!A215))^$Y$2</f>
        <v>0.23237892438922236</v>
      </c>
      <c r="Z216" s="20">
        <f t="shared" si="73"/>
        <v>0.1174596323887009</v>
      </c>
      <c r="AA216" s="19">
        <f>+SIN((AVERAGE(H212:H223)+AVERAGE(H216:H219)/4)*($AA$19+AA215*$AA$18*AVERAGE(G212:G223))*$Y$20+$AA$17) - SIN($AA$17)</f>
        <v>0.20396848398366541</v>
      </c>
      <c r="AB216" s="19">
        <f>+SIN((AVERAGE(H212:H223)+AVERAGE(H216:H219)*$AB$1)*($AA$19+AB215*$AA$18*AVERAGE(G212:G223))*$Y$20+$AA$17) - SIN($AA$17)+$AB$2</f>
        <v>0.24681465006824915</v>
      </c>
      <c r="AC216">
        <f t="shared" si="72"/>
        <v>0.11640000000000046</v>
      </c>
      <c r="AD216">
        <f t="shared" ref="AD216:AD279" si="92">+ABS(Z216-AA216)</f>
        <v>8.6508851594964506E-2</v>
      </c>
      <c r="AE216">
        <v>1</v>
      </c>
    </row>
    <row r="217" spans="1:31" x14ac:dyDescent="0.25">
      <c r="A217">
        <v>16.250000000000039</v>
      </c>
      <c r="B217" s="2">
        <v>1896.2499999999852</v>
      </c>
      <c r="C217">
        <f>+D217+($D$2+E217+F217)*SOI!A216*IF(B217&gt;$C$18, IF(B217&lt;$C$19,-1,1),1)</f>
        <v>-0.16307313168909385</v>
      </c>
      <c r="D217">
        <f>+$D$3*((1-$D$5)*SOI!D216+$D$5*SOI!D215) +   $D$4*((1-$D$5)*SOI!E216+$D$5*SOI!E215)</f>
        <v>0</v>
      </c>
      <c r="E217">
        <f t="shared" si="74"/>
        <v>16.259671278983909</v>
      </c>
      <c r="F217">
        <f t="shared" si="81"/>
        <v>4.7641889925474912E-2</v>
      </c>
      <c r="G217">
        <f t="shared" si="82"/>
        <v>16.307313168909385</v>
      </c>
      <c r="H217" s="21">
        <f t="shared" si="83"/>
        <v>0.50071135575413972</v>
      </c>
      <c r="I217" s="37">
        <f t="shared" si="75"/>
        <v>20.477700538967643</v>
      </c>
      <c r="J217" s="1">
        <f t="shared" si="84"/>
        <v>2.1536927853635981</v>
      </c>
      <c r="K217" s="1">
        <f t="shared" si="85"/>
        <v>7.6017074530407465E-3</v>
      </c>
      <c r="L217" s="1">
        <f t="shared" si="76"/>
        <v>3.2553015946106947E-2</v>
      </c>
      <c r="M217" s="1">
        <f t="shared" si="77"/>
        <v>-0.73877457769249455</v>
      </c>
      <c r="N217" s="1">
        <f t="shared" si="78"/>
        <v>1.6057355965178377E-2</v>
      </c>
      <c r="O217" s="1">
        <f t="shared" si="79"/>
        <v>1.14830706245366</v>
      </c>
      <c r="P217" s="1">
        <f t="shared" si="80"/>
        <v>-5.4658913831084448E-3</v>
      </c>
      <c r="Q217" s="1">
        <f t="shared" si="86"/>
        <v>-5.9367207483394082E-3</v>
      </c>
      <c r="R217" s="1">
        <f t="shared" si="87"/>
        <v>3.6304828013536822E-2</v>
      </c>
      <c r="S217" s="1">
        <f t="shared" si="88"/>
        <v>0.28139910390166067</v>
      </c>
      <c r="T217" s="1">
        <f t="shared" si="89"/>
        <v>0.39275967702777692</v>
      </c>
      <c r="U217" s="1">
        <f t="shared" si="90"/>
        <v>1.2369002116162839</v>
      </c>
      <c r="V217" s="1">
        <f t="shared" si="91"/>
        <v>2.4686908224452746E-3</v>
      </c>
      <c r="Y217" s="20">
        <f>+$Z$20*SIGN(SOI!A216)*(ABS(SOI!A216))^$Y$2</f>
        <v>-5.9999952125623465E-2</v>
      </c>
      <c r="Z217" s="20">
        <f t="shared" si="73"/>
        <v>1.7459679729704428E-2</v>
      </c>
      <c r="AA217" s="19">
        <f>+SIN((AVERAGE(H213:H224)+AVERAGE(H217:H220)/4)*($AA$19+AA216*$AA$18*AVERAGE(G213:G224))*$Y$20+$AA$17) - SIN($AA$17)</f>
        <v>-0.48760240097680996</v>
      </c>
      <c r="AB217" s="19">
        <f>+SIN((AVERAGE(H213:H224)+AVERAGE(H217:H220)*$AB$1)*($AA$19+AB216*$AA$18*AVERAGE(G213:G224))*$Y$20+$AA$17) - SIN($AA$17)+$AB$2</f>
        <v>-0.44807384118851556</v>
      </c>
      <c r="AC217">
        <f t="shared" ref="AC217:AC280" si="93">+AC216+$AC$22</f>
        <v>0.11700000000000046</v>
      </c>
      <c r="AD217">
        <f t="shared" si="92"/>
        <v>0.50506208070651437</v>
      </c>
      <c r="AE217">
        <v>1</v>
      </c>
    </row>
    <row r="218" spans="1:31" x14ac:dyDescent="0.25">
      <c r="A218">
        <v>16.333333333333371</v>
      </c>
      <c r="B218" s="2">
        <v>1896.3333333333185</v>
      </c>
      <c r="C218">
        <f>+D218+($D$2+E218+F218)*SOI!A217*IF(B218&gt;$C$18, IF(B218&lt;$C$19,-1,1),1)</f>
        <v>0.12754554532221005</v>
      </c>
      <c r="D218">
        <f>+$D$3*((1-$D$5)*SOI!D217+$D$5*SOI!D216) +   $D$4*((1-$D$5)*SOI!E217+$D$5*SOI!E216)</f>
        <v>0</v>
      </c>
      <c r="E218">
        <f t="shared" si="74"/>
        <v>-2.0891291760475692</v>
      </c>
      <c r="F218">
        <f t="shared" si="81"/>
        <v>-1.0995094570076818</v>
      </c>
      <c r="G218">
        <f t="shared" si="82"/>
        <v>-3.188638633055251</v>
      </c>
      <c r="H218" s="21">
        <f t="shared" si="83"/>
        <v>-1.4460193512506428E-2</v>
      </c>
      <c r="I218" s="37">
        <f t="shared" si="75"/>
        <v>-2.4025601586389729</v>
      </c>
      <c r="J218" s="1">
        <f t="shared" si="84"/>
        <v>-2.5302032455091727</v>
      </c>
      <c r="K218" s="1">
        <f t="shared" si="85"/>
        <v>-2.0999892755992597</v>
      </c>
      <c r="L218" s="1">
        <f t="shared" si="76"/>
        <v>-0.19249349854461326</v>
      </c>
      <c r="M218" s="1">
        <f t="shared" si="77"/>
        <v>-7.3975943737923755</v>
      </c>
      <c r="N218" s="1">
        <f t="shared" si="78"/>
        <v>7.2735321097347318E-3</v>
      </c>
      <c r="O218" s="1">
        <f t="shared" si="79"/>
        <v>-0.60111864013361682</v>
      </c>
      <c r="P218" s="1">
        <f t="shared" si="80"/>
        <v>0.48779790167357329</v>
      </c>
      <c r="Q218" s="1">
        <f t="shared" si="86"/>
        <v>-2.6927529998525365E-2</v>
      </c>
      <c r="R218" s="1">
        <f t="shared" si="87"/>
        <v>-1.9320010776032088E-2</v>
      </c>
      <c r="S218" s="1">
        <f t="shared" si="88"/>
        <v>-1.4955024150916789E-2</v>
      </c>
      <c r="T218" s="1">
        <f t="shared" si="89"/>
        <v>1.2157769028900347</v>
      </c>
      <c r="U218" s="1">
        <f t="shared" si="90"/>
        <v>12.951100623578622</v>
      </c>
      <c r="V218" s="1">
        <f t="shared" si="91"/>
        <v>-9.9796878733800984E-2</v>
      </c>
      <c r="Y218" s="20">
        <f>+$Z$20*SIGN(SOI!A217)*(ABS(SOI!A217))^$Y$2</f>
        <v>-0.1199999330744856</v>
      </c>
      <c r="Z218" s="20">
        <f t="shared" si="73"/>
        <v>-0.15165145084965956</v>
      </c>
      <c r="AA218" s="19">
        <f>+SIN((AVERAGE(H214:H225)+AVERAGE(H218:H221)/4)*($AA$19+AA217*$AA$18*AVERAGE(G214:G225))*$Y$20+$AA$17) - SIN($AA$17)</f>
        <v>-0.34120835663334564</v>
      </c>
      <c r="AB218" s="19">
        <f>+SIN((AVERAGE(H214:H225)+AVERAGE(H218:H221)*$AB$1)*($AA$19+AB217*$AA$18*AVERAGE(G214:G225))*$Y$20+$AA$17) - SIN($AA$17)+$AB$2</f>
        <v>-0.32023001051388494</v>
      </c>
      <c r="AC218">
        <f t="shared" si="93"/>
        <v>0.11760000000000047</v>
      </c>
      <c r="AD218">
        <f t="shared" si="92"/>
        <v>0.18955690578368609</v>
      </c>
      <c r="AE218">
        <v>1</v>
      </c>
    </row>
    <row r="219" spans="1:31" x14ac:dyDescent="0.25">
      <c r="A219">
        <v>16.416666666666703</v>
      </c>
      <c r="B219" s="2">
        <v>1896.4166666666517</v>
      </c>
      <c r="C219">
        <f>+D219+($D$2+E219+F219)*SOI!A218*IF(B219&gt;$C$18, IF(B219&lt;$C$19,-1,1),1)</f>
        <v>-1.1523777314367183</v>
      </c>
      <c r="D219">
        <f>+$D$3*((1-$D$5)*SOI!D218+$D$5*SOI!D217) +   $D$4*((1-$D$5)*SOI!E218+$D$5*SOI!E217)</f>
        <v>0</v>
      </c>
      <c r="E219">
        <f t="shared" si="74"/>
        <v>5.5135221548479798</v>
      </c>
      <c r="F219">
        <f t="shared" si="81"/>
        <v>-2.60091480064637E-2</v>
      </c>
      <c r="G219">
        <f t="shared" si="82"/>
        <v>5.4875130068415157</v>
      </c>
      <c r="H219" s="21">
        <f t="shared" si="83"/>
        <v>8.5418544943601418E-2</v>
      </c>
      <c r="I219" s="37">
        <f t="shared" si="75"/>
        <v>0.39091892977245546</v>
      </c>
      <c r="J219" s="1">
        <f t="shared" si="84"/>
        <v>3.4861802725406621E-2</v>
      </c>
      <c r="K219" s="1">
        <f t="shared" si="85"/>
        <v>1.6594242571530413E-3</v>
      </c>
      <c r="L219" s="1">
        <f t="shared" si="76"/>
        <v>-7.3291123475620291E-4</v>
      </c>
      <c r="M219" s="1">
        <f t="shared" si="77"/>
        <v>-0.62642995466100349</v>
      </c>
      <c r="N219" s="1">
        <f t="shared" si="78"/>
        <v>1.9036383088807066E-2</v>
      </c>
      <c r="O219" s="1">
        <f t="shared" si="79"/>
        <v>4.5371673072486383</v>
      </c>
      <c r="P219" s="1">
        <f t="shared" si="80"/>
        <v>1.3412828547430204E-2</v>
      </c>
      <c r="Q219" s="1">
        <f t="shared" si="86"/>
        <v>-5.9678458437604932E-3</v>
      </c>
      <c r="R219" s="1">
        <f t="shared" si="87"/>
        <v>6.9669207822417513E-4</v>
      </c>
      <c r="S219" s="1">
        <f t="shared" si="88"/>
        <v>6.3685215752219354E-3</v>
      </c>
      <c r="T219" s="1">
        <f t="shared" si="89"/>
        <v>-3.4939267881391324E-2</v>
      </c>
      <c r="U219" s="1">
        <f t="shared" si="90"/>
        <v>-5.7942810026525716E-2</v>
      </c>
      <c r="V219" s="1">
        <f t="shared" si="91"/>
        <v>-7.1818524658301755E-3</v>
      </c>
      <c r="Y219" s="20">
        <f>+$Z$20*SIGN(SOI!A218)*(ABS(SOI!A218))^$Y$2</f>
        <v>-0.27495446734886958</v>
      </c>
      <c r="Z219" s="20">
        <f t="shared" si="73"/>
        <v>-5.0271549949300798E-4</v>
      </c>
      <c r="AA219" s="19">
        <f>+SIN((AVERAGE(H215:H226)+AVERAGE(H219:H222)/4)*($AA$19+AA218*$AA$18*AVERAGE(G215:G226))*$Y$20+$AA$17) - SIN($AA$17)</f>
        <v>-0.25655052079159951</v>
      </c>
      <c r="AB219" s="19">
        <f>+SIN((AVERAGE(H215:H226)+AVERAGE(H219:H222)*$AB$1)*($AA$19+AB218*$AA$18*AVERAGE(G215:G226))*$Y$20+$AA$17) - SIN($AA$17)+$AB$2</f>
        <v>-0.22442900672724117</v>
      </c>
      <c r="AC219">
        <f t="shared" si="93"/>
        <v>0.11820000000000047</v>
      </c>
      <c r="AD219">
        <f t="shared" si="92"/>
        <v>0.25604780529210652</v>
      </c>
      <c r="AE219">
        <v>1</v>
      </c>
    </row>
    <row r="220" spans="1:31" x14ac:dyDescent="0.25">
      <c r="A220">
        <v>16.500000000000036</v>
      </c>
      <c r="B220" s="2">
        <v>1896.499999999985</v>
      </c>
      <c r="C220">
        <f>+D220+($D$2+E220+F220)*SOI!A219*IF(B220&gt;$C$18, IF(B220&lt;$C$19,-1,1),1)</f>
        <v>-5.4117253174874529</v>
      </c>
      <c r="D220">
        <f>+$D$3*((1-$D$5)*SOI!D219+$D$5*SOI!D218) +   $D$4*((1-$D$5)*SOI!E219+$D$5*SOI!E218)</f>
        <v>0</v>
      </c>
      <c r="E220">
        <f t="shared" si="74"/>
        <v>-12.468834602988846</v>
      </c>
      <c r="F220">
        <f t="shared" si="81"/>
        <v>-0.11657311209825494</v>
      </c>
      <c r="G220">
        <f t="shared" si="82"/>
        <v>-12.585407715087101</v>
      </c>
      <c r="H220" s="21">
        <f t="shared" si="83"/>
        <v>9.6436013716759042E-2</v>
      </c>
      <c r="I220" s="37">
        <f t="shared" si="75"/>
        <v>10.008118546485791</v>
      </c>
      <c r="J220" s="1">
        <f t="shared" si="84"/>
        <v>5.6176314959629687</v>
      </c>
      <c r="K220" s="1">
        <f t="shared" si="85"/>
        <v>-0.53918594420971322</v>
      </c>
      <c r="L220" s="1">
        <f t="shared" si="76"/>
        <v>-5.4462176223982688E-2</v>
      </c>
      <c r="M220" s="1">
        <f t="shared" si="77"/>
        <v>-3.9428493428473477</v>
      </c>
      <c r="N220" s="1">
        <f t="shared" si="78"/>
        <v>8.8592600774266422E-2</v>
      </c>
      <c r="O220" s="1">
        <f t="shared" si="79"/>
        <v>-11.243887085252261</v>
      </c>
      <c r="P220" s="1">
        <f t="shared" si="80"/>
        <v>2.3666073423301022E-2</v>
      </c>
      <c r="Q220" s="1">
        <f t="shared" si="86"/>
        <v>-0.17481080704897561</v>
      </c>
      <c r="R220" s="1">
        <f t="shared" si="87"/>
        <v>0.52246511000268669</v>
      </c>
      <c r="S220" s="1">
        <f t="shared" si="88"/>
        <v>0.75878262838659682</v>
      </c>
      <c r="T220" s="1">
        <f t="shared" si="89"/>
        <v>6.4341190761449383</v>
      </c>
      <c r="U220" s="1">
        <f t="shared" si="90"/>
        <v>-2.6174062035385077</v>
      </c>
      <c r="V220" s="1">
        <f t="shared" si="91"/>
        <v>-5.8973286221810729E-2</v>
      </c>
      <c r="Y220" s="20">
        <f>+$Z$20*SIGN(SOI!A219)*(ABS(SOI!A219))^$Y$2</f>
        <v>0.39344625392487614</v>
      </c>
      <c r="Z220" s="20">
        <f t="shared" ref="Z220:Z283" si="94">+AVERAGE(Y219:Y221)</f>
        <v>0.24443627924365449</v>
      </c>
      <c r="AA220" s="19">
        <f>+SIN((AVERAGE(H216:H227)+AVERAGE(H220:H223)/4)*($AA$19+AA219*$AA$18*AVERAGE(G216:G227))*$Y$20+$AA$17) - SIN($AA$17)</f>
        <v>-8.829361997557364E-2</v>
      </c>
      <c r="AB220" s="19">
        <f>+SIN((AVERAGE(H216:H227)+AVERAGE(H220:H223)*$AB$1)*($AA$19+AB219*$AA$18*AVERAGE(G216:G227))*$Y$20+$AA$17) - SIN($AA$17)+$AB$2</f>
        <v>-6.7220949137149849E-2</v>
      </c>
      <c r="AC220">
        <f t="shared" si="93"/>
        <v>0.11880000000000047</v>
      </c>
      <c r="AD220">
        <f t="shared" si="92"/>
        <v>0.33272989921922813</v>
      </c>
      <c r="AE220">
        <v>1</v>
      </c>
    </row>
    <row r="221" spans="1:31" x14ac:dyDescent="0.25">
      <c r="A221">
        <v>16.583333333333368</v>
      </c>
      <c r="B221" s="2">
        <v>1896.5833333333183</v>
      </c>
      <c r="C221">
        <f>+D221+($D$2+E221+F221)*SOI!A220*IF(B221&gt;$C$18, IF(B221&lt;$C$19,-1,1),1)</f>
        <v>-3.8080138449538987</v>
      </c>
      <c r="D221">
        <f>+$D$3*((1-$D$5)*SOI!D220+$D$5*SOI!D219) +   $D$4*((1-$D$5)*SOI!E220+$D$5*SOI!E219)</f>
        <v>0</v>
      </c>
      <c r="E221">
        <f t="shared" si="74"/>
        <v>-3.6480552375326099</v>
      </c>
      <c r="F221">
        <f t="shared" si="81"/>
        <v>2.1375385195563701E-2</v>
      </c>
      <c r="G221">
        <f t="shared" si="82"/>
        <v>-3.626679852337046</v>
      </c>
      <c r="H221" s="21">
        <f t="shared" si="83"/>
        <v>7.1076984480189745E-2</v>
      </c>
      <c r="I221" s="37">
        <f t="shared" si="75"/>
        <v>4.5313058626929177</v>
      </c>
      <c r="J221" s="1">
        <f t="shared" si="84"/>
        <v>-0.36305298635985578</v>
      </c>
      <c r="K221" s="1">
        <f t="shared" si="85"/>
        <v>-1.3926028270469152E-6</v>
      </c>
      <c r="L221" s="1">
        <f t="shared" si="76"/>
        <v>1.3554655689538382E-2</v>
      </c>
      <c r="M221" s="1">
        <f t="shared" si="77"/>
        <v>0.56280249266777926</v>
      </c>
      <c r="N221" s="1">
        <f t="shared" si="78"/>
        <v>-1.8899598625548377E-2</v>
      </c>
      <c r="O221" s="1">
        <f t="shared" si="79"/>
        <v>-0.9633854535147004</v>
      </c>
      <c r="P221" s="1">
        <f t="shared" si="80"/>
        <v>-2.8664066966220275E-6</v>
      </c>
      <c r="Q221" s="1">
        <f t="shared" si="86"/>
        <v>-5.3231565299842482E-3</v>
      </c>
      <c r="R221" s="1">
        <f t="shared" si="87"/>
        <v>7.2032616447656799E-3</v>
      </c>
      <c r="S221" s="1">
        <f t="shared" si="88"/>
        <v>-7.3289784791739906E-2</v>
      </c>
      <c r="T221" s="1">
        <f t="shared" si="89"/>
        <v>-0.13720381970431728</v>
      </c>
      <c r="U221" s="1">
        <f t="shared" si="90"/>
        <v>1.4353362942622942E-4</v>
      </c>
      <c r="V221" s="1">
        <f t="shared" si="91"/>
        <v>-1.5237792702262737E-6</v>
      </c>
      <c r="Y221" s="20">
        <f>+$Z$20*SIGN(SOI!A220)*(ABS(SOI!A220))^$Y$2</f>
        <v>0.61481705115495688</v>
      </c>
      <c r="Z221" s="20">
        <f t="shared" si="94"/>
        <v>0.54004855028967269</v>
      </c>
      <c r="AA221" s="19">
        <f>+SIN((AVERAGE(H217:H228)+AVERAGE(H221:H224)/4)*($AA$19+AA220*$AA$18*AVERAGE(G217:G228))*$Y$20+$AA$17) - SIN($AA$17)</f>
        <v>2.6380376731690136E-2</v>
      </c>
      <c r="AB221" s="19">
        <f>+SIN((AVERAGE(H217:H228)+AVERAGE(H221:H224)*$AB$1)*($AA$19+AB220*$AA$18*AVERAGE(G217:G228))*$Y$20+$AA$17) - SIN($AA$17)+$AB$2</f>
        <v>8.8364549948626914E-2</v>
      </c>
      <c r="AC221">
        <f t="shared" si="93"/>
        <v>0.11940000000000048</v>
      </c>
      <c r="AD221">
        <f t="shared" si="92"/>
        <v>0.51366817355798255</v>
      </c>
      <c r="AE221">
        <v>1</v>
      </c>
    </row>
    <row r="222" spans="1:31" x14ac:dyDescent="0.25">
      <c r="A222">
        <v>16.6666666666667</v>
      </c>
      <c r="B222" s="2">
        <v>1896.6666666666515</v>
      </c>
      <c r="C222">
        <f>+D222+($D$2+E222+F222)*SOI!A221*IF(B222&gt;$C$18, IF(B222&lt;$C$19,-1,1),1)</f>
        <v>-25.570772489295866</v>
      </c>
      <c r="D222">
        <f>+$D$3*((1-$D$5)*SOI!D221+$D$5*SOI!D220) +   $D$4*((1-$D$5)*SOI!E221+$D$5*SOI!E220)</f>
        <v>0</v>
      </c>
      <c r="E222">
        <f t="shared" si="74"/>
        <v>-23.521661676688176</v>
      </c>
      <c r="F222">
        <f t="shared" si="81"/>
        <v>-1.0656195630193857</v>
      </c>
      <c r="G222">
        <f t="shared" si="82"/>
        <v>-24.587281239707561</v>
      </c>
      <c r="H222" s="21">
        <f t="shared" si="83"/>
        <v>0.18009928664362498</v>
      </c>
      <c r="I222" s="37">
        <f t="shared" si="75"/>
        <v>24.885597180012493</v>
      </c>
      <c r="J222" s="1">
        <f t="shared" si="84"/>
        <v>38.157355069887707</v>
      </c>
      <c r="K222" s="1">
        <f t="shared" si="85"/>
        <v>-1.5500111914944263</v>
      </c>
      <c r="L222" s="1">
        <f t="shared" si="76"/>
        <v>-0.29917116642419761</v>
      </c>
      <c r="M222" s="1">
        <f t="shared" si="77"/>
        <v>-10.770591961388636</v>
      </c>
      <c r="N222" s="1">
        <f t="shared" si="78"/>
        <v>0.24212201491909274</v>
      </c>
      <c r="O222" s="1">
        <f t="shared" si="79"/>
        <v>-0.68981963900541321</v>
      </c>
      <c r="P222" s="1">
        <f t="shared" si="80"/>
        <v>0.2018731951010172</v>
      </c>
      <c r="Q222" s="1">
        <f t="shared" si="86"/>
        <v>-1.3050720725797595</v>
      </c>
      <c r="R222" s="1">
        <f t="shared" si="87"/>
        <v>9.6988253339832262</v>
      </c>
      <c r="S222" s="1">
        <f t="shared" si="88"/>
        <v>5.1564383977785715</v>
      </c>
      <c r="T222" s="1">
        <f t="shared" si="89"/>
        <v>2.168367635905029</v>
      </c>
      <c r="U222" s="1">
        <f t="shared" si="90"/>
        <v>-55.51613237393353</v>
      </c>
      <c r="V222" s="1">
        <f t="shared" si="91"/>
        <v>-1.3748160905799238</v>
      </c>
      <c r="Y222" s="20">
        <f>+$Z$20*SIGN(SOI!A221)*(ABS(SOI!A221))^$Y$2</f>
        <v>0.61188234578918488</v>
      </c>
      <c r="Z222" s="20">
        <f t="shared" si="94"/>
        <v>0.6186615720793639</v>
      </c>
      <c r="AA222" s="19">
        <f>+SIN((AVERAGE(H218:H229)+AVERAGE(H222:H225)/4)*($AA$19+AA221*$AA$18*AVERAGE(G218:G229))*$Y$20+$AA$17) - SIN($AA$17)</f>
        <v>3.6132651120291237E-2</v>
      </c>
      <c r="AB222" s="19">
        <f>+SIN((AVERAGE(H218:H229)+AVERAGE(H222:H225)*$AB$1)*($AA$19+AB221*$AA$18*AVERAGE(G218:G229))*$Y$20+$AA$17) - SIN($AA$17)+$AB$2</f>
        <v>0.12095703741181252</v>
      </c>
      <c r="AC222">
        <f t="shared" si="93"/>
        <v>0.12000000000000048</v>
      </c>
      <c r="AD222">
        <f t="shared" si="92"/>
        <v>0.58252892095907272</v>
      </c>
      <c r="AE222">
        <v>1</v>
      </c>
    </row>
    <row r="223" spans="1:31" x14ac:dyDescent="0.25">
      <c r="A223">
        <v>16.750000000000032</v>
      </c>
      <c r="B223" s="2">
        <v>1896.7499999999848</v>
      </c>
      <c r="C223">
        <f>+D223+($D$2+E223+F223)*SOI!A222*IF(B223&gt;$C$18, IF(B223&lt;$C$19,-1,1),1)</f>
        <v>-7.2795985878583851</v>
      </c>
      <c r="D223">
        <f>+$D$3*((1-$D$5)*SOI!D222+$D$5*SOI!D221) +   $D$4*((1-$D$5)*SOI!E222+$D$5*SOI!E221)</f>
        <v>0</v>
      </c>
      <c r="E223">
        <f t="shared" si="74"/>
        <v>-6.5637125599670441</v>
      </c>
      <c r="F223">
        <f t="shared" si="81"/>
        <v>-5.4104338086032211E-2</v>
      </c>
      <c r="G223">
        <f t="shared" si="82"/>
        <v>-6.6178168980530767</v>
      </c>
      <c r="H223" s="21">
        <f t="shared" si="83"/>
        <v>-4.312033833837383E-2</v>
      </c>
      <c r="I223" s="37">
        <f t="shared" si="75"/>
        <v>1.8089511193538479</v>
      </c>
      <c r="J223" s="1">
        <f t="shared" si="84"/>
        <v>-0.16176914841096415</v>
      </c>
      <c r="K223" s="1">
        <f t="shared" si="85"/>
        <v>-3.4005640998258113E-4</v>
      </c>
      <c r="L223" s="1">
        <f t="shared" si="76"/>
        <v>-8.9457267764516093E-5</v>
      </c>
      <c r="M223" s="1">
        <f t="shared" si="77"/>
        <v>0.62817152269621834</v>
      </c>
      <c r="N223" s="1">
        <f t="shared" si="78"/>
        <v>-1.7603983730800184E-2</v>
      </c>
      <c r="O223" s="1">
        <f t="shared" si="79"/>
        <v>-3.9030494209104893</v>
      </c>
      <c r="P223" s="1">
        <f t="shared" si="80"/>
        <v>2.6177634373658946E-2</v>
      </c>
      <c r="Q223" s="1">
        <f t="shared" si="86"/>
        <v>-5.5341362411584164E-3</v>
      </c>
      <c r="R223" s="1">
        <f t="shared" si="87"/>
        <v>2.9896011591723634E-3</v>
      </c>
      <c r="S223" s="1">
        <f t="shared" si="88"/>
        <v>-2.725243281094198E-2</v>
      </c>
      <c r="T223" s="1">
        <f t="shared" si="89"/>
        <v>3.6685742000616317E-3</v>
      </c>
      <c r="U223" s="1">
        <f t="shared" si="90"/>
        <v>-0.5232987630396585</v>
      </c>
      <c r="V223" s="1">
        <f t="shared" si="91"/>
        <v>1.2962030120109108E-2</v>
      </c>
      <c r="Y223" s="20">
        <f>+$Z$20*SIGN(SOI!A222)*(ABS(SOI!A222))^$Y$2</f>
        <v>0.62928531929395015</v>
      </c>
      <c r="Z223" s="20">
        <f t="shared" si="94"/>
        <v>0.65948668712500647</v>
      </c>
      <c r="AA223" s="19">
        <f>+SIN((AVERAGE(H219:H230)+AVERAGE(H223:H226)/4)*($AA$19+AA222*$AA$18*AVERAGE(G219:G230))*$Y$20+$AA$17) - SIN($AA$17)</f>
        <v>0.14296317165092176</v>
      </c>
      <c r="AB223" s="19">
        <f>+SIN((AVERAGE(H219:H230)+AVERAGE(H223:H226)*$AB$1)*($AA$19+AB222*$AA$18*AVERAGE(G219:G230))*$Y$20+$AA$17) - SIN($AA$17)+$AB$2</f>
        <v>0.16066036408843815</v>
      </c>
      <c r="AC223">
        <f t="shared" si="93"/>
        <v>0.12060000000000048</v>
      </c>
      <c r="AD223">
        <f t="shared" si="92"/>
        <v>0.5165235154740847</v>
      </c>
      <c r="AE223">
        <v>1</v>
      </c>
    </row>
    <row r="224" spans="1:31" x14ac:dyDescent="0.25">
      <c r="A224">
        <v>16.833333333333364</v>
      </c>
      <c r="B224" s="2">
        <v>1896.833333333318</v>
      </c>
      <c r="C224">
        <f>+D224+($D$2+E224+F224)*SOI!A223*IF(B224&gt;$C$18, IF(B224&lt;$C$19,-1,1),1)</f>
        <v>-64.023309318549948</v>
      </c>
      <c r="D224">
        <f>+$D$3*((1-$D$5)*SOI!D223+$D$5*SOI!D222) +   $D$4*((1-$D$5)*SOI!E223+$D$5*SOI!E222)</f>
        <v>0</v>
      </c>
      <c r="E224">
        <f t="shared" si="74"/>
        <v>-41.41602739470266</v>
      </c>
      <c r="F224">
        <f t="shared" si="81"/>
        <v>-0.9835152003635238</v>
      </c>
      <c r="G224">
        <f t="shared" si="82"/>
        <v>-42.399542595066187</v>
      </c>
      <c r="H224" s="21">
        <f t="shared" si="83"/>
        <v>0.79925657449903154</v>
      </c>
      <c r="I224" s="37">
        <f t="shared" si="75"/>
        <v>-26.416308622408344</v>
      </c>
      <c r="J224" s="1">
        <f t="shared" si="84"/>
        <v>104.46935270516906</v>
      </c>
      <c r="K224" s="1">
        <f t="shared" si="85"/>
        <v>-237.14936548516289</v>
      </c>
      <c r="L224" s="1">
        <f t="shared" si="76"/>
        <v>-0.34296878411073117</v>
      </c>
      <c r="M224" s="1">
        <f t="shared" si="77"/>
        <v>27.779610411558444</v>
      </c>
      <c r="N224" s="1">
        <f t="shared" si="78"/>
        <v>-0.75462070340147669</v>
      </c>
      <c r="O224" s="1">
        <f t="shared" si="79"/>
        <v>-41.713787436225857</v>
      </c>
      <c r="P224" s="1">
        <f t="shared" si="80"/>
        <v>0.44554016514521028</v>
      </c>
      <c r="Q224" s="1">
        <f t="shared" si="86"/>
        <v>-10.490966749465953</v>
      </c>
      <c r="R224" s="1">
        <f t="shared" si="87"/>
        <v>-82.760711441046297</v>
      </c>
      <c r="S224" s="1">
        <f t="shared" si="88"/>
        <v>17.059579940538093</v>
      </c>
      <c r="T224" s="1">
        <f t="shared" si="89"/>
        <v>150.31829633175602</v>
      </c>
      <c r="U224" s="1">
        <f t="shared" si="90"/>
        <v>130.06231212014677</v>
      </c>
      <c r="V224" s="1">
        <f t="shared" si="91"/>
        <v>9.4568662724595072</v>
      </c>
      <c r="Y224" s="20">
        <f>+$Z$20*SIGN(SOI!A223)*(ABS(SOI!A223))^$Y$2</f>
        <v>0.73729239629188437</v>
      </c>
      <c r="Z224" s="20">
        <f t="shared" si="94"/>
        <v>0.70452391606233222</v>
      </c>
      <c r="AA224" s="19">
        <f>+SIN((AVERAGE(H220:H231)+AVERAGE(H224:H227)/4)*($AA$19+AA223*$AA$18*AVERAGE(G220:G231))*$Y$20+$AA$17) - SIN($AA$17)</f>
        <v>0.18320176860640364</v>
      </c>
      <c r="AB224" s="19">
        <f>+SIN((AVERAGE(H220:H231)+AVERAGE(H224:H227)*$AB$1)*($AA$19+AB223*$AA$18*AVERAGE(G220:G231))*$Y$20+$AA$17) - SIN($AA$17)+$AB$2</f>
        <v>0.16608938547704727</v>
      </c>
      <c r="AC224">
        <f t="shared" si="93"/>
        <v>0.12120000000000049</v>
      </c>
      <c r="AD224">
        <f t="shared" si="92"/>
        <v>0.52132214745592864</v>
      </c>
      <c r="AE224">
        <v>1</v>
      </c>
    </row>
    <row r="225" spans="1:31" x14ac:dyDescent="0.25">
      <c r="A225">
        <v>16.916666666666696</v>
      </c>
      <c r="B225" s="2">
        <v>1896.9166666666513</v>
      </c>
      <c r="C225">
        <f>+D225+($D$2+E225+F225)*SOI!A224*IF(B225&gt;$C$18, IF(B225&lt;$C$19,-1,1),1)</f>
        <v>753.55968863475607</v>
      </c>
      <c r="D225">
        <f>+$D$3*((1-$D$5)*SOI!D224+$D$5*SOI!D223) +   $D$4*((1-$D$5)*SOI!E224+$D$5*SOI!E223)</f>
        <v>0</v>
      </c>
      <c r="E225">
        <f t="shared" si="74"/>
        <v>486.38948120095756</v>
      </c>
      <c r="F225">
        <f t="shared" si="81"/>
        <v>-0.22194014627621994</v>
      </c>
      <c r="G225">
        <f t="shared" si="82"/>
        <v>486.16754105468135</v>
      </c>
      <c r="H225" s="21">
        <f t="shared" si="83"/>
        <v>0.51316436891147543</v>
      </c>
      <c r="I225" s="37">
        <f t="shared" si="75"/>
        <v>584.07085425059358</v>
      </c>
      <c r="J225" s="1">
        <f t="shared" si="84"/>
        <v>-340.41543908237202</v>
      </c>
      <c r="K225" s="1">
        <f t="shared" si="85"/>
        <v>20.581545518259585</v>
      </c>
      <c r="L225" s="1">
        <f t="shared" si="76"/>
        <v>-5.4823736211181952E-2</v>
      </c>
      <c r="M225" s="1">
        <f t="shared" si="77"/>
        <v>4.0940495110564532</v>
      </c>
      <c r="N225" s="1">
        <f t="shared" si="78"/>
        <v>-0.67770210565786726</v>
      </c>
      <c r="O225" s="1">
        <f t="shared" si="79"/>
        <v>256.76654217083302</v>
      </c>
      <c r="P225" s="1">
        <f t="shared" si="80"/>
        <v>3.9297962525415231E-2</v>
      </c>
      <c r="Q225" s="1">
        <f t="shared" si="86"/>
        <v>-1.3885213732054964</v>
      </c>
      <c r="R225" s="1">
        <f t="shared" si="87"/>
        <v>242.18914786188336</v>
      </c>
      <c r="S225" s="1">
        <f t="shared" si="88"/>
        <v>-338.7441917903929</v>
      </c>
      <c r="T225" s="1">
        <f t="shared" si="89"/>
        <v>-147.90562438000183</v>
      </c>
      <c r="U225" s="1">
        <f t="shared" si="90"/>
        <v>-253.6460176421418</v>
      </c>
      <c r="V225" s="1">
        <f t="shared" si="91"/>
        <v>0.74910128040548618</v>
      </c>
      <c r="Y225" s="20">
        <f>+$Z$20*SIGN(SOI!A224)*(ABS(SOI!A224))^$Y$2</f>
        <v>0.74699403260116215</v>
      </c>
      <c r="Z225" s="20">
        <f t="shared" si="94"/>
        <v>0.7388932721468312</v>
      </c>
      <c r="AA225" s="19">
        <f>+SIN((AVERAGE(H221:H232)+AVERAGE(H225:H228)/4)*($AA$19+AA224*$AA$18*AVERAGE(G221:G232))*$Y$20+$AA$17) - SIN($AA$17)</f>
        <v>0.31871550588529446</v>
      </c>
      <c r="AB225" s="19">
        <f>+SIN((AVERAGE(H221:H232)+AVERAGE(H225:H228)*$AB$1)*($AA$19+AB224*$AA$18*AVERAGE(G221:G232))*$Y$20+$AA$17) - SIN($AA$17)+$AB$2</f>
        <v>0.17830917635368765</v>
      </c>
      <c r="AC225">
        <f t="shared" si="93"/>
        <v>0.12180000000000049</v>
      </c>
      <c r="AD225">
        <f t="shared" si="92"/>
        <v>0.42017776626153674</v>
      </c>
      <c r="AE225">
        <v>1</v>
      </c>
    </row>
    <row r="226" spans="1:31" x14ac:dyDescent="0.25">
      <c r="A226">
        <v>17.000000000000028</v>
      </c>
      <c r="B226" s="2">
        <v>1896.9999999999845</v>
      </c>
      <c r="C226">
        <f>+D226+($D$2+E226+F226)*SOI!A225*IF(B226&gt;$C$18, IF(B226&lt;$C$19,-1,1),1)</f>
        <v>7.4076879522602175</v>
      </c>
      <c r="D226">
        <f>+$D$3*((1-$D$5)*SOI!D225+$D$5*SOI!D224) +   $D$4*((1-$D$5)*SOI!E225+$D$5*SOI!E224)</f>
        <v>0</v>
      </c>
      <c r="E226">
        <f t="shared" si="74"/>
        <v>0.52174827389156064</v>
      </c>
      <c r="F226">
        <f t="shared" si="81"/>
        <v>4.4498543786320752</v>
      </c>
      <c r="G226">
        <f t="shared" si="82"/>
        <v>4.9716026525236359</v>
      </c>
      <c r="H226" s="21">
        <f t="shared" si="83"/>
        <v>-0.90731711725448583</v>
      </c>
      <c r="I226" s="37">
        <f t="shared" si="75"/>
        <v>3.2174952868101001</v>
      </c>
      <c r="J226" s="1">
        <f t="shared" si="84"/>
        <v>49.456417060673928</v>
      </c>
      <c r="K226" s="1">
        <f t="shared" si="85"/>
        <v>0.15110420456322216</v>
      </c>
      <c r="L226" s="1">
        <f t="shared" si="76"/>
        <v>1.7325459862618997</v>
      </c>
      <c r="M226" s="1">
        <f t="shared" si="77"/>
        <v>-107.9727362674184</v>
      </c>
      <c r="N226" s="1">
        <f t="shared" si="78"/>
        <v>2.0280298887976445</v>
      </c>
      <c r="O226" s="1">
        <f t="shared" si="79"/>
        <v>6.0083709213698912E-2</v>
      </c>
      <c r="P226" s="1">
        <f t="shared" si="80"/>
        <v>-3.901522849197589E-2</v>
      </c>
      <c r="Q226" s="1">
        <f t="shared" si="86"/>
        <v>-109.58449293522011</v>
      </c>
      <c r="R226" s="1">
        <f t="shared" si="87"/>
        <v>105.29399331884581</v>
      </c>
      <c r="S226" s="1">
        <f t="shared" si="88"/>
        <v>5.5841844896555104</v>
      </c>
      <c r="T226" s="1">
        <f t="shared" si="89"/>
        <v>1.0937526889971632</v>
      </c>
      <c r="U226" s="1">
        <f t="shared" si="90"/>
        <v>1.3872174811830125</v>
      </c>
      <c r="V226" s="1">
        <f t="shared" si="91"/>
        <v>2.2255644534041994</v>
      </c>
      <c r="Y226" s="20">
        <f>+$Z$20*SIGN(SOI!A225)*(ABS(SOI!A225))^$Y$2</f>
        <v>0.73239338754744721</v>
      </c>
      <c r="Z226" s="20">
        <f t="shared" si="94"/>
        <v>0.70667070993806391</v>
      </c>
      <c r="AA226" s="19">
        <f>+SIN((AVERAGE(H222:H233)+AVERAGE(H226:H229)/4)*($AA$19+AA225*$AA$18*AVERAGE(G222:G233))*$Y$20+$AA$17) - SIN($AA$17)</f>
        <v>0.3261760750681359</v>
      </c>
      <c r="AB226" s="19">
        <f>+SIN((AVERAGE(H222:H233)+AVERAGE(H226:H229)*$AB$1)*($AA$19+AB225*$AA$18*AVERAGE(G222:G233))*$Y$20+$AA$17) - SIN($AA$17)+$AB$2</f>
        <v>0.17276754191934934</v>
      </c>
      <c r="AC226">
        <f t="shared" si="93"/>
        <v>0.12240000000000049</v>
      </c>
      <c r="AD226">
        <f t="shared" si="92"/>
        <v>0.38049463486992802</v>
      </c>
      <c r="AE226">
        <v>1</v>
      </c>
    </row>
    <row r="227" spans="1:31" x14ac:dyDescent="0.25">
      <c r="A227">
        <v>17.083333333333361</v>
      </c>
      <c r="B227" s="2">
        <v>1897.0833333333178</v>
      </c>
      <c r="C227">
        <f>+D227+($D$2+E227+F227)*SOI!A226*IF(B227&gt;$C$18, IF(B227&lt;$C$19,-1,1),1)</f>
        <v>-32.185030714729585</v>
      </c>
      <c r="D227">
        <f>+$D$3*((1-$D$5)*SOI!D226+$D$5*SOI!D225) +   $D$4*((1-$D$5)*SOI!E226+$D$5*SOI!E225)</f>
        <v>0</v>
      </c>
      <c r="E227">
        <f t="shared" si="74"/>
        <v>-28.465519440360552</v>
      </c>
      <c r="F227">
        <f t="shared" si="81"/>
        <v>0.23303635726442623</v>
      </c>
      <c r="G227">
        <f t="shared" si="82"/>
        <v>-28.232483083096128</v>
      </c>
      <c r="H227" s="21">
        <f t="shared" si="83"/>
        <v>-0.70193985750254884</v>
      </c>
      <c r="I227" s="37">
        <f t="shared" si="75"/>
        <v>-13.335093338598018</v>
      </c>
      <c r="J227" s="1">
        <f t="shared" si="84"/>
        <v>-2.3325184099106773</v>
      </c>
      <c r="K227" s="1">
        <f t="shared" si="85"/>
        <v>-4.270169352682722E-2</v>
      </c>
      <c r="L227" s="1">
        <f t="shared" si="76"/>
        <v>2.0035651971444463E-3</v>
      </c>
      <c r="M227" s="1">
        <f t="shared" si="77"/>
        <v>-1.2286788911925985</v>
      </c>
      <c r="N227" s="1">
        <f t="shared" si="78"/>
        <v>-4.0256697399098165E-2</v>
      </c>
      <c r="O227" s="1">
        <f t="shared" si="79"/>
        <v>-9.092159754391524</v>
      </c>
      <c r="P227" s="1">
        <f t="shared" si="80"/>
        <v>-6.3004805351347518E-2</v>
      </c>
      <c r="Q227" s="1">
        <f t="shared" si="86"/>
        <v>2.4753532465233607E-2</v>
      </c>
      <c r="R227" s="1">
        <f t="shared" si="87"/>
        <v>9.857568842642625E-2</v>
      </c>
      <c r="S227" s="1">
        <f t="shared" si="88"/>
        <v>0.45941131814099712</v>
      </c>
      <c r="T227" s="1">
        <f t="shared" si="89"/>
        <v>-0.19140274614522404</v>
      </c>
      <c r="U227" s="1">
        <f t="shared" si="90"/>
        <v>-9.284578937323575</v>
      </c>
      <c r="V227" s="1">
        <f t="shared" si="91"/>
        <v>-7.1341705518352505E-2</v>
      </c>
      <c r="Y227" s="20">
        <f>+$Z$20*SIGN(SOI!A226)*(ABS(SOI!A226))^$Y$2</f>
        <v>0.64062470966558271</v>
      </c>
      <c r="Z227" s="20">
        <f t="shared" si="94"/>
        <v>0.60464206794719855</v>
      </c>
      <c r="AA227" s="19">
        <f>+SIN((AVERAGE(H223:H234)+AVERAGE(H227:H230)/4)*($AA$19+AA226*$AA$18*AVERAGE(G223:G234))*$Y$20+$AA$17) - SIN($AA$17)</f>
        <v>0.379762987100636</v>
      </c>
      <c r="AB227" s="19">
        <f>+SIN((AVERAGE(H223:H234)+AVERAGE(H227:H230)*$AB$1)*($AA$19+AB226*$AA$18*AVERAGE(G223:G234))*$Y$20+$AA$17) - SIN($AA$17)+$AB$2</f>
        <v>0.26530600959850853</v>
      </c>
      <c r="AC227">
        <f t="shared" si="93"/>
        <v>0.1230000000000005</v>
      </c>
      <c r="AD227">
        <f t="shared" si="92"/>
        <v>0.22487908084656255</v>
      </c>
      <c r="AE227">
        <v>1</v>
      </c>
    </row>
    <row r="228" spans="1:31" x14ac:dyDescent="0.25">
      <c r="A228">
        <v>17.166666666666693</v>
      </c>
      <c r="B228" s="2">
        <v>1897.1666666666511</v>
      </c>
      <c r="C228">
        <f>+D228+($D$2+E228+F228)*SOI!A227*IF(B228&gt;$C$18, IF(B228&lt;$C$19,-1,1),1)</f>
        <v>-5.2573205920942341</v>
      </c>
      <c r="D228">
        <f>+$D$3*((1-$D$5)*SOI!D227+$D$5*SOI!D226) +   $D$4*((1-$D$5)*SOI!E227+$D$5*SOI!E226)</f>
        <v>0</v>
      </c>
      <c r="E228">
        <f t="shared" si="74"/>
        <v>-8.551141828099972</v>
      </c>
      <c r="F228">
        <f t="shared" si="81"/>
        <v>-1.1846370461486091</v>
      </c>
      <c r="G228">
        <f t="shared" si="82"/>
        <v>-9.7357788742485809</v>
      </c>
      <c r="H228" s="21">
        <f t="shared" si="83"/>
        <v>-1.6166641769904393</v>
      </c>
      <c r="I228" s="37">
        <f t="shared" si="75"/>
        <v>4.0748671324267223</v>
      </c>
      <c r="J228" s="1">
        <f t="shared" si="84"/>
        <v>10.808329719414143</v>
      </c>
      <c r="K228" s="1">
        <f t="shared" si="85"/>
        <v>-58.517488530367856</v>
      </c>
      <c r="L228" s="1">
        <f t="shared" si="76"/>
        <v>-0.27936560337284966</v>
      </c>
      <c r="M228" s="1">
        <f t="shared" si="77"/>
        <v>-18.631786936123294</v>
      </c>
      <c r="N228" s="1">
        <f t="shared" si="78"/>
        <v>0.80196952408660183</v>
      </c>
      <c r="O228" s="1">
        <f t="shared" si="79"/>
        <v>-9.1120268780921485</v>
      </c>
      <c r="P228" s="1">
        <f t="shared" si="80"/>
        <v>0.61786965369045732</v>
      </c>
      <c r="Q228" s="1">
        <f t="shared" si="86"/>
        <v>-7.4777857476883058</v>
      </c>
      <c r="R228" s="1">
        <f t="shared" si="87"/>
        <v>9.0996155687953131</v>
      </c>
      <c r="S228" s="1">
        <f t="shared" si="88"/>
        <v>2.7966544219399667</v>
      </c>
      <c r="T228" s="1">
        <f t="shared" si="89"/>
        <v>26.746413375723332</v>
      </c>
      <c r="U228" s="1">
        <f t="shared" si="90"/>
        <v>-27.822925761403617</v>
      </c>
      <c r="V228" s="1">
        <f t="shared" si="91"/>
        <v>-13.937548788550439</v>
      </c>
      <c r="Y228" s="20">
        <f>+$Z$20*SIGN(SOI!A227)*(ABS(SOI!A227))^$Y$2</f>
        <v>0.4409081066285655</v>
      </c>
      <c r="Z228" s="20">
        <f t="shared" si="94"/>
        <v>0.2667026481781653</v>
      </c>
      <c r="AA228" s="19">
        <f>+SIN((AVERAGE(H224:H235)+AVERAGE(H228:H231)/4)*($AA$19+AA227*$AA$18*AVERAGE(G224:G235))*$Y$20+$AA$17) - SIN($AA$17)</f>
        <v>0.32531119122966495</v>
      </c>
      <c r="AB228" s="19">
        <f>+SIN((AVERAGE(H224:H235)+AVERAGE(H228:H231)*$AB$1)*($AA$19+AB227*$AA$18*AVERAGE(G224:G235))*$Y$20+$AA$17) - SIN($AA$17)+$AB$2</f>
        <v>0.24194752174395312</v>
      </c>
      <c r="AC228">
        <f t="shared" si="93"/>
        <v>0.1236000000000005</v>
      </c>
      <c r="AD228">
        <f t="shared" si="92"/>
        <v>5.8608543051499651E-2</v>
      </c>
      <c r="AE228">
        <v>1</v>
      </c>
    </row>
    <row r="229" spans="1:31" x14ac:dyDescent="0.25">
      <c r="A229">
        <v>17.250000000000025</v>
      </c>
      <c r="B229" s="2">
        <v>1897.2499999999843</v>
      </c>
      <c r="C229">
        <f>+D229+($D$2+E229+F229)*SOI!A228*IF(B229&gt;$C$18, IF(B229&lt;$C$19,-1,1),1)</f>
        <v>3.6037479706361495</v>
      </c>
      <c r="D229">
        <f>+$D$3*((1-$D$5)*SOI!D228+$D$5*SOI!D227) +   $D$4*((1-$D$5)*SOI!E228+$D$5*SOI!E227)</f>
        <v>0</v>
      </c>
      <c r="E229">
        <f t="shared" si="74"/>
        <v>-16.428314483733729</v>
      </c>
      <c r="F229">
        <f t="shared" si="81"/>
        <v>4.764188993305174E-2</v>
      </c>
      <c r="G229">
        <f t="shared" si="82"/>
        <v>-16.380672593800679</v>
      </c>
      <c r="H229" s="21">
        <f t="shared" si="83"/>
        <v>5.3259865736591243E-2</v>
      </c>
      <c r="I229" s="37">
        <f t="shared" si="75"/>
        <v>18.443011391414942</v>
      </c>
      <c r="J229" s="1">
        <f t="shared" si="84"/>
        <v>-3.5237584636593344</v>
      </c>
      <c r="K229" s="1">
        <f t="shared" si="85"/>
        <v>-0.26256850684148109</v>
      </c>
      <c r="L229" s="1">
        <f t="shared" si="76"/>
        <v>2.7986435160320615E-2</v>
      </c>
      <c r="M229" s="1">
        <f t="shared" si="77"/>
        <v>1.342096285274631</v>
      </c>
      <c r="N229" s="1">
        <f t="shared" si="78"/>
        <v>-5.9330339519355423E-2</v>
      </c>
      <c r="O229" s="1">
        <f t="shared" si="79"/>
        <v>-12.766592248085809</v>
      </c>
      <c r="P229" s="1">
        <f t="shared" si="80"/>
        <v>-1.9752368360239903E-2</v>
      </c>
      <c r="Q229" s="1">
        <f t="shared" si="86"/>
        <v>-3.9849341717751639E-2</v>
      </c>
      <c r="R229" s="1">
        <f t="shared" si="87"/>
        <v>0.21947727582169824</v>
      </c>
      <c r="S229" s="1">
        <f t="shared" si="88"/>
        <v>-0.93643180455258312</v>
      </c>
      <c r="T229" s="1">
        <f t="shared" si="89"/>
        <v>-3.7540512542498568</v>
      </c>
      <c r="U229" s="1">
        <f t="shared" si="90"/>
        <v>4.0257192982095393</v>
      </c>
      <c r="V229" s="1">
        <f t="shared" si="91"/>
        <v>-3.296307206515877E-2</v>
      </c>
      <c r="Y229" s="20">
        <f>+$Z$20*SIGN(SOI!A228)*(ABS(SOI!A228))^$Y$2</f>
        <v>-0.28142487175965242</v>
      </c>
      <c r="Z229" s="20">
        <f t="shared" si="94"/>
        <v>-2.9301008905618875E-2</v>
      </c>
      <c r="AA229" s="19">
        <f>+SIN((AVERAGE(H225:H236)+AVERAGE(H229:H232)/4)*($AA$19+AA228*$AA$18*AVERAGE(G225:G236))*$Y$20+$AA$17) - SIN($AA$17)</f>
        <v>0.24360491755009867</v>
      </c>
      <c r="AB229" s="19">
        <f>+SIN((AVERAGE(H225:H236)+AVERAGE(H229:H232)*$AB$1)*($AA$19+AB228*$AA$18*AVERAGE(G225:G236))*$Y$20+$AA$17) - SIN($AA$17)+$AB$2</f>
        <v>0.24163562075805628</v>
      </c>
      <c r="AC229">
        <f t="shared" si="93"/>
        <v>0.1242000000000005</v>
      </c>
      <c r="AD229">
        <f t="shared" si="92"/>
        <v>0.27290592645571754</v>
      </c>
      <c r="AE229">
        <v>1</v>
      </c>
    </row>
    <row r="230" spans="1:31" x14ac:dyDescent="0.25">
      <c r="A230">
        <v>17.333333333333357</v>
      </c>
      <c r="B230" s="2">
        <v>1897.3333333333176</v>
      </c>
      <c r="C230">
        <f>+D230+($D$2+E230+F230)*SOI!A229*IF(B230&gt;$C$18, IF(B230&lt;$C$19,-1,1),1)</f>
        <v>0.49673677380365433</v>
      </c>
      <c r="D230">
        <f>+$D$3*((1-$D$5)*SOI!D229+$D$5*SOI!D228) +   $D$4*((1-$D$5)*SOI!E229+$D$5*SOI!E228)</f>
        <v>0</v>
      </c>
      <c r="E230">
        <f t="shared" si="74"/>
        <v>-1.8224715653615391</v>
      </c>
      <c r="F230">
        <f t="shared" si="81"/>
        <v>-1.099509457012898</v>
      </c>
      <c r="G230">
        <f t="shared" si="82"/>
        <v>-2.9219810223744371</v>
      </c>
      <c r="H230" s="21">
        <f t="shared" si="83"/>
        <v>-0.4126351767628727</v>
      </c>
      <c r="I230" s="37">
        <f t="shared" si="75"/>
        <v>2.8934030725349444</v>
      </c>
      <c r="J230" s="1">
        <f t="shared" si="84"/>
        <v>14.600291416278992</v>
      </c>
      <c r="K230" s="1">
        <f t="shared" si="85"/>
        <v>-0.68623491461772168</v>
      </c>
      <c r="L230" s="1">
        <f t="shared" si="76"/>
        <v>-0.54387197468898085</v>
      </c>
      <c r="M230" s="1">
        <f t="shared" si="77"/>
        <v>-35.445569843132247</v>
      </c>
      <c r="N230" s="1">
        <f t="shared" si="78"/>
        <v>0.70634315492224431</v>
      </c>
      <c r="O230" s="1">
        <f t="shared" si="79"/>
        <v>-0.41475637929503478</v>
      </c>
      <c r="P230" s="1">
        <f t="shared" si="80"/>
        <v>8.1767772601127414E-2</v>
      </c>
      <c r="Q230" s="1">
        <f t="shared" si="86"/>
        <v>-12.529632906010347</v>
      </c>
      <c r="R230" s="1">
        <f t="shared" si="87"/>
        <v>10.826394806705553</v>
      </c>
      <c r="S230" s="1">
        <f t="shared" si="88"/>
        <v>1.7490094922395329</v>
      </c>
      <c r="T230" s="1">
        <f t="shared" si="89"/>
        <v>2.3701038867435007</v>
      </c>
      <c r="U230" s="1">
        <f t="shared" si="90"/>
        <v>-2.6144695295457989</v>
      </c>
      <c r="V230" s="1">
        <f t="shared" si="91"/>
        <v>-1.6245368928794022</v>
      </c>
      <c r="Y230" s="20">
        <f>+$Z$20*SIGN(SOI!A229)*(ABS(SOI!A229))^$Y$2</f>
        <v>-0.24738626158576971</v>
      </c>
      <c r="Z230" s="20">
        <f t="shared" si="94"/>
        <v>-0.2045546298579228</v>
      </c>
      <c r="AA230" s="19">
        <f>+SIN((AVERAGE(H226:H237)+AVERAGE(H230:H233)/4)*($AA$19+AA229*$AA$18*AVERAGE(G226:G237))*$Y$20+$AA$17) - SIN($AA$17)</f>
        <v>-0.24238200641199864</v>
      </c>
      <c r="AB230" s="19">
        <f>+SIN((AVERAGE(H226:H237)+AVERAGE(H230:H233)*$AB$1)*($AA$19+AB229*$AA$18*AVERAGE(G226:G237))*$Y$20+$AA$17) - SIN($AA$17)+$AB$2</f>
        <v>-0.24680372695418556</v>
      </c>
      <c r="AC230">
        <f t="shared" si="93"/>
        <v>0.12480000000000051</v>
      </c>
      <c r="AD230">
        <f t="shared" si="92"/>
        <v>3.7827376554075837E-2</v>
      </c>
      <c r="AE230">
        <v>1</v>
      </c>
    </row>
    <row r="231" spans="1:31" x14ac:dyDescent="0.25">
      <c r="A231">
        <v>17.416666666666689</v>
      </c>
      <c r="B231" s="2">
        <v>1897.4166666666508</v>
      </c>
      <c r="C231">
        <f>+D231+($D$2+E231+F231)*SOI!A230*IF(B231&gt;$C$18, IF(B231&lt;$C$19,-1,1),1)</f>
        <v>0.11117736136596895</v>
      </c>
      <c r="D231">
        <f>+$D$3*((1-$D$5)*SOI!D230+$D$5*SOI!D229) +   $D$4*((1-$D$5)*SOI!E230+$D$5*SOI!E229)</f>
        <v>0</v>
      </c>
      <c r="E231">
        <f t="shared" si="74"/>
        <v>-5.5328589202852312</v>
      </c>
      <c r="F231">
        <f t="shared" si="81"/>
        <v>-2.600914801321641E-2</v>
      </c>
      <c r="G231">
        <f t="shared" si="82"/>
        <v>-5.5588680682984473</v>
      </c>
      <c r="H231" s="21">
        <f t="shared" si="83"/>
        <v>5.4890995526880371E-2</v>
      </c>
      <c r="I231" s="37">
        <f t="shared" si="75"/>
        <v>3.6271484497609161</v>
      </c>
      <c r="J231" s="1">
        <f t="shared" si="84"/>
        <v>0.29067755943466567</v>
      </c>
      <c r="K231" s="1">
        <f t="shared" si="85"/>
        <v>-3.0130966499539307E-5</v>
      </c>
      <c r="L231" s="1">
        <f t="shared" si="76"/>
        <v>-1.4137982959521848E-3</v>
      </c>
      <c r="M231" s="1">
        <f t="shared" si="77"/>
        <v>-0.56293150033927108</v>
      </c>
      <c r="N231" s="1">
        <f t="shared" si="78"/>
        <v>1.7674762946348292E-3</v>
      </c>
      <c r="O231" s="1">
        <f t="shared" si="79"/>
        <v>-0.58670443515975845</v>
      </c>
      <c r="P231" s="1">
        <f t="shared" si="80"/>
        <v>9.7634959287299337E-4</v>
      </c>
      <c r="Q231" s="1">
        <f t="shared" si="86"/>
        <v>-4.9793171956632435E-4</v>
      </c>
      <c r="R231" s="1">
        <f t="shared" si="87"/>
        <v>5.3935126085768721E-4</v>
      </c>
      <c r="S231" s="1">
        <f t="shared" si="88"/>
        <v>5.4863867080453925E-3</v>
      </c>
      <c r="T231" s="1">
        <f t="shared" si="89"/>
        <v>8.7153423720263117E-3</v>
      </c>
      <c r="U231" s="1">
        <f t="shared" si="90"/>
        <v>-3.9134803622121031E-2</v>
      </c>
      <c r="V231" s="1">
        <f t="shared" si="91"/>
        <v>-4.8538976831626893E-5</v>
      </c>
      <c r="Y231" s="20">
        <f>+$Z$20*SIGN(SOI!A230)*(ABS(SOI!A230))^$Y$2</f>
        <v>-8.4852756228346246E-2</v>
      </c>
      <c r="Z231" s="20">
        <f t="shared" si="94"/>
        <v>-5.7831337430775794E-2</v>
      </c>
      <c r="AA231" s="19">
        <f>+SIN((AVERAGE(H227:H238)+AVERAGE(H231:H234)/4)*($AA$19+AA230*$AA$18*AVERAGE(G227:G238))*$Y$20+$AA$17) - SIN($AA$17)</f>
        <v>-0.24320861505692315</v>
      </c>
      <c r="AB231" s="19">
        <f>+SIN((AVERAGE(H227:H238)+AVERAGE(H231:H234)*$AB$1)*($AA$19+AB230*$AA$18*AVERAGE(G227:G238))*$Y$20+$AA$17) - SIN($AA$17)+$AB$2</f>
        <v>-0.28436824895706686</v>
      </c>
      <c r="AC231">
        <f t="shared" si="93"/>
        <v>0.12540000000000051</v>
      </c>
      <c r="AD231">
        <f t="shared" si="92"/>
        <v>0.18537727762614736</v>
      </c>
      <c r="AE231">
        <v>1</v>
      </c>
    </row>
    <row r="232" spans="1:31" x14ac:dyDescent="0.25">
      <c r="A232">
        <v>17.500000000000021</v>
      </c>
      <c r="B232" s="2">
        <v>1897.4999999999841</v>
      </c>
      <c r="C232">
        <f>+D232+($D$2+E232+F232)*SOI!A231*IF(B232&gt;$C$18, IF(B232&lt;$C$19,-1,1),1)</f>
        <v>0.58120524116941796</v>
      </c>
      <c r="D232">
        <f>+$D$3*((1-$D$5)*SOI!D231+$D$5*SOI!D230) +   $D$4*((1-$D$5)*SOI!E231+$D$5*SOI!E230)</f>
        <v>0</v>
      </c>
      <c r="E232">
        <f t="shared" si="74"/>
        <v>8.4195051288033689</v>
      </c>
      <c r="F232">
        <f t="shared" si="81"/>
        <v>-0.11657311209739873</v>
      </c>
      <c r="G232">
        <f t="shared" si="82"/>
        <v>8.3029320167059701</v>
      </c>
      <c r="H232" s="21">
        <f t="shared" si="83"/>
        <v>0.12568254014170119</v>
      </c>
      <c r="I232" s="37">
        <f t="shared" si="75"/>
        <v>2.0665890672312317</v>
      </c>
      <c r="J232" s="1">
        <f t="shared" si="84"/>
        <v>2.1473583737433747E-2</v>
      </c>
      <c r="K232" s="1">
        <f t="shared" si="85"/>
        <v>0.14358316496423632</v>
      </c>
      <c r="L232" s="1">
        <f t="shared" si="76"/>
        <v>-1.5653846526083405E-2</v>
      </c>
      <c r="M232" s="1">
        <f t="shared" si="77"/>
        <v>-7.29893976087196E-2</v>
      </c>
      <c r="N232" s="1">
        <f t="shared" si="78"/>
        <v>-6.4102326650131658E-2</v>
      </c>
      <c r="O232" s="1">
        <f t="shared" si="79"/>
        <v>6.1317286517005769</v>
      </c>
      <c r="P232" s="1">
        <f t="shared" si="80"/>
        <v>4.0206719016732499E-2</v>
      </c>
      <c r="Q232" s="1">
        <f t="shared" si="86"/>
        <v>2.3415002901464987E-3</v>
      </c>
      <c r="R232" s="1">
        <f t="shared" si="87"/>
        <v>-1.4450568015385672E-3</v>
      </c>
      <c r="S232" s="1">
        <f t="shared" si="88"/>
        <v>-0.11336928504304487</v>
      </c>
      <c r="T232" s="1">
        <f t="shared" si="89"/>
        <v>-1.0085132924593372</v>
      </c>
      <c r="U232" s="1">
        <f t="shared" si="90"/>
        <v>-0.91821681437548686</v>
      </c>
      <c r="V232" s="1">
        <f t="shared" si="91"/>
        <v>7.2494339609045916E-2</v>
      </c>
      <c r="Y232" s="20">
        <f>+$Z$20*SIGN(SOI!A231)*(ABS(SOI!A231))^$Y$2</f>
        <v>0.15874500552178858</v>
      </c>
      <c r="Z232" s="20">
        <f t="shared" si="94"/>
        <v>-5.2828891698593339E-2</v>
      </c>
      <c r="AA232" s="19">
        <f>+SIN((AVERAGE(H228:H239)+AVERAGE(H232:H235)/4)*($AA$19+AA231*$AA$18*AVERAGE(G228:G239))*$Y$20+$AA$17) - SIN($AA$17)</f>
        <v>-0.30307600003174018</v>
      </c>
      <c r="AB232" s="19">
        <f>+SIN((AVERAGE(H228:H239)+AVERAGE(H232:H235)*$AB$1)*($AA$19+AB231*$AA$18*AVERAGE(G228:G239))*$Y$20+$AA$17) - SIN($AA$17)+$AB$2</f>
        <v>-0.33735615049630557</v>
      </c>
      <c r="AC232">
        <f t="shared" si="93"/>
        <v>0.1260000000000005</v>
      </c>
      <c r="AD232">
        <f t="shared" si="92"/>
        <v>0.25024710833314684</v>
      </c>
      <c r="AE232">
        <v>1</v>
      </c>
    </row>
    <row r="233" spans="1:31" x14ac:dyDescent="0.25">
      <c r="A233">
        <v>17.583333333333353</v>
      </c>
      <c r="B233" s="2">
        <v>1897.5833333333173</v>
      </c>
      <c r="C233">
        <f>+D233+($D$2+E233+F233)*SOI!A232*IF(B233&gt;$C$18, IF(B233&lt;$C$19,-1,1),1)</f>
        <v>-0.56963408118339021</v>
      </c>
      <c r="D233">
        <f>+$D$3*((1-$D$5)*SOI!D232+$D$5*SOI!D231) +   $D$4*((1-$D$5)*SOI!E232+$D$5*SOI!E231)</f>
        <v>0</v>
      </c>
      <c r="E233">
        <f t="shared" si="74"/>
        <v>3.7761851560234945</v>
      </c>
      <c r="F233">
        <f t="shared" si="81"/>
        <v>2.1375385199107255E-2</v>
      </c>
      <c r="G233">
        <f t="shared" si="82"/>
        <v>3.7975605412226017</v>
      </c>
      <c r="H233" s="21">
        <f t="shared" si="83"/>
        <v>0.16624586298846025</v>
      </c>
      <c r="I233" s="37">
        <f t="shared" si="75"/>
        <v>3.853898762932181</v>
      </c>
      <c r="J233" s="1">
        <f t="shared" si="84"/>
        <v>0.23983985540016126</v>
      </c>
      <c r="K233" s="1">
        <f t="shared" si="85"/>
        <v>1.9731363389584922E-2</v>
      </c>
      <c r="L233" s="1">
        <f t="shared" si="76"/>
        <v>1.3356461573341784E-2</v>
      </c>
      <c r="M233" s="1">
        <f t="shared" si="77"/>
        <v>-0.43714994527952411</v>
      </c>
      <c r="N233" s="1">
        <f t="shared" si="78"/>
        <v>1.4370993785540034E-2</v>
      </c>
      <c r="O233" s="1">
        <f t="shared" si="79"/>
        <v>3.5920883657613238</v>
      </c>
      <c r="P233" s="1">
        <f t="shared" si="80"/>
        <v>-1.1053957136153208E-2</v>
      </c>
      <c r="Q233" s="1">
        <f t="shared" si="86"/>
        <v>-3.1439662376351613E-3</v>
      </c>
      <c r="R233" s="1">
        <f t="shared" si="87"/>
        <v>3.6183848025826649E-3</v>
      </c>
      <c r="S233" s="1">
        <f t="shared" si="88"/>
        <v>4.7397407866176085E-2</v>
      </c>
      <c r="T233" s="1">
        <f t="shared" si="89"/>
        <v>0.5040992580604462</v>
      </c>
      <c r="U233" s="1">
        <f t="shared" si="90"/>
        <v>0.47077192701645526</v>
      </c>
      <c r="V233" s="1">
        <f t="shared" si="91"/>
        <v>4.468237488531447E-3</v>
      </c>
      <c r="Y233" s="20">
        <f>+$Z$20*SIGN(SOI!A232)*(ABS(SOI!A232))^$Y$2</f>
        <v>-0.23237892438922236</v>
      </c>
      <c r="Z233" s="20">
        <f t="shared" si="94"/>
        <v>-0.12252420510671151</v>
      </c>
      <c r="AA233" s="19">
        <f>+SIN((AVERAGE(H229:H240)+AVERAGE(H233:H236)/4)*($AA$19+AA232*$AA$18*AVERAGE(G229:G240))*$Y$20+$AA$17) - SIN($AA$17)</f>
        <v>-0.4130556946225451</v>
      </c>
      <c r="AB233" s="19">
        <f>+SIN((AVERAGE(H229:H240)+AVERAGE(H233:H236)*$AB$1)*($AA$19+AB232*$AA$18*AVERAGE(G229:G240))*$Y$20+$AA$17) - SIN($AA$17)+$AB$2</f>
        <v>-0.41547639049491303</v>
      </c>
      <c r="AC233">
        <f t="shared" si="93"/>
        <v>0.12660000000000049</v>
      </c>
      <c r="AD233">
        <f t="shared" si="92"/>
        <v>0.29053148951583357</v>
      </c>
      <c r="AE233">
        <v>1</v>
      </c>
    </row>
    <row r="234" spans="1:31" x14ac:dyDescent="0.25">
      <c r="A234">
        <v>17.666666666666686</v>
      </c>
      <c r="B234" s="2">
        <v>1897.6666666666506</v>
      </c>
      <c r="C234">
        <f>+D234+($D$2+E234+F234)*SOI!A233*IF(B234&gt;$C$18, IF(B234&lt;$C$19,-1,1),1)</f>
        <v>-4.3730654169812677</v>
      </c>
      <c r="D234">
        <f>+$D$3*((1-$D$5)*SOI!D233+$D$5*SOI!D232) +   $D$4*((1-$D$5)*SOI!E233+$D$5*SOI!E232)</f>
        <v>0</v>
      </c>
      <c r="E234">
        <f t="shared" si="74"/>
        <v>19.286725467103686</v>
      </c>
      <c r="F234">
        <f t="shared" si="81"/>
        <v>-1.0656195630150691</v>
      </c>
      <c r="G234">
        <f t="shared" si="82"/>
        <v>18.221105904088617</v>
      </c>
      <c r="H234" s="21">
        <f t="shared" si="83"/>
        <v>-1.0401509635841537</v>
      </c>
      <c r="I234" s="37">
        <f t="shared" si="75"/>
        <v>23.406473549758832</v>
      </c>
      <c r="J234" s="1">
        <f t="shared" si="84"/>
        <v>-112.87510281784277</v>
      </c>
      <c r="K234" s="1">
        <f t="shared" si="85"/>
        <v>53.02860923689672</v>
      </c>
      <c r="L234" s="1">
        <f t="shared" si="76"/>
        <v>-0.61806923457308005</v>
      </c>
      <c r="M234" s="1">
        <f t="shared" si="77"/>
        <v>33.874395082670013</v>
      </c>
      <c r="N234" s="1">
        <f t="shared" si="78"/>
        <v>-0.85245083594433524</v>
      </c>
      <c r="O234" s="1">
        <f t="shared" si="79"/>
        <v>6.6671063249096711</v>
      </c>
      <c r="P234" s="1">
        <f t="shared" si="80"/>
        <v>0.34588747950931942</v>
      </c>
      <c r="Q234" s="1">
        <f t="shared" si="86"/>
        <v>-14.451120856603424</v>
      </c>
      <c r="R234" s="1">
        <f t="shared" si="87"/>
        <v>101.01226172652156</v>
      </c>
      <c r="S234" s="1">
        <f t="shared" si="88"/>
        <v>-17.07547586500527</v>
      </c>
      <c r="T234" s="1">
        <f t="shared" si="89"/>
        <v>-43.296434668315783</v>
      </c>
      <c r="U234" s="1">
        <f t="shared" si="90"/>
        <v>-89.467089181478826</v>
      </c>
      <c r="V234" s="1">
        <f t="shared" si="91"/>
        <v>8.2934618802896942</v>
      </c>
      <c r="Y234" s="20">
        <f>+$Z$20*SIGN(SOI!A233)*(ABS(SOI!A233))^$Y$2</f>
        <v>-0.29393869645270071</v>
      </c>
      <c r="Z234" s="20">
        <f t="shared" si="94"/>
        <v>-0.32643588094647169</v>
      </c>
      <c r="AA234" s="19">
        <f>+SIN((AVERAGE(H230:H241)+AVERAGE(H234:H237)/4)*($AA$19+AA233*$AA$18*AVERAGE(G230:G241))*$Y$20+$AA$17) - SIN($AA$17)</f>
        <v>-0.80341366347563192</v>
      </c>
      <c r="AB234" s="19">
        <f>+SIN((AVERAGE(H230:H241)+AVERAGE(H234:H237)*$AB$1)*($AA$19+AB233*$AA$18*AVERAGE(G230:G241))*$Y$20+$AA$17) - SIN($AA$17)+$AB$2</f>
        <v>-0.49512184227428002</v>
      </c>
      <c r="AC234">
        <f t="shared" si="93"/>
        <v>0.12720000000000048</v>
      </c>
      <c r="AD234">
        <f t="shared" si="92"/>
        <v>0.47697778252916023</v>
      </c>
      <c r="AE234">
        <v>1</v>
      </c>
    </row>
    <row r="235" spans="1:31" x14ac:dyDescent="0.25">
      <c r="A235">
        <v>17.750000000000018</v>
      </c>
      <c r="B235" s="2">
        <v>1897.7499999999839</v>
      </c>
      <c r="C235">
        <f>+D235+($D$2+E235+F235)*SOI!A234*IF(B235&gt;$C$18, IF(B235&lt;$C$19,-1,1),1)</f>
        <v>-3.9485533639268819</v>
      </c>
      <c r="D235">
        <f>+$D$3*((1-$D$5)*SOI!D234+$D$5*SOI!D233) +   $D$4*((1-$D$5)*SOI!E234+$D$5*SOI!E233)</f>
        <v>0</v>
      </c>
      <c r="E235">
        <f t="shared" si="74"/>
        <v>6.9813909414871063</v>
      </c>
      <c r="F235">
        <f t="shared" si="81"/>
        <v>-5.4104338106610861E-2</v>
      </c>
      <c r="G235">
        <f t="shared" si="82"/>
        <v>6.9272866033804954</v>
      </c>
      <c r="H235" s="21">
        <f t="shared" si="83"/>
        <v>0.11625768078730195</v>
      </c>
      <c r="I235" s="37">
        <f t="shared" si="75"/>
        <v>5.7020971888818845</v>
      </c>
      <c r="J235" s="1">
        <f t="shared" si="84"/>
        <v>-1.3162131829826711</v>
      </c>
      <c r="K235" s="1">
        <f t="shared" si="85"/>
        <v>8.9563723310509872E-6</v>
      </c>
      <c r="L235" s="1">
        <f t="shared" si="76"/>
        <v>-6.4567470297478618E-3</v>
      </c>
      <c r="M235" s="1">
        <f t="shared" si="77"/>
        <v>1.6214404299660623</v>
      </c>
      <c r="N235" s="1">
        <f t="shared" si="78"/>
        <v>-2.0412502454878322E-2</v>
      </c>
      <c r="O235" s="1">
        <f t="shared" si="79"/>
        <v>2.2725451498333032E-2</v>
      </c>
      <c r="P235" s="1">
        <f t="shared" si="80"/>
        <v>1.6406085097681591E-3</v>
      </c>
      <c r="Q235" s="1">
        <f t="shared" si="86"/>
        <v>-1.6563720419771548E-2</v>
      </c>
      <c r="R235" s="1">
        <f t="shared" si="87"/>
        <v>2.8205193382668834E-2</v>
      </c>
      <c r="S235" s="1">
        <f t="shared" si="88"/>
        <v>-9.9608947828009844E-2</v>
      </c>
      <c r="T235" s="1">
        <f t="shared" si="89"/>
        <v>-1.5417143656385164E-3</v>
      </c>
      <c r="U235" s="1">
        <f t="shared" si="90"/>
        <v>-0.10337893507411829</v>
      </c>
      <c r="V235" s="1">
        <f t="shared" si="91"/>
        <v>9.4196090888375834E-4</v>
      </c>
      <c r="Y235" s="20">
        <f>+$Z$20*SIGN(SOI!A234)*(ABS(SOI!A234))^$Y$2</f>
        <v>-0.45299002199749194</v>
      </c>
      <c r="Z235" s="20">
        <f t="shared" si="94"/>
        <v>-0.40518121962360915</v>
      </c>
      <c r="AA235" s="19">
        <f>+SIN((AVERAGE(H231:H242)+AVERAGE(H235:H238)/4)*($AA$19+AA234*$AA$18*AVERAGE(G231:G242))*$Y$20+$AA$17) - SIN($AA$17)</f>
        <v>-0.82886142950244079</v>
      </c>
      <c r="AB235" s="19">
        <f>+SIN((AVERAGE(H231:H242)+AVERAGE(H235:H238)*$AB$1)*($AA$19+AB234*$AA$18*AVERAGE(G231:G242))*$Y$20+$AA$17) - SIN($AA$17)+$AB$2</f>
        <v>-0.54988165458281579</v>
      </c>
      <c r="AC235">
        <f t="shared" si="93"/>
        <v>0.12780000000000047</v>
      </c>
      <c r="AD235">
        <f t="shared" si="92"/>
        <v>0.42368020987883165</v>
      </c>
      <c r="AE235">
        <v>1</v>
      </c>
    </row>
    <row r="236" spans="1:31" x14ac:dyDescent="0.25">
      <c r="A236">
        <v>17.83333333333335</v>
      </c>
      <c r="B236" s="2">
        <v>1897.8333333333171</v>
      </c>
      <c r="C236">
        <f>+D236+($D$2+E236+F236)*SOI!A235*IF(B236&gt;$C$18, IF(B236&lt;$C$19,-1,1),1)</f>
        <v>-21.673089193544911</v>
      </c>
      <c r="D236">
        <f>+$D$3*((1-$D$5)*SOI!D235+$D$5*SOI!D234) +   $D$4*((1-$D$5)*SOI!E235+$D$5*SOI!E234)</f>
        <v>0</v>
      </c>
      <c r="E236">
        <f t="shared" si="74"/>
        <v>36.5131696159821</v>
      </c>
      <c r="F236">
        <f t="shared" si="81"/>
        <v>-0.98351520033470829</v>
      </c>
      <c r="G236">
        <f t="shared" si="82"/>
        <v>35.529654415647393</v>
      </c>
      <c r="H236" s="21">
        <f t="shared" si="83"/>
        <v>0.65024517733834686</v>
      </c>
      <c r="I236" s="37">
        <f t="shared" si="75"/>
        <v>-1.5590790722987986</v>
      </c>
      <c r="J236" s="1">
        <f t="shared" si="84"/>
        <v>3.6425981250252049</v>
      </c>
      <c r="K236" s="1">
        <f t="shared" si="85"/>
        <v>3.2174685484224241</v>
      </c>
      <c r="L236" s="1">
        <f t="shared" si="76"/>
        <v>-5.874255360516524E-2</v>
      </c>
      <c r="M236" s="1">
        <f t="shared" si="77"/>
        <v>16.411659372288192</v>
      </c>
      <c r="N236" s="1">
        <f t="shared" si="78"/>
        <v>0.29844237754559322</v>
      </c>
      <c r="O236" s="1">
        <f t="shared" si="79"/>
        <v>17.019655036874461</v>
      </c>
      <c r="P236" s="1">
        <f t="shared" si="80"/>
        <v>8.6498753106809198E-2</v>
      </c>
      <c r="Q236" s="1">
        <f t="shared" si="86"/>
        <v>2.4511711100452249</v>
      </c>
      <c r="R236" s="1">
        <f t="shared" si="87"/>
        <v>1.1412435769375924</v>
      </c>
      <c r="S236" s="1">
        <f t="shared" si="88"/>
        <v>-0.3981952916207126</v>
      </c>
      <c r="T236" s="1">
        <f t="shared" si="89"/>
        <v>-10.504640704624274</v>
      </c>
      <c r="U236" s="1">
        <f t="shared" si="90"/>
        <v>1.490288904207504</v>
      </c>
      <c r="V236" s="1">
        <f t="shared" si="91"/>
        <v>-0.72610931538671653</v>
      </c>
      <c r="Y236" s="20">
        <f>+$Z$20*SIGN(SOI!A235)*(ABS(SOI!A235))^$Y$2</f>
        <v>-0.46861494042063478</v>
      </c>
      <c r="Z236" s="20">
        <f t="shared" si="94"/>
        <v>-0.43369274046445022</v>
      </c>
      <c r="AA236" s="19">
        <f>+SIN((AVERAGE(H232:H243)+AVERAGE(H236:H239)/4)*($AA$19+AA235*$AA$18*AVERAGE(G232:G243))*$Y$20+$AA$17) - SIN($AA$17)</f>
        <v>-0.82245217002385052</v>
      </c>
      <c r="AB236" s="19">
        <f>+SIN((AVERAGE(H232:H243)+AVERAGE(H236:H239)*$AB$1)*($AA$19+AB235*$AA$18*AVERAGE(G232:G243))*$Y$20+$AA$17) - SIN($AA$17)+$AB$2</f>
        <v>-0.54885110715310659</v>
      </c>
      <c r="AC236">
        <f t="shared" si="93"/>
        <v>0.12840000000000046</v>
      </c>
      <c r="AD236">
        <f t="shared" si="92"/>
        <v>0.38875942955940029</v>
      </c>
      <c r="AE236">
        <v>1</v>
      </c>
    </row>
    <row r="237" spans="1:31" x14ac:dyDescent="0.25">
      <c r="A237">
        <v>17.916666666666682</v>
      </c>
      <c r="B237" s="2">
        <v>1897.9166666666504</v>
      </c>
      <c r="C237">
        <f>+D237+($D$2+E237+F237)*SOI!A236*IF(B237&gt;$C$18, IF(B237&lt;$C$19,-1,1),1)</f>
        <v>185.07810622098057</v>
      </c>
      <c r="D237">
        <f>+$D$3*((1-$D$5)*SOI!D236+$D$5*SOI!D235) +   $D$4*((1-$D$5)*SOI!E236+$D$5*SOI!E235)</f>
        <v>0</v>
      </c>
      <c r="E237">
        <f t="shared" si="74"/>
        <v>-462.47332540612791</v>
      </c>
      <c r="F237">
        <f t="shared" si="81"/>
        <v>-0.22194014632353276</v>
      </c>
      <c r="G237">
        <f t="shared" si="82"/>
        <v>-462.69526555245142</v>
      </c>
      <c r="H237" s="21">
        <f t="shared" si="83"/>
        <v>5.9556632632221156</v>
      </c>
      <c r="I237" s="37">
        <f t="shared" si="75"/>
        <v>408.81085252769964</v>
      </c>
      <c r="J237" s="1">
        <f t="shared" si="84"/>
        <v>76.055037266039079</v>
      </c>
      <c r="K237" s="1">
        <f t="shared" si="85"/>
        <v>-195.06382018404207</v>
      </c>
      <c r="L237" s="1">
        <f t="shared" si="76"/>
        <v>-0.18126824852800771</v>
      </c>
      <c r="M237" s="1">
        <f t="shared" si="77"/>
        <v>-1.306817507036546</v>
      </c>
      <c r="N237" s="1">
        <f t="shared" si="78"/>
        <v>-0.25680775342972595</v>
      </c>
      <c r="O237" s="1">
        <f t="shared" si="79"/>
        <v>-451.74065931412366</v>
      </c>
      <c r="P237" s="1">
        <f t="shared" si="80"/>
        <v>6.4027260085496265E-2</v>
      </c>
      <c r="Q237" s="1">
        <f t="shared" si="86"/>
        <v>0.16795143514363678</v>
      </c>
      <c r="R237" s="1">
        <f t="shared" si="87"/>
        <v>-20.504194390193838</v>
      </c>
      <c r="S237" s="1">
        <f t="shared" si="88"/>
        <v>-89.845852801948041</v>
      </c>
      <c r="T237" s="1">
        <f t="shared" si="89"/>
        <v>860.37651493301576</v>
      </c>
      <c r="U237" s="1">
        <f t="shared" si="90"/>
        <v>-289.25429258810561</v>
      </c>
      <c r="V237" s="1">
        <f t="shared" si="91"/>
        <v>0.46249252652967771</v>
      </c>
      <c r="Y237" s="20">
        <f>+$Z$20*SIGN(SOI!A236)*(ABS(SOI!A236))^$Y$2</f>
        <v>-0.37947325897522405</v>
      </c>
      <c r="Z237" s="20">
        <f t="shared" si="94"/>
        <v>-0.42552461837292893</v>
      </c>
      <c r="AA237" s="19">
        <f>+SIN((AVERAGE(H233:H244)+AVERAGE(H237:H240)/4)*($AA$19+AA236*$AA$18*AVERAGE(G233:G244))*$Y$20+$AA$17) - SIN($AA$17)</f>
        <v>-0.73903392657915812</v>
      </c>
      <c r="AB237" s="19">
        <f>+SIN((AVERAGE(H233:H244)+AVERAGE(H237:H240)*$AB$1)*($AA$19+AB236*$AA$18*AVERAGE(G233:G244))*$Y$20+$AA$17) - SIN($AA$17)+$AB$2</f>
        <v>-0.52946948784307102</v>
      </c>
      <c r="AC237">
        <f t="shared" si="93"/>
        <v>0.12900000000000045</v>
      </c>
      <c r="AD237">
        <f t="shared" si="92"/>
        <v>0.31350930820622919</v>
      </c>
      <c r="AE237">
        <v>1</v>
      </c>
    </row>
    <row r="238" spans="1:31" x14ac:dyDescent="0.25">
      <c r="A238">
        <v>18.000000000000014</v>
      </c>
      <c r="B238" s="2">
        <v>1897.9999999999836</v>
      </c>
      <c r="C238">
        <f>+D238+($D$2+E238+F238)*SOI!A237*IF(B238&gt;$C$18, IF(B238&lt;$C$19,-1,1),1)</f>
        <v>-0.48278209363202051</v>
      </c>
      <c r="D238">
        <f>+$D$3*((1-$D$5)*SOI!D237+$D$5*SOI!D236) +   $D$4*((1-$D$5)*SOI!E237+$D$5*SOI!E236)</f>
        <v>0</v>
      </c>
      <c r="E238">
        <f t="shared" si="74"/>
        <v>-3.5032228224836075</v>
      </c>
      <c r="F238">
        <f t="shared" si="81"/>
        <v>4.4498543786248241</v>
      </c>
      <c r="G238">
        <f t="shared" si="82"/>
        <v>0.94663155614121663</v>
      </c>
      <c r="H238" s="21">
        <f t="shared" si="83"/>
        <v>-5.4467619289721936E-2</v>
      </c>
      <c r="I238" s="37">
        <f t="shared" si="75"/>
        <v>1.5002117386746636</v>
      </c>
      <c r="J238" s="1">
        <f t="shared" si="84"/>
        <v>-22.216043230463622</v>
      </c>
      <c r="K238" s="1">
        <f t="shared" si="85"/>
        <v>215.75199584169374</v>
      </c>
      <c r="L238" s="1">
        <f t="shared" si="76"/>
        <v>2.8736165159026035</v>
      </c>
      <c r="M238" s="1">
        <f t="shared" si="77"/>
        <v>104.02159993411414</v>
      </c>
      <c r="N238" s="1">
        <f t="shared" si="78"/>
        <v>-3.8428620328001744</v>
      </c>
      <c r="O238" s="1">
        <f t="shared" si="79"/>
        <v>0.87723680280565453</v>
      </c>
      <c r="P238" s="1">
        <f t="shared" si="80"/>
        <v>-2.3004260636433638</v>
      </c>
      <c r="Q238" s="1">
        <f t="shared" si="86"/>
        <v>-200.05018878485222</v>
      </c>
      <c r="R238" s="1">
        <f t="shared" si="87"/>
        <v>89.624779435716675</v>
      </c>
      <c r="S238" s="1">
        <f t="shared" si="88"/>
        <v>-4.9337238703150845</v>
      </c>
      <c r="T238" s="1">
        <f t="shared" si="89"/>
        <v>26.486421244691776</v>
      </c>
      <c r="U238" s="1">
        <f t="shared" si="90"/>
        <v>38.137596338880293</v>
      </c>
      <c r="V238" s="1">
        <f t="shared" si="91"/>
        <v>-248.65359483489115</v>
      </c>
      <c r="Y238" s="20">
        <f>+$Z$20*SIGN(SOI!A237)*(ABS(SOI!A237))^$Y$2</f>
        <v>-0.42848565572292807</v>
      </c>
      <c r="Z238" s="20">
        <f t="shared" si="94"/>
        <v>-0.42031631223188137</v>
      </c>
      <c r="AA238" s="19">
        <f>+SIN((AVERAGE(H234:H245)+AVERAGE(H238:H241)/4)*($AA$19+AA237*$AA$18*AVERAGE(G234:G245))*$Y$20+$AA$17) - SIN($AA$17)</f>
        <v>-0.43906948407042268</v>
      </c>
      <c r="AB238" s="19">
        <f>+SIN((AVERAGE(H234:H245)+AVERAGE(H238:H241)*$AB$1)*($AA$19+AB237*$AA$18*AVERAGE(G234:G245))*$Y$20+$AA$17) - SIN($AA$17)+$AB$2</f>
        <v>-0.48201214032804252</v>
      </c>
      <c r="AC238">
        <f t="shared" si="93"/>
        <v>0.12960000000000044</v>
      </c>
      <c r="AD238">
        <f t="shared" si="92"/>
        <v>1.8753171838541305E-2</v>
      </c>
      <c r="AE238">
        <v>1</v>
      </c>
    </row>
    <row r="239" spans="1:31" x14ac:dyDescent="0.25">
      <c r="A239">
        <v>18.083333333333346</v>
      </c>
      <c r="B239" s="2">
        <v>1898.0833333333169</v>
      </c>
      <c r="C239">
        <f>+D239+($D$2+E239+F239)*SOI!A238*IF(B239&gt;$C$18, IF(B239&lt;$C$19,-1,1),1)</f>
        <v>-16.088615366980438</v>
      </c>
      <c r="D239">
        <f>+$D$3*((1-$D$5)*SOI!D238+$D$5*SOI!D237) +   $D$4*((1-$D$5)*SOI!E238+$D$5*SOI!E237)</f>
        <v>0</v>
      </c>
      <c r="E239">
        <f t="shared" si="74"/>
        <v>27.992604637386279</v>
      </c>
      <c r="F239">
        <f t="shared" si="81"/>
        <v>0.23303635731624472</v>
      </c>
      <c r="G239">
        <f t="shared" si="82"/>
        <v>28.225640994702523</v>
      </c>
      <c r="H239" s="21">
        <f t="shared" si="83"/>
        <v>-0.10839997621642969</v>
      </c>
      <c r="I239" s="37">
        <f t="shared" si="75"/>
        <v>-27.109730590346825</v>
      </c>
      <c r="J239" s="1">
        <f t="shared" si="84"/>
        <v>30.27850247703314</v>
      </c>
      <c r="K239" s="1">
        <f t="shared" si="85"/>
        <v>0.14519297119299329</v>
      </c>
      <c r="L239" s="1">
        <f t="shared" si="76"/>
        <v>5.2945022800757358E-2</v>
      </c>
      <c r="M239" s="1">
        <f t="shared" si="77"/>
        <v>7.8454627909781571</v>
      </c>
      <c r="N239" s="1">
        <f t="shared" si="78"/>
        <v>-0.10697182585207052</v>
      </c>
      <c r="O239" s="1">
        <f t="shared" si="79"/>
        <v>1.3002230660029497</v>
      </c>
      <c r="P239" s="1">
        <f t="shared" si="80"/>
        <v>-5.6689378902690726E-2</v>
      </c>
      <c r="Q239" s="1">
        <f t="shared" si="86"/>
        <v>-0.41999935098114416</v>
      </c>
      <c r="R239" s="1">
        <f t="shared" si="87"/>
        <v>-3.4002464507790955</v>
      </c>
      <c r="S239" s="1">
        <f t="shared" si="88"/>
        <v>2.4817732414969043</v>
      </c>
      <c r="T239" s="1">
        <f t="shared" si="89"/>
        <v>0.72330361097605433</v>
      </c>
      <c r="U239" s="1">
        <f t="shared" si="90"/>
        <v>-16.983194344087583</v>
      </c>
      <c r="V239" s="1">
        <f t="shared" si="91"/>
        <v>-0.17057005035303371</v>
      </c>
      <c r="Y239" s="20">
        <f>+$Z$20*SIGN(SOI!A238)*(ABS(SOI!A238))^$Y$2</f>
        <v>-0.45299002199749194</v>
      </c>
      <c r="Z239" s="20">
        <f t="shared" si="94"/>
        <v>-0.47158910699288414</v>
      </c>
      <c r="AA239" s="19">
        <f>+SIN((AVERAGE(H235:H246)+AVERAGE(H239:H242)/4)*($AA$19+AA238*$AA$18*AVERAGE(G235:G246))*$Y$20+$AA$17) - SIN($AA$17)</f>
        <v>-0.44817024442989795</v>
      </c>
      <c r="AB239" s="19">
        <f>+SIN((AVERAGE(H235:H246)+AVERAGE(H239:H242)*$AB$1)*($AA$19+AB238*$AA$18*AVERAGE(G235:G246))*$Y$20+$AA$17) - SIN($AA$17)+$AB$2</f>
        <v>-0.4387886083200403</v>
      </c>
      <c r="AC239">
        <f t="shared" si="93"/>
        <v>0.13020000000000043</v>
      </c>
      <c r="AD239">
        <f t="shared" si="92"/>
        <v>2.3418862562986198E-2</v>
      </c>
      <c r="AE239">
        <v>1</v>
      </c>
    </row>
    <row r="240" spans="1:31" x14ac:dyDescent="0.25">
      <c r="A240">
        <v>18.166666666666679</v>
      </c>
      <c r="B240" s="2">
        <v>1898.1666666666501</v>
      </c>
      <c r="C240">
        <f>+D240+($D$2+E240+F240)*SOI!A239*IF(B240&gt;$C$18, IF(B240&lt;$C$19,-1,1),1)</f>
        <v>-2.8800510280390523</v>
      </c>
      <c r="D240">
        <f>+$D$3*((1-$D$5)*SOI!D239+$D$5*SOI!D238) +   $D$4*((1-$D$5)*SOI!E239+$D$5*SOI!E238)</f>
        <v>0</v>
      </c>
      <c r="E240">
        <f t="shared" si="74"/>
        <v>4.8302712588875636</v>
      </c>
      <c r="F240">
        <f t="shared" si="81"/>
        <v>-1.1846370461799025</v>
      </c>
      <c r="G240">
        <f t="shared" si="82"/>
        <v>3.6456342127076611</v>
      </c>
      <c r="H240" s="21">
        <f t="shared" si="83"/>
        <v>-0.71871307626665981</v>
      </c>
      <c r="I240" s="37">
        <f t="shared" si="75"/>
        <v>-0.68195727213237489</v>
      </c>
      <c r="J240" s="1">
        <f t="shared" si="84"/>
        <v>-3.2942784332131785</v>
      </c>
      <c r="K240" s="1">
        <f t="shared" si="85"/>
        <v>2.5645835898806964E-3</v>
      </c>
      <c r="L240" s="1">
        <f t="shared" si="76"/>
        <v>-1.5524312942416359E-2</v>
      </c>
      <c r="M240" s="1">
        <f t="shared" si="77"/>
        <v>-33.932238819459812</v>
      </c>
      <c r="N240" s="1">
        <f t="shared" si="78"/>
        <v>-6.3177868002293094E-2</v>
      </c>
      <c r="O240" s="1">
        <f t="shared" si="79"/>
        <v>0.79215152472571071</v>
      </c>
      <c r="P240" s="1">
        <f t="shared" si="80"/>
        <v>5.605254290834933E-3</v>
      </c>
      <c r="Q240" s="1">
        <f t="shared" si="86"/>
        <v>1.0728478241611417</v>
      </c>
      <c r="R240" s="1">
        <f t="shared" si="87"/>
        <v>0.21849015090232962</v>
      </c>
      <c r="S240" s="1">
        <f t="shared" si="88"/>
        <v>3.6871399183522682E-2</v>
      </c>
      <c r="T240" s="1">
        <f t="shared" si="89"/>
        <v>-0.12921064030344884</v>
      </c>
      <c r="U240" s="1">
        <f t="shared" si="90"/>
        <v>4.2242047792540767E-2</v>
      </c>
      <c r="V240" s="1">
        <f t="shared" si="91"/>
        <v>9.9607480745674843E-3</v>
      </c>
      <c r="Y240" s="20">
        <f>+$Z$20*SIGN(SOI!A239)*(ABS(SOI!A239))^$Y$2</f>
        <v>-0.53329164325823253</v>
      </c>
      <c r="Z240" s="20">
        <f t="shared" si="94"/>
        <v>-0.4849655352254531</v>
      </c>
      <c r="AA240" s="19">
        <f>+SIN((AVERAGE(H236:H247)+AVERAGE(H240:H243)/4)*($AA$19+AA239*$AA$18*AVERAGE(G236:G247))*$Y$20+$AA$17) - SIN($AA$17)</f>
        <v>-0.45525797018068054</v>
      </c>
      <c r="AB240" s="19">
        <f>+SIN((AVERAGE(H236:H247)+AVERAGE(H240:H243)*$AB$1)*($AA$19+AB239*$AA$18*AVERAGE(G236:G247))*$Y$20+$AA$17) - SIN($AA$17)+$AB$2</f>
        <v>-0.44010221501514374</v>
      </c>
      <c r="AC240">
        <f t="shared" si="93"/>
        <v>0.13080000000000042</v>
      </c>
      <c r="AD240">
        <f t="shared" si="92"/>
        <v>2.9707565044772566E-2</v>
      </c>
      <c r="AE240">
        <v>1</v>
      </c>
    </row>
    <row r="241" spans="1:31" x14ac:dyDescent="0.25">
      <c r="A241">
        <v>18.250000000000011</v>
      </c>
      <c r="B241" s="2">
        <v>1898.2499999999834</v>
      </c>
      <c r="C241">
        <f>+D241+($D$2+E241+F241)*SOI!A240*IF(B241&gt;$C$18, IF(B241&lt;$C$19,-1,1),1)</f>
        <v>-9.9474610330783424</v>
      </c>
      <c r="D241">
        <f>+$D$3*((1-$D$5)*SOI!D240+$D$5*SOI!D239) +   $D$4*((1-$D$5)*SOI!E240+$D$5*SOI!E239)</f>
        <v>0</v>
      </c>
      <c r="E241">
        <f t="shared" si="74"/>
        <v>16.2596712790411</v>
      </c>
      <c r="F241">
        <f t="shared" si="81"/>
        <v>4.7641889939789461E-2</v>
      </c>
      <c r="G241">
        <f t="shared" si="82"/>
        <v>16.30731316898089</v>
      </c>
      <c r="H241" s="21">
        <f t="shared" si="83"/>
        <v>0.59563084477228423</v>
      </c>
      <c r="I241" s="37">
        <f t="shared" si="75"/>
        <v>11.828330819276704</v>
      </c>
      <c r="J241" s="1">
        <f t="shared" si="84"/>
        <v>-1.0733474495158377</v>
      </c>
      <c r="K241" s="1">
        <f t="shared" si="85"/>
        <v>7.6175339125469657E-2</v>
      </c>
      <c r="L241" s="1">
        <f t="shared" si="76"/>
        <v>2.124693631503189E-2</v>
      </c>
      <c r="M241" s="1">
        <f t="shared" si="77"/>
        <v>0.63742081741270695</v>
      </c>
      <c r="N241" s="1">
        <f t="shared" si="78"/>
        <v>1.7290354344371598E-2</v>
      </c>
      <c r="O241" s="1">
        <f t="shared" si="79"/>
        <v>14.079180018986712</v>
      </c>
      <c r="P241" s="1">
        <f t="shared" si="80"/>
        <v>-6.8444700945602356E-3</v>
      </c>
      <c r="Q241" s="1">
        <f t="shared" si="86"/>
        <v>5.5155748199568963E-3</v>
      </c>
      <c r="R241" s="1">
        <f t="shared" si="87"/>
        <v>-1.9482775123223158E-2</v>
      </c>
      <c r="S241" s="1">
        <f t="shared" si="88"/>
        <v>0.17502288713645719</v>
      </c>
      <c r="T241" s="1">
        <f t="shared" si="89"/>
        <v>3.1430501130434512</v>
      </c>
      <c r="U241" s="1">
        <f t="shared" si="90"/>
        <v>0.8946553672292471</v>
      </c>
      <c r="V241" s="1">
        <f t="shared" si="91"/>
        <v>3.328705657722602E-3</v>
      </c>
      <c r="Y241" s="20">
        <f>+$Z$20*SIGN(SOI!A240)*(ABS(SOI!A240))^$Y$2</f>
        <v>-0.46861494042063478</v>
      </c>
      <c r="Z241" s="20">
        <f t="shared" si="94"/>
        <v>-0.48759176213955557</v>
      </c>
      <c r="AA241" s="19">
        <f>+SIN((AVERAGE(H237:H248)+AVERAGE(H241:H244)/4)*($AA$19+AA240*$AA$18*AVERAGE(G237:G248))*$Y$20+$AA$17) - SIN($AA$17)</f>
        <v>-0.46647225499408496</v>
      </c>
      <c r="AB241" s="19">
        <f>+SIN((AVERAGE(H237:H248)+AVERAGE(H241:H244)*$AB$1)*($AA$19+AB240*$AA$18*AVERAGE(G237:G248))*$Y$20+$AA$17) - SIN($AA$17)+$AB$2</f>
        <v>-0.41131056088560225</v>
      </c>
      <c r="AC241">
        <f t="shared" si="93"/>
        <v>0.13140000000000041</v>
      </c>
      <c r="AD241">
        <f t="shared" si="92"/>
        <v>2.1119507145470617E-2</v>
      </c>
      <c r="AE241">
        <v>1</v>
      </c>
    </row>
    <row r="242" spans="1:31" x14ac:dyDescent="0.25">
      <c r="A242">
        <v>18.333333333333343</v>
      </c>
      <c r="B242" s="2">
        <v>1898.3333333333167</v>
      </c>
      <c r="C242">
        <f>+D242+($D$2+E242+F242)*SOI!A241*IF(B242&gt;$C$18, IF(B242&lt;$C$19,-1,1),1)</f>
        <v>1.881296793536841</v>
      </c>
      <c r="D242">
        <f>+$D$3*((1-$D$5)*SOI!D241+$D$5*SOI!D240) +   $D$4*((1-$D$5)*SOI!E241+$D$5*SOI!E240)</f>
        <v>0</v>
      </c>
      <c r="E242">
        <f t="shared" si="74"/>
        <v>-2.0891291760994886</v>
      </c>
      <c r="F242">
        <f t="shared" si="81"/>
        <v>-1.0995094570138013</v>
      </c>
      <c r="G242">
        <f t="shared" si="82"/>
        <v>-3.1886386331132899</v>
      </c>
      <c r="H242" s="21">
        <f t="shared" si="83"/>
        <v>0.29403896634466781</v>
      </c>
      <c r="I242" s="37">
        <f t="shared" si="75"/>
        <v>-3.2717082252023886</v>
      </c>
      <c r="J242" s="1">
        <f t="shared" si="84"/>
        <v>4.5311887442865624</v>
      </c>
      <c r="K242" s="1">
        <f t="shared" si="85"/>
        <v>-40.383581036188964</v>
      </c>
      <c r="L242" s="1">
        <f t="shared" si="76"/>
        <v>-0.7440354560768806</v>
      </c>
      <c r="M242" s="1">
        <f t="shared" si="77"/>
        <v>9.7285242060471315</v>
      </c>
      <c r="N242" s="1">
        <f t="shared" si="78"/>
        <v>-0.96247037916741929</v>
      </c>
      <c r="O242" s="1">
        <f t="shared" si="79"/>
        <v>-2.8359289282610152</v>
      </c>
      <c r="P242" s="1">
        <f t="shared" si="80"/>
        <v>0.51441658874776774</v>
      </c>
      <c r="Q242" s="1">
        <f t="shared" si="86"/>
        <v>-4.6859211892983739</v>
      </c>
      <c r="R242" s="1">
        <f t="shared" si="87"/>
        <v>-4.5783197538607157</v>
      </c>
      <c r="S242" s="1">
        <f t="shared" si="88"/>
        <v>2.6948179146287679</v>
      </c>
      <c r="T242" s="1">
        <f t="shared" si="89"/>
        <v>22.170046392908191</v>
      </c>
      <c r="U242" s="1">
        <f t="shared" si="90"/>
        <v>18.598675187790612</v>
      </c>
      <c r="V242" s="1">
        <f t="shared" si="91"/>
        <v>13.926244250880114</v>
      </c>
      <c r="Y242" s="20">
        <f>+$Z$20*SIGN(SOI!A241)*(ABS(SOI!A241))^$Y$2</f>
        <v>-0.46086870273979941</v>
      </c>
      <c r="Z242" s="20">
        <f t="shared" si="94"/>
        <v>-0.41565791015438619</v>
      </c>
      <c r="AA242" s="19">
        <f>+SIN((AVERAGE(H238:H249)+AVERAGE(H242:H245)/4)*($AA$19+AA241*$AA$18*AVERAGE(G238:G249))*$Y$20+$AA$17) - SIN($AA$17)</f>
        <v>-0.63271337811594974</v>
      </c>
      <c r="AB242" s="19">
        <f>+SIN((AVERAGE(H238:H249)+AVERAGE(H242:H245)*$AB$1)*($AA$19+AB241*$AA$18*AVERAGE(G238:G249))*$Y$20+$AA$17) - SIN($AA$17)+$AB$2</f>
        <v>-0.59325801409622692</v>
      </c>
      <c r="AC242">
        <f t="shared" si="93"/>
        <v>0.13200000000000039</v>
      </c>
      <c r="AD242">
        <f t="shared" si="92"/>
        <v>0.21705546796156355</v>
      </c>
      <c r="AE242">
        <v>1</v>
      </c>
    </row>
    <row r="243" spans="1:31" x14ac:dyDescent="0.25">
      <c r="A243">
        <v>18.416666666666675</v>
      </c>
      <c r="B243" s="2">
        <v>1898.4166666666499</v>
      </c>
      <c r="C243">
        <f>+D243+($D$2+E243+F243)*SOI!A242*IF(B243&gt;$C$18, IF(B243&lt;$C$19,-1,1),1)</f>
        <v>-1.5365036419217406</v>
      </c>
      <c r="D243">
        <f>+$D$3*((1-$D$5)*SOI!D242+$D$5*SOI!D241) +   $D$4*((1-$D$5)*SOI!E242+$D$5*SOI!E241)</f>
        <v>0</v>
      </c>
      <c r="E243">
        <f t="shared" si="74"/>
        <v>5.5135221548851607</v>
      </c>
      <c r="F243">
        <f t="shared" si="81"/>
        <v>-2.6009148021801765E-2</v>
      </c>
      <c r="G243">
        <f t="shared" si="82"/>
        <v>5.4875130068633586</v>
      </c>
      <c r="H243" s="21">
        <f t="shared" si="83"/>
        <v>0.12398137951958395</v>
      </c>
      <c r="I243" s="37">
        <f t="shared" si="75"/>
        <v>5.9556830027391019</v>
      </c>
      <c r="J243" s="1">
        <f t="shared" si="84"/>
        <v>-0.55993415280653125</v>
      </c>
      <c r="K243" s="1">
        <f t="shared" si="85"/>
        <v>4.6654503364982041E-3</v>
      </c>
      <c r="L243" s="1">
        <f t="shared" si="76"/>
        <v>-8.001456958528828E-3</v>
      </c>
      <c r="M243" s="1">
        <f t="shared" si="77"/>
        <v>0.66041170296311413</v>
      </c>
      <c r="N243" s="1">
        <f t="shared" si="78"/>
        <v>-2.3074827389021287E-2</v>
      </c>
      <c r="O243" s="1">
        <f t="shared" si="79"/>
        <v>1.212369465731745</v>
      </c>
      <c r="P243" s="1">
        <f t="shared" si="80"/>
        <v>1.2926728264079422E-2</v>
      </c>
      <c r="Q243" s="1">
        <f t="shared" si="86"/>
        <v>-7.6262996477098029E-3</v>
      </c>
      <c r="R243" s="1">
        <f t="shared" si="87"/>
        <v>1.3563819887920459E-2</v>
      </c>
      <c r="S243" s="1">
        <f t="shared" si="88"/>
        <v>-0.11760817810243784</v>
      </c>
      <c r="T243" s="1">
        <f t="shared" si="89"/>
        <v>-0.10192522778296569</v>
      </c>
      <c r="U243" s="1">
        <f t="shared" si="90"/>
        <v>-0.85077098924028438</v>
      </c>
      <c r="V243" s="1">
        <f t="shared" si="91"/>
        <v>8.3899379842158096E-3</v>
      </c>
      <c r="Y243" s="20">
        <f>+$Z$20*SIGN(SOI!A242)*(ABS(SOI!A242))^$Y$2</f>
        <v>-0.31749008730272443</v>
      </c>
      <c r="Z243" s="20">
        <f t="shared" si="94"/>
        <v>-0.41819799596991181</v>
      </c>
      <c r="AA243" s="19">
        <f>+SIN((AVERAGE(H239:H250)+AVERAGE(H243:H246)/4)*($AA$19+AA242*$AA$18*AVERAGE(G239:G250))*$Y$20+$AA$17) - SIN($AA$17)</f>
        <v>-1.0822113412243408</v>
      </c>
      <c r="AB243" s="19">
        <f>+SIN((AVERAGE(H239:H250)+AVERAGE(H243:H246)*$AB$1)*($AA$19+AB242*$AA$18*AVERAGE(G239:G250))*$Y$20+$AA$17) - SIN($AA$17)+$AB$2</f>
        <v>-1.1371884594566704</v>
      </c>
      <c r="AC243">
        <f t="shared" si="93"/>
        <v>0.13260000000000038</v>
      </c>
      <c r="AD243">
        <f t="shared" si="92"/>
        <v>0.66401334525442901</v>
      </c>
      <c r="AE243">
        <v>1</v>
      </c>
    </row>
    <row r="244" spans="1:31" x14ac:dyDescent="0.25">
      <c r="A244">
        <v>18.500000000000007</v>
      </c>
      <c r="B244" s="2">
        <v>1898.4999999999832</v>
      </c>
      <c r="C244">
        <f>+D244+($D$2+E244+F244)*SOI!A243*IF(B244&gt;$C$18, IF(B244&lt;$C$19,-1,1),1)</f>
        <v>7.9288068605347499</v>
      </c>
      <c r="D244">
        <f>+$D$3*((1-$D$5)*SOI!D243+$D$5*SOI!D242) +   $D$4*((1-$D$5)*SOI!E243+$D$5*SOI!E242)</f>
        <v>0</v>
      </c>
      <c r="E244">
        <f t="shared" si="74"/>
        <v>-12.468834603037596</v>
      </c>
      <c r="F244">
        <f t="shared" si="81"/>
        <v>-0.11657311209692867</v>
      </c>
      <c r="G244">
        <f t="shared" si="82"/>
        <v>-12.585407715134524</v>
      </c>
      <c r="H244" s="21">
        <f t="shared" si="83"/>
        <v>4.6986830520116339E-2</v>
      </c>
      <c r="I244" s="37">
        <f t="shared" si="75"/>
        <v>-4.5424127767936033</v>
      </c>
      <c r="J244" s="1">
        <f t="shared" si="84"/>
        <v>2.5529074772907765</v>
      </c>
      <c r="K244" s="1">
        <f t="shared" si="85"/>
        <v>-2.0655815560009142E-5</v>
      </c>
      <c r="L244" s="1">
        <f t="shared" si="76"/>
        <v>-4.6559302820375633E-5</v>
      </c>
      <c r="M244" s="1">
        <f t="shared" si="77"/>
        <v>3.9478246587235328</v>
      </c>
      <c r="N244" s="1">
        <f t="shared" si="78"/>
        <v>-1.9120308564974674E-2</v>
      </c>
      <c r="O244" s="1">
        <f t="shared" si="79"/>
        <v>-0.60131732306417884</v>
      </c>
      <c r="P244" s="1">
        <f t="shared" si="80"/>
        <v>1.9830390896526173E-2</v>
      </c>
      <c r="Q244" s="1">
        <f t="shared" si="86"/>
        <v>-3.7775776106062441E-2</v>
      </c>
      <c r="R244" s="1">
        <f t="shared" si="87"/>
        <v>-5.1243238348685403E-2</v>
      </c>
      <c r="S244" s="1">
        <f t="shared" si="88"/>
        <v>7.4327406759918044E-2</v>
      </c>
      <c r="T244" s="1">
        <f t="shared" si="89"/>
        <v>2.9416284107668556E-4</v>
      </c>
      <c r="U244" s="1">
        <f t="shared" si="90"/>
        <v>0.99542914159815454</v>
      </c>
      <c r="V244" s="1">
        <f t="shared" si="91"/>
        <v>1.066492589171741E-2</v>
      </c>
      <c r="Y244" s="20">
        <f>+$Z$20*SIGN(SOI!A243)*(ABS(SOI!A243))^$Y$2</f>
        <v>-0.47623519786721158</v>
      </c>
      <c r="Z244" s="20">
        <f t="shared" si="94"/>
        <v>-0.43893104450767978</v>
      </c>
      <c r="AA244" s="19">
        <f>+SIN((AVERAGE(H240:H251)+AVERAGE(H244:H247)/4)*($AA$19+AA243*$AA$18*AVERAGE(G240:G251))*$Y$20+$AA$17) - SIN($AA$17)</f>
        <v>-0.9569030859190788</v>
      </c>
      <c r="AB244" s="19">
        <f>+SIN((AVERAGE(H240:H251)+AVERAGE(H244:H247)*$AB$1)*($AA$19+AB243*$AA$18*AVERAGE(G240:G251))*$Y$20+$AA$17) - SIN($AA$17)+$AB$2</f>
        <v>-1.0514883085314894</v>
      </c>
      <c r="AC244">
        <f t="shared" si="93"/>
        <v>0.13320000000000037</v>
      </c>
      <c r="AD244">
        <f t="shared" si="92"/>
        <v>0.51797204141139908</v>
      </c>
      <c r="AE244">
        <v>1</v>
      </c>
    </row>
    <row r="245" spans="1:31" x14ac:dyDescent="0.25">
      <c r="A245">
        <v>18.583333333333339</v>
      </c>
      <c r="B245" s="2">
        <v>1898.5833333333164</v>
      </c>
      <c r="C245">
        <f>+D245+($D$2+E245+F245)*SOI!A244*IF(B245&gt;$C$18, IF(B245&lt;$C$19,-1,1),1)</f>
        <v>2.7562766877250011</v>
      </c>
      <c r="D245">
        <f>+$D$3*((1-$D$5)*SOI!D244+$D$5*SOI!D243) +   $D$4*((1-$D$5)*SOI!E244+$D$5*SOI!E243)</f>
        <v>0</v>
      </c>
      <c r="E245">
        <f t="shared" si="74"/>
        <v>-3.6480552374756314</v>
      </c>
      <c r="F245">
        <f t="shared" si="81"/>
        <v>2.1375385205892827E-2</v>
      </c>
      <c r="G245">
        <f t="shared" si="82"/>
        <v>-3.6266798522697385</v>
      </c>
      <c r="H245" s="21">
        <f t="shared" si="83"/>
        <v>-1.7408889857000058E-2</v>
      </c>
      <c r="I245" s="37">
        <f t="shared" si="75"/>
        <v>1.9989621485832678</v>
      </c>
      <c r="J245" s="1">
        <f t="shared" si="84"/>
        <v>0.15253099487267199</v>
      </c>
      <c r="K245" s="1">
        <f t="shared" si="85"/>
        <v>-1.5065387939997504E-5</v>
      </c>
      <c r="L245" s="1">
        <f t="shared" si="76"/>
        <v>6.0034424407735812E-3</v>
      </c>
      <c r="M245" s="1">
        <f t="shared" si="77"/>
        <v>-0.53599767903054873</v>
      </c>
      <c r="N245" s="1">
        <f t="shared" si="78"/>
        <v>-1.0889705478603344E-2</v>
      </c>
      <c r="O245" s="1">
        <f t="shared" si="79"/>
        <v>-2.3179783222232646</v>
      </c>
      <c r="P245" s="1">
        <f t="shared" si="80"/>
        <v>-2.9098440243409841E-5</v>
      </c>
      <c r="Q245" s="1">
        <f t="shared" si="86"/>
        <v>2.9210546806832088E-3</v>
      </c>
      <c r="R245" s="1">
        <f t="shared" si="87"/>
        <v>-1.7437363959277642E-3</v>
      </c>
      <c r="S245" s="1">
        <f t="shared" si="88"/>
        <v>-1.8628942061874161E-2</v>
      </c>
      <c r="T245" s="1">
        <f t="shared" si="89"/>
        <v>-0.14621345805899696</v>
      </c>
      <c r="U245" s="1">
        <f t="shared" si="90"/>
        <v>6.4278651881673188E-4</v>
      </c>
      <c r="V245" s="1">
        <f t="shared" si="91"/>
        <v>-8.9128688174655425E-6</v>
      </c>
      <c r="Y245" s="20">
        <f>+$Z$20*SIGN(SOI!A244)*(ABS(SOI!A244))^$Y$2</f>
        <v>-0.52306784835310327</v>
      </c>
      <c r="Z245" s="20">
        <f t="shared" si="94"/>
        <v>-0.42027896919268071</v>
      </c>
      <c r="AA245" s="19">
        <f>+SIN((AVERAGE(H241:H252)+AVERAGE(H245:H248)/4)*($AA$19+AA244*$AA$18*AVERAGE(G241:G252))*$Y$20+$AA$17) - SIN($AA$17)</f>
        <v>-1.1228962282141974</v>
      </c>
      <c r="AB245" s="19">
        <f>+SIN((AVERAGE(H241:H252)+AVERAGE(H245:H248)*$AB$1)*($AA$19+AB244*$AA$18*AVERAGE(G241:G252))*$Y$20+$AA$17) - SIN($AA$17)+$AB$2</f>
        <v>-1.1823800270177525</v>
      </c>
      <c r="AC245">
        <f t="shared" si="93"/>
        <v>0.13380000000000036</v>
      </c>
      <c r="AD245">
        <f t="shared" si="92"/>
        <v>0.70261725902151673</v>
      </c>
      <c r="AE245">
        <v>1</v>
      </c>
    </row>
    <row r="246" spans="1:31" x14ac:dyDescent="0.25">
      <c r="A246">
        <v>18.666666666666671</v>
      </c>
      <c r="B246" s="2">
        <v>1898.6666666666497</v>
      </c>
      <c r="C246">
        <f>+D246+($D$2+E246+F246)*SOI!A245*IF(B246&gt;$C$18, IF(B246&lt;$C$19,-1,1),1)</f>
        <v>4.6715834355540533</v>
      </c>
      <c r="D246">
        <f>+$D$3*((1-$D$5)*SOI!D245+$D$5*SOI!D244) +   $D$4*((1-$D$5)*SOI!E245+$D$5*SOI!E244)</f>
        <v>0</v>
      </c>
      <c r="E246">
        <f t="shared" si="74"/>
        <v>-23.521661676746852</v>
      </c>
      <c r="F246">
        <f t="shared" si="81"/>
        <v>-1.065619563011325</v>
      </c>
      <c r="G246">
        <f t="shared" si="82"/>
        <v>-24.587281239758177</v>
      </c>
      <c r="H246" s="21">
        <f t="shared" si="83"/>
        <v>-1.5779711140695938</v>
      </c>
      <c r="I246" s="37">
        <f t="shared" si="75"/>
        <v>28.18956265197922</v>
      </c>
      <c r="J246" s="1">
        <f t="shared" si="84"/>
        <v>-34.211639612422402</v>
      </c>
      <c r="K246" s="1">
        <f t="shared" si="85"/>
        <v>-153.51564397781658</v>
      </c>
      <c r="L246" s="1">
        <f t="shared" si="76"/>
        <v>-0.71966339690696413</v>
      </c>
      <c r="M246" s="1">
        <f t="shared" si="77"/>
        <v>8.5250105916961605</v>
      </c>
      <c r="N246" s="1">
        <f t="shared" si="78"/>
        <v>0.85631475627125331</v>
      </c>
      <c r="O246" s="1">
        <f t="shared" si="79"/>
        <v>-24.089166824252317</v>
      </c>
      <c r="P246" s="1">
        <f t="shared" si="80"/>
        <v>0.23801293354331041</v>
      </c>
      <c r="Q246" s="1">
        <f t="shared" si="86"/>
        <v>3.6533308050610591</v>
      </c>
      <c r="R246" s="1">
        <f t="shared" si="87"/>
        <v>-30.754871153725095</v>
      </c>
      <c r="S246" s="1">
        <f t="shared" si="88"/>
        <v>20.658046629324431</v>
      </c>
      <c r="T246" s="1">
        <f t="shared" si="89"/>
        <v>182.14985131571916</v>
      </c>
      <c r="U246" s="1">
        <f t="shared" si="90"/>
        <v>-74.144915411159474</v>
      </c>
      <c r="V246" s="1">
        <f t="shared" si="91"/>
        <v>-5.732785010791436</v>
      </c>
      <c r="Y246" s="20">
        <f>+$Z$20*SIGN(SOI!A245)*(ABS(SOI!A245))^$Y$2</f>
        <v>-0.26153386135772722</v>
      </c>
      <c r="Z246" s="20">
        <f t="shared" si="94"/>
        <v>-0.3764251340981935</v>
      </c>
      <c r="AA246" s="19">
        <f>+SIN((AVERAGE(H242:H253)+AVERAGE(H246:H249)/4)*($AA$19+AA245*$AA$18*AVERAGE(G242:G253))*$Y$20+$AA$17) - SIN($AA$17)</f>
        <v>-1.2881559456744507</v>
      </c>
      <c r="AB246" s="19">
        <f>+SIN((AVERAGE(H242:H253)+AVERAGE(H246:H249)*$AB$1)*($AA$19+AB245*$AA$18*AVERAGE(G242:G253))*$Y$20+$AA$17) - SIN($AA$17)+$AB$2</f>
        <v>-1.1807959253490858</v>
      </c>
      <c r="AC246">
        <f t="shared" si="93"/>
        <v>0.13440000000000035</v>
      </c>
      <c r="AD246">
        <f t="shared" si="92"/>
        <v>0.91173081157625724</v>
      </c>
      <c r="AE246">
        <v>1</v>
      </c>
    </row>
    <row r="247" spans="1:31" x14ac:dyDescent="0.25">
      <c r="A247">
        <v>18.750000000000004</v>
      </c>
      <c r="B247" s="2">
        <v>1898.7499999999829</v>
      </c>
      <c r="C247">
        <f>+D247+($D$2+E247+F247)*SOI!A246*IF(B247&gt;$C$18, IF(B247&lt;$C$19,-1,1),1)</f>
        <v>2.1838795763381902</v>
      </c>
      <c r="D247">
        <f>+$D$3*((1-$D$5)*SOI!D246+$D$5*SOI!D245) +   $D$4*((1-$D$5)*SOI!E246+$D$5*SOI!E245)</f>
        <v>0</v>
      </c>
      <c r="E247">
        <f t="shared" si="74"/>
        <v>-6.5637125598764925</v>
      </c>
      <c r="F247">
        <f t="shared" si="81"/>
        <v>-5.4104338118022621E-2</v>
      </c>
      <c r="G247">
        <f t="shared" si="82"/>
        <v>-6.6178168979945156</v>
      </c>
      <c r="H247" s="21">
        <f t="shared" si="83"/>
        <v>6.7109156269511777E-2</v>
      </c>
      <c r="I247" s="37">
        <f t="shared" si="75"/>
        <v>7.7292230450357158</v>
      </c>
      <c r="J247" s="1">
        <f t="shared" si="84"/>
        <v>0.81459312012502061</v>
      </c>
      <c r="K247" s="1">
        <f t="shared" si="85"/>
        <v>-7.7697072572744164E-2</v>
      </c>
      <c r="L247" s="1">
        <f t="shared" si="76"/>
        <v>-2.4489694143016102E-2</v>
      </c>
      <c r="M247" s="1">
        <f t="shared" si="77"/>
        <v>-0.74031112287310652</v>
      </c>
      <c r="N247" s="1">
        <f t="shared" si="78"/>
        <v>3.800101442928399E-2</v>
      </c>
      <c r="O247" s="1">
        <f t="shared" si="79"/>
        <v>-3.1546913259921614</v>
      </c>
      <c r="P247" s="1">
        <f t="shared" si="80"/>
        <v>2.7031088548864834E-2</v>
      </c>
      <c r="Q247" s="1">
        <f t="shared" si="86"/>
        <v>-1.4078944870722993E-2</v>
      </c>
      <c r="R247" s="1">
        <f t="shared" si="87"/>
        <v>3.2496944104699284E-2</v>
      </c>
      <c r="S247" s="1">
        <f t="shared" si="88"/>
        <v>0.2513613600774236</v>
      </c>
      <c r="T247" s="1">
        <f t="shared" si="89"/>
        <v>0.81174170663127099</v>
      </c>
      <c r="U247" s="1">
        <f t="shared" si="90"/>
        <v>-2.3088294541817564</v>
      </c>
      <c r="V247" s="1">
        <f t="shared" si="91"/>
        <v>-2.8892850843182053E-2</v>
      </c>
      <c r="Y247" s="20">
        <f>+$Z$20*SIGN(SOI!A246)*(ABS(SOI!A246))^$Y$2</f>
        <v>-0.34467369258375025</v>
      </c>
      <c r="Z247" s="20">
        <f t="shared" si="94"/>
        <v>-0.36454994104231281</v>
      </c>
      <c r="AA247" s="19">
        <f>+SIN((AVERAGE(H243:H254)+AVERAGE(H247:H250)/4)*($AA$19+AA246*$AA$18*AVERAGE(G243:G254))*$Y$20+$AA$17) - SIN($AA$17)</f>
        <v>-1.0005004981664278</v>
      </c>
      <c r="AB247" s="19">
        <f>+SIN((AVERAGE(H243:H254)+AVERAGE(H247:H250)*$AB$1)*($AA$19+AB246*$AA$18*AVERAGE(G243:G254))*$Y$20+$AA$17) - SIN($AA$17)+$AB$2</f>
        <v>-1.2311342070554427</v>
      </c>
      <c r="AC247">
        <f t="shared" si="93"/>
        <v>0.13500000000000034</v>
      </c>
      <c r="AD247">
        <f t="shared" si="92"/>
        <v>0.63595055712411508</v>
      </c>
      <c r="AE247">
        <v>1</v>
      </c>
    </row>
    <row r="248" spans="1:31" x14ac:dyDescent="0.25">
      <c r="A248">
        <v>18.833333333333336</v>
      </c>
      <c r="B248" s="2">
        <v>1898.8333333333162</v>
      </c>
      <c r="C248">
        <f>+D248+($D$2+E248+F248)*SOI!A247*IF(B248&gt;$C$18, IF(B248&lt;$C$19,-1,1),1)</f>
        <v>27.983698112813343</v>
      </c>
      <c r="D248">
        <f>+$D$3*((1-$D$5)*SOI!D247+$D$5*SOI!D246) +   $D$4*((1-$D$5)*SOI!E247+$D$5*SOI!E246)</f>
        <v>0</v>
      </c>
      <c r="E248">
        <f t="shared" si="74"/>
        <v>-41.416027394862475</v>
      </c>
      <c r="F248">
        <f t="shared" si="81"/>
        <v>-0.98351520030925466</v>
      </c>
      <c r="G248">
        <f t="shared" si="82"/>
        <v>-42.399542595171731</v>
      </c>
      <c r="H248" s="21">
        <f t="shared" si="83"/>
        <v>0.37958329740712404</v>
      </c>
      <c r="I248" s="37">
        <f t="shared" si="75"/>
        <v>23.21270270060338</v>
      </c>
      <c r="J248" s="1">
        <f t="shared" si="84"/>
        <v>95.423553854877852</v>
      </c>
      <c r="K248" s="1">
        <f t="shared" si="85"/>
        <v>-4.4147353302120752E-2</v>
      </c>
      <c r="L248" s="1">
        <f t="shared" si="76"/>
        <v>-2.3421192411819006E-2</v>
      </c>
      <c r="M248" s="1">
        <f t="shared" si="77"/>
        <v>-28.876147701729689</v>
      </c>
      <c r="N248" s="1">
        <f t="shared" si="78"/>
        <v>0.38784474380480394</v>
      </c>
      <c r="O248" s="1">
        <f t="shared" si="79"/>
        <v>-0.12055906584583878</v>
      </c>
      <c r="P248" s="1">
        <f t="shared" si="80"/>
        <v>0.42023760046937303</v>
      </c>
      <c r="Q248" s="1">
        <f t="shared" si="86"/>
        <v>-5.6047701672918375</v>
      </c>
      <c r="R248" s="1">
        <f t="shared" si="87"/>
        <v>38.85260049824992</v>
      </c>
      <c r="S248" s="1">
        <f t="shared" si="88"/>
        <v>7.7046179228983966</v>
      </c>
      <c r="T248" s="1">
        <f t="shared" si="89"/>
        <v>2.9667879304679078E-2</v>
      </c>
      <c r="U248" s="1">
        <f t="shared" si="90"/>
        <v>-107.7985939011422</v>
      </c>
      <c r="V248" s="1">
        <f t="shared" si="91"/>
        <v>-4.5844209481286802</v>
      </c>
      <c r="Y248" s="20">
        <f>+$Z$20*SIGN(SOI!A247)*(ABS(SOI!A247))^$Y$2</f>
        <v>-0.48744226918546091</v>
      </c>
      <c r="Z248" s="20">
        <f t="shared" si="94"/>
        <v>-0.45400719697895359</v>
      </c>
      <c r="AA248" s="19">
        <f>+SIN((AVERAGE(H244:H255)+AVERAGE(H248:H251)/4)*($AA$19+AA247*$AA$18*AVERAGE(G244:G255))*$Y$20+$AA$17) - SIN($AA$17)</f>
        <v>-1.206757647675458</v>
      </c>
      <c r="AB248" s="19">
        <f>+SIN((AVERAGE(H244:H255)+AVERAGE(H248:H251)*$AB$1)*($AA$19+AB247*$AA$18*AVERAGE(G244:G255))*$Y$20+$AA$17) - SIN($AA$17)+$AB$2</f>
        <v>-1.2213711471974082</v>
      </c>
      <c r="AC248">
        <f t="shared" si="93"/>
        <v>0.13560000000000033</v>
      </c>
      <c r="AD248">
        <f t="shared" si="92"/>
        <v>0.75275045069650437</v>
      </c>
      <c r="AE248">
        <v>1</v>
      </c>
    </row>
    <row r="249" spans="1:31" x14ac:dyDescent="0.25">
      <c r="A249">
        <v>18.916666666666668</v>
      </c>
      <c r="B249" s="2">
        <v>1898.9166666666495</v>
      </c>
      <c r="C249">
        <f>+D249+($D$2+E249+F249)*SOI!A248*IF(B249&gt;$C$18, IF(B249&lt;$C$19,-1,1),1)</f>
        <v>-379.21068202254435</v>
      </c>
      <c r="D249">
        <f>+$D$3*((1-$D$5)*SOI!D248+$D$5*SOI!D247) +   $D$4*((1-$D$5)*SOI!E248+$D$5*SOI!E247)</f>
        <v>0</v>
      </c>
      <c r="E249">
        <f t="shared" si="74"/>
        <v>486.38948120093335</v>
      </c>
      <c r="F249">
        <f t="shared" si="81"/>
        <v>-0.22194014638930293</v>
      </c>
      <c r="G249">
        <f t="shared" si="82"/>
        <v>486.16754105454402</v>
      </c>
      <c r="H249" s="21">
        <f t="shared" si="83"/>
        <v>6.5254323419279432</v>
      </c>
      <c r="I249" s="37">
        <f t="shared" si="75"/>
        <v>174.20629980866374</v>
      </c>
      <c r="J249" s="1">
        <f t="shared" si="84"/>
        <v>100.69419748948692</v>
      </c>
      <c r="K249" s="1">
        <f t="shared" si="85"/>
        <v>3.1797343843637296</v>
      </c>
      <c r="L249" s="1">
        <f t="shared" si="76"/>
        <v>-1.5350767259752984E-2</v>
      </c>
      <c r="M249" s="1">
        <f t="shared" si="77"/>
        <v>-4.0602237336798614</v>
      </c>
      <c r="N249" s="1">
        <f t="shared" si="78"/>
        <v>-0.15858682686501463</v>
      </c>
      <c r="O249" s="1">
        <f t="shared" si="79"/>
        <v>180.78670917880055</v>
      </c>
      <c r="P249" s="1">
        <f t="shared" si="80"/>
        <v>3.0795933173772695E-2</v>
      </c>
      <c r="Q249" s="1">
        <f t="shared" si="86"/>
        <v>0.3222387161946223</v>
      </c>
      <c r="R249" s="1">
        <f t="shared" si="87"/>
        <v>-16.76401921426374</v>
      </c>
      <c r="S249" s="1">
        <f t="shared" si="88"/>
        <v>-23.642775213930829</v>
      </c>
      <c r="T249" s="1">
        <f t="shared" si="89"/>
        <v>-29.159106632338812</v>
      </c>
      <c r="U249" s="1">
        <f t="shared" si="90"/>
        <v>-59.285666105020937</v>
      </c>
      <c r="V249" s="1">
        <f t="shared" si="91"/>
        <v>0.13737007907277093</v>
      </c>
      <c r="Y249" s="20">
        <f>+$Z$20*SIGN(SOI!A248)*(ABS(SOI!A248))^$Y$2</f>
        <v>-0.52990562916764949</v>
      </c>
      <c r="Z249" s="20">
        <f t="shared" si="94"/>
        <v>-0.51232103824123254</v>
      </c>
      <c r="AA249" s="19">
        <f>+SIN((AVERAGE(H245:H256)+AVERAGE(H249:H252)/4)*($AA$19+AA248*$AA$18*AVERAGE(G245:G256))*$Y$20+$AA$17) - SIN($AA$17)</f>
        <v>-1.1077608762100395</v>
      </c>
      <c r="AB249" s="19">
        <f>+SIN((AVERAGE(H245:H256)+AVERAGE(H249:H252)*$AB$1)*($AA$19+AB248*$AA$18*AVERAGE(G245:G256))*$Y$20+$AA$17) - SIN($AA$17)+$AB$2</f>
        <v>-1.2267106840490509</v>
      </c>
      <c r="AC249">
        <f t="shared" si="93"/>
        <v>0.13620000000000032</v>
      </c>
      <c r="AD249">
        <f t="shared" si="92"/>
        <v>0.59543983796880695</v>
      </c>
      <c r="AE249">
        <v>1</v>
      </c>
    </row>
    <row r="250" spans="1:31" x14ac:dyDescent="0.25">
      <c r="A250">
        <v>19</v>
      </c>
      <c r="B250" s="2">
        <v>1898.9999999999827</v>
      </c>
      <c r="C250">
        <f>+D250+($D$2+E250+F250)*SOI!A249*IF(B250&gt;$C$18, IF(B250&lt;$C$19,-1,1),1)</f>
        <v>-3.7287019895227389</v>
      </c>
      <c r="D250">
        <f>+$D$3*((1-$D$5)*SOI!D249+$D$5*SOI!D248) +   $D$4*((1-$D$5)*SOI!E249+$D$5*SOI!E248)</f>
        <v>0</v>
      </c>
      <c r="E250">
        <f t="shared" si="74"/>
        <v>0.52174827407726809</v>
      </c>
      <c r="F250">
        <f t="shared" si="81"/>
        <v>4.4498543786197171</v>
      </c>
      <c r="G250">
        <f t="shared" si="82"/>
        <v>4.9716026526969852</v>
      </c>
      <c r="H250" s="21">
        <f t="shared" si="83"/>
        <v>6.0452777353421965</v>
      </c>
      <c r="I250" s="37">
        <f t="shared" si="75"/>
        <v>3.0590694226248516</v>
      </c>
      <c r="J250" s="1">
        <f t="shared" si="84"/>
        <v>-44.04183980895089</v>
      </c>
      <c r="K250" s="1">
        <f t="shared" si="85"/>
        <v>47.217063414579911</v>
      </c>
      <c r="L250" s="1">
        <f t="shared" si="76"/>
        <v>2.8064550206184444</v>
      </c>
      <c r="M250" s="1">
        <f t="shared" si="77"/>
        <v>101.13127829778821</v>
      </c>
      <c r="N250" s="1">
        <f t="shared" si="78"/>
        <v>3.1645790325903507</v>
      </c>
      <c r="O250" s="1">
        <f t="shared" si="79"/>
        <v>5.1178879676501721</v>
      </c>
      <c r="P250" s="1">
        <f t="shared" si="80"/>
        <v>-8.8358681059393596E-2</v>
      </c>
      <c r="Q250" s="1">
        <f t="shared" si="86"/>
        <v>160.16296007147403</v>
      </c>
      <c r="R250" s="1">
        <f t="shared" si="87"/>
        <v>-146.31471127622785</v>
      </c>
      <c r="S250" s="1">
        <f t="shared" si="88"/>
        <v>8.2846233130708473</v>
      </c>
      <c r="T250" s="1">
        <f t="shared" si="89"/>
        <v>150.91294294017973</v>
      </c>
      <c r="U250" s="1">
        <f t="shared" si="90"/>
        <v>2.9869712078966062</v>
      </c>
      <c r="V250" s="1">
        <f t="shared" si="91"/>
        <v>7.8649658448747601</v>
      </c>
      <c r="Y250" s="20">
        <f>+$Z$20*SIGN(SOI!A249)*(ABS(SOI!A249))^$Y$2</f>
        <v>-0.51961521637058716</v>
      </c>
      <c r="Z250" s="20">
        <f t="shared" si="94"/>
        <v>-0.51836326730928795</v>
      </c>
      <c r="AA250" s="19">
        <f>+SIN((AVERAGE(H246:H257)+AVERAGE(H250:H253)/4)*($AA$19+AA249*$AA$18*AVERAGE(G246:G257))*$Y$20+$AA$17) - SIN($AA$17)</f>
        <v>-1.289063567403969</v>
      </c>
      <c r="AB250" s="19">
        <f>+SIN((AVERAGE(H246:H257)+AVERAGE(H250:H253)*$AB$1)*($AA$19+AB249*$AA$18*AVERAGE(G246:G257))*$Y$20+$AA$17) - SIN($AA$17)+$AB$2</f>
        <v>-1.2077392626097319</v>
      </c>
      <c r="AC250">
        <f t="shared" si="93"/>
        <v>0.13680000000000031</v>
      </c>
      <c r="AD250">
        <f t="shared" si="92"/>
        <v>0.77070030009468105</v>
      </c>
      <c r="AE250">
        <v>1</v>
      </c>
    </row>
    <row r="251" spans="1:31" x14ac:dyDescent="0.25">
      <c r="A251">
        <v>19.083333333333332</v>
      </c>
      <c r="B251" s="2">
        <v>1899.083333333316</v>
      </c>
      <c r="C251">
        <f>+D251+($D$2+E251+F251)*SOI!A250*IF(B251&gt;$C$18, IF(B251&lt;$C$19,-1,1),1)</f>
        <v>20.045062988984686</v>
      </c>
      <c r="D251">
        <f>+$D$3*((1-$D$5)*SOI!D250+$D$5*SOI!D249) +   $D$4*((1-$D$5)*SOI!E250+$D$5*SOI!E249)</f>
        <v>0</v>
      </c>
      <c r="E251">
        <f t="shared" si="74"/>
        <v>-28.465519440462842</v>
      </c>
      <c r="F251">
        <f t="shared" si="81"/>
        <v>0.23303635738581696</v>
      </c>
      <c r="G251">
        <f t="shared" si="82"/>
        <v>-28.232483083077025</v>
      </c>
      <c r="H251" s="21">
        <f t="shared" si="83"/>
        <v>-2.3385789018855085</v>
      </c>
      <c r="I251" s="37">
        <f t="shared" si="75"/>
        <v>-34.892861407354381</v>
      </c>
      <c r="J251" s="1">
        <f t="shared" si="84"/>
        <v>3.6626963871272884</v>
      </c>
      <c r="K251" s="1">
        <f t="shared" si="85"/>
        <v>-6.6363785337311976</v>
      </c>
      <c r="L251" s="1">
        <f t="shared" si="76"/>
        <v>0.12056065838375445</v>
      </c>
      <c r="M251" s="1">
        <f t="shared" si="77"/>
        <v>0.73735004553863892</v>
      </c>
      <c r="N251" s="1">
        <f t="shared" si="78"/>
        <v>0.2344091642144458</v>
      </c>
      <c r="O251" s="1">
        <f t="shared" si="79"/>
        <v>-20.763754188103441</v>
      </c>
      <c r="P251" s="1">
        <f t="shared" si="80"/>
        <v>-7.1255562378048268E-2</v>
      </c>
      <c r="Q251" s="1">
        <f t="shared" si="86"/>
        <v>8.6498572732921872E-2</v>
      </c>
      <c r="R251" s="1">
        <f t="shared" si="87"/>
        <v>0.90132642093421955</v>
      </c>
      <c r="S251" s="1">
        <f t="shared" si="88"/>
        <v>-6.9996876252777422</v>
      </c>
      <c r="T251" s="1">
        <f t="shared" si="89"/>
        <v>-26.302020822414164</v>
      </c>
      <c r="U251" s="1">
        <f t="shared" si="90"/>
        <v>-27.475641202728539</v>
      </c>
      <c r="V251" s="1">
        <f t="shared" si="91"/>
        <v>0.46981299878083227</v>
      </c>
      <c r="Y251" s="20">
        <f>+$Z$20*SIGN(SOI!A250)*(ABS(SOI!A250))^$Y$2</f>
        <v>-0.50556895638962718</v>
      </c>
      <c r="Z251" s="20">
        <f t="shared" si="94"/>
        <v>-0.49139433802203841</v>
      </c>
      <c r="AA251" s="19">
        <f>+SIN((AVERAGE(H247:H258)+AVERAGE(H251:H254)/4)*($AA$19+AA250*$AA$18*AVERAGE(G247:G258))*$Y$20+$AA$17) - SIN($AA$17)</f>
        <v>-1.2636791554201996</v>
      </c>
      <c r="AB251" s="19">
        <f>+SIN((AVERAGE(H247:H258)+AVERAGE(H251:H254)*$AB$1)*($AA$19+AB250*$AA$18*AVERAGE(G247:G258))*$Y$20+$AA$17) - SIN($AA$17)+$AB$2</f>
        <v>-1.2604032947344852</v>
      </c>
      <c r="AC251">
        <f t="shared" si="93"/>
        <v>0.1374000000000003</v>
      </c>
      <c r="AD251">
        <f t="shared" si="92"/>
        <v>0.77228481739816113</v>
      </c>
      <c r="AE251">
        <v>1</v>
      </c>
    </row>
    <row r="252" spans="1:31" x14ac:dyDescent="0.25">
      <c r="A252">
        <v>19.166666666666664</v>
      </c>
      <c r="B252" s="2">
        <v>1899.1666666666492</v>
      </c>
      <c r="C252">
        <f>+D252+($D$2+E252+F252)*SOI!A251*IF(B252&gt;$C$18, IF(B252&lt;$C$19,-1,1),1)</f>
        <v>5.452036169570821</v>
      </c>
      <c r="D252">
        <f>+$D$3*((1-$D$5)*SOI!D251+$D$5*SOI!D250) +   $D$4*((1-$D$5)*SOI!E251+$D$5*SOI!E250)</f>
        <v>0</v>
      </c>
      <c r="E252">
        <f t="shared" si="74"/>
        <v>-8.5511418280343605</v>
      </c>
      <c r="F252">
        <f t="shared" si="81"/>
        <v>-1.1846370461992475</v>
      </c>
      <c r="G252">
        <f t="shared" si="82"/>
        <v>-9.735778874233608</v>
      </c>
      <c r="H252" s="21">
        <f t="shared" si="83"/>
        <v>1.4429866478869549</v>
      </c>
      <c r="I252" s="37">
        <f t="shared" si="75"/>
        <v>-6.6912579654117401</v>
      </c>
      <c r="J252" s="1">
        <f t="shared" si="84"/>
        <v>19.878459890749191</v>
      </c>
      <c r="K252" s="1">
        <f t="shared" si="85"/>
        <v>-2.2460690994113124</v>
      </c>
      <c r="L252" s="1">
        <f t="shared" si="76"/>
        <v>-9.507407737100107E-2</v>
      </c>
      <c r="M252" s="1">
        <f t="shared" si="77"/>
        <v>20.868168618944296</v>
      </c>
      <c r="N252" s="1">
        <f t="shared" si="78"/>
        <v>-0.71766694412636278</v>
      </c>
      <c r="O252" s="1">
        <f t="shared" si="79"/>
        <v>-1.0149494949133735</v>
      </c>
      <c r="P252" s="1">
        <f t="shared" si="80"/>
        <v>0.62562727446878108</v>
      </c>
      <c r="Q252" s="1">
        <f t="shared" si="86"/>
        <v>-7.4949359171044785</v>
      </c>
      <c r="R252" s="1">
        <f t="shared" si="87"/>
        <v>-14.976566950247388</v>
      </c>
      <c r="S252" s="1">
        <f t="shared" si="88"/>
        <v>4.1095872351248923</v>
      </c>
      <c r="T252" s="1">
        <f t="shared" si="89"/>
        <v>1.013874449867642</v>
      </c>
      <c r="U252" s="1">
        <f t="shared" si="90"/>
        <v>46.2610968823533</v>
      </c>
      <c r="V252" s="1">
        <f t="shared" si="91"/>
        <v>12.6290384914253</v>
      </c>
      <c r="Y252" s="20">
        <f>+$Z$20*SIGN(SOI!A251)*(ABS(SOI!A251))^$Y$2</f>
        <v>-0.44899884130590079</v>
      </c>
      <c r="Z252" s="20">
        <f t="shared" si="94"/>
        <v>-0.43480828199721649</v>
      </c>
      <c r="AA252" s="19">
        <f>+SIN((AVERAGE(H248:H259)+AVERAGE(H252:H255)/4)*($AA$19+AA251*$AA$18*AVERAGE(G248:G259))*$Y$20+$AA$17) - SIN($AA$17)</f>
        <v>-1.2885228778941082</v>
      </c>
      <c r="AB252" s="19">
        <f>+SIN((AVERAGE(H248:H259)+AVERAGE(H252:H255)*$AB$1)*($AA$19+AB251*$AA$18*AVERAGE(G248:G259))*$Y$20+$AA$17) - SIN($AA$17)+$AB$2</f>
        <v>-1.2762867051934956</v>
      </c>
      <c r="AC252">
        <f t="shared" si="93"/>
        <v>0.13800000000000029</v>
      </c>
      <c r="AD252">
        <f t="shared" si="92"/>
        <v>0.85371459589689169</v>
      </c>
      <c r="AE252">
        <v>1</v>
      </c>
    </row>
    <row r="253" spans="1:31" x14ac:dyDescent="0.25">
      <c r="A253">
        <v>19.249999999999996</v>
      </c>
      <c r="B253" s="2">
        <v>1899.2499999999825</v>
      </c>
      <c r="C253">
        <f>+D253+($D$2+E253+F253)*SOI!A252*IF(B253&gt;$C$18, IF(B253&lt;$C$19,-1,1),1)</f>
        <v>5.5694286818994607</v>
      </c>
      <c r="D253">
        <f>+$D$3*((1-$D$5)*SOI!D252+$D$5*SOI!D251) +   $D$4*((1-$D$5)*SOI!E252+$D$5*SOI!E251)</f>
        <v>0</v>
      </c>
      <c r="E253">
        <f t="shared" si="74"/>
        <v>-16.428314483780369</v>
      </c>
      <c r="F253">
        <f t="shared" si="81"/>
        <v>4.7641889958426553E-2</v>
      </c>
      <c r="G253">
        <f t="shared" si="82"/>
        <v>-16.380672593821942</v>
      </c>
      <c r="H253" s="21">
        <f t="shared" si="83"/>
        <v>-3.4713952539398773E-3</v>
      </c>
      <c r="I253" s="37">
        <f t="shared" si="75"/>
        <v>2.5807210307666413</v>
      </c>
      <c r="J253" s="1">
        <f t="shared" si="84"/>
        <v>0.50648661725989241</v>
      </c>
      <c r="K253" s="1">
        <f t="shared" si="85"/>
        <v>-6.6307864137953353E-3</v>
      </c>
      <c r="L253" s="1">
        <f t="shared" si="76"/>
        <v>4.2850044647577612E-3</v>
      </c>
      <c r="M253" s="1">
        <f t="shared" si="77"/>
        <v>-1.3785937029970365</v>
      </c>
      <c r="N253" s="1">
        <f t="shared" si="78"/>
        <v>3.0413280198888538E-3</v>
      </c>
      <c r="O253" s="1">
        <f t="shared" si="79"/>
        <v>-2.287929346940297</v>
      </c>
      <c r="P253" s="1">
        <f t="shared" si="80"/>
        <v>-1.8179011452270247E-2</v>
      </c>
      <c r="Q253" s="1">
        <f t="shared" si="86"/>
        <v>-2.0982643272919443E-3</v>
      </c>
      <c r="R253" s="1">
        <f t="shared" si="87"/>
        <v>1.6171035599513426E-3</v>
      </c>
      <c r="S253" s="1">
        <f t="shared" si="88"/>
        <v>6.7169452979783722E-3</v>
      </c>
      <c r="T253" s="1">
        <f t="shared" si="89"/>
        <v>-0.10300813285804265</v>
      </c>
      <c r="U253" s="1">
        <f t="shared" si="90"/>
        <v>0.51844632830403159</v>
      </c>
      <c r="V253" s="1">
        <f t="shared" si="91"/>
        <v>1.5551246185984025E-3</v>
      </c>
      <c r="Y253" s="20">
        <f>+$Z$20*SIGN(SOI!A252)*(ABS(SOI!A252))^$Y$2</f>
        <v>-0.34985704829612135</v>
      </c>
      <c r="Z253" s="20">
        <f t="shared" si="94"/>
        <v>-0.22628531884251216</v>
      </c>
      <c r="AA253" s="19">
        <f>+SIN((AVERAGE(H249:H260)+AVERAGE(H253:H256)/4)*($AA$19+AA252*$AA$18*AVERAGE(G249:G260))*$Y$20+$AA$17) - SIN($AA$17)</f>
        <v>-1.2685681625379184</v>
      </c>
      <c r="AB253" s="19">
        <f>+SIN((AVERAGE(H249:H260)+AVERAGE(H253:H256)*$AB$1)*($AA$19+AB252*$AA$18*AVERAGE(G249:G260))*$Y$20+$AA$17) - SIN($AA$17)+$AB$2</f>
        <v>-1.2509830055833615</v>
      </c>
      <c r="AC253">
        <f t="shared" si="93"/>
        <v>0.13860000000000028</v>
      </c>
      <c r="AD253">
        <f t="shared" si="92"/>
        <v>1.0422828436954061</v>
      </c>
      <c r="AE253">
        <v>1</v>
      </c>
    </row>
    <row r="254" spans="1:31" x14ac:dyDescent="0.25">
      <c r="A254">
        <v>19.333333333333329</v>
      </c>
      <c r="B254" s="2">
        <v>1899.3333333333157</v>
      </c>
      <c r="C254">
        <f>+D254+($D$2+E254+F254)*SOI!A253*IF(B254&gt;$C$18, IF(B254&lt;$C$19,-1,1),1)</f>
        <v>-0.11687924089307374</v>
      </c>
      <c r="D254">
        <f>+$D$3*((1-$D$5)*SOI!D253+$D$5*SOI!D252) +   $D$4*((1-$D$5)*SOI!E253+$D$5*SOI!E252)</f>
        <v>0</v>
      </c>
      <c r="E254">
        <f t="shared" si="74"/>
        <v>-1.8224715653119254</v>
      </c>
      <c r="F254">
        <f t="shared" si="81"/>
        <v>-1.0995094570149175</v>
      </c>
      <c r="G254">
        <f t="shared" si="82"/>
        <v>-2.9219810223268432</v>
      </c>
      <c r="H254" s="21">
        <f t="shared" si="83"/>
        <v>0.7525218633290599</v>
      </c>
      <c r="I254" s="37">
        <f t="shared" si="75"/>
        <v>2.3007143625202318</v>
      </c>
      <c r="J254" s="1">
        <f t="shared" si="84"/>
        <v>-11.400027584732214</v>
      </c>
      <c r="K254" s="1">
        <f t="shared" si="85"/>
        <v>-3.0956314649210355</v>
      </c>
      <c r="L254" s="1">
        <f t="shared" si="76"/>
        <v>-0.61539953895467669</v>
      </c>
      <c r="M254" s="1">
        <f t="shared" si="77"/>
        <v>34.805876539244146</v>
      </c>
      <c r="N254" s="1">
        <f t="shared" si="78"/>
        <v>0.59598115719092837</v>
      </c>
      <c r="O254" s="1">
        <f t="shared" si="79"/>
        <v>-2.3712169262586587</v>
      </c>
      <c r="P254" s="1">
        <f t="shared" si="80"/>
        <v>5.7019041359031811E-2</v>
      </c>
      <c r="Q254" s="1">
        <f t="shared" si="86"/>
        <v>10.381156735890409</v>
      </c>
      <c r="R254" s="1">
        <f t="shared" si="87"/>
        <v>-7.1325533166347057</v>
      </c>
      <c r="S254" s="1">
        <f t="shared" si="88"/>
        <v>1.1734449494897898</v>
      </c>
      <c r="T254" s="1">
        <f t="shared" si="89"/>
        <v>15.332256648498934</v>
      </c>
      <c r="U254" s="1">
        <f t="shared" si="90"/>
        <v>-1.449689835699987</v>
      </c>
      <c r="V254" s="1">
        <f t="shared" si="91"/>
        <v>-0.9558376005391962</v>
      </c>
      <c r="Y254" s="20">
        <f>+$Z$20*SIGN(SOI!A253)*(ABS(SOI!A253))^$Y$2</f>
        <v>0.1199999330744856</v>
      </c>
      <c r="Z254" s="20">
        <f t="shared" si="94"/>
        <v>-1.6619063439710636E-2</v>
      </c>
      <c r="AA254" s="19">
        <f>+SIN((AVERAGE(H250:H261)+AVERAGE(H254:H257)/4)*($AA$19+AA253*$AA$18*AVERAGE(G250:G261))*$Y$20+$AA$17) - SIN($AA$17)</f>
        <v>-0.31175423657153833</v>
      </c>
      <c r="AB254" s="19">
        <f>+SIN((AVERAGE(H250:H261)+AVERAGE(H254:H257)*$AB$1)*($AA$19+AB253*$AA$18*AVERAGE(G250:G261))*$Y$20+$AA$17) - SIN($AA$17)+$AB$2</f>
        <v>-0.28338635663073852</v>
      </c>
      <c r="AC254">
        <f t="shared" si="93"/>
        <v>0.13920000000000027</v>
      </c>
      <c r="AD254">
        <f t="shared" si="92"/>
        <v>0.29513517313182769</v>
      </c>
      <c r="AE254">
        <v>1</v>
      </c>
    </row>
    <row r="255" spans="1:31" x14ac:dyDescent="0.25">
      <c r="A255">
        <v>19.416666666666661</v>
      </c>
      <c r="B255" s="2">
        <v>1899.416666666649</v>
      </c>
      <c r="C255">
        <f>+D255+($D$2+E255+F255)*SOI!A254*IF(B255&gt;$C$18, IF(B255&lt;$C$19,-1,1),1)</f>
        <v>-0.50029812615325708</v>
      </c>
      <c r="D255">
        <f>+$D$3*((1-$D$5)*SOI!D254+$D$5*SOI!D253) +   $D$4*((1-$D$5)*SOI!E254+$D$5*SOI!E253)</f>
        <v>0</v>
      </c>
      <c r="E255">
        <f t="shared" si="74"/>
        <v>-5.5328589203409679</v>
      </c>
      <c r="F255">
        <f t="shared" si="81"/>
        <v>-2.6009148028554585E-2</v>
      </c>
      <c r="G255">
        <f t="shared" si="82"/>
        <v>-5.5588680683695229</v>
      </c>
      <c r="H255" s="21">
        <f t="shared" si="83"/>
        <v>5.4649500073223799E-2</v>
      </c>
      <c r="I255" s="37">
        <f t="shared" si="75"/>
        <v>6.9701161569118764</v>
      </c>
      <c r="J255" s="1">
        <f t="shared" si="84"/>
        <v>-0.51164058311563521</v>
      </c>
      <c r="K255" s="1">
        <f t="shared" si="85"/>
        <v>-4.804403280197201E-3</v>
      </c>
      <c r="L255" s="1">
        <f t="shared" si="76"/>
        <v>-1.6970963127856398E-2</v>
      </c>
      <c r="M255" s="1">
        <f t="shared" si="77"/>
        <v>0.51562545170567586</v>
      </c>
      <c r="N255" s="1">
        <f t="shared" si="78"/>
        <v>1.6711881643846099E-2</v>
      </c>
      <c r="O255" s="1">
        <f t="shared" si="79"/>
        <v>-5.1335903415273298</v>
      </c>
      <c r="P255" s="1">
        <f t="shared" si="80"/>
        <v>1.4822138524295751E-3</v>
      </c>
      <c r="Q255" s="1">
        <f t="shared" si="86"/>
        <v>4.3124129471168162E-3</v>
      </c>
      <c r="R255" s="1">
        <f t="shared" si="87"/>
        <v>-8.9762911753286968E-3</v>
      </c>
      <c r="S255" s="1">
        <f t="shared" si="88"/>
        <v>9.968569802766504E-2</v>
      </c>
      <c r="T255" s="1">
        <f t="shared" si="89"/>
        <v>0.91538823523895452</v>
      </c>
      <c r="U255" s="1">
        <f t="shared" si="90"/>
        <v>-0.11416772902026893</v>
      </c>
      <c r="V255" s="1">
        <f t="shared" si="91"/>
        <v>-6.9673541975753914E-4</v>
      </c>
      <c r="Y255" s="20">
        <f>+$Z$20*SIGN(SOI!A254)*(ABS(SOI!A254))^$Y$2</f>
        <v>0.17999992490250386</v>
      </c>
      <c r="Z255" s="20">
        <f t="shared" si="94"/>
        <v>7.171570058288107E-2</v>
      </c>
      <c r="AA255" s="19">
        <f>+SIN((AVERAGE(H251:H262)+AVERAGE(H255:H258)/4)*($AA$19+AA254*$AA$18*AVERAGE(G251:G262))*$Y$20+$AA$17) - SIN($AA$17)</f>
        <v>0.16952629533248792</v>
      </c>
      <c r="AB255" s="19">
        <f>+SIN((AVERAGE(H251:H262)+AVERAGE(H255:H258)*$AB$1)*($AA$19+AB254*$AA$18*AVERAGE(G251:G262))*$Y$20+$AA$17) - SIN($AA$17)+$AB$2</f>
        <v>0.16462176931012756</v>
      </c>
      <c r="AC255">
        <f t="shared" si="93"/>
        <v>0.13980000000000026</v>
      </c>
      <c r="AD255">
        <f t="shared" si="92"/>
        <v>9.781059474960685E-2</v>
      </c>
      <c r="AE255">
        <v>1</v>
      </c>
    </row>
    <row r="256" spans="1:31" x14ac:dyDescent="0.25">
      <c r="A256">
        <v>19.499999999999993</v>
      </c>
      <c r="B256" s="2">
        <v>1899.4999999999823</v>
      </c>
      <c r="C256">
        <f>+D256+($D$2+E256+F256)*SOI!A255*IF(B256&gt;$C$18, IF(B256&lt;$C$19,-1,1),1)</f>
        <v>-0.16605864033495354</v>
      </c>
      <c r="D256">
        <f>+$D$3*((1-$D$5)*SOI!D255+$D$5*SOI!D254) +   $D$4*((1-$D$5)*SOI!E255+$D$5*SOI!E254)</f>
        <v>0</v>
      </c>
      <c r="E256">
        <f t="shared" si="74"/>
        <v>8.419505128843749</v>
      </c>
      <c r="F256">
        <f t="shared" si="81"/>
        <v>-0.11657311209607246</v>
      </c>
      <c r="G256">
        <f t="shared" si="82"/>
        <v>8.3029320167476772</v>
      </c>
      <c r="H256" s="21">
        <f t="shared" si="83"/>
        <v>-5.2064812995217223E-2</v>
      </c>
      <c r="I256" s="37">
        <f t="shared" si="75"/>
        <v>-7.413865167998579</v>
      </c>
      <c r="J256" s="1">
        <f t="shared" si="84"/>
        <v>-0.18728030863348175</v>
      </c>
      <c r="K256" s="1">
        <f t="shared" si="85"/>
        <v>8.1077149192035208E-2</v>
      </c>
      <c r="L256" s="1">
        <f t="shared" si="76"/>
        <v>-1.8727339135100492E-2</v>
      </c>
      <c r="M256" s="1">
        <f t="shared" si="77"/>
        <v>-0.17744215763460766</v>
      </c>
      <c r="N256" s="1">
        <f t="shared" si="78"/>
        <v>9.6384738666940514E-2</v>
      </c>
      <c r="O256" s="1">
        <f t="shared" si="79"/>
        <v>2.6412798236026731</v>
      </c>
      <c r="P256" s="1">
        <f t="shared" si="80"/>
        <v>4.4056205851393505E-2</v>
      </c>
      <c r="Q256" s="1">
        <f t="shared" si="86"/>
        <v>-8.5590532342175694E-3</v>
      </c>
      <c r="R256" s="1">
        <f t="shared" si="87"/>
        <v>-1.8949902770685721E-2</v>
      </c>
      <c r="S256" s="1">
        <f t="shared" si="88"/>
        <v>-0.61153377064197256</v>
      </c>
      <c r="T256" s="1">
        <f t="shared" si="89"/>
        <v>-0.5197184284051295</v>
      </c>
      <c r="U256" s="1">
        <f t="shared" si="90"/>
        <v>3.6094768029773192</v>
      </c>
      <c r="V256" s="1">
        <f t="shared" si="91"/>
        <v>-0.11943924159744736</v>
      </c>
      <c r="Y256" s="20">
        <f>+$Z$20*SIGN(SOI!A255)*(ABS(SOI!A255))^$Y$2</f>
        <v>-8.4852756228346246E-2</v>
      </c>
      <c r="Z256" s="20">
        <f t="shared" si="94"/>
        <v>0.19046078884712306</v>
      </c>
      <c r="AA256" s="19">
        <f>+SIN((AVERAGE(H252:H263)+AVERAGE(H256:H259)/4)*($AA$19+AA255*$AA$18*AVERAGE(G252:G263))*$Y$20+$AA$17) - SIN($AA$17)</f>
        <v>-1.2548819115180798E-2</v>
      </c>
      <c r="AB256" s="19">
        <f>+SIN((AVERAGE(H252:H263)+AVERAGE(H256:H259)*$AB$1)*($AA$19+AB255*$AA$18*AVERAGE(G252:G263))*$Y$20+$AA$17) - SIN($AA$17)+$AB$2</f>
        <v>-7.3969930118769067E-3</v>
      </c>
      <c r="AC256">
        <f t="shared" si="93"/>
        <v>0.14040000000000025</v>
      </c>
      <c r="AD256">
        <f t="shared" si="92"/>
        <v>0.20300960796230386</v>
      </c>
      <c r="AE256">
        <v>1</v>
      </c>
    </row>
    <row r="257" spans="1:31" x14ac:dyDescent="0.25">
      <c r="A257">
        <v>19.583333333333325</v>
      </c>
      <c r="B257" s="2">
        <v>1899.5833333333155</v>
      </c>
      <c r="C257">
        <f>+D257+($D$2+E257+F257)*SOI!A256*IF(B257&gt;$C$18, IF(B257&lt;$C$19,-1,1),1)</f>
        <v>2.3924631409441539</v>
      </c>
      <c r="D257">
        <f>+$D$3*((1-$D$5)*SOI!D256+$D$5*SOI!D255) +   $D$4*((1-$D$5)*SOI!E256+$D$5*SOI!E255)</f>
        <v>0</v>
      </c>
      <c r="E257">
        <f t="shared" si="74"/>
        <v>3.7761851559717599</v>
      </c>
      <c r="F257">
        <f t="shared" si="81"/>
        <v>2.1375385209436548E-2</v>
      </c>
      <c r="G257">
        <f t="shared" si="82"/>
        <v>3.7975605411811966</v>
      </c>
      <c r="H257" s="21">
        <f t="shared" si="83"/>
        <v>6.2658773072126021E-3</v>
      </c>
      <c r="I257" s="37">
        <f t="shared" si="75"/>
        <v>-0.180974266485847</v>
      </c>
      <c r="J257" s="1">
        <f t="shared" si="84"/>
        <v>1.2236402777338775E-2</v>
      </c>
      <c r="K257" s="1">
        <f t="shared" si="85"/>
        <v>1.4797112100616961E-5</v>
      </c>
      <c r="L257" s="1">
        <f t="shared" si="76"/>
        <v>7.9567397335153251E-4</v>
      </c>
      <c r="M257" s="1">
        <f t="shared" si="77"/>
        <v>0.47494827609781448</v>
      </c>
      <c r="N257" s="1">
        <f t="shared" si="78"/>
        <v>-4.7581586860559553E-3</v>
      </c>
      <c r="O257" s="1">
        <f t="shared" si="79"/>
        <v>4.5518347839625016E-2</v>
      </c>
      <c r="P257" s="1">
        <f t="shared" si="80"/>
        <v>-1.098131711872494E-2</v>
      </c>
      <c r="Q257" s="1">
        <f t="shared" si="86"/>
        <v>-1.1309564483144804E-3</v>
      </c>
      <c r="R257" s="1">
        <f t="shared" si="87"/>
        <v>-6.1122242719652389E-5</v>
      </c>
      <c r="S257" s="1">
        <f t="shared" si="88"/>
        <v>7.3692490513441015E-4</v>
      </c>
      <c r="T257" s="1">
        <f t="shared" si="89"/>
        <v>3.8053908545730719E-4</v>
      </c>
      <c r="U257" s="1">
        <f t="shared" si="90"/>
        <v>-2.1961587864380131E-2</v>
      </c>
      <c r="V257" s="1">
        <f t="shared" si="91"/>
        <v>-1.4696875841498848E-3</v>
      </c>
      <c r="Y257" s="20">
        <f>+$Z$20*SIGN(SOI!A256)*(ABS(SOI!A256))^$Y$2</f>
        <v>0.47623519786721158</v>
      </c>
      <c r="Z257" s="20">
        <f t="shared" si="94"/>
        <v>0.26160956518791384</v>
      </c>
      <c r="AA257" s="19">
        <f>+SIN((AVERAGE(H253:H264)+AVERAGE(H257:H260)/4)*($AA$19+AA256*$AA$18*AVERAGE(G253:G264))*$Y$20+$AA$17) - SIN($AA$17)</f>
        <v>4.4746987813082284E-2</v>
      </c>
      <c r="AB257" s="19">
        <f>+SIN((AVERAGE(H253:H264)+AVERAGE(H257:H260)*$AB$1)*($AA$19+AB256*$AA$18*AVERAGE(G253:G264))*$Y$20+$AA$17) - SIN($AA$17)+$AB$2</f>
        <v>-8.8167774373521524E-3</v>
      </c>
      <c r="AC257">
        <f t="shared" si="93"/>
        <v>0.14100000000000024</v>
      </c>
      <c r="AD257">
        <f t="shared" si="92"/>
        <v>0.21686257737483156</v>
      </c>
      <c r="AE257">
        <v>1</v>
      </c>
    </row>
    <row r="258" spans="1:31" x14ac:dyDescent="0.25">
      <c r="A258">
        <v>19.666666666666657</v>
      </c>
      <c r="B258" s="2">
        <v>1899.6666666666488</v>
      </c>
      <c r="C258">
        <f>+D258+($D$2+E258+F258)*SOI!A257*IF(B258&gt;$C$18, IF(B258&lt;$C$19,-1,1),1)</f>
        <v>7.835075538794027</v>
      </c>
      <c r="D258">
        <f>+$D$3*((1-$D$5)*SOI!D257+$D$5*SOI!D256) +   $D$4*((1-$D$5)*SOI!E257+$D$5*SOI!E256)</f>
        <v>0</v>
      </c>
      <c r="E258">
        <f t="shared" si="74"/>
        <v>19.286725467173703</v>
      </c>
      <c r="F258">
        <f t="shared" si="81"/>
        <v>-1.065619563001549</v>
      </c>
      <c r="G258">
        <f t="shared" si="82"/>
        <v>18.221105904172155</v>
      </c>
      <c r="H258" s="21">
        <f t="shared" si="83"/>
        <v>-0.13087864150674944</v>
      </c>
      <c r="I258" s="37">
        <f t="shared" si="75"/>
        <v>15.298889758913557</v>
      </c>
      <c r="J258" s="1">
        <f t="shared" si="84"/>
        <v>74.988286891952754</v>
      </c>
      <c r="K258" s="1">
        <f t="shared" si="85"/>
        <v>54.637253296466511</v>
      </c>
      <c r="L258" s="1">
        <f t="shared" si="76"/>
        <v>-0.49281196696620061</v>
      </c>
      <c r="M258" s="1">
        <f t="shared" si="77"/>
        <v>-34.430465456177558</v>
      </c>
      <c r="N258" s="1">
        <f t="shared" si="78"/>
        <v>-0.36355769302552049</v>
      </c>
      <c r="O258" s="1">
        <f t="shared" si="79"/>
        <v>9.6413298875140825</v>
      </c>
      <c r="P258" s="1">
        <f t="shared" si="80"/>
        <v>0.30907920206004474</v>
      </c>
      <c r="Q258" s="1">
        <f t="shared" si="86"/>
        <v>6.2643624325740594</v>
      </c>
      <c r="R258" s="1">
        <f t="shared" si="87"/>
        <v>-28.620246281196813</v>
      </c>
      <c r="S258" s="1">
        <f t="shared" si="88"/>
        <v>-4.7599319232592823</v>
      </c>
      <c r="T258" s="1">
        <f t="shared" si="89"/>
        <v>-49.922441369048009</v>
      </c>
      <c r="U258" s="1">
        <f t="shared" si="90"/>
        <v>-52.254317104192843</v>
      </c>
      <c r="V258" s="1">
        <f t="shared" si="91"/>
        <v>3.1606382490477305</v>
      </c>
      <c r="Y258" s="20">
        <f>+$Z$20*SIGN(SOI!A257)*(ABS(SOI!A257))^$Y$2</f>
        <v>0.39344625392487614</v>
      </c>
      <c r="Z258" s="20">
        <f t="shared" si="94"/>
        <v>0.48172707542512949</v>
      </c>
      <c r="AA258" s="19">
        <f>+SIN((AVERAGE(H254:H265)+AVERAGE(H258:H261)/4)*($AA$19+AA257*$AA$18*AVERAGE(G254:G265))*$Y$20+$AA$17) - SIN($AA$17)</f>
        <v>7.9066251380269126E-2</v>
      </c>
      <c r="AB258" s="19">
        <f>+SIN((AVERAGE(H254:H265)+AVERAGE(H258:H261)*$AB$1)*($AA$19+AB257*$AA$18*AVERAGE(G254:G265))*$Y$20+$AA$17) - SIN($AA$17)+$AB$2</f>
        <v>4.3274240141353282E-3</v>
      </c>
      <c r="AC258">
        <f t="shared" si="93"/>
        <v>0.14160000000000023</v>
      </c>
      <c r="AD258">
        <f t="shared" si="92"/>
        <v>0.40266082404486037</v>
      </c>
      <c r="AE258">
        <v>1</v>
      </c>
    </row>
    <row r="259" spans="1:31" x14ac:dyDescent="0.25">
      <c r="A259">
        <v>19.749999999999989</v>
      </c>
      <c r="B259" s="2">
        <v>1899.749999999982</v>
      </c>
      <c r="C259">
        <f>+D259+($D$2+E259+F259)*SOI!A258*IF(B259&gt;$C$18, IF(B259&lt;$C$19,-1,1),1)</f>
        <v>6.3731036750166314</v>
      </c>
      <c r="D259">
        <f>+$D$3*((1-$D$5)*SOI!D258+$D$5*SOI!D257) +   $D$4*((1-$D$5)*SOI!E258+$D$5*SOI!E257)</f>
        <v>0</v>
      </c>
      <c r="E259">
        <f t="shared" si="74"/>
        <v>6.9813909414064881</v>
      </c>
      <c r="F259">
        <f t="shared" si="81"/>
        <v>-5.4104338127540563E-2</v>
      </c>
      <c r="G259">
        <f t="shared" si="82"/>
        <v>6.9272866032789473</v>
      </c>
      <c r="H259" s="21">
        <f t="shared" si="83"/>
        <v>0.25599042236946268</v>
      </c>
      <c r="I259" s="37">
        <f t="shared" si="75"/>
        <v>8.6840116235570139</v>
      </c>
      <c r="J259" s="1">
        <f t="shared" si="84"/>
        <v>1.9473059761770344</v>
      </c>
      <c r="K259" s="1">
        <f t="shared" si="85"/>
        <v>7.6049204945852454E-3</v>
      </c>
      <c r="L259" s="1">
        <f t="shared" si="76"/>
        <v>-3.4564283115228696E-2</v>
      </c>
      <c r="M259" s="1">
        <f t="shared" si="77"/>
        <v>-1.5751545693833542</v>
      </c>
      <c r="N259" s="1">
        <f t="shared" si="78"/>
        <v>-4.9175345509712483E-2</v>
      </c>
      <c r="O259" s="1">
        <f t="shared" si="79"/>
        <v>6.7963434980358723</v>
      </c>
      <c r="P259" s="1">
        <f t="shared" si="80"/>
        <v>8.70143570772307E-4</v>
      </c>
      <c r="Q259" s="1">
        <f t="shared" si="86"/>
        <v>3.8764237080174117E-2</v>
      </c>
      <c r="R259" s="1">
        <f t="shared" si="87"/>
        <v>-0.10052827076186986</v>
      </c>
      <c r="S259" s="1">
        <f t="shared" si="88"/>
        <v>-0.3654561741645227</v>
      </c>
      <c r="T259" s="1">
        <f t="shared" si="89"/>
        <v>-2.4682008745919592</v>
      </c>
      <c r="U259" s="1">
        <f t="shared" si="90"/>
        <v>-8.3503329179409946E-2</v>
      </c>
      <c r="V259" s="1">
        <f t="shared" si="91"/>
        <v>1.2035662637383826E-3</v>
      </c>
      <c r="Y259" s="20">
        <f>+$Z$20*SIGN(SOI!A258)*(ABS(SOI!A258))^$Y$2</f>
        <v>0.57549977448330081</v>
      </c>
      <c r="Z259" s="20">
        <f t="shared" si="94"/>
        <v>0.55013835332357031</v>
      </c>
      <c r="AA259" s="19">
        <f>+SIN((AVERAGE(H255:H266)+AVERAGE(H259:H262)/4)*($AA$19+AA258*$AA$18*AVERAGE(G255:G266))*$Y$20+$AA$17) - SIN($AA$17)</f>
        <v>0.20276310700610717</v>
      </c>
      <c r="AB259" s="19">
        <f>+SIN((AVERAGE(H255:H266)+AVERAGE(H259:H262)*$AB$1)*($AA$19+AB258*$AA$18*AVERAGE(G255:G266))*$Y$20+$AA$17) - SIN($AA$17)+$AB$2</f>
        <v>9.8194164082090307E-2</v>
      </c>
      <c r="AC259">
        <f t="shared" si="93"/>
        <v>0.14220000000000022</v>
      </c>
      <c r="AD259">
        <f t="shared" si="92"/>
        <v>0.34737524631746314</v>
      </c>
      <c r="AE259">
        <v>1</v>
      </c>
    </row>
    <row r="260" spans="1:31" x14ac:dyDescent="0.25">
      <c r="A260">
        <v>19.833333333333321</v>
      </c>
      <c r="B260" s="2">
        <v>1899.8333333333153</v>
      </c>
      <c r="C260">
        <f>+D260+($D$2+E260+F260)*SOI!A259*IF(B260&gt;$C$18, IF(B260&lt;$C$19,-1,1),1)</f>
        <v>45.833254196454178</v>
      </c>
      <c r="D260">
        <f>+$D$3*((1-$D$5)*SOI!D259+$D$5*SOI!D258) +   $D$4*((1-$D$5)*SOI!E259+$D$5*SOI!E258)</f>
        <v>0</v>
      </c>
      <c r="E260">
        <f t="shared" si="74"/>
        <v>36.513169616136388</v>
      </c>
      <c r="F260">
        <f t="shared" si="81"/>
        <v>-0.98351520028043948</v>
      </c>
      <c r="G260">
        <f t="shared" si="82"/>
        <v>35.529654415855951</v>
      </c>
      <c r="H260" s="21">
        <f t="shared" si="83"/>
        <v>-1.0045519637963367</v>
      </c>
      <c r="I260" s="37">
        <f t="shared" si="75"/>
        <v>36.730741571125343</v>
      </c>
      <c r="J260" s="1">
        <f t="shared" si="84"/>
        <v>76.044959553256007</v>
      </c>
      <c r="K260" s="1">
        <f t="shared" si="85"/>
        <v>22.732357561837144</v>
      </c>
      <c r="L260" s="1">
        <f t="shared" si="76"/>
        <v>-0.25940991054558205</v>
      </c>
      <c r="M260" s="1">
        <f t="shared" si="77"/>
        <v>-14.542869715996748</v>
      </c>
      <c r="N260" s="1">
        <f t="shared" si="78"/>
        <v>-0.87590842445923356</v>
      </c>
      <c r="O260" s="1">
        <f t="shared" si="79"/>
        <v>20.742338358746618</v>
      </c>
      <c r="P260" s="1">
        <f t="shared" si="80"/>
        <v>0.11355318295575197</v>
      </c>
      <c r="Q260" s="1">
        <f t="shared" si="86"/>
        <v>6.3748425170571394</v>
      </c>
      <c r="R260" s="1">
        <f t="shared" si="87"/>
        <v>-69.925524408761078</v>
      </c>
      <c r="S260" s="1">
        <f t="shared" si="88"/>
        <v>-27.533149145426869</v>
      </c>
      <c r="T260" s="1">
        <f t="shared" si="89"/>
        <v>-56.535587000021081</v>
      </c>
      <c r="U260" s="1">
        <f t="shared" si="90"/>
        <v>-46.091568525095262</v>
      </c>
      <c r="V260" s="1">
        <f t="shared" si="91"/>
        <v>2.7976261955110173</v>
      </c>
      <c r="Y260" s="20">
        <f>+$Z$20*SIGN(SOI!A259)*(ABS(SOI!A259))^$Y$2</f>
        <v>0.68146903156253402</v>
      </c>
      <c r="Z260" s="20">
        <f t="shared" si="94"/>
        <v>0.6647537341125731</v>
      </c>
      <c r="AA260" s="19">
        <f>+SIN((AVERAGE(H256:H267)+AVERAGE(H260:H263)/4)*($AA$19+AA259*$AA$18*AVERAGE(G256:G267))*$Y$20+$AA$17) - SIN($AA$17)</f>
        <v>0.23133476968394734</v>
      </c>
      <c r="AB260" s="19">
        <f>+SIN((AVERAGE(H256:H267)+AVERAGE(H260:H263)*$AB$1)*($AA$19+AB259*$AA$18*AVERAGE(G256:G267))*$Y$20+$AA$17) - SIN($AA$17)+$AB$2</f>
        <v>9.3548720110517014E-2</v>
      </c>
      <c r="AC260">
        <f t="shared" si="93"/>
        <v>0.1428000000000002</v>
      </c>
      <c r="AD260">
        <f t="shared" si="92"/>
        <v>0.43341896442862576</v>
      </c>
      <c r="AE260">
        <v>1</v>
      </c>
    </row>
    <row r="261" spans="1:31" x14ac:dyDescent="0.25">
      <c r="A261">
        <v>19.916666666666654</v>
      </c>
      <c r="B261" s="2">
        <v>1899.9166666666486</v>
      </c>
      <c r="C261">
        <f>+D261+($D$2+E261+F261)*SOI!A260*IF(B261&gt;$C$18, IF(B261&lt;$C$19,-1,1),1)</f>
        <v>-698.66985098433372</v>
      </c>
      <c r="D261">
        <f>+$D$3*((1-$D$5)*SOI!D260+$D$5*SOI!D259) +   $D$4*((1-$D$5)*SOI!E260+$D$5*SOI!E259)</f>
        <v>0</v>
      </c>
      <c r="E261">
        <f t="shared" si="74"/>
        <v>-462.47332540610557</v>
      </c>
      <c r="F261">
        <f t="shared" si="81"/>
        <v>-0.2219401464332994</v>
      </c>
      <c r="G261">
        <f t="shared" si="82"/>
        <v>-462.6952655525389</v>
      </c>
      <c r="H261" s="21">
        <f t="shared" si="83"/>
        <v>-0.33244403697421537</v>
      </c>
      <c r="I261" s="37">
        <f t="shared" si="75"/>
        <v>-116.39801514798562</v>
      </c>
      <c r="J261" s="1">
        <f t="shared" si="84"/>
        <v>32.894106224937339</v>
      </c>
      <c r="K261" s="1">
        <f t="shared" si="85"/>
        <v>-3.4007712727177987E-2</v>
      </c>
      <c r="L261" s="1">
        <f t="shared" si="76"/>
        <v>-1.0853175481537621E-3</v>
      </c>
      <c r="M261" s="1">
        <f t="shared" si="77"/>
        <v>1.9850977297545809</v>
      </c>
      <c r="N261" s="1">
        <f t="shared" si="78"/>
        <v>0.16769747370882579</v>
      </c>
      <c r="O261" s="1">
        <f t="shared" si="79"/>
        <v>-12.318426560836274</v>
      </c>
      <c r="P261" s="1">
        <f t="shared" si="80"/>
        <v>6.836982553167982E-2</v>
      </c>
      <c r="Q261" s="1">
        <f t="shared" si="86"/>
        <v>0.16659772116221136</v>
      </c>
      <c r="R261" s="1">
        <f t="shared" si="87"/>
        <v>5.7909685478249422</v>
      </c>
      <c r="S261" s="1">
        <f t="shared" si="88"/>
        <v>-16.704734681866604</v>
      </c>
      <c r="T261" s="1">
        <f t="shared" si="89"/>
        <v>0.14047197584570897</v>
      </c>
      <c r="U261" s="1">
        <f t="shared" si="90"/>
        <v>87.943252833177212</v>
      </c>
      <c r="V261" s="1">
        <f t="shared" si="91"/>
        <v>-0.32249475968944585</v>
      </c>
      <c r="Y261" s="20">
        <f>+$Z$20*SIGN(SOI!A260)*(ABS(SOI!A260))^$Y$2</f>
        <v>0.73729239629188437</v>
      </c>
      <c r="Z261" s="20">
        <f t="shared" si="94"/>
        <v>0.71040733183016924</v>
      </c>
      <c r="AA261" s="19">
        <f>+SIN((AVERAGE(H257:H268)+AVERAGE(H261:H264)/4)*($AA$19+AA260*$AA$18*AVERAGE(G257:G268))*$Y$20+$AA$17) - SIN($AA$17)</f>
        <v>0.10776959747922937</v>
      </c>
      <c r="AB261" s="19">
        <f>+SIN((AVERAGE(H257:H268)+AVERAGE(H261:H264)*$AB$1)*($AA$19+AB260*$AA$18*AVERAGE(G257:G268))*$Y$20+$AA$17) - SIN($AA$17)+$AB$2</f>
        <v>0.12171639733278011</v>
      </c>
      <c r="AC261">
        <f t="shared" si="93"/>
        <v>0.14340000000000019</v>
      </c>
      <c r="AD261">
        <f t="shared" si="92"/>
        <v>0.60263773435093992</v>
      </c>
      <c r="AE261">
        <v>1</v>
      </c>
    </row>
    <row r="262" spans="1:31" x14ac:dyDescent="0.25">
      <c r="A262">
        <v>19.999999999999986</v>
      </c>
      <c r="B262" s="2">
        <v>1899.9999999999818</v>
      </c>
      <c r="C262">
        <f>+D262+($D$2+E262+F262)*SOI!A261*IF(B262&gt;$C$18, IF(B262&lt;$C$19,-1,1),1)</f>
        <v>1.334750493882896</v>
      </c>
      <c r="D262">
        <f>+$D$3*((1-$D$5)*SOI!D261+$D$5*SOI!D260) +   $D$4*((1-$D$5)*SOI!E261+$D$5*SOI!E260)</f>
        <v>0</v>
      </c>
      <c r="E262">
        <f t="shared" si="74"/>
        <v>-3.5032228226673965</v>
      </c>
      <c r="F262">
        <f t="shared" si="81"/>
        <v>4.4498543786127129</v>
      </c>
      <c r="G262">
        <f t="shared" si="82"/>
        <v>0.94663155594531645</v>
      </c>
      <c r="H262" s="21">
        <f t="shared" si="83"/>
        <v>-0.66159007874956444</v>
      </c>
      <c r="I262" s="37">
        <f t="shared" si="75"/>
        <v>0.77623773482251035</v>
      </c>
      <c r="J262" s="1">
        <f t="shared" si="84"/>
        <v>12.229745081893448</v>
      </c>
      <c r="K262" s="1">
        <f t="shared" si="85"/>
        <v>49.244222292898293</v>
      </c>
      <c r="L262" s="1">
        <f t="shared" si="76"/>
        <v>1.5885950109150413</v>
      </c>
      <c r="M262" s="1">
        <f t="shared" si="77"/>
        <v>-110.67054035182146</v>
      </c>
      <c r="N262" s="1">
        <f t="shared" si="78"/>
        <v>-0.44256434719120769</v>
      </c>
      <c r="O262" s="1">
        <f t="shared" si="79"/>
        <v>0.37170661864353494</v>
      </c>
      <c r="P262" s="1">
        <f t="shared" si="80"/>
        <v>-2.2415111657485327</v>
      </c>
      <c r="Q262" s="1">
        <f t="shared" si="86"/>
        <v>24.511455379920598</v>
      </c>
      <c r="R262" s="1">
        <f t="shared" si="87"/>
        <v>-5.6819894693070321</v>
      </c>
      <c r="S262" s="1">
        <f t="shared" si="88"/>
        <v>-0.29399413243265693</v>
      </c>
      <c r="T262" s="1">
        <f t="shared" si="89"/>
        <v>6.2042760941368948</v>
      </c>
      <c r="U262" s="1">
        <f t="shared" si="90"/>
        <v>19.227735377647825</v>
      </c>
      <c r="V262" s="1">
        <f t="shared" si="91"/>
        <v>-27.902878061855475</v>
      </c>
      <c r="Y262" s="20">
        <f>+$Z$20*SIGN(SOI!A261)*(ABS(SOI!A261))^$Y$2</f>
        <v>0.71246056763608934</v>
      </c>
      <c r="Z262" s="20">
        <f t="shared" si="94"/>
        <v>0.71040733183016924</v>
      </c>
      <c r="AA262" s="19">
        <f>+SIN((AVERAGE(H258:H269)+AVERAGE(H262:H265)/4)*($AA$19+AA261*$AA$18*AVERAGE(G258:G269))*$Y$20+$AA$17) - SIN($AA$17)</f>
        <v>9.6844869512157761E-2</v>
      </c>
      <c r="AB262" s="19">
        <f>+SIN((AVERAGE(H258:H269)+AVERAGE(H262:H265)*$AB$1)*($AA$19+AB261*$AA$18*AVERAGE(G258:G269))*$Y$20+$AA$17) - SIN($AA$17)+$AB$2</f>
        <v>0.12742233127947861</v>
      </c>
      <c r="AC262">
        <f t="shared" si="93"/>
        <v>0.14400000000000018</v>
      </c>
      <c r="AD262">
        <f t="shared" si="92"/>
        <v>0.61356246231801148</v>
      </c>
      <c r="AE262">
        <v>1</v>
      </c>
    </row>
    <row r="263" spans="1:31" x14ac:dyDescent="0.25">
      <c r="A263">
        <v>20.083333333333318</v>
      </c>
      <c r="B263" s="2">
        <v>1900.0833333333151</v>
      </c>
      <c r="C263">
        <f>+D263+($D$2+E263+F263)*SOI!A262*IF(B263&gt;$C$18, IF(B263&lt;$C$19,-1,1),1)</f>
        <v>36.411076883432109</v>
      </c>
      <c r="D263">
        <f>+$D$3*((1-$D$5)*SOI!D262+$D$5*SOI!D261) +   $D$4*((1-$D$5)*SOI!E262+$D$5*SOI!E261)</f>
        <v>0</v>
      </c>
      <c r="E263">
        <f t="shared" si="74"/>
        <v>27.992604637470976</v>
      </c>
      <c r="F263">
        <f t="shared" si="81"/>
        <v>0.23303635743763573</v>
      </c>
      <c r="G263">
        <f t="shared" si="82"/>
        <v>28.225640994908613</v>
      </c>
      <c r="H263" s="21">
        <f t="shared" si="83"/>
        <v>-0.25646863629394168</v>
      </c>
      <c r="I263" s="37">
        <f t="shared" si="75"/>
        <v>-33.95649477426786</v>
      </c>
      <c r="J263" s="1">
        <f t="shared" si="84"/>
        <v>-38.171671508031451</v>
      </c>
      <c r="K263" s="1">
        <f t="shared" si="85"/>
        <v>7.5049140110709889</v>
      </c>
      <c r="L263" s="1">
        <f t="shared" si="76"/>
        <v>0.16361005603703549</v>
      </c>
      <c r="M263" s="1">
        <f t="shared" si="77"/>
        <v>-7.8963738496854088</v>
      </c>
      <c r="N263" s="1">
        <f t="shared" si="78"/>
        <v>-0.12935335413000779</v>
      </c>
      <c r="O263" s="1">
        <f t="shared" si="79"/>
        <v>25.279398901263129</v>
      </c>
      <c r="P263" s="1">
        <f t="shared" si="80"/>
        <v>-4.8771722741698158E-2</v>
      </c>
      <c r="Q263" s="1">
        <f t="shared" si="86"/>
        <v>0.51117080279068849</v>
      </c>
      <c r="R263" s="1">
        <f t="shared" si="87"/>
        <v>5.1835282249218118</v>
      </c>
      <c r="S263" s="1">
        <f t="shared" si="88"/>
        <v>3.7589628604208878</v>
      </c>
      <c r="T263" s="1">
        <f t="shared" si="89"/>
        <v>43.456461836699972</v>
      </c>
      <c r="U263" s="1">
        <f t="shared" si="90"/>
        <v>-18.301362703634027</v>
      </c>
      <c r="V263" s="1">
        <f t="shared" si="91"/>
        <v>-0.17745059541116132</v>
      </c>
      <c r="Y263" s="20">
        <f>+$Z$20*SIGN(SOI!A262)*(ABS(SOI!A262))^$Y$2</f>
        <v>0.68146903156253402</v>
      </c>
      <c r="Z263" s="20">
        <f t="shared" si="94"/>
        <v>0.66364068680767352</v>
      </c>
      <c r="AA263" s="19">
        <f>+SIN((AVERAGE(H259:H270)+AVERAGE(H263:H266)/4)*($AA$19+AA262*$AA$18*AVERAGE(G259:G270))*$Y$20+$AA$17) - SIN($AA$17)</f>
        <v>8.2503917341909871E-2</v>
      </c>
      <c r="AB263" s="19">
        <f>+SIN((AVERAGE(H259:H270)+AVERAGE(H263:H266)*$AB$1)*($AA$19+AB262*$AA$18*AVERAGE(G259:G270))*$Y$20+$AA$17) - SIN($AA$17)+$AB$2</f>
        <v>0.13908578127857701</v>
      </c>
      <c r="AC263">
        <f t="shared" si="93"/>
        <v>0.14460000000000017</v>
      </c>
      <c r="AD263">
        <f t="shared" si="92"/>
        <v>0.58113676946576365</v>
      </c>
      <c r="AE263">
        <v>1</v>
      </c>
    </row>
    <row r="264" spans="1:31" x14ac:dyDescent="0.25">
      <c r="A264">
        <v>20.16666666666665</v>
      </c>
      <c r="B264" s="2">
        <v>1900.1666666666483</v>
      </c>
      <c r="C264">
        <f>+D264+($D$2+E264+F264)*SOI!A263*IF(B264&gt;$C$18, IF(B264&lt;$C$19,-1,1),1)</f>
        <v>3.6091778704606434</v>
      </c>
      <c r="D264">
        <f>+$D$3*((1-$D$5)*SOI!D263+$D$5*SOI!D262) +   $D$4*((1-$D$5)*SOI!E263+$D$5*SOI!E262)</f>
        <v>0</v>
      </c>
      <c r="E264">
        <f t="shared" si="74"/>
        <v>4.8302712588170493</v>
      </c>
      <c r="F264">
        <f t="shared" si="81"/>
        <v>-1.1846370462305407</v>
      </c>
      <c r="G264">
        <f t="shared" si="82"/>
        <v>3.6456342125865087</v>
      </c>
      <c r="H264" s="21">
        <f t="shared" si="83"/>
        <v>1.5350560465861152</v>
      </c>
      <c r="I264" s="37">
        <f t="shared" si="75"/>
        <v>-4.7480505243747775</v>
      </c>
      <c r="J264" s="1">
        <f t="shared" si="84"/>
        <v>22.010600242116208</v>
      </c>
      <c r="K264" s="1">
        <f t="shared" si="85"/>
        <v>2.5127050496793212E-2</v>
      </c>
      <c r="L264" s="1">
        <f t="shared" si="76"/>
        <v>-0.44591776189510485</v>
      </c>
      <c r="M264" s="1">
        <f t="shared" si="77"/>
        <v>32.563114124854543</v>
      </c>
      <c r="N264" s="1">
        <f t="shared" si="78"/>
        <v>1.0473157702120444</v>
      </c>
      <c r="O264" s="1">
        <f t="shared" si="79"/>
        <v>2.909875205392392</v>
      </c>
      <c r="P264" s="1">
        <f t="shared" si="80"/>
        <v>5.2048892019494395E-4</v>
      </c>
      <c r="Q264" s="1">
        <f t="shared" si="86"/>
        <v>17.067276251191409</v>
      </c>
      <c r="R264" s="1">
        <f t="shared" si="87"/>
        <v>24.200042277354775</v>
      </c>
      <c r="S264" s="1">
        <f t="shared" si="88"/>
        <v>-4.2555966868280191</v>
      </c>
      <c r="T264" s="1">
        <f t="shared" si="89"/>
        <v>-13.633481180779651</v>
      </c>
      <c r="U264" s="1">
        <f t="shared" si="90"/>
        <v>2.7309849042254801E-2</v>
      </c>
      <c r="V264" s="1">
        <f t="shared" si="91"/>
        <v>-1.5332776397317565E-2</v>
      </c>
      <c r="Y264" s="20">
        <f>+$Z$20*SIGN(SOI!A263)*(ABS(SOI!A263))^$Y$2</f>
        <v>0.59699246122439709</v>
      </c>
      <c r="Z264" s="20">
        <f t="shared" si="94"/>
        <v>0.58863458732413065</v>
      </c>
      <c r="AA264" s="19">
        <f>+SIN((AVERAGE(H260:H271)+AVERAGE(H264:H267)/4)*($AA$19+AA263*$AA$18*AVERAGE(G260:G271))*$Y$20+$AA$17) - SIN($AA$17)</f>
        <v>7.1279269868929573E-2</v>
      </c>
      <c r="AB264" s="19">
        <f>+SIN((AVERAGE(H260:H271)+AVERAGE(H264:H267)*$AB$1)*($AA$19+AB263*$AA$18*AVERAGE(G260:G271))*$Y$20+$AA$17) - SIN($AA$17)+$AB$2</f>
        <v>0.15451505568443236</v>
      </c>
      <c r="AC264">
        <f t="shared" si="93"/>
        <v>0.14520000000000016</v>
      </c>
      <c r="AD264">
        <f t="shared" si="92"/>
        <v>0.51735531745520102</v>
      </c>
      <c r="AE264">
        <v>1</v>
      </c>
    </row>
    <row r="265" spans="1:31" x14ac:dyDescent="0.25">
      <c r="A265">
        <v>20.249999999999982</v>
      </c>
      <c r="B265" s="2">
        <v>1900.2499999999816</v>
      </c>
      <c r="C265">
        <f>+D265+($D$2+E265+F265)*SOI!A264*IF(B265&gt;$C$18, IF(B265&lt;$C$19,-1,1),1)</f>
        <v>10.762826691579813</v>
      </c>
      <c r="D265">
        <f>+$D$3*((1-$D$5)*SOI!D264+$D$5*SOI!D263) +   $D$4*((1-$D$5)*SOI!E264+$D$5*SOI!E263)</f>
        <v>0</v>
      </c>
      <c r="E265">
        <f t="shared" si="74"/>
        <v>16.259671279095159</v>
      </c>
      <c r="F265">
        <f t="shared" si="81"/>
        <v>4.7641889965164275E-2</v>
      </c>
      <c r="G265">
        <f t="shared" si="82"/>
        <v>16.307313169060322</v>
      </c>
      <c r="H265" s="21">
        <f t="shared" si="83"/>
        <v>-0.12057395854598037</v>
      </c>
      <c r="I265" s="37">
        <f t="shared" si="75"/>
        <v>-7.3077645854348416</v>
      </c>
      <c r="J265" s="1">
        <f t="shared" si="84"/>
        <v>-0.55482440687690404</v>
      </c>
      <c r="K265" s="1">
        <f t="shared" si="85"/>
        <v>2.9724376305496236E-4</v>
      </c>
      <c r="L265" s="1">
        <f t="shared" si="76"/>
        <v>3.2863674757804145E-4</v>
      </c>
      <c r="M265" s="1">
        <f t="shared" si="77"/>
        <v>-0.53331080900229488</v>
      </c>
      <c r="N265" s="1">
        <f t="shared" si="78"/>
        <v>-1.8999788802179157E-2</v>
      </c>
      <c r="O265" s="1">
        <f t="shared" si="79"/>
        <v>2.9245639680369582</v>
      </c>
      <c r="P265" s="1">
        <f t="shared" si="80"/>
        <v>-8.3125565719247164E-3</v>
      </c>
      <c r="Q265" s="1">
        <f t="shared" si="86"/>
        <v>5.0709555422056895E-3</v>
      </c>
      <c r="R265" s="1">
        <f t="shared" si="87"/>
        <v>1.1066516259259498E-2</v>
      </c>
      <c r="S265" s="1">
        <f t="shared" si="88"/>
        <v>0.11882308102010328</v>
      </c>
      <c r="T265" s="1">
        <f t="shared" si="89"/>
        <v>1.0098453644359585E-2</v>
      </c>
      <c r="U265" s="1">
        <f t="shared" si="90"/>
        <v>-0.67129226224893523</v>
      </c>
      <c r="V265" s="1">
        <f t="shared" si="91"/>
        <v>-4.4423733754569757E-3</v>
      </c>
      <c r="Y265" s="20">
        <f>+$Z$20*SIGN(SOI!A264)*(ABS(SOI!A264))^$Y$2</f>
        <v>0.48744226918546091</v>
      </c>
      <c r="Z265" s="20">
        <f t="shared" si="94"/>
        <v>0.50844761234614122</v>
      </c>
      <c r="AA265" s="19">
        <f>+SIN((AVERAGE(H261:H272)+AVERAGE(H265:H268)/4)*($AA$19+AA264*$AA$18*AVERAGE(G261:G272))*$Y$20+$AA$17) - SIN($AA$17)</f>
        <v>0.70660116743375001</v>
      </c>
      <c r="AB265" s="19">
        <f>+SIN((AVERAGE(H261:H272)+AVERAGE(H265:H268)*$AB$1)*($AA$19+AB264*$AA$18*AVERAGE(G261:G272))*$Y$20+$AA$17) - SIN($AA$17)+$AB$2</f>
        <v>0.70783426977586439</v>
      </c>
      <c r="AC265">
        <f t="shared" si="93"/>
        <v>0.14580000000000015</v>
      </c>
      <c r="AD265">
        <f t="shared" si="92"/>
        <v>0.19815355508760879</v>
      </c>
      <c r="AE265">
        <v>1</v>
      </c>
    </row>
    <row r="266" spans="1:31" x14ac:dyDescent="0.25">
      <c r="A266">
        <v>20.333333333333314</v>
      </c>
      <c r="B266" s="2">
        <v>1900.3333333333148</v>
      </c>
      <c r="C266">
        <f>+D266+($D$2+E266+F266)*SOI!A265*IF(B266&gt;$C$18, IF(B266&lt;$C$19,-1,1),1)</f>
        <v>-1.7218648619024419</v>
      </c>
      <c r="D266">
        <f>+$D$3*((1-$D$5)*SOI!D265+$D$5*SOI!D264) +   $D$4*((1-$D$5)*SOI!E265+$D$5*SOI!E264)</f>
        <v>0</v>
      </c>
      <c r="E266">
        <f t="shared" si="74"/>
        <v>-2.0891291761327491</v>
      </c>
      <c r="F266">
        <f t="shared" si="81"/>
        <v>-1.0995094570199211</v>
      </c>
      <c r="G266">
        <f t="shared" si="82"/>
        <v>-3.1886386331526699</v>
      </c>
      <c r="H266" s="21">
        <f t="shared" si="83"/>
        <v>-0.24542936846597244</v>
      </c>
      <c r="I266" s="37">
        <f t="shared" si="75"/>
        <v>-1.240235130304371</v>
      </c>
      <c r="J266" s="1">
        <f t="shared" si="84"/>
        <v>-2.1218012907753669</v>
      </c>
      <c r="K266" s="1">
        <f t="shared" si="85"/>
        <v>-1.2991684069084124</v>
      </c>
      <c r="L266" s="1">
        <f t="shared" si="76"/>
        <v>-0.27213953483921111</v>
      </c>
      <c r="M266" s="1">
        <f t="shared" si="77"/>
        <v>-12.017387280431315</v>
      </c>
      <c r="N266" s="1">
        <f t="shared" si="78"/>
        <v>0.15651746763181446</v>
      </c>
      <c r="O266" s="1">
        <f t="shared" si="79"/>
        <v>-0.23886236247672599</v>
      </c>
      <c r="P266" s="1">
        <f t="shared" si="80"/>
        <v>0.53718663790100374</v>
      </c>
      <c r="Q266" s="1">
        <f t="shared" si="86"/>
        <v>-0.94131182308049788</v>
      </c>
      <c r="R266" s="1">
        <f t="shared" si="87"/>
        <v>-0.34863751497319095</v>
      </c>
      <c r="S266" s="1">
        <f t="shared" si="88"/>
        <v>-0.16612474556543805</v>
      </c>
      <c r="T266" s="1">
        <f t="shared" si="89"/>
        <v>0.68299415795422447</v>
      </c>
      <c r="U266" s="1">
        <f t="shared" si="90"/>
        <v>7.3624389920799498</v>
      </c>
      <c r="V266" s="1">
        <f t="shared" si="91"/>
        <v>-2.3649375895110847</v>
      </c>
      <c r="Y266" s="20">
        <f>+$Z$20*SIGN(SOI!A265)*(ABS(SOI!A265))^$Y$2</f>
        <v>0.4409081066285655</v>
      </c>
      <c r="Z266" s="20">
        <f t="shared" si="94"/>
        <v>0.48380607472237652</v>
      </c>
      <c r="AA266" s="19">
        <f>+SIN((AVERAGE(H262:H273)+AVERAGE(H266:H269)/4)*($AA$19+AA265*$AA$18*AVERAGE(G262:G273))*$Y$20+$AA$17) - SIN($AA$17)</f>
        <v>0.58334286376788325</v>
      </c>
      <c r="AB266" s="19">
        <f>+SIN((AVERAGE(H262:H273)+AVERAGE(H266:H269)*$AB$1)*($AA$19+AB265*$AA$18*AVERAGE(G262:G273))*$Y$20+$AA$17) - SIN($AA$17)+$AB$2</f>
        <v>0.56508883537748744</v>
      </c>
      <c r="AC266">
        <f t="shared" si="93"/>
        <v>0.14640000000000014</v>
      </c>
      <c r="AD266">
        <f t="shared" si="92"/>
        <v>9.9536789045506724E-2</v>
      </c>
      <c r="AE266">
        <v>1</v>
      </c>
    </row>
    <row r="267" spans="1:31" x14ac:dyDescent="0.25">
      <c r="A267">
        <v>20.416666666666647</v>
      </c>
      <c r="B267" s="2">
        <v>1900.4166666666481</v>
      </c>
      <c r="C267">
        <f>+D267+($D$2+E267+F267)*SOI!A266*IF(B267&gt;$C$18, IF(B267&lt;$C$19,-1,1),1)</f>
        <v>4.1705098852491309</v>
      </c>
      <c r="D267">
        <f>+$D$3*((1-$D$5)*SOI!D266+$D$5*SOI!D265) +   $D$4*((1-$D$5)*SOI!E266+$D$5*SOI!E265)</f>
        <v>0</v>
      </c>
      <c r="E267">
        <f t="shared" si="74"/>
        <v>5.5135221549405742</v>
      </c>
      <c r="F267">
        <f t="shared" si="81"/>
        <v>-2.6009148033823593E-2</v>
      </c>
      <c r="G267">
        <f t="shared" si="82"/>
        <v>5.4875130069067506</v>
      </c>
      <c r="H267" s="21">
        <f t="shared" si="83"/>
        <v>0.16757821441286036</v>
      </c>
      <c r="I267" s="37">
        <f t="shared" si="75"/>
        <v>6.2402756914569393</v>
      </c>
      <c r="J267" s="1">
        <f t="shared" si="84"/>
        <v>0.61434215557423244</v>
      </c>
      <c r="K267" s="1">
        <f t="shared" si="85"/>
        <v>2.7801333972410754E-2</v>
      </c>
      <c r="L267" s="1">
        <f t="shared" si="76"/>
        <v>-1.6045031724258675E-2</v>
      </c>
      <c r="M267" s="1">
        <f t="shared" si="77"/>
        <v>-0.69153778897271345</v>
      </c>
      <c r="N267" s="1">
        <f t="shared" si="78"/>
        <v>-1.5109561947418955E-2</v>
      </c>
      <c r="O267" s="1">
        <f t="shared" si="79"/>
        <v>3.7740214173089153</v>
      </c>
      <c r="P267" s="1">
        <f t="shared" si="80"/>
        <v>1.2340132030459217E-2</v>
      </c>
      <c r="Q267" s="1">
        <f t="shared" si="86"/>
        <v>5.2291179044185203E-3</v>
      </c>
      <c r="R267" s="1">
        <f t="shared" si="87"/>
        <v>-9.7447070170109725E-3</v>
      </c>
      <c r="S267" s="1">
        <f t="shared" si="88"/>
        <v>-8.0690635872583169E-2</v>
      </c>
      <c r="T267" s="1">
        <f t="shared" si="89"/>
        <v>-0.63624234181401684</v>
      </c>
      <c r="U267" s="1">
        <f t="shared" si="90"/>
        <v>-0.85097355132478458</v>
      </c>
      <c r="V267" s="1">
        <f t="shared" si="91"/>
        <v>5.2444910684290658E-3</v>
      </c>
      <c r="Y267" s="20">
        <f>+$Z$20*SIGN(SOI!A266)*(ABS(SOI!A266))^$Y$2</f>
        <v>0.52306784835310327</v>
      </c>
      <c r="Z267" s="20">
        <f t="shared" si="94"/>
        <v>0.49453039045075203</v>
      </c>
      <c r="AA267" s="19">
        <f>+SIN((AVERAGE(H263:H274)+AVERAGE(H267:H270)/4)*($AA$19+AA266*$AA$18*AVERAGE(G263:G274))*$Y$20+$AA$17) - SIN($AA$17)</f>
        <v>0.56628265949328083</v>
      </c>
      <c r="AB267" s="19">
        <f>+SIN((AVERAGE(H263:H274)+AVERAGE(H267:H270)*$AB$1)*($AA$19+AB266*$AA$18*AVERAGE(G263:G274))*$Y$20+$AA$17) - SIN($AA$17)+$AB$2</f>
        <v>0.54762669156415655</v>
      </c>
      <c r="AC267">
        <f t="shared" si="93"/>
        <v>0.14700000000000013</v>
      </c>
      <c r="AD267">
        <f t="shared" si="92"/>
        <v>7.1752269042528793E-2</v>
      </c>
      <c r="AE267">
        <v>1</v>
      </c>
    </row>
    <row r="268" spans="1:31" x14ac:dyDescent="0.25">
      <c r="A268">
        <v>20.499999999999979</v>
      </c>
      <c r="B268" s="2">
        <v>1900.4999999999814</v>
      </c>
      <c r="C268">
        <f>+D268+($D$2+E268+F268)*SOI!A267*IF(B268&gt;$C$18, IF(B268&lt;$C$19,-1,1),1)</f>
        <v>-9.4390557863826743</v>
      </c>
      <c r="D268">
        <f>+$D$3*((1-$D$5)*SOI!D267+$D$5*SOI!D266) +   $D$4*((1-$D$5)*SOI!E267+$D$5*SOI!E266)</f>
        <v>0</v>
      </c>
      <c r="E268">
        <f t="shared" si="74"/>
        <v>-12.468834603081437</v>
      </c>
      <c r="F268">
        <f t="shared" si="81"/>
        <v>-0.11657311209546273</v>
      </c>
      <c r="G268">
        <f t="shared" si="82"/>
        <v>-12.585407715176899</v>
      </c>
      <c r="H268" s="21">
        <f t="shared" si="83"/>
        <v>-0.55946805967889424</v>
      </c>
      <c r="I268" s="37">
        <f t="shared" si="75"/>
        <v>-15.065745549017709</v>
      </c>
      <c r="J268" s="1">
        <f t="shared" si="84"/>
        <v>-8.4412443999195457</v>
      </c>
      <c r="K268" s="1">
        <f t="shared" si="85"/>
        <v>-0.42452197422516896</v>
      </c>
      <c r="L268" s="1">
        <f t="shared" si="76"/>
        <v>-5.8065914214602762E-2</v>
      </c>
      <c r="M268" s="1">
        <f t="shared" si="77"/>
        <v>-3.9357293294817106</v>
      </c>
      <c r="N268" s="1">
        <f t="shared" si="78"/>
        <v>-8.5338750551564826E-2</v>
      </c>
      <c r="O268" s="1">
        <f t="shared" si="79"/>
        <v>-12.146300449923348</v>
      </c>
      <c r="P268" s="1">
        <f t="shared" si="80"/>
        <v>1.6178341539401661E-2</v>
      </c>
      <c r="Q268" s="1">
        <f t="shared" si="86"/>
        <v>0.1680862340192654</v>
      </c>
      <c r="R268" s="1">
        <f t="shared" si="87"/>
        <v>0.75623948666174412</v>
      </c>
      <c r="S268" s="1">
        <f t="shared" si="88"/>
        <v>1.1002829814626556</v>
      </c>
      <c r="T268" s="1">
        <f t="shared" si="89"/>
        <v>7.4104215695149938</v>
      </c>
      <c r="U268" s="1">
        <f t="shared" si="90"/>
        <v>2.6935007859735385</v>
      </c>
      <c r="V268" s="1">
        <f t="shared" si="91"/>
        <v>3.8833984217344672E-2</v>
      </c>
      <c r="Y268" s="20">
        <f>+$Z$20*SIGN(SOI!A267)*(ABS(SOI!A267))^$Y$2</f>
        <v>0.51961521637058716</v>
      </c>
      <c r="Z268" s="20">
        <f t="shared" si="94"/>
        <v>0.52419623129711335</v>
      </c>
      <c r="AA268" s="19">
        <f>+SIN((AVERAGE(H264:H275)+AVERAGE(H268:H271)/4)*($AA$19+AA267*$AA$18*AVERAGE(G264:G275))*$Y$20+$AA$17) - SIN($AA$17)</f>
        <v>0.61809863292555045</v>
      </c>
      <c r="AB268" s="19">
        <f>+SIN((AVERAGE(H264:H275)+AVERAGE(H268:H271)*$AB$1)*($AA$19+AB267*$AA$18*AVERAGE(G264:G275))*$Y$20+$AA$17) - SIN($AA$17)+$AB$2</f>
        <v>0.59948845793053063</v>
      </c>
      <c r="AC268">
        <f t="shared" si="93"/>
        <v>0.14760000000000012</v>
      </c>
      <c r="AD268">
        <f t="shared" si="92"/>
        <v>9.3902401628437104E-2</v>
      </c>
      <c r="AE268">
        <v>1</v>
      </c>
    </row>
    <row r="269" spans="1:31" x14ac:dyDescent="0.25">
      <c r="A269">
        <v>20.583333333333311</v>
      </c>
      <c r="B269" s="2">
        <v>1900.5833333333146</v>
      </c>
      <c r="C269">
        <f>+D269+($D$2+E269+F269)*SOI!A268*IF(B269&gt;$C$18, IF(B269&lt;$C$19,-1,1),1)</f>
        <v>-2.8288102847274397</v>
      </c>
      <c r="D269">
        <f>+$D$3*((1-$D$5)*SOI!D268+$D$5*SOI!D267) +   $D$4*((1-$D$5)*SOI!E268+$D$5*SOI!E267)</f>
        <v>0</v>
      </c>
      <c r="E269">
        <f t="shared" si="74"/>
        <v>-3.6480552374308886</v>
      </c>
      <c r="F269">
        <f t="shared" si="81"/>
        <v>2.1375385216222287E-2</v>
      </c>
      <c r="G269">
        <f t="shared" si="82"/>
        <v>-3.6266798522146662</v>
      </c>
      <c r="H269" s="21">
        <f t="shared" si="83"/>
        <v>-6.401251207072646E-2</v>
      </c>
      <c r="I269" s="37">
        <f t="shared" si="75"/>
        <v>-2.30561536805499</v>
      </c>
      <c r="J269" s="1">
        <f t="shared" si="84"/>
        <v>0.16637133631178905</v>
      </c>
      <c r="K269" s="1">
        <f t="shared" si="85"/>
        <v>-8.0815411285740086E-6</v>
      </c>
      <c r="L269" s="1">
        <f t="shared" si="76"/>
        <v>9.0928474450689787E-4</v>
      </c>
      <c r="M269" s="1">
        <f t="shared" si="77"/>
        <v>0.5068751772835054</v>
      </c>
      <c r="N269" s="1">
        <f t="shared" si="78"/>
        <v>2.0752783721975913E-2</v>
      </c>
      <c r="O269" s="1">
        <f t="shared" si="79"/>
        <v>-1.5391280666058051</v>
      </c>
      <c r="P269" s="1">
        <f t="shared" si="80"/>
        <v>-1.5520962047020775E-4</v>
      </c>
      <c r="Q269" s="1">
        <f t="shared" si="86"/>
        <v>5.2642684407865157E-3</v>
      </c>
      <c r="R269" s="1">
        <f t="shared" si="87"/>
        <v>3.6246114696728928E-3</v>
      </c>
      <c r="S269" s="1">
        <f t="shared" si="88"/>
        <v>-4.0947812468917974E-2</v>
      </c>
      <c r="T269" s="1">
        <f t="shared" si="89"/>
        <v>-1.4704568674493816E-2</v>
      </c>
      <c r="U269" s="1">
        <f t="shared" si="90"/>
        <v>-3.9545582234718005E-3</v>
      </c>
      <c r="V269" s="1">
        <f t="shared" si="91"/>
        <v>9.0599680718360685E-5</v>
      </c>
      <c r="Y269" s="20">
        <f>+$Z$20*SIGN(SOI!A268)*(ABS(SOI!A268))^$Y$2</f>
        <v>0.52990562916764949</v>
      </c>
      <c r="Z269" s="20">
        <f t="shared" si="94"/>
        <v>0.49950656228137907</v>
      </c>
      <c r="AA269" s="19">
        <f>+SIN((AVERAGE(H265:H276)+AVERAGE(H269:H272)/4)*($AA$19+AA268*$AA$18*AVERAGE(G265:G276))*$Y$20+$AA$17) - SIN($AA$17)</f>
        <v>0.60788152665351181</v>
      </c>
      <c r="AB269" s="19">
        <f>+SIN((AVERAGE(H265:H276)+AVERAGE(H269:H272)*$AB$1)*($AA$19+AB268*$AA$18*AVERAGE(G265:G276))*$Y$20+$AA$17) - SIN($AA$17)+$AB$2</f>
        <v>0.68223559580335036</v>
      </c>
      <c r="AC269">
        <f t="shared" si="93"/>
        <v>0.14820000000000011</v>
      </c>
      <c r="AD269">
        <f t="shared" si="92"/>
        <v>0.10837496437213273</v>
      </c>
      <c r="AE269">
        <v>1</v>
      </c>
    </row>
    <row r="270" spans="1:31" x14ac:dyDescent="0.25">
      <c r="A270">
        <v>20.666666666666643</v>
      </c>
      <c r="B270" s="2">
        <v>1900.6666666666479</v>
      </c>
      <c r="C270">
        <f>+D270+($D$2+E270+F270)*SOI!A269*IF(B270&gt;$C$18, IF(B270&lt;$C$19,-1,1),1)</f>
        <v>-13.768877494295348</v>
      </c>
      <c r="D270">
        <f>+$D$3*((1-$D$5)*SOI!D269+$D$5*SOI!D268) +   $D$4*((1-$D$5)*SOI!E269+$D$5*SOI!E268)</f>
        <v>0</v>
      </c>
      <c r="E270">
        <f t="shared" si="74"/>
        <v>-23.521661676815313</v>
      </c>
      <c r="F270">
        <f t="shared" si="81"/>
        <v>-1.0656195629978051</v>
      </c>
      <c r="G270">
        <f t="shared" si="82"/>
        <v>-24.58728123981312</v>
      </c>
      <c r="H270" s="21">
        <f t="shared" si="83"/>
        <v>-0.28570008332143582</v>
      </c>
      <c r="I270" s="37">
        <f t="shared" si="75"/>
        <v>6.5013111132674775</v>
      </c>
      <c r="J270" s="1">
        <f t="shared" si="84"/>
        <v>5.7776968647847937</v>
      </c>
      <c r="K270" s="1">
        <f t="shared" si="85"/>
        <v>-3.5571072549010916E-5</v>
      </c>
      <c r="L270" s="1">
        <f t="shared" si="76"/>
        <v>-0.15807342399697738</v>
      </c>
      <c r="M270" s="1">
        <f t="shared" si="77"/>
        <v>-6.2425665335688247</v>
      </c>
      <c r="N270" s="1">
        <f t="shared" si="78"/>
        <v>-0.3878476944324793</v>
      </c>
      <c r="O270" s="1">
        <f t="shared" si="79"/>
        <v>-2.2001198151788267E-5</v>
      </c>
      <c r="P270" s="1">
        <f t="shared" si="80"/>
        <v>0.27491021617900979</v>
      </c>
      <c r="Q270" s="1">
        <f t="shared" si="86"/>
        <v>1.2116719036540025</v>
      </c>
      <c r="R270" s="1">
        <f t="shared" si="87"/>
        <v>-2.3524617015061069</v>
      </c>
      <c r="S270" s="1">
        <f t="shared" si="88"/>
        <v>-2.1578917304467553</v>
      </c>
      <c r="T270" s="1">
        <f t="shared" si="89"/>
        <v>3.6541201272457957E-5</v>
      </c>
      <c r="U270" s="1">
        <f t="shared" si="90"/>
        <v>-19.750782544671726</v>
      </c>
      <c r="V270" s="1">
        <f t="shared" si="91"/>
        <v>2.9990503957352286</v>
      </c>
      <c r="Y270" s="20">
        <f>+$Z$20*SIGN(SOI!A269)*(ABS(SOI!A269))^$Y$2</f>
        <v>0.44899884130590079</v>
      </c>
      <c r="Z270" s="20">
        <f t="shared" si="94"/>
        <v>0.45591628464413264</v>
      </c>
      <c r="AA270" s="19">
        <f>+SIN((AVERAGE(H266:H277)+AVERAGE(H270:H273)/4)*($AA$19+AA269*$AA$18*AVERAGE(G266:G277))*$Y$20+$AA$17) - SIN($AA$17)</f>
        <v>0.66234263924646819</v>
      </c>
      <c r="AB270" s="19">
        <f>+SIN((AVERAGE(H266:H277)+AVERAGE(H270:H273)*$AB$1)*($AA$19+AB269*$AA$18*AVERAGE(G266:G277))*$Y$20+$AA$17) - SIN($AA$17)+$AB$2</f>
        <v>0.68460217989380978</v>
      </c>
      <c r="AC270">
        <f t="shared" si="93"/>
        <v>0.1488000000000001</v>
      </c>
      <c r="AD270">
        <f t="shared" si="92"/>
        <v>0.20642635460233555</v>
      </c>
      <c r="AE270">
        <v>1</v>
      </c>
    </row>
    <row r="271" spans="1:31" x14ac:dyDescent="0.25">
      <c r="A271">
        <v>20.749999999999975</v>
      </c>
      <c r="B271" s="2">
        <v>1900.7499999999811</v>
      </c>
      <c r="C271">
        <f>+D271+($D$2+E271+F271)*SOI!A270*IF(B271&gt;$C$18, IF(B271&lt;$C$19,-1,1),1)</f>
        <v>-2.7794830971353504</v>
      </c>
      <c r="D271">
        <f>+$D$3*((1-$D$5)*SOI!D270+$D$5*SOI!D269) +   $D$4*((1-$D$5)*SOI!E270+$D$5*SOI!E269)</f>
        <v>0</v>
      </c>
      <c r="E271">
        <f t="shared" si="74"/>
        <v>-6.5637125597912984</v>
      </c>
      <c r="F271">
        <f t="shared" si="81"/>
        <v>-5.410433815001281E-2</v>
      </c>
      <c r="G271">
        <f t="shared" si="82"/>
        <v>-6.617816897941311</v>
      </c>
      <c r="H271" s="21">
        <f t="shared" si="83"/>
        <v>5.7970503101144683E-2</v>
      </c>
      <c r="I271" s="37">
        <f t="shared" si="75"/>
        <v>6.7969438314408741</v>
      </c>
      <c r="J271" s="1">
        <f t="shared" si="84"/>
        <v>-0.82174986282370666</v>
      </c>
      <c r="K271" s="1">
        <f t="shared" si="85"/>
        <v>-9.7244574398740666E-2</v>
      </c>
      <c r="L271" s="1">
        <f t="shared" si="76"/>
        <v>-3.3745615622687214E-2</v>
      </c>
      <c r="M271" s="1">
        <f t="shared" si="77"/>
        <v>0.84924957075878527</v>
      </c>
      <c r="N271" s="1">
        <f t="shared" si="78"/>
        <v>1.1137058347916954E-2</v>
      </c>
      <c r="O271" s="1">
        <f t="shared" si="79"/>
        <v>-2.8001115694979446</v>
      </c>
      <c r="P271" s="1">
        <f t="shared" si="80"/>
        <v>2.7661249920666625E-2</v>
      </c>
      <c r="Q271" s="1">
        <f t="shared" si="86"/>
        <v>4.7333266304614508E-3</v>
      </c>
      <c r="R271" s="1">
        <f t="shared" si="87"/>
        <v>-9.6076402001830305E-3</v>
      </c>
      <c r="S271" s="1">
        <f t="shared" si="88"/>
        <v>6.4781598980725275E-2</v>
      </c>
      <c r="T271" s="1">
        <f t="shared" si="89"/>
        <v>0.99281954628268188</v>
      </c>
      <c r="U271" s="1">
        <f t="shared" si="90"/>
        <v>-2.0776766570471161</v>
      </c>
      <c r="V271" s="1">
        <f t="shared" si="91"/>
        <v>-8.6651077144996591E-3</v>
      </c>
      <c r="Y271" s="20">
        <f>+$Z$20*SIGN(SOI!A270)*(ABS(SOI!A270))^$Y$2</f>
        <v>0.38884438345884748</v>
      </c>
      <c r="Z271" s="20">
        <f t="shared" si="94"/>
        <v>0.35411419716477738</v>
      </c>
      <c r="AA271" s="19">
        <f>+SIN((AVERAGE(H267:H278)+AVERAGE(H271:H274)/4)*($AA$19+AA270*$AA$18*AVERAGE(G267:G278))*$Y$20+$AA$17) - SIN($AA$17)</f>
        <v>0.67390808917379874</v>
      </c>
      <c r="AB271" s="19">
        <f>+SIN((AVERAGE(H267:H278)+AVERAGE(H271:H274)*$AB$1)*($AA$19+AB270*$AA$18*AVERAGE(G267:G278))*$Y$20+$AA$17) - SIN($AA$17)+$AB$2</f>
        <v>0.68689860382552048</v>
      </c>
      <c r="AC271">
        <f t="shared" si="93"/>
        <v>0.14940000000000009</v>
      </c>
      <c r="AD271">
        <f t="shared" si="92"/>
        <v>0.31979389200902136</v>
      </c>
      <c r="AE271">
        <v>1</v>
      </c>
    </row>
    <row r="272" spans="1:31" x14ac:dyDescent="0.25">
      <c r="A272">
        <v>20.833333333333307</v>
      </c>
      <c r="B272" s="2">
        <v>1900.8333333333144</v>
      </c>
      <c r="C272">
        <f>+D272+($D$2+E272+F272)*SOI!A271*IF(B272&gt;$C$18, IF(B272&lt;$C$19,-1,1),1)</f>
        <v>-5.9359359633387481</v>
      </c>
      <c r="D272">
        <f>+$D$3*((1-$D$5)*SOI!D271+$D$5*SOI!D270) +   $D$4*((1-$D$5)*SOI!E271+$D$5*SOI!E270)</f>
        <v>0</v>
      </c>
      <c r="E272">
        <f t="shared" si="74"/>
        <v>-41.416027395017686</v>
      </c>
      <c r="F272">
        <f t="shared" si="81"/>
        <v>-0.98351520025908568</v>
      </c>
      <c r="G272">
        <f t="shared" si="82"/>
        <v>-42.39954259527677</v>
      </c>
      <c r="H272" s="21">
        <f t="shared" si="83"/>
        <v>-12.590343084009007</v>
      </c>
      <c r="I272" s="37">
        <f t="shared" si="75"/>
        <v>52.261866423556285</v>
      </c>
      <c r="J272" s="1">
        <f t="shared" si="84"/>
        <v>-222.06913194639017</v>
      </c>
      <c r="K272" s="1">
        <f t="shared" si="85"/>
        <v>-341.537484853531</v>
      </c>
      <c r="L272" s="1">
        <f t="shared" si="76"/>
        <v>-0.57158657690212367</v>
      </c>
      <c r="M272" s="1">
        <f t="shared" si="77"/>
        <v>29.847822691205611</v>
      </c>
      <c r="N272" s="1">
        <f t="shared" si="78"/>
        <v>0.68861817513131396</v>
      </c>
      <c r="O272" s="1">
        <f t="shared" si="79"/>
        <v>-40.954019052239083</v>
      </c>
      <c r="P272" s="1">
        <f t="shared" si="80"/>
        <v>0.39215606726735824</v>
      </c>
      <c r="Q272" s="1">
        <f t="shared" si="86"/>
        <v>10.286124602972468</v>
      </c>
      <c r="R272" s="1">
        <f t="shared" si="87"/>
        <v>-160.53630822551915</v>
      </c>
      <c r="S272" s="1">
        <f t="shared" si="88"/>
        <v>30.798593523716566</v>
      </c>
      <c r="T272" s="1">
        <f t="shared" si="89"/>
        <v>245.95529504318111</v>
      </c>
      <c r="U272" s="1">
        <f t="shared" si="90"/>
        <v>-226.48337757323077</v>
      </c>
      <c r="V272" s="1">
        <f t="shared" si="91"/>
        <v>-7.595722499668681</v>
      </c>
      <c r="Y272" s="20">
        <f>+$Z$20*SIGN(SOI!A271)*(ABS(SOI!A271))^$Y$2</f>
        <v>0.22449936672958373</v>
      </c>
      <c r="Z272" s="20">
        <f t="shared" si="94"/>
        <v>0.35936723686628391</v>
      </c>
      <c r="AA272" s="19">
        <f>+SIN((AVERAGE(H268:H279)+AVERAGE(H272:H275)/4)*($AA$19+AA271*$AA$18*AVERAGE(G268:G279))*$Y$20+$AA$17) - SIN($AA$17)</f>
        <v>0.6454520261916743</v>
      </c>
      <c r="AB272" s="19">
        <f>+SIN((AVERAGE(H268:H279)+AVERAGE(H272:H275)*$AB$1)*($AA$19+AB271*$AA$18*AVERAGE(G268:G279))*$Y$20+$AA$17) - SIN($AA$17)+$AB$2</f>
        <v>0.69131673801819282</v>
      </c>
      <c r="AC272">
        <f t="shared" si="93"/>
        <v>0.15000000000000008</v>
      </c>
      <c r="AD272">
        <f t="shared" si="92"/>
        <v>0.28608478932539039</v>
      </c>
      <c r="AE272">
        <v>1</v>
      </c>
    </row>
    <row r="273" spans="1:31" x14ac:dyDescent="0.25">
      <c r="A273">
        <v>20.916666666666639</v>
      </c>
      <c r="B273" s="2">
        <v>1900.9166666666476</v>
      </c>
      <c r="C273">
        <f>+D273+($D$2+E273+F273)*SOI!A272*IF(B273&gt;$C$18, IF(B273&lt;$C$19,-1,1),1)</f>
        <v>291.70052463264699</v>
      </c>
      <c r="D273">
        <f>+$D$3*((1-$D$5)*SOI!D272+$D$5*SOI!D271) +   $D$4*((1-$D$5)*SOI!E272+$D$5*SOI!E271)</f>
        <v>0</v>
      </c>
      <c r="E273">
        <f t="shared" si="74"/>
        <v>486.38948120091072</v>
      </c>
      <c r="F273">
        <f t="shared" si="81"/>
        <v>-0.22194014649906979</v>
      </c>
      <c r="G273">
        <f t="shared" si="82"/>
        <v>486.16754105441163</v>
      </c>
      <c r="H273" s="21">
        <f t="shared" si="83"/>
        <v>3.4524768502255876</v>
      </c>
      <c r="I273" s="37">
        <f t="shared" si="75"/>
        <v>-390.10554788093992</v>
      </c>
      <c r="J273" s="1">
        <f t="shared" si="84"/>
        <v>222.63406333931488</v>
      </c>
      <c r="K273" s="1">
        <f t="shared" si="85"/>
        <v>2.6664820864783434</v>
      </c>
      <c r="L273" s="1">
        <f t="shared" si="76"/>
        <v>-9.2532022908673132E-3</v>
      </c>
      <c r="M273" s="1">
        <f t="shared" si="77"/>
        <v>4.0088412902505803</v>
      </c>
      <c r="N273" s="1">
        <f t="shared" si="78"/>
        <v>0.70469004800229607</v>
      </c>
      <c r="O273" s="1">
        <f t="shared" si="79"/>
        <v>335.33278729474063</v>
      </c>
      <c r="P273" s="1">
        <f t="shared" si="80"/>
        <v>2.3097751623279705E-2</v>
      </c>
      <c r="Q273" s="1">
        <f t="shared" si="86"/>
        <v>1.4137663638420825</v>
      </c>
      <c r="R273" s="1">
        <f t="shared" si="87"/>
        <v>164.70104185773894</v>
      </c>
      <c r="S273" s="1">
        <f t="shared" si="88"/>
        <v>-235.25981557539816</v>
      </c>
      <c r="T273" s="1">
        <f t="shared" si="89"/>
        <v>-32.602109588266465</v>
      </c>
      <c r="U273" s="1">
        <f t="shared" si="90"/>
        <v>99.5736237380723</v>
      </c>
      <c r="V273" s="1">
        <f t="shared" si="91"/>
        <v>-0.45782501188856239</v>
      </c>
      <c r="Y273" s="20">
        <f>+$Z$20*SIGN(SOI!A272)*(ABS(SOI!A272))^$Y$2</f>
        <v>0.4647579604104205</v>
      </c>
      <c r="Z273" s="20">
        <f t="shared" si="94"/>
        <v>0.41086013891549772</v>
      </c>
      <c r="AA273" s="19">
        <f>+SIN((AVERAGE(H269:H280)+AVERAGE(H273:H276)/4)*($AA$19+AA272*$AA$18*AVERAGE(G269:G280))*$Y$20+$AA$17) - SIN($AA$17)</f>
        <v>0.62485316253773138</v>
      </c>
      <c r="AB273" s="19">
        <f>+SIN((AVERAGE(H269:H280)+AVERAGE(H273:H276)*$AB$1)*($AA$19+AB272*$AA$18*AVERAGE(G269:G280))*$Y$20+$AA$17) - SIN($AA$17)+$AB$2</f>
        <v>0.65809593470516914</v>
      </c>
      <c r="AC273">
        <f t="shared" si="93"/>
        <v>0.15060000000000007</v>
      </c>
      <c r="AD273">
        <f t="shared" si="92"/>
        <v>0.21399302362223366</v>
      </c>
      <c r="AE273">
        <v>1</v>
      </c>
    </row>
    <row r="274" spans="1:31" x14ac:dyDescent="0.25">
      <c r="A274">
        <v>20.999999999999972</v>
      </c>
      <c r="B274" s="2">
        <v>1900.9999999999809</v>
      </c>
      <c r="C274">
        <f>+D274+($D$2+E274+F274)*SOI!A273*IF(B274&gt;$C$18, IF(B274&lt;$C$19,-1,1),1)</f>
        <v>4.0767141753548284</v>
      </c>
      <c r="D274">
        <f>+$D$3*((1-$D$5)*SOI!D273+$D$5*SOI!D272) +   $D$4*((1-$D$5)*SOI!E273+$D$5*SOI!E272)</f>
        <v>0</v>
      </c>
      <c r="E274">
        <f t="shared" si="74"/>
        <v>0.52174827426438242</v>
      </c>
      <c r="F274">
        <f t="shared" si="81"/>
        <v>4.4498543786073599</v>
      </c>
      <c r="G274">
        <f t="shared" si="82"/>
        <v>4.9716026528717423</v>
      </c>
      <c r="H274" s="21">
        <f t="shared" si="83"/>
        <v>0.22308174822130042</v>
      </c>
      <c r="I274" s="37">
        <f t="shared" si="75"/>
        <v>0.18854306187834957</v>
      </c>
      <c r="J274" s="1">
        <f t="shared" si="84"/>
        <v>2.5191099737913127</v>
      </c>
      <c r="K274" s="1">
        <f t="shared" si="85"/>
        <v>0.69709938393693482</v>
      </c>
      <c r="L274" s="1">
        <f t="shared" si="76"/>
        <v>0.30139803522520375</v>
      </c>
      <c r="M274" s="1">
        <f t="shared" si="77"/>
        <v>-93.852522243577724</v>
      </c>
      <c r="N274" s="1">
        <f t="shared" si="78"/>
        <v>-2.5665706841445304</v>
      </c>
      <c r="O274" s="1">
        <f t="shared" si="79"/>
        <v>0.39703677721695591</v>
      </c>
      <c r="P274" s="1">
        <f t="shared" si="80"/>
        <v>-0.15657508534092462</v>
      </c>
      <c r="Q274" s="1">
        <f t="shared" si="86"/>
        <v>120.54794786180604</v>
      </c>
      <c r="R274" s="1">
        <f t="shared" si="87"/>
        <v>-6.787454826503005</v>
      </c>
      <c r="S274" s="1">
        <f t="shared" si="88"/>
        <v>-0.41412483163385055</v>
      </c>
      <c r="T274" s="1">
        <f t="shared" si="89"/>
        <v>1.2573285620024883</v>
      </c>
      <c r="U274" s="1">
        <f t="shared" si="90"/>
        <v>0.32623134870500259</v>
      </c>
      <c r="V274" s="1">
        <f t="shared" si="91"/>
        <v>-11.303359922297226</v>
      </c>
      <c r="Y274" s="20">
        <f>+$Z$20*SIGN(SOI!A273)*(ABS(SOI!A273))^$Y$2</f>
        <v>0.5433230896064889</v>
      </c>
      <c r="Z274" s="20">
        <f t="shared" si="94"/>
        <v>0.44373028971499834</v>
      </c>
      <c r="AA274" s="19">
        <f>+SIN((AVERAGE(H270:H281)+AVERAGE(H274:H277)/4)*($AA$19+AA273*$AA$18*AVERAGE(G270:G281))*$Y$20+$AA$17) - SIN($AA$17)</f>
        <v>0.69628417543447907</v>
      </c>
      <c r="AB274" s="19">
        <f>+SIN((AVERAGE(H270:H281)+AVERAGE(H274:H277)*$AB$1)*($AA$19+AB273*$AA$18*AVERAGE(G270:G281))*$Y$20+$AA$17) - SIN($AA$17)+$AB$2</f>
        <v>0.66652242227608882</v>
      </c>
      <c r="AC274">
        <f t="shared" si="93"/>
        <v>0.15120000000000006</v>
      </c>
      <c r="AD274">
        <f t="shared" si="92"/>
        <v>0.25255388571948073</v>
      </c>
      <c r="AE274">
        <v>1</v>
      </c>
    </row>
    <row r="275" spans="1:31" x14ac:dyDescent="0.25">
      <c r="A275">
        <v>21.083333333333304</v>
      </c>
      <c r="B275" s="2">
        <v>1901.0833333333142</v>
      </c>
      <c r="C275">
        <f>+D275+($D$2+E275+F275)*SOI!A274*IF(B275&gt;$C$18, IF(B275&lt;$C$19,-1,1),1)</f>
        <v>-8.1874200940839614</v>
      </c>
      <c r="D275">
        <f>+$D$3*((1-$D$5)*SOI!D274+$D$5*SOI!D273) +   $D$4*((1-$D$5)*SOI!E274+$D$5*SOI!E273)</f>
        <v>0</v>
      </c>
      <c r="E275">
        <f t="shared" si="74"/>
        <v>-28.4655194405576</v>
      </c>
      <c r="F275">
        <f t="shared" si="81"/>
        <v>0.23303635750945489</v>
      </c>
      <c r="G275">
        <f t="shared" si="82"/>
        <v>-28.232483083048145</v>
      </c>
      <c r="H275" s="21">
        <f t="shared" si="83"/>
        <v>-1.2379043338772031</v>
      </c>
      <c r="I275" s="37">
        <f t="shared" si="75"/>
        <v>-25.515422173309712</v>
      </c>
      <c r="J275" s="1">
        <f t="shared" si="84"/>
        <v>-0.88206546786586892</v>
      </c>
      <c r="K275" s="1">
        <f t="shared" si="85"/>
        <v>-1.7310293537608836</v>
      </c>
      <c r="L275" s="1">
        <f t="shared" si="76"/>
        <v>0.11685446760993327</v>
      </c>
      <c r="M275" s="1">
        <f t="shared" si="77"/>
        <v>-0.24283285082957395</v>
      </c>
      <c r="N275" s="1">
        <f t="shared" si="78"/>
        <v>3.6548394641910281E-4</v>
      </c>
      <c r="O275" s="1">
        <f t="shared" si="79"/>
        <v>-5.0170069699326865</v>
      </c>
      <c r="P275" s="1">
        <f t="shared" si="80"/>
        <v>-7.9362167217228011E-2</v>
      </c>
      <c r="Q275" s="1">
        <f t="shared" si="86"/>
        <v>-4.44156873931172E-5</v>
      </c>
      <c r="R275" s="1">
        <f t="shared" si="87"/>
        <v>-3.3843535149112103E-4</v>
      </c>
      <c r="S275" s="1">
        <f t="shared" si="88"/>
        <v>-7.9806552693130594E-3</v>
      </c>
      <c r="T275" s="1">
        <f t="shared" si="89"/>
        <v>-6.1598147709759115</v>
      </c>
      <c r="U275" s="1">
        <f t="shared" si="90"/>
        <v>-22.377355241184684</v>
      </c>
      <c r="V275" s="1">
        <f t="shared" si="91"/>
        <v>8.1585596824620867E-4</v>
      </c>
      <c r="Y275" s="20">
        <f>+$Z$20*SIGN(SOI!A274)*(ABS(SOI!A274))^$Y$2</f>
        <v>0.32310981912808551</v>
      </c>
      <c r="Z275" s="20">
        <f t="shared" si="94"/>
        <v>0.33353230591556238</v>
      </c>
      <c r="AA275" s="19">
        <f>+SIN((AVERAGE(H271:H282)+AVERAGE(H275:H278)/4)*($AA$19+AA274*$AA$18*AVERAGE(G271:G282))*$Y$20+$AA$17) - SIN($AA$17)</f>
        <v>0.63291212240985262</v>
      </c>
      <c r="AB275" s="19">
        <f>+SIN((AVERAGE(H271:H282)+AVERAGE(H275:H278)*$AB$1)*($AA$19+AB274*$AA$18*AVERAGE(G271:G282))*$Y$20+$AA$17) - SIN($AA$17)+$AB$2</f>
        <v>0.56982820009594293</v>
      </c>
      <c r="AC275">
        <f t="shared" si="93"/>
        <v>0.15180000000000005</v>
      </c>
      <c r="AD275">
        <f t="shared" si="92"/>
        <v>0.29937981649429024</v>
      </c>
      <c r="AE275">
        <v>1</v>
      </c>
    </row>
    <row r="276" spans="1:31" x14ac:dyDescent="0.25">
      <c r="A276">
        <v>21.166666666666636</v>
      </c>
      <c r="B276" s="2">
        <v>1901.1666666666474</v>
      </c>
      <c r="C276">
        <f>+D276+($D$2+E276+F276)*SOI!A275*IF(B276&gt;$C$18, IF(B276&lt;$C$19,-1,1),1)</f>
        <v>-0.48678894371130088</v>
      </c>
      <c r="D276">
        <f>+$D$3*((1-$D$5)*SOI!D275+$D$5*SOI!D274) +   $D$4*((1-$D$5)*SOI!E275+$D$5*SOI!E274)</f>
        <v>0</v>
      </c>
      <c r="E276">
        <f t="shared" si="74"/>
        <v>-8.5511418279761315</v>
      </c>
      <c r="F276">
        <f t="shared" si="81"/>
        <v>-1.1846370462498854</v>
      </c>
      <c r="G276">
        <f t="shared" si="82"/>
        <v>-9.7357788742260176</v>
      </c>
      <c r="H276" s="21">
        <f t="shared" si="83"/>
        <v>-0.53943750959233583</v>
      </c>
      <c r="I276" s="37">
        <f t="shared" si="75"/>
        <v>-11.525067858082693</v>
      </c>
      <c r="J276" s="1">
        <f t="shared" si="84"/>
        <v>-37.760015824066755</v>
      </c>
      <c r="K276" s="1">
        <f t="shared" si="85"/>
        <v>-143.97436708650434</v>
      </c>
      <c r="L276" s="1">
        <f t="shared" si="76"/>
        <v>-0.7601473110899083</v>
      </c>
      <c r="M276" s="1">
        <f t="shared" si="77"/>
        <v>-23.014315012539942</v>
      </c>
      <c r="N276" s="1">
        <f t="shared" si="78"/>
        <v>-0.67983861102991205</v>
      </c>
      <c r="O276" s="1">
        <f t="shared" si="79"/>
        <v>-8.1063677969097601</v>
      </c>
      <c r="P276" s="1">
        <f t="shared" si="80"/>
        <v>0.62800083632812675</v>
      </c>
      <c r="Q276" s="1">
        <f t="shared" si="86"/>
        <v>7.8300497847231041</v>
      </c>
      <c r="R276" s="1">
        <f t="shared" si="87"/>
        <v>26.949120077807088</v>
      </c>
      <c r="S276" s="1">
        <f t="shared" si="88"/>
        <v>6.7052782559891204</v>
      </c>
      <c r="T276" s="1">
        <f t="shared" si="89"/>
        <v>64.744323202142766</v>
      </c>
      <c r="U276" s="1">
        <f t="shared" si="90"/>
        <v>79.982724212874516</v>
      </c>
      <c r="V276" s="1">
        <f t="shared" si="91"/>
        <v>12.008747650741761</v>
      </c>
      <c r="Y276" s="20">
        <f>+$Z$20*SIGN(SOI!A275)*(ABS(SOI!A275))^$Y$2</f>
        <v>0.13416400901211273</v>
      </c>
      <c r="Z276" s="20">
        <f t="shared" si="94"/>
        <v>8.0313609361684676E-2</v>
      </c>
      <c r="AA276" s="19">
        <f>+SIN((AVERAGE(H272:H283)+AVERAGE(H276:H279)/4)*($AA$19+AA275*$AA$18*AVERAGE(G272:G283))*$Y$20+$AA$17) - SIN($AA$17)</f>
        <v>0.60435735614176567</v>
      </c>
      <c r="AB276" s="19">
        <f>+SIN((AVERAGE(H272:H283)+AVERAGE(H276:H279)*$AB$1)*($AA$19+AB275*$AA$18*AVERAGE(G272:G283))*$Y$20+$AA$17) - SIN($AA$17)+$AB$2</f>
        <v>0.57381395461806139</v>
      </c>
      <c r="AC276">
        <f t="shared" si="93"/>
        <v>0.15240000000000004</v>
      </c>
      <c r="AD276">
        <f t="shared" si="92"/>
        <v>0.52404374678008103</v>
      </c>
      <c r="AE276">
        <v>1</v>
      </c>
    </row>
    <row r="277" spans="1:31" x14ac:dyDescent="0.25">
      <c r="A277">
        <v>21.249999999999968</v>
      </c>
      <c r="B277" s="2">
        <v>1901.2499999999807</v>
      </c>
      <c r="C277">
        <f>+D277+($D$2+E277+F277)*SOI!A276*IF(B277&gt;$C$18, IF(B277&lt;$C$19,-1,1),1)</f>
        <v>2.1294874372011208</v>
      </c>
      <c r="D277">
        <f>+$D$3*((1-$D$5)*SOI!D276+$D$5*SOI!D275) +   $D$4*((1-$D$5)*SOI!E276+$D$5*SOI!E275)</f>
        <v>0</v>
      </c>
      <c r="E277">
        <f t="shared" si="74"/>
        <v>-16.428314483838577</v>
      </c>
      <c r="F277">
        <f t="shared" si="81"/>
        <v>4.7641889983801144E-2</v>
      </c>
      <c r="G277">
        <f t="shared" si="82"/>
        <v>-16.380672593854776</v>
      </c>
      <c r="H277" s="21">
        <f t="shared" si="83"/>
        <v>-0.60954147708495043</v>
      </c>
      <c r="I277" s="37">
        <f t="shared" si="75"/>
        <v>-15.569577158995314</v>
      </c>
      <c r="J277" s="1">
        <f t="shared" si="84"/>
        <v>3.1233345145287461</v>
      </c>
      <c r="K277" s="1">
        <f t="shared" si="85"/>
        <v>-8.0377764689275988E-2</v>
      </c>
      <c r="L277" s="1">
        <f t="shared" si="76"/>
        <v>8.9126546164124253E-3</v>
      </c>
      <c r="M277" s="1">
        <f t="shared" si="77"/>
        <v>1.4091299938350987</v>
      </c>
      <c r="N277" s="1">
        <f t="shared" si="78"/>
        <v>5.8812773342961637E-2</v>
      </c>
      <c r="O277" s="1">
        <f t="shared" si="79"/>
        <v>-14.672316402028173</v>
      </c>
      <c r="P277" s="1">
        <f t="shared" si="80"/>
        <v>-1.652073159438406E-2</v>
      </c>
      <c r="Q277" s="1">
        <f t="shared" si="86"/>
        <v>4.1474710380073977E-2</v>
      </c>
      <c r="R277" s="1">
        <f t="shared" si="87"/>
        <v>0.19283983671629606</v>
      </c>
      <c r="S277" s="1">
        <f t="shared" si="88"/>
        <v>-0.783638860945438</v>
      </c>
      <c r="T277" s="1">
        <f t="shared" si="89"/>
        <v>-1.3739894189638584</v>
      </c>
      <c r="U277" s="1">
        <f t="shared" si="90"/>
        <v>-2.8424875582602489</v>
      </c>
      <c r="V277" s="1">
        <f t="shared" si="91"/>
        <v>2.7329557809579162E-2</v>
      </c>
      <c r="Y277" s="20">
        <f>+$Z$20*SIGN(SOI!A276)*(ABS(SOI!A276))^$Y$2</f>
        <v>-0.21633300005514419</v>
      </c>
      <c r="Z277" s="20">
        <f t="shared" si="94"/>
        <v>-0.11456761746691957</v>
      </c>
      <c r="AA277" s="19">
        <f>+SIN((AVERAGE(H273:H284)+AVERAGE(H277:H280)/4)*($AA$19+AA276*$AA$18*AVERAGE(G273:G284))*$Y$20+$AA$17) - SIN($AA$17)</f>
        <v>-3.6355294411598738E-2</v>
      </c>
      <c r="AB277" s="19">
        <f>+SIN((AVERAGE(H273:H284)+AVERAGE(H277:H280)*$AB$1)*($AA$19+AB276*$AA$18*AVERAGE(G273:G284))*$Y$20+$AA$17) - SIN($AA$17)+$AB$2</f>
        <v>-8.8413760398603491E-2</v>
      </c>
      <c r="AC277">
        <f t="shared" si="93"/>
        <v>0.15300000000000002</v>
      </c>
      <c r="AD277">
        <f t="shared" si="92"/>
        <v>7.8212323055320832E-2</v>
      </c>
      <c r="AE277">
        <v>1</v>
      </c>
    </row>
    <row r="278" spans="1:31" x14ac:dyDescent="0.25">
      <c r="A278">
        <v>21.3333333333333</v>
      </c>
      <c r="B278" s="2">
        <v>1901.3333333333139</v>
      </c>
      <c r="C278">
        <f>+D278+($D$2+E278+F278)*SOI!A277*IF(B278&gt;$C$18, IF(B278&lt;$C$19,-1,1),1)</f>
        <v>0.55517639423355347</v>
      </c>
      <c r="D278">
        <f>+$D$3*((1-$D$5)*SOI!D277+$D$5*SOI!D276) +   $D$4*((1-$D$5)*SOI!E277+$D$5*SOI!E276)</f>
        <v>0</v>
      </c>
      <c r="E278">
        <f t="shared" ref="E278:E341" si="95">$E$3*COS(2*PI()*(A278+$E$2)/$H$3)+$E$4*COS(2*PI()*(A278+$E$2)/$H$4)+$E$5*COS(2*PI()*(A278+$E$2)/$H$5)+$E$6*COS(2*PI()/$H$6*(A278+$E$2))+$E$7*COS(2*PI()/$H$7*(A278+$E$2))+$E$8*COS(2*PI()/$H$8*(A278+$E$2))+$E$9*COS(2*PI()/$H$9*(A278+$E$2))+$E$10*COS(2*PI()/$H$10*(A278+$E$2))+$E$11*COS(2*PI()/$H$11*(A278+$E$2))+$E$12*COS(2*PI()/$H$12*(A278+$E$2))+$E$13*COS(2*PI()/$H$13*(A278+$E$2))+$E$14*COS(2*PI()/$H$14*(A278+$E$2))+$E$15*COS(2*PI()/$H$15*(A278+$E$2))+$E$16*COS(2*PI()/$H$16*(A278+$E$2))+$E$17*COS(2*PI()/$H$17*(A278+$E$2))</f>
        <v>-1.8224715652608232</v>
      </c>
      <c r="F278">
        <f t="shared" si="81"/>
        <v>-1.0995094570210373</v>
      </c>
      <c r="G278">
        <f t="shared" si="82"/>
        <v>-2.9219810222818605</v>
      </c>
      <c r="H278" s="21">
        <f t="shared" si="83"/>
        <v>-0.42250026744225161</v>
      </c>
      <c r="I278" s="37">
        <f t="shared" ref="I278:I341" si="96">+(I$3*$E278+I$5*$F278)*COS(2*PI()*$A278*$A$9+I$4)</f>
        <v>-0.3317347132594779</v>
      </c>
      <c r="J278" s="1">
        <f t="shared" si="84"/>
        <v>-1.6064259271636101</v>
      </c>
      <c r="K278" s="1">
        <f t="shared" si="85"/>
        <v>-2.0513484913328609E-2</v>
      </c>
      <c r="L278" s="1">
        <f t="shared" ref="L278:L341" si="97">+(L$3*$E278+L$5*$F278)*COS(2*PI()*$A278*$A$9+L$4)^2</f>
        <v>-1.8489123160983063E-2</v>
      </c>
      <c r="M278" s="1">
        <f t="shared" ref="M278:M341" si="98">+(M$3*$E278+M$5*$F278)*COS(2*PI()*$A278*$A$7+M$4)</f>
        <v>-34.015680409845025</v>
      </c>
      <c r="N278" s="1">
        <f t="shared" ref="N278:N341" si="99">+(N$3*$E278+N$5*$F278)*COS(2*PI()*$A278*$A$8+N$4)</f>
        <v>-0.8077658601622919</v>
      </c>
      <c r="O278" s="1">
        <f t="shared" ref="O278:O341" si="100">+(O$3*$E278+O$5*$F278)*COS(2*PI()*$A278*$A$8+O$4)^2</f>
        <v>-0.8209598013491114</v>
      </c>
      <c r="P278" s="1">
        <f t="shared" ref="P278:P341" si="101">+(P$3*$E278+P$5*$F278)*COS(2*PI()*$A278*$A$7+P$4)^2</f>
        <v>3.6324559024798121E-2</v>
      </c>
      <c r="Q278" s="1">
        <f t="shared" si="86"/>
        <v>13.750715609118616</v>
      </c>
      <c r="R278" s="1">
        <f t="shared" si="87"/>
        <v>1.3622373833658279</v>
      </c>
      <c r="S278" s="1">
        <f t="shared" si="88"/>
        <v>0.22932103884765964</v>
      </c>
      <c r="T278" s="1">
        <f t="shared" si="89"/>
        <v>0.15948352827157841</v>
      </c>
      <c r="U278" s="1">
        <f t="shared" si="90"/>
        <v>0.13316305460014424</v>
      </c>
      <c r="V278" s="1">
        <f t="shared" si="91"/>
        <v>0.8253107745126248</v>
      </c>
      <c r="Y278" s="20">
        <f>+$Z$20*SIGN(SOI!A277)*(ABS(SOI!A277))^$Y$2</f>
        <v>-0.26153386135772722</v>
      </c>
      <c r="Z278" s="20">
        <f t="shared" si="94"/>
        <v>-0.26126932027409805</v>
      </c>
      <c r="AA278" s="19">
        <f>+SIN((AVERAGE(H274:H285)+AVERAGE(H278:H281)/4)*($AA$19+AA277*$AA$18*AVERAGE(G274:G285))*$Y$20+$AA$17) - SIN($AA$17)</f>
        <v>0.66766337588651137</v>
      </c>
      <c r="AB278" s="19">
        <f>+SIN((AVERAGE(H274:H285)+AVERAGE(H278:H281)*$AB$1)*($AA$19+AB277*$AA$18*AVERAGE(G274:G285))*$Y$20+$AA$17) - SIN($AA$17)+$AB$2</f>
        <v>0.65453740143913297</v>
      </c>
      <c r="AC278">
        <f t="shared" si="93"/>
        <v>0.15360000000000001</v>
      </c>
      <c r="AD278">
        <f t="shared" si="92"/>
        <v>0.92893269616060947</v>
      </c>
      <c r="AE278">
        <v>1</v>
      </c>
    </row>
    <row r="279" spans="1:31" x14ac:dyDescent="0.25">
      <c r="A279">
        <v>21.416666666666632</v>
      </c>
      <c r="B279" s="2">
        <v>1901.4166666666472</v>
      </c>
      <c r="C279">
        <f>+D279+($D$2+E279+F279)*SOI!A278*IF(B279&gt;$C$18, IF(B279&lt;$C$19,-1,1),1)</f>
        <v>1.445305697788706</v>
      </c>
      <c r="D279">
        <f>+$D$3*((1-$D$5)*SOI!D278+$D$5*SOI!D277) +   $D$4*((1-$D$5)*SOI!E278+$D$5*SOI!E277)</f>
        <v>0</v>
      </c>
      <c r="E279">
        <f t="shared" si="95"/>
        <v>-5.5328589203742071</v>
      </c>
      <c r="F279">
        <f t="shared" ref="F279:F342" si="102">$F$3*COS(2*PI()*(B279+$F$2)/$G$3)+$F$4*COS(2*PI()*(B279+$F$2)/$G$4)+$F$5*COS(2*PI()*(B279+$F$2)/$G$5)+$F$6*COS(2*PI()/$G$6*(B279+$F$2))+$F$7*COS(2*PI()/$G$7*(B279+$F$2))+$F$8*COS(2*PI()/$G$8*(B279+$F$2))+$F$9*COS(2*PI()/$G$9*(B279+$F$2))+$F$10*COS(2*PI()/$G$10*(B279+$F$2))+$F$11*COS(2*PI()/$G$11*(B279+$F$2))+$F$12*COS(2*PI()/$G$12*(B279+$F$2))+$F$13*COS(2*PI()/$G$13*(B279+$F$2))+$F$14*COS(2*PI()/$G$14*(B279+$F$2))+$F$15*COS(2*PI()/$G$15*(B279+$F$2))</f>
        <v>-2.6009148043892538E-2</v>
      </c>
      <c r="G279">
        <f t="shared" ref="G279:G342" si="103">+E279+F279</f>
        <v>-5.5588680684181</v>
      </c>
      <c r="H279" s="21">
        <f t="shared" ref="H279:H342" si="104">+$H$19*SUM(I279:V279)</f>
        <v>7.3783044581975363E-2</v>
      </c>
      <c r="I279" s="37">
        <f t="shared" si="96"/>
        <v>4.1335394087698871</v>
      </c>
      <c r="J279" s="1">
        <f t="shared" ref="J279:J342" si="105">+(J$3)*I279*M279</f>
        <v>0.27427252827438675</v>
      </c>
      <c r="K279" s="1">
        <f t="shared" ref="K279:K342" si="106">+(K$3)*L279*P279*O279</f>
        <v>-1.2915559013648641E-4</v>
      </c>
      <c r="L279" s="1">
        <f t="shared" si="97"/>
        <v>-1.1545085318905668E-2</v>
      </c>
      <c r="M279" s="1">
        <f t="shared" si="98"/>
        <v>-0.46608980574332431</v>
      </c>
      <c r="N279" s="1">
        <f t="shared" si="99"/>
        <v>-4.6114659550927804E-3</v>
      </c>
      <c r="O279" s="1">
        <f t="shared" si="100"/>
        <v>-0.14469460122728151</v>
      </c>
      <c r="P279" s="1">
        <f t="shared" si="101"/>
        <v>2.0780827924156945E-3</v>
      </c>
      <c r="Q279" s="1">
        <f t="shared" ref="Q279:Q342" si="107">+(Q$3)*M279*N279</f>
        <v>1.0756457227057018E-3</v>
      </c>
      <c r="R279" s="1">
        <f t="shared" ref="R279:R342" si="108">+(R$3)*I279*N279*M279</f>
        <v>-1.3277854707407773E-3</v>
      </c>
      <c r="S279" s="1">
        <f t="shared" ref="S279:S342" si="109">+(S$3)*I279*N279</f>
        <v>-1.6312802440045057E-2</v>
      </c>
      <c r="T279" s="1">
        <f t="shared" ref="T279:T342" si="110">+(T$3)*L279*O279</f>
        <v>1.7552019849690719E-2</v>
      </c>
      <c r="U279" s="1">
        <f t="shared" ref="U279:U342" si="111">+(U$3)*P279*I279</f>
        <v>-9.4924300956886226E-2</v>
      </c>
      <c r="V279" s="1">
        <f t="shared" ref="V279:V342" si="112">+(V$3)*P279*N279</f>
        <v>2.6954639209586946E-4</v>
      </c>
      <c r="Y279" s="20">
        <f>+$Z$20*SIGN(SOI!A278)*(ABS(SOI!A278))^$Y$2</f>
        <v>-0.30594109940942271</v>
      </c>
      <c r="Z279" s="20">
        <f t="shared" si="94"/>
        <v>-0.29870280890530709</v>
      </c>
      <c r="AA279" s="19">
        <f>+SIN((AVERAGE(H275:H286)+AVERAGE(H279:H282)/4)*($AA$19+AA278*$AA$18*AVERAGE(G275:G286))*$Y$20+$AA$17) - SIN($AA$17)</f>
        <v>-0.48488743613253721</v>
      </c>
      <c r="AB279" s="19">
        <f>+SIN((AVERAGE(H275:H286)+AVERAGE(H279:H282)*$AB$1)*($AA$19+AB278*$AA$18*AVERAGE(G275:G286))*$Y$20+$AA$17) - SIN($AA$17)+$AB$2</f>
        <v>-0.29269339020949225</v>
      </c>
      <c r="AC279">
        <f t="shared" si="93"/>
        <v>0.1542</v>
      </c>
      <c r="AD279">
        <f t="shared" si="92"/>
        <v>0.18618462722723012</v>
      </c>
      <c r="AE279">
        <v>1</v>
      </c>
    </row>
    <row r="280" spans="1:31" x14ac:dyDescent="0.25">
      <c r="A280">
        <v>21.499999999999964</v>
      </c>
      <c r="B280" s="2">
        <v>1901.4999999999804</v>
      </c>
      <c r="C280">
        <f>+D280+($D$2+E280+F280)*SOI!A279*IF(B280&gt;$C$18, IF(B280&lt;$C$19,-1,1),1)</f>
        <v>-2.4908796050395465</v>
      </c>
      <c r="D280">
        <f>+$D$3*((1-$D$5)*SOI!D279+$D$5*SOI!D278) +   $D$4*((1-$D$5)*SOI!E279+$D$5*SOI!E278)</f>
        <v>0</v>
      </c>
      <c r="E280">
        <f t="shared" si="95"/>
        <v>8.4195051288934799</v>
      </c>
      <c r="F280">
        <f t="shared" si="102"/>
        <v>-0.11657311209499244</v>
      </c>
      <c r="G280">
        <f t="shared" si="103"/>
        <v>8.3029320167984881</v>
      </c>
      <c r="H280" s="21">
        <f t="shared" si="104"/>
        <v>-5.3362180001785643E-2</v>
      </c>
      <c r="I280" s="37">
        <f t="shared" si="96"/>
        <v>-10.32135729481519</v>
      </c>
      <c r="J280" s="1">
        <f t="shared" si="105"/>
        <v>0.62757199767298444</v>
      </c>
      <c r="K280" s="1">
        <f t="shared" si="106"/>
        <v>0.6609479826417769</v>
      </c>
      <c r="L280" s="1">
        <f t="shared" si="97"/>
        <v>-7.6997870577220323E-2</v>
      </c>
      <c r="M280" s="1">
        <f t="shared" si="98"/>
        <v>0.42710644168964401</v>
      </c>
      <c r="N280" s="1">
        <f t="shared" si="99"/>
        <v>4.7699793077457621E-2</v>
      </c>
      <c r="O280" s="1">
        <f t="shared" si="100"/>
        <v>4.8385027879396354</v>
      </c>
      <c r="P280" s="1">
        <f t="shared" si="101"/>
        <v>4.7684439605094615E-2</v>
      </c>
      <c r="Q280" s="1">
        <f t="shared" si="107"/>
        <v>1.0195611073134729E-2</v>
      </c>
      <c r="R280" s="1">
        <f t="shared" si="108"/>
        <v>3.1425822094466475E-2</v>
      </c>
      <c r="S280" s="1">
        <f t="shared" si="109"/>
        <v>-0.42132845880807351</v>
      </c>
      <c r="T280" s="1">
        <f t="shared" si="110"/>
        <v>-3.9144192427898203</v>
      </c>
      <c r="U280" s="1">
        <f t="shared" si="111"/>
        <v>5.4388361350345686</v>
      </c>
      <c r="V280" s="1">
        <f t="shared" si="112"/>
        <v>-6.3977143927739788E-2</v>
      </c>
      <c r="Y280" s="20">
        <f>+$Z$20*SIGN(SOI!A279)*(ABS(SOI!A279))^$Y$2</f>
        <v>-0.32863346594877141</v>
      </c>
      <c r="Z280" s="20">
        <f t="shared" si="94"/>
        <v>-0.33481311450990359</v>
      </c>
      <c r="AA280" s="19">
        <f>+SIN((AVERAGE(H276:H287)+AVERAGE(H280:H283)/4)*($AA$19+AA279*$AA$18*AVERAGE(G276:G287))*$Y$20+$AA$17) - SIN($AA$17)</f>
        <v>-0.47702313132065899</v>
      </c>
      <c r="AB280" s="19">
        <f>+SIN((AVERAGE(H276:H287)+AVERAGE(H280:H283)*$AB$1)*($AA$19+AB279*$AA$18*AVERAGE(G276:G287))*$Y$20+$AA$17) - SIN($AA$17)+$AB$2</f>
        <v>-0.35630243133041695</v>
      </c>
      <c r="AC280">
        <f t="shared" si="93"/>
        <v>0.15479999999999999</v>
      </c>
      <c r="AD280">
        <f t="shared" ref="AD280:AD343" si="113">+ABS(Z280-AA280)</f>
        <v>0.1422100168107554</v>
      </c>
      <c r="AE280">
        <v>1</v>
      </c>
    </row>
    <row r="281" spans="1:31" x14ac:dyDescent="0.25">
      <c r="A281">
        <v>21.583333333333297</v>
      </c>
      <c r="B281" s="2">
        <v>1901.5833333333137</v>
      </c>
      <c r="C281">
        <f>+D281+($D$2+E281+F281)*SOI!A280*IF(B281&gt;$C$18, IF(B281&lt;$C$19,-1,1),1)</f>
        <v>-1.4430730056312413</v>
      </c>
      <c r="D281">
        <f>+$D$3*((1-$D$5)*SOI!D280+$D$5*SOI!D279) +   $D$4*((1-$D$5)*SOI!E280+$D$5*SOI!E279)</f>
        <v>0</v>
      </c>
      <c r="E281">
        <f t="shared" si="95"/>
        <v>3.7761851559150799</v>
      </c>
      <c r="F281">
        <f t="shared" si="102"/>
        <v>2.1375385219765786E-2</v>
      </c>
      <c r="G281">
        <f t="shared" si="103"/>
        <v>3.7975605411348456</v>
      </c>
      <c r="H281" s="21">
        <f t="shared" si="104"/>
        <v>-2.5858480731008885E-2</v>
      </c>
      <c r="I281" s="37">
        <f t="shared" si="96"/>
        <v>-4.0553996791716136</v>
      </c>
      <c r="J281" s="1">
        <f t="shared" si="105"/>
        <v>-0.29483844092716649</v>
      </c>
      <c r="K281" s="1">
        <f t="shared" si="106"/>
        <v>1.0633545734480448E-2</v>
      </c>
      <c r="L281" s="1">
        <f t="shared" si="97"/>
        <v>7.0834211897878325E-3</v>
      </c>
      <c r="M281" s="1">
        <f t="shared" si="98"/>
        <v>-0.51069290037298631</v>
      </c>
      <c r="N281" s="1">
        <f t="shared" si="99"/>
        <v>-1.3561261280135711E-2</v>
      </c>
      <c r="O281" s="1">
        <f t="shared" si="100"/>
        <v>3.7310322553936808</v>
      </c>
      <c r="P281" s="1">
        <f t="shared" si="101"/>
        <v>-1.0814467639515929E-2</v>
      </c>
      <c r="Q281" s="1">
        <f t="shared" si="107"/>
        <v>3.4659360673909094E-3</v>
      </c>
      <c r="R281" s="1">
        <f t="shared" si="108"/>
        <v>4.1975007742006748E-3</v>
      </c>
      <c r="S281" s="1">
        <f t="shared" si="109"/>
        <v>4.7065343564827937E-2</v>
      </c>
      <c r="T281" s="1">
        <f t="shared" si="110"/>
        <v>0.27768325872476529</v>
      </c>
      <c r="U281" s="1">
        <f t="shared" si="111"/>
        <v>-0.48465342564132774</v>
      </c>
      <c r="V281" s="1">
        <f t="shared" si="112"/>
        <v>-4.1251229668321206E-3</v>
      </c>
      <c r="Y281" s="20">
        <f>+$Z$20*SIGN(SOI!A280)*(ABS(SOI!A280))^$Y$2</f>
        <v>-0.36986477817151658</v>
      </c>
      <c r="Z281" s="20">
        <f t="shared" si="94"/>
        <v>-0.34237723668968645</v>
      </c>
      <c r="AA281" s="19">
        <f>+SIN((AVERAGE(H277:H288)+AVERAGE(H281:H284)/4)*($AA$19+AA280*$AA$18*AVERAGE(G277:G288))*$Y$20+$AA$17) - SIN($AA$17)</f>
        <v>-0.29928210110627063</v>
      </c>
      <c r="AB281" s="19">
        <f>+SIN((AVERAGE(H277:H288)+AVERAGE(H281:H284)*$AB$1)*($AA$19+AB280*$AA$18*AVERAGE(G277:G288))*$Y$20+$AA$17) - SIN($AA$17)+$AB$2</f>
        <v>-0.28839278804619456</v>
      </c>
      <c r="AC281">
        <f t="shared" ref="AC281:AC344" si="114">+AC280+$AC$22</f>
        <v>0.15539999999999998</v>
      </c>
      <c r="AD281">
        <f t="shared" si="113"/>
        <v>4.3095135583415822E-2</v>
      </c>
      <c r="AE281">
        <v>1</v>
      </c>
    </row>
    <row r="282" spans="1:31" x14ac:dyDescent="0.25">
      <c r="A282">
        <v>21.666666666666629</v>
      </c>
      <c r="B282" s="2">
        <v>1901.666666666647</v>
      </c>
      <c r="C282">
        <f>+D282+($D$2+E282+F282)*SOI!A281*IF(B282&gt;$C$18, IF(B282&lt;$C$19,-1,1),1)</f>
        <v>-5.4663317712717641</v>
      </c>
      <c r="D282">
        <f>+$D$3*((1-$D$5)*SOI!D281+$D$5*SOI!D280) +   $D$4*((1-$D$5)*SOI!E281+$D$5*SOI!E280)</f>
        <v>0</v>
      </c>
      <c r="E282">
        <f t="shared" si="95"/>
        <v>19.286725467227242</v>
      </c>
      <c r="F282">
        <f t="shared" si="102"/>
        <v>-1.065619562988029</v>
      </c>
      <c r="G282">
        <f t="shared" si="103"/>
        <v>18.221105904239213</v>
      </c>
      <c r="H282" s="21">
        <f t="shared" si="104"/>
        <v>2.4874184451275121</v>
      </c>
      <c r="I282" s="37">
        <f t="shared" si="96"/>
        <v>-6.3723373420527123</v>
      </c>
      <c r="J282" s="1">
        <f t="shared" si="105"/>
        <v>31.603727764452167</v>
      </c>
      <c r="K282" s="1">
        <f t="shared" si="106"/>
        <v>2.020811878655143E-3</v>
      </c>
      <c r="L282" s="1">
        <f t="shared" si="97"/>
        <v>-2.0652554986515699E-5</v>
      </c>
      <c r="M282" s="1">
        <f t="shared" si="98"/>
        <v>34.837656305453791</v>
      </c>
      <c r="N282" s="1">
        <f t="shared" si="99"/>
        <v>0.9143202495615087</v>
      </c>
      <c r="O282" s="1">
        <f t="shared" si="100"/>
        <v>9.675111727690453</v>
      </c>
      <c r="P282" s="1">
        <f t="shared" si="101"/>
        <v>0.27182864610755186</v>
      </c>
      <c r="Q282" s="1">
        <f t="shared" si="107"/>
        <v>15.940719219540235</v>
      </c>
      <c r="R282" s="1">
        <f t="shared" si="108"/>
        <v>30.334947369668097</v>
      </c>
      <c r="S282" s="1">
        <f t="shared" si="109"/>
        <v>-4.9861413301441333</v>
      </c>
      <c r="T282" s="1">
        <f t="shared" si="110"/>
        <v>-2.0994590274252848E-3</v>
      </c>
      <c r="U282" s="1">
        <f t="shared" si="111"/>
        <v>19.141962433175202</v>
      </c>
      <c r="V282" s="1">
        <f t="shared" si="112"/>
        <v>-6.9907734873727749</v>
      </c>
      <c r="Y282" s="20">
        <f>+$Z$20*SIGN(SOI!A281)*(ABS(SOI!A281))^$Y$2</f>
        <v>-0.32863346594877141</v>
      </c>
      <c r="Z282" s="20">
        <f t="shared" si="94"/>
        <v>-0.3441880127001577</v>
      </c>
      <c r="AA282" s="19">
        <f>+SIN((AVERAGE(H278:H289)+AVERAGE(H282:H285)/4)*($AA$19+AA281*$AA$18*AVERAGE(G278:G289))*$Y$20+$AA$17) - SIN($AA$17)</f>
        <v>0.14458553270854602</v>
      </c>
      <c r="AB282" s="19">
        <f>+SIN((AVERAGE(H278:H289)+AVERAGE(H282:H285)*$AB$1)*($AA$19+AB281*$AA$18*AVERAGE(G278:G289))*$Y$20+$AA$17) - SIN($AA$17)+$AB$2</f>
        <v>-0.28844059294957053</v>
      </c>
      <c r="AC282">
        <f t="shared" si="114"/>
        <v>0.15599999999999997</v>
      </c>
      <c r="AD282">
        <f t="shared" si="113"/>
        <v>0.48877354540870371</v>
      </c>
      <c r="AE282">
        <v>1</v>
      </c>
    </row>
    <row r="283" spans="1:31" x14ac:dyDescent="0.25">
      <c r="A283">
        <v>21.749999999999961</v>
      </c>
      <c r="B283" s="2">
        <v>1901.7499999999802</v>
      </c>
      <c r="C283">
        <f>+D283+($D$2+E283+F283)*SOI!A282*IF(B283&gt;$C$18, IF(B283&lt;$C$19,-1,1),1)</f>
        <v>-2.1474588469784153</v>
      </c>
      <c r="D283">
        <f>+$D$3*((1-$D$5)*SOI!D282+$D$5*SOI!D281) +   $D$4*((1-$D$5)*SOI!E282+$D$5*SOI!E281)</f>
        <v>0</v>
      </c>
      <c r="E283">
        <f t="shared" si="95"/>
        <v>6.9813909413157091</v>
      </c>
      <c r="F283">
        <f t="shared" si="102"/>
        <v>-5.4104338159530974E-2</v>
      </c>
      <c r="G283">
        <f t="shared" si="103"/>
        <v>6.9272866031561779</v>
      </c>
      <c r="H283" s="21">
        <f t="shared" si="104"/>
        <v>9.5848383889972535E-2</v>
      </c>
      <c r="I283" s="37">
        <f t="shared" si="96"/>
        <v>3.9668813551325135</v>
      </c>
      <c r="J283" s="1">
        <f t="shared" si="105"/>
        <v>-0.85954958335367126</v>
      </c>
      <c r="K283" s="1">
        <f t="shared" si="106"/>
        <v>1.7265930711528545E-5</v>
      </c>
      <c r="L283" s="1">
        <f t="shared" si="97"/>
        <v>-1.6039676613863872E-2</v>
      </c>
      <c r="M283" s="1">
        <f t="shared" si="98"/>
        <v>1.5220576404598622</v>
      </c>
      <c r="N283" s="1">
        <f t="shared" si="99"/>
        <v>2.8781049891379997E-2</v>
      </c>
      <c r="O283" s="1">
        <f t="shared" si="100"/>
        <v>8.5790527305586034E-2</v>
      </c>
      <c r="P283" s="1">
        <f t="shared" si="101"/>
        <v>3.3725171018608323E-4</v>
      </c>
      <c r="Q283" s="1">
        <f t="shared" si="107"/>
        <v>2.1922918810938722E-2</v>
      </c>
      <c r="R283" s="1">
        <f t="shared" si="108"/>
        <v>-2.5970730281369182E-2</v>
      </c>
      <c r="S283" s="1">
        <f t="shared" si="109"/>
        <v>9.7706471798630914E-2</v>
      </c>
      <c r="T283" s="1">
        <f t="shared" si="110"/>
        <v>-1.4458144886833857E-2</v>
      </c>
      <c r="U283" s="1">
        <f t="shared" si="111"/>
        <v>-1.4784132662214273E-2</v>
      </c>
      <c r="V283" s="1">
        <f t="shared" si="112"/>
        <v>-2.7301874323117559E-4</v>
      </c>
      <c r="Y283" s="20">
        <f>+$Z$20*SIGN(SOI!A282)*(ABS(SOI!A282))^$Y$2</f>
        <v>-0.33406579398018493</v>
      </c>
      <c r="Z283" s="20">
        <f t="shared" si="94"/>
        <v>-0.34579969290067747</v>
      </c>
      <c r="AA283" s="19">
        <f>+SIN((AVERAGE(H279:H290)+AVERAGE(H283:H286)/4)*($AA$19+AA282*$AA$18*AVERAGE(G279:G290))*$Y$20+$AA$17) - SIN($AA$17)</f>
        <v>-0.58906306901123118</v>
      </c>
      <c r="AB283" s="19">
        <f>+SIN((AVERAGE(H279:H290)+AVERAGE(H283:H286)*$AB$1)*($AA$19+AB282*$AA$18*AVERAGE(G279:G290))*$Y$20+$AA$17) - SIN($AA$17)+$AB$2</f>
        <v>-0.37147853224479754</v>
      </c>
      <c r="AC283">
        <f t="shared" si="114"/>
        <v>0.15659999999999996</v>
      </c>
      <c r="AD283">
        <f t="shared" si="113"/>
        <v>0.24326337611055371</v>
      </c>
      <c r="AE283">
        <v>1</v>
      </c>
    </row>
    <row r="284" spans="1:31" x14ac:dyDescent="0.25">
      <c r="A284">
        <v>21.833333333333293</v>
      </c>
      <c r="B284" s="2">
        <v>1901.8333333333135</v>
      </c>
      <c r="C284">
        <f>+D284+($D$2+E284+F284)*SOI!A283*IF(B284&gt;$C$18, IF(B284&lt;$C$19,-1,1),1)</f>
        <v>-13.856565222263999</v>
      </c>
      <c r="D284">
        <f>+$D$3*((1-$D$5)*SOI!D283+$D$5*SOI!D282) +   $D$4*((1-$D$5)*SOI!E283+$D$5*SOI!E282)</f>
        <v>0</v>
      </c>
      <c r="E284">
        <f t="shared" si="95"/>
        <v>36.513169616287705</v>
      </c>
      <c r="F284">
        <f t="shared" si="102"/>
        <v>-0.98351520022617012</v>
      </c>
      <c r="G284">
        <f t="shared" si="103"/>
        <v>35.529654416061533</v>
      </c>
      <c r="H284" s="21">
        <f t="shared" si="104"/>
        <v>-2.1936461322796679</v>
      </c>
      <c r="I284" s="37">
        <f t="shared" si="96"/>
        <v>42.455932687155531</v>
      </c>
      <c r="J284" s="1">
        <f t="shared" si="105"/>
        <v>-76.222866403113031</v>
      </c>
      <c r="K284" s="1">
        <f t="shared" si="106"/>
        <v>39.180713472258745</v>
      </c>
      <c r="L284" s="1">
        <f t="shared" si="97"/>
        <v>-0.65522643312506768</v>
      </c>
      <c r="M284" s="1">
        <f t="shared" si="98"/>
        <v>12.611195765561012</v>
      </c>
      <c r="N284" s="1">
        <f t="shared" si="99"/>
        <v>-0.14938229252740381</v>
      </c>
      <c r="O284" s="1">
        <f t="shared" si="100"/>
        <v>11.225416378787628</v>
      </c>
      <c r="P284" s="1">
        <f t="shared" si="101"/>
        <v>0.14317842597928465</v>
      </c>
      <c r="Q284" s="1">
        <f t="shared" si="107"/>
        <v>-0.94279230929366797</v>
      </c>
      <c r="R284" s="1">
        <f t="shared" si="108"/>
        <v>11.95338732641765</v>
      </c>
      <c r="S284" s="1">
        <f t="shared" si="109"/>
        <v>-5.4275645042689016</v>
      </c>
      <c r="T284" s="1">
        <f t="shared" si="110"/>
        <v>-77.28077983238056</v>
      </c>
      <c r="U284" s="1">
        <f t="shared" si="111"/>
        <v>-67.175119652456971</v>
      </c>
      <c r="V284" s="1">
        <f t="shared" si="112"/>
        <v>0.60160075702234161</v>
      </c>
      <c r="Y284" s="20">
        <f>+$Z$20*SIGN(SOI!A283)*(ABS(SOI!A283))^$Y$2</f>
        <v>-0.37469981877307607</v>
      </c>
      <c r="Z284" s="20">
        <f t="shared" ref="Z284:Z347" si="115">+AVERAGE(Y283:Y285)</f>
        <v>-0.35457677839090868</v>
      </c>
      <c r="AA284" s="19">
        <f>+SIN((AVERAGE(H280:H291)+AVERAGE(H284:H287)/4)*($AA$19+AA283*$AA$18*AVERAGE(G280:G291))*$Y$20+$AA$17) - SIN($AA$17)</f>
        <v>-0.50515872357788227</v>
      </c>
      <c r="AB284" s="19">
        <f>+SIN((AVERAGE(H280:H291)+AVERAGE(H284:H287)*$AB$1)*($AA$19+AB283*$AA$18*AVERAGE(G280:G291))*$Y$20+$AA$17) - SIN($AA$17)+$AB$2</f>
        <v>-0.36555912480926439</v>
      </c>
      <c r="AC284">
        <f t="shared" si="114"/>
        <v>0.15719999999999995</v>
      </c>
      <c r="AD284">
        <f t="shared" si="113"/>
        <v>0.1505819451869736</v>
      </c>
      <c r="AE284">
        <v>1</v>
      </c>
    </row>
    <row r="285" spans="1:31" x14ac:dyDescent="0.25">
      <c r="A285">
        <v>21.916666666666625</v>
      </c>
      <c r="B285" s="2">
        <v>1901.9166666666467</v>
      </c>
      <c r="C285">
        <f>+D285+($D$2+E285+F285)*SOI!A284*IF(B285&gt;$C$18, IF(B285&lt;$C$19,-1,1),1)</f>
        <v>161.94334294342016</v>
      </c>
      <c r="D285">
        <f>+$D$3*((1-$D$5)*SOI!D284+$D$5*SOI!D283) +   $D$4*((1-$D$5)*SOI!E284+$D$5*SOI!E283)</f>
        <v>0</v>
      </c>
      <c r="E285">
        <f t="shared" si="95"/>
        <v>-462.47332540608267</v>
      </c>
      <c r="F285">
        <f t="shared" si="102"/>
        <v>-0.22194014654638261</v>
      </c>
      <c r="G285">
        <f t="shared" si="103"/>
        <v>-462.69526555262905</v>
      </c>
      <c r="H285" s="21">
        <f t="shared" si="104"/>
        <v>-7.8179251847977929</v>
      </c>
      <c r="I285" s="37">
        <f t="shared" si="96"/>
        <v>-538.41108336769014</v>
      </c>
      <c r="J285" s="1">
        <f t="shared" si="105"/>
        <v>-203.48644533167203</v>
      </c>
      <c r="K285" s="1">
        <f t="shared" si="106"/>
        <v>-173.62465175041379</v>
      </c>
      <c r="L285" s="1">
        <f t="shared" si="97"/>
        <v>-0.15137959393907183</v>
      </c>
      <c r="M285" s="1">
        <f t="shared" si="98"/>
        <v>-2.6547942640302162</v>
      </c>
      <c r="N285" s="1">
        <f t="shared" si="99"/>
        <v>0.22826938214887893</v>
      </c>
      <c r="O285" s="1">
        <f t="shared" si="100"/>
        <v>-426.70786449832224</v>
      </c>
      <c r="P285" s="1">
        <f t="shared" si="101"/>
        <v>7.2245785355797468E-2</v>
      </c>
      <c r="Q285" s="1">
        <f t="shared" si="107"/>
        <v>-0.30327679203444352</v>
      </c>
      <c r="R285" s="1">
        <f t="shared" si="108"/>
        <v>-48.762924495500094</v>
      </c>
      <c r="S285" s="1">
        <f t="shared" si="109"/>
        <v>-105.17902535301506</v>
      </c>
      <c r="T285" s="1">
        <f t="shared" si="110"/>
        <v>678.69650164004884</v>
      </c>
      <c r="U285" s="1">
        <f t="shared" si="111"/>
        <v>429.85203466093208</v>
      </c>
      <c r="V285" s="1">
        <f t="shared" si="112"/>
        <v>-0.46386526175804299</v>
      </c>
      <c r="Y285" s="20">
        <f>+$Z$20*SIGN(SOI!A284)*(ABS(SOI!A284))^$Y$2</f>
        <v>-0.35496472241946514</v>
      </c>
      <c r="Z285" s="20">
        <f t="shared" si="115"/>
        <v>-0.38464285298388984</v>
      </c>
      <c r="AA285" s="19">
        <f>+SIN((AVERAGE(H281:H292)+AVERAGE(H285:H288)/4)*($AA$19+AA284*$AA$18*AVERAGE(G281:G292))*$Y$20+$AA$17) - SIN($AA$17)</f>
        <v>-0.58390139388107198</v>
      </c>
      <c r="AB285" s="19">
        <f>+SIN((AVERAGE(H281:H292)+AVERAGE(H285:H288)*$AB$1)*($AA$19+AB284*$AA$18*AVERAGE(G281:G292))*$Y$20+$AA$17) - SIN($AA$17)+$AB$2</f>
        <v>-0.376322288124667</v>
      </c>
      <c r="AC285">
        <f t="shared" si="114"/>
        <v>0.15779999999999994</v>
      </c>
      <c r="AD285">
        <f t="shared" si="113"/>
        <v>0.19925854089718215</v>
      </c>
      <c r="AE285">
        <v>1</v>
      </c>
    </row>
    <row r="286" spans="1:31" x14ac:dyDescent="0.25">
      <c r="A286">
        <v>21.999999999999957</v>
      </c>
      <c r="B286" s="2">
        <v>1901.99999999998</v>
      </c>
      <c r="C286">
        <f>+D286+($D$2+E286+F286)*SOI!A285*IF(B286&gt;$C$18, IF(B286&lt;$C$19,-1,1),1)</f>
        <v>-0.47331577787759027</v>
      </c>
      <c r="D286">
        <f>+$D$3*((1-$D$5)*SOI!D285+$D$5*SOI!D284) +   $D$4*((1-$D$5)*SOI!E285+$D$5*SOI!E284)</f>
        <v>0</v>
      </c>
      <c r="E286">
        <f t="shared" si="95"/>
        <v>-3.5032228228451743</v>
      </c>
      <c r="F286">
        <f t="shared" si="102"/>
        <v>4.4498543786003548</v>
      </c>
      <c r="G286">
        <f t="shared" si="103"/>
        <v>0.94663155575518054</v>
      </c>
      <c r="H286" s="21">
        <f t="shared" si="104"/>
        <v>12.637830908407324</v>
      </c>
      <c r="I286" s="37">
        <f t="shared" si="96"/>
        <v>-0.63593076745215393</v>
      </c>
      <c r="J286" s="1">
        <f t="shared" si="105"/>
        <v>10.577803176485654</v>
      </c>
      <c r="K286" s="1">
        <f t="shared" si="106"/>
        <v>7.4219457394254267</v>
      </c>
      <c r="L286" s="1">
        <f t="shared" si="97"/>
        <v>8.5160020721302687E-2</v>
      </c>
      <c r="M286" s="1">
        <f t="shared" si="98"/>
        <v>116.84093430854494</v>
      </c>
      <c r="N286" s="1">
        <f t="shared" si="99"/>
        <v>3.9181766174613974</v>
      </c>
      <c r="O286" s="1">
        <f t="shared" si="100"/>
        <v>1.0823545835333728</v>
      </c>
      <c r="P286" s="1">
        <f t="shared" si="101"/>
        <v>-2.1642706399560905</v>
      </c>
      <c r="Q286" s="1">
        <f t="shared" si="107"/>
        <v>229.10769358209328</v>
      </c>
      <c r="R286" s="1">
        <f t="shared" si="108"/>
        <v>43.509699688358367</v>
      </c>
      <c r="S286" s="1">
        <f t="shared" si="109"/>
        <v>-2.1323639580952314</v>
      </c>
      <c r="T286" s="1">
        <f t="shared" si="110"/>
        <v>0.96846280658101325</v>
      </c>
      <c r="U286" s="1">
        <f t="shared" si="111"/>
        <v>-15.209463124184495</v>
      </c>
      <c r="V286" s="1">
        <f t="shared" si="112"/>
        <v>238.52134338684934</v>
      </c>
      <c r="Y286" s="20">
        <f>+$Z$20*SIGN(SOI!A285)*(ABS(SOI!A285))^$Y$2</f>
        <v>-0.4242640177591282</v>
      </c>
      <c r="Z286" s="20">
        <f t="shared" si="115"/>
        <v>-0.361723279862672</v>
      </c>
      <c r="AA286" s="19">
        <f>+SIN((AVERAGE(H282:H293)+AVERAGE(H286:H289)/4)*($AA$19+AA285*$AA$18*AVERAGE(G282:G293))*$Y$20+$AA$17) - SIN($AA$17)</f>
        <v>-0.97253721171150675</v>
      </c>
      <c r="AB286" s="19">
        <f>+SIN((AVERAGE(H282:H293)+AVERAGE(H286:H289)*$AB$1)*($AA$19+AB285*$AA$18*AVERAGE(G282:G293))*$Y$20+$AA$17) - SIN($AA$17)+$AB$2</f>
        <v>-0.41552182074226207</v>
      </c>
      <c r="AC286">
        <f t="shared" si="114"/>
        <v>0.15839999999999993</v>
      </c>
      <c r="AD286">
        <f t="shared" si="113"/>
        <v>0.61081393184883481</v>
      </c>
      <c r="AE286">
        <v>1</v>
      </c>
    </row>
    <row r="287" spans="1:31" x14ac:dyDescent="0.25">
      <c r="A287">
        <v>22.08333333333329</v>
      </c>
      <c r="B287" s="2">
        <v>1902.0833333333132</v>
      </c>
      <c r="C287">
        <f>+D287+($D$2+E287+F287)*SOI!A286*IF(B287&gt;$C$18, IF(B287&lt;$C$19,-1,1),1)</f>
        <v>-7.3386666587333833</v>
      </c>
      <c r="D287">
        <f>+$D$3*((1-$D$5)*SOI!D286+$D$5*SOI!D285) +   $D$4*((1-$D$5)*SOI!E286+$D$5*SOI!E285)</f>
        <v>0</v>
      </c>
      <c r="E287">
        <f t="shared" si="95"/>
        <v>27.992604637569372</v>
      </c>
      <c r="F287">
        <f t="shared" si="102"/>
        <v>0.23303635755902646</v>
      </c>
      <c r="G287">
        <f t="shared" si="103"/>
        <v>28.225640995128398</v>
      </c>
      <c r="H287" s="21">
        <f t="shared" si="104"/>
        <v>0.23938272474197125</v>
      </c>
      <c r="I287" s="37">
        <f t="shared" si="96"/>
        <v>-10.69821274663224</v>
      </c>
      <c r="J287" s="1">
        <f t="shared" si="105"/>
        <v>12.051767071188722</v>
      </c>
      <c r="K287" s="1">
        <f t="shared" si="106"/>
        <v>0.29526742723589094</v>
      </c>
      <c r="L287" s="1">
        <f t="shared" si="97"/>
        <v>4.8517873371055238E-2</v>
      </c>
      <c r="M287" s="1">
        <f t="shared" si="98"/>
        <v>7.9131404852768714</v>
      </c>
      <c r="N287" s="1">
        <f t="shared" si="99"/>
        <v>0.12898488286616211</v>
      </c>
      <c r="O287" s="1">
        <f t="shared" si="100"/>
        <v>3.98362998104224</v>
      </c>
      <c r="P287" s="1">
        <f t="shared" si="101"/>
        <v>-4.1061414215623697E-2</v>
      </c>
      <c r="Q287" s="1">
        <f t="shared" si="107"/>
        <v>0.5107969945465356</v>
      </c>
      <c r="R287" s="1">
        <f t="shared" si="108"/>
        <v>1.6319097545052754</v>
      </c>
      <c r="S287" s="1">
        <f t="shared" si="109"/>
        <v>-1.180911987229182</v>
      </c>
      <c r="T287" s="1">
        <f t="shared" si="110"/>
        <v>2.0307589517612383</v>
      </c>
      <c r="U287" s="1">
        <f t="shared" si="111"/>
        <v>-4.8544229469163485</v>
      </c>
      <c r="V287" s="1">
        <f t="shared" si="112"/>
        <v>0.14897191029796866</v>
      </c>
      <c r="Y287" s="20">
        <f>+$Z$20*SIGN(SOI!A286)*(ABS(SOI!A286))^$Y$2</f>
        <v>-0.30594109940942271</v>
      </c>
      <c r="Z287" s="20">
        <f t="shared" si="115"/>
        <v>-0.34732473060107544</v>
      </c>
      <c r="AA287" s="19">
        <f>+SIN((AVERAGE(H283:H294)+AVERAGE(H287:H290)/4)*($AA$19+AA286*$AA$18*AVERAGE(G283:G294))*$Y$20+$AA$17) - SIN($AA$17)</f>
        <v>-0.10050450093360441</v>
      </c>
      <c r="AB287" s="19">
        <f>+SIN((AVERAGE(H283:H294)+AVERAGE(H287:H290)*$AB$1)*($AA$19+AB286*$AA$18*AVERAGE(G283:G294))*$Y$20+$AA$17) - SIN($AA$17)+$AB$2</f>
        <v>-0.19085192528620559</v>
      </c>
      <c r="AC287">
        <f t="shared" si="114"/>
        <v>0.15899999999999992</v>
      </c>
      <c r="AD287">
        <f t="shared" si="113"/>
        <v>0.24682022966747102</v>
      </c>
      <c r="AE287">
        <v>1</v>
      </c>
    </row>
    <row r="288" spans="1:31" x14ac:dyDescent="0.25">
      <c r="A288">
        <v>22.166666666666622</v>
      </c>
      <c r="B288" s="2">
        <v>1902.1666666666465</v>
      </c>
      <c r="C288">
        <f>+D288+($D$2+E288+F288)*SOI!A287*IF(B288&gt;$C$18, IF(B288&lt;$C$19,-1,1),1)</f>
        <v>-0.98432123737011123</v>
      </c>
      <c r="D288">
        <f>+$D$3*((1-$D$5)*SOI!D287+$D$5*SOI!D286) +   $D$4*((1-$D$5)*SOI!E287+$D$5*SOI!E286)</f>
        <v>0</v>
      </c>
      <c r="E288">
        <f t="shared" si="95"/>
        <v>4.8302712587576124</v>
      </c>
      <c r="F288">
        <f t="shared" si="102"/>
        <v>-1.1846370462757192</v>
      </c>
      <c r="G288">
        <f t="shared" si="103"/>
        <v>3.6456342124818932</v>
      </c>
      <c r="H288" s="21">
        <f t="shared" si="104"/>
        <v>-1.0922936029954178</v>
      </c>
      <c r="I288" s="37">
        <f t="shared" si="96"/>
        <v>-4.6046315344529472</v>
      </c>
      <c r="J288" s="1">
        <f t="shared" si="105"/>
        <v>-20.355962848400512</v>
      </c>
      <c r="K288" s="1">
        <f t="shared" si="106"/>
        <v>8.6803944595900528E-3</v>
      </c>
      <c r="L288" s="1">
        <f t="shared" si="97"/>
        <v>-0.7536113657231891</v>
      </c>
      <c r="M288" s="1">
        <f t="shared" si="98"/>
        <v>-31.053184451787413</v>
      </c>
      <c r="N288" s="1">
        <f t="shared" si="99"/>
        <v>-0.11505192562237841</v>
      </c>
      <c r="O288" s="1">
        <f t="shared" si="100"/>
        <v>0.35968057548816934</v>
      </c>
      <c r="P288" s="1">
        <f t="shared" si="101"/>
        <v>8.6074428724160928E-4</v>
      </c>
      <c r="Q288" s="1">
        <f t="shared" si="107"/>
        <v>1.7879718562800726</v>
      </c>
      <c r="R288" s="1">
        <f t="shared" si="108"/>
        <v>2.4586241140857648</v>
      </c>
      <c r="S288" s="1">
        <f t="shared" si="109"/>
        <v>0.45337363663812275</v>
      </c>
      <c r="T288" s="1">
        <f t="shared" si="110"/>
        <v>-2.8480135522287959</v>
      </c>
      <c r="U288" s="1">
        <f t="shared" si="111"/>
        <v>4.3798729344445682E-2</v>
      </c>
      <c r="V288" s="1">
        <f t="shared" si="112"/>
        <v>2.7854778609411163E-3</v>
      </c>
      <c r="Y288" s="20">
        <f>+$Z$20*SIGN(SOI!A287)*(ABS(SOI!A287))^$Y$2</f>
        <v>-0.31176907463467551</v>
      </c>
      <c r="Z288" s="20">
        <f t="shared" si="115"/>
        <v>-0.11646069718971123</v>
      </c>
      <c r="AA288" s="19">
        <f>+SIN((AVERAGE(H284:H295)+AVERAGE(H288:H291)/4)*($AA$19+AA287*$AA$18*AVERAGE(G284:G295))*$Y$20+$AA$17) - SIN($AA$17)</f>
        <v>-0.10305167993500489</v>
      </c>
      <c r="AB288" s="19">
        <f>+SIN((AVERAGE(H284:H295)+AVERAGE(H288:H291)*$AB$1)*($AA$19+AB287*$AA$18*AVERAGE(G284:G295))*$Y$20+$AA$17) - SIN($AA$17)+$AB$2</f>
        <v>-0.1845177198312126</v>
      </c>
      <c r="AC288">
        <f t="shared" si="114"/>
        <v>0.15959999999999991</v>
      </c>
      <c r="AD288">
        <f t="shared" si="113"/>
        <v>1.3409017254706349E-2</v>
      </c>
      <c r="AE288">
        <v>1</v>
      </c>
    </row>
    <row r="289" spans="1:31" x14ac:dyDescent="0.25">
      <c r="A289">
        <v>22.249999999999954</v>
      </c>
      <c r="B289" s="2">
        <v>1902.2499999999798</v>
      </c>
      <c r="C289">
        <f>+D289+($D$2+E289+F289)*SOI!A288*IF(B289&gt;$C$18, IF(B289&lt;$C$19,-1,1),1)</f>
        <v>3.2614626338259849</v>
      </c>
      <c r="D289">
        <f>+$D$3*((1-$D$5)*SOI!D288+$D$5*SOI!D287) +   $D$4*((1-$D$5)*SOI!E288+$D$5*SOI!E287)</f>
        <v>0</v>
      </c>
      <c r="E289">
        <f t="shared" si="95"/>
        <v>16.259671279139383</v>
      </c>
      <c r="F289">
        <f t="shared" si="102"/>
        <v>4.7641889990539088E-2</v>
      </c>
      <c r="G289">
        <f t="shared" si="103"/>
        <v>16.307313169129923</v>
      </c>
      <c r="H289" s="21">
        <f t="shared" si="104"/>
        <v>-9.4213770209219075E-2</v>
      </c>
      <c r="I289" s="37">
        <f t="shared" si="96"/>
        <v>-19.964964214672975</v>
      </c>
      <c r="J289" s="1">
        <f t="shared" si="105"/>
        <v>1.213332842955591</v>
      </c>
      <c r="K289" s="1">
        <f t="shared" si="106"/>
        <v>0.1208377552250971</v>
      </c>
      <c r="L289" s="1">
        <f t="shared" si="97"/>
        <v>2.7538672691694667E-2</v>
      </c>
      <c r="M289" s="1">
        <f t="shared" si="98"/>
        <v>0.42689473060328542</v>
      </c>
      <c r="N289" s="1">
        <f t="shared" si="99"/>
        <v>-1.4057013929034308E-2</v>
      </c>
      <c r="O289" s="1">
        <f t="shared" si="100"/>
        <v>11.979880400889744</v>
      </c>
      <c r="P289" s="1">
        <f t="shared" si="101"/>
        <v>-9.8447858661285491E-3</v>
      </c>
      <c r="Q289" s="1">
        <f t="shared" si="107"/>
        <v>-3.0031326312193653E-3</v>
      </c>
      <c r="R289" s="1">
        <f t="shared" si="108"/>
        <v>-1.7905218453450965E-2</v>
      </c>
      <c r="S289" s="1">
        <f t="shared" si="109"/>
        <v>0.24017571851840747</v>
      </c>
      <c r="T289" s="1">
        <f t="shared" si="110"/>
        <v>3.4663556066487491</v>
      </c>
      <c r="U289" s="1">
        <f t="shared" si="111"/>
        <v>-2.1720373509444482</v>
      </c>
      <c r="V289" s="1">
        <f t="shared" si="112"/>
        <v>-3.8925214962681962E-3</v>
      </c>
      <c r="Y289" s="20">
        <f>+$Z$20*SIGN(SOI!A288)*(ABS(SOI!A288))^$Y$2</f>
        <v>0.26832808247496454</v>
      </c>
      <c r="Z289" s="20">
        <f t="shared" si="115"/>
        <v>0.12263274335130719</v>
      </c>
      <c r="AA289" s="19">
        <f>+SIN((AVERAGE(H285:H296)+AVERAGE(H289:H292)/4)*($AA$19+AA288*$AA$18*AVERAGE(G285:G296))*$Y$20+$AA$17) - SIN($AA$17)</f>
        <v>-0.24824240654294932</v>
      </c>
      <c r="AB289" s="19">
        <f>+SIN((AVERAGE(H285:H296)+AVERAGE(H289:H292)*$AB$1)*($AA$19+AB288*$AA$18*AVERAGE(G285:G296))*$Y$20+$AA$17) - SIN($AA$17)+$AB$2</f>
        <v>-0.25916317473385231</v>
      </c>
      <c r="AC289">
        <f t="shared" si="114"/>
        <v>0.1601999999999999</v>
      </c>
      <c r="AD289">
        <f t="shared" si="113"/>
        <v>0.37087514989425652</v>
      </c>
      <c r="AE289">
        <v>1</v>
      </c>
    </row>
    <row r="290" spans="1:31" x14ac:dyDescent="0.25">
      <c r="A290">
        <v>22.333333333333286</v>
      </c>
      <c r="B290" s="2">
        <v>1902.333333333313</v>
      </c>
      <c r="C290">
        <f>+D290+($D$2+E290+F290)*SOI!A289*IF(B290&gt;$C$18, IF(B290&lt;$C$19,-1,1),1)</f>
        <v>-1.4986601576090222</v>
      </c>
      <c r="D290">
        <f>+$D$3*((1-$D$5)*SOI!D289+$D$5*SOI!D288) +   $D$4*((1-$D$5)*SOI!E289+$D$5*SOI!E288)</f>
        <v>0</v>
      </c>
      <c r="E290">
        <f t="shared" si="95"/>
        <v>-2.0891291761846453</v>
      </c>
      <c r="F290">
        <f t="shared" si="102"/>
        <v>-1.0995094570260406</v>
      </c>
      <c r="G290">
        <f t="shared" si="103"/>
        <v>-3.1886386332106857</v>
      </c>
      <c r="H290" s="21">
        <f t="shared" si="104"/>
        <v>-0.27484194715300331</v>
      </c>
      <c r="I290" s="37">
        <f t="shared" si="96"/>
        <v>1.8908018672268707</v>
      </c>
      <c r="J290" s="1">
        <f t="shared" si="105"/>
        <v>-3.8369145417707462</v>
      </c>
      <c r="K290" s="1">
        <f t="shared" si="106"/>
        <v>-5.1251230466007165</v>
      </c>
      <c r="L290" s="1">
        <f t="shared" si="97"/>
        <v>-7.9374927956616589E-2</v>
      </c>
      <c r="M290" s="1">
        <f t="shared" si="98"/>
        <v>14.254286407294934</v>
      </c>
      <c r="N290" s="1">
        <f t="shared" si="99"/>
        <v>0.93583459582796902</v>
      </c>
      <c r="O290" s="1">
        <f t="shared" si="100"/>
        <v>-3.1229729867519933</v>
      </c>
      <c r="P290" s="1">
        <f t="shared" si="101"/>
        <v>0.55571463830896284</v>
      </c>
      <c r="Q290" s="1">
        <f t="shared" si="107"/>
        <v>6.6758292563353221</v>
      </c>
      <c r="R290" s="1">
        <f t="shared" si="108"/>
        <v>-3.7695353287607212</v>
      </c>
      <c r="S290" s="1">
        <f t="shared" si="109"/>
        <v>1.5143023836459391</v>
      </c>
      <c r="T290" s="1">
        <f t="shared" si="110"/>
        <v>2.6045290105801273</v>
      </c>
      <c r="U290" s="1">
        <f t="shared" si="111"/>
        <v>-11.611553787274261</v>
      </c>
      <c r="V290" s="1">
        <f t="shared" si="112"/>
        <v>-14.627920897755237</v>
      </c>
      <c r="Y290" s="20">
        <f>+$Z$20*SIGN(SOI!A289)*(ABS(SOI!A289))^$Y$2</f>
        <v>0.41133922221363256</v>
      </c>
      <c r="Z290" s="20">
        <f t="shared" si="115"/>
        <v>0.40205504802990738</v>
      </c>
      <c r="AA290" s="19">
        <f>+SIN((AVERAGE(H286:H297)+AVERAGE(H290:H293)/4)*($AA$19+AA289*$AA$18*AVERAGE(G286:G297))*$Y$20+$AA$17) - SIN($AA$17)</f>
        <v>0.50505097182439807</v>
      </c>
      <c r="AB290" s="19">
        <f>+SIN((AVERAGE(H286:H297)+AVERAGE(H290:H293)*$AB$1)*($AA$19+AB289*$AA$18*AVERAGE(G286:G297))*$Y$20+$AA$17) - SIN($AA$17)+$AB$2</f>
        <v>0.49125488269318435</v>
      </c>
      <c r="AC290">
        <f t="shared" si="114"/>
        <v>0.16079999999999989</v>
      </c>
      <c r="AD290">
        <f t="shared" si="113"/>
        <v>0.10299592379449068</v>
      </c>
      <c r="AE290">
        <v>1</v>
      </c>
    </row>
    <row r="291" spans="1:31" x14ac:dyDescent="0.25">
      <c r="A291">
        <v>22.416666666666618</v>
      </c>
      <c r="B291" s="2">
        <v>1902.4166666666463</v>
      </c>
      <c r="C291">
        <f>+D291+($D$2+E291+F291)*SOI!A290*IF(B291&gt;$C$18, IF(B291&lt;$C$19,-1,1),1)</f>
        <v>4.2253850153472392</v>
      </c>
      <c r="D291">
        <f>+$D$3*((1-$D$5)*SOI!D290+$D$5*SOI!D289) +   $D$4*((1-$D$5)*SOI!E290+$D$5*SOI!E289)</f>
        <v>0</v>
      </c>
      <c r="E291">
        <f t="shared" si="95"/>
        <v>5.5135221549936277</v>
      </c>
      <c r="F291">
        <f t="shared" si="102"/>
        <v>-2.6009148049161546E-2</v>
      </c>
      <c r="G291">
        <f t="shared" si="103"/>
        <v>5.4875130069444662</v>
      </c>
      <c r="H291" s="21">
        <f t="shared" si="104"/>
        <v>7.0635074799279107E-2</v>
      </c>
      <c r="I291" s="37">
        <f t="shared" si="96"/>
        <v>0.99238367249070003</v>
      </c>
      <c r="J291" s="1">
        <f t="shared" si="105"/>
        <v>-0.10167304214375969</v>
      </c>
      <c r="K291" s="1">
        <f t="shared" si="106"/>
        <v>2.3667933300170578E-3</v>
      </c>
      <c r="L291" s="1">
        <f t="shared" si="97"/>
        <v>-2.6610433497228098E-3</v>
      </c>
      <c r="M291" s="1">
        <f t="shared" si="98"/>
        <v>0.71967362168890103</v>
      </c>
      <c r="N291" s="1">
        <f t="shared" si="99"/>
        <v>2.5646137977312022E-2</v>
      </c>
      <c r="O291" s="1">
        <f t="shared" si="100"/>
        <v>2.0497019518154476</v>
      </c>
      <c r="P291" s="1">
        <f t="shared" si="101"/>
        <v>1.1663174799558846E-2</v>
      </c>
      <c r="Q291" s="1">
        <f t="shared" si="107"/>
        <v>9.2367290203368355E-3</v>
      </c>
      <c r="R291" s="1">
        <f t="shared" si="108"/>
        <v>-2.737375576761156E-3</v>
      </c>
      <c r="S291" s="1">
        <f t="shared" si="109"/>
        <v>2.1780561524406869E-2</v>
      </c>
      <c r="T291" s="1">
        <f t="shared" si="110"/>
        <v>-5.7308664977823796E-2</v>
      </c>
      <c r="U291" s="1">
        <f t="shared" si="111"/>
        <v>-0.12790539809779555</v>
      </c>
      <c r="V291" s="1">
        <f t="shared" si="112"/>
        <v>-8.4133785368621476E-3</v>
      </c>
      <c r="Y291" s="20">
        <f>+$Z$20*SIGN(SOI!A290)*(ABS(SOI!A290))^$Y$2</f>
        <v>0.52649783940112505</v>
      </c>
      <c r="Z291" s="20">
        <f t="shared" si="115"/>
        <v>0.55261236903460353</v>
      </c>
      <c r="AA291" s="19">
        <f>+SIN((AVERAGE(H287:H298)+AVERAGE(H291:H294)/4)*($AA$19+AA290*$AA$18*AVERAGE(G287:G298))*$Y$20+$AA$17) - SIN($AA$17)</f>
        <v>0.69197431566053291</v>
      </c>
      <c r="AB291" s="19">
        <f>+SIN((AVERAGE(H287:H298)+AVERAGE(H291:H294)*$AB$1)*($AA$19+AB290*$AA$18*AVERAGE(G287:G298))*$Y$20+$AA$17) - SIN($AA$17)+$AB$2</f>
        <v>0.67970600132254155</v>
      </c>
      <c r="AC291">
        <f t="shared" si="114"/>
        <v>0.16139999999999988</v>
      </c>
      <c r="AD291">
        <f t="shared" si="113"/>
        <v>0.13936194662592938</v>
      </c>
      <c r="AE291">
        <v>1</v>
      </c>
    </row>
    <row r="292" spans="1:31" x14ac:dyDescent="0.25">
      <c r="A292">
        <v>22.49999999999995</v>
      </c>
      <c r="B292" s="2">
        <v>1902.4999999999795</v>
      </c>
      <c r="C292">
        <f>+D292+($D$2+E292+F292)*SOI!A291*IF(B292&gt;$C$18, IF(B292&lt;$C$19,-1,1),1)</f>
        <v>-18.122987109911943</v>
      </c>
      <c r="D292">
        <f>+$D$3*((1-$D$5)*SOI!D291+$D$5*SOI!D290) +   $D$4*((1-$D$5)*SOI!E291+$D$5*SOI!E290)</f>
        <v>0</v>
      </c>
      <c r="E292">
        <f t="shared" si="95"/>
        <v>-12.468834603122492</v>
      </c>
      <c r="F292">
        <f t="shared" si="102"/>
        <v>-0.11657311209413623</v>
      </c>
      <c r="G292">
        <f t="shared" si="103"/>
        <v>-12.585407715216627</v>
      </c>
      <c r="H292" s="21">
        <f t="shared" si="104"/>
        <v>2.2666987964737738E-3</v>
      </c>
      <c r="I292" s="37">
        <f t="shared" si="96"/>
        <v>-12.23213529818603</v>
      </c>
      <c r="J292" s="1">
        <f t="shared" si="105"/>
        <v>6.8028921440188919</v>
      </c>
      <c r="K292" s="1">
        <f t="shared" si="106"/>
        <v>-1.080380285525494E-3</v>
      </c>
      <c r="L292" s="1">
        <f t="shared" si="97"/>
        <v>-6.8370044882826012E-2</v>
      </c>
      <c r="M292" s="1">
        <f t="shared" si="98"/>
        <v>3.9066156561052292</v>
      </c>
      <c r="N292" s="1">
        <f t="shared" si="99"/>
        <v>3.364306123487204E-2</v>
      </c>
      <c r="O292" s="1">
        <f t="shared" si="100"/>
        <v>-3.3251877727949672E-2</v>
      </c>
      <c r="P292" s="1">
        <f t="shared" si="101"/>
        <v>1.2773023843197385E-2</v>
      </c>
      <c r="Q292" s="1">
        <f t="shared" si="107"/>
        <v>6.577439103703471E-2</v>
      </c>
      <c r="R292" s="1">
        <f t="shared" si="108"/>
        <v>0.24026786373745254</v>
      </c>
      <c r="S292" s="1">
        <f t="shared" si="109"/>
        <v>-0.35218047066356811</v>
      </c>
      <c r="T292" s="1">
        <f t="shared" si="110"/>
        <v>2.3886893171272038E-2</v>
      </c>
      <c r="U292" s="1">
        <f t="shared" si="111"/>
        <v>1.7265870445775415</v>
      </c>
      <c r="V292" s="1">
        <f t="shared" si="112"/>
        <v>-1.2087066155902932E-2</v>
      </c>
      <c r="Y292" s="20">
        <f>+$Z$20*SIGN(SOI!A291)*(ABS(SOI!A291))^$Y$2</f>
        <v>0.72000004548905305</v>
      </c>
      <c r="Z292" s="20">
        <f t="shared" si="115"/>
        <v>0.63549930222944206</v>
      </c>
      <c r="AA292" s="19">
        <f>+SIN((AVERAGE(H288:H299)+AVERAGE(H292:H295)/4)*($AA$19+AA291*$AA$18*AVERAGE(G288:G299))*$Y$20+$AA$17) - SIN($AA$17)</f>
        <v>0.69205029463522982</v>
      </c>
      <c r="AB292" s="19">
        <f>+SIN((AVERAGE(H288:H299)+AVERAGE(H292:H295)*$AB$1)*($AA$19+AB291*$AA$18*AVERAGE(G288:G299))*$Y$20+$AA$17) - SIN($AA$17)+$AB$2</f>
        <v>0.68279838925186032</v>
      </c>
      <c r="AC292">
        <f t="shared" si="114"/>
        <v>0.16199999999999987</v>
      </c>
      <c r="AD292">
        <f t="shared" si="113"/>
        <v>5.6550992405787759E-2</v>
      </c>
      <c r="AE292">
        <v>1</v>
      </c>
    </row>
    <row r="293" spans="1:31" x14ac:dyDescent="0.25">
      <c r="A293">
        <v>22.583333333333282</v>
      </c>
      <c r="B293" s="2">
        <v>1902.5833333333128</v>
      </c>
      <c r="C293">
        <f>+D293+($D$2+E293+F293)*SOI!A292*IF(B293&gt;$C$18, IF(B293&lt;$C$19,-1,1),1)</f>
        <v>-4.3882826211055876</v>
      </c>
      <c r="D293">
        <f>+$D$3*((1-$D$5)*SOI!D292+$D$5*SOI!D291) +   $D$4*((1-$D$5)*SOI!E292+$D$5*SOI!E291)</f>
        <v>0</v>
      </c>
      <c r="E293">
        <f t="shared" si="95"/>
        <v>-3.6480552373776831</v>
      </c>
      <c r="F293">
        <f t="shared" si="102"/>
        <v>2.1375385224304599E-2</v>
      </c>
      <c r="G293">
        <f t="shared" si="103"/>
        <v>-3.6266798521533783</v>
      </c>
      <c r="H293" s="21">
        <f t="shared" si="104"/>
        <v>-0.14652465071035661</v>
      </c>
      <c r="I293" s="37">
        <f t="shared" si="96"/>
        <v>-4.5660874001326492</v>
      </c>
      <c r="J293" s="1">
        <f t="shared" si="105"/>
        <v>-0.30912988850240136</v>
      </c>
      <c r="K293" s="1">
        <f t="shared" si="106"/>
        <v>-2.9908818113246599E-4</v>
      </c>
      <c r="L293" s="1">
        <f t="shared" si="97"/>
        <v>1.2333530855567754E-2</v>
      </c>
      <c r="M293" s="1">
        <f t="shared" si="98"/>
        <v>-0.47556091492410163</v>
      </c>
      <c r="N293" s="1">
        <f t="shared" si="99"/>
        <v>7.3580443902023238E-3</v>
      </c>
      <c r="O293" s="1">
        <f t="shared" si="100"/>
        <v>-1.7196798542955705</v>
      </c>
      <c r="P293" s="1">
        <f t="shared" si="101"/>
        <v>-3.7902105436237203E-4</v>
      </c>
      <c r="Q293" s="1">
        <f t="shared" si="107"/>
        <v>-1.7511735990410964E-3</v>
      </c>
      <c r="R293" s="1">
        <f t="shared" si="108"/>
        <v>-2.3878662441928623E-3</v>
      </c>
      <c r="S293" s="1">
        <f t="shared" si="109"/>
        <v>-2.875240062034478E-2</v>
      </c>
      <c r="T293" s="1">
        <f t="shared" si="110"/>
        <v>-0.2228500088564058</v>
      </c>
      <c r="U293" s="1">
        <f t="shared" si="111"/>
        <v>-1.9124937934016081E-2</v>
      </c>
      <c r="V293" s="1">
        <f t="shared" si="112"/>
        <v>7.844358061783576E-5</v>
      </c>
      <c r="Y293" s="20">
        <f>+$Z$20*SIGN(SOI!A292)*(ABS(SOI!A292))^$Y$2</f>
        <v>0.66000002179814798</v>
      </c>
      <c r="Z293" s="20">
        <f t="shared" si="115"/>
        <v>0.70000003759208473</v>
      </c>
      <c r="AA293" s="19">
        <f>+SIN((AVERAGE(H289:H300)+AVERAGE(H293:H296)/4)*($AA$19+AA292*$AA$18*AVERAGE(G289:G300))*$Y$20+$AA$17) - SIN($AA$17)</f>
        <v>0.70788012397907485</v>
      </c>
      <c r="AB293" s="19">
        <f>+SIN((AVERAGE(H289:H300)+AVERAGE(H293:H296)*$AB$1)*($AA$19+AB292*$AA$18*AVERAGE(G289:G300))*$Y$20+$AA$17) - SIN($AA$17)+$AB$2</f>
        <v>0.70994549403456175</v>
      </c>
      <c r="AC293">
        <f t="shared" si="114"/>
        <v>0.16259999999999986</v>
      </c>
      <c r="AD293">
        <f t="shared" si="113"/>
        <v>7.880086386990115E-3</v>
      </c>
      <c r="AE293">
        <v>1</v>
      </c>
    </row>
    <row r="294" spans="1:31" x14ac:dyDescent="0.25">
      <c r="A294">
        <v>22.666666666666615</v>
      </c>
      <c r="B294" s="2">
        <v>1902.6666666666461</v>
      </c>
      <c r="C294">
        <f>+D294+($D$2+E294+F294)*SOI!A293*IF(B294&gt;$C$18, IF(B294&lt;$C$19,-1,1),1)</f>
        <v>-35.405684985396242</v>
      </c>
      <c r="D294">
        <f>+$D$3*((1-$D$5)*SOI!D293+$D$5*SOI!D292) +   $D$4*((1-$D$5)*SOI!E293+$D$5*SOI!E292)</f>
        <v>0</v>
      </c>
      <c r="E294">
        <f t="shared" si="95"/>
        <v>-23.521661676874217</v>
      </c>
      <c r="F294">
        <f t="shared" si="102"/>
        <v>-1.0656195629842851</v>
      </c>
      <c r="G294">
        <f t="shared" si="103"/>
        <v>-24.587281239858502</v>
      </c>
      <c r="H294" s="21">
        <f t="shared" si="104"/>
        <v>0.95341598173796516</v>
      </c>
      <c r="I294" s="37">
        <f t="shared" si="96"/>
        <v>-20.95085312624493</v>
      </c>
      <c r="J294" s="1">
        <f t="shared" si="105"/>
        <v>11.730878875597583</v>
      </c>
      <c r="K294" s="1">
        <f t="shared" si="106"/>
        <v>-45.987328410086619</v>
      </c>
      <c r="L294" s="1">
        <f t="shared" si="97"/>
        <v>-0.16455195880498114</v>
      </c>
      <c r="M294" s="1">
        <f t="shared" si="98"/>
        <v>3.9331292204610708</v>
      </c>
      <c r="N294" s="1">
        <f t="shared" si="99"/>
        <v>-0.79031172592972965</v>
      </c>
      <c r="O294" s="1">
        <f t="shared" si="100"/>
        <v>-24.081331961553378</v>
      </c>
      <c r="P294" s="1">
        <f t="shared" si="101"/>
        <v>0.31192754810198137</v>
      </c>
      <c r="Q294" s="1">
        <f t="shared" si="107"/>
        <v>-1.555597671580804</v>
      </c>
      <c r="R294" s="1">
        <f t="shared" si="108"/>
        <v>-9.7327500822134851</v>
      </c>
      <c r="S294" s="1">
        <f t="shared" si="109"/>
        <v>14.169927405384628</v>
      </c>
      <c r="T294" s="1">
        <f t="shared" si="110"/>
        <v>41.635251113137954</v>
      </c>
      <c r="U294" s="1">
        <f t="shared" si="111"/>
        <v>72.218410020070252</v>
      </c>
      <c r="V294" s="1">
        <f t="shared" si="112"/>
        <v>6.9339998405587089</v>
      </c>
      <c r="Y294" s="20">
        <f>+$Z$20*SIGN(SOI!A293)*(ABS(SOI!A293))^$Y$2</f>
        <v>0.72000004548905305</v>
      </c>
      <c r="Z294" s="20">
        <f t="shared" si="115"/>
        <v>0.6966432275489387</v>
      </c>
      <c r="AA294" s="19">
        <f>+SIN((AVERAGE(H290:H301)+AVERAGE(H294:H297)/4)*($AA$19+AA293*$AA$18*AVERAGE(G290:G301))*$Y$20+$AA$17) - SIN($AA$17)</f>
        <v>0.14336831948275713</v>
      </c>
      <c r="AB294" s="19">
        <f>+SIN((AVERAGE(H290:H301)+AVERAGE(H294:H297)*$AB$1)*($AA$19+AB293*$AA$18*AVERAGE(G290:G301))*$Y$20+$AA$17) - SIN($AA$17)+$AB$2</f>
        <v>0.69172113260661017</v>
      </c>
      <c r="AC294">
        <f t="shared" si="114"/>
        <v>0.16319999999999985</v>
      </c>
      <c r="AD294">
        <f t="shared" si="113"/>
        <v>0.55327490806618163</v>
      </c>
      <c r="AE294">
        <v>1</v>
      </c>
    </row>
    <row r="295" spans="1:31" x14ac:dyDescent="0.25">
      <c r="A295">
        <v>22.749999999999947</v>
      </c>
      <c r="B295" s="2">
        <v>1902.7499999999793</v>
      </c>
      <c r="C295">
        <f>+D295+($D$2+E295+F295)*SOI!A294*IF(B295&gt;$C$18, IF(B295&lt;$C$19,-1,1),1)</f>
        <v>-9.2649436570492565</v>
      </c>
      <c r="D295">
        <f>+$D$3*((1-$D$5)*SOI!D294+$D$5*SOI!D293) +   $D$4*((1-$D$5)*SOI!E294+$D$5*SOI!E293)</f>
        <v>0</v>
      </c>
      <c r="E295">
        <f t="shared" si="95"/>
        <v>-6.563712559710325</v>
      </c>
      <c r="F295">
        <f t="shared" si="102"/>
        <v>-5.4104338182002554E-2</v>
      </c>
      <c r="G295">
        <f t="shared" si="103"/>
        <v>-6.6178168978923271</v>
      </c>
      <c r="H295" s="21">
        <f t="shared" si="104"/>
        <v>-0.10399052323710263</v>
      </c>
      <c r="I295" s="37">
        <f t="shared" si="96"/>
        <v>-0.16134924194168412</v>
      </c>
      <c r="J295" s="1">
        <f t="shared" si="105"/>
        <v>-2.1925054344458642E-2</v>
      </c>
      <c r="K295" s="1">
        <f t="shared" si="106"/>
        <v>-1.0233840061905029E-2</v>
      </c>
      <c r="L295" s="1">
        <f t="shared" si="97"/>
        <v>-2.3082020359160215E-3</v>
      </c>
      <c r="M295" s="1">
        <f t="shared" si="98"/>
        <v>-0.95451580956720872</v>
      </c>
      <c r="N295" s="1">
        <f t="shared" si="99"/>
        <v>-3.989629350753239E-2</v>
      </c>
      <c r="O295" s="1">
        <f t="shared" si="100"/>
        <v>-4.2473603875936314</v>
      </c>
      <c r="P295" s="1">
        <f t="shared" si="101"/>
        <v>2.8057230839869069E-2</v>
      </c>
      <c r="Q295" s="1">
        <f t="shared" si="107"/>
        <v>1.9057955996248013E-2</v>
      </c>
      <c r="R295" s="1">
        <f t="shared" si="108"/>
        <v>9.1828993486610801E-4</v>
      </c>
      <c r="S295" s="1">
        <f t="shared" si="109"/>
        <v>5.5089263584063583E-3</v>
      </c>
      <c r="T295" s="1">
        <f t="shared" si="110"/>
        <v>0.10300790619345344</v>
      </c>
      <c r="U295" s="1">
        <f t="shared" si="111"/>
        <v>5.0026971601190344E-2</v>
      </c>
      <c r="V295" s="1">
        <f t="shared" si="112"/>
        <v>3.14853862731704E-2</v>
      </c>
      <c r="Y295" s="20">
        <f>+$Z$20*SIGN(SOI!A294)*(ABS(SOI!A294))^$Y$2</f>
        <v>0.70992961535961518</v>
      </c>
      <c r="Z295" s="20">
        <f t="shared" si="115"/>
        <v>0.72483671177055975</v>
      </c>
      <c r="AA295" s="19">
        <f>+SIN((AVERAGE(H291:H302)+AVERAGE(H295:H298)/4)*($AA$19+AA294*$AA$18*AVERAGE(G291:G302))*$Y$20+$AA$17) - SIN($AA$17)</f>
        <v>-0.20882752261154172</v>
      </c>
      <c r="AB295" s="19">
        <f>+SIN((AVERAGE(H291:H302)+AVERAGE(H295:H298)*$AB$1)*($AA$19+AB294*$AA$18*AVERAGE(G291:G302))*$Y$20+$AA$17) - SIN($AA$17)+$AB$2</f>
        <v>0.70233863463290702</v>
      </c>
      <c r="AC295">
        <f t="shared" si="114"/>
        <v>0.16379999999999983</v>
      </c>
      <c r="AD295">
        <f t="shared" si="113"/>
        <v>0.93366423438210144</v>
      </c>
      <c r="AE295">
        <v>1</v>
      </c>
    </row>
    <row r="296" spans="1:31" x14ac:dyDescent="0.25">
      <c r="A296">
        <v>22.833333333333279</v>
      </c>
      <c r="B296" s="2">
        <v>1902.8333333333126</v>
      </c>
      <c r="C296">
        <f>+D296+($D$2+E296+F296)*SOI!A295*IF(B296&gt;$C$18, IF(B296&lt;$C$19,-1,1),1)</f>
        <v>-65.295295596893268</v>
      </c>
      <c r="D296">
        <f>+$D$3*((1-$D$5)*SOI!D295+$D$5*SOI!D294) +   $D$4*((1-$D$5)*SOI!E295+$D$5*SOI!E294)</f>
        <v>0</v>
      </c>
      <c r="E296">
        <f t="shared" si="95"/>
        <v>-41.416027395180429</v>
      </c>
      <c r="F296">
        <f t="shared" si="102"/>
        <v>-0.98351520020481664</v>
      </c>
      <c r="G296">
        <f t="shared" si="103"/>
        <v>-42.399542595385242</v>
      </c>
      <c r="H296" s="21">
        <f t="shared" si="104"/>
        <v>-1.430886475122263</v>
      </c>
      <c r="I296" s="37">
        <f t="shared" si="96"/>
        <v>34.976863023640462</v>
      </c>
      <c r="J296" s="1">
        <f t="shared" si="105"/>
        <v>152.81799820683017</v>
      </c>
      <c r="K296" s="1">
        <f t="shared" si="106"/>
        <v>-13.171586785238595</v>
      </c>
      <c r="L296" s="1">
        <f t="shared" si="97"/>
        <v>-0.47436997221281435</v>
      </c>
      <c r="M296" s="1">
        <f t="shared" si="98"/>
        <v>-30.690433795257363</v>
      </c>
      <c r="N296" s="1">
        <f t="shared" si="99"/>
        <v>-0.50503220405020099</v>
      </c>
      <c r="O296" s="1">
        <f t="shared" si="100"/>
        <v>-2.0628828710701694</v>
      </c>
      <c r="P296" s="1">
        <f t="shared" si="101"/>
        <v>0.3617807458286198</v>
      </c>
      <c r="Q296" s="1">
        <f t="shared" si="107"/>
        <v>7.756802665479043</v>
      </c>
      <c r="R296" s="1">
        <f t="shared" si="108"/>
        <v>-81.021480410314879</v>
      </c>
      <c r="S296" s="1">
        <f t="shared" si="109"/>
        <v>-15.117062755301758</v>
      </c>
      <c r="T296" s="1">
        <f t="shared" si="110"/>
        <v>10.281805578133548</v>
      </c>
      <c r="U296" s="1">
        <f t="shared" si="111"/>
        <v>-139.83593314713715</v>
      </c>
      <c r="V296" s="1">
        <f t="shared" si="112"/>
        <v>5.1392079645579427</v>
      </c>
      <c r="Y296" s="20">
        <f>+$Z$20*SIGN(SOI!A295)*(ABS(SOI!A295))^$Y$2</f>
        <v>0.74458047446301101</v>
      </c>
      <c r="Z296" s="20">
        <f t="shared" si="115"/>
        <v>0.7206332325122341</v>
      </c>
      <c r="AA296" s="19">
        <f>+SIN((AVERAGE(H292:H303)+AVERAGE(H296:H299)/4)*($AA$19+AA295*$AA$18*AVERAGE(G292:G303))*$Y$20+$AA$17) - SIN($AA$17)</f>
        <v>-0.47145325752574863</v>
      </c>
      <c r="AB296" s="19">
        <f>+SIN((AVERAGE(H292:H303)+AVERAGE(H296:H299)*$AB$1)*($AA$19+AB295*$AA$18*AVERAGE(G292:G303))*$Y$20+$AA$17) - SIN($AA$17)+$AB$2</f>
        <v>0.69910540812073707</v>
      </c>
      <c r="AC296">
        <f t="shared" si="114"/>
        <v>0.16439999999999982</v>
      </c>
      <c r="AD296">
        <f t="shared" si="113"/>
        <v>1.1920864900379828</v>
      </c>
      <c r="AE296">
        <v>1</v>
      </c>
    </row>
    <row r="297" spans="1:31" x14ac:dyDescent="0.25">
      <c r="A297">
        <v>22.916666666666611</v>
      </c>
      <c r="B297" s="2">
        <v>1902.9166666666458</v>
      </c>
      <c r="C297">
        <f>+D297+($D$2+E297+F297)*SOI!A296*IF(B297&gt;$C$18, IF(B297&lt;$C$19,-1,1),1)</f>
        <v>675.77288206544665</v>
      </c>
      <c r="D297">
        <f>+$D$3*((1-$D$5)*SOI!D296+$D$5*SOI!D295) +   $D$4*((1-$D$5)*SOI!E296+$D$5*SOI!E295)</f>
        <v>0</v>
      </c>
      <c r="E297">
        <f t="shared" si="95"/>
        <v>486.38948120088708</v>
      </c>
      <c r="F297">
        <f t="shared" si="102"/>
        <v>-0.22194014660883643</v>
      </c>
      <c r="G297">
        <f t="shared" si="103"/>
        <v>486.16754105427822</v>
      </c>
      <c r="H297" s="21">
        <f t="shared" si="104"/>
        <v>-16.55474974060494</v>
      </c>
      <c r="I297" s="37">
        <f t="shared" si="96"/>
        <v>-608.55880137866473</v>
      </c>
      <c r="J297" s="1">
        <f t="shared" si="105"/>
        <v>-341.35251007401138</v>
      </c>
      <c r="K297" s="1">
        <f t="shared" si="106"/>
        <v>3.4605056396962866</v>
      </c>
      <c r="L297" s="1">
        <f t="shared" si="97"/>
        <v>-5.3362083971333137E-2</v>
      </c>
      <c r="M297" s="1">
        <f t="shared" si="98"/>
        <v>-3.9401243618026003</v>
      </c>
      <c r="N297" s="1">
        <f t="shared" si="99"/>
        <v>3.8664292164721059E-2</v>
      </c>
      <c r="O297" s="1">
        <f t="shared" si="100"/>
        <v>106.69618819226437</v>
      </c>
      <c r="P297" s="1">
        <f t="shared" si="101"/>
        <v>1.6336423646646808E-2</v>
      </c>
      <c r="Q297" s="1">
        <f t="shared" si="107"/>
        <v>-7.6239604933543995E-2</v>
      </c>
      <c r="R297" s="1">
        <f t="shared" si="108"/>
        <v>-13.855422070402847</v>
      </c>
      <c r="S297" s="1">
        <f t="shared" si="109"/>
        <v>-20.136319759585657</v>
      </c>
      <c r="T297" s="1">
        <f t="shared" si="110"/>
        <v>-59.82177754328012</v>
      </c>
      <c r="U297" s="1">
        <f t="shared" si="111"/>
        <v>109.86314166940782</v>
      </c>
      <c r="V297" s="1">
        <f t="shared" si="112"/>
        <v>-1.776637077475143E-2</v>
      </c>
      <c r="Y297" s="20">
        <f>+$Z$20*SIGN(SOI!A296)*(ABS(SOI!A296))^$Y$2</f>
        <v>0.70738960771407589</v>
      </c>
      <c r="Z297" s="20">
        <f t="shared" si="115"/>
        <v>0.71464129068249227</v>
      </c>
      <c r="AA297" s="19">
        <f>+SIN((AVERAGE(H293:H304)+AVERAGE(H297:H300)/4)*($AA$19+AA296*$AA$18*AVERAGE(G293:G304))*$Y$20+$AA$17) - SIN($AA$17)</f>
        <v>-0.416942782245322</v>
      </c>
      <c r="AB297" s="19">
        <f>+SIN((AVERAGE(H293:H304)+AVERAGE(H297:H300)*$AB$1)*($AA$19+AB296*$AA$18*AVERAGE(G293:G304))*$Y$20+$AA$17) - SIN($AA$17)+$AB$2</f>
        <v>0.70379735571394919</v>
      </c>
      <c r="AC297">
        <f t="shared" si="114"/>
        <v>0.16499999999999981</v>
      </c>
      <c r="AD297">
        <f t="shared" si="113"/>
        <v>1.1315840729278142</v>
      </c>
      <c r="AE297">
        <v>1</v>
      </c>
    </row>
    <row r="298" spans="1:31" x14ac:dyDescent="0.25">
      <c r="A298">
        <v>22.999999999999943</v>
      </c>
      <c r="B298" s="2">
        <v>1902.9999999999791</v>
      </c>
      <c r="C298">
        <f>+D298+($D$2+E298+F298)*SOI!A297*IF(B298&gt;$C$18, IF(B298&lt;$C$19,-1,1),1)</f>
        <v>6.6122315285659123</v>
      </c>
      <c r="D298">
        <f>+$D$3*((1-$D$5)*SOI!D297+$D$5*SOI!D296) +   $D$4*((1-$D$5)*SOI!E297+$D$5*SOI!E296)</f>
        <v>0</v>
      </c>
      <c r="E298">
        <f t="shared" si="95"/>
        <v>0.52174827446182803</v>
      </c>
      <c r="F298">
        <f t="shared" si="102"/>
        <v>4.4498543785952487</v>
      </c>
      <c r="G298">
        <f t="shared" si="103"/>
        <v>4.9716026530570767</v>
      </c>
      <c r="H298" s="21">
        <f t="shared" si="104"/>
        <v>-0.27114448578545214</v>
      </c>
      <c r="I298" s="37">
        <f t="shared" si="96"/>
        <v>-2.8491412355618455</v>
      </c>
      <c r="J298" s="1">
        <f t="shared" si="105"/>
        <v>34.950252816465571</v>
      </c>
      <c r="K298" s="1">
        <f t="shared" si="106"/>
        <v>47.431614702372933</v>
      </c>
      <c r="L298" s="1">
        <f t="shared" si="97"/>
        <v>1.1320566565490207</v>
      </c>
      <c r="M298" s="1">
        <f t="shared" si="98"/>
        <v>86.167941909229043</v>
      </c>
      <c r="N298" s="1">
        <f t="shared" si="99"/>
        <v>-2.7278059252038291</v>
      </c>
      <c r="O298" s="1">
        <f t="shared" si="100"/>
        <v>4.6442169199359258</v>
      </c>
      <c r="P298" s="1">
        <f t="shared" si="101"/>
        <v>-0.24248582851806547</v>
      </c>
      <c r="Q298" s="1">
        <f t="shared" si="107"/>
        <v>-117.63046996746657</v>
      </c>
      <c r="R298" s="1">
        <f t="shared" si="108"/>
        <v>-100.08532077674515</v>
      </c>
      <c r="S298" s="1">
        <f t="shared" si="109"/>
        <v>6.6511223060968199</v>
      </c>
      <c r="T298" s="1">
        <f t="shared" si="110"/>
        <v>55.240587209791698</v>
      </c>
      <c r="U298" s="1">
        <f t="shared" si="111"/>
        <v>-7.6347148225293608</v>
      </c>
      <c r="V298" s="1">
        <f t="shared" si="112"/>
        <v>-18.605078253688827</v>
      </c>
      <c r="Y298" s="20">
        <f>+$Z$20*SIGN(SOI!A297)*(ABS(SOI!A297))^$Y$2</f>
        <v>0.6919537898703898</v>
      </c>
      <c r="Z298" s="20">
        <f t="shared" si="115"/>
        <v>0.65932081198952819</v>
      </c>
      <c r="AA298" s="19">
        <f>+SIN((AVERAGE(H294:H305)+AVERAGE(H298:H301)/4)*($AA$19+AA297*$AA$18*AVERAGE(G294:G305))*$Y$20+$AA$17) - SIN($AA$17)</f>
        <v>0.63342288406672687</v>
      </c>
      <c r="AB298" s="19">
        <f>+SIN((AVERAGE(H294:H305)+AVERAGE(H298:H301)*$AB$1)*($AA$19+AB297*$AA$18*AVERAGE(G294:G305))*$Y$20+$AA$17) - SIN($AA$17)+$AB$2</f>
        <v>0.71076785450512259</v>
      </c>
      <c r="AC298">
        <f t="shared" si="114"/>
        <v>0.1655999999999998</v>
      </c>
      <c r="AD298">
        <f t="shared" si="113"/>
        <v>2.5897927922801323E-2</v>
      </c>
      <c r="AE298">
        <v>1</v>
      </c>
    </row>
    <row r="299" spans="1:31" x14ac:dyDescent="0.25">
      <c r="A299">
        <v>23.083333333333275</v>
      </c>
      <c r="B299" s="2">
        <v>1903.0833333333123</v>
      </c>
      <c r="C299">
        <f>+D299+($D$2+E299+F299)*SOI!A298*IF(B299&gt;$C$18, IF(B299&lt;$C$19,-1,1),1)</f>
        <v>-26.256209267202873</v>
      </c>
      <c r="D299">
        <f>+$D$3*((1-$D$5)*SOI!D298+$D$5*SOI!D297) +   $D$4*((1-$D$5)*SOI!E298+$D$5*SOI!E297)</f>
        <v>0</v>
      </c>
      <c r="E299">
        <f t="shared" si="95"/>
        <v>-28.465519440644684</v>
      </c>
      <c r="F299">
        <f t="shared" si="102"/>
        <v>0.23303635763084579</v>
      </c>
      <c r="G299">
        <f t="shared" si="103"/>
        <v>-28.23248308301384</v>
      </c>
      <c r="H299" s="21">
        <f t="shared" si="104"/>
        <v>-0.28541186060443763</v>
      </c>
      <c r="I299" s="37">
        <f t="shared" si="96"/>
        <v>6.4834027114223787</v>
      </c>
      <c r="J299" s="1">
        <f t="shared" si="105"/>
        <v>0.23326948295970107</v>
      </c>
      <c r="K299" s="1">
        <f t="shared" si="106"/>
        <v>-8.8198063969498905E-2</v>
      </c>
      <c r="L299" s="1">
        <f t="shared" si="97"/>
        <v>1.1151510575269983E-3</v>
      </c>
      <c r="M299" s="1">
        <f t="shared" si="98"/>
        <v>-0.25273436911764924</v>
      </c>
      <c r="N299" s="1">
        <f t="shared" si="99"/>
        <v>-0.23447136164850726</v>
      </c>
      <c r="O299" s="1">
        <f t="shared" si="100"/>
        <v>-24.382874069736257</v>
      </c>
      <c r="P299" s="1">
        <f t="shared" si="101"/>
        <v>-8.7184557539916357E-2</v>
      </c>
      <c r="Q299" s="1">
        <f t="shared" si="107"/>
        <v>2.9656148958878567E-2</v>
      </c>
      <c r="R299" s="1">
        <f t="shared" si="108"/>
        <v>-5.7418828532503303E-2</v>
      </c>
      <c r="S299" s="1">
        <f t="shared" si="109"/>
        <v>-1.3009490585985535</v>
      </c>
      <c r="T299" s="1">
        <f t="shared" si="110"/>
        <v>-0.28569077925871611</v>
      </c>
      <c r="U299" s="1">
        <f t="shared" si="111"/>
        <v>6.246475559282354</v>
      </c>
      <c r="V299" s="1">
        <f t="shared" si="112"/>
        <v>-0.57499099550111665</v>
      </c>
      <c r="Y299" s="20">
        <f>+$Z$20*SIGN(SOI!A298)*(ABS(SOI!A298))^$Y$2</f>
        <v>0.57861903838411888</v>
      </c>
      <c r="Z299" s="20">
        <f t="shared" si="115"/>
        <v>0.60128815717091377</v>
      </c>
      <c r="AA299" s="19">
        <f>+SIN((AVERAGE(H295:H306)+AVERAGE(H299:H302)/4)*($AA$19+AA298*$AA$18*AVERAGE(G295:G306))*$Y$20+$AA$17) - SIN($AA$17)</f>
        <v>0.68500271190717466</v>
      </c>
      <c r="AB299" s="19">
        <f>+SIN((AVERAGE(H295:H306)+AVERAGE(H299:H302)*$AB$1)*($AA$19+AB298*$AA$18*AVERAGE(G295:G306))*$Y$20+$AA$17) - SIN($AA$17)+$AB$2</f>
        <v>0.67580457901836666</v>
      </c>
      <c r="AC299">
        <f t="shared" si="114"/>
        <v>0.16619999999999979</v>
      </c>
      <c r="AD299">
        <f t="shared" si="113"/>
        <v>8.3714554736260882E-2</v>
      </c>
      <c r="AE299">
        <v>1</v>
      </c>
    </row>
    <row r="300" spans="1:31" x14ac:dyDescent="0.25">
      <c r="A300">
        <v>23.166666666666607</v>
      </c>
      <c r="B300" s="2">
        <v>1903.1666666666456</v>
      </c>
      <c r="C300">
        <f>+D300+($D$2+E300+F300)*SOI!A299*IF(B300&gt;$C$18, IF(B300&lt;$C$19,-1,1),1)</f>
        <v>-7.6912653106220263</v>
      </c>
      <c r="D300">
        <f>+$D$3*((1-$D$5)*SOI!D299+$D$5*SOI!D298) +   $D$4*((1-$D$5)*SOI!E299+$D$5*SOI!E298)</f>
        <v>0</v>
      </c>
      <c r="E300">
        <f t="shared" si="95"/>
        <v>-8.5511418279045728</v>
      </c>
      <c r="F300">
        <f t="shared" si="102"/>
        <v>-1.1846370463005238</v>
      </c>
      <c r="G300">
        <f t="shared" si="103"/>
        <v>-9.7357788742050957</v>
      </c>
      <c r="H300" s="21">
        <f t="shared" si="104"/>
        <v>1.603531427974485</v>
      </c>
      <c r="I300" s="37">
        <f t="shared" si="96"/>
        <v>-6.1410180227505888</v>
      </c>
      <c r="J300" s="1">
        <f t="shared" si="105"/>
        <v>21.909297704785224</v>
      </c>
      <c r="K300" s="1">
        <f t="shared" si="106"/>
        <v>-22.710379406560364</v>
      </c>
      <c r="L300" s="1">
        <f t="shared" si="97"/>
        <v>-0.43879087104205011</v>
      </c>
      <c r="M300" s="1">
        <f t="shared" si="98"/>
        <v>25.060946043280609</v>
      </c>
      <c r="N300" s="1">
        <f t="shared" si="99"/>
        <v>0.83336031842400038</v>
      </c>
      <c r="O300" s="1">
        <f t="shared" si="100"/>
        <v>-2.2259792490194279</v>
      </c>
      <c r="P300" s="1">
        <f t="shared" si="101"/>
        <v>0.62494932991771368</v>
      </c>
      <c r="Q300" s="1">
        <f t="shared" si="107"/>
        <v>10.451795944763859</v>
      </c>
      <c r="R300" s="1">
        <f t="shared" si="108"/>
        <v>19.167605801012371</v>
      </c>
      <c r="S300" s="1">
        <f t="shared" si="109"/>
        <v>-4.3796628193311298</v>
      </c>
      <c r="T300" s="1">
        <f t="shared" si="110"/>
        <v>10.262574490235986</v>
      </c>
      <c r="U300" s="1">
        <f t="shared" si="111"/>
        <v>42.410916491889516</v>
      </c>
      <c r="V300" s="1">
        <f t="shared" si="112"/>
        <v>-14.649044356881477</v>
      </c>
      <c r="Y300" s="20">
        <f>+$Z$20*SIGN(SOI!A299)*(ABS(SOI!A299))^$Y$2</f>
        <v>0.53329164325823253</v>
      </c>
      <c r="Z300" s="20">
        <f t="shared" si="115"/>
        <v>0.49063687263903605</v>
      </c>
      <c r="AA300" s="19">
        <f>+SIN((AVERAGE(H296:H307)+AVERAGE(H300:H303)/4)*($AA$19+AA299*$AA$18*AVERAGE(G296:G307))*$Y$20+$AA$17) - SIN($AA$17)</f>
        <v>0.69545760603666995</v>
      </c>
      <c r="AB300" s="19">
        <f>+SIN((AVERAGE(H296:H307)+AVERAGE(H300:H303)*$AB$1)*($AA$19+AB299*$AA$18*AVERAGE(G296:G307))*$Y$20+$AA$17) - SIN($AA$17)+$AB$2</f>
        <v>0.67627274216364563</v>
      </c>
      <c r="AC300">
        <f t="shared" si="114"/>
        <v>0.16679999999999978</v>
      </c>
      <c r="AD300">
        <f t="shared" si="113"/>
        <v>0.2048207333976339</v>
      </c>
      <c r="AE300">
        <v>1</v>
      </c>
    </row>
    <row r="301" spans="1:31" x14ac:dyDescent="0.25">
      <c r="A301">
        <v>23.24999999999994</v>
      </c>
      <c r="B301" s="2">
        <v>1903.2499999999789</v>
      </c>
      <c r="C301">
        <f>+D301+($D$2+E301+F301)*SOI!A300*IF(B301&gt;$C$18, IF(B301&lt;$C$19,-1,1),1)</f>
        <v>-5.8970421338027794</v>
      </c>
      <c r="D301">
        <f>+$D$3*((1-$D$5)*SOI!D300+$D$5*SOI!D299) +   $D$4*((1-$D$5)*SOI!E300+$D$5*SOI!E299)</f>
        <v>0</v>
      </c>
      <c r="E301">
        <f t="shared" si="95"/>
        <v>-16.428314483894724</v>
      </c>
      <c r="F301">
        <f t="shared" si="102"/>
        <v>4.7641889998115916E-2</v>
      </c>
      <c r="G301">
        <f t="shared" si="103"/>
        <v>-16.380672593896609</v>
      </c>
      <c r="H301" s="21">
        <f t="shared" si="104"/>
        <v>-0.58738117972101311</v>
      </c>
      <c r="I301" s="37">
        <f t="shared" si="96"/>
        <v>-19.916246824134653</v>
      </c>
      <c r="J301" s="1">
        <f t="shared" si="105"/>
        <v>-4.0646014829899757</v>
      </c>
      <c r="K301" s="1">
        <f t="shared" si="106"/>
        <v>-1.1874378830058823E-2</v>
      </c>
      <c r="L301" s="1">
        <f t="shared" si="97"/>
        <v>2.9095733136207062E-2</v>
      </c>
      <c r="M301" s="1">
        <f t="shared" si="98"/>
        <v>-1.4335731165589545</v>
      </c>
      <c r="N301" s="1">
        <f t="shared" si="99"/>
        <v>-1.3049950784449369E-2</v>
      </c>
      <c r="O301" s="1">
        <f t="shared" si="100"/>
        <v>-0.74086262871033182</v>
      </c>
      <c r="P301" s="1">
        <f t="shared" si="101"/>
        <v>-1.4806179808260145E-2</v>
      </c>
      <c r="Q301" s="1">
        <f t="shared" si="107"/>
        <v>9.3624468584798289E-3</v>
      </c>
      <c r="R301" s="1">
        <f t="shared" si="108"/>
        <v>5.5684386668832395E-2</v>
      </c>
      <c r="S301" s="1">
        <f t="shared" si="109"/>
        <v>0.22242513409252315</v>
      </c>
      <c r="T301" s="1">
        <f t="shared" si="110"/>
        <v>-0.22648769942396049</v>
      </c>
      <c r="U301" s="1">
        <f t="shared" si="111"/>
        <v>-3.2586896256099043</v>
      </c>
      <c r="V301" s="1">
        <f t="shared" si="112"/>
        <v>-5.434799956152093E-3</v>
      </c>
      <c r="Y301" s="20">
        <f>+$Z$20*SIGN(SOI!A300)*(ABS(SOI!A300))^$Y$2</f>
        <v>0.35999993627475674</v>
      </c>
      <c r="Z301" s="20">
        <f t="shared" si="115"/>
        <v>0.2345183318729791</v>
      </c>
      <c r="AA301" s="19">
        <f>+SIN((AVERAGE(H297:H308)+AVERAGE(H301:H304)/4)*($AA$19+AA300*$AA$18*AVERAGE(G297:G308))*$Y$20+$AA$17) - SIN($AA$17)</f>
        <v>0.70912647512305149</v>
      </c>
      <c r="AB301" s="19">
        <f>+SIN((AVERAGE(H297:H308)+AVERAGE(H301:H304)*$AB$1)*($AA$19+AB300*$AA$18*AVERAGE(G297:G308))*$Y$20+$AA$17) - SIN($AA$17)+$AB$2</f>
        <v>0.70842113843314469</v>
      </c>
      <c r="AC301">
        <f t="shared" si="114"/>
        <v>0.16739999999999977</v>
      </c>
      <c r="AD301">
        <f t="shared" si="113"/>
        <v>0.47460814325007239</v>
      </c>
      <c r="AE301">
        <v>1</v>
      </c>
    </row>
    <row r="302" spans="1:31" x14ac:dyDescent="0.25">
      <c r="A302">
        <v>23.333333333333272</v>
      </c>
      <c r="B302" s="2">
        <v>1903.3333333333121</v>
      </c>
      <c r="C302">
        <f>+D302+($D$2+E302+F302)*SOI!A301*IF(B302&gt;$C$18, IF(B302&lt;$C$19,-1,1),1)</f>
        <v>0.29219810222524728</v>
      </c>
      <c r="D302">
        <f>+$D$3*((1-$D$5)*SOI!D301+$D$5*SOI!D300) +   $D$4*((1-$D$5)*SOI!E301+$D$5*SOI!E300)</f>
        <v>0</v>
      </c>
      <c r="E302">
        <f t="shared" si="95"/>
        <v>-1.8224715652253156</v>
      </c>
      <c r="F302">
        <f t="shared" si="102"/>
        <v>-1.0995094570271569</v>
      </c>
      <c r="G302">
        <f t="shared" si="103"/>
        <v>-2.9219810222524725</v>
      </c>
      <c r="H302" s="21">
        <f t="shared" si="104"/>
        <v>0.71978639275540601</v>
      </c>
      <c r="I302" s="37">
        <f t="shared" si="96"/>
        <v>-2.6700754323961799</v>
      </c>
      <c r="J302" s="1">
        <f t="shared" si="105"/>
        <v>12.573570651601191</v>
      </c>
      <c r="K302" s="1">
        <f t="shared" si="106"/>
        <v>-0.57382524219149611</v>
      </c>
      <c r="L302" s="1">
        <f t="shared" si="97"/>
        <v>-0.40078607382993214</v>
      </c>
      <c r="M302" s="1">
        <f t="shared" si="98"/>
        <v>33.07839831315728</v>
      </c>
      <c r="N302" s="1">
        <f t="shared" si="99"/>
        <v>-0.45851741737037188</v>
      </c>
      <c r="O302" s="1">
        <f t="shared" si="100"/>
        <v>-1.9201173584866591</v>
      </c>
      <c r="P302" s="1">
        <f t="shared" si="101"/>
        <v>2.0041875697900814E-2</v>
      </c>
      <c r="Q302" s="1">
        <f t="shared" si="107"/>
        <v>-7.590335169782759</v>
      </c>
      <c r="R302" s="1">
        <f t="shared" si="108"/>
        <v>-6.0523085354333945</v>
      </c>
      <c r="S302" s="1">
        <f t="shared" si="109"/>
        <v>1.0477239116836325</v>
      </c>
      <c r="T302" s="1">
        <f t="shared" si="110"/>
        <v>8.0857074466087973</v>
      </c>
      <c r="U302" s="1">
        <f t="shared" si="111"/>
        <v>0.59136330712999086</v>
      </c>
      <c r="V302" s="1">
        <f t="shared" si="112"/>
        <v>0.25847936138230571</v>
      </c>
      <c r="Y302" s="20">
        <f>+$Z$20*SIGN(SOI!A301)*(ABS(SOI!A301))^$Y$2</f>
        <v>-0.18973658391405196</v>
      </c>
      <c r="Z302" s="20">
        <f t="shared" si="115"/>
        <v>0.16445772382959675</v>
      </c>
      <c r="AA302" s="19">
        <f>+SIN((AVERAGE(H298:H309)+AVERAGE(H302:H305)/4)*($AA$19+AA301*$AA$18*AVERAGE(G298:G309))*$Y$20+$AA$17) - SIN($AA$17)</f>
        <v>-0.37748564947872304</v>
      </c>
      <c r="AB302" s="19">
        <f>+SIN((AVERAGE(H298:H309)+AVERAGE(H302:H305)*$AB$1)*($AA$19+AB301*$AA$18*AVERAGE(G298:G309))*$Y$20+$AA$17) - SIN($AA$17)+$AB$2</f>
        <v>-0.33757925311417947</v>
      </c>
      <c r="AC302">
        <f t="shared" si="114"/>
        <v>0.16799999999999976</v>
      </c>
      <c r="AD302">
        <f t="shared" si="113"/>
        <v>0.54194337330831976</v>
      </c>
      <c r="AE302">
        <v>1</v>
      </c>
    </row>
    <row r="303" spans="1:31" x14ac:dyDescent="0.25">
      <c r="A303">
        <v>23.416666666666604</v>
      </c>
      <c r="B303" s="2">
        <v>1903.4166666666454</v>
      </c>
      <c r="C303">
        <f>+D303+($D$2+E303+F303)*SOI!A302*IF(B303&gt;$C$18, IF(B303&lt;$C$19,-1,1),1)</f>
        <v>-1.6120717398605018</v>
      </c>
      <c r="D303">
        <f>+$D$3*((1-$D$5)*SOI!D302+$D$5*SOI!D301) +   $D$4*((1-$D$5)*SOI!E302+$D$5*SOI!E301)</f>
        <v>0</v>
      </c>
      <c r="E303">
        <f t="shared" si="95"/>
        <v>-5.5328589204252596</v>
      </c>
      <c r="F303">
        <f t="shared" si="102"/>
        <v>-2.600914805923038E-2</v>
      </c>
      <c r="G303">
        <f t="shared" si="103"/>
        <v>-5.5588680684844896</v>
      </c>
      <c r="H303" s="21">
        <f t="shared" si="104"/>
        <v>-0.14303129704138318</v>
      </c>
      <c r="I303" s="37">
        <f t="shared" si="96"/>
        <v>-2.3677381793109165</v>
      </c>
      <c r="J303" s="1">
        <f t="shared" si="105"/>
        <v>0.13972993014161458</v>
      </c>
      <c r="K303" s="1">
        <f t="shared" si="106"/>
        <v>-6.2962273115040144E-5</v>
      </c>
      <c r="L303" s="1">
        <f t="shared" si="97"/>
        <v>-1.1315653446329557E-4</v>
      </c>
      <c r="M303" s="1">
        <f t="shared" si="98"/>
        <v>0.41453875773583482</v>
      </c>
      <c r="N303" s="1">
        <f t="shared" si="99"/>
        <v>-1.5927112979202209E-2</v>
      </c>
      <c r="O303" s="1">
        <f t="shared" si="100"/>
        <v>-5.4311195044723499</v>
      </c>
      <c r="P303" s="1">
        <f t="shared" si="101"/>
        <v>2.7536612533835291E-3</v>
      </c>
      <c r="Q303" s="1">
        <f t="shared" si="107"/>
        <v>-3.3041735170107151E-3</v>
      </c>
      <c r="R303" s="1">
        <f t="shared" si="108"/>
        <v>-2.3363241495029611E-3</v>
      </c>
      <c r="S303" s="1">
        <f t="shared" si="109"/>
        <v>3.2272917309684478E-2</v>
      </c>
      <c r="T303" s="1">
        <f t="shared" si="110"/>
        <v>6.4572354838234869E-3</v>
      </c>
      <c r="U303" s="1">
        <f t="shared" si="111"/>
        <v>7.2050445370335531E-2</v>
      </c>
      <c r="V303" s="1">
        <f t="shared" si="112"/>
        <v>1.2336138727258826E-3</v>
      </c>
      <c r="Y303" s="20">
        <f>+$Z$20*SIGN(SOI!A302)*(ABS(SOI!A302))^$Y$2</f>
        <v>0.32310981912808551</v>
      </c>
      <c r="Z303" s="20">
        <f t="shared" si="115"/>
        <v>-9.5542237625035206E-2</v>
      </c>
      <c r="AA303" s="19">
        <f>+SIN((AVERAGE(H299:H310)+AVERAGE(H303:H306)/4)*($AA$19+AA302*$AA$18*AVERAGE(G299:G310))*$Y$20+$AA$17) - SIN($AA$17)</f>
        <v>0.1465131899396287</v>
      </c>
      <c r="AB303" s="19">
        <f>+SIN((AVERAGE(H299:H310)+AVERAGE(H303:H306)*$AB$1)*($AA$19+AB302*$AA$18*AVERAGE(G299:G310))*$Y$20+$AA$17) - SIN($AA$17)+$AB$2</f>
        <v>-1.9269171972629118E-2</v>
      </c>
      <c r="AC303">
        <f t="shared" si="114"/>
        <v>0.16859999999999975</v>
      </c>
      <c r="AD303">
        <f t="shared" si="113"/>
        <v>0.24205542756466392</v>
      </c>
      <c r="AE303">
        <v>1</v>
      </c>
    </row>
    <row r="304" spans="1:31" x14ac:dyDescent="0.25">
      <c r="A304">
        <v>23.499999999999936</v>
      </c>
      <c r="B304" s="2">
        <v>1903.4999999999786</v>
      </c>
      <c r="C304">
        <f>+D304+($D$2+E304+F304)*SOI!A303*IF(B304&gt;$C$18, IF(B304&lt;$C$19,-1,1),1)</f>
        <v>-4.0684366882524436</v>
      </c>
      <c r="D304">
        <f>+$D$3*((1-$D$5)*SOI!D303+$D$5*SOI!D302) +   $D$4*((1-$D$5)*SOI!E303+$D$5*SOI!E302)</f>
        <v>0</v>
      </c>
      <c r="E304">
        <f t="shared" si="95"/>
        <v>8.4195051289353877</v>
      </c>
      <c r="F304">
        <f t="shared" si="102"/>
        <v>-0.11657311209366616</v>
      </c>
      <c r="G304">
        <f t="shared" si="103"/>
        <v>8.3029320168417211</v>
      </c>
      <c r="H304" s="21">
        <f t="shared" si="104"/>
        <v>1.2865799144716585E-2</v>
      </c>
      <c r="I304" s="37">
        <f t="shared" si="96"/>
        <v>-4.0781717562257072</v>
      </c>
      <c r="J304" s="1">
        <f t="shared" si="105"/>
        <v>-0.39184195709949821</v>
      </c>
      <c r="K304" s="1">
        <f t="shared" si="106"/>
        <v>0.22484682550042873</v>
      </c>
      <c r="L304" s="1">
        <f t="shared" si="97"/>
        <v>-2.9621924924882508E-2</v>
      </c>
      <c r="M304" s="1">
        <f t="shared" si="98"/>
        <v>-0.67492389029739397</v>
      </c>
      <c r="N304" s="1">
        <f t="shared" si="99"/>
        <v>-0.10450217995442213</v>
      </c>
      <c r="O304" s="1">
        <f t="shared" si="100"/>
        <v>3.9981382556773486</v>
      </c>
      <c r="P304" s="1">
        <f t="shared" si="101"/>
        <v>5.1028733261826616E-2</v>
      </c>
      <c r="Q304" s="1">
        <f t="shared" si="107"/>
        <v>3.5297243819604571E-2</v>
      </c>
      <c r="R304" s="1">
        <f t="shared" si="108"/>
        <v>4.2987568654874651E-2</v>
      </c>
      <c r="S304" s="1">
        <f t="shared" si="109"/>
        <v>0.36471896773287799</v>
      </c>
      <c r="T304" s="1">
        <f t="shared" si="110"/>
        <v>-1.2443676502802521</v>
      </c>
      <c r="U304" s="1">
        <f t="shared" si="111"/>
        <v>2.2997084394386214</v>
      </c>
      <c r="V304" s="1">
        <f t="shared" si="112"/>
        <v>0.14999328193240216</v>
      </c>
      <c r="Y304" s="20">
        <f>+$Z$20*SIGN(SOI!A303)*(ABS(SOI!A303))^$Y$2</f>
        <v>-0.41999994808913915</v>
      </c>
      <c r="Z304" s="20">
        <f t="shared" si="115"/>
        <v>-0.14543377230777937</v>
      </c>
      <c r="AA304" s="19">
        <f>+SIN((AVERAGE(H300:H311)+AVERAGE(H304:H307)/4)*($AA$19+AA303*$AA$18*AVERAGE(G300:G311))*$Y$20+$AA$17) - SIN($AA$17)</f>
        <v>-1.383363109262481E-2</v>
      </c>
      <c r="AB304" s="19">
        <f>+SIN((AVERAGE(H300:H311)+AVERAGE(H304:H307)*$AB$1)*($AA$19+AB303*$AA$18*AVERAGE(G300:G311))*$Y$20+$AA$17) - SIN($AA$17)+$AB$2</f>
        <v>-0.19982758292759731</v>
      </c>
      <c r="AC304">
        <f t="shared" si="114"/>
        <v>0.16919999999999974</v>
      </c>
      <c r="AD304">
        <f t="shared" si="113"/>
        <v>0.13160014121515456</v>
      </c>
      <c r="AE304">
        <v>1</v>
      </c>
    </row>
    <row r="305" spans="1:31" x14ac:dyDescent="0.25">
      <c r="A305">
        <v>23.583333333333268</v>
      </c>
      <c r="B305" s="2">
        <v>1903.5833333333119</v>
      </c>
      <c r="C305">
        <f>+D305+($D$2+E305+F305)*SOI!A304*IF(B305&gt;$C$18, IF(B305&lt;$C$19,-1,1),1)</f>
        <v>-1.215219373152409</v>
      </c>
      <c r="D305">
        <f>+$D$3*((1-$D$5)*SOI!D304+$D$5*SOI!D303) +   $D$4*((1-$D$5)*SOI!E304+$D$5*SOI!E303)</f>
        <v>0</v>
      </c>
      <c r="E305">
        <f t="shared" si="95"/>
        <v>3.7761851558711825</v>
      </c>
      <c r="F305">
        <f t="shared" si="102"/>
        <v>2.1375385230095134E-2</v>
      </c>
      <c r="G305">
        <f t="shared" si="103"/>
        <v>3.7975605411012778</v>
      </c>
      <c r="H305" s="21">
        <f t="shared" si="104"/>
        <v>-7.905688542220346E-2</v>
      </c>
      <c r="I305" s="37">
        <f t="shared" si="96"/>
        <v>-4.3344011365742592</v>
      </c>
      <c r="J305" s="1">
        <f t="shared" si="105"/>
        <v>0.33581617386631463</v>
      </c>
      <c r="K305" s="1">
        <f t="shared" si="106"/>
        <v>7.7691186961712359E-5</v>
      </c>
      <c r="L305" s="1">
        <f t="shared" si="97"/>
        <v>1.486370279816873E-2</v>
      </c>
      <c r="M305" s="1">
        <f t="shared" si="98"/>
        <v>0.54422925607251582</v>
      </c>
      <c r="N305" s="1">
        <f t="shared" si="99"/>
        <v>7.0659830076374164E-3</v>
      </c>
      <c r="O305" s="1">
        <f t="shared" si="100"/>
        <v>1.3308603410395619E-2</v>
      </c>
      <c r="P305" s="1">
        <f t="shared" si="101"/>
        <v>-1.0556291449880755E-2</v>
      </c>
      <c r="Q305" s="1">
        <f t="shared" si="107"/>
        <v>1.9244875981796225E-3</v>
      </c>
      <c r="R305" s="1">
        <f t="shared" si="108"/>
        <v>2.4910405277243294E-3</v>
      </c>
      <c r="S305" s="1">
        <f t="shared" si="109"/>
        <v>-2.621013015769046E-2</v>
      </c>
      <c r="T305" s="1">
        <f t="shared" si="110"/>
        <v>2.0784382386811471E-3</v>
      </c>
      <c r="U305" s="1">
        <f t="shared" si="111"/>
        <v>-0.50563013865506767</v>
      </c>
      <c r="V305" s="1">
        <f t="shared" si="112"/>
        <v>2.0980490201468493E-3</v>
      </c>
      <c r="Y305" s="20">
        <f>+$Z$20*SIGN(SOI!A304)*(ABS(SOI!A304))^$Y$2</f>
        <v>-0.33941118796228448</v>
      </c>
      <c r="Z305" s="20">
        <f t="shared" si="115"/>
        <v>-0.40805636548728136</v>
      </c>
      <c r="AA305" s="19">
        <f>+SIN((AVERAGE(H301:H312)+AVERAGE(H305:H308)/4)*($AA$19+AA304*$AA$18*AVERAGE(G301:G312))*$Y$20+$AA$17) - SIN($AA$17)</f>
        <v>8.0478064570392693E-2</v>
      </c>
      <c r="AB305" s="19">
        <f>+SIN((AVERAGE(H301:H312)+AVERAGE(H305:H308)*$AB$1)*($AA$19+AB304*$AA$18*AVERAGE(G301:G312))*$Y$20+$AA$17) - SIN($AA$17)+$AB$2</f>
        <v>-7.326183766801983E-2</v>
      </c>
      <c r="AC305">
        <f t="shared" si="114"/>
        <v>0.16979999999999973</v>
      </c>
      <c r="AD305">
        <f t="shared" si="113"/>
        <v>0.48853443005767405</v>
      </c>
      <c r="AE305">
        <v>1</v>
      </c>
    </row>
    <row r="306" spans="1:31" x14ac:dyDescent="0.25">
      <c r="A306">
        <v>23.6666666666666</v>
      </c>
      <c r="B306" s="2">
        <v>1903.6666666666451</v>
      </c>
      <c r="C306">
        <f>+D306+($D$2+E306+F306)*SOI!A305*IF(B306&gt;$C$18, IF(B306&lt;$C$19,-1,1),1)</f>
        <v>-10.932663542586482</v>
      </c>
      <c r="D306">
        <f>+$D$3*((1-$D$5)*SOI!D305+$D$5*SOI!D304) +   $D$4*((1-$D$5)*SOI!E305+$D$5*SOI!E304)</f>
        <v>0</v>
      </c>
      <c r="E306">
        <f t="shared" si="95"/>
        <v>19.286725467290772</v>
      </c>
      <c r="F306">
        <f t="shared" si="102"/>
        <v>-1.0656195629799683</v>
      </c>
      <c r="G306">
        <f t="shared" si="103"/>
        <v>18.221105904310804</v>
      </c>
      <c r="H306" s="21">
        <f t="shared" si="104"/>
        <v>-2.8801110899168623</v>
      </c>
      <c r="I306" s="37">
        <f t="shared" si="96"/>
        <v>-22.393996917621216</v>
      </c>
      <c r="J306" s="1">
        <f t="shared" si="105"/>
        <v>-111.88134266440021</v>
      </c>
      <c r="K306" s="1">
        <f t="shared" si="106"/>
        <v>28.971811168310797</v>
      </c>
      <c r="L306" s="1">
        <f t="shared" si="97"/>
        <v>-0.4999418115864282</v>
      </c>
      <c r="M306" s="1">
        <f t="shared" si="98"/>
        <v>-35.094206911531849</v>
      </c>
      <c r="N306" s="1">
        <f t="shared" si="99"/>
        <v>0.20796077180472985</v>
      </c>
      <c r="O306" s="1">
        <f t="shared" si="100"/>
        <v>6.6343028221779807</v>
      </c>
      <c r="P306" s="1">
        <f t="shared" si="101"/>
        <v>0.23477941025985125</v>
      </c>
      <c r="Q306" s="1">
        <f t="shared" si="107"/>
        <v>-3.6523929559430037</v>
      </c>
      <c r="R306" s="1">
        <f t="shared" si="108"/>
        <v>-24.425625021971957</v>
      </c>
      <c r="S306" s="1">
        <f t="shared" si="109"/>
        <v>-3.9854789714784373</v>
      </c>
      <c r="T306" s="1">
        <f t="shared" si="110"/>
        <v>-34.849165101817057</v>
      </c>
      <c r="U306" s="1">
        <f t="shared" si="111"/>
        <v>58.101065967375312</v>
      </c>
      <c r="V306" s="1">
        <f t="shared" si="112"/>
        <v>-1.3733242794216145</v>
      </c>
      <c r="Y306" s="20">
        <f>+$Z$20*SIGN(SOI!A305)*(ABS(SOI!A305))^$Y$2</f>
        <v>-0.4647579604104205</v>
      </c>
      <c r="Z306" s="20">
        <f t="shared" si="115"/>
        <v>-0.39767117727718415</v>
      </c>
      <c r="AA306" s="19">
        <f>+SIN((AVERAGE(H302:H313)+AVERAGE(H306:H309)/4)*($AA$19+AA305*$AA$18*AVERAGE(G302:G313))*$Y$20+$AA$17) - SIN($AA$17)</f>
        <v>-0.27369025304857242</v>
      </c>
      <c r="AB306" s="19">
        <f>+SIN((AVERAGE(H302:H313)+AVERAGE(H306:H309)*$AB$1)*($AA$19+AB305*$AA$18*AVERAGE(G302:G313))*$Y$20+$AA$17) - SIN($AA$17)+$AB$2</f>
        <v>-0.14172591705780965</v>
      </c>
      <c r="AC306">
        <f t="shared" si="114"/>
        <v>0.17039999999999972</v>
      </c>
      <c r="AD306">
        <f t="shared" si="113"/>
        <v>0.12398092422861173</v>
      </c>
      <c r="AE306">
        <v>1</v>
      </c>
    </row>
    <row r="307" spans="1:31" x14ac:dyDescent="0.25">
      <c r="A307">
        <v>23.749999999999932</v>
      </c>
      <c r="B307" s="2">
        <v>1903.7499999999784</v>
      </c>
      <c r="C307">
        <f>+D307+($D$2+E307+F307)*SOI!A306*IF(B307&gt;$C$18, IF(B307&lt;$C$19,-1,1),1)</f>
        <v>-2.9094603732779647</v>
      </c>
      <c r="D307">
        <f>+$D$3*((1-$D$5)*SOI!D306+$D$5*SOI!D305) +   $D$4*((1-$D$5)*SOI!E306+$D$5*SOI!E305)</f>
        <v>0</v>
      </c>
      <c r="E307">
        <f t="shared" si="95"/>
        <v>6.9813909412342952</v>
      </c>
      <c r="F307">
        <f t="shared" si="102"/>
        <v>-5.4104338191521162E-2</v>
      </c>
      <c r="G307">
        <f t="shared" si="103"/>
        <v>6.9272866030427735</v>
      </c>
      <c r="H307" s="21">
        <f t="shared" si="104"/>
        <v>-8.164644031120924E-3</v>
      </c>
      <c r="I307" s="37">
        <f t="shared" si="96"/>
        <v>-4.2671945609213076</v>
      </c>
      <c r="J307" s="1">
        <f t="shared" si="105"/>
        <v>-0.88836835588715568</v>
      </c>
      <c r="K307" s="1">
        <f t="shared" si="106"/>
        <v>2.5084298596451932E-5</v>
      </c>
      <c r="L307" s="1">
        <f t="shared" si="97"/>
        <v>-2.0161979328328083E-3</v>
      </c>
      <c r="M307" s="1">
        <f t="shared" si="98"/>
        <v>-1.4623792373480182</v>
      </c>
      <c r="N307" s="1">
        <f t="shared" si="99"/>
        <v>4.4277452554809422E-2</v>
      </c>
      <c r="O307" s="1">
        <f t="shared" si="100"/>
        <v>6.5389377808591194</v>
      </c>
      <c r="P307" s="1">
        <f t="shared" si="101"/>
        <v>5.11399976528409E-5</v>
      </c>
      <c r="Q307" s="1">
        <f t="shared" si="107"/>
        <v>-3.2404347616166555E-2</v>
      </c>
      <c r="R307" s="1">
        <f t="shared" si="108"/>
        <v>-4.1293557744968006E-2</v>
      </c>
      <c r="S307" s="1">
        <f t="shared" si="109"/>
        <v>-0.16169349875963404</v>
      </c>
      <c r="T307" s="1">
        <f t="shared" si="110"/>
        <v>-0.13852175893336716</v>
      </c>
      <c r="U307" s="1">
        <f t="shared" si="111"/>
        <v>2.4115464273825279E-3</v>
      </c>
      <c r="V307" s="1">
        <f t="shared" si="112"/>
        <v>-6.3690550156836695E-5</v>
      </c>
      <c r="Y307" s="20">
        <f>+$Z$20*SIGN(SOI!A306)*(ABS(SOI!A306))^$Y$2</f>
        <v>-0.38884438345884748</v>
      </c>
      <c r="Z307" s="20">
        <f t="shared" si="115"/>
        <v>-0.45889006407412375</v>
      </c>
      <c r="AA307" s="19">
        <f>+SIN((AVERAGE(H303:H314)+AVERAGE(H307:H310)/4)*($AA$19+AA306*$AA$18*AVERAGE(G303:G314))*$Y$20+$AA$17) - SIN($AA$17)</f>
        <v>-0.15766929859022055</v>
      </c>
      <c r="AB307" s="19">
        <f>+SIN((AVERAGE(H303:H314)+AVERAGE(H307:H310)*$AB$1)*($AA$19+AB306*$AA$18*AVERAGE(G303:G314))*$Y$20+$AA$17) - SIN($AA$17)+$AB$2</f>
        <v>-3.3536735475181489E-2</v>
      </c>
      <c r="AC307">
        <f t="shared" si="114"/>
        <v>0.17099999999999971</v>
      </c>
      <c r="AD307">
        <f t="shared" si="113"/>
        <v>0.3012207654839032</v>
      </c>
      <c r="AE307">
        <v>1</v>
      </c>
    </row>
    <row r="308" spans="1:31" x14ac:dyDescent="0.25">
      <c r="A308">
        <v>23.833333333333265</v>
      </c>
      <c r="B308" s="2">
        <v>1903.8333333333117</v>
      </c>
      <c r="C308">
        <f>+D308+($D$2+E308+F308)*SOI!A307*IF(B308&gt;$C$18, IF(B308&lt;$C$19,-1,1),1)</f>
        <v>-27.002537356365323</v>
      </c>
      <c r="D308">
        <f>+$D$3*((1-$D$5)*SOI!D307+$D$5*SOI!D306) +   $D$4*((1-$D$5)*SOI!E307+$D$5*SOI!E306)</f>
        <v>0</v>
      </c>
      <c r="E308">
        <f t="shared" si="95"/>
        <v>36.513169616442063</v>
      </c>
      <c r="F308">
        <f t="shared" si="102"/>
        <v>-0.98351520017190097</v>
      </c>
      <c r="G308">
        <f t="shared" si="103"/>
        <v>35.529654416270162</v>
      </c>
      <c r="H308" s="21">
        <f t="shared" si="104"/>
        <v>0.41046295190365101</v>
      </c>
      <c r="I308" s="37">
        <f t="shared" si="96"/>
        <v>10.540671689415584</v>
      </c>
      <c r="J308" s="1">
        <f t="shared" si="105"/>
        <v>15.943638838746738</v>
      </c>
      <c r="K308" s="1">
        <f t="shared" si="106"/>
        <v>26.246282310336515</v>
      </c>
      <c r="L308" s="1">
        <f t="shared" si="97"/>
        <v>-0.1536240671537753</v>
      </c>
      <c r="M308" s="1">
        <f t="shared" si="98"/>
        <v>-10.624990202131793</v>
      </c>
      <c r="N308" s="1">
        <f t="shared" si="99"/>
        <v>0.90132995999548204</v>
      </c>
      <c r="O308" s="1">
        <f t="shared" si="100"/>
        <v>26.260962663726716</v>
      </c>
      <c r="P308" s="1">
        <f t="shared" si="101"/>
        <v>0.17486263034904168</v>
      </c>
      <c r="Q308" s="1">
        <f t="shared" si="107"/>
        <v>-4.7926199258099738</v>
      </c>
      <c r="R308" s="1">
        <f t="shared" si="108"/>
        <v>15.086130166526402</v>
      </c>
      <c r="S308" s="1">
        <f t="shared" si="109"/>
        <v>8.1305435627253893</v>
      </c>
      <c r="T308" s="1">
        <f t="shared" si="110"/>
        <v>-42.388449237936612</v>
      </c>
      <c r="U308" s="1">
        <f t="shared" si="111"/>
        <v>-20.368440202091676</v>
      </c>
      <c r="V308" s="1">
        <f t="shared" si="112"/>
        <v>-4.4331505915154841</v>
      </c>
      <c r="Y308" s="20">
        <f>+$Z$20*SIGN(SOI!A307)*(ABS(SOI!A307))^$Y$2</f>
        <v>-0.52306784835310327</v>
      </c>
      <c r="Z308" s="20">
        <f t="shared" si="115"/>
        <v>-0.50596084339760006</v>
      </c>
      <c r="AA308" s="19">
        <f>+SIN((AVERAGE(H304:H315)+AVERAGE(H308:H311)/4)*($AA$19+AA307*$AA$18*AVERAGE(G304:G315))*$Y$20+$AA$17) - SIN($AA$17)</f>
        <v>-0.28174904381197563</v>
      </c>
      <c r="AB308" s="19">
        <f>+SIN((AVERAGE(H304:H315)+AVERAGE(H308:H311)*$AB$1)*($AA$19+AB307*$AA$18*AVERAGE(G304:G315))*$Y$20+$AA$17) - SIN($AA$17)+$AB$2</f>
        <v>-5.3356905848455066E-2</v>
      </c>
      <c r="AC308">
        <f t="shared" si="114"/>
        <v>0.1715999999999997</v>
      </c>
      <c r="AD308">
        <f t="shared" si="113"/>
        <v>0.22421179958562443</v>
      </c>
      <c r="AE308">
        <v>1</v>
      </c>
    </row>
    <row r="309" spans="1:31" x14ac:dyDescent="0.25">
      <c r="A309">
        <v>23.916666666666597</v>
      </c>
      <c r="B309" s="2">
        <v>1903.9166666666449</v>
      </c>
      <c r="C309">
        <f>+D309+($D$2+E309+F309)*SOI!A308*IF(B309&gt;$C$18, IF(B309&lt;$C$19,-1,1),1)</f>
        <v>471.949170863772</v>
      </c>
      <c r="D309">
        <f>+$D$3*((1-$D$5)*SOI!D308+$D$5*SOI!D307) +   $D$4*((1-$D$5)*SOI!E308+$D$5*SOI!E307)</f>
        <v>0</v>
      </c>
      <c r="E309">
        <f t="shared" si="95"/>
        <v>-462.47332540606146</v>
      </c>
      <c r="F309">
        <f t="shared" si="102"/>
        <v>-0.22194014665614936</v>
      </c>
      <c r="G309">
        <f t="shared" si="103"/>
        <v>-462.69526555271761</v>
      </c>
      <c r="H309" s="21">
        <f t="shared" si="104"/>
        <v>4.4099032860125513</v>
      </c>
      <c r="I309" s="37">
        <f t="shared" si="96"/>
        <v>-483.0812852726811</v>
      </c>
      <c r="J309" s="1">
        <f t="shared" si="105"/>
        <v>227.84198383206171</v>
      </c>
      <c r="K309" s="1">
        <f t="shared" si="106"/>
        <v>-30.158599456186014</v>
      </c>
      <c r="L309" s="1">
        <f t="shared" si="97"/>
        <v>-0.21729541687830325</v>
      </c>
      <c r="M309" s="1">
        <f t="shared" si="98"/>
        <v>3.3130112993632768</v>
      </c>
      <c r="N309" s="1">
        <f t="shared" si="99"/>
        <v>-0.20654383303820767</v>
      </c>
      <c r="O309" s="1">
        <f t="shared" si="100"/>
        <v>-49.352126429159277</v>
      </c>
      <c r="P309" s="1">
        <f t="shared" si="101"/>
        <v>7.5588172437545731E-2</v>
      </c>
      <c r="Q309" s="1">
        <f t="shared" si="107"/>
        <v>-0.34244891388706594</v>
      </c>
      <c r="R309" s="1">
        <f t="shared" si="108"/>
        <v>-49.402915700962396</v>
      </c>
      <c r="S309" s="1">
        <f t="shared" si="109"/>
        <v>85.388607818445095</v>
      </c>
      <c r="T309" s="1">
        <f t="shared" si="110"/>
        <v>112.67668559045178</v>
      </c>
      <c r="U309" s="1">
        <f t="shared" si="111"/>
        <v>403.52136791900324</v>
      </c>
      <c r="V309" s="1">
        <f t="shared" si="112"/>
        <v>0.43913469165728475</v>
      </c>
      <c r="Y309" s="20">
        <f>+$Z$20*SIGN(SOI!A308)*(ABS(SOI!A308))^$Y$2</f>
        <v>-0.60597029838084926</v>
      </c>
      <c r="Z309" s="20">
        <f t="shared" si="115"/>
        <v>-0.54722611449995462</v>
      </c>
      <c r="AA309" s="19">
        <f>+SIN((AVERAGE(H305:H316)+AVERAGE(H309:H312)/4)*($AA$19+AA308*$AA$18*AVERAGE(G305:G316))*$Y$20+$AA$17) - SIN($AA$17)</f>
        <v>-0.23714954199765531</v>
      </c>
      <c r="AB309" s="19">
        <f>+SIN((AVERAGE(H305:H316)+AVERAGE(H309:H312)*$AB$1)*($AA$19+AB308*$AA$18*AVERAGE(G305:G316))*$Y$20+$AA$17) - SIN($AA$17)+$AB$2</f>
        <v>-2.5659215281273573E-2</v>
      </c>
      <c r="AC309">
        <f t="shared" si="114"/>
        <v>0.17219999999999969</v>
      </c>
      <c r="AD309">
        <f t="shared" si="113"/>
        <v>0.31007657250229931</v>
      </c>
      <c r="AE309">
        <v>1</v>
      </c>
    </row>
    <row r="310" spans="1:31" x14ac:dyDescent="0.25">
      <c r="A310">
        <v>23.999999999999929</v>
      </c>
      <c r="B310" s="2">
        <v>1903.9999999999782</v>
      </c>
      <c r="C310">
        <f>+D310+($D$2+E310+F310)*SOI!A309*IF(B310&gt;$C$18, IF(B310&lt;$C$19,-1,1),1)</f>
        <v>-0.69104103556339547</v>
      </c>
      <c r="D310">
        <f>+$D$3*((1-$D$5)*SOI!D309+$D$5*SOI!D308) +   $D$4*((1-$D$5)*SOI!E309+$D$5*SOI!E308)</f>
        <v>0</v>
      </c>
      <c r="E310">
        <f t="shared" si="95"/>
        <v>-3.5032228230217015</v>
      </c>
      <c r="F310">
        <f t="shared" si="102"/>
        <v>4.4498543785879967</v>
      </c>
      <c r="G310">
        <f t="shared" si="103"/>
        <v>0.94663155556629519</v>
      </c>
      <c r="H310" s="21">
        <f t="shared" si="104"/>
        <v>-2.703690917600492</v>
      </c>
      <c r="I310" s="37">
        <f t="shared" si="96"/>
        <v>-1.4842976978353277</v>
      </c>
      <c r="J310" s="1">
        <f t="shared" si="105"/>
        <v>-25.886262661705377</v>
      </c>
      <c r="K310" s="1">
        <f t="shared" si="106"/>
        <v>36.228157086764305</v>
      </c>
      <c r="L310" s="1">
        <f t="shared" si="97"/>
        <v>2.5132268422025454</v>
      </c>
      <c r="M310" s="1">
        <f t="shared" si="98"/>
        <v>-122.50610062804429</v>
      </c>
      <c r="N310" s="1">
        <f t="shared" si="99"/>
        <v>-0.22422195525199581</v>
      </c>
      <c r="O310" s="1">
        <f t="shared" si="100"/>
        <v>0.18716952322653649</v>
      </c>
      <c r="P310" s="1">
        <f t="shared" si="101"/>
        <v>-2.0700390138601135</v>
      </c>
      <c r="Q310" s="1">
        <f t="shared" si="107"/>
        <v>13.746637976944832</v>
      </c>
      <c r="R310" s="1">
        <f t="shared" si="108"/>
        <v>6.0933213746979877</v>
      </c>
      <c r="S310" s="1">
        <f t="shared" si="109"/>
        <v>0.2848174780304647</v>
      </c>
      <c r="T310" s="1">
        <f t="shared" si="110"/>
        <v>4.9424746556075103</v>
      </c>
      <c r="U310" s="1">
        <f t="shared" si="111"/>
        <v>-33.954084363985757</v>
      </c>
      <c r="V310" s="1">
        <f t="shared" si="112"/>
        <v>-13.055344496815907</v>
      </c>
      <c r="Y310" s="20">
        <f>+$Z$20*SIGN(SOI!A309)*(ABS(SOI!A309))^$Y$2</f>
        <v>-0.51264019676591122</v>
      </c>
      <c r="Z310" s="20">
        <f t="shared" si="115"/>
        <v>-0.55063404613499767</v>
      </c>
      <c r="AA310" s="19">
        <f>+SIN((AVERAGE(H306:H317)+AVERAGE(H310:H313)/4)*($AA$19+AA309*$AA$18*AVERAGE(G306:G317))*$Y$20+$AA$17) - SIN($AA$17)</f>
        <v>6.792956836477243E-2</v>
      </c>
      <c r="AB310" s="19">
        <f>+SIN((AVERAGE(H306:H317)+AVERAGE(H310:H313)*$AB$1)*($AA$19+AB309*$AA$18*AVERAGE(G306:G317))*$Y$20+$AA$17) - SIN($AA$17)+$AB$2</f>
        <v>7.7767780732723724E-3</v>
      </c>
      <c r="AC310">
        <f t="shared" si="114"/>
        <v>0.17279999999999968</v>
      </c>
      <c r="AD310">
        <f t="shared" si="113"/>
        <v>0.61856361449977015</v>
      </c>
      <c r="AE310">
        <v>1</v>
      </c>
    </row>
    <row r="311" spans="1:31" x14ac:dyDescent="0.25">
      <c r="A311">
        <v>24.083333333333261</v>
      </c>
      <c r="B311" s="2">
        <v>1904.0833333333114</v>
      </c>
      <c r="C311">
        <f>+D311+($D$2+E311+F311)*SOI!A310*IF(B311&gt;$C$18, IF(B311&lt;$C$19,-1,1),1)</f>
        <v>-22.298256386317188</v>
      </c>
      <c r="D311">
        <f>+$D$3*((1-$D$5)*SOI!D310+$D$5*SOI!D309) +   $D$4*((1-$D$5)*SOI!E310+$D$5*SOI!E309)</f>
        <v>0</v>
      </c>
      <c r="E311">
        <f t="shared" si="95"/>
        <v>27.992604637655546</v>
      </c>
      <c r="F311">
        <f t="shared" si="102"/>
        <v>0.23303635768266451</v>
      </c>
      <c r="G311">
        <f t="shared" si="103"/>
        <v>28.22564099533821</v>
      </c>
      <c r="H311" s="21">
        <f t="shared" si="104"/>
        <v>1.605324230286638</v>
      </c>
      <c r="I311" s="37">
        <f t="shared" si="96"/>
        <v>22.044858310890564</v>
      </c>
      <c r="J311" s="1">
        <f t="shared" si="105"/>
        <v>24.779243001201358</v>
      </c>
      <c r="K311" s="1">
        <f t="shared" si="106"/>
        <v>0.69858653702604256</v>
      </c>
      <c r="L311" s="1">
        <f t="shared" si="97"/>
        <v>2.5356178351614755E-2</v>
      </c>
      <c r="M311" s="1">
        <f t="shared" si="98"/>
        <v>-7.8956901977926499</v>
      </c>
      <c r="N311" s="1">
        <f t="shared" si="99"/>
        <v>0.10740300299863675</v>
      </c>
      <c r="O311" s="1">
        <f t="shared" si="100"/>
        <v>21.979256912238366</v>
      </c>
      <c r="P311" s="1">
        <f t="shared" si="101"/>
        <v>-3.36916686213092E-2</v>
      </c>
      <c r="Q311" s="1">
        <f t="shared" si="107"/>
        <v>-0.42439197957969504</v>
      </c>
      <c r="R311" s="1">
        <f t="shared" si="108"/>
        <v>2.7939012665451273</v>
      </c>
      <c r="S311" s="1">
        <f t="shared" si="109"/>
        <v>2.0262415821995523</v>
      </c>
      <c r="T311" s="1">
        <f t="shared" si="110"/>
        <v>5.8556408350351159</v>
      </c>
      <c r="U311" s="1">
        <f t="shared" si="111"/>
        <v>8.2077158194520141</v>
      </c>
      <c r="V311" s="1">
        <f t="shared" si="112"/>
        <v>0.1017819143871446</v>
      </c>
      <c r="Y311" s="20">
        <f>+$Z$20*SIGN(SOI!A310)*(ABS(SOI!A310))^$Y$2</f>
        <v>-0.53329164325823253</v>
      </c>
      <c r="Z311" s="20">
        <f t="shared" si="115"/>
        <v>-0.53303483062839196</v>
      </c>
      <c r="AA311" s="19">
        <f>+SIN((AVERAGE(H307:H318)+AVERAGE(H311:H314)/4)*($AA$19+AA310*$AA$18*AVERAGE(G307:G318))*$Y$20+$AA$17) - SIN($AA$17)</f>
        <v>-0.46585919549766464</v>
      </c>
      <c r="AB311" s="19">
        <f>+SIN((AVERAGE(H307:H318)+AVERAGE(H311:H314)*$AB$1)*($AA$19+AB310*$AA$18*AVERAGE(G307:G318))*$Y$20+$AA$17) - SIN($AA$17)+$AB$2</f>
        <v>-0.3817562086244326</v>
      </c>
      <c r="AC311">
        <f t="shared" si="114"/>
        <v>0.17339999999999967</v>
      </c>
      <c r="AD311">
        <f t="shared" si="113"/>
        <v>6.7175635130727329E-2</v>
      </c>
      <c r="AE311">
        <v>1</v>
      </c>
    </row>
    <row r="312" spans="1:31" x14ac:dyDescent="0.25">
      <c r="A312">
        <v>24.166666666666593</v>
      </c>
      <c r="B312" s="2">
        <v>1904.1666666666447</v>
      </c>
      <c r="C312">
        <f>+D312+($D$2+E312+F312)*SOI!A311*IF(B312&gt;$C$18, IF(B312&lt;$C$19,-1,1),1)</f>
        <v>-3.0987890805161964</v>
      </c>
      <c r="D312">
        <f>+$D$3*((1-$D$5)*SOI!D311+$D$5*SOI!D310) +   $D$4*((1-$D$5)*SOI!E311+$D$5*SOI!E310)</f>
        <v>0</v>
      </c>
      <c r="E312">
        <f t="shared" si="95"/>
        <v>4.8302712586983532</v>
      </c>
      <c r="F312">
        <f t="shared" si="102"/>
        <v>-1.1846370463263574</v>
      </c>
      <c r="G312">
        <f t="shared" si="103"/>
        <v>3.6456342123719958</v>
      </c>
      <c r="H312" s="21">
        <f t="shared" si="104"/>
        <v>0.26990337927844926</v>
      </c>
      <c r="I312" s="37">
        <f t="shared" si="96"/>
        <v>-0.37885227589637749</v>
      </c>
      <c r="J312" s="1">
        <f t="shared" si="105"/>
        <v>1.586136168920556</v>
      </c>
      <c r="K312" s="1">
        <f t="shared" si="106"/>
        <v>7.1875103263307094E-2</v>
      </c>
      <c r="L312" s="1">
        <f t="shared" si="97"/>
        <v>-8.9281807081797684E-2</v>
      </c>
      <c r="M312" s="1">
        <f t="shared" si="98"/>
        <v>29.40897883254101</v>
      </c>
      <c r="N312" s="1">
        <f t="shared" si="99"/>
        <v>-1.0277364976989189</v>
      </c>
      <c r="O312" s="1">
        <f t="shared" si="100"/>
        <v>3.2684913675175244</v>
      </c>
      <c r="P312" s="1">
        <f t="shared" si="101"/>
        <v>6.6201416111559101E-3</v>
      </c>
      <c r="Q312" s="1">
        <f t="shared" si="107"/>
        <v>-15.125939820508259</v>
      </c>
      <c r="R312" s="1">
        <f t="shared" si="108"/>
        <v>-1.7113106130559965</v>
      </c>
      <c r="S312" s="1">
        <f t="shared" si="109"/>
        <v>0.33321087549515671</v>
      </c>
      <c r="T312" s="1">
        <f t="shared" si="110"/>
        <v>-3.0661114825634712</v>
      </c>
      <c r="U312" s="1">
        <f t="shared" si="111"/>
        <v>2.7715942964833089E-2</v>
      </c>
      <c r="V312" s="1">
        <f t="shared" si="112"/>
        <v>0.19137302841372902</v>
      </c>
      <c r="Y312" s="20">
        <f>+$Z$20*SIGN(SOI!A311)*(ABS(SOI!A311))^$Y$2</f>
        <v>-0.55317265186103193</v>
      </c>
      <c r="Z312" s="20">
        <f t="shared" si="115"/>
        <v>-0.53186038286527737</v>
      </c>
      <c r="AA312" s="19">
        <f>+SIN((AVERAGE(H308:H319)+AVERAGE(H312:H315)/4)*($AA$19+AA311*$AA$18*AVERAGE(G308:G319))*$Y$20+$AA$17) - SIN($AA$17)</f>
        <v>-0.2873237814076875</v>
      </c>
      <c r="AB312" s="19">
        <f>+SIN((AVERAGE(H308:H319)+AVERAGE(H312:H315)*$AB$1)*($AA$19+AB311*$AA$18*AVERAGE(G308:G319))*$Y$20+$AA$17) - SIN($AA$17)+$AB$2</f>
        <v>-0.32254299357690491</v>
      </c>
      <c r="AC312">
        <f t="shared" si="114"/>
        <v>0.17399999999999965</v>
      </c>
      <c r="AD312">
        <f t="shared" si="113"/>
        <v>0.24453660145758987</v>
      </c>
      <c r="AE312">
        <v>1</v>
      </c>
    </row>
    <row r="313" spans="1:31" x14ac:dyDescent="0.25">
      <c r="A313">
        <v>24.249999999999925</v>
      </c>
      <c r="B313" s="2">
        <v>1904.2499999999779</v>
      </c>
      <c r="C313">
        <f>+D313+($D$2+E313+F313)*SOI!A312*IF(B313&gt;$C$18, IF(B313&lt;$C$19,-1,1),1)</f>
        <v>-11.741265481833308</v>
      </c>
      <c r="D313">
        <f>+$D$3*((1-$D$5)*SOI!D312+$D$5*SOI!D311) +   $D$4*((1-$D$5)*SOI!E312+$D$5*SOI!E311)</f>
        <v>0</v>
      </c>
      <c r="E313">
        <f t="shared" si="95"/>
        <v>16.259671279197015</v>
      </c>
      <c r="F313">
        <f t="shared" si="102"/>
        <v>4.7641890015913901E-2</v>
      </c>
      <c r="G313">
        <f t="shared" si="103"/>
        <v>16.307313169212929</v>
      </c>
      <c r="H313" s="21">
        <f t="shared" si="104"/>
        <v>-0.22311580312625626</v>
      </c>
      <c r="I313" s="37">
        <f t="shared" si="96"/>
        <v>-14.921686386289025</v>
      </c>
      <c r="J313" s="1">
        <f t="shared" si="105"/>
        <v>-0.67686010764283389</v>
      </c>
      <c r="K313" s="1">
        <f t="shared" si="106"/>
        <v>6.2340270102906957E-2</v>
      </c>
      <c r="L313" s="1">
        <f t="shared" si="97"/>
        <v>2.776947708987353E-2</v>
      </c>
      <c r="M313" s="1">
        <f t="shared" si="98"/>
        <v>-0.31863273210809784</v>
      </c>
      <c r="N313" s="1">
        <f t="shared" si="99"/>
        <v>2.1391979200709909E-2</v>
      </c>
      <c r="O313" s="1">
        <f t="shared" si="100"/>
        <v>5.2861096350203276</v>
      </c>
      <c r="P313" s="1">
        <f t="shared" si="101"/>
        <v>-1.1414684798279969E-2</v>
      </c>
      <c r="Q313" s="1">
        <f t="shared" si="107"/>
        <v>-3.4111592799302252E-3</v>
      </c>
      <c r="R313" s="1">
        <f t="shared" si="108"/>
        <v>-1.5200451281200343E-2</v>
      </c>
      <c r="S313" s="1">
        <f t="shared" si="109"/>
        <v>-0.27317211368909416</v>
      </c>
      <c r="T313" s="1">
        <f t="shared" si="110"/>
        <v>1.5423448779955973</v>
      </c>
      <c r="U313" s="1">
        <f t="shared" si="111"/>
        <v>-1.8822370180121117</v>
      </c>
      <c r="V313" s="1">
        <f t="shared" si="112"/>
        <v>6.8682573783496034E-3</v>
      </c>
      <c r="Y313" s="20">
        <f>+$Z$20*SIGN(SOI!A312)*(ABS(SOI!A312))^$Y$2</f>
        <v>-0.50911685347656788</v>
      </c>
      <c r="Z313" s="20">
        <f t="shared" si="115"/>
        <v>-0.48058758810427465</v>
      </c>
      <c r="AA313" s="19">
        <f>+SIN((AVERAGE(H309:H320)+AVERAGE(H313:H316)/4)*($AA$19+AA312*$AA$18*AVERAGE(G309:G320))*$Y$20+$AA$17) - SIN($AA$17)</f>
        <v>-0.32052803291755516</v>
      </c>
      <c r="AB313" s="19">
        <f>+SIN((AVERAGE(H309:H320)+AVERAGE(H313:H316)*$AB$1)*($AA$19+AB312*$AA$18*AVERAGE(G309:G320))*$Y$20+$AA$17) - SIN($AA$17)+$AB$2</f>
        <v>-0.37504504484641227</v>
      </c>
      <c r="AC313">
        <f t="shared" si="114"/>
        <v>0.17459999999999964</v>
      </c>
      <c r="AD313">
        <f t="shared" si="113"/>
        <v>0.16005955518671949</v>
      </c>
      <c r="AE313">
        <v>1</v>
      </c>
    </row>
    <row r="314" spans="1:31" x14ac:dyDescent="0.25">
      <c r="A314">
        <v>24.333333333333258</v>
      </c>
      <c r="B314" s="2">
        <v>1904.3333333333112</v>
      </c>
      <c r="C314">
        <f>+D314+($D$2+E314+F314)*SOI!A313*IF(B314&gt;$C$18, IF(B314&lt;$C$19,-1,1),1)</f>
        <v>1.2754554533045277</v>
      </c>
      <c r="D314">
        <f>+$D$3*((1-$D$5)*SOI!D313+$D$5*SOI!D312) +   $D$4*((1-$D$5)*SOI!E313+$D$5*SOI!E312)</f>
        <v>0</v>
      </c>
      <c r="E314">
        <f t="shared" si="95"/>
        <v>-2.0891291762332589</v>
      </c>
      <c r="F314">
        <f t="shared" si="102"/>
        <v>-1.0995094570280599</v>
      </c>
      <c r="G314">
        <f t="shared" si="103"/>
        <v>-3.188638633261319</v>
      </c>
      <c r="H314" s="21">
        <f t="shared" si="104"/>
        <v>-0.45810199913067901</v>
      </c>
      <c r="I314" s="37">
        <f t="shared" si="96"/>
        <v>3.34549747660847</v>
      </c>
      <c r="J314" s="1">
        <f t="shared" si="105"/>
        <v>7.8248671753710193</v>
      </c>
      <c r="K314" s="1">
        <f t="shared" si="106"/>
        <v>-0.52274434455952745</v>
      </c>
      <c r="L314" s="1">
        <f t="shared" si="97"/>
        <v>-0.69782768905636872</v>
      </c>
      <c r="M314" s="1">
        <f t="shared" si="98"/>
        <v>-16.429549092367804</v>
      </c>
      <c r="N314" s="1">
        <f t="shared" si="99"/>
        <v>-0.31577565090866383</v>
      </c>
      <c r="O314" s="1">
        <f t="shared" si="100"/>
        <v>-3.5343448766003399E-2</v>
      </c>
      <c r="P314" s="1">
        <f t="shared" si="101"/>
        <v>0.56968047138485056</v>
      </c>
      <c r="Q314" s="1">
        <f t="shared" si="107"/>
        <v>2.5963601040872586</v>
      </c>
      <c r="R314" s="1">
        <f t="shared" si="108"/>
        <v>-2.5939536326074109</v>
      </c>
      <c r="S314" s="1">
        <f t="shared" si="109"/>
        <v>-0.90407993984940882</v>
      </c>
      <c r="T314" s="1">
        <f t="shared" si="110"/>
        <v>0.25914017654761257</v>
      </c>
      <c r="U314" s="1">
        <f t="shared" si="111"/>
        <v>-21.06126815440572</v>
      </c>
      <c r="V314" s="1">
        <f t="shared" si="112"/>
        <v>5.0598965919877479</v>
      </c>
      <c r="Y314" s="20">
        <f>+$Z$20*SIGN(SOI!A313)*(ABS(SOI!A313))^$Y$2</f>
        <v>-0.37947325897522405</v>
      </c>
      <c r="Z314" s="20">
        <f t="shared" si="115"/>
        <v>-0.22136358190740271</v>
      </c>
      <c r="AA314" s="19">
        <f>+SIN((AVERAGE(H310:H321)+AVERAGE(H314:H317)/4)*($AA$19+AA313*$AA$18*AVERAGE(G310:G321))*$Y$20+$AA$17) - SIN($AA$17)</f>
        <v>-0.48199669441906107</v>
      </c>
      <c r="AB314" s="19">
        <f>+SIN((AVERAGE(H310:H321)+AVERAGE(H314:H317)*$AB$1)*($AA$19+AB313*$AA$18*AVERAGE(G310:G321))*$Y$20+$AA$17) - SIN($AA$17)+$AB$2</f>
        <v>-0.55088617717070099</v>
      </c>
      <c r="AC314">
        <f t="shared" si="114"/>
        <v>0.17519999999999963</v>
      </c>
      <c r="AD314">
        <f t="shared" si="113"/>
        <v>0.26063311251165833</v>
      </c>
      <c r="AE314">
        <v>1</v>
      </c>
    </row>
    <row r="315" spans="1:31" x14ac:dyDescent="0.25">
      <c r="A315">
        <v>24.41666666666659</v>
      </c>
      <c r="B315" s="2">
        <v>1904.4166666666445</v>
      </c>
      <c r="C315">
        <f>+D315+($D$2+E315+F315)*SOI!A314*IF(B315&gt;$C$18, IF(B315&lt;$C$19,-1,1),1)</f>
        <v>0.76825182097456512</v>
      </c>
      <c r="D315">
        <f>+$D$3*((1-$D$5)*SOI!D314+$D$5*SOI!D313) +   $D$4*((1-$D$5)*SOI!E314+$D$5*SOI!E313)</f>
        <v>0</v>
      </c>
      <c r="E315">
        <f t="shared" si="95"/>
        <v>5.5135221550256786</v>
      </c>
      <c r="F315">
        <f t="shared" si="102"/>
        <v>-2.6009148064499388E-2</v>
      </c>
      <c r="G315">
        <f t="shared" si="103"/>
        <v>5.4875130069611791</v>
      </c>
      <c r="H315" s="21">
        <f t="shared" si="104"/>
        <v>-6.2045602719373295E-2</v>
      </c>
      <c r="I315" s="37">
        <f t="shared" si="96"/>
        <v>-5.13533285489292</v>
      </c>
      <c r="J315" s="1">
        <f t="shared" si="105"/>
        <v>-0.54442635501043235</v>
      </c>
      <c r="K315" s="1">
        <f t="shared" si="106"/>
        <v>5.6151385587764622E-3</v>
      </c>
      <c r="L315" s="1">
        <f t="shared" si="97"/>
        <v>-4.7931697895389298E-3</v>
      </c>
      <c r="M315" s="1">
        <f t="shared" si="98"/>
        <v>-0.74469753988871967</v>
      </c>
      <c r="N315" s="1">
        <f t="shared" si="99"/>
        <v>1.0745161070273065E-2</v>
      </c>
      <c r="O315" s="1">
        <f t="shared" si="100"/>
        <v>2.8867518617199157</v>
      </c>
      <c r="P315" s="1">
        <f t="shared" si="101"/>
        <v>1.0907552736947356E-2</v>
      </c>
      <c r="Q315" s="1">
        <f t="shared" si="107"/>
        <v>-4.004547899724242E-3</v>
      </c>
      <c r="R315" s="1">
        <f t="shared" si="108"/>
        <v>-6.1412767112699112E-3</v>
      </c>
      <c r="S315" s="1">
        <f t="shared" si="109"/>
        <v>-4.7222504391139765E-2</v>
      </c>
      <c r="T315" s="1">
        <f t="shared" si="110"/>
        <v>-0.14538175103067361</v>
      </c>
      <c r="U315" s="1">
        <f t="shared" si="111"/>
        <v>0.61899679257898566</v>
      </c>
      <c r="V315" s="1">
        <f t="shared" si="112"/>
        <v>-3.2966430191439574E-3</v>
      </c>
      <c r="Y315" s="20">
        <f>+$Z$20*SIGN(SOI!A314)*(ABS(SOI!A314))^$Y$2</f>
        <v>0.22449936672958373</v>
      </c>
      <c r="Z315" s="20">
        <f t="shared" si="115"/>
        <v>0.12154710804164896</v>
      </c>
      <c r="AA315" s="19">
        <f>+SIN((AVERAGE(H311:H322)+AVERAGE(H315:H318)/4)*($AA$19+AA314*$AA$18*AVERAGE(G311:G322))*$Y$20+$AA$17) - SIN($AA$17)</f>
        <v>-0.32810818293773242</v>
      </c>
      <c r="AB315" s="19">
        <f>+SIN((AVERAGE(H311:H322)+AVERAGE(H315:H318)*$AB$1)*($AA$19+AB314*$AA$18*AVERAGE(G311:G322))*$Y$20+$AA$17) - SIN($AA$17)+$AB$2</f>
        <v>-0.28766112336187472</v>
      </c>
      <c r="AC315">
        <f t="shared" si="114"/>
        <v>0.17579999999999962</v>
      </c>
      <c r="AD315">
        <f t="shared" si="113"/>
        <v>0.44965529097938139</v>
      </c>
      <c r="AE315">
        <v>1</v>
      </c>
    </row>
    <row r="316" spans="1:31" x14ac:dyDescent="0.25">
      <c r="A316">
        <v>24.499999999999922</v>
      </c>
      <c r="B316" s="2">
        <v>1904.4999999999777</v>
      </c>
      <c r="C316">
        <f>+D316+($D$2+E316+F316)*SOI!A315*IF(B316&gt;$C$18, IF(B316&lt;$C$19,-1,1),1)</f>
        <v>-9.4390557864483799</v>
      </c>
      <c r="D316">
        <f>+$D$3*((1-$D$5)*SOI!D315+$D$5*SOI!D314) +   $D$4*((1-$D$5)*SOI!E315+$D$5*SOI!E314)</f>
        <v>0</v>
      </c>
      <c r="E316">
        <f t="shared" si="95"/>
        <v>-12.468834603171697</v>
      </c>
      <c r="F316">
        <f t="shared" si="102"/>
        <v>-0.11657311209280996</v>
      </c>
      <c r="G316">
        <f t="shared" si="103"/>
        <v>-12.585407715264507</v>
      </c>
      <c r="H316" s="21">
        <f t="shared" si="104"/>
        <v>-0.2749152577855154</v>
      </c>
      <c r="I316" s="37">
        <f t="shared" si="96"/>
        <v>1.4462043885569962</v>
      </c>
      <c r="J316" s="1">
        <f t="shared" si="105"/>
        <v>0.79483352443112065</v>
      </c>
      <c r="K316" s="1">
        <f t="shared" si="106"/>
        <v>-1.1197661628163047E-2</v>
      </c>
      <c r="L316" s="1">
        <f t="shared" si="97"/>
        <v>-2.5165711845814534E-3</v>
      </c>
      <c r="M316" s="1">
        <f t="shared" si="98"/>
        <v>-3.8606095279667438</v>
      </c>
      <c r="N316" s="1">
        <f t="shared" si="99"/>
        <v>7.9613451617249961E-2</v>
      </c>
      <c r="O316" s="1">
        <f t="shared" si="100"/>
        <v>-12.363566544543874</v>
      </c>
      <c r="P316" s="1">
        <f t="shared" si="101"/>
        <v>9.6732733787474653E-3</v>
      </c>
      <c r="Q316" s="1">
        <f t="shared" si="107"/>
        <v>-0.15381651765210372</v>
      </c>
      <c r="R316" s="1">
        <f t="shared" si="108"/>
        <v>6.6430760599819644E-2</v>
      </c>
      <c r="S316" s="1">
        <f t="shared" si="109"/>
        <v>9.8533433267040268E-2</v>
      </c>
      <c r="T316" s="1">
        <f t="shared" si="110"/>
        <v>0.32691181559671567</v>
      </c>
      <c r="U316" s="1">
        <f t="shared" si="111"/>
        <v>-0.15459506123000383</v>
      </c>
      <c r="V316" s="1">
        <f t="shared" si="112"/>
        <v>-2.1661652517989329E-2</v>
      </c>
      <c r="Y316" s="20">
        <f>+$Z$20*SIGN(SOI!A315)*(ABS(SOI!A315))^$Y$2</f>
        <v>0.51961521637058716</v>
      </c>
      <c r="Z316" s="20">
        <f t="shared" si="115"/>
        <v>0.39500756324291214</v>
      </c>
      <c r="AA316" s="19">
        <f>+SIN((AVERAGE(H312:H323)+AVERAGE(H316:H319)/4)*($AA$19+AA315*$AA$18*AVERAGE(G312:G323))*$Y$20+$AA$17) - SIN($AA$17)</f>
        <v>-0.26904684616463326</v>
      </c>
      <c r="AB316" s="19">
        <f>+SIN((AVERAGE(H312:H323)+AVERAGE(H316:H319)*$AB$1)*($AA$19+AB315*$AA$18*AVERAGE(G312:G323))*$Y$20+$AA$17) - SIN($AA$17)+$AB$2</f>
        <v>-0.22499767676477872</v>
      </c>
      <c r="AC316">
        <f t="shared" si="114"/>
        <v>0.17639999999999961</v>
      </c>
      <c r="AD316">
        <f t="shared" si="113"/>
        <v>0.66405440940754534</v>
      </c>
      <c r="AE316">
        <v>1</v>
      </c>
    </row>
    <row r="317" spans="1:31" x14ac:dyDescent="0.25">
      <c r="A317">
        <v>24.583333333333254</v>
      </c>
      <c r="B317" s="2">
        <v>1904.583333333311</v>
      </c>
      <c r="C317">
        <f>+D317+($D$2+E317+F317)*SOI!A316*IF(B317&gt;$C$18, IF(B317&lt;$C$19,-1,1),1)</f>
        <v>-1.9584071201262405</v>
      </c>
      <c r="D317">
        <f>+$D$3*((1-$D$5)*SOI!D316+$D$5*SOI!D315) +   $D$4*((1-$D$5)*SOI!E316+$D$5*SOI!E315)</f>
        <v>0</v>
      </c>
      <c r="E317">
        <f t="shared" si="95"/>
        <v>-3.6480552373202642</v>
      </c>
      <c r="F317">
        <f t="shared" si="102"/>
        <v>2.1375385234633892E-2</v>
      </c>
      <c r="G317">
        <f t="shared" si="103"/>
        <v>-3.6266798520856303</v>
      </c>
      <c r="H317" s="21">
        <f t="shared" si="104"/>
        <v>-8.9871948709079719E-2</v>
      </c>
      <c r="I317" s="37">
        <f t="shared" si="96"/>
        <v>-2.7783715052509081</v>
      </c>
      <c r="J317" s="1">
        <f t="shared" si="105"/>
        <v>0.17490013631823639</v>
      </c>
      <c r="K317" s="1">
        <f t="shared" si="106"/>
        <v>-4.8549688543703866E-4</v>
      </c>
      <c r="L317" s="1">
        <f t="shared" si="97"/>
        <v>8.7419581528553666E-3</v>
      </c>
      <c r="M317" s="1">
        <f t="shared" si="98"/>
        <v>0.44219029692059403</v>
      </c>
      <c r="N317" s="1">
        <f t="shared" si="99"/>
        <v>-2.2004958840855036E-2</v>
      </c>
      <c r="O317" s="1">
        <f t="shared" si="100"/>
        <v>-2.1426553956086685</v>
      </c>
      <c r="P317" s="1">
        <f t="shared" si="101"/>
        <v>-6.9666582727850228E-4</v>
      </c>
      <c r="Q317" s="1">
        <f t="shared" si="107"/>
        <v>-4.869567752605314E-3</v>
      </c>
      <c r="R317" s="1">
        <f t="shared" si="108"/>
        <v>-4.0403343331032052E-3</v>
      </c>
      <c r="S317" s="1">
        <f t="shared" si="109"/>
        <v>5.2321280486470591E-2</v>
      </c>
      <c r="T317" s="1">
        <f t="shared" si="110"/>
        <v>-0.19680615629458806</v>
      </c>
      <c r="U317" s="1">
        <f t="shared" si="111"/>
        <v>-2.138982853762322E-2</v>
      </c>
      <c r="V317" s="1">
        <f t="shared" si="112"/>
        <v>-4.3119800107460605E-4</v>
      </c>
      <c r="Y317" s="20">
        <f>+$Z$20*SIGN(SOI!A316)*(ABS(SOI!A316))^$Y$2</f>
        <v>0.4409081066285655</v>
      </c>
      <c r="Z317" s="20">
        <f t="shared" si="115"/>
        <v>0.34017442504159207</v>
      </c>
      <c r="AA317" s="19">
        <f>+SIN((AVERAGE(H313:H324)+AVERAGE(H317:H320)/4)*($AA$19+AA316*$AA$18*AVERAGE(G313:G324))*$Y$20+$AA$17) - SIN($AA$17)</f>
        <v>-0.24238840582728829</v>
      </c>
      <c r="AB317" s="19">
        <f>+SIN((AVERAGE(H313:H324)+AVERAGE(H317:H320)*$AB$1)*($AA$19+AB316*$AA$18*AVERAGE(G313:G324))*$Y$20+$AA$17) - SIN($AA$17)+$AB$2</f>
        <v>-0.10846901049569935</v>
      </c>
      <c r="AC317">
        <f t="shared" si="114"/>
        <v>0.1769999999999996</v>
      </c>
      <c r="AD317">
        <f t="shared" si="113"/>
        <v>0.58256283086888039</v>
      </c>
      <c r="AE317">
        <v>1</v>
      </c>
    </row>
    <row r="318" spans="1:31" x14ac:dyDescent="0.25">
      <c r="A318">
        <v>24.666666666666586</v>
      </c>
      <c r="B318" s="2">
        <v>1904.6666666666442</v>
      </c>
      <c r="C318">
        <f>+D318+($D$2+E318+F318)*SOI!A317*IF(B318&gt;$C$18, IF(B318&lt;$C$19,-1,1),1)</f>
        <v>-0.24587281239900358</v>
      </c>
      <c r="D318">
        <f>+$D$3*((1-$D$5)*SOI!D317+$D$5*SOI!D316) +   $D$4*((1-$D$5)*SOI!E317+$D$5*SOI!E316)</f>
        <v>0</v>
      </c>
      <c r="E318">
        <f t="shared" si="95"/>
        <v>-23.52166167692959</v>
      </c>
      <c r="F318">
        <f t="shared" si="102"/>
        <v>-1.065619562970765</v>
      </c>
      <c r="G318">
        <f t="shared" si="103"/>
        <v>-24.587281239900356</v>
      </c>
      <c r="H318" s="21">
        <f t="shared" si="104"/>
        <v>1.0434731884241217</v>
      </c>
      <c r="I318" s="37">
        <f t="shared" si="96"/>
        <v>-29.828473505274577</v>
      </c>
      <c r="J318" s="1">
        <f t="shared" si="105"/>
        <v>-6.822638153256853</v>
      </c>
      <c r="K318" s="1">
        <f t="shared" si="106"/>
        <v>-6.5936667288985928</v>
      </c>
      <c r="L318" s="1">
        <f t="shared" si="97"/>
        <v>-0.72121637194105126</v>
      </c>
      <c r="M318" s="1">
        <f t="shared" si="98"/>
        <v>-1.6066848063089976</v>
      </c>
      <c r="N318" s="1">
        <f t="shared" si="99"/>
        <v>0.52234112974977798</v>
      </c>
      <c r="O318" s="1">
        <f t="shared" si="100"/>
        <v>-0.70526246343653354</v>
      </c>
      <c r="P318" s="1">
        <f t="shared" si="101"/>
        <v>0.34842536024691412</v>
      </c>
      <c r="Q318" s="1">
        <f t="shared" si="107"/>
        <v>-0.41999638705326336</v>
      </c>
      <c r="R318" s="1">
        <f t="shared" si="108"/>
        <v>-3.7412192305628449</v>
      </c>
      <c r="S318" s="1">
        <f t="shared" si="109"/>
        <v>-13.333763259461902</v>
      </c>
      <c r="T318" s="1">
        <f t="shared" si="110"/>
        <v>5.3443387007883425</v>
      </c>
      <c r="U318" s="1">
        <f t="shared" si="111"/>
        <v>114.85059916534696</v>
      </c>
      <c r="V318" s="1">
        <f t="shared" si="112"/>
        <v>-5.1191240287312905</v>
      </c>
      <c r="Y318" s="20">
        <f>+$Z$20*SIGN(SOI!A317)*(ABS(SOI!A317))^$Y$2</f>
        <v>5.9999952125623465E-2</v>
      </c>
      <c r="Z318" s="20">
        <f t="shared" si="115"/>
        <v>0.3577571900838698</v>
      </c>
      <c r="AA318" s="19">
        <f>+SIN((AVERAGE(H314:H325)+AVERAGE(H318:H321)/4)*($AA$19+AA317*$AA$18*AVERAGE(G314:G325))*$Y$20+$AA$17) - SIN($AA$17)</f>
        <v>-0.61456998579336242</v>
      </c>
      <c r="AB318" s="19">
        <f>+SIN((AVERAGE(H314:H325)+AVERAGE(H318:H321)*$AB$1)*($AA$19+AB317*$AA$18*AVERAGE(G314:G325))*$Y$20+$AA$17) - SIN($AA$17)+$AB$2</f>
        <v>-0.12354803186099897</v>
      </c>
      <c r="AC318">
        <f t="shared" si="114"/>
        <v>0.17759999999999959</v>
      </c>
      <c r="AD318">
        <f t="shared" si="113"/>
        <v>0.97232717587723227</v>
      </c>
      <c r="AE318">
        <v>1</v>
      </c>
    </row>
    <row r="319" spans="1:31" x14ac:dyDescent="0.25">
      <c r="A319">
        <v>24.749999999999918</v>
      </c>
      <c r="B319" s="2">
        <v>1904.7499999999775</v>
      </c>
      <c r="C319">
        <f>+D319+($D$2+E319+F319)*SOI!A318*IF(B319&gt;$C$18, IF(B319&lt;$C$19,-1,1),1)</f>
        <v>-6.0222133770154818</v>
      </c>
      <c r="D319">
        <f>+$D$3*((1-$D$5)*SOI!D318+$D$5*SOI!D317) +   $D$4*((1-$D$5)*SOI!E318+$D$5*SOI!E317)</f>
        <v>0</v>
      </c>
      <c r="E319">
        <f t="shared" si="95"/>
        <v>-6.5637125596162775</v>
      </c>
      <c r="F319">
        <f t="shared" si="102"/>
        <v>-5.4104338202932922E-2</v>
      </c>
      <c r="G319">
        <f t="shared" si="103"/>
        <v>-6.6178168978192105</v>
      </c>
      <c r="H319" s="21">
        <f t="shared" si="104"/>
        <v>-8.2740670333944083E-2</v>
      </c>
      <c r="I319" s="37">
        <f t="shared" si="96"/>
        <v>-6.97659379331468</v>
      </c>
      <c r="J319" s="1">
        <f t="shared" si="105"/>
        <v>1.0484698108403427</v>
      </c>
      <c r="K319" s="1">
        <f t="shared" si="106"/>
        <v>-3.113027396889495E-2</v>
      </c>
      <c r="L319" s="1">
        <f t="shared" si="97"/>
        <v>-1.6953805160037964E-2</v>
      </c>
      <c r="M319" s="1">
        <f t="shared" si="98"/>
        <v>1.0556546611657727</v>
      </c>
      <c r="N319" s="1">
        <f t="shared" si="99"/>
        <v>-4.3475987119254095E-3</v>
      </c>
      <c r="O319" s="1">
        <f t="shared" si="100"/>
        <v>-1.7493554864367804</v>
      </c>
      <c r="P319" s="1">
        <f t="shared" si="101"/>
        <v>2.8212189717530249E-2</v>
      </c>
      <c r="Q319" s="1">
        <f t="shared" si="107"/>
        <v>-2.2968464617732142E-3</v>
      </c>
      <c r="R319" s="1">
        <f t="shared" si="108"/>
        <v>-4.7853309313448155E-3</v>
      </c>
      <c r="S319" s="1">
        <f t="shared" si="109"/>
        <v>2.5957351374473723E-2</v>
      </c>
      <c r="T319" s="1">
        <f t="shared" si="110"/>
        <v>0.31161825162558321</v>
      </c>
      <c r="U319" s="1">
        <f t="shared" si="111"/>
        <v>2.1750673629207826</v>
      </c>
      <c r="V319" s="1">
        <f t="shared" si="112"/>
        <v>3.4499906437479183E-3</v>
      </c>
      <c r="Y319" s="20">
        <f>+$Z$20*SIGN(SOI!A318)*(ABS(SOI!A318))^$Y$2</f>
        <v>0.57236351149742037</v>
      </c>
      <c r="Z319" s="20">
        <f t="shared" si="115"/>
        <v>0.28824746267075541</v>
      </c>
      <c r="AA319" s="19">
        <f>+SIN((AVERAGE(H315:H326)+AVERAGE(H319:H322)/4)*($AA$19+AA318*$AA$18*AVERAGE(G315:G326))*$Y$20+$AA$17) - SIN($AA$17)</f>
        <v>-4.6585582622162391E-2</v>
      </c>
      <c r="AB319" s="19">
        <f>+SIN((AVERAGE(H315:H326)+AVERAGE(H319:H322)*$AB$1)*($AA$19+AB318*$AA$18*AVERAGE(G315:G326))*$Y$20+$AA$17) - SIN($AA$17)+$AB$2</f>
        <v>6.1435836152103351E-3</v>
      </c>
      <c r="AC319">
        <f t="shared" si="114"/>
        <v>0.17819999999999958</v>
      </c>
      <c r="AD319">
        <f t="shared" si="113"/>
        <v>0.3348330452929178</v>
      </c>
      <c r="AE319">
        <v>1</v>
      </c>
    </row>
    <row r="320" spans="1:31" x14ac:dyDescent="0.25">
      <c r="A320">
        <v>24.83333333333325</v>
      </c>
      <c r="B320" s="2">
        <v>1904.8333333333107</v>
      </c>
      <c r="C320">
        <f>+D320+($D$2+E320+F320)*SOI!A319*IF(B320&gt;$C$18, IF(B320&lt;$C$19,-1,1),1)</f>
        <v>-6.3599313893244958</v>
      </c>
      <c r="D320">
        <f>+$D$3*((1-$D$5)*SOI!D319+$D$5*SOI!D318) +   $D$4*((1-$D$5)*SOI!E319+$D$5*SOI!E318)</f>
        <v>0</v>
      </c>
      <c r="E320">
        <f t="shared" si="95"/>
        <v>-41.416027395346092</v>
      </c>
      <c r="F320">
        <f t="shared" si="102"/>
        <v>-0.98351520015054739</v>
      </c>
      <c r="G320">
        <f t="shared" si="103"/>
        <v>-42.399542595496641</v>
      </c>
      <c r="H320" s="21">
        <f t="shared" si="104"/>
        <v>1.0656585736013533</v>
      </c>
      <c r="I320" s="37">
        <f t="shared" si="96"/>
        <v>-13.317821577630903</v>
      </c>
      <c r="J320" s="1">
        <f t="shared" si="105"/>
        <v>59.533049820018611</v>
      </c>
      <c r="K320" s="1">
        <f t="shared" si="106"/>
        <v>-5.4509469153593226E-2</v>
      </c>
      <c r="L320" s="1">
        <f t="shared" si="97"/>
        <v>-1.1731784386035663E-4</v>
      </c>
      <c r="M320" s="1">
        <f t="shared" si="98"/>
        <v>31.400337509974811</v>
      </c>
      <c r="N320" s="1">
        <f t="shared" si="99"/>
        <v>-0.60267295389087883</v>
      </c>
      <c r="O320" s="1">
        <f t="shared" si="100"/>
        <v>-37.885390399764702</v>
      </c>
      <c r="P320" s="1">
        <f t="shared" si="101"/>
        <v>0.32963644750475951</v>
      </c>
      <c r="Q320" s="1">
        <f t="shared" si="107"/>
        <v>-9.4705818516935558</v>
      </c>
      <c r="R320" s="1">
        <f t="shared" si="108"/>
        <v>-37.66573348837143</v>
      </c>
      <c r="S320" s="1">
        <f t="shared" si="109"/>
        <v>6.8688238910674988</v>
      </c>
      <c r="T320" s="1">
        <f t="shared" si="110"/>
        <v>4.6699632934374846E-2</v>
      </c>
      <c r="U320" s="1">
        <f t="shared" si="111"/>
        <v>48.513308797883042</v>
      </c>
      <c r="V320" s="1">
        <f t="shared" si="112"/>
        <v>5.5878996390334787</v>
      </c>
      <c r="Y320" s="20">
        <f>+$Z$20*SIGN(SOI!A319)*(ABS(SOI!A319))^$Y$2</f>
        <v>0.23237892438922236</v>
      </c>
      <c r="Z320" s="20">
        <f t="shared" si="115"/>
        <v>0.45371984369202017</v>
      </c>
      <c r="AA320" s="19">
        <f>+SIN((AVERAGE(H316:H327)+AVERAGE(H320:H323)/4)*($AA$19+AA319*$AA$18*AVERAGE(G316:G327))*$Y$20+$AA$17) - SIN($AA$17)</f>
        <v>-0.12579956320416735</v>
      </c>
      <c r="AB320" s="19">
        <f>+SIN((AVERAGE(H316:H327)+AVERAGE(H320:H323)*$AB$1)*($AA$19+AB319*$AA$18*AVERAGE(G316:G327))*$Y$20+$AA$17) - SIN($AA$17)+$AB$2</f>
        <v>4.4527122789582707E-3</v>
      </c>
      <c r="AC320">
        <f t="shared" si="114"/>
        <v>0.17879999999999957</v>
      </c>
      <c r="AD320">
        <f t="shared" si="113"/>
        <v>0.57951940689618753</v>
      </c>
      <c r="AE320">
        <v>1</v>
      </c>
    </row>
    <row r="321" spans="1:31" x14ac:dyDescent="0.25">
      <c r="A321">
        <v>24.916666666666583</v>
      </c>
      <c r="B321" s="2">
        <v>1904.916666666644</v>
      </c>
      <c r="C321">
        <f>+D321+($D$2+E321+F321)*SOI!A320*IF(B321&gt;$C$18, IF(B321&lt;$C$19,-1,1),1)</f>
        <v>418.10408530656485</v>
      </c>
      <c r="D321">
        <f>+$D$3*((1-$D$5)*SOI!D320+$D$5*SOI!D319) +   $D$4*((1-$D$5)*SOI!E320+$D$5*SOI!E319)</f>
        <v>0</v>
      </c>
      <c r="E321">
        <f t="shared" si="95"/>
        <v>486.38948120086383</v>
      </c>
      <c r="F321">
        <f t="shared" si="102"/>
        <v>-0.2219401467186034</v>
      </c>
      <c r="G321">
        <f t="shared" si="103"/>
        <v>486.1675410541452</v>
      </c>
      <c r="H321" s="21">
        <f t="shared" si="104"/>
        <v>5.2083137524042717</v>
      </c>
      <c r="I321" s="37">
        <f t="shared" si="96"/>
        <v>-287.47783735225198</v>
      </c>
      <c r="J321" s="1">
        <f t="shared" si="105"/>
        <v>157.74238547843996</v>
      </c>
      <c r="K321" s="1">
        <f t="shared" si="106"/>
        <v>4.1293317022477058</v>
      </c>
      <c r="L321" s="1">
        <f t="shared" si="97"/>
        <v>-2.5924144685369098E-2</v>
      </c>
      <c r="M321" s="1">
        <f t="shared" si="98"/>
        <v>3.8543700846793936</v>
      </c>
      <c r="N321" s="1">
        <f t="shared" si="99"/>
        <v>-0.71126984867970611</v>
      </c>
      <c r="O321" s="1">
        <f t="shared" si="100"/>
        <v>402.80188923362653</v>
      </c>
      <c r="P321" s="1">
        <f t="shared" si="101"/>
        <v>1.0628768475315188E-2</v>
      </c>
      <c r="Q321" s="1">
        <f t="shared" si="107"/>
        <v>-1.3719821294581596</v>
      </c>
      <c r="R321" s="1">
        <f t="shared" si="108"/>
        <v>-117.78484062385105</v>
      </c>
      <c r="S321" s="1">
        <f t="shared" si="109"/>
        <v>174.98718929234104</v>
      </c>
      <c r="T321" s="1">
        <f t="shared" si="110"/>
        <v>-109.71690872782895</v>
      </c>
      <c r="U321" s="1">
        <f t="shared" si="111"/>
        <v>33.766013902918182</v>
      </c>
      <c r="V321" s="1">
        <f t="shared" si="112"/>
        <v>0.21264198424070752</v>
      </c>
      <c r="Y321" s="20">
        <f>+$Z$20*SIGN(SOI!A320)*(ABS(SOI!A320))^$Y$2</f>
        <v>0.55641709518941773</v>
      </c>
      <c r="Z321" s="20">
        <f t="shared" si="115"/>
        <v>0.42785622053049849</v>
      </c>
      <c r="AA321" s="19">
        <f>+SIN((AVERAGE(H317:H328)+AVERAGE(H321:H324)/4)*($AA$19+AA320*$AA$18*AVERAGE(G317:G328))*$Y$20+$AA$17) - SIN($AA$17)</f>
        <v>-1.9629504460957237E-2</v>
      </c>
      <c r="AB321" s="19">
        <f>+SIN((AVERAGE(H317:H328)+AVERAGE(H321:H324)*$AB$1)*($AA$19+AB320*$AA$18*AVERAGE(G317:G328))*$Y$20+$AA$17) - SIN($AA$17)+$AB$2</f>
        <v>-1.6994617376501486E-2</v>
      </c>
      <c r="AC321">
        <f t="shared" si="114"/>
        <v>0.17939999999999956</v>
      </c>
      <c r="AD321">
        <f t="shared" si="113"/>
        <v>0.44748572499145572</v>
      </c>
      <c r="AE321">
        <v>1</v>
      </c>
    </row>
    <row r="322" spans="1:31" x14ac:dyDescent="0.25">
      <c r="A322">
        <v>24.999999999999915</v>
      </c>
      <c r="B322" s="2">
        <v>1904.9999999999773</v>
      </c>
      <c r="C322">
        <f>+D322+($D$2+E322+F322)*SOI!A321*IF(B322&gt;$C$18, IF(B322&lt;$C$19,-1,1),1)</f>
        <v>3.3806898041942457</v>
      </c>
      <c r="D322">
        <f>+$D$3*((1-$D$5)*SOI!D321+$D$5*SOI!D320) +   $D$4*((1-$D$5)*SOI!E321+$D$5*SOI!E320)</f>
        <v>0</v>
      </c>
      <c r="E322">
        <f t="shared" si="95"/>
        <v>0.52174827464394014</v>
      </c>
      <c r="F322">
        <f t="shared" si="102"/>
        <v>4.4498543785828915</v>
      </c>
      <c r="G322">
        <f t="shared" si="103"/>
        <v>4.9716026532268316</v>
      </c>
      <c r="H322" s="21">
        <f t="shared" si="104"/>
        <v>-5.4401372886895265</v>
      </c>
      <c r="I322" s="37">
        <f t="shared" si="96"/>
        <v>-3.3608425326294808</v>
      </c>
      <c r="J322" s="1">
        <f t="shared" si="105"/>
        <v>-37.372287760697375</v>
      </c>
      <c r="K322" s="1">
        <f t="shared" si="106"/>
        <v>38.292219878972702</v>
      </c>
      <c r="L322" s="1">
        <f t="shared" si="97"/>
        <v>3.0055729016006256</v>
      </c>
      <c r="M322" s="1">
        <f t="shared" si="98"/>
        <v>-78.110765909349126</v>
      </c>
      <c r="N322" s="1">
        <f t="shared" si="99"/>
        <v>3.0307824347003218</v>
      </c>
      <c r="O322" s="1">
        <f t="shared" si="100"/>
        <v>0.99370807813325335</v>
      </c>
      <c r="P322" s="1">
        <f t="shared" si="101"/>
        <v>-0.34460658282012274</v>
      </c>
      <c r="Q322" s="1">
        <f t="shared" si="107"/>
        <v>-118.4748865502483</v>
      </c>
      <c r="R322" s="1">
        <f t="shared" si="108"/>
        <v>-118.90799089161001</v>
      </c>
      <c r="S322" s="1">
        <f t="shared" si="109"/>
        <v>-8.7170675945923701</v>
      </c>
      <c r="T322" s="1">
        <f t="shared" si="110"/>
        <v>31.380778554520074</v>
      </c>
      <c r="U322" s="1">
        <f t="shared" si="111"/>
        <v>-12.79865147736148</v>
      </c>
      <c r="V322" s="1">
        <f t="shared" si="112"/>
        <v>29.377173016904983</v>
      </c>
      <c r="Y322" s="20">
        <f>+$Z$20*SIGN(SOI!A321)*(ABS(SOI!A321))^$Y$2</f>
        <v>0.49477264201285531</v>
      </c>
      <c r="Z322" s="20">
        <f t="shared" si="115"/>
        <v>0.5201021968929469</v>
      </c>
      <c r="AA322" s="19">
        <f>+SIN((AVERAGE(H318:H329)+AVERAGE(H322:H325)/4)*($AA$19+AA321*$AA$18*AVERAGE(G318:G329))*$Y$20+$AA$17) - SIN($AA$17)</f>
        <v>0.33123582560127812</v>
      </c>
      <c r="AB322" s="19">
        <f>+SIN((AVERAGE(H318:H329)+AVERAGE(H322:H325)*$AB$1)*($AA$19+AB321*$AA$18*AVERAGE(G318:G329))*$Y$20+$AA$17) - SIN($AA$17)+$AB$2</f>
        <v>1.0539341375390754E-2</v>
      </c>
      <c r="AC322">
        <f t="shared" si="114"/>
        <v>0.17999999999999955</v>
      </c>
      <c r="AD322">
        <f t="shared" si="113"/>
        <v>0.18886637129166878</v>
      </c>
      <c r="AE322">
        <v>1</v>
      </c>
    </row>
    <row r="323" spans="1:31" x14ac:dyDescent="0.25">
      <c r="A323">
        <v>25.083333333333247</v>
      </c>
      <c r="B323" s="2">
        <v>1905.0833333333105</v>
      </c>
      <c r="C323">
        <f>+D323+($D$2+E323+F323)*SOI!A322*IF(B323&gt;$C$18, IF(B323&lt;$C$19,-1,1),1)</f>
        <v>-20.327387819756353</v>
      </c>
      <c r="D323">
        <f>+$D$3*((1-$D$5)*SOI!D322+$D$5*SOI!D321) +   $D$4*((1-$D$5)*SOI!E322+$D$5*SOI!E321)</f>
        <v>0</v>
      </c>
      <c r="E323">
        <f t="shared" si="95"/>
        <v>-28.465519440747173</v>
      </c>
      <c r="F323">
        <f t="shared" si="102"/>
        <v>0.23303635775223663</v>
      </c>
      <c r="G323">
        <f t="shared" si="103"/>
        <v>-28.232483082994936</v>
      </c>
      <c r="H323" s="21">
        <f t="shared" si="104"/>
        <v>1.2165465662529875</v>
      </c>
      <c r="I323" s="37">
        <f t="shared" si="96"/>
        <v>32.734192072163886</v>
      </c>
      <c r="J323" s="1">
        <f t="shared" si="105"/>
        <v>-3.4820435502187248</v>
      </c>
      <c r="K323" s="1">
        <f t="shared" si="106"/>
        <v>-0.63978779759348925</v>
      </c>
      <c r="L323" s="1">
        <f t="shared" si="97"/>
        <v>9.2816689042887784E-2</v>
      </c>
      <c r="M323" s="1">
        <f t="shared" si="98"/>
        <v>0.74720875009256382</v>
      </c>
      <c r="N323" s="1">
        <f t="shared" si="99"/>
        <v>3.9536314159131981E-2</v>
      </c>
      <c r="O323" s="1">
        <f t="shared" si="100"/>
        <v>-1.958731335312748</v>
      </c>
      <c r="P323" s="1">
        <f t="shared" si="101"/>
        <v>-9.4587581551659555E-2</v>
      </c>
      <c r="Q323" s="1">
        <f t="shared" si="107"/>
        <v>1.4784232089262609E-2</v>
      </c>
      <c r="R323" s="1">
        <f t="shared" si="108"/>
        <v>-0.14452300165403692</v>
      </c>
      <c r="S323" s="1">
        <f t="shared" si="109"/>
        <v>1.1075549762927126</v>
      </c>
      <c r="T323" s="1">
        <f t="shared" si="110"/>
        <v>-1.9101988124391853</v>
      </c>
      <c r="U323" s="1">
        <f t="shared" si="111"/>
        <v>34.215920381386582</v>
      </c>
      <c r="V323" s="1">
        <f t="shared" si="112"/>
        <v>0.10518697619219504</v>
      </c>
      <c r="Y323" s="20">
        <f>+$Z$20*SIGN(SOI!A322)*(ABS(SOI!A322))^$Y$2</f>
        <v>0.50911685347656788</v>
      </c>
      <c r="Z323" s="20">
        <f t="shared" si="115"/>
        <v>0.52646308999090807</v>
      </c>
      <c r="AA323" s="19">
        <f>+SIN((AVERAGE(H319:H330)+AVERAGE(H323:H326)/4)*($AA$19+AA322*$AA$18*AVERAGE(G319:G330))*$Y$20+$AA$17) - SIN($AA$17)</f>
        <v>7.2305573758902175E-2</v>
      </c>
      <c r="AB323" s="19">
        <f>+SIN((AVERAGE(H319:H330)+AVERAGE(H323:H326)*$AB$1)*($AA$19+AB322*$AA$18*AVERAGE(G319:G330))*$Y$20+$AA$17) - SIN($AA$17)+$AB$2</f>
        <v>-1.1809633565395827E-2</v>
      </c>
      <c r="AC323">
        <f t="shared" si="114"/>
        <v>0.18059999999999954</v>
      </c>
      <c r="AD323">
        <f t="shared" si="113"/>
        <v>0.4541575162320059</v>
      </c>
      <c r="AE323">
        <v>1</v>
      </c>
    </row>
    <row r="324" spans="1:31" x14ac:dyDescent="0.25">
      <c r="A324">
        <v>25.166666666666579</v>
      </c>
      <c r="B324" s="2">
        <v>1905.1666666666438</v>
      </c>
      <c r="C324">
        <f>+D324+($D$2+E324+F324)*SOI!A323*IF(B324&gt;$C$18, IF(B324&lt;$C$19,-1,1),1)</f>
        <v>-8.9569165642555717</v>
      </c>
      <c r="D324">
        <f>+$D$3*((1-$D$5)*SOI!D323+$D$5*SOI!D322) +   $D$4*((1-$D$5)*SOI!E323+$D$5*SOI!E322)</f>
        <v>0</v>
      </c>
      <c r="E324">
        <f t="shared" si="95"/>
        <v>-8.5511418278451359</v>
      </c>
      <c r="F324">
        <f t="shared" si="102"/>
        <v>-1.1846370463457023</v>
      </c>
      <c r="G324">
        <f t="shared" si="103"/>
        <v>-9.7357788741908386</v>
      </c>
      <c r="H324" s="21">
        <f t="shared" si="104"/>
        <v>-0.95185600571258366</v>
      </c>
      <c r="I324" s="37">
        <f t="shared" si="96"/>
        <v>4.6875169570856707</v>
      </c>
      <c r="J324" s="1">
        <f t="shared" si="105"/>
        <v>18.017086482649116</v>
      </c>
      <c r="K324" s="1">
        <f t="shared" si="106"/>
        <v>-2.7830323950228686</v>
      </c>
      <c r="L324" s="1">
        <f t="shared" si="97"/>
        <v>-1.8041453202210993E-2</v>
      </c>
      <c r="M324" s="1">
        <f t="shared" si="98"/>
        <v>-26.999211948170075</v>
      </c>
      <c r="N324" s="1">
        <f t="shared" si="99"/>
        <v>0.5380192650997313</v>
      </c>
      <c r="O324" s="1">
        <f t="shared" si="100"/>
        <v>-6.7250393378151241</v>
      </c>
      <c r="P324" s="1">
        <f t="shared" si="101"/>
        <v>0.61652547781073885</v>
      </c>
      <c r="Q324" s="1">
        <f t="shared" si="107"/>
        <v>-7.2695839928064006</v>
      </c>
      <c r="R324" s="1">
        <f t="shared" si="108"/>
        <v>10.17627853476295</v>
      </c>
      <c r="S324" s="1">
        <f t="shared" si="109"/>
        <v>2.1582818873487262</v>
      </c>
      <c r="T324" s="1">
        <f t="shared" si="110"/>
        <v>1.2748056294603061</v>
      </c>
      <c r="U324" s="1">
        <f t="shared" si="111"/>
        <v>-31.936429414583202</v>
      </c>
      <c r="V324" s="1">
        <f t="shared" si="112"/>
        <v>-9.329975978246539</v>
      </c>
      <c r="Y324" s="20">
        <f>+$Z$20*SIGN(SOI!A323)*(ABS(SOI!A323))^$Y$2</f>
        <v>0.57549977448330081</v>
      </c>
      <c r="Z324" s="20">
        <f t="shared" si="115"/>
        <v>0.46924214902931799</v>
      </c>
      <c r="AA324" s="19">
        <f>+SIN((AVERAGE(H320:H331)+AVERAGE(H324:H327)/4)*($AA$19+AA323*$AA$18*AVERAGE(G320:G331))*$Y$20+$AA$17) - SIN($AA$17)</f>
        <v>0.16697887210376378</v>
      </c>
      <c r="AB324" s="19">
        <f>+SIN((AVERAGE(H320:H331)+AVERAGE(H324:H327)*$AB$1)*($AA$19+AB323*$AA$18*AVERAGE(G320:G331))*$Y$20+$AA$17) - SIN($AA$17)+$AB$2</f>
        <v>-3.9711003047493421E-4</v>
      </c>
      <c r="AC324">
        <f t="shared" si="114"/>
        <v>0.18119999999999953</v>
      </c>
      <c r="AD324">
        <f t="shared" si="113"/>
        <v>0.30226327692555421</v>
      </c>
      <c r="AE324">
        <v>1</v>
      </c>
    </row>
    <row r="325" spans="1:31" x14ac:dyDescent="0.25">
      <c r="A325">
        <v>25.249999999999911</v>
      </c>
      <c r="B325" s="2">
        <v>1905.249999999977</v>
      </c>
      <c r="C325">
        <f>+D325+($D$2+E325+F325)*SOI!A324*IF(B325&gt;$C$18, IF(B325&lt;$C$19,-1,1),1)</f>
        <v>-4.750395052237038</v>
      </c>
      <c r="D325">
        <f>+$D$3*((1-$D$5)*SOI!D324+$D$5*SOI!D323) +   $D$4*((1-$D$5)*SOI!E324+$D$5*SOI!E323)</f>
        <v>0</v>
      </c>
      <c r="E325">
        <f t="shared" si="95"/>
        <v>-16.428314483944312</v>
      </c>
      <c r="F325">
        <f t="shared" si="102"/>
        <v>4.7641890023490729E-2</v>
      </c>
      <c r="G325">
        <f t="shared" si="103"/>
        <v>-16.380672593920821</v>
      </c>
      <c r="H325" s="21">
        <f t="shared" si="104"/>
        <v>-0.44056025786011277</v>
      </c>
      <c r="I325" s="37">
        <f t="shared" si="96"/>
        <v>-6.6056307480109808</v>
      </c>
      <c r="J325" s="1">
        <f t="shared" si="105"/>
        <v>1.3652648434120795</v>
      </c>
      <c r="K325" s="1">
        <f t="shared" si="106"/>
        <v>-7.0136955774764198E-2</v>
      </c>
      <c r="L325" s="1">
        <f t="shared" si="97"/>
        <v>9.1231073039308372E-3</v>
      </c>
      <c r="M325" s="1">
        <f t="shared" si="98"/>
        <v>1.4518173782521848</v>
      </c>
      <c r="N325" s="1">
        <f t="shared" si="99"/>
        <v>-5.6591962708980911E-2</v>
      </c>
      <c r="O325" s="1">
        <f t="shared" si="100"/>
        <v>-15.815921934618926</v>
      </c>
      <c r="P325" s="1">
        <f t="shared" si="101"/>
        <v>-1.3064979367216734E-2</v>
      </c>
      <c r="Q325" s="1">
        <f t="shared" si="107"/>
        <v>-4.1117565275584113E-2</v>
      </c>
      <c r="R325" s="1">
        <f t="shared" si="108"/>
        <v>-8.1110720400522085E-2</v>
      </c>
      <c r="S325" s="1">
        <f t="shared" si="109"/>
        <v>0.31991642411732318</v>
      </c>
      <c r="T325" s="1">
        <f t="shared" si="110"/>
        <v>-1.5160548812619967</v>
      </c>
      <c r="U325" s="1">
        <f t="shared" si="111"/>
        <v>-0.95370816382544654</v>
      </c>
      <c r="V325" s="1">
        <f t="shared" si="112"/>
        <v>-2.0796734846737972E-2</v>
      </c>
      <c r="Y325" s="20">
        <f>+$Z$20*SIGN(SOI!A324)*(ABS(SOI!A324))^$Y$2</f>
        <v>0.32310981912808551</v>
      </c>
      <c r="Z325" s="20">
        <f t="shared" si="115"/>
        <v>0.50738263088358815</v>
      </c>
      <c r="AA325" s="19">
        <f>+SIN((AVERAGE(H321:H332)+AVERAGE(H325:H328)/4)*($AA$19+AA324*$AA$18*AVERAGE(G321:G332))*$Y$20+$AA$17) - SIN($AA$17)</f>
        <v>3.3274923883694518E-2</v>
      </c>
      <c r="AB325" s="19">
        <f>+SIN((AVERAGE(H321:H332)+AVERAGE(H325:H328)*$AB$1)*($AA$19+AB324*$AA$18*AVERAGE(G321:G332))*$Y$20+$AA$17) - SIN($AA$17)+$AB$2</f>
        <v>-7.6045061314696211E-2</v>
      </c>
      <c r="AC325">
        <f t="shared" si="114"/>
        <v>0.18179999999999952</v>
      </c>
      <c r="AD325">
        <f t="shared" si="113"/>
        <v>0.47410770699989363</v>
      </c>
      <c r="AE325">
        <v>1</v>
      </c>
    </row>
    <row r="326" spans="1:31" x14ac:dyDescent="0.25">
      <c r="A326">
        <v>25.333333333333243</v>
      </c>
      <c r="B326" s="2">
        <v>1905.3333333333103</v>
      </c>
      <c r="C326">
        <f>+D326+($D$2+E326+F326)*SOI!A325*IF(B326&gt;$C$18, IF(B326&lt;$C$19,-1,1),1)</f>
        <v>-3.1557395039840932</v>
      </c>
      <c r="D326">
        <f>+$D$3*((1-$D$5)*SOI!D325+$D$5*SOI!D324) +   $D$4*((1-$D$5)*SOI!E325+$D$5*SOI!E324)</f>
        <v>0</v>
      </c>
      <c r="E326">
        <f t="shared" si="95"/>
        <v>-1.8224715651742169</v>
      </c>
      <c r="F326">
        <f t="shared" si="102"/>
        <v>-1.0995094570332764</v>
      </c>
      <c r="G326">
        <f t="shared" si="103"/>
        <v>-2.9219810222074933</v>
      </c>
      <c r="H326" s="21">
        <f t="shared" si="104"/>
        <v>-1.3145903136783508</v>
      </c>
      <c r="I326" s="37">
        <f t="shared" si="96"/>
        <v>-2.6411887678937638</v>
      </c>
      <c r="J326" s="1">
        <f t="shared" si="105"/>
        <v>-12.031340751988679</v>
      </c>
      <c r="K326" s="1">
        <f t="shared" si="106"/>
        <v>-0.28990935010737134</v>
      </c>
      <c r="L326" s="1">
        <f t="shared" si="97"/>
        <v>-0.7070402645029511</v>
      </c>
      <c r="M326" s="1">
        <f t="shared" si="98"/>
        <v>-31.998083116635993</v>
      </c>
      <c r="N326" s="1">
        <f t="shared" si="99"/>
        <v>0.88579530171639076</v>
      </c>
      <c r="O326" s="1">
        <f t="shared" si="100"/>
        <v>-1.3038914677166793</v>
      </c>
      <c r="P326" s="1">
        <f t="shared" si="101"/>
        <v>8.4523163692171999E-3</v>
      </c>
      <c r="Q326" s="1">
        <f t="shared" si="107"/>
        <v>-14.184628901777479</v>
      </c>
      <c r="R326" s="1">
        <f t="shared" si="108"/>
        <v>-11.188039601532756</v>
      </c>
      <c r="S326" s="1">
        <f t="shared" si="109"/>
        <v>-2.002167011516109</v>
      </c>
      <c r="T326" s="1">
        <f t="shared" si="110"/>
        <v>9.6864182502468896</v>
      </c>
      <c r="U326" s="1">
        <f t="shared" si="111"/>
        <v>0.24669915665937606</v>
      </c>
      <c r="V326" s="1">
        <f t="shared" si="112"/>
        <v>-0.21059147523764177</v>
      </c>
      <c r="Y326" s="20">
        <f>+$Z$20*SIGN(SOI!A325)*(ABS(SOI!A325))^$Y$2</f>
        <v>0.62353829903937807</v>
      </c>
      <c r="Z326" s="20">
        <f t="shared" si="115"/>
        <v>0.46917227363575426</v>
      </c>
      <c r="AA326" s="19">
        <f>+SIN((AVERAGE(H322:H333)+AVERAGE(H326:H329)/4)*($AA$19+AA325*$AA$18*AVERAGE(G322:G333))*$Y$20+$AA$17) - SIN($AA$17)</f>
        <v>0.70316095078794727</v>
      </c>
      <c r="AB326" s="19">
        <f>+SIN((AVERAGE(H322:H333)+AVERAGE(H326:H329)*$AB$1)*($AA$19+AB325*$AA$18*AVERAGE(G322:G333))*$Y$20+$AA$17) - SIN($AA$17)+$AB$2</f>
        <v>0.68144241068774347</v>
      </c>
      <c r="AC326">
        <f t="shared" si="114"/>
        <v>0.18239999999999951</v>
      </c>
      <c r="AD326">
        <f t="shared" si="113"/>
        <v>0.23398867715219301</v>
      </c>
      <c r="AE326">
        <v>1</v>
      </c>
    </row>
    <row r="327" spans="1:31" x14ac:dyDescent="0.25">
      <c r="A327">
        <v>25.416666666666575</v>
      </c>
      <c r="B327" s="2">
        <v>1905.4166666666436</v>
      </c>
      <c r="C327">
        <f>+D327+($D$2+E327+F327)*SOI!A326*IF(B327&gt;$C$18, IF(B327&lt;$C$19,-1,1),1)</f>
        <v>-3.2797321604375456</v>
      </c>
      <c r="D327">
        <f>+$D$3*((1-$D$5)*SOI!D326+$D$5*SOI!D325) +   $D$4*((1-$D$5)*SOI!E326+$D$5*SOI!E325)</f>
        <v>0</v>
      </c>
      <c r="E327">
        <f t="shared" si="95"/>
        <v>-5.5328589204669605</v>
      </c>
      <c r="F327">
        <f t="shared" si="102"/>
        <v>-2.6009148071252208E-2</v>
      </c>
      <c r="G327">
        <f t="shared" si="103"/>
        <v>-5.5588680685382128</v>
      </c>
      <c r="H327" s="21">
        <f t="shared" si="104"/>
        <v>-0.14536542056681998</v>
      </c>
      <c r="I327" s="37">
        <f t="shared" si="96"/>
        <v>-6.7698336293269596</v>
      </c>
      <c r="J327" s="1">
        <f t="shared" si="105"/>
        <v>-0.34810527995140522</v>
      </c>
      <c r="K327" s="1">
        <f t="shared" si="106"/>
        <v>-4.8640159483812468E-7</v>
      </c>
      <c r="L327" s="1">
        <f t="shared" si="97"/>
        <v>-1.4230605828974289E-2</v>
      </c>
      <c r="M327" s="1">
        <f t="shared" si="98"/>
        <v>-0.36119521765009704</v>
      </c>
      <c r="N327" s="1">
        <f t="shared" si="99"/>
        <v>7.3219054887922385E-3</v>
      </c>
      <c r="O327" s="1">
        <f t="shared" si="100"/>
        <v>-2.6268827877819006E-4</v>
      </c>
      <c r="P327" s="1">
        <f t="shared" si="101"/>
        <v>3.4972768896051969E-3</v>
      </c>
      <c r="Q327" s="1">
        <f t="shared" si="107"/>
        <v>-1.3235085579161785E-3</v>
      </c>
      <c r="R327" s="1">
        <f t="shared" si="108"/>
        <v>-2.6757240654999067E-3</v>
      </c>
      <c r="S327" s="1">
        <f t="shared" si="109"/>
        <v>-4.2419896247045299E-2</v>
      </c>
      <c r="T327" s="1">
        <f t="shared" si="110"/>
        <v>3.9277307758744423E-5</v>
      </c>
      <c r="U327" s="1">
        <f t="shared" si="111"/>
        <v>0.26163780249353635</v>
      </c>
      <c r="V327" s="1">
        <f t="shared" si="112"/>
        <v>-7.2025421242080635E-4</v>
      </c>
      <c r="Y327" s="20">
        <f>+$Z$20*SIGN(SOI!A326)*(ABS(SOI!A326))^$Y$2</f>
        <v>0.46086870273979941</v>
      </c>
      <c r="Z327" s="20">
        <f t="shared" si="115"/>
        <v>0.54257669712855539</v>
      </c>
      <c r="AA327" s="19">
        <f>+SIN((AVERAGE(H323:H334)+AVERAGE(H327:H330)/4)*($AA$19+AA326*$AA$18*AVERAGE(G323:G334))*$Y$20+$AA$17) - SIN($AA$17)</f>
        <v>0.66939324322805627</v>
      </c>
      <c r="AB327" s="19">
        <f>+SIN((AVERAGE(H323:H334)+AVERAGE(H327:H330)*$AB$1)*($AA$19+AB326*$AA$18*AVERAGE(G323:G334))*$Y$20+$AA$17) - SIN($AA$17)+$AB$2</f>
        <v>0.68721324937470141</v>
      </c>
      <c r="AC327">
        <f t="shared" si="114"/>
        <v>0.1829999999999995</v>
      </c>
      <c r="AD327">
        <f t="shared" si="113"/>
        <v>0.12681654609950088</v>
      </c>
      <c r="AE327">
        <v>1</v>
      </c>
    </row>
    <row r="328" spans="1:31" x14ac:dyDescent="0.25">
      <c r="A328">
        <v>25.499999999999908</v>
      </c>
      <c r="B328" s="2">
        <v>1905.4999999999768</v>
      </c>
      <c r="C328">
        <f>+D328+($D$2+E328+F328)*SOI!A327*IF(B328&gt;$C$18, IF(B328&lt;$C$19,-1,1),1)</f>
        <v>6.8084042538463247</v>
      </c>
      <c r="D328">
        <f>+$D$3*((1-$D$5)*SOI!D327+$D$5*SOI!D326) +   $D$4*((1-$D$5)*SOI!E327+$D$5*SOI!E326)</f>
        <v>0</v>
      </c>
      <c r="E328">
        <f t="shared" si="95"/>
        <v>8.419505128978102</v>
      </c>
      <c r="F328">
        <f t="shared" si="102"/>
        <v>-0.11657311209234034</v>
      </c>
      <c r="G328">
        <f t="shared" si="103"/>
        <v>8.3029320168857623</v>
      </c>
      <c r="H328" s="21">
        <f t="shared" si="104"/>
        <v>0.11313912628255812</v>
      </c>
      <c r="I328" s="37">
        <f t="shared" si="96"/>
        <v>5.780626936734957</v>
      </c>
      <c r="J328" s="1">
        <f t="shared" si="105"/>
        <v>-0.75695453448140548</v>
      </c>
      <c r="K328" s="1">
        <f t="shared" si="106"/>
        <v>5.1227077463768061E-2</v>
      </c>
      <c r="L328" s="1">
        <f t="shared" si="97"/>
        <v>-7.3708111138393317E-3</v>
      </c>
      <c r="M328" s="1">
        <f t="shared" si="98"/>
        <v>0.91982292503801566</v>
      </c>
      <c r="N328" s="1">
        <f t="shared" si="99"/>
        <v>-2.991585198063872E-2</v>
      </c>
      <c r="O328" s="1">
        <f t="shared" si="100"/>
        <v>3.4573070200036868</v>
      </c>
      <c r="P328" s="1">
        <f t="shared" si="101"/>
        <v>5.4031305597147562E-2</v>
      </c>
      <c r="Q328" s="1">
        <f t="shared" si="107"/>
        <v>-1.3771024432577236E-2</v>
      </c>
      <c r="R328" s="1">
        <f t="shared" si="108"/>
        <v>2.3772659290001573E-2</v>
      </c>
      <c r="S328" s="1">
        <f t="shared" si="109"/>
        <v>-0.14799389670442867</v>
      </c>
      <c r="T328" s="1">
        <f t="shared" si="110"/>
        <v>-0.26775084950975542</v>
      </c>
      <c r="U328" s="1">
        <f t="shared" si="111"/>
        <v>-3.4515397791627094</v>
      </c>
      <c r="V328" s="1">
        <f t="shared" si="112"/>
        <v>4.5465137385683911E-2</v>
      </c>
      <c r="Y328" s="20">
        <f>+$Z$20*SIGN(SOI!A327)*(ABS(SOI!A327))^$Y$2</f>
        <v>0.5433230896064889</v>
      </c>
      <c r="Z328" s="20">
        <f t="shared" si="115"/>
        <v>0.53869137937849099</v>
      </c>
      <c r="AA328" s="19">
        <f>+SIN((AVERAGE(H324:H335)+AVERAGE(H328:H331)/4)*($AA$19+AA327*$AA$18*AVERAGE(G324:G335))*$Y$20+$AA$17) - SIN($AA$17)</f>
        <v>0.67523269374181494</v>
      </c>
      <c r="AB328" s="19">
        <f>+SIN((AVERAGE(H324:H335)+AVERAGE(H328:H331)*$AB$1)*($AA$19+AB327*$AA$18*AVERAGE(G324:G335))*$Y$20+$AA$17) - SIN($AA$17)+$AB$2</f>
        <v>0.69368183541103678</v>
      </c>
      <c r="AC328">
        <f t="shared" si="114"/>
        <v>0.18359999999999949</v>
      </c>
      <c r="AD328">
        <f t="shared" si="113"/>
        <v>0.13654131436332395</v>
      </c>
      <c r="AE328">
        <v>1</v>
      </c>
    </row>
    <row r="329" spans="1:31" x14ac:dyDescent="0.25">
      <c r="A329">
        <v>25.58333333333324</v>
      </c>
      <c r="B329" s="2">
        <v>1905.5833333333101</v>
      </c>
      <c r="C329">
        <f>+D329+($D$2+E329+F329)*SOI!A328*IF(B329&gt;$C$18, IF(B329&lt;$C$19,-1,1),1)</f>
        <v>3.9494629626949127</v>
      </c>
      <c r="D329">
        <f>+$D$3*((1-$D$5)*SOI!D328+$D$5*SOI!D327) +   $D$4*((1-$D$5)*SOI!E328+$D$5*SOI!E327)</f>
        <v>0</v>
      </c>
      <c r="E329">
        <f t="shared" si="95"/>
        <v>3.7761851558146233</v>
      </c>
      <c r="F329">
        <f t="shared" si="102"/>
        <v>2.1375385238177391E-2</v>
      </c>
      <c r="G329">
        <f t="shared" si="103"/>
        <v>3.7975605410528006</v>
      </c>
      <c r="H329" s="21">
        <f t="shared" si="104"/>
        <v>4.5223487678130773E-2</v>
      </c>
      <c r="I329" s="37">
        <f t="shared" si="96"/>
        <v>-0.77062237234326314</v>
      </c>
      <c r="J329" s="1">
        <f t="shared" si="105"/>
        <v>-6.3126454800319198E-2</v>
      </c>
      <c r="K329" s="1">
        <f t="shared" si="106"/>
        <v>3.6951327765819362E-3</v>
      </c>
      <c r="L329" s="1">
        <f t="shared" si="97"/>
        <v>2.6606918621377026E-3</v>
      </c>
      <c r="M329" s="1">
        <f t="shared" si="98"/>
        <v>-0.57541232979868484</v>
      </c>
      <c r="N329" s="1">
        <f t="shared" si="99"/>
        <v>1.2358788526479026E-2</v>
      </c>
      <c r="O329" s="1">
        <f t="shared" si="100"/>
        <v>3.6555750457321325</v>
      </c>
      <c r="P329" s="1">
        <f t="shared" si="101"/>
        <v>-1.0211249202536146E-2</v>
      </c>
      <c r="Q329" s="1">
        <f t="shared" si="107"/>
        <v>-3.5588993702736476E-3</v>
      </c>
      <c r="R329" s="1">
        <f t="shared" si="108"/>
        <v>-8.1901884818314798E-4</v>
      </c>
      <c r="S329" s="1">
        <f t="shared" si="109"/>
        <v>-8.1505140697464857E-3</v>
      </c>
      <c r="T329" s="1">
        <f t="shared" si="110"/>
        <v>0.10219459167056637</v>
      </c>
      <c r="U329" s="1">
        <f t="shared" si="111"/>
        <v>-8.6958685692147875E-2</v>
      </c>
      <c r="V329" s="1">
        <f t="shared" si="112"/>
        <v>3.5496574637961338E-3</v>
      </c>
      <c r="Y329" s="20">
        <f>+$Z$20*SIGN(SOI!A328)*(ABS(SOI!A328))^$Y$2</f>
        <v>0.61188234578918488</v>
      </c>
      <c r="Z329" s="20">
        <f t="shared" si="115"/>
        <v>0.62339599870129569</v>
      </c>
      <c r="AA329" s="19">
        <f>+SIN((AVERAGE(H325:H336)+AVERAGE(H329:H332)/4)*($AA$19+AA328*$AA$18*AVERAGE(G325:G336))*$Y$20+$AA$17) - SIN($AA$17)</f>
        <v>0.58512151889142094</v>
      </c>
      <c r="AB329" s="19">
        <f>+SIN((AVERAGE(H325:H336)+AVERAGE(H329:H332)*$AB$1)*($AA$19+AB328*$AA$18*AVERAGE(G325:G336))*$Y$20+$AA$17) - SIN($AA$17)+$AB$2</f>
        <v>0.66678967431278968</v>
      </c>
      <c r="AC329">
        <f t="shared" si="114"/>
        <v>0.18419999999999948</v>
      </c>
      <c r="AD329">
        <f t="shared" si="113"/>
        <v>3.8274479809874751E-2</v>
      </c>
      <c r="AE329">
        <v>1</v>
      </c>
    </row>
    <row r="330" spans="1:31" x14ac:dyDescent="0.25">
      <c r="A330">
        <v>25.666666666666572</v>
      </c>
      <c r="B330" s="2">
        <v>1905.6666666666433</v>
      </c>
      <c r="C330">
        <f>+D330+($D$2+E330+F330)*SOI!A329*IF(B330&gt;$C$18, IF(B330&lt;$C$19,-1,1),1)</f>
        <v>25.873970384224851</v>
      </c>
      <c r="D330">
        <f>+$D$3*((1-$D$5)*SOI!D329+$D$5*SOI!D328) +   $D$4*((1-$D$5)*SOI!E329+$D$5*SOI!E328)</f>
        <v>0</v>
      </c>
      <c r="E330">
        <f t="shared" si="95"/>
        <v>19.286725467350145</v>
      </c>
      <c r="F330">
        <f t="shared" si="102"/>
        <v>-1.065619562966448</v>
      </c>
      <c r="G330">
        <f t="shared" si="103"/>
        <v>18.221105904383698</v>
      </c>
      <c r="H330" s="21">
        <f t="shared" si="104"/>
        <v>0.96943773787411769</v>
      </c>
      <c r="I330" s="37">
        <f t="shared" si="96"/>
        <v>-18.561654584427789</v>
      </c>
      <c r="J330" s="1">
        <f t="shared" si="105"/>
        <v>93.011732316762803</v>
      </c>
      <c r="K330" s="1">
        <f t="shared" si="106"/>
        <v>57.002738384866014</v>
      </c>
      <c r="L330" s="1">
        <f t="shared" si="97"/>
        <v>-0.61264849100394991</v>
      </c>
      <c r="M330" s="1">
        <f t="shared" si="98"/>
        <v>35.199007932905076</v>
      </c>
      <c r="N330" s="1">
        <f t="shared" si="99"/>
        <v>-0.94971053630723901</v>
      </c>
      <c r="O330" s="1">
        <f t="shared" si="100"/>
        <v>12.594075595585212</v>
      </c>
      <c r="P330" s="1">
        <f t="shared" si="101"/>
        <v>0.19857161480181515</v>
      </c>
      <c r="Q330" s="1">
        <f t="shared" si="107"/>
        <v>-16.729475418250068</v>
      </c>
      <c r="R330" s="1">
        <f t="shared" si="108"/>
        <v>-92.733272210957736</v>
      </c>
      <c r="S330" s="1">
        <f t="shared" si="109"/>
        <v>15.086046087193795</v>
      </c>
      <c r="T330" s="1">
        <f t="shared" si="110"/>
        <v>-81.069088745568834</v>
      </c>
      <c r="U330" s="1">
        <f t="shared" si="111"/>
        <v>40.731118198783882</v>
      </c>
      <c r="V330" s="1">
        <f t="shared" si="112"/>
        <v>5.3044467493229135</v>
      </c>
      <c r="Y330" s="20">
        <f>+$Z$20*SIGN(SOI!A329)*(ABS(SOI!A329))^$Y$2</f>
        <v>0.7149825607082132</v>
      </c>
      <c r="Z330" s="20">
        <f t="shared" si="115"/>
        <v>0.65394841120705938</v>
      </c>
      <c r="AA330" s="19">
        <f>+SIN((AVERAGE(H326:H337)+AVERAGE(H330:H333)/4)*($AA$19+AA329*$AA$18*AVERAGE(G326:G337))*$Y$20+$AA$17) - SIN($AA$17)</f>
        <v>0.70907574022427644</v>
      </c>
      <c r="AB330" s="19">
        <f>+SIN((AVERAGE(H326:H337)+AVERAGE(H330:H333)*$AB$1)*($AA$19+AB329*$AA$18*AVERAGE(G326:G337))*$Y$20+$AA$17) - SIN($AA$17)+$AB$2</f>
        <v>0.65457320380742434</v>
      </c>
      <c r="AC330">
        <f t="shared" si="114"/>
        <v>0.18479999999999946</v>
      </c>
      <c r="AD330">
        <f t="shared" si="113"/>
        <v>5.5127329017217064E-2</v>
      </c>
      <c r="AE330">
        <v>1</v>
      </c>
    </row>
    <row r="331" spans="1:31" x14ac:dyDescent="0.25">
      <c r="A331">
        <v>25.749999999999904</v>
      </c>
      <c r="B331" s="2">
        <v>1905.7499999999766</v>
      </c>
      <c r="C331">
        <f>+D331+($D$2+E331+F331)*SOI!A330*IF(B331&gt;$C$18, IF(B331&lt;$C$19,-1,1),1)</f>
        <v>7.7585609952870707</v>
      </c>
      <c r="D331">
        <f>+$D$3*((1-$D$5)*SOI!D330+$D$5*SOI!D329) +   $D$4*((1-$D$5)*SOI!E330+$D$5*SOI!E329)</f>
        <v>0</v>
      </c>
      <c r="E331">
        <f t="shared" si="95"/>
        <v>6.981390941158395</v>
      </c>
      <c r="F331">
        <f t="shared" si="102"/>
        <v>-5.410433822351135E-2</v>
      </c>
      <c r="G331">
        <f t="shared" si="103"/>
        <v>6.9272866029348839</v>
      </c>
      <c r="H331" s="21">
        <f t="shared" si="104"/>
        <v>-0.10237401552932215</v>
      </c>
      <c r="I331" s="37">
        <f t="shared" si="96"/>
        <v>-8.7180740572704583</v>
      </c>
      <c r="J331" s="1">
        <f t="shared" si="105"/>
        <v>1.7330615717087825</v>
      </c>
      <c r="K331" s="1">
        <f t="shared" si="106"/>
        <v>1.0308523514500319E-5</v>
      </c>
      <c r="L331" s="1">
        <f t="shared" si="97"/>
        <v>-3.1202703233502327E-2</v>
      </c>
      <c r="M331" s="1">
        <f t="shared" si="98"/>
        <v>1.3963774132534095</v>
      </c>
      <c r="N331" s="1">
        <f t="shared" si="99"/>
        <v>-3.6316085159851894E-2</v>
      </c>
      <c r="O331" s="1">
        <f t="shared" si="100"/>
        <v>0.53008229968820009</v>
      </c>
      <c r="P331" s="1">
        <f t="shared" si="101"/>
        <v>1.6751745049528839E-5</v>
      </c>
      <c r="Q331" s="1">
        <f t="shared" si="107"/>
        <v>-2.5378297542235945E-2</v>
      </c>
      <c r="R331" s="1">
        <f t="shared" si="108"/>
        <v>-6.6072328711876807E-2</v>
      </c>
      <c r="S331" s="1">
        <f t="shared" si="109"/>
        <v>0.27094869716104986</v>
      </c>
      <c r="T331" s="1">
        <f t="shared" si="110"/>
        <v>-0.17378534510018026</v>
      </c>
      <c r="U331" s="1">
        <f t="shared" si="111"/>
        <v>1.6138868668249978E-3</v>
      </c>
      <c r="V331" s="1">
        <f t="shared" si="112"/>
        <v>1.7111605165943784E-5</v>
      </c>
      <c r="Y331" s="20">
        <f>+$Z$20*SIGN(SOI!A330)*(ABS(SOI!A330))^$Y$2</f>
        <v>0.63498032712378005</v>
      </c>
      <c r="Z331" s="20">
        <f t="shared" si="115"/>
        <v>0.63219629497778118</v>
      </c>
      <c r="AA331" s="19">
        <f>+SIN((AVERAGE(H327:H338)+AVERAGE(H331:H334)/4)*($AA$19+AA330*$AA$18*AVERAGE(G327:G338))*$Y$20+$AA$17) - SIN($AA$17)</f>
        <v>0.68322448598379482</v>
      </c>
      <c r="AB331" s="19">
        <f>+SIN((AVERAGE(H327:H338)+AVERAGE(H331:H334)*$AB$1)*($AA$19+AB330*$AA$18*AVERAGE(G327:G338))*$Y$20+$AA$17) - SIN($AA$17)+$AB$2</f>
        <v>0.61924672146535498</v>
      </c>
      <c r="AC331">
        <f t="shared" si="114"/>
        <v>0.18539999999999945</v>
      </c>
      <c r="AD331">
        <f t="shared" si="113"/>
        <v>5.1028191006013635E-2</v>
      </c>
      <c r="AE331">
        <v>1</v>
      </c>
    </row>
    <row r="332" spans="1:31" x14ac:dyDescent="0.25">
      <c r="A332">
        <v>25.833333333333236</v>
      </c>
      <c r="B332" s="2">
        <v>1905.8333333333098</v>
      </c>
      <c r="C332">
        <f>+D332+($D$2+E332+F332)*SOI!A331*IF(B332&gt;$C$18, IF(B332&lt;$C$19,-1,1),1)</f>
        <v>29.489613165677454</v>
      </c>
      <c r="D332">
        <f>+$D$3*((1-$D$5)*SOI!D331+$D$5*SOI!D330) +   $D$4*((1-$D$5)*SOI!E331+$D$5*SOI!E330)</f>
        <v>0</v>
      </c>
      <c r="E332">
        <f t="shared" si="95"/>
        <v>36.513169616600592</v>
      </c>
      <c r="F332">
        <f t="shared" si="102"/>
        <v>-0.98351520012173199</v>
      </c>
      <c r="G332">
        <f t="shared" si="103"/>
        <v>35.529654416478863</v>
      </c>
      <c r="H332" s="21">
        <f t="shared" si="104"/>
        <v>1.7975806780653918</v>
      </c>
      <c r="I332" s="37">
        <f t="shared" si="96"/>
        <v>-30.719706065288111</v>
      </c>
      <c r="J332" s="1">
        <f t="shared" si="105"/>
        <v>37.578936086411041</v>
      </c>
      <c r="K332" s="1">
        <f t="shared" si="106"/>
        <v>6.6169652795612022</v>
      </c>
      <c r="L332" s="1">
        <f t="shared" si="97"/>
        <v>-0.13917038292455228</v>
      </c>
      <c r="M332" s="1">
        <f t="shared" si="98"/>
        <v>8.5928415050279536</v>
      </c>
      <c r="N332" s="1">
        <f t="shared" si="99"/>
        <v>-4.0039710363758601E-3</v>
      </c>
      <c r="O332" s="1">
        <f t="shared" si="100"/>
        <v>6.1422282770581393</v>
      </c>
      <c r="P332" s="1">
        <f t="shared" si="101"/>
        <v>0.20805837041587508</v>
      </c>
      <c r="Q332" s="1">
        <f t="shared" si="107"/>
        <v>-1.7218224743399901E-2</v>
      </c>
      <c r="R332" s="1">
        <f t="shared" si="108"/>
        <v>-0.15795813707657422</v>
      </c>
      <c r="S332" s="1">
        <f t="shared" si="109"/>
        <v>0.10526293389556117</v>
      </c>
      <c r="T332" s="1">
        <f t="shared" si="110"/>
        <v>-8.981531608604266</v>
      </c>
      <c r="U332" s="1">
        <f t="shared" si="111"/>
        <v>70.630897925205204</v>
      </c>
      <c r="V332" s="1">
        <f t="shared" si="112"/>
        <v>2.3431915367887742E-2</v>
      </c>
      <c r="Y332" s="20">
        <f>+$Z$20*SIGN(SOI!A331)*(ABS(SOI!A331))^$Y$2</f>
        <v>0.54662599710135007</v>
      </c>
      <c r="Z332" s="20">
        <f t="shared" si="115"/>
        <v>0.61020185715445263</v>
      </c>
      <c r="AA332" s="19">
        <f>+SIN((AVERAGE(H328:H339)+AVERAGE(H332:H335)/4)*($AA$19+AA331*$AA$18*AVERAGE(G328:G339))*$Y$20+$AA$17) - SIN($AA$17)</f>
        <v>0.70113749873115738</v>
      </c>
      <c r="AB332" s="19">
        <f>+SIN((AVERAGE(H328:H339)+AVERAGE(H332:H335)*$AB$1)*($AA$19+AB331*$AA$18*AVERAGE(G328:G339))*$Y$20+$AA$17) - SIN($AA$17)+$AB$2</f>
        <v>0.60711705955509565</v>
      </c>
      <c r="AC332">
        <f t="shared" si="114"/>
        <v>0.18599999999999944</v>
      </c>
      <c r="AD332">
        <f t="shared" si="113"/>
        <v>9.0935641576704751E-2</v>
      </c>
      <c r="AE332">
        <v>1</v>
      </c>
    </row>
    <row r="333" spans="1:31" x14ac:dyDescent="0.25">
      <c r="A333">
        <v>25.916666666666568</v>
      </c>
      <c r="B333" s="2">
        <v>1905.9166666666431</v>
      </c>
      <c r="C333">
        <f>+D333+($D$2+E333+F333)*SOI!A332*IF(B333&gt;$C$18, IF(B333&lt;$C$19,-1,1),1)</f>
        <v>-541.35346069678235</v>
      </c>
      <c r="D333">
        <f>+$D$3*((1-$D$5)*SOI!D332+$D$5*SOI!D331) +   $D$4*((1-$D$5)*SOI!E332+$D$5*SOI!E331)</f>
        <v>0</v>
      </c>
      <c r="E333">
        <f t="shared" si="95"/>
        <v>-462.47332540603952</v>
      </c>
      <c r="F333">
        <f t="shared" si="102"/>
        <v>-0.22194014676591622</v>
      </c>
      <c r="G333">
        <f t="shared" si="103"/>
        <v>-462.69526555280544</v>
      </c>
      <c r="H333" s="21">
        <f t="shared" si="104"/>
        <v>-6.6648921055653343</v>
      </c>
      <c r="I333" s="37">
        <f t="shared" si="96"/>
        <v>0.53725445239201364</v>
      </c>
      <c r="J333" s="1">
        <f t="shared" si="105"/>
        <v>0.3026397807258161</v>
      </c>
      <c r="K333" s="1">
        <f t="shared" si="106"/>
        <v>-18.640443149659035</v>
      </c>
      <c r="L333" s="1">
        <f t="shared" si="97"/>
        <v>-1.688605523634569E-2</v>
      </c>
      <c r="M333" s="1">
        <f t="shared" si="98"/>
        <v>-3.956902663410049</v>
      </c>
      <c r="N333" s="1">
        <f t="shared" si="99"/>
        <v>-0.19312022663358516</v>
      </c>
      <c r="O333" s="1">
        <f t="shared" si="100"/>
        <v>-378.7457722318938</v>
      </c>
      <c r="P333" s="1">
        <f t="shared" si="101"/>
        <v>7.8339238494504485E-2</v>
      </c>
      <c r="Q333" s="1">
        <f t="shared" si="107"/>
        <v>0.3824227966678771</v>
      </c>
      <c r="R333" s="1">
        <f t="shared" si="108"/>
        <v>-6.1356470835923459E-2</v>
      </c>
      <c r="S333" s="1">
        <f t="shared" si="109"/>
        <v>-8.8792293324637672E-2</v>
      </c>
      <c r="T333" s="1">
        <f t="shared" si="110"/>
        <v>67.197579022036649</v>
      </c>
      <c r="U333" s="1">
        <f t="shared" si="111"/>
        <v>-0.46510589906359412</v>
      </c>
      <c r="V333" s="1">
        <f t="shared" si="112"/>
        <v>0.42553842147335658</v>
      </c>
      <c r="Y333" s="20">
        <f>+$Z$20*SIGN(SOI!A332)*(ABS(SOI!A332))^$Y$2</f>
        <v>0.64899924723822766</v>
      </c>
      <c r="Z333" s="20">
        <f t="shared" si="115"/>
        <v>0.58722136694468985</v>
      </c>
      <c r="AA333" s="19">
        <f>+SIN((AVERAGE(H329:H340)+AVERAGE(H333:H336)/4)*($AA$19+AA332*$AA$18*AVERAGE(G329:G340))*$Y$20+$AA$17) - SIN($AA$17)</f>
        <v>0.6629849400033816</v>
      </c>
      <c r="AB333" s="19">
        <f>+SIN((AVERAGE(H329:H340)+AVERAGE(H333:H336)*$AB$1)*($AA$19+AB332*$AA$18*AVERAGE(G329:G340))*$Y$20+$AA$17) - SIN($AA$17)+$AB$2</f>
        <v>0.6131087215869484</v>
      </c>
      <c r="AC333">
        <f t="shared" si="114"/>
        <v>0.18659999999999943</v>
      </c>
      <c r="AD333">
        <f t="shared" si="113"/>
        <v>7.5763573058691747E-2</v>
      </c>
      <c r="AE333">
        <v>1</v>
      </c>
    </row>
    <row r="334" spans="1:31" x14ac:dyDescent="0.25">
      <c r="A334">
        <v>25.999999999999901</v>
      </c>
      <c r="B334" s="2">
        <v>1905.9999999999764</v>
      </c>
      <c r="C334">
        <f>+D334+($D$2+E334+F334)*SOI!A333*IF(B334&gt;$C$18, IF(B334&lt;$C$19,-1,1),1)</f>
        <v>0.84250208428121598</v>
      </c>
      <c r="D334">
        <f>+$D$3*((1-$D$5)*SOI!D333+$D$5*SOI!D332) +   $D$4*((1-$D$5)*SOI!E333+$D$5*SOI!E332)</f>
        <v>0</v>
      </c>
      <c r="E334">
        <f t="shared" si="95"/>
        <v>-3.5032228232034868</v>
      </c>
      <c r="F334">
        <f t="shared" si="102"/>
        <v>4.4498543785756395</v>
      </c>
      <c r="G334">
        <f t="shared" si="103"/>
        <v>0.94663155537215271</v>
      </c>
      <c r="H334" s="21">
        <f t="shared" si="104"/>
        <v>-3.7652140815143156</v>
      </c>
      <c r="I334" s="37">
        <f t="shared" si="96"/>
        <v>-1.016720474387883</v>
      </c>
      <c r="J334" s="1">
        <f t="shared" si="105"/>
        <v>18.474991076126528</v>
      </c>
      <c r="K334" s="1">
        <f t="shared" si="106"/>
        <v>196.47221444848586</v>
      </c>
      <c r="L334" s="1">
        <f t="shared" si="97"/>
        <v>2.1706289632633253</v>
      </c>
      <c r="M334" s="1">
        <f t="shared" si="98"/>
        <v>127.64154277059383</v>
      </c>
      <c r="N334" s="1">
        <f t="shared" si="99"/>
        <v>-3.8800190398053394</v>
      </c>
      <c r="O334" s="1">
        <f t="shared" si="100"/>
        <v>1.2409667153653681</v>
      </c>
      <c r="P334" s="1">
        <f t="shared" si="101"/>
        <v>-1.9604443797589479</v>
      </c>
      <c r="Q334" s="1">
        <f t="shared" si="107"/>
        <v>-247.84864284217394</v>
      </c>
      <c r="R334" s="1">
        <f t="shared" si="108"/>
        <v>-75.2531510071844</v>
      </c>
      <c r="S334" s="1">
        <f t="shared" si="109"/>
        <v>3.3760036960946991</v>
      </c>
      <c r="T334" s="1">
        <f t="shared" si="110"/>
        <v>28.302405841843054</v>
      </c>
      <c r="U334" s="1">
        <f t="shared" si="111"/>
        <v>-22.026656216628144</v>
      </c>
      <c r="V334" s="1">
        <f t="shared" si="112"/>
        <v>-213.95382362754975</v>
      </c>
      <c r="Y334" s="20">
        <f>+$Z$20*SIGN(SOI!A333)*(ABS(SOI!A333))^$Y$2</f>
        <v>0.56603885649449215</v>
      </c>
      <c r="Z334" s="20">
        <f t="shared" si="115"/>
        <v>0.56871974532237912</v>
      </c>
      <c r="AA334" s="19">
        <f>+SIN((AVERAGE(H330:H341)+AVERAGE(H334:H337)/4)*($AA$19+AA333*$AA$18*AVERAGE(G330:G341))*$Y$20+$AA$17) - SIN($AA$17)</f>
        <v>0.67396155842122152</v>
      </c>
      <c r="AB334" s="19">
        <f>+SIN((AVERAGE(H330:H341)+AVERAGE(H334:H337)*$AB$1)*($AA$19+AB333*$AA$18*AVERAGE(G330:G341))*$Y$20+$AA$17) - SIN($AA$17)+$AB$2</f>
        <v>0.59013628928177275</v>
      </c>
      <c r="AC334">
        <f t="shared" si="114"/>
        <v>0.18719999999999942</v>
      </c>
      <c r="AD334">
        <f t="shared" si="113"/>
        <v>0.1052418130988424</v>
      </c>
      <c r="AE334">
        <v>1</v>
      </c>
    </row>
    <row r="335" spans="1:31" x14ac:dyDescent="0.25">
      <c r="A335">
        <v>26.083333333333233</v>
      </c>
      <c r="B335" s="2">
        <v>1906.0833333333096</v>
      </c>
      <c r="C335">
        <f>+D335+($D$2+E335+F335)*SOI!A334*IF(B335&gt;$C$18, IF(B335&lt;$C$19,-1,1),1)</f>
        <v>18.911179467013511</v>
      </c>
      <c r="D335">
        <f>+$D$3*((1-$D$5)*SOI!D334+$D$5*SOI!D333) +   $D$4*((1-$D$5)*SOI!E334+$D$5*SOI!E333)</f>
        <v>0</v>
      </c>
      <c r="E335">
        <f t="shared" si="95"/>
        <v>27.992604637738495</v>
      </c>
      <c r="F335">
        <f t="shared" si="102"/>
        <v>0.23303635780405529</v>
      </c>
      <c r="G335">
        <f t="shared" si="103"/>
        <v>28.225640995542552</v>
      </c>
      <c r="H335" s="21">
        <f t="shared" si="104"/>
        <v>0.7419823657939455</v>
      </c>
      <c r="I335" s="37">
        <f t="shared" si="96"/>
        <v>35.243465707524791</v>
      </c>
      <c r="J335" s="1">
        <f t="shared" si="105"/>
        <v>-39.35611920401788</v>
      </c>
      <c r="K335" s="1">
        <f t="shared" si="106"/>
        <v>1.2295782646926026</v>
      </c>
      <c r="L335" s="1">
        <f t="shared" si="97"/>
        <v>0.15805794676478249</v>
      </c>
      <c r="M335" s="1">
        <f t="shared" si="98"/>
        <v>7.8440984432025447</v>
      </c>
      <c r="N335" s="1">
        <f t="shared" si="99"/>
        <v>-0.14726247953852414</v>
      </c>
      <c r="O335" s="1">
        <f t="shared" si="100"/>
        <v>7.8049334442370837</v>
      </c>
      <c r="P335" s="1">
        <f t="shared" si="101"/>
        <v>-2.6789817159167402E-2</v>
      </c>
      <c r="Q335" s="1">
        <f t="shared" si="107"/>
        <v>-0.57809044040604574</v>
      </c>
      <c r="R335" s="1">
        <f t="shared" si="108"/>
        <v>6.0843049262475422</v>
      </c>
      <c r="S335" s="1">
        <f t="shared" si="109"/>
        <v>-4.4415873210726655</v>
      </c>
      <c r="T335" s="1">
        <f t="shared" si="110"/>
        <v>12.961735873139469</v>
      </c>
      <c r="U335" s="1">
        <f t="shared" si="111"/>
        <v>10.433759865187284</v>
      </c>
      <c r="V335" s="1">
        <f t="shared" si="112"/>
        <v>-0.11096691910454363</v>
      </c>
      <c r="Y335" s="20">
        <f>+$Z$20*SIGN(SOI!A334)*(ABS(SOI!A334))^$Y$2</f>
        <v>0.49112113223441756</v>
      </c>
      <c r="Z335" s="20">
        <f t="shared" si="115"/>
        <v>0.53127209419344934</v>
      </c>
      <c r="AA335" s="19">
        <f>+SIN((AVERAGE(H331:H342)+AVERAGE(H335:H338)/4)*($AA$19+AA334*$AA$18*AVERAGE(G331:G342))*$Y$20+$AA$17) - SIN($AA$17)</f>
        <v>0.63313651832346385</v>
      </c>
      <c r="AB335" s="19">
        <f>+SIN((AVERAGE(H331:H342)+AVERAGE(H335:H338)*$AB$1)*($AA$19+AB334*$AA$18*AVERAGE(G331:G342))*$Y$20+$AA$17) - SIN($AA$17)+$AB$2</f>
        <v>0.64818655280618276</v>
      </c>
      <c r="AC335">
        <f t="shared" si="114"/>
        <v>0.18779999999999941</v>
      </c>
      <c r="AD335">
        <f t="shared" si="113"/>
        <v>0.10186442413001451</v>
      </c>
      <c r="AE335">
        <v>1</v>
      </c>
    </row>
    <row r="336" spans="1:31" x14ac:dyDescent="0.25">
      <c r="A336">
        <v>26.166666666666565</v>
      </c>
      <c r="B336" s="2">
        <v>1906.1666666666429</v>
      </c>
      <c r="C336">
        <f>+D336+($D$2+E336+F336)*SOI!A335*IF(B336&gt;$C$18, IF(B336&lt;$C$19,-1,1),1)</f>
        <v>2.9165073698061543</v>
      </c>
      <c r="D336">
        <f>+$D$3*((1-$D$5)*SOI!D335+$D$5*SOI!D334) +   $D$4*((1-$D$5)*SOI!E335+$D$5*SOI!E334)</f>
        <v>0</v>
      </c>
      <c r="E336">
        <f t="shared" si="95"/>
        <v>4.8302712586346885</v>
      </c>
      <c r="F336">
        <f t="shared" si="102"/>
        <v>-1.184637046376996</v>
      </c>
      <c r="G336">
        <f t="shared" si="103"/>
        <v>3.6456342122576926</v>
      </c>
      <c r="H336" s="21">
        <f t="shared" si="104"/>
        <v>-0.12115045622873429</v>
      </c>
      <c r="I336" s="37">
        <f t="shared" si="96"/>
        <v>4.182808684902855</v>
      </c>
      <c r="J336" s="1">
        <f t="shared" si="105"/>
        <v>16.457317961920864</v>
      </c>
      <c r="K336" s="1">
        <f t="shared" si="106"/>
        <v>1.6103161843623492E-2</v>
      </c>
      <c r="L336" s="1">
        <f t="shared" si="97"/>
        <v>-0.28667076129006991</v>
      </c>
      <c r="M336" s="1">
        <f t="shared" si="98"/>
        <v>-27.63760691673847</v>
      </c>
      <c r="N336" s="1">
        <f t="shared" si="99"/>
        <v>0.28994976361099162</v>
      </c>
      <c r="O336" s="1">
        <f t="shared" si="100"/>
        <v>8.5304885855752591E-2</v>
      </c>
      <c r="P336" s="1">
        <f t="shared" si="101"/>
        <v>1.7699172576468514E-2</v>
      </c>
      <c r="Q336" s="1">
        <f t="shared" si="107"/>
        <v>-4.0103644179861275</v>
      </c>
      <c r="R336" s="1">
        <f t="shared" si="108"/>
        <v>5.0094311776947391</v>
      </c>
      <c r="S336" s="1">
        <f t="shared" si="109"/>
        <v>1.0379065374759298</v>
      </c>
      <c r="T336" s="1">
        <f t="shared" si="110"/>
        <v>-0.25694190123669575</v>
      </c>
      <c r="U336" s="1">
        <f t="shared" si="111"/>
        <v>-0.81811328276393613</v>
      </c>
      <c r="V336" s="1">
        <f t="shared" si="112"/>
        <v>-0.14434687730264353</v>
      </c>
      <c r="Y336" s="20">
        <f>+$Z$20*SIGN(SOI!A335)*(ABS(SOI!A335))^$Y$2</f>
        <v>0.53665629385143809</v>
      </c>
      <c r="Z336" s="20">
        <f t="shared" si="115"/>
        <v>0.47675653545007046</v>
      </c>
      <c r="AA336" s="19">
        <f>+SIN((AVERAGE(H332:H343)+AVERAGE(H336:H339)/4)*($AA$19+AA335*$AA$18*AVERAGE(G332:G343))*$Y$20+$AA$17) - SIN($AA$17)</f>
        <v>0.65989344567149844</v>
      </c>
      <c r="AB336" s="19">
        <f>+SIN((AVERAGE(H332:H343)+AVERAGE(H336:H339)*$AB$1)*($AA$19+AB335*$AA$18*AVERAGE(G332:G343))*$Y$20+$AA$17) - SIN($AA$17)+$AB$2</f>
        <v>0.66076775474255589</v>
      </c>
      <c r="AC336">
        <f t="shared" si="114"/>
        <v>0.1883999999999994</v>
      </c>
      <c r="AD336">
        <f t="shared" si="113"/>
        <v>0.18313691022142797</v>
      </c>
      <c r="AE336">
        <v>1</v>
      </c>
    </row>
    <row r="337" spans="1:31" x14ac:dyDescent="0.25">
      <c r="A337">
        <v>26.249999999999897</v>
      </c>
      <c r="B337" s="2">
        <v>1906.2499999999761</v>
      </c>
      <c r="C337">
        <f>+D337+($D$2+E337+F337)*SOI!A336*IF(B337&gt;$C$18, IF(B337&lt;$C$19,-1,1),1)</f>
        <v>7.3382909261781908</v>
      </c>
      <c r="D337">
        <f>+$D$3*((1-$D$5)*SOI!D336+$D$5*SOI!D335) +   $D$4*((1-$D$5)*SOI!E336+$D$5*SOI!E335)</f>
        <v>0</v>
      </c>
      <c r="E337">
        <f t="shared" si="95"/>
        <v>16.25967127925464</v>
      </c>
      <c r="F337">
        <f t="shared" si="102"/>
        <v>4.7641890030228673E-2</v>
      </c>
      <c r="G337">
        <f t="shared" si="103"/>
        <v>16.307313169284868</v>
      </c>
      <c r="H337" s="21">
        <f t="shared" si="104"/>
        <v>0.26874088328063084</v>
      </c>
      <c r="I337" s="37">
        <f t="shared" si="96"/>
        <v>3.3508149294416127</v>
      </c>
      <c r="J337" s="1">
        <f t="shared" si="105"/>
        <v>-9.9694842432400788E-2</v>
      </c>
      <c r="K337" s="1">
        <f t="shared" si="106"/>
        <v>1.749557997235731E-3</v>
      </c>
      <c r="L337" s="1">
        <f t="shared" si="97"/>
        <v>3.8396306239202066E-4</v>
      </c>
      <c r="M337" s="1">
        <f t="shared" si="98"/>
        <v>0.20899294524420028</v>
      </c>
      <c r="N337" s="1">
        <f t="shared" si="99"/>
        <v>1.0416576032718212E-2</v>
      </c>
      <c r="O337" s="1">
        <f t="shared" si="100"/>
        <v>9.42448011312894</v>
      </c>
      <c r="P337" s="1">
        <f t="shared" si="101"/>
        <v>-1.2995129346908644E-2</v>
      </c>
      <c r="Q337" s="1">
        <f t="shared" si="107"/>
        <v>1.0894749728690999E-3</v>
      </c>
      <c r="R337" s="1">
        <f t="shared" si="108"/>
        <v>-1.0901952235727044E-3</v>
      </c>
      <c r="S337" s="1">
        <f t="shared" si="109"/>
        <v>2.9870529233672071E-2</v>
      </c>
      <c r="T337" s="1">
        <f t="shared" si="110"/>
        <v>3.8021082419173138E-2</v>
      </c>
      <c r="U337" s="1">
        <f t="shared" si="111"/>
        <v>0.48119768270795071</v>
      </c>
      <c r="V337" s="1">
        <f t="shared" si="112"/>
        <v>3.8074767936593181E-3</v>
      </c>
      <c r="Y337" s="20">
        <f>+$Z$20*SIGN(SOI!A336)*(ABS(SOI!A336))^$Y$2</f>
        <v>0.40249218026435574</v>
      </c>
      <c r="Z337" s="20">
        <f t="shared" si="115"/>
        <v>0.34133374344804673</v>
      </c>
      <c r="AA337" s="19">
        <f>+SIN((AVERAGE(H333:H344)+AVERAGE(H337:H340)/4)*($AA$19+AA336*$AA$18*AVERAGE(G333:G344))*$Y$20+$AA$17) - SIN($AA$17)</f>
        <v>0.48275539609415014</v>
      </c>
      <c r="AB337" s="19">
        <f>+SIN((AVERAGE(H333:H344)+AVERAGE(H337:H340)*$AB$1)*($AA$19+AB336*$AA$18*AVERAGE(G333:G344))*$Y$20+$AA$17) - SIN($AA$17)+$AB$2</f>
        <v>0.46793890064055615</v>
      </c>
      <c r="AC337">
        <f t="shared" si="114"/>
        <v>0.18899999999999939</v>
      </c>
      <c r="AD337">
        <f t="shared" si="113"/>
        <v>0.1414216526461034</v>
      </c>
      <c r="AE337">
        <v>1</v>
      </c>
    </row>
    <row r="338" spans="1:31" x14ac:dyDescent="0.25">
      <c r="A338">
        <v>26.333333333333229</v>
      </c>
      <c r="B338" s="2">
        <v>1906.3333333333094</v>
      </c>
      <c r="C338">
        <f>+D338+($D$2+E338+F338)*SOI!A337*IF(B338&gt;$C$18, IF(B338&lt;$C$19,-1,1),1)</f>
        <v>-6.3772772666002647E-2</v>
      </c>
      <c r="D338">
        <f>+$D$3*((1-$D$5)*SOI!D337+$D$5*SOI!D336) +   $D$4*((1-$D$5)*SOI!E337+$D$5*SOI!E336)</f>
        <v>0</v>
      </c>
      <c r="E338">
        <f t="shared" si="95"/>
        <v>-2.0891291762659527</v>
      </c>
      <c r="F338">
        <f t="shared" si="102"/>
        <v>-1.0995094570341797</v>
      </c>
      <c r="G338">
        <f t="shared" si="103"/>
        <v>-3.1886386333001324</v>
      </c>
      <c r="H338" s="21">
        <f t="shared" si="104"/>
        <v>-0.11792152045268342</v>
      </c>
      <c r="I338" s="37">
        <f t="shared" si="96"/>
        <v>1.8341520737017625</v>
      </c>
      <c r="J338" s="1">
        <f t="shared" si="105"/>
        <v>-4.8393799254756535</v>
      </c>
      <c r="K338" s="1">
        <f t="shared" si="106"/>
        <v>-29.306620527716419</v>
      </c>
      <c r="L338" s="1">
        <f t="shared" si="97"/>
        <v>-0.42038936953021722</v>
      </c>
      <c r="M338" s="1">
        <f t="shared" si="98"/>
        <v>18.533769361453004</v>
      </c>
      <c r="N338" s="1">
        <f t="shared" si="99"/>
        <v>-0.88209662043740722</v>
      </c>
      <c r="O338" s="1">
        <f t="shared" si="100"/>
        <v>-3.2370727563176285</v>
      </c>
      <c r="P338" s="1">
        <f t="shared" si="101"/>
        <v>0.57884284165468369</v>
      </c>
      <c r="Q338" s="1">
        <f t="shared" si="107"/>
        <v>-8.1816435771020153</v>
      </c>
      <c r="R338" s="1">
        <f t="shared" si="108"/>
        <v>4.4813872295952413</v>
      </c>
      <c r="S338" s="1">
        <f t="shared" si="109"/>
        <v>-1.3845829734855435</v>
      </c>
      <c r="T338" s="1">
        <f t="shared" si="110"/>
        <v>14.298214681015715</v>
      </c>
      <c r="U338" s="1">
        <f t="shared" si="111"/>
        <v>-11.732443918513082</v>
      </c>
      <c r="V338" s="1">
        <f t="shared" si="112"/>
        <v>14.361787458523386</v>
      </c>
      <c r="Y338" s="20">
        <f>+$Z$20*SIGN(SOI!A337)*(ABS(SOI!A337))^$Y$2</f>
        <v>8.4852756228346246E-2</v>
      </c>
      <c r="Z338" s="20">
        <f t="shared" si="115"/>
        <v>0.2399079536273081</v>
      </c>
      <c r="AA338" s="19">
        <f>+SIN((AVERAGE(H334:H345)+AVERAGE(H338:H341)/4)*($AA$19+AA337*$AA$18*AVERAGE(G334:G345))*$Y$20+$AA$17) - SIN($AA$17)</f>
        <v>2.7033258227587231E-2</v>
      </c>
      <c r="AB338" s="19">
        <f>+SIN((AVERAGE(H334:H345)+AVERAGE(H338:H341)*$AB$1)*($AA$19+AB337*$AA$18*AVERAGE(G334:G345))*$Y$20+$AA$17) - SIN($AA$17)+$AB$2</f>
        <v>2.8103076343162503E-2</v>
      </c>
      <c r="AC338">
        <f t="shared" si="114"/>
        <v>0.18959999999999938</v>
      </c>
      <c r="AD338">
        <f t="shared" si="113"/>
        <v>0.21287469539972087</v>
      </c>
      <c r="AE338">
        <v>1</v>
      </c>
    </row>
    <row r="339" spans="1:31" x14ac:dyDescent="0.25">
      <c r="A339">
        <v>26.416666666666561</v>
      </c>
      <c r="B339" s="2">
        <v>1906.4166666666426</v>
      </c>
      <c r="C339">
        <f>+D339+($D$2+E339+F339)*SOI!A338*IF(B339&gt;$C$18, IF(B339&lt;$C$19,-1,1),1)</f>
        <v>0.82312695104927358</v>
      </c>
      <c r="D339">
        <f>+$D$3*((1-$D$5)*SOI!D338+$D$5*SOI!D337) +   $D$4*((1-$D$5)*SOI!E338+$D$5*SOI!E337)</f>
        <v>0</v>
      </c>
      <c r="E339">
        <f t="shared" si="95"/>
        <v>5.5135221550749947</v>
      </c>
      <c r="F339">
        <f t="shared" si="102"/>
        <v>-2.6009148079837563E-2</v>
      </c>
      <c r="G339">
        <f t="shared" si="103"/>
        <v>5.4875130069951572</v>
      </c>
      <c r="H339" s="21">
        <f t="shared" si="104"/>
        <v>-3.7981599800406406E-2</v>
      </c>
      <c r="I339" s="37">
        <f t="shared" si="96"/>
        <v>-6.7101815455422642</v>
      </c>
      <c r="J339" s="1">
        <f t="shared" si="105"/>
        <v>0.73221363364164449</v>
      </c>
      <c r="K339" s="1">
        <f t="shared" si="106"/>
        <v>1.8397635800683203E-2</v>
      </c>
      <c r="L339" s="1">
        <f t="shared" si="97"/>
        <v>-1.6556125587453081E-2</v>
      </c>
      <c r="M339" s="1">
        <f t="shared" si="98"/>
        <v>0.76650133855292824</v>
      </c>
      <c r="N339" s="1">
        <f t="shared" si="99"/>
        <v>-2.7474724847370152E-2</v>
      </c>
      <c r="O339" s="1">
        <f t="shared" si="100"/>
        <v>2.9612128504451483</v>
      </c>
      <c r="P339" s="1">
        <f t="shared" si="101"/>
        <v>1.0086321145935334E-2</v>
      </c>
      <c r="Q339" s="1">
        <f t="shared" si="107"/>
        <v>-1.0539182210269626E-2</v>
      </c>
      <c r="R339" s="1">
        <f t="shared" si="108"/>
        <v>-2.1119214358772467E-2</v>
      </c>
      <c r="S339" s="1">
        <f t="shared" si="109"/>
        <v>0.15777388126565975</v>
      </c>
      <c r="T339" s="1">
        <f t="shared" si="110"/>
        <v>-0.51511709736920908</v>
      </c>
      <c r="U339" s="1">
        <f t="shared" si="111"/>
        <v>0.74792756759845869</v>
      </c>
      <c r="V339" s="1">
        <f t="shared" si="112"/>
        <v>7.7946714445597627E-3</v>
      </c>
      <c r="Y339" s="20">
        <f>+$Z$20*SIGN(SOI!A338)*(ABS(SOI!A338))^$Y$2</f>
        <v>0.23237892438922236</v>
      </c>
      <c r="Z339" s="20">
        <f t="shared" si="115"/>
        <v>-3.4256089157190174E-2</v>
      </c>
      <c r="AA339" s="19">
        <f>+SIN((AVERAGE(H335:H346)+AVERAGE(H339:H342)/4)*($AA$19+AA338*$AA$18*AVERAGE(G335:G346))*$Y$20+$AA$17) - SIN($AA$17)</f>
        <v>-0.81208409557640837</v>
      </c>
      <c r="AB339" s="19">
        <f>+SIN((AVERAGE(H335:H346)+AVERAGE(H339:H342)*$AB$1)*($AA$19+AB338*$AA$18*AVERAGE(G335:G346))*$Y$20+$AA$17) - SIN($AA$17)+$AB$2</f>
        <v>-0.8318869619460314</v>
      </c>
      <c r="AC339">
        <f t="shared" si="114"/>
        <v>0.19019999999999937</v>
      </c>
      <c r="AD339">
        <f t="shared" si="113"/>
        <v>0.77782800641921823</v>
      </c>
      <c r="AE339">
        <v>1</v>
      </c>
    </row>
    <row r="340" spans="1:31" x14ac:dyDescent="0.25">
      <c r="A340">
        <v>26.499999999999893</v>
      </c>
      <c r="B340" s="2">
        <v>1906.4999999999759</v>
      </c>
      <c r="C340">
        <f>+D340+($D$2+E340+F340)*SOI!A339*IF(B340&gt;$C$18, IF(B340&lt;$C$19,-1,1),1)</f>
        <v>6.1668497805014226</v>
      </c>
      <c r="D340">
        <f>+$D$3*((1-$D$5)*SOI!D339+$D$5*SOI!D338) +   $D$4*((1-$D$5)*SOI!E339+$D$5*SOI!E338)</f>
        <v>0</v>
      </c>
      <c r="E340">
        <f t="shared" si="95"/>
        <v>-12.468834603217296</v>
      </c>
      <c r="F340">
        <f t="shared" si="102"/>
        <v>-0.11657311209172994</v>
      </c>
      <c r="G340">
        <f t="shared" si="103"/>
        <v>-12.585407715309026</v>
      </c>
      <c r="H340" s="21">
        <f t="shared" si="104"/>
        <v>0.17292456028831088</v>
      </c>
      <c r="I340" s="37">
        <f t="shared" si="96"/>
        <v>13.84237257217659</v>
      </c>
      <c r="J340" s="1">
        <f t="shared" si="105"/>
        <v>-7.4842073736756669</v>
      </c>
      <c r="K340" s="1">
        <f t="shared" si="106"/>
        <v>-1.8874531058465731E-3</v>
      </c>
      <c r="L340" s="1">
        <f t="shared" si="97"/>
        <v>-4.2280122308959237E-2</v>
      </c>
      <c r="M340" s="1">
        <f t="shared" si="98"/>
        <v>3.7979098785011178</v>
      </c>
      <c r="N340" s="1">
        <f t="shared" si="99"/>
        <v>-4.719149567453354E-2</v>
      </c>
      <c r="O340" s="1">
        <f t="shared" si="100"/>
        <v>-0.17307725810447575</v>
      </c>
      <c r="P340" s="1">
        <f t="shared" si="101"/>
        <v>6.9326462616562728E-3</v>
      </c>
      <c r="Q340" s="1">
        <f t="shared" si="107"/>
        <v>-8.9695166560951514E-2</v>
      </c>
      <c r="R340" s="1">
        <f t="shared" si="108"/>
        <v>0.37077987175934807</v>
      </c>
      <c r="S340" s="1">
        <f t="shared" si="109"/>
        <v>-0.55903855864478758</v>
      </c>
      <c r="T340" s="1">
        <f t="shared" si="110"/>
        <v>7.6887168727553371E-2</v>
      </c>
      <c r="U340" s="1">
        <f t="shared" si="111"/>
        <v>-1.0604789539488007</v>
      </c>
      <c r="V340" s="1">
        <f t="shared" si="112"/>
        <v>9.2022590132980597E-3</v>
      </c>
      <c r="Y340" s="20">
        <f>+$Z$20*SIGN(SOI!A339)*(ABS(SOI!A339))^$Y$2</f>
        <v>-0.41999994808913915</v>
      </c>
      <c r="Z340" s="20">
        <f t="shared" si="115"/>
        <v>-0.18419557088204466</v>
      </c>
      <c r="AA340" s="19">
        <f>+SIN((AVERAGE(H336:H347)+AVERAGE(H340:H343)/4)*($AA$19+AA339*$AA$18*AVERAGE(G336:G347))*$Y$20+$AA$17) - SIN($AA$17)</f>
        <v>-0.87374097675676587</v>
      </c>
      <c r="AB340" s="19">
        <f>+SIN((AVERAGE(H336:H347)+AVERAGE(H340:H343)*$AB$1)*($AA$19+AB339*$AA$18*AVERAGE(G336:G347))*$Y$20+$AA$17) - SIN($AA$17)+$AB$2</f>
        <v>-0.91191200653577864</v>
      </c>
      <c r="AC340">
        <f t="shared" si="114"/>
        <v>0.19079999999999936</v>
      </c>
      <c r="AD340">
        <f t="shared" si="113"/>
        <v>0.68954540587472124</v>
      </c>
      <c r="AE340">
        <v>1</v>
      </c>
    </row>
    <row r="341" spans="1:31" x14ac:dyDescent="0.25">
      <c r="A341">
        <v>26.583333333333226</v>
      </c>
      <c r="B341" s="2">
        <v>1906.5833333333092</v>
      </c>
      <c r="C341">
        <f>+D341+($D$2+E341+F341)*SOI!A340*IF(B341&gt;$C$18, IF(B341&lt;$C$19,-1,1),1)</f>
        <v>1.3418715452497212</v>
      </c>
      <c r="D341">
        <f>+$D$3*((1-$D$5)*SOI!D340+$D$5*SOI!D339) +   $D$4*((1-$D$5)*SOI!E340+$D$5*SOI!E339)</f>
        <v>0</v>
      </c>
      <c r="E341">
        <f t="shared" si="95"/>
        <v>-3.6480552372712367</v>
      </c>
      <c r="F341">
        <f t="shared" si="102"/>
        <v>2.1375385244963241E-2</v>
      </c>
      <c r="G341">
        <f t="shared" si="103"/>
        <v>-3.6266798520262733</v>
      </c>
      <c r="H341" s="21">
        <f t="shared" si="104"/>
        <v>6.2051275039117719E-4</v>
      </c>
      <c r="I341" s="37">
        <f t="shared" si="96"/>
        <v>1.4725845771365305</v>
      </c>
      <c r="J341" s="1">
        <f t="shared" si="105"/>
        <v>8.5303469145911165E-2</v>
      </c>
      <c r="K341" s="1">
        <f t="shared" si="106"/>
        <v>-2.2380181325441383E-6</v>
      </c>
      <c r="L341" s="1">
        <f t="shared" si="97"/>
        <v>4.8345812162933584E-5</v>
      </c>
      <c r="M341" s="1">
        <f t="shared" si="98"/>
        <v>-0.40690761989248947</v>
      </c>
      <c r="N341" s="1">
        <f t="shared" si="99"/>
        <v>-3.6132910122176802E-3</v>
      </c>
      <c r="O341" s="1">
        <f t="shared" si="100"/>
        <v>-1.1284020876650991</v>
      </c>
      <c r="P341" s="1">
        <f t="shared" si="101"/>
        <v>-1.1026558136358275E-3</v>
      </c>
      <c r="Q341" s="1">
        <f t="shared" si="107"/>
        <v>7.3579936232600186E-4</v>
      </c>
      <c r="R341" s="1">
        <f t="shared" si="108"/>
        <v>-3.235759461586203E-4</v>
      </c>
      <c r="S341" s="1">
        <f t="shared" si="109"/>
        <v>-4.5535559356346435E-3</v>
      </c>
      <c r="T341" s="1">
        <f t="shared" si="110"/>
        <v>-5.73192327828919E-4</v>
      </c>
      <c r="U341" s="1">
        <f t="shared" si="111"/>
        <v>1.7943728857484794E-2</v>
      </c>
      <c r="V341" s="1">
        <f t="shared" si="112"/>
        <v>-1.1206618365958906E-4</v>
      </c>
      <c r="Y341" s="20">
        <f>+$Z$20*SIGN(SOI!A340)*(ABS(SOI!A340))^$Y$2</f>
        <v>-0.36496568894621723</v>
      </c>
      <c r="Z341" s="20">
        <f t="shared" si="115"/>
        <v>-0.44165520577328232</v>
      </c>
      <c r="AA341" s="19">
        <f>+SIN((AVERAGE(H337:H348)+AVERAGE(H341:H344)/4)*($AA$19+AA340*$AA$18*AVERAGE(G337:G348))*$Y$20+$AA$17) - SIN($AA$17)</f>
        <v>-0.14316461191564855</v>
      </c>
      <c r="AB341" s="19">
        <f>+SIN((AVERAGE(H337:H348)+AVERAGE(H341:H344)*$AB$1)*($AA$19+AB340*$AA$18*AVERAGE(G337:G348))*$Y$20+$AA$17) - SIN($AA$17)+$AB$2</f>
        <v>-0.72450684045010405</v>
      </c>
      <c r="AC341">
        <f t="shared" si="114"/>
        <v>0.19139999999999935</v>
      </c>
      <c r="AD341">
        <f t="shared" si="113"/>
        <v>0.29849059385763377</v>
      </c>
      <c r="AE341">
        <v>1</v>
      </c>
    </row>
    <row r="342" spans="1:31" x14ac:dyDescent="0.25">
      <c r="A342">
        <v>26.666666666666558</v>
      </c>
      <c r="B342" s="2">
        <v>1906.6666666666424</v>
      </c>
      <c r="C342">
        <f>+D342+($D$2+E342+F342)*SOI!A341*IF(B342&gt;$C$18, IF(B342&lt;$C$19,-1,1),1)</f>
        <v>19.915697804367046</v>
      </c>
      <c r="D342">
        <f>+$D$3*((1-$D$5)*SOI!D341+$D$5*SOI!D340) +   $D$4*((1-$D$5)*SOI!E341+$D$5*SOI!E340)</f>
        <v>0</v>
      </c>
      <c r="E342">
        <f t="shared" ref="E342:E405" si="116">$E$3*COS(2*PI()*(A342+$E$2)/$H$3)+$E$4*COS(2*PI()*(A342+$E$2)/$H$4)+$E$5*COS(2*PI()*(A342+$E$2)/$H$5)+$E$6*COS(2*PI()/$H$6*(A342+$E$2))+$E$7*COS(2*PI()/$H$7*(A342+$E$2))+$E$8*COS(2*PI()/$H$8*(A342+$E$2))+$E$9*COS(2*PI()/$H$9*(A342+$E$2))+$E$10*COS(2*PI()/$H$10*(A342+$E$2))+$E$11*COS(2*PI()/$H$11*(A342+$E$2))+$E$12*COS(2*PI()/$H$12*(A342+$E$2))+$E$13*COS(2*PI()/$H$13*(A342+$E$2))+$E$14*COS(2*PI()/$H$14*(A342+$E$2))+$E$15*COS(2*PI()/$H$15*(A342+$E$2))+$E$16*COS(2*PI()/$H$16*(A342+$E$2))+$E$17*COS(2*PI()/$H$17*(A342+$E$2))</f>
        <v>-23.521661676996608</v>
      </c>
      <c r="F342">
        <f t="shared" si="102"/>
        <v>-1.0656195629627043</v>
      </c>
      <c r="G342">
        <f t="shared" si="103"/>
        <v>-24.587281239959314</v>
      </c>
      <c r="H342" s="21">
        <f t="shared" si="104"/>
        <v>-0.50477267227749134</v>
      </c>
      <c r="I342" s="37">
        <f t="shared" ref="I342:I405" si="117">+(I$3*$E342+I$5*$F342)*COS(2*PI()*$A342*$A$9+I$4)</f>
        <v>-12.260856257046704</v>
      </c>
      <c r="J342" s="1">
        <f t="shared" si="105"/>
        <v>-1.2684424760853084</v>
      </c>
      <c r="K342" s="1">
        <f t="shared" si="106"/>
        <v>-94.48013859881722</v>
      </c>
      <c r="L342" s="1">
        <f t="shared" ref="L342:L405" si="118">+(L$3*$E342+L$5*$F342)*COS(2*PI()*$A342*$A$9+L$4)^2</f>
        <v>-0.29151192150346045</v>
      </c>
      <c r="M342" s="1">
        <f t="shared" ref="M342:M405" si="119">+(M$3*$E342+M$5*$F342)*COS(2*PI()*$A342*$A$7+M$4)</f>
        <v>-0.72670701516804137</v>
      </c>
      <c r="N342" s="1">
        <f t="shared" ref="N342:N405" si="120">+(N$3*$E342+N$5*$F342)*COS(2*PI()*$A342*$A$8+N$4)</f>
        <v>0.70142091150637265</v>
      </c>
      <c r="O342" s="1">
        <f t="shared" ref="O342:O405" si="121">+(O$3*$E342+O$5*$F342)*COS(2*PI()*$A342*$A$8+O$4)^2</f>
        <v>-22.699109981883527</v>
      </c>
      <c r="P342" s="1">
        <f t="shared" ref="P342:P405" si="122">+(P$3*$E342+P$5*$F342)*COS(2*PI()*$A342*$A$7+P$4)^2</f>
        <v>0.38377305958309865</v>
      </c>
      <c r="Q342" s="1">
        <f t="shared" si="107"/>
        <v>-0.25509309653422602</v>
      </c>
      <c r="R342" s="1">
        <f t="shared" si="108"/>
        <v>-0.93401979730682294</v>
      </c>
      <c r="S342" s="1">
        <f t="shared" si="109"/>
        <v>-7.3598166916340286</v>
      </c>
      <c r="T342" s="1">
        <f t="shared" si="110"/>
        <v>69.525284810640002</v>
      </c>
      <c r="U342" s="1">
        <f t="shared" si="111"/>
        <v>51.99813465150099</v>
      </c>
      <c r="V342" s="1">
        <f t="shared" si="112"/>
        <v>-7.5715512111256791</v>
      </c>
      <c r="Y342" s="20">
        <f>+$Z$20*SIGN(SOI!A341)*(ABS(SOI!A341))^$Y$2</f>
        <v>-0.53999998028449048</v>
      </c>
      <c r="Z342" s="20">
        <f t="shared" si="115"/>
        <v>-0.48820279963747354</v>
      </c>
      <c r="AA342" s="19">
        <f>+SIN((AVERAGE(H338:H349)+AVERAGE(H342:H345)/4)*($AA$19+AA341*$AA$18*AVERAGE(G338:G349))*$Y$20+$AA$17) - SIN($AA$17)</f>
        <v>-0.83601627425005587</v>
      </c>
      <c r="AB342" s="19">
        <f>+SIN((AVERAGE(H338:H349)+AVERAGE(H342:H345)*$AB$1)*($AA$19+AB341*$AA$18*AVERAGE(G338:G349))*$Y$20+$AA$17) - SIN($AA$17)+$AB$2</f>
        <v>-0.7713678851775887</v>
      </c>
      <c r="AC342">
        <f t="shared" si="114"/>
        <v>0.19199999999999934</v>
      </c>
      <c r="AD342">
        <f t="shared" si="113"/>
        <v>0.34781347461258233</v>
      </c>
      <c r="AE342">
        <v>1</v>
      </c>
    </row>
    <row r="343" spans="1:31" x14ac:dyDescent="0.25">
      <c r="A343">
        <v>26.74999999999989</v>
      </c>
      <c r="B343" s="2">
        <v>1906.7499999999757</v>
      </c>
      <c r="C343">
        <f>+D343+($D$2+E343+F343)*SOI!A342*IF(B343&gt;$C$18, IF(B343&lt;$C$19,-1,1),1)</f>
        <v>5.757500701055176</v>
      </c>
      <c r="D343">
        <f>+$D$3*((1-$D$5)*SOI!D342+$D$5*SOI!D341) +   $D$4*((1-$D$5)*SOI!E342+$D$5*SOI!E341)</f>
        <v>0</v>
      </c>
      <c r="E343">
        <f t="shared" si="116"/>
        <v>-6.5637125595296482</v>
      </c>
      <c r="F343">
        <f t="shared" ref="F343:F406" si="123">$F$3*COS(2*PI()*(B343+$F$2)/$G$3)+$F$4*COS(2*PI()*(B343+$F$2)/$G$4)+$F$5*COS(2*PI()*(B343+$F$2)/$G$5)+$F$6*COS(2*PI()/$G$6*(B343+$F$2))+$F$7*COS(2*PI()/$G$7*(B343+$F$2))+$F$8*COS(2*PI()/$G$8*(B343+$F$2))+$F$9*COS(2*PI()/$G$9*(B343+$F$2))+$F$10*COS(2*PI()/$G$10*(B343+$F$2))+$F$11*COS(2*PI()/$G$11*(B343+$F$2))+$F$12*COS(2*PI()/$G$12*(B343+$F$2))+$F$13*COS(2*PI()/$G$13*(B343+$F$2))+$F$14*COS(2*PI()/$G$14*(B343+$F$2))+$F$15*COS(2*PI()/$G$15*(B343+$F$2))</f>
        <v>-5.4104338234922666E-2</v>
      </c>
      <c r="G343">
        <f t="shared" ref="G343:G406" si="124">+E343+F343</f>
        <v>-6.6178168977645706</v>
      </c>
      <c r="H343" s="21">
        <f t="shared" ref="H343:H406" si="125">+$H$19*SUM(I343:V343)</f>
        <v>-0.22736341666782245</v>
      </c>
      <c r="I343" s="37">
        <f t="shared" si="117"/>
        <v>-7.6065509660794106</v>
      </c>
      <c r="J343" s="1">
        <f t="shared" ref="J343:J406" si="126">+(J$3)*I343*M343</f>
        <v>-1.2477199728805466</v>
      </c>
      <c r="K343" s="1">
        <f t="shared" ref="K343:K406" si="127">+(K$3)*L343*P343*O343</f>
        <v>-0.20371360937200908</v>
      </c>
      <c r="L343" s="1">
        <f t="shared" si="118"/>
        <v>-3.7256325593324778E-2</v>
      </c>
      <c r="M343" s="1">
        <f t="shared" si="119"/>
        <v>-1.1522287951202543</v>
      </c>
      <c r="N343" s="1">
        <f t="shared" si="120"/>
        <v>4.0636157922670155E-2</v>
      </c>
      <c r="O343" s="1">
        <f t="shared" si="121"/>
        <v>-5.2257731217407617</v>
      </c>
      <c r="P343" s="1">
        <f t="shared" si="122"/>
        <v>2.8123449254302102E-2</v>
      </c>
      <c r="Q343" s="1">
        <f t="shared" ref="Q343:Q406" si="128">+(Q$3)*M343*N343</f>
        <v>-2.3432142914862196E-2</v>
      </c>
      <c r="R343" s="1">
        <f t="shared" ref="R343:R406" si="129">+(R$3)*I343*N343*M343</f>
        <v>-5.3227535954104288E-2</v>
      </c>
      <c r="S343" s="1">
        <f t="shared" ref="S343:S406" si="130">+(S$3)*I343*N343</f>
        <v>-0.26452572070408875</v>
      </c>
      <c r="T343" s="1">
        <f t="shared" ref="T343:T406" si="131">+(T$3)*L343*O343</f>
        <v>2.0456352490574048</v>
      </c>
      <c r="U343" s="1">
        <f t="shared" ref="U343:U406" si="132">+(U$3)*P343*I343</f>
        <v>2.3640074610636499</v>
      </c>
      <c r="V343" s="1">
        <f t="shared" ref="V343:V406" si="133">+(V$3)*P343*N343</f>
        <v>-3.2144960329788461E-2</v>
      </c>
      <c r="Y343" s="20">
        <f>+$Z$20*SIGN(SOI!A342)*(ABS(SOI!A342))^$Y$2</f>
        <v>-0.55964272968171291</v>
      </c>
      <c r="Z343" s="20">
        <f t="shared" si="115"/>
        <v>-0.48143880084998453</v>
      </c>
      <c r="AA343" s="19">
        <f>+SIN((AVERAGE(H339:H350)+AVERAGE(H343:H346)/4)*($AA$19+AA342*$AA$18*AVERAGE(G339:G350))*$Y$20+$AA$17) - SIN($AA$17)</f>
        <v>-1.2642993726328544</v>
      </c>
      <c r="AB343" s="19">
        <f>+SIN((AVERAGE(H339:H350)+AVERAGE(H343:H346)*$AB$1)*($AA$19+AB342*$AA$18*AVERAGE(G339:G350))*$Y$20+$AA$17) - SIN($AA$17)+$AB$2</f>
        <v>-0.90359614465713767</v>
      </c>
      <c r="AC343">
        <f t="shared" si="114"/>
        <v>0.19259999999999933</v>
      </c>
      <c r="AD343">
        <f t="shared" si="113"/>
        <v>0.78286057178286983</v>
      </c>
      <c r="AE343">
        <v>1</v>
      </c>
    </row>
    <row r="344" spans="1:31" x14ac:dyDescent="0.25">
      <c r="A344">
        <v>26.833333333333222</v>
      </c>
      <c r="B344" s="2">
        <v>1906.8333333333089</v>
      </c>
      <c r="C344">
        <f>+D344+($D$2+E344+F344)*SOI!A343*IF(B344&gt;$C$18, IF(B344&lt;$C$19,-1,1),1)</f>
        <v>13.991849056549857</v>
      </c>
      <c r="D344">
        <f>+$D$3*((1-$D$5)*SOI!D343+$D$5*SOI!D342) +   $D$4*((1-$D$5)*SOI!E343+$D$5*SOI!E342)</f>
        <v>0</v>
      </c>
      <c r="E344">
        <f t="shared" si="116"/>
        <v>-41.416027395509346</v>
      </c>
      <c r="F344">
        <f t="shared" si="123"/>
        <v>-0.98351520009627813</v>
      </c>
      <c r="G344">
        <f t="shared" si="124"/>
        <v>-42.399542595605624</v>
      </c>
      <c r="H344" s="21">
        <f t="shared" si="125"/>
        <v>-6.7578397717394534</v>
      </c>
      <c r="I344" s="37">
        <f t="shared" si="117"/>
        <v>-49.805232292534036</v>
      </c>
      <c r="J344" s="1">
        <f t="shared" si="126"/>
        <v>-226.70905592868814</v>
      </c>
      <c r="K344" s="1">
        <f t="shared" si="127"/>
        <v>-31.137642329662512</v>
      </c>
      <c r="L344" s="1">
        <f t="shared" si="118"/>
        <v>-0.45790307173821393</v>
      </c>
      <c r="M344" s="1">
        <f t="shared" si="119"/>
        <v>-31.97446416651146</v>
      </c>
      <c r="N344" s="1">
        <f t="shared" si="120"/>
        <v>0.60759370382043854</v>
      </c>
      <c r="O344" s="1">
        <f t="shared" si="121"/>
        <v>-6.1689475012051131</v>
      </c>
      <c r="P344" s="1">
        <f t="shared" si="122"/>
        <v>0.29627854724545716</v>
      </c>
      <c r="Q344" s="1">
        <f t="shared" si="128"/>
        <v>-9.7224828049089087</v>
      </c>
      <c r="R344" s="1">
        <f t="shared" si="129"/>
        <v>-144.60680432111965</v>
      </c>
      <c r="S344" s="1">
        <f t="shared" si="130"/>
        <v>-25.897373609290153</v>
      </c>
      <c r="T344" s="1">
        <f t="shared" si="131"/>
        <v>29.679888060957857</v>
      </c>
      <c r="U344" s="1">
        <f t="shared" si="132"/>
        <v>163.06759098740858</v>
      </c>
      <c r="V344" s="1">
        <f t="shared" si="133"/>
        <v>-5.0634338607467875</v>
      </c>
      <c r="Y344" s="20">
        <f>+$Z$20*SIGN(SOI!A343)*(ABS(SOI!A343))^$Y$2</f>
        <v>-0.34467369258375025</v>
      </c>
      <c r="Z344" s="20">
        <f t="shared" si="115"/>
        <v>-0.44426735932946376</v>
      </c>
      <c r="AA344" s="19">
        <f>+SIN((AVERAGE(H340:H351)+AVERAGE(H344:H347)/4)*($AA$19+AA343*$AA$18*AVERAGE(G340:G351))*$Y$20+$AA$17) - SIN($AA$17)</f>
        <v>-1.2836909179841347</v>
      </c>
      <c r="AB344" s="19">
        <f>+SIN((AVERAGE(H340:H351)+AVERAGE(H344:H347)*$AB$1)*($AA$19+AB343*$AA$18*AVERAGE(G340:G351))*$Y$20+$AA$17) - SIN($AA$17)+$AB$2</f>
        <v>-0.90688371221118191</v>
      </c>
      <c r="AC344">
        <f t="shared" si="114"/>
        <v>0.19319999999999932</v>
      </c>
      <c r="AD344">
        <f t="shared" ref="AD344:AD407" si="134">+ABS(Z344-AA344)</f>
        <v>0.839423558654671</v>
      </c>
      <c r="AE344">
        <v>1</v>
      </c>
    </row>
    <row r="345" spans="1:31" x14ac:dyDescent="0.25">
      <c r="A345">
        <v>26.916666666666554</v>
      </c>
      <c r="B345" s="2">
        <v>1906.9166666666422</v>
      </c>
      <c r="C345">
        <f>+D345+($D$2+E345+F345)*SOI!A344*IF(B345&gt;$C$18, IF(B345&lt;$C$19,-1,1),1)</f>
        <v>-247.94544593754455</v>
      </c>
      <c r="D345">
        <f>+$D$3*((1-$D$5)*SOI!D344+$D$5*SOI!D343) +   $D$4*((1-$D$5)*SOI!E344+$D$5*SOI!E343)</f>
        <v>0</v>
      </c>
      <c r="E345">
        <f t="shared" si="116"/>
        <v>486.38948120084058</v>
      </c>
      <c r="F345">
        <f t="shared" si="123"/>
        <v>-0.22194014683168639</v>
      </c>
      <c r="G345">
        <f t="shared" si="124"/>
        <v>486.16754105400889</v>
      </c>
      <c r="H345" s="21">
        <f t="shared" si="125"/>
        <v>9.990213676347528</v>
      </c>
      <c r="I345" s="37">
        <f t="shared" si="117"/>
        <v>288.47435634000806</v>
      </c>
      <c r="J345" s="1">
        <f t="shared" si="126"/>
        <v>154.0830240584026</v>
      </c>
      <c r="K345" s="1">
        <f t="shared" si="127"/>
        <v>2.8905065868401802E-2</v>
      </c>
      <c r="L345" s="1">
        <f t="shared" si="118"/>
        <v>-2.6760306586315038E-3</v>
      </c>
      <c r="M345" s="1">
        <f t="shared" si="119"/>
        <v>-3.7519492659028102</v>
      </c>
      <c r="N345" s="1">
        <f t="shared" si="120"/>
        <v>8.2377977944046485E-2</v>
      </c>
      <c r="O345" s="1">
        <f t="shared" si="121"/>
        <v>47.802440927241754</v>
      </c>
      <c r="P345" s="1">
        <f t="shared" si="122"/>
        <v>6.073400448620884E-3</v>
      </c>
      <c r="Q345" s="1">
        <f t="shared" si="128"/>
        <v>-0.15467806425077868</v>
      </c>
      <c r="R345" s="1">
        <f t="shared" si="129"/>
        <v>13.325162574094344</v>
      </c>
      <c r="S345" s="1">
        <f t="shared" si="130"/>
        <v>20.336950327833101</v>
      </c>
      <c r="T345" s="1">
        <f t="shared" si="131"/>
        <v>-1.3440603997961131</v>
      </c>
      <c r="U345" s="1">
        <f t="shared" si="132"/>
        <v>-19.361170481818757</v>
      </c>
      <c r="V345" s="1">
        <f t="shared" si="133"/>
        <v>-1.4072612037413853E-2</v>
      </c>
      <c r="Y345" s="20">
        <f>+$Z$20*SIGN(SOI!A344)*(ABS(SOI!A344))^$Y$2</f>
        <v>-0.42848565572292807</v>
      </c>
      <c r="Z345" s="20">
        <f t="shared" si="115"/>
        <v>-0.40871645676805679</v>
      </c>
      <c r="AA345" s="19">
        <f>+SIN((AVERAGE(H341:H352)+AVERAGE(H345:H348)/4)*($AA$19+AA344*$AA$18*AVERAGE(G341:G352))*$Y$20+$AA$17) - SIN($AA$17)</f>
        <v>-1.2054429057987606</v>
      </c>
      <c r="AB345" s="19">
        <f>+SIN((AVERAGE(H341:H352)+AVERAGE(H345:H348)*$AB$1)*($AA$19+AB344*$AA$18*AVERAGE(G341:G352))*$Y$20+$AA$17) - SIN($AA$17)+$AB$2</f>
        <v>-0.94920411969974738</v>
      </c>
      <c r="AC345">
        <f t="shared" ref="AC345:AC408" si="135">+AC344+$AC$22</f>
        <v>0.19379999999999931</v>
      </c>
      <c r="AD345">
        <f t="shared" si="134"/>
        <v>0.79672644903070378</v>
      </c>
      <c r="AE345">
        <v>1</v>
      </c>
    </row>
    <row r="346" spans="1:31" x14ac:dyDescent="0.25">
      <c r="A346">
        <v>26.999999999999886</v>
      </c>
      <c r="B346" s="2">
        <v>1906.9999999999754</v>
      </c>
      <c r="C346">
        <f>+D346+($D$2+E346+F346)*SOI!A345*IF(B346&gt;$C$18, IF(B346&lt;$C$19,-1,1),1)</f>
        <v>-2.8338135124418371</v>
      </c>
      <c r="D346">
        <f>+$D$3*((1-$D$5)*SOI!D345+$D$5*SOI!D344) +   $D$4*((1-$D$5)*SOI!E345+$D$5*SOI!E344)</f>
        <v>0</v>
      </c>
      <c r="E346">
        <f t="shared" si="116"/>
        <v>0.52174827483619879</v>
      </c>
      <c r="F346">
        <f t="shared" si="123"/>
        <v>4.4498543785705333</v>
      </c>
      <c r="G346">
        <f t="shared" si="124"/>
        <v>4.9716026534067321</v>
      </c>
      <c r="H346" s="21">
        <f t="shared" si="125"/>
        <v>5.7235666948640942</v>
      </c>
      <c r="I346" s="37">
        <f t="shared" si="117"/>
        <v>-0.89289824404644424</v>
      </c>
      <c r="J346" s="1">
        <f t="shared" si="126"/>
        <v>8.8618423371749131</v>
      </c>
      <c r="K346" s="1">
        <f t="shared" si="127"/>
        <v>50.758980734364158</v>
      </c>
      <c r="L346" s="1">
        <f t="shared" si="118"/>
        <v>0.75050019965918513</v>
      </c>
      <c r="M346" s="1">
        <f t="shared" si="119"/>
        <v>69.715833985746798</v>
      </c>
      <c r="N346" s="1">
        <f t="shared" si="120"/>
        <v>2.212034327723853</v>
      </c>
      <c r="O346" s="1">
        <f t="shared" si="121"/>
        <v>3.941825236524199</v>
      </c>
      <c r="P346" s="1">
        <f t="shared" si="122"/>
        <v>-0.46117295108605139</v>
      </c>
      <c r="Q346" s="1">
        <f t="shared" si="128"/>
        <v>77.176296326314343</v>
      </c>
      <c r="R346" s="1">
        <f t="shared" si="129"/>
        <v>20.57891516897109</v>
      </c>
      <c r="S346" s="1">
        <f t="shared" si="130"/>
        <v>-1.6902903754152399</v>
      </c>
      <c r="T346" s="1">
        <f t="shared" si="131"/>
        <v>31.083205892024974</v>
      </c>
      <c r="U346" s="1">
        <f t="shared" si="132"/>
        <v>-4.5504911568496729</v>
      </c>
      <c r="V346" s="1">
        <f t="shared" si="133"/>
        <v>28.693753262098543</v>
      </c>
      <c r="Y346" s="20">
        <f>+$Z$20*SIGN(SOI!A345)*(ABS(SOI!A345))^$Y$2</f>
        <v>-0.45299002199749194</v>
      </c>
      <c r="Z346" s="20">
        <f t="shared" si="115"/>
        <v>-0.42188769087222439</v>
      </c>
      <c r="AA346" s="19">
        <f>+SIN((AVERAGE(H342:H353)+AVERAGE(H346:H349)/4)*($AA$19+AA345*$AA$18*AVERAGE(G342:G353))*$Y$20+$AA$17) - SIN($AA$17)</f>
        <v>-1.1666180620405557</v>
      </c>
      <c r="AB346" s="19">
        <f>+SIN((AVERAGE(H342:H353)+AVERAGE(H346:H349)*$AB$1)*($AA$19+AB345*$AA$18*AVERAGE(G342:G353))*$Y$20+$AA$17) - SIN($AA$17)+$AB$2</f>
        <v>-0.89864748529572092</v>
      </c>
      <c r="AC346">
        <f t="shared" si="135"/>
        <v>0.1943999999999993</v>
      </c>
      <c r="AD346">
        <f t="shared" si="134"/>
        <v>0.7447303711683313</v>
      </c>
      <c r="AE346">
        <v>1</v>
      </c>
    </row>
    <row r="347" spans="1:31" x14ac:dyDescent="0.25">
      <c r="A347">
        <v>27.083333333333218</v>
      </c>
      <c r="B347" s="2">
        <v>1907.0833333333087</v>
      </c>
      <c r="C347">
        <f>+D347+($D$2+E347+F347)*SOI!A346*IF(B347&gt;$C$18, IF(B347&lt;$C$19,-1,1),1)</f>
        <v>11.575318064012921</v>
      </c>
      <c r="D347">
        <f>+$D$3*((1-$D$5)*SOI!D346+$D$5*SOI!D345) +   $D$4*((1-$D$5)*SOI!E346+$D$5*SOI!E345)</f>
        <v>0</v>
      </c>
      <c r="E347">
        <f t="shared" si="116"/>
        <v>-28.465519440831969</v>
      </c>
      <c r="F347">
        <f t="shared" si="123"/>
        <v>0.23303635787362742</v>
      </c>
      <c r="G347">
        <f t="shared" si="124"/>
        <v>-28.232483082958343</v>
      </c>
      <c r="H347" s="21">
        <f t="shared" si="125"/>
        <v>-8.8764028188021857E-2</v>
      </c>
      <c r="I347" s="37">
        <f t="shared" si="117"/>
        <v>29.963600646154696</v>
      </c>
      <c r="J347" s="1">
        <f t="shared" si="126"/>
        <v>5.2827961907142313</v>
      </c>
      <c r="K347" s="1">
        <f t="shared" si="127"/>
        <v>-14.038747312608129</v>
      </c>
      <c r="L347" s="1">
        <f t="shared" si="118"/>
        <v>0.13883632107755187</v>
      </c>
      <c r="M347" s="1">
        <f t="shared" si="119"/>
        <v>-1.2384521534001134</v>
      </c>
      <c r="N347" s="1">
        <f t="shared" si="120"/>
        <v>0.22774316267199746</v>
      </c>
      <c r="O347" s="1">
        <f t="shared" si="121"/>
        <v>-26.791736415234261</v>
      </c>
      <c r="P347" s="1">
        <f t="shared" si="122"/>
        <v>-0.10144333308263712</v>
      </c>
      <c r="Q347" s="1">
        <f t="shared" si="128"/>
        <v>-0.14115141094308109</v>
      </c>
      <c r="R347" s="1">
        <f t="shared" si="129"/>
        <v>1.2630362022122039</v>
      </c>
      <c r="S347" s="1">
        <f t="shared" si="130"/>
        <v>5.8399191542707403</v>
      </c>
      <c r="T347" s="1">
        <f t="shared" si="131"/>
        <v>-39.082432487744292</v>
      </c>
      <c r="U347" s="1">
        <f t="shared" si="132"/>
        <v>33.589998873249748</v>
      </c>
      <c r="V347" s="1">
        <f t="shared" si="133"/>
        <v>0.64983115326025376</v>
      </c>
      <c r="Y347" s="20">
        <f>+$Z$20*SIGN(SOI!A346)*(ABS(SOI!A346))^$Y$2</f>
        <v>-0.38418739489625303</v>
      </c>
      <c r="Z347" s="20">
        <f t="shared" si="115"/>
        <v>-0.41020789027287369</v>
      </c>
      <c r="AA347" s="19">
        <f>+SIN((AVERAGE(H343:H354)+AVERAGE(H347:H350)/4)*($AA$19+AA346*$AA$18*AVERAGE(G343:G354))*$Y$20+$AA$17) - SIN($AA$17)</f>
        <v>-0.87529493562275018</v>
      </c>
      <c r="AB347" s="19">
        <f>+SIN((AVERAGE(H343:H354)+AVERAGE(H347:H350)*$AB$1)*($AA$19+AB346*$AA$18*AVERAGE(G343:G354))*$Y$20+$AA$17) - SIN($AA$17)+$AB$2</f>
        <v>-0.8727431531582801</v>
      </c>
      <c r="AC347">
        <f t="shared" si="135"/>
        <v>0.19499999999999929</v>
      </c>
      <c r="AD347">
        <f t="shared" si="134"/>
        <v>0.46508704534987649</v>
      </c>
      <c r="AE347">
        <v>1</v>
      </c>
    </row>
    <row r="348" spans="1:31" x14ac:dyDescent="0.25">
      <c r="A348">
        <v>27.166666666666551</v>
      </c>
      <c r="B348" s="2">
        <v>1907.166666666642</v>
      </c>
      <c r="C348">
        <f>+D348+($D$2+E348+F348)*SOI!A347*IF(B348&gt;$C$18, IF(B348&lt;$C$19,-1,1),1)</f>
        <v>4.1863849158969328</v>
      </c>
      <c r="D348">
        <f>+$D$3*((1-$D$5)*SOI!D347+$D$5*SOI!D346) +   $D$4*((1-$D$5)*SOI!E347+$D$5*SOI!E346)</f>
        <v>0</v>
      </c>
      <c r="E348">
        <f t="shared" si="116"/>
        <v>-8.5511418277825726</v>
      </c>
      <c r="F348">
        <f t="shared" si="123"/>
        <v>-1.1846370463963409</v>
      </c>
      <c r="G348">
        <f t="shared" si="124"/>
        <v>-9.735778874178914</v>
      </c>
      <c r="H348" s="21">
        <f t="shared" si="125"/>
        <v>-1.5520652555646979</v>
      </c>
      <c r="I348" s="37">
        <f t="shared" si="117"/>
        <v>11.360207361365216</v>
      </c>
      <c r="J348" s="1">
        <f t="shared" si="126"/>
        <v>-46.610298266972144</v>
      </c>
      <c r="K348" s="1">
        <f t="shared" si="127"/>
        <v>-55.270965757519349</v>
      </c>
      <c r="L348" s="1">
        <f t="shared" si="118"/>
        <v>-0.65928911219471098</v>
      </c>
      <c r="M348" s="1">
        <f t="shared" si="119"/>
        <v>28.820731542316764</v>
      </c>
      <c r="N348" s="1">
        <f t="shared" si="120"/>
        <v>-0.92491920198791389</v>
      </c>
      <c r="O348" s="1">
        <f t="shared" si="121"/>
        <v>-3.7376025177714127</v>
      </c>
      <c r="P348" s="1">
        <f t="shared" si="122"/>
        <v>0.60287482359821154</v>
      </c>
      <c r="Q348" s="1">
        <f t="shared" si="128"/>
        <v>-13.340418057275317</v>
      </c>
      <c r="R348" s="1">
        <f t="shared" si="129"/>
        <v>45.257678532918796</v>
      </c>
      <c r="S348" s="1">
        <f t="shared" si="130"/>
        <v>-8.9920257505131271</v>
      </c>
      <c r="T348" s="1">
        <f t="shared" si="131"/>
        <v>25.890870037321971</v>
      </c>
      <c r="U348" s="1">
        <f t="shared" si="132"/>
        <v>-75.68431515887977</v>
      </c>
      <c r="V348" s="1">
        <f t="shared" si="133"/>
        <v>15.684208747357882</v>
      </c>
      <c r="Y348" s="20">
        <f>+$Z$20*SIGN(SOI!A347)*(ABS(SOI!A347))^$Y$2</f>
        <v>-0.39344625392487614</v>
      </c>
      <c r="Z348" s="20">
        <f t="shared" ref="Z348:Z411" si="136">+AVERAGE(Y347:Y349)</f>
        <v>-0.40887749670901002</v>
      </c>
      <c r="AA348" s="19">
        <f>+SIN((AVERAGE(H344:H355)+AVERAGE(H348:H351)/4)*($AA$19+AA347*$AA$18*AVERAGE(G344:G355))*$Y$20+$AA$17) - SIN($AA$17)</f>
        <v>-0.84398840636186345</v>
      </c>
      <c r="AB348" s="19">
        <f>+SIN((AVERAGE(H344:H355)+AVERAGE(H348:H351)*$AB$1)*($AA$19+AB347*$AA$18*AVERAGE(G344:G355))*$Y$20+$AA$17) - SIN($AA$17)+$AB$2</f>
        <v>-0.8884662642982275</v>
      </c>
      <c r="AC348">
        <f t="shared" si="135"/>
        <v>0.19559999999999927</v>
      </c>
      <c r="AD348">
        <f t="shared" si="134"/>
        <v>0.43511090965285343</v>
      </c>
      <c r="AE348">
        <v>1</v>
      </c>
    </row>
    <row r="349" spans="1:31" x14ac:dyDescent="0.25">
      <c r="A349">
        <v>27.249999999999883</v>
      </c>
      <c r="B349" s="2">
        <v>1907.2499999999752</v>
      </c>
      <c r="C349">
        <f>+D349+($D$2+E349+F349)*SOI!A348*IF(B349&gt;$C$18, IF(B349&lt;$C$19,-1,1),1)</f>
        <v>9.1731766526145808</v>
      </c>
      <c r="D349">
        <f>+$D$3*((1-$D$5)*SOI!D348+$D$5*SOI!D347) +   $D$4*((1-$D$5)*SOI!E348+$D$5*SOI!E347)</f>
        <v>0</v>
      </c>
      <c r="E349">
        <f t="shared" si="116"/>
        <v>-16.428314484003472</v>
      </c>
      <c r="F349">
        <f t="shared" si="123"/>
        <v>4.7641890048865765E-2</v>
      </c>
      <c r="G349">
        <f t="shared" si="124"/>
        <v>-16.380672593954607</v>
      </c>
      <c r="H349" s="21">
        <f t="shared" si="125"/>
        <v>0.31128888637725427</v>
      </c>
      <c r="I349" s="37">
        <f t="shared" si="117"/>
        <v>12.56138541443479</v>
      </c>
      <c r="J349" s="1">
        <f t="shared" si="126"/>
        <v>2.6176111211954365</v>
      </c>
      <c r="K349" s="1">
        <f t="shared" si="127"/>
        <v>-5.8823062671917165E-5</v>
      </c>
      <c r="L349" s="1">
        <f t="shared" si="118"/>
        <v>4.1249995842455719E-3</v>
      </c>
      <c r="M349" s="1">
        <f t="shared" si="119"/>
        <v>-1.4637838892072899</v>
      </c>
      <c r="N349" s="1">
        <f t="shared" si="120"/>
        <v>2.2680641102805175E-2</v>
      </c>
      <c r="O349" s="1">
        <f t="shared" si="121"/>
        <v>-3.3837613980605613E-2</v>
      </c>
      <c r="P349" s="1">
        <f t="shared" si="122"/>
        <v>-1.1327213957706066E-2</v>
      </c>
      <c r="Q349" s="1">
        <f t="shared" si="128"/>
        <v>-1.6614716412066102E-2</v>
      </c>
      <c r="R349" s="1">
        <f t="shared" si="129"/>
        <v>6.2325683360766042E-2</v>
      </c>
      <c r="S349" s="1">
        <f t="shared" si="130"/>
        <v>0.24381496294463045</v>
      </c>
      <c r="T349" s="1">
        <f t="shared" si="131"/>
        <v>-1.4665648378585452E-3</v>
      </c>
      <c r="U349" s="1">
        <f t="shared" si="132"/>
        <v>1.5723641156500523</v>
      </c>
      <c r="V349" s="1">
        <f t="shared" si="133"/>
        <v>7.2262020481833273E-3</v>
      </c>
      <c r="Y349" s="20">
        <f>+$Z$20*SIGN(SOI!A348)*(ABS(SOI!A348))^$Y$2</f>
        <v>-0.44899884130590079</v>
      </c>
      <c r="Z349" s="20">
        <f t="shared" si="136"/>
        <v>-0.41792810581480316</v>
      </c>
      <c r="AA349" s="19">
        <f>+SIN((AVERAGE(H345:H356)+AVERAGE(H349:H352)/4)*($AA$19+AA348*$AA$18*AVERAGE(G345:G356))*$Y$20+$AA$17) - SIN($AA$17)</f>
        <v>-1.2450534489225757</v>
      </c>
      <c r="AB349" s="19">
        <f>+SIN((AVERAGE(H345:H356)+AVERAGE(H349:H352)*$AB$1)*($AA$19+AB348*$AA$18*AVERAGE(G345:G356))*$Y$20+$AA$17) - SIN($AA$17)+$AB$2</f>
        <v>-1.2611110795351932</v>
      </c>
      <c r="AC349">
        <f t="shared" si="135"/>
        <v>0.19619999999999926</v>
      </c>
      <c r="AD349">
        <f t="shared" si="134"/>
        <v>0.82712534310777253</v>
      </c>
      <c r="AE349">
        <v>1</v>
      </c>
    </row>
    <row r="350" spans="1:31" x14ac:dyDescent="0.25">
      <c r="A350">
        <v>27.333333333333215</v>
      </c>
      <c r="B350" s="2">
        <v>1907.3333333333085</v>
      </c>
      <c r="C350">
        <f>+D350+($D$2+E350+F350)*SOI!A349*IF(B350&gt;$C$18, IF(B350&lt;$C$19,-1,1),1)</f>
        <v>1.373331080415134</v>
      </c>
      <c r="D350">
        <f>+$D$3*((1-$D$5)*SOI!D349+$D$5*SOI!D348) +   $D$4*((1-$D$5)*SOI!E349+$D$5*SOI!E348)</f>
        <v>0</v>
      </c>
      <c r="E350">
        <f t="shared" si="116"/>
        <v>-1.8224715651245642</v>
      </c>
      <c r="F350">
        <f t="shared" si="123"/>
        <v>-1.0995094570352957</v>
      </c>
      <c r="G350">
        <f t="shared" si="124"/>
        <v>-2.9219810221598599</v>
      </c>
      <c r="H350" s="21">
        <f t="shared" si="125"/>
        <v>0.73795803115653613</v>
      </c>
      <c r="I350" s="37">
        <f t="shared" si="117"/>
        <v>-0.27068497130481328</v>
      </c>
      <c r="J350" s="1">
        <f t="shared" si="126"/>
        <v>1.1860827887597876</v>
      </c>
      <c r="K350" s="1">
        <f t="shared" si="127"/>
        <v>-8.5224487513204002E-3</v>
      </c>
      <c r="L350" s="1">
        <f t="shared" si="118"/>
        <v>-9.1901574353780088E-2</v>
      </c>
      <c r="M350" s="1">
        <f t="shared" si="119"/>
        <v>30.779406171815705</v>
      </c>
      <c r="N350" s="1">
        <f t="shared" si="120"/>
        <v>0.30777480630319287</v>
      </c>
      <c r="O350" s="1">
        <f t="shared" si="121"/>
        <v>-1.4193395122764139</v>
      </c>
      <c r="P350" s="1">
        <f t="shared" si="122"/>
        <v>1.7561203115092339E-3</v>
      </c>
      <c r="Q350" s="1">
        <f t="shared" si="128"/>
        <v>4.7408252478742927</v>
      </c>
      <c r="R350" s="1">
        <f t="shared" si="129"/>
        <v>0.38322573514229596</v>
      </c>
      <c r="S350" s="1">
        <f t="shared" si="130"/>
        <v>-7.1295923364094946E-2</v>
      </c>
      <c r="T350" s="1">
        <f t="shared" si="131"/>
        <v>1.3705247151792224</v>
      </c>
      <c r="U350" s="1">
        <f t="shared" si="132"/>
        <v>5.2530421904149714E-3</v>
      </c>
      <c r="V350" s="1">
        <f t="shared" si="133"/>
        <v>-1.5202639699198181E-2</v>
      </c>
      <c r="Y350" s="20">
        <f>+$Z$20*SIGN(SOI!A349)*(ABS(SOI!A349))^$Y$2</f>
        <v>-0.41133922221363256</v>
      </c>
      <c r="Z350" s="20">
        <f t="shared" si="136"/>
        <v>-0.41484181947192877</v>
      </c>
      <c r="AA350" s="19">
        <f>+SIN((AVERAGE(H346:H357)+AVERAGE(H350:H353)/4)*($AA$19+AA349*$AA$18*AVERAGE(G346:G357))*$Y$20+$AA$17) - SIN($AA$17)</f>
        <v>-0.13053079060984643</v>
      </c>
      <c r="AB350" s="19">
        <f>+SIN((AVERAGE(H346:H357)+AVERAGE(H350:H353)*$AB$1)*($AA$19+AB349*$AA$18*AVERAGE(G346:G357))*$Y$20+$AA$17) - SIN($AA$17)+$AB$2</f>
        <v>-9.7722698388200718E-2</v>
      </c>
      <c r="AC350">
        <f t="shared" si="135"/>
        <v>0.19679999999999925</v>
      </c>
      <c r="AD350">
        <f t="shared" si="134"/>
        <v>0.28431102886208237</v>
      </c>
      <c r="AE350">
        <v>1</v>
      </c>
    </row>
    <row r="351" spans="1:31" x14ac:dyDescent="0.25">
      <c r="A351">
        <v>27.416666666666547</v>
      </c>
      <c r="B351" s="2">
        <v>1907.4166666666417</v>
      </c>
      <c r="C351">
        <f>+D351+($D$2+E351+F351)*SOI!A350*IF(B351&gt;$C$18, IF(B351&lt;$C$19,-1,1),1)</f>
        <v>2.2791359081279028</v>
      </c>
      <c r="D351">
        <f>+$D$3*((1-$D$5)*SOI!D350+$D$5*SOI!D349) +   $D$4*((1-$D$5)*SOI!E350+$D$5*SOI!E349)</f>
        <v>0</v>
      </c>
      <c r="E351">
        <f t="shared" si="116"/>
        <v>-5.5328589205180512</v>
      </c>
      <c r="F351">
        <f t="shared" si="123"/>
        <v>-2.6009148086590161E-2</v>
      </c>
      <c r="G351">
        <f t="shared" si="124"/>
        <v>-5.5588680686046414</v>
      </c>
      <c r="H351" s="21">
        <f t="shared" si="125"/>
        <v>-0.1806206349981512</v>
      </c>
      <c r="I351" s="37">
        <f t="shared" si="117"/>
        <v>-5.1699505003287847</v>
      </c>
      <c r="J351" s="1">
        <f t="shared" si="126"/>
        <v>0.22542890852328729</v>
      </c>
      <c r="K351" s="1">
        <f t="shared" si="127"/>
        <v>-1.2929164505155582E-2</v>
      </c>
      <c r="L351" s="1">
        <f t="shared" si="118"/>
        <v>-1.4929191054964923E-2</v>
      </c>
      <c r="M351" s="1">
        <f t="shared" si="119"/>
        <v>0.30628984644152157</v>
      </c>
      <c r="N351" s="1">
        <f t="shared" si="120"/>
        <v>1.4681087932282745E-2</v>
      </c>
      <c r="O351" s="1">
        <f t="shared" si="121"/>
        <v>-5.4182713543055971</v>
      </c>
      <c r="P351" s="1">
        <f t="shared" si="122"/>
        <v>4.2960818404342953E-3</v>
      </c>
      <c r="Q351" s="1">
        <f t="shared" si="128"/>
        <v>2.2503573261390248E-3</v>
      </c>
      <c r="R351" s="1">
        <f t="shared" si="129"/>
        <v>3.4743570175973372E-3</v>
      </c>
      <c r="S351" s="1">
        <f t="shared" si="130"/>
        <v>-6.4954928969895992E-2</v>
      </c>
      <c r="T351" s="1">
        <f t="shared" si="131"/>
        <v>0.84991335714219074</v>
      </c>
      <c r="U351" s="1">
        <f t="shared" si="132"/>
        <v>0.24544342914600875</v>
      </c>
      <c r="V351" s="1">
        <f t="shared" si="133"/>
        <v>-1.7740361126237821E-3</v>
      </c>
      <c r="Y351" s="20">
        <f>+$Z$20*SIGN(SOI!A350)*(ABS(SOI!A350))^$Y$2</f>
        <v>-0.38418739489625303</v>
      </c>
      <c r="Z351" s="20">
        <f t="shared" si="136"/>
        <v>-0.41349949341467696</v>
      </c>
      <c r="AA351" s="19">
        <f>+SIN((AVERAGE(H347:H358)+AVERAGE(H351:H354)/4)*($AA$19+AA350*$AA$18*AVERAGE(G347:G358))*$Y$20+$AA$17) - SIN($AA$17)</f>
        <v>0.51439044243146159</v>
      </c>
      <c r="AB351" s="19">
        <f>+SIN((AVERAGE(H347:H358)+AVERAGE(H351:H354)*$AB$1)*($AA$19+AB350*$AA$18*AVERAGE(G347:G358))*$Y$20+$AA$17) - SIN($AA$17)+$AB$2</f>
        <v>0.50251419638152806</v>
      </c>
      <c r="AC351">
        <f t="shared" si="135"/>
        <v>0.19739999999999924</v>
      </c>
      <c r="AD351">
        <f t="shared" si="134"/>
        <v>0.92788993584613855</v>
      </c>
      <c r="AE351">
        <v>1</v>
      </c>
    </row>
    <row r="352" spans="1:31" x14ac:dyDescent="0.25">
      <c r="A352">
        <v>27.499999999999879</v>
      </c>
      <c r="B352" s="2">
        <v>1907.499999999975</v>
      </c>
      <c r="C352">
        <f>+D352+($D$2+E352+F352)*SOI!A351*IF(B352&gt;$C$18, IF(B352&lt;$C$19,-1,1),1)</f>
        <v>-4.5666126093152428</v>
      </c>
      <c r="D352">
        <f>+$D$3*((1-$D$5)*SOI!D351+$D$5*SOI!D350) +   $D$4*((1-$D$5)*SOI!E351+$D$5*SOI!E350)</f>
        <v>0</v>
      </c>
      <c r="E352">
        <f t="shared" si="116"/>
        <v>8.4195051290278187</v>
      </c>
      <c r="F352">
        <f t="shared" si="123"/>
        <v>-0.11657311209101429</v>
      </c>
      <c r="G352">
        <f t="shared" si="124"/>
        <v>8.3029320169368042</v>
      </c>
      <c r="H352" s="21">
        <f t="shared" si="125"/>
        <v>0.15374604905889061</v>
      </c>
      <c r="I352" s="37">
        <f t="shared" si="117"/>
        <v>10.514454921866212</v>
      </c>
      <c r="J352" s="1">
        <f t="shared" si="126"/>
        <v>1.7374569540816895</v>
      </c>
      <c r="K352" s="1">
        <f t="shared" si="127"/>
        <v>0.810008735335913</v>
      </c>
      <c r="L352" s="1">
        <f t="shared" si="118"/>
        <v>-7.1664037254516227E-2</v>
      </c>
      <c r="M352" s="1">
        <f t="shared" si="119"/>
        <v>-1.1607445868960469</v>
      </c>
      <c r="N352" s="1">
        <f t="shared" si="120"/>
        <v>0.10959319096939513</v>
      </c>
      <c r="O352" s="1">
        <f t="shared" si="121"/>
        <v>5.3636713071660127</v>
      </c>
      <c r="P352" s="1">
        <f t="shared" si="122"/>
        <v>5.6640279496126253E-2</v>
      </c>
      <c r="Q352" s="1">
        <f t="shared" si="128"/>
        <v>-6.3662088636399522E-2</v>
      </c>
      <c r="R352" s="1">
        <f t="shared" si="129"/>
        <v>0.19989605409475544</v>
      </c>
      <c r="S352" s="1">
        <f t="shared" si="130"/>
        <v>0.98613829228511118</v>
      </c>
      <c r="T352" s="1">
        <f t="shared" si="131"/>
        <v>-4.038694975839193</v>
      </c>
      <c r="U352" s="1">
        <f t="shared" si="132"/>
        <v>-6.581193044717601</v>
      </c>
      <c r="V352" s="1">
        <f t="shared" si="133"/>
        <v>-0.17459854900692912</v>
      </c>
      <c r="Y352" s="20">
        <f>+$Z$20*SIGN(SOI!A351)*(ABS(SOI!A351))^$Y$2</f>
        <v>-0.44497186313414522</v>
      </c>
      <c r="Z352" s="20">
        <f t="shared" si="136"/>
        <v>-0.43763156227428729</v>
      </c>
      <c r="AA352" s="19">
        <f>+SIN((AVERAGE(H348:H359)+AVERAGE(H352:H355)/4)*($AA$19+AA351*$AA$18*AVERAGE(G348:G359))*$Y$20+$AA$17) - SIN($AA$17)</f>
        <v>0.48847139785896293</v>
      </c>
      <c r="AB352" s="19">
        <f>+SIN((AVERAGE(H348:H359)+AVERAGE(H352:H355)*$AB$1)*($AA$19+AB351*$AA$18*AVERAGE(G348:G359))*$Y$20+$AA$17) - SIN($AA$17)+$AB$2</f>
        <v>0.47347467470139687</v>
      </c>
      <c r="AC352">
        <f t="shared" si="135"/>
        <v>0.19799999999999923</v>
      </c>
      <c r="AD352">
        <f t="shared" si="134"/>
        <v>0.92610296013325022</v>
      </c>
      <c r="AE352">
        <v>1</v>
      </c>
    </row>
    <row r="353" spans="1:31" x14ac:dyDescent="0.25">
      <c r="A353">
        <v>27.583333333333211</v>
      </c>
      <c r="B353" s="2">
        <v>1907.5833333333082</v>
      </c>
      <c r="C353">
        <f>+D353+($D$2+E353+F353)*SOI!A352*IF(B353&gt;$C$18, IF(B353&lt;$C$19,-1,1),1)</f>
        <v>-2.4684143516543773</v>
      </c>
      <c r="D353">
        <f>+$D$3*((1-$D$5)*SOI!D352+$D$5*SOI!D351) +   $D$4*((1-$D$5)*SOI!E352+$D$5*SOI!E351)</f>
        <v>0</v>
      </c>
      <c r="E353">
        <f t="shared" si="116"/>
        <v>3.7761851557582276</v>
      </c>
      <c r="F353">
        <f t="shared" si="123"/>
        <v>2.1375385248506795E-2</v>
      </c>
      <c r="G353">
        <f t="shared" si="124"/>
        <v>3.7975605410067343</v>
      </c>
      <c r="H353" s="21">
        <f t="shared" si="125"/>
        <v>8.6319214597797414E-2</v>
      </c>
      <c r="I353" s="37">
        <f t="shared" si="117"/>
        <v>3.4763724388204054</v>
      </c>
      <c r="J353" s="1">
        <f t="shared" si="126"/>
        <v>-0.29897232831432402</v>
      </c>
      <c r="K353" s="1">
        <f t="shared" si="127"/>
        <v>2.9406190461513077E-4</v>
      </c>
      <c r="L353" s="1">
        <f t="shared" si="118"/>
        <v>4.1582271187668961E-3</v>
      </c>
      <c r="M353" s="1">
        <f t="shared" si="119"/>
        <v>0.60410728406743053</v>
      </c>
      <c r="N353" s="1">
        <f t="shared" si="120"/>
        <v>-9.1691732781164301E-3</v>
      </c>
      <c r="O353" s="1">
        <f t="shared" si="121"/>
        <v>0.19424749217389281</v>
      </c>
      <c r="P353" s="1">
        <f t="shared" si="122"/>
        <v>-9.7853023867996054E-3</v>
      </c>
      <c r="Q353" s="1">
        <f t="shared" si="128"/>
        <v>-2.7720744883528645E-3</v>
      </c>
      <c r="R353" s="1">
        <f t="shared" si="129"/>
        <v>2.8778474509487794E-3</v>
      </c>
      <c r="S353" s="1">
        <f t="shared" si="130"/>
        <v>-2.7278718585380966E-2</v>
      </c>
      <c r="T353" s="1">
        <f t="shared" si="131"/>
        <v>8.4867469778519052E-3</v>
      </c>
      <c r="U353" s="1">
        <f t="shared" si="132"/>
        <v>0.37591791897660087</v>
      </c>
      <c r="V353" s="1">
        <f t="shared" si="133"/>
        <v>-2.5236905476680839E-3</v>
      </c>
      <c r="Y353" s="20">
        <f>+$Z$20*SIGN(SOI!A352)*(ABS(SOI!A352))^$Y$2</f>
        <v>-0.48373542879246362</v>
      </c>
      <c r="Z353" s="20">
        <f t="shared" si="136"/>
        <v>-0.2374580972904882</v>
      </c>
      <c r="AA353" s="19">
        <f>+SIN((AVERAGE(H349:H360)+AVERAGE(H353:H356)/4)*($AA$19+AA352*$AA$18*AVERAGE(G349:G360))*$Y$20+$AA$17) - SIN($AA$17)</f>
        <v>0.26267847046206677</v>
      </c>
      <c r="AB353" s="19">
        <f>+SIN((AVERAGE(H349:H360)+AVERAGE(H353:H356)*$AB$1)*($AA$19+AB352*$AA$18*AVERAGE(G349:G360))*$Y$20+$AA$17) - SIN($AA$17)+$AB$2</f>
        <v>0.36188403586771306</v>
      </c>
      <c r="AC353">
        <f t="shared" si="135"/>
        <v>0.19859999999999922</v>
      </c>
      <c r="AD353">
        <f t="shared" si="134"/>
        <v>0.50013656775255499</v>
      </c>
      <c r="AE353">
        <v>1</v>
      </c>
    </row>
    <row r="354" spans="1:31" x14ac:dyDescent="0.25">
      <c r="A354">
        <v>27.666666666666544</v>
      </c>
      <c r="B354" s="2">
        <v>1907.6666666666415</v>
      </c>
      <c r="C354">
        <f>+D354+($D$2+E354+F354)*SOI!A353*IF(B354&gt;$C$18, IF(B354&lt;$C$19,-1,1),1)</f>
        <v>2.3687437675785254</v>
      </c>
      <c r="D354">
        <f>+$D$3*((1-$D$5)*SOI!D353+$D$5*SOI!D352) +   $D$4*((1-$D$5)*SOI!E353+$D$5*SOI!E352)</f>
        <v>0</v>
      </c>
      <c r="E354">
        <f t="shared" si="116"/>
        <v>19.286725467403123</v>
      </c>
      <c r="F354">
        <f t="shared" si="123"/>
        <v>-1.0656195629529284</v>
      </c>
      <c r="G354">
        <f t="shared" si="124"/>
        <v>18.221105904450194</v>
      </c>
      <c r="H354" s="21">
        <f t="shared" si="125"/>
        <v>-0.47708858434819634</v>
      </c>
      <c r="I354" s="37">
        <f t="shared" si="117"/>
        <v>1.7270232081012891</v>
      </c>
      <c r="J354" s="1">
        <f t="shared" si="126"/>
        <v>8.6423922024107682</v>
      </c>
      <c r="K354" s="1">
        <f t="shared" si="127"/>
        <v>0.64074456665703683</v>
      </c>
      <c r="L354" s="1">
        <f t="shared" si="118"/>
        <v>-2.7037666049654064E-2</v>
      </c>
      <c r="M354" s="1">
        <f t="shared" si="119"/>
        <v>-35.151606203470713</v>
      </c>
      <c r="N354" s="1">
        <f t="shared" si="120"/>
        <v>-4.6341212827908269E-2</v>
      </c>
      <c r="O354" s="1">
        <f t="shared" si="121"/>
        <v>3.8879366623489604</v>
      </c>
      <c r="P354" s="1">
        <f t="shared" si="122"/>
        <v>0.16383084198714262</v>
      </c>
      <c r="Q354" s="1">
        <f t="shared" si="128"/>
        <v>0.81521697406243399</v>
      </c>
      <c r="R354" s="1">
        <f t="shared" si="129"/>
        <v>-0.42044380956413113</v>
      </c>
      <c r="S354" s="1">
        <f t="shared" si="130"/>
        <v>-6.8490928996002384E-2</v>
      </c>
      <c r="T354" s="1">
        <f t="shared" si="131"/>
        <v>-1.1045007328001857</v>
      </c>
      <c r="U354" s="1">
        <f t="shared" si="132"/>
        <v>-3.126700736187821</v>
      </c>
      <c r="V354" s="1">
        <f t="shared" si="133"/>
        <v>0.2135476169189699</v>
      </c>
      <c r="Y354" s="20">
        <f>+$Z$20*SIGN(SOI!A353)*(ABS(SOI!A353))^$Y$2</f>
        <v>0.21633300005514419</v>
      </c>
      <c r="Z354" s="20">
        <f t="shared" si="136"/>
        <v>-0.18913411889306087</v>
      </c>
      <c r="AA354" s="19">
        <f>+SIN((AVERAGE(H350:H361)+AVERAGE(H354:H357)/4)*($AA$19+AA353*$AA$18*AVERAGE(G350:G361))*$Y$20+$AA$17) - SIN($AA$17)</f>
        <v>0.51972157919542283</v>
      </c>
      <c r="AB354" s="19">
        <f>+SIN((AVERAGE(H350:H361)+AVERAGE(H354:H357)*$AB$1)*($AA$19+AB353*$AA$18*AVERAGE(G350:G361))*$Y$20+$AA$17) - SIN($AA$17)+$AB$2</f>
        <v>0.35923582676362892</v>
      </c>
      <c r="AC354">
        <f t="shared" si="135"/>
        <v>0.19919999999999921</v>
      </c>
      <c r="AD354">
        <f t="shared" si="134"/>
        <v>0.7088556980884837</v>
      </c>
      <c r="AE354">
        <v>1</v>
      </c>
    </row>
    <row r="355" spans="1:31" x14ac:dyDescent="0.25">
      <c r="A355">
        <v>27.749999999999876</v>
      </c>
      <c r="B355" s="2">
        <v>1907.7499999999748</v>
      </c>
      <c r="C355">
        <f>+D355+($D$2+E355+F355)*SOI!A354*IF(B355&gt;$C$18, IF(B355&lt;$C$19,-1,1),1)</f>
        <v>-1.7318216507038895</v>
      </c>
      <c r="D355">
        <f>+$D$3*((1-$D$5)*SOI!D354+$D$5*SOI!D353) +   $D$4*((1-$D$5)*SOI!E354+$D$5*SOI!E353)</f>
        <v>0</v>
      </c>
      <c r="E355">
        <f t="shared" si="116"/>
        <v>6.981390941059999</v>
      </c>
      <c r="F355">
        <f t="shared" si="123"/>
        <v>-5.4104338244441275E-2</v>
      </c>
      <c r="G355">
        <f t="shared" si="124"/>
        <v>6.927286602815558</v>
      </c>
      <c r="H355" s="21">
        <f t="shared" si="125"/>
        <v>-6.2074804069044989E-2</v>
      </c>
      <c r="I355" s="37">
        <f t="shared" si="117"/>
        <v>-5.4397098812409475</v>
      </c>
      <c r="J355" s="1">
        <f t="shared" si="126"/>
        <v>-1.0255694106228423</v>
      </c>
      <c r="K355" s="1">
        <f t="shared" si="127"/>
        <v>1.1908408687915666E-3</v>
      </c>
      <c r="L355" s="1">
        <f t="shared" si="118"/>
        <v>-2.3035998525260892E-2</v>
      </c>
      <c r="M355" s="1">
        <f t="shared" si="119"/>
        <v>-1.3243375639795527</v>
      </c>
      <c r="N355" s="1">
        <f t="shared" si="120"/>
        <v>-3.8097264582469356E-2</v>
      </c>
      <c r="O355" s="1">
        <f t="shared" si="121"/>
        <v>5.9206268429592841</v>
      </c>
      <c r="P355" s="1">
        <f t="shared" si="122"/>
        <v>2.3468109776433117E-4</v>
      </c>
      <c r="Q355" s="1">
        <f t="shared" si="128"/>
        <v>2.5249520520137542E-2</v>
      </c>
      <c r="R355" s="1">
        <f t="shared" si="129"/>
        <v>4.1017146915451365E-2</v>
      </c>
      <c r="S355" s="1">
        <f t="shared" si="130"/>
        <v>0.17735237933853423</v>
      </c>
      <c r="T355" s="1">
        <f t="shared" si="131"/>
        <v>-1.4330203550719183</v>
      </c>
      <c r="U355" s="1">
        <f t="shared" si="132"/>
        <v>1.4107378799188518E-2</v>
      </c>
      <c r="V355" s="1">
        <f t="shared" si="133"/>
        <v>2.5148007158958289E-4</v>
      </c>
      <c r="Y355" s="20">
        <f>+$Z$20*SIGN(SOI!A354)*(ABS(SOI!A354))^$Y$2</f>
        <v>-0.29999992794186309</v>
      </c>
      <c r="Z355" s="20">
        <f t="shared" si="136"/>
        <v>-0.12788895194286065</v>
      </c>
      <c r="AA355" s="19">
        <f>+SIN((AVERAGE(H351:H362)+AVERAGE(H355:H358)/4)*($AA$19+AA354*$AA$18*AVERAGE(G351:G362))*$Y$20+$AA$17) - SIN($AA$17)</f>
        <v>0.67128984387953117</v>
      </c>
      <c r="AB355" s="19">
        <f>+SIN((AVERAGE(H351:H362)+AVERAGE(H355:H358)*$AB$1)*($AA$19+AB354*$AA$18*AVERAGE(G351:G362))*$Y$20+$AA$17) - SIN($AA$17)+$AB$2</f>
        <v>0.47057641255252564</v>
      </c>
      <c r="AC355">
        <f t="shared" si="135"/>
        <v>0.1997999999999992</v>
      </c>
      <c r="AD355">
        <f t="shared" si="134"/>
        <v>0.79917879582239182</v>
      </c>
      <c r="AE355">
        <v>1</v>
      </c>
    </row>
    <row r="356" spans="1:31" x14ac:dyDescent="0.25">
      <c r="A356">
        <v>27.833333333333208</v>
      </c>
      <c r="B356" s="2">
        <v>1907.833333333308</v>
      </c>
      <c r="C356">
        <f>+D356+($D$2+E356+F356)*SOI!A355*IF(B356&gt;$C$18, IF(B356&lt;$C$19,-1,1),1)</f>
        <v>-8.8824136041711146</v>
      </c>
      <c r="D356">
        <f>+$D$3*((1-$D$5)*SOI!D355+$D$5*SOI!D354) +   $D$4*((1-$D$5)*SOI!E355+$D$5*SOI!E354)</f>
        <v>0</v>
      </c>
      <c r="E356">
        <f t="shared" si="116"/>
        <v>36.513169616751924</v>
      </c>
      <c r="F356">
        <f t="shared" si="123"/>
        <v>-0.98351520006746274</v>
      </c>
      <c r="G356">
        <f t="shared" si="124"/>
        <v>35.529654416684458</v>
      </c>
      <c r="H356" s="21">
        <f t="shared" si="125"/>
        <v>2.1847790871708201</v>
      </c>
      <c r="I356" s="37">
        <f t="shared" si="117"/>
        <v>-44.744699931363755</v>
      </c>
      <c r="J356" s="1">
        <f t="shared" si="126"/>
        <v>-41.554239712028554</v>
      </c>
      <c r="K356" s="1">
        <f t="shared" si="127"/>
        <v>180.65803313198526</v>
      </c>
      <c r="L356" s="1">
        <f t="shared" si="118"/>
        <v>-0.65176172814316502</v>
      </c>
      <c r="M356" s="1">
        <f t="shared" si="119"/>
        <v>-6.5235368144698125</v>
      </c>
      <c r="N356" s="1">
        <f t="shared" si="120"/>
        <v>-0.9006485733045102</v>
      </c>
      <c r="O356" s="1">
        <f t="shared" si="121"/>
        <v>30.761503142607104</v>
      </c>
      <c r="P356" s="1">
        <f t="shared" si="122"/>
        <v>0.24219210488424436</v>
      </c>
      <c r="Q356" s="1">
        <f t="shared" si="128"/>
        <v>2.9403506607301195</v>
      </c>
      <c r="R356" s="1">
        <f t="shared" si="129"/>
        <v>39.289572336115498</v>
      </c>
      <c r="S356" s="1">
        <f t="shared" si="130"/>
        <v>34.487717522610716</v>
      </c>
      <c r="T356" s="1">
        <f t="shared" si="131"/>
        <v>-210.65609798972247</v>
      </c>
      <c r="U356" s="1">
        <f t="shared" si="132"/>
        <v>119.75511178831978</v>
      </c>
      <c r="V356" s="1">
        <f t="shared" si="133"/>
        <v>6.1354584203205524</v>
      </c>
      <c r="Y356" s="20">
        <f>+$Z$20*SIGN(SOI!A355)*(ABS(SOI!A355))^$Y$2</f>
        <v>-0.29999992794186309</v>
      </c>
      <c r="Z356" s="20">
        <f t="shared" si="136"/>
        <v>-0.25999992692874335</v>
      </c>
      <c r="AA356" s="19">
        <f>+SIN((AVERAGE(H352:H363)+AVERAGE(H356:H359)/4)*($AA$19+AA355*$AA$18*AVERAGE(G352:G363))*$Y$20+$AA$17) - SIN($AA$17)</f>
        <v>0.63839662935671737</v>
      </c>
      <c r="AB356" s="19">
        <f>+SIN((AVERAGE(H352:H363)+AVERAGE(H356:H359)*$AB$1)*($AA$19+AB355*$AA$18*AVERAGE(G352:G363))*$Y$20+$AA$17) - SIN($AA$17)+$AB$2</f>
        <v>0.46031159593493426</v>
      </c>
      <c r="AC356">
        <f t="shared" si="135"/>
        <v>0.20039999999999919</v>
      </c>
      <c r="AD356">
        <f t="shared" si="134"/>
        <v>0.89839655628546078</v>
      </c>
      <c r="AE356">
        <v>1</v>
      </c>
    </row>
    <row r="357" spans="1:31" x14ac:dyDescent="0.25">
      <c r="A357">
        <v>27.91666666666654</v>
      </c>
      <c r="B357" s="2">
        <v>1907.9166666666413</v>
      </c>
      <c r="C357">
        <f>+D357+($D$2+E357+F357)*SOI!A356*IF(B357&gt;$C$18, IF(B357&lt;$C$19,-1,1),1)</f>
        <v>41.642573899760407</v>
      </c>
      <c r="D357">
        <f>+$D$3*((1-$D$5)*SOI!D356+$D$5*SOI!D355) +   $D$4*((1-$D$5)*SOI!E356+$D$5*SOI!E355)</f>
        <v>0</v>
      </c>
      <c r="E357">
        <f t="shared" si="116"/>
        <v>-462.47332540601775</v>
      </c>
      <c r="F357">
        <f t="shared" si="123"/>
        <v>-0.22194014687568309</v>
      </c>
      <c r="G357">
        <f t="shared" si="124"/>
        <v>-462.69526555289343</v>
      </c>
      <c r="H357" s="21">
        <f t="shared" si="125"/>
        <v>-5.2251833151649798</v>
      </c>
      <c r="I357" s="37">
        <f t="shared" si="117"/>
        <v>483.67947675338729</v>
      </c>
      <c r="J357" s="1">
        <f t="shared" si="126"/>
        <v>-315.61887325331389</v>
      </c>
      <c r="K357" s="1">
        <f t="shared" si="127"/>
        <v>-33.051369699825649</v>
      </c>
      <c r="L357" s="1">
        <f t="shared" si="118"/>
        <v>-0.10333929638626083</v>
      </c>
      <c r="M357" s="1">
        <f t="shared" si="119"/>
        <v>4.5836841289182786</v>
      </c>
      <c r="N357" s="1">
        <f t="shared" si="120"/>
        <v>0.23940858974635365</v>
      </c>
      <c r="O357" s="1">
        <f t="shared" si="121"/>
        <v>-106.85360726639762</v>
      </c>
      <c r="P357" s="1">
        <f t="shared" si="122"/>
        <v>8.0451451825476986E-2</v>
      </c>
      <c r="Q357" s="1">
        <f t="shared" si="128"/>
        <v>0.54918043144321527</v>
      </c>
      <c r="R357" s="1">
        <f t="shared" si="129"/>
        <v>-79.324855367536188</v>
      </c>
      <c r="S357" s="1">
        <f t="shared" si="130"/>
        <v>99.097996840620695</v>
      </c>
      <c r="T357" s="1">
        <f t="shared" si="131"/>
        <v>116.01985428768704</v>
      </c>
      <c r="U357" s="1">
        <f t="shared" si="132"/>
        <v>-430.01541541924502</v>
      </c>
      <c r="V357" s="1">
        <f t="shared" si="133"/>
        <v>-0.54175793917270698</v>
      </c>
      <c r="Y357" s="20">
        <f>+$Z$20*SIGN(SOI!A356)*(ABS(SOI!A356))^$Y$2</f>
        <v>-0.17999992490250386</v>
      </c>
      <c r="Z357" s="20">
        <f t="shared" si="136"/>
        <v>-0.26392297582634749</v>
      </c>
      <c r="AA357" s="19">
        <f>+SIN((AVERAGE(H353:H364)+AVERAGE(H357:H360)/4)*($AA$19+AA356*$AA$18*AVERAGE(G353:G364))*$Y$20+$AA$17) - SIN($AA$17)</f>
        <v>0.69306933450480757</v>
      </c>
      <c r="AB357" s="19">
        <f>+SIN((AVERAGE(H353:H364)+AVERAGE(H357:H360)*$AB$1)*($AA$19+AB356*$AA$18*AVERAGE(G353:G364))*$Y$20+$AA$17) - SIN($AA$17)+$AB$2</f>
        <v>0.46724543240922239</v>
      </c>
      <c r="AC357">
        <f t="shared" si="135"/>
        <v>0.20099999999999918</v>
      </c>
      <c r="AD357">
        <f t="shared" si="134"/>
        <v>0.95699231033115506</v>
      </c>
      <c r="AE357">
        <v>1</v>
      </c>
    </row>
    <row r="358" spans="1:31" x14ac:dyDescent="0.25">
      <c r="A358">
        <v>27.999999999999872</v>
      </c>
      <c r="B358" s="2">
        <v>1907.9999999999745</v>
      </c>
      <c r="C358">
        <f>+D358+($D$2+E358+F358)*SOI!A357*IF(B358&gt;$C$18, IF(B358&lt;$C$19,-1,1),1)</f>
        <v>-0.25559051989955273</v>
      </c>
      <c r="D358">
        <f>+$D$3*((1-$D$5)*SOI!D357+$D$5*SOI!D356) +   $D$4*((1-$D$5)*SOI!E357+$D$5*SOI!E356)</f>
        <v>0</v>
      </c>
      <c r="E358">
        <f t="shared" si="116"/>
        <v>-3.5032228233799998</v>
      </c>
      <c r="F358">
        <f t="shared" si="123"/>
        <v>4.4498543785635283</v>
      </c>
      <c r="G358">
        <f t="shared" si="124"/>
        <v>0.94663155518352848</v>
      </c>
      <c r="H358" s="21">
        <f t="shared" si="125"/>
        <v>-2.5072002392131059</v>
      </c>
      <c r="I358" s="37">
        <f t="shared" si="117"/>
        <v>0.3522577057498763</v>
      </c>
      <c r="J358" s="1">
        <f t="shared" si="126"/>
        <v>6.6307840016721569</v>
      </c>
      <c r="K358" s="1">
        <f t="shared" si="127"/>
        <v>1.2258952730845828E-2</v>
      </c>
      <c r="L358" s="1">
        <f t="shared" si="118"/>
        <v>3.0355932618830925E-3</v>
      </c>
      <c r="M358" s="1">
        <f t="shared" si="119"/>
        <v>-132.22505475747502</v>
      </c>
      <c r="N358" s="1">
        <f t="shared" si="120"/>
        <v>0.88451468871643768</v>
      </c>
      <c r="O358" s="1">
        <f t="shared" si="121"/>
        <v>5.9075833106870861E-2</v>
      </c>
      <c r="P358" s="1">
        <f t="shared" si="122"/>
        <v>-1.8373802651997635</v>
      </c>
      <c r="Q358" s="1">
        <f t="shared" si="128"/>
        <v>-58.530124596873897</v>
      </c>
      <c r="R358" s="1">
        <f t="shared" si="129"/>
        <v>6.1571045171405645</v>
      </c>
      <c r="S358" s="1">
        <f t="shared" si="130"/>
        <v>0.2666447510872586</v>
      </c>
      <c r="T358" s="1">
        <f t="shared" si="131"/>
        <v>1.8842176275774925E-3</v>
      </c>
      <c r="U358" s="1">
        <f t="shared" si="132"/>
        <v>7.1524038540773507</v>
      </c>
      <c r="V358" s="1">
        <f t="shared" si="133"/>
        <v>45.712583543722559</v>
      </c>
      <c r="Y358" s="20">
        <f>+$Z$20*SIGN(SOI!A357)*(ABS(SOI!A357))^$Y$2</f>
        <v>-0.31176907463467551</v>
      </c>
      <c r="Z358" s="20">
        <f t="shared" si="136"/>
        <v>-0.11100799800513024</v>
      </c>
      <c r="AA358" s="19">
        <f>+SIN((AVERAGE(H354:H365)+AVERAGE(H358:H361)/4)*($AA$19+AA357*$AA$18*AVERAGE(G354:G365))*$Y$20+$AA$17) - SIN($AA$17)</f>
        <v>0.50105942181782281</v>
      </c>
      <c r="AB358" s="19">
        <f>+SIN((AVERAGE(H354:H365)+AVERAGE(H358:H361)*$AB$1)*($AA$19+AB357*$AA$18*AVERAGE(G354:G365))*$Y$20+$AA$17) - SIN($AA$17)+$AB$2</f>
        <v>0.44009654374659962</v>
      </c>
      <c r="AC358">
        <f t="shared" si="135"/>
        <v>0.20159999999999917</v>
      </c>
      <c r="AD358">
        <f t="shared" si="134"/>
        <v>0.6120674198229531</v>
      </c>
      <c r="AE358">
        <v>1</v>
      </c>
    </row>
    <row r="359" spans="1:31" x14ac:dyDescent="0.25">
      <c r="A359">
        <v>28.083333333333204</v>
      </c>
      <c r="B359" s="2">
        <v>1908.0833333333078</v>
      </c>
      <c r="C359">
        <f>+D359+($D$2+E359+F359)*SOI!A358*IF(B359&gt;$C$18, IF(B359&lt;$C$19,-1,1),1)</f>
        <v>1.9757948697037775</v>
      </c>
      <c r="D359">
        <f>+$D$3*((1-$D$5)*SOI!D358+$D$5*SOI!D357) +   $D$4*((1-$D$5)*SOI!E358+$D$5*SOI!E357)</f>
        <v>0</v>
      </c>
      <c r="E359">
        <f t="shared" si="116"/>
        <v>27.992604637842803</v>
      </c>
      <c r="F359">
        <f t="shared" si="123"/>
        <v>0.23303635792544625</v>
      </c>
      <c r="G359">
        <f t="shared" si="124"/>
        <v>28.225640995768249</v>
      </c>
      <c r="H359" s="21">
        <f t="shared" si="125"/>
        <v>1.2706046450008335</v>
      </c>
      <c r="I359" s="37">
        <f t="shared" si="117"/>
        <v>17.19602810360535</v>
      </c>
      <c r="J359" s="1">
        <f t="shared" si="126"/>
        <v>18.99334587779072</v>
      </c>
      <c r="K359" s="1">
        <f t="shared" si="127"/>
        <v>1.0859999309542829</v>
      </c>
      <c r="L359" s="1">
        <f t="shared" si="118"/>
        <v>8.0327926653863957E-2</v>
      </c>
      <c r="M359" s="1">
        <f t="shared" si="119"/>
        <v>-7.7585883075784663</v>
      </c>
      <c r="N359" s="1">
        <f t="shared" si="120"/>
        <v>-8.2342212392692946E-2</v>
      </c>
      <c r="O359" s="1">
        <f t="shared" si="121"/>
        <v>17.747458647797828</v>
      </c>
      <c r="P359" s="1">
        <f t="shared" si="122"/>
        <v>-2.0475106963451915E-2</v>
      </c>
      <c r="Q359" s="1">
        <f t="shared" si="128"/>
        <v>0.31971711308402184</v>
      </c>
      <c r="R359" s="1">
        <f t="shared" si="129"/>
        <v>-1.641839137576133</v>
      </c>
      <c r="S359" s="1">
        <f t="shared" si="130"/>
        <v>-1.211764332384583</v>
      </c>
      <c r="T359" s="1">
        <f t="shared" si="131"/>
        <v>14.978915053082314</v>
      </c>
      <c r="U359" s="1">
        <f t="shared" si="132"/>
        <v>3.8908707501811222</v>
      </c>
      <c r="V359" s="1">
        <f t="shared" si="133"/>
        <v>-4.7422056212499362E-2</v>
      </c>
      <c r="Y359" s="20">
        <f>+$Z$20*SIGN(SOI!A358)*(ABS(SOI!A358))^$Y$2</f>
        <v>0.15874500552178858</v>
      </c>
      <c r="Z359" s="20">
        <f t="shared" si="136"/>
        <v>-0.20975308899336617</v>
      </c>
      <c r="AA359" s="19">
        <f>+SIN((AVERAGE(H355:H366)+AVERAGE(H359:H362)/4)*($AA$19+AA358*$AA$18*AVERAGE(G355:G366))*$Y$20+$AA$17) - SIN($AA$17)</f>
        <v>0.44677748870567729</v>
      </c>
      <c r="AB359" s="19">
        <f>+SIN((AVERAGE(H355:H366)+AVERAGE(H359:H362)*$AB$1)*($AA$19+AB358*$AA$18*AVERAGE(G355:G366))*$Y$20+$AA$17) - SIN($AA$17)+$AB$2</f>
        <v>0.48818174656455476</v>
      </c>
      <c r="AC359">
        <f t="shared" si="135"/>
        <v>0.20219999999999916</v>
      </c>
      <c r="AD359">
        <f t="shared" si="134"/>
        <v>0.65653057769904344</v>
      </c>
      <c r="AE359">
        <v>1</v>
      </c>
    </row>
    <row r="360" spans="1:31" x14ac:dyDescent="0.25">
      <c r="A360">
        <v>28.166666666666536</v>
      </c>
      <c r="B360" s="2">
        <v>1908.166666666641</v>
      </c>
      <c r="C360">
        <f>+D360+($D$2+E360+F360)*SOI!A359*IF(B360&gt;$C$18, IF(B360&lt;$C$19,-1,1),1)</f>
        <v>-2.2967495536518667</v>
      </c>
      <c r="D360">
        <f>+$D$3*((1-$D$5)*SOI!D359+$D$5*SOI!D358) +   $D$4*((1-$D$5)*SOI!E359+$D$5*SOI!E358)</f>
        <v>0</v>
      </c>
      <c r="E360">
        <f t="shared" si="116"/>
        <v>4.830271258573454</v>
      </c>
      <c r="F360">
        <f t="shared" si="123"/>
        <v>-1.1846370464276341</v>
      </c>
      <c r="G360">
        <f t="shared" si="124"/>
        <v>3.6456342121458198</v>
      </c>
      <c r="H360" s="21">
        <f t="shared" si="125"/>
        <v>-0.29044975883929558</v>
      </c>
      <c r="I360" s="37">
        <f t="shared" si="117"/>
        <v>5.0360878002363858</v>
      </c>
      <c r="J360" s="1">
        <f t="shared" si="126"/>
        <v>-18.458906293244919</v>
      </c>
      <c r="K360" s="1">
        <f t="shared" si="127"/>
        <v>3.4864291410753796</v>
      </c>
      <c r="L360" s="1">
        <f t="shared" si="118"/>
        <v>-0.80092763906138509</v>
      </c>
      <c r="M360" s="1">
        <f t="shared" si="119"/>
        <v>25.746728229255488</v>
      </c>
      <c r="N360" s="1">
        <f t="shared" si="120"/>
        <v>0.97839351260301932</v>
      </c>
      <c r="O360" s="1">
        <f t="shared" si="121"/>
        <v>3.4506805404724643</v>
      </c>
      <c r="P360" s="1">
        <f t="shared" si="122"/>
        <v>3.3906418594086163E-2</v>
      </c>
      <c r="Q360" s="1">
        <f t="shared" si="128"/>
        <v>12.606550180095734</v>
      </c>
      <c r="R360" s="1">
        <f t="shared" si="129"/>
        <v>-18.959467039221469</v>
      </c>
      <c r="S360" s="1">
        <f t="shared" si="130"/>
        <v>4.2167159318492144</v>
      </c>
      <c r="T360" s="1">
        <f t="shared" si="131"/>
        <v>-29.038599236807148</v>
      </c>
      <c r="U360" s="1">
        <f t="shared" si="132"/>
        <v>-1.8869817126648893</v>
      </c>
      <c r="V360" s="1">
        <f t="shared" si="133"/>
        <v>-0.9330977751467463</v>
      </c>
      <c r="Y360" s="20">
        <f>+$Z$20*SIGN(SOI!A359)*(ABS(SOI!A359))^$Y$2</f>
        <v>-0.47623519786721158</v>
      </c>
      <c r="Z360" s="20">
        <f t="shared" si="136"/>
        <v>-0.25415401849318942</v>
      </c>
      <c r="AA360" s="19">
        <f>+SIN((AVERAGE(H356:H367)+AVERAGE(H360:H363)/4)*($AA$19+AA359*$AA$18*AVERAGE(G356:G367))*$Y$20+$AA$17) - SIN($AA$17)</f>
        <v>0.50705575846723328</v>
      </c>
      <c r="AB360" s="19">
        <f>+SIN((AVERAGE(H356:H367)+AVERAGE(H360:H363)*$AB$1)*($AA$19+AB359*$AA$18*AVERAGE(G356:G367))*$Y$20+$AA$17) - SIN($AA$17)+$AB$2</f>
        <v>0.49695047685780419</v>
      </c>
      <c r="AC360">
        <f t="shared" si="135"/>
        <v>0.20279999999999915</v>
      </c>
      <c r="AD360">
        <f t="shared" si="134"/>
        <v>0.76120977696042269</v>
      </c>
      <c r="AE360">
        <v>1</v>
      </c>
    </row>
    <row r="361" spans="1:31" x14ac:dyDescent="0.25">
      <c r="A361">
        <v>28.249999999999869</v>
      </c>
      <c r="B361" s="2">
        <v>1908.2499999999743</v>
      </c>
      <c r="C361">
        <f>+D361+($D$2+E361+F361)*SOI!A360*IF(B361&gt;$C$18, IF(B361&lt;$C$19,-1,1),1)</f>
        <v>-8.9690222431473785</v>
      </c>
      <c r="D361">
        <f>+$D$3*((1-$D$5)*SOI!D360+$D$5*SOI!D359) +   $D$4*((1-$D$5)*SOI!E360+$D$5*SOI!E359)</f>
        <v>0</v>
      </c>
      <c r="E361">
        <f t="shared" si="116"/>
        <v>16.259671279303262</v>
      </c>
      <c r="F361">
        <f t="shared" si="123"/>
        <v>4.7641890055603264E-2</v>
      </c>
      <c r="G361">
        <f t="shared" si="124"/>
        <v>16.307313169358867</v>
      </c>
      <c r="H361" s="21">
        <f t="shared" si="125"/>
        <v>0.62443064680730975</v>
      </c>
      <c r="I361" s="37">
        <f t="shared" si="117"/>
        <v>18.652560901809817</v>
      </c>
      <c r="J361" s="1">
        <f t="shared" si="126"/>
        <v>0.26142217656074473</v>
      </c>
      <c r="K361" s="1">
        <f t="shared" si="127"/>
        <v>9.0447536748951465E-2</v>
      </c>
      <c r="L361" s="1">
        <f t="shared" si="118"/>
        <v>2.0974067980279624E-2</v>
      </c>
      <c r="M361" s="1">
        <f t="shared" si="119"/>
        <v>-9.8449459541951737E-2</v>
      </c>
      <c r="N361" s="1">
        <f t="shared" si="120"/>
        <v>-2.3164648230122133E-2</v>
      </c>
      <c r="O361" s="1">
        <f t="shared" si="121"/>
        <v>7.9613589988149851</v>
      </c>
      <c r="P361" s="1">
        <f t="shared" si="122"/>
        <v>-1.4558813297133174E-2</v>
      </c>
      <c r="Q361" s="1">
        <f t="shared" si="128"/>
        <v>1.1412996643467657E-3</v>
      </c>
      <c r="R361" s="1">
        <f t="shared" si="129"/>
        <v>-6.3573296422228089E-3</v>
      </c>
      <c r="S361" s="1">
        <f t="shared" si="130"/>
        <v>-0.36976999172941166</v>
      </c>
      <c r="T361" s="1">
        <f t="shared" si="131"/>
        <v>1.7544763021699143</v>
      </c>
      <c r="U361" s="1">
        <f t="shared" si="132"/>
        <v>3.0009373042142391</v>
      </c>
      <c r="V361" s="1">
        <f t="shared" si="133"/>
        <v>-9.4860051569487895E-3</v>
      </c>
      <c r="Y361" s="20">
        <f>+$Z$20*SIGN(SOI!A360)*(ABS(SOI!A360))^$Y$2</f>
        <v>-0.44497186313414522</v>
      </c>
      <c r="Z361" s="20">
        <f t="shared" si="136"/>
        <v>-0.44123308042190418</v>
      </c>
      <c r="AA361" s="19">
        <f>+SIN((AVERAGE(H357:H368)+AVERAGE(H361:H364)/4)*($AA$19+AA360*$AA$18*AVERAGE(G357:G368))*$Y$20+$AA$17) - SIN($AA$17)</f>
        <v>4.4238900475441767E-3</v>
      </c>
      <c r="AB361" s="19">
        <f>+SIN((AVERAGE(H357:H368)+AVERAGE(H361:H364)*$AB$1)*($AA$19+AB360*$AA$18*AVERAGE(G357:G368))*$Y$20+$AA$17) - SIN($AA$17)+$AB$2</f>
        <v>2.1766041618706822E-2</v>
      </c>
      <c r="AC361">
        <f t="shared" si="135"/>
        <v>0.20339999999999914</v>
      </c>
      <c r="AD361">
        <f t="shared" si="134"/>
        <v>0.44565697046944835</v>
      </c>
      <c r="AE361">
        <v>1</v>
      </c>
    </row>
    <row r="362" spans="1:31" x14ac:dyDescent="0.25">
      <c r="A362">
        <v>28.333333333333201</v>
      </c>
      <c r="B362" s="2">
        <v>1908.3333333333076</v>
      </c>
      <c r="C362">
        <f>+D362+($D$2+E362+F362)*SOI!A361*IF(B362&gt;$C$18, IF(B362&lt;$C$19,-1,1),1)</f>
        <v>1.4348873850112627</v>
      </c>
      <c r="D362">
        <f>+$D$3*((1-$D$5)*SOI!D361+$D$5*SOI!D360) +   $D$4*((1-$D$5)*SOI!E361+$D$5*SOI!E360)</f>
        <v>0</v>
      </c>
      <c r="E362">
        <f t="shared" si="116"/>
        <v>-2.0891291763180622</v>
      </c>
      <c r="F362">
        <f t="shared" si="123"/>
        <v>-1.0995094570402992</v>
      </c>
      <c r="G362">
        <f t="shared" si="124"/>
        <v>-3.1886386333583614</v>
      </c>
      <c r="H362" s="21">
        <f t="shared" si="125"/>
        <v>-0.62153510478953267</v>
      </c>
      <c r="I362" s="37">
        <f t="shared" si="117"/>
        <v>-1.303310315283287</v>
      </c>
      <c r="J362" s="1">
        <f t="shared" si="126"/>
        <v>-3.814311133487466</v>
      </c>
      <c r="K362" s="1">
        <f t="shared" si="127"/>
        <v>-3.8993145811258116E-3</v>
      </c>
      <c r="L362" s="1">
        <f t="shared" si="118"/>
        <v>-1.2869953619554328E-2</v>
      </c>
      <c r="M362" s="1">
        <f t="shared" si="119"/>
        <v>-20.55784843213565</v>
      </c>
      <c r="N362" s="1">
        <f t="shared" si="120"/>
        <v>0.46588882889413252</v>
      </c>
      <c r="O362" s="1">
        <f t="shared" si="121"/>
        <v>-1.3967204322136759E-2</v>
      </c>
      <c r="P362" s="1">
        <f t="shared" si="122"/>
        <v>0.58304344574107103</v>
      </c>
      <c r="Q362" s="1">
        <f t="shared" si="128"/>
        <v>-4.7931453666165798</v>
      </c>
      <c r="R362" s="1">
        <f t="shared" si="129"/>
        <v>-1.8655419013540897</v>
      </c>
      <c r="S362" s="1">
        <f t="shared" si="130"/>
        <v>-0.51963406874739082</v>
      </c>
      <c r="T362" s="1">
        <f t="shared" si="131"/>
        <v>1.8887048501228419E-3</v>
      </c>
      <c r="U362" s="1">
        <f t="shared" si="132"/>
        <v>8.3973301654538925</v>
      </c>
      <c r="V362" s="1">
        <f t="shared" si="133"/>
        <v>-7.6403786942685832</v>
      </c>
      <c r="Y362" s="20">
        <f>+$Z$20*SIGN(SOI!A361)*(ABS(SOI!A361))^$Y$2</f>
        <v>-0.40249218026435574</v>
      </c>
      <c r="Z362" s="20">
        <f t="shared" si="136"/>
        <v>-0.37629630505271777</v>
      </c>
      <c r="AA362" s="19">
        <f>+SIN((AVERAGE(H358:H369)+AVERAGE(H362:H365)/4)*($AA$19+AA361*$AA$18*AVERAGE(G358:G369))*$Y$20+$AA$17) - SIN($AA$17)</f>
        <v>-1.2729873374687286</v>
      </c>
      <c r="AB362" s="19">
        <f>+SIN((AVERAGE(H358:H369)+AVERAGE(H362:H365)*$AB$1)*($AA$19+AB361*$AA$18*AVERAGE(G358:G369))*$Y$20+$AA$17) - SIN($AA$17)+$AB$2</f>
        <v>-1.2753485508477054</v>
      </c>
      <c r="AC362">
        <f t="shared" si="135"/>
        <v>0.20399999999999913</v>
      </c>
      <c r="AD362">
        <f t="shared" si="134"/>
        <v>0.89669103241601089</v>
      </c>
      <c r="AE362">
        <v>1</v>
      </c>
    </row>
    <row r="363" spans="1:31" x14ac:dyDescent="0.25">
      <c r="A363">
        <v>28.416666666666533</v>
      </c>
      <c r="B363" s="2">
        <v>1908.4166666666408</v>
      </c>
      <c r="C363">
        <f>+D363+($D$2+E363+F363)*SOI!A362*IF(B363&gt;$C$18, IF(B363&lt;$C$19,-1,1),1)</f>
        <v>-1.2072528615479652</v>
      </c>
      <c r="D363">
        <f>+$D$3*((1-$D$5)*SOI!D362+$D$5*SOI!D361) +   $D$4*((1-$D$5)*SOI!E362+$D$5*SOI!E361)</f>
        <v>0</v>
      </c>
      <c r="E363">
        <f t="shared" si="116"/>
        <v>5.5135221551280642</v>
      </c>
      <c r="F363">
        <f t="shared" si="123"/>
        <v>-2.600914809185928E-2</v>
      </c>
      <c r="G363">
        <f t="shared" si="124"/>
        <v>5.4875130070362053</v>
      </c>
      <c r="H363" s="21">
        <f t="shared" si="125"/>
        <v>-2.522947873901886E-2</v>
      </c>
      <c r="I363" s="37">
        <f t="shared" si="117"/>
        <v>-2.3359378207500816</v>
      </c>
      <c r="J363" s="1">
        <f t="shared" si="126"/>
        <v>-0.2610456335791696</v>
      </c>
      <c r="K363" s="1">
        <f t="shared" si="127"/>
        <v>3.7150747141478607E-3</v>
      </c>
      <c r="L363" s="1">
        <f t="shared" si="118"/>
        <v>-5.4807514429525582E-3</v>
      </c>
      <c r="M363" s="1">
        <f t="shared" si="119"/>
        <v>-0.7849907365597808</v>
      </c>
      <c r="N363" s="1">
        <f t="shared" si="120"/>
        <v>-6.069575472283816E-3</v>
      </c>
      <c r="O363" s="1">
        <f t="shared" si="121"/>
        <v>1.9773973869592201</v>
      </c>
      <c r="P363" s="1">
        <f t="shared" si="122"/>
        <v>9.21366890107422E-3</v>
      </c>
      <c r="Q363" s="1">
        <f t="shared" si="128"/>
        <v>2.3844240383938307E-3</v>
      </c>
      <c r="R363" s="1">
        <f t="shared" si="129"/>
        <v>1.6633411996240547E-3</v>
      </c>
      <c r="S363" s="1">
        <f t="shared" si="130"/>
        <v>1.2133527581609937E-2</v>
      </c>
      <c r="T363" s="1">
        <f t="shared" si="131"/>
        <v>-0.11387062128585904</v>
      </c>
      <c r="U363" s="1">
        <f t="shared" si="132"/>
        <v>0.23784080096510435</v>
      </c>
      <c r="V363" s="1">
        <f t="shared" si="133"/>
        <v>1.5729777800104169E-3</v>
      </c>
      <c r="Y363" s="20">
        <f>+$Z$20*SIGN(SOI!A362)*(ABS(SOI!A362))^$Y$2</f>
        <v>-0.28142487175965242</v>
      </c>
      <c r="Z363" s="20">
        <f t="shared" si="136"/>
        <v>-0.3867174166304066</v>
      </c>
      <c r="AA363" s="19">
        <f>+SIN((AVERAGE(H359:H370)+AVERAGE(H363:H366)/4)*($AA$19+AA362*$AA$18*AVERAGE(G359:G370))*$Y$20+$AA$17) - SIN($AA$17)</f>
        <v>-1.0736367480670825</v>
      </c>
      <c r="AB363" s="19">
        <f>+SIN((AVERAGE(H359:H370)+AVERAGE(H363:H366)*$AB$1)*($AA$19+AB362*$AA$18*AVERAGE(G359:G370))*$Y$20+$AA$17) - SIN($AA$17)+$AB$2</f>
        <v>-1.014115184505237</v>
      </c>
      <c r="AC363">
        <f t="shared" si="135"/>
        <v>0.20459999999999912</v>
      </c>
      <c r="AD363">
        <f t="shared" si="134"/>
        <v>0.68691933143667594</v>
      </c>
      <c r="AE363">
        <v>1</v>
      </c>
    </row>
    <row r="364" spans="1:31" x14ac:dyDescent="0.25">
      <c r="A364">
        <v>28.499999999999865</v>
      </c>
      <c r="B364" s="2">
        <v>1908.4999999999741</v>
      </c>
      <c r="C364">
        <f>+D364+($D$2+E364+F364)*SOI!A363*IF(B364&gt;$C$18, IF(B364&lt;$C$19,-1,1),1)</f>
        <v>7.9288068606686899</v>
      </c>
      <c r="D364">
        <f>+$D$3*((1-$D$5)*SOI!D363+$D$5*SOI!D362) +   $D$4*((1-$D$5)*SOI!E363+$D$5*SOI!E362)</f>
        <v>0</v>
      </c>
      <c r="E364">
        <f t="shared" si="116"/>
        <v>-12.468834603256724</v>
      </c>
      <c r="F364">
        <f t="shared" si="123"/>
        <v>-0.11657311209040411</v>
      </c>
      <c r="G364">
        <f t="shared" si="124"/>
        <v>-12.585407715347127</v>
      </c>
      <c r="H364" s="21">
        <f t="shared" si="125"/>
        <v>0.26410708945000128</v>
      </c>
      <c r="I364" s="37">
        <f t="shared" si="117"/>
        <v>13.966212038397767</v>
      </c>
      <c r="J364" s="1">
        <f t="shared" si="126"/>
        <v>7.3938503273648024</v>
      </c>
      <c r="K364" s="1">
        <f t="shared" si="127"/>
        <v>-0.15821231375774306</v>
      </c>
      <c r="L364" s="1">
        <f t="shared" si="118"/>
        <v>-7.790179936783441E-2</v>
      </c>
      <c r="M364" s="1">
        <f t="shared" si="119"/>
        <v>-3.71878782496682</v>
      </c>
      <c r="N364" s="1">
        <f t="shared" si="120"/>
        <v>-7.1582511211308431E-2</v>
      </c>
      <c r="O364" s="1">
        <f t="shared" si="121"/>
        <v>-11.870699095425158</v>
      </c>
      <c r="P364" s="1">
        <f t="shared" si="122"/>
        <v>4.5984938332937677E-3</v>
      </c>
      <c r="Q364" s="1">
        <f t="shared" si="128"/>
        <v>0.13321986034733238</v>
      </c>
      <c r="R364" s="1">
        <f t="shared" si="129"/>
        <v>-0.55562807311766771</v>
      </c>
      <c r="S364" s="1">
        <f t="shared" si="130"/>
        <v>-0.85556507636818402</v>
      </c>
      <c r="T364" s="1">
        <f t="shared" si="131"/>
        <v>9.7163111257935117</v>
      </c>
      <c r="U364" s="1">
        <f t="shared" si="132"/>
        <v>-0.70971946848196232</v>
      </c>
      <c r="V364" s="1">
        <f t="shared" si="133"/>
        <v>9.2587894600334193E-3</v>
      </c>
      <c r="Y364" s="20">
        <f>+$Z$20*SIGN(SOI!A363)*(ABS(SOI!A363))^$Y$2</f>
        <v>-0.47623519786721158</v>
      </c>
      <c r="Z364" s="20">
        <f t="shared" si="136"/>
        <v>-0.37904444286736272</v>
      </c>
      <c r="AA364" s="19">
        <f>+SIN((AVERAGE(H360:H371)+AVERAGE(H364:H367)/4)*($AA$19+AA363*$AA$18*AVERAGE(G360:G371))*$Y$20+$AA$17) - SIN($AA$17)</f>
        <v>-1.2329972364167003</v>
      </c>
      <c r="AB364" s="19">
        <f>+SIN((AVERAGE(H360:H371)+AVERAGE(H364:H367)*$AB$1)*($AA$19+AB363*$AA$18*AVERAGE(G360:G371))*$Y$20+$AA$17) - SIN($AA$17)+$AB$2</f>
        <v>-1.2138630450318544</v>
      </c>
      <c r="AC364">
        <f t="shared" si="135"/>
        <v>0.20519999999999911</v>
      </c>
      <c r="AD364">
        <f t="shared" si="134"/>
        <v>0.85395279354933762</v>
      </c>
      <c r="AE364">
        <v>1</v>
      </c>
    </row>
    <row r="365" spans="1:31" x14ac:dyDescent="0.25">
      <c r="A365">
        <v>28.583333333333197</v>
      </c>
      <c r="B365" s="2">
        <v>1908.5833333333073</v>
      </c>
      <c r="C365">
        <f>+D365+($D$2+E365+F365)*SOI!A364*IF(B365&gt;$C$18, IF(B365&lt;$C$19,-1,1),1)</f>
        <v>1.4506719407834359</v>
      </c>
      <c r="D365">
        <f>+$D$3*((1-$D$5)*SOI!D364+$D$5*SOI!D363) +   $D$4*((1-$D$5)*SOI!E364+$D$5*SOI!E363)</f>
        <v>0</v>
      </c>
      <c r="E365">
        <f t="shared" si="116"/>
        <v>-3.6480552372138817</v>
      </c>
      <c r="F365">
        <f t="shared" si="123"/>
        <v>2.1375385255292589E-2</v>
      </c>
      <c r="G365">
        <f t="shared" si="124"/>
        <v>-3.6266798519585892</v>
      </c>
      <c r="H365" s="21">
        <f t="shared" si="125"/>
        <v>3.5037276885899304E-2</v>
      </c>
      <c r="I365" s="37">
        <f t="shared" si="117"/>
        <v>4.4179810885575179</v>
      </c>
      <c r="J365" s="1">
        <f t="shared" si="126"/>
        <v>-0.23262599223100919</v>
      </c>
      <c r="K365" s="1">
        <f t="shared" si="127"/>
        <v>-1.6398124308081396E-3</v>
      </c>
      <c r="L365" s="1">
        <f t="shared" si="118"/>
        <v>1.0249577701714621E-2</v>
      </c>
      <c r="M365" s="1">
        <f t="shared" si="119"/>
        <v>0.36986544837883018</v>
      </c>
      <c r="N365" s="1">
        <f t="shared" si="120"/>
        <v>2.261986042864509E-2</v>
      </c>
      <c r="O365" s="1">
        <f t="shared" si="121"/>
        <v>-2.7045599287679631</v>
      </c>
      <c r="P365" s="1">
        <f t="shared" si="122"/>
        <v>-1.5899764984024592E-3</v>
      </c>
      <c r="Q365" s="1">
        <f t="shared" si="128"/>
        <v>4.186916765653032E-3</v>
      </c>
      <c r="R365" s="1">
        <f t="shared" si="129"/>
        <v>-5.5240138000709847E-3</v>
      </c>
      <c r="S365" s="1">
        <f t="shared" si="130"/>
        <v>8.5522671918653745E-2</v>
      </c>
      <c r="T365" s="1">
        <f t="shared" si="131"/>
        <v>-0.29125957316853796</v>
      </c>
      <c r="U365" s="1">
        <f t="shared" si="132"/>
        <v>7.7625969345430465E-2</v>
      </c>
      <c r="V365" s="1">
        <f t="shared" si="133"/>
        <v>1.0116080953112068E-3</v>
      </c>
      <c r="Y365" s="20">
        <f>+$Z$20*SIGN(SOI!A364)*(ABS(SOI!A364))^$Y$2</f>
        <v>-0.37947325897522405</v>
      </c>
      <c r="Z365" s="20">
        <f t="shared" si="136"/>
        <v>-0.42945818695881172</v>
      </c>
      <c r="AA365" s="19">
        <f>+SIN((AVERAGE(H361:H372)+AVERAGE(H365:H368)/4)*($AA$19+AA364*$AA$18*AVERAGE(G361:G372))*$Y$20+$AA$17) - SIN($AA$17)</f>
        <v>-0.90819332548445031</v>
      </c>
      <c r="AB365" s="19">
        <f>+SIN((AVERAGE(H361:H372)+AVERAGE(H365:H368)*$AB$1)*($AA$19+AB364*$AA$18*AVERAGE(G361:G372))*$Y$20+$AA$17) - SIN($AA$17)+$AB$2</f>
        <v>-1.224413303108342</v>
      </c>
      <c r="AC365">
        <f t="shared" si="135"/>
        <v>0.20579999999999909</v>
      </c>
      <c r="AD365">
        <f t="shared" si="134"/>
        <v>0.47873513852563859</v>
      </c>
      <c r="AE365">
        <v>1</v>
      </c>
    </row>
    <row r="366" spans="1:31" x14ac:dyDescent="0.25">
      <c r="A366">
        <v>28.666666666666529</v>
      </c>
      <c r="B366" s="2">
        <v>1908.6666666666406</v>
      </c>
      <c r="C366">
        <f>+D366+($D$2+E366+F366)*SOI!A365*IF(B366&gt;$C$18, IF(B366&lt;$C$19,-1,1),1)</f>
        <v>12.785386244804396</v>
      </c>
      <c r="D366">
        <f>+$D$3*((1-$D$5)*SOI!D365+$D$5*SOI!D364) +   $D$4*((1-$D$5)*SOI!E365+$D$5*SOI!E364)</f>
        <v>0</v>
      </c>
      <c r="E366">
        <f t="shared" si="116"/>
        <v>-23.521661677059271</v>
      </c>
      <c r="F366">
        <f t="shared" si="123"/>
        <v>-1.0656195629491843</v>
      </c>
      <c r="G366">
        <f t="shared" si="124"/>
        <v>-24.587281240008455</v>
      </c>
      <c r="H366" s="21">
        <f t="shared" si="125"/>
        <v>-1.2771725193582435</v>
      </c>
      <c r="I366" s="37">
        <f t="shared" si="117"/>
        <v>16.176953767800683</v>
      </c>
      <c r="J366" s="1">
        <f t="shared" si="126"/>
        <v>-7.0400643308500381</v>
      </c>
      <c r="K366" s="1">
        <f t="shared" si="127"/>
        <v>-2.6037312749584189</v>
      </c>
      <c r="L366" s="1">
        <f t="shared" si="118"/>
        <v>-6.1547141379700986E-2</v>
      </c>
      <c r="M366" s="1">
        <f t="shared" si="119"/>
        <v>3.0569565092040891</v>
      </c>
      <c r="N366" s="1">
        <f t="shared" si="120"/>
        <v>-0.6417073303200187</v>
      </c>
      <c r="O366" s="1">
        <f t="shared" si="121"/>
        <v>-2.7244361886934327</v>
      </c>
      <c r="P366" s="1">
        <f t="shared" si="122"/>
        <v>0.41735992421358736</v>
      </c>
      <c r="Q366" s="1">
        <f t="shared" si="128"/>
        <v>-0.98171833947498366</v>
      </c>
      <c r="R366" s="1">
        <f t="shared" si="129"/>
        <v>4.7426406940385819</v>
      </c>
      <c r="S366" s="1">
        <f t="shared" si="130"/>
        <v>-8.8838503057336435</v>
      </c>
      <c r="T366" s="1">
        <f t="shared" si="131"/>
        <v>1.7618225092058257</v>
      </c>
      <c r="U366" s="1">
        <f t="shared" si="132"/>
        <v>-74.610503032639215</v>
      </c>
      <c r="V366" s="1">
        <f t="shared" si="133"/>
        <v>7.5331985716745011</v>
      </c>
      <c r="Y366" s="20">
        <f>+$Z$20*SIGN(SOI!A365)*(ABS(SOI!A365))^$Y$2</f>
        <v>-0.43266610403399958</v>
      </c>
      <c r="Z366" s="20">
        <f t="shared" si="136"/>
        <v>-0.41213446025611727</v>
      </c>
      <c r="AA366" s="19">
        <f>+SIN((AVERAGE(H362:H373)+AVERAGE(H366:H369)/4)*($AA$19+AA365*$AA$18*AVERAGE(G362:G373))*$Y$20+$AA$17) - SIN($AA$17)</f>
        <v>-0.13138279178785886</v>
      </c>
      <c r="AB366" s="19">
        <f>+SIN((AVERAGE(H362:H373)+AVERAGE(H366:H369)*$AB$1)*($AA$19+AB365*$AA$18*AVERAGE(G362:G373))*$Y$20+$AA$17) - SIN($AA$17)+$AB$2</f>
        <v>-1.2233401597903846</v>
      </c>
      <c r="AC366">
        <f t="shared" si="135"/>
        <v>0.20639999999999908</v>
      </c>
      <c r="AD366">
        <f t="shared" si="134"/>
        <v>0.28075166846825839</v>
      </c>
      <c r="AE366">
        <v>1</v>
      </c>
    </row>
    <row r="367" spans="1:31" x14ac:dyDescent="0.25">
      <c r="A367">
        <v>28.749999999999861</v>
      </c>
      <c r="B367" s="2">
        <v>1908.7499999999739</v>
      </c>
      <c r="C367">
        <f>+D367+($D$2+E367+F367)*SOI!A366*IF(B367&gt;$C$18, IF(B367&lt;$C$19,-1,1),1)</f>
        <v>3.3089084488497793</v>
      </c>
      <c r="D367">
        <f>+$D$3*((1-$D$5)*SOI!D366+$D$5*SOI!D365) +   $D$4*((1-$D$5)*SOI!E366+$D$5*SOI!E365)</f>
        <v>0</v>
      </c>
      <c r="E367">
        <f t="shared" si="116"/>
        <v>-6.5637125594326449</v>
      </c>
      <c r="F367">
        <f t="shared" si="123"/>
        <v>-5.4104338266913299E-2</v>
      </c>
      <c r="G367">
        <f t="shared" si="124"/>
        <v>-6.6178168976995586</v>
      </c>
      <c r="H367" s="21">
        <f t="shared" si="125"/>
        <v>-6.3494814137730901E-3</v>
      </c>
      <c r="I367" s="37">
        <f t="shared" si="117"/>
        <v>-1.4927152396001382</v>
      </c>
      <c r="J367" s="1">
        <f t="shared" si="126"/>
        <v>0.26431714923837185</v>
      </c>
      <c r="K367" s="1">
        <f t="shared" si="127"/>
        <v>-6.4665865754945893E-3</v>
      </c>
      <c r="L367" s="1">
        <f t="shared" si="118"/>
        <v>-7.1749363925494979E-3</v>
      </c>
      <c r="M367" s="1">
        <f t="shared" si="119"/>
        <v>1.2438206185301781</v>
      </c>
      <c r="N367" s="1">
        <f t="shared" si="120"/>
        <v>-2.5677693603305021E-3</v>
      </c>
      <c r="O367" s="1">
        <f t="shared" si="121"/>
        <v>-0.87162137510509852</v>
      </c>
      <c r="P367" s="1">
        <f t="shared" si="122"/>
        <v>2.77925426626228E-2</v>
      </c>
      <c r="Q367" s="1">
        <f t="shared" si="128"/>
        <v>-1.5983592832546133E-3</v>
      </c>
      <c r="R367" s="1">
        <f t="shared" si="129"/>
        <v>-7.1250505428392165E-4</v>
      </c>
      <c r="S367" s="1">
        <f t="shared" si="130"/>
        <v>3.2802010735982E-3</v>
      </c>
      <c r="T367" s="1">
        <f t="shared" si="131"/>
        <v>6.570880284118634E-2</v>
      </c>
      <c r="U367" s="1">
        <f t="shared" si="132"/>
        <v>0.4584560693323389</v>
      </c>
      <c r="V367" s="1">
        <f t="shared" si="133"/>
        <v>2.0073170041991269E-3</v>
      </c>
      <c r="Y367" s="20">
        <f>+$Z$20*SIGN(SOI!A366)*(ABS(SOI!A366))^$Y$2</f>
        <v>-0.4242640177591282</v>
      </c>
      <c r="Z367" s="20">
        <f t="shared" si="136"/>
        <v>-0.47326000016849273</v>
      </c>
      <c r="AA367" s="19">
        <f>+SIN((AVERAGE(H363:H374)+AVERAGE(H367:H370)/4)*($AA$19+AA366*$AA$18*AVERAGE(G363:G374))*$Y$20+$AA$17) - SIN($AA$17)</f>
        <v>-0.56381079355836516</v>
      </c>
      <c r="AB367" s="19">
        <f>+SIN((AVERAGE(H363:H374)+AVERAGE(H367:H370)*$AB$1)*($AA$19+AB366*$AA$18*AVERAGE(G363:G374))*$Y$20+$AA$17) - SIN($AA$17)+$AB$2</f>
        <v>-1.2036278456956169</v>
      </c>
      <c r="AC367">
        <f t="shared" si="135"/>
        <v>0.20699999999999907</v>
      </c>
      <c r="AD367">
        <f t="shared" si="134"/>
        <v>9.055079338987243E-2</v>
      </c>
      <c r="AE367">
        <v>1</v>
      </c>
    </row>
    <row r="368" spans="1:31" x14ac:dyDescent="0.25">
      <c r="A368">
        <v>28.833333333333194</v>
      </c>
      <c r="B368" s="2">
        <v>1908.8333333333071</v>
      </c>
      <c r="C368">
        <f>+D368+($D$2+E368+F368)*SOI!A367*IF(B368&gt;$C$18, IF(B368&lt;$C$19,-1,1),1)</f>
        <v>37.311597484225921</v>
      </c>
      <c r="D368">
        <f>+$D$3*((1-$D$5)*SOI!D367+$D$5*SOI!D366) +   $D$4*((1-$D$5)*SOI!E367+$D$5*SOI!E366)</f>
        <v>0</v>
      </c>
      <c r="E368">
        <f t="shared" si="116"/>
        <v>-41.416027395665168</v>
      </c>
      <c r="F368">
        <f t="shared" si="123"/>
        <v>-0.98351520004610937</v>
      </c>
      <c r="G368">
        <f t="shared" si="124"/>
        <v>-42.399542595711274</v>
      </c>
      <c r="H368" s="21">
        <f t="shared" si="125"/>
        <v>7.5363883671157224</v>
      </c>
      <c r="I368" s="37">
        <f t="shared" si="117"/>
        <v>-42.13647112619585</v>
      </c>
      <c r="J368" s="1">
        <f t="shared" si="126"/>
        <v>194.41611193709034</v>
      </c>
      <c r="K368" s="1">
        <f t="shared" si="127"/>
        <v>-187.30167088334031</v>
      </c>
      <c r="L368" s="1">
        <f t="shared" si="118"/>
        <v>-0.58410618256787217</v>
      </c>
      <c r="M368" s="1">
        <f t="shared" si="119"/>
        <v>32.410331204819379</v>
      </c>
      <c r="N368" s="1">
        <f t="shared" si="120"/>
        <v>0.49927405206593872</v>
      </c>
      <c r="O368" s="1">
        <f t="shared" si="121"/>
        <v>-32.860803276269856</v>
      </c>
      <c r="P368" s="1">
        <f t="shared" si="122"/>
        <v>0.26228338807702012</v>
      </c>
      <c r="Q368" s="1">
        <f t="shared" si="128"/>
        <v>8.0980995005019736</v>
      </c>
      <c r="R368" s="1">
        <f t="shared" si="129"/>
        <v>101.9008589442462</v>
      </c>
      <c r="S368" s="1">
        <f t="shared" si="130"/>
        <v>-18.003819257004292</v>
      </c>
      <c r="T368" s="1">
        <f t="shared" si="131"/>
        <v>201.67292908616642</v>
      </c>
      <c r="U368" s="1">
        <f t="shared" si="132"/>
        <v>122.12973792949396</v>
      </c>
      <c r="V368" s="1">
        <f t="shared" si="133"/>
        <v>-3.683336961296896</v>
      </c>
      <c r="Y368" s="20">
        <f>+$Z$20*SIGN(SOI!A367)*(ABS(SOI!A367))^$Y$2</f>
        <v>-0.56284987871235026</v>
      </c>
      <c r="Z368" s="20">
        <f t="shared" si="136"/>
        <v>-0.5435140765794334</v>
      </c>
      <c r="AA368" s="19">
        <f>+SIN((AVERAGE(H364:H375)+AVERAGE(H368:H371)/4)*($AA$19+AA367*$AA$18*AVERAGE(G364:G375))*$Y$20+$AA$17) - SIN($AA$17)</f>
        <v>-0.26599081920054168</v>
      </c>
      <c r="AB368" s="19">
        <f>+SIN((AVERAGE(H364:H375)+AVERAGE(H368:H371)*$AB$1)*($AA$19+AB367*$AA$18*AVERAGE(G364:G375))*$Y$20+$AA$17) - SIN($AA$17)+$AB$2</f>
        <v>-1.2110853428106962</v>
      </c>
      <c r="AC368">
        <f t="shared" si="135"/>
        <v>0.20759999999999906</v>
      </c>
      <c r="AD368">
        <f t="shared" si="134"/>
        <v>0.27752325737889172</v>
      </c>
      <c r="AE368">
        <v>1</v>
      </c>
    </row>
    <row r="369" spans="1:31" x14ac:dyDescent="0.25">
      <c r="A369">
        <v>28.916666666666526</v>
      </c>
      <c r="B369" s="2">
        <v>1908.9166666666404</v>
      </c>
      <c r="C369">
        <f>+D369+($D$2+E369+F369)*SOI!A368*IF(B369&gt;$C$18, IF(B369&lt;$C$19,-1,1),1)</f>
        <v>-559.0926722119583</v>
      </c>
      <c r="D369">
        <f>+$D$3*((1-$D$5)*SOI!D368+$D$5*SOI!D367) +   $D$4*((1-$D$5)*SOI!E368+$D$5*SOI!E367)</f>
        <v>0</v>
      </c>
      <c r="E369">
        <f t="shared" si="116"/>
        <v>486.3894812008183</v>
      </c>
      <c r="F369">
        <f t="shared" si="123"/>
        <v>-0.22194014694145336</v>
      </c>
      <c r="G369">
        <f t="shared" si="124"/>
        <v>486.16754105387685</v>
      </c>
      <c r="H369" s="21">
        <f t="shared" si="125"/>
        <v>12.81110302109685</v>
      </c>
      <c r="I369" s="37">
        <f t="shared" si="117"/>
        <v>608.67182958250703</v>
      </c>
      <c r="J369" s="1">
        <f t="shared" si="126"/>
        <v>-314.82967107779933</v>
      </c>
      <c r="K369" s="1">
        <f t="shared" si="127"/>
        <v>2.2064068456197341</v>
      </c>
      <c r="L369" s="1">
        <f t="shared" si="118"/>
        <v>-4.7789259089071119E-2</v>
      </c>
      <c r="M369" s="1">
        <f t="shared" si="119"/>
        <v>3.633304779380611</v>
      </c>
      <c r="N369" s="1">
        <f t="shared" si="120"/>
        <v>0.69725095368888479</v>
      </c>
      <c r="O369" s="1">
        <f t="shared" si="121"/>
        <v>451.4146923365239</v>
      </c>
      <c r="P369" s="1">
        <f t="shared" si="122"/>
        <v>2.7490251989516069E-3</v>
      </c>
      <c r="Q369" s="1">
        <f t="shared" si="128"/>
        <v>1.2678024618237076</v>
      </c>
      <c r="R369" s="1">
        <f t="shared" si="129"/>
        <v>-230.447164097398</v>
      </c>
      <c r="S369" s="1">
        <f t="shared" si="130"/>
        <v>363.19495444311951</v>
      </c>
      <c r="T369" s="1">
        <f t="shared" si="131"/>
        <v>-226.6645565084624</v>
      </c>
      <c r="U369" s="1">
        <f t="shared" si="132"/>
        <v>-18.490744684303053</v>
      </c>
      <c r="V369" s="1">
        <f t="shared" si="133"/>
        <v>-5.3913745968006209E-2</v>
      </c>
      <c r="Y369" s="20">
        <f>+$Z$20*SIGN(SOI!A368)*(ABS(SOI!A368))^$Y$2</f>
        <v>-0.64342833326682169</v>
      </c>
      <c r="Z369" s="20">
        <f t="shared" si="136"/>
        <v>-0.50979601036908584</v>
      </c>
      <c r="AA369" s="19">
        <f>+SIN((AVERAGE(H365:H376)+AVERAGE(H369:H372)/4)*($AA$19+AA368*$AA$18*AVERAGE(G365:G376))*$Y$20+$AA$17) - SIN($AA$17)</f>
        <v>-1.069082539163442</v>
      </c>
      <c r="AB369" s="19">
        <f>+SIN((AVERAGE(H365:H376)+AVERAGE(H369:H372)*$AB$1)*($AA$19+AB368*$AA$18*AVERAGE(G365:G376))*$Y$20+$AA$17) - SIN($AA$17)+$AB$2</f>
        <v>-1.2385404283951484</v>
      </c>
      <c r="AC369">
        <f t="shared" si="135"/>
        <v>0.20819999999999905</v>
      </c>
      <c r="AD369">
        <f t="shared" si="134"/>
        <v>0.55928652879435614</v>
      </c>
      <c r="AE369">
        <v>1</v>
      </c>
    </row>
    <row r="370" spans="1:31" x14ac:dyDescent="0.25">
      <c r="A370">
        <v>28.999999999999858</v>
      </c>
      <c r="B370" s="2">
        <v>1908.9999999999736</v>
      </c>
      <c r="C370">
        <f>+D370+($D$2+E370+F370)*SOI!A369*IF(B370&gt;$C$18, IF(B370&lt;$C$19,-1,1),1)</f>
        <v>-1.4417647695377043</v>
      </c>
      <c r="D370">
        <f>+$D$3*((1-$D$5)*SOI!D369+$D$5*SOI!D368) +   $D$4*((1-$D$5)*SOI!E369+$D$5*SOI!E368)</f>
        <v>0</v>
      </c>
      <c r="E370">
        <f t="shared" si="116"/>
        <v>0.52174827502011567</v>
      </c>
      <c r="F370">
        <f t="shared" si="123"/>
        <v>4.4498543785581752</v>
      </c>
      <c r="G370">
        <f t="shared" si="124"/>
        <v>4.9716026535782909</v>
      </c>
      <c r="H370" s="21">
        <f t="shared" si="125"/>
        <v>-0.46050960928524748</v>
      </c>
      <c r="I370" s="37">
        <f t="shared" si="117"/>
        <v>2.3666690636493999</v>
      </c>
      <c r="J370" s="1">
        <f t="shared" si="126"/>
        <v>20.558736485754377</v>
      </c>
      <c r="K370" s="1">
        <f t="shared" si="127"/>
        <v>23.137032587561695</v>
      </c>
      <c r="L370" s="1">
        <f t="shared" si="118"/>
        <v>0.59149127095990206</v>
      </c>
      <c r="M370" s="1">
        <f t="shared" si="119"/>
        <v>-61.01944635850851</v>
      </c>
      <c r="N370" s="1">
        <f t="shared" si="120"/>
        <v>-3.407221358769382</v>
      </c>
      <c r="O370" s="1">
        <f t="shared" si="121"/>
        <v>1.781478564725586</v>
      </c>
      <c r="P370" s="1">
        <f t="shared" si="122"/>
        <v>-0.59017095123271113</v>
      </c>
      <c r="Q370" s="1">
        <f t="shared" si="128"/>
        <v>104.04692654664848</v>
      </c>
      <c r="R370" s="1">
        <f t="shared" si="129"/>
        <v>-73.536569305052382</v>
      </c>
      <c r="S370" s="1">
        <f t="shared" si="130"/>
        <v>-6.9008942254113643</v>
      </c>
      <c r="T370" s="1">
        <f t="shared" si="131"/>
        <v>11.071502651641939</v>
      </c>
      <c r="U370" s="1">
        <f t="shared" si="132"/>
        <v>15.435042941210549</v>
      </c>
      <c r="V370" s="1">
        <f t="shared" si="133"/>
        <v>-56.560058377439944</v>
      </c>
      <c r="Y370" s="20">
        <f>+$Z$20*SIGN(SOI!A369)*(ABS(SOI!A369))^$Y$2</f>
        <v>-0.32310981912808551</v>
      </c>
      <c r="Z370" s="20">
        <f t="shared" si="136"/>
        <v>-0.50979601036908584</v>
      </c>
      <c r="AA370" s="19">
        <f>+SIN((AVERAGE(H366:H377)+AVERAGE(H370:H373)/4)*($AA$19+AA369*$AA$18*AVERAGE(G366:G377))*$Y$20+$AA$17) - SIN($AA$17)</f>
        <v>-1.2892026463966455</v>
      </c>
      <c r="AB370" s="19">
        <f>+SIN((AVERAGE(H366:H377)+AVERAGE(H370:H373)*$AB$1)*($AA$19+AB369*$AA$18*AVERAGE(G366:G377))*$Y$20+$AA$17) - SIN($AA$17)+$AB$2</f>
        <v>-1.2615661735515544</v>
      </c>
      <c r="AC370">
        <f t="shared" si="135"/>
        <v>0.20879999999999904</v>
      </c>
      <c r="AD370">
        <f t="shared" si="134"/>
        <v>0.77940663602755966</v>
      </c>
      <c r="AE370">
        <v>1</v>
      </c>
    </row>
    <row r="371" spans="1:31" x14ac:dyDescent="0.25">
      <c r="A371">
        <v>29.08333333333319</v>
      </c>
      <c r="B371" s="2">
        <v>1909.0833333333069</v>
      </c>
      <c r="C371">
        <f>+D371+($D$2+E371+F371)*SOI!A370*IF(B371&gt;$C$18, IF(B371&lt;$C$19,-1,1),1)</f>
        <v>24.844585112981754</v>
      </c>
      <c r="D371">
        <f>+$D$3*((1-$D$5)*SOI!D370+$D$5*SOI!D369) +   $D$4*((1-$D$5)*SOI!E370+$D$5*SOI!E369)</f>
        <v>0</v>
      </c>
      <c r="E371">
        <f t="shared" si="116"/>
        <v>-28.465519440931075</v>
      </c>
      <c r="F371">
        <f t="shared" si="123"/>
        <v>0.23303635799726524</v>
      </c>
      <c r="G371">
        <f t="shared" si="124"/>
        <v>-28.232483082933811</v>
      </c>
      <c r="H371" s="21">
        <f t="shared" si="125"/>
        <v>4.2416839001816323E-2</v>
      </c>
      <c r="I371" s="37">
        <f t="shared" si="117"/>
        <v>0.62797098189092404</v>
      </c>
      <c r="J371" s="1">
        <f t="shared" si="126"/>
        <v>-0.15415343456137162</v>
      </c>
      <c r="K371" s="1">
        <f t="shared" si="127"/>
        <v>-1.3086523520123492E-2</v>
      </c>
      <c r="L371" s="1">
        <f t="shared" si="118"/>
        <v>1.2146555989388888E-2</v>
      </c>
      <c r="M371" s="1">
        <f t="shared" si="119"/>
        <v>1.724340411304516</v>
      </c>
      <c r="N371" s="1">
        <f t="shared" si="120"/>
        <v>-7.8293122844193083E-2</v>
      </c>
      <c r="O371" s="1">
        <f t="shared" si="121"/>
        <v>-0.26904401893280455</v>
      </c>
      <c r="P371" s="1">
        <f t="shared" si="122"/>
        <v>-0.10763336149532561</v>
      </c>
      <c r="Q371" s="1">
        <f t="shared" si="128"/>
        <v>-6.7562741854093167E-2</v>
      </c>
      <c r="R371" s="1">
        <f t="shared" si="129"/>
        <v>1.2670198435320502E-2</v>
      </c>
      <c r="S371" s="1">
        <f t="shared" si="130"/>
        <v>-4.2075635001871302E-2</v>
      </c>
      <c r="T371" s="1">
        <f t="shared" si="131"/>
        <v>-3.433634987097562E-2</v>
      </c>
      <c r="U371" s="1">
        <f t="shared" si="132"/>
        <v>0.74692837575363424</v>
      </c>
      <c r="V371" s="1">
        <f t="shared" si="133"/>
        <v>-0.23702938520220945</v>
      </c>
      <c r="Y371" s="20">
        <f>+$Z$20*SIGN(SOI!A370)*(ABS(SOI!A370))^$Y$2</f>
        <v>-0.56284987871235026</v>
      </c>
      <c r="Z371" s="20">
        <f t="shared" si="136"/>
        <v>-0.44228926815633374</v>
      </c>
      <c r="AA371" s="19">
        <f>+SIN((AVERAGE(H367:H378)+AVERAGE(H371:H374)/4)*($AA$19+AA370*$AA$18*AVERAGE(G367:G378))*$Y$20+$AA$17) - SIN($AA$17)</f>
        <v>-1.2835336181030774</v>
      </c>
      <c r="AB371" s="19">
        <f>+SIN((AVERAGE(H367:H378)+AVERAGE(H371:H374)*$AB$1)*($AA$19+AB370*$AA$18*AVERAGE(G367:G378))*$Y$20+$AA$17) - SIN($AA$17)+$AB$2</f>
        <v>-1.2880594496538034</v>
      </c>
      <c r="AC371">
        <f t="shared" si="135"/>
        <v>0.20939999999999903</v>
      </c>
      <c r="AD371">
        <f t="shared" si="134"/>
        <v>0.84124434994674369</v>
      </c>
      <c r="AE371">
        <v>1</v>
      </c>
    </row>
    <row r="372" spans="1:31" x14ac:dyDescent="0.25">
      <c r="A372">
        <v>29.166666666666522</v>
      </c>
      <c r="B372" s="2">
        <v>1909.1666666666401</v>
      </c>
      <c r="C372">
        <f>+D372+($D$2+E372+F372)*SOI!A371*IF(B372&gt;$C$18, IF(B372&lt;$C$19,-1,1),1)</f>
        <v>5.2573205920476651</v>
      </c>
      <c r="D372">
        <f>+$D$3*((1-$D$5)*SOI!D371+$D$5*SOI!D370) +   $D$4*((1-$D$5)*SOI!E371+$D$5*SOI!E370)</f>
        <v>0</v>
      </c>
      <c r="E372">
        <f t="shared" si="116"/>
        <v>-8.5511418277153624</v>
      </c>
      <c r="F372">
        <f t="shared" si="123"/>
        <v>-1.1846370464469791</v>
      </c>
      <c r="G372">
        <f t="shared" si="124"/>
        <v>-9.7357788741623423</v>
      </c>
      <c r="H372" s="21">
        <f t="shared" si="125"/>
        <v>-1.6668278530227736</v>
      </c>
      <c r="I372" s="37">
        <f t="shared" si="117"/>
        <v>7.9611995571046847</v>
      </c>
      <c r="J372" s="1">
        <f t="shared" si="126"/>
        <v>34.587559138748006</v>
      </c>
      <c r="K372" s="1">
        <f t="shared" si="127"/>
        <v>-66.028859595864418</v>
      </c>
      <c r="L372" s="1">
        <f t="shared" si="118"/>
        <v>-0.5925048900516815</v>
      </c>
      <c r="M372" s="1">
        <f t="shared" si="119"/>
        <v>-30.517628458911794</v>
      </c>
      <c r="N372" s="1">
        <f t="shared" si="120"/>
        <v>-0.38061863853100736</v>
      </c>
      <c r="O372" s="1">
        <f t="shared" si="121"/>
        <v>-5.126898551118316</v>
      </c>
      <c r="P372" s="1">
        <f t="shared" si="122"/>
        <v>0.5842332172344693</v>
      </c>
      <c r="Q372" s="1">
        <f t="shared" si="128"/>
        <v>5.8130154394789448</v>
      </c>
      <c r="R372" s="1">
        <f t="shared" si="129"/>
        <v>-13.820271078200292</v>
      </c>
      <c r="S372" s="1">
        <f t="shared" si="130"/>
        <v>-2.5932002152774221</v>
      </c>
      <c r="T372" s="1">
        <f t="shared" si="131"/>
        <v>31.917163643955519</v>
      </c>
      <c r="U372" s="1">
        <f t="shared" si="132"/>
        <v>-51.399303581360947</v>
      </c>
      <c r="V372" s="1">
        <f t="shared" si="133"/>
        <v>6.2547213616555828</v>
      </c>
      <c r="Y372" s="20">
        <f>+$Z$20*SIGN(SOI!A371)*(ABS(SOI!A371))^$Y$2</f>
        <v>-0.4409081066285655</v>
      </c>
      <c r="Z372" s="20">
        <f t="shared" si="136"/>
        <v>-0.49951020911792371</v>
      </c>
      <c r="AA372" s="19">
        <f>+SIN((AVERAGE(H368:H379)+AVERAGE(H372:H375)/4)*($AA$19+AA371*$AA$18*AVERAGE(G368:G379))*$Y$20+$AA$17) - SIN($AA$17)</f>
        <v>-1.2857532994442742</v>
      </c>
      <c r="AB372" s="19">
        <f>+SIN((AVERAGE(H368:H379)+AVERAGE(H372:H375)*$AB$1)*($AA$19+AB371*$AA$18*AVERAGE(G368:G379))*$Y$20+$AA$17) - SIN($AA$17)+$AB$2</f>
        <v>-1.2853584857397413</v>
      </c>
      <c r="AC372">
        <f t="shared" si="135"/>
        <v>0.20999999999999902</v>
      </c>
      <c r="AD372">
        <f t="shared" si="134"/>
        <v>0.78624309032635042</v>
      </c>
      <c r="AE372">
        <v>1</v>
      </c>
    </row>
    <row r="373" spans="1:31" x14ac:dyDescent="0.25">
      <c r="A373">
        <v>29.249999999999854</v>
      </c>
      <c r="B373" s="2">
        <v>1909.2499999999734</v>
      </c>
      <c r="C373">
        <f>+D373+($D$2+E373+F373)*SOI!A372*IF(B373&gt;$C$18, IF(B373&lt;$C$19,-1,1),1)</f>
        <v>11.138857363912059</v>
      </c>
      <c r="D373">
        <f>+$D$3*((1-$D$5)*SOI!D372+$D$5*SOI!D371) +   $D$4*((1-$D$5)*SOI!E372+$D$5*SOI!E371)</f>
        <v>0</v>
      </c>
      <c r="E373">
        <f t="shared" si="116"/>
        <v>-16.428314484062561</v>
      </c>
      <c r="F373">
        <f t="shared" si="123"/>
        <v>4.7641890074240356E-2</v>
      </c>
      <c r="G373">
        <f t="shared" si="124"/>
        <v>-16.380672593988322</v>
      </c>
      <c r="H373" s="21">
        <f t="shared" si="125"/>
        <v>-3.5469907548100013E-3</v>
      </c>
      <c r="I373" s="37">
        <f t="shared" si="117"/>
        <v>20.591766571037827</v>
      </c>
      <c r="J373" s="1">
        <f t="shared" si="126"/>
        <v>-4.3075511569573948</v>
      </c>
      <c r="K373" s="1">
        <f t="shared" si="127"/>
        <v>-0.16046465070995114</v>
      </c>
      <c r="L373" s="1">
        <f t="shared" si="118"/>
        <v>2.7897632555033504E-2</v>
      </c>
      <c r="M373" s="1">
        <f t="shared" si="119"/>
        <v>1.4694209054619549</v>
      </c>
      <c r="N373" s="1">
        <f t="shared" si="120"/>
        <v>5.2732223311584239E-2</v>
      </c>
      <c r="O373" s="1">
        <f t="shared" si="121"/>
        <v>-16.065890668245355</v>
      </c>
      <c r="P373" s="1">
        <f t="shared" si="122"/>
        <v>-9.6229079209295704E-3</v>
      </c>
      <c r="Q373" s="1">
        <f t="shared" si="128"/>
        <v>3.8777779828582958E-2</v>
      </c>
      <c r="R373" s="1">
        <f t="shared" si="129"/>
        <v>-0.23845867248572714</v>
      </c>
      <c r="S373" s="1">
        <f t="shared" si="130"/>
        <v>0.92925985661996791</v>
      </c>
      <c r="T373" s="1">
        <f t="shared" si="131"/>
        <v>-4.7092287244292903</v>
      </c>
      <c r="U373" s="1">
        <f t="shared" si="132"/>
        <v>2.1897393130674168</v>
      </c>
      <c r="V373" s="1">
        <f t="shared" si="133"/>
        <v>1.427296112578352E-2</v>
      </c>
      <c r="Y373" s="20">
        <f>+$Z$20*SIGN(SOI!A372)*(ABS(SOI!A372))^$Y$2</f>
        <v>-0.49477264201285531</v>
      </c>
      <c r="Z373" s="20">
        <f t="shared" si="136"/>
        <v>-0.43189356163872583</v>
      </c>
      <c r="AA373" s="19">
        <f>+SIN((AVERAGE(H369:H380)+AVERAGE(H373:H376)/4)*($AA$19+AA372*$AA$18*AVERAGE(G369:G380))*$Y$20+$AA$17) - SIN($AA$17)</f>
        <v>-1.0581343733177235</v>
      </c>
      <c r="AB373" s="19">
        <f>+SIN((AVERAGE(H369:H380)+AVERAGE(H373:H376)*$AB$1)*($AA$19+AB372*$AA$18*AVERAGE(G369:G380))*$Y$20+$AA$17) - SIN($AA$17)+$AB$2</f>
        <v>-1.0687004069552606</v>
      </c>
      <c r="AC373">
        <f t="shared" si="135"/>
        <v>0.21059999999999901</v>
      </c>
      <c r="AD373">
        <f t="shared" si="134"/>
        <v>0.6262408116789977</v>
      </c>
      <c r="AE373">
        <v>1</v>
      </c>
    </row>
    <row r="374" spans="1:31" x14ac:dyDescent="0.25">
      <c r="A374">
        <v>29.333333333333186</v>
      </c>
      <c r="B374" s="2">
        <v>1909.3333333333067</v>
      </c>
      <c r="C374">
        <f>+D374+($D$2+E374+F374)*SOI!A373*IF(B374&gt;$C$18, IF(B374&lt;$C$19,-1,1),1)</f>
        <v>1.051913167963447</v>
      </c>
      <c r="D374">
        <f>+$D$3*((1-$D$5)*SOI!D373+$D$5*SOI!D372) +   $D$4*((1-$D$5)*SOI!E373+$D$5*SOI!E372)</f>
        <v>0</v>
      </c>
      <c r="E374">
        <f t="shared" si="116"/>
        <v>-1.8224715650792707</v>
      </c>
      <c r="F374">
        <f t="shared" si="123"/>
        <v>-1.0995094570414155</v>
      </c>
      <c r="G374">
        <f t="shared" si="124"/>
        <v>-2.9219810221206863</v>
      </c>
      <c r="H374" s="21">
        <f t="shared" si="125"/>
        <v>-0.26379888472574997</v>
      </c>
      <c r="I374" s="37">
        <f t="shared" si="117"/>
        <v>2.3398018865758088</v>
      </c>
      <c r="J374" s="1">
        <f t="shared" si="126"/>
        <v>9.8022348154020502</v>
      </c>
      <c r="K374" s="1">
        <f t="shared" si="127"/>
        <v>-1.1754992282143322E-3</v>
      </c>
      <c r="L374" s="1">
        <f t="shared" si="118"/>
        <v>-0.25333065789916914</v>
      </c>
      <c r="M374" s="1">
        <f t="shared" si="119"/>
        <v>-29.427637115643858</v>
      </c>
      <c r="N374" s="1">
        <f t="shared" si="120"/>
        <v>-0.93817171175165515</v>
      </c>
      <c r="O374" s="1">
        <f t="shared" si="121"/>
        <v>-1.8080127412758196</v>
      </c>
      <c r="P374" s="1">
        <f t="shared" si="122"/>
        <v>6.8981434693453402E-5</v>
      </c>
      <c r="Q374" s="1">
        <f t="shared" si="128"/>
        <v>13.816510433820362</v>
      </c>
      <c r="R374" s="1">
        <f t="shared" si="129"/>
        <v>-9.6541497508270364</v>
      </c>
      <c r="S374" s="1">
        <f t="shared" si="130"/>
        <v>-1.8785765979939464</v>
      </c>
      <c r="T374" s="1">
        <f t="shared" si="131"/>
        <v>4.8124570334206798</v>
      </c>
      <c r="U374" s="1">
        <f t="shared" si="132"/>
        <v>-1.7836259750839455E-3</v>
      </c>
      <c r="V374" s="1">
        <f t="shared" si="133"/>
        <v>1.8203136536914973E-3</v>
      </c>
      <c r="Y374" s="20">
        <f>+$Z$20*SIGN(SOI!A373)*(ABS(SOI!A373))^$Y$2</f>
        <v>-0.35999993627475674</v>
      </c>
      <c r="Z374" s="20">
        <f t="shared" si="136"/>
        <v>-0.49468596586052077</v>
      </c>
      <c r="AA374" s="19">
        <f>+SIN((AVERAGE(H370:H381)+AVERAGE(H374:H377)/4)*($AA$19+AA373*$AA$18*AVERAGE(G370:G381))*$Y$20+$AA$17) - SIN($AA$17)</f>
        <v>-0.78220860876311726</v>
      </c>
      <c r="AB374" s="19">
        <f>+SIN((AVERAGE(H370:H381)+AVERAGE(H374:H377)*$AB$1)*($AA$19+AB373*$AA$18*AVERAGE(G370:G381))*$Y$20+$AA$17) - SIN($AA$17)+$AB$2</f>
        <v>-0.77911749698035648</v>
      </c>
      <c r="AC374">
        <f t="shared" si="135"/>
        <v>0.211199999999999</v>
      </c>
      <c r="AD374">
        <f t="shared" si="134"/>
        <v>0.28752264290259649</v>
      </c>
      <c r="AE374">
        <v>1</v>
      </c>
    </row>
    <row r="375" spans="1:31" x14ac:dyDescent="0.25">
      <c r="A375">
        <v>29.416666666666519</v>
      </c>
      <c r="B375" s="2">
        <v>1909.4166666666399</v>
      </c>
      <c r="C375">
        <f>+D375+($D$2+E375+F375)*SOI!A374*IF(B375&gt;$C$18, IF(B375&lt;$C$19,-1,1),1)</f>
        <v>6.1147548755304806</v>
      </c>
      <c r="D375">
        <f>+$D$3*((1-$D$5)*SOI!D374+$D$5*SOI!D373) +   $D$4*((1-$D$5)*SOI!E374+$D$5*SOI!E373)</f>
        <v>0</v>
      </c>
      <c r="E375">
        <f t="shared" si="116"/>
        <v>-5.5328589205621448</v>
      </c>
      <c r="F375">
        <f t="shared" si="123"/>
        <v>-2.6009148101928115E-2</v>
      </c>
      <c r="G375">
        <f t="shared" si="124"/>
        <v>-5.558868068664073</v>
      </c>
      <c r="H375" s="21">
        <f t="shared" si="125"/>
        <v>1.1225040862108371E-2</v>
      </c>
      <c r="I375" s="37">
        <f t="shared" si="117"/>
        <v>1.0134916727042158</v>
      </c>
      <c r="J375" s="1">
        <f t="shared" si="126"/>
        <v>3.6079053534236502E-2</v>
      </c>
      <c r="K375" s="1">
        <f t="shared" si="127"/>
        <v>-9.1171054282505254E-6</v>
      </c>
      <c r="L375" s="1">
        <f t="shared" si="118"/>
        <v>-2.8061498848300188E-4</v>
      </c>
      <c r="M375" s="1">
        <f t="shared" si="119"/>
        <v>-0.25006005837790451</v>
      </c>
      <c r="N375" s="1">
        <f t="shared" si="120"/>
        <v>-9.820299345687785E-3</v>
      </c>
      <c r="O375" s="1">
        <f t="shared" si="121"/>
        <v>-0.17001881357989782</v>
      </c>
      <c r="P375" s="1">
        <f t="shared" si="122"/>
        <v>5.1362747074989324E-3</v>
      </c>
      <c r="Q375" s="1">
        <f t="shared" si="128"/>
        <v>1.2289372216272194E-3</v>
      </c>
      <c r="R375" s="1">
        <f t="shared" si="129"/>
        <v>-3.7195162280783767E-4</v>
      </c>
      <c r="S375" s="1">
        <f t="shared" si="130"/>
        <v>-8.5175050227552004E-3</v>
      </c>
      <c r="T375" s="1">
        <f t="shared" si="131"/>
        <v>5.0128588136546322E-4</v>
      </c>
      <c r="U375" s="1">
        <f t="shared" si="132"/>
        <v>-5.7525566867282212E-2</v>
      </c>
      <c r="V375" s="1">
        <f t="shared" si="133"/>
        <v>1.4187459667209387E-3</v>
      </c>
      <c r="Y375" s="20">
        <f>+$Z$20*SIGN(SOI!A374)*(ABS(SOI!A374))^$Y$2</f>
        <v>-0.62928531929395015</v>
      </c>
      <c r="Z375" s="20">
        <f t="shared" si="136"/>
        <v>-0.52976175185623564</v>
      </c>
      <c r="AA375" s="19">
        <f>+SIN((AVERAGE(H371:H382)+AVERAGE(H375:H378)/4)*($AA$19+AA374*$AA$18*AVERAGE(G371:G382))*$Y$20+$AA$17) - SIN($AA$17)</f>
        <v>-1.28335929851826</v>
      </c>
      <c r="AB375" s="19">
        <f>+SIN((AVERAGE(H371:H382)+AVERAGE(H375:H378)*$AB$1)*($AA$19+AB374*$AA$18*AVERAGE(G371:G382))*$Y$20+$AA$17) - SIN($AA$17)+$AB$2</f>
        <v>-1.288273448978607</v>
      </c>
      <c r="AC375">
        <f t="shared" si="135"/>
        <v>0.21179999999999899</v>
      </c>
      <c r="AD375">
        <f t="shared" si="134"/>
        <v>0.75359754666202439</v>
      </c>
      <c r="AE375">
        <v>1</v>
      </c>
    </row>
    <row r="376" spans="1:31" x14ac:dyDescent="0.25">
      <c r="A376">
        <v>29.499999999999851</v>
      </c>
      <c r="B376" s="2">
        <v>1909.4999999999732</v>
      </c>
      <c r="C376">
        <f>+D376+($D$2+E376+F376)*SOI!A375*IF(B376&gt;$C$18, IF(B376&lt;$C$19,-1,1),1)</f>
        <v>-8.3029320169699545</v>
      </c>
      <c r="D376">
        <f>+$D$3*((1-$D$5)*SOI!D375+$D$5*SOI!D374) +   $D$4*((1-$D$5)*SOI!E375+$D$5*SOI!E374)</f>
        <v>0</v>
      </c>
      <c r="E376">
        <f t="shared" si="116"/>
        <v>8.419505129059889</v>
      </c>
      <c r="F376">
        <f t="shared" si="123"/>
        <v>-0.11657311208993426</v>
      </c>
      <c r="G376">
        <f t="shared" si="124"/>
        <v>8.3029320169699545</v>
      </c>
      <c r="H376" s="21">
        <f t="shared" si="125"/>
        <v>7.3865418652353798E-2</v>
      </c>
      <c r="I376" s="37">
        <f t="shared" si="117"/>
        <v>5.9264093327105893</v>
      </c>
      <c r="J376" s="1">
        <f t="shared" si="126"/>
        <v>-1.1783354850638463</v>
      </c>
      <c r="K376" s="1">
        <f t="shared" si="127"/>
        <v>0.21155470292227238</v>
      </c>
      <c r="L376" s="1">
        <f t="shared" si="118"/>
        <v>-4.5033708565733514E-2</v>
      </c>
      <c r="M376" s="1">
        <f t="shared" si="119"/>
        <v>1.3966471152718747</v>
      </c>
      <c r="N376" s="1">
        <f t="shared" si="120"/>
        <v>1.1265534316207814E-2</v>
      </c>
      <c r="O376" s="1">
        <f t="shared" si="121"/>
        <v>2.1469831382935545</v>
      </c>
      <c r="P376" s="1">
        <f t="shared" si="122"/>
        <v>5.8810578263404405E-2</v>
      </c>
      <c r="Q376" s="1">
        <f t="shared" si="128"/>
        <v>7.874067386285136E-3</v>
      </c>
      <c r="R376" s="1">
        <f t="shared" si="129"/>
        <v>-1.3935653735704268E-2</v>
      </c>
      <c r="S376" s="1">
        <f t="shared" si="130"/>
        <v>5.7136143915304798E-2</v>
      </c>
      <c r="T376" s="1">
        <f t="shared" si="131"/>
        <v>-1.0158836577923862</v>
      </c>
      <c r="U376" s="1">
        <f t="shared" si="132"/>
        <v>-3.8515857669110689</v>
      </c>
      <c r="V376" s="1">
        <f t="shared" si="133"/>
        <v>-1.863540839306228E-2</v>
      </c>
      <c r="Y376" s="20">
        <f>+$Z$20*SIGN(SOI!A375)*(ABS(SOI!A375))^$Y$2</f>
        <v>-0.6</v>
      </c>
      <c r="Z376" s="20">
        <f t="shared" si="136"/>
        <v>-0.60673892809436636</v>
      </c>
      <c r="AA376" s="19">
        <f>+SIN((AVERAGE(H372:H383)+AVERAGE(H376:H379)/4)*($AA$19+AA375*$AA$18*AVERAGE(G372:G383))*$Y$20+$AA$17) - SIN($AA$17)</f>
        <v>-1.2406692478741816</v>
      </c>
      <c r="AB376" s="19">
        <f>+SIN((AVERAGE(H372:H383)+AVERAGE(H376:H379)*$AB$1)*($AA$19+AB375*$AA$18*AVERAGE(G372:G383))*$Y$20+$AA$17) - SIN($AA$17)+$AB$2</f>
        <v>-1.271099708028707</v>
      </c>
      <c r="AC376">
        <f t="shared" si="135"/>
        <v>0.21239999999999898</v>
      </c>
      <c r="AD376">
        <f t="shared" si="134"/>
        <v>0.63393031977981529</v>
      </c>
      <c r="AE376">
        <v>1</v>
      </c>
    </row>
    <row r="377" spans="1:31" x14ac:dyDescent="0.25">
      <c r="A377">
        <v>29.583333333333183</v>
      </c>
      <c r="B377" s="2">
        <v>1909.5833333333064</v>
      </c>
      <c r="C377">
        <f>+D377+($D$2+E377+F377)*SOI!A376*IF(B377&gt;$C$18, IF(B377&lt;$C$19,-1,1),1)</f>
        <v>-3.6836337247409321</v>
      </c>
      <c r="D377">
        <f>+$D$3*((1-$D$5)*SOI!D376+$D$5*SOI!D375) +   $D$4*((1-$D$5)*SOI!E376+$D$5*SOI!E375)</f>
        <v>0</v>
      </c>
      <c r="E377">
        <f t="shared" si="116"/>
        <v>3.776185155710202</v>
      </c>
      <c r="F377">
        <f t="shared" si="123"/>
        <v>2.137538525983107E-2</v>
      </c>
      <c r="G377">
        <f t="shared" si="124"/>
        <v>3.797560540970033</v>
      </c>
      <c r="H377" s="21">
        <f t="shared" si="125"/>
        <v>0.17567465874458621</v>
      </c>
      <c r="I377" s="37">
        <f t="shared" si="117"/>
        <v>4.6412955103413971</v>
      </c>
      <c r="J377" s="1">
        <f t="shared" si="126"/>
        <v>0.41639104312574488</v>
      </c>
      <c r="K377" s="1">
        <f t="shared" si="127"/>
        <v>1.7746292097960081E-2</v>
      </c>
      <c r="L377" s="1">
        <f t="shared" si="118"/>
        <v>1.522267826124863E-2</v>
      </c>
      <c r="M377" s="1">
        <f t="shared" si="119"/>
        <v>-0.63019004004101686</v>
      </c>
      <c r="N377" s="1">
        <f t="shared" si="120"/>
        <v>-1.0798399681124478E-2</v>
      </c>
      <c r="O377" s="1">
        <f t="shared" si="121"/>
        <v>3.3743945495503156</v>
      </c>
      <c r="P377" s="1">
        <f t="shared" si="122"/>
        <v>-9.2858103223649353E-3</v>
      </c>
      <c r="Q377" s="1">
        <f t="shared" si="128"/>
        <v>3.405583841940979E-3</v>
      </c>
      <c r="R377" s="1">
        <f t="shared" si="129"/>
        <v>-4.7202757747394006E-3</v>
      </c>
      <c r="S377" s="1">
        <f t="shared" si="130"/>
        <v>-4.2890993498796805E-2</v>
      </c>
      <c r="T377" s="1">
        <f t="shared" si="131"/>
        <v>0.53971508503372256</v>
      </c>
      <c r="U377" s="1">
        <f t="shared" si="132"/>
        <v>0.47626811540181774</v>
      </c>
      <c r="V377" s="1">
        <f t="shared" si="133"/>
        <v>-2.8204011067933803E-3</v>
      </c>
      <c r="Y377" s="20">
        <f>+$Z$20*SIGN(SOI!A376)*(ABS(SOI!A376))^$Y$2</f>
        <v>-0.59093146498914895</v>
      </c>
      <c r="Z377" s="20">
        <f t="shared" si="136"/>
        <v>-0.58136803895006028</v>
      </c>
      <c r="AA377" s="19">
        <f>+SIN((AVERAGE(H373:H384)+AVERAGE(H377:H380)/4)*($AA$19+AA376*$AA$18*AVERAGE(G373:G384))*$Y$20+$AA$17) - SIN($AA$17)</f>
        <v>-1.2820671447413683</v>
      </c>
      <c r="AB377" s="19">
        <f>+SIN((AVERAGE(H373:H384)+AVERAGE(H377:H380)*$AB$1)*($AA$19+AB376*$AA$18*AVERAGE(G373:G384))*$Y$20+$AA$17) - SIN($AA$17)+$AB$2</f>
        <v>-1.287558891518247</v>
      </c>
      <c r="AC377">
        <f t="shared" si="135"/>
        <v>0.21299999999999897</v>
      </c>
      <c r="AD377">
        <f t="shared" si="134"/>
        <v>0.70069910579130801</v>
      </c>
      <c r="AE377">
        <v>1</v>
      </c>
    </row>
    <row r="378" spans="1:31" x14ac:dyDescent="0.25">
      <c r="A378">
        <v>29.666666666666515</v>
      </c>
      <c r="B378" s="2">
        <v>1909.6666666666397</v>
      </c>
      <c r="C378">
        <f>+D378+($D$2+E378+F378)*SOI!A377*IF(B378&gt;$C$18, IF(B378&lt;$C$19,-1,1),1)</f>
        <v>-15.487940018852278</v>
      </c>
      <c r="D378">
        <f>+$D$3*((1-$D$5)*SOI!D377+$D$5*SOI!D376) +   $D$4*((1-$D$5)*SOI!E377+$D$5*SOI!E376)</f>
        <v>0</v>
      </c>
      <c r="E378">
        <f t="shared" si="116"/>
        <v>19.286725467471499</v>
      </c>
      <c r="F378">
        <f t="shared" si="123"/>
        <v>-1.0656195629394081</v>
      </c>
      <c r="G378">
        <f t="shared" si="124"/>
        <v>18.221105904532092</v>
      </c>
      <c r="H378" s="21">
        <f t="shared" si="125"/>
        <v>-3.2670881438197448</v>
      </c>
      <c r="I378" s="37">
        <f t="shared" si="117"/>
        <v>20.484561999711996</v>
      </c>
      <c r="J378" s="1">
        <f t="shared" si="126"/>
        <v>-101.92762512905364</v>
      </c>
      <c r="K378" s="1">
        <f t="shared" si="127"/>
        <v>26.473468808491791</v>
      </c>
      <c r="L378" s="1">
        <f t="shared" si="118"/>
        <v>-0.35956454518809366</v>
      </c>
      <c r="M378" s="1">
        <f t="shared" si="119"/>
        <v>34.952206691328428</v>
      </c>
      <c r="N378" s="1">
        <f t="shared" si="120"/>
        <v>0.95759677750480943</v>
      </c>
      <c r="O378" s="1">
        <f t="shared" si="121"/>
        <v>15.088308044773095</v>
      </c>
      <c r="P378" s="1">
        <f t="shared" si="122"/>
        <v>0.13115732750163575</v>
      </c>
      <c r="Q378" s="1">
        <f t="shared" si="128"/>
        <v>16.750119875611411</v>
      </c>
      <c r="R378" s="1">
        <f t="shared" si="129"/>
        <v>-102.46632888731776</v>
      </c>
      <c r="S378" s="1">
        <f t="shared" si="130"/>
        <v>16.787145150677802</v>
      </c>
      <c r="T378" s="1">
        <f t="shared" si="131"/>
        <v>-57.002648036275552</v>
      </c>
      <c r="U378" s="1">
        <f t="shared" si="132"/>
        <v>-29.690104076482154</v>
      </c>
      <c r="V378" s="1">
        <f t="shared" si="133"/>
        <v>-3.5327011922710203</v>
      </c>
      <c r="Y378" s="20">
        <f>+$Z$20*SIGN(SOI!A377)*(ABS(SOI!A377))^$Y$2</f>
        <v>-0.55317265186103193</v>
      </c>
      <c r="Z378" s="20">
        <f t="shared" si="136"/>
        <v>-0.6040786217638825</v>
      </c>
      <c r="AA378" s="19">
        <f>+SIN((AVERAGE(H374:H385)+AVERAGE(H378:H381)/4)*($AA$19+AA377*$AA$18*AVERAGE(G374:G385))*$Y$20+$AA$17) - SIN($AA$17)</f>
        <v>-0.9951821261503262</v>
      </c>
      <c r="AB378" s="19">
        <f>+SIN((AVERAGE(H374:H385)+AVERAGE(H378:H381)*$AB$1)*($AA$19+AB377*$AA$18*AVERAGE(G374:G385))*$Y$20+$AA$17) - SIN($AA$17)+$AB$2</f>
        <v>-1.2807791654841669</v>
      </c>
      <c r="AC378">
        <f t="shared" si="135"/>
        <v>0.21359999999999896</v>
      </c>
      <c r="AD378">
        <f t="shared" si="134"/>
        <v>0.3911035043864437</v>
      </c>
      <c r="AE378">
        <v>1</v>
      </c>
    </row>
    <row r="379" spans="1:31" x14ac:dyDescent="0.25">
      <c r="A379">
        <v>29.749999999999847</v>
      </c>
      <c r="B379" s="2">
        <v>1909.7499999999729</v>
      </c>
      <c r="C379">
        <f>+D379+($D$2+E379+F379)*SOI!A378*IF(B379&gt;$C$18, IF(B379&lt;$C$19,-1,1),1)</f>
        <v>-8.5898353873477635</v>
      </c>
      <c r="D379">
        <f>+$D$3*((1-$D$5)*SOI!D378+$D$5*SOI!D377) +   $D$4*((1-$D$5)*SOI!E378+$D$5*SOI!E377)</f>
        <v>0</v>
      </c>
      <c r="E379">
        <f t="shared" si="116"/>
        <v>6.9813909409762402</v>
      </c>
      <c r="F379">
        <f t="shared" si="123"/>
        <v>-5.4104338276431241E-2</v>
      </c>
      <c r="G379">
        <f t="shared" si="124"/>
        <v>6.9272866026998088</v>
      </c>
      <c r="H379" s="21">
        <f t="shared" si="125"/>
        <v>9.7285838182254697E-2</v>
      </c>
      <c r="I379" s="37">
        <f t="shared" si="117"/>
        <v>2.6613757928212105</v>
      </c>
      <c r="J379" s="1">
        <f t="shared" si="126"/>
        <v>-0.47229561432586298</v>
      </c>
      <c r="K379" s="1">
        <f t="shared" si="127"/>
        <v>1.9924820213072793E-6</v>
      </c>
      <c r="L379" s="1">
        <f t="shared" si="118"/>
        <v>-5.8550235781043066E-5</v>
      </c>
      <c r="M379" s="1">
        <f t="shared" si="119"/>
        <v>1.2465711949825613</v>
      </c>
      <c r="N379" s="1">
        <f t="shared" si="120"/>
        <v>4.2799390226748592E-2</v>
      </c>
      <c r="O379" s="1">
        <f t="shared" si="121"/>
        <v>1.3045058389652138</v>
      </c>
      <c r="P379" s="1">
        <f t="shared" si="122"/>
        <v>7.0116276941018386E-4</v>
      </c>
      <c r="Q379" s="1">
        <f t="shared" si="128"/>
        <v>2.6700249059174504E-2</v>
      </c>
      <c r="R379" s="1">
        <f t="shared" si="129"/>
        <v>-2.1220621041262495E-2</v>
      </c>
      <c r="S379" s="1">
        <f t="shared" si="130"/>
        <v>9.7479046231213534E-2</v>
      </c>
      <c r="T379" s="1">
        <f t="shared" si="131"/>
        <v>-8.0251341897937434E-4</v>
      </c>
      <c r="U379" s="1">
        <f t="shared" si="132"/>
        <v>-2.0621370677353135E-2</v>
      </c>
      <c r="V379" s="1">
        <f t="shared" si="133"/>
        <v>-8.4408872557841972E-4</v>
      </c>
      <c r="Y379" s="20">
        <f>+$Z$20*SIGN(SOI!A378)*(ABS(SOI!A378))^$Y$2</f>
        <v>-0.6681317484414665</v>
      </c>
      <c r="Z379" s="20">
        <f t="shared" si="136"/>
        <v>-0.65205045825401931</v>
      </c>
      <c r="AA379" s="19">
        <f>+SIN((AVERAGE(H375:H386)+AVERAGE(H379:H382)/4)*($AA$19+AA378*$AA$18*AVERAGE(G375:G386))*$Y$20+$AA$17) - SIN($AA$17)</f>
        <v>0.14782451821377601</v>
      </c>
      <c r="AB379" s="19">
        <f>+SIN((AVERAGE(H375:H386)+AVERAGE(H379:H382)*$AB$1)*($AA$19+AB378*$AA$18*AVERAGE(G375:G386))*$Y$20+$AA$17) - SIN($AA$17)+$AB$2</f>
        <v>-1.2507139611692246</v>
      </c>
      <c r="AC379">
        <f t="shared" si="135"/>
        <v>0.21419999999999895</v>
      </c>
      <c r="AD379">
        <f t="shared" si="134"/>
        <v>0.79987497646779526</v>
      </c>
      <c r="AE379">
        <v>1</v>
      </c>
    </row>
    <row r="380" spans="1:31" x14ac:dyDescent="0.25">
      <c r="A380">
        <v>29.833333333333179</v>
      </c>
      <c r="B380" s="2">
        <v>1909.8333333333062</v>
      </c>
      <c r="C380">
        <f>+D380+($D$2+E380+F380)*SOI!A379*IF(B380&gt;$C$18, IF(B380&lt;$C$19,-1,1),1)</f>
        <v>-53.294481625339117</v>
      </c>
      <c r="D380">
        <f>+$D$3*((1-$D$5)*SOI!D379+$D$5*SOI!D378) +   $D$4*((1-$D$5)*SOI!E379+$D$5*SOI!E378)</f>
        <v>0</v>
      </c>
      <c r="E380">
        <f t="shared" si="116"/>
        <v>36.513169616905941</v>
      </c>
      <c r="F380">
        <f t="shared" si="123"/>
        <v>-0.98351520001319381</v>
      </c>
      <c r="G380">
        <f t="shared" si="124"/>
        <v>35.529654416892747</v>
      </c>
      <c r="H380" s="21">
        <f t="shared" si="125"/>
        <v>1.1334488108097807</v>
      </c>
      <c r="I380" s="37">
        <f t="shared" si="117"/>
        <v>-19.100073357864868</v>
      </c>
      <c r="J380" s="1">
        <f t="shared" si="126"/>
        <v>12.034814945667573</v>
      </c>
      <c r="K380" s="1">
        <f t="shared" si="127"/>
        <v>6.7018026042797851</v>
      </c>
      <c r="L380" s="1">
        <f t="shared" si="118"/>
        <v>-0.27649777223154076</v>
      </c>
      <c r="M380" s="1">
        <f t="shared" si="119"/>
        <v>4.4260239357179882</v>
      </c>
      <c r="N380" s="1">
        <f t="shared" si="120"/>
        <v>0.15727427776108102</v>
      </c>
      <c r="O380" s="1">
        <f t="shared" si="121"/>
        <v>2.354673104313425</v>
      </c>
      <c r="P380" s="1">
        <f t="shared" si="122"/>
        <v>0.27667408620857398</v>
      </c>
      <c r="Q380" s="1">
        <f t="shared" si="128"/>
        <v>0.34836306374340476</v>
      </c>
      <c r="R380" s="1">
        <f t="shared" si="129"/>
        <v>1.9870267401573642</v>
      </c>
      <c r="S380" s="1">
        <f t="shared" si="130"/>
        <v>-2.5707522352255396</v>
      </c>
      <c r="T380" s="1">
        <f t="shared" si="131"/>
        <v>-6.8406896408414717</v>
      </c>
      <c r="U380" s="1">
        <f t="shared" si="132"/>
        <v>58.397734379018289</v>
      </c>
      <c r="V380" s="1">
        <f t="shared" si="133"/>
        <v>-1.2239335902150226</v>
      </c>
      <c r="Y380" s="20">
        <f>+$Z$20*SIGN(SOI!A379)*(ABS(SOI!A379))^$Y$2</f>
        <v>-0.73484697445955971</v>
      </c>
      <c r="Z380" s="20">
        <f t="shared" si="136"/>
        <v>-0.67550567398013472</v>
      </c>
      <c r="AA380" s="19">
        <f>+SIN((AVERAGE(H376:H387)+AVERAGE(H380:H383)/4)*($AA$19+AA379*$AA$18*AVERAGE(G376:G387))*$Y$20+$AA$17) - SIN($AA$17)</f>
        <v>0.68015774259617956</v>
      </c>
      <c r="AB380" s="19">
        <f>+SIN((AVERAGE(H376:H387)+AVERAGE(H380:H383)*$AB$1)*($AA$19+AB379*$AA$18*AVERAGE(G376:G387))*$Y$20+$AA$17) - SIN($AA$17)+$AB$2</f>
        <v>-1.232212661677649</v>
      </c>
      <c r="AC380">
        <f t="shared" si="135"/>
        <v>0.21479999999999894</v>
      </c>
      <c r="AD380">
        <f t="shared" si="134"/>
        <v>1.3556634165763142</v>
      </c>
      <c r="AE380">
        <v>1</v>
      </c>
    </row>
    <row r="381" spans="1:31" x14ac:dyDescent="0.25">
      <c r="A381">
        <v>29.916666666666512</v>
      </c>
      <c r="B381" s="2">
        <v>1909.9166666666395</v>
      </c>
      <c r="C381">
        <f>+D381+($D$2+E381+F381)*SOI!A380*IF(B381&gt;$C$18, IF(B381&lt;$C$19,-1,1),1)</f>
        <v>499.71088679722214</v>
      </c>
      <c r="D381">
        <f>+$D$3*((1-$D$5)*SOI!D380+$D$5*SOI!D379) +   $D$4*((1-$D$5)*SOI!E380+$D$5*SOI!E379)</f>
        <v>0</v>
      </c>
      <c r="E381">
        <f t="shared" si="116"/>
        <v>-462.47332540599467</v>
      </c>
      <c r="F381">
        <f t="shared" si="123"/>
        <v>-0.22194014698876618</v>
      </c>
      <c r="G381">
        <f t="shared" si="124"/>
        <v>-462.69526555298341</v>
      </c>
      <c r="H381" s="21">
        <f t="shared" si="125"/>
        <v>16.391914681373368</v>
      </c>
      <c r="I381" s="37">
        <f t="shared" si="117"/>
        <v>538.00261463501158</v>
      </c>
      <c r="J381" s="1">
        <f t="shared" si="126"/>
        <v>397.55422649739796</v>
      </c>
      <c r="K381" s="1">
        <f t="shared" si="127"/>
        <v>-227.24402979891704</v>
      </c>
      <c r="L381" s="1">
        <f t="shared" si="118"/>
        <v>-0.23801919667781118</v>
      </c>
      <c r="M381" s="1">
        <f t="shared" si="119"/>
        <v>-5.1906454529743851</v>
      </c>
      <c r="N381" s="1">
        <f t="shared" si="120"/>
        <v>0.15237822228728812</v>
      </c>
      <c r="O381" s="1">
        <f t="shared" si="121"/>
        <v>-313.37017164768832</v>
      </c>
      <c r="P381" s="1">
        <f t="shared" si="122"/>
        <v>8.1888318545373789E-2</v>
      </c>
      <c r="Q381" s="1">
        <f t="shared" si="128"/>
        <v>-0.39582654141275825</v>
      </c>
      <c r="R381" s="1">
        <f t="shared" si="129"/>
        <v>63.595424843542006</v>
      </c>
      <c r="S381" s="1">
        <f t="shared" si="130"/>
        <v>70.157608445260976</v>
      </c>
      <c r="T381" s="1">
        <f t="shared" si="131"/>
        <v>783.69534652406321</v>
      </c>
      <c r="U381" s="1">
        <f t="shared" si="132"/>
        <v>-486.85408550200691</v>
      </c>
      <c r="V381" s="1">
        <f t="shared" si="133"/>
        <v>-0.35097527776289383</v>
      </c>
      <c r="Y381" s="20">
        <f>+$Z$20*SIGN(SOI!A380)*(ABS(SOI!A380))^$Y$2</f>
        <v>-0.62353829903937807</v>
      </c>
      <c r="Z381" s="20">
        <f t="shared" si="136"/>
        <v>-0.64566810396101892</v>
      </c>
      <c r="AA381" s="19">
        <f>+SIN((AVERAGE(H377:H388)+AVERAGE(H381:H384)/4)*($AA$19+AA380*$AA$18*AVERAGE(G377:G388))*$Y$20+$AA$17) - SIN($AA$17)</f>
        <v>0.42132752790971434</v>
      </c>
      <c r="AB381" s="19">
        <f>+SIN((AVERAGE(H377:H388)+AVERAGE(H381:H384)*$AB$1)*($AA$19+AB380*$AA$18*AVERAGE(G377:G388))*$Y$20+$AA$17) - SIN($AA$17)+$AB$2</f>
        <v>-1.2467889473917613</v>
      </c>
      <c r="AC381">
        <f t="shared" si="135"/>
        <v>0.21539999999999893</v>
      </c>
      <c r="AD381">
        <f t="shared" si="134"/>
        <v>1.0669956318707332</v>
      </c>
      <c r="AE381">
        <v>1</v>
      </c>
    </row>
    <row r="382" spans="1:31" x14ac:dyDescent="0.25">
      <c r="A382">
        <v>29.999999999999844</v>
      </c>
      <c r="B382" s="2">
        <v>1909.9999999999727</v>
      </c>
      <c r="C382">
        <f>+D382+($D$2+E382+F382)*SOI!A381*IF(B382&gt;$C$18, IF(B382&lt;$C$19,-1,1),1)</f>
        <v>-0.8803673461428515</v>
      </c>
      <c r="D382">
        <f>+$D$3*((1-$D$5)*SOI!D381+$D$5*SOI!D380) +   $D$4*((1-$D$5)*SOI!E381+$D$5*SOI!E380)</f>
        <v>0</v>
      </c>
      <c r="E382">
        <f t="shared" si="116"/>
        <v>-3.5032228235588576</v>
      </c>
      <c r="F382">
        <f t="shared" si="123"/>
        <v>4.4498543785511711</v>
      </c>
      <c r="G382">
        <f t="shared" si="124"/>
        <v>0.94663155499231344</v>
      </c>
      <c r="H382" s="21">
        <f t="shared" si="125"/>
        <v>13.383782332724074</v>
      </c>
      <c r="I382" s="37">
        <f t="shared" si="117"/>
        <v>1.4089323172261532</v>
      </c>
      <c r="J382" s="1">
        <f t="shared" si="126"/>
        <v>-27.325948340725944</v>
      </c>
      <c r="K382" s="1">
        <f t="shared" si="127"/>
        <v>168.60877079873427</v>
      </c>
      <c r="L382" s="1">
        <f t="shared" si="118"/>
        <v>1.9936312012835282</v>
      </c>
      <c r="M382" s="1">
        <f t="shared" si="119"/>
        <v>136.23681719106747</v>
      </c>
      <c r="N382" s="1">
        <f t="shared" si="120"/>
        <v>3.7294943604944928</v>
      </c>
      <c r="O382" s="1">
        <f t="shared" si="121"/>
        <v>1.3348323119846357</v>
      </c>
      <c r="P382" s="1">
        <f t="shared" si="122"/>
        <v>-1.7029729174475774</v>
      </c>
      <c r="Q382" s="1">
        <f t="shared" si="128"/>
        <v>254.2758339674607</v>
      </c>
      <c r="R382" s="1">
        <f t="shared" si="129"/>
        <v>-106.98719300047155</v>
      </c>
      <c r="S382" s="1">
        <f t="shared" si="130"/>
        <v>4.4968414241702535</v>
      </c>
      <c r="T382" s="1">
        <f t="shared" si="131"/>
        <v>27.960772140100765</v>
      </c>
      <c r="U382" s="1">
        <f t="shared" si="132"/>
        <v>26.514921830490774</v>
      </c>
      <c r="V382" s="1">
        <f t="shared" si="133"/>
        <v>178.64438335183573</v>
      </c>
      <c r="Y382" s="20">
        <f>+$Z$20*SIGN(SOI!A381)*(ABS(SOI!A381))^$Y$2</f>
        <v>-0.57861903838411888</v>
      </c>
      <c r="Z382" s="20">
        <f t="shared" si="136"/>
        <v>-0.56071910010247727</v>
      </c>
      <c r="AA382" s="19">
        <f>+SIN((AVERAGE(H378:H389)+AVERAGE(H382:H385)/4)*($AA$19+AA381*$AA$18*AVERAGE(G378:G389))*$Y$20+$AA$17) - SIN($AA$17)</f>
        <v>0.41965346589630786</v>
      </c>
      <c r="AB382" s="19">
        <f>+SIN((AVERAGE(H378:H389)+AVERAGE(H382:H385)*$AB$1)*($AA$19+AB381*$AA$18*AVERAGE(G378:G389))*$Y$20+$AA$17) - SIN($AA$17)+$AB$2</f>
        <v>-1.2741805090807174</v>
      </c>
      <c r="AC382">
        <f t="shared" si="135"/>
        <v>0.21599999999999892</v>
      </c>
      <c r="AD382">
        <f t="shared" si="134"/>
        <v>0.98037256599878519</v>
      </c>
      <c r="AE382">
        <v>1</v>
      </c>
    </row>
    <row r="383" spans="1:31" x14ac:dyDescent="0.25">
      <c r="A383">
        <v>30.083333333333176</v>
      </c>
      <c r="B383" s="2">
        <v>1910.083333333306</v>
      </c>
      <c r="C383">
        <f>+D383+($D$2+E383+F383)*SOI!A382*IF(B383&gt;$C$18, IF(B383&lt;$C$19,-1,1),1)</f>
        <v>-18.064410237421232</v>
      </c>
      <c r="D383">
        <f>+$D$3*((1-$D$5)*SOI!D382+$D$5*SOI!D381) +   $D$4*((1-$D$5)*SOI!E382+$D$5*SOI!E381)</f>
        <v>0</v>
      </c>
      <c r="E383">
        <f t="shared" si="116"/>
        <v>27.992604637923833</v>
      </c>
      <c r="F383">
        <f t="shared" si="123"/>
        <v>0.23303635804683698</v>
      </c>
      <c r="G383">
        <f t="shared" si="124"/>
        <v>28.225640995970672</v>
      </c>
      <c r="H383" s="21">
        <f t="shared" si="125"/>
        <v>0.42453897946671104</v>
      </c>
      <c r="I383" s="37">
        <f t="shared" si="117"/>
        <v>-16.097011973837123</v>
      </c>
      <c r="J383" s="1">
        <f t="shared" si="126"/>
        <v>17.506628060096471</v>
      </c>
      <c r="K383" s="1">
        <f t="shared" si="127"/>
        <v>4.5802482420161009E-2</v>
      </c>
      <c r="L383" s="1">
        <f t="shared" si="118"/>
        <v>6.7234494669283253E-3</v>
      </c>
      <c r="M383" s="1">
        <f t="shared" si="119"/>
        <v>7.6395295421538645</v>
      </c>
      <c r="N383" s="1">
        <f t="shared" si="120"/>
        <v>0.16127528841176758</v>
      </c>
      <c r="O383" s="1">
        <f t="shared" si="121"/>
        <v>12.324671724142586</v>
      </c>
      <c r="P383" s="1">
        <f t="shared" si="122"/>
        <v>-1.4856640801161421E-2</v>
      </c>
      <c r="Q383" s="1">
        <f t="shared" si="128"/>
        <v>0.61658802453006878</v>
      </c>
      <c r="R383" s="1">
        <f t="shared" si="129"/>
        <v>2.9639913209482094</v>
      </c>
      <c r="S383" s="1">
        <f t="shared" si="130"/>
        <v>-2.2216752744290247</v>
      </c>
      <c r="T383" s="1">
        <f t="shared" si="131"/>
        <v>0.87065306430075573</v>
      </c>
      <c r="U383" s="1">
        <f t="shared" si="132"/>
        <v>-2.6427639213680401</v>
      </c>
      <c r="V383" s="1">
        <f t="shared" si="133"/>
        <v>6.7393827300090539E-2</v>
      </c>
      <c r="Y383" s="20">
        <f>+$Z$20*SIGN(SOI!A382)*(ABS(SOI!A382))^$Y$2</f>
        <v>-0.47999996288393498</v>
      </c>
      <c r="Z383" s="20">
        <f t="shared" si="136"/>
        <v>-0.5306368815087622</v>
      </c>
      <c r="AA383" s="19">
        <f>+SIN((AVERAGE(H379:H390)+AVERAGE(H383:H386)/4)*($AA$19+AA382*$AA$18*AVERAGE(G379:G390))*$Y$20+$AA$17) - SIN($AA$17)</f>
        <v>-0.61228891472438374</v>
      </c>
      <c r="AB383" s="19">
        <f>+SIN((AVERAGE(H379:H390)+AVERAGE(H383:H386)*$AB$1)*($AA$19+AB382*$AA$18*AVERAGE(G379:G390))*$Y$20+$AA$17) - SIN($AA$17)+$AB$2</f>
        <v>-1.2849475366789327</v>
      </c>
      <c r="AC383">
        <f t="shared" si="135"/>
        <v>0.2165999999999989</v>
      </c>
      <c r="AD383">
        <f t="shared" si="134"/>
        <v>8.1652033215621533E-2</v>
      </c>
      <c r="AE383">
        <v>1</v>
      </c>
    </row>
    <row r="384" spans="1:31" x14ac:dyDescent="0.25">
      <c r="A384">
        <v>30.166666666666508</v>
      </c>
      <c r="B384" s="2">
        <v>1910.1666666666392</v>
      </c>
      <c r="C384">
        <f>+D384+($D$2+E384+F384)*SOI!A383*IF(B384&gt;$C$18, IF(B384&lt;$C$19,-1,1),1)</f>
        <v>-2.8800510275098459</v>
      </c>
      <c r="D384">
        <f>+$D$3*((1-$D$5)*SOI!D383+$D$5*SOI!D382) +   $D$4*((1-$D$5)*SOI!E383+$D$5*SOI!E382)</f>
        <v>0</v>
      </c>
      <c r="E384">
        <f t="shared" si="116"/>
        <v>4.8302712585105922</v>
      </c>
      <c r="F384">
        <f t="shared" si="123"/>
        <v>-1.1846370464728129</v>
      </c>
      <c r="G384">
        <f t="shared" si="124"/>
        <v>3.6456342120377796</v>
      </c>
      <c r="H384" s="21">
        <f t="shared" si="125"/>
        <v>-0.31437430930525195</v>
      </c>
      <c r="I384" s="37">
        <f t="shared" si="117"/>
        <v>1.4244874585743206</v>
      </c>
      <c r="J384" s="1">
        <f t="shared" si="126"/>
        <v>4.8151811532366473</v>
      </c>
      <c r="K384" s="1">
        <f t="shared" si="127"/>
        <v>2.5144546412116477E-4</v>
      </c>
      <c r="L384" s="1">
        <f t="shared" si="118"/>
        <v>-0.21255475841995958</v>
      </c>
      <c r="M384" s="1">
        <f t="shared" si="119"/>
        <v>-23.744519049788444</v>
      </c>
      <c r="N384" s="1">
        <f t="shared" si="120"/>
        <v>-0.45645052567770045</v>
      </c>
      <c r="O384" s="1">
        <f t="shared" si="121"/>
        <v>5.7850974594366019E-4</v>
      </c>
      <c r="P384" s="1">
        <f t="shared" si="122"/>
        <v>5.4961858046116731E-2</v>
      </c>
      <c r="Q384" s="1">
        <f t="shared" si="128"/>
        <v>5.4239756667169647</v>
      </c>
      <c r="R384" s="1">
        <f t="shared" si="129"/>
        <v>-2.3073471321056536</v>
      </c>
      <c r="S384" s="1">
        <f t="shared" si="130"/>
        <v>-0.55644190519386993</v>
      </c>
      <c r="T384" s="1">
        <f t="shared" si="131"/>
        <v>-1.2919899607231331E-3</v>
      </c>
      <c r="U384" s="1">
        <f t="shared" si="132"/>
        <v>-0.86519203964589197</v>
      </c>
      <c r="V384" s="1">
        <f t="shared" si="133"/>
        <v>0.70564584374553052</v>
      </c>
      <c r="Y384" s="20">
        <f>+$Z$20*SIGN(SOI!A383)*(ABS(SOI!A383))^$Y$2</f>
        <v>-0.53329164325823253</v>
      </c>
      <c r="Z384" s="20">
        <f t="shared" si="136"/>
        <v>-0.55409695112679846</v>
      </c>
      <c r="AA384" s="19">
        <f>+SIN((AVERAGE(H380:H391)+AVERAGE(H384:H387)/4)*($AA$19+AA383*$AA$18*AVERAGE(G380:G391))*$Y$20+$AA$17) - SIN($AA$17)</f>
        <v>-1.2019092702767975</v>
      </c>
      <c r="AB384" s="19">
        <f>+SIN((AVERAGE(H380:H391)+AVERAGE(H384:H387)*$AB$1)*($AA$19+AB383*$AA$18*AVERAGE(G380:G391))*$Y$20+$AA$17) - SIN($AA$17)+$AB$2</f>
        <v>-1.2793327025733618</v>
      </c>
      <c r="AC384">
        <f t="shared" si="135"/>
        <v>0.21719999999999889</v>
      </c>
      <c r="AD384">
        <f t="shared" si="134"/>
        <v>0.64781231914999904</v>
      </c>
      <c r="AE384">
        <v>1</v>
      </c>
    </row>
    <row r="385" spans="1:31" x14ac:dyDescent="0.25">
      <c r="A385">
        <v>30.24999999999984</v>
      </c>
      <c r="B385" s="2">
        <v>1910.2499999999725</v>
      </c>
      <c r="C385">
        <f>+D385+($D$2+E385+F385)*SOI!A384*IF(B385&gt;$C$18, IF(B385&lt;$C$19,-1,1),1)</f>
        <v>-19.079556408247132</v>
      </c>
      <c r="D385">
        <f>+$D$3*((1-$D$5)*SOI!D384+$D$5*SOI!D383) +   $D$4*((1-$D$5)*SOI!E384+$D$5*SOI!E383)</f>
        <v>0</v>
      </c>
      <c r="E385">
        <f t="shared" si="116"/>
        <v>16.259671279361015</v>
      </c>
      <c r="F385">
        <f t="shared" si="123"/>
        <v>4.7641890080978522E-2</v>
      </c>
      <c r="G385">
        <f t="shared" si="124"/>
        <v>16.307313169441993</v>
      </c>
      <c r="H385" s="21">
        <f t="shared" si="125"/>
        <v>0.59167942155488396</v>
      </c>
      <c r="I385" s="37">
        <f t="shared" si="117"/>
        <v>17.41737596767188</v>
      </c>
      <c r="J385" s="1">
        <f t="shared" si="126"/>
        <v>3.104332583913488E-2</v>
      </c>
      <c r="K385" s="1">
        <f t="shared" si="127"/>
        <v>0.13121624494006517</v>
      </c>
      <c r="L385" s="1">
        <f t="shared" si="118"/>
        <v>3.2705148599589923E-2</v>
      </c>
      <c r="M385" s="1">
        <f t="shared" si="119"/>
        <v>-1.2519728001113943E-2</v>
      </c>
      <c r="N385" s="1">
        <f t="shared" si="120"/>
        <v>-6.4744693874569546E-3</v>
      </c>
      <c r="O385" s="1">
        <f t="shared" si="121"/>
        <v>6.7068581019746007</v>
      </c>
      <c r="P385" s="1">
        <f t="shared" si="122"/>
        <v>-1.6078720007555058E-2</v>
      </c>
      <c r="Q385" s="1">
        <f t="shared" si="128"/>
        <v>4.0565769545463413E-5</v>
      </c>
      <c r="R385" s="1">
        <f t="shared" si="129"/>
        <v>-2.1099833127631294E-4</v>
      </c>
      <c r="S385" s="1">
        <f t="shared" si="130"/>
        <v>-9.6506017864336352E-2</v>
      </c>
      <c r="T385" s="1">
        <f t="shared" si="131"/>
        <v>2.3046918824053466</v>
      </c>
      <c r="U385" s="1">
        <f t="shared" si="132"/>
        <v>3.0947578837092058</v>
      </c>
      <c r="V385" s="1">
        <f t="shared" si="133"/>
        <v>-2.9281095734384477E-3</v>
      </c>
      <c r="Y385" s="20">
        <f>+$Z$20*SIGN(SOI!A384)*(ABS(SOI!A384))^$Y$2</f>
        <v>-0.64899924723822766</v>
      </c>
      <c r="Z385" s="20">
        <f t="shared" si="136"/>
        <v>-0.63158381937751651</v>
      </c>
      <c r="AA385" s="19">
        <f>+SIN((AVERAGE(H381:H392)+AVERAGE(H385:H388)/4)*($AA$19+AA384*$AA$18*AVERAGE(G381:G392))*$Y$20+$AA$17) - SIN($AA$17)</f>
        <v>-1.2476814334382704</v>
      </c>
      <c r="AB385" s="19">
        <f>+SIN((AVERAGE(H381:H392)+AVERAGE(H385:H388)*$AB$1)*($AA$19+AB384*$AA$18*AVERAGE(G381:G392))*$Y$20+$AA$17) - SIN($AA$17)+$AB$2</f>
        <v>-1.2066370390836425</v>
      </c>
      <c r="AC385">
        <f t="shared" si="135"/>
        <v>0.21779999999999888</v>
      </c>
      <c r="AD385">
        <f t="shared" si="134"/>
        <v>0.61609761406075392</v>
      </c>
      <c r="AE385">
        <v>1</v>
      </c>
    </row>
    <row r="386" spans="1:31" x14ac:dyDescent="0.25">
      <c r="A386">
        <v>30.333333333333172</v>
      </c>
      <c r="B386" s="2">
        <v>1910.3333333333057</v>
      </c>
      <c r="C386">
        <f>+D386+($D$2+E386+F386)*SOI!A385*IF(B386&gt;$C$18, IF(B386&lt;$C$19,-1,1),1)</f>
        <v>4.4959804731066422</v>
      </c>
      <c r="D386">
        <f>+$D$3*((1-$D$5)*SOI!D385+$D$5*SOI!D384) +   $D$4*((1-$D$5)*SOI!E385+$D$5*SOI!E384)</f>
        <v>0</v>
      </c>
      <c r="E386">
        <f t="shared" si="116"/>
        <v>-2.0891291763625475</v>
      </c>
      <c r="F386">
        <f t="shared" si="123"/>
        <v>-1.099509457046419</v>
      </c>
      <c r="G386">
        <f t="shared" si="124"/>
        <v>-3.1886386334089662</v>
      </c>
      <c r="H386" s="21">
        <f t="shared" si="125"/>
        <v>0.59592339366413838</v>
      </c>
      <c r="I386" s="37">
        <f t="shared" si="117"/>
        <v>-3.2852877955039692</v>
      </c>
      <c r="J386" s="1">
        <f t="shared" si="126"/>
        <v>10.519911453679738</v>
      </c>
      <c r="K386" s="1">
        <f t="shared" si="127"/>
        <v>-41.145452772858171</v>
      </c>
      <c r="L386" s="1">
        <f t="shared" si="118"/>
        <v>-0.60014086504359032</v>
      </c>
      <c r="M386" s="1">
        <f t="shared" si="119"/>
        <v>22.493034057660484</v>
      </c>
      <c r="N386" s="1">
        <f t="shared" si="120"/>
        <v>0.80281272901040801</v>
      </c>
      <c r="O386" s="1">
        <f t="shared" si="121"/>
        <v>-3.1651064101508761</v>
      </c>
      <c r="P386" s="1">
        <f t="shared" si="122"/>
        <v>0.58220970746701883</v>
      </c>
      <c r="Q386" s="1">
        <f t="shared" si="128"/>
        <v>9.036971951122208</v>
      </c>
      <c r="R386" s="1">
        <f t="shared" si="129"/>
        <v>8.8661062116406679</v>
      </c>
      <c r="S386" s="1">
        <f t="shared" si="130"/>
        <v>-2.2571226428610189</v>
      </c>
      <c r="T386" s="1">
        <f t="shared" si="131"/>
        <v>19.958097633049629</v>
      </c>
      <c r="U386" s="1">
        <f t="shared" si="132"/>
        <v>21.137097056328951</v>
      </c>
      <c r="V386" s="1">
        <f t="shared" si="133"/>
        <v>-13.146960630334561</v>
      </c>
      <c r="Y386" s="20">
        <f>+$Z$20*SIGN(SOI!A385)*(ABS(SOI!A385))^$Y$2</f>
        <v>-0.71246056763608934</v>
      </c>
      <c r="Z386" s="20">
        <f t="shared" si="136"/>
        <v>-0.65778072022116729</v>
      </c>
      <c r="AA386" s="19">
        <f>+SIN((AVERAGE(H382:H393)+AVERAGE(H386:H389)/4)*($AA$19+AA385*$AA$18*AVERAGE(G382:G393))*$Y$20+$AA$17) - SIN($AA$17)</f>
        <v>-1.0136376825209472</v>
      </c>
      <c r="AB386" s="19">
        <f>+SIN((AVERAGE(H382:H393)+AVERAGE(H386:H389)*$AB$1)*($AA$19+AB385*$AA$18*AVERAGE(G382:G393))*$Y$20+$AA$17) - SIN($AA$17)+$AB$2</f>
        <v>-1.079285452115752</v>
      </c>
      <c r="AC386">
        <f t="shared" si="135"/>
        <v>0.21839999999999887</v>
      </c>
      <c r="AD386">
        <f t="shared" si="134"/>
        <v>0.35585696229977992</v>
      </c>
      <c r="AE386">
        <v>1</v>
      </c>
    </row>
    <row r="387" spans="1:31" x14ac:dyDescent="0.25">
      <c r="A387">
        <v>30.416666666666504</v>
      </c>
      <c r="B387" s="2">
        <v>1910.416666666639</v>
      </c>
      <c r="C387">
        <f>+D387+($D$2+E387+F387)*SOI!A386*IF(B387&gt;$C$18, IF(B387&lt;$C$19,-1,1),1)</f>
        <v>-5.7070135273568789</v>
      </c>
      <c r="D387">
        <f>+$D$3*((1-$D$5)*SOI!D386+$D$5*SOI!D385) +   $D$4*((1-$D$5)*SOI!E386+$D$5*SOI!E385)</f>
        <v>0</v>
      </c>
      <c r="E387">
        <f t="shared" si="116"/>
        <v>5.5135221551811195</v>
      </c>
      <c r="F387">
        <f t="shared" si="123"/>
        <v>-2.6009148107197344E-2</v>
      </c>
      <c r="G387">
        <f t="shared" si="124"/>
        <v>5.4875130070739218</v>
      </c>
      <c r="H387" s="21">
        <f t="shared" si="125"/>
        <v>0.15896349382219821</v>
      </c>
      <c r="I387" s="37">
        <f t="shared" si="117"/>
        <v>4.1092945767923919</v>
      </c>
      <c r="J387" s="1">
        <f t="shared" si="126"/>
        <v>-0.4680523741610364</v>
      </c>
      <c r="K387" s="1">
        <f t="shared" si="127"/>
        <v>2.5383670629405978E-3</v>
      </c>
      <c r="L387" s="1">
        <f t="shared" si="118"/>
        <v>-2.1382824863355578E-3</v>
      </c>
      <c r="M387" s="1">
        <f t="shared" si="119"/>
        <v>0.80008578477785952</v>
      </c>
      <c r="N387" s="1">
        <f t="shared" si="120"/>
        <v>2.8507631291922929E-2</v>
      </c>
      <c r="O387" s="1">
        <f t="shared" si="121"/>
        <v>3.8420755856696416</v>
      </c>
      <c r="P387" s="1">
        <f t="shared" si="122"/>
        <v>8.3046733037348205E-3</v>
      </c>
      <c r="Q387" s="1">
        <f t="shared" si="128"/>
        <v>1.1414537812598869E-2</v>
      </c>
      <c r="R387" s="1">
        <f t="shared" si="129"/>
        <v>-1.4007549991185655E-2</v>
      </c>
      <c r="S387" s="1">
        <f t="shared" si="130"/>
        <v>0.10025265790480183</v>
      </c>
      <c r="T387" s="1">
        <f t="shared" si="131"/>
        <v>-8.6319439330567738E-2</v>
      </c>
      <c r="U387" s="1">
        <f t="shared" si="132"/>
        <v>-0.37712238031115181</v>
      </c>
      <c r="V387" s="1">
        <f t="shared" si="133"/>
        <v>-6.6590972257041187E-3</v>
      </c>
      <c r="Y387" s="20">
        <f>+$Z$20*SIGN(SOI!A386)*(ABS(SOI!A386))^$Y$2</f>
        <v>-0.61188234578918488</v>
      </c>
      <c r="Z387" s="20">
        <f t="shared" si="136"/>
        <v>-0.6290642640458749</v>
      </c>
      <c r="AA387" s="19">
        <f>+SIN((AVERAGE(H383:H394)+AVERAGE(H387:H390)/4)*($AA$19+AA386*$AA$18*AVERAGE(G383:G394))*$Y$20+$AA$17) - SIN($AA$17)</f>
        <v>-1.1174951367366546</v>
      </c>
      <c r="AB387" s="19">
        <f>+SIN((AVERAGE(H383:H394)+AVERAGE(H387:H390)*$AB$1)*($AA$19+AB386*$AA$18*AVERAGE(G383:G394))*$Y$20+$AA$17) - SIN($AA$17)+$AB$2</f>
        <v>-1.2666072816145786</v>
      </c>
      <c r="AC387">
        <f t="shared" si="135"/>
        <v>0.21899999999999886</v>
      </c>
      <c r="AD387">
        <f t="shared" si="134"/>
        <v>0.48843087269077967</v>
      </c>
      <c r="AE387">
        <v>1</v>
      </c>
    </row>
    <row r="388" spans="1:31" x14ac:dyDescent="0.25">
      <c r="A388">
        <v>30.499999999999837</v>
      </c>
      <c r="B388" s="2">
        <v>1910.4999999999723</v>
      </c>
      <c r="C388">
        <f>+D388+($D$2+E388+F388)*SOI!A387*IF(B388&gt;$C$18, IF(B388&lt;$C$19,-1,1),1)</f>
        <v>11.075158789541884</v>
      </c>
      <c r="D388">
        <f>+$D$3*((1-$D$5)*SOI!D387+$D$5*SOI!D386) +   $D$4*((1-$D$5)*SOI!E387+$D$5*SOI!E386)</f>
        <v>0</v>
      </c>
      <c r="E388">
        <f t="shared" si="116"/>
        <v>-12.468834603299427</v>
      </c>
      <c r="F388">
        <f t="shared" si="123"/>
        <v>-0.11657311208907806</v>
      </c>
      <c r="G388">
        <f t="shared" si="124"/>
        <v>-12.585407715388506</v>
      </c>
      <c r="H388" s="21">
        <f t="shared" si="125"/>
        <v>7.3924153365670903E-2</v>
      </c>
      <c r="I388" s="37">
        <f t="shared" si="117"/>
        <v>1.7079295685528777</v>
      </c>
      <c r="J388" s="1">
        <f t="shared" si="126"/>
        <v>-0.88104703340467305</v>
      </c>
      <c r="K388" s="1">
        <f t="shared" si="127"/>
        <v>-1.1203996906770258E-3</v>
      </c>
      <c r="L388" s="1">
        <f t="shared" si="118"/>
        <v>-1.1055473534730896E-2</v>
      </c>
      <c r="M388" s="1">
        <f t="shared" si="119"/>
        <v>3.6235854961695058</v>
      </c>
      <c r="N388" s="1">
        <f t="shared" si="120"/>
        <v>5.9373243110753073E-2</v>
      </c>
      <c r="O388" s="1">
        <f t="shared" si="121"/>
        <v>-1.0047131124729949</v>
      </c>
      <c r="P388" s="1">
        <f t="shared" si="122"/>
        <v>2.7111445455401178E-3</v>
      </c>
      <c r="Q388" s="1">
        <f t="shared" si="128"/>
        <v>0.10766881372982806</v>
      </c>
      <c r="R388" s="1">
        <f t="shared" si="129"/>
        <v>-5.4915691981636879E-2</v>
      </c>
      <c r="S388" s="1">
        <f t="shared" si="130"/>
        <v>8.6781712595845453E-2</v>
      </c>
      <c r="T388" s="1">
        <f t="shared" si="131"/>
        <v>0.11670703801175442</v>
      </c>
      <c r="U388" s="1">
        <f t="shared" si="132"/>
        <v>-5.1169963709003785E-2</v>
      </c>
      <c r="V388" s="1">
        <f t="shared" si="133"/>
        <v>-4.5276736388432867E-3</v>
      </c>
      <c r="Y388" s="20">
        <f>+$Z$20*SIGN(SOI!A387)*(ABS(SOI!A387))^$Y$2</f>
        <v>-0.56284987871235026</v>
      </c>
      <c r="Z388" s="20">
        <f t="shared" si="136"/>
        <v>-0.58131406431361921</v>
      </c>
      <c r="AA388" s="19">
        <f>+SIN((AVERAGE(H384:H395)+AVERAGE(H388:H391)/4)*($AA$19+AA387*$AA$18*AVERAGE(G384:G395))*$Y$20+$AA$17) - SIN($AA$17)</f>
        <v>-0.84396660159927683</v>
      </c>
      <c r="AB388" s="19">
        <f>+SIN((AVERAGE(H384:H395)+AVERAGE(H388:H391)*$AB$1)*($AA$19+AB387*$AA$18*AVERAGE(G384:G395))*$Y$20+$AA$17) - SIN($AA$17)+$AB$2</f>
        <v>-1.1286618662435979</v>
      </c>
      <c r="AC388">
        <f t="shared" si="135"/>
        <v>0.21959999999999885</v>
      </c>
      <c r="AD388">
        <f t="shared" si="134"/>
        <v>0.26265253728565763</v>
      </c>
      <c r="AE388">
        <v>1</v>
      </c>
    </row>
    <row r="389" spans="1:31" x14ac:dyDescent="0.25">
      <c r="A389">
        <v>30.583333333333169</v>
      </c>
      <c r="B389" s="2">
        <v>1910.5833333333055</v>
      </c>
      <c r="C389">
        <f>+D389+($D$2+E389+F389)*SOI!A388*IF(B389&gt;$C$18, IF(B389&lt;$C$19,-1,1),1)</f>
        <v>3.2640118667113383</v>
      </c>
      <c r="D389">
        <f>+$D$3*((1-$D$5)*SOI!D388+$D$5*SOI!D387) +   $D$4*((1-$D$5)*SOI!E388+$D$5*SOI!E387)</f>
        <v>0</v>
      </c>
      <c r="E389">
        <f t="shared" si="116"/>
        <v>-3.6480552371648614</v>
      </c>
      <c r="F389">
        <f t="shared" si="123"/>
        <v>2.1375385263374624E-2</v>
      </c>
      <c r="G389">
        <f t="shared" si="124"/>
        <v>-3.6266798519014869</v>
      </c>
      <c r="H389" s="21">
        <f t="shared" si="125"/>
        <v>5.3662484842403338E-2</v>
      </c>
      <c r="I389" s="37">
        <f t="shared" si="117"/>
        <v>3.446497317799837</v>
      </c>
      <c r="J389" s="1">
        <f t="shared" si="126"/>
        <v>0.16251382294892386</v>
      </c>
      <c r="K389" s="1">
        <f t="shared" si="127"/>
        <v>-5.4784826639814191E-4</v>
      </c>
      <c r="L389" s="1">
        <f t="shared" si="118"/>
        <v>1.1187304094554061E-2</v>
      </c>
      <c r="M389" s="1">
        <f t="shared" si="119"/>
        <v>-0.33122395504949909</v>
      </c>
      <c r="N389" s="1">
        <f t="shared" si="120"/>
        <v>-2.361049094467203E-4</v>
      </c>
      <c r="O389" s="1">
        <f t="shared" si="121"/>
        <v>-0.61214379647660822</v>
      </c>
      <c r="P389" s="1">
        <f t="shared" si="122"/>
        <v>-2.1502081705262605E-3</v>
      </c>
      <c r="Q389" s="1">
        <f t="shared" si="128"/>
        <v>3.9136988078057625E-5</v>
      </c>
      <c r="R389" s="1">
        <f t="shared" si="129"/>
        <v>-4.028115546560487E-5</v>
      </c>
      <c r="S389" s="1">
        <f t="shared" si="130"/>
        <v>-6.9638667074974666E-4</v>
      </c>
      <c r="T389" s="1">
        <f t="shared" si="131"/>
        <v>-7.1954262026899418E-2</v>
      </c>
      <c r="U389" s="1">
        <f t="shared" si="132"/>
        <v>8.1893782652295091E-2</v>
      </c>
      <c r="V389" s="1">
        <f t="shared" si="133"/>
        <v>-1.4279637927489025E-5</v>
      </c>
      <c r="Y389" s="20">
        <f>+$Z$20*SIGN(SOI!A388)*(ABS(SOI!A388))^$Y$2</f>
        <v>-0.56920996843932226</v>
      </c>
      <c r="Z389" s="20">
        <f t="shared" si="136"/>
        <v>-0.60450962623806881</v>
      </c>
      <c r="AA389" s="19">
        <f>+SIN((AVERAGE(H385:H396)+AVERAGE(H389:H392)/4)*($AA$19+AA388*$AA$18*AVERAGE(G385:G396))*$Y$20+$AA$17) - SIN($AA$17)</f>
        <v>-0.8989624331640147</v>
      </c>
      <c r="AB389" s="19">
        <f>+SIN((AVERAGE(H385:H396)+AVERAGE(H389:H392)*$AB$1)*($AA$19+AB388*$AA$18*AVERAGE(G385:G396))*$Y$20+$AA$17) - SIN($AA$17)+$AB$2</f>
        <v>-1.1970970772299621</v>
      </c>
      <c r="AC389">
        <f t="shared" si="135"/>
        <v>0.22019999999999884</v>
      </c>
      <c r="AD389">
        <f t="shared" si="134"/>
        <v>0.29445280692594589</v>
      </c>
      <c r="AE389">
        <v>1</v>
      </c>
    </row>
    <row r="390" spans="1:31" x14ac:dyDescent="0.25">
      <c r="A390">
        <v>30.666666666666501</v>
      </c>
      <c r="B390" s="2">
        <v>1910.6666666666388</v>
      </c>
      <c r="C390">
        <f>+D390+($D$2+E390+F390)*SOI!A389*IF(B390&gt;$C$18, IF(B390&lt;$C$19,-1,1),1)</f>
        <v>31.717592799658036</v>
      </c>
      <c r="D390">
        <f>+$D$3*((1-$D$5)*SOI!D389+$D$5*SOI!D388) +   $D$4*((1-$D$5)*SOI!E389+$D$5*SOI!E388)</f>
        <v>0</v>
      </c>
      <c r="E390">
        <f t="shared" si="116"/>
        <v>-23.521661677109321</v>
      </c>
      <c r="F390">
        <f t="shared" si="123"/>
        <v>-1.0656195629356642</v>
      </c>
      <c r="G390">
        <f t="shared" si="124"/>
        <v>-24.587281240044987</v>
      </c>
      <c r="H390" s="21">
        <f t="shared" si="125"/>
        <v>-4.5279018095232315</v>
      </c>
      <c r="I390" s="37">
        <f t="shared" si="117"/>
        <v>30.272649155220943</v>
      </c>
      <c r="J390" s="1">
        <f t="shared" si="126"/>
        <v>23.159954674281654</v>
      </c>
      <c r="K390" s="1">
        <f t="shared" si="127"/>
        <v>-223.4740106379115</v>
      </c>
      <c r="L390" s="1">
        <f t="shared" si="118"/>
        <v>-0.66609131988364279</v>
      </c>
      <c r="M390" s="1">
        <f t="shared" si="119"/>
        <v>-5.3739875286526297</v>
      </c>
      <c r="N390" s="1">
        <f t="shared" si="120"/>
        <v>-0.59221663107825773</v>
      </c>
      <c r="O390" s="1">
        <f t="shared" si="121"/>
        <v>-20.101460693147732</v>
      </c>
      <c r="P390" s="1">
        <f t="shared" si="122"/>
        <v>0.448605655169246</v>
      </c>
      <c r="Q390" s="1">
        <f t="shared" si="128"/>
        <v>1.5927143658787126</v>
      </c>
      <c r="R390" s="1">
        <f t="shared" si="129"/>
        <v>-14.39875360283844</v>
      </c>
      <c r="S390" s="1">
        <f t="shared" si="130"/>
        <v>-15.342584167048535</v>
      </c>
      <c r="T390" s="1">
        <f t="shared" si="131"/>
        <v>140.68215705078615</v>
      </c>
      <c r="U390" s="1">
        <f t="shared" si="132"/>
        <v>-150.07475761375863</v>
      </c>
      <c r="V390" s="1">
        <f t="shared" si="133"/>
        <v>7.4726908168210748</v>
      </c>
      <c r="Y390" s="20">
        <f>+$Z$20*SIGN(SOI!A389)*(ABS(SOI!A389))^$Y$2</f>
        <v>-0.68146903156253402</v>
      </c>
      <c r="Z390" s="20">
        <f t="shared" si="136"/>
        <v>-0.61080019221844495</v>
      </c>
      <c r="AA390" s="19">
        <f>+SIN((AVERAGE(H386:H397)+AVERAGE(H390:H393)/4)*($AA$19+AA389*$AA$18*AVERAGE(G386:G397))*$Y$20+$AA$17) - SIN($AA$17)</f>
        <v>-1.2795415883279437</v>
      </c>
      <c r="AB390" s="19">
        <f>+SIN((AVERAGE(H386:H397)+AVERAGE(H390:H393)*$AB$1)*($AA$19+AB389*$AA$18*AVERAGE(G386:G397))*$Y$20+$AA$17) - SIN($AA$17)+$AB$2</f>
        <v>-1.2111076719367979</v>
      </c>
      <c r="AC390">
        <f t="shared" si="135"/>
        <v>0.22079999999999883</v>
      </c>
      <c r="AD390">
        <f t="shared" si="134"/>
        <v>0.66874139610949879</v>
      </c>
      <c r="AE390">
        <v>1</v>
      </c>
    </row>
    <row r="391" spans="1:31" x14ac:dyDescent="0.25">
      <c r="A391">
        <v>30.749999999999833</v>
      </c>
      <c r="B391" s="2">
        <v>1910.749999999972</v>
      </c>
      <c r="C391">
        <f>+D391+($D$2+E391+F391)*SOI!A390*IF(B391&gt;$C$18, IF(B391&lt;$C$19,-1,1),1)</f>
        <v>6.2207478837889214</v>
      </c>
      <c r="D391">
        <f>+$D$3*((1-$D$5)*SOI!D390+$D$5*SOI!D389) +   $D$4*((1-$D$5)*SOI!E390+$D$5*SOI!E389)</f>
        <v>0</v>
      </c>
      <c r="E391">
        <f t="shared" si="116"/>
        <v>-6.5637125593488861</v>
      </c>
      <c r="F391">
        <f t="shared" si="123"/>
        <v>-5.4104338298903265E-2</v>
      </c>
      <c r="G391">
        <f t="shared" si="124"/>
        <v>-6.6178168976477894</v>
      </c>
      <c r="H391" s="21">
        <f t="shared" si="125"/>
        <v>-3.3801684013548779E-2</v>
      </c>
      <c r="I391" s="37">
        <f t="shared" si="117"/>
        <v>5.9445274392814254</v>
      </c>
      <c r="J391" s="1">
        <f t="shared" si="126"/>
        <v>1.1255653868242108</v>
      </c>
      <c r="K391" s="1">
        <f t="shared" si="127"/>
        <v>-5.8989688110527128E-2</v>
      </c>
      <c r="L391" s="1">
        <f t="shared" si="118"/>
        <v>-9.7429699202208671E-3</v>
      </c>
      <c r="M391" s="1">
        <f t="shared" si="119"/>
        <v>-1.3300340825152688</v>
      </c>
      <c r="N391" s="1">
        <f t="shared" si="120"/>
        <v>-4.0199180883518489E-2</v>
      </c>
      <c r="O391" s="1">
        <f t="shared" si="121"/>
        <v>-5.9774090342266106</v>
      </c>
      <c r="P391" s="1">
        <f t="shared" si="122"/>
        <v>2.7225187199880457E-2</v>
      </c>
      <c r="Q391" s="1">
        <f t="shared" si="128"/>
        <v>2.6757197082163797E-2</v>
      </c>
      <c r="R391" s="1">
        <f t="shared" si="129"/>
        <v>-4.7500100501832385E-2</v>
      </c>
      <c r="S391" s="1">
        <f t="shared" si="130"/>
        <v>-0.20450410368122152</v>
      </c>
      <c r="T391" s="1">
        <f t="shared" si="131"/>
        <v>0.61190212974932101</v>
      </c>
      <c r="U391" s="1">
        <f t="shared" si="132"/>
        <v>-1.7884660051769505</v>
      </c>
      <c r="V391" s="1">
        <f t="shared" si="133"/>
        <v>3.0783624201709842E-2</v>
      </c>
      <c r="Y391" s="20">
        <f>+$Z$20*SIGN(SOI!A390)*(ABS(SOI!A390))^$Y$2</f>
        <v>-0.58172157665347868</v>
      </c>
      <c r="Z391" s="20">
        <f t="shared" si="136"/>
        <v>-0.56666571784122077</v>
      </c>
      <c r="AA391" s="19">
        <f>+SIN((AVERAGE(H387:H398)+AVERAGE(H391:H394)/4)*($AA$19+AA390*$AA$18*AVERAGE(G387:G398))*$Y$20+$AA$17) - SIN($AA$17)</f>
        <v>-0.75429924319213848</v>
      </c>
      <c r="AB391" s="19">
        <f>+SIN((AVERAGE(H387:H398)+AVERAGE(H391:H394)*$AB$1)*($AA$19+AB390*$AA$18*AVERAGE(G387:G398))*$Y$20+$AA$17) - SIN($AA$17)+$AB$2</f>
        <v>-1.245901283976405</v>
      </c>
      <c r="AC391">
        <f t="shared" si="135"/>
        <v>0.22139999999999882</v>
      </c>
      <c r="AD391">
        <f t="shared" si="134"/>
        <v>0.18763352535091771</v>
      </c>
      <c r="AE391">
        <v>1</v>
      </c>
    </row>
    <row r="392" spans="1:31" x14ac:dyDescent="0.25">
      <c r="A392">
        <v>30.833333333333165</v>
      </c>
      <c r="B392" s="2">
        <v>1910.8333333333053</v>
      </c>
      <c r="C392">
        <f>+D392+($D$2+E392+F392)*SOI!A391*IF(B392&gt;$C$18, IF(B392&lt;$C$19,-1,1),1)</f>
        <v>22.47175757578156</v>
      </c>
      <c r="D392">
        <f>+$D$3*((1-$D$5)*SOI!D391+$D$5*SOI!D390) +   $D$4*((1-$D$5)*SOI!E391+$D$5*SOI!E390)</f>
        <v>0</v>
      </c>
      <c r="E392">
        <f t="shared" si="116"/>
        <v>-41.416027395822418</v>
      </c>
      <c r="F392">
        <f t="shared" si="123"/>
        <v>-0.98351519999184012</v>
      </c>
      <c r="G392">
        <f t="shared" si="124"/>
        <v>-42.39954259581426</v>
      </c>
      <c r="H392" s="21">
        <f t="shared" si="125"/>
        <v>-0.62183902080681375</v>
      </c>
      <c r="I392" s="37">
        <f t="shared" si="117"/>
        <v>2.889514891555871</v>
      </c>
      <c r="J392" s="1">
        <f t="shared" si="126"/>
        <v>13.453761002670396</v>
      </c>
      <c r="K392" s="1">
        <f t="shared" si="127"/>
        <v>-3.0860064624531423</v>
      </c>
      <c r="L392" s="1">
        <f t="shared" si="118"/>
        <v>-3.0369572335437172E-2</v>
      </c>
      <c r="M392" s="1">
        <f t="shared" si="119"/>
        <v>-32.706053907825549</v>
      </c>
      <c r="N392" s="1">
        <f t="shared" si="120"/>
        <v>-0.6925590158260071</v>
      </c>
      <c r="O392" s="1">
        <f t="shared" si="121"/>
        <v>-11.966542808757625</v>
      </c>
      <c r="P392" s="1">
        <f t="shared" si="122"/>
        <v>0.22823832330024202</v>
      </c>
      <c r="Q392" s="1">
        <f t="shared" si="128"/>
        <v>11.33562784234935</v>
      </c>
      <c r="R392" s="1">
        <f t="shared" si="129"/>
        <v>-9.781536756514388</v>
      </c>
      <c r="S392" s="1">
        <f t="shared" si="130"/>
        <v>-1.7125734690678767</v>
      </c>
      <c r="T392" s="1">
        <f t="shared" si="131"/>
        <v>3.8184314854311361</v>
      </c>
      <c r="U392" s="1">
        <f t="shared" si="132"/>
        <v>-7.2879600632913579</v>
      </c>
      <c r="V392" s="1">
        <f t="shared" si="133"/>
        <v>4.4460774704236892</v>
      </c>
      <c r="Y392" s="20">
        <f>+$Z$20*SIGN(SOI!A391)*(ABS(SOI!A391))^$Y$2</f>
        <v>-0.43680654530764945</v>
      </c>
      <c r="Z392" s="20">
        <f t="shared" si="136"/>
        <v>-0.49950936161502107</v>
      </c>
      <c r="AA392" s="19">
        <f>+SIN((AVERAGE(H388:H399)+AVERAGE(H392:H395)/4)*($AA$19+AA391*$AA$18*AVERAGE(G388:G399))*$Y$20+$AA$17) - SIN($AA$17)</f>
        <v>-1.1269137775208073</v>
      </c>
      <c r="AB392" s="19">
        <f>+SIN((AVERAGE(H388:H399)+AVERAGE(H392:H395)*$AB$1)*($AA$19+AB391*$AA$18*AVERAGE(G388:G399))*$Y$20+$AA$17) - SIN($AA$17)+$AB$2</f>
        <v>-1.2332671738298351</v>
      </c>
      <c r="AC392">
        <f t="shared" si="135"/>
        <v>0.22199999999999881</v>
      </c>
      <c r="AD392">
        <f t="shared" si="134"/>
        <v>0.62740441590578633</v>
      </c>
      <c r="AE392">
        <v>1</v>
      </c>
    </row>
    <row r="393" spans="1:31" x14ac:dyDescent="0.25">
      <c r="A393">
        <v>30.916666666666497</v>
      </c>
      <c r="B393" s="2">
        <v>1910.9166666666385</v>
      </c>
      <c r="C393">
        <f>+D393+($D$2+E393+F393)*SOI!A392*IF(B393&gt;$C$18, IF(B393&lt;$C$19,-1,1),1)</f>
        <v>-311.1472262743946</v>
      </c>
      <c r="D393">
        <f>+$D$3*((1-$D$5)*SOI!D392+$D$5*SOI!D391) +   $D$4*((1-$D$5)*SOI!E392+$D$5*SOI!E391)</f>
        <v>0</v>
      </c>
      <c r="E393">
        <f t="shared" si="116"/>
        <v>486.38948120079277</v>
      </c>
      <c r="F393">
        <f t="shared" si="123"/>
        <v>-0.22194014705122012</v>
      </c>
      <c r="G393">
        <f t="shared" si="124"/>
        <v>486.16754105374156</v>
      </c>
      <c r="H393" s="21">
        <f t="shared" si="125"/>
        <v>9.5095428988431312</v>
      </c>
      <c r="I393" s="37">
        <f t="shared" si="117"/>
        <v>389.23487709825514</v>
      </c>
      <c r="J393" s="1">
        <f t="shared" si="126"/>
        <v>193.88314880876348</v>
      </c>
      <c r="K393" s="1">
        <f t="shared" si="127"/>
        <v>1.0602884686018667E-2</v>
      </c>
      <c r="L393" s="1">
        <f t="shared" si="118"/>
        <v>-3.6738274966836015E-2</v>
      </c>
      <c r="M393" s="1">
        <f t="shared" si="119"/>
        <v>-3.4989496515003391</v>
      </c>
      <c r="N393" s="1">
        <f t="shared" si="120"/>
        <v>-0.20103454471619886</v>
      </c>
      <c r="O393" s="1">
        <f t="shared" si="121"/>
        <v>10.878430693072604</v>
      </c>
      <c r="P393" s="1">
        <f t="shared" si="122"/>
        <v>7.1307981103379192E-4</v>
      </c>
      <c r="Q393" s="1">
        <f t="shared" si="128"/>
        <v>0.35202136900284331</v>
      </c>
      <c r="R393" s="1">
        <f t="shared" si="129"/>
        <v>-40.918278177995667</v>
      </c>
      <c r="S393" s="1">
        <f t="shared" si="130"/>
        <v>-66.965316536596077</v>
      </c>
      <c r="T393" s="1">
        <f t="shared" si="131"/>
        <v>-4.1991620698080379</v>
      </c>
      <c r="U393" s="1">
        <f t="shared" si="132"/>
        <v>-3.0672019213335227</v>
      </c>
      <c r="V393" s="1">
        <f t="shared" si="133"/>
        <v>4.0321854823087587E-3</v>
      </c>
      <c r="Y393" s="20">
        <f>+$Z$20*SIGN(SOI!A392)*(ABS(SOI!A392))^$Y$2</f>
        <v>-0.47999996288393498</v>
      </c>
      <c r="Z393" s="20">
        <f t="shared" si="136"/>
        <v>-0.45659884339635876</v>
      </c>
      <c r="AA393" s="19">
        <f>+SIN((AVERAGE(H389:H400)+AVERAGE(H393:H396)/4)*($AA$19+AA392*$AA$18*AVERAGE(G389:G400))*$Y$20+$AA$17) - SIN($AA$17)</f>
        <v>-0.8670581295604316</v>
      </c>
      <c r="AB393" s="19">
        <f>+SIN((AVERAGE(H389:H400)+AVERAGE(H393:H396)*$AB$1)*($AA$19+AB392*$AA$18*AVERAGE(G389:G400))*$Y$20+$AA$17) - SIN($AA$17)+$AB$2</f>
        <v>-1.2439643436856551</v>
      </c>
      <c r="AC393">
        <f t="shared" si="135"/>
        <v>0.2225999999999988</v>
      </c>
      <c r="AD393">
        <f t="shared" si="134"/>
        <v>0.41045928616407285</v>
      </c>
      <c r="AE393">
        <v>1</v>
      </c>
    </row>
    <row r="394" spans="1:31" x14ac:dyDescent="0.25">
      <c r="A394">
        <v>30.999999999999829</v>
      </c>
      <c r="B394" s="2">
        <v>1910.9999999999718</v>
      </c>
      <c r="C394">
        <f>+D394+($D$2+E394+F394)*SOI!A393*IF(B394&gt;$C$18, IF(B394&lt;$C$19,-1,1),1)</f>
        <v>-2.83381351262845</v>
      </c>
      <c r="D394">
        <f>+$D$3*((1-$D$5)*SOI!D393+$D$5*SOI!D392) +   $D$4*((1-$D$5)*SOI!E393+$D$5*SOI!E392)</f>
        <v>0</v>
      </c>
      <c r="E394">
        <f t="shared" si="116"/>
        <v>0.52174827518805955</v>
      </c>
      <c r="F394">
        <f t="shared" si="123"/>
        <v>4.449854378546064</v>
      </c>
      <c r="G394">
        <f t="shared" si="124"/>
        <v>4.9716026537341236</v>
      </c>
      <c r="H394" s="21">
        <f t="shared" si="125"/>
        <v>7.4154539056775723</v>
      </c>
      <c r="I394" s="37">
        <f t="shared" si="117"/>
        <v>3.5280020867606732</v>
      </c>
      <c r="J394" s="1">
        <f t="shared" si="126"/>
        <v>-26.146707162975105</v>
      </c>
      <c r="K394" s="1">
        <f t="shared" si="127"/>
        <v>248.94426445568163</v>
      </c>
      <c r="L394" s="1">
        <f t="shared" si="118"/>
        <v>2.96745673672718</v>
      </c>
      <c r="M394" s="1">
        <f t="shared" si="119"/>
        <v>52.05920676110307</v>
      </c>
      <c r="N394" s="1">
        <f t="shared" si="120"/>
        <v>-1.6322012182791434</v>
      </c>
      <c r="O394" s="1">
        <f t="shared" si="121"/>
        <v>3.0914901360672307</v>
      </c>
      <c r="P394" s="1">
        <f t="shared" si="122"/>
        <v>-0.7293718129515806</v>
      </c>
      <c r="Q394" s="1">
        <f t="shared" si="128"/>
        <v>-42.523782455417027</v>
      </c>
      <c r="R394" s="1">
        <f t="shared" si="129"/>
        <v>44.801989097392507</v>
      </c>
      <c r="S394" s="1">
        <f t="shared" si="130"/>
        <v>-4.9279922750444163</v>
      </c>
      <c r="T394" s="1">
        <f t="shared" si="131"/>
        <v>96.389535749359325</v>
      </c>
      <c r="U394" s="1">
        <f t="shared" si="132"/>
        <v>28.436116703842522</v>
      </c>
      <c r="V394" s="1">
        <f t="shared" si="133"/>
        <v>-33.485311518388279</v>
      </c>
      <c r="Y394" s="20">
        <f>+$Z$20*SIGN(SOI!A393)*(ABS(SOI!A393))^$Y$2</f>
        <v>-0.45299002199749194</v>
      </c>
      <c r="Z394" s="20">
        <f t="shared" si="136"/>
        <v>-0.46331210936870781</v>
      </c>
      <c r="AA394" s="19">
        <f>+SIN((AVERAGE(H390:H401)+AVERAGE(H394:H397)/4)*($AA$19+AA393*$AA$18*AVERAGE(G390:G401))*$Y$20+$AA$17) - SIN($AA$17)</f>
        <v>-1.2890367407687842</v>
      </c>
      <c r="AB394" s="19">
        <f>+SIN((AVERAGE(H390:H401)+AVERAGE(H394:H397)*$AB$1)*($AA$19+AB393*$AA$18*AVERAGE(G390:G401))*$Y$20+$AA$17) - SIN($AA$17)+$AB$2</f>
        <v>-1.2178978821531297</v>
      </c>
      <c r="AC394">
        <f t="shared" si="135"/>
        <v>0.22319999999999879</v>
      </c>
      <c r="AD394">
        <f t="shared" si="134"/>
        <v>0.82572463140007635</v>
      </c>
      <c r="AE394">
        <v>1</v>
      </c>
    </row>
    <row r="395" spans="1:31" x14ac:dyDescent="0.25">
      <c r="A395">
        <v>31.083333333333162</v>
      </c>
      <c r="B395" s="2">
        <v>1911.0833333333051</v>
      </c>
      <c r="C395">
        <f>+D395+($D$2+E395+F395)*SOI!A394*IF(B395&gt;$C$18, IF(B395&lt;$C$19,-1,1),1)</f>
        <v>16.374840188085791</v>
      </c>
      <c r="D395">
        <f>+$D$3*((1-$D$5)*SOI!D394+$D$5*SOI!D393) +   $D$4*((1-$D$5)*SOI!E394+$D$5*SOI!E393)</f>
        <v>0</v>
      </c>
      <c r="E395">
        <f t="shared" si="116"/>
        <v>-28.465519441025194</v>
      </c>
      <c r="F395">
        <f t="shared" si="123"/>
        <v>0.23303635811865608</v>
      </c>
      <c r="G395">
        <f t="shared" si="124"/>
        <v>-28.232483082906537</v>
      </c>
      <c r="H395" s="21">
        <f t="shared" si="125"/>
        <v>-2.4731014734496988</v>
      </c>
      <c r="I395" s="37">
        <f t="shared" si="117"/>
        <v>-29.26440329211535</v>
      </c>
      <c r="J395" s="1">
        <f t="shared" si="126"/>
        <v>-9.1769833709393467</v>
      </c>
      <c r="K395" s="1">
        <f t="shared" si="127"/>
        <v>-7.279133394502308</v>
      </c>
      <c r="L395" s="1">
        <f t="shared" si="118"/>
        <v>6.2447778367569637E-2</v>
      </c>
      <c r="M395" s="1">
        <f t="shared" si="119"/>
        <v>-2.2027725120144601</v>
      </c>
      <c r="N395" s="1">
        <f t="shared" si="120"/>
        <v>-0.21441941895401062</v>
      </c>
      <c r="O395" s="1">
        <f t="shared" si="121"/>
        <v>-27.713314595442675</v>
      </c>
      <c r="P395" s="1">
        <f t="shared" si="122"/>
        <v>-0.11305071821832298</v>
      </c>
      <c r="Q395" s="1">
        <f t="shared" si="128"/>
        <v>0.23637111662238428</v>
      </c>
      <c r="R395" s="1">
        <f t="shared" si="129"/>
        <v>2.0657161979847642</v>
      </c>
      <c r="S395" s="1">
        <f t="shared" si="130"/>
        <v>5.3699627772979088</v>
      </c>
      <c r="T395" s="1">
        <f t="shared" si="131"/>
        <v>-18.183734925471882</v>
      </c>
      <c r="U395" s="1">
        <f t="shared" si="132"/>
        <v>-36.559940297187268</v>
      </c>
      <c r="V395" s="1">
        <f t="shared" si="133"/>
        <v>-0.68181901791194788</v>
      </c>
      <c r="Y395" s="20">
        <f>+$Z$20*SIGN(SOI!A394)*(ABS(SOI!A394))^$Y$2</f>
        <v>-0.45694634322469646</v>
      </c>
      <c r="Z395" s="20">
        <f t="shared" si="136"/>
        <v>-0.48441981827622577</v>
      </c>
      <c r="AA395" s="19">
        <f>+SIN((AVERAGE(H391:H402)+AVERAGE(H395:H398)/4)*($AA$19+AA394*$AA$18*AVERAGE(G391:G402))*$Y$20+$AA$17) - SIN($AA$17)</f>
        <v>-1.2531518241787347</v>
      </c>
      <c r="AB395" s="19">
        <f>+SIN((AVERAGE(H391:H402)+AVERAGE(H395:H398)*$AB$1)*($AA$19+AB394*$AA$18*AVERAGE(G391:G402))*$Y$20+$AA$17) - SIN($AA$17)+$AB$2</f>
        <v>-1.2493506145897926</v>
      </c>
      <c r="AC395">
        <f t="shared" si="135"/>
        <v>0.22379999999999878</v>
      </c>
      <c r="AD395">
        <f t="shared" si="134"/>
        <v>0.7687320059025089</v>
      </c>
      <c r="AE395">
        <v>1</v>
      </c>
    </row>
    <row r="396" spans="1:31" x14ac:dyDescent="0.25">
      <c r="A396">
        <v>31.166666666666494</v>
      </c>
      <c r="B396" s="2">
        <v>1911.1666666666383</v>
      </c>
      <c r="C396">
        <f>+D396+($D$2+E396+F396)*SOI!A395*IF(B396&gt;$C$18, IF(B396&lt;$C$19,-1,1),1)</f>
        <v>7.9833386768054559</v>
      </c>
      <c r="D396">
        <f>+$D$3*((1-$D$5)*SOI!D395+$D$5*SOI!D394) +   $D$4*((1-$D$5)*SOI!E395+$D$5*SOI!E394)</f>
        <v>0</v>
      </c>
      <c r="E396">
        <f t="shared" si="116"/>
        <v>-8.5511418276553783</v>
      </c>
      <c r="F396">
        <f t="shared" si="123"/>
        <v>-1.1846370464976173</v>
      </c>
      <c r="G396">
        <f t="shared" si="124"/>
        <v>-9.7357788741529951</v>
      </c>
      <c r="H396" s="21">
        <f t="shared" si="125"/>
        <v>1.2504763595029533</v>
      </c>
      <c r="I396" s="37">
        <f t="shared" si="117"/>
        <v>-2.4960244192495069</v>
      </c>
      <c r="J396" s="1">
        <f t="shared" si="126"/>
        <v>11.400096791553043</v>
      </c>
      <c r="K396" s="1">
        <f t="shared" si="127"/>
        <v>-0.22803568845298999</v>
      </c>
      <c r="L396" s="1">
        <f t="shared" si="118"/>
        <v>-2.0325507955769838E-3</v>
      </c>
      <c r="M396" s="1">
        <f t="shared" si="119"/>
        <v>32.082565207665134</v>
      </c>
      <c r="N396" s="1">
        <f t="shared" si="120"/>
        <v>0.98969200825161485</v>
      </c>
      <c r="O396" s="1">
        <f t="shared" si="121"/>
        <v>-5.3759779442767401</v>
      </c>
      <c r="P396" s="1">
        <f t="shared" si="122"/>
        <v>0.56092274013741172</v>
      </c>
      <c r="Q396" s="1">
        <f t="shared" si="128"/>
        <v>15.890215704497383</v>
      </c>
      <c r="R396" s="1">
        <f t="shared" si="129"/>
        <v>11.844458141680848</v>
      </c>
      <c r="S396" s="1">
        <f t="shared" si="130"/>
        <v>-2.1140554803592253</v>
      </c>
      <c r="T396" s="1">
        <f t="shared" si="131"/>
        <v>0.11480915316153296</v>
      </c>
      <c r="U396" s="1">
        <f t="shared" si="132"/>
        <v>15.471925147751442</v>
      </c>
      <c r="V396" s="1">
        <f t="shared" si="133"/>
        <v>-15.614740836416697</v>
      </c>
      <c r="Y396" s="20">
        <f>+$Z$20*SIGN(SOI!A395)*(ABS(SOI!A395))^$Y$2</f>
        <v>-0.5433230896064889</v>
      </c>
      <c r="Z396" s="20">
        <f t="shared" si="136"/>
        <v>-0.5441362231441782</v>
      </c>
      <c r="AA396" s="19">
        <f>+SIN((AVERAGE(H392:H403)+AVERAGE(H396:H399)/4)*($AA$19+AA395*$AA$18*AVERAGE(G392:G403))*$Y$20+$AA$17) - SIN($AA$17)</f>
        <v>-1.1409786357920493</v>
      </c>
      <c r="AB396" s="19">
        <f>+SIN((AVERAGE(H392:H403)+AVERAGE(H396:H399)*$AB$1)*($AA$19+AB395*$AA$18*AVERAGE(G392:G403))*$Y$20+$AA$17) - SIN($AA$17)+$AB$2</f>
        <v>-1.2191426394367579</v>
      </c>
      <c r="AC396">
        <f t="shared" si="135"/>
        <v>0.22439999999999877</v>
      </c>
      <c r="AD396">
        <f t="shared" si="134"/>
        <v>0.59684241264787108</v>
      </c>
      <c r="AE396">
        <v>1</v>
      </c>
    </row>
    <row r="397" spans="1:31" x14ac:dyDescent="0.25">
      <c r="A397">
        <v>31.249999999999826</v>
      </c>
      <c r="B397" s="2">
        <v>1911.2499999999716</v>
      </c>
      <c r="C397">
        <f>+D397+($D$2+E397+F397)*SOI!A396*IF(B397&gt;$C$18, IF(B397&lt;$C$19,-1,1),1)</f>
        <v>18.182546579366253</v>
      </c>
      <c r="D397">
        <f>+$D$3*((1-$D$5)*SOI!D396+$D$5*SOI!D395) +   $D$4*((1-$D$5)*SOI!E396+$D$5*SOI!E395)</f>
        <v>0</v>
      </c>
      <c r="E397">
        <f t="shared" si="116"/>
        <v>-16.428314484112207</v>
      </c>
      <c r="F397">
        <f t="shared" si="123"/>
        <v>4.7641890088555128E-2</v>
      </c>
      <c r="G397">
        <f t="shared" si="124"/>
        <v>-16.38067259402365</v>
      </c>
      <c r="H397" s="21">
        <f t="shared" si="125"/>
        <v>0.22659079649652061</v>
      </c>
      <c r="I397" s="37">
        <f t="shared" si="117"/>
        <v>10.36596173676314</v>
      </c>
      <c r="J397" s="1">
        <f t="shared" si="126"/>
        <v>2.1673772857490814</v>
      </c>
      <c r="K397" s="1">
        <f t="shared" si="127"/>
        <v>-1.0922504735155023E-3</v>
      </c>
      <c r="L397" s="1">
        <f t="shared" si="118"/>
        <v>1.482166528448255E-2</v>
      </c>
      <c r="M397" s="1">
        <f t="shared" si="119"/>
        <v>-1.4687040518255445</v>
      </c>
      <c r="N397" s="1">
        <f t="shared" si="120"/>
        <v>-3.1654489832523315E-2</v>
      </c>
      <c r="O397" s="1">
        <f t="shared" si="121"/>
        <v>-0.24816436886734158</v>
      </c>
      <c r="P397" s="1">
        <f t="shared" si="122"/>
        <v>-7.981507500136098E-3</v>
      </c>
      <c r="Q397" s="1">
        <f t="shared" si="128"/>
        <v>2.326645704766981E-2</v>
      </c>
      <c r="R397" s="1">
        <f t="shared" si="129"/>
        <v>-7.2023866400757836E-2</v>
      </c>
      <c r="S397" s="1">
        <f t="shared" si="130"/>
        <v>-0.28080989510053977</v>
      </c>
      <c r="T397" s="1">
        <f t="shared" si="131"/>
        <v>-3.8646845860544149E-2</v>
      </c>
      <c r="U397" s="1">
        <f t="shared" si="132"/>
        <v>0.91429639291624287</v>
      </c>
      <c r="V397" s="1">
        <f t="shared" si="133"/>
        <v>-7.106437073686309E-3</v>
      </c>
      <c r="Y397" s="20">
        <f>+$Z$20*SIGN(SOI!A396)*(ABS(SOI!A396))^$Y$2</f>
        <v>-0.63213923660134907</v>
      </c>
      <c r="Z397" s="20">
        <f t="shared" si="136"/>
        <v>-0.59675979245426503</v>
      </c>
      <c r="AA397" s="19">
        <f>+SIN((AVERAGE(H393:H404)+AVERAGE(H397:H400)/4)*($AA$19+AA396*$AA$18*AVERAGE(G393:G404))*$Y$20+$AA$17) - SIN($AA$17)</f>
        <v>-1.1324132345949558</v>
      </c>
      <c r="AB397" s="19">
        <f>+SIN((AVERAGE(H393:H404)+AVERAGE(H397:H400)*$AB$1)*($AA$19+AB396*$AA$18*AVERAGE(G393:G404))*$Y$20+$AA$17) - SIN($AA$17)+$AB$2</f>
        <v>-1.14658257715561</v>
      </c>
      <c r="AC397">
        <f t="shared" si="135"/>
        <v>0.22499999999999876</v>
      </c>
      <c r="AD397">
        <f t="shared" si="134"/>
        <v>0.53565344214069077</v>
      </c>
      <c r="AE397">
        <v>1</v>
      </c>
    </row>
    <row r="398" spans="1:31" x14ac:dyDescent="0.25">
      <c r="A398">
        <v>31.333333333333158</v>
      </c>
      <c r="B398" s="2">
        <v>1911.3333333333048</v>
      </c>
      <c r="C398">
        <f>+D398+($D$2+E398+F398)*SOI!A397*IF(B398&gt;$C$18, IF(B398&lt;$C$19,-1,1),1)</f>
        <v>3.068080073201358</v>
      </c>
      <c r="D398">
        <f>+$D$3*((1-$D$5)*SOI!D397+$D$5*SOI!D396) +   $D$4*((1-$D$5)*SOI!E397+$D$5*SOI!E396)</f>
        <v>0</v>
      </c>
      <c r="E398">
        <f t="shared" si="116"/>
        <v>-1.8224715650489962</v>
      </c>
      <c r="F398">
        <f t="shared" si="123"/>
        <v>-1.0995094570475352</v>
      </c>
      <c r="G398">
        <f t="shared" si="124"/>
        <v>-2.9219810220965314</v>
      </c>
      <c r="H398" s="21">
        <f t="shared" si="125"/>
        <v>0.47970098774085479</v>
      </c>
      <c r="I398" s="37">
        <f t="shared" si="117"/>
        <v>2.875874279989699</v>
      </c>
      <c r="J398" s="1">
        <f t="shared" si="126"/>
        <v>-11.442499594169297</v>
      </c>
      <c r="K398" s="1">
        <f t="shared" si="127"/>
        <v>-8.7912802008800056E-2</v>
      </c>
      <c r="L398" s="1">
        <f t="shared" si="118"/>
        <v>-0.74573656672715671</v>
      </c>
      <c r="M398" s="1">
        <f t="shared" si="119"/>
        <v>27.948621083415553</v>
      </c>
      <c r="N398" s="1">
        <f t="shared" si="120"/>
        <v>-0.14811889800737679</v>
      </c>
      <c r="O398" s="1">
        <f t="shared" si="121"/>
        <v>-0.9264743906963876</v>
      </c>
      <c r="P398" s="1">
        <f t="shared" si="122"/>
        <v>3.4200493769880121E-3</v>
      </c>
      <c r="Q398" s="1">
        <f t="shared" si="128"/>
        <v>-2.0717221131949457</v>
      </c>
      <c r="R398" s="1">
        <f t="shared" si="129"/>
        <v>1.7792540923790929</v>
      </c>
      <c r="S398" s="1">
        <f t="shared" si="130"/>
        <v>-0.36454223877324182</v>
      </c>
      <c r="T398" s="1">
        <f t="shared" si="131"/>
        <v>7.2593291013855783</v>
      </c>
      <c r="U398" s="1">
        <f t="shared" si="132"/>
        <v>-0.10869129217399801</v>
      </c>
      <c r="V398" s="1">
        <f t="shared" si="133"/>
        <v>1.4248676247031206E-2</v>
      </c>
      <c r="Y398" s="20">
        <f>+$Z$20*SIGN(SOI!A397)*(ABS(SOI!A397))^$Y$2</f>
        <v>-0.61481705115495688</v>
      </c>
      <c r="Z398" s="20">
        <f t="shared" si="136"/>
        <v>-0.57565208354674702</v>
      </c>
      <c r="AA398" s="19">
        <f>+SIN((AVERAGE(H394:H405)+AVERAGE(H398:H401)/4)*($AA$19+AA397*$AA$18*AVERAGE(G394:G405))*$Y$20+$AA$17) - SIN($AA$17)</f>
        <v>-0.30825157521942009</v>
      </c>
      <c r="AB398" s="19">
        <f>+SIN((AVERAGE(H394:H405)+AVERAGE(H398:H401)*$AB$1)*($AA$19+AB397*$AA$18*AVERAGE(G394:G405))*$Y$20+$AA$17) - SIN($AA$17)+$AB$2</f>
        <v>-0.27924167733082955</v>
      </c>
      <c r="AC398">
        <f t="shared" si="135"/>
        <v>0.22559999999999875</v>
      </c>
      <c r="AD398">
        <f t="shared" si="134"/>
        <v>0.26740050832732692</v>
      </c>
      <c r="AE398">
        <v>1</v>
      </c>
    </row>
    <row r="399" spans="1:31" x14ac:dyDescent="0.25">
      <c r="A399">
        <v>31.41666666666649</v>
      </c>
      <c r="B399" s="2">
        <v>1911.4166666666381</v>
      </c>
      <c r="C399">
        <f>+D399+($D$2+E399+F399)*SOI!A398*IF(B399&gt;$C$18, IF(B399&lt;$C$19,-1,1),1)</f>
        <v>3.5576755639865212</v>
      </c>
      <c r="D399">
        <f>+$D$3*((1-$D$5)*SOI!D398+$D$5*SOI!D397) +   $D$4*((1-$D$5)*SOI!E398+$D$5*SOI!E397)</f>
        <v>0</v>
      </c>
      <c r="E399">
        <f t="shared" si="116"/>
        <v>-5.5328589206116732</v>
      </c>
      <c r="F399">
        <f t="shared" si="123"/>
        <v>-2.6009148117266179E-2</v>
      </c>
      <c r="G399">
        <f t="shared" si="124"/>
        <v>-5.5588680687289393</v>
      </c>
      <c r="H399" s="21">
        <f t="shared" si="125"/>
        <v>2.5624007154839503E-2</v>
      </c>
      <c r="I399" s="37">
        <f t="shared" si="117"/>
        <v>6.2983954706563052</v>
      </c>
      <c r="J399" s="1">
        <f t="shared" si="126"/>
        <v>-0.17282742957285904</v>
      </c>
      <c r="K399" s="1">
        <f t="shared" si="127"/>
        <v>-1.2201956770115444E-2</v>
      </c>
      <c r="L399" s="1">
        <f t="shared" si="118"/>
        <v>-1.0719183284525573E-2</v>
      </c>
      <c r="M399" s="1">
        <f t="shared" si="119"/>
        <v>0.19274899464106748</v>
      </c>
      <c r="N399" s="1">
        <f t="shared" si="120"/>
        <v>-1.3009891954376322E-2</v>
      </c>
      <c r="O399" s="1">
        <f t="shared" si="121"/>
        <v>-5.0965234680759712</v>
      </c>
      <c r="P399" s="1">
        <f t="shared" si="122"/>
        <v>6.0033390106825225E-3</v>
      </c>
      <c r="Q399" s="1">
        <f t="shared" si="128"/>
        <v>-1.254950092633519E-3</v>
      </c>
      <c r="R399" s="1">
        <f t="shared" si="129"/>
        <v>2.3604399482734947E-3</v>
      </c>
      <c r="S399" s="1">
        <f t="shared" si="130"/>
        <v>-7.0124714043150391E-2</v>
      </c>
      <c r="T399" s="1">
        <f t="shared" si="131"/>
        <v>0.57400192997940214</v>
      </c>
      <c r="U399" s="1">
        <f t="shared" si="132"/>
        <v>-0.41784506169472041</v>
      </c>
      <c r="V399" s="1">
        <f t="shared" si="133"/>
        <v>2.1968389945963293E-3</v>
      </c>
      <c r="Y399" s="20">
        <f>+$Z$20*SIGN(SOI!A398)*(ABS(SOI!A398))^$Y$2</f>
        <v>-0.47999996288393498</v>
      </c>
      <c r="Z399" s="20">
        <f t="shared" si="136"/>
        <v>-0.45874729526618135</v>
      </c>
      <c r="AA399" s="19">
        <f>+SIN((AVERAGE(H395:H406)+AVERAGE(H399:H402)/4)*($AA$19+AA398*$AA$18*AVERAGE(G395:G406))*$Y$20+$AA$17) - SIN($AA$17)</f>
        <v>0.31343190805092697</v>
      </c>
      <c r="AB399" s="19">
        <f>+SIN((AVERAGE(H395:H406)+AVERAGE(H399:H402)*$AB$1)*($AA$19+AB398*$AA$18*AVERAGE(G395:G406))*$Y$20+$AA$17) - SIN($AA$17)+$AB$2</f>
        <v>0.36664922891279689</v>
      </c>
      <c r="AC399">
        <f t="shared" si="135"/>
        <v>0.22619999999999874</v>
      </c>
      <c r="AD399">
        <f t="shared" si="134"/>
        <v>0.77217920331710832</v>
      </c>
      <c r="AE399">
        <v>1</v>
      </c>
    </row>
    <row r="400" spans="1:31" x14ac:dyDescent="0.25">
      <c r="A400">
        <v>31.499999999999822</v>
      </c>
      <c r="B400" s="2">
        <v>1911.4999999999714</v>
      </c>
      <c r="C400">
        <f>+D400+($D$2+E400+F400)*SOI!A399*IF(B400&gt;$C$18, IF(B400&lt;$C$19,-1,1),1)</f>
        <v>-1.826645043743476</v>
      </c>
      <c r="D400">
        <f>+$D$3*((1-$D$5)*SOI!D399+$D$5*SOI!D398) +   $D$4*((1-$D$5)*SOI!E399+$D$5*SOI!E398)</f>
        <v>0</v>
      </c>
      <c r="E400">
        <f t="shared" si="116"/>
        <v>8.4195051291044081</v>
      </c>
      <c r="F400">
        <f t="shared" si="123"/>
        <v>-0.11657311208860799</v>
      </c>
      <c r="G400">
        <f t="shared" si="124"/>
        <v>8.3029320170158005</v>
      </c>
      <c r="H400" s="21">
        <f t="shared" si="125"/>
        <v>6.8094557663526067E-2</v>
      </c>
      <c r="I400" s="37">
        <f t="shared" si="117"/>
        <v>-3.9158542791688626</v>
      </c>
      <c r="J400" s="1">
        <f t="shared" si="126"/>
        <v>-0.90672168799344255</v>
      </c>
      <c r="K400" s="1">
        <f t="shared" si="127"/>
        <v>1.4624825766888342E-2</v>
      </c>
      <c r="L400" s="1">
        <f t="shared" si="118"/>
        <v>-9.8723248975484301E-4</v>
      </c>
      <c r="M400" s="1">
        <f t="shared" si="119"/>
        <v>-1.6265104526148522</v>
      </c>
      <c r="N400" s="1">
        <f t="shared" si="120"/>
        <v>-0.11151033373686495</v>
      </c>
      <c r="O400" s="1">
        <f t="shared" si="121"/>
        <v>6.5808384485582136</v>
      </c>
      <c r="P400" s="1">
        <f t="shared" si="122"/>
        <v>6.0504704437937727E-2</v>
      </c>
      <c r="Q400" s="1">
        <f t="shared" si="128"/>
        <v>9.076796898873267E-2</v>
      </c>
      <c r="R400" s="1">
        <f t="shared" si="129"/>
        <v>0.10614406476733276</v>
      </c>
      <c r="S400" s="1">
        <f t="shared" si="130"/>
        <v>0.37368797687140376</v>
      </c>
      <c r="T400" s="1">
        <f t="shared" si="131"/>
        <v>-6.8261888088832476E-2</v>
      </c>
      <c r="U400" s="1">
        <f t="shared" si="132"/>
        <v>2.6182321096037531</v>
      </c>
      <c r="V400" s="1">
        <f t="shared" si="133"/>
        <v>0.1897736582746504</v>
      </c>
      <c r="Y400" s="20">
        <f>+$Z$20*SIGN(SOI!A399)*(ABS(SOI!A399))^$Y$2</f>
        <v>-0.28142487175965242</v>
      </c>
      <c r="Z400" s="20">
        <f t="shared" si="136"/>
        <v>-0.35963830731543728</v>
      </c>
      <c r="AA400" s="19">
        <f>+SIN((AVERAGE(H396:H407)+AVERAGE(H400:H403)/4)*($AA$19+AA399*$AA$18*AVERAGE(G396:G407))*$Y$20+$AA$17) - SIN($AA$17)</f>
        <v>0.23675370090908104</v>
      </c>
      <c r="AB400" s="19">
        <f>+SIN((AVERAGE(H396:H407)+AVERAGE(H400:H403)*$AB$1)*($AA$19+AB399*$AA$18*AVERAGE(G396:G407))*$Y$20+$AA$17) - SIN($AA$17)+$AB$2</f>
        <v>0.31665920810390152</v>
      </c>
      <c r="AC400">
        <f t="shared" si="135"/>
        <v>0.22679999999999872</v>
      </c>
      <c r="AD400">
        <f t="shared" si="134"/>
        <v>0.59639200822451832</v>
      </c>
      <c r="AE400">
        <v>1</v>
      </c>
    </row>
    <row r="401" spans="1:31" x14ac:dyDescent="0.25">
      <c r="A401">
        <v>31.583333333333155</v>
      </c>
      <c r="B401" s="2">
        <v>1911.5833333333046</v>
      </c>
      <c r="C401">
        <f>+D401+($D$2+E401+F401)*SOI!A400*IF(B401&gt;$C$18, IF(B401&lt;$C$19,-1,1),1)</f>
        <v>-1.0633169514607459</v>
      </c>
      <c r="D401">
        <f>+$D$3*((1-$D$5)*SOI!D400+$D$5*SOI!D399) +   $D$4*((1-$D$5)*SOI!E400+$D$5*SOI!E399)</f>
        <v>0</v>
      </c>
      <c r="E401">
        <f t="shared" si="116"/>
        <v>3.776185155661075</v>
      </c>
      <c r="F401">
        <f t="shared" si="123"/>
        <v>2.1375385270160308E-2</v>
      </c>
      <c r="G401">
        <f t="shared" si="124"/>
        <v>3.7975605409312352</v>
      </c>
      <c r="H401" s="21">
        <f t="shared" si="125"/>
        <v>5.9574905169201026E-2</v>
      </c>
      <c r="I401" s="37">
        <f t="shared" si="117"/>
        <v>1.6913528765488803</v>
      </c>
      <c r="J401" s="1">
        <f t="shared" si="126"/>
        <v>-0.15736285128692337</v>
      </c>
      <c r="K401" s="1">
        <f t="shared" si="127"/>
        <v>9.7838545385830599E-4</v>
      </c>
      <c r="L401" s="1">
        <f t="shared" si="118"/>
        <v>5.3129608125335711E-3</v>
      </c>
      <c r="M401" s="1">
        <f t="shared" si="119"/>
        <v>0.65354781416415531</v>
      </c>
      <c r="N401" s="1">
        <f t="shared" si="120"/>
        <v>1.1006820160731326E-2</v>
      </c>
      <c r="O401" s="1">
        <f t="shared" si="121"/>
        <v>0.56752648160457253</v>
      </c>
      <c r="P401" s="1">
        <f t="shared" si="122"/>
        <v>-8.7214030109641679E-3</v>
      </c>
      <c r="Q401" s="1">
        <f t="shared" si="128"/>
        <v>3.599978282048335E-3</v>
      </c>
      <c r="R401" s="1">
        <f t="shared" si="129"/>
        <v>-1.8183215344177331E-3</v>
      </c>
      <c r="S401" s="1">
        <f t="shared" si="130"/>
        <v>1.5931753723459858E-2</v>
      </c>
      <c r="T401" s="1">
        <f t="shared" si="131"/>
        <v>3.1681108671233443E-2</v>
      </c>
      <c r="U401" s="1">
        <f t="shared" si="132"/>
        <v>0.16300955457585695</v>
      </c>
      <c r="V401" s="1">
        <f t="shared" si="133"/>
        <v>2.7001002950263354E-3</v>
      </c>
      <c r="Y401" s="20">
        <f>+$Z$20*SIGN(SOI!A400)*(ABS(SOI!A400))^$Y$2</f>
        <v>-0.31749008730272443</v>
      </c>
      <c r="Z401" s="20">
        <f t="shared" si="136"/>
        <v>-0.10583002910090812</v>
      </c>
      <c r="AA401" s="19">
        <f>+SIN((AVERAGE(H397:H408)+AVERAGE(H401:H404)/4)*($AA$19+AA400*$AA$18*AVERAGE(G397:G408))*$Y$20+$AA$17) - SIN($AA$17)</f>
        <v>0.31454433022391109</v>
      </c>
      <c r="AB401" s="19">
        <f>+SIN((AVERAGE(H397:H408)+AVERAGE(H401:H404)*$AB$1)*($AA$19+AB400*$AA$18*AVERAGE(G397:G408))*$Y$20+$AA$17) - SIN($AA$17)+$AB$2</f>
        <v>0.38778266482619678</v>
      </c>
      <c r="AC401">
        <f t="shared" si="135"/>
        <v>0.22739999999999871</v>
      </c>
      <c r="AD401">
        <f t="shared" si="134"/>
        <v>0.4203743593248192</v>
      </c>
      <c r="AE401">
        <v>1</v>
      </c>
    </row>
    <row r="402" spans="1:31" x14ac:dyDescent="0.25">
      <c r="A402">
        <v>31.666666666666487</v>
      </c>
      <c r="B402" s="2">
        <v>1911.6666666666379</v>
      </c>
      <c r="C402">
        <f>+D402+($D$2+E402+F402)*SOI!A401*IF(B402&gt;$C$18, IF(B402&lt;$C$19,-1,1),1)</f>
        <v>4.0086432990085035</v>
      </c>
      <c r="D402">
        <f>+$D$3*((1-$D$5)*SOI!D401+$D$5*SOI!D400) +   $D$4*((1-$D$5)*SOI!E401+$D$5*SOI!E400)</f>
        <v>0</v>
      </c>
      <c r="E402">
        <f t="shared" si="116"/>
        <v>19.286725467515453</v>
      </c>
      <c r="F402">
        <f t="shared" si="123"/>
        <v>-1.0656195629313474</v>
      </c>
      <c r="G402">
        <f t="shared" si="124"/>
        <v>18.221105904584107</v>
      </c>
      <c r="H402" s="21">
        <f t="shared" si="125"/>
        <v>0.94574612016096116</v>
      </c>
      <c r="I402" s="37">
        <f t="shared" si="117"/>
        <v>21.080959904403869</v>
      </c>
      <c r="J402" s="1">
        <f t="shared" si="126"/>
        <v>103.84320546091111</v>
      </c>
      <c r="K402" s="1">
        <f t="shared" si="127"/>
        <v>4.4749849966061968</v>
      </c>
      <c r="L402" s="1">
        <f t="shared" si="118"/>
        <v>-0.69235879055960892</v>
      </c>
      <c r="M402" s="1">
        <f t="shared" si="119"/>
        <v>-34.601671612837357</v>
      </c>
      <c r="N402" s="1">
        <f t="shared" si="120"/>
        <v>-0.1166204085686848</v>
      </c>
      <c r="O402" s="1">
        <f t="shared" si="121"/>
        <v>1.7180720209822455</v>
      </c>
      <c r="P402" s="1">
        <f t="shared" si="122"/>
        <v>0.10111558985668888</v>
      </c>
      <c r="Q402" s="1">
        <f t="shared" si="128"/>
        <v>2.019446175634986</v>
      </c>
      <c r="R402" s="1">
        <f t="shared" si="129"/>
        <v>-12.713327643263769</v>
      </c>
      <c r="S402" s="1">
        <f t="shared" si="130"/>
        <v>-2.1039355319611723</v>
      </c>
      <c r="T402" s="1">
        <f t="shared" si="131"/>
        <v>-12.49827865871616</v>
      </c>
      <c r="U402" s="1">
        <f t="shared" si="132"/>
        <v>-23.555969361723342</v>
      </c>
      <c r="V402" s="1">
        <f t="shared" si="133"/>
        <v>0.33168386728302229</v>
      </c>
      <c r="Y402" s="20">
        <f>+$Z$20*SIGN(SOI!A401)*(ABS(SOI!A401))^$Y$2</f>
        <v>0.28142487175965242</v>
      </c>
      <c r="Z402" s="20">
        <f t="shared" si="136"/>
        <v>7.7420955643964173E-2</v>
      </c>
      <c r="AA402" s="19">
        <f>+SIN((AVERAGE(H398:H409)+AVERAGE(H402:H405)/4)*($AA$19+AA401*$AA$18*AVERAGE(G398:G409))*$Y$20+$AA$17) - SIN($AA$17)</f>
        <v>0.52580538598106097</v>
      </c>
      <c r="AB402" s="19">
        <f>+SIN((AVERAGE(H398:H409)+AVERAGE(H402:H405)*$AB$1)*($AA$19+AB401*$AA$18*AVERAGE(G398:G409))*$Y$20+$AA$17) - SIN($AA$17)+$AB$2</f>
        <v>0.41231858486316703</v>
      </c>
      <c r="AC402">
        <f t="shared" si="135"/>
        <v>0.2279999999999987</v>
      </c>
      <c r="AD402">
        <f t="shared" si="134"/>
        <v>0.4483844303370968</v>
      </c>
      <c r="AE402">
        <v>1</v>
      </c>
    </row>
    <row r="403" spans="1:31" x14ac:dyDescent="0.25">
      <c r="A403">
        <v>31.749999999999819</v>
      </c>
      <c r="B403" s="2">
        <v>1911.7499999999711</v>
      </c>
      <c r="C403">
        <f>+D403+($D$2+E403+F403)*SOI!A402*IF(B403&gt;$C$18, IF(B403&lt;$C$19,-1,1),1)</f>
        <v>1.3854573205166159</v>
      </c>
      <c r="D403">
        <f>+$D$3*((1-$D$5)*SOI!D402+$D$5*SOI!D401) +   $D$4*((1-$D$5)*SOI!E402+$D$5*SOI!E401)</f>
        <v>0</v>
      </c>
      <c r="E403">
        <f t="shared" si="116"/>
        <v>6.9813909408915009</v>
      </c>
      <c r="F403">
        <f t="shared" si="123"/>
        <v>-5.4104338308421651E-2</v>
      </c>
      <c r="G403">
        <f t="shared" si="124"/>
        <v>6.927286602583079</v>
      </c>
      <c r="H403" s="21">
        <f t="shared" si="125"/>
        <v>0.24840996663444118</v>
      </c>
      <c r="I403" s="37">
        <f t="shared" si="117"/>
        <v>8.4029469831793708</v>
      </c>
      <c r="J403" s="1">
        <f t="shared" si="126"/>
        <v>1.3917356307370166</v>
      </c>
      <c r="K403" s="1">
        <f t="shared" si="127"/>
        <v>6.7475539331723284E-3</v>
      </c>
      <c r="L403" s="1">
        <f t="shared" si="118"/>
        <v>-2.5694759705063845E-2</v>
      </c>
      <c r="M403" s="1">
        <f t="shared" si="119"/>
        <v>-1.1634145726938367</v>
      </c>
      <c r="N403" s="1">
        <f t="shared" si="120"/>
        <v>3.0813762636413163E-2</v>
      </c>
      <c r="O403" s="1">
        <f t="shared" si="121"/>
        <v>5.0125183568893634</v>
      </c>
      <c r="P403" s="1">
        <f t="shared" si="122"/>
        <v>1.4081370966967123E-3</v>
      </c>
      <c r="Q403" s="1">
        <f t="shared" si="128"/>
        <v>-1.7940720313943455E-2</v>
      </c>
      <c r="R403" s="1">
        <f t="shared" si="129"/>
        <v>4.5020267823555456E-2</v>
      </c>
      <c r="S403" s="1">
        <f t="shared" si="130"/>
        <v>0.22158677849343675</v>
      </c>
      <c r="T403" s="1">
        <f t="shared" si="131"/>
        <v>-1.3532503998142464</v>
      </c>
      <c r="U403" s="1">
        <f t="shared" si="132"/>
        <v>-0.13075823274274645</v>
      </c>
      <c r="V403" s="1">
        <f t="shared" si="133"/>
        <v>-1.2204537971305931E-3</v>
      </c>
      <c r="Y403" s="20">
        <f>+$Z$20*SIGN(SOI!A402)*(ABS(SOI!A402))^$Y$2</f>
        <v>0.26832808247496454</v>
      </c>
      <c r="Z403" s="20">
        <f t="shared" si="136"/>
        <v>0.36655400700569957</v>
      </c>
      <c r="AA403" s="19">
        <f>+SIN((AVERAGE(H399:H410)+AVERAGE(H403:H406)/4)*($AA$19+AA402*$AA$18*AVERAGE(G399:G410))*$Y$20+$AA$17) - SIN($AA$17)</f>
        <v>0.6625309547742777</v>
      </c>
      <c r="AB403" s="19">
        <f>+SIN((AVERAGE(H399:H410)+AVERAGE(H403:H406)*$AB$1)*($AA$19+AB402*$AA$18*AVERAGE(G399:G410))*$Y$20+$AA$17) - SIN($AA$17)+$AB$2</f>
        <v>0.46183408551860111</v>
      </c>
      <c r="AC403">
        <f t="shared" si="135"/>
        <v>0.22859999999999869</v>
      </c>
      <c r="AD403">
        <f t="shared" si="134"/>
        <v>0.29597694776857814</v>
      </c>
      <c r="AE403">
        <v>1</v>
      </c>
    </row>
    <row r="404" spans="1:31" x14ac:dyDescent="0.25">
      <c r="A404">
        <v>31.833333333333151</v>
      </c>
      <c r="B404" s="2">
        <v>1911.8333333333044</v>
      </c>
      <c r="C404">
        <f>+D404+($D$2+E404+F404)*SOI!A403*IF(B404&gt;$C$18, IF(B404&lt;$C$19,-1,1),1)</f>
        <v>29.844909710340247</v>
      </c>
      <c r="D404">
        <f>+$D$3*((1-$D$5)*SOI!D403+$D$5*SOI!D402) +   $D$4*((1-$D$5)*SOI!E403+$D$5*SOI!E402)</f>
        <v>0</v>
      </c>
      <c r="E404">
        <f t="shared" si="116"/>
        <v>36.513169617030648</v>
      </c>
      <c r="F404">
        <f t="shared" si="123"/>
        <v>-0.98351519995892445</v>
      </c>
      <c r="G404">
        <f t="shared" si="124"/>
        <v>35.529654417071725</v>
      </c>
      <c r="H404" s="21">
        <f t="shared" si="125"/>
        <v>1.6624861477214807E-2</v>
      </c>
      <c r="I404" s="37">
        <f t="shared" si="117"/>
        <v>23.478238359367353</v>
      </c>
      <c r="J404" s="1">
        <f t="shared" si="126"/>
        <v>7.7188064020659226</v>
      </c>
      <c r="K404" s="1">
        <f t="shared" si="127"/>
        <v>19.200193547003689</v>
      </c>
      <c r="L404" s="1">
        <f t="shared" si="118"/>
        <v>-4.9215542501762202E-2</v>
      </c>
      <c r="M404" s="1">
        <f t="shared" si="119"/>
        <v>-2.3093726479748815</v>
      </c>
      <c r="N404" s="1">
        <f t="shared" si="120"/>
        <v>0.87388399765063385</v>
      </c>
      <c r="O404" s="1">
        <f t="shared" si="121"/>
        <v>33.726383703644537</v>
      </c>
      <c r="P404" s="1">
        <f t="shared" si="122"/>
        <v>0.31090854998791817</v>
      </c>
      <c r="Q404" s="1">
        <f t="shared" si="128"/>
        <v>-1.0099699404332421</v>
      </c>
      <c r="R404" s="1">
        <f t="shared" si="129"/>
        <v>7.0812598374532527</v>
      </c>
      <c r="S404" s="1">
        <f t="shared" si="130"/>
        <v>17.558474511391079</v>
      </c>
      <c r="T404" s="1">
        <f t="shared" si="131"/>
        <v>-17.440128509180251</v>
      </c>
      <c r="U404" s="1">
        <f t="shared" si="132"/>
        <v>-80.666024068127015</v>
      </c>
      <c r="V404" s="1">
        <f t="shared" si="133"/>
        <v>-7.6421951264864916</v>
      </c>
      <c r="Y404" s="20">
        <f>+$Z$20*SIGN(SOI!A403)*(ABS(SOI!A403))^$Y$2</f>
        <v>0.54990906678248186</v>
      </c>
      <c r="Z404" s="20">
        <f t="shared" si="136"/>
        <v>0.4687048944557935</v>
      </c>
      <c r="AA404" s="19">
        <f>+SIN((AVERAGE(H400:H411)+AVERAGE(H404:H407)/4)*($AA$19+AA403*$AA$18*AVERAGE(G400:G411))*$Y$20+$AA$17) - SIN($AA$17)</f>
        <v>0.6925831931874733</v>
      </c>
      <c r="AB404" s="19">
        <f>+SIN((AVERAGE(H400:H411)+AVERAGE(H404:H407)*$AB$1)*($AA$19+AB403*$AA$18*AVERAGE(G400:G411))*$Y$20+$AA$17) - SIN($AA$17)+$AB$2</f>
        <v>0.46333093098050598</v>
      </c>
      <c r="AC404">
        <f t="shared" si="135"/>
        <v>0.22919999999999868</v>
      </c>
      <c r="AD404">
        <f t="shared" si="134"/>
        <v>0.2238782987316798</v>
      </c>
      <c r="AE404">
        <v>1</v>
      </c>
    </row>
    <row r="405" spans="1:31" x14ac:dyDescent="0.25">
      <c r="A405">
        <v>31.916666666666483</v>
      </c>
      <c r="B405" s="2">
        <v>1911.9166666666376</v>
      </c>
      <c r="C405">
        <f>+D405+($D$2+E405+F405)*SOI!A404*IF(B405&gt;$C$18, IF(B405&lt;$C$19,-1,1),1)</f>
        <v>-444.18745493094883</v>
      </c>
      <c r="D405">
        <f>+$D$3*((1-$D$5)*SOI!D404+$D$5*SOI!D403) +   $D$4*((1-$D$5)*SOI!E404+$D$5*SOI!E403)</f>
        <v>0</v>
      </c>
      <c r="E405">
        <f t="shared" si="116"/>
        <v>-462.47332540597318</v>
      </c>
      <c r="F405">
        <f t="shared" si="123"/>
        <v>-0.22194014709853271</v>
      </c>
      <c r="G405">
        <f t="shared" si="124"/>
        <v>-462.69526555307169</v>
      </c>
      <c r="H405" s="21">
        <f t="shared" si="125"/>
        <v>-3.8453217283487016</v>
      </c>
      <c r="I405" s="37">
        <f t="shared" si="117"/>
        <v>115.34502517264492</v>
      </c>
      <c r="J405" s="1">
        <f t="shared" si="126"/>
        <v>-94.831729211064726</v>
      </c>
      <c r="K405" s="1">
        <f t="shared" si="127"/>
        <v>-26.936880715207128</v>
      </c>
      <c r="L405" s="1">
        <f t="shared" si="118"/>
        <v>-4.9170288116789453E-2</v>
      </c>
      <c r="M405" s="1">
        <f t="shared" si="119"/>
        <v>5.7751620960609165</v>
      </c>
      <c r="N405" s="1">
        <f t="shared" si="120"/>
        <v>-0.26533996565807572</v>
      </c>
      <c r="O405" s="1">
        <f t="shared" si="121"/>
        <v>-178.21002071417857</v>
      </c>
      <c r="P405" s="1">
        <f t="shared" si="122"/>
        <v>8.2625013103516248E-2</v>
      </c>
      <c r="Q405" s="1">
        <f t="shared" si="128"/>
        <v>-0.76688013954166423</v>
      </c>
      <c r="R405" s="1">
        <f t="shared" si="129"/>
        <v>26.415749273388652</v>
      </c>
      <c r="S405" s="1">
        <f t="shared" si="130"/>
        <v>-26.192021833998478</v>
      </c>
      <c r="T405" s="1">
        <f t="shared" si="131"/>
        <v>92.068803911883535</v>
      </c>
      <c r="U405" s="1">
        <f t="shared" si="132"/>
        <v>-105.31806916099056</v>
      </c>
      <c r="V405" s="1">
        <f t="shared" si="133"/>
        <v>0.61666014423933602</v>
      </c>
      <c r="Y405" s="20">
        <f>+$Z$20*SIGN(SOI!A404)*(ABS(SOI!A404))^$Y$2</f>
        <v>0.58787753410993426</v>
      </c>
      <c r="Z405" s="20">
        <f t="shared" si="136"/>
        <v>0.62826021116452602</v>
      </c>
      <c r="AA405" s="19">
        <f>+SIN((AVERAGE(H401:H412)+AVERAGE(H405:H408)/4)*($AA$19+AA404*$AA$18*AVERAGE(G401:G412))*$Y$20+$AA$17) - SIN($AA$17)</f>
        <v>0.70300600322519857</v>
      </c>
      <c r="AB405" s="19">
        <f>+SIN((AVERAGE(H401:H412)+AVERAGE(H405:H408)*$AB$1)*($AA$19+AB404*$AA$18*AVERAGE(G401:G412))*$Y$20+$AA$17) - SIN($AA$17)+$AB$2</f>
        <v>0.50930620628198642</v>
      </c>
      <c r="AC405">
        <f t="shared" si="135"/>
        <v>0.22979999999999867</v>
      </c>
      <c r="AD405">
        <f t="shared" si="134"/>
        <v>7.4745792060672556E-2</v>
      </c>
      <c r="AE405">
        <v>1</v>
      </c>
    </row>
    <row r="406" spans="1:31" x14ac:dyDescent="0.25">
      <c r="A406">
        <v>31.999999999999815</v>
      </c>
      <c r="B406" s="2">
        <v>1911.9999999999709</v>
      </c>
      <c r="C406">
        <f>+D406+($D$2+E406+F406)*SOI!A405*IF(B406&gt;$C$18, IF(B406&lt;$C$19,-1,1),1)</f>
        <v>1.467278909970734</v>
      </c>
      <c r="D406">
        <f>+$D$3*((1-$D$5)*SOI!D405+$D$5*SOI!D404) +   $D$4*((1-$D$5)*SOI!E405+$D$5*SOI!E404)</f>
        <v>0</v>
      </c>
      <c r="E406">
        <f t="shared" ref="E406:E469" si="137">$E$3*COS(2*PI()*(A406+$E$2)/$H$3)+$E$4*COS(2*PI()*(A406+$E$2)/$H$4)+$E$5*COS(2*PI()*(A406+$E$2)/$H$5)+$E$6*COS(2*PI()/$H$6*(A406+$E$2))+$E$7*COS(2*PI()/$H$7*(A406+$E$2))+$E$8*COS(2*PI()/$H$8*(A406+$E$2))+$E$9*COS(2*PI()/$H$9*(A406+$E$2))+$E$10*COS(2*PI()/$H$10*(A406+$E$2))+$E$11*COS(2*PI()/$H$11*(A406+$E$2))+$E$12*COS(2*PI()/$H$12*(A406+$E$2))+$E$13*COS(2*PI()/$H$13*(A406+$E$2))+$E$14*COS(2*PI()/$H$14*(A406+$E$2))+$E$15*COS(2*PI()/$H$15*(A406+$E$2))+$E$16*COS(2*PI()/$H$16*(A406+$E$2))+$E$17*COS(2*PI()/$H$17*(A406+$E$2))</f>
        <v>-3.5032228237189855</v>
      </c>
      <c r="F406">
        <f t="shared" si="123"/>
        <v>4.4498543785388138</v>
      </c>
      <c r="G406">
        <f t="shared" si="124"/>
        <v>0.9466315548198283</v>
      </c>
      <c r="H406" s="21">
        <f t="shared" si="125"/>
        <v>-1.8788977007980807</v>
      </c>
      <c r="I406" s="37">
        <f t="shared" ref="I406:I469" si="138">+(I$3*$E406+I$5*$F406)*COS(2*PI()*$A406*$A$9+I$4)</f>
        <v>1.216479985624318</v>
      </c>
      <c r="J406" s="1">
        <f t="shared" si="126"/>
        <v>24.186109852246751</v>
      </c>
      <c r="K406" s="1">
        <f t="shared" si="127"/>
        <v>0.33134228874784316</v>
      </c>
      <c r="L406" s="1">
        <f t="shared" ref="L406:L469" si="139">+(L$3*$E406+L$5*$F406)*COS(2*PI()*$A406*$A$9+L$4)^2</f>
        <v>2.6477963208480304</v>
      </c>
      <c r="M406" s="1">
        <f t="shared" ref="M406:M469" si="140">+(M$3*$E406+M$5*$F406)*COS(2*PI()*$A406*$A$7+M$4)</f>
        <v>-139.65948295531535</v>
      </c>
      <c r="N406" s="1">
        <f t="shared" ref="N406:N469" si="141">+(N$3*$E406+N$5*$F406)*COS(2*PI()*$A406*$A$8+N$4)</f>
        <v>-1.5191914777880429</v>
      </c>
      <c r="O406" s="1">
        <f t="shared" ref="O406:O469" si="142">+(O$3*$E406+O$5*$F406)*COS(2*PI()*$A406*$A$8+O$4)^2</f>
        <v>2.1567192533522698E-3</v>
      </c>
      <c r="P406" s="1">
        <f t="shared" ref="P406:P469" si="143">+(P$3*$E406+P$5*$F406)*COS(2*PI()*$A406*$A$7+P$4)^2</f>
        <v>-1.5595445671238983</v>
      </c>
      <c r="Q406" s="1">
        <f t="shared" si="128"/>
        <v>106.1802122148024</v>
      </c>
      <c r="R406" s="1">
        <f t="shared" si="129"/>
        <v>-38.573152298362643</v>
      </c>
      <c r="S406" s="1">
        <f t="shared" si="130"/>
        <v>-1.5815574448028311</v>
      </c>
      <c r="T406" s="1">
        <f t="shared" si="131"/>
        <v>6.0000630923837284E-2</v>
      </c>
      <c r="U406" s="1">
        <f t="shared" si="132"/>
        <v>20.965017874189375</v>
      </c>
      <c r="V406" s="1">
        <f t="shared" si="133"/>
        <v>-66.641072183147173</v>
      </c>
      <c r="Y406" s="20">
        <f>+$Z$20*SIGN(SOI!A405)*(ABS(SOI!A405))^$Y$2</f>
        <v>0.74699403260116215</v>
      </c>
      <c r="Z406" s="20">
        <f t="shared" si="136"/>
        <v>0.62716585460414886</v>
      </c>
      <c r="AA406" s="19">
        <f>+SIN((AVERAGE(H402:H413)+AVERAGE(H406:H409)/4)*($AA$19+AA405*$AA$18*AVERAGE(G402:G413))*$Y$20+$AA$17) - SIN($AA$17)</f>
        <v>0.61162989287896408</v>
      </c>
      <c r="AB406" s="19">
        <f>+SIN((AVERAGE(H402:H413)+AVERAGE(H406:H409)*$AB$1)*($AA$19+AB405*$AA$18*AVERAGE(G402:G413))*$Y$20+$AA$17) - SIN($AA$17)+$AB$2</f>
        <v>0.50182804124573011</v>
      </c>
      <c r="AC406">
        <f t="shared" si="135"/>
        <v>0.23039999999999866</v>
      </c>
      <c r="AD406">
        <f t="shared" si="134"/>
        <v>1.5535961725184788E-2</v>
      </c>
      <c r="AE406">
        <v>1</v>
      </c>
    </row>
    <row r="407" spans="1:31" x14ac:dyDescent="0.25">
      <c r="A407">
        <v>32.083333333333151</v>
      </c>
      <c r="B407" s="2">
        <v>1912.0833333333042</v>
      </c>
      <c r="C407">
        <f>+D407+($D$2+E407+F407)*SOI!A406*IF(B407&gt;$C$18, IF(B407&lt;$C$19,-1,1),1)</f>
        <v>23.427282026819835</v>
      </c>
      <c r="D407">
        <f>+$D$3*((1-$D$5)*SOI!D406+$D$5*SOI!D405) +   $D$4*((1-$D$5)*SOI!E406+$D$5*SOI!E405)</f>
        <v>0</v>
      </c>
      <c r="E407">
        <f t="shared" si="137"/>
        <v>27.992604637997999</v>
      </c>
      <c r="F407">
        <f t="shared" ref="F407:F470" si="144">$F$3*COS(2*PI()*(B407+$F$2)/$G$3)+$F$4*COS(2*PI()*(B407+$F$2)/$G$4)+$F$5*COS(2*PI()*(B407+$F$2)/$G$5)+$F$6*COS(2*PI()/$G$6*(B407+$F$2))+$F$7*COS(2*PI()/$G$7*(B407+$F$2))+$F$8*COS(2*PI()/$G$8*(B407+$F$2))+$F$9*COS(2*PI()/$G$9*(B407+$F$2))+$F$10*COS(2*PI()/$G$10*(B407+$F$2))+$F$11*COS(2*PI()/$G$11*(B407+$F$2))+$F$12*COS(2*PI()/$G$12*(B407+$F$2))+$F$13*COS(2*PI()/$G$13*(B407+$F$2))+$F$14*COS(2*PI()/$G$14*(B407+$F$2))+$F$15*COS(2*PI()/$G$15*(B407+$F$2))</f>
        <v>0.23303635817047491</v>
      </c>
      <c r="G407">
        <f t="shared" ref="G407:G470" si="145">+E407+F407</f>
        <v>28.225640996168476</v>
      </c>
      <c r="H407" s="21">
        <f t="shared" ref="H407:H470" si="146">+$H$19*SUM(I407:V407)</f>
        <v>-1.094122332632441</v>
      </c>
      <c r="I407" s="37">
        <f t="shared" si="138"/>
        <v>-35.118811967409741</v>
      </c>
      <c r="J407" s="1">
        <f t="shared" ref="J407:J470" si="147">+(J$3)*I407*M407</f>
        <v>-37.433774352151033</v>
      </c>
      <c r="K407" s="1">
        <f t="shared" ref="K407:K470" si="148">+(K$3)*L407*P407*O407</f>
        <v>0.68497590773151529</v>
      </c>
      <c r="L407" s="1">
        <f t="shared" si="139"/>
        <v>0.14041415547699598</v>
      </c>
      <c r="M407" s="1">
        <f t="shared" si="140"/>
        <v>-7.4874369646448828</v>
      </c>
      <c r="N407" s="1">
        <f t="shared" si="141"/>
        <v>5.489675410834139E-2</v>
      </c>
      <c r="O407" s="1">
        <f t="shared" si="142"/>
        <v>13.070674012760433</v>
      </c>
      <c r="P407" s="1">
        <f t="shared" si="143"/>
        <v>-1.0031492043597037E-2</v>
      </c>
      <c r="Q407" s="1">
        <f t="shared" ref="Q407:Q470" si="149">+(Q$3)*M407*N407</f>
        <v>-0.20570293551893359</v>
      </c>
      <c r="R407" s="1">
        <f t="shared" ref="R407:R470" si="150">+(R$3)*I407*N407*M407</f>
        <v>-2.1573314768276326</v>
      </c>
      <c r="S407" s="1">
        <f t="shared" ref="S407:S470" si="151">+(S$3)*I407*N407</f>
        <v>-1.6498861227962938</v>
      </c>
      <c r="T407" s="1">
        <f t="shared" ref="T407:T470" si="152">+(T$3)*L407*O407</f>
        <v>19.283528452619862</v>
      </c>
      <c r="U407" s="1">
        <f t="shared" ref="U407:U470" si="153">+(U$3)*P407*I407</f>
        <v>-3.8931203337169293</v>
      </c>
      <c r="V407" s="1">
        <f t="shared" ref="V407:V470" si="154">+(V$3)*P407*N407</f>
        <v>1.5489730789850003E-2</v>
      </c>
      <c r="Y407" s="20">
        <f>+$Z$20*SIGN(SOI!A406)*(ABS(SOI!A406))^$Y$2</f>
        <v>0.54662599710135007</v>
      </c>
      <c r="Z407" s="20">
        <f t="shared" si="136"/>
        <v>0.59733914314492875</v>
      </c>
      <c r="AA407" s="19">
        <f>+SIN((AVERAGE(H403:H414)+AVERAGE(H407:H410)/4)*($AA$19+AA406*$AA$18*AVERAGE(G403:G414))*$Y$20+$AA$17) - SIN($AA$17)</f>
        <v>0.68279316449028848</v>
      </c>
      <c r="AB407" s="19">
        <f>+SIN((AVERAGE(H403:H414)+AVERAGE(H407:H410)*$AB$1)*($AA$19+AB406*$AA$18*AVERAGE(G403:G414))*$Y$20+$AA$17) - SIN($AA$17)+$AB$2</f>
        <v>0.66582998655467573</v>
      </c>
      <c r="AC407">
        <f t="shared" si="135"/>
        <v>0.23099999999999865</v>
      </c>
      <c r="AD407">
        <f t="shared" si="134"/>
        <v>8.5454021345359732E-2</v>
      </c>
      <c r="AE407">
        <v>1</v>
      </c>
    </row>
    <row r="408" spans="1:31" x14ac:dyDescent="0.25">
      <c r="A408">
        <v>32.166666666666487</v>
      </c>
      <c r="B408" s="2">
        <v>1912.1666666666374</v>
      </c>
      <c r="C408">
        <f>+D408+($D$2+E408+F408)*SOI!A407*IF(B408&gt;$C$18, IF(B408&lt;$C$19,-1,1),1)</f>
        <v>2.5154876062430196</v>
      </c>
      <c r="D408">
        <f>+$D$3*((1-$D$5)*SOI!D407+$D$5*SOI!D406) +   $D$4*((1-$D$5)*SOI!E407+$D$5*SOI!E406)</f>
        <v>0</v>
      </c>
      <c r="E408">
        <f t="shared" si="137"/>
        <v>4.8302712584698568</v>
      </c>
      <c r="F408">
        <f t="shared" si="144"/>
        <v>-1.1846370465234513</v>
      </c>
      <c r="G408">
        <f t="shared" si="145"/>
        <v>3.6456342119464056</v>
      </c>
      <c r="H408" s="21">
        <f t="shared" si="146"/>
        <v>0.30986191431233112</v>
      </c>
      <c r="I408" s="37">
        <f t="shared" si="138"/>
        <v>-3.4500306561883791</v>
      </c>
      <c r="J408" s="1">
        <f t="shared" si="147"/>
        <v>10.628293766351762</v>
      </c>
      <c r="K408" s="1">
        <f t="shared" si="148"/>
        <v>1.4984757822829626</v>
      </c>
      <c r="L408" s="1">
        <f t="shared" si="139"/>
        <v>-0.14563140022310084</v>
      </c>
      <c r="M408" s="1">
        <f t="shared" si="140"/>
        <v>21.639637058479192</v>
      </c>
      <c r="N408" s="1">
        <f t="shared" si="141"/>
        <v>-0.90071581001770396</v>
      </c>
      <c r="O408" s="1">
        <f t="shared" si="142"/>
        <v>3.4354904052378266</v>
      </c>
      <c r="P408" s="1">
        <f t="shared" si="143"/>
        <v>8.0501704376711863E-2</v>
      </c>
      <c r="Q408" s="1">
        <f t="shared" si="149"/>
        <v>-9.7543515128012324</v>
      </c>
      <c r="R408" s="1">
        <f t="shared" si="150"/>
        <v>-10.049811850624993</v>
      </c>
      <c r="S408" s="1">
        <f t="shared" si="151"/>
        <v>2.6593667063362747</v>
      </c>
      <c r="T408" s="1">
        <f t="shared" si="152"/>
        <v>-5.2567992543213862</v>
      </c>
      <c r="U408" s="1">
        <f t="shared" si="153"/>
        <v>3.0691669177699916</v>
      </c>
      <c r="V408" s="1">
        <f t="shared" si="154"/>
        <v>2.0395038589586267</v>
      </c>
      <c r="Y408" s="20">
        <f>+$Z$20*SIGN(SOI!A407)*(ABS(SOI!A407))^$Y$2</f>
        <v>0.49839739973227404</v>
      </c>
      <c r="Z408" s="20">
        <f t="shared" si="136"/>
        <v>0.50065658001944024</v>
      </c>
      <c r="AA408" s="19">
        <f>+SIN((AVERAGE(H404:H415)+AVERAGE(H408:H411)/4)*($AA$19+AA407*$AA$18*AVERAGE(G404:G415))*$Y$20+$AA$17) - SIN($AA$17)</f>
        <v>0.66467254519917196</v>
      </c>
      <c r="AB408" s="19">
        <f>+SIN((AVERAGE(H404:H415)+AVERAGE(H408:H411)*$AB$1)*($AA$19+AB407*$AA$18*AVERAGE(G404:G415))*$Y$20+$AA$17) - SIN($AA$17)+$AB$2</f>
        <v>0.6790661208901192</v>
      </c>
      <c r="AC408">
        <f t="shared" si="135"/>
        <v>0.23159999999999864</v>
      </c>
      <c r="AD408">
        <f t="shared" ref="AD408:AD471" si="155">+ABS(Z408-AA408)</f>
        <v>0.16401596517973172</v>
      </c>
      <c r="AE408">
        <v>1</v>
      </c>
    </row>
    <row r="409" spans="1:31" x14ac:dyDescent="0.25">
      <c r="A409">
        <v>32.249999999999822</v>
      </c>
      <c r="B409" s="2">
        <v>1912.2499999999707</v>
      </c>
      <c r="C409">
        <f>+D409+($D$2+E409+F409)*SOI!A408*IF(B409&gt;$C$18, IF(B409&lt;$C$19,-1,1),1)</f>
        <v>9.4582416383043384</v>
      </c>
      <c r="D409">
        <f>+$D$3*((1-$D$5)*SOI!D408+$D$5*SOI!D407) +   $D$4*((1-$D$5)*SOI!E408+$D$5*SOI!E407)</f>
        <v>0</v>
      </c>
      <c r="E409">
        <f t="shared" si="137"/>
        <v>16.259671279383888</v>
      </c>
      <c r="F409">
        <f t="shared" si="144"/>
        <v>4.7641890106353113E-2</v>
      </c>
      <c r="G409">
        <f t="shared" si="145"/>
        <v>16.307313169490239</v>
      </c>
      <c r="H409" s="21">
        <f t="shared" si="146"/>
        <v>0.24109679741057513</v>
      </c>
      <c r="I409" s="37">
        <f t="shared" si="138"/>
        <v>0.74034664184397103</v>
      </c>
      <c r="J409" s="1">
        <f t="shared" si="147"/>
        <v>-1.3009580110957856E-2</v>
      </c>
      <c r="K409" s="1">
        <f t="shared" si="148"/>
        <v>2.218239968776951E-2</v>
      </c>
      <c r="L409" s="1">
        <f t="shared" si="139"/>
        <v>3.196030323772366E-3</v>
      </c>
      <c r="M409" s="1">
        <f t="shared" si="140"/>
        <v>0.12343477955553617</v>
      </c>
      <c r="N409" s="1">
        <f t="shared" si="141"/>
        <v>2.4266458610952502E-2</v>
      </c>
      <c r="O409" s="1">
        <f t="shared" si="142"/>
        <v>10.642650098242399</v>
      </c>
      <c r="P409" s="1">
        <f t="shared" si="143"/>
        <v>-1.7528589203286069E-2</v>
      </c>
      <c r="Q409" s="1">
        <f t="shared" si="149"/>
        <v>1.4990102085132913E-3</v>
      </c>
      <c r="R409" s="1">
        <f t="shared" si="150"/>
        <v>-3.314181404895024E-4</v>
      </c>
      <c r="S409" s="1">
        <f t="shared" si="151"/>
        <v>1.5374783154373963E-2</v>
      </c>
      <c r="T409" s="1">
        <f t="shared" si="152"/>
        <v>0.35738663104178897</v>
      </c>
      <c r="U409" s="1">
        <f t="shared" si="153"/>
        <v>0.14340838757153471</v>
      </c>
      <c r="V409" s="1">
        <f t="shared" si="154"/>
        <v>1.1964237742876084E-2</v>
      </c>
      <c r="Y409" s="20">
        <f>+$Z$20*SIGN(SOI!A408)*(ABS(SOI!A408))^$Y$2</f>
        <v>0.45694634322469646</v>
      </c>
      <c r="Z409" s="20">
        <f t="shared" si="136"/>
        <v>0.31844791431899017</v>
      </c>
      <c r="AA409" s="19">
        <f>+SIN((AVERAGE(H405:H416)+AVERAGE(H409:H412)/4)*($AA$19+AA408*$AA$18*AVERAGE(G405:G416))*$Y$20+$AA$17) - SIN($AA$17)</f>
        <v>0.69336962863822471</v>
      </c>
      <c r="AB409" s="19">
        <f>+SIN((AVERAGE(H405:H416)+AVERAGE(H409:H412)*$AB$1)*($AA$19+AB408*$AA$18*AVERAGE(G405:G416))*$Y$20+$AA$17) - SIN($AA$17)+$AB$2</f>
        <v>0.69497055163274979</v>
      </c>
      <c r="AC409">
        <f t="shared" ref="AC409:AC472" si="156">+AC408+$AC$22</f>
        <v>0.23219999999999863</v>
      </c>
      <c r="AD409">
        <f t="shared" si="155"/>
        <v>0.37492171431923454</v>
      </c>
      <c r="AE409">
        <v>1</v>
      </c>
    </row>
    <row r="410" spans="1:31" x14ac:dyDescent="0.25">
      <c r="A410">
        <v>32.333333333333158</v>
      </c>
      <c r="B410" s="2">
        <v>1912.3333333333039</v>
      </c>
      <c r="C410">
        <f>+D410+($D$2+E410+F410)*SOI!A409*IF(B410&gt;$C$18, IF(B410&lt;$C$19,-1,1),1)</f>
        <v>0</v>
      </c>
      <c r="D410">
        <f>+$D$3*((1-$D$5)*SOI!D409+$D$5*SOI!D408) +   $D$4*((1-$D$5)*SOI!E409+$D$5*SOI!E408)</f>
        <v>0</v>
      </c>
      <c r="E410">
        <f t="shared" si="137"/>
        <v>-2.0891291763643061</v>
      </c>
      <c r="F410">
        <f t="shared" si="144"/>
        <v>-1.0995094570484385</v>
      </c>
      <c r="G410">
        <f t="shared" si="145"/>
        <v>-3.1886386334127446</v>
      </c>
      <c r="H410" s="21">
        <f t="shared" si="146"/>
        <v>3.5606094640127706E-2</v>
      </c>
      <c r="I410" s="37">
        <f t="shared" si="138"/>
        <v>-2.3546047800014143</v>
      </c>
      <c r="J410" s="1">
        <f t="shared" si="147"/>
        <v>-8.155824280828881</v>
      </c>
      <c r="K410" s="1">
        <f t="shared" si="148"/>
        <v>-2.1321904785504509</v>
      </c>
      <c r="L410" s="1">
        <f t="shared" si="139"/>
        <v>-0.56116457665204278</v>
      </c>
      <c r="M410" s="1">
        <f t="shared" si="140"/>
        <v>-24.330958372148423</v>
      </c>
      <c r="N410" s="1">
        <f t="shared" si="141"/>
        <v>-0.60250965623374952</v>
      </c>
      <c r="O410" s="1">
        <f t="shared" si="142"/>
        <v>-0.17719196346405869</v>
      </c>
      <c r="P410" s="1">
        <f t="shared" si="143"/>
        <v>0.5763560317908013</v>
      </c>
      <c r="Q410" s="1">
        <f t="shared" si="149"/>
        <v>7.3364146756674229</v>
      </c>
      <c r="R410" s="1">
        <f t="shared" si="150"/>
        <v>5.1586785560526831</v>
      </c>
      <c r="S410" s="1">
        <f t="shared" si="151"/>
        <v>1.2140861932605012</v>
      </c>
      <c r="T410" s="1">
        <f t="shared" si="152"/>
        <v>1.0447488373293656</v>
      </c>
      <c r="U410" s="1">
        <f t="shared" si="153"/>
        <v>14.996894723952021</v>
      </c>
      <c r="V410" s="1">
        <f t="shared" si="154"/>
        <v>9.767569821832609</v>
      </c>
      <c r="Y410" s="20">
        <f>+$Z$20*SIGN(SOI!A409)*(ABS(SOI!A409))^$Y$2</f>
        <v>0</v>
      </c>
      <c r="Z410" s="20">
        <f t="shared" si="136"/>
        <v>5.4335882257331915E-2</v>
      </c>
      <c r="AA410" s="19">
        <f>+SIN((AVERAGE(H406:H417)+AVERAGE(H410:H413)/4)*($AA$19+AA409*$AA$18*AVERAGE(G406:G417))*$Y$20+$AA$17) - SIN($AA$17)</f>
        <v>2.5463514449852287E-2</v>
      </c>
      <c r="AB410" s="19">
        <f>+SIN((AVERAGE(H406:H417)+AVERAGE(H410:H413)*$AB$1)*($AA$19+AB409*$AA$18*AVERAGE(G406:G417))*$Y$20+$AA$17) - SIN($AA$17)+$AB$2</f>
        <v>1.2605960262807581E-3</v>
      </c>
      <c r="AC410">
        <f t="shared" si="156"/>
        <v>0.23279999999999862</v>
      </c>
      <c r="AD410">
        <f t="shared" si="155"/>
        <v>2.8872367807479628E-2</v>
      </c>
      <c r="AE410">
        <v>1</v>
      </c>
    </row>
    <row r="411" spans="1:31" x14ac:dyDescent="0.25">
      <c r="A411">
        <v>32.416666666666494</v>
      </c>
      <c r="B411" s="2">
        <v>1912.4166666666372</v>
      </c>
      <c r="C411">
        <f>+D411+($D$2+E411+F411)*SOI!A410*IF(B411&gt;$C$18, IF(B411&lt;$C$19,-1,1),1)</f>
        <v>-1.3170031216955793</v>
      </c>
      <c r="D411">
        <f>+$D$3*((1-$D$5)*SOI!D410+$D$5*SOI!D409) +   $D$4*((1-$D$5)*SOI!E410+$D$5*SOI!E409)</f>
        <v>0</v>
      </c>
      <c r="E411">
        <f t="shared" si="137"/>
        <v>5.5135221551874496</v>
      </c>
      <c r="F411">
        <f t="shared" si="144"/>
        <v>-2.6009148122535297E-2</v>
      </c>
      <c r="G411">
        <f t="shared" si="145"/>
        <v>5.4875130070649139</v>
      </c>
      <c r="H411" s="21">
        <f t="shared" si="146"/>
        <v>0.14600708356429123</v>
      </c>
      <c r="I411" s="37">
        <f t="shared" si="138"/>
        <v>6.9113210441411299</v>
      </c>
      <c r="J411" s="1">
        <f t="shared" si="147"/>
        <v>0.79865384188896305</v>
      </c>
      <c r="K411" s="1">
        <f t="shared" si="148"/>
        <v>4.9737197462646938E-3</v>
      </c>
      <c r="L411" s="1">
        <f t="shared" si="139"/>
        <v>-1.5754899553124643E-2</v>
      </c>
      <c r="M411" s="1">
        <f t="shared" si="140"/>
        <v>-0.81172121115202844</v>
      </c>
      <c r="N411" s="1">
        <f t="shared" si="141"/>
        <v>1.2182122228224762E-3</v>
      </c>
      <c r="O411" s="1">
        <f t="shared" si="142"/>
        <v>1.1505365735787978</v>
      </c>
      <c r="P411" s="1">
        <f t="shared" si="143"/>
        <v>7.3750395760071776E-3</v>
      </c>
      <c r="Q411" s="1">
        <f t="shared" si="149"/>
        <v>-4.9486927549517441E-4</v>
      </c>
      <c r="R411" s="1">
        <f t="shared" si="150"/>
        <v>1.0213818431142848E-3</v>
      </c>
      <c r="S411" s="1">
        <f t="shared" si="151"/>
        <v>7.2052906996493693E-3</v>
      </c>
      <c r="T411" s="1">
        <f t="shared" si="152"/>
        <v>-0.19045557715854133</v>
      </c>
      <c r="U411" s="1">
        <f t="shared" si="153"/>
        <v>-0.56327166035034204</v>
      </c>
      <c r="V411" s="1">
        <f t="shared" si="154"/>
        <v>-2.5270799265657875E-4</v>
      </c>
      <c r="Y411" s="20">
        <f>+$Z$20*SIGN(SOI!A410)*(ABS(SOI!A410))^$Y$2</f>
        <v>-0.29393869645270071</v>
      </c>
      <c r="Z411" s="20">
        <f t="shared" si="136"/>
        <v>-0.16122509345558422</v>
      </c>
      <c r="AA411" s="19">
        <f>+SIN((AVERAGE(H407:H418)+AVERAGE(H411:H414)/4)*($AA$19+AA410*$AA$18*AVERAGE(G407:G418))*$Y$20+$AA$17) - SIN($AA$17)</f>
        <v>-0.3394416775150913</v>
      </c>
      <c r="AB411" s="19">
        <f>+SIN((AVERAGE(H407:H418)+AVERAGE(H411:H414)*$AB$1)*($AA$19+AB410*$AA$18*AVERAGE(G407:G418))*$Y$20+$AA$17) - SIN($AA$17)+$AB$2</f>
        <v>-0.52981459174109291</v>
      </c>
      <c r="AC411">
        <f t="shared" si="156"/>
        <v>0.23339999999999861</v>
      </c>
      <c r="AD411">
        <f t="shared" si="155"/>
        <v>0.17821658405950708</v>
      </c>
      <c r="AE411">
        <v>1</v>
      </c>
    </row>
    <row r="412" spans="1:31" x14ac:dyDescent="0.25">
      <c r="A412">
        <v>32.499999999999829</v>
      </c>
      <c r="B412" s="2">
        <v>1912.4999999999704</v>
      </c>
      <c r="C412">
        <f>+D412+($D$2+E412+F412)*SOI!A411*IF(B412&gt;$C$18, IF(B412&lt;$C$19,-1,1),1)</f>
        <v>1.2585407715393777</v>
      </c>
      <c r="D412">
        <f>+$D$3*((1-$D$5)*SOI!D411+$D$5*SOI!D410) +   $D$4*((1-$D$5)*SOI!E411+$D$5*SOI!E410)</f>
        <v>0</v>
      </c>
      <c r="E412">
        <f t="shared" si="137"/>
        <v>-12.468834603306025</v>
      </c>
      <c r="F412">
        <f t="shared" si="144"/>
        <v>-0.11657311208775178</v>
      </c>
      <c r="G412">
        <f t="shared" si="145"/>
        <v>-12.585407715393776</v>
      </c>
      <c r="H412" s="21">
        <f t="shared" si="146"/>
        <v>-0.60628155861326782</v>
      </c>
      <c r="I412" s="37">
        <f t="shared" si="138"/>
        <v>-12.064563921310224</v>
      </c>
      <c r="J412" s="1">
        <f t="shared" si="147"/>
        <v>-6.0331637364500414</v>
      </c>
      <c r="K412" s="1">
        <f t="shared" si="148"/>
        <v>-1.3652764332641716E-2</v>
      </c>
      <c r="L412" s="1">
        <f t="shared" si="139"/>
        <v>-2.625633297819541E-2</v>
      </c>
      <c r="M412" s="1">
        <f t="shared" si="140"/>
        <v>-3.5127145530359307</v>
      </c>
      <c r="N412" s="1">
        <f t="shared" si="141"/>
        <v>6.1478508990515025E-2</v>
      </c>
      <c r="O412" s="1">
        <f t="shared" si="142"/>
        <v>-10.724379385442225</v>
      </c>
      <c r="P412" s="1">
        <f t="shared" si="143"/>
        <v>1.3032071833929556E-3</v>
      </c>
      <c r="Q412" s="1">
        <f t="shared" si="149"/>
        <v>-0.10807539459349925</v>
      </c>
      <c r="R412" s="1">
        <f t="shared" si="150"/>
        <v>-0.38938124878749791</v>
      </c>
      <c r="S412" s="1">
        <f t="shared" si="151"/>
        <v>-0.63474960946504799</v>
      </c>
      <c r="T412" s="1">
        <f t="shared" si="152"/>
        <v>2.958583752795878</v>
      </c>
      <c r="U412" s="1">
        <f t="shared" si="153"/>
        <v>0.17374710331736629</v>
      </c>
      <c r="V412" s="1">
        <f t="shared" si="154"/>
        <v>-2.2535565552393145E-3</v>
      </c>
      <c r="Y412" s="20">
        <f>+$Z$20*SIGN(SOI!A411)*(ABS(SOI!A411))^$Y$2</f>
        <v>-0.18973658391405196</v>
      </c>
      <c r="Z412" s="20">
        <f t="shared" ref="Z412:Z475" si="157">+AVERAGE(Y411:Y413)</f>
        <v>-0.28771617978065889</v>
      </c>
      <c r="AA412" s="19">
        <f>+SIN((AVERAGE(H408:H419)+AVERAGE(H412:H415)/4)*($AA$19+AA411*$AA$18*AVERAGE(G408:G419))*$Y$20+$AA$17) - SIN($AA$17)</f>
        <v>-0.35329744029403598</v>
      </c>
      <c r="AB412" s="19">
        <f>+SIN((AVERAGE(H408:H419)+AVERAGE(H412:H415)*$AB$1)*($AA$19+AB411*$AA$18*AVERAGE(G408:G419))*$Y$20+$AA$17) - SIN($AA$17)+$AB$2</f>
        <v>-0.58465410220196701</v>
      </c>
      <c r="AC412">
        <f t="shared" si="156"/>
        <v>0.2339999999999986</v>
      </c>
      <c r="AD412">
        <f t="shared" si="155"/>
        <v>6.5581260513377093E-2</v>
      </c>
      <c r="AE412">
        <v>1</v>
      </c>
    </row>
    <row r="413" spans="1:31" x14ac:dyDescent="0.25">
      <c r="A413">
        <v>32.583333333333165</v>
      </c>
      <c r="B413" s="2">
        <v>1912.5833333333037</v>
      </c>
      <c r="C413">
        <f>+D413+($D$2+E413+F413)*SOI!A412*IF(B413&gt;$C$18, IF(B413&lt;$C$19,-1,1),1)</f>
        <v>1.4506719407557525</v>
      </c>
      <c r="D413">
        <f>+$D$3*((1-$D$5)*SOI!D412+$D$5*SOI!D411) +   $D$4*((1-$D$5)*SOI!E412+$D$5*SOI!E411)</f>
        <v>0</v>
      </c>
      <c r="E413">
        <f t="shared" si="137"/>
        <v>-3.648055237163085</v>
      </c>
      <c r="F413">
        <f t="shared" si="144"/>
        <v>2.1375385273704084E-2</v>
      </c>
      <c r="G413">
        <f t="shared" si="145"/>
        <v>-3.626679851889381</v>
      </c>
      <c r="H413" s="21">
        <f t="shared" si="146"/>
        <v>-6.944030861327137E-2</v>
      </c>
      <c r="I413" s="37">
        <f t="shared" si="138"/>
        <v>-0.580571598222415</v>
      </c>
      <c r="J413" s="1">
        <f t="shared" si="147"/>
        <v>2.4063763147179965E-2</v>
      </c>
      <c r="K413" s="1">
        <f t="shared" si="148"/>
        <v>-8.907198884606814E-5</v>
      </c>
      <c r="L413" s="1">
        <f t="shared" si="139"/>
        <v>2.7312899848889988E-4</v>
      </c>
      <c r="M413" s="1">
        <f t="shared" si="140"/>
        <v>0.29115022825458736</v>
      </c>
      <c r="N413" s="1">
        <f t="shared" si="141"/>
        <v>-2.2579680653236164E-2</v>
      </c>
      <c r="O413" s="1">
        <f t="shared" si="142"/>
        <v>-3.1602209047861067</v>
      </c>
      <c r="P413" s="1">
        <f t="shared" si="143"/>
        <v>-2.7736713958204234E-3</v>
      </c>
      <c r="Q413" s="1">
        <f t="shared" si="149"/>
        <v>-3.2899975454311631E-3</v>
      </c>
      <c r="R413" s="1">
        <f t="shared" si="150"/>
        <v>-5.7041105658039418E-4</v>
      </c>
      <c r="S413" s="1">
        <f t="shared" si="151"/>
        <v>1.1218662135590597E-2</v>
      </c>
      <c r="T413" s="1">
        <f t="shared" si="152"/>
        <v>-9.0690726565611935E-3</v>
      </c>
      <c r="U413" s="1">
        <f t="shared" si="153"/>
        <v>-1.7795216366601189E-2</v>
      </c>
      <c r="V413" s="1">
        <f t="shared" si="154"/>
        <v>-1.7615885278173861E-3</v>
      </c>
      <c r="Y413" s="20">
        <f>+$Z$20*SIGN(SOI!A412)*(ABS(SOI!A412))^$Y$2</f>
        <v>-0.37947325897522405</v>
      </c>
      <c r="Z413" s="20">
        <f t="shared" si="157"/>
        <v>-0.12973663932892407</v>
      </c>
      <c r="AA413" s="19">
        <f>+SIN((AVERAGE(H409:H420)+AVERAGE(H413:H416)/4)*($AA$19+AA412*$AA$18*AVERAGE(G409:G420))*$Y$20+$AA$17) - SIN($AA$17)</f>
        <v>3.5117417885292268E-2</v>
      </c>
      <c r="AB413" s="19">
        <f>+SIN((AVERAGE(H409:H420)+AVERAGE(H413:H416)*$AB$1)*($AA$19+AB412*$AA$18*AVERAGE(G409:G420))*$Y$20+$AA$17) - SIN($AA$17)+$AB$2</f>
        <v>-0.37717097306084724</v>
      </c>
      <c r="AC413">
        <f t="shared" si="156"/>
        <v>0.23459999999999859</v>
      </c>
      <c r="AD413">
        <f t="shared" si="155"/>
        <v>0.16485405721421634</v>
      </c>
      <c r="AE413">
        <v>1</v>
      </c>
    </row>
    <row r="414" spans="1:31" x14ac:dyDescent="0.25">
      <c r="A414">
        <v>32.666666666666501</v>
      </c>
      <c r="B414" s="2">
        <v>1912.666666666637</v>
      </c>
      <c r="C414">
        <f>+D414+($D$2+E414+F414)*SOI!A413*IF(B414&gt;$C$18, IF(B414&lt;$C$19,-1,1),1)</f>
        <v>-2.2128553116031213</v>
      </c>
      <c r="D414">
        <f>+$D$3*((1-$D$5)*SOI!D413+$D$5*SOI!D412) +   $D$4*((1-$D$5)*SOI!E413+$D$5*SOI!E412)</f>
        <v>0</v>
      </c>
      <c r="E414">
        <f t="shared" si="137"/>
        <v>-23.52166167711254</v>
      </c>
      <c r="F414">
        <f t="shared" si="144"/>
        <v>-1.0656195629221439</v>
      </c>
      <c r="G414">
        <f t="shared" si="145"/>
        <v>-24.587281240034685</v>
      </c>
      <c r="H414" s="21">
        <f t="shared" si="146"/>
        <v>-2.4133386862937378</v>
      </c>
      <c r="I414" s="37">
        <f t="shared" si="138"/>
        <v>17.529311014035372</v>
      </c>
      <c r="J414" s="1">
        <f t="shared" si="147"/>
        <v>-19.134854974779138</v>
      </c>
      <c r="K414" s="1">
        <f t="shared" si="148"/>
        <v>-45.115452936401205</v>
      </c>
      <c r="L414" s="1">
        <f t="shared" si="139"/>
        <v>-0.43642771807603709</v>
      </c>
      <c r="M414" s="1">
        <f t="shared" si="140"/>
        <v>7.6677810839798317</v>
      </c>
      <c r="N414" s="1">
        <f t="shared" si="141"/>
        <v>0.74248939712240192</v>
      </c>
      <c r="O414" s="1">
        <f t="shared" si="142"/>
        <v>-5.825331945814086</v>
      </c>
      <c r="P414" s="1">
        <f t="shared" si="143"/>
        <v>0.47697040255079826</v>
      </c>
      <c r="Q414" s="1">
        <f t="shared" si="149"/>
        <v>2.8491847103542471</v>
      </c>
      <c r="R414" s="1">
        <f t="shared" si="150"/>
        <v>-14.914957722784958</v>
      </c>
      <c r="S414" s="1">
        <f t="shared" si="151"/>
        <v>11.138394358418422</v>
      </c>
      <c r="T414" s="1">
        <f t="shared" si="152"/>
        <v>26.712259843392381</v>
      </c>
      <c r="U414" s="1">
        <f t="shared" si="153"/>
        <v>-92.395060900490719</v>
      </c>
      <c r="V414" s="1">
        <f t="shared" si="154"/>
        <v>-9.9612389261941789</v>
      </c>
      <c r="Y414" s="20">
        <f>+$Z$20*SIGN(SOI!A413)*(ABS(SOI!A413))^$Y$2</f>
        <v>0.17999992490250386</v>
      </c>
      <c r="Z414" s="20">
        <f t="shared" si="157"/>
        <v>-0.1386021113759548</v>
      </c>
      <c r="AA414" s="19">
        <f>+SIN((AVERAGE(H410:H421)+AVERAGE(H414:H417)/4)*($AA$19+AA413*$AA$18*AVERAGE(G410:G421))*$Y$20+$AA$17) - SIN($AA$17)</f>
        <v>-0.5106200298663448</v>
      </c>
      <c r="AB414" s="19">
        <f>+SIN((AVERAGE(H410:H421)+AVERAGE(H414:H417)*$AB$1)*($AA$19+AB413*$AA$18*AVERAGE(G410:G421))*$Y$20+$AA$17) - SIN($AA$17)+$AB$2</f>
        <v>-0.35556110669753349</v>
      </c>
      <c r="AC414">
        <f t="shared" si="156"/>
        <v>0.23519999999999858</v>
      </c>
      <c r="AD414">
        <f t="shared" si="155"/>
        <v>0.37201791849039001</v>
      </c>
      <c r="AE414">
        <v>1</v>
      </c>
    </row>
    <row r="415" spans="1:31" x14ac:dyDescent="0.25">
      <c r="A415">
        <v>32.749999999999837</v>
      </c>
      <c r="B415" s="2">
        <v>1912.7499999999702</v>
      </c>
      <c r="C415">
        <f>+D415+($D$2+E415+F415)*SOI!A414*IF(B415&gt;$C$18, IF(B415&lt;$C$19,-1,1),1)</f>
        <v>0.8603161967009092</v>
      </c>
      <c r="D415">
        <f>+$D$3*((1-$D$5)*SOI!D414+$D$5*SOI!D413) +   $D$4*((1-$D$5)*SOI!E414+$D$5*SOI!E413)</f>
        <v>0</v>
      </c>
      <c r="E415">
        <f t="shared" si="137"/>
        <v>-6.5637125593794678</v>
      </c>
      <c r="F415">
        <f t="shared" si="144"/>
        <v>-5.4104338319833412E-2</v>
      </c>
      <c r="G415">
        <f t="shared" si="145"/>
        <v>-6.617816897699301</v>
      </c>
      <c r="H415" s="21">
        <f t="shared" si="146"/>
        <v>0.10799110618555353</v>
      </c>
      <c r="I415" s="37">
        <f t="shared" si="138"/>
        <v>8.1114889995360677</v>
      </c>
      <c r="J415" s="1">
        <f t="shared" si="147"/>
        <v>-1.6287828469719356</v>
      </c>
      <c r="K415" s="1">
        <f t="shared" si="148"/>
        <v>-9.9753612556229502E-3</v>
      </c>
      <c r="L415" s="1">
        <f t="shared" si="139"/>
        <v>-3.7871911138950227E-2</v>
      </c>
      <c r="M415" s="1">
        <f t="shared" si="140"/>
        <v>1.4104963942866242</v>
      </c>
      <c r="N415" s="1">
        <f t="shared" si="141"/>
        <v>9.4087736903284737E-3</v>
      </c>
      <c r="O415" s="1">
        <f t="shared" si="142"/>
        <v>-0.26785137634615996</v>
      </c>
      <c r="P415" s="1">
        <f t="shared" si="143"/>
        <v>2.6431185376787011E-2</v>
      </c>
      <c r="Q415" s="1">
        <f t="shared" si="149"/>
        <v>6.6414918874759228E-3</v>
      </c>
      <c r="R415" s="1">
        <f t="shared" si="150"/>
        <v>-1.6088027688037396E-2</v>
      </c>
      <c r="S415" s="1">
        <f t="shared" si="151"/>
        <v>6.5313219708485998E-2</v>
      </c>
      <c r="T415" s="1">
        <f t="shared" si="152"/>
        <v>0.10658319415116925</v>
      </c>
      <c r="U415" s="1">
        <f t="shared" si="153"/>
        <v>-2.3692435288049696</v>
      </c>
      <c r="V415" s="1">
        <f t="shared" si="154"/>
        <v>-6.9948971535870007E-3</v>
      </c>
      <c r="Y415" s="20">
        <f>+$Z$20*SIGN(SOI!A414)*(ABS(SOI!A414))^$Y$2</f>
        <v>-0.21633300005514419</v>
      </c>
      <c r="Z415" s="20">
        <f t="shared" si="157"/>
        <v>6.7888949547607352E-2</v>
      </c>
      <c r="AA415" s="19">
        <f>+SIN((AVERAGE(H411:H422)+AVERAGE(H415:H418)/4)*($AA$19+AA414*$AA$18*AVERAGE(G411:G422))*$Y$20+$AA$17) - SIN($AA$17)</f>
        <v>-0.9592486480123914</v>
      </c>
      <c r="AB415" s="19">
        <f>+SIN((AVERAGE(H411:H422)+AVERAGE(H415:H418)*$AB$1)*($AA$19+AB414*$AA$18*AVERAGE(G411:G422))*$Y$20+$AA$17) - SIN($AA$17)+$AB$2</f>
        <v>-0.34234498521042622</v>
      </c>
      <c r="AC415">
        <f t="shared" si="156"/>
        <v>0.23579999999999857</v>
      </c>
      <c r="AD415">
        <f t="shared" si="155"/>
        <v>1.0271375975599988</v>
      </c>
      <c r="AE415">
        <v>1</v>
      </c>
    </row>
    <row r="416" spans="1:31" x14ac:dyDescent="0.25">
      <c r="A416">
        <v>32.833333333333172</v>
      </c>
      <c r="B416" s="2">
        <v>1912.8333333333035</v>
      </c>
      <c r="C416">
        <f>+D416+($D$2+E416+F416)*SOI!A415*IF(B416&gt;$C$18, IF(B416&lt;$C$19,-1,1),1)</f>
        <v>-6.7839268153118262</v>
      </c>
      <c r="D416">
        <f>+$D$3*((1-$D$5)*SOI!D415+$D$5*SOI!D414) +   $D$4*((1-$D$5)*SOI!E415+$D$5*SOI!E414)</f>
        <v>0</v>
      </c>
      <c r="E416">
        <f t="shared" si="137"/>
        <v>-41.41602739576134</v>
      </c>
      <c r="F416">
        <f t="shared" si="144"/>
        <v>-0.98351519993757097</v>
      </c>
      <c r="G416">
        <f t="shared" si="145"/>
        <v>-42.399542595698911</v>
      </c>
      <c r="H416" s="21">
        <f t="shared" si="146"/>
        <v>-3.2897994722332213</v>
      </c>
      <c r="I416" s="37">
        <f t="shared" si="138"/>
        <v>45.353723555117213</v>
      </c>
      <c r="J416" s="1">
        <f t="shared" si="147"/>
        <v>-212.1660072994396</v>
      </c>
      <c r="K416" s="1">
        <f t="shared" si="148"/>
        <v>-62.33063898814671</v>
      </c>
      <c r="L416" s="1">
        <f t="shared" si="139"/>
        <v>-0.32516640027777105</v>
      </c>
      <c r="M416" s="1">
        <f t="shared" si="140"/>
        <v>32.860353551888238</v>
      </c>
      <c r="N416" s="1">
        <f t="shared" si="141"/>
        <v>-0.38141594849827487</v>
      </c>
      <c r="O416" s="1">
        <f t="shared" si="142"/>
        <v>-26.458100760405429</v>
      </c>
      <c r="P416" s="1">
        <f t="shared" si="143"/>
        <v>0.19473156846482387</v>
      </c>
      <c r="Q416" s="1">
        <f t="shared" si="149"/>
        <v>-6.2723707961701205</v>
      </c>
      <c r="R416" s="1">
        <f t="shared" si="150"/>
        <v>84.953494440348635</v>
      </c>
      <c r="S416" s="1">
        <f t="shared" si="151"/>
        <v>-14.80400709541434</v>
      </c>
      <c r="T416" s="1">
        <f t="shared" si="152"/>
        <v>90.394489548238866</v>
      </c>
      <c r="U416" s="1">
        <f t="shared" si="153"/>
        <v>-97.598195794747639</v>
      </c>
      <c r="V416" s="1">
        <f t="shared" si="154"/>
        <v>2.0891368073810526</v>
      </c>
      <c r="Y416" s="20">
        <f>+$Z$20*SIGN(SOI!A415)*(ABS(SOI!A415))^$Y$2</f>
        <v>0.23999992379546239</v>
      </c>
      <c r="Z416" s="20">
        <f t="shared" si="157"/>
        <v>-0.13211100811627366</v>
      </c>
      <c r="AA416" s="19">
        <f>+SIN((AVERAGE(H412:H423)+AVERAGE(H416:H419)/4)*($AA$19+AA415*$AA$18*AVERAGE(G412:G423))*$Y$20+$AA$17) - SIN($AA$17)</f>
        <v>-0.93258401211083863</v>
      </c>
      <c r="AB416" s="19">
        <f>+SIN((AVERAGE(H412:H423)+AVERAGE(H416:H419)*$AB$1)*($AA$19+AB415*$AA$18*AVERAGE(G412:G423))*$Y$20+$AA$17) - SIN($AA$17)+$AB$2</f>
        <v>-0.3251550422891139</v>
      </c>
      <c r="AC416">
        <f t="shared" si="156"/>
        <v>0.23639999999999856</v>
      </c>
      <c r="AD416">
        <f t="shared" si="155"/>
        <v>0.800473003994565</v>
      </c>
      <c r="AE416">
        <v>1</v>
      </c>
    </row>
    <row r="417" spans="1:31" x14ac:dyDescent="0.25">
      <c r="A417">
        <v>32.916666666666508</v>
      </c>
      <c r="B417" s="2">
        <v>1912.9166666666367</v>
      </c>
      <c r="C417">
        <f>+D417+($D$2+E417+F417)*SOI!A416*IF(B417&gt;$C$18, IF(B417&lt;$C$19,-1,1),1)</f>
        <v>-238.22209511628503</v>
      </c>
      <c r="D417">
        <f>+$D$3*((1-$D$5)*SOI!D416+$D$5*SOI!D415) +   $D$4*((1-$D$5)*SOI!E416+$D$5*SOI!E415)</f>
        <v>0</v>
      </c>
      <c r="E417">
        <f t="shared" si="137"/>
        <v>486.38948120080391</v>
      </c>
      <c r="F417">
        <f t="shared" si="144"/>
        <v>-0.22194014716098698</v>
      </c>
      <c r="G417">
        <f t="shared" si="145"/>
        <v>486.16754105364294</v>
      </c>
      <c r="H417" s="21">
        <f t="shared" si="146"/>
        <v>8.5320134712879661</v>
      </c>
      <c r="I417" s="37">
        <f t="shared" si="138"/>
        <v>-175.28875291236565</v>
      </c>
      <c r="J417" s="1">
        <f t="shared" si="147"/>
        <v>83.583412448184845</v>
      </c>
      <c r="K417" s="1">
        <f t="shared" si="148"/>
        <v>3.5360739198516619E-7</v>
      </c>
      <c r="L417" s="1">
        <f t="shared" si="139"/>
        <v>-2.6989895296856646E-5</v>
      </c>
      <c r="M417" s="1">
        <f t="shared" si="140"/>
        <v>3.3494648423489535</v>
      </c>
      <c r="N417" s="1">
        <f t="shared" si="141"/>
        <v>-0.6630393565366729</v>
      </c>
      <c r="O417" s="1">
        <f t="shared" si="142"/>
        <v>475.5805737086622</v>
      </c>
      <c r="P417" s="1">
        <f t="shared" si="143"/>
        <v>7.4044898296920512E-7</v>
      </c>
      <c r="Q417" s="1">
        <f t="shared" si="149"/>
        <v>-1.1114127512838001</v>
      </c>
      <c r="R417" s="1">
        <f t="shared" si="150"/>
        <v>-58.178966405505605</v>
      </c>
      <c r="S417" s="1">
        <f t="shared" si="151"/>
        <v>99.462837913913575</v>
      </c>
      <c r="T417" s="1">
        <f t="shared" si="152"/>
        <v>-0.13486614182840614</v>
      </c>
      <c r="U417" s="1">
        <f t="shared" si="153"/>
        <v>1.4343055241910275E-3</v>
      </c>
      <c r="V417" s="1">
        <f t="shared" si="154"/>
        <v>1.3809123671156491E-5</v>
      </c>
      <c r="Y417" s="20">
        <f>+$Z$20*SIGN(SOI!A416)*(ABS(SOI!A416))^$Y$2</f>
        <v>-0.41999994808913915</v>
      </c>
      <c r="Z417" s="20">
        <f t="shared" si="157"/>
        <v>-0.14944270225621378</v>
      </c>
      <c r="AA417" s="19">
        <f>+SIN((AVERAGE(H413:H424)+AVERAGE(H417:H420)/4)*($AA$19+AA416*$AA$18*AVERAGE(G413:G424))*$Y$20+$AA$17) - SIN($AA$17)</f>
        <v>-1.097837184664465</v>
      </c>
      <c r="AB417" s="19">
        <f>+SIN((AVERAGE(H413:H424)+AVERAGE(H417:H420)*$AB$1)*($AA$19+AB416*$AA$18*AVERAGE(G413:G424))*$Y$20+$AA$17) - SIN($AA$17)+$AB$2</f>
        <v>-0.40611690853803611</v>
      </c>
      <c r="AC417">
        <f t="shared" si="156"/>
        <v>0.23699999999999855</v>
      </c>
      <c r="AD417">
        <f t="shared" si="155"/>
        <v>0.94839448240825119</v>
      </c>
      <c r="AE417">
        <v>1</v>
      </c>
    </row>
    <row r="418" spans="1:31" x14ac:dyDescent="0.25">
      <c r="A418">
        <v>32.999999999999844</v>
      </c>
      <c r="B418" s="2">
        <v>1912.99999999997</v>
      </c>
      <c r="C418">
        <f>+D418+($D$2+E418+F418)*SOI!A417*IF(B418&gt;$C$18, IF(B418&lt;$C$19,-1,1),1)</f>
        <v>-0.99432053072494697</v>
      </c>
      <c r="D418">
        <f>+$D$3*((1-$D$5)*SOI!D417+$D$5*SOI!D416) +   $D$4*((1-$D$5)*SOI!E417+$D$5*SOI!E416)</f>
        <v>0</v>
      </c>
      <c r="E418">
        <f t="shared" si="137"/>
        <v>0.52174827509102784</v>
      </c>
      <c r="F418">
        <f t="shared" si="144"/>
        <v>4.4498543785337068</v>
      </c>
      <c r="G418">
        <f t="shared" si="145"/>
        <v>4.9716026536247346</v>
      </c>
      <c r="H418" s="21">
        <f t="shared" si="146"/>
        <v>3.9127645689178876</v>
      </c>
      <c r="I418" s="37">
        <f t="shared" si="138"/>
        <v>1.5614897133341934</v>
      </c>
      <c r="J418" s="1">
        <f t="shared" si="147"/>
        <v>9.5306459104583823</v>
      </c>
      <c r="K418" s="1">
        <f t="shared" si="148"/>
        <v>114.90747551249461</v>
      </c>
      <c r="L418" s="1">
        <f t="shared" si="139"/>
        <v>1.3200448919598993</v>
      </c>
      <c r="M418" s="1">
        <f t="shared" si="140"/>
        <v>-42.873859839619882</v>
      </c>
      <c r="N418" s="1">
        <f t="shared" si="141"/>
        <v>3.6849856152939577</v>
      </c>
      <c r="O418" s="1">
        <f t="shared" si="142"/>
        <v>2.6697521914428308</v>
      </c>
      <c r="P418" s="1">
        <f t="shared" si="143"/>
        <v>-0.87637048541253038</v>
      </c>
      <c r="Q418" s="1">
        <f t="shared" si="149"/>
        <v>-79.065864600918957</v>
      </c>
      <c r="R418" s="1">
        <f t="shared" si="150"/>
        <v>36.869285972142642</v>
      </c>
      <c r="S418" s="1">
        <f t="shared" si="151"/>
        <v>4.9242762852422004</v>
      </c>
      <c r="T418" s="1">
        <f t="shared" si="152"/>
        <v>37.028598950493432</v>
      </c>
      <c r="U418" s="1">
        <f t="shared" si="153"/>
        <v>15.122352226146731</v>
      </c>
      <c r="V418" s="1">
        <f t="shared" si="154"/>
        <v>90.835416102836902</v>
      </c>
      <c r="Y418" s="20">
        <f>+$Z$20*SIGN(SOI!A417)*(ABS(SOI!A417))^$Y$2</f>
        <v>-0.26832808247496454</v>
      </c>
      <c r="Z418" s="20">
        <f t="shared" si="157"/>
        <v>-0.14458988832305766</v>
      </c>
      <c r="AA418" s="19">
        <f>+SIN((AVERAGE(H414:H425)+AVERAGE(H418:H421)/4)*($AA$19+AA417*$AA$18*AVERAGE(G414:G425))*$Y$20+$AA$17) - SIN($AA$17)</f>
        <v>-0.46340448736074824</v>
      </c>
      <c r="AB418" s="19">
        <f>+SIN((AVERAGE(H414:H425)+AVERAGE(H418:H421)*$AB$1)*($AA$19+AB417*$AA$18*AVERAGE(G414:G425))*$Y$20+$AA$17) - SIN($AA$17)+$AB$2</f>
        <v>-0.346997522974131</v>
      </c>
      <c r="AC418">
        <f t="shared" si="156"/>
        <v>0.23759999999999853</v>
      </c>
      <c r="AD418">
        <f t="shared" si="155"/>
        <v>0.3188145990376906</v>
      </c>
      <c r="AE418">
        <v>1</v>
      </c>
    </row>
    <row r="419" spans="1:31" x14ac:dyDescent="0.25">
      <c r="A419">
        <v>33.083333333333179</v>
      </c>
      <c r="B419" s="2">
        <v>1913.0833333333032</v>
      </c>
      <c r="C419">
        <f>+D419+($D$2+E419+F419)*SOI!A418*IF(B419&gt;$C$18, IF(B419&lt;$C$19,-1,1),1)</f>
        <v>-5.0818469548891505</v>
      </c>
      <c r="D419">
        <f>+$D$3*((1-$D$5)*SOI!D418+$D$5*SOI!D417) +   $D$4*((1-$D$5)*SOI!E418+$D$5*SOI!E417)</f>
        <v>0</v>
      </c>
      <c r="E419">
        <f t="shared" si="137"/>
        <v>-28.46551944095755</v>
      </c>
      <c r="F419">
        <f t="shared" si="144"/>
        <v>0.23303635824004704</v>
      </c>
      <c r="G419">
        <f t="shared" si="145"/>
        <v>-28.232483082717504</v>
      </c>
      <c r="H419" s="21">
        <f t="shared" si="146"/>
        <v>-1.2518087534111946</v>
      </c>
      <c r="I419" s="37">
        <f t="shared" si="138"/>
        <v>-33.211631598610317</v>
      </c>
      <c r="J419" s="1">
        <f t="shared" si="147"/>
        <v>12.631799486031735</v>
      </c>
      <c r="K419" s="1">
        <f t="shared" si="148"/>
        <v>-9.3925380029813418E-2</v>
      </c>
      <c r="L419" s="1">
        <f t="shared" si="139"/>
        <v>0.15089406988917306</v>
      </c>
      <c r="M419" s="1">
        <f t="shared" si="140"/>
        <v>2.6716796847022488</v>
      </c>
      <c r="N419" s="1">
        <f t="shared" si="141"/>
        <v>0.11478252744096673</v>
      </c>
      <c r="O419" s="1">
        <f t="shared" si="142"/>
        <v>-0.14226429454491471</v>
      </c>
      <c r="P419" s="1">
        <f t="shared" si="143"/>
        <v>-0.11760180456249868</v>
      </c>
      <c r="Q419" s="1">
        <f t="shared" si="149"/>
        <v>0.15346905368310368</v>
      </c>
      <c r="R419" s="1">
        <f t="shared" si="150"/>
        <v>1.5221154773413357</v>
      </c>
      <c r="S419" s="1">
        <f t="shared" si="151"/>
        <v>-3.2623720119597008</v>
      </c>
      <c r="T419" s="1">
        <f t="shared" si="152"/>
        <v>-0.22555149730177329</v>
      </c>
      <c r="U419" s="1">
        <f t="shared" si="153"/>
        <v>-43.161514633664439</v>
      </c>
      <c r="V419" s="1">
        <f t="shared" si="154"/>
        <v>0.37968325102516365</v>
      </c>
      <c r="Y419" s="20">
        <f>+$Z$20*SIGN(SOI!A418)*(ABS(SOI!A418))^$Y$2</f>
        <v>0.25455836559493072</v>
      </c>
      <c r="Z419" s="20">
        <f t="shared" si="157"/>
        <v>7.5410068971809532E-2</v>
      </c>
      <c r="AA419" s="19">
        <f>+SIN((AVERAGE(H415:H426)+AVERAGE(H419:H422)/4)*($AA$19+AA418*$AA$18*AVERAGE(G415:G426))*$Y$20+$AA$17) - SIN($AA$17)</f>
        <v>-0.35332116185708329</v>
      </c>
      <c r="AB419" s="19">
        <f>+SIN((AVERAGE(H415:H426)+AVERAGE(H419:H422)*$AB$1)*($AA$19+AB418*$AA$18*AVERAGE(G415:G426))*$Y$20+$AA$17) - SIN($AA$17)+$AB$2</f>
        <v>-0.59968687049483904</v>
      </c>
      <c r="AC419">
        <f t="shared" si="156"/>
        <v>0.23819999999999852</v>
      </c>
      <c r="AD419">
        <f t="shared" si="155"/>
        <v>0.42873123082889281</v>
      </c>
      <c r="AE419">
        <v>1</v>
      </c>
    </row>
    <row r="420" spans="1:31" x14ac:dyDescent="0.25">
      <c r="A420">
        <v>33.166666666666515</v>
      </c>
      <c r="B420" s="2">
        <v>1913.1666666666365</v>
      </c>
      <c r="C420">
        <f>+D420+($D$2+E420+F420)*SOI!A419*IF(B420&gt;$C$18, IF(B420&lt;$C$19,-1,1),1)</f>
        <v>-1.5577246198820376</v>
      </c>
      <c r="D420">
        <f>+$D$3*((1-$D$5)*SOI!D419+$D$5*SOI!D418) +   $D$4*((1-$D$5)*SOI!E419+$D$5*SOI!E418)</f>
        <v>0</v>
      </c>
      <c r="E420">
        <f t="shared" si="137"/>
        <v>-8.5511418277199382</v>
      </c>
      <c r="F420">
        <f t="shared" si="144"/>
        <v>-1.1846370465427958</v>
      </c>
      <c r="G420">
        <f t="shared" si="145"/>
        <v>-9.7357788742627349</v>
      </c>
      <c r="H420" s="21">
        <f t="shared" si="146"/>
        <v>-1.4490529392490517</v>
      </c>
      <c r="I420" s="37">
        <f t="shared" si="138"/>
        <v>-10.740330631739086</v>
      </c>
      <c r="J420" s="1">
        <f t="shared" si="147"/>
        <v>-51.235009875771667</v>
      </c>
      <c r="K420" s="1">
        <f t="shared" si="148"/>
        <v>-35.914175868482033</v>
      </c>
      <c r="L420" s="1">
        <f t="shared" si="139"/>
        <v>-0.51774648817129121</v>
      </c>
      <c r="M420" s="1">
        <f t="shared" si="140"/>
        <v>-33.508774902382179</v>
      </c>
      <c r="N420" s="1">
        <f t="shared" si="141"/>
        <v>0.21219512446969671</v>
      </c>
      <c r="O420" s="1">
        <f t="shared" si="142"/>
        <v>-3.4957365762636519</v>
      </c>
      <c r="P420" s="1">
        <f t="shared" si="143"/>
        <v>0.53334614040127359</v>
      </c>
      <c r="Q420" s="1">
        <f t="shared" si="149"/>
        <v>-3.5583986009077404</v>
      </c>
      <c r="R420" s="1">
        <f t="shared" si="150"/>
        <v>-11.413236608346944</v>
      </c>
      <c r="S420" s="1">
        <f t="shared" si="151"/>
        <v>-1.9503858583744214</v>
      </c>
      <c r="T420" s="1">
        <f t="shared" si="152"/>
        <v>19.016626986015627</v>
      </c>
      <c r="U420" s="1">
        <f t="shared" si="153"/>
        <v>63.302270365167232</v>
      </c>
      <c r="V420" s="1">
        <f t="shared" si="154"/>
        <v>-3.1832901680674022</v>
      </c>
      <c r="Y420" s="20">
        <f>+$Z$20*SIGN(SOI!A419)*(ABS(SOI!A419))^$Y$2</f>
        <v>0.23999992379546239</v>
      </c>
      <c r="Z420" s="20">
        <f t="shared" si="157"/>
        <v>-1.0646516670243966E-2</v>
      </c>
      <c r="AA420" s="19">
        <f>+SIN((AVERAGE(H416:H427)+AVERAGE(H420:H423)/4)*($AA$19+AA419*$AA$18*AVERAGE(G416:G427))*$Y$20+$AA$17) - SIN($AA$17)</f>
        <v>-0.45642888826181804</v>
      </c>
      <c r="AB420" s="19">
        <f>+SIN((AVERAGE(H416:H427)+AVERAGE(H420:H423)*$AB$1)*($AA$19+AB419*$AA$18*AVERAGE(G416:G427))*$Y$20+$AA$17) - SIN($AA$17)+$AB$2</f>
        <v>-0.65452308687684946</v>
      </c>
      <c r="AC420">
        <f t="shared" si="156"/>
        <v>0.23879999999999851</v>
      </c>
      <c r="AD420">
        <f t="shared" si="155"/>
        <v>0.44578237159157408</v>
      </c>
      <c r="AE420">
        <v>1</v>
      </c>
    </row>
    <row r="421" spans="1:31" x14ac:dyDescent="0.25">
      <c r="A421">
        <v>33.249999999999851</v>
      </c>
      <c r="B421" s="2">
        <v>1913.2499999999698</v>
      </c>
      <c r="C421">
        <f>+D421+($D$2+E421+F421)*SOI!A420*IF(B421&gt;$C$18, IF(B421&lt;$C$19,-1,1),1)</f>
        <v>12.613117897336704</v>
      </c>
      <c r="D421">
        <f>+$D$3*((1-$D$5)*SOI!D420+$D$5*SOI!D419) +   $D$4*((1-$D$5)*SOI!E420+$D$5*SOI!E419)</f>
        <v>0</v>
      </c>
      <c r="E421">
        <f t="shared" si="137"/>
        <v>-16.428314484057701</v>
      </c>
      <c r="F421">
        <f t="shared" si="144"/>
        <v>4.7641890113929941E-2</v>
      </c>
      <c r="G421">
        <f t="shared" si="145"/>
        <v>-16.380672593943771</v>
      </c>
      <c r="H421" s="21">
        <f t="shared" si="146"/>
        <v>-0.43457446097922053</v>
      </c>
      <c r="I421" s="37">
        <f t="shared" si="138"/>
        <v>-9.0500660337668837</v>
      </c>
      <c r="J421" s="1">
        <f t="shared" si="147"/>
        <v>1.8831361902940711</v>
      </c>
      <c r="K421" s="1">
        <f t="shared" si="148"/>
        <v>-3.6485215116558822E-3</v>
      </c>
      <c r="L421" s="1">
        <f t="shared" si="139"/>
        <v>9.9054840730351248E-4</v>
      </c>
      <c r="M421" s="1">
        <f t="shared" si="140"/>
        <v>1.4616364287444175</v>
      </c>
      <c r="N421" s="1">
        <f t="shared" si="141"/>
        <v>-4.734533492508658E-2</v>
      </c>
      <c r="O421" s="1">
        <f t="shared" si="142"/>
        <v>-15.393475424392413</v>
      </c>
      <c r="P421" s="1">
        <f t="shared" si="143"/>
        <v>-6.4313720887043532E-3</v>
      </c>
      <c r="Q421" s="1">
        <f t="shared" si="149"/>
        <v>-3.4631969896986747E-2</v>
      </c>
      <c r="R421" s="1">
        <f t="shared" si="150"/>
        <v>-9.3597773596895778E-2</v>
      </c>
      <c r="S421" s="1">
        <f t="shared" si="151"/>
        <v>0.3666877726972313</v>
      </c>
      <c r="T421" s="1">
        <f t="shared" si="152"/>
        <v>-0.16021014522780877</v>
      </c>
      <c r="U421" s="1">
        <f t="shared" si="153"/>
        <v>-0.64320270690275172</v>
      </c>
      <c r="V421" s="1">
        <f t="shared" si="154"/>
        <v>-8.5647067948659041E-3</v>
      </c>
      <c r="Y421" s="20">
        <f>+$Z$20*SIGN(SOI!A420)*(ABS(SOI!A420))^$Y$2</f>
        <v>-0.52649783940112505</v>
      </c>
      <c r="Z421" s="20">
        <f t="shared" si="157"/>
        <v>-0.20132933430279568</v>
      </c>
      <c r="AA421" s="19">
        <f>+SIN((AVERAGE(H417:H428)+AVERAGE(H421:H424)/4)*($AA$19+AA420*$AA$18*AVERAGE(G417:G428))*$Y$20+$AA$17) - SIN($AA$17)</f>
        <v>-0.65594955863469795</v>
      </c>
      <c r="AB421" s="19">
        <f>+SIN((AVERAGE(H417:H428)+AVERAGE(H421:H424)*$AB$1)*($AA$19+AB420*$AA$18*AVERAGE(G417:G428))*$Y$20+$AA$17) - SIN($AA$17)+$AB$2</f>
        <v>-0.7521370699247818</v>
      </c>
      <c r="AC421">
        <f t="shared" si="156"/>
        <v>0.2393999999999985</v>
      </c>
      <c r="AD421">
        <f t="shared" si="155"/>
        <v>0.4546202243319023</v>
      </c>
      <c r="AE421">
        <v>1</v>
      </c>
    </row>
    <row r="422" spans="1:31" x14ac:dyDescent="0.25">
      <c r="A422">
        <v>33.333333333333186</v>
      </c>
      <c r="B422" s="2">
        <v>1913.333333333303</v>
      </c>
      <c r="C422">
        <f>+D422+($D$2+E422+F422)*SOI!A421*IF(B422&gt;$C$18, IF(B422&lt;$C$19,-1,1),1)</f>
        <v>0.81815468620071274</v>
      </c>
      <c r="D422">
        <f>+$D$3*((1-$D$5)*SOI!D421+$D$5*SOI!D420) +   $D$4*((1-$D$5)*SOI!E421+$D$5*SOI!E420)</f>
        <v>0</v>
      </c>
      <c r="E422">
        <f t="shared" si="137"/>
        <v>-1.8224715650917478</v>
      </c>
      <c r="F422">
        <f t="shared" si="144"/>
        <v>-1.0995094570536548</v>
      </c>
      <c r="G422">
        <f t="shared" si="145"/>
        <v>-2.9219810221454026</v>
      </c>
      <c r="H422" s="21">
        <f t="shared" si="146"/>
        <v>-0.56207809459181446</v>
      </c>
      <c r="I422" s="37">
        <f t="shared" si="138"/>
        <v>0.86226277136722673</v>
      </c>
      <c r="J422" s="1">
        <f t="shared" si="147"/>
        <v>3.234374708192763</v>
      </c>
      <c r="K422" s="1">
        <f t="shared" si="148"/>
        <v>-0.20884663725976227</v>
      </c>
      <c r="L422" s="1">
        <f t="shared" si="139"/>
        <v>-0.20993661142892556</v>
      </c>
      <c r="M422" s="1">
        <f t="shared" si="140"/>
        <v>-26.348753434490408</v>
      </c>
      <c r="N422" s="1">
        <f t="shared" si="141"/>
        <v>0.9633782458124196</v>
      </c>
      <c r="O422" s="1">
        <f t="shared" si="142"/>
        <v>-2.2753481145459484</v>
      </c>
      <c r="P422" s="1">
        <f t="shared" si="143"/>
        <v>1.1751425871586832E-2</v>
      </c>
      <c r="Q422" s="1">
        <f t="shared" si="149"/>
        <v>-12.703329188169192</v>
      </c>
      <c r="R422" s="1">
        <f t="shared" si="150"/>
        <v>3.2710995624190859</v>
      </c>
      <c r="S422" s="1">
        <f t="shared" si="151"/>
        <v>0.71089254223441478</v>
      </c>
      <c r="T422" s="1">
        <f t="shared" si="152"/>
        <v>5.0189591501766175</v>
      </c>
      <c r="U422" s="1">
        <f t="shared" si="153"/>
        <v>-0.1119754147938961</v>
      </c>
      <c r="V422" s="1">
        <f t="shared" si="154"/>
        <v>-0.31843373497670224</v>
      </c>
      <c r="Y422" s="20">
        <f>+$Z$20*SIGN(SOI!A421)*(ABS(SOI!A421))^$Y$2</f>
        <v>-0.31749008730272443</v>
      </c>
      <c r="Z422" s="20">
        <f t="shared" si="157"/>
        <v>-0.36132928349977061</v>
      </c>
      <c r="AA422" s="19">
        <f>+SIN((AVERAGE(H418:H429)+AVERAGE(H422:H425)/4)*($AA$19+AA421*$AA$18*AVERAGE(G418:G429))*$Y$20+$AA$17) - SIN($AA$17)</f>
        <v>0.63702160101137806</v>
      </c>
      <c r="AB422" s="19">
        <f>+SIN((AVERAGE(H418:H429)+AVERAGE(H422:H425)*$AB$1)*($AA$19+AB421*$AA$18*AVERAGE(G418:G429))*$Y$20+$AA$17) - SIN($AA$17)+$AB$2</f>
        <v>0.6153866481531618</v>
      </c>
      <c r="AC422">
        <f t="shared" si="156"/>
        <v>0.23999999999999849</v>
      </c>
      <c r="AD422">
        <f t="shared" si="155"/>
        <v>0.99835088451114862</v>
      </c>
      <c r="AE422">
        <v>1</v>
      </c>
    </row>
    <row r="423" spans="1:31" x14ac:dyDescent="0.25">
      <c r="A423">
        <v>33.416666666666522</v>
      </c>
      <c r="B423" s="2">
        <v>1913.4166666666363</v>
      </c>
      <c r="C423">
        <f>+D423+($D$2+E423+F423)*SOI!A422*IF(B423&gt;$C$18, IF(B423&lt;$C$19,-1,1),1)</f>
        <v>0.88941889098888893</v>
      </c>
      <c r="D423">
        <f>+$D$3*((1-$D$5)*SOI!D422+$D$5*SOI!D421) +   $D$4*((1-$D$5)*SOI!E422+$D$5*SOI!E421)</f>
        <v>0</v>
      </c>
      <c r="E423">
        <f t="shared" si="137"/>
        <v>-5.5328589205512682</v>
      </c>
      <c r="F423">
        <f t="shared" si="144"/>
        <v>-2.6009148129287896E-2</v>
      </c>
      <c r="G423">
        <f t="shared" si="145"/>
        <v>-5.5588680686805558</v>
      </c>
      <c r="H423" s="21">
        <f t="shared" si="146"/>
        <v>0.10127758068035013</v>
      </c>
      <c r="I423" s="37">
        <f t="shared" si="138"/>
        <v>5.9992869032439966</v>
      </c>
      <c r="J423" s="1">
        <f t="shared" si="147"/>
        <v>0.11496079099526005</v>
      </c>
      <c r="K423" s="1">
        <f t="shared" si="148"/>
        <v>-2.8317701513036419E-3</v>
      </c>
      <c r="L423" s="1">
        <f t="shared" si="139"/>
        <v>-1.7431429118317861E-2</v>
      </c>
      <c r="M423" s="1">
        <f t="shared" si="140"/>
        <v>-0.13460447189529418</v>
      </c>
      <c r="N423" s="1">
        <f t="shared" si="141"/>
        <v>1.2034292909021574E-2</v>
      </c>
      <c r="O423" s="1">
        <f t="shared" si="142"/>
        <v>-0.63444049703425431</v>
      </c>
      <c r="P423" s="1">
        <f t="shared" si="143"/>
        <v>6.8822939962697614E-3</v>
      </c>
      <c r="Q423" s="1">
        <f t="shared" si="149"/>
        <v>-8.1066366896286512E-4</v>
      </c>
      <c r="R423" s="1">
        <f t="shared" si="150"/>
        <v>1.4523688194065969E-3</v>
      </c>
      <c r="S423" s="1">
        <f t="shared" si="151"/>
        <v>6.1785660939496972E-2</v>
      </c>
      <c r="T423" s="1">
        <f t="shared" si="152"/>
        <v>0.11619876663556475</v>
      </c>
      <c r="U423" s="1">
        <f t="shared" si="153"/>
        <v>-0.45627358960063302</v>
      </c>
      <c r="V423" s="1">
        <f t="shared" si="154"/>
        <v>-2.3296220527453879E-3</v>
      </c>
      <c r="Y423" s="20">
        <f>+$Z$20*SIGN(SOI!A422)*(ABS(SOI!A422))^$Y$2</f>
        <v>-0.23999992379546239</v>
      </c>
      <c r="Z423" s="20">
        <f t="shared" si="157"/>
        <v>-0.26328964516246972</v>
      </c>
      <c r="AA423" s="19">
        <f>+SIN((AVERAGE(H419:H430)+AVERAGE(H423:H426)/4)*($AA$19+AA422*$AA$18*AVERAGE(G419:G430))*$Y$20+$AA$17) - SIN($AA$17)</f>
        <v>0.29803325067611602</v>
      </c>
      <c r="AB423" s="19">
        <f>+SIN((AVERAGE(H419:H430)+AVERAGE(H423:H426)*$AB$1)*($AA$19+AB422*$AA$18*AVERAGE(G419:G430))*$Y$20+$AA$17) - SIN($AA$17)+$AB$2</f>
        <v>0.27565939796910682</v>
      </c>
      <c r="AC423">
        <f t="shared" si="156"/>
        <v>0.24059999999999848</v>
      </c>
      <c r="AD423">
        <f t="shared" si="155"/>
        <v>0.56132289583858574</v>
      </c>
      <c r="AE423">
        <v>1</v>
      </c>
    </row>
    <row r="424" spans="1:31" x14ac:dyDescent="0.25">
      <c r="A424">
        <v>33.499999999999858</v>
      </c>
      <c r="B424" s="2">
        <v>1913.4999999999695</v>
      </c>
      <c r="C424">
        <f>+D424+($D$2+E424+F424)*SOI!A423*IF(B424&gt;$C$18, IF(B424&lt;$C$19,-1,1),1)</f>
        <v>-1.2454398025453548</v>
      </c>
      <c r="D424">
        <f>+$D$3*((1-$D$5)*SOI!D423+$D$5*SOI!D422) +   $D$4*((1-$D$5)*SOI!E423+$D$5*SOI!E422)</f>
        <v>0</v>
      </c>
      <c r="E424">
        <f t="shared" si="137"/>
        <v>8.419505129056315</v>
      </c>
      <c r="F424">
        <f t="shared" si="144"/>
        <v>-0.11657311208728172</v>
      </c>
      <c r="G424">
        <f t="shared" si="145"/>
        <v>8.3029320169690326</v>
      </c>
      <c r="H424" s="21">
        <f t="shared" si="146"/>
        <v>3.5345065410853131E-2</v>
      </c>
      <c r="I424" s="37">
        <f t="shared" si="138"/>
        <v>-10.286411673526294</v>
      </c>
      <c r="J424" s="1">
        <f t="shared" si="147"/>
        <v>2.7081420562049039</v>
      </c>
      <c r="K424" s="1">
        <f t="shared" si="148"/>
        <v>0.14842177643371049</v>
      </c>
      <c r="L424" s="1">
        <f t="shared" si="139"/>
        <v>-6.1105619200583862E-2</v>
      </c>
      <c r="M424" s="1">
        <f t="shared" si="140"/>
        <v>1.8493406552424079</v>
      </c>
      <c r="N424" s="1">
        <f t="shared" si="141"/>
        <v>7.7110383024498377E-3</v>
      </c>
      <c r="O424" s="1">
        <f t="shared" si="142"/>
        <v>1.0582224468724986</v>
      </c>
      <c r="P424" s="1">
        <f t="shared" si="143"/>
        <v>6.1693387658214853E-2</v>
      </c>
      <c r="Q424" s="1">
        <f t="shared" si="149"/>
        <v>7.1365846444153974E-3</v>
      </c>
      <c r="R424" s="1">
        <f t="shared" si="150"/>
        <v>2.1922541325488199E-2</v>
      </c>
      <c r="S424" s="1">
        <f t="shared" si="151"/>
        <v>-6.7880377519469695E-2</v>
      </c>
      <c r="T424" s="1">
        <f t="shared" si="152"/>
        <v>-0.6794159625342292</v>
      </c>
      <c r="U424" s="1">
        <f t="shared" si="153"/>
        <v>7.0128572495959522</v>
      </c>
      <c r="V424" s="1">
        <f t="shared" si="154"/>
        <v>-1.338083295680928E-2</v>
      </c>
      <c r="Y424" s="20">
        <f>+$Z$20*SIGN(SOI!A423)*(ABS(SOI!A423))^$Y$2</f>
        <v>-0.23237892438922236</v>
      </c>
      <c r="Z424" s="20">
        <f t="shared" si="157"/>
        <v>-0.21745959102906287</v>
      </c>
      <c r="AA424" s="19">
        <f>+SIN((AVERAGE(H420:H431)+AVERAGE(H424:H427)/4)*($AA$19+AA423*$AA$18*AVERAGE(G420:G431))*$Y$20+$AA$17) - SIN($AA$17)</f>
        <v>0.58285739188420349</v>
      </c>
      <c r="AB424" s="19">
        <f>+SIN((AVERAGE(H420:H431)+AVERAGE(H424:H427)*$AB$1)*($AA$19+AB423*$AA$18*AVERAGE(G420:G431))*$Y$20+$AA$17) - SIN($AA$17)+$AB$2</f>
        <v>0.5678436928931736</v>
      </c>
      <c r="AC424">
        <f t="shared" si="156"/>
        <v>0.24119999999999847</v>
      </c>
      <c r="AD424">
        <f t="shared" si="155"/>
        <v>0.80031698291326636</v>
      </c>
      <c r="AE424">
        <v>1</v>
      </c>
    </row>
    <row r="425" spans="1:31" x14ac:dyDescent="0.25">
      <c r="A425">
        <v>33.583333333333194</v>
      </c>
      <c r="B425" s="2">
        <v>1913.5833333333028</v>
      </c>
      <c r="C425">
        <f>+D425+($D$2+E425+F425)*SOI!A424*IF(B425&gt;$C$18, IF(B425&lt;$C$19,-1,1),1)</f>
        <v>-0.34178044869153601</v>
      </c>
      <c r="D425">
        <f>+$D$3*((1-$D$5)*SOI!D424+$D$5*SOI!D423) +   $D$4*((1-$D$5)*SOI!E424+$D$5*SOI!E423)</f>
        <v>0</v>
      </c>
      <c r="E425">
        <f t="shared" si="137"/>
        <v>3.7761851557365773</v>
      </c>
      <c r="F425">
        <f t="shared" si="144"/>
        <v>2.1375385280489823E-2</v>
      </c>
      <c r="G425">
        <f t="shared" si="145"/>
        <v>3.797560541017067</v>
      </c>
      <c r="H425" s="21">
        <f t="shared" si="146"/>
        <v>-1.9792487116266803E-2</v>
      </c>
      <c r="I425" s="37">
        <f t="shared" si="138"/>
        <v>-2.7581042638587494</v>
      </c>
      <c r="J425" s="1">
        <f t="shared" si="147"/>
        <v>-0.26467473735266972</v>
      </c>
      <c r="K425" s="1">
        <f t="shared" si="148"/>
        <v>1.5690409295097516E-3</v>
      </c>
      <c r="L425" s="1">
        <f t="shared" si="139"/>
        <v>1.7827603668057696E-3</v>
      </c>
      <c r="M425" s="1">
        <f t="shared" si="140"/>
        <v>-0.67407960596181826</v>
      </c>
      <c r="N425" s="1">
        <f t="shared" si="141"/>
        <v>8.9252843049011273E-3</v>
      </c>
      <c r="O425" s="1">
        <f t="shared" si="142"/>
        <v>2.91982739475216</v>
      </c>
      <c r="P425" s="1">
        <f t="shared" si="143"/>
        <v>-8.1018320325288683E-3</v>
      </c>
      <c r="Q425" s="1">
        <f t="shared" si="149"/>
        <v>-3.0108830759687684E-3</v>
      </c>
      <c r="R425" s="1">
        <f t="shared" si="150"/>
        <v>-2.4799398378708851E-3</v>
      </c>
      <c r="S425" s="1">
        <f t="shared" si="151"/>
        <v>-2.1066880219624436E-2</v>
      </c>
      <c r="T425" s="1">
        <f t="shared" si="152"/>
        <v>5.4692500180656613E-2</v>
      </c>
      <c r="U425" s="1">
        <f t="shared" si="153"/>
        <v>-0.24693712851439131</v>
      </c>
      <c r="V425" s="1">
        <f t="shared" si="154"/>
        <v>2.0339345062483126E-3</v>
      </c>
      <c r="Y425" s="20">
        <f>+$Z$20*SIGN(SOI!A424)*(ABS(SOI!A424))^$Y$2</f>
        <v>-0.17999992490250386</v>
      </c>
      <c r="Z425" s="20">
        <f t="shared" si="157"/>
        <v>-9.2738280093204492E-2</v>
      </c>
      <c r="AA425" s="19">
        <f>+SIN((AVERAGE(H421:H432)+AVERAGE(H425:H428)/4)*($AA$19+AA424*$AA$18*AVERAGE(G421:G432))*$Y$20+$AA$17) - SIN($AA$17)</f>
        <v>0.39861214404759443</v>
      </c>
      <c r="AB425" s="19">
        <f>+SIN((AVERAGE(H421:H432)+AVERAGE(H425:H428)*$AB$1)*($AA$19+AB424*$AA$18*AVERAGE(G421:G432))*$Y$20+$AA$17) - SIN($AA$17)+$AB$2</f>
        <v>0.51078118421472118</v>
      </c>
      <c r="AC425">
        <f t="shared" si="156"/>
        <v>0.24179999999999846</v>
      </c>
      <c r="AD425">
        <f t="shared" si="155"/>
        <v>0.49135042414079894</v>
      </c>
      <c r="AE425">
        <v>1</v>
      </c>
    </row>
    <row r="426" spans="1:31" x14ac:dyDescent="0.25">
      <c r="A426">
        <v>33.666666666666529</v>
      </c>
      <c r="B426" s="2">
        <v>1913.666666666636</v>
      </c>
      <c r="C426">
        <f>+D426+($D$2+E426+F426)*SOI!A425*IF(B426&gt;$C$18, IF(B426&lt;$C$19,-1,1),1)</f>
        <v>0.91105529522554418</v>
      </c>
      <c r="D426">
        <f>+$D$3*((1-$D$5)*SOI!D425+$D$5*SOI!D424) +   $D$4*((1-$D$5)*SOI!E425+$D$5*SOI!E424)</f>
        <v>0</v>
      </c>
      <c r="E426">
        <f t="shared" si="137"/>
        <v>19.28672546742871</v>
      </c>
      <c r="F426">
        <f t="shared" si="144"/>
        <v>-1.0656195629178273</v>
      </c>
      <c r="G426">
        <f t="shared" si="145"/>
        <v>18.221105904510882</v>
      </c>
      <c r="H426" s="21">
        <f t="shared" si="146"/>
        <v>0.39825477492403416</v>
      </c>
      <c r="I426" s="37">
        <f t="shared" si="138"/>
        <v>2.9874642756023624</v>
      </c>
      <c r="J426" s="1">
        <f t="shared" si="147"/>
        <v>-14.503306966020267</v>
      </c>
      <c r="K426" s="1">
        <f t="shared" si="148"/>
        <v>4.976332538860742</v>
      </c>
      <c r="L426" s="1">
        <f t="shared" si="139"/>
        <v>-0.10681205621397072</v>
      </c>
      <c r="M426" s="1">
        <f t="shared" si="140"/>
        <v>34.101516703590327</v>
      </c>
      <c r="N426" s="1">
        <f t="shared" si="141"/>
        <v>-0.93775058406337641</v>
      </c>
      <c r="O426" s="1">
        <f t="shared" si="142"/>
        <v>16.870964619583177</v>
      </c>
      <c r="P426" s="1">
        <f t="shared" si="143"/>
        <v>7.4224676886445504E-2</v>
      </c>
      <c r="Q426" s="1">
        <f t="shared" si="149"/>
        <v>-16.003747185912538</v>
      </c>
      <c r="R426" s="1">
        <f t="shared" si="150"/>
        <v>14.277789597832603</v>
      </c>
      <c r="S426" s="1">
        <f t="shared" si="151"/>
        <v>-2.397494123370568</v>
      </c>
      <c r="T426" s="1">
        <f t="shared" si="152"/>
        <v>-18.933801413006197</v>
      </c>
      <c r="U426" s="1">
        <f t="shared" si="153"/>
        <v>-2.4504368523711872</v>
      </c>
      <c r="V426" s="1">
        <f t="shared" si="154"/>
        <v>1.9577955148041581</v>
      </c>
      <c r="Y426" s="20">
        <f>+$Z$20*SIGN(SOI!A425)*(ABS(SOI!A425))^$Y$2</f>
        <v>0.13416400901211273</v>
      </c>
      <c r="Z426" s="20">
        <f t="shared" si="157"/>
        <v>1.9362356474844519E-2</v>
      </c>
      <c r="AA426" s="19">
        <f>+SIN((AVERAGE(H422:H433)+AVERAGE(H426:H429)/4)*($AA$19+AA425*$AA$18*AVERAGE(G422:G433))*$Y$20+$AA$17) - SIN($AA$17)</f>
        <v>-0.15193816280117087</v>
      </c>
      <c r="AB426" s="19">
        <f>+SIN((AVERAGE(H422:H433)+AVERAGE(H426:H429)*$AB$1)*($AA$19+AB425*$AA$18*AVERAGE(G422:G433))*$Y$20+$AA$17) - SIN($AA$17)+$AB$2</f>
        <v>0.49737760122445845</v>
      </c>
      <c r="AC426">
        <f t="shared" si="156"/>
        <v>0.24239999999999845</v>
      </c>
      <c r="AD426">
        <f t="shared" si="155"/>
        <v>0.17130051927601539</v>
      </c>
      <c r="AE426">
        <v>1</v>
      </c>
    </row>
    <row r="427" spans="1:31" x14ac:dyDescent="0.25">
      <c r="A427">
        <v>33.749999999999865</v>
      </c>
      <c r="B427" s="2">
        <v>1913.7499999999693</v>
      </c>
      <c r="C427">
        <f>+D427+($D$2+E427+F427)*SOI!A426*IF(B427&gt;$C$18, IF(B427&lt;$C$19,-1,1),1)</f>
        <v>0.20781859808081254</v>
      </c>
      <c r="D427">
        <f>+$D$3*((1-$D$5)*SOI!D426+$D$5*SOI!D425) +   $D$4*((1-$D$5)*SOI!E426+$D$5*SOI!E425)</f>
        <v>0</v>
      </c>
      <c r="E427">
        <f t="shared" si="137"/>
        <v>6.9813909410341637</v>
      </c>
      <c r="F427">
        <f t="shared" si="144"/>
        <v>-5.4104338340411839E-2</v>
      </c>
      <c r="G427">
        <f t="shared" si="145"/>
        <v>6.9272866026937514</v>
      </c>
      <c r="H427" s="21">
        <f t="shared" si="146"/>
        <v>0.15730416696280153</v>
      </c>
      <c r="I427" s="37">
        <f t="shared" si="138"/>
        <v>6.694658907547355</v>
      </c>
      <c r="J427" s="1">
        <f t="shared" si="147"/>
        <v>-1.0247533552490393</v>
      </c>
      <c r="K427" s="1">
        <f t="shared" si="148"/>
        <v>5.902521803421712E-3</v>
      </c>
      <c r="L427" s="1">
        <f t="shared" si="139"/>
        <v>-2.9181276036417562E-2</v>
      </c>
      <c r="M427" s="1">
        <f t="shared" si="140"/>
        <v>1.0752272716259677</v>
      </c>
      <c r="N427" s="1">
        <f t="shared" si="141"/>
        <v>-4.8043205664473655E-2</v>
      </c>
      <c r="O427" s="1">
        <f t="shared" si="142"/>
        <v>2.3200000399996044</v>
      </c>
      <c r="P427" s="1">
        <f t="shared" si="143"/>
        <v>2.3433892908365649E-3</v>
      </c>
      <c r="Q427" s="1">
        <f t="shared" si="149"/>
        <v>-2.5851925315420653E-2</v>
      </c>
      <c r="R427" s="1">
        <f t="shared" si="150"/>
        <v>5.1684214737456005E-2</v>
      </c>
      <c r="S427" s="1">
        <f t="shared" si="151"/>
        <v>-0.27525037531342067</v>
      </c>
      <c r="T427" s="1">
        <f t="shared" si="152"/>
        <v>-0.71132799080349129</v>
      </c>
      <c r="U427" s="1">
        <f t="shared" si="153"/>
        <v>-0.17336657699055699</v>
      </c>
      <c r="V427" s="1">
        <f t="shared" si="154"/>
        <v>3.1667085082569984E-3</v>
      </c>
      <c r="Y427" s="20">
        <f>+$Z$20*SIGN(SOI!A426)*(ABS(SOI!A426))^$Y$2</f>
        <v>0.10392298531492468</v>
      </c>
      <c r="Z427" s="20">
        <f t="shared" si="157"/>
        <v>0.25824776272615851</v>
      </c>
      <c r="AA427" s="19">
        <f>+SIN((AVERAGE(H423:H434)+AVERAGE(H427:H430)/4)*($AA$19+AA426*$AA$18*AVERAGE(G423:G434))*$Y$20+$AA$17) - SIN($AA$17)</f>
        <v>-0.10302243531277891</v>
      </c>
      <c r="AB427" s="19">
        <f>+SIN((AVERAGE(H423:H434)+AVERAGE(H427:H430)*$AB$1)*($AA$19+AB426*$AA$18*AVERAGE(G423:G434))*$Y$20+$AA$17) - SIN($AA$17)+$AB$2</f>
        <v>0.53692135798026075</v>
      </c>
      <c r="AC427">
        <f t="shared" si="156"/>
        <v>0.24299999999999844</v>
      </c>
      <c r="AD427">
        <f t="shared" si="155"/>
        <v>0.36127019803893745</v>
      </c>
      <c r="AE427">
        <v>1</v>
      </c>
    </row>
    <row r="428" spans="1:31" x14ac:dyDescent="0.25">
      <c r="A428">
        <v>33.833333333333201</v>
      </c>
      <c r="B428" s="2">
        <v>1913.8333333333026</v>
      </c>
      <c r="C428">
        <f>+D428+($D$2+E428+F428)*SOI!A427*IF(B428&gt;$C$18, IF(B428&lt;$C$19,-1,1),1)</f>
        <v>28.423723533491717</v>
      </c>
      <c r="D428">
        <f>+$D$3*((1-$D$5)*SOI!D427+$D$5*SOI!D426) +   $D$4*((1-$D$5)*SOI!E427+$D$5*SOI!E426)</f>
        <v>0</v>
      </c>
      <c r="E428">
        <f t="shared" si="137"/>
        <v>36.513169616773403</v>
      </c>
      <c r="F428">
        <f t="shared" si="144"/>
        <v>-0.98351519990875547</v>
      </c>
      <c r="G428">
        <f t="shared" si="145"/>
        <v>35.529654416864645</v>
      </c>
      <c r="H428" s="21">
        <f t="shared" si="146"/>
        <v>-2.7254387044378552</v>
      </c>
      <c r="I428" s="37">
        <f t="shared" si="138"/>
        <v>45.241284676592151</v>
      </c>
      <c r="J428" s="1">
        <f t="shared" si="147"/>
        <v>-1.1769240683614743</v>
      </c>
      <c r="K428" s="1">
        <f t="shared" si="148"/>
        <v>2.282547091309278</v>
      </c>
      <c r="L428" s="1">
        <f t="shared" si="139"/>
        <v>-0.59727971243026501</v>
      </c>
      <c r="M428" s="1">
        <f t="shared" si="140"/>
        <v>0.18273548593524408</v>
      </c>
      <c r="N428" s="1">
        <f t="shared" si="141"/>
        <v>-0.30598985041981652</v>
      </c>
      <c r="O428" s="1">
        <f t="shared" si="142"/>
        <v>0.29833143428792724</v>
      </c>
      <c r="P428" s="1">
        <f t="shared" si="143"/>
        <v>0.34430400832449393</v>
      </c>
      <c r="Q428" s="1">
        <f t="shared" si="149"/>
        <v>-2.798276062848638E-2</v>
      </c>
      <c r="R428" s="1">
        <f t="shared" si="150"/>
        <v>0.37806115875390034</v>
      </c>
      <c r="S428" s="1">
        <f t="shared" si="151"/>
        <v>-11.847028613244927</v>
      </c>
      <c r="T428" s="1">
        <f t="shared" si="152"/>
        <v>-1.8722093377043869</v>
      </c>
      <c r="U428" s="1">
        <f t="shared" si="153"/>
        <v>-172.13511986888503</v>
      </c>
      <c r="V428" s="1">
        <f t="shared" si="154"/>
        <v>2.963335134578656</v>
      </c>
      <c r="Y428" s="20">
        <f>+$Z$20*SIGN(SOI!A427)*(ABS(SOI!A427))^$Y$2</f>
        <v>0.53665629385143809</v>
      </c>
      <c r="Z428" s="20">
        <f t="shared" si="157"/>
        <v>0.39791731034246491</v>
      </c>
      <c r="AA428" s="19">
        <f>+SIN((AVERAGE(H424:H435)+AVERAGE(H428:H431)/4)*($AA$19+AA427*$AA$18*AVERAGE(G424:G435))*$Y$20+$AA$17) - SIN($AA$17)</f>
        <v>-8.2669509607277702E-2</v>
      </c>
      <c r="AB428" s="19">
        <f>+SIN((AVERAGE(H424:H435)+AVERAGE(H428:H431)*$AB$1)*($AA$19+AB427*$AA$18*AVERAGE(G424:G435))*$Y$20+$AA$17) - SIN($AA$17)+$AB$2</f>
        <v>0.5385214662383786</v>
      </c>
      <c r="AC428">
        <f t="shared" si="156"/>
        <v>0.24359999999999843</v>
      </c>
      <c r="AD428">
        <f t="shared" si="155"/>
        <v>0.48058681994974262</v>
      </c>
      <c r="AE428">
        <v>1</v>
      </c>
    </row>
    <row r="429" spans="1:31" x14ac:dyDescent="0.25">
      <c r="A429">
        <v>33.916666666666536</v>
      </c>
      <c r="B429" s="2">
        <v>1913.9166666666358</v>
      </c>
      <c r="C429">
        <f>+D429+($D$2+E429+F429)*SOI!A428*IF(B429&gt;$C$18, IF(B429&lt;$C$19,-1,1),1)</f>
        <v>-393.29097572024165</v>
      </c>
      <c r="D429">
        <f>+$D$3*((1-$D$5)*SOI!D428+$D$5*SOI!D427) +   $D$4*((1-$D$5)*SOI!E428+$D$5*SOI!E427)</f>
        <v>0</v>
      </c>
      <c r="E429">
        <f t="shared" si="137"/>
        <v>-462.47332540601718</v>
      </c>
      <c r="F429">
        <f t="shared" si="144"/>
        <v>-0.22194014720829969</v>
      </c>
      <c r="G429">
        <f t="shared" si="145"/>
        <v>-462.69526555322545</v>
      </c>
      <c r="H429" s="21">
        <f t="shared" si="146"/>
        <v>-9.3373365456417474</v>
      </c>
      <c r="I429" s="37">
        <f t="shared" si="138"/>
        <v>-409.57480708241491</v>
      </c>
      <c r="J429" s="1">
        <f t="shared" si="147"/>
        <v>-369.36042509775308</v>
      </c>
      <c r="K429" s="1">
        <f t="shared" si="148"/>
        <v>-42.515661994351802</v>
      </c>
      <c r="L429" s="1">
        <f t="shared" si="139"/>
        <v>-5.8070164778223431E-2</v>
      </c>
      <c r="M429" s="1">
        <f t="shared" si="140"/>
        <v>-6.3347065710920729</v>
      </c>
      <c r="N429" s="1">
        <f t="shared" si="141"/>
        <v>-0.10722327594624539</v>
      </c>
      <c r="O429" s="1">
        <f t="shared" si="142"/>
        <v>-238.09945926189482</v>
      </c>
      <c r="P429" s="1">
        <f t="shared" si="143"/>
        <v>8.2648807218805687E-2</v>
      </c>
      <c r="Q429" s="1">
        <f t="shared" si="149"/>
        <v>0.33991960887063616</v>
      </c>
      <c r="R429" s="1">
        <f t="shared" si="150"/>
        <v>41.576318300771128</v>
      </c>
      <c r="S429" s="1">
        <f t="shared" si="151"/>
        <v>37.582857268384238</v>
      </c>
      <c r="T429" s="1">
        <f t="shared" si="152"/>
        <v>145.27440148916503</v>
      </c>
      <c r="U429" s="1">
        <f t="shared" si="153"/>
        <v>374.07811797027409</v>
      </c>
      <c r="V429" s="1">
        <f t="shared" si="154"/>
        <v>0.24926272145974646</v>
      </c>
      <c r="Y429" s="20">
        <f>+$Z$20*SIGN(SOI!A428)*(ABS(SOI!A428))^$Y$2</f>
        <v>0.55317265186103193</v>
      </c>
      <c r="Z429" s="20">
        <f t="shared" si="157"/>
        <v>0.5306083102034137</v>
      </c>
      <c r="AA429" s="19">
        <f>+SIN((AVERAGE(H425:H436)+AVERAGE(H429:H432)/4)*($AA$19+AA428*$AA$18*AVERAGE(G425:G436))*$Y$20+$AA$17) - SIN($AA$17)</f>
        <v>1.0083150919011741E-2</v>
      </c>
      <c r="AB429" s="19">
        <f>+SIN((AVERAGE(H425:H436)+AVERAGE(H429:H432)*$AB$1)*($AA$19+AB428*$AA$18*AVERAGE(G425:G436))*$Y$20+$AA$17) - SIN($AA$17)+$AB$2</f>
        <v>0.53109988472469039</v>
      </c>
      <c r="AC429">
        <f t="shared" si="156"/>
        <v>0.24419999999999842</v>
      </c>
      <c r="AD429">
        <f t="shared" si="155"/>
        <v>0.52052515928440202</v>
      </c>
      <c r="AE429">
        <v>1</v>
      </c>
    </row>
    <row r="430" spans="1:31" x14ac:dyDescent="0.25">
      <c r="A430">
        <v>33.999999999999872</v>
      </c>
      <c r="B430" s="2">
        <v>1913.9999999999691</v>
      </c>
      <c r="C430">
        <f>+D430+($D$2+E430+F430)*SOI!A429*IF(B430&gt;$C$18, IF(B430&lt;$C$19,-1,1),1)</f>
        <v>0.66264208861160123</v>
      </c>
      <c r="D430">
        <f>+$D$3*((1-$D$5)*SOI!D429+$D$5*SOI!D428) +   $D$4*((1-$D$5)*SOI!E429+$D$5*SOI!E428)</f>
        <v>0</v>
      </c>
      <c r="E430">
        <f t="shared" si="137"/>
        <v>-3.5032228233670253</v>
      </c>
      <c r="F430">
        <f t="shared" si="144"/>
        <v>4.4498543785264557</v>
      </c>
      <c r="G430">
        <f t="shared" si="145"/>
        <v>0.94663155515943043</v>
      </c>
      <c r="H430" s="21">
        <f t="shared" si="146"/>
        <v>-4.7208548983781702</v>
      </c>
      <c r="I430" s="37">
        <f t="shared" si="138"/>
        <v>-5.4475484530990388E-2</v>
      </c>
      <c r="J430" s="1">
        <f t="shared" si="147"/>
        <v>1.1049440916234252</v>
      </c>
      <c r="K430" s="1">
        <f t="shared" si="148"/>
        <v>11.343277375503476</v>
      </c>
      <c r="L430" s="1">
        <f t="shared" si="139"/>
        <v>0.15984606762583362</v>
      </c>
      <c r="M430" s="1">
        <f t="shared" si="140"/>
        <v>142.47825222584734</v>
      </c>
      <c r="N430" s="1">
        <f t="shared" si="141"/>
        <v>-3.4709618421571395</v>
      </c>
      <c r="O430" s="1">
        <f t="shared" si="142"/>
        <v>1.353156539661253</v>
      </c>
      <c r="P430" s="1">
        <f t="shared" si="143"/>
        <v>-1.4095733057228601</v>
      </c>
      <c r="Q430" s="1">
        <f t="shared" si="149"/>
        <v>-247.49080141214441</v>
      </c>
      <c r="R430" s="1">
        <f t="shared" si="150"/>
        <v>-4.0262129252686893</v>
      </c>
      <c r="S430" s="1">
        <f t="shared" si="151"/>
        <v>0.16181486990825519</v>
      </c>
      <c r="T430" s="1">
        <f t="shared" si="152"/>
        <v>2.2726241890109913</v>
      </c>
      <c r="U430" s="1">
        <f t="shared" si="153"/>
        <v>-0.84855744305165559</v>
      </c>
      <c r="V430" s="1">
        <f t="shared" si="154"/>
        <v>-137.61607786521333</v>
      </c>
      <c r="Y430" s="20">
        <f>+$Z$20*SIGN(SOI!A429)*(ABS(SOI!A429))^$Y$2</f>
        <v>0.50199598489777131</v>
      </c>
      <c r="Z430" s="20">
        <f t="shared" si="157"/>
        <v>0.5306083102034137</v>
      </c>
      <c r="AA430" s="19">
        <f>+SIN((AVERAGE(H426:H437)+AVERAGE(H430:H433)/4)*($AA$19+AA429*$AA$18*AVERAGE(G426:G437))*$Y$20+$AA$17) - SIN($AA$17)</f>
        <v>0.48798256103421672</v>
      </c>
      <c r="AB430" s="19">
        <f>+SIN((AVERAGE(H426:H437)+AVERAGE(H430:H433)*$AB$1)*($AA$19+AB429*$AA$18*AVERAGE(G426:G437))*$Y$20+$AA$17) - SIN($AA$17)+$AB$2</f>
        <v>0.56662331855535752</v>
      </c>
      <c r="AC430">
        <f t="shared" si="156"/>
        <v>0.24479999999999841</v>
      </c>
      <c r="AD430">
        <f t="shared" si="155"/>
        <v>4.262574916919698E-2</v>
      </c>
      <c r="AE430">
        <v>1</v>
      </c>
    </row>
    <row r="431" spans="1:31" x14ac:dyDescent="0.25">
      <c r="A431">
        <v>34.083333333333208</v>
      </c>
      <c r="B431" s="2">
        <v>1914.0833333333023</v>
      </c>
      <c r="C431">
        <f>+D431+($D$2+E431+F431)*SOI!A430*IF(B431&gt;$C$18, IF(B431&lt;$C$19,-1,1),1)</f>
        <v>22.580512796884953</v>
      </c>
      <c r="D431">
        <f>+$D$3*((1-$D$5)*SOI!D430+$D$5*SOI!D429) +   $D$4*((1-$D$5)*SOI!E430+$D$5*SOI!E429)</f>
        <v>0</v>
      </c>
      <c r="E431">
        <f t="shared" si="137"/>
        <v>27.992604637814324</v>
      </c>
      <c r="F431">
        <f t="shared" si="144"/>
        <v>0.23303635829186564</v>
      </c>
      <c r="G431">
        <f t="shared" si="145"/>
        <v>28.22564099610619</v>
      </c>
      <c r="H431" s="21">
        <f t="shared" si="146"/>
        <v>0.85164658182810959</v>
      </c>
      <c r="I431" s="37">
        <f t="shared" si="138"/>
        <v>-23.005082095541162</v>
      </c>
      <c r="J431" s="1">
        <f t="shared" si="147"/>
        <v>23.917392031439316</v>
      </c>
      <c r="K431" s="1">
        <f t="shared" si="148"/>
        <v>0.43294046081625165</v>
      </c>
      <c r="L431" s="1">
        <f t="shared" si="139"/>
        <v>0.11237503905667592</v>
      </c>
      <c r="M431" s="1">
        <f t="shared" si="140"/>
        <v>7.3029682328418284</v>
      </c>
      <c r="N431" s="1">
        <f t="shared" si="141"/>
        <v>-0.17061749221219943</v>
      </c>
      <c r="O431" s="1">
        <f t="shared" si="142"/>
        <v>17.023060922105557</v>
      </c>
      <c r="P431" s="1">
        <f t="shared" si="143"/>
        <v>-6.0830274747684472E-3</v>
      </c>
      <c r="Q431" s="1">
        <f t="shared" si="149"/>
        <v>-0.62356769746139817</v>
      </c>
      <c r="R431" s="1">
        <f t="shared" si="150"/>
        <v>-4.2839458423215069</v>
      </c>
      <c r="S431" s="1">
        <f t="shared" si="151"/>
        <v>3.3590373202055925</v>
      </c>
      <c r="T431" s="1">
        <f t="shared" si="152"/>
        <v>20.099494564342375</v>
      </c>
      <c r="U431" s="1">
        <f t="shared" si="153"/>
        <v>-1.5464505747676578</v>
      </c>
      <c r="V431" s="1">
        <f t="shared" si="154"/>
        <v>-2.9192749623426655E-2</v>
      </c>
      <c r="Y431" s="20">
        <f>+$Z$20*SIGN(SOI!A430)*(ABS(SOI!A430))^$Y$2</f>
        <v>0.53665629385143809</v>
      </c>
      <c r="Z431" s="20">
        <f t="shared" si="157"/>
        <v>0.45935448890383129</v>
      </c>
      <c r="AA431" s="19">
        <f>+SIN((AVERAGE(H427:H438)+AVERAGE(H431:H434)/4)*($AA$19+AA430*$AA$18*AVERAGE(G427:G438))*$Y$20+$AA$17) - SIN($AA$17)</f>
        <v>0.5428603734439128</v>
      </c>
      <c r="AB431" s="19">
        <f>+SIN((AVERAGE(H427:H438)+AVERAGE(H431:H434)*$AB$1)*($AA$19+AB430*$AA$18*AVERAGE(G427:G438))*$Y$20+$AA$17) - SIN($AA$17)+$AB$2</f>
        <v>0.52845909816640035</v>
      </c>
      <c r="AC431">
        <f t="shared" si="156"/>
        <v>0.2453999999999984</v>
      </c>
      <c r="AD431">
        <f t="shared" si="155"/>
        <v>8.350588454008151E-2</v>
      </c>
      <c r="AE431">
        <v>1</v>
      </c>
    </row>
    <row r="432" spans="1:31" x14ac:dyDescent="0.25">
      <c r="A432">
        <v>34.166666666666544</v>
      </c>
      <c r="B432" s="2">
        <v>1914.1666666666356</v>
      </c>
      <c r="C432">
        <f>+D432+($D$2+E432+F432)*SOI!A431*IF(B432&gt;$C$18, IF(B432&lt;$C$19,-1,1),1)</f>
        <v>1.1666029478482505</v>
      </c>
      <c r="D432">
        <f>+$D$3*((1-$D$5)*SOI!D431+$D$5*SOI!D430) +   $D$4*((1-$D$5)*SOI!E431+$D$5*SOI!E430)</f>
        <v>0</v>
      </c>
      <c r="E432">
        <f t="shared" si="137"/>
        <v>4.8302712585998719</v>
      </c>
      <c r="F432">
        <f t="shared" si="144"/>
        <v>-1.1846370465740894</v>
      </c>
      <c r="G432">
        <f t="shared" si="145"/>
        <v>3.6456342120257825</v>
      </c>
      <c r="H432" s="21">
        <f t="shared" si="146"/>
        <v>-1.0660326175173891</v>
      </c>
      <c r="I432" s="37">
        <f t="shared" si="138"/>
        <v>-5.2658310492855946</v>
      </c>
      <c r="J432" s="1">
        <f t="shared" si="147"/>
        <v>-14.574049911998062</v>
      </c>
      <c r="K432" s="1">
        <f t="shared" si="148"/>
        <v>0.3704734301229331</v>
      </c>
      <c r="L432" s="1">
        <f t="shared" si="139"/>
        <v>-0.78488538433319754</v>
      </c>
      <c r="M432" s="1">
        <f t="shared" si="140"/>
        <v>-19.441183898708154</v>
      </c>
      <c r="N432" s="1">
        <f t="shared" si="141"/>
        <v>0.60973227463877577</v>
      </c>
      <c r="O432" s="1">
        <f t="shared" si="142"/>
        <v>0.11524524273927772</v>
      </c>
      <c r="P432" s="1">
        <f t="shared" si="143"/>
        <v>0.11008469143633647</v>
      </c>
      <c r="Q432" s="1">
        <f t="shared" si="149"/>
        <v>-5.9322922208559206</v>
      </c>
      <c r="R432" s="1">
        <f t="shared" si="150"/>
        <v>-9.3288053599373786</v>
      </c>
      <c r="S432" s="1">
        <f t="shared" si="151"/>
        <v>-2.7477270692161766</v>
      </c>
      <c r="T432" s="1">
        <f t="shared" si="152"/>
        <v>-0.95040098202991796</v>
      </c>
      <c r="U432" s="1">
        <f t="shared" si="153"/>
        <v>6.4059910752377167</v>
      </c>
      <c r="V432" s="1">
        <f t="shared" si="154"/>
        <v>-1.8879817136800898</v>
      </c>
      <c r="Y432" s="20">
        <f>+$Z$20*SIGN(SOI!A431)*(ABS(SOI!A431))^$Y$2</f>
        <v>0.33941118796228448</v>
      </c>
      <c r="Z432" s="20">
        <f t="shared" si="157"/>
        <v>0.45815496051533228</v>
      </c>
      <c r="AA432" s="19">
        <f>+SIN((AVERAGE(H428:H439)+AVERAGE(H432:H435)/4)*($AA$19+AA431*$AA$18*AVERAGE(G428:G439))*$Y$20+$AA$17) - SIN($AA$17)</f>
        <v>0.4726866804830267</v>
      </c>
      <c r="AB432" s="19">
        <f>+SIN((AVERAGE(H428:H439)+AVERAGE(H432:H435)*$AB$1)*($AA$19+AB431*$AA$18*AVERAGE(G428:G439))*$Y$20+$AA$17) - SIN($AA$17)+$AB$2</f>
        <v>0.51500950153382763</v>
      </c>
      <c r="AC432">
        <f t="shared" si="156"/>
        <v>0.24599999999999839</v>
      </c>
      <c r="AD432">
        <f t="shared" si="155"/>
        <v>1.4531719967694423E-2</v>
      </c>
      <c r="AE432">
        <v>1</v>
      </c>
    </row>
    <row r="433" spans="1:31" x14ac:dyDescent="0.25">
      <c r="A433">
        <v>34.249999999999879</v>
      </c>
      <c r="B433" s="2">
        <v>1914.2499999999688</v>
      </c>
      <c r="C433">
        <f>+D433+($D$2+E433+F433)*SOI!A432*IF(B433&gt;$C$18, IF(B433&lt;$C$19,-1,1),1)</f>
        <v>11.252046086885132</v>
      </c>
      <c r="D433">
        <f>+$D$3*((1-$D$5)*SOI!D432+$D$5*SOI!D431) +   $D$4*((1-$D$5)*SOI!E432+$D$5*SOI!E431)</f>
        <v>0</v>
      </c>
      <c r="E433">
        <f t="shared" si="137"/>
        <v>16.259671279278074</v>
      </c>
      <c r="F433">
        <f t="shared" si="144"/>
        <v>4.7641890120667885E-2</v>
      </c>
      <c r="G433">
        <f t="shared" si="145"/>
        <v>16.307313169398743</v>
      </c>
      <c r="H433" s="21">
        <f t="shared" si="146"/>
        <v>-0.32187049852260763</v>
      </c>
      <c r="I433" s="37">
        <f t="shared" si="138"/>
        <v>-16.593056965506769</v>
      </c>
      <c r="J433" s="1">
        <f t="shared" si="147"/>
        <v>-0.55232083158378953</v>
      </c>
      <c r="K433" s="1">
        <f t="shared" si="148"/>
        <v>4.0426035106657349E-2</v>
      </c>
      <c r="L433" s="1">
        <f t="shared" si="139"/>
        <v>1.3900412288355988E-2</v>
      </c>
      <c r="M433" s="1">
        <f t="shared" si="140"/>
        <v>-0.2338160913362502</v>
      </c>
      <c r="N433" s="1">
        <f t="shared" si="141"/>
        <v>2.3448591728634921E-3</v>
      </c>
      <c r="O433" s="1">
        <f t="shared" si="142"/>
        <v>4.1395493143528883</v>
      </c>
      <c r="P433" s="1">
        <f t="shared" si="143"/>
        <v>-1.8883370682058621E-2</v>
      </c>
      <c r="Q433" s="1">
        <f t="shared" si="149"/>
        <v>-2.7437959133398487E-4</v>
      </c>
      <c r="R433" s="1">
        <f t="shared" si="150"/>
        <v>-1.3596113583266311E-3</v>
      </c>
      <c r="S433" s="1">
        <f t="shared" si="151"/>
        <v>-3.3297425551723332E-2</v>
      </c>
      <c r="T433" s="1">
        <f t="shared" si="152"/>
        <v>0.60458639467051178</v>
      </c>
      <c r="U433" s="1">
        <f t="shared" si="153"/>
        <v>-3.4625687208625266</v>
      </c>
      <c r="V433" s="1">
        <f t="shared" si="154"/>
        <v>1.2454547511149563E-3</v>
      </c>
      <c r="Y433" s="20">
        <f>+$Z$20*SIGN(SOI!A432)*(ABS(SOI!A432))^$Y$2</f>
        <v>0.49839739973227404</v>
      </c>
      <c r="Z433" s="20">
        <f t="shared" si="157"/>
        <v>0.29926951327339396</v>
      </c>
      <c r="AA433" s="19">
        <f>+SIN((AVERAGE(H429:H440)+AVERAGE(H433:H436)/4)*($AA$19+AA432*$AA$18*AVERAGE(G429:G440))*$Y$20+$AA$17) - SIN($AA$17)</f>
        <v>0.58011835136657242</v>
      </c>
      <c r="AB433" s="19">
        <f>+SIN((AVERAGE(H429:H440)+AVERAGE(H433:H436)*$AB$1)*($AA$19+AB432*$AA$18*AVERAGE(G429:G440))*$Y$20+$AA$17) - SIN($AA$17)+$AB$2</f>
        <v>0.59005787775239438</v>
      </c>
      <c r="AC433">
        <f t="shared" si="156"/>
        <v>0.24659999999999838</v>
      </c>
      <c r="AD433">
        <f t="shared" si="155"/>
        <v>0.28084883809317845</v>
      </c>
      <c r="AE433">
        <v>1</v>
      </c>
    </row>
    <row r="434" spans="1:31" x14ac:dyDescent="0.25">
      <c r="A434">
        <v>34.333333333333215</v>
      </c>
      <c r="B434" s="2">
        <v>1914.3333333333021</v>
      </c>
      <c r="C434">
        <f>+D434+($D$2+E434+F434)*SOI!A433*IF(B434&gt;$C$18, IF(B434&lt;$C$19,-1,1),1)</f>
        <v>-3.1886386333478595E-2</v>
      </c>
      <c r="D434">
        <f>+$D$3*((1-$D$5)*SOI!D433+$D$5*SOI!D432) +   $D$4*((1-$D$5)*SOI!E433+$D$5*SOI!E432)</f>
        <v>0</v>
      </c>
      <c r="E434">
        <f t="shared" si="137"/>
        <v>-2.0891291762933015</v>
      </c>
      <c r="F434">
        <f t="shared" si="144"/>
        <v>-1.0995094570545578</v>
      </c>
      <c r="G434">
        <f t="shared" si="145"/>
        <v>-3.1886386333478596</v>
      </c>
      <c r="H434" s="21">
        <f t="shared" si="146"/>
        <v>0.40748189734132217</v>
      </c>
      <c r="I434" s="37">
        <f t="shared" si="138"/>
        <v>0.66361660427660152</v>
      </c>
      <c r="J434" s="1">
        <f t="shared" si="147"/>
        <v>-2.4623143907114642</v>
      </c>
      <c r="K434" s="1">
        <f t="shared" si="148"/>
        <v>-0.21636317483828174</v>
      </c>
      <c r="L434" s="1">
        <f t="shared" si="139"/>
        <v>-3.5269145487261577E-3</v>
      </c>
      <c r="M434" s="1">
        <f t="shared" si="140"/>
        <v>26.06367407414605</v>
      </c>
      <c r="N434" s="1">
        <f t="shared" si="141"/>
        <v>-0.70027901880625187</v>
      </c>
      <c r="O434" s="1">
        <f t="shared" si="142"/>
        <v>-2.9153503007565984</v>
      </c>
      <c r="P434" s="1">
        <f t="shared" si="143"/>
        <v>0.56558355593121745</v>
      </c>
      <c r="Q434" s="1">
        <f t="shared" si="149"/>
        <v>-9.1341343332619029</v>
      </c>
      <c r="R434" s="1">
        <f t="shared" si="150"/>
        <v>1.8101777119072824</v>
      </c>
      <c r="S434" s="1">
        <f t="shared" si="151"/>
        <v>-0.39770023337857918</v>
      </c>
      <c r="T434" s="1">
        <f t="shared" si="152"/>
        <v>0.10803471009647188</v>
      </c>
      <c r="U434" s="1">
        <f t="shared" si="153"/>
        <v>-4.1476919797208653</v>
      </c>
      <c r="V434" s="1">
        <f t="shared" si="154"/>
        <v>11.140368556731158</v>
      </c>
      <c r="Y434" s="20">
        <f>+$Z$20*SIGN(SOI!A433)*(ABS(SOI!A433))^$Y$2</f>
        <v>5.9999952125623465E-2</v>
      </c>
      <c r="Z434" s="20">
        <f t="shared" si="157"/>
        <v>0.24270096835893665</v>
      </c>
      <c r="AA434" s="19">
        <f>+SIN((AVERAGE(H430:H441)+AVERAGE(H434:H437)/4)*($AA$19+AA433*$AA$18*AVERAGE(G430:G441))*$Y$20+$AA$17) - SIN($AA$17)</f>
        <v>0.67966313116466703</v>
      </c>
      <c r="AB434" s="19">
        <f>+SIN((AVERAGE(H430:H441)+AVERAGE(H434:H437)*$AB$1)*($AA$19+AB433*$AA$18*AVERAGE(G430:G441))*$Y$20+$AA$17) - SIN($AA$17)+$AB$2</f>
        <v>0.67598085014510834</v>
      </c>
      <c r="AC434">
        <f t="shared" si="156"/>
        <v>0.24719999999999837</v>
      </c>
      <c r="AD434">
        <f t="shared" si="155"/>
        <v>0.43696216280573041</v>
      </c>
      <c r="AE434">
        <v>1</v>
      </c>
    </row>
    <row r="435" spans="1:31" x14ac:dyDescent="0.25">
      <c r="A435">
        <v>34.416666666666551</v>
      </c>
      <c r="B435" s="2">
        <v>1914.4166666666354</v>
      </c>
      <c r="C435">
        <f>+D435+($D$2+E435+F435)*SOI!A434*IF(B435&gt;$C$18, IF(B435&lt;$C$19,-1,1),1)</f>
        <v>0.43900104055654454</v>
      </c>
      <c r="D435">
        <f>+$D$3*((1-$D$5)*SOI!D434+$D$5*SOI!D433) +   $D$4*((1-$D$5)*SOI!E434+$D$5*SOI!E433)</f>
        <v>0</v>
      </c>
      <c r="E435">
        <f t="shared" si="137"/>
        <v>5.5135221550946802</v>
      </c>
      <c r="F435">
        <f t="shared" si="144"/>
        <v>-2.6009148137873361E-2</v>
      </c>
      <c r="G435">
        <f t="shared" si="145"/>
        <v>5.4875130069568065</v>
      </c>
      <c r="H435" s="21">
        <f t="shared" si="146"/>
        <v>0.15595390219919125</v>
      </c>
      <c r="I435" s="37">
        <f t="shared" si="138"/>
        <v>3.5859294490591869</v>
      </c>
      <c r="J435" s="1">
        <f t="shared" si="147"/>
        <v>-0.41852848245709567</v>
      </c>
      <c r="K435" s="1">
        <f t="shared" si="148"/>
        <v>9.6205270077967739E-3</v>
      </c>
      <c r="L435" s="1">
        <f t="shared" si="139"/>
        <v>-8.744802254380667E-3</v>
      </c>
      <c r="M435" s="1">
        <f t="shared" si="140"/>
        <v>0.81984670335427301</v>
      </c>
      <c r="N435" s="1">
        <f t="shared" si="141"/>
        <v>-2.8714943878336865E-2</v>
      </c>
      <c r="O435" s="1">
        <f t="shared" si="142"/>
        <v>4.5909882150015902</v>
      </c>
      <c r="P435" s="1">
        <f t="shared" si="143"/>
        <v>6.4408295176858147E-3</v>
      </c>
      <c r="Q435" s="1">
        <f t="shared" si="149"/>
        <v>-1.1781518516742419E-2</v>
      </c>
      <c r="R435" s="1">
        <f t="shared" si="150"/>
        <v>1.2616520159451167E-2</v>
      </c>
      <c r="S435" s="1">
        <f t="shared" si="151"/>
        <v>-8.8120550180630891E-2</v>
      </c>
      <c r="T435" s="1">
        <f t="shared" si="152"/>
        <v>-0.42182644082491783</v>
      </c>
      <c r="U435" s="1">
        <f t="shared" si="153"/>
        <v>-0.25523252896390525</v>
      </c>
      <c r="V435" s="1">
        <f t="shared" si="154"/>
        <v>5.2021329355863011E-3</v>
      </c>
      <c r="Y435" s="20">
        <f>+$Z$20*SIGN(SOI!A434)*(ABS(SOI!A434))^$Y$2</f>
        <v>0.16970555321891248</v>
      </c>
      <c r="Z435" s="20">
        <f t="shared" si="157"/>
        <v>0.22217068355072844</v>
      </c>
      <c r="AA435" s="19">
        <f>+SIN((AVERAGE(H431:H442)+AVERAGE(H435:H438)/4)*($AA$19+AA434*$AA$18*AVERAGE(G431:G442))*$Y$20+$AA$17) - SIN($AA$17)</f>
        <v>0.67234319740759751</v>
      </c>
      <c r="AB435" s="19">
        <f>+SIN((AVERAGE(H431:H442)+AVERAGE(H435:H438)*$AB$1)*($AA$19+AB434*$AA$18*AVERAGE(G431:G442))*$Y$20+$AA$17) - SIN($AA$17)+$AB$2</f>
        <v>0.66834860775601102</v>
      </c>
      <c r="AC435">
        <f t="shared" si="156"/>
        <v>0.24779999999999835</v>
      </c>
      <c r="AD435">
        <f t="shared" si="155"/>
        <v>0.45017251385686907</v>
      </c>
      <c r="AE435">
        <v>1</v>
      </c>
    </row>
    <row r="436" spans="1:31" x14ac:dyDescent="0.25">
      <c r="A436">
        <v>34.499999999999886</v>
      </c>
      <c r="B436" s="2">
        <v>1914.4999999999686</v>
      </c>
      <c r="C436">
        <f>+D436+($D$2+E436+F436)*SOI!A435*IF(B436&gt;$C$18, IF(B436&lt;$C$19,-1,1),1)</f>
        <v>-6.6702660891102461</v>
      </c>
      <c r="D436">
        <f>+$D$3*((1-$D$5)*SOI!D435+$D$5*SOI!D434) +   $D$4*((1-$D$5)*SOI!E435+$D$5*SOI!E434)</f>
        <v>0</v>
      </c>
      <c r="E436">
        <f t="shared" si="137"/>
        <v>-12.468834603215679</v>
      </c>
      <c r="F436">
        <f t="shared" si="144"/>
        <v>-0.11657311208667198</v>
      </c>
      <c r="G436">
        <f t="shared" si="145"/>
        <v>-12.585407715302351</v>
      </c>
      <c r="H436" s="21">
        <f t="shared" si="146"/>
        <v>-9.275551256602535E-2</v>
      </c>
      <c r="I436" s="37">
        <f t="shared" si="138"/>
        <v>-15.14089289865611</v>
      </c>
      <c r="J436" s="1">
        <f t="shared" si="147"/>
        <v>7.2998341284783752</v>
      </c>
      <c r="K436" s="1">
        <f t="shared" si="148"/>
        <v>-2.9446839627748468E-3</v>
      </c>
      <c r="L436" s="1">
        <f t="shared" si="139"/>
        <v>-8.1545610245334882E-2</v>
      </c>
      <c r="M436" s="1">
        <f t="shared" si="140"/>
        <v>3.3866544085782841</v>
      </c>
      <c r="N436" s="1">
        <f t="shared" si="141"/>
        <v>-6.983551464261345E-2</v>
      </c>
      <c r="O436" s="1">
        <f t="shared" si="142"/>
        <v>-2.4325187421804619</v>
      </c>
      <c r="P436" s="1">
        <f t="shared" si="143"/>
        <v>3.9900746496711147E-4</v>
      </c>
      <c r="Q436" s="1">
        <f t="shared" si="149"/>
        <v>-0.11836079210103109</v>
      </c>
      <c r="R436" s="1">
        <f t="shared" si="150"/>
        <v>-0.53517513256174376</v>
      </c>
      <c r="S436" s="1">
        <f t="shared" si="151"/>
        <v>0.90488900803409889</v>
      </c>
      <c r="T436" s="1">
        <f t="shared" si="152"/>
        <v>2.0841760916723464</v>
      </c>
      <c r="U436" s="1">
        <f t="shared" si="153"/>
        <v>6.6761331111656774E-2</v>
      </c>
      <c r="V436" s="1">
        <f t="shared" si="154"/>
        <v>7.8377070907379158E-4</v>
      </c>
      <c r="Y436" s="20">
        <f>+$Z$20*SIGN(SOI!A435)*(ABS(SOI!A435))^$Y$2</f>
        <v>0.43680654530764945</v>
      </c>
      <c r="Z436" s="20">
        <f t="shared" si="157"/>
        <v>0.39400395766995427</v>
      </c>
      <c r="AA436" s="19">
        <f>+SIN((AVERAGE(H432:H443)+AVERAGE(H436:H439)/4)*($AA$19+AA435*$AA$18*AVERAGE(G432:G443))*$Y$20+$AA$17) - SIN($AA$17)</f>
        <v>0.70918087301485322</v>
      </c>
      <c r="AB436" s="19">
        <f>+SIN((AVERAGE(H432:H443)+AVERAGE(H436:H439)*$AB$1)*($AA$19+AB435*$AA$18*AVERAGE(G432:G443))*$Y$20+$AA$17) - SIN($AA$17)+$AB$2</f>
        <v>0.70726552646537733</v>
      </c>
      <c r="AC436">
        <f t="shared" si="156"/>
        <v>0.24839999999999834</v>
      </c>
      <c r="AD436">
        <f t="shared" si="155"/>
        <v>0.31517691534489894</v>
      </c>
      <c r="AE436">
        <v>1</v>
      </c>
    </row>
    <row r="437" spans="1:31" x14ac:dyDescent="0.25">
      <c r="A437">
        <v>34.583333333333222</v>
      </c>
      <c r="B437" s="2">
        <v>1914.5833333333019</v>
      </c>
      <c r="C437">
        <f>+D437+($D$2+E437+F437)*SOI!A436*IF(B437&gt;$C$18, IF(B437&lt;$C$19,-1,1),1)</f>
        <v>-3.336545463819363</v>
      </c>
      <c r="D437">
        <f>+$D$3*((1-$D$5)*SOI!D436+$D$5*SOI!D435) +   $D$4*((1-$D$5)*SOI!E436+$D$5*SOI!E435)</f>
        <v>0</v>
      </c>
      <c r="E437">
        <f t="shared" si="137"/>
        <v>-3.6480552372616017</v>
      </c>
      <c r="F437">
        <f t="shared" si="144"/>
        <v>2.1375385284033321E-2</v>
      </c>
      <c r="G437">
        <f t="shared" si="145"/>
        <v>-3.6266798519775683</v>
      </c>
      <c r="H437" s="21">
        <f t="shared" si="146"/>
        <v>-9.800110203122879E-2</v>
      </c>
      <c r="I437" s="37">
        <f t="shared" si="138"/>
        <v>-4.0929191065526256</v>
      </c>
      <c r="J437" s="1">
        <f t="shared" si="147"/>
        <v>-0.14556156896119274</v>
      </c>
      <c r="K437" s="1">
        <f t="shared" si="148"/>
        <v>-2.2559643953937587E-4</v>
      </c>
      <c r="L437" s="1">
        <f t="shared" si="139"/>
        <v>7.6333315657327117E-3</v>
      </c>
      <c r="M437" s="1">
        <f t="shared" si="140"/>
        <v>-0.24981754929627945</v>
      </c>
      <c r="N437" s="1">
        <f t="shared" si="141"/>
        <v>4.0786631320647746E-3</v>
      </c>
      <c r="O437" s="1">
        <f t="shared" si="142"/>
        <v>-0.23027628290595401</v>
      </c>
      <c r="P437" s="1">
        <f t="shared" si="143"/>
        <v>-3.4495942527901914E-3</v>
      </c>
      <c r="Q437" s="1">
        <f t="shared" si="149"/>
        <v>-5.0991927013599827E-4</v>
      </c>
      <c r="R437" s="1">
        <f t="shared" si="150"/>
        <v>-6.2326273443101977E-4</v>
      </c>
      <c r="S437" s="1">
        <f t="shared" si="151"/>
        <v>-1.4286257897816679E-2</v>
      </c>
      <c r="T437" s="1">
        <f t="shared" si="152"/>
        <v>-1.8468897242370365E-2</v>
      </c>
      <c r="U437" s="1">
        <f t="shared" si="153"/>
        <v>-0.15602480760742726</v>
      </c>
      <c r="V437" s="1">
        <f t="shared" si="154"/>
        <v>3.9574690132463368E-4</v>
      </c>
      <c r="Y437" s="20">
        <f>+$Z$20*SIGN(SOI!A436)*(ABS(SOI!A436))^$Y$2</f>
        <v>0.57549977448330081</v>
      </c>
      <c r="Z437" s="20">
        <f t="shared" si="157"/>
        <v>0.50235965393460191</v>
      </c>
      <c r="AA437" s="19">
        <f>+SIN((AVERAGE(H433:H444)+AVERAGE(H437:H440)/4)*($AA$19+AA436*$AA$18*AVERAGE(G433:G444))*$Y$20+$AA$17) - SIN($AA$17)</f>
        <v>0.50724690350856072</v>
      </c>
      <c r="AB437" s="19">
        <f>+SIN((AVERAGE(H433:H444)+AVERAGE(H437:H440)*$AB$1)*($AA$19+AB436*$AA$18*AVERAGE(G433:G444))*$Y$20+$AA$17) - SIN($AA$17)+$AB$2</f>
        <v>0.6750114332895325</v>
      </c>
      <c r="AC437">
        <f t="shared" si="156"/>
        <v>0.24899999999999833</v>
      </c>
      <c r="AD437">
        <f t="shared" si="155"/>
        <v>4.8872495739588073E-3</v>
      </c>
      <c r="AE437">
        <v>1</v>
      </c>
    </row>
    <row r="438" spans="1:31" x14ac:dyDescent="0.25">
      <c r="A438">
        <v>34.666666666666558</v>
      </c>
      <c r="B438" s="2">
        <v>1914.6666666666351</v>
      </c>
      <c r="C438">
        <f>+D438+($D$2+E438+F438)*SOI!A437*IF(B438&gt;$C$18, IF(B438&lt;$C$19,-1,1),1)</f>
        <v>-16.719351243135552</v>
      </c>
      <c r="D438">
        <f>+$D$3*((1-$D$5)*SOI!D437+$D$5*SOI!D436) +   $D$4*((1-$D$5)*SOI!E437+$D$5*SOI!E436)</f>
        <v>0</v>
      </c>
      <c r="E438">
        <f t="shared" si="137"/>
        <v>-23.521661676991137</v>
      </c>
      <c r="F438">
        <f t="shared" si="144"/>
        <v>-1.0656195629140832</v>
      </c>
      <c r="G438">
        <f t="shared" si="145"/>
        <v>-24.58728123990522</v>
      </c>
      <c r="H438" s="21">
        <f t="shared" si="146"/>
        <v>-0.26691368727776071</v>
      </c>
      <c r="I438" s="37">
        <f t="shared" si="138"/>
        <v>-10.755110552628857</v>
      </c>
      <c r="J438" s="1">
        <f t="shared" si="147"/>
        <v>-15.201469920823875</v>
      </c>
      <c r="K438" s="1">
        <f t="shared" si="148"/>
        <v>-2.0117588506866695</v>
      </c>
      <c r="L438" s="1">
        <f t="shared" si="139"/>
        <v>-6.4942850518825901E-3</v>
      </c>
      <c r="M438" s="1">
        <f t="shared" si="140"/>
        <v>-9.9284186659871754</v>
      </c>
      <c r="N438" s="1">
        <f t="shared" si="141"/>
        <v>0.46586148988355364</v>
      </c>
      <c r="O438" s="1">
        <f t="shared" si="142"/>
        <v>-16.587121807661177</v>
      </c>
      <c r="P438" s="1">
        <f t="shared" si="143"/>
        <v>0.50196409281940224</v>
      </c>
      <c r="Q438" s="1">
        <f t="shared" si="149"/>
        <v>-2.3147150603999749</v>
      </c>
      <c r="R438" s="1">
        <f t="shared" si="150"/>
        <v>-7.4344525033106912</v>
      </c>
      <c r="S438" s="1">
        <f t="shared" si="151"/>
        <v>-4.2878459847306969</v>
      </c>
      <c r="T438" s="1">
        <f t="shared" si="152"/>
        <v>1.1318268917904843</v>
      </c>
      <c r="U438" s="1">
        <f t="shared" si="153"/>
        <v>59.659554979605673</v>
      </c>
      <c r="V438" s="1">
        <f t="shared" si="154"/>
        <v>-6.5775041867061477</v>
      </c>
      <c r="Y438" s="20">
        <f>+$Z$20*SIGN(SOI!A437)*(ABS(SOI!A437))^$Y$2</f>
        <v>0.49477264201285531</v>
      </c>
      <c r="Z438" s="20">
        <f t="shared" si="157"/>
        <v>0.45873783863519296</v>
      </c>
      <c r="AA438" s="19">
        <f>+SIN((AVERAGE(H434:H445)+AVERAGE(H438:H441)/4)*($AA$19+AA437*$AA$18*AVERAGE(G434:G445))*$Y$20+$AA$17) - SIN($AA$17)</f>
        <v>0.40361974240949533</v>
      </c>
      <c r="AB438" s="19">
        <f>+SIN((AVERAGE(H434:H445)+AVERAGE(H438:H441)*$AB$1)*($AA$19+AB437*$AA$18*AVERAGE(G434:G445))*$Y$20+$AA$17) - SIN($AA$17)+$AB$2</f>
        <v>0.70738418999769737</v>
      </c>
      <c r="AC438">
        <f t="shared" si="156"/>
        <v>0.24959999999999832</v>
      </c>
      <c r="AD438">
        <f t="shared" si="155"/>
        <v>5.5118096225697633E-2</v>
      </c>
      <c r="AE438">
        <v>1</v>
      </c>
    </row>
    <row r="439" spans="1:31" x14ac:dyDescent="0.25">
      <c r="A439">
        <v>34.749999999999893</v>
      </c>
      <c r="B439" s="2">
        <v>1914.7499999999684</v>
      </c>
      <c r="C439">
        <f>+D439+($D$2+E439+F439)*SOI!A438*IF(B439&gt;$C$18, IF(B439&lt;$C$19,-1,1),1)</f>
        <v>-1.7206323934528369</v>
      </c>
      <c r="D439">
        <f>+$D$3*((1-$D$5)*SOI!D438+$D$5*SOI!D437) +   $D$4*((1-$D$5)*SOI!E438+$D$5*SOI!E437)</f>
        <v>0</v>
      </c>
      <c r="E439">
        <f t="shared" si="137"/>
        <v>-6.5637125595437027</v>
      </c>
      <c r="F439">
        <f t="shared" si="144"/>
        <v>-5.4104338351823378E-2</v>
      </c>
      <c r="G439">
        <f t="shared" si="145"/>
        <v>-6.6178168978955263</v>
      </c>
      <c r="H439" s="21">
        <f t="shared" si="146"/>
        <v>-8.1049764718030867E-2</v>
      </c>
      <c r="I439" s="37">
        <f t="shared" si="138"/>
        <v>3.0869912294301733</v>
      </c>
      <c r="J439" s="1">
        <f t="shared" si="147"/>
        <v>0.65254643111373589</v>
      </c>
      <c r="K439" s="1">
        <f t="shared" si="148"/>
        <v>-8.4463838679295758E-2</v>
      </c>
      <c r="L439" s="1">
        <f t="shared" si="139"/>
        <v>-1.3917748708532612E-2</v>
      </c>
      <c r="M439" s="1">
        <f t="shared" si="140"/>
        <v>-1.4848596302273191</v>
      </c>
      <c r="N439" s="1">
        <f t="shared" si="141"/>
        <v>3.8598017419945986E-2</v>
      </c>
      <c r="O439" s="1">
        <f t="shared" si="142"/>
        <v>-6.4158276678848587</v>
      </c>
      <c r="P439" s="1">
        <f t="shared" si="143"/>
        <v>2.5424255616104372E-2</v>
      </c>
      <c r="Q439" s="1">
        <f t="shared" si="149"/>
        <v>-2.8682106326307744E-2</v>
      </c>
      <c r="R439" s="1">
        <f t="shared" si="150"/>
        <v>2.6441312685285476E-2</v>
      </c>
      <c r="S439" s="1">
        <f t="shared" si="151"/>
        <v>0.10196893437458875</v>
      </c>
      <c r="T439" s="1">
        <f t="shared" si="152"/>
        <v>0.93820838133055362</v>
      </c>
      <c r="U439" s="1">
        <f t="shared" si="153"/>
        <v>-0.86731352876577283</v>
      </c>
      <c r="V439" s="1">
        <f t="shared" si="154"/>
        <v>-2.760227727984357E-2</v>
      </c>
      <c r="Y439" s="20">
        <f>+$Z$20*SIGN(SOI!A438)*(ABS(SOI!A438))^$Y$2</f>
        <v>0.30594109940942271</v>
      </c>
      <c r="Z439" s="20">
        <f t="shared" si="157"/>
        <v>0.37644906912368309</v>
      </c>
      <c r="AA439" s="19">
        <f>+SIN((AVERAGE(H435:H446)+AVERAGE(H439:H442)/4)*($AA$19+AA438*$AA$18*AVERAGE(G435:G446))*$Y$20+$AA$17) - SIN($AA$17)</f>
        <v>0.47453013559937346</v>
      </c>
      <c r="AB439" s="19">
        <f>+SIN((AVERAGE(H435:H446)+AVERAGE(H439:H442)*$AB$1)*($AA$19+AB438*$AA$18*AVERAGE(G435:G446))*$Y$20+$AA$17) - SIN($AA$17)+$AB$2</f>
        <v>0.70337242463048932</v>
      </c>
      <c r="AC439">
        <f t="shared" si="156"/>
        <v>0.25019999999999831</v>
      </c>
      <c r="AD439">
        <f t="shared" si="155"/>
        <v>9.8081066475690371E-2</v>
      </c>
      <c r="AE439">
        <v>1</v>
      </c>
    </row>
    <row r="440" spans="1:31" x14ac:dyDescent="0.25">
      <c r="A440">
        <v>34.833333333333229</v>
      </c>
      <c r="B440" s="2">
        <v>1914.8333333333017</v>
      </c>
      <c r="C440">
        <f>+D440+($D$2+E440+F440)*SOI!A439*IF(B440&gt;$C$18, IF(B440&lt;$C$19,-1,1),1)</f>
        <v>-12.719862778597765</v>
      </c>
      <c r="D440">
        <f>+$D$3*((1-$D$5)*SOI!D439+$D$5*SOI!D438) +   $D$4*((1-$D$5)*SOI!E439+$D$5*SOI!E438)</f>
        <v>0</v>
      </c>
      <c r="E440">
        <f t="shared" si="137"/>
        <v>-41.416027395442583</v>
      </c>
      <c r="F440">
        <f t="shared" si="144"/>
        <v>-0.98351519988330161</v>
      </c>
      <c r="G440">
        <f t="shared" si="145"/>
        <v>-42.399542595325883</v>
      </c>
      <c r="H440" s="21">
        <f t="shared" si="146"/>
        <v>7.6132084942033487</v>
      </c>
      <c r="I440" s="37">
        <f t="shared" si="138"/>
        <v>47.608365460726375</v>
      </c>
      <c r="J440" s="1">
        <f t="shared" si="147"/>
        <v>222.79603611856581</v>
      </c>
      <c r="K440" s="1">
        <f t="shared" si="148"/>
        <v>-74.306035236544503</v>
      </c>
      <c r="L440" s="1">
        <f t="shared" si="139"/>
        <v>-0.65477217954930678</v>
      </c>
      <c r="M440" s="1">
        <f t="shared" si="140"/>
        <v>-32.872562935520875</v>
      </c>
      <c r="N440" s="1">
        <f t="shared" si="141"/>
        <v>0.7574675062996965</v>
      </c>
      <c r="O440" s="1">
        <f t="shared" si="142"/>
        <v>-18.788927379481446</v>
      </c>
      <c r="P440" s="1">
        <f t="shared" si="143"/>
        <v>0.16234203843905659</v>
      </c>
      <c r="Q440" s="1">
        <f t="shared" si="149"/>
        <v>-12.46115265778918</v>
      </c>
      <c r="R440" s="1">
        <f t="shared" si="150"/>
        <v>177.16505464895323</v>
      </c>
      <c r="S440" s="1">
        <f t="shared" si="151"/>
        <v>30.861339042039933</v>
      </c>
      <c r="T440" s="1">
        <f t="shared" si="152"/>
        <v>129.26169120694883</v>
      </c>
      <c r="U440" s="1">
        <f t="shared" si="153"/>
        <v>-85.409611190273679</v>
      </c>
      <c r="V440" s="1">
        <f t="shared" si="154"/>
        <v>-3.4588097326466225</v>
      </c>
      <c r="Y440" s="20">
        <f>+$Z$20*SIGN(SOI!A439)*(ABS(SOI!A439))^$Y$2</f>
        <v>0.32863346594877141</v>
      </c>
      <c r="Z440" s="20">
        <f t="shared" si="157"/>
        <v>0.37644906912368309</v>
      </c>
      <c r="AA440" s="19">
        <f>+SIN((AVERAGE(H436:H447)+AVERAGE(H440:H443)/4)*($AA$19+AA439*$AA$18*AVERAGE(G436:G447))*$Y$20+$AA$17) - SIN($AA$17)</f>
        <v>0.42560510131275614</v>
      </c>
      <c r="AB440" s="19">
        <f>+SIN((AVERAGE(H436:H447)+AVERAGE(H440:H443)*$AB$1)*($AA$19+AB439*$AA$18*AVERAGE(G436:G447))*$Y$20+$AA$17) - SIN($AA$17)+$AB$2</f>
        <v>0.7070405330813514</v>
      </c>
      <c r="AC440">
        <f t="shared" si="156"/>
        <v>0.2507999999999983</v>
      </c>
      <c r="AD440">
        <f t="shared" si="155"/>
        <v>4.9156032189073051E-2</v>
      </c>
      <c r="AE440">
        <v>1</v>
      </c>
    </row>
    <row r="441" spans="1:31" x14ac:dyDescent="0.25">
      <c r="A441">
        <v>34.916666666666565</v>
      </c>
      <c r="B441" s="2">
        <v>1914.9166666666349</v>
      </c>
      <c r="C441">
        <f>+D441+($D$2+E441+F441)*SOI!A440*IF(B441&gt;$C$18, IF(B441&lt;$C$19,-1,1),1)</f>
        <v>330.59392791643239</v>
      </c>
      <c r="D441">
        <f>+$D$3*((1-$D$5)*SOI!D440+$D$5*SOI!D439) +   $D$4*((1-$D$5)*SOI!E440+$D$5*SOI!E439)</f>
        <v>0</v>
      </c>
      <c r="E441">
        <f t="shared" si="137"/>
        <v>486.38948120085109</v>
      </c>
      <c r="F441">
        <f t="shared" si="144"/>
        <v>-0.22194014727407008</v>
      </c>
      <c r="G441">
        <f t="shared" si="145"/>
        <v>486.167541053577</v>
      </c>
      <c r="H441" s="21">
        <f t="shared" si="146"/>
        <v>-21.860204193888421</v>
      </c>
      <c r="I441" s="37">
        <f t="shared" si="138"/>
        <v>-584.40541168362881</v>
      </c>
      <c r="J441" s="1">
        <f t="shared" si="147"/>
        <v>-265.02205441285906</v>
      </c>
      <c r="K441" s="1">
        <f t="shared" si="148"/>
        <v>1.5443892698915009E-4</v>
      </c>
      <c r="L441" s="1">
        <f t="shared" si="139"/>
        <v>-3.8989166051915998E-2</v>
      </c>
      <c r="M441" s="1">
        <f t="shared" si="140"/>
        <v>-3.1854967338149862</v>
      </c>
      <c r="N441" s="1">
        <f t="shared" si="141"/>
        <v>0.31386906044489327</v>
      </c>
      <c r="O441" s="1">
        <f t="shared" si="142"/>
        <v>0.17053300748423944</v>
      </c>
      <c r="P441" s="1">
        <f t="shared" si="143"/>
        <v>6.2431459853307298E-4</v>
      </c>
      <c r="Q441" s="1">
        <f t="shared" si="149"/>
        <v>-0.50036429890964684</v>
      </c>
      <c r="R441" s="1">
        <f t="shared" si="150"/>
        <v>-87.324703360556299</v>
      </c>
      <c r="S441" s="1">
        <f t="shared" si="151"/>
        <v>-156.97490309238106</v>
      </c>
      <c r="T441" s="1">
        <f t="shared" si="152"/>
        <v>-6.986023218701358E-2</v>
      </c>
      <c r="U441" s="1">
        <f t="shared" si="153"/>
        <v>4.0319041403593383</v>
      </c>
      <c r="V441" s="1">
        <f t="shared" si="154"/>
        <v>-5.5116758462929565E-3</v>
      </c>
      <c r="Y441" s="20">
        <f>+$Z$20*SIGN(SOI!A440)*(ABS(SOI!A440))^$Y$2</f>
        <v>0.49477264201285531</v>
      </c>
      <c r="Z441" s="20">
        <f t="shared" si="157"/>
        <v>0.46208532889132564</v>
      </c>
      <c r="AA441" s="19">
        <f>+SIN((AVERAGE(H437:H448)+AVERAGE(H441:H444)/4)*($AA$19+AA440*$AA$18*AVERAGE(G437:G448))*$Y$20+$AA$17) - SIN($AA$17)</f>
        <v>3.6858504462637387E-2</v>
      </c>
      <c r="AB441" s="19">
        <f>+SIN((AVERAGE(H437:H448)+AVERAGE(H441:H444)*$AB$1)*($AA$19+AB440*$AA$18*AVERAGE(G437:G448))*$Y$20+$AA$17) - SIN($AA$17)+$AB$2</f>
        <v>0.70901157049382046</v>
      </c>
      <c r="AC441">
        <f t="shared" si="156"/>
        <v>0.25139999999999829</v>
      </c>
      <c r="AD441">
        <f t="shared" si="155"/>
        <v>0.42522682442868825</v>
      </c>
      <c r="AE441">
        <v>1</v>
      </c>
    </row>
    <row r="442" spans="1:31" x14ac:dyDescent="0.25">
      <c r="A442">
        <v>34.999999999999901</v>
      </c>
      <c r="B442" s="2">
        <v>1914.9999999999682</v>
      </c>
      <c r="C442">
        <f>+D442+($D$2+E442+F442)*SOI!A441*IF(B442&gt;$C$18, IF(B442&lt;$C$19,-1,1),1)</f>
        <v>4.3750103348551734</v>
      </c>
      <c r="D442">
        <f>+$D$3*((1-$D$5)*SOI!D441+$D$5*SOI!D440) +   $D$4*((1-$D$5)*SOI!E441+$D$5*SOI!E440)</f>
        <v>0</v>
      </c>
      <c r="E442">
        <f t="shared" si="137"/>
        <v>0.52174827472316565</v>
      </c>
      <c r="F442">
        <f t="shared" si="144"/>
        <v>4.4498543785213496</v>
      </c>
      <c r="G442">
        <f t="shared" si="145"/>
        <v>4.9716026532445152</v>
      </c>
      <c r="H442" s="21">
        <f t="shared" si="146"/>
        <v>1.933603099154372</v>
      </c>
      <c r="I442" s="37">
        <f t="shared" si="138"/>
        <v>-1.7894034767239855</v>
      </c>
      <c r="J442" s="1">
        <f t="shared" si="147"/>
        <v>8.5346202101334221</v>
      </c>
      <c r="K442" s="1">
        <f t="shared" si="148"/>
        <v>16.483922118099013</v>
      </c>
      <c r="L442" s="1">
        <f t="shared" si="139"/>
        <v>0.19658878362050833</v>
      </c>
      <c r="M442" s="1">
        <f t="shared" si="140"/>
        <v>33.503123618670621</v>
      </c>
      <c r="N442" s="1">
        <f t="shared" si="141"/>
        <v>1.0050988253211486</v>
      </c>
      <c r="O442" s="1">
        <f t="shared" si="142"/>
        <v>2.1910027880660037</v>
      </c>
      <c r="P442" s="1">
        <f t="shared" si="143"/>
        <v>-1.0286271906635269</v>
      </c>
      <c r="Q442" s="1">
        <f t="shared" si="149"/>
        <v>16.852126436956926</v>
      </c>
      <c r="R442" s="1">
        <f t="shared" si="150"/>
        <v>9.0053285176359914</v>
      </c>
      <c r="S442" s="1">
        <f t="shared" si="151"/>
        <v>-1.539162698040248</v>
      </c>
      <c r="T442" s="1">
        <f t="shared" si="152"/>
        <v>4.5256325893817682</v>
      </c>
      <c r="U442" s="1">
        <f t="shared" si="153"/>
        <v>-20.340365658214225</v>
      </c>
      <c r="V442" s="1">
        <f t="shared" si="154"/>
        <v>29.080270093475185</v>
      </c>
      <c r="Y442" s="20">
        <f>+$Z$20*SIGN(SOI!A441)*(ABS(SOI!A441))^$Y$2</f>
        <v>0.56284987871235026</v>
      </c>
      <c r="Z442" s="20">
        <f t="shared" si="157"/>
        <v>0.5137859831725563</v>
      </c>
      <c r="AA442" s="19">
        <f>+SIN((AVERAGE(H438:H449)+AVERAGE(H442:H445)/4)*($AA$19+AA441*$AA$18*AVERAGE(G438:G449))*$Y$20+$AA$17) - SIN($AA$17)</f>
        <v>0.71046470467617429</v>
      </c>
      <c r="AB442" s="19">
        <f>+SIN((AVERAGE(H438:H449)+AVERAGE(H442:H445)*$AB$1)*($AA$19+AB441*$AA$18*AVERAGE(G438:G449))*$Y$20+$AA$17) - SIN($AA$17)+$AB$2</f>
        <v>0.69106471439152584</v>
      </c>
      <c r="AC442">
        <f t="shared" si="156"/>
        <v>0.25199999999999828</v>
      </c>
      <c r="AD442">
        <f t="shared" si="155"/>
        <v>0.19667872150361798</v>
      </c>
      <c r="AE442">
        <v>1</v>
      </c>
    </row>
    <row r="443" spans="1:31" x14ac:dyDescent="0.25">
      <c r="A443">
        <v>35.083333333333236</v>
      </c>
      <c r="B443" s="2">
        <v>1915.0833333333014</v>
      </c>
      <c r="C443">
        <f>+D443+($D$2+E443+F443)*SOI!A442*IF(B443&gt;$C$18, IF(B443&lt;$C$19,-1,1),1)</f>
        <v>-18.351114003568888</v>
      </c>
      <c r="D443">
        <f>+$D$3*((1-$D$5)*SOI!D442+$D$5*SOI!D441) +   $D$4*((1-$D$5)*SOI!E442+$D$5*SOI!E441)</f>
        <v>0</v>
      </c>
      <c r="E443">
        <f t="shared" si="137"/>
        <v>-28.465519440775111</v>
      </c>
      <c r="F443">
        <f t="shared" si="144"/>
        <v>0.23303635836143793</v>
      </c>
      <c r="G443">
        <f t="shared" si="145"/>
        <v>-28.232483082413673</v>
      </c>
      <c r="H443" s="21">
        <f t="shared" si="146"/>
        <v>-1.3343780665318312</v>
      </c>
      <c r="I443" s="37">
        <f t="shared" si="138"/>
        <v>-7.714192230545593</v>
      </c>
      <c r="J443" s="1">
        <f t="shared" si="147"/>
        <v>-3.4363026747599146</v>
      </c>
      <c r="K443" s="1">
        <f t="shared" si="148"/>
        <v>-4.0666415204503474</v>
      </c>
      <c r="L443" s="1">
        <f t="shared" si="139"/>
        <v>3.3348091396086181E-2</v>
      </c>
      <c r="M443" s="1">
        <f t="shared" si="140"/>
        <v>-3.1290343448928857</v>
      </c>
      <c r="N443" s="1">
        <f t="shared" si="141"/>
        <v>0.1948859921084658</v>
      </c>
      <c r="O443" s="1">
        <f t="shared" si="142"/>
        <v>-27.041624265497806</v>
      </c>
      <c r="P443" s="1">
        <f t="shared" si="143"/>
        <v>-0.12120798887322125</v>
      </c>
      <c r="Q443" s="1">
        <f t="shared" si="149"/>
        <v>-0.3051768584699856</v>
      </c>
      <c r="R443" s="1">
        <f t="shared" si="150"/>
        <v>-0.70303772500755723</v>
      </c>
      <c r="S443" s="1">
        <f t="shared" si="151"/>
        <v>-1.2865852511559515</v>
      </c>
      <c r="T443" s="1">
        <f t="shared" si="152"/>
        <v>-9.4750472550158058</v>
      </c>
      <c r="U443" s="1">
        <f t="shared" si="153"/>
        <v>-10.332708585048069</v>
      </c>
      <c r="V443" s="1">
        <f t="shared" si="154"/>
        <v>0.66442128962101266</v>
      </c>
      <c r="Y443" s="20">
        <f>+$Z$20*SIGN(SOI!A442)*(ABS(SOI!A442))^$Y$2</f>
        <v>0.48373542879246362</v>
      </c>
      <c r="Z443" s="20">
        <f t="shared" si="157"/>
        <v>0.48886175186465103</v>
      </c>
      <c r="AA443" s="19">
        <f>+SIN((AVERAGE(H439:H450)+AVERAGE(H443:H446)/4)*($AA$19+AA442*$AA$18*AVERAGE(G439:G450))*$Y$20+$AA$17) - SIN($AA$17)</f>
        <v>0.70966173925896303</v>
      </c>
      <c r="AB443" s="19">
        <f>+SIN((AVERAGE(H439:H450)+AVERAGE(H443:H446)*$AB$1)*($AA$19+AB442*$AA$18*AVERAGE(G439:G450))*$Y$20+$AA$17) - SIN($AA$17)+$AB$2</f>
        <v>0.71063771808315512</v>
      </c>
      <c r="AC443">
        <f t="shared" si="156"/>
        <v>0.25259999999999827</v>
      </c>
      <c r="AD443">
        <f t="shared" si="155"/>
        <v>0.220799987394312</v>
      </c>
      <c r="AE443">
        <v>1</v>
      </c>
    </row>
    <row r="444" spans="1:31" x14ac:dyDescent="0.25">
      <c r="A444">
        <v>35.166666666666572</v>
      </c>
      <c r="B444" s="2">
        <v>1915.1666666666347</v>
      </c>
      <c r="C444">
        <f>+D444+($D$2+E444+F444)*SOI!A443*IF(B444&gt;$C$18, IF(B444&lt;$C$19,-1,1),1)</f>
        <v>-4.7705316484708877</v>
      </c>
      <c r="D444">
        <f>+$D$3*((1-$D$5)*SOI!D443+$D$5*SOI!D442) +   $D$4*((1-$D$5)*SOI!E443+$D$5*SOI!E442)</f>
        <v>0</v>
      </c>
      <c r="E444">
        <f t="shared" si="137"/>
        <v>-8.5511418278369504</v>
      </c>
      <c r="F444">
        <f t="shared" si="144"/>
        <v>-1.1846370465934339</v>
      </c>
      <c r="G444">
        <f t="shared" si="145"/>
        <v>-9.7357788744303839</v>
      </c>
      <c r="H444" s="21">
        <f t="shared" si="146"/>
        <v>0.60557854166783331</v>
      </c>
      <c r="I444" s="37">
        <f t="shared" si="138"/>
        <v>-9.4625070679640029</v>
      </c>
      <c r="J444" s="1">
        <f t="shared" si="147"/>
        <v>46.865407634661871</v>
      </c>
      <c r="K444" s="1">
        <f t="shared" si="148"/>
        <v>-92.98866378462958</v>
      </c>
      <c r="L444" s="1">
        <f t="shared" si="139"/>
        <v>-0.71612711445249921</v>
      </c>
      <c r="M444" s="1">
        <f t="shared" si="140"/>
        <v>34.790090521798263</v>
      </c>
      <c r="N444" s="1">
        <f t="shared" si="141"/>
        <v>-1.0258028875122782</v>
      </c>
      <c r="O444" s="1">
        <f t="shared" si="142"/>
        <v>-6.9526872811250255</v>
      </c>
      <c r="P444" s="1">
        <f t="shared" si="143"/>
        <v>0.50197987430708257</v>
      </c>
      <c r="Q444" s="1">
        <f t="shared" si="149"/>
        <v>-17.859945102571814</v>
      </c>
      <c r="R444" s="1">
        <f t="shared" si="150"/>
        <v>-50.468792203253955</v>
      </c>
      <c r="S444" s="1">
        <f t="shared" si="151"/>
        <v>8.306873969549148</v>
      </c>
      <c r="T444" s="1">
        <f t="shared" si="152"/>
        <v>52.314302710063231</v>
      </c>
      <c r="U444" s="1">
        <f t="shared" si="153"/>
        <v>52.49101870202626</v>
      </c>
      <c r="V444" s="1">
        <f t="shared" si="154"/>
        <v>14.483779112494965</v>
      </c>
      <c r="Y444" s="20">
        <f>+$Z$20*SIGN(SOI!A443)*(ABS(SOI!A443))^$Y$2</f>
        <v>0.41999994808913915</v>
      </c>
      <c r="Z444" s="20">
        <f t="shared" si="157"/>
        <v>0.43835819969841178</v>
      </c>
      <c r="AA444" s="19">
        <f>+SIN((AVERAGE(H440:H451)+AVERAGE(H444:H447)/4)*($AA$19+AA443*$AA$18*AVERAGE(G440:G451))*$Y$20+$AA$17) - SIN($AA$17)</f>
        <v>0.7098297827829807</v>
      </c>
      <c r="AB444" s="19">
        <f>+SIN((AVERAGE(H440:H451)+AVERAGE(H444:H447)*$AB$1)*($AA$19+AB443*$AA$18*AVERAGE(G440:G451))*$Y$20+$AA$17) - SIN($AA$17)+$AB$2</f>
        <v>0.7106480235463406</v>
      </c>
      <c r="AC444">
        <f t="shared" si="156"/>
        <v>0.25319999999999826</v>
      </c>
      <c r="AD444">
        <f t="shared" si="155"/>
        <v>0.27147158308456892</v>
      </c>
      <c r="AE444">
        <v>1</v>
      </c>
    </row>
    <row r="445" spans="1:31" x14ac:dyDescent="0.25">
      <c r="A445">
        <v>35.249999999999908</v>
      </c>
      <c r="B445" s="2">
        <v>1915.2499999999679</v>
      </c>
      <c r="C445">
        <f>+D445+($D$2+E445+F445)*SOI!A444*IF(B445&gt;$C$18, IF(B445&lt;$C$19,-1,1),1)</f>
        <v>-7.6989161190903044</v>
      </c>
      <c r="D445">
        <f>+$D$3*((1-$D$5)*SOI!D444+$D$5*SOI!D443) +   $D$4*((1-$D$5)*SOI!E444+$D$5*SOI!E443)</f>
        <v>0</v>
      </c>
      <c r="E445">
        <f t="shared" si="137"/>
        <v>-16.428314483948462</v>
      </c>
      <c r="F445">
        <f t="shared" si="144"/>
        <v>4.7641890139304754E-2</v>
      </c>
      <c r="G445">
        <f t="shared" si="145"/>
        <v>-16.380672593809159</v>
      </c>
      <c r="H445" s="21">
        <f t="shared" si="146"/>
        <v>-0.59571311465328902</v>
      </c>
      <c r="I445" s="37">
        <f t="shared" si="138"/>
        <v>-20.442513691590683</v>
      </c>
      <c r="J445" s="1">
        <f t="shared" si="147"/>
        <v>-4.2147132919414716</v>
      </c>
      <c r="K445" s="1">
        <f t="shared" si="148"/>
        <v>-6.2145614135202584E-3</v>
      </c>
      <c r="L445" s="1">
        <f t="shared" si="139"/>
        <v>2.4582163862818272E-2</v>
      </c>
      <c r="M445" s="1">
        <f t="shared" si="140"/>
        <v>-1.4482485966957295</v>
      </c>
      <c r="N445" s="1">
        <f t="shared" si="141"/>
        <v>3.9711610273333621E-2</v>
      </c>
      <c r="O445" s="1">
        <f t="shared" si="142"/>
        <v>-1.3591946527499745</v>
      </c>
      <c r="P445" s="1">
        <f t="shared" si="143"/>
        <v>-4.9992842378724141E-3</v>
      </c>
      <c r="Q445" s="1">
        <f t="shared" si="149"/>
        <v>-2.8782019144107766E-2</v>
      </c>
      <c r="R445" s="1">
        <f t="shared" si="150"/>
        <v>-0.17570824055942705</v>
      </c>
      <c r="S445" s="1">
        <f t="shared" si="151"/>
        <v>-0.69473516580104222</v>
      </c>
      <c r="T445" s="1">
        <f t="shared" si="152"/>
        <v>-0.3510584201124074</v>
      </c>
      <c r="U445" s="1">
        <f t="shared" si="153"/>
        <v>-1.1293657315489907</v>
      </c>
      <c r="V445" s="1">
        <f t="shared" si="154"/>
        <v>5.5841489946303023E-3</v>
      </c>
      <c r="Y445" s="20">
        <f>+$Z$20*SIGN(SOI!A444)*(ABS(SOI!A444))^$Y$2</f>
        <v>0.41133922221363256</v>
      </c>
      <c r="Z445" s="20">
        <f t="shared" si="157"/>
        <v>0.42133509144559045</v>
      </c>
      <c r="AA445" s="19">
        <f>+SIN((AVERAGE(H441:H452)+AVERAGE(H445:H448)/4)*($AA$19+AA444*$AA$18*AVERAGE(G441:G452))*$Y$20+$AA$17) - SIN($AA$17)</f>
        <v>0.58178310584283111</v>
      </c>
      <c r="AB445" s="19">
        <f>+SIN((AVERAGE(H441:H452)+AVERAGE(H445:H448)*$AB$1)*($AA$19+AB444*$AA$18*AVERAGE(G441:G452))*$Y$20+$AA$17) - SIN($AA$17)+$AB$2</f>
        <v>0.5859561097204149</v>
      </c>
      <c r="AC445">
        <f t="shared" si="156"/>
        <v>0.25379999999999825</v>
      </c>
      <c r="AD445">
        <f t="shared" si="155"/>
        <v>0.16044801439724066</v>
      </c>
      <c r="AE445">
        <v>1</v>
      </c>
    </row>
    <row r="446" spans="1:31" x14ac:dyDescent="0.25">
      <c r="A446">
        <v>35.333333333333243</v>
      </c>
      <c r="B446" s="2">
        <v>1915.3333333333012</v>
      </c>
      <c r="C446">
        <f>+D446+($D$2+E446+F446)*SOI!A445*IF(B446&gt;$C$18, IF(B446&lt;$C$19,-1,1),1)</f>
        <v>-1.5194301315658976</v>
      </c>
      <c r="D446">
        <f>+$D$3*((1-$D$5)*SOI!D445+$D$5*SOI!D444) +   $D$4*((1-$D$5)*SOI!E445+$D$5*SOI!E444)</f>
        <v>0</v>
      </c>
      <c r="E446">
        <f t="shared" si="137"/>
        <v>-1.8224715651864365</v>
      </c>
      <c r="F446">
        <f t="shared" si="144"/>
        <v>-1.099509457055674</v>
      </c>
      <c r="G446">
        <f t="shared" si="145"/>
        <v>-2.9219810222421105</v>
      </c>
      <c r="H446" s="21">
        <f t="shared" si="146"/>
        <v>0.59355855450542494</v>
      </c>
      <c r="I446" s="37">
        <f t="shared" si="138"/>
        <v>-1.9158110516096356</v>
      </c>
      <c r="J446" s="1">
        <f t="shared" si="147"/>
        <v>6.718851146381474</v>
      </c>
      <c r="K446" s="1">
        <f t="shared" si="148"/>
        <v>-5.7687390751711733E-2</v>
      </c>
      <c r="L446" s="1">
        <f t="shared" si="139"/>
        <v>-0.12489359722502134</v>
      </c>
      <c r="M446" s="1">
        <f t="shared" si="140"/>
        <v>24.634952098350247</v>
      </c>
      <c r="N446" s="1">
        <f t="shared" si="141"/>
        <v>-1.5826600382796562E-2</v>
      </c>
      <c r="O446" s="1">
        <f t="shared" si="142"/>
        <v>-0.49820300900105968</v>
      </c>
      <c r="P446" s="1">
        <f t="shared" si="143"/>
        <v>2.4919165086074415E-2</v>
      </c>
      <c r="Q446" s="1">
        <f t="shared" si="149"/>
        <v>-0.1951191981161616</v>
      </c>
      <c r="R446" s="1">
        <f t="shared" si="150"/>
        <v>-0.11163214035689464</v>
      </c>
      <c r="S446" s="1">
        <f t="shared" si="151"/>
        <v>2.5948233553722007E-2</v>
      </c>
      <c r="T446" s="1">
        <f t="shared" si="152"/>
        <v>0.65376873575863226</v>
      </c>
      <c r="U446" s="1">
        <f t="shared" si="153"/>
        <v>0.52756823700388011</v>
      </c>
      <c r="V446" s="1">
        <f t="shared" si="154"/>
        <v>1.1093096580496788E-2</v>
      </c>
      <c r="Y446" s="20">
        <f>+$Z$20*SIGN(SOI!A445)*(ABS(SOI!A445))^$Y$2</f>
        <v>0.43266610403399958</v>
      </c>
      <c r="Z446" s="20">
        <f t="shared" si="157"/>
        <v>0.49109688184719413</v>
      </c>
      <c r="AA446" s="19">
        <f>+SIN((AVERAGE(H442:H453)+AVERAGE(H446:H449)/4)*($AA$19+AA445*$AA$18*AVERAGE(G442:G453))*$Y$20+$AA$17) - SIN($AA$17)</f>
        <v>-1.1973339104745131</v>
      </c>
      <c r="AB446" s="19">
        <f>+SIN((AVERAGE(H442:H453)+AVERAGE(H446:H449)*$AB$1)*($AA$19+AB445*$AA$18*AVERAGE(G442:G453))*$Y$20+$AA$17) - SIN($AA$17)+$AB$2</f>
        <v>-1.1855085974873871</v>
      </c>
      <c r="AC446">
        <f t="shared" si="156"/>
        <v>0.25439999999999824</v>
      </c>
      <c r="AD446">
        <f t="shared" si="155"/>
        <v>1.6884307923217072</v>
      </c>
      <c r="AE446">
        <v>1</v>
      </c>
    </row>
    <row r="447" spans="1:31" x14ac:dyDescent="0.25">
      <c r="A447">
        <v>35.416666666666579</v>
      </c>
      <c r="B447" s="2">
        <v>1915.4166666666345</v>
      </c>
      <c r="C447">
        <f>+D447+($D$2+E447+F447)*SOI!A446*IF(B447&gt;$C$18, IF(B447&lt;$C$19,-1,1),1)</f>
        <v>-6.1147548754678631</v>
      </c>
      <c r="D447">
        <f>+$D$3*((1-$D$5)*SOI!D446+$D$5*SOI!D445) +   $D$4*((1-$D$5)*SOI!E446+$D$5*SOI!E445)</f>
        <v>0</v>
      </c>
      <c r="E447">
        <f t="shared" si="137"/>
        <v>-5.5328589204625223</v>
      </c>
      <c r="F447">
        <f t="shared" si="144"/>
        <v>-2.600914814462596E-2</v>
      </c>
      <c r="G447">
        <f t="shared" si="145"/>
        <v>-5.5588680686071479</v>
      </c>
      <c r="H447" s="21">
        <f t="shared" si="146"/>
        <v>-7.9542695401896887E-2</v>
      </c>
      <c r="I447" s="37">
        <f t="shared" si="138"/>
        <v>0.3813487377087178</v>
      </c>
      <c r="J447" s="1">
        <f t="shared" si="147"/>
        <v>-4.1193462794123338E-3</v>
      </c>
      <c r="K447" s="1">
        <f t="shared" si="148"/>
        <v>-2.4559024902541162E-3</v>
      </c>
      <c r="L447" s="1">
        <f t="shared" si="139"/>
        <v>-1.8896131174197107E-3</v>
      </c>
      <c r="M447" s="1">
        <f t="shared" si="140"/>
        <v>7.5877910801323473E-2</v>
      </c>
      <c r="N447" s="1">
        <f t="shared" si="141"/>
        <v>1.0961923629322266E-2</v>
      </c>
      <c r="O447" s="1">
        <f t="shared" si="142"/>
        <v>-4.5028778488837844</v>
      </c>
      <c r="P447" s="1">
        <f t="shared" si="143"/>
        <v>7.7579534710146471E-3</v>
      </c>
      <c r="Q447" s="1">
        <f t="shared" si="149"/>
        <v>4.1625817935965465E-4</v>
      </c>
      <c r="R447" s="1">
        <f t="shared" si="150"/>
        <v>-4.7404729038656933E-5</v>
      </c>
      <c r="S447" s="1">
        <f t="shared" si="151"/>
        <v>3.577474712309436E-3</v>
      </c>
      <c r="T447" s="1">
        <f t="shared" si="152"/>
        <v>8.9400652461135641E-2</v>
      </c>
      <c r="U447" s="1">
        <f t="shared" si="153"/>
        <v>-3.2693541117205911E-2</v>
      </c>
      <c r="V447" s="1">
        <f t="shared" si="154"/>
        <v>-2.3920244409117424E-3</v>
      </c>
      <c r="Y447" s="20">
        <f>+$Z$20*SIGN(SOI!A446)*(ABS(SOI!A446))^$Y$2</f>
        <v>0.62928531929395015</v>
      </c>
      <c r="Z447" s="20">
        <f t="shared" si="157"/>
        <v>0.40689880961657937</v>
      </c>
      <c r="AA447" s="19">
        <f>+SIN((AVERAGE(H443:H454)+AVERAGE(H447:H450)/4)*($AA$19+AA446*$AA$18*AVERAGE(G443:G454))*$Y$20+$AA$17) - SIN($AA$17)</f>
        <v>-8.6765468898827053E-2</v>
      </c>
      <c r="AB447" s="19">
        <f>+SIN((AVERAGE(H443:H454)+AVERAGE(H447:H450)*$AB$1)*($AA$19+AB446*$AA$18*AVERAGE(G443:G454))*$Y$20+$AA$17) - SIN($AA$17)+$AB$2</f>
        <v>-0.2281819118922489</v>
      </c>
      <c r="AC447">
        <f t="shared" si="156"/>
        <v>0.25499999999999823</v>
      </c>
      <c r="AD447">
        <f t="shared" si="155"/>
        <v>0.4936642785154064</v>
      </c>
      <c r="AE447">
        <v>1</v>
      </c>
    </row>
    <row r="448" spans="1:31" x14ac:dyDescent="0.25">
      <c r="A448">
        <v>35.499999999999915</v>
      </c>
      <c r="B448" s="2">
        <v>1915.4999999999677</v>
      </c>
      <c r="C448">
        <f>+D448+($D$2+E448+F448)*SOI!A447*IF(B448&gt;$C$18, IF(B448&lt;$C$19,-1,1),1)</f>
        <v>0.58120524118207351</v>
      </c>
      <c r="D448">
        <f>+$D$3*((1-$D$5)*SOI!D447+$D$5*SOI!D446) +   $D$4*((1-$D$5)*SOI!E447+$D$5*SOI!E446)</f>
        <v>0</v>
      </c>
      <c r="E448">
        <f t="shared" si="137"/>
        <v>8.4195051289727196</v>
      </c>
      <c r="F448">
        <f t="shared" si="144"/>
        <v>-0.11657311208595567</v>
      </c>
      <c r="G448">
        <f t="shared" si="145"/>
        <v>8.3029320168867642</v>
      </c>
      <c r="H448" s="21">
        <f t="shared" si="146"/>
        <v>-7.8573647695133572E-2</v>
      </c>
      <c r="I448" s="37">
        <f t="shared" si="138"/>
        <v>-7.5372733855541778</v>
      </c>
      <c r="J448" s="1">
        <f t="shared" si="147"/>
        <v>-2.214885269460598</v>
      </c>
      <c r="K448" s="1">
        <f t="shared" si="148"/>
        <v>1.0356513006122379</v>
      </c>
      <c r="L448" s="1">
        <f t="shared" si="139"/>
        <v>-5.9444737914448043E-2</v>
      </c>
      <c r="M448" s="1">
        <f t="shared" si="140"/>
        <v>-2.0641741911610767</v>
      </c>
      <c r="N448" s="1">
        <f t="shared" si="141"/>
        <v>0.11019808693717668</v>
      </c>
      <c r="O448" s="1">
        <f t="shared" si="142"/>
        <v>7.5096616892037327</v>
      </c>
      <c r="P448" s="1">
        <f t="shared" si="143"/>
        <v>6.2356090381899314E-2</v>
      </c>
      <c r="Q448" s="1">
        <f t="shared" si="149"/>
        <v>-0.11383637101889982</v>
      </c>
      <c r="R448" s="1">
        <f t="shared" si="150"/>
        <v>-0.25623112615898735</v>
      </c>
      <c r="S448" s="1">
        <f t="shared" si="151"/>
        <v>-0.7108137339385997</v>
      </c>
      <c r="T448" s="1">
        <f t="shared" si="152"/>
        <v>-4.6904165814753505</v>
      </c>
      <c r="U448" s="1">
        <f t="shared" si="153"/>
        <v>5.1938048150782432</v>
      </c>
      <c r="V448" s="1">
        <f t="shared" si="154"/>
        <v>-0.19327897028782864</v>
      </c>
      <c r="Y448" s="20">
        <f>+$Z$20*SIGN(SOI!A447)*(ABS(SOI!A447))^$Y$2</f>
        <v>0.15874500552178858</v>
      </c>
      <c r="Z448" s="20">
        <f t="shared" si="157"/>
        <v>0.30739811127595051</v>
      </c>
      <c r="AA448" s="19">
        <f>+SIN((AVERAGE(H444:H455)+AVERAGE(H448:H451)/4)*($AA$19+AA447*$AA$18*AVERAGE(G444:G455))*$Y$20+$AA$17) - SIN($AA$17)</f>
        <v>-0.30385523452476737</v>
      </c>
      <c r="AB448" s="19">
        <f>+SIN((AVERAGE(H444:H455)+AVERAGE(H448:H451)*$AB$1)*($AA$19+AB447*$AA$18*AVERAGE(G444:G455))*$Y$20+$AA$17) - SIN($AA$17)+$AB$2</f>
        <v>-0.49085488622581164</v>
      </c>
      <c r="AC448">
        <f t="shared" si="156"/>
        <v>0.25559999999999822</v>
      </c>
      <c r="AD448">
        <f t="shared" si="155"/>
        <v>0.61125334580071788</v>
      </c>
      <c r="AE448">
        <v>1</v>
      </c>
    </row>
    <row r="449" spans="1:31" x14ac:dyDescent="0.25">
      <c r="A449">
        <v>35.58333333333325</v>
      </c>
      <c r="B449" s="2">
        <v>1915.583333333301</v>
      </c>
      <c r="C449">
        <f>+D449+($D$2+E449+F449)*SOI!A448*IF(B449&gt;$C$18, IF(B449&lt;$C$19,-1,1),1)</f>
        <v>0.18987802705646789</v>
      </c>
      <c r="D449">
        <f>+$D$3*((1-$D$5)*SOI!D448+$D$5*SOI!D447) +   $D$4*((1-$D$5)*SOI!E448+$D$5*SOI!E447)</f>
        <v>0</v>
      </c>
      <c r="E449">
        <f t="shared" si="137"/>
        <v>3.7761851558407855</v>
      </c>
      <c r="F449">
        <f t="shared" si="144"/>
        <v>2.1375385288572191E-2</v>
      </c>
      <c r="G449">
        <f t="shared" si="145"/>
        <v>3.7975605411293576</v>
      </c>
      <c r="H449" s="21">
        <f t="shared" si="146"/>
        <v>-5.4030053078361825E-2</v>
      </c>
      <c r="I449" s="37">
        <f t="shared" si="138"/>
        <v>-4.7622896863010409</v>
      </c>
      <c r="J449" s="1">
        <f t="shared" si="147"/>
        <v>0.46894520066763573</v>
      </c>
      <c r="K449" s="1">
        <f t="shared" si="148"/>
        <v>4.3372082297873241E-3</v>
      </c>
      <c r="L449" s="1">
        <f t="shared" si="139"/>
        <v>1.4376450943737511E-2</v>
      </c>
      <c r="M449" s="1">
        <f t="shared" si="140"/>
        <v>0.69169663458391151</v>
      </c>
      <c r="N449" s="1">
        <f t="shared" si="141"/>
        <v>-1.2525704567931853E-2</v>
      </c>
      <c r="O449" s="1">
        <f t="shared" si="142"/>
        <v>1.0902173320233639</v>
      </c>
      <c r="P449" s="1">
        <f t="shared" si="143"/>
        <v>-7.4378020592489403E-3</v>
      </c>
      <c r="Q449" s="1">
        <f t="shared" si="149"/>
        <v>-4.3358921436811269E-3</v>
      </c>
      <c r="R449" s="1">
        <f t="shared" si="150"/>
        <v>-6.1663881037524156E-3</v>
      </c>
      <c r="S449" s="1">
        <f t="shared" si="151"/>
        <v>5.1048791017999154E-2</v>
      </c>
      <c r="T449" s="1">
        <f t="shared" si="152"/>
        <v>0.16468058315608963</v>
      </c>
      <c r="U449" s="1">
        <f t="shared" si="153"/>
        <v>-0.39142891583812794</v>
      </c>
      <c r="V449" s="1">
        <f t="shared" si="154"/>
        <v>-2.6204655268342778E-3</v>
      </c>
      <c r="Y449" s="20">
        <f>+$Z$20*SIGN(SOI!A448)*(ABS(SOI!A448))^$Y$2</f>
        <v>0.13416400901211273</v>
      </c>
      <c r="Z449" s="20">
        <f t="shared" si="157"/>
        <v>0.18009842537322365</v>
      </c>
      <c r="AA449" s="19">
        <f>+SIN((AVERAGE(H445:H456)+AVERAGE(H449:H452)/4)*($AA$19+AA448*$AA$18*AVERAGE(G445:G456))*$Y$20+$AA$17) - SIN($AA$17)</f>
        <v>-0.27463392609210702</v>
      </c>
      <c r="AB449" s="19">
        <f>+SIN((AVERAGE(H445:H456)+AVERAGE(H449:H452)*$AB$1)*($AA$19+AB448*$AA$18*AVERAGE(G445:G456))*$Y$20+$AA$17) - SIN($AA$17)+$AB$2</f>
        <v>-0.45452471317315984</v>
      </c>
      <c r="AC449">
        <f t="shared" si="156"/>
        <v>0.25619999999999821</v>
      </c>
      <c r="AD449">
        <f t="shared" si="155"/>
        <v>0.45473235146533064</v>
      </c>
      <c r="AE449">
        <v>1</v>
      </c>
    </row>
    <row r="450" spans="1:31" x14ac:dyDescent="0.25">
      <c r="A450">
        <v>35.666666666666586</v>
      </c>
      <c r="B450" s="2">
        <v>1915.6666666666342</v>
      </c>
      <c r="C450">
        <f>+D450+($D$2+E450+F450)*SOI!A449*IF(B450&gt;$C$18, IF(B450&lt;$C$19,-1,1),1)</f>
        <v>3.0975880037500381</v>
      </c>
      <c r="D450">
        <f>+$D$3*((1-$D$5)*SOI!D449+$D$5*SOI!D448) +   $D$4*((1-$D$5)*SOI!E449+$D$5*SOI!E448)</f>
        <v>0</v>
      </c>
      <c r="E450">
        <f t="shared" si="137"/>
        <v>19.286725467316295</v>
      </c>
      <c r="F450">
        <f t="shared" si="144"/>
        <v>-1.065619562904307</v>
      </c>
      <c r="G450">
        <f t="shared" si="145"/>
        <v>18.221105904411989</v>
      </c>
      <c r="H450" s="21">
        <f t="shared" si="146"/>
        <v>-3.1945662994075521</v>
      </c>
      <c r="I450" s="37">
        <f t="shared" si="138"/>
        <v>-17.754648375122851</v>
      </c>
      <c r="J450" s="1">
        <f t="shared" si="147"/>
        <v>-84.556989796531255</v>
      </c>
      <c r="K450" s="1">
        <f t="shared" si="148"/>
        <v>0.15550554933989011</v>
      </c>
      <c r="L450" s="1">
        <f t="shared" si="139"/>
        <v>-0.21920264200150141</v>
      </c>
      <c r="M450" s="1">
        <f t="shared" si="140"/>
        <v>-33.45390466544707</v>
      </c>
      <c r="N450" s="1">
        <f t="shared" si="141"/>
        <v>0.27620465030699803</v>
      </c>
      <c r="O450" s="1">
        <f t="shared" si="142"/>
        <v>0.37425005123140132</v>
      </c>
      <c r="P450" s="1">
        <f t="shared" si="143"/>
        <v>5.0949197877704015E-2</v>
      </c>
      <c r="Q450" s="1">
        <f t="shared" si="149"/>
        <v>-4.6242195439333225</v>
      </c>
      <c r="R450" s="1">
        <f t="shared" si="150"/>
        <v>-24.518116005097912</v>
      </c>
      <c r="S450" s="1">
        <f t="shared" si="151"/>
        <v>-4.1967253604262851</v>
      </c>
      <c r="T450" s="1">
        <f t="shared" si="152"/>
        <v>-0.86195636335892756</v>
      </c>
      <c r="U450" s="1">
        <f t="shared" si="153"/>
        <v>9.9963604044910443</v>
      </c>
      <c r="V450" s="1">
        <f t="shared" si="154"/>
        <v>-0.3958220717055092</v>
      </c>
      <c r="Y450" s="20">
        <f>+$Z$20*SIGN(SOI!A449)*(ABS(SOI!A449))^$Y$2</f>
        <v>0.24738626158576971</v>
      </c>
      <c r="Z450" s="20">
        <f t="shared" si="157"/>
        <v>0.22516298901686105</v>
      </c>
      <c r="AA450" s="19">
        <f>+SIN((AVERAGE(H446:H457)+AVERAGE(H450:H453)/4)*($AA$19+AA449*$AA$18*AVERAGE(G446:G457))*$Y$20+$AA$17) - SIN($AA$17)</f>
        <v>-1.1519763381350014</v>
      </c>
      <c r="AB450" s="19">
        <f>+SIN((AVERAGE(H446:H457)+AVERAGE(H450:H453)*$AB$1)*($AA$19+AB449*$AA$18*AVERAGE(G446:G457))*$Y$20+$AA$17) - SIN($AA$17)+$AB$2</f>
        <v>-0.60308244092986041</v>
      </c>
      <c r="AC450">
        <f t="shared" si="156"/>
        <v>0.2567999999999982</v>
      </c>
      <c r="AD450">
        <f t="shared" si="155"/>
        <v>1.3771393271518626</v>
      </c>
      <c r="AE450">
        <v>1</v>
      </c>
    </row>
    <row r="451" spans="1:31" x14ac:dyDescent="0.25">
      <c r="A451">
        <v>35.749999999999922</v>
      </c>
      <c r="B451" s="2">
        <v>1915.7499999999675</v>
      </c>
      <c r="C451">
        <f>+D451+($D$2+E451+F451)*SOI!A450*IF(B451&gt;$C$18, IF(B451&lt;$C$19,-1,1),1)</f>
        <v>1.6625487846826807</v>
      </c>
      <c r="D451">
        <f>+$D$3*((1-$D$5)*SOI!D450+$D$5*SOI!D449) +   $D$4*((1-$D$5)*SOI!E450+$D$5*SOI!E449)</f>
        <v>0</v>
      </c>
      <c r="E451">
        <f t="shared" si="137"/>
        <v>6.981390941205845</v>
      </c>
      <c r="F451">
        <f t="shared" si="144"/>
        <v>-5.4104338361341764E-2</v>
      </c>
      <c r="G451">
        <f t="shared" si="145"/>
        <v>6.9272866028445037</v>
      </c>
      <c r="H451" s="21">
        <f t="shared" si="146"/>
        <v>3.740135588285818E-2</v>
      </c>
      <c r="I451" s="37">
        <f t="shared" si="138"/>
        <v>-0.94895957025731048</v>
      </c>
      <c r="J451" s="1">
        <f t="shared" si="147"/>
        <v>-0.13271577268769805</v>
      </c>
      <c r="K451" s="1">
        <f t="shared" si="148"/>
        <v>4.5518467135879253E-4</v>
      </c>
      <c r="L451" s="1">
        <f t="shared" si="139"/>
        <v>-8.9430601256091692E-4</v>
      </c>
      <c r="M451" s="1">
        <f t="shared" si="140"/>
        <v>-0.98239061907450342</v>
      </c>
      <c r="N451" s="1">
        <f t="shared" si="141"/>
        <v>-2.2637880205508932E-2</v>
      </c>
      <c r="O451" s="1">
        <f t="shared" si="142"/>
        <v>3.9190476110217936</v>
      </c>
      <c r="P451" s="1">
        <f t="shared" si="143"/>
        <v>3.4907604783512161E-3</v>
      </c>
      <c r="Q451" s="1">
        <f t="shared" si="149"/>
        <v>1.1129626953757094E-2</v>
      </c>
      <c r="R451" s="1">
        <f t="shared" si="150"/>
        <v>3.1540232669819038E-3</v>
      </c>
      <c r="S451" s="1">
        <f t="shared" si="151"/>
        <v>1.8384463249145333E-2</v>
      </c>
      <c r="T451" s="1">
        <f t="shared" si="152"/>
        <v>-3.6825132452640796E-2</v>
      </c>
      <c r="U451" s="1">
        <f t="shared" si="153"/>
        <v>3.6606671267432993E-2</v>
      </c>
      <c r="V451" s="1">
        <f t="shared" si="154"/>
        <v>2.2227339243109708E-3</v>
      </c>
      <c r="Y451" s="20">
        <f>+$Z$20*SIGN(SOI!A450)*(ABS(SOI!A450))^$Y$2</f>
        <v>0.29393869645270071</v>
      </c>
      <c r="Z451" s="20">
        <f t="shared" si="157"/>
        <v>0.10298201121641604</v>
      </c>
      <c r="AA451" s="19">
        <f>+SIN((AVERAGE(H447:H458)+AVERAGE(H451:H454)/4)*($AA$19+AA450*$AA$18*AVERAGE(G447:G458))*$Y$20+$AA$17) - SIN($AA$17)</f>
        <v>-0.74622555322720319</v>
      </c>
      <c r="AB451" s="19">
        <f>+SIN((AVERAGE(H447:H458)+AVERAGE(H451:H454)*$AB$1)*($AA$19+AB450*$AA$18*AVERAGE(G447:G458))*$Y$20+$AA$17) - SIN($AA$17)+$AB$2</f>
        <v>-0.44274634422643488</v>
      </c>
      <c r="AC451">
        <f t="shared" si="156"/>
        <v>0.25739999999999819</v>
      </c>
      <c r="AD451">
        <f t="shared" si="155"/>
        <v>0.84920756444361922</v>
      </c>
      <c r="AE451">
        <v>1</v>
      </c>
    </row>
    <row r="452" spans="1:31" x14ac:dyDescent="0.25">
      <c r="A452">
        <v>35.833333333333258</v>
      </c>
      <c r="B452" s="2">
        <v>1915.8333333333007</v>
      </c>
      <c r="C452">
        <f>+D452+($D$2+E452+F452)*SOI!A451*IF(B452&gt;$C$18, IF(B452&lt;$C$19,-1,1),1)</f>
        <v>-5.3294481624912429</v>
      </c>
      <c r="D452">
        <f>+$D$3*((1-$D$5)*SOI!D451+$D$5*SOI!D450) +   $D$4*((1-$D$5)*SOI!E451+$D$5*SOI!E450)</f>
        <v>0</v>
      </c>
      <c r="E452">
        <f t="shared" si="137"/>
        <v>36.513169616462775</v>
      </c>
      <c r="F452">
        <f t="shared" si="144"/>
        <v>-0.98351519985448632</v>
      </c>
      <c r="G452">
        <f t="shared" si="145"/>
        <v>35.529654416608288</v>
      </c>
      <c r="H452" s="21">
        <f t="shared" si="146"/>
        <v>-0.22951684925662647</v>
      </c>
      <c r="I452" s="37">
        <f t="shared" si="138"/>
        <v>26.894449956504591</v>
      </c>
      <c r="J452" s="1">
        <f t="shared" si="147"/>
        <v>-7.4456750880580271</v>
      </c>
      <c r="K452" s="1">
        <f t="shared" si="148"/>
        <v>198.79461936042779</v>
      </c>
      <c r="L452" s="1">
        <f t="shared" si="139"/>
        <v>-0.4078746981244411</v>
      </c>
      <c r="M452" s="1">
        <f t="shared" si="140"/>
        <v>1.9446918357654448</v>
      </c>
      <c r="N452" s="1">
        <f t="shared" si="141"/>
        <v>-0.82181134723454685</v>
      </c>
      <c r="O452" s="1">
        <f t="shared" si="142"/>
        <v>34.814633900275034</v>
      </c>
      <c r="P452" s="1">
        <f t="shared" si="143"/>
        <v>0.37628346927451173</v>
      </c>
      <c r="Q452" s="1">
        <f t="shared" si="149"/>
        <v>-0.79980399321768181</v>
      </c>
      <c r="R452" s="1">
        <f t="shared" si="150"/>
        <v>6.4236639002288545</v>
      </c>
      <c r="S452" s="1">
        <f t="shared" si="151"/>
        <v>-18.914823252434026</v>
      </c>
      <c r="T452" s="1">
        <f t="shared" si="152"/>
        <v>-149.19910756301786</v>
      </c>
      <c r="U452" s="1">
        <f t="shared" si="153"/>
        <v>-111.83307972840147</v>
      </c>
      <c r="V452" s="1">
        <f t="shared" si="154"/>
        <v>8.6979907851805365</v>
      </c>
      <c r="Y452" s="20">
        <f>+$Z$20*SIGN(SOI!A451)*(ABS(SOI!A451))^$Y$2</f>
        <v>-0.23237892438922236</v>
      </c>
      <c r="Z452" s="20">
        <f t="shared" si="157"/>
        <v>-7.5396682020812053E-2</v>
      </c>
      <c r="AA452" s="19">
        <f>+SIN((AVERAGE(H448:H459)+AVERAGE(H452:H455)/4)*($AA$19+AA451*$AA$18*AVERAGE(G448:G459))*$Y$20+$AA$17) - SIN($AA$17)</f>
        <v>-0.85517926796116384</v>
      </c>
      <c r="AB452" s="19">
        <f>+SIN((AVERAGE(H448:H459)+AVERAGE(H452:H455)*$AB$1)*($AA$19+AB451*$AA$18*AVERAGE(G448:G459))*$Y$20+$AA$17) - SIN($AA$17)+$AB$2</f>
        <v>-0.46679585214325514</v>
      </c>
      <c r="AC452">
        <f t="shared" si="156"/>
        <v>0.25799999999999818</v>
      </c>
      <c r="AD452">
        <f t="shared" si="155"/>
        <v>0.77978258594035177</v>
      </c>
      <c r="AE452">
        <v>1</v>
      </c>
    </row>
    <row r="453" spans="1:31" x14ac:dyDescent="0.25">
      <c r="A453">
        <v>35.916666666666593</v>
      </c>
      <c r="B453" s="2">
        <v>1915.916666666634</v>
      </c>
      <c r="C453">
        <f>+D453+($D$2+E453+F453)*SOI!A452*IF(B453&gt;$C$18, IF(B453&lt;$C$19,-1,1),1)</f>
        <v>106.41991107727708</v>
      </c>
      <c r="D453">
        <f>+$D$3*((1-$D$5)*SOI!D452+$D$5*SOI!D451) +   $D$4*((1-$D$5)*SOI!E452+$D$5*SOI!E451)</f>
        <v>0</v>
      </c>
      <c r="E453">
        <f t="shared" si="137"/>
        <v>-462.4733254060605</v>
      </c>
      <c r="F453">
        <f t="shared" si="144"/>
        <v>-0.22194014731806644</v>
      </c>
      <c r="G453">
        <f t="shared" si="145"/>
        <v>-462.69526555337859</v>
      </c>
      <c r="H453" s="21">
        <f t="shared" si="146"/>
        <v>14.82983530433413</v>
      </c>
      <c r="I453" s="37">
        <f t="shared" si="138"/>
        <v>-571.37504834094489</v>
      </c>
      <c r="J453" s="1">
        <f t="shared" si="147"/>
        <v>558.56027812523689</v>
      </c>
      <c r="K453" s="1">
        <f t="shared" si="148"/>
        <v>-186.89290793803582</v>
      </c>
      <c r="L453" s="1">
        <f t="shared" si="139"/>
        <v>-0.24015259386020718</v>
      </c>
      <c r="M453" s="1">
        <f t="shared" si="140"/>
        <v>6.8668593720718967</v>
      </c>
      <c r="N453" s="1">
        <f t="shared" si="141"/>
        <v>0.28358697644290753</v>
      </c>
      <c r="O453" s="1">
        <f t="shared" si="142"/>
        <v>-255.21515825340387</v>
      </c>
      <c r="P453" s="1">
        <f t="shared" si="143"/>
        <v>8.1959289786440556E-2</v>
      </c>
      <c r="Q453" s="1">
        <f t="shared" si="149"/>
        <v>0.97455213979720867</v>
      </c>
      <c r="R453" s="1">
        <f t="shared" si="150"/>
        <v>166.28877170988525</v>
      </c>
      <c r="S453" s="1">
        <f t="shared" si="151"/>
        <v>-138.66761329042717</v>
      </c>
      <c r="T453" s="1">
        <f t="shared" si="152"/>
        <v>643.97850937679334</v>
      </c>
      <c r="U453" s="1">
        <f t="shared" si="153"/>
        <v>517.50188532245477</v>
      </c>
      <c r="V453" s="1">
        <f t="shared" si="154"/>
        <v>-0.65375667909017432</v>
      </c>
      <c r="Y453" s="20">
        <f>+$Z$20*SIGN(SOI!A452)*(ABS(SOI!A452))^$Y$2</f>
        <v>-0.28774981812591449</v>
      </c>
      <c r="Z453" s="20">
        <f t="shared" si="157"/>
        <v>-0.24265825435610319</v>
      </c>
      <c r="AA453" s="19">
        <f>+SIN((AVERAGE(H449:H460)+AVERAGE(H453:H456)/4)*($AA$19+AA452*$AA$18*AVERAGE(G449:G460))*$Y$20+$AA$17) - SIN($AA$17)</f>
        <v>-0.84538156433222467</v>
      </c>
      <c r="AB453" s="19">
        <f>+SIN((AVERAGE(H449:H460)+AVERAGE(H453:H456)*$AB$1)*($AA$19+AB452*$AA$18*AVERAGE(G449:G460))*$Y$20+$AA$17) - SIN($AA$17)+$AB$2</f>
        <v>-0.44447097002699576</v>
      </c>
      <c r="AC453">
        <f t="shared" si="156"/>
        <v>0.25859999999999816</v>
      </c>
      <c r="AD453">
        <f t="shared" si="155"/>
        <v>0.60272330997612145</v>
      </c>
      <c r="AE453">
        <v>1</v>
      </c>
    </row>
    <row r="454" spans="1:31" x14ac:dyDescent="0.25">
      <c r="A454">
        <v>35.999999999999929</v>
      </c>
      <c r="B454" s="2">
        <v>1915.9999999999673</v>
      </c>
      <c r="C454">
        <f>+D454+($D$2+E454+F454)*SOI!A453*IF(B454&gt;$C$18, IF(B454&lt;$C$19,-1,1),1)</f>
        <v>-0.11359578666219171</v>
      </c>
      <c r="D454">
        <f>+$D$3*((1-$D$5)*SOI!D453+$D$5*SOI!D452) +   $D$4*((1-$D$5)*SOI!E453+$D$5*SOI!E452)</f>
        <v>0</v>
      </c>
      <c r="E454">
        <f t="shared" si="137"/>
        <v>-3.5032228229960793</v>
      </c>
      <c r="F454">
        <f t="shared" si="144"/>
        <v>4.4498543785143436</v>
      </c>
      <c r="G454">
        <f t="shared" si="145"/>
        <v>0.94663155551826428</v>
      </c>
      <c r="H454" s="21">
        <f t="shared" si="146"/>
        <v>-6.4938766685938267</v>
      </c>
      <c r="I454" s="37">
        <f t="shared" si="138"/>
        <v>-1.277134243989928</v>
      </c>
      <c r="J454" s="1">
        <f t="shared" si="147"/>
        <v>-26.305010784355556</v>
      </c>
      <c r="K454" s="1">
        <f t="shared" si="148"/>
        <v>1.4985681310403898</v>
      </c>
      <c r="L454" s="1">
        <f t="shared" si="139"/>
        <v>1.3972425407668838</v>
      </c>
      <c r="M454" s="1">
        <f t="shared" si="140"/>
        <v>-144.68093646449691</v>
      </c>
      <c r="N454" s="1">
        <f t="shared" si="141"/>
        <v>2.109871796307309</v>
      </c>
      <c r="O454" s="1">
        <f t="shared" si="142"/>
        <v>2.2958055968559484E-2</v>
      </c>
      <c r="P454" s="1">
        <f t="shared" si="143"/>
        <v>-1.2556502702913606</v>
      </c>
      <c r="Q454" s="1">
        <f t="shared" si="149"/>
        <v>-152.76646229362595</v>
      </c>
      <c r="R454" s="1">
        <f t="shared" si="150"/>
        <v>-58.264113955251155</v>
      </c>
      <c r="S454" s="1">
        <f t="shared" si="151"/>
        <v>-2.3060042530967126</v>
      </c>
      <c r="T454" s="1">
        <f t="shared" si="152"/>
        <v>0.33704239911757394</v>
      </c>
      <c r="U454" s="1">
        <f t="shared" si="153"/>
        <v>-17.721387546830741</v>
      </c>
      <c r="V454" s="1">
        <f t="shared" si="154"/>
        <v>74.517183459046251</v>
      </c>
      <c r="Y454" s="20">
        <f>+$Z$20*SIGN(SOI!A453)*(ABS(SOI!A453))^$Y$2</f>
        <v>-0.20784602055317269</v>
      </c>
      <c r="Z454" s="20">
        <f t="shared" si="157"/>
        <v>-0.32140359303324068</v>
      </c>
      <c r="AA454" s="19">
        <f>+SIN((AVERAGE(H450:H461)+AVERAGE(H454:H457)/4)*($AA$19+AA453*$AA$18*AVERAGE(G450:G461))*$Y$20+$AA$17) - SIN($AA$17)</f>
        <v>-1.8994411714618964E-2</v>
      </c>
      <c r="AB454" s="19">
        <f>+SIN((AVERAGE(H450:H461)+AVERAGE(H454:H457)*$AB$1)*($AA$19+AB453*$AA$18*AVERAGE(G450:G461))*$Y$20+$AA$17) - SIN($AA$17)+$AB$2</f>
        <v>-0.33978456280873415</v>
      </c>
      <c r="AC454">
        <f t="shared" si="156"/>
        <v>0.25919999999999815</v>
      </c>
      <c r="AD454">
        <f t="shared" si="155"/>
        <v>0.30240918131862171</v>
      </c>
      <c r="AE454">
        <v>1</v>
      </c>
    </row>
    <row r="455" spans="1:31" x14ac:dyDescent="0.25">
      <c r="A455">
        <v>36.083333333333265</v>
      </c>
      <c r="B455" s="2">
        <v>1916.0833333333005</v>
      </c>
      <c r="C455">
        <f>+D455+($D$2+E455+F455)*SOI!A454*IF(B455&gt;$C$18, IF(B455&lt;$C$19,-1,1),1)</f>
        <v>-17.217641007588689</v>
      </c>
      <c r="D455">
        <f>+$D$3*((1-$D$5)*SOI!D454+$D$5*SOI!D453) +   $D$4*((1-$D$5)*SOI!E454+$D$5*SOI!E453)</f>
        <v>0</v>
      </c>
      <c r="E455">
        <f t="shared" si="137"/>
        <v>27.992604637633775</v>
      </c>
      <c r="F455">
        <f t="shared" si="144"/>
        <v>0.23303635841325648</v>
      </c>
      <c r="G455">
        <f t="shared" si="145"/>
        <v>28.22564099604703</v>
      </c>
      <c r="H455" s="21">
        <f t="shared" si="146"/>
        <v>0.40813512792848222</v>
      </c>
      <c r="I455" s="37">
        <f t="shared" si="138"/>
        <v>9.5044237294441487</v>
      </c>
      <c r="J455" s="1">
        <f t="shared" si="147"/>
        <v>9.5890151503524912</v>
      </c>
      <c r="K455" s="1">
        <f t="shared" si="148"/>
        <v>2.1091329100367066E-6</v>
      </c>
      <c r="L455" s="1">
        <f t="shared" si="139"/>
        <v>2.1691332159477308E-6</v>
      </c>
      <c r="M455" s="1">
        <f t="shared" si="140"/>
        <v>-7.0869210013373118</v>
      </c>
      <c r="N455" s="1">
        <f t="shared" si="141"/>
        <v>-2.5861460994050057E-2</v>
      </c>
      <c r="O455" s="1">
        <f t="shared" si="142"/>
        <v>8.4867477227890689</v>
      </c>
      <c r="P455" s="1">
        <f t="shared" si="143"/>
        <v>-3.0794669188432358E-3</v>
      </c>
      <c r="Q455" s="1">
        <f t="shared" si="149"/>
        <v>9.1721530135751531E-2</v>
      </c>
      <c r="R455" s="1">
        <f t="shared" si="150"/>
        <v>-0.26033565734221153</v>
      </c>
      <c r="S455" s="1">
        <f t="shared" si="151"/>
        <v>-0.21035184867640586</v>
      </c>
      <c r="T455" s="1">
        <f t="shared" si="152"/>
        <v>1.9342167713572942E-4</v>
      </c>
      <c r="U455" s="1">
        <f t="shared" si="153"/>
        <v>0.32344006221613175</v>
      </c>
      <c r="V455" s="1">
        <f t="shared" si="154"/>
        <v>-2.2400631879156254E-3</v>
      </c>
      <c r="Y455" s="20">
        <f>+$Z$20*SIGN(SOI!A454)*(ABS(SOI!A454))^$Y$2</f>
        <v>-0.46861494042063478</v>
      </c>
      <c r="Z455" s="20">
        <f t="shared" si="157"/>
        <v>-0.37245635586745768</v>
      </c>
      <c r="AA455" s="19">
        <f>+SIN((AVERAGE(H451:H462)+AVERAGE(H455:H458)/4)*($AA$19+AA454*$AA$18*AVERAGE(G451:G462))*$Y$20+$AA$17) - SIN($AA$17)</f>
        <v>-0.92292611658583779</v>
      </c>
      <c r="AB455" s="19">
        <f>+SIN((AVERAGE(H451:H462)+AVERAGE(H455:H458)*$AB$1)*($AA$19+AB454*$AA$18*AVERAGE(G451:G462))*$Y$20+$AA$17) - SIN($AA$17)+$AB$2</f>
        <v>-0.85205827183258598</v>
      </c>
      <c r="AC455">
        <f t="shared" si="156"/>
        <v>0.25979999999999814</v>
      </c>
      <c r="AD455">
        <f t="shared" si="155"/>
        <v>0.55046976071838016</v>
      </c>
      <c r="AE455">
        <v>1</v>
      </c>
    </row>
    <row r="456" spans="1:31" x14ac:dyDescent="0.25">
      <c r="A456">
        <v>36.1666666666666</v>
      </c>
      <c r="B456" s="2">
        <v>1916.1666666666338</v>
      </c>
      <c r="C456">
        <f>+D456+($D$2+E456+F456)*SOI!A455*IF(B456&gt;$C$18, IF(B456&lt;$C$19,-1,1),1)</f>
        <v>-1.9686424745335709</v>
      </c>
      <c r="D456">
        <f>+$D$3*((1-$D$5)*SOI!D455+$D$5*SOI!D454) +   $D$4*((1-$D$5)*SOI!E455+$D$5*SOI!E454)</f>
        <v>0</v>
      </c>
      <c r="E456">
        <f t="shared" si="137"/>
        <v>4.8302712587239327</v>
      </c>
      <c r="F456">
        <f t="shared" si="144"/>
        <v>-1.1846370466247276</v>
      </c>
      <c r="G456">
        <f t="shared" si="145"/>
        <v>3.6456342120992051</v>
      </c>
      <c r="H456" s="21">
        <f t="shared" si="146"/>
        <v>0.58135463069033821</v>
      </c>
      <c r="I456" s="37">
        <f t="shared" si="138"/>
        <v>-2.4130669119967401</v>
      </c>
      <c r="J456" s="1">
        <f t="shared" si="147"/>
        <v>5.8944529293556203</v>
      </c>
      <c r="K456" s="1">
        <f t="shared" si="148"/>
        <v>6.2843569257258229</v>
      </c>
      <c r="L456" s="1">
        <f t="shared" si="139"/>
        <v>-0.36579087192060911</v>
      </c>
      <c r="M456" s="1">
        <f t="shared" si="140"/>
        <v>17.158665822053294</v>
      </c>
      <c r="N456" s="1">
        <f t="shared" si="141"/>
        <v>0.79695297126367415</v>
      </c>
      <c r="O456" s="1">
        <f t="shared" si="142"/>
        <v>3.2246678747374058</v>
      </c>
      <c r="P456" s="1">
        <f t="shared" si="143"/>
        <v>0.14319969747578876</v>
      </c>
      <c r="Q456" s="1">
        <f t="shared" si="149"/>
        <v>6.8434776604781851</v>
      </c>
      <c r="R456" s="1">
        <f t="shared" si="150"/>
        <v>4.9315426510466676</v>
      </c>
      <c r="S456" s="1">
        <f t="shared" si="151"/>
        <v>-1.6457715333612359</v>
      </c>
      <c r="T456" s="1">
        <f t="shared" si="152"/>
        <v>-12.393543121450788</v>
      </c>
      <c r="U456" s="1">
        <f t="shared" si="153"/>
        <v>3.818598028565237</v>
      </c>
      <c r="V456" s="1">
        <f t="shared" si="154"/>
        <v>-3.2100105874554132</v>
      </c>
      <c r="Y456" s="20">
        <f>+$Z$20*SIGN(SOI!A455)*(ABS(SOI!A455))^$Y$2</f>
        <v>-0.4409081066285655</v>
      </c>
      <c r="Z456" s="20">
        <f t="shared" si="157"/>
        <v>-0.46191941497213729</v>
      </c>
      <c r="AA456" s="19">
        <f>+SIN((AVERAGE(H452:H463)+AVERAGE(H456:H459)/4)*($AA$19+AA455*$AA$18*AVERAGE(G452:G463))*$Y$20+$AA$17) - SIN($AA$17)</f>
        <v>-0.68591349997462281</v>
      </c>
      <c r="AB456" s="19">
        <f>+SIN((AVERAGE(H452:H463)+AVERAGE(H456:H459)*$AB$1)*($AA$19+AB455*$AA$18*AVERAGE(G452:G463))*$Y$20+$AA$17) - SIN($AA$17)+$AB$2</f>
        <v>-0.72203387734303615</v>
      </c>
      <c r="AC456">
        <f t="shared" si="156"/>
        <v>0.26039999999999813</v>
      </c>
      <c r="AD456">
        <f t="shared" si="155"/>
        <v>0.22399408500248552</v>
      </c>
      <c r="AE456">
        <v>1</v>
      </c>
    </row>
    <row r="457" spans="1:31" x14ac:dyDescent="0.25">
      <c r="A457">
        <v>36.249999999999936</v>
      </c>
      <c r="B457" s="2">
        <v>1916.249999999967</v>
      </c>
      <c r="C457">
        <f>+D457+($D$2+E457+F457)*SOI!A456*IF(B457&gt;$C$18, IF(B457&lt;$C$19,-1,1),1)</f>
        <v>-10.273607296675813</v>
      </c>
      <c r="D457">
        <f>+$D$3*((1-$D$5)*SOI!D456+$D$5*SOI!D455) +   $D$4*((1-$D$5)*SOI!E456+$D$5*SOI!E455)</f>
        <v>0</v>
      </c>
      <c r="E457">
        <f t="shared" si="137"/>
        <v>16.259671279180644</v>
      </c>
      <c r="F457">
        <f t="shared" si="144"/>
        <v>4.7641890146042476E-2</v>
      </c>
      <c r="G457">
        <f t="shared" si="145"/>
        <v>16.307313169326687</v>
      </c>
      <c r="H457" s="21">
        <f t="shared" si="146"/>
        <v>-7.322074978987933E-2</v>
      </c>
      <c r="I457" s="37">
        <f t="shared" si="138"/>
        <v>-19.2154384236723</v>
      </c>
      <c r="J457" s="1">
        <f t="shared" si="147"/>
        <v>0.93879539170204152</v>
      </c>
      <c r="K457" s="1">
        <f t="shared" si="148"/>
        <v>0.34379990575884861</v>
      </c>
      <c r="L457" s="1">
        <f t="shared" si="139"/>
        <v>3.527110509997896E-2</v>
      </c>
      <c r="M457" s="1">
        <f t="shared" si="140"/>
        <v>0.34318636759031135</v>
      </c>
      <c r="N457" s="1">
        <f t="shared" si="141"/>
        <v>-2.466550139718145E-2</v>
      </c>
      <c r="O457" s="1">
        <f t="shared" si="142"/>
        <v>13.021626153446409</v>
      </c>
      <c r="P457" s="1">
        <f t="shared" si="143"/>
        <v>-2.0119657138204843E-2</v>
      </c>
      <c r="Q457" s="1">
        <f t="shared" si="149"/>
        <v>-4.2362406163291245E-3</v>
      </c>
      <c r="R457" s="1">
        <f t="shared" si="150"/>
        <v>-2.4309022337377143E-2</v>
      </c>
      <c r="S457" s="1">
        <f t="shared" si="151"/>
        <v>0.40560914052852309</v>
      </c>
      <c r="T457" s="1">
        <f t="shared" si="152"/>
        <v>4.8257177519272103</v>
      </c>
      <c r="U457" s="1">
        <f t="shared" si="153"/>
        <v>-4.2723158497236318</v>
      </c>
      <c r="V457" s="1">
        <f t="shared" si="154"/>
        <v>-1.3958610662269872E-2</v>
      </c>
      <c r="Y457" s="20">
        <f>+$Z$20*SIGN(SOI!A456)*(ABS(SOI!A456))^$Y$2</f>
        <v>-0.47623519786721158</v>
      </c>
      <c r="Z457" s="20">
        <f t="shared" si="157"/>
        <v>-0.40163104087389723</v>
      </c>
      <c r="AA457" s="19">
        <f>+SIN((AVERAGE(H453:H464)+AVERAGE(H457:H460)/4)*($AA$19+AA456*$AA$18*AVERAGE(G453:G464))*$Y$20+$AA$17) - SIN($AA$17)</f>
        <v>-0.65661115624598421</v>
      </c>
      <c r="AB457" s="19">
        <f>+SIN((AVERAGE(H453:H464)+AVERAGE(H457:H460)*$AB$1)*($AA$19+AB456*$AA$18*AVERAGE(G453:G464))*$Y$20+$AA$17) - SIN($AA$17)+$AB$2</f>
        <v>-0.7077076533850255</v>
      </c>
      <c r="AC457">
        <f t="shared" si="156"/>
        <v>0.26099999999999812</v>
      </c>
      <c r="AD457">
        <f t="shared" si="155"/>
        <v>0.25498011537208698</v>
      </c>
      <c r="AE457">
        <v>1</v>
      </c>
    </row>
    <row r="458" spans="1:31" x14ac:dyDescent="0.25">
      <c r="A458">
        <v>36.333333333333272</v>
      </c>
      <c r="B458" s="2">
        <v>1916.3333333333003</v>
      </c>
      <c r="C458">
        <f>+D458+($D$2+E458+F458)*SOI!A457*IF(B458&gt;$C$18, IF(B458&lt;$C$19,-1,1),1)</f>
        <v>0.73338688565166532</v>
      </c>
      <c r="D458">
        <f>+$D$3*((1-$D$5)*SOI!D457+$D$5*SOI!D456) +   $D$4*((1-$D$5)*SOI!E457+$D$5*SOI!E456)</f>
        <v>0</v>
      </c>
      <c r="E458">
        <f t="shared" si="137"/>
        <v>-2.0891291762074324</v>
      </c>
      <c r="F458">
        <f t="shared" si="144"/>
        <v>-1.0995094570606774</v>
      </c>
      <c r="G458">
        <f t="shared" si="145"/>
        <v>-3.18863863326811</v>
      </c>
      <c r="H458" s="21">
        <f t="shared" si="146"/>
        <v>-0.86546283587885253</v>
      </c>
      <c r="I458" s="37">
        <f t="shared" si="138"/>
        <v>3.093490790874438</v>
      </c>
      <c r="J458" s="1">
        <f t="shared" si="147"/>
        <v>12.191675903621341</v>
      </c>
      <c r="K458" s="1">
        <f t="shared" si="148"/>
        <v>-4.8329272530966287</v>
      </c>
      <c r="L458" s="1">
        <f t="shared" si="139"/>
        <v>-0.46646906919288422</v>
      </c>
      <c r="M458" s="1">
        <f t="shared" si="140"/>
        <v>-27.683688790433965</v>
      </c>
      <c r="N458" s="1">
        <f t="shared" si="141"/>
        <v>0.72168153213544828</v>
      </c>
      <c r="O458" s="1">
        <f t="shared" si="142"/>
        <v>-0.50624637338648792</v>
      </c>
      <c r="P458" s="1">
        <f t="shared" si="143"/>
        <v>0.55007840195285573</v>
      </c>
      <c r="Q458" s="1">
        <f t="shared" si="149"/>
        <v>-9.9983927843297984</v>
      </c>
      <c r="R458" s="1">
        <f t="shared" si="150"/>
        <v>9.23667358543827</v>
      </c>
      <c r="S458" s="1">
        <f t="shared" si="151"/>
        <v>1.9105653920099606</v>
      </c>
      <c r="T458" s="1">
        <f t="shared" si="152"/>
        <v>2.4812036087439426</v>
      </c>
      <c r="U458" s="1">
        <f t="shared" si="153"/>
        <v>-18.804677934290599</v>
      </c>
      <c r="V458" s="1">
        <f t="shared" si="154"/>
        <v>-11.166108803988523</v>
      </c>
      <c r="Y458" s="20">
        <f>+$Z$20*SIGN(SOI!A457)*(ABS(SOI!A457))^$Y$2</f>
        <v>-0.28774981812591449</v>
      </c>
      <c r="Z458" s="20">
        <f t="shared" si="157"/>
        <v>-0.37466165075596097</v>
      </c>
      <c r="AA458" s="19">
        <f>+SIN((AVERAGE(H454:H465)+AVERAGE(H458:H461)/4)*($AA$19+AA457*$AA$18*AVERAGE(G454:G465))*$Y$20+$AA$17) - SIN($AA$17)</f>
        <v>0.66153459005357895</v>
      </c>
      <c r="AB458" s="19">
        <f>+SIN((AVERAGE(H454:H465)+AVERAGE(H458:H461)*$AB$1)*($AA$19+AB457*$AA$18*AVERAGE(G454:G465))*$Y$20+$AA$17) - SIN($AA$17)+$AB$2</f>
        <v>0.62618918546690594</v>
      </c>
      <c r="AC458">
        <f t="shared" si="156"/>
        <v>0.26159999999999811</v>
      </c>
      <c r="AD458">
        <f t="shared" si="155"/>
        <v>1.03619624080954</v>
      </c>
      <c r="AE458">
        <v>1</v>
      </c>
    </row>
    <row r="459" spans="1:31" x14ac:dyDescent="0.25">
      <c r="A459">
        <v>36.416666666666607</v>
      </c>
      <c r="B459" s="2">
        <v>1916.4166666666335</v>
      </c>
      <c r="C459">
        <f>+D459+($D$2+E459+F459)*SOI!A458*IF(B459&gt;$C$18, IF(B459&lt;$C$19,-1,1),1)</f>
        <v>-1.9755046824650293</v>
      </c>
      <c r="D459">
        <f>+$D$3*((1-$D$5)*SOI!D458+$D$5*SOI!D457) +   $D$4*((1-$D$5)*SOI!E458+$D$5*SOI!E457)</f>
        <v>0</v>
      </c>
      <c r="E459">
        <f t="shared" si="137"/>
        <v>5.5135221549971991</v>
      </c>
      <c r="F459">
        <f t="shared" si="144"/>
        <v>-2.6009148149894856E-2</v>
      </c>
      <c r="G459">
        <f t="shared" si="145"/>
        <v>5.4875130068473039</v>
      </c>
      <c r="H459" s="21">
        <f t="shared" si="146"/>
        <v>-6.8252065460139733E-2</v>
      </c>
      <c r="I459" s="37">
        <f t="shared" si="138"/>
        <v>-2.9186646074377944</v>
      </c>
      <c r="J459" s="1">
        <f t="shared" si="147"/>
        <v>-0.34255245779325327</v>
      </c>
      <c r="K459" s="1">
        <f t="shared" si="148"/>
        <v>4.7121428753792999E-5</v>
      </c>
      <c r="L459" s="1">
        <f t="shared" si="139"/>
        <v>-4.5788613145405111E-4</v>
      </c>
      <c r="M459" s="1">
        <f t="shared" si="140"/>
        <v>-0.82442712612322588</v>
      </c>
      <c r="N459" s="1">
        <f t="shared" si="141"/>
        <v>3.6684310105538371E-3</v>
      </c>
      <c r="O459" s="1">
        <f t="shared" si="142"/>
        <v>0.50126097565150141</v>
      </c>
      <c r="P459" s="1">
        <f t="shared" si="143"/>
        <v>5.5181839958505655E-3</v>
      </c>
      <c r="Q459" s="1">
        <f t="shared" si="149"/>
        <v>-1.5135378030107123E-3</v>
      </c>
      <c r="R459" s="1">
        <f t="shared" si="150"/>
        <v>-1.3192103178546494E-3</v>
      </c>
      <c r="S459" s="1">
        <f t="shared" si="151"/>
        <v>-9.1628807639990151E-3</v>
      </c>
      <c r="T459" s="1">
        <f t="shared" si="152"/>
        <v>-2.4115652224739451E-3</v>
      </c>
      <c r="U459" s="1">
        <f t="shared" si="153"/>
        <v>0.17798067435979897</v>
      </c>
      <c r="V459" s="1">
        <f t="shared" si="154"/>
        <v>-5.6938786037869947E-4</v>
      </c>
      <c r="Y459" s="20">
        <f>+$Z$20*SIGN(SOI!A458)*(ABS(SOI!A458))^$Y$2</f>
        <v>-0.35999993627475674</v>
      </c>
      <c r="Z459" s="20">
        <f t="shared" si="157"/>
        <v>-0.42662966366734006</v>
      </c>
      <c r="AA459" s="19">
        <f>+SIN((AVERAGE(H455:H466)+AVERAGE(H459:H462)/4)*($AA$19+AA458*$AA$18*AVERAGE(G455:G466))*$Y$20+$AA$17) - SIN($AA$17)</f>
        <v>-0.68121916815508254</v>
      </c>
      <c r="AB459" s="19">
        <f>+SIN((AVERAGE(H455:H466)+AVERAGE(H459:H462)*$AB$1)*($AA$19+AB458*$AA$18*AVERAGE(G455:G466))*$Y$20+$AA$17) - SIN($AA$17)+$AB$2</f>
        <v>-0.59025898180181291</v>
      </c>
      <c r="AC459">
        <f t="shared" si="156"/>
        <v>0.2621999999999981</v>
      </c>
      <c r="AD459">
        <f t="shared" si="155"/>
        <v>0.25458950448774248</v>
      </c>
      <c r="AE459">
        <v>1</v>
      </c>
    </row>
    <row r="460" spans="1:31" x14ac:dyDescent="0.25">
      <c r="A460">
        <v>36.499999999999943</v>
      </c>
      <c r="B460" s="2">
        <v>1916.4999999999668</v>
      </c>
      <c r="C460">
        <f>+D460+($D$2+E460+F460)*SOI!A459*IF(B460&gt;$C$18, IF(B460&lt;$C$19,-1,1),1)</f>
        <v>13.969802563903089</v>
      </c>
      <c r="D460">
        <f>+$D$3*((1-$D$5)*SOI!D459+$D$5*SOI!D458) +   $D$4*((1-$D$5)*SOI!E459+$D$5*SOI!E458)</f>
        <v>0</v>
      </c>
      <c r="E460">
        <f t="shared" si="137"/>
        <v>-12.46883460314266</v>
      </c>
      <c r="F460">
        <f t="shared" si="144"/>
        <v>-0.11657311208534549</v>
      </c>
      <c r="G460">
        <f t="shared" si="145"/>
        <v>-12.585407715228007</v>
      </c>
      <c r="H460" s="21">
        <f t="shared" si="146"/>
        <v>-0.33343862400656399</v>
      </c>
      <c r="I460" s="37">
        <f t="shared" si="138"/>
        <v>-4.7936549436979883</v>
      </c>
      <c r="J460" s="1">
        <f t="shared" si="147"/>
        <v>-2.2151301034960311</v>
      </c>
      <c r="K460" s="1">
        <f t="shared" si="148"/>
        <v>-1.1604456319142271E-4</v>
      </c>
      <c r="L460" s="1">
        <f t="shared" si="139"/>
        <v>-2.4308912973946651E-2</v>
      </c>
      <c r="M460" s="1">
        <f t="shared" si="140"/>
        <v>-3.2459501548824012</v>
      </c>
      <c r="N460" s="1">
        <f t="shared" si="141"/>
        <v>-4.9594061418403633E-2</v>
      </c>
      <c r="O460" s="1">
        <f t="shared" si="142"/>
        <v>-9.0564377310145208</v>
      </c>
      <c r="P460" s="1">
        <f t="shared" si="143"/>
        <v>1.4167752644991285E-5</v>
      </c>
      <c r="Q460" s="1">
        <f t="shared" si="149"/>
        <v>8.0562357342012836E-2</v>
      </c>
      <c r="R460" s="1">
        <f t="shared" si="150"/>
        <v>0.11532819903253626</v>
      </c>
      <c r="S460" s="1">
        <f t="shared" si="151"/>
        <v>0.20345292236640297</v>
      </c>
      <c r="T460" s="1">
        <f t="shared" si="152"/>
        <v>2.3131328253474495</v>
      </c>
      <c r="U460" s="1">
        <f t="shared" si="153"/>
        <v>7.5051644760840901E-4</v>
      </c>
      <c r="V460" s="1">
        <f t="shared" si="154"/>
        <v>1.9763429625984264E-5</v>
      </c>
      <c r="Y460" s="20">
        <f>+$Z$20*SIGN(SOI!A459)*(ABS(SOI!A459))^$Y$2</f>
        <v>-0.63213923660134907</v>
      </c>
      <c r="Z460" s="20">
        <f t="shared" si="157"/>
        <v>-0.57402357536452209</v>
      </c>
      <c r="AA460" s="19">
        <f>+SIN((AVERAGE(H456:H467)+AVERAGE(H460:H463)/4)*($AA$19+AA459*$AA$18*AVERAGE(G456:G467))*$Y$20+$AA$17) - SIN($AA$17)</f>
        <v>-0.99830550305079635</v>
      </c>
      <c r="AB460" s="19">
        <f>+SIN((AVERAGE(H456:H467)+AVERAGE(H460:H463)*$AB$1)*($AA$19+AB459*$AA$18*AVERAGE(G456:G467))*$Y$20+$AA$17) - SIN($AA$17)+$AB$2</f>
        <v>-0.86349729090843752</v>
      </c>
      <c r="AC460">
        <f t="shared" si="156"/>
        <v>0.26279999999999809</v>
      </c>
      <c r="AD460">
        <f t="shared" si="155"/>
        <v>0.42428192768627426</v>
      </c>
      <c r="AE460">
        <v>1</v>
      </c>
    </row>
    <row r="461" spans="1:31" x14ac:dyDescent="0.25">
      <c r="A461">
        <v>36.583333333333279</v>
      </c>
      <c r="B461" s="2">
        <v>1916.5833333333001</v>
      </c>
      <c r="C461">
        <f>+D461+($D$2+E461+F461)*SOI!A460*IF(B461&gt;$C$18, IF(B461&lt;$C$19,-1,1),1)</f>
        <v>5.3674861810655736</v>
      </c>
      <c r="D461">
        <f>+$D$3*((1-$D$5)*SOI!D460+$D$5*SOI!D459) +   $D$4*((1-$D$5)*SOI!E460+$D$5*SOI!E459)</f>
        <v>0</v>
      </c>
      <c r="E461">
        <f t="shared" si="137"/>
        <v>-3.6480552373656963</v>
      </c>
      <c r="F461">
        <f t="shared" si="144"/>
        <v>2.1375385294362614E-2</v>
      </c>
      <c r="G461">
        <f t="shared" si="145"/>
        <v>-3.6266798520713337</v>
      </c>
      <c r="H461" s="21">
        <f t="shared" si="146"/>
        <v>-0.15611530337387255</v>
      </c>
      <c r="I461" s="37">
        <f t="shared" si="138"/>
        <v>-3.9765787995806661</v>
      </c>
      <c r="J461" s="1">
        <f t="shared" si="147"/>
        <v>0.11741367757762036</v>
      </c>
      <c r="K461" s="1">
        <f t="shared" si="148"/>
        <v>-6.9407199802837636E-3</v>
      </c>
      <c r="L461" s="1">
        <f t="shared" si="139"/>
        <v>1.2951624498051512E-2</v>
      </c>
      <c r="M461" s="1">
        <f t="shared" si="140"/>
        <v>0.20740464331093347</v>
      </c>
      <c r="N461" s="1">
        <f t="shared" si="141"/>
        <v>2.1885583142228791E-2</v>
      </c>
      <c r="O461" s="1">
        <f t="shared" si="142"/>
        <v>-3.4572359005961366</v>
      </c>
      <c r="P461" s="1">
        <f t="shared" si="143"/>
        <v>-4.1662984457419465E-3</v>
      </c>
      <c r="Q461" s="1">
        <f t="shared" si="149"/>
        <v>2.2716281486683133E-3</v>
      </c>
      <c r="R461" s="1">
        <f t="shared" si="150"/>
        <v>2.6976363771349849E-3</v>
      </c>
      <c r="S461" s="1">
        <f t="shared" si="151"/>
        <v>-7.4479234288733293E-2</v>
      </c>
      <c r="T461" s="1">
        <f t="shared" si="152"/>
        <v>-0.47046886331730342</v>
      </c>
      <c r="U461" s="1">
        <f t="shared" si="153"/>
        <v>-0.18308486678712257</v>
      </c>
      <c r="V461" s="1">
        <f t="shared" si="154"/>
        <v>2.5647212477216057E-3</v>
      </c>
      <c r="Y461" s="20">
        <f>+$Z$20*SIGN(SOI!A460)*(ABS(SOI!A460))^$Y$2</f>
        <v>-0.72993155321746039</v>
      </c>
      <c r="Z461" s="20">
        <f t="shared" si="157"/>
        <v>-0.68726168482602434</v>
      </c>
      <c r="AA461" s="19">
        <f>+SIN((AVERAGE(H457:H468)+AVERAGE(H461:H464)/4)*($AA$19+AA460*$AA$18*AVERAGE(G457:G468))*$Y$20+$AA$17) - SIN($AA$17)</f>
        <v>-0.92928853213680518</v>
      </c>
      <c r="AB461" s="19">
        <f>+SIN((AVERAGE(H457:H468)+AVERAGE(H461:H464)*$AB$1)*($AA$19+AB460*$AA$18*AVERAGE(G457:G468))*$Y$20+$AA$17) - SIN($AA$17)+$AB$2</f>
        <v>-0.77478412336951763</v>
      </c>
      <c r="AC461">
        <f t="shared" si="156"/>
        <v>0.26339999999999808</v>
      </c>
      <c r="AD461">
        <f t="shared" si="155"/>
        <v>0.24202684731078083</v>
      </c>
      <c r="AE461">
        <v>1</v>
      </c>
    </row>
    <row r="462" spans="1:31" x14ac:dyDescent="0.25">
      <c r="A462">
        <v>36.666666666666615</v>
      </c>
      <c r="B462" s="2">
        <v>1916.6666666666333</v>
      </c>
      <c r="C462">
        <f>+D462+($D$2+E462+F462)*SOI!A461*IF(B462&gt;$C$18, IF(B462&lt;$C$19,-1,1),1)</f>
        <v>33.438702486084296</v>
      </c>
      <c r="D462">
        <f>+$D$3*((1-$D$5)*SOI!D461+$D$5*SOI!D460) +   $D$4*((1-$D$5)*SOI!E461+$D$5*SOI!E460)</f>
        <v>0</v>
      </c>
      <c r="E462">
        <f t="shared" si="137"/>
        <v>-23.521661676867296</v>
      </c>
      <c r="F462">
        <f t="shared" si="144"/>
        <v>-1.0656195629005634</v>
      </c>
      <c r="G462">
        <f t="shared" si="145"/>
        <v>-24.587281239767862</v>
      </c>
      <c r="H462" s="21">
        <f t="shared" si="146"/>
        <v>2.5776020254630949</v>
      </c>
      <c r="I462" s="37">
        <f t="shared" si="138"/>
        <v>-29.504298805225609</v>
      </c>
      <c r="J462" s="1">
        <f t="shared" si="147"/>
        <v>51.016853770502316</v>
      </c>
      <c r="K462" s="1">
        <f t="shared" si="148"/>
        <v>-105.76730729847633</v>
      </c>
      <c r="L462" s="1">
        <f t="shared" si="139"/>
        <v>-0.56303161282221714</v>
      </c>
      <c r="M462" s="1">
        <f t="shared" si="140"/>
        <v>12.146125133593275</v>
      </c>
      <c r="N462" s="1">
        <f t="shared" si="141"/>
        <v>-0.82176863604587913</v>
      </c>
      <c r="O462" s="1">
        <f t="shared" si="142"/>
        <v>-9.6513371199705684</v>
      </c>
      <c r="P462" s="1">
        <f t="shared" si="143"/>
        <v>0.52315489605722398</v>
      </c>
      <c r="Q462" s="1">
        <f t="shared" si="149"/>
        <v>-4.995143354954406</v>
      </c>
      <c r="R462" s="1">
        <f t="shared" si="150"/>
        <v>-44.011870781251872</v>
      </c>
      <c r="S462" s="1">
        <f t="shared" si="151"/>
        <v>20.749247299828653</v>
      </c>
      <c r="T462" s="1">
        <f t="shared" si="152"/>
        <v>57.094975802483837</v>
      </c>
      <c r="U462" s="1">
        <f t="shared" si="153"/>
        <v>170.57212922481077</v>
      </c>
      <c r="V462" s="1">
        <f t="shared" si="154"/>
        <v>12.092372754625517</v>
      </c>
      <c r="Y462" s="20">
        <f>+$Z$20*SIGN(SOI!A461)*(ABS(SOI!A461))^$Y$2</f>
        <v>-0.69971426465926367</v>
      </c>
      <c r="Z462" s="20">
        <f t="shared" si="157"/>
        <v>-0.70978669417866247</v>
      </c>
      <c r="AA462" s="19">
        <f>+SIN((AVERAGE(H458:H469)+AVERAGE(H462:H465)/4)*($AA$19+AA461*$AA$18*AVERAGE(G458:G469))*$Y$20+$AA$17) - SIN($AA$17)</f>
        <v>-0.68191489187815801</v>
      </c>
      <c r="AB462" s="19">
        <f>+SIN((AVERAGE(H458:H469)+AVERAGE(H462:H465)*$AB$1)*($AA$19+AB461*$AA$18*AVERAGE(G458:G469))*$Y$20+$AA$17) - SIN($AA$17)+$AB$2</f>
        <v>-0.68544231231286967</v>
      </c>
      <c r="AC462">
        <f t="shared" si="156"/>
        <v>0.26399999999999807</v>
      </c>
      <c r="AD462">
        <f t="shared" si="155"/>
        <v>2.7871802300504456E-2</v>
      </c>
      <c r="AE462">
        <v>1</v>
      </c>
    </row>
    <row r="463" spans="1:31" x14ac:dyDescent="0.25">
      <c r="A463">
        <v>36.74999999999995</v>
      </c>
      <c r="B463" s="2">
        <v>1916.7499999999666</v>
      </c>
      <c r="C463">
        <f>+D463+($D$2+E463+F463)*SOI!A462*IF(B463&gt;$C$18, IF(B463&lt;$C$19,-1,1),1)</f>
        <v>9.0002309814265828</v>
      </c>
      <c r="D463">
        <f>+$D$3*((1-$D$5)*SOI!D462+$D$5*SOI!D461) +   $D$4*((1-$D$5)*SOI!E462+$D$5*SOI!E461)</f>
        <v>0</v>
      </c>
      <c r="E463">
        <f t="shared" si="137"/>
        <v>-6.5637125597239674</v>
      </c>
      <c r="F463">
        <f t="shared" si="144"/>
        <v>-5.4104338383813344E-2</v>
      </c>
      <c r="G463">
        <f t="shared" si="145"/>
        <v>-6.6178168981077805</v>
      </c>
      <c r="H463" s="21">
        <f t="shared" si="146"/>
        <v>-1.5899357476464419E-2</v>
      </c>
      <c r="I463" s="37">
        <f t="shared" si="138"/>
        <v>-4.6743618682137251</v>
      </c>
      <c r="J463" s="1">
        <f t="shared" si="147"/>
        <v>1.0333063593588163</v>
      </c>
      <c r="K463" s="1">
        <f t="shared" si="148"/>
        <v>-2.6972365565743054E-5</v>
      </c>
      <c r="L463" s="1">
        <f t="shared" si="139"/>
        <v>-4.000897380259146E-3</v>
      </c>
      <c r="M463" s="1">
        <f t="shared" si="140"/>
        <v>1.552802238692266</v>
      </c>
      <c r="N463" s="1">
        <f t="shared" si="141"/>
        <v>-1.5977295708599973E-2</v>
      </c>
      <c r="O463" s="1">
        <f t="shared" si="142"/>
        <v>-7.4809096436581476E-3</v>
      </c>
      <c r="P463" s="1">
        <f t="shared" si="143"/>
        <v>2.4221795198558292E-2</v>
      </c>
      <c r="Q463" s="1">
        <f t="shared" si="149"/>
        <v>-1.2415953156064986E-2</v>
      </c>
      <c r="R463" s="1">
        <f t="shared" si="150"/>
        <v>-1.7331612513299156E-2</v>
      </c>
      <c r="S463" s="1">
        <f t="shared" si="151"/>
        <v>6.3913572146784281E-2</v>
      </c>
      <c r="T463" s="1">
        <f t="shared" si="152"/>
        <v>3.1447740627693643E-4</v>
      </c>
      <c r="U463" s="1">
        <f t="shared" si="153"/>
        <v>1.2511838705890714</v>
      </c>
      <c r="V463" s="1">
        <f t="shared" si="154"/>
        <v>1.0885321766178053E-2</v>
      </c>
      <c r="Y463" s="20">
        <f>+$Z$20*SIGN(SOI!A462)*(ABS(SOI!A462))^$Y$2</f>
        <v>-0.69971426465926367</v>
      </c>
      <c r="Z463" s="20">
        <f t="shared" si="157"/>
        <v>-0.72877374205833956</v>
      </c>
      <c r="AA463" s="19">
        <f>+SIN((AVERAGE(H459:H470)+AVERAGE(H463:H466)/4)*($AA$19+AA462*$AA$18*AVERAGE(G459:G470))*$Y$20+$AA$17) - SIN($AA$17)</f>
        <v>-1.1054643392782391</v>
      </c>
      <c r="AB463" s="19">
        <f>+SIN((AVERAGE(H459:H470)+AVERAGE(H463:H466)*$AB$1)*($AA$19+AB462*$AA$18*AVERAGE(G459:G470))*$Y$20+$AA$17) - SIN($AA$17)+$AB$2</f>
        <v>-0.81000052441452497</v>
      </c>
      <c r="AC463">
        <f t="shared" si="156"/>
        <v>0.26459999999999806</v>
      </c>
      <c r="AD463">
        <f t="shared" si="155"/>
        <v>0.3766905972198995</v>
      </c>
      <c r="AE463">
        <v>1</v>
      </c>
    </row>
    <row r="464" spans="1:31" x14ac:dyDescent="0.25">
      <c r="A464">
        <v>36.833333333333286</v>
      </c>
      <c r="B464" s="2">
        <v>1916.8333333332998</v>
      </c>
      <c r="C464">
        <f>+D464+($D$2+E464+F464)*SOI!A463*IF(B464&gt;$C$18, IF(B464&lt;$C$19,-1,1),1)</f>
        <v>72.927213263326735</v>
      </c>
      <c r="D464">
        <f>+$D$3*((1-$D$5)*SOI!D463+$D$5*SOI!D462) +   $D$4*((1-$D$5)*SOI!E463+$D$5*SOI!E462)</f>
        <v>0</v>
      </c>
      <c r="E464">
        <f t="shared" si="137"/>
        <v>-41.416027395124267</v>
      </c>
      <c r="F464">
        <f t="shared" si="144"/>
        <v>-0.98351519983313285</v>
      </c>
      <c r="G464">
        <f t="shared" si="145"/>
        <v>-42.399542594957403</v>
      </c>
      <c r="H464" s="21">
        <f t="shared" si="146"/>
        <v>-0.36490449151018511</v>
      </c>
      <c r="I464" s="37">
        <f t="shared" si="138"/>
        <v>7.6545270227179429</v>
      </c>
      <c r="J464" s="1">
        <f t="shared" si="147"/>
        <v>-35.679810122735383</v>
      </c>
      <c r="K464" s="1">
        <f t="shared" si="148"/>
        <v>-10.399118494141332</v>
      </c>
      <c r="L464" s="1">
        <f t="shared" si="139"/>
        <v>-0.10937965259395345</v>
      </c>
      <c r="M464" s="1">
        <f t="shared" si="140"/>
        <v>32.742629264709926</v>
      </c>
      <c r="N464" s="1">
        <f t="shared" si="141"/>
        <v>0.2525118670457408</v>
      </c>
      <c r="O464" s="1">
        <f t="shared" si="142"/>
        <v>-19.413613468684737</v>
      </c>
      <c r="P464" s="1">
        <f t="shared" si="143"/>
        <v>0.13162934517968525</v>
      </c>
      <c r="Q464" s="1">
        <f t="shared" si="149"/>
        <v>4.1376713042028594</v>
      </c>
      <c r="R464" s="1">
        <f t="shared" si="150"/>
        <v>-9.4582529163186013</v>
      </c>
      <c r="S464" s="1">
        <f t="shared" si="151"/>
        <v>1.654122392749755</v>
      </c>
      <c r="T464" s="1">
        <f t="shared" si="152"/>
        <v>22.311077536691482</v>
      </c>
      <c r="U464" s="1">
        <f t="shared" si="153"/>
        <v>-11.134316449415238</v>
      </c>
      <c r="V464" s="1">
        <f t="shared" si="154"/>
        <v>-0.93490220491740417</v>
      </c>
      <c r="Y464" s="20">
        <f>+$Z$20*SIGN(SOI!A463)*(ABS(SOI!A463))^$Y$2</f>
        <v>-0.78689269685649121</v>
      </c>
      <c r="Z464" s="20">
        <f t="shared" si="157"/>
        <v>-0.75166064528905263</v>
      </c>
      <c r="AA464" s="19">
        <f>+SIN((AVERAGE(H460:H471)+AVERAGE(H464:H467)/4)*($AA$19+AA463*$AA$18*AVERAGE(G460:G471))*$Y$20+$AA$17) - SIN($AA$17)</f>
        <v>-1.1922313813510881</v>
      </c>
      <c r="AB464" s="19">
        <f>+SIN((AVERAGE(H460:H471)+AVERAGE(H464:H467)*$AB$1)*($AA$19+AB463*$AA$18*AVERAGE(G460:G471))*$Y$20+$AA$17) - SIN($AA$17)+$AB$2</f>
        <v>-0.82534915548644716</v>
      </c>
      <c r="AC464">
        <f t="shared" si="156"/>
        <v>0.26519999999999805</v>
      </c>
      <c r="AD464">
        <f t="shared" si="155"/>
        <v>0.44057073606203545</v>
      </c>
      <c r="AE464">
        <v>1</v>
      </c>
    </row>
    <row r="465" spans="1:31" x14ac:dyDescent="0.25">
      <c r="A465">
        <v>36.916666666666622</v>
      </c>
      <c r="B465" s="2">
        <v>1916.9166666666331</v>
      </c>
      <c r="C465">
        <f>+D465+($D$2+E465+F465)*SOI!A464*IF(B465&gt;$C$18, IF(B465&lt;$C$19,-1,1),1)</f>
        <v>-797.314767327764</v>
      </c>
      <c r="D465">
        <f>+$D$3*((1-$D$5)*SOI!D464+$D$5*SOI!D463) +   $D$4*((1-$D$5)*SOI!E464+$D$5*SOI!E463)</f>
        <v>0</v>
      </c>
      <c r="E465">
        <f t="shared" si="137"/>
        <v>486.38948120089856</v>
      </c>
      <c r="F465">
        <f t="shared" si="144"/>
        <v>-0.22194014738383672</v>
      </c>
      <c r="G465">
        <f t="shared" si="145"/>
        <v>486.1675410535147</v>
      </c>
      <c r="H465" s="21">
        <f t="shared" si="146"/>
        <v>-2.5156865892561218</v>
      </c>
      <c r="I465" s="37">
        <f t="shared" si="138"/>
        <v>-475.40169196209376</v>
      </c>
      <c r="J465" s="1">
        <f t="shared" si="147"/>
        <v>203.56059309093769</v>
      </c>
      <c r="K465" s="1">
        <f t="shared" si="148"/>
        <v>2.0842940635709724</v>
      </c>
      <c r="L465" s="1">
        <f t="shared" si="139"/>
        <v>-4.6077931346986491E-2</v>
      </c>
      <c r="M465" s="1">
        <f t="shared" si="140"/>
        <v>3.0077543342441801</v>
      </c>
      <c r="N465" s="1">
        <f t="shared" si="141"/>
        <v>0.60962584050817326</v>
      </c>
      <c r="O465" s="1">
        <f t="shared" si="142"/>
        <v>472.52038216135077</v>
      </c>
      <c r="P465" s="1">
        <f t="shared" si="143"/>
        <v>2.5730284232975522E-3</v>
      </c>
      <c r="Q465" s="1">
        <f t="shared" si="149"/>
        <v>0.91762739867212295</v>
      </c>
      <c r="R465" s="1">
        <f t="shared" si="150"/>
        <v>130.27577647953575</v>
      </c>
      <c r="S465" s="1">
        <f t="shared" si="151"/>
        <v>-248.02278384934098</v>
      </c>
      <c r="T465" s="1">
        <f t="shared" si="152"/>
        <v>-228.76582550537233</v>
      </c>
      <c r="U465" s="1">
        <f t="shared" si="153"/>
        <v>13.517543806407909</v>
      </c>
      <c r="V465" s="1">
        <f t="shared" si="154"/>
        <v>-4.4120418302848637E-2</v>
      </c>
      <c r="Y465" s="20">
        <f>+$Z$20*SIGN(SOI!A464)*(ABS(SOI!A464))^$Y$2</f>
        <v>-0.76837497435140312</v>
      </c>
      <c r="Z465" s="20">
        <f t="shared" si="157"/>
        <v>-0.76822249625174288</v>
      </c>
      <c r="AA465" s="19">
        <f>+SIN((AVERAGE(H461:H472)+AVERAGE(H465:H468)/4)*($AA$19+AA464*$AA$18*AVERAGE(G461:G472))*$Y$20+$AA$17) - SIN($AA$17)</f>
        <v>-1.2140131419596853</v>
      </c>
      <c r="AB465" s="19">
        <f>+SIN((AVERAGE(H461:H472)+AVERAGE(H465:H468)*$AB$1)*($AA$19+AB464*$AA$18*AVERAGE(G461:G472))*$Y$20+$AA$17) - SIN($AA$17)+$AB$2</f>
        <v>-0.8682848745370515</v>
      </c>
      <c r="AC465">
        <f t="shared" si="156"/>
        <v>0.26579999999999804</v>
      </c>
      <c r="AD465">
        <f t="shared" si="155"/>
        <v>0.44579064570794247</v>
      </c>
      <c r="AE465">
        <v>1</v>
      </c>
    </row>
    <row r="466" spans="1:31" x14ac:dyDescent="0.25">
      <c r="A466">
        <v>36.999999999999957</v>
      </c>
      <c r="B466" s="2">
        <v>1916.9999999999663</v>
      </c>
      <c r="C466">
        <f>+D466+($D$2+E466+F466)*SOI!A465*IF(B466&gt;$C$18, IF(B466&lt;$C$19,-1,1),1)</f>
        <v>-7.7557001384571054</v>
      </c>
      <c r="D466">
        <f>+$D$3*((1-$D$5)*SOI!D465+$D$5*SOI!D464) +   $D$4*((1-$D$5)*SOI!E465+$D$5*SOI!E464)</f>
        <v>0</v>
      </c>
      <c r="E466">
        <f t="shared" si="137"/>
        <v>0.52174827434812698</v>
      </c>
      <c r="F466">
        <f t="shared" si="144"/>
        <v>4.4498543785089915</v>
      </c>
      <c r="G466">
        <f t="shared" si="145"/>
        <v>4.9716026528571184</v>
      </c>
      <c r="H466" s="21">
        <f t="shared" si="146"/>
        <v>8.3435850408780716</v>
      </c>
      <c r="I466" s="37">
        <f t="shared" si="138"/>
        <v>-3.55385275558351</v>
      </c>
      <c r="J466" s="1">
        <f t="shared" si="147"/>
        <v>-12.135994263016711</v>
      </c>
      <c r="K466" s="1">
        <f t="shared" si="148"/>
        <v>422.51997665717198</v>
      </c>
      <c r="L466" s="1">
        <f t="shared" si="139"/>
        <v>2.6981521222990921</v>
      </c>
      <c r="M466" s="1">
        <f t="shared" si="140"/>
        <v>-23.987517758591796</v>
      </c>
      <c r="N466" s="1">
        <f t="shared" si="141"/>
        <v>-3.856031026111058</v>
      </c>
      <c r="O466" s="1">
        <f t="shared" si="142"/>
        <v>3.5563747400233265</v>
      </c>
      <c r="P466" s="1">
        <f t="shared" si="143"/>
        <v>-1.1835113047807293</v>
      </c>
      <c r="Q466" s="1">
        <f t="shared" si="149"/>
        <v>46.289924512033075</v>
      </c>
      <c r="R466" s="1">
        <f t="shared" si="150"/>
        <v>49.127252631431382</v>
      </c>
      <c r="S466" s="1">
        <f t="shared" si="151"/>
        <v>11.727553882386808</v>
      </c>
      <c r="T466" s="1">
        <f t="shared" si="152"/>
        <v>100.82113354075818</v>
      </c>
      <c r="U466" s="1">
        <f t="shared" si="153"/>
        <v>-46.479807371373397</v>
      </c>
      <c r="V466" s="1">
        <f t="shared" si="154"/>
        <v>-128.36440156274293</v>
      </c>
      <c r="Y466" s="20">
        <f>+$Z$20*SIGN(SOI!A465)*(ABS(SOI!A465))^$Y$2</f>
        <v>-0.74939981754733431</v>
      </c>
      <c r="Z466" s="20">
        <f t="shared" si="157"/>
        <v>-0.72501396055591771</v>
      </c>
      <c r="AA466" s="19">
        <f>+SIN((AVERAGE(H462:H473)+AVERAGE(H466:H469)/4)*($AA$19+AA465*$AA$18*AVERAGE(G462:G473))*$Y$20+$AA$17) - SIN($AA$17)</f>
        <v>-1.2735685308873554</v>
      </c>
      <c r="AB466" s="19">
        <f>+SIN((AVERAGE(H462:H473)+AVERAGE(H466:H469)*$AB$1)*($AA$19+AB465*$AA$18*AVERAGE(G462:G473))*$Y$20+$AA$17) - SIN($AA$17)+$AB$2</f>
        <v>-0.90370267239821622</v>
      </c>
      <c r="AC466">
        <f t="shared" si="156"/>
        <v>0.26639999999999803</v>
      </c>
      <c r="AD466">
        <f t="shared" si="155"/>
        <v>0.54855457033143773</v>
      </c>
      <c r="AE466">
        <v>1</v>
      </c>
    </row>
    <row r="467" spans="1:31" x14ac:dyDescent="0.25">
      <c r="A467">
        <v>37.083333333333293</v>
      </c>
      <c r="B467" s="2">
        <v>1917.0833333332996</v>
      </c>
      <c r="C467">
        <f>+D467+($D$2+E467+F467)*SOI!A466*IF(B467&gt;$C$18, IF(B467&lt;$C$19,-1,1),1)</f>
        <v>33.878979698532866</v>
      </c>
      <c r="D467">
        <f>+$D$3*((1-$D$5)*SOI!D466+$D$5*SOI!D465) +   $D$4*((1-$D$5)*SOI!E466+$D$5*SOI!E465)</f>
        <v>0</v>
      </c>
      <c r="E467">
        <f t="shared" si="137"/>
        <v>-28.465519440595799</v>
      </c>
      <c r="F467">
        <f t="shared" si="144"/>
        <v>0.23303635848507576</v>
      </c>
      <c r="G467">
        <f t="shared" si="145"/>
        <v>-28.232483082110722</v>
      </c>
      <c r="H467" s="21">
        <f t="shared" si="146"/>
        <v>0.89502760423279826</v>
      </c>
      <c r="I467" s="37">
        <f t="shared" si="138"/>
        <v>24.622472302204152</v>
      </c>
      <c r="J467" s="1">
        <f t="shared" si="147"/>
        <v>-12.523858192582201</v>
      </c>
      <c r="K467" s="1">
        <f t="shared" si="148"/>
        <v>-0.25146500504245106</v>
      </c>
      <c r="L467" s="1">
        <f t="shared" si="139"/>
        <v>3.4270732461923969E-2</v>
      </c>
      <c r="M467" s="1">
        <f t="shared" si="140"/>
        <v>3.5728588619159316</v>
      </c>
      <c r="N467" s="1">
        <f t="shared" si="141"/>
        <v>-0.14794777832754855</v>
      </c>
      <c r="O467" s="1">
        <f t="shared" si="142"/>
        <v>-1.5929722227953191</v>
      </c>
      <c r="P467" s="1">
        <f t="shared" si="143"/>
        <v>-0.12380696509564176</v>
      </c>
      <c r="Q467" s="1">
        <f t="shared" si="149"/>
        <v>-0.26453610347438505</v>
      </c>
      <c r="R467" s="1">
        <f t="shared" si="150"/>
        <v>1.9451503909899917</v>
      </c>
      <c r="S467" s="1">
        <f t="shared" si="151"/>
        <v>-3.1175081165759169</v>
      </c>
      <c r="T467" s="1">
        <f t="shared" si="152"/>
        <v>-0.57360009812583468</v>
      </c>
      <c r="U467" s="1">
        <f t="shared" si="153"/>
        <v>33.687533488015021</v>
      </c>
      <c r="V467" s="1">
        <f t="shared" si="154"/>
        <v>-0.51521108192781107</v>
      </c>
      <c r="Y467" s="20">
        <f>+$Z$20*SIGN(SOI!A466)*(ABS(SOI!A466))^$Y$2</f>
        <v>-0.65726708976901604</v>
      </c>
      <c r="Z467" s="20">
        <f t="shared" si="157"/>
        <v>-0.62888895673342848</v>
      </c>
      <c r="AA467" s="19">
        <f>+SIN((AVERAGE(H463:H474)+AVERAGE(H467:H470)/4)*($AA$19+AA466*$AA$18*AVERAGE(G463:G474))*$Y$20+$AA$17) - SIN($AA$17)</f>
        <v>-0.87760137446378383</v>
      </c>
      <c r="AB467" s="19">
        <f>+SIN((AVERAGE(H463:H474)+AVERAGE(H467:H470)*$AB$1)*($AA$19+AB466*$AA$18*AVERAGE(G463:G474))*$Y$20+$AA$17) - SIN($AA$17)+$AB$2</f>
        <v>-0.84271518478843177</v>
      </c>
      <c r="AC467">
        <f t="shared" si="156"/>
        <v>0.26699999999999802</v>
      </c>
      <c r="AD467">
        <f t="shared" si="155"/>
        <v>0.24871241773035535</v>
      </c>
      <c r="AE467">
        <v>1</v>
      </c>
    </row>
    <row r="468" spans="1:31" x14ac:dyDescent="0.25">
      <c r="A468">
        <v>37.166666666666629</v>
      </c>
      <c r="B468" s="2">
        <v>1917.1666666666329</v>
      </c>
      <c r="C468">
        <f>+D468+($D$2+E468+F468)*SOI!A467*IF(B468&gt;$C$18, IF(B468&lt;$C$19,-1,1),1)</f>
        <v>6.2308984797497367</v>
      </c>
      <c r="D468">
        <f>+$D$3*((1-$D$5)*SOI!D467+$D$5*SOI!D466) +   $D$4*((1-$D$5)*SOI!E467+$D$5*SOI!E466)</f>
        <v>0</v>
      </c>
      <c r="E468">
        <f t="shared" si="137"/>
        <v>-8.5511418279648908</v>
      </c>
      <c r="F468">
        <f t="shared" si="144"/>
        <v>-1.1846370466440725</v>
      </c>
      <c r="G468">
        <f t="shared" si="145"/>
        <v>-9.7357788746089629</v>
      </c>
      <c r="H468" s="21">
        <f t="shared" si="146"/>
        <v>-0.73863390843830745</v>
      </c>
      <c r="I468" s="37">
        <f t="shared" si="138"/>
        <v>0.20455733038858023</v>
      </c>
      <c r="J468" s="1">
        <f t="shared" si="147"/>
        <v>1.0460531345443158</v>
      </c>
      <c r="K468" s="1">
        <f t="shared" si="148"/>
        <v>-1.7409590732859599</v>
      </c>
      <c r="L468" s="1">
        <f t="shared" si="139"/>
        <v>-4.9586538589530223E-2</v>
      </c>
      <c r="M468" s="1">
        <f t="shared" si="140"/>
        <v>-35.920971575392315</v>
      </c>
      <c r="N468" s="1">
        <f t="shared" si="141"/>
        <v>-3.7626343866088707E-2</v>
      </c>
      <c r="O468" s="1">
        <f t="shared" si="142"/>
        <v>-2.0191420915139191</v>
      </c>
      <c r="P468" s="1">
        <f t="shared" si="143"/>
        <v>0.46736587430630028</v>
      </c>
      <c r="Q468" s="1">
        <f t="shared" si="149"/>
        <v>0.67639554515753186</v>
      </c>
      <c r="R468" s="1">
        <f t="shared" si="150"/>
        <v>-4.1319243427377715E-2</v>
      </c>
      <c r="S468" s="1">
        <f t="shared" si="151"/>
        <v>-6.5868011818760556E-3</v>
      </c>
      <c r="T468" s="1">
        <f t="shared" si="152"/>
        <v>1.0519819856156811</v>
      </c>
      <c r="U468" s="1">
        <f t="shared" si="153"/>
        <v>-1.0564878926512324</v>
      </c>
      <c r="V468" s="1">
        <f t="shared" si="154"/>
        <v>0.49463026798051835</v>
      </c>
      <c r="Y468" s="20">
        <f>+$Z$20*SIGN(SOI!A467)*(ABS(SOI!A467))^$Y$2</f>
        <v>-0.47999996288393498</v>
      </c>
      <c r="Z468" s="20">
        <f t="shared" si="157"/>
        <v>-0.48679229059367879</v>
      </c>
      <c r="AA468" s="19">
        <f>+SIN((AVERAGE(H464:H475)+AVERAGE(H468:H471)/4)*($AA$19+AA467*$AA$18*AVERAGE(G464:G475))*$Y$20+$AA$17) - SIN($AA$17)</f>
        <v>-0.73698028568290752</v>
      </c>
      <c r="AB468" s="19">
        <f>+SIN((AVERAGE(H464:H475)+AVERAGE(H468:H471)*$AB$1)*($AA$19+AB467*$AA$18*AVERAGE(G464:G475))*$Y$20+$AA$17) - SIN($AA$17)+$AB$2</f>
        <v>-0.8253508118110422</v>
      </c>
      <c r="AC468">
        <f t="shared" si="156"/>
        <v>0.26759999999999801</v>
      </c>
      <c r="AD468">
        <f t="shared" si="155"/>
        <v>0.25018799508922873</v>
      </c>
      <c r="AE468">
        <v>1</v>
      </c>
    </row>
    <row r="469" spans="1:31" x14ac:dyDescent="0.25">
      <c r="A469">
        <v>37.249999999999964</v>
      </c>
      <c r="B469" s="2">
        <v>1917.2499999999661</v>
      </c>
      <c r="C469">
        <f>+D469+($D$2+E469+F469)*SOI!A468*IF(B469&gt;$C$18, IF(B469&lt;$C$19,-1,1),1)</f>
        <v>4.750395052165918</v>
      </c>
      <c r="D469">
        <f>+$D$3*((1-$D$5)*SOI!D468+$D$5*SOI!D467) +   $D$4*((1-$D$5)*SOI!E468+$D$5*SOI!E467)</f>
        <v>0</v>
      </c>
      <c r="E469">
        <f t="shared" si="137"/>
        <v>-16.428314483840261</v>
      </c>
      <c r="F469">
        <f t="shared" si="144"/>
        <v>4.7641890164679568E-2</v>
      </c>
      <c r="G469">
        <f t="shared" si="145"/>
        <v>-16.38067259367558</v>
      </c>
      <c r="H469" s="21">
        <f t="shared" si="146"/>
        <v>-0.54447160343363077</v>
      </c>
      <c r="I469" s="37">
        <f t="shared" si="138"/>
        <v>-13.711099524218456</v>
      </c>
      <c r="J469" s="1">
        <f t="shared" si="147"/>
        <v>2.7885156079360836</v>
      </c>
      <c r="K469" s="1">
        <f t="shared" si="148"/>
        <v>-3.9219359995058517E-2</v>
      </c>
      <c r="L469" s="1">
        <f t="shared" si="139"/>
        <v>2.0476831418220324E-2</v>
      </c>
      <c r="M469" s="1">
        <f t="shared" si="140"/>
        <v>1.4285984455098375</v>
      </c>
      <c r="N469" s="1">
        <f t="shared" si="141"/>
        <v>4.058730428168926E-2</v>
      </c>
      <c r="O469" s="1">
        <f t="shared" si="142"/>
        <v>-13.876006038383249</v>
      </c>
      <c r="P469" s="1">
        <f t="shared" si="143"/>
        <v>-3.7099869275338199E-3</v>
      </c>
      <c r="Q469" s="1">
        <f t="shared" si="149"/>
        <v>2.9017568897892101E-2</v>
      </c>
      <c r="R469" s="1">
        <f t="shared" si="150"/>
        <v>0.11881461976721551</v>
      </c>
      <c r="S469" s="1">
        <f t="shared" si="151"/>
        <v>-0.47624450529043411</v>
      </c>
      <c r="T469" s="1">
        <f t="shared" si="152"/>
        <v>-2.9854160437699213</v>
      </c>
      <c r="U469" s="1">
        <f t="shared" si="153"/>
        <v>-0.56213048919795128</v>
      </c>
      <c r="V469" s="1">
        <f t="shared" si="154"/>
        <v>4.2353982901231326E-3</v>
      </c>
      <c r="Y469" s="20">
        <f>+$Z$20*SIGN(SOI!A468)*(ABS(SOI!A468))^$Y$2</f>
        <v>-0.32310981912808551</v>
      </c>
      <c r="Z469" s="20">
        <f t="shared" si="157"/>
        <v>-0.377247749320264</v>
      </c>
      <c r="AA469" s="19">
        <f>+SIN((AVERAGE(H465:H476)+AVERAGE(H469:H472)/4)*($AA$19+AA468*$AA$18*AVERAGE(G465:G476))*$Y$20+$AA$17) - SIN($AA$17)</f>
        <v>-0.88556096602926671</v>
      </c>
      <c r="AB469" s="19">
        <f>+SIN((AVERAGE(H465:H476)+AVERAGE(H469:H472)*$AB$1)*($AA$19+AB468*$AA$18*AVERAGE(G465:G476))*$Y$20+$AA$17) - SIN($AA$17)+$AB$2</f>
        <v>-0.93846858315044224</v>
      </c>
      <c r="AC469">
        <f t="shared" si="156"/>
        <v>0.268199999999998</v>
      </c>
      <c r="AD469">
        <f t="shared" si="155"/>
        <v>0.50831321670900276</v>
      </c>
      <c r="AE469">
        <v>1</v>
      </c>
    </row>
    <row r="470" spans="1:31" x14ac:dyDescent="0.25">
      <c r="A470">
        <v>37.3333333333333</v>
      </c>
      <c r="B470" s="2">
        <v>1917.3333333332994</v>
      </c>
      <c r="C470">
        <f>+D470+($D$2+E470+F470)*SOI!A469*IF(B470&gt;$C$18, IF(B470&lt;$C$19,-1,1),1)</f>
        <v>0.87659430669641625</v>
      </c>
      <c r="D470">
        <f>+$D$3*((1-$D$5)*SOI!D469+$D$5*SOI!D468) +   $D$4*((1-$D$5)*SOI!E469+$D$5*SOI!E468)</f>
        <v>0</v>
      </c>
      <c r="E470">
        <f t="shared" ref="E470:E533" si="158">$E$3*COS(2*PI()*(A470+$E$2)/$H$3)+$E$4*COS(2*PI()*(A470+$E$2)/$H$4)+$E$5*COS(2*PI()*(A470+$E$2)/$H$5)+$E$6*COS(2*PI()/$H$6*(A470+$E$2))+$E$7*COS(2*PI()/$H$7*(A470+$E$2))+$E$8*COS(2*PI()/$H$8*(A470+$E$2))+$E$9*COS(2*PI()/$H$9*(A470+$E$2))+$E$10*COS(2*PI()/$H$10*(A470+$E$2))+$E$11*COS(2*PI()/$H$11*(A470+$E$2))+$E$12*COS(2*PI()/$H$12*(A470+$E$2))+$E$13*COS(2*PI()/$H$13*(A470+$E$2))+$E$14*COS(2*PI()/$H$14*(A470+$E$2))+$E$15*COS(2*PI()/$H$15*(A470+$E$2))+$E$16*COS(2*PI()/$H$16*(A470+$E$2))+$E$17*COS(2*PI()/$H$17*(A470+$E$2))</f>
        <v>-1.822471565259594</v>
      </c>
      <c r="F470">
        <f t="shared" si="144"/>
        <v>-1.0995094570617936</v>
      </c>
      <c r="G470">
        <f t="shared" si="145"/>
        <v>-2.9219810223213876</v>
      </c>
      <c r="H470" s="21">
        <f t="shared" si="146"/>
        <v>6.2652537999994595E-2</v>
      </c>
      <c r="I470" s="37">
        <f t="shared" ref="I470:I533" si="159">+(I$3*$E470+I$5*$F470)*COS(2*PI()*$A470*$A$9+I$4)</f>
        <v>-2.9953709196164429</v>
      </c>
      <c r="J470" s="1">
        <f t="shared" si="147"/>
        <v>-9.7286956615300628</v>
      </c>
      <c r="K470" s="1">
        <f t="shared" si="148"/>
        <v>-3.0558516163025313</v>
      </c>
      <c r="L470" s="1">
        <f t="shared" ref="L470:L533" si="160">+(L$3*$E470+L$5*$F470)*COS(2*PI()*$A470*$A$9+L$4)^2</f>
        <v>-0.72535083383761623</v>
      </c>
      <c r="M470" s="1">
        <f t="shared" ref="M470:M533" si="161">+(M$3*$E470+M$5*$F470)*COS(2*PI()*$A470*$A$7+M$4)</f>
        <v>-22.814627661327304</v>
      </c>
      <c r="N470" s="1">
        <f t="shared" ref="N470:N533" si="162">+(N$3*$E470+N$5*$F470)*COS(2*PI()*$A470*$A$8+N$4)</f>
        <v>-0.96068491129699107</v>
      </c>
      <c r="O470" s="1">
        <f t="shared" ref="O470:O533" si="163">+(O$3*$E470+O$5*$F470)*COS(2*PI()*$A470*$A$8+O$4)^2</f>
        <v>-2.652152572508502</v>
      </c>
      <c r="P470" s="1">
        <f t="shared" ref="P470:P533" si="164">+(P$3*$E470+P$5*$F470)*COS(2*PI()*$A470*$A$7+P$4)^2</f>
        <v>4.2695760654276396E-2</v>
      </c>
      <c r="Q470" s="1">
        <f t="shared" si="149"/>
        <v>10.968695965325848</v>
      </c>
      <c r="R470" s="1">
        <f t="shared" si="150"/>
        <v>9.8116530527946644</v>
      </c>
      <c r="S470" s="1">
        <f t="shared" si="151"/>
        <v>2.4626294350153088</v>
      </c>
      <c r="T470" s="1">
        <f t="shared" si="152"/>
        <v>20.21269610541561</v>
      </c>
      <c r="U470" s="1">
        <f t="shared" si="153"/>
        <v>1.4132787964766429</v>
      </c>
      <c r="V470" s="1">
        <f t="shared" si="154"/>
        <v>1.1537119607368231</v>
      </c>
      <c r="Y470" s="20">
        <f>+$Z$20*SIGN(SOI!A469)*(ABS(SOI!A469))^$Y$2</f>
        <v>-0.32863346594877141</v>
      </c>
      <c r="Z470" s="20">
        <f t="shared" si="157"/>
        <v>-0.25724773938378087</v>
      </c>
      <c r="AA470" s="19">
        <f>+SIN((AVERAGE(H466:H477)+AVERAGE(H470:H473)/4)*($AA$19+AA469*$AA$18*AVERAGE(G466:G477))*$Y$20+$AA$17) - SIN($AA$17)</f>
        <v>-0.26526364209125464</v>
      </c>
      <c r="AB470" s="19">
        <f>+SIN((AVERAGE(H466:H477)+AVERAGE(H470:H473)*$AB$1)*($AA$19+AB469*$AA$18*AVERAGE(G466:G477))*$Y$20+$AA$17) - SIN($AA$17)+$AB$2</f>
        <v>-0.26110900834942685</v>
      </c>
      <c r="AC470">
        <f t="shared" si="156"/>
        <v>0.26879999999999798</v>
      </c>
      <c r="AD470">
        <f t="shared" si="155"/>
        <v>8.0159027074737654E-3</v>
      </c>
      <c r="AE470">
        <v>1</v>
      </c>
    </row>
    <row r="471" spans="1:31" x14ac:dyDescent="0.25">
      <c r="A471">
        <v>37.416666666666636</v>
      </c>
      <c r="B471" s="2">
        <v>1917.4166666666326</v>
      </c>
      <c r="C471">
        <f>+D471+($D$2+E471+F471)*SOI!A470*IF(B471&gt;$C$18, IF(B471&lt;$C$19,-1,1),1)</f>
        <v>0.22235472274078533</v>
      </c>
      <c r="D471">
        <f>+$D$3*((1-$D$5)*SOI!D470+$D$5*SOI!D469) +   $D$4*((1-$D$5)*SOI!E470+$D$5*SOI!E469)</f>
        <v>0</v>
      </c>
      <c r="E471">
        <f t="shared" si="158"/>
        <v>-5.5328589203596694</v>
      </c>
      <c r="F471">
        <f t="shared" ref="F471:F534" si="165">$F$3*COS(2*PI()*(B471+$F$2)/$G$3)+$F$4*COS(2*PI()*(B471+$F$2)/$G$4)+$F$5*COS(2*PI()*(B471+$F$2)/$G$5)+$F$6*COS(2*PI()/$G$6*(B471+$F$2))+$F$7*COS(2*PI()/$G$7*(B471+$F$2))+$F$8*COS(2*PI()/$G$8*(B471+$F$2))+$F$9*COS(2*PI()/$G$9*(B471+$F$2))+$F$10*COS(2*PI()/$G$10*(B471+$F$2))+$F$11*COS(2*PI()/$G$11*(B471+$F$2))+$F$12*COS(2*PI()/$G$12*(B471+$F$2))+$F$13*COS(2*PI()/$G$13*(B471+$F$2))+$F$14*COS(2*PI()/$G$14*(B471+$F$2))+$F$15*COS(2*PI()/$G$15*(B471+$F$2))</f>
        <v>-2.6009148159963691E-2</v>
      </c>
      <c r="G471">
        <f t="shared" ref="G471:G534" si="166">+E471+F471</f>
        <v>-5.558868068519633</v>
      </c>
      <c r="H471" s="21">
        <f t="shared" ref="H471:H534" si="167">+$H$19*SUM(I471:V471)</f>
        <v>-0.1252211424796133</v>
      </c>
      <c r="I471" s="37">
        <f t="shared" si="159"/>
        <v>-5.5746844356112364</v>
      </c>
      <c r="J471" s="1">
        <f t="shared" ref="J471:J534" si="168">+(J$3)*I471*M471</f>
        <v>-1.3351214627905098E-2</v>
      </c>
      <c r="K471" s="1">
        <f t="shared" ref="K471:K534" si="169">+(K$3)*L471*P471*O471</f>
        <v>-3.004083471813225E-3</v>
      </c>
      <c r="L471" s="1">
        <f t="shared" si="160"/>
        <v>-6.9936414315319752E-3</v>
      </c>
      <c r="M471" s="1">
        <f t="shared" si="161"/>
        <v>-1.6823248724219697E-2</v>
      </c>
      <c r="N471" s="1">
        <f t="shared" si="162"/>
        <v>-1.3899767929336747E-2</v>
      </c>
      <c r="O471" s="1">
        <f t="shared" si="163"/>
        <v>-1.3401178068129416</v>
      </c>
      <c r="P471" s="1">
        <f t="shared" si="164"/>
        <v>8.6151881776082434E-3</v>
      </c>
      <c r="Q471" s="1">
        <f t="shared" ref="Q471:Q534" si="170">+(Q$3)*M471*N471</f>
        <v>1.1702484075163239E-4</v>
      </c>
      <c r="R471" s="1">
        <f t="shared" ref="R471:R534" si="171">+(R$3)*I471*N471*M471</f>
        <v>1.9482062050211901E-4</v>
      </c>
      <c r="S471" s="1">
        <f t="shared" ref="S471:S534" si="172">+(S$3)*I471*N471</f>
        <v>6.6312488377975459E-2</v>
      </c>
      <c r="T471" s="1">
        <f t="shared" ref="T471:T534" si="173">+(T$3)*L471*O471</f>
        <v>9.8474541480026712E-2</v>
      </c>
      <c r="U471" s="1">
        <f t="shared" ref="U471:U534" si="174">+(U$3)*P471*I471</f>
        <v>0.53073476369810568</v>
      </c>
      <c r="V471" s="1">
        <f t="shared" ref="V471:V534" si="175">+(V$3)*P471*N471</f>
        <v>3.3682474333507142E-3</v>
      </c>
      <c r="Y471" s="20">
        <f>+$Z$20*SIGN(SOI!A470)*(ABS(SOI!A470))^$Y$2</f>
        <v>-0.1199999330744856</v>
      </c>
      <c r="Z471" s="20">
        <f t="shared" si="157"/>
        <v>-0.19426580267845658</v>
      </c>
      <c r="AA471" s="19">
        <f>+SIN((AVERAGE(H467:H478)+AVERAGE(H471:H474)/4)*($AA$19+AA470*$AA$18*AVERAGE(G467:G478))*$Y$20+$AA$17) - SIN($AA$17)</f>
        <v>-1.0228460829199213</v>
      </c>
      <c r="AB471" s="19">
        <f>+SIN((AVERAGE(H467:H478)+AVERAGE(H471:H474)*$AB$1)*($AA$19+AB470*$AA$18*AVERAGE(G467:G478))*$Y$20+$AA$17) - SIN($AA$17)+$AB$2</f>
        <v>-0.92591397416710941</v>
      </c>
      <c r="AC471">
        <f t="shared" si="156"/>
        <v>0.26939999999999797</v>
      </c>
      <c r="AD471">
        <f t="shared" si="155"/>
        <v>0.82858028024146468</v>
      </c>
      <c r="AE471">
        <v>1</v>
      </c>
    </row>
    <row r="472" spans="1:31" x14ac:dyDescent="0.25">
      <c r="A472">
        <v>37.499999999999972</v>
      </c>
      <c r="B472" s="2">
        <v>1917.4999999999659</v>
      </c>
      <c r="C472">
        <f>+D472+($D$2+E472+F472)*SOI!A471*IF(B472&gt;$C$18, IF(B472&lt;$C$19,-1,1),1)</f>
        <v>-0.41514660083931521</v>
      </c>
      <c r="D472">
        <f>+$D$3*((1-$D$5)*SOI!D471+$D$5*SOI!D470) +   $D$4*((1-$D$5)*SOI!E471+$D$5*SOI!E470)</f>
        <v>0</v>
      </c>
      <c r="E472">
        <f t="shared" si="158"/>
        <v>8.4195051288711795</v>
      </c>
      <c r="F472">
        <f t="shared" si="165"/>
        <v>-0.11657311208487564</v>
      </c>
      <c r="G472">
        <f t="shared" si="166"/>
        <v>8.3029320167863041</v>
      </c>
      <c r="H472" s="21">
        <f t="shared" si="167"/>
        <v>5.1698785753024272E-2</v>
      </c>
      <c r="I472" s="37">
        <f t="shared" si="159"/>
        <v>1.8942378941452978</v>
      </c>
      <c r="J472" s="1">
        <f t="shared" si="168"/>
        <v>-0.61216248182260602</v>
      </c>
      <c r="K472" s="1">
        <f t="shared" si="169"/>
        <v>4.3306425677172377E-4</v>
      </c>
      <c r="L472" s="1">
        <f t="shared" si="160"/>
        <v>-5.8910123137412491E-4</v>
      </c>
      <c r="M472" s="1">
        <f t="shared" si="161"/>
        <v>2.270082106484006</v>
      </c>
      <c r="N472" s="1">
        <f t="shared" si="162"/>
        <v>-2.6464295771790085E-2</v>
      </c>
      <c r="O472" s="1">
        <f t="shared" si="163"/>
        <v>0.31623579676780428</v>
      </c>
      <c r="P472" s="1">
        <f t="shared" si="164"/>
        <v>6.2481362724949238E-2</v>
      </c>
      <c r="Q472" s="1">
        <f t="shared" si="170"/>
        <v>-3.0065092945470412E-2</v>
      </c>
      <c r="R472" s="1">
        <f t="shared" si="171"/>
        <v>1.7007232395798447E-2</v>
      </c>
      <c r="S472" s="1">
        <f t="shared" si="172"/>
        <v>-4.2900499563693108E-2</v>
      </c>
      <c r="T472" s="1">
        <f t="shared" si="173"/>
        <v>-1.9573955060782459E-3</v>
      </c>
      <c r="U472" s="1">
        <f t="shared" si="174"/>
        <v>-1.3079088916200809</v>
      </c>
      <c r="V472" s="1">
        <f t="shared" si="175"/>
        <v>4.6509589337677508E-2</v>
      </c>
      <c r="Y472" s="20">
        <f>+$Z$20*SIGN(SOI!A471)*(ABS(SOI!A471))^$Y$2</f>
        <v>-0.13416400901211273</v>
      </c>
      <c r="Z472" s="20">
        <f t="shared" si="157"/>
        <v>-7.2616725657919838E-3</v>
      </c>
      <c r="AA472" s="19">
        <f>+SIN((AVERAGE(H468:H479)+AVERAGE(H472:H475)/4)*($AA$19+AA471*$AA$18*AVERAGE(G468:G479))*$Y$20+$AA$17) - SIN($AA$17)</f>
        <v>-0.86484033866990373</v>
      </c>
      <c r="AB472" s="19">
        <f>+SIN((AVERAGE(H468:H479)+AVERAGE(H472:H475)*$AB$1)*($AA$19+AB471*$AA$18*AVERAGE(G468:G479))*$Y$20+$AA$17) - SIN($AA$17)+$AB$2</f>
        <v>-0.79518352890998356</v>
      </c>
      <c r="AC472">
        <f t="shared" si="156"/>
        <v>0.26999999999999796</v>
      </c>
      <c r="AD472">
        <f t="shared" ref="AD472:AD535" si="176">+ABS(Z472-AA472)</f>
        <v>0.85757866610411171</v>
      </c>
      <c r="AE472">
        <v>1</v>
      </c>
    </row>
    <row r="473" spans="1:31" x14ac:dyDescent="0.25">
      <c r="A473">
        <v>37.583333333333307</v>
      </c>
      <c r="B473" s="2">
        <v>1917.5833333332992</v>
      </c>
      <c r="C473">
        <f>+D473+($D$2+E473+F473)*SOI!A472*IF(B473&gt;$C$18, IF(B473&lt;$C$19,-1,1),1)</f>
        <v>0.56963408118417236</v>
      </c>
      <c r="D473">
        <f>+$D$3*((1-$D$5)*SOI!D472+$D$5*SOI!D471) +   $D$4*((1-$D$5)*SOI!E472+$D$5*SOI!E471)</f>
        <v>0</v>
      </c>
      <c r="E473">
        <f t="shared" si="158"/>
        <v>3.7761851559289141</v>
      </c>
      <c r="F473">
        <f t="shared" si="165"/>
        <v>2.1375385298901428E-2</v>
      </c>
      <c r="G473">
        <f t="shared" si="166"/>
        <v>3.7975605412278157</v>
      </c>
      <c r="H473" s="21">
        <f t="shared" si="167"/>
        <v>-2.2584869434648526E-2</v>
      </c>
      <c r="I473" s="37">
        <f t="shared" si="159"/>
        <v>-2.544338753675127</v>
      </c>
      <c r="J473" s="1">
        <f t="shared" si="168"/>
        <v>-0.25584016952491534</v>
      </c>
      <c r="K473" s="1">
        <f t="shared" si="169"/>
        <v>4.8981937392405164E-3</v>
      </c>
      <c r="L473" s="1">
        <f t="shared" si="160"/>
        <v>8.3318050456480195E-3</v>
      </c>
      <c r="M473" s="1">
        <f t="shared" si="161"/>
        <v>-0.70632272301259069</v>
      </c>
      <c r="N473" s="1">
        <f t="shared" si="162"/>
        <v>-6.7936886632760747E-3</v>
      </c>
      <c r="O473" s="1">
        <f t="shared" si="163"/>
        <v>2.3441502117743229</v>
      </c>
      <c r="P473" s="1">
        <f t="shared" si="164"/>
        <v>-6.7407859085805407E-3</v>
      </c>
      <c r="Q473" s="1">
        <f t="shared" si="170"/>
        <v>2.4014274033846996E-3</v>
      </c>
      <c r="R473" s="1">
        <f t="shared" si="171"/>
        <v>1.8246558760182951E-3</v>
      </c>
      <c r="S473" s="1">
        <f t="shared" si="172"/>
        <v>1.4792720808672818E-2</v>
      </c>
      <c r="T473" s="1">
        <f t="shared" si="173"/>
        <v>0.20521172185907233</v>
      </c>
      <c r="U473" s="1">
        <f t="shared" si="174"/>
        <v>-0.18952999260229314</v>
      </c>
      <c r="V473" s="1">
        <f t="shared" si="175"/>
        <v>-1.288094852002757E-3</v>
      </c>
      <c r="Y473" s="20">
        <f>+$Z$20*SIGN(SOI!A472)*(ABS(SOI!A472))^$Y$2</f>
        <v>0.23237892438922236</v>
      </c>
      <c r="Z473" s="20">
        <f t="shared" si="157"/>
        <v>-1.9026899792716813E-3</v>
      </c>
      <c r="AA473" s="19">
        <f>+SIN((AVERAGE(H469:H480)+AVERAGE(H473:H476)/4)*($AA$19+AA472*$AA$18*AVERAGE(G469:G480))*$Y$20+$AA$17) - SIN($AA$17)</f>
        <v>-0.96502931305953155</v>
      </c>
      <c r="AB473" s="19">
        <f>+SIN((AVERAGE(H469:H480)+AVERAGE(H473:H476)*$AB$1)*($AA$19+AB472*$AA$18*AVERAGE(G469:G480))*$Y$20+$AA$17) - SIN($AA$17)+$AB$2</f>
        <v>-0.87123437824347616</v>
      </c>
      <c r="AC473">
        <f t="shared" ref="AC473:AC536" si="177">+AC472+$AC$22</f>
        <v>0.27059999999999795</v>
      </c>
      <c r="AD473">
        <f t="shared" si="176"/>
        <v>0.96312662308025987</v>
      </c>
      <c r="AE473">
        <v>1</v>
      </c>
    </row>
    <row r="474" spans="1:31" x14ac:dyDescent="0.25">
      <c r="A474">
        <v>37.666666666666643</v>
      </c>
      <c r="B474" s="2">
        <v>1917.6666666666324</v>
      </c>
      <c r="C474">
        <f>+D474+($D$2+E474+F474)*SOI!A473*IF(B474&gt;$C$18, IF(B474&lt;$C$19,-1,1),1)</f>
        <v>-0.54663317712914716</v>
      </c>
      <c r="D474">
        <f>+$D$3*((1-$D$5)*SOI!D473+$D$5*SOI!D472) +   $D$4*((1-$D$5)*SOI!E473+$D$5*SOI!E472)</f>
        <v>0</v>
      </c>
      <c r="E474">
        <f t="shared" si="158"/>
        <v>19.286725467195694</v>
      </c>
      <c r="F474">
        <f t="shared" si="165"/>
        <v>-1.0656195628907872</v>
      </c>
      <c r="G474">
        <f t="shared" si="166"/>
        <v>18.221105904304906</v>
      </c>
      <c r="H474" s="21">
        <f t="shared" si="167"/>
        <v>2.3595659911802072</v>
      </c>
      <c r="I474" s="37">
        <f t="shared" si="159"/>
        <v>-22.755898685587063</v>
      </c>
      <c r="J474" s="1">
        <f t="shared" si="168"/>
        <v>105.80898461106814</v>
      </c>
      <c r="K474" s="1">
        <f t="shared" si="169"/>
        <v>15.042914153433568</v>
      </c>
      <c r="L474" s="1">
        <f t="shared" si="160"/>
        <v>-0.71930003295777811</v>
      </c>
      <c r="M474" s="1">
        <f t="shared" si="161"/>
        <v>32.661635814086793</v>
      </c>
      <c r="N474" s="1">
        <f t="shared" si="162"/>
        <v>0.89074671069311873</v>
      </c>
      <c r="O474" s="1">
        <f t="shared" si="163"/>
        <v>17.737034293681212</v>
      </c>
      <c r="P474" s="1">
        <f t="shared" si="164"/>
        <v>3.169129624788939E-2</v>
      </c>
      <c r="Q474" s="1">
        <f t="shared" si="170"/>
        <v>14.559712619798326</v>
      </c>
      <c r="R474" s="1">
        <f t="shared" si="171"/>
        <v>98.942611604209318</v>
      </c>
      <c r="S474" s="1">
        <f t="shared" si="172"/>
        <v>-17.346653605228923</v>
      </c>
      <c r="T474" s="1">
        <f t="shared" si="173"/>
        <v>-134.05058491465826</v>
      </c>
      <c r="U474" s="1">
        <f t="shared" si="174"/>
        <v>7.9694155636880817</v>
      </c>
      <c r="V474" s="1">
        <f t="shared" si="175"/>
        <v>-0.79400986946405072</v>
      </c>
      <c r="Y474" s="20">
        <f>+$Z$20*SIGN(SOI!A473)*(ABS(SOI!A473))^$Y$2</f>
        <v>-0.10392298531492468</v>
      </c>
      <c r="Z474" s="20">
        <f t="shared" si="157"/>
        <v>8.2818624049594433E-2</v>
      </c>
      <c r="AA474" s="19">
        <f>+SIN((AVERAGE(H470:H481)+AVERAGE(H474:H477)/4)*($AA$19+AA473*$AA$18*AVERAGE(G470:G481))*$Y$20+$AA$17) - SIN($AA$17)</f>
        <v>-0.66443130536240058</v>
      </c>
      <c r="AB474" s="19">
        <f>+SIN((AVERAGE(H470:H481)+AVERAGE(H474:H477)*$AB$1)*($AA$19+AB473*$AA$18*AVERAGE(G470:G481))*$Y$20+$AA$17) - SIN($AA$17)+$AB$2</f>
        <v>-0.86622993422168504</v>
      </c>
      <c r="AC474">
        <f t="shared" si="177"/>
        <v>0.27119999999999794</v>
      </c>
      <c r="AD474">
        <f t="shared" si="176"/>
        <v>0.74724992941199497</v>
      </c>
      <c r="AE474">
        <v>1</v>
      </c>
    </row>
    <row r="475" spans="1:31" x14ac:dyDescent="0.25">
      <c r="A475">
        <v>37.749999999999979</v>
      </c>
      <c r="B475" s="2">
        <v>1917.7499999999657</v>
      </c>
      <c r="C475">
        <f>+D475+($D$2+E475+F475)*SOI!A474*IF(B475&gt;$C$18, IF(B475&lt;$C$19,-1,1),1)</f>
        <v>0.27709146411958041</v>
      </c>
      <c r="D475">
        <f>+$D$3*((1-$D$5)*SOI!D474+$D$5*SOI!D473) +   $D$4*((1-$D$5)*SOI!E474+$D$5*SOI!E473)</f>
        <v>0</v>
      </c>
      <c r="E475">
        <f t="shared" si="158"/>
        <v>6.9813909413828412</v>
      </c>
      <c r="F475">
        <f t="shared" si="165"/>
        <v>-5.410433839333173E-2</v>
      </c>
      <c r="G475">
        <f t="shared" si="166"/>
        <v>6.9272866029895095</v>
      </c>
      <c r="H475" s="21">
        <f t="shared" si="167"/>
        <v>-5.8571274325958371E-2</v>
      </c>
      <c r="I475" s="37">
        <f t="shared" si="159"/>
        <v>-7.7512523490012519</v>
      </c>
      <c r="J475" s="1">
        <f t="shared" si="168"/>
        <v>0.97691309210747046</v>
      </c>
      <c r="K475" s="1">
        <f t="shared" si="169"/>
        <v>1.1760337377328848E-2</v>
      </c>
      <c r="L475" s="1">
        <f t="shared" si="160"/>
        <v>-1.8914066218857595E-2</v>
      </c>
      <c r="M475" s="1">
        <f t="shared" si="161"/>
        <v>0.88530604706535265</v>
      </c>
      <c r="N475" s="1">
        <f t="shared" si="162"/>
        <v>5.1895668194395922E-2</v>
      </c>
      <c r="O475" s="1">
        <f t="shared" si="163"/>
        <v>3.4597799251344927</v>
      </c>
      <c r="P475" s="1">
        <f t="shared" si="164"/>
        <v>4.8304268895013628E-3</v>
      </c>
      <c r="Q475" s="1">
        <f t="shared" si="170"/>
        <v>2.299244638804902E-2</v>
      </c>
      <c r="R475" s="1">
        <f t="shared" si="171"/>
        <v>5.3222299364017817E-2</v>
      </c>
      <c r="S475" s="1">
        <f t="shared" si="172"/>
        <v>-0.3442472435763213</v>
      </c>
      <c r="T475" s="1">
        <f t="shared" si="173"/>
        <v>-0.68756063975015336</v>
      </c>
      <c r="U475" s="1">
        <f t="shared" si="174"/>
        <v>0.41376130038910069</v>
      </c>
      <c r="V475" s="1">
        <f t="shared" si="175"/>
        <v>-7.050960661043609E-3</v>
      </c>
      <c r="Y475" s="20">
        <f>+$Z$20*SIGN(SOI!A474)*(ABS(SOI!A474))^$Y$2</f>
        <v>0.1199999330744856</v>
      </c>
      <c r="Z475" s="20">
        <f t="shared" si="157"/>
        <v>-0.12578976872177175</v>
      </c>
      <c r="AA475" s="19">
        <f>+SIN((AVERAGE(H471:H482)+AVERAGE(H475:H478)/4)*($AA$19+AA474*$AA$18*AVERAGE(G471:G482))*$Y$20+$AA$17) - SIN($AA$17)</f>
        <v>-1.2236667742717995</v>
      </c>
      <c r="AB475" s="19">
        <f>+SIN((AVERAGE(H471:H482)+AVERAGE(H475:H478)*$AB$1)*($AA$19+AB474*$AA$18*AVERAGE(G471:G482))*$Y$20+$AA$17) - SIN($AA$17)+$AB$2</f>
        <v>-0.90147662647869065</v>
      </c>
      <c r="AC475">
        <f t="shared" si="177"/>
        <v>0.27179999999999793</v>
      </c>
      <c r="AD475">
        <f t="shared" si="176"/>
        <v>1.0978770055500278</v>
      </c>
      <c r="AE475">
        <v>1</v>
      </c>
    </row>
    <row r="476" spans="1:31" x14ac:dyDescent="0.25">
      <c r="A476">
        <v>37.833333333333314</v>
      </c>
      <c r="B476" s="2">
        <v>1917.8333333332989</v>
      </c>
      <c r="C476">
        <f>+D476+($D$2+E476+F476)*SOI!A475*IF(B476&gt;$C$18, IF(B476&lt;$C$19,-1,1),1)</f>
        <v>-15.277751399035125</v>
      </c>
      <c r="D476">
        <f>+$D$3*((1-$D$5)*SOI!D475+$D$5*SOI!D474) +   $D$4*((1-$D$5)*SOI!E475+$D$5*SOI!E474)</f>
        <v>0</v>
      </c>
      <c r="E476">
        <f t="shared" si="158"/>
        <v>36.513169616160972</v>
      </c>
      <c r="F476">
        <f t="shared" si="165"/>
        <v>-0.98351519980021718</v>
      </c>
      <c r="G476">
        <f t="shared" si="166"/>
        <v>35.529654416360756</v>
      </c>
      <c r="H476" s="21">
        <f t="shared" si="167"/>
        <v>0.51102347792924685</v>
      </c>
      <c r="I476" s="37">
        <f t="shared" si="159"/>
        <v>-15.2963846854668</v>
      </c>
      <c r="J476" s="1">
        <f t="shared" si="168"/>
        <v>-8.8491620422119333</v>
      </c>
      <c r="K476" s="1">
        <f t="shared" si="169"/>
        <v>1.2086376926864808E-2</v>
      </c>
      <c r="L476" s="1">
        <f t="shared" si="160"/>
        <v>-3.8131062491486302E-3</v>
      </c>
      <c r="M476" s="1">
        <f t="shared" si="161"/>
        <v>-4.0637101859753519</v>
      </c>
      <c r="N476" s="1">
        <f t="shared" si="162"/>
        <v>0.44584381894228164</v>
      </c>
      <c r="O476" s="1">
        <f t="shared" si="163"/>
        <v>0.20968892666188577</v>
      </c>
      <c r="P476" s="1">
        <f t="shared" si="164"/>
        <v>0.40629440587718135</v>
      </c>
      <c r="Q476" s="1">
        <f t="shared" si="170"/>
        <v>-0.9067052309818896</v>
      </c>
      <c r="R476" s="1">
        <f t="shared" si="171"/>
        <v>-4.1418225979486261</v>
      </c>
      <c r="S476" s="1">
        <f t="shared" si="172"/>
        <v>-5.8363191754518962</v>
      </c>
      <c r="T476" s="1">
        <f t="shared" si="173"/>
        <v>-8.4010202353891894E-3</v>
      </c>
      <c r="U476" s="1">
        <f t="shared" si="174"/>
        <v>68.678708338519925</v>
      </c>
      <c r="V476" s="1">
        <f t="shared" si="175"/>
        <v>-5.095129925944752</v>
      </c>
      <c r="Y476" s="20">
        <f>+$Z$20*SIGN(SOI!A475)*(ABS(SOI!A475))^$Y$2</f>
        <v>-0.39344625392487614</v>
      </c>
      <c r="Z476" s="20">
        <f t="shared" ref="Z476:Z539" si="178">+AVERAGE(Y475:Y477)</f>
        <v>-0.26085439144231948</v>
      </c>
      <c r="AA476" s="19">
        <f>+SIN((AVERAGE(H472:H483)+AVERAGE(H476:H479)/4)*($AA$19+AA475*$AA$18*AVERAGE(G472:G483))*$Y$20+$AA$17) - SIN($AA$17)</f>
        <v>-1.1625797138002409</v>
      </c>
      <c r="AB476" s="19">
        <f>+SIN((AVERAGE(H472:H483)+AVERAGE(H476:H479)*$AB$1)*($AA$19+AB475*$AA$18*AVERAGE(G472:G483))*$Y$20+$AA$17) - SIN($AA$17)+$AB$2</f>
        <v>-0.91223186583042914</v>
      </c>
      <c r="AC476">
        <f t="shared" si="177"/>
        <v>0.27239999999999792</v>
      </c>
      <c r="AD476">
        <f t="shared" si="176"/>
        <v>0.90172532235792147</v>
      </c>
      <c r="AE476">
        <v>1</v>
      </c>
    </row>
    <row r="477" spans="1:31" x14ac:dyDescent="0.25">
      <c r="A477">
        <v>37.91666666666665</v>
      </c>
      <c r="B477" s="2">
        <v>1917.9166666666322</v>
      </c>
      <c r="C477">
        <f>+D477+($D$2+E477+F477)*SOI!A476*IF(B477&gt;$C$18, IF(B477&lt;$C$19,-1,1),1)</f>
        <v>333.14059119854466</v>
      </c>
      <c r="D477">
        <f>+$D$3*((1-$D$5)*SOI!D476+$D$5*SOI!D475) +   $D$4*((1-$D$5)*SOI!E476+$D$5*SOI!E475)</f>
        <v>0</v>
      </c>
      <c r="E477">
        <f t="shared" si="158"/>
        <v>-462.47332540610313</v>
      </c>
      <c r="F477">
        <f t="shared" si="165"/>
        <v>-0.22194014743114954</v>
      </c>
      <c r="G477">
        <f t="shared" si="166"/>
        <v>-462.69526555353428</v>
      </c>
      <c r="H477" s="21">
        <f t="shared" si="167"/>
        <v>-6.9073662773838809</v>
      </c>
      <c r="I477" s="37">
        <f t="shared" si="159"/>
        <v>-226.60733114252153</v>
      </c>
      <c r="J477" s="1">
        <f t="shared" si="168"/>
        <v>-237.73436330971393</v>
      </c>
      <c r="K477" s="1">
        <f t="shared" si="169"/>
        <v>-44.9582571065785</v>
      </c>
      <c r="L477" s="1">
        <f t="shared" si="160"/>
        <v>-9.2817421327139493E-2</v>
      </c>
      <c r="M477" s="1">
        <f t="shared" si="161"/>
        <v>-7.3693194364619661</v>
      </c>
      <c r="N477" s="1">
        <f t="shared" si="162"/>
        <v>5.8963095228596066E-2</v>
      </c>
      <c r="O477" s="1">
        <f t="shared" si="163"/>
        <v>-161.59000008668085</v>
      </c>
      <c r="P477" s="1">
        <f t="shared" si="164"/>
        <v>8.0568373984449326E-2</v>
      </c>
      <c r="Q477" s="1">
        <f t="shared" si="170"/>
        <v>-0.21745444989796867</v>
      </c>
      <c r="R477" s="1">
        <f t="shared" si="171"/>
        <v>-14.715629002126208</v>
      </c>
      <c r="S477" s="1">
        <f t="shared" si="172"/>
        <v>-11.43461947904945</v>
      </c>
      <c r="T477" s="1">
        <f t="shared" si="173"/>
        <v>157.58744242780358</v>
      </c>
      <c r="U477" s="1">
        <f t="shared" si="174"/>
        <v>201.75812522962579</v>
      </c>
      <c r="V477" s="1">
        <f t="shared" si="175"/>
        <v>-0.13362156147864135</v>
      </c>
      <c r="Y477" s="20">
        <f>+$Z$20*SIGN(SOI!A476)*(ABS(SOI!A476))^$Y$2</f>
        <v>-0.50911685347656788</v>
      </c>
      <c r="Z477" s="20">
        <f t="shared" si="178"/>
        <v>-0.48415739139464192</v>
      </c>
      <c r="AA477" s="19">
        <f>+SIN((AVERAGE(H473:H484)+AVERAGE(H477:H480)/4)*($AA$19+AA476*$AA$18*AVERAGE(G473:G484))*$Y$20+$AA$17) - SIN($AA$17)</f>
        <v>-1.1442524447020661</v>
      </c>
      <c r="AB477" s="19">
        <f>+SIN((AVERAGE(H473:H484)+AVERAGE(H477:H480)*$AB$1)*($AA$19+AB476*$AA$18*AVERAGE(G473:G484))*$Y$20+$AA$17) - SIN($AA$17)+$AB$2</f>
        <v>-0.89805289514424169</v>
      </c>
      <c r="AC477">
        <f t="shared" si="177"/>
        <v>0.27299999999999791</v>
      </c>
      <c r="AD477">
        <f t="shared" si="176"/>
        <v>0.66009505330742413</v>
      </c>
      <c r="AE477">
        <v>1</v>
      </c>
    </row>
    <row r="478" spans="1:31" x14ac:dyDescent="0.25">
      <c r="A478">
        <v>37.999999999999986</v>
      </c>
      <c r="B478" s="2">
        <v>1917.9999999999654</v>
      </c>
      <c r="C478">
        <f>+D478+($D$2+E478+F478)*SOI!A477*IF(B478&gt;$C$18, IF(B478&lt;$C$19,-1,1),1)</f>
        <v>-0.79517050692643454</v>
      </c>
      <c r="D478">
        <f>+$D$3*((1-$D$5)*SOI!D477+$D$5*SOI!D476) +   $D$4*((1-$D$5)*SOI!E477+$D$5*SOI!E476)</f>
        <v>0</v>
      </c>
      <c r="E478">
        <f t="shared" si="158"/>
        <v>-3.5032228226371842</v>
      </c>
      <c r="F478">
        <f t="shared" si="165"/>
        <v>4.4498543785019873</v>
      </c>
      <c r="G478">
        <f t="shared" si="166"/>
        <v>0.94663155586480308</v>
      </c>
      <c r="H478" s="21">
        <f t="shared" si="167"/>
        <v>15.449127972671929</v>
      </c>
      <c r="I478" s="37">
        <f t="shared" si="159"/>
        <v>-1.3675151961608638</v>
      </c>
      <c r="J478" s="1">
        <f t="shared" si="168"/>
        <v>28.473604452273502</v>
      </c>
      <c r="K478" s="1">
        <f t="shared" si="169"/>
        <v>155.97032125689327</v>
      </c>
      <c r="L478" s="1">
        <f t="shared" si="160"/>
        <v>2.9444136764975566</v>
      </c>
      <c r="M478" s="1">
        <f t="shared" si="161"/>
        <v>146.25801112441673</v>
      </c>
      <c r="N478" s="1">
        <f t="shared" si="162"/>
        <v>3.1119087031604211</v>
      </c>
      <c r="O478" s="1">
        <f t="shared" si="163"/>
        <v>1.2938320554822906</v>
      </c>
      <c r="P478" s="1">
        <f t="shared" si="164"/>
        <v>-1.1004348748599084</v>
      </c>
      <c r="Q478" s="1">
        <f t="shared" si="170"/>
        <v>227.77557638513747</v>
      </c>
      <c r="R478" s="1">
        <f t="shared" si="171"/>
        <v>93.019904711868904</v>
      </c>
      <c r="S478" s="1">
        <f t="shared" si="172"/>
        <v>-3.6418872445095039</v>
      </c>
      <c r="T478" s="1">
        <f t="shared" si="173"/>
        <v>40.027121600064696</v>
      </c>
      <c r="U478" s="1">
        <f t="shared" si="174"/>
        <v>-16.629875024384923</v>
      </c>
      <c r="V478" s="1">
        <f t="shared" si="175"/>
        <v>96.321417007716832</v>
      </c>
      <c r="Y478" s="20">
        <f>+$Z$20*SIGN(SOI!A477)*(ABS(SOI!A477))^$Y$2</f>
        <v>-0.54990906678248186</v>
      </c>
      <c r="Z478" s="20">
        <f t="shared" si="178"/>
        <v>-0.53411633662184621</v>
      </c>
      <c r="AA478" s="19">
        <f>+SIN((AVERAGE(H474:H485)+AVERAGE(H478:H481)/4)*($AA$19+AA477*$AA$18*AVERAGE(G474:G485))*$Y$20+$AA$17) - SIN($AA$17)</f>
        <v>-1.2708689239409878</v>
      </c>
      <c r="AB478" s="19">
        <f>+SIN((AVERAGE(H474:H485)+AVERAGE(H478:H481)*$AB$1)*($AA$19+AB477*$AA$18*AVERAGE(G474:G485))*$Y$20+$AA$17) - SIN($AA$17)+$AB$2</f>
        <v>-0.92848205982365384</v>
      </c>
      <c r="AC478">
        <f t="shared" si="177"/>
        <v>0.2735999999999979</v>
      </c>
      <c r="AD478">
        <f t="shared" si="176"/>
        <v>0.73675258731914162</v>
      </c>
      <c r="AE478">
        <v>1</v>
      </c>
    </row>
    <row r="479" spans="1:31" x14ac:dyDescent="0.25">
      <c r="A479">
        <v>38.083333333333321</v>
      </c>
      <c r="B479" s="2">
        <v>1918.0833333332987</v>
      </c>
      <c r="C479">
        <f>+D479+($D$2+E479+F479)*SOI!A478*IF(B479&gt;$C$18, IF(B479&lt;$C$19,-1,1),1)</f>
        <v>-23.145025616715763</v>
      </c>
      <c r="D479">
        <f>+$D$3*((1-$D$5)*SOI!D478+$D$5*SOI!D477) +   $D$4*((1-$D$5)*SOI!E478+$D$5*SOI!E477)</f>
        <v>0</v>
      </c>
      <c r="E479">
        <f t="shared" si="158"/>
        <v>27.99260463746019</v>
      </c>
      <c r="F479">
        <f t="shared" si="165"/>
        <v>0.23303635853464749</v>
      </c>
      <c r="G479">
        <f t="shared" si="166"/>
        <v>28.225640995994837</v>
      </c>
      <c r="H479" s="21">
        <f t="shared" si="167"/>
        <v>1.0991192882946637</v>
      </c>
      <c r="I479" s="37">
        <f t="shared" si="159"/>
        <v>33.587526373113981</v>
      </c>
      <c r="J479" s="1">
        <f t="shared" si="168"/>
        <v>-32.70689487665134</v>
      </c>
      <c r="K479" s="1">
        <f t="shared" si="169"/>
        <v>9.6735544896012646E-2</v>
      </c>
      <c r="L479" s="1">
        <f t="shared" si="160"/>
        <v>0.11347715992161718</v>
      </c>
      <c r="M479" s="1">
        <f t="shared" si="161"/>
        <v>6.8402294720790824</v>
      </c>
      <c r="N479" s="1">
        <f t="shared" si="162"/>
        <v>0.17501853648879553</v>
      </c>
      <c r="O479" s="1">
        <f t="shared" si="163"/>
        <v>21.359771731061635</v>
      </c>
      <c r="P479" s="1">
        <f t="shared" si="164"/>
        <v>-1.0727045663670937E-3</v>
      </c>
      <c r="Q479" s="1">
        <f t="shared" si="170"/>
        <v>0.59912213197252762</v>
      </c>
      <c r="R479" s="1">
        <f t="shared" si="171"/>
        <v>-6.0093840291322413</v>
      </c>
      <c r="S479" s="1">
        <f t="shared" si="172"/>
        <v>5.030713162410418</v>
      </c>
      <c r="T479" s="1">
        <f t="shared" si="173"/>
        <v>25.46728757686682</v>
      </c>
      <c r="U479" s="1">
        <f t="shared" si="174"/>
        <v>0.39815358335653023</v>
      </c>
      <c r="V479" s="1">
        <f t="shared" si="175"/>
        <v>5.2807529157126755E-3</v>
      </c>
      <c r="Y479" s="20">
        <f>+$Z$20*SIGN(SOI!A478)*(ABS(SOI!A478))^$Y$2</f>
        <v>-0.5433230896064889</v>
      </c>
      <c r="Z479" s="20">
        <f t="shared" si="178"/>
        <v>-0.56036989683296834</v>
      </c>
      <c r="AA479" s="19">
        <f>+SIN((AVERAGE(H475:H486)+AVERAGE(H479:H482)/4)*($AA$19+AA478*$AA$18*AVERAGE(G475:G486))*$Y$20+$AA$17) - SIN($AA$17)</f>
        <v>-0.60847850754440702</v>
      </c>
      <c r="AB479" s="19">
        <f>+SIN((AVERAGE(H475:H486)+AVERAGE(H479:H482)*$AB$1)*($AA$19+AB478*$AA$18*AVERAGE(G475:G486))*$Y$20+$AA$17) - SIN($AA$17)+$AB$2</f>
        <v>-0.67008677483031709</v>
      </c>
      <c r="AC479">
        <f t="shared" si="177"/>
        <v>0.27419999999999789</v>
      </c>
      <c r="AD479">
        <f t="shared" si="176"/>
        <v>4.8108610711438682E-2</v>
      </c>
      <c r="AE479">
        <v>1</v>
      </c>
    </row>
    <row r="480" spans="1:31" x14ac:dyDescent="0.25">
      <c r="A480">
        <v>38.166666666666657</v>
      </c>
      <c r="B480" s="2">
        <v>1918.166666666632</v>
      </c>
      <c r="C480">
        <f>+D480+($D$2+E480+F480)*SOI!A479*IF(B480&gt;$C$18, IF(B480&lt;$C$19,-1,1),1)</f>
        <v>-3.499808843678692</v>
      </c>
      <c r="D480">
        <f>+$D$3*((1-$D$5)*SOI!D479+$D$5*SOI!D478) +   $D$4*((1-$D$5)*SOI!E479+$D$5*SOI!E478)</f>
        <v>0</v>
      </c>
      <c r="E480">
        <f t="shared" si="158"/>
        <v>4.8302712588352108</v>
      </c>
      <c r="F480">
        <f t="shared" si="165"/>
        <v>-1.1846370466699063</v>
      </c>
      <c r="G480">
        <f t="shared" si="166"/>
        <v>3.6456342121653043</v>
      </c>
      <c r="H480" s="21">
        <f t="shared" si="167"/>
        <v>-0.17565389226276146</v>
      </c>
      <c r="I480" s="37">
        <f t="shared" si="159"/>
        <v>2.5790667740323774</v>
      </c>
      <c r="J480" s="1">
        <f t="shared" si="168"/>
        <v>5.4346579868547735</v>
      </c>
      <c r="K480" s="1">
        <f t="shared" si="169"/>
        <v>0.12536759129941302</v>
      </c>
      <c r="L480" s="1">
        <f t="shared" si="160"/>
        <v>-4.5169900017501916E-2</v>
      </c>
      <c r="M480" s="1">
        <f t="shared" si="161"/>
        <v>-14.8019525819247</v>
      </c>
      <c r="N480" s="1">
        <f t="shared" si="162"/>
        <v>-0.74535590189689671</v>
      </c>
      <c r="O480" s="1">
        <f t="shared" si="163"/>
        <v>0.41611805544579794</v>
      </c>
      <c r="P480" s="1">
        <f t="shared" si="164"/>
        <v>0.17927457608700326</v>
      </c>
      <c r="Q480" s="1">
        <f t="shared" si="170"/>
        <v>5.5213254487038377</v>
      </c>
      <c r="R480" s="1">
        <f t="shared" si="171"/>
        <v>-4.2524822390389474</v>
      </c>
      <c r="S480" s="1">
        <f t="shared" si="172"/>
        <v>-1.6451055537627455</v>
      </c>
      <c r="T480" s="1">
        <f t="shared" si="173"/>
        <v>-0.19748918474045521</v>
      </c>
      <c r="U480" s="1">
        <f t="shared" si="174"/>
        <v>-5.1094454827086944</v>
      </c>
      <c r="V480" s="1">
        <f t="shared" si="175"/>
        <v>3.7584957985286631</v>
      </c>
      <c r="Y480" s="20">
        <f>+$Z$20*SIGN(SOI!A479)*(ABS(SOI!A479))^$Y$2</f>
        <v>-0.58787753410993426</v>
      </c>
      <c r="Z480" s="20">
        <f t="shared" si="178"/>
        <v>-0.52673315500744133</v>
      </c>
      <c r="AA480" s="19">
        <f>+SIN((AVERAGE(H476:H487)+AVERAGE(H480:H483)/4)*($AA$19+AA479*$AA$18*AVERAGE(G476:G487))*$Y$20+$AA$17) - SIN($AA$17)</f>
        <v>-0.68360402844559953</v>
      </c>
      <c r="AB480" s="19">
        <f>+SIN((AVERAGE(H476:H487)+AVERAGE(H480:H483)*$AB$1)*($AA$19+AB479*$AA$18*AVERAGE(G476:G487))*$Y$20+$AA$17) - SIN($AA$17)+$AB$2</f>
        <v>-0.70225722710115734</v>
      </c>
      <c r="AC480">
        <f t="shared" si="177"/>
        <v>0.27479999999999788</v>
      </c>
      <c r="AD480">
        <f t="shared" si="176"/>
        <v>0.1568708734381582</v>
      </c>
      <c r="AE480">
        <v>1</v>
      </c>
    </row>
    <row r="481" spans="1:31" x14ac:dyDescent="0.25">
      <c r="A481">
        <v>38.249999999999993</v>
      </c>
      <c r="B481" s="2">
        <v>1918.2499999999652</v>
      </c>
      <c r="C481">
        <f>+D481+($D$2+E481+F481)*SOI!A480*IF(B481&gt;$C$18, IF(B481&lt;$C$19,-1,1),1)</f>
        <v>-9.1320953747735576</v>
      </c>
      <c r="D481">
        <f>+$D$3*((1-$D$5)*SOI!D480+$D$5*SOI!D479) +   $D$4*((1-$D$5)*SOI!E480+$D$5*SOI!E479)</f>
        <v>0</v>
      </c>
      <c r="E481">
        <f t="shared" si="158"/>
        <v>16.259671279067078</v>
      </c>
      <c r="F481">
        <f t="shared" si="165"/>
        <v>4.7641890171417511E-2</v>
      </c>
      <c r="G481">
        <f t="shared" si="166"/>
        <v>16.307313169238494</v>
      </c>
      <c r="H481" s="21">
        <f t="shared" si="167"/>
        <v>-8.9964891247791098E-2</v>
      </c>
      <c r="I481" s="37">
        <f t="shared" si="159"/>
        <v>-4.8018547283616977</v>
      </c>
      <c r="J481" s="1">
        <f t="shared" si="168"/>
        <v>-0.30835157318551798</v>
      </c>
      <c r="K481" s="1">
        <f t="shared" si="169"/>
        <v>1.3249710261354823E-2</v>
      </c>
      <c r="L481" s="1">
        <f t="shared" si="160"/>
        <v>8.3188171865395365E-3</v>
      </c>
      <c r="M481" s="1">
        <f t="shared" si="161"/>
        <v>-0.45107268425482466</v>
      </c>
      <c r="N481" s="1">
        <f t="shared" si="162"/>
        <v>1.852659233554655E-3</v>
      </c>
      <c r="O481" s="1">
        <f t="shared" si="163"/>
        <v>2.017802210900892</v>
      </c>
      <c r="P481" s="1">
        <f t="shared" si="164"/>
        <v>-2.1216088557614966E-2</v>
      </c>
      <c r="Q481" s="1">
        <f t="shared" si="170"/>
        <v>-4.1821799645006886E-4</v>
      </c>
      <c r="R481" s="1">
        <f t="shared" si="171"/>
        <v>-5.9971969191005483E-4</v>
      </c>
      <c r="S481" s="1">
        <f t="shared" si="172"/>
        <v>-7.61328433416551E-3</v>
      </c>
      <c r="T481" s="1">
        <f t="shared" si="173"/>
        <v>0.17636719237914125</v>
      </c>
      <c r="U481" s="1">
        <f t="shared" si="174"/>
        <v>-1.1258144419800133</v>
      </c>
      <c r="V481" s="1">
        <f t="shared" si="175"/>
        <v>1.1055860111557352E-3</v>
      </c>
      <c r="Y481" s="20">
        <f>+$Z$20*SIGN(SOI!A480)*(ABS(SOI!A480))^$Y$2</f>
        <v>-0.44899884130590079</v>
      </c>
      <c r="Z481" s="20">
        <f t="shared" si="178"/>
        <v>-0.42808754566720159</v>
      </c>
      <c r="AA481" s="19">
        <f>+SIN((AVERAGE(H477:H488)+AVERAGE(H481:H484)/4)*($AA$19+AA480*$AA$18*AVERAGE(G477:G488))*$Y$20+$AA$17) - SIN($AA$17)</f>
        <v>-0.60892939571299265</v>
      </c>
      <c r="AB481" s="19">
        <f>+SIN((AVERAGE(H477:H488)+AVERAGE(H481:H484)*$AB$1)*($AA$19+AB480*$AA$18*AVERAGE(G477:G488))*$Y$20+$AA$17) - SIN($AA$17)+$AB$2</f>
        <v>-0.62217924219059062</v>
      </c>
      <c r="AC481">
        <f t="shared" si="177"/>
        <v>0.27539999999999787</v>
      </c>
      <c r="AD481">
        <f t="shared" si="176"/>
        <v>0.18084185004579106</v>
      </c>
      <c r="AE481">
        <v>1</v>
      </c>
    </row>
    <row r="482" spans="1:31" x14ac:dyDescent="0.25">
      <c r="A482">
        <v>38.333333333333329</v>
      </c>
      <c r="B482" s="2">
        <v>1918.3333333332985</v>
      </c>
      <c r="C482">
        <f>+D482+($D$2+E482+F482)*SOI!A481*IF(B482&gt;$C$18, IF(B482&lt;$C$19,-1,1),1)</f>
        <v>0.54206856763869349</v>
      </c>
      <c r="D482">
        <f>+$D$3*((1-$D$5)*SOI!D481+$D$5*SOI!D480) +   $D$4*((1-$D$5)*SOI!E481+$D$5*SOI!E480)</f>
        <v>0</v>
      </c>
      <c r="E482">
        <f t="shared" si="158"/>
        <v>-2.0891291761019879</v>
      </c>
      <c r="F482">
        <f t="shared" si="165"/>
        <v>-1.0995094570667971</v>
      </c>
      <c r="G482">
        <f t="shared" si="166"/>
        <v>-3.188638633168785</v>
      </c>
      <c r="H482" s="21">
        <f t="shared" si="167"/>
        <v>-0.3870627772550459</v>
      </c>
      <c r="I482" s="37">
        <f t="shared" si="159"/>
        <v>2.7807472887265252</v>
      </c>
      <c r="J482" s="1">
        <f t="shared" si="168"/>
        <v>-11.553057230518458</v>
      </c>
      <c r="K482" s="1">
        <f t="shared" si="169"/>
        <v>-33.359915340317137</v>
      </c>
      <c r="L482" s="1">
        <f t="shared" si="160"/>
        <v>-0.67213683229728438</v>
      </c>
      <c r="M482" s="1">
        <f t="shared" si="161"/>
        <v>29.183997474235703</v>
      </c>
      <c r="N482" s="1">
        <f t="shared" si="162"/>
        <v>0.57746491233151764</v>
      </c>
      <c r="O482" s="1">
        <f t="shared" si="163"/>
        <v>-2.5165271542199652</v>
      </c>
      <c r="P482" s="1">
        <f t="shared" si="164"/>
        <v>0.53010846103891562</v>
      </c>
      <c r="Q482" s="1">
        <f t="shared" si="170"/>
        <v>8.4339500323650647</v>
      </c>
      <c r="R482" s="1">
        <f t="shared" si="171"/>
        <v>-7.0037255781825634</v>
      </c>
      <c r="S482" s="1">
        <f t="shared" si="172"/>
        <v>1.374214766051103</v>
      </c>
      <c r="T482" s="1">
        <f t="shared" si="173"/>
        <v>17.772026134977104</v>
      </c>
      <c r="U482" s="1">
        <f t="shared" si="174"/>
        <v>-16.289911968849605</v>
      </c>
      <c r="V482" s="1">
        <f t="shared" si="175"/>
        <v>-8.6103738280932216</v>
      </c>
      <c r="Y482" s="20">
        <f>+$Z$20*SIGN(SOI!A481)*(ABS(SOI!A481))^$Y$2</f>
        <v>-0.24738626158576971</v>
      </c>
      <c r="Z482" s="20">
        <f t="shared" si="178"/>
        <v>-0.11047313798181778</v>
      </c>
      <c r="AA482" s="19">
        <f>+SIN((AVERAGE(H478:H489)+AVERAGE(H482:H485)/4)*($AA$19+AA481*$AA$18*AVERAGE(G478:G489))*$Y$20+$AA$17) - SIN($AA$17)</f>
        <v>-1.2892010997295236</v>
      </c>
      <c r="AB482" s="19">
        <f>+SIN((AVERAGE(H478:H489)+AVERAGE(H482:H485)*$AB$1)*($AA$19+AB481*$AA$18*AVERAGE(G478:G489))*$Y$20+$AA$17) - SIN($AA$17)+$AB$2</f>
        <v>-1.2887118198768601</v>
      </c>
      <c r="AC482">
        <f t="shared" si="177"/>
        <v>0.27599999999999786</v>
      </c>
      <c r="AD482">
        <f t="shared" si="176"/>
        <v>1.1787279617477058</v>
      </c>
      <c r="AE482">
        <v>1</v>
      </c>
    </row>
    <row r="483" spans="1:31" x14ac:dyDescent="0.25">
      <c r="A483">
        <v>38.416666666666664</v>
      </c>
      <c r="B483" s="2">
        <v>1918.4166666666317</v>
      </c>
      <c r="C483">
        <f>+D483+($D$2+E483+F483)*SOI!A482*IF(B483&gt;$C$18, IF(B483&lt;$C$19,-1,1),1)</f>
        <v>2.030379812500406</v>
      </c>
      <c r="D483">
        <f>+$D$3*((1-$D$5)*SOI!D482+$D$5*SOI!D481) +   $D$4*((1-$D$5)*SOI!E482+$D$5*SOI!E481)</f>
        <v>0</v>
      </c>
      <c r="E483">
        <f t="shared" si="158"/>
        <v>5.5135221549230877</v>
      </c>
      <c r="F483">
        <f t="shared" si="165"/>
        <v>-2.6009148165233142E-2</v>
      </c>
      <c r="G483">
        <f t="shared" si="166"/>
        <v>5.4875130067578546</v>
      </c>
      <c r="H483" s="21">
        <f t="shared" si="167"/>
        <v>-1.1569001673563475E-2</v>
      </c>
      <c r="I483" s="37">
        <f t="shared" si="159"/>
        <v>-6.8356378428993816</v>
      </c>
      <c r="J483" s="1">
        <f t="shared" si="168"/>
        <v>0.8032608229549858</v>
      </c>
      <c r="K483" s="1">
        <f t="shared" si="169"/>
        <v>1.2129366934256017E-2</v>
      </c>
      <c r="L483" s="1">
        <f t="shared" si="160"/>
        <v>-1.376843590216258E-2</v>
      </c>
      <c r="M483" s="1">
        <f t="shared" si="161"/>
        <v>0.82544267363366453</v>
      </c>
      <c r="N483" s="1">
        <f t="shared" si="162"/>
        <v>2.8090658733614614E-2</v>
      </c>
      <c r="O483" s="1">
        <f t="shared" si="163"/>
        <v>5.1218234670133596</v>
      </c>
      <c r="P483" s="1">
        <f t="shared" si="164"/>
        <v>4.623044072747334E-3</v>
      </c>
      <c r="Q483" s="1">
        <f t="shared" si="170"/>
        <v>1.1604047143288516E-2</v>
      </c>
      <c r="R483" s="1">
        <f t="shared" si="171"/>
        <v>2.3687820581755545E-2</v>
      </c>
      <c r="S483" s="1">
        <f t="shared" si="172"/>
        <v>-0.16432682204880886</v>
      </c>
      <c r="T483" s="1">
        <f t="shared" si="173"/>
        <v>-0.74094648163768473</v>
      </c>
      <c r="U483" s="1">
        <f t="shared" si="174"/>
        <v>0.34922036185657018</v>
      </c>
      <c r="V483" s="1">
        <f t="shared" si="175"/>
        <v>-3.6527641143785389E-3</v>
      </c>
      <c r="Y483" s="20">
        <f>+$Z$20*SIGN(SOI!A482)*(ABS(SOI!A482))^$Y$2</f>
        <v>0.36496568894621723</v>
      </c>
      <c r="Z483" s="20">
        <f t="shared" si="178"/>
        <v>-1.3721859387113686E-2</v>
      </c>
      <c r="AA483" s="19">
        <f>+SIN((AVERAGE(H479:H490)+AVERAGE(H483:H486)/4)*($AA$19+AA482*$AA$18*AVERAGE(G479:G490))*$Y$20+$AA$17) - SIN($AA$17)</f>
        <v>-0.49592530152754799</v>
      </c>
      <c r="AB483" s="19">
        <f>+SIN((AVERAGE(H479:H490)+AVERAGE(H483:H486)*$AB$1)*($AA$19+AB482*$AA$18*AVERAGE(G479:G490))*$Y$20+$AA$17) - SIN($AA$17)+$AB$2</f>
        <v>-0.49243320008535274</v>
      </c>
      <c r="AC483">
        <f t="shared" si="177"/>
        <v>0.27659999999999785</v>
      </c>
      <c r="AD483">
        <f t="shared" si="176"/>
        <v>0.48220344214043431</v>
      </c>
      <c r="AE483">
        <v>1</v>
      </c>
    </row>
    <row r="484" spans="1:31" x14ac:dyDescent="0.25">
      <c r="A484">
        <v>38.5</v>
      </c>
      <c r="B484" s="2">
        <v>1918.499999999965</v>
      </c>
      <c r="C484">
        <f>+D484+($D$2+E484+F484)*SOI!A483*IF(B484&gt;$C$18, IF(B484&lt;$C$19,-1,1),1)</f>
        <v>0.88097854005941834</v>
      </c>
      <c r="D484">
        <f>+$D$3*((1-$D$5)*SOI!D483+$D$5*SOI!D482) +   $D$4*((1-$D$5)*SOI!E483+$D$5*SOI!E482)</f>
        <v>0</v>
      </c>
      <c r="E484">
        <f t="shared" si="158"/>
        <v>-12.468834603050528</v>
      </c>
      <c r="F484">
        <f t="shared" si="165"/>
        <v>-0.11657311208401966</v>
      </c>
      <c r="G484">
        <f t="shared" si="166"/>
        <v>-12.585407715134547</v>
      </c>
      <c r="H484" s="21">
        <f t="shared" si="167"/>
        <v>0.10650599633529595</v>
      </c>
      <c r="I484" s="37">
        <f t="shared" si="159"/>
        <v>9.8035270809819135</v>
      </c>
      <c r="J484" s="1">
        <f t="shared" si="168"/>
        <v>-4.3142123199468436</v>
      </c>
      <c r="K484" s="1">
        <f t="shared" si="169"/>
        <v>-3.1097613438136598E-4</v>
      </c>
      <c r="L484" s="1">
        <f t="shared" si="160"/>
        <v>-1.2536075840637125E-2</v>
      </c>
      <c r="M484" s="1">
        <f t="shared" si="161"/>
        <v>3.0912102061030491</v>
      </c>
      <c r="N484" s="1">
        <f t="shared" si="162"/>
        <v>7.8275318167309399E-2</v>
      </c>
      <c r="O484" s="1">
        <f t="shared" si="163"/>
        <v>-4.2922920783267964</v>
      </c>
      <c r="P484" s="1">
        <f t="shared" si="164"/>
        <v>1.5533713650528217E-4</v>
      </c>
      <c r="Q484" s="1">
        <f t="shared" si="170"/>
        <v>0.1210916017385644</v>
      </c>
      <c r="R484" s="1">
        <f t="shared" si="171"/>
        <v>-0.3545136418549063</v>
      </c>
      <c r="S484" s="1">
        <f t="shared" si="172"/>
        <v>0.65671159116811606</v>
      </c>
      <c r="T484" s="1">
        <f t="shared" si="173"/>
        <v>0.56536446094898651</v>
      </c>
      <c r="U484" s="1">
        <f t="shared" si="174"/>
        <v>-1.6828682886758192E-2</v>
      </c>
      <c r="V484" s="1">
        <f t="shared" si="175"/>
        <v>-3.4200448932348454E-4</v>
      </c>
      <c r="Y484" s="20">
        <f>+$Z$20*SIGN(SOI!A483)*(ABS(SOI!A483))^$Y$2</f>
        <v>-0.15874500552178858</v>
      </c>
      <c r="Z484" s="20">
        <f t="shared" si="178"/>
        <v>0.13802223465920047</v>
      </c>
      <c r="AA484" s="19">
        <f>+SIN((AVERAGE(H480:H491)+AVERAGE(H484:H487)/4)*($AA$19+AA483*$AA$18*AVERAGE(G480:G491))*$Y$20+$AA$17) - SIN($AA$17)</f>
        <v>-0.28369597323211082</v>
      </c>
      <c r="AB484" s="19">
        <f>+SIN((AVERAGE(H480:H491)+AVERAGE(H484:H487)*$AB$1)*($AA$19+AB483*$AA$18*AVERAGE(G480:G491))*$Y$20+$AA$17) - SIN($AA$17)+$AB$2</f>
        <v>-0.29968366641304689</v>
      </c>
      <c r="AC484">
        <f t="shared" si="177"/>
        <v>0.27719999999999784</v>
      </c>
      <c r="AD484">
        <f t="shared" si="176"/>
        <v>0.42171820789131131</v>
      </c>
      <c r="AE484">
        <v>1</v>
      </c>
    </row>
    <row r="485" spans="1:31" x14ac:dyDescent="0.25">
      <c r="A485">
        <v>38.583333333333336</v>
      </c>
      <c r="B485" s="2">
        <v>1918.5833333332982</v>
      </c>
      <c r="C485">
        <f>+D485+($D$2+E485+F485)*SOI!A484*IF(B485&gt;$C$18, IF(B485&lt;$C$19,-1,1),1)</f>
        <v>-0.43520158226121552</v>
      </c>
      <c r="D485">
        <f>+$D$3*((1-$D$5)*SOI!D484+$D$5*SOI!D483) +   $D$4*((1-$D$5)*SOI!E484+$D$5*SOI!E483)</f>
        <v>0</v>
      </c>
      <c r="E485">
        <f t="shared" si="158"/>
        <v>-3.648055237479241</v>
      </c>
      <c r="F485">
        <f t="shared" si="165"/>
        <v>2.1375385302444871E-2</v>
      </c>
      <c r="G485">
        <f t="shared" si="166"/>
        <v>-3.626679852176796</v>
      </c>
      <c r="H485" s="21">
        <f t="shared" si="167"/>
        <v>-1.1224732178623865E-2</v>
      </c>
      <c r="I485" s="37">
        <f t="shared" si="159"/>
        <v>-0.33469531382721851</v>
      </c>
      <c r="J485" s="1">
        <f t="shared" si="168"/>
        <v>-7.8187145038256332E-3</v>
      </c>
      <c r="K485" s="1">
        <f t="shared" si="169"/>
        <v>-7.5567534790160357E-6</v>
      </c>
      <c r="L485" s="1">
        <f t="shared" si="160"/>
        <v>1.547981497642028E-3</v>
      </c>
      <c r="M485" s="1">
        <f t="shared" si="161"/>
        <v>-0.16409490638549229</v>
      </c>
      <c r="N485" s="1">
        <f t="shared" si="162"/>
        <v>-7.8031014358871326E-3</v>
      </c>
      <c r="O485" s="1">
        <f t="shared" si="163"/>
        <v>-2.671549344214787E-2</v>
      </c>
      <c r="P485" s="1">
        <f t="shared" si="164"/>
        <v>-4.9114010766336657E-3</v>
      </c>
      <c r="Q485" s="1">
        <f t="shared" si="170"/>
        <v>6.4080072828622274E-4</v>
      </c>
      <c r="R485" s="1">
        <f t="shared" si="171"/>
        <v>6.4048535427373344E-5</v>
      </c>
      <c r="S485" s="1">
        <f t="shared" si="172"/>
        <v>2.2350352220656552E-3</v>
      </c>
      <c r="T485" s="1">
        <f t="shared" si="173"/>
        <v>-4.3451682047119757E-4</v>
      </c>
      <c r="U485" s="1">
        <f t="shared" si="174"/>
        <v>-1.8165506504238857E-2</v>
      </c>
      <c r="V485" s="1">
        <f t="shared" si="175"/>
        <v>-1.0779641652202609E-3</v>
      </c>
      <c r="Y485" s="20">
        <f>+$Z$20*SIGN(SOI!A484)*(ABS(SOI!A484))^$Y$2</f>
        <v>0.20784602055317269</v>
      </c>
      <c r="Z485" s="20">
        <f t="shared" si="178"/>
        <v>0.14442946997587905</v>
      </c>
      <c r="AA485" s="19">
        <f>+SIN((AVERAGE(H481:H492)+AVERAGE(H485:H488)/4)*($AA$19+AA484*$AA$18*AVERAGE(G481:G492))*$Y$20+$AA$17) - SIN($AA$17)</f>
        <v>-3.6339462092805641E-2</v>
      </c>
      <c r="AB485" s="19">
        <f>+SIN((AVERAGE(H481:H492)+AVERAGE(H485:H488)*$AB$1)*($AA$19+AB484*$AA$18*AVERAGE(G481:G492))*$Y$20+$AA$17) - SIN($AA$17)+$AB$2</f>
        <v>-6.8127556831212466E-2</v>
      </c>
      <c r="AC485">
        <f t="shared" si="177"/>
        <v>0.27779999999999783</v>
      </c>
      <c r="AD485">
        <f t="shared" si="176"/>
        <v>0.18076893206868469</v>
      </c>
      <c r="AE485">
        <v>1</v>
      </c>
    </row>
    <row r="486" spans="1:31" x14ac:dyDescent="0.25">
      <c r="A486">
        <v>38.666666666666671</v>
      </c>
      <c r="B486" s="2">
        <v>1918.6666666666315</v>
      </c>
      <c r="C486">
        <f>+D486+($D$2+E486+F486)*SOI!A485*IF(B486&gt;$C$18, IF(B486&lt;$C$19,-1,1),1)</f>
        <v>-10.080785308251544</v>
      </c>
      <c r="D486">
        <f>+$D$3*((1-$D$5)*SOI!D485+$D$5*SOI!D484) +   $D$4*((1-$D$5)*SOI!E485+$D$5*SOI!E484)</f>
        <v>0</v>
      </c>
      <c r="E486">
        <f t="shared" si="158"/>
        <v>-23.521661676751442</v>
      </c>
      <c r="F486">
        <f t="shared" si="165"/>
        <v>-1.0656195628864704</v>
      </c>
      <c r="G486">
        <f t="shared" si="166"/>
        <v>-24.587281239637914</v>
      </c>
      <c r="H486" s="21">
        <f t="shared" si="167"/>
        <v>-4.4460524849876767E-2</v>
      </c>
      <c r="I486" s="37">
        <f t="shared" si="159"/>
        <v>-22.095655253835854</v>
      </c>
      <c r="J486" s="1">
        <f t="shared" si="168"/>
        <v>-45.017039163838085</v>
      </c>
      <c r="K486" s="1">
        <f t="shared" si="169"/>
        <v>-143.84170167011683</v>
      </c>
      <c r="L486" s="1">
        <f t="shared" si="160"/>
        <v>-0.56983575184614632</v>
      </c>
      <c r="M486" s="1">
        <f t="shared" si="161"/>
        <v>-14.311310982915996</v>
      </c>
      <c r="N486" s="1">
        <f t="shared" si="162"/>
        <v>-0.32601478980240522</v>
      </c>
      <c r="O486" s="1">
        <f t="shared" si="163"/>
        <v>-12.560253180053909</v>
      </c>
      <c r="P486" s="1">
        <f t="shared" si="164"/>
        <v>0.5401766869539808</v>
      </c>
      <c r="Q486" s="1">
        <f t="shared" si="170"/>
        <v>2.3349488170660577</v>
      </c>
      <c r="R486" s="1">
        <f t="shared" si="171"/>
        <v>15.407097302245122</v>
      </c>
      <c r="S486" s="1">
        <f t="shared" si="172"/>
        <v>6.1646961417829704</v>
      </c>
      <c r="T486" s="1">
        <f t="shared" si="173"/>
        <v>75.201363455092761</v>
      </c>
      <c r="U486" s="1">
        <f t="shared" si="174"/>
        <v>131.89708606759356</v>
      </c>
      <c r="V486" s="1">
        <f t="shared" si="175"/>
        <v>4.9534160791809461</v>
      </c>
      <c r="Y486" s="20">
        <f>+$Z$20*SIGN(SOI!A485)*(ABS(SOI!A485))^$Y$2</f>
        <v>0.38418739489625303</v>
      </c>
      <c r="Z486" s="20">
        <f t="shared" si="178"/>
        <v>0.3902174846111815</v>
      </c>
      <c r="AA486" s="19">
        <f>+SIN((AVERAGE(H482:H493)+AVERAGE(H486:H489)/4)*($AA$19+AA485*$AA$18*AVERAGE(G482:G493))*$Y$20+$AA$17) - SIN($AA$17)</f>
        <v>-0.1290503326022335</v>
      </c>
      <c r="AB486" s="19">
        <f>+SIN((AVERAGE(H482:H493)+AVERAGE(H486:H489)*$AB$1)*($AA$19+AB485*$AA$18*AVERAGE(G482:G493))*$Y$20+$AA$17) - SIN($AA$17)+$AB$2</f>
        <v>-8.4230965178977879E-2</v>
      </c>
      <c r="AC486">
        <f t="shared" si="177"/>
        <v>0.27839999999999782</v>
      </c>
      <c r="AD486">
        <f t="shared" si="176"/>
        <v>0.51926781721341497</v>
      </c>
      <c r="AE486">
        <v>1</v>
      </c>
    </row>
    <row r="487" spans="1:31" x14ac:dyDescent="0.25">
      <c r="A487">
        <v>38.750000000000007</v>
      </c>
      <c r="B487" s="2">
        <v>1918.7499999999648</v>
      </c>
      <c r="C487">
        <f>+D487+($D$2+E487+F487)*SOI!A486*IF(B487&gt;$C$18, IF(B487&lt;$C$19,-1,1),1)</f>
        <v>-6.1545697154363648</v>
      </c>
      <c r="D487">
        <f>+$D$3*((1-$D$5)*SOI!D486+$D$5*SOI!D485) +   $D$4*((1-$D$5)*SOI!E486+$D$5*SOI!E485)</f>
        <v>0</v>
      </c>
      <c r="E487">
        <f t="shared" si="158"/>
        <v>-6.5637125599028678</v>
      </c>
      <c r="F487">
        <f t="shared" si="165"/>
        <v>-5.4104338415803754E-2</v>
      </c>
      <c r="G487">
        <f t="shared" si="166"/>
        <v>-6.6178168983186714</v>
      </c>
      <c r="H487" s="21">
        <f t="shared" si="167"/>
        <v>-0.2730697782632443</v>
      </c>
      <c r="I487" s="37">
        <f t="shared" si="159"/>
        <v>-8.2915333895845382</v>
      </c>
      <c r="J487" s="1">
        <f t="shared" si="168"/>
        <v>-1.9051851861284175</v>
      </c>
      <c r="K487" s="1">
        <f t="shared" si="169"/>
        <v>-0.19580937144044405</v>
      </c>
      <c r="L487" s="1">
        <f t="shared" si="160"/>
        <v>-3.5494734377052556E-2</v>
      </c>
      <c r="M487" s="1">
        <f t="shared" si="161"/>
        <v>-1.614030431510949</v>
      </c>
      <c r="N487" s="1">
        <f t="shared" si="162"/>
        <v>-3.5879037964183007E-2</v>
      </c>
      <c r="O487" s="1">
        <f t="shared" si="163"/>
        <v>-6.49060952214725</v>
      </c>
      <c r="P487" s="1">
        <f t="shared" si="164"/>
        <v>2.2844579702567109E-2</v>
      </c>
      <c r="Q487" s="1">
        <f t="shared" si="170"/>
        <v>2.8980985668429531E-2</v>
      </c>
      <c r="R487" s="1">
        <f t="shared" si="171"/>
        <v>7.1760355421762873E-2</v>
      </c>
      <c r="S487" s="1">
        <f t="shared" si="172"/>
        <v>0.25459104926790999</v>
      </c>
      <c r="T487" s="1">
        <f t="shared" si="173"/>
        <v>2.4206223589263121</v>
      </c>
      <c r="U487" s="1">
        <f t="shared" si="174"/>
        <v>2.0931989350206845</v>
      </c>
      <c r="V487" s="1">
        <f t="shared" si="175"/>
        <v>2.3054495982953841E-2</v>
      </c>
      <c r="Y487" s="20">
        <f>+$Z$20*SIGN(SOI!A486)*(ABS(SOI!A486))^$Y$2</f>
        <v>0.57861903838411888</v>
      </c>
      <c r="Z487" s="20">
        <f t="shared" si="178"/>
        <v>0.54274621584420657</v>
      </c>
      <c r="AA487" s="19">
        <f>+SIN((AVERAGE(H483:H494)+AVERAGE(H487:H490)/4)*($AA$19+AA486*$AA$18*AVERAGE(G483:G494))*$Y$20+$AA$17) - SIN($AA$17)</f>
        <v>-0.41164208923655626</v>
      </c>
      <c r="AB487" s="19">
        <f>+SIN((AVERAGE(H483:H494)+AVERAGE(H487:H490)*$AB$1)*($AA$19+AB486*$AA$18*AVERAGE(G483:G494))*$Y$20+$AA$17) - SIN($AA$17)+$AB$2</f>
        <v>-0.193317804284732</v>
      </c>
      <c r="AC487">
        <f t="shared" si="177"/>
        <v>0.27899999999999781</v>
      </c>
      <c r="AD487">
        <f t="shared" si="176"/>
        <v>0.95438830508076289</v>
      </c>
      <c r="AE487">
        <v>1</v>
      </c>
    </row>
    <row r="488" spans="1:31" x14ac:dyDescent="0.25">
      <c r="A488">
        <v>38.833333333333343</v>
      </c>
      <c r="B488" s="2">
        <v>1918.833333333298</v>
      </c>
      <c r="C488">
        <f>+D488+($D$2+E488+F488)*SOI!A487*IF(B488&gt;$C$18, IF(B488&lt;$C$19,-1,1),1)</f>
        <v>-52.151437391334881</v>
      </c>
      <c r="D488">
        <f>+$D$3*((1-$D$5)*SOI!D487+$D$5*SOI!D486) +   $D$4*((1-$D$5)*SOI!E487+$D$5*SOI!E486)</f>
        <v>0</v>
      </c>
      <c r="E488">
        <f t="shared" si="158"/>
        <v>-41.416027394802342</v>
      </c>
      <c r="F488">
        <f t="shared" si="165"/>
        <v>-0.98351519977886348</v>
      </c>
      <c r="G488">
        <f t="shared" si="166"/>
        <v>-42.399542594581206</v>
      </c>
      <c r="H488" s="21">
        <f t="shared" si="167"/>
        <v>-0.13964536574941011</v>
      </c>
      <c r="I488" s="37">
        <f t="shared" si="159"/>
        <v>-39.085638780637126</v>
      </c>
      <c r="J488" s="1">
        <f t="shared" si="168"/>
        <v>-180.67789858996045</v>
      </c>
      <c r="K488" s="1">
        <f t="shared" si="169"/>
        <v>-19.284574969371832</v>
      </c>
      <c r="L488" s="1">
        <f t="shared" si="160"/>
        <v>-0.19442989608840391</v>
      </c>
      <c r="M488" s="1">
        <f t="shared" si="161"/>
        <v>-32.471114380661177</v>
      </c>
      <c r="N488" s="1">
        <f t="shared" si="162"/>
        <v>-0.80043939609308279</v>
      </c>
      <c r="O488" s="1">
        <f t="shared" si="163"/>
        <v>-25.851505861257326</v>
      </c>
      <c r="P488" s="1">
        <f t="shared" si="164"/>
        <v>0.10312412899570758</v>
      </c>
      <c r="Q488" s="1">
        <f t="shared" si="170"/>
        <v>13.007274118850939</v>
      </c>
      <c r="R488" s="1">
        <f t="shared" si="171"/>
        <v>151.8238785332064</v>
      </c>
      <c r="S488" s="1">
        <f t="shared" si="172"/>
        <v>26.773993712076454</v>
      </c>
      <c r="T488" s="1">
        <f t="shared" si="173"/>
        <v>52.811258568933923</v>
      </c>
      <c r="U488" s="1">
        <f t="shared" si="174"/>
        <v>44.542027981024148</v>
      </c>
      <c r="V488" s="1">
        <f t="shared" si="175"/>
        <v>2.3217765435113744</v>
      </c>
      <c r="Y488" s="20">
        <f>+$Z$20*SIGN(SOI!A487)*(ABS(SOI!A487))^$Y$2</f>
        <v>0.66543221425224774</v>
      </c>
      <c r="Z488" s="20">
        <f t="shared" si="178"/>
        <v>0.64271884626465303</v>
      </c>
      <c r="AA488" s="19">
        <f>+SIN((AVERAGE(H484:H495)+AVERAGE(H488:H491)/4)*($AA$19+AA487*$AA$18*AVERAGE(G484:G495))*$Y$20+$AA$17) - SIN($AA$17)</f>
        <v>-0.45427869242613328</v>
      </c>
      <c r="AB488" s="19">
        <f>+SIN((AVERAGE(H484:H495)+AVERAGE(H488:H491)*$AB$1)*($AA$19+AB487*$AA$18*AVERAGE(G484:G495))*$Y$20+$AA$17) - SIN($AA$17)+$AB$2</f>
        <v>-0.18465570886459975</v>
      </c>
      <c r="AC488">
        <f t="shared" si="177"/>
        <v>0.27959999999999779</v>
      </c>
      <c r="AD488">
        <f t="shared" si="176"/>
        <v>1.0969975386907862</v>
      </c>
      <c r="AE488">
        <v>1</v>
      </c>
    </row>
    <row r="489" spans="1:31" x14ac:dyDescent="0.25">
      <c r="A489">
        <v>38.916666666666679</v>
      </c>
      <c r="B489" s="2">
        <v>1918.9166666666313</v>
      </c>
      <c r="C489">
        <f>+D489+($D$2+E489+F489)*SOI!A488*IF(B489&gt;$C$18, IF(B489&lt;$C$19,-1,1),1)</f>
        <v>632.01780336948536</v>
      </c>
      <c r="D489">
        <f>+$D$3*((1-$D$5)*SOI!D488+$D$5*SOI!D487) +   $D$4*((1-$D$5)*SOI!E488+$D$5*SOI!E487)</f>
        <v>0</v>
      </c>
      <c r="E489">
        <f t="shared" si="158"/>
        <v>486.38948120094386</v>
      </c>
      <c r="F489">
        <f t="shared" si="165"/>
        <v>-0.22194014749360358</v>
      </c>
      <c r="G489">
        <f t="shared" si="166"/>
        <v>486.16754105345024</v>
      </c>
      <c r="H489" s="21">
        <f t="shared" si="167"/>
        <v>1.1659899688930944</v>
      </c>
      <c r="I489" s="37">
        <f t="shared" si="159"/>
        <v>55.082218823878129</v>
      </c>
      <c r="J489" s="1">
        <f t="shared" si="168"/>
        <v>22.089701856887256</v>
      </c>
      <c r="K489" s="1">
        <f t="shared" si="169"/>
        <v>6.3134641761190616E-3</v>
      </c>
      <c r="L489" s="1">
        <f t="shared" si="160"/>
        <v>-1.7262438124854439E-3</v>
      </c>
      <c r="M489" s="1">
        <f t="shared" si="161"/>
        <v>-2.8170062131507247</v>
      </c>
      <c r="N489" s="1">
        <f t="shared" si="162"/>
        <v>-0.41761378665492332</v>
      </c>
      <c r="O489" s="1">
        <f t="shared" si="163"/>
        <v>16.910189259186019</v>
      </c>
      <c r="P489" s="1">
        <f t="shared" si="164"/>
        <v>5.813212910437968E-3</v>
      </c>
      <c r="Q489" s="1">
        <f t="shared" si="170"/>
        <v>0.58873963744907276</v>
      </c>
      <c r="R489" s="1">
        <f t="shared" si="171"/>
        <v>-9.6843678496953807</v>
      </c>
      <c r="S489" s="1">
        <f t="shared" si="172"/>
        <v>-19.685830487380017</v>
      </c>
      <c r="T489" s="1">
        <f t="shared" si="173"/>
        <v>-0.30671020804557636</v>
      </c>
      <c r="U489" s="1">
        <f t="shared" si="174"/>
        <v>-3.5385076144011549</v>
      </c>
      <c r="V489" s="1">
        <f t="shared" si="175"/>
        <v>6.8284593307940566E-2</v>
      </c>
      <c r="Y489" s="20">
        <f>+$Z$20*SIGN(SOI!A488)*(ABS(SOI!A488))^$Y$2</f>
        <v>0.68410528615759225</v>
      </c>
      <c r="Z489" s="20">
        <f t="shared" si="178"/>
        <v>0.70282806688485744</v>
      </c>
      <c r="AA489" s="19">
        <f>+SIN((AVERAGE(H485:H496)+AVERAGE(H489:H492)/4)*($AA$19+AA488*$AA$18*AVERAGE(G485:G496))*$Y$20+$AA$17) - SIN($AA$17)</f>
        <v>-0.29647056764487828</v>
      </c>
      <c r="AB489" s="19">
        <f>+SIN((AVERAGE(H485:H496)+AVERAGE(H489:H492)*$AB$1)*($AA$19+AB488*$AA$18*AVERAGE(G485:G496))*$Y$20+$AA$17) - SIN($AA$17)+$AB$2</f>
        <v>-0.17347192419437019</v>
      </c>
      <c r="AC489">
        <f t="shared" si="177"/>
        <v>0.28019999999999778</v>
      </c>
      <c r="AD489">
        <f t="shared" si="176"/>
        <v>0.99929863452973566</v>
      </c>
      <c r="AE489">
        <v>1</v>
      </c>
    </row>
    <row r="490" spans="1:31" x14ac:dyDescent="0.25">
      <c r="A490">
        <v>39.000000000000014</v>
      </c>
      <c r="B490" s="2">
        <v>1918.9999999999645</v>
      </c>
      <c r="C490">
        <f>+D490+($D$2+E490+F490)*SOI!A489*IF(B490&gt;$C$18, IF(B490&lt;$C$19,-1,1),1)</f>
        <v>7.9545642439496991</v>
      </c>
      <c r="D490">
        <f>+$D$3*((1-$D$5)*SOI!D489+$D$5*SOI!D488) +   $D$4*((1-$D$5)*SOI!E489+$D$5*SOI!E488)</f>
        <v>0</v>
      </c>
      <c r="E490">
        <f t="shared" si="158"/>
        <v>0.52174827397168144</v>
      </c>
      <c r="F490">
        <f t="shared" si="165"/>
        <v>4.4498543784968803</v>
      </c>
      <c r="G490">
        <f t="shared" si="166"/>
        <v>4.9716026524685617</v>
      </c>
      <c r="H490" s="21">
        <f t="shared" si="167"/>
        <v>2.5020769609244922</v>
      </c>
      <c r="I490" s="37">
        <f t="shared" si="159"/>
        <v>-2.1675380304680982</v>
      </c>
      <c r="J490" s="1">
        <f t="shared" si="168"/>
        <v>4.433629127462785</v>
      </c>
      <c r="K490" s="1">
        <f t="shared" si="169"/>
        <v>128.46246722831555</v>
      </c>
      <c r="L490" s="1">
        <f t="shared" si="160"/>
        <v>1.9196967567059993</v>
      </c>
      <c r="M490" s="1">
        <f t="shared" si="161"/>
        <v>14.36818834495646</v>
      </c>
      <c r="N490" s="1">
        <f t="shared" si="162"/>
        <v>-0.34888831700850925</v>
      </c>
      <c r="O490" s="1">
        <f t="shared" si="163"/>
        <v>1.3439220264894409</v>
      </c>
      <c r="P490" s="1">
        <f t="shared" si="164"/>
        <v>-1.3383468086384367</v>
      </c>
      <c r="Q490" s="1">
        <f t="shared" si="170"/>
        <v>-2.5087020385138334</v>
      </c>
      <c r="R490" s="1">
        <f t="shared" si="171"/>
        <v>-1.6238742074161228</v>
      </c>
      <c r="S490" s="1">
        <f t="shared" si="172"/>
        <v>0.64717337250510365</v>
      </c>
      <c r="T490" s="1">
        <f t="shared" si="173"/>
        <v>27.107179431091481</v>
      </c>
      <c r="U490" s="1">
        <f t="shared" si="174"/>
        <v>-32.057368736746014</v>
      </c>
      <c r="V490" s="1">
        <f t="shared" si="175"/>
        <v>-13.133690102511206</v>
      </c>
      <c r="Y490" s="20">
        <f>+$Z$20*SIGN(SOI!A489)*(ABS(SOI!A489))^$Y$2</f>
        <v>0.75894670024473221</v>
      </c>
      <c r="Z490" s="20">
        <f t="shared" si="178"/>
        <v>0.70372791161459691</v>
      </c>
      <c r="AA490" s="19">
        <f>+SIN((AVERAGE(H486:H497)+AVERAGE(H490:H493)/4)*($AA$19+AA489*$AA$18*AVERAGE(G486:G497))*$Y$20+$AA$17) - SIN($AA$17)</f>
        <v>-0.2090173895970163</v>
      </c>
      <c r="AB490" s="19">
        <f>+SIN((AVERAGE(H486:H497)+AVERAGE(H490:H493)*$AB$1)*($AA$19+AB489*$AA$18*AVERAGE(G486:G497))*$Y$20+$AA$17) - SIN($AA$17)+$AB$2</f>
        <v>-0.17419069924593139</v>
      </c>
      <c r="AC490">
        <f t="shared" si="177"/>
        <v>0.28079999999999777</v>
      </c>
      <c r="AD490">
        <f t="shared" si="176"/>
        <v>0.91274530121161324</v>
      </c>
      <c r="AE490">
        <v>1</v>
      </c>
    </row>
    <row r="491" spans="1:31" x14ac:dyDescent="0.25">
      <c r="A491">
        <v>39.08333333333335</v>
      </c>
      <c r="B491" s="2">
        <v>1919.0833333332978</v>
      </c>
      <c r="C491">
        <f>+D491+($D$2+E491+F491)*SOI!A490*IF(B491&gt;$C$18, IF(B491&lt;$C$19,-1,1),1)</f>
        <v>-35.008279021415703</v>
      </c>
      <c r="D491">
        <f>+$D$3*((1-$D$5)*SOI!D490+$D$5*SOI!D489) +   $D$4*((1-$D$5)*SOI!E490+$D$5*SOI!E489)</f>
        <v>0</v>
      </c>
      <c r="E491">
        <f t="shared" si="158"/>
        <v>-28.465519440393322</v>
      </c>
      <c r="F491">
        <f t="shared" si="165"/>
        <v>0.23303635860646649</v>
      </c>
      <c r="G491">
        <f t="shared" si="166"/>
        <v>-28.232483081786857</v>
      </c>
      <c r="H491" s="21">
        <f t="shared" si="167"/>
        <v>0.17799871117199545</v>
      </c>
      <c r="I491" s="37">
        <f t="shared" si="159"/>
        <v>35.129419974317379</v>
      </c>
      <c r="J491" s="1">
        <f t="shared" si="168"/>
        <v>20.010390543140737</v>
      </c>
      <c r="K491" s="1">
        <f t="shared" si="169"/>
        <v>-17.516264913517649</v>
      </c>
      <c r="L491" s="1">
        <f t="shared" si="160"/>
        <v>0.1511152372016174</v>
      </c>
      <c r="M491" s="1">
        <f t="shared" si="161"/>
        <v>-4.0012341102332893</v>
      </c>
      <c r="N491" s="1">
        <f t="shared" si="162"/>
        <v>-0.16970857898121966</v>
      </c>
      <c r="O491" s="1">
        <f t="shared" si="163"/>
        <v>-24.853911893826165</v>
      </c>
      <c r="P491" s="1">
        <f t="shared" si="164"/>
        <v>-0.12535382926693267</v>
      </c>
      <c r="Q491" s="1">
        <f t="shared" si="170"/>
        <v>0.33982740812926365</v>
      </c>
      <c r="R491" s="1">
        <f t="shared" si="171"/>
        <v>-3.5650527257705726</v>
      </c>
      <c r="S491" s="1">
        <f t="shared" si="172"/>
        <v>-5.1020212547414241</v>
      </c>
      <c r="T491" s="1">
        <f t="shared" si="173"/>
        <v>-39.462140549021719</v>
      </c>
      <c r="U491" s="1">
        <f t="shared" si="174"/>
        <v>48.663244743992848</v>
      </c>
      <c r="V491" s="1">
        <f t="shared" si="175"/>
        <v>-0.59837449282309674</v>
      </c>
      <c r="Y491" s="20">
        <f>+$Z$20*SIGN(SOI!A490)*(ABS(SOI!A490))^$Y$2</f>
        <v>0.6681317484414665</v>
      </c>
      <c r="Z491" s="20">
        <f t="shared" si="178"/>
        <v>0.66542947237517369</v>
      </c>
      <c r="AA491" s="19">
        <f>+SIN((AVERAGE(H487:H498)+AVERAGE(H491:H494)/4)*($AA$19+AA490*$AA$18*AVERAGE(G487:G498))*$Y$20+$AA$17) - SIN($AA$17)</f>
        <v>2.9884458654791113E-2</v>
      </c>
      <c r="AB491" s="19">
        <f>+SIN((AVERAGE(H487:H498)+AVERAGE(H491:H494)*$AB$1)*($AA$19+AB490*$AA$18*AVERAGE(G487:G498))*$Y$20+$AA$17) - SIN($AA$17)+$AB$2</f>
        <v>-7.0058963870523655E-2</v>
      </c>
      <c r="AC491">
        <f t="shared" si="177"/>
        <v>0.28139999999999776</v>
      </c>
      <c r="AD491">
        <f t="shared" si="176"/>
        <v>0.63554501372038263</v>
      </c>
      <c r="AE491">
        <v>1</v>
      </c>
    </row>
    <row r="492" spans="1:31" x14ac:dyDescent="0.25">
      <c r="A492">
        <v>39.166666666666686</v>
      </c>
      <c r="B492" s="2">
        <v>1919.166666666631</v>
      </c>
      <c r="C492">
        <f>+D492+($D$2+E492+F492)*SOI!A491*IF(B492&gt;$C$18, IF(B492&lt;$C$19,-1,1),1)</f>
        <v>-8.762200987299547</v>
      </c>
      <c r="D492">
        <f>+$D$3*((1-$D$5)*SOI!D491+$D$5*SOI!D490) +   $D$4*((1-$D$5)*SOI!E491+$D$5*SOI!E490)</f>
        <v>0</v>
      </c>
      <c r="E492">
        <f t="shared" si="158"/>
        <v>-8.5511418280825637</v>
      </c>
      <c r="F492">
        <f t="shared" si="165"/>
        <v>-1.1846370466947105</v>
      </c>
      <c r="G492">
        <f t="shared" si="166"/>
        <v>-9.7357788747772744</v>
      </c>
      <c r="H492" s="21">
        <f t="shared" si="167"/>
        <v>-2.2774894876872356</v>
      </c>
      <c r="I492" s="37">
        <f t="shared" si="159"/>
        <v>9.690265911112629</v>
      </c>
      <c r="J492" s="1">
        <f t="shared" si="168"/>
        <v>-50.899301113564867</v>
      </c>
      <c r="K492" s="1">
        <f t="shared" si="169"/>
        <v>-47.466220117768785</v>
      </c>
      <c r="L492" s="1">
        <f t="shared" si="160"/>
        <v>-0.35796948275107632</v>
      </c>
      <c r="M492" s="1">
        <f t="shared" si="161"/>
        <v>36.896528061497143</v>
      </c>
      <c r="N492" s="1">
        <f t="shared" si="162"/>
        <v>1.0322060524267382</v>
      </c>
      <c r="O492" s="1">
        <f t="shared" si="163"/>
        <v>-8.2864040720973495</v>
      </c>
      <c r="P492" s="1">
        <f t="shared" si="164"/>
        <v>0.43010218575967446</v>
      </c>
      <c r="Q492" s="1">
        <f t="shared" si="170"/>
        <v>19.059545766840923</v>
      </c>
      <c r="R492" s="1">
        <f t="shared" si="171"/>
        <v>-55.154990722857463</v>
      </c>
      <c r="S492" s="1">
        <f t="shared" si="172"/>
        <v>8.5599175855181606</v>
      </c>
      <c r="T492" s="1">
        <f t="shared" si="173"/>
        <v>31.166622355361497</v>
      </c>
      <c r="U492" s="1">
        <f t="shared" si="174"/>
        <v>-46.057442992238997</v>
      </c>
      <c r="V492" s="1">
        <f t="shared" si="175"/>
        <v>-12.48733380160002</v>
      </c>
      <c r="Y492" s="20">
        <f>+$Z$20*SIGN(SOI!A491)*(ABS(SOI!A491))^$Y$2</f>
        <v>0.56920996843932226</v>
      </c>
      <c r="Z492" s="20">
        <f t="shared" si="178"/>
        <v>0.57857970553768767</v>
      </c>
      <c r="AA492" s="19">
        <f>+SIN((AVERAGE(H488:H499)+AVERAGE(H492:H495)/4)*($AA$19+AA491*$AA$18*AVERAGE(G488:G499))*$Y$20+$AA$17) - SIN($AA$17)</f>
        <v>4.0371943478647143E-2</v>
      </c>
      <c r="AB492" s="19">
        <f>+SIN((AVERAGE(H488:H499)+AVERAGE(H492:H495)*$AB$1)*($AA$19+AB491*$AA$18*AVERAGE(G488:G499))*$Y$20+$AA$17) - SIN($AA$17)+$AB$2</f>
        <v>-7.811685906409685E-2</v>
      </c>
      <c r="AC492">
        <f t="shared" si="177"/>
        <v>0.28199999999999775</v>
      </c>
      <c r="AD492">
        <f t="shared" si="176"/>
        <v>0.53820776205904053</v>
      </c>
      <c r="AE492">
        <v>1</v>
      </c>
    </row>
    <row r="493" spans="1:31" x14ac:dyDescent="0.25">
      <c r="A493">
        <v>39.250000000000021</v>
      </c>
      <c r="B493" s="2">
        <v>1919.2499999999643</v>
      </c>
      <c r="C493">
        <f>+D493+($D$2+E493+F493)*SOI!A492*IF(B493&gt;$C$18, IF(B493&lt;$C$19,-1,1),1)</f>
        <v>-11.302664089557467</v>
      </c>
      <c r="D493">
        <f>+$D$3*((1-$D$5)*SOI!D492+$D$5*SOI!D491) +   $D$4*((1-$D$5)*SOI!E492+$D$5*SOI!E491)</f>
        <v>0</v>
      </c>
      <c r="E493">
        <f t="shared" si="158"/>
        <v>-16.428314483740543</v>
      </c>
      <c r="F493">
        <f t="shared" si="165"/>
        <v>4.7641890178994117E-2</v>
      </c>
      <c r="G493">
        <f t="shared" si="166"/>
        <v>-16.380672593561549</v>
      </c>
      <c r="H493" s="21">
        <f t="shared" si="167"/>
        <v>2.8775108143481797E-2</v>
      </c>
      <c r="I493" s="37">
        <f t="shared" si="159"/>
        <v>5.1762596992855565</v>
      </c>
      <c r="J493" s="1">
        <f t="shared" si="168"/>
        <v>1.0336974428661416</v>
      </c>
      <c r="K493" s="1">
        <f t="shared" si="169"/>
        <v>-2.011699433462414E-6</v>
      </c>
      <c r="L493" s="1">
        <f t="shared" si="160"/>
        <v>6.4556907264782843E-6</v>
      </c>
      <c r="M493" s="1">
        <f t="shared" si="161"/>
        <v>-1.4027709433344131</v>
      </c>
      <c r="N493" s="1">
        <f t="shared" si="162"/>
        <v>-4.6618664570449046E-2</v>
      </c>
      <c r="O493" s="1">
        <f t="shared" si="163"/>
        <v>-3.2391565424256248</v>
      </c>
      <c r="P493" s="1">
        <f t="shared" si="164"/>
        <v>-2.5857560652885708E-3</v>
      </c>
      <c r="Q493" s="1">
        <f t="shared" si="170"/>
        <v>3.2727078164244264E-2</v>
      </c>
      <c r="R493" s="1">
        <f t="shared" si="171"/>
        <v>-5.0589439300221146E-2</v>
      </c>
      <c r="S493" s="1">
        <f t="shared" si="172"/>
        <v>-0.20651108729613885</v>
      </c>
      <c r="T493" s="1">
        <f t="shared" si="173"/>
        <v>-2.1971124295254243E-4</v>
      </c>
      <c r="U493" s="1">
        <f t="shared" si="174"/>
        <v>0.14790950656699123</v>
      </c>
      <c r="V493" s="1">
        <f t="shared" si="175"/>
        <v>-3.3906194650493043E-3</v>
      </c>
      <c r="Y493" s="20">
        <f>+$Z$20*SIGN(SOI!A492)*(ABS(SOI!A492))^$Y$2</f>
        <v>0.49839739973227404</v>
      </c>
      <c r="Z493" s="20">
        <f t="shared" si="178"/>
        <v>0.51461418867960262</v>
      </c>
      <c r="AA493" s="19">
        <f>+SIN((AVERAGE(H489:H500)+AVERAGE(H493:H496)/4)*($AA$19+AA492*$AA$18*AVERAGE(G489:G500))*$Y$20+$AA$17) - SIN($AA$17)</f>
        <v>-0.75910115163349923</v>
      </c>
      <c r="AB493" s="19">
        <f>+SIN((AVERAGE(H489:H500)+AVERAGE(H493:H496)*$AB$1)*($AA$19+AB492*$AA$18*AVERAGE(G489:G500))*$Y$20+$AA$17) - SIN($AA$17)+$AB$2</f>
        <v>-0.7544501118148611</v>
      </c>
      <c r="AC493">
        <f t="shared" si="177"/>
        <v>0.28259999999999774</v>
      </c>
      <c r="AD493">
        <f t="shared" si="176"/>
        <v>1.2737153403131019</v>
      </c>
      <c r="AE493">
        <v>1</v>
      </c>
    </row>
    <row r="494" spans="1:31" x14ac:dyDescent="0.25">
      <c r="A494">
        <v>39.333333333333357</v>
      </c>
      <c r="B494" s="2">
        <v>1919.3333333332976</v>
      </c>
      <c r="C494">
        <f>+D494+($D$2+E494+F494)*SOI!A493*IF(B494&gt;$C$18, IF(B494&lt;$C$19,-1,1),1)</f>
        <v>-1.8408480441279442</v>
      </c>
      <c r="D494">
        <f>+$D$3*((1-$D$5)*SOI!D493+$D$5*SOI!D492) +   $D$4*((1-$D$5)*SOI!E493+$D$5*SOI!E492)</f>
        <v>0</v>
      </c>
      <c r="E494">
        <f t="shared" si="158"/>
        <v>-1.8224715653573949</v>
      </c>
      <c r="F494">
        <f t="shared" si="165"/>
        <v>-1.0995094570679134</v>
      </c>
      <c r="G494">
        <f t="shared" si="166"/>
        <v>-2.9219810224253084</v>
      </c>
      <c r="H494" s="21">
        <f t="shared" si="167"/>
        <v>0.54145491131272583</v>
      </c>
      <c r="I494" s="37">
        <f t="shared" si="159"/>
        <v>-1.419303917010261</v>
      </c>
      <c r="J494" s="1">
        <f t="shared" si="168"/>
        <v>4.2220360506364152</v>
      </c>
      <c r="K494" s="1">
        <f t="shared" si="169"/>
        <v>-0.15672652195832773</v>
      </c>
      <c r="L494" s="1">
        <f t="shared" si="160"/>
        <v>-0.35387272373268103</v>
      </c>
      <c r="M494" s="1">
        <f t="shared" si="161"/>
        <v>20.895651322032968</v>
      </c>
      <c r="N494" s="1">
        <f t="shared" si="162"/>
        <v>0.17931375328750976</v>
      </c>
      <c r="O494" s="1">
        <f t="shared" si="163"/>
        <v>-0.18377790217823084</v>
      </c>
      <c r="P494" s="1">
        <f t="shared" si="164"/>
        <v>6.4774076431720534E-2</v>
      </c>
      <c r="Q494" s="1">
        <f t="shared" si="170"/>
        <v>1.8751247123371417</v>
      </c>
      <c r="R494" s="1">
        <f t="shared" si="171"/>
        <v>0.79477122287454105</v>
      </c>
      <c r="S494" s="1">
        <f t="shared" si="172"/>
        <v>-0.2177993050754253</v>
      </c>
      <c r="T494" s="1">
        <f t="shared" si="173"/>
        <v>0.68331036101404707</v>
      </c>
      <c r="U494" s="1">
        <f t="shared" si="174"/>
        <v>1.0159424556706795</v>
      </c>
      <c r="V494" s="1">
        <f t="shared" si="175"/>
        <v>-0.32669801869380838</v>
      </c>
      <c r="Y494" s="20">
        <f>+$Z$20*SIGN(SOI!A493)*(ABS(SOI!A493))^$Y$2</f>
        <v>0.47623519786721158</v>
      </c>
      <c r="Z494" s="20">
        <f t="shared" si="178"/>
        <v>0.48108251267337349</v>
      </c>
      <c r="AA494" s="19">
        <f>+SIN((AVERAGE(H490:H501)+AVERAGE(H494:H497)/4)*($AA$19+AA493*$AA$18*AVERAGE(G490:G501))*$Y$20+$AA$17) - SIN($AA$17)</f>
        <v>0.259072284390303</v>
      </c>
      <c r="AB494" s="19">
        <f>+SIN((AVERAGE(H490:H501)+AVERAGE(H494:H497)*$AB$1)*($AA$19+AB493*$AA$18*AVERAGE(G490:G501))*$Y$20+$AA$17) - SIN($AA$17)+$AB$2</f>
        <v>0.28469473412567575</v>
      </c>
      <c r="AC494">
        <f t="shared" si="177"/>
        <v>0.28319999999999773</v>
      </c>
      <c r="AD494">
        <f t="shared" si="176"/>
        <v>0.22201022828307049</v>
      </c>
      <c r="AE494">
        <v>1</v>
      </c>
    </row>
    <row r="495" spans="1:31" x14ac:dyDescent="0.25">
      <c r="A495">
        <v>39.416666666666693</v>
      </c>
      <c r="B495" s="2">
        <v>1919.4166666666308</v>
      </c>
      <c r="C495">
        <f>+D495+($D$2+E495+F495)*SOI!A494*IF(B495&gt;$C$18, IF(B495&lt;$C$19,-1,1),1)</f>
        <v>-3.390909521752234</v>
      </c>
      <c r="D495">
        <f>+$D$3*((1-$D$5)*SOI!D494+$D$5*SOI!D493) +   $D$4*((1-$D$5)*SOI!E494+$D$5*SOI!E493)</f>
        <v>0</v>
      </c>
      <c r="E495">
        <f t="shared" si="158"/>
        <v>-5.5328589202709839</v>
      </c>
      <c r="F495">
        <f t="shared" si="165"/>
        <v>-2.6009148175301977E-2</v>
      </c>
      <c r="G495">
        <f t="shared" si="166"/>
        <v>-5.5588680684462854</v>
      </c>
      <c r="H495" s="21">
        <f t="shared" si="167"/>
        <v>-0.17906323108383315</v>
      </c>
      <c r="I495" s="37">
        <f t="shared" si="159"/>
        <v>-6.5883307793919439</v>
      </c>
      <c r="J495" s="1">
        <f t="shared" si="168"/>
        <v>-3.9677936362706161E-2</v>
      </c>
      <c r="K495" s="1">
        <f t="shared" si="169"/>
        <v>-2.4276611699352087E-2</v>
      </c>
      <c r="L495" s="1">
        <f t="shared" si="160"/>
        <v>-1.865492009398835E-2</v>
      </c>
      <c r="M495" s="1">
        <f t="shared" si="161"/>
        <v>-4.2304158217563122E-2</v>
      </c>
      <c r="N495" s="1">
        <f t="shared" si="162"/>
        <v>-8.5964930463618486E-3</v>
      </c>
      <c r="O495" s="1">
        <f t="shared" si="163"/>
        <v>-3.7056055814585585</v>
      </c>
      <c r="P495" s="1">
        <f t="shared" si="164"/>
        <v>9.4391871944962801E-3</v>
      </c>
      <c r="Q495" s="1">
        <f t="shared" si="170"/>
        <v>1.8199733038139353E-4</v>
      </c>
      <c r="R495" s="1">
        <f t="shared" si="171"/>
        <v>3.5807746327741415E-4</v>
      </c>
      <c r="S495" s="1">
        <f t="shared" si="172"/>
        <v>4.8469015581538495E-2</v>
      </c>
      <c r="T495" s="1">
        <f t="shared" si="173"/>
        <v>0.72632369488260673</v>
      </c>
      <c r="U495" s="1">
        <f t="shared" si="174"/>
        <v>0.68723057555877642</v>
      </c>
      <c r="V495" s="1">
        <f t="shared" si="175"/>
        <v>2.2823780677372774E-3</v>
      </c>
      <c r="Y495" s="20">
        <f>+$Z$20*SIGN(SOI!A494)*(ABS(SOI!A494))^$Y$2</f>
        <v>0.46861494042063478</v>
      </c>
      <c r="Z495" s="20">
        <f t="shared" si="178"/>
        <v>0.44144113242102345</v>
      </c>
      <c r="AA495" s="19">
        <f>+SIN((AVERAGE(H491:H502)+AVERAGE(H495:H498)/4)*($AA$19+AA494*$AA$18*AVERAGE(G491:G502))*$Y$20+$AA$17) - SIN($AA$17)</f>
        <v>0.60227813457287893</v>
      </c>
      <c r="AB495" s="19">
        <f>+SIN((AVERAGE(H491:H502)+AVERAGE(H495:H498)*$AB$1)*($AA$19+AB494*$AA$18*AVERAGE(G491:G502))*$Y$20+$AA$17) - SIN($AA$17)+$AB$2</f>
        <v>0.57522769113694028</v>
      </c>
      <c r="AC495">
        <f t="shared" si="177"/>
        <v>0.28379999999999772</v>
      </c>
      <c r="AD495">
        <f t="shared" si="176"/>
        <v>0.16083700215185548</v>
      </c>
      <c r="AE495">
        <v>1</v>
      </c>
    </row>
    <row r="496" spans="1:31" x14ac:dyDescent="0.25">
      <c r="A496">
        <v>39.500000000000028</v>
      </c>
      <c r="B496" s="2">
        <v>1919.4999999999641</v>
      </c>
      <c r="C496">
        <f>+D496+($D$2+E496+F496)*SOI!A495*IF(B496&gt;$C$18, IF(B496&lt;$C$19,-1,1),1)</f>
        <v>3.3211728066840567</v>
      </c>
      <c r="D496">
        <f>+$D$3*((1-$D$5)*SOI!D495+$D$5*SOI!D494) +   $D$4*((1-$D$5)*SOI!E495+$D$5*SOI!E494)</f>
        <v>0</v>
      </c>
      <c r="E496">
        <f t="shared" si="158"/>
        <v>8.4195051287936913</v>
      </c>
      <c r="F496">
        <f t="shared" si="165"/>
        <v>-0.11657311208354981</v>
      </c>
      <c r="G496">
        <f t="shared" si="166"/>
        <v>8.302932016710141</v>
      </c>
      <c r="H496" s="21">
        <f t="shared" si="167"/>
        <v>0.15742083231576628</v>
      </c>
      <c r="I496" s="37">
        <f t="shared" si="159"/>
        <v>9.6463614831190974</v>
      </c>
      <c r="J496" s="1">
        <f t="shared" si="168"/>
        <v>3.386708969092088</v>
      </c>
      <c r="K496" s="1">
        <f t="shared" si="169"/>
        <v>0.87291152323184629</v>
      </c>
      <c r="L496" s="1">
        <f t="shared" si="160"/>
        <v>-4.6997284725483139E-2</v>
      </c>
      <c r="M496" s="1">
        <f t="shared" si="161"/>
        <v>-2.4661740422708802</v>
      </c>
      <c r="N496" s="1">
        <f t="shared" si="162"/>
        <v>-0.10569445383063555</v>
      </c>
      <c r="O496" s="1">
        <f t="shared" si="163"/>
        <v>8.0433234803838278</v>
      </c>
      <c r="P496" s="1">
        <f t="shared" si="164"/>
        <v>6.2067040287062288E-2</v>
      </c>
      <c r="Q496" s="1">
        <f t="shared" si="170"/>
        <v>0.13044774164029022</v>
      </c>
      <c r="R496" s="1">
        <f t="shared" si="171"/>
        <v>-0.37578260460022123</v>
      </c>
      <c r="S496" s="1">
        <f t="shared" si="172"/>
        <v>-0.87253572700395243</v>
      </c>
      <c r="T496" s="1">
        <f t="shared" si="173"/>
        <v>-3.9717868155931848</v>
      </c>
      <c r="U496" s="1">
        <f t="shared" si="174"/>
        <v>-6.6163283140015299</v>
      </c>
      <c r="V496" s="1">
        <f t="shared" si="175"/>
        <v>0.18452062005999242</v>
      </c>
      <c r="Y496" s="20">
        <f>+$Z$20*SIGN(SOI!A495)*(ABS(SOI!A495))^$Y$2</f>
        <v>0.37947325897522405</v>
      </c>
      <c r="Z496" s="20">
        <f t="shared" si="178"/>
        <v>0.44017621090206838</v>
      </c>
      <c r="AA496" s="19">
        <f>+SIN((AVERAGE(H492:H503)+AVERAGE(H496:H499)/4)*($AA$19+AA495*$AA$18*AVERAGE(G492:G503))*$Y$20+$AA$17) - SIN($AA$17)</f>
        <v>0.57677969563371123</v>
      </c>
      <c r="AB496" s="19">
        <f>+SIN((AVERAGE(H492:H503)+AVERAGE(H496:H499)*$AB$1)*($AA$19+AB495*$AA$18*AVERAGE(G492:G503))*$Y$20+$AA$17) - SIN($AA$17)+$AB$2</f>
        <v>0.54084914180537869</v>
      </c>
      <c r="AC496">
        <f t="shared" si="177"/>
        <v>0.28439999999999771</v>
      </c>
      <c r="AD496">
        <f t="shared" si="176"/>
        <v>0.13660348473164285</v>
      </c>
      <c r="AE496">
        <v>1</v>
      </c>
    </row>
    <row r="497" spans="1:31" x14ac:dyDescent="0.25">
      <c r="A497">
        <v>39.583333333333364</v>
      </c>
      <c r="B497" s="2">
        <v>1919.5833333332973</v>
      </c>
      <c r="C497">
        <f>+D497+($D$2+E497+F497)*SOI!A496*IF(B497&gt;$C$18, IF(B497&lt;$C$19,-1,1),1)</f>
        <v>2.3544875356367392</v>
      </c>
      <c r="D497">
        <f>+$D$3*((1-$D$5)*SOI!D496+$D$5*SOI!D495) +   $D$4*((1-$D$5)*SOI!E496+$D$5*SOI!E495)</f>
        <v>0</v>
      </c>
      <c r="E497">
        <f t="shared" si="158"/>
        <v>3.7761851560403485</v>
      </c>
      <c r="F497">
        <f t="shared" si="165"/>
        <v>2.1375385309230555E-2</v>
      </c>
      <c r="G497">
        <f t="shared" si="166"/>
        <v>3.7975605413495792</v>
      </c>
      <c r="H497" s="21">
        <f t="shared" si="167"/>
        <v>8.6435616159944537E-2</v>
      </c>
      <c r="I497" s="37">
        <f t="shared" si="159"/>
        <v>1.9293643191879244</v>
      </c>
      <c r="J497" s="1">
        <f t="shared" si="168"/>
        <v>-0.19718122881089342</v>
      </c>
      <c r="K497" s="1">
        <f t="shared" si="169"/>
        <v>1.2731851588158261E-4</v>
      </c>
      <c r="L497" s="1">
        <f t="shared" si="160"/>
        <v>3.3379318357542036E-4</v>
      </c>
      <c r="M497" s="1">
        <f t="shared" si="161"/>
        <v>0.71789462703955786</v>
      </c>
      <c r="N497" s="1">
        <f t="shared" si="162"/>
        <v>1.3681838925296771E-2</v>
      </c>
      <c r="O497" s="1">
        <f t="shared" si="163"/>
        <v>1.7022089770848796</v>
      </c>
      <c r="P497" s="1">
        <f t="shared" si="164"/>
        <v>-6.0228263159976285E-3</v>
      </c>
      <c r="Q497" s="1">
        <f t="shared" si="170"/>
        <v>4.9154787145069979E-3</v>
      </c>
      <c r="R497" s="1">
        <f t="shared" si="171"/>
        <v>-2.8321525179696005E-3</v>
      </c>
      <c r="S497" s="1">
        <f t="shared" si="172"/>
        <v>2.259051871733608E-2</v>
      </c>
      <c r="T497" s="1">
        <f t="shared" si="173"/>
        <v>5.9699125252188675E-3</v>
      </c>
      <c r="U497" s="1">
        <f t="shared" si="174"/>
        <v>0.12841242895015273</v>
      </c>
      <c r="V497" s="1">
        <f t="shared" si="175"/>
        <v>2.3178027977565304E-3</v>
      </c>
      <c r="Y497" s="20">
        <f>+$Z$20*SIGN(SOI!A496)*(ABS(SOI!A496))^$Y$2</f>
        <v>0.47244043331034624</v>
      </c>
      <c r="Z497" s="20">
        <f t="shared" si="178"/>
        <v>0.4253925700148995</v>
      </c>
      <c r="AA497" s="19">
        <f>+SIN((AVERAGE(H493:H504)+AVERAGE(H497:H500)/4)*($AA$19+AA496*$AA$18*AVERAGE(G493:G504))*$Y$20+$AA$17) - SIN($AA$17)</f>
        <v>-3.726398601569425E-2</v>
      </c>
      <c r="AB497" s="19">
        <f>+SIN((AVERAGE(H493:H504)+AVERAGE(H497:H500)*$AB$1)*($AA$19+AB496*$AA$18*AVERAGE(G493:G504))*$Y$20+$AA$17) - SIN($AA$17)+$AB$2</f>
        <v>0.33648719625367834</v>
      </c>
      <c r="AC497">
        <f t="shared" si="177"/>
        <v>0.2849999999999977</v>
      </c>
      <c r="AD497">
        <f t="shared" si="176"/>
        <v>0.46265655603059375</v>
      </c>
      <c r="AE497">
        <v>1</v>
      </c>
    </row>
    <row r="498" spans="1:31" x14ac:dyDescent="0.25">
      <c r="A498">
        <v>39.6666666666667</v>
      </c>
      <c r="B498" s="2">
        <v>1919.6666666666306</v>
      </c>
      <c r="C498">
        <f>+D498+($D$2+E498+F498)*SOI!A497*IF(B498&gt;$C$18, IF(B498&lt;$C$19,-1,1),1)</f>
        <v>9.1105529520975264</v>
      </c>
      <c r="D498">
        <f>+$D$3*((1-$D$5)*SOI!D497+$D$5*SOI!D496) +   $D$4*((1-$D$5)*SOI!E497+$D$5*SOI!E496)</f>
        <v>0</v>
      </c>
      <c r="E498">
        <f t="shared" si="158"/>
        <v>19.28672546707778</v>
      </c>
      <c r="F498">
        <f t="shared" si="165"/>
        <v>-1.0656195628827263</v>
      </c>
      <c r="G498">
        <f t="shared" si="166"/>
        <v>18.221105904195053</v>
      </c>
      <c r="H498" s="21">
        <f t="shared" si="167"/>
        <v>-0.9530504353676239</v>
      </c>
      <c r="I498" s="37">
        <f t="shared" si="159"/>
        <v>-7.582293315100201</v>
      </c>
      <c r="J498" s="1">
        <f t="shared" si="168"/>
        <v>-34.248043149145296</v>
      </c>
      <c r="K498" s="1">
        <f t="shared" si="169"/>
        <v>1.5591397037608783E-3</v>
      </c>
      <c r="L498" s="1">
        <f t="shared" si="160"/>
        <v>-0.22669082498296322</v>
      </c>
      <c r="M498" s="1">
        <f t="shared" si="161"/>
        <v>-31.72813597063104</v>
      </c>
      <c r="N498" s="1">
        <f t="shared" si="162"/>
        <v>-0.4277898807714523</v>
      </c>
      <c r="O498" s="1">
        <f t="shared" si="163"/>
        <v>1.1014440808799436E-2</v>
      </c>
      <c r="P498" s="1">
        <f t="shared" si="164"/>
        <v>1.6783701491975441E-2</v>
      </c>
      <c r="Q498" s="1">
        <f t="shared" si="170"/>
        <v>6.7925948100209865</v>
      </c>
      <c r="R498" s="1">
        <f t="shared" si="171"/>
        <v>15.380585373098242</v>
      </c>
      <c r="S498" s="1">
        <f t="shared" si="172"/>
        <v>2.7758664978016063</v>
      </c>
      <c r="T498" s="1">
        <f t="shared" si="173"/>
        <v>-2.6234574441070573E-2</v>
      </c>
      <c r="U498" s="1">
        <f t="shared" si="174"/>
        <v>1.4063091626889468</v>
      </c>
      <c r="V498" s="1">
        <f t="shared" si="175"/>
        <v>0.20195282107652332</v>
      </c>
      <c r="Y498" s="20">
        <f>+$Z$20*SIGN(SOI!A497)*(ABS(SOI!A497))^$Y$2</f>
        <v>0.4242640177591282</v>
      </c>
      <c r="Z498" s="20">
        <f t="shared" si="178"/>
        <v>0.37101248370820622</v>
      </c>
      <c r="AA498" s="19">
        <f>+SIN((AVERAGE(H494:H505)+AVERAGE(H498:H501)/4)*($AA$19+AA497*$AA$18*AVERAGE(G494:G505))*$Y$20+$AA$17) - SIN($AA$17)</f>
        <v>0.54710457155403125</v>
      </c>
      <c r="AB498" s="19">
        <f>+SIN((AVERAGE(H494:H505)+AVERAGE(H498:H501)*$AB$1)*($AA$19+AB497*$AA$18*AVERAGE(G494:G505))*$Y$20+$AA$17) - SIN($AA$17)+$AB$2</f>
        <v>0.33860740981591358</v>
      </c>
      <c r="AC498">
        <f t="shared" si="177"/>
        <v>0.28559999999999769</v>
      </c>
      <c r="AD498">
        <f t="shared" si="176"/>
        <v>0.17609208784582503</v>
      </c>
      <c r="AE498">
        <v>1</v>
      </c>
    </row>
    <row r="499" spans="1:31" x14ac:dyDescent="0.25">
      <c r="A499">
        <v>39.750000000000036</v>
      </c>
      <c r="B499" s="2">
        <v>1919.7499999999638</v>
      </c>
      <c r="C499">
        <f>+D499+($D$2+E499+F499)*SOI!A498*IF(B499&gt;$C$18, IF(B499&lt;$C$19,-1,1),1)</f>
        <v>0.90054725840522576</v>
      </c>
      <c r="D499">
        <f>+$D$3*((1-$D$5)*SOI!D498+$D$5*SOI!D497) +   $D$4*((1-$D$5)*SOI!E498+$D$5*SOI!E497)</f>
        <v>0</v>
      </c>
      <c r="E499">
        <f t="shared" si="158"/>
        <v>6.9813909415424433</v>
      </c>
      <c r="F499">
        <f t="shared" si="165"/>
        <v>-5.410433842532214E-2</v>
      </c>
      <c r="G499">
        <f t="shared" si="166"/>
        <v>6.9272866031171212</v>
      </c>
      <c r="H499" s="21">
        <f t="shared" si="167"/>
        <v>-0.14191428102433734</v>
      </c>
      <c r="I499" s="37">
        <f t="shared" si="159"/>
        <v>-7.6814633152100971</v>
      </c>
      <c r="J499" s="1">
        <f t="shared" si="168"/>
        <v>-0.85776533297940172</v>
      </c>
      <c r="K499" s="1">
        <f t="shared" si="169"/>
        <v>2.1854483185291956E-2</v>
      </c>
      <c r="L499" s="1">
        <f t="shared" si="160"/>
        <v>-3.3500808053966567E-2</v>
      </c>
      <c r="M499" s="1">
        <f t="shared" si="161"/>
        <v>-0.78439335523520981</v>
      </c>
      <c r="N499" s="1">
        <f t="shared" si="162"/>
        <v>1.3806394540110492E-2</v>
      </c>
      <c r="O499" s="1">
        <f t="shared" si="163"/>
        <v>2.7659671267540489</v>
      </c>
      <c r="P499" s="1">
        <f t="shared" si="164"/>
        <v>6.3392423613020023E-3</v>
      </c>
      <c r="Q499" s="1">
        <f t="shared" si="170"/>
        <v>-5.419694785268909E-3</v>
      </c>
      <c r="R499" s="1">
        <f t="shared" si="171"/>
        <v>-1.243241118399778E-2</v>
      </c>
      <c r="S499" s="1">
        <f t="shared" si="172"/>
        <v>-9.0759423387605509E-2</v>
      </c>
      <c r="T499" s="1">
        <f t="shared" si="173"/>
        <v>-0.97359856295324221</v>
      </c>
      <c r="U499" s="1">
        <f t="shared" si="174"/>
        <v>0.53811338611111348</v>
      </c>
      <c r="V499" s="1">
        <f t="shared" si="175"/>
        <v>-2.4617803799452651E-3</v>
      </c>
      <c r="Y499" s="20">
        <f>+$Z$20*SIGN(SOI!A498)*(ABS(SOI!A498))^$Y$2</f>
        <v>0.21633300005514419</v>
      </c>
      <c r="Z499" s="20">
        <f t="shared" si="178"/>
        <v>9.1877109622685041E-2</v>
      </c>
      <c r="AA499" s="19">
        <f>+SIN((AVERAGE(H495:H506)+AVERAGE(H499:H502)/4)*($AA$19+AA498*$AA$18*AVERAGE(G495:G506))*$Y$20+$AA$17) - SIN($AA$17)</f>
        <v>0.60676195373406361</v>
      </c>
      <c r="AB499" s="19">
        <f>+SIN((AVERAGE(H495:H506)+AVERAGE(H499:H502)*$AB$1)*($AA$19+AB498*$AA$18*AVERAGE(G495:G506))*$Y$20+$AA$17) - SIN($AA$17)+$AB$2</f>
        <v>0.39010551906553742</v>
      </c>
      <c r="AC499">
        <f t="shared" si="177"/>
        <v>0.28619999999999768</v>
      </c>
      <c r="AD499">
        <f t="shared" si="176"/>
        <v>0.51488484411137858</v>
      </c>
      <c r="AE499">
        <v>1</v>
      </c>
    </row>
    <row r="500" spans="1:31" x14ac:dyDescent="0.25">
      <c r="A500">
        <v>39.833333333333371</v>
      </c>
      <c r="B500" s="2">
        <v>1919.8333333332971</v>
      </c>
      <c r="C500">
        <f>+D500+($D$2+E500+F500)*SOI!A499*IF(B500&gt;$C$18, IF(B500&lt;$C$19,-1,1),1)</f>
        <v>-13.145972133963026</v>
      </c>
      <c r="D500">
        <f>+$D$3*((1-$D$5)*SOI!D499+$D$5*SOI!D498) +   $D$4*((1-$D$5)*SOI!E499+$D$5*SOI!E498)</f>
        <v>0</v>
      </c>
      <c r="E500">
        <f t="shared" si="158"/>
        <v>36.513169615862232</v>
      </c>
      <c r="F500">
        <f t="shared" si="165"/>
        <v>-0.98351519974594803</v>
      </c>
      <c r="G500">
        <f t="shared" si="166"/>
        <v>35.529654416116287</v>
      </c>
      <c r="H500" s="21">
        <f t="shared" si="167"/>
        <v>6.737384835904825</v>
      </c>
      <c r="I500" s="37">
        <f t="shared" si="159"/>
        <v>-43.925796957519125</v>
      </c>
      <c r="J500" s="1">
        <f t="shared" si="168"/>
        <v>38.552664521155847</v>
      </c>
      <c r="K500" s="1">
        <f t="shared" si="169"/>
        <v>273.81596132355889</v>
      </c>
      <c r="L500" s="1">
        <f t="shared" si="160"/>
        <v>-0.5004217662323196</v>
      </c>
      <c r="M500" s="1">
        <f t="shared" si="161"/>
        <v>6.1651567944082233</v>
      </c>
      <c r="N500" s="1">
        <f t="shared" si="162"/>
        <v>0.74593866950107202</v>
      </c>
      <c r="O500" s="1">
        <f t="shared" si="163"/>
        <v>33.901101591007183</v>
      </c>
      <c r="P500" s="1">
        <f t="shared" si="164"/>
        <v>0.43381830246127412</v>
      </c>
      <c r="Q500" s="1">
        <f t="shared" si="170"/>
        <v>2.3014836366271907</v>
      </c>
      <c r="R500" s="1">
        <f t="shared" si="171"/>
        <v>30.190069734719675</v>
      </c>
      <c r="S500" s="1">
        <f t="shared" si="172"/>
        <v>-28.040790887678568</v>
      </c>
      <c r="T500" s="1">
        <f t="shared" si="173"/>
        <v>-178.24921639649958</v>
      </c>
      <c r="U500" s="1">
        <f t="shared" si="174"/>
        <v>210.58139544230772</v>
      </c>
      <c r="V500" s="1">
        <f t="shared" si="175"/>
        <v>-9.1021222125763046</v>
      </c>
      <c r="Y500" s="20">
        <f>+$Z$20*SIGN(SOI!A499)*(ABS(SOI!A499))^$Y$2</f>
        <v>-0.36496568894621723</v>
      </c>
      <c r="Z500" s="20">
        <f t="shared" si="178"/>
        <v>6.707478646834944E-2</v>
      </c>
      <c r="AA500" s="19">
        <f>+SIN((AVERAGE(H496:H507)+AVERAGE(H500:H503)/4)*($AA$19+AA499*$AA$18*AVERAGE(G496:G507))*$Y$20+$AA$17) - SIN($AA$17)</f>
        <v>0.55388967480933649</v>
      </c>
      <c r="AB500" s="19">
        <f>+SIN((AVERAGE(H496:H507)+AVERAGE(H500:H503)*$AB$1)*($AA$19+AB499*$AA$18*AVERAGE(G496:G507))*$Y$20+$AA$17) - SIN($AA$17)+$AB$2</f>
        <v>0.38020173347923597</v>
      </c>
      <c r="AC500">
        <f t="shared" si="177"/>
        <v>0.28679999999999767</v>
      </c>
      <c r="AD500">
        <f t="shared" si="176"/>
        <v>0.48681488834098707</v>
      </c>
      <c r="AE500">
        <v>1</v>
      </c>
    </row>
    <row r="501" spans="1:31" x14ac:dyDescent="0.25">
      <c r="A501">
        <v>39.916666666666707</v>
      </c>
      <c r="B501" s="2">
        <v>1919.9166666666304</v>
      </c>
      <c r="C501">
        <f>+D501+($D$2+E501+F501)*SOI!A500*IF(B501&gt;$C$18, IF(B501&lt;$C$19,-1,1),1)</f>
        <v>-157.31639028825435</v>
      </c>
      <c r="D501">
        <f>+$D$3*((1-$D$5)*SOI!D500+$D$5*SOI!D499) +   $D$4*((1-$D$5)*SOI!E500+$D$5*SOI!E499)</f>
        <v>0</v>
      </c>
      <c r="E501">
        <f t="shared" si="158"/>
        <v>-462.47332540614832</v>
      </c>
      <c r="F501">
        <f t="shared" si="165"/>
        <v>-0.22194014754091629</v>
      </c>
      <c r="G501">
        <f t="shared" si="166"/>
        <v>-462.69526555368924</v>
      </c>
      <c r="H501" s="21">
        <f t="shared" si="167"/>
        <v>-10.987161513339059</v>
      </c>
      <c r="I501" s="37">
        <f t="shared" si="159"/>
        <v>319.06522682823612</v>
      </c>
      <c r="J501" s="1">
        <f t="shared" si="168"/>
        <v>-356.10773130912639</v>
      </c>
      <c r="K501" s="1">
        <f t="shared" si="169"/>
        <v>-21.863020428505479</v>
      </c>
      <c r="L501" s="1">
        <f t="shared" si="160"/>
        <v>-2.2752325919070573E-2</v>
      </c>
      <c r="M501" s="1">
        <f t="shared" si="161"/>
        <v>7.8399140947961765</v>
      </c>
      <c r="N501" s="1">
        <f t="shared" si="162"/>
        <v>-0.29362118044478763</v>
      </c>
      <c r="O501" s="1">
        <f t="shared" si="163"/>
        <v>-329.01319061477477</v>
      </c>
      <c r="P501" s="1">
        <f t="shared" si="164"/>
        <v>7.850009143607535E-2</v>
      </c>
      <c r="Q501" s="1">
        <f t="shared" si="170"/>
        <v>-1.1520181672764391</v>
      </c>
      <c r="R501" s="1">
        <f t="shared" si="171"/>
        <v>109.76790572352834</v>
      </c>
      <c r="S501" s="1">
        <f t="shared" si="172"/>
        <v>-80.174146087540549</v>
      </c>
      <c r="T501" s="1">
        <f t="shared" si="173"/>
        <v>78.653261729836359</v>
      </c>
      <c r="U501" s="1">
        <f t="shared" si="174"/>
        <v>-276.78472371337011</v>
      </c>
      <c r="V501" s="1">
        <f t="shared" si="175"/>
        <v>0.64831969217158558</v>
      </c>
      <c r="Y501" s="20">
        <f>+$Z$20*SIGN(SOI!A500)*(ABS(SOI!A500))^$Y$2</f>
        <v>0.34985704829612135</v>
      </c>
      <c r="Z501" s="20">
        <f t="shared" si="178"/>
        <v>0.15496377407794637</v>
      </c>
      <c r="AA501" s="19">
        <f>+SIN((AVERAGE(H497:H508)+AVERAGE(H501:H504)/4)*($AA$19+AA500*$AA$18*AVERAGE(G497:G508))*$Y$20+$AA$17) - SIN($AA$17)</f>
        <v>0.7100809911659165</v>
      </c>
      <c r="AB501" s="19">
        <f>+SIN((AVERAGE(H497:H508)+AVERAGE(H501:H504)*$AB$1)*($AA$19+AB500*$AA$18*AVERAGE(G497:G508))*$Y$20+$AA$17) - SIN($AA$17)+$AB$2</f>
        <v>0.40481444249433146</v>
      </c>
      <c r="AC501">
        <f t="shared" si="177"/>
        <v>0.28739999999999766</v>
      </c>
      <c r="AD501">
        <f t="shared" si="176"/>
        <v>0.55511721708797013</v>
      </c>
      <c r="AE501">
        <v>1</v>
      </c>
    </row>
    <row r="502" spans="1:31" x14ac:dyDescent="0.25">
      <c r="A502">
        <v>40.000000000000043</v>
      </c>
      <c r="B502" s="2">
        <v>1919.9999999999636</v>
      </c>
      <c r="C502">
        <f>+D502+($D$2+E502+F502)*SOI!A501*IF(B502&gt;$C$18, IF(B502&lt;$C$19,-1,1),1)</f>
        <v>0.6058441959671359</v>
      </c>
      <c r="D502">
        <f>+$D$3*((1-$D$5)*SOI!D501+$D$5*SOI!D500) +   $D$4*((1-$D$5)*SOI!E501+$D$5*SOI!E500)</f>
        <v>0</v>
      </c>
      <c r="E502">
        <f t="shared" si="158"/>
        <v>-3.5032228222909794</v>
      </c>
      <c r="F502">
        <f t="shared" si="165"/>
        <v>4.4498543784896292</v>
      </c>
      <c r="G502">
        <f t="shared" si="166"/>
        <v>0.9466315561986498</v>
      </c>
      <c r="H502" s="21">
        <f t="shared" si="167"/>
        <v>-0.32466531943179633</v>
      </c>
      <c r="I502" s="37">
        <f t="shared" si="159"/>
        <v>-0.24548867111704392</v>
      </c>
      <c r="J502" s="1">
        <f t="shared" si="168"/>
        <v>-5.1444355031646216</v>
      </c>
      <c r="K502" s="1">
        <f t="shared" si="169"/>
        <v>2.2258882379156599</v>
      </c>
      <c r="L502" s="1">
        <f t="shared" si="160"/>
        <v>0.53071976979968383</v>
      </c>
      <c r="M502" s="1">
        <f t="shared" si="161"/>
        <v>-147.20265683440664</v>
      </c>
      <c r="N502" s="1">
        <f t="shared" si="162"/>
        <v>-2.6394492758534613</v>
      </c>
      <c r="O502" s="1">
        <f t="shared" si="163"/>
        <v>0.11908762517769955</v>
      </c>
      <c r="P502" s="1">
        <f t="shared" si="164"/>
        <v>-0.94660886228286167</v>
      </c>
      <c r="Q502" s="1">
        <f t="shared" si="170"/>
        <v>194.44179091337458</v>
      </c>
      <c r="R502" s="1">
        <f t="shared" si="171"/>
        <v>14.254685582529348</v>
      </c>
      <c r="S502" s="1">
        <f t="shared" si="172"/>
        <v>0.55451367722296996</v>
      </c>
      <c r="T502" s="1">
        <f t="shared" si="173"/>
        <v>0.66406337442362995</v>
      </c>
      <c r="U502" s="1">
        <f t="shared" si="174"/>
        <v>-2.5679969284109734</v>
      </c>
      <c r="V502" s="1">
        <f t="shared" si="175"/>
        <v>-70.277379076797814</v>
      </c>
      <c r="Y502" s="20">
        <f>+$Z$20*SIGN(SOI!A501)*(ABS(SOI!A501))^$Y$2</f>
        <v>0.47999996288393498</v>
      </c>
      <c r="Z502" s="20">
        <f t="shared" si="178"/>
        <v>0.43153832386349222</v>
      </c>
      <c r="AA502" s="19">
        <f>+SIN((AVERAGE(H498:H509)+AVERAGE(H502:H505)/4)*($AA$19+AA501*$AA$18*AVERAGE(G498:G509))*$Y$20+$AA$17) - SIN($AA$17)</f>
        <v>0.27818750914224727</v>
      </c>
      <c r="AB502" s="19">
        <f>+SIN((AVERAGE(H498:H509)+AVERAGE(H502:H505)*$AB$1)*($AA$19+AB501*$AA$18*AVERAGE(G498:G509))*$Y$20+$AA$17) - SIN($AA$17)+$AB$2</f>
        <v>0.3435208789394098</v>
      </c>
      <c r="AC502">
        <f t="shared" si="177"/>
        <v>0.28799999999999765</v>
      </c>
      <c r="AD502">
        <f t="shared" si="176"/>
        <v>0.15335081472124495</v>
      </c>
      <c r="AE502">
        <v>1</v>
      </c>
    </row>
    <row r="503" spans="1:31" x14ac:dyDescent="0.25">
      <c r="A503">
        <v>40.083333333333378</v>
      </c>
      <c r="B503" s="2">
        <v>1920.0833333332969</v>
      </c>
      <c r="C503">
        <f>+D503+($D$2+E503+F503)*SOI!A502*IF(B503&gt;$C$18, IF(B503&lt;$C$19,-1,1),1)</f>
        <v>16.935384597560308</v>
      </c>
      <c r="D503">
        <f>+$D$3*((1-$D$5)*SOI!D502+$D$5*SOI!D501) +   $D$4*((1-$D$5)*SOI!E502+$D$5*SOI!E501)</f>
        <v>0</v>
      </c>
      <c r="E503">
        <f t="shared" si="158"/>
        <v>27.992604637275562</v>
      </c>
      <c r="F503">
        <f t="shared" si="165"/>
        <v>0.2330363586582852</v>
      </c>
      <c r="G503">
        <f t="shared" si="166"/>
        <v>28.225640995933848</v>
      </c>
      <c r="H503" s="21">
        <f t="shared" si="167"/>
        <v>1.170571645549997</v>
      </c>
      <c r="I503" s="37">
        <f t="shared" si="159"/>
        <v>27.892701692347323</v>
      </c>
      <c r="J503" s="1">
        <f t="shared" si="168"/>
        <v>26.064365354900772</v>
      </c>
      <c r="K503" s="1">
        <f t="shared" si="169"/>
        <v>2.2879061165826152E-3</v>
      </c>
      <c r="L503" s="1">
        <f t="shared" si="160"/>
        <v>0.13957622530667133</v>
      </c>
      <c r="M503" s="1">
        <f t="shared" si="161"/>
        <v>-6.5639603549768877</v>
      </c>
      <c r="N503" s="1">
        <f t="shared" si="162"/>
        <v>-3.922791768354251E-3</v>
      </c>
      <c r="O503" s="1">
        <f t="shared" si="163"/>
        <v>4.5228454959537183</v>
      </c>
      <c r="P503" s="1">
        <f t="shared" si="164"/>
        <v>-9.7412370106027567E-5</v>
      </c>
      <c r="Q503" s="1">
        <f t="shared" si="170"/>
        <v>1.288611041498003E-2</v>
      </c>
      <c r="R503" s="1">
        <f t="shared" si="171"/>
        <v>-0.10733688941185034</v>
      </c>
      <c r="S503" s="1">
        <f t="shared" si="172"/>
        <v>-9.3638257806544653E-2</v>
      </c>
      <c r="T503" s="1">
        <f t="shared" si="173"/>
        <v>6.632859968494067</v>
      </c>
      <c r="U503" s="1">
        <f t="shared" si="174"/>
        <v>3.0025978630557587E-2</v>
      </c>
      <c r="V503" s="1">
        <f t="shared" si="175"/>
        <v>-1.0748331083379682E-5</v>
      </c>
      <c r="Y503" s="20">
        <f>+$Z$20*SIGN(SOI!A502)*(ABS(SOI!A502))^$Y$2</f>
        <v>0.4647579604104205</v>
      </c>
      <c r="Z503" s="20">
        <f t="shared" si="178"/>
        <v>0.46052148953400168</v>
      </c>
      <c r="AA503" s="19">
        <f>+SIN((AVERAGE(H499:H510)+AVERAGE(H503:H506)/4)*($AA$19+AA502*$AA$18*AVERAGE(G499:G510))*$Y$20+$AA$17) - SIN($AA$17)</f>
        <v>0.24493853253765302</v>
      </c>
      <c r="AB503" s="19">
        <f>+SIN((AVERAGE(H499:H510)+AVERAGE(H503:H506)*$AB$1)*($AA$19+AB502*$AA$18*AVERAGE(G499:G510))*$Y$20+$AA$17) - SIN($AA$17)+$AB$2</f>
        <v>0.33977713500735646</v>
      </c>
      <c r="AC503">
        <f t="shared" si="177"/>
        <v>0.28859999999999764</v>
      </c>
      <c r="AD503">
        <f t="shared" si="176"/>
        <v>0.21558295699634866</v>
      </c>
      <c r="AE503">
        <v>1</v>
      </c>
    </row>
    <row r="504" spans="1:31" x14ac:dyDescent="0.25">
      <c r="A504">
        <v>40.166666666666714</v>
      </c>
      <c r="B504" s="2">
        <v>1920.1666666666301</v>
      </c>
      <c r="C504">
        <f>+D504+($D$2+E504+F504)*SOI!A503*IF(B504&gt;$C$18, IF(B504&lt;$C$19,-1,1),1)</f>
        <v>1.9321861324900089</v>
      </c>
      <c r="D504">
        <f>+$D$3*((1-$D$5)*SOI!D503+$D$5*SOI!D502) +   $D$4*((1-$D$5)*SOI!E503+$D$5*SOI!E502)</f>
        <v>0</v>
      </c>
      <c r="E504">
        <f t="shared" si="158"/>
        <v>4.8302712589658441</v>
      </c>
      <c r="F504">
        <f t="shared" si="165"/>
        <v>-1.1846370467205445</v>
      </c>
      <c r="G504">
        <f t="shared" si="166"/>
        <v>3.6456342122452998</v>
      </c>
      <c r="H504" s="21">
        <f t="shared" si="167"/>
        <v>-8.105376800048944E-2</v>
      </c>
      <c r="I504" s="37">
        <f t="shared" si="159"/>
        <v>5.2846592571586672</v>
      </c>
      <c r="J504" s="1">
        <f t="shared" si="168"/>
        <v>-9.3147578998510081</v>
      </c>
      <c r="K504" s="1">
        <f t="shared" si="169"/>
        <v>16.299588438425104</v>
      </c>
      <c r="L504" s="1">
        <f t="shared" si="160"/>
        <v>-0.70802905993657994</v>
      </c>
      <c r="M504" s="1">
        <f t="shared" si="161"/>
        <v>12.381234756494578</v>
      </c>
      <c r="N504" s="1">
        <f t="shared" si="162"/>
        <v>-0.67011001494001587</v>
      </c>
      <c r="O504" s="1">
        <f t="shared" si="163"/>
        <v>2.842458192470247</v>
      </c>
      <c r="P504" s="1">
        <f t="shared" si="164"/>
        <v>0.21768604149776727</v>
      </c>
      <c r="Q504" s="1">
        <f t="shared" si="170"/>
        <v>-4.1521277816888196</v>
      </c>
      <c r="R504" s="1">
        <f t="shared" si="171"/>
        <v>6.5527602080546004</v>
      </c>
      <c r="S504" s="1">
        <f t="shared" si="172"/>
        <v>-3.0306137282122507</v>
      </c>
      <c r="T504" s="1">
        <f t="shared" si="173"/>
        <v>-21.145735526097432</v>
      </c>
      <c r="U504" s="1">
        <f t="shared" si="174"/>
        <v>-12.712765941456601</v>
      </c>
      <c r="V504" s="1">
        <f t="shared" si="175"/>
        <v>4.1030646580572725</v>
      </c>
      <c r="Y504" s="20">
        <f>+$Z$20*SIGN(SOI!A503)*(ABS(SOI!A503))^$Y$2</f>
        <v>0.43680654530764945</v>
      </c>
      <c r="Z504" s="20">
        <f t="shared" si="178"/>
        <v>0.22052152730753583</v>
      </c>
      <c r="AA504" s="19">
        <f>+SIN((AVERAGE(H500:H511)+AVERAGE(H504:H507)/4)*($AA$19+AA503*$AA$18*AVERAGE(G500:G511))*$Y$20+$AA$17) - SIN($AA$17)</f>
        <v>0.31434926103942767</v>
      </c>
      <c r="AB504" s="19">
        <f>+SIN((AVERAGE(H500:H511)+AVERAGE(H504:H507)*$AB$1)*($AA$19+AB503*$AA$18*AVERAGE(G500:G511))*$Y$20+$AA$17) - SIN($AA$17)+$AB$2</f>
        <v>0.33821629040190054</v>
      </c>
      <c r="AC504">
        <f t="shared" si="177"/>
        <v>0.28919999999999763</v>
      </c>
      <c r="AD504">
        <f t="shared" si="176"/>
        <v>9.3827733731891849E-2</v>
      </c>
      <c r="AE504">
        <v>1</v>
      </c>
    </row>
    <row r="505" spans="1:31" x14ac:dyDescent="0.25">
      <c r="A505">
        <v>40.25000000000005</v>
      </c>
      <c r="B505" s="2">
        <v>1920.2499999999634</v>
      </c>
      <c r="C505">
        <f>+D505+($D$2+E505+F505)*SOI!A504*IF(B505&gt;$C$18, IF(B505&lt;$C$19,-1,1),1)</f>
        <v>-2.6091701070681474</v>
      </c>
      <c r="D505">
        <f>+$D$3*((1-$D$5)*SOI!D504+$D$5*SOI!D503) +   $D$4*((1-$D$5)*SOI!E504+$D$5*SOI!E503)</f>
        <v>0</v>
      </c>
      <c r="E505">
        <f t="shared" si="158"/>
        <v>16.259671278979127</v>
      </c>
      <c r="F505">
        <f t="shared" si="165"/>
        <v>4.7641890196792103E-2</v>
      </c>
      <c r="G505">
        <f t="shared" si="166"/>
        <v>16.30731316917592</v>
      </c>
      <c r="H505" s="21">
        <f t="shared" si="167"/>
        <v>0.66176897893660658</v>
      </c>
      <c r="I505" s="37">
        <f t="shared" si="159"/>
        <v>13.868942776882916</v>
      </c>
      <c r="J505" s="1">
        <f t="shared" si="168"/>
        <v>-1.099754704839869</v>
      </c>
      <c r="K505" s="1">
        <f t="shared" si="169"/>
        <v>9.0904693049889018E-2</v>
      </c>
      <c r="L505" s="1">
        <f t="shared" si="160"/>
        <v>7.4396565583390211E-3</v>
      </c>
      <c r="M505" s="1">
        <f t="shared" si="161"/>
        <v>0.55700853402606088</v>
      </c>
      <c r="N505" s="1">
        <f t="shared" si="162"/>
        <v>2.435022014627429E-2</v>
      </c>
      <c r="O505" s="1">
        <f t="shared" si="163"/>
        <v>14.824697551628715</v>
      </c>
      <c r="P505" s="1">
        <f t="shared" si="164"/>
        <v>-2.215372128377862E-2</v>
      </c>
      <c r="Q505" s="1">
        <f t="shared" si="170"/>
        <v>6.7877429092498276E-3</v>
      </c>
      <c r="R505" s="1">
        <f t="shared" si="171"/>
        <v>-2.8112878522085209E-2</v>
      </c>
      <c r="S505" s="1">
        <f t="shared" si="172"/>
        <v>0.28901057602228081</v>
      </c>
      <c r="T505" s="1">
        <f t="shared" si="173"/>
        <v>1.1588209993843341</v>
      </c>
      <c r="U505" s="1">
        <f t="shared" si="174"/>
        <v>3.3953341587640216</v>
      </c>
      <c r="V505" s="1">
        <f t="shared" si="175"/>
        <v>1.5173342103968307E-2</v>
      </c>
      <c r="Y505" s="20">
        <f>+$Z$20*SIGN(SOI!A504)*(ABS(SOI!A504))^$Y$2</f>
        <v>-0.23999992379546239</v>
      </c>
      <c r="Z505" s="20">
        <f t="shared" si="178"/>
        <v>-2.6049281945560842E-2</v>
      </c>
      <c r="AA505" s="19">
        <f>+SIN((AVERAGE(H501:H512)+AVERAGE(H505:H508)/4)*($AA$19+AA504*$AA$18*AVERAGE(G501:G512))*$Y$20+$AA$17) - SIN($AA$17)</f>
        <v>0.38131138526587555</v>
      </c>
      <c r="AB505" s="19">
        <f>+SIN((AVERAGE(H501:H512)+AVERAGE(H505:H508)*$AB$1)*($AA$19+AB504*$AA$18*AVERAGE(G501:G512))*$Y$20+$AA$17) - SIN($AA$17)+$AB$2</f>
        <v>0.42286206007702237</v>
      </c>
      <c r="AC505">
        <f t="shared" si="177"/>
        <v>0.28979999999999762</v>
      </c>
      <c r="AD505">
        <f t="shared" si="176"/>
        <v>0.40736066721143638</v>
      </c>
      <c r="AE505">
        <v>1</v>
      </c>
    </row>
    <row r="506" spans="1:31" x14ac:dyDescent="0.25">
      <c r="A506">
        <v>40.333333333333385</v>
      </c>
      <c r="B506" s="2">
        <v>1920.3333333332967</v>
      </c>
      <c r="C506">
        <f>+D506+($D$2+E506+F506)*SOI!A505*IF(B506&gt;$C$18, IF(B506&lt;$C$19,-1,1),1)</f>
        <v>0.66961411295072493</v>
      </c>
      <c r="D506">
        <f>+$D$3*((1-$D$5)*SOI!D505+$D$5*SOI!D504) +   $D$4*((1-$D$5)*SOI!E505+$D$5*SOI!E504)</f>
        <v>0</v>
      </c>
      <c r="E506">
        <f t="shared" si="158"/>
        <v>-2.0891291760298731</v>
      </c>
      <c r="F506">
        <f t="shared" si="165"/>
        <v>-1.0995094570688166</v>
      </c>
      <c r="G506">
        <f t="shared" si="166"/>
        <v>-3.18863863309869</v>
      </c>
      <c r="H506" s="21">
        <f t="shared" si="167"/>
        <v>-0.1622830867523124</v>
      </c>
      <c r="I506" s="37">
        <f t="shared" si="159"/>
        <v>2.6572842120543396E-3</v>
      </c>
      <c r="J506" s="1">
        <f t="shared" si="168"/>
        <v>1.1559928785185376E-2</v>
      </c>
      <c r="K506" s="1">
        <f t="shared" si="169"/>
        <v>-0.95804410071153512</v>
      </c>
      <c r="L506" s="1">
        <f t="shared" si="160"/>
        <v>-5.282770807979352E-2</v>
      </c>
      <c r="M506" s="1">
        <f t="shared" si="161"/>
        <v>-30.558112695199291</v>
      </c>
      <c r="N506" s="1">
        <f t="shared" si="162"/>
        <v>-0.81995318532175299</v>
      </c>
      <c r="O506" s="1">
        <f t="shared" si="163"/>
        <v>-0.9632881579653042</v>
      </c>
      <c r="P506" s="1">
        <f t="shared" si="164"/>
        <v>0.50601876498156495</v>
      </c>
      <c r="Q506" s="1">
        <f t="shared" si="170"/>
        <v>12.539384779101534</v>
      </c>
      <c r="R506" s="1">
        <f t="shared" si="171"/>
        <v>-9.9506353494911229E-3</v>
      </c>
      <c r="S506" s="1">
        <f t="shared" si="172"/>
        <v>-1.8646380915735246E-3</v>
      </c>
      <c r="T506" s="1">
        <f t="shared" si="173"/>
        <v>0.53468206675884289</v>
      </c>
      <c r="U506" s="1">
        <f t="shared" si="174"/>
        <v>-1.4859257488636403E-2</v>
      </c>
      <c r="V506" s="1">
        <f t="shared" si="175"/>
        <v>11.670443216752577</v>
      </c>
      <c r="Y506" s="20">
        <f>+$Z$20*SIGN(SOI!A505)*(ABS(SOI!A505))^$Y$2</f>
        <v>-0.27495446734886958</v>
      </c>
      <c r="Z506" s="20">
        <f t="shared" si="178"/>
        <v>-6.3948190672082142E-2</v>
      </c>
      <c r="AA506" s="19">
        <f>+SIN((AVERAGE(H502:H513)+AVERAGE(H506:H509)/4)*($AA$19+AA505*$AA$18*AVERAGE(G502:G513))*$Y$20+$AA$17) - SIN($AA$17)</f>
        <v>-1.1451617949689454</v>
      </c>
      <c r="AB506" s="19">
        <f>+SIN((AVERAGE(H502:H513)+AVERAGE(H506:H509)*$AB$1)*($AA$19+AB505*$AA$18*AVERAGE(G502:G513))*$Y$20+$AA$17) - SIN($AA$17)+$AB$2</f>
        <v>-1.1326643599317641</v>
      </c>
      <c r="AC506">
        <f t="shared" si="177"/>
        <v>0.2903999999999976</v>
      </c>
      <c r="AD506">
        <f t="shared" si="176"/>
        <v>1.0812136042968632</v>
      </c>
      <c r="AE506">
        <v>1</v>
      </c>
    </row>
    <row r="507" spans="1:31" x14ac:dyDescent="0.25">
      <c r="A507">
        <v>40.416666666666721</v>
      </c>
      <c r="B507" s="2">
        <v>1920.4166666666299</v>
      </c>
      <c r="C507">
        <f>+D507+($D$2+E507+F507)*SOI!A506*IF(B507&gt;$C$18, IF(B507&lt;$C$19,-1,1),1)</f>
        <v>1.591378771930041</v>
      </c>
      <c r="D507">
        <f>+$D$3*((1-$D$5)*SOI!D506+$D$5*SOI!D505) +   $D$4*((1-$D$5)*SOI!E506+$D$5*SOI!E505)</f>
        <v>0</v>
      </c>
      <c r="E507">
        <f t="shared" si="158"/>
        <v>5.5135221548358855</v>
      </c>
      <c r="F507">
        <f t="shared" si="165"/>
        <v>-2.6009148180570985E-2</v>
      </c>
      <c r="G507">
        <f t="shared" si="166"/>
        <v>5.4875130066553144</v>
      </c>
      <c r="H507" s="21">
        <f t="shared" si="167"/>
        <v>-0.11502860848272244</v>
      </c>
      <c r="I507" s="37">
        <f t="shared" si="159"/>
        <v>-4.6922919991427374</v>
      </c>
      <c r="J507" s="1">
        <f t="shared" si="168"/>
        <v>-0.54968879758300282</v>
      </c>
      <c r="K507" s="1">
        <f t="shared" si="169"/>
        <v>1.7454791017137796E-4</v>
      </c>
      <c r="L507" s="1">
        <f t="shared" si="160"/>
        <v>-1.1935485420678828E-2</v>
      </c>
      <c r="M507" s="1">
        <f t="shared" si="161"/>
        <v>-0.82288895448014154</v>
      </c>
      <c r="N507" s="1">
        <f t="shared" si="162"/>
        <v>-8.44883483595079E-3</v>
      </c>
      <c r="O507" s="1">
        <f t="shared" si="163"/>
        <v>0.10423929750756246</v>
      </c>
      <c r="P507" s="1">
        <f t="shared" si="164"/>
        <v>3.770875578798709E-3</v>
      </c>
      <c r="Q507" s="1">
        <f t="shared" si="170"/>
        <v>3.479354636133445E-3</v>
      </c>
      <c r="R507" s="1">
        <f t="shared" si="171"/>
        <v>4.8755128121700155E-3</v>
      </c>
      <c r="S507" s="1">
        <f t="shared" si="172"/>
        <v>3.3927303034232928E-2</v>
      </c>
      <c r="T507" s="1">
        <f t="shared" si="173"/>
        <v>-1.3072215234833793E-2</v>
      </c>
      <c r="U507" s="1">
        <f t="shared" si="174"/>
        <v>0.19553284174887792</v>
      </c>
      <c r="V507" s="1">
        <f t="shared" si="175"/>
        <v>8.9612933327753422E-4</v>
      </c>
      <c r="Y507" s="20">
        <f>+$Z$20*SIGN(SOI!A506)*(ABS(SOI!A506))^$Y$2</f>
        <v>0.32310981912808551</v>
      </c>
      <c r="Z507" s="20">
        <f t="shared" si="178"/>
        <v>9.351142538947943E-2</v>
      </c>
      <c r="AA507" s="19">
        <f>+SIN((AVERAGE(H503:H514)+AVERAGE(H507:H510)/4)*($AA$19+AA506*$AA$18*AVERAGE(G503:G514))*$Y$20+$AA$17) - SIN($AA$17)</f>
        <v>-1.1233209643376445</v>
      </c>
      <c r="AB507" s="19">
        <f>+SIN((AVERAGE(H503:H514)+AVERAGE(H507:H510)*$AB$1)*($AA$19+AB506*$AA$18*AVERAGE(G503:G514))*$Y$20+$AA$17) - SIN($AA$17)+$AB$2</f>
        <v>-1.0935380398288788</v>
      </c>
      <c r="AC507">
        <f t="shared" si="177"/>
        <v>0.29099999999999759</v>
      </c>
      <c r="AD507">
        <f t="shared" si="176"/>
        <v>1.216832389727124</v>
      </c>
      <c r="AE507">
        <v>1</v>
      </c>
    </row>
    <row r="508" spans="1:31" x14ac:dyDescent="0.25">
      <c r="A508">
        <v>40.500000000000057</v>
      </c>
      <c r="B508" s="2">
        <v>1920.4999999999632</v>
      </c>
      <c r="C508">
        <f>+D508+($D$2+E508+F508)*SOI!A507*IF(B508&gt;$C$18, IF(B508&lt;$C$19,-1,1),1)</f>
        <v>-1.8878111572558494</v>
      </c>
      <c r="D508">
        <f>+$D$3*((1-$D$5)*SOI!D507+$D$5*SOI!D506) +   $D$4*((1-$D$5)*SOI!E507+$D$5*SOI!E506)</f>
        <v>0</v>
      </c>
      <c r="E508">
        <f t="shared" si="158"/>
        <v>-12.468834602956303</v>
      </c>
      <c r="F508">
        <f t="shared" si="165"/>
        <v>-0.11657311208269316</v>
      </c>
      <c r="G508">
        <f t="shared" si="166"/>
        <v>-12.585407715038997</v>
      </c>
      <c r="H508" s="21">
        <f t="shared" si="167"/>
        <v>0.37169522570008162</v>
      </c>
      <c r="I508" s="37">
        <f t="shared" si="159"/>
        <v>15.709127781629245</v>
      </c>
      <c r="J508" s="1">
        <f t="shared" si="168"/>
        <v>6.5371268662886308</v>
      </c>
      <c r="K508" s="1">
        <f t="shared" si="169"/>
        <v>-1.6954466606345527E-2</v>
      </c>
      <c r="L508" s="1">
        <f t="shared" si="160"/>
        <v>-7.8723533491181968E-2</v>
      </c>
      <c r="M508" s="1">
        <f t="shared" si="161"/>
        <v>-2.9231036676309929</v>
      </c>
      <c r="N508" s="1">
        <f t="shared" si="162"/>
        <v>3.6273347456655919E-2</v>
      </c>
      <c r="O508" s="1">
        <f t="shared" si="163"/>
        <v>-7.0586925875489976</v>
      </c>
      <c r="P508" s="1">
        <f t="shared" si="164"/>
        <v>8.2007655443937927E-4</v>
      </c>
      <c r="Q508" s="1">
        <f t="shared" si="170"/>
        <v>-5.3063085232987507E-2</v>
      </c>
      <c r="R508" s="1">
        <f t="shared" si="171"/>
        <v>0.24893223867899766</v>
      </c>
      <c r="S508" s="1">
        <f t="shared" si="172"/>
        <v>0.48764884021810423</v>
      </c>
      <c r="T508" s="1">
        <f t="shared" si="173"/>
        <v>5.8385697774928378</v>
      </c>
      <c r="U508" s="1">
        <f t="shared" si="174"/>
        <v>-0.14236359522711037</v>
      </c>
      <c r="V508" s="1">
        <f t="shared" si="175"/>
        <v>-8.3670757721777597E-4</v>
      </c>
      <c r="Y508" s="20">
        <f>+$Z$20*SIGN(SOI!A507)*(ABS(SOI!A507))^$Y$2</f>
        <v>0.23237892438922236</v>
      </c>
      <c r="Z508" s="20">
        <f t="shared" si="178"/>
        <v>0.25727391452415072</v>
      </c>
      <c r="AA508" s="19">
        <f>+SIN((AVERAGE(H504:H515)+AVERAGE(H508:H511)/4)*($AA$19+AA507*$AA$18*AVERAGE(G504:G515))*$Y$20+$AA$17) - SIN($AA$17)</f>
        <v>-1.203655771122055</v>
      </c>
      <c r="AB508" s="19">
        <f>+SIN((AVERAGE(H504:H515)+AVERAGE(H508:H511)*$AB$1)*($AA$19+AB507*$AA$18*AVERAGE(G504:G515))*$Y$20+$AA$17) - SIN($AA$17)+$AB$2</f>
        <v>-1.189096979436258</v>
      </c>
      <c r="AC508">
        <f t="shared" si="177"/>
        <v>0.29159999999999758</v>
      </c>
      <c r="AD508">
        <f t="shared" si="176"/>
        <v>1.4609296856462057</v>
      </c>
      <c r="AE508">
        <v>1</v>
      </c>
    </row>
    <row r="509" spans="1:31" x14ac:dyDescent="0.25">
      <c r="A509">
        <v>40.583333333333393</v>
      </c>
      <c r="B509" s="2">
        <v>1920.5833333332964</v>
      </c>
      <c r="C509">
        <f>+D509+($D$2+E509+F509)*SOI!A508*IF(B509&gt;$C$18, IF(B509&lt;$C$19,-1,1),1)</f>
        <v>-0.47146838079324238</v>
      </c>
      <c r="D509">
        <f>+$D$3*((1-$D$5)*SOI!D508+$D$5*SOI!D507) +   $D$4*((1-$D$5)*SOI!E508+$D$5*SOI!E507)</f>
        <v>0</v>
      </c>
      <c r="E509">
        <f t="shared" si="158"/>
        <v>-3.6480552375684852</v>
      </c>
      <c r="F509">
        <f t="shared" si="165"/>
        <v>2.1375385312774331E-2</v>
      </c>
      <c r="G509">
        <f t="shared" si="166"/>
        <v>-3.6266798522557107</v>
      </c>
      <c r="H509" s="21">
        <f t="shared" si="167"/>
        <v>1.037755865589504E-3</v>
      </c>
      <c r="I509" s="37">
        <f t="shared" si="159"/>
        <v>3.6039213289631959</v>
      </c>
      <c r="J509" s="1">
        <f t="shared" si="168"/>
        <v>-6.1605677259934273E-2</v>
      </c>
      <c r="K509" s="1">
        <f t="shared" si="169"/>
        <v>-3.6824779326841035E-3</v>
      </c>
      <c r="L509" s="1">
        <f t="shared" si="160"/>
        <v>4.8997546603940902E-3</v>
      </c>
      <c r="M509" s="1">
        <f t="shared" si="161"/>
        <v>0.12007561261833193</v>
      </c>
      <c r="N509" s="1">
        <f t="shared" si="162"/>
        <v>-2.0557669267591484E-2</v>
      </c>
      <c r="O509" s="1">
        <f t="shared" si="163"/>
        <v>-3.5614472717756964</v>
      </c>
      <c r="P509" s="1">
        <f t="shared" si="164"/>
        <v>-5.6720285932227287E-3</v>
      </c>
      <c r="Q509" s="1">
        <f t="shared" si="170"/>
        <v>-1.235348037256765E-3</v>
      </c>
      <c r="R509" s="1">
        <f t="shared" si="171"/>
        <v>1.3295393838467114E-3</v>
      </c>
      <c r="S509" s="1">
        <f t="shared" si="172"/>
        <v>-6.3404001016408751E-2</v>
      </c>
      <c r="T509" s="1">
        <f t="shared" si="173"/>
        <v>-0.18334897269225298</v>
      </c>
      <c r="U509" s="1">
        <f t="shared" si="174"/>
        <v>0.22589477851427917</v>
      </c>
      <c r="V509" s="1">
        <f t="shared" si="175"/>
        <v>-3.2797742855252914E-3</v>
      </c>
      <c r="Y509" s="20">
        <f>+$Z$20*SIGN(SOI!A508)*(ABS(SOI!A508))^$Y$2</f>
        <v>0.21633300005514419</v>
      </c>
      <c r="Z509" s="20">
        <f t="shared" si="178"/>
        <v>0.25349366635968068</v>
      </c>
      <c r="AA509" s="19">
        <f>+SIN((AVERAGE(H505:H516)+AVERAGE(H509:H512)/4)*($AA$19+AA508*$AA$18*AVERAGE(G505:G516))*$Y$20+$AA$17) - SIN($AA$17)</f>
        <v>-0.92591980884889469</v>
      </c>
      <c r="AB509" s="19">
        <f>+SIN((AVERAGE(H505:H516)+AVERAGE(H509:H512)*$AB$1)*($AA$19+AB508*$AA$18*AVERAGE(G505:G516))*$Y$20+$AA$17) - SIN($AA$17)+$AB$2</f>
        <v>-1.1786624379786983</v>
      </c>
      <c r="AC509">
        <f t="shared" si="177"/>
        <v>0.29219999999999757</v>
      </c>
      <c r="AD509">
        <f t="shared" si="176"/>
        <v>1.1794134752085754</v>
      </c>
      <c r="AE509">
        <v>1</v>
      </c>
    </row>
    <row r="510" spans="1:31" x14ac:dyDescent="0.25">
      <c r="A510">
        <v>40.666666666666728</v>
      </c>
      <c r="B510" s="2">
        <v>1920.6666666666297</v>
      </c>
      <c r="C510">
        <f>+D510+($D$2+E510+F510)*SOI!A509*IF(B510&gt;$C$18, IF(B510&lt;$C$19,-1,1),1)</f>
        <v>-6.6385659346664134</v>
      </c>
      <c r="D510">
        <f>+$D$3*((1-$D$5)*SOI!D509+$D$5*SOI!D508) +   $D$4*((1-$D$5)*SOI!E509+$D$5*SOI!E508)</f>
        <v>0</v>
      </c>
      <c r="E510">
        <f t="shared" si="158"/>
        <v>-23.521661676632284</v>
      </c>
      <c r="F510">
        <f t="shared" si="165"/>
        <v>-1.0656195628729506</v>
      </c>
      <c r="G510">
        <f t="shared" si="166"/>
        <v>-24.587281239505234</v>
      </c>
      <c r="H510" s="21">
        <f t="shared" si="167"/>
        <v>-0.93703226726993882</v>
      </c>
      <c r="I510" s="37">
        <f t="shared" si="159"/>
        <v>4.9024873579391031</v>
      </c>
      <c r="J510" s="1">
        <f t="shared" si="168"/>
        <v>-11.456125830586807</v>
      </c>
      <c r="K510" s="1">
        <f t="shared" si="169"/>
        <v>-2.299608299305683</v>
      </c>
      <c r="L510" s="1">
        <f t="shared" si="160"/>
        <v>-8.1253109765359807E-3</v>
      </c>
      <c r="M510" s="1">
        <f t="shared" si="161"/>
        <v>16.414613812551242</v>
      </c>
      <c r="N510" s="1">
        <f t="shared" si="162"/>
        <v>0.87724908456862116</v>
      </c>
      <c r="O510" s="1">
        <f t="shared" si="163"/>
        <v>-13.76244926855968</v>
      </c>
      <c r="P510" s="1">
        <f t="shared" si="164"/>
        <v>0.55273537054641664</v>
      </c>
      <c r="Q510" s="1">
        <f t="shared" si="170"/>
        <v>7.2063315090158619</v>
      </c>
      <c r="R510" s="1">
        <f t="shared" si="171"/>
        <v>-10.550360373164159</v>
      </c>
      <c r="S510" s="1">
        <f t="shared" si="172"/>
        <v>3.680500605106086</v>
      </c>
      <c r="T510" s="1">
        <f t="shared" si="173"/>
        <v>1.1749336713206484</v>
      </c>
      <c r="U510" s="1">
        <f t="shared" si="174"/>
        <v>-29.945131052555116</v>
      </c>
      <c r="V510" s="1">
        <f t="shared" si="175"/>
        <v>-13.638664639396932</v>
      </c>
      <c r="Y510" s="20">
        <f>+$Z$20*SIGN(SOI!A509)*(ABS(SOI!A509))^$Y$2</f>
        <v>0.31176907463467551</v>
      </c>
      <c r="Z510" s="20">
        <f t="shared" si="178"/>
        <v>0.3145980718809453</v>
      </c>
      <c r="AA510" s="19">
        <f>+SIN((AVERAGE(H506:H517)+AVERAGE(H510:H513)/4)*($AA$19+AA509*$AA$18*AVERAGE(G506:G517))*$Y$20+$AA$17) - SIN($AA$17)</f>
        <v>-0.4373377942042429</v>
      </c>
      <c r="AB510" s="19">
        <f>+SIN((AVERAGE(H506:H517)+AVERAGE(H510:H513)*$AB$1)*($AA$19+AB509*$AA$18*AVERAGE(G506:G517))*$Y$20+$AA$17) - SIN($AA$17)+$AB$2</f>
        <v>-1.1955599581127554</v>
      </c>
      <c r="AC510">
        <f t="shared" si="177"/>
        <v>0.29279999999999756</v>
      </c>
      <c r="AD510">
        <f t="shared" si="176"/>
        <v>0.75193586608518825</v>
      </c>
      <c r="AE510">
        <v>1</v>
      </c>
    </row>
    <row r="511" spans="1:31" x14ac:dyDescent="0.25">
      <c r="A511">
        <v>40.750000000000064</v>
      </c>
      <c r="B511" s="2">
        <v>1920.7499999999629</v>
      </c>
      <c r="C511">
        <f>+D511+($D$2+E511+F511)*SOI!A510*IF(B511&gt;$C$18, IF(B511&lt;$C$19,-1,1),1)</f>
        <v>-3.176552111281691</v>
      </c>
      <c r="D511">
        <f>+$D$3*((1-$D$5)*SOI!D510+$D$5*SOI!D509) +   $D$4*((1-$D$5)*SOI!E510+$D$5*SOI!E509)</f>
        <v>0</v>
      </c>
      <c r="E511">
        <f t="shared" si="158"/>
        <v>-6.56371256006679</v>
      </c>
      <c r="F511">
        <f t="shared" si="165"/>
        <v>-5.4104338436733679E-2</v>
      </c>
      <c r="G511">
        <f t="shared" si="166"/>
        <v>-6.6178168985035235</v>
      </c>
      <c r="H511" s="21">
        <f t="shared" si="167"/>
        <v>-1.7251151048375001E-2</v>
      </c>
      <c r="I511" s="37">
        <f t="shared" si="159"/>
        <v>-4.5576223709547143</v>
      </c>
      <c r="J511" s="1">
        <f t="shared" si="168"/>
        <v>1.0824248709294417</v>
      </c>
      <c r="K511" s="1">
        <f t="shared" si="169"/>
        <v>-2.0507300491230678E-3</v>
      </c>
      <c r="L511" s="1">
        <f t="shared" si="160"/>
        <v>-2.1467163048783756E-2</v>
      </c>
      <c r="M511" s="1">
        <f t="shared" si="161"/>
        <v>1.6682794537381183</v>
      </c>
      <c r="N511" s="1">
        <f t="shared" si="162"/>
        <v>2.2083108048115228E-2</v>
      </c>
      <c r="O511" s="1">
        <f t="shared" si="163"/>
        <v>-0.12045338490491733</v>
      </c>
      <c r="P511" s="1">
        <f t="shared" si="164"/>
        <v>2.1316404043031086E-2</v>
      </c>
      <c r="Q511" s="1">
        <f t="shared" si="170"/>
        <v>1.8436973953921278E-2</v>
      </c>
      <c r="R511" s="1">
        <f t="shared" si="171"/>
        <v>2.5093691546548912E-2</v>
      </c>
      <c r="S511" s="1">
        <f t="shared" si="172"/>
        <v>-8.613229573937084E-2</v>
      </c>
      <c r="T511" s="1">
        <f t="shared" si="173"/>
        <v>2.716885219123048E-2</v>
      </c>
      <c r="U511" s="1">
        <f t="shared" si="174"/>
        <v>1.0736055812856922</v>
      </c>
      <c r="V511" s="1">
        <f t="shared" si="175"/>
        <v>-1.3240543457940171E-2</v>
      </c>
      <c r="Y511" s="20">
        <f>+$Z$20*SIGN(SOI!A510)*(ABS(SOI!A510))^$Y$2</f>
        <v>0.4156921409530161</v>
      </c>
      <c r="Z511" s="20">
        <f t="shared" si="178"/>
        <v>0.18591855412292638</v>
      </c>
      <c r="AA511" s="19">
        <f>+SIN((AVERAGE(H507:H518)+AVERAGE(H511:H514)/4)*($AA$19+AA510*$AA$18*AVERAGE(G507:G518))*$Y$20+$AA$17) - SIN($AA$17)</f>
        <v>-0.40159873594953288</v>
      </c>
      <c r="AB511" s="19">
        <f>+SIN((AVERAGE(H507:H518)+AVERAGE(H511:H514)*$AB$1)*($AA$19+AB510*$AA$18*AVERAGE(G507:G518))*$Y$20+$AA$17) - SIN($AA$17)+$AB$2</f>
        <v>-1.1886334255587727</v>
      </c>
      <c r="AC511">
        <f t="shared" si="177"/>
        <v>0.29339999999999755</v>
      </c>
      <c r="AD511">
        <f t="shared" si="176"/>
        <v>0.58751729007245923</v>
      </c>
      <c r="AE511">
        <v>1</v>
      </c>
    </row>
    <row r="512" spans="1:31" x14ac:dyDescent="0.25">
      <c r="A512">
        <v>40.8333333333334</v>
      </c>
      <c r="B512" s="2">
        <v>1920.8333333332962</v>
      </c>
      <c r="C512">
        <f>+D512+($D$2+E512+F512)*SOI!A511*IF(B512&gt;$C$18, IF(B512&lt;$C$19,-1,1),1)</f>
        <v>3.3919634075362364</v>
      </c>
      <c r="D512">
        <f>+$D$3*((1-$D$5)*SOI!D511+$D$5*SOI!D510) +   $D$4*((1-$D$5)*SOI!E511+$D$5*SOI!E510)</f>
        <v>0</v>
      </c>
      <c r="E512">
        <f t="shared" si="158"/>
        <v>-41.416027394478363</v>
      </c>
      <c r="F512">
        <f t="shared" si="165"/>
        <v>-0.98351519972459456</v>
      </c>
      <c r="G512">
        <f t="shared" si="166"/>
        <v>-42.399542594202956</v>
      </c>
      <c r="H512" s="21">
        <f t="shared" si="167"/>
        <v>5.6893579538499175</v>
      </c>
      <c r="I512" s="37">
        <f t="shared" si="159"/>
        <v>-51.173377426289242</v>
      </c>
      <c r="J512" s="1">
        <f t="shared" si="168"/>
        <v>233.55398476512042</v>
      </c>
      <c r="K512" s="1">
        <f t="shared" si="169"/>
        <v>-24.350237669981155</v>
      </c>
      <c r="L512" s="1">
        <f t="shared" si="160"/>
        <v>-0.67515964528341199</v>
      </c>
      <c r="M512" s="1">
        <f t="shared" si="161"/>
        <v>32.059192331171218</v>
      </c>
      <c r="N512" s="1">
        <f t="shared" si="162"/>
        <v>-0.11629492804649931</v>
      </c>
      <c r="O512" s="1">
        <f t="shared" si="163"/>
        <v>-12.537479254043211</v>
      </c>
      <c r="P512" s="1">
        <f t="shared" si="164"/>
        <v>7.7318890387580913E-2</v>
      </c>
      <c r="Q512" s="1">
        <f t="shared" si="170"/>
        <v>-1.8658382628353491</v>
      </c>
      <c r="R512" s="1">
        <f t="shared" si="171"/>
        <v>-28.513770589725802</v>
      </c>
      <c r="S512" s="1">
        <f t="shared" si="172"/>
        <v>5.0929843644603894</v>
      </c>
      <c r="T512" s="1">
        <f t="shared" si="173"/>
        <v>88.939427818918972</v>
      </c>
      <c r="U512" s="1">
        <f t="shared" si="174"/>
        <v>43.724230277927418</v>
      </c>
      <c r="V512" s="1">
        <f t="shared" si="175"/>
        <v>0.25291702071452221</v>
      </c>
      <c r="Y512" s="20">
        <f>+$Z$20*SIGN(SOI!A511)*(ABS(SOI!A511))^$Y$2</f>
        <v>-0.16970555321891248</v>
      </c>
      <c r="Z512" s="20">
        <f t="shared" si="178"/>
        <v>6.199554520282672E-2</v>
      </c>
      <c r="AA512" s="19">
        <f>+SIN((AVERAGE(H508:H519)+AVERAGE(H512:H515)/4)*($AA$19+AA511*$AA$18*AVERAGE(G508:G519))*$Y$20+$AA$17) - SIN($AA$17)</f>
        <v>-0.39335155435918634</v>
      </c>
      <c r="AB512" s="19">
        <f>+SIN((AVERAGE(H508:H519)+AVERAGE(H512:H515)*$AB$1)*($AA$19+AB511*$AA$18*AVERAGE(G508:G519))*$Y$20+$AA$17) - SIN($AA$17)+$AB$2</f>
        <v>-1.1924582128936423</v>
      </c>
      <c r="AC512">
        <f t="shared" si="177"/>
        <v>0.29399999999999754</v>
      </c>
      <c r="AD512">
        <f t="shared" si="176"/>
        <v>0.45534709956201308</v>
      </c>
      <c r="AE512">
        <v>1</v>
      </c>
    </row>
    <row r="513" spans="1:31" x14ac:dyDescent="0.25">
      <c r="A513">
        <v>40.916666666666735</v>
      </c>
      <c r="B513" s="2">
        <v>1920.9166666666295</v>
      </c>
      <c r="C513">
        <f>+D513+($D$2+E513+F513)*SOI!A512*IF(B513&gt;$C$18, IF(B513&lt;$C$19,-1,1),1)</f>
        <v>-4.8616754105338762</v>
      </c>
      <c r="D513">
        <f>+$D$3*((1-$D$5)*SOI!D512+$D$5*SOI!D511) +   $D$4*((1-$D$5)*SOI!E512+$D$5*SOI!E511)</f>
        <v>0</v>
      </c>
      <c r="E513">
        <f t="shared" si="158"/>
        <v>486.38948120099099</v>
      </c>
      <c r="F513">
        <f t="shared" si="165"/>
        <v>-0.22194014760337033</v>
      </c>
      <c r="G513">
        <f t="shared" si="166"/>
        <v>486.16754105338759</v>
      </c>
      <c r="H513" s="21">
        <f t="shared" si="167"/>
        <v>9.170951734073018</v>
      </c>
      <c r="I513" s="37">
        <f t="shared" si="159"/>
        <v>536.73150300527391</v>
      </c>
      <c r="J513" s="1">
        <f t="shared" si="168"/>
        <v>-199.74049198217625</v>
      </c>
      <c r="K513" s="1">
        <f t="shared" si="169"/>
        <v>4.8043672570522862</v>
      </c>
      <c r="L513" s="1">
        <f t="shared" si="160"/>
        <v>-2.8357585631557464E-2</v>
      </c>
      <c r="M513" s="1">
        <f t="shared" si="161"/>
        <v>2.6140771775323186</v>
      </c>
      <c r="N513" s="1">
        <f t="shared" si="162"/>
        <v>-0.53855728510477952</v>
      </c>
      <c r="O513" s="1">
        <f t="shared" si="163"/>
        <v>442.58604920111134</v>
      </c>
      <c r="P513" s="1">
        <f t="shared" si="164"/>
        <v>1.0288885588914878E-2</v>
      </c>
      <c r="Q513" s="1">
        <f t="shared" si="170"/>
        <v>-0.70454859652968671</v>
      </c>
      <c r="R513" s="1">
        <f t="shared" si="171"/>
        <v>112.92877462275611</v>
      </c>
      <c r="S513" s="1">
        <f t="shared" si="172"/>
        <v>-247.37538261646628</v>
      </c>
      <c r="T513" s="1">
        <f t="shared" si="173"/>
        <v>-131.86957301437118</v>
      </c>
      <c r="U513" s="1">
        <f t="shared" si="174"/>
        <v>-61.026421375325214</v>
      </c>
      <c r="V513" s="1">
        <f t="shared" si="175"/>
        <v>0.15585900994088725</v>
      </c>
      <c r="Y513" s="20">
        <f>+$Z$20*SIGN(SOI!A512)*(ABS(SOI!A512))^$Y$2</f>
        <v>-5.9999952125623465E-2</v>
      </c>
      <c r="Z513" s="20">
        <f t="shared" si="178"/>
        <v>5.4580249526780068E-2</v>
      </c>
      <c r="AA513" s="19">
        <f>+SIN((AVERAGE(H509:H520)+AVERAGE(H513:H516)/4)*($AA$19+AA512*$AA$18*AVERAGE(G509:G520))*$Y$20+$AA$17) - SIN($AA$17)</f>
        <v>-0.86683657271322523</v>
      </c>
      <c r="AB513" s="19">
        <f>+SIN((AVERAGE(H509:H520)+AVERAGE(H513:H516)*$AB$1)*($AA$19+AB512*$AA$18*AVERAGE(G509:G520))*$Y$20+$AA$17) - SIN($AA$17)+$AB$2</f>
        <v>-1.2191897674292069</v>
      </c>
      <c r="AC513">
        <f t="shared" si="177"/>
        <v>0.29459999999999753</v>
      </c>
      <c r="AD513">
        <f t="shared" si="176"/>
        <v>0.92141682224000532</v>
      </c>
      <c r="AE513">
        <v>1</v>
      </c>
    </row>
    <row r="514" spans="1:31" x14ac:dyDescent="0.25">
      <c r="A514">
        <v>41.000000000000071</v>
      </c>
      <c r="B514" s="2">
        <v>1920.9999999999627</v>
      </c>
      <c r="C514">
        <f>+D514+($D$2+E514+F514)*SOI!A513*IF(B514&gt;$C$18, IF(B514&lt;$C$19,-1,1),1)</f>
        <v>2.1377891403929885</v>
      </c>
      <c r="D514">
        <f>+$D$3*((1-$D$5)*SOI!D513+$D$5*SOI!D512) +   $D$4*((1-$D$5)*SOI!E513+$D$5*SOI!E512)</f>
        <v>0</v>
      </c>
      <c r="E514">
        <f t="shared" si="158"/>
        <v>0.52174827359219478</v>
      </c>
      <c r="F514">
        <f t="shared" si="165"/>
        <v>4.449854378484523</v>
      </c>
      <c r="G514">
        <f t="shared" si="166"/>
        <v>4.9716026520767178</v>
      </c>
      <c r="H514" s="21">
        <f t="shared" si="167"/>
        <v>3.7508386420087336</v>
      </c>
      <c r="I514" s="37">
        <f t="shared" si="159"/>
        <v>1.1404659910154153</v>
      </c>
      <c r="J514" s="1">
        <f t="shared" si="168"/>
        <v>0.76092682443641635</v>
      </c>
      <c r="K514" s="1">
        <f t="shared" si="169"/>
        <v>2.4025855147377162</v>
      </c>
      <c r="L514" s="1">
        <f t="shared" si="160"/>
        <v>9.9845891993508521E-3</v>
      </c>
      <c r="M514" s="1">
        <f t="shared" si="161"/>
        <v>-4.6867299703184893</v>
      </c>
      <c r="N514" s="1">
        <f t="shared" si="162"/>
        <v>3.915404038988187</v>
      </c>
      <c r="O514" s="1">
        <f t="shared" si="163"/>
        <v>4.3393818721169177</v>
      </c>
      <c r="P514" s="1">
        <f t="shared" si="164"/>
        <v>-1.4904585229815257</v>
      </c>
      <c r="Q514" s="1">
        <f t="shared" si="170"/>
        <v>-9.1834773705472017</v>
      </c>
      <c r="R514" s="1">
        <f t="shared" si="171"/>
        <v>3.1277070871077552</v>
      </c>
      <c r="S514" s="1">
        <f t="shared" si="172"/>
        <v>3.8214344187986993</v>
      </c>
      <c r="T514" s="1">
        <f t="shared" si="173"/>
        <v>0.455235056899855</v>
      </c>
      <c r="U514" s="1">
        <f t="shared" si="174"/>
        <v>18.784286899208492</v>
      </c>
      <c r="V514" s="1">
        <f t="shared" si="175"/>
        <v>164.1451856717751</v>
      </c>
      <c r="Y514" s="20">
        <f>+$Z$20*SIGN(SOI!A513)*(ABS(SOI!A513))^$Y$2</f>
        <v>0.39344625392487614</v>
      </c>
      <c r="Z514" s="20">
        <f t="shared" si="178"/>
        <v>-3.3073267411582306E-2</v>
      </c>
      <c r="AA514" s="19">
        <f>+SIN((AVERAGE(H510:H521)+AVERAGE(H514:H517)/4)*($AA$19+AA513*$AA$18*AVERAGE(G510:G521))*$Y$20+$AA$17) - SIN($AA$17)</f>
        <v>-1.1776863328890779</v>
      </c>
      <c r="AB514" s="19">
        <f>+SIN((AVERAGE(H510:H521)+AVERAGE(H514:H517)*$AB$1)*($AA$19+AB513*$AA$18*AVERAGE(G510:G521))*$Y$20+$AA$17) - SIN($AA$17)+$AB$2</f>
        <v>-1.2360983530357308</v>
      </c>
      <c r="AC514">
        <f t="shared" si="177"/>
        <v>0.29519999999999752</v>
      </c>
      <c r="AD514">
        <f t="shared" si="176"/>
        <v>1.1446130654774955</v>
      </c>
      <c r="AE514">
        <v>1</v>
      </c>
    </row>
    <row r="515" spans="1:31" x14ac:dyDescent="0.25">
      <c r="A515">
        <v>41.083333333333407</v>
      </c>
      <c r="B515" s="2">
        <v>1921.083333333296</v>
      </c>
      <c r="C515">
        <f>+D515+($D$2+E515+F515)*SOI!A514*IF(B515&gt;$C$18, IF(B515&lt;$C$19,-1,1),1)</f>
        <v>14.680891202373376</v>
      </c>
      <c r="D515">
        <f>+$D$3*((1-$D$5)*SOI!D514+$D$5*SOI!D513) +   $D$4*((1-$D$5)*SOI!E514+$D$5*SOI!E513)</f>
        <v>0</v>
      </c>
      <c r="E515">
        <f t="shared" si="158"/>
        <v>-28.465519440215118</v>
      </c>
      <c r="F515">
        <f t="shared" si="165"/>
        <v>0.23303635872785733</v>
      </c>
      <c r="G515">
        <f t="shared" si="166"/>
        <v>-28.23248308148726</v>
      </c>
      <c r="H515" s="21">
        <f t="shared" si="167"/>
        <v>0.45953781340923811</v>
      </c>
      <c r="I515" s="37">
        <f t="shared" si="159"/>
        <v>14.491432966879323</v>
      </c>
      <c r="J515" s="1">
        <f t="shared" si="168"/>
        <v>-9.1026480922547854</v>
      </c>
      <c r="K515" s="1">
        <f t="shared" si="169"/>
        <v>-1.2793918172200189</v>
      </c>
      <c r="L515" s="1">
        <f t="shared" si="160"/>
        <v>6.1356986567122518E-2</v>
      </c>
      <c r="M515" s="1">
        <f t="shared" si="161"/>
        <v>4.4123077680110345</v>
      </c>
      <c r="N515" s="1">
        <f t="shared" si="162"/>
        <v>0.17682839487110921</v>
      </c>
      <c r="O515" s="1">
        <f t="shared" si="163"/>
        <v>-4.4543318994682233</v>
      </c>
      <c r="P515" s="1">
        <f t="shared" si="164"/>
        <v>-0.12582185535366494</v>
      </c>
      <c r="Q515" s="1">
        <f t="shared" si="170"/>
        <v>0.39046170484113696</v>
      </c>
      <c r="R515" s="1">
        <f t="shared" si="171"/>
        <v>-1.6897651675080532</v>
      </c>
      <c r="S515" s="1">
        <f t="shared" si="172"/>
        <v>2.1929605765574527</v>
      </c>
      <c r="T515" s="1">
        <f t="shared" si="173"/>
        <v>-2.8716018417454752</v>
      </c>
      <c r="U515" s="1">
        <f t="shared" si="174"/>
        <v>20.149296892710552</v>
      </c>
      <c r="V515" s="1">
        <f t="shared" si="175"/>
        <v>0.62580605357439867</v>
      </c>
      <c r="Y515" s="20">
        <f>+$Z$20*SIGN(SOI!A514)*(ABS(SOI!A514))^$Y$2</f>
        <v>-0.43266610403399958</v>
      </c>
      <c r="Z515" s="20">
        <f t="shared" si="178"/>
        <v>-0.25140080360577888</v>
      </c>
      <c r="AA515" s="19">
        <f>+SIN((AVERAGE(H511:H522)+AVERAGE(H515:H518)/4)*($AA$19+AA514*$AA$18*AVERAGE(G511:G522))*$Y$20+$AA$17) - SIN($AA$17)</f>
        <v>-1.1962398275212958</v>
      </c>
      <c r="AB515" s="19">
        <f>+SIN((AVERAGE(H511:H522)+AVERAGE(H515:H518)*$AB$1)*($AA$19+AB514*$AA$18*AVERAGE(G511:G522))*$Y$20+$AA$17) - SIN($AA$17)+$AB$2</f>
        <v>-1.1664502711773572</v>
      </c>
      <c r="AC515">
        <f t="shared" si="177"/>
        <v>0.29579999999999751</v>
      </c>
      <c r="AD515">
        <f t="shared" si="176"/>
        <v>0.94483902391551688</v>
      </c>
      <c r="AE515">
        <v>1</v>
      </c>
    </row>
    <row r="516" spans="1:31" x14ac:dyDescent="0.25">
      <c r="A516">
        <v>41.166666666666742</v>
      </c>
      <c r="B516" s="2">
        <v>1921.1666666666292</v>
      </c>
      <c r="C516">
        <f>+D516+($D$2+E516+F516)*SOI!A515*IF(B516&gt;$C$18, IF(B516&lt;$C$19,-1,1),1)</f>
        <v>13.824806002421747</v>
      </c>
      <c r="D516">
        <f>+$D$3*((1-$D$5)*SOI!D515+$D$5*SOI!D514) +   $D$4*((1-$D$5)*SOI!E515+$D$5*SOI!E514)</f>
        <v>0</v>
      </c>
      <c r="E516">
        <f t="shared" si="158"/>
        <v>-8.5511418282050045</v>
      </c>
      <c r="F516">
        <f t="shared" si="165"/>
        <v>-1.1846370467398895</v>
      </c>
      <c r="G516">
        <f t="shared" si="166"/>
        <v>-9.7357788749448932</v>
      </c>
      <c r="H516" s="21">
        <f t="shared" si="167"/>
        <v>-0.51091000828372768</v>
      </c>
      <c r="I516" s="37">
        <f t="shared" si="159"/>
        <v>10.584807912799407</v>
      </c>
      <c r="J516" s="1">
        <f t="shared" si="168"/>
        <v>56.827612012554169</v>
      </c>
      <c r="K516" s="1">
        <f t="shared" si="169"/>
        <v>-9.9593100007251554</v>
      </c>
      <c r="L516" s="1">
        <f t="shared" si="160"/>
        <v>-0.79004985104443293</v>
      </c>
      <c r="M516" s="1">
        <f t="shared" si="161"/>
        <v>-37.712541611568923</v>
      </c>
      <c r="N516" s="1">
        <f t="shared" si="162"/>
        <v>-0.13803211265782034</v>
      </c>
      <c r="O516" s="1">
        <f t="shared" si="163"/>
        <v>-0.86692803490975212</v>
      </c>
      <c r="P516" s="1">
        <f t="shared" si="164"/>
        <v>0.39083263417209579</v>
      </c>
      <c r="Q516" s="1">
        <f t="shared" si="170"/>
        <v>2.6051130904672957</v>
      </c>
      <c r="R516" s="1">
        <f t="shared" si="171"/>
        <v>-8.2346688154134071</v>
      </c>
      <c r="S516" s="1">
        <f t="shared" si="172"/>
        <v>-1.2503471358147304</v>
      </c>
      <c r="T516" s="1">
        <f t="shared" si="173"/>
        <v>7.1963979376839271</v>
      </c>
      <c r="U516" s="1">
        <f t="shared" si="174"/>
        <v>-45.715795333188197</v>
      </c>
      <c r="V516" s="1">
        <f t="shared" si="175"/>
        <v>1.5174088934591332</v>
      </c>
      <c r="Y516" s="20">
        <f>+$Z$20*SIGN(SOI!A515)*(ABS(SOI!A515))^$Y$2</f>
        <v>-0.7149825607082132</v>
      </c>
      <c r="Z516" s="20">
        <f t="shared" si="178"/>
        <v>-0.53087350929211941</v>
      </c>
      <c r="AA516" s="19">
        <f>+SIN((AVERAGE(H512:H523)+AVERAGE(H516:H519)/4)*($AA$19+AA515*$AA$18*AVERAGE(G512:G523))*$Y$20+$AA$17) - SIN($AA$17)</f>
        <v>-1.20044769289369</v>
      </c>
      <c r="AB516" s="19">
        <f>+SIN((AVERAGE(H512:H523)+AVERAGE(H516:H519)*$AB$1)*($AA$19+AB515*$AA$18*AVERAGE(G512:G523))*$Y$20+$AA$17) - SIN($AA$17)+$AB$2</f>
        <v>-1.1696549258337294</v>
      </c>
      <c r="AC516">
        <f t="shared" si="177"/>
        <v>0.2963999999999975</v>
      </c>
      <c r="AD516">
        <f t="shared" si="176"/>
        <v>0.66957418360157062</v>
      </c>
      <c r="AE516">
        <v>1</v>
      </c>
    </row>
    <row r="517" spans="1:31" x14ac:dyDescent="0.25">
      <c r="A517">
        <v>41.250000000000078</v>
      </c>
      <c r="B517" s="2">
        <v>1921.2499999999625</v>
      </c>
      <c r="C517">
        <f>+D517+($D$2+E517+F517)*SOI!A516*IF(B517&gt;$C$18, IF(B517&lt;$C$19,-1,1),1)</f>
        <v>9.0093699263848475</v>
      </c>
      <c r="D517">
        <f>+$D$3*((1-$D$5)*SOI!D516+$D$5*SOI!D515) +   $D$4*((1-$D$5)*SOI!E516+$D$5*SOI!E515)</f>
        <v>0</v>
      </c>
      <c r="E517">
        <f t="shared" si="158"/>
        <v>-16.428314483631361</v>
      </c>
      <c r="F517">
        <f t="shared" si="165"/>
        <v>4.7641890204369153E-2</v>
      </c>
      <c r="G517">
        <f t="shared" si="166"/>
        <v>-16.380672593426993</v>
      </c>
      <c r="H517" s="21">
        <f t="shared" si="167"/>
        <v>5.6563810198339469E-2</v>
      </c>
      <c r="I517" s="37">
        <f t="shared" si="159"/>
        <v>19.47446628817994</v>
      </c>
      <c r="J517" s="1">
        <f t="shared" si="168"/>
        <v>-3.8006241337887534</v>
      </c>
      <c r="K517" s="1">
        <f t="shared" si="169"/>
        <v>-1.4082958426957575E-2</v>
      </c>
      <c r="L517" s="1">
        <f t="shared" si="160"/>
        <v>1.967519280778152E-2</v>
      </c>
      <c r="M517" s="1">
        <f t="shared" si="161"/>
        <v>1.3708777706319786</v>
      </c>
      <c r="N517" s="1">
        <f t="shared" si="162"/>
        <v>-3.2653846981378409E-2</v>
      </c>
      <c r="O517" s="1">
        <f t="shared" si="163"/>
        <v>-11.687996188903567</v>
      </c>
      <c r="P517" s="1">
        <f t="shared" si="164"/>
        <v>-1.6460156156588486E-3</v>
      </c>
      <c r="Q517" s="1">
        <f t="shared" si="170"/>
        <v>-2.2402357895425978E-2</v>
      </c>
      <c r="R517" s="1">
        <f t="shared" si="171"/>
        <v>0.13028543594300804</v>
      </c>
      <c r="S517" s="1">
        <f t="shared" si="172"/>
        <v>-0.54421111173780845</v>
      </c>
      <c r="T517" s="1">
        <f t="shared" si="173"/>
        <v>-2.4162211729511824</v>
      </c>
      <c r="U517" s="1">
        <f t="shared" si="174"/>
        <v>0.35423542826561155</v>
      </c>
      <c r="V517" s="1">
        <f t="shared" si="175"/>
        <v>-1.5118196106152688E-3</v>
      </c>
      <c r="Y517" s="20">
        <f>+$Z$20*SIGN(SOI!A516)*(ABS(SOI!A516))^$Y$2</f>
        <v>-0.44497186313414522</v>
      </c>
      <c r="Z517" s="20">
        <f t="shared" si="178"/>
        <v>-0.57848473277521972</v>
      </c>
      <c r="AA517" s="19">
        <f>+SIN((AVERAGE(H513:H524)+AVERAGE(H517:H520)/4)*($AA$19+AA516*$AA$18*AVERAGE(G513:G524))*$Y$20+$AA$17) - SIN($AA$17)</f>
        <v>-1.2648070827631481</v>
      </c>
      <c r="AB517" s="19">
        <f>+SIN((AVERAGE(H513:H524)+AVERAGE(H517:H520)*$AB$1)*($AA$19+AB516*$AA$18*AVERAGE(G513:G524))*$Y$20+$AA$17) - SIN($AA$17)+$AB$2</f>
        <v>-1.2596693061636013</v>
      </c>
      <c r="AC517">
        <f t="shared" si="177"/>
        <v>0.29699999999999749</v>
      </c>
      <c r="AD517">
        <f t="shared" si="176"/>
        <v>0.6863223499879284</v>
      </c>
      <c r="AE517">
        <v>1</v>
      </c>
    </row>
    <row r="518" spans="1:31" x14ac:dyDescent="0.25">
      <c r="A518">
        <v>41.333333333333414</v>
      </c>
      <c r="B518" s="2">
        <v>1921.3333333332957</v>
      </c>
      <c r="C518">
        <f>+D518+($D$2+E518+F518)*SOI!A517*IF(B518&gt;$C$18, IF(B518&lt;$C$19,-1,1),1)</f>
        <v>2.6882225407042317</v>
      </c>
      <c r="D518">
        <f>+$D$3*((1-$D$5)*SOI!D517+$D$5*SOI!D516) +   $D$4*((1-$D$5)*SOI!E517+$D$5*SOI!E516)</f>
        <v>0</v>
      </c>
      <c r="E518">
        <f t="shared" si="158"/>
        <v>-1.8224715654305665</v>
      </c>
      <c r="F518">
        <f t="shared" si="165"/>
        <v>-1.0995094570740331</v>
      </c>
      <c r="G518">
        <f t="shared" si="166"/>
        <v>-2.9219810225045997</v>
      </c>
      <c r="H518" s="21">
        <f t="shared" si="167"/>
        <v>-0.45161900632936713</v>
      </c>
      <c r="I518" s="37">
        <f t="shared" si="159"/>
        <v>1.4150852504426843</v>
      </c>
      <c r="J518" s="1">
        <f t="shared" si="168"/>
        <v>3.804701512658839</v>
      </c>
      <c r="K518" s="1">
        <f t="shared" si="169"/>
        <v>-0.35047921212034694</v>
      </c>
      <c r="L518" s="1">
        <f t="shared" si="160"/>
        <v>-3.5846265104481537E-2</v>
      </c>
      <c r="M518" s="1">
        <f t="shared" si="161"/>
        <v>-18.886320856333054</v>
      </c>
      <c r="N518" s="1">
        <f t="shared" si="162"/>
        <v>0.93016970839681157</v>
      </c>
      <c r="O518" s="1">
        <f t="shared" si="163"/>
        <v>-2.8950924356104681</v>
      </c>
      <c r="P518" s="1">
        <f t="shared" si="164"/>
        <v>9.0772653056940392E-2</v>
      </c>
      <c r="Q518" s="1">
        <f t="shared" si="170"/>
        <v>-8.791646138640667</v>
      </c>
      <c r="R518" s="1">
        <f t="shared" si="171"/>
        <v>3.7152614287406847</v>
      </c>
      <c r="S518" s="1">
        <f t="shared" si="172"/>
        <v>1.1264509457078622</v>
      </c>
      <c r="T518" s="1">
        <f t="shared" si="173"/>
        <v>1.0903953087353564</v>
      </c>
      <c r="U518" s="1">
        <f t="shared" si="174"/>
        <v>-1.4194827269415979</v>
      </c>
      <c r="V518" s="1">
        <f t="shared" si="175"/>
        <v>-2.3749194894569192</v>
      </c>
      <c r="Y518" s="20">
        <f>+$Z$20*SIGN(SOI!A517)*(ABS(SOI!A517))^$Y$2</f>
        <v>-0.57549977448330081</v>
      </c>
      <c r="Z518" s="20">
        <f t="shared" si="178"/>
        <v>-0.43180870165543855</v>
      </c>
      <c r="AA518" s="19">
        <f>+SIN((AVERAGE(H514:H525)+AVERAGE(H518:H521)/4)*($AA$19+AA517*$AA$18*AVERAGE(G514:G525))*$Y$20+$AA$17) - SIN($AA$17)</f>
        <v>-1.1743364562361625</v>
      </c>
      <c r="AB518" s="19">
        <f>+SIN((AVERAGE(H514:H525)+AVERAGE(H518:H521)*$AB$1)*($AA$19+AB517*$AA$18*AVERAGE(G514:G525))*$Y$20+$AA$17) - SIN($AA$17)+$AB$2</f>
        <v>-1.1821977242523221</v>
      </c>
      <c r="AC518">
        <f t="shared" si="177"/>
        <v>0.29759999999999748</v>
      </c>
      <c r="AD518">
        <f t="shared" si="176"/>
        <v>0.74252775458072384</v>
      </c>
      <c r="AE518">
        <v>1</v>
      </c>
    </row>
    <row r="519" spans="1:31" x14ac:dyDescent="0.25">
      <c r="A519">
        <v>41.41666666666675</v>
      </c>
      <c r="B519" s="2">
        <v>1921.416666666629</v>
      </c>
      <c r="C519">
        <f>+D519+($D$2+E519+F519)*SOI!A518*IF(B519&gt;$C$18, IF(B519&lt;$C$19,-1,1),1)</f>
        <v>1.1673622943585766</v>
      </c>
      <c r="D519">
        <f>+$D$3*((1-$D$5)*SOI!D518+$D$5*SOI!D517) +   $D$4*((1-$D$5)*SOI!E518+$D$5*SOI!E517)</f>
        <v>0</v>
      </c>
      <c r="E519">
        <f t="shared" si="158"/>
        <v>-5.5328589201868503</v>
      </c>
      <c r="F519">
        <f t="shared" si="165"/>
        <v>-2.6009148187323805E-2</v>
      </c>
      <c r="G519">
        <f t="shared" si="166"/>
        <v>-5.5588680683741742</v>
      </c>
      <c r="H519" s="21">
        <f t="shared" si="167"/>
        <v>-7.0844315923073178E-2</v>
      </c>
      <c r="I519" s="37">
        <f t="shared" si="159"/>
        <v>-1.7609147907977225</v>
      </c>
      <c r="J519" s="1">
        <f t="shared" si="168"/>
        <v>2.5381551169488151E-2</v>
      </c>
      <c r="K519" s="1">
        <f t="shared" si="169"/>
        <v>-3.9278903721586059E-3</v>
      </c>
      <c r="L519" s="1">
        <f t="shared" si="160"/>
        <v>-4.6849480966706762E-3</v>
      </c>
      <c r="M519" s="1">
        <f t="shared" si="161"/>
        <v>0.1012486393407241</v>
      </c>
      <c r="N519" s="1">
        <f t="shared" si="162"/>
        <v>1.536269940301699E-2</v>
      </c>
      <c r="O519" s="1">
        <f t="shared" si="163"/>
        <v>-2.2058956670709087</v>
      </c>
      <c r="P519" s="1">
        <f t="shared" si="164"/>
        <v>1.0215713830308625E-2</v>
      </c>
      <c r="Q519" s="1">
        <f t="shared" si="170"/>
        <v>7.7842606966744264E-4</v>
      </c>
      <c r="R519" s="1">
        <f t="shared" si="171"/>
        <v>4.0934763766861654E-4</v>
      </c>
      <c r="S519" s="1">
        <f t="shared" si="172"/>
        <v>-2.3151192260956723E-2</v>
      </c>
      <c r="T519" s="1">
        <f t="shared" si="173"/>
        <v>0.10858438572882964</v>
      </c>
      <c r="U519" s="1">
        <f t="shared" si="174"/>
        <v>0.1987922910330821</v>
      </c>
      <c r="V519" s="1">
        <f t="shared" si="175"/>
        <v>-4.4143617680279116E-3</v>
      </c>
      <c r="Y519" s="20">
        <f>+$Z$20*SIGN(SOI!A518)*(ABS(SOI!A518))^$Y$2</f>
        <v>-0.27495446734886958</v>
      </c>
      <c r="Z519" s="20">
        <f t="shared" si="178"/>
        <v>-0.38740777215561528</v>
      </c>
      <c r="AA519" s="19">
        <f>+SIN((AVERAGE(H515:H526)+AVERAGE(H519:H522)/4)*($AA$19+AA518*$AA$18*AVERAGE(G515:G526))*$Y$20+$AA$17) - SIN($AA$17)</f>
        <v>-1.0777967930289727</v>
      </c>
      <c r="AB519" s="19">
        <f>+SIN((AVERAGE(H515:H526)+AVERAGE(H519:H522)*$AB$1)*($AA$19+AB518*$AA$18*AVERAGE(G515:G526))*$Y$20+$AA$17) - SIN($AA$17)+$AB$2</f>
        <v>-1.0664237627172044</v>
      </c>
      <c r="AC519">
        <f t="shared" si="177"/>
        <v>0.29819999999999747</v>
      </c>
      <c r="AD519">
        <f t="shared" si="176"/>
        <v>0.69038902087335741</v>
      </c>
      <c r="AE519">
        <v>1</v>
      </c>
    </row>
    <row r="520" spans="1:31" x14ac:dyDescent="0.25">
      <c r="A520">
        <v>41.500000000000085</v>
      </c>
      <c r="B520" s="2">
        <v>1921.4999999999623</v>
      </c>
      <c r="C520">
        <f>+D520+($D$2+E520+F520)*SOI!A519*IF(B520&gt;$C$18, IF(B520&lt;$C$19,-1,1),1)</f>
        <v>-2.2417916444886221</v>
      </c>
      <c r="D520">
        <f>+$D$3*((1-$D$5)*SOI!D519+$D$5*SOI!D518) +   $D$4*((1-$D$5)*SOI!E519+$D$5*SOI!E518)</f>
        <v>0</v>
      </c>
      <c r="E520">
        <f t="shared" si="158"/>
        <v>8.4195051287067493</v>
      </c>
      <c r="F520">
        <f t="shared" si="165"/>
        <v>-0.11657311208222332</v>
      </c>
      <c r="G520">
        <f t="shared" si="166"/>
        <v>8.302932016624526</v>
      </c>
      <c r="H520" s="21">
        <f t="shared" si="167"/>
        <v>4.7689311271269172E-2</v>
      </c>
      <c r="I520" s="37">
        <f t="shared" si="159"/>
        <v>8.8462431475078009</v>
      </c>
      <c r="J520" s="1">
        <f t="shared" si="168"/>
        <v>-3.3393185282446951</v>
      </c>
      <c r="K520" s="1">
        <f t="shared" si="169"/>
        <v>1.0196373983717073E-3</v>
      </c>
      <c r="L520" s="1">
        <f t="shared" si="160"/>
        <v>-7.0569282848788106E-2</v>
      </c>
      <c r="M520" s="1">
        <f t="shared" si="161"/>
        <v>2.6516020845154409</v>
      </c>
      <c r="N520" s="1">
        <f t="shared" si="162"/>
        <v>4.4451135296916564E-2</v>
      </c>
      <c r="O520" s="1">
        <f t="shared" si="163"/>
        <v>6.3539503673174401E-3</v>
      </c>
      <c r="P520" s="1">
        <f t="shared" si="164"/>
        <v>6.1120281547936521E-2</v>
      </c>
      <c r="Q520" s="1">
        <f t="shared" si="170"/>
        <v>5.8986394749884881E-2</v>
      </c>
      <c r="R520" s="1">
        <f t="shared" si="171"/>
        <v>-0.1558286470708157</v>
      </c>
      <c r="S520" s="1">
        <f t="shared" si="172"/>
        <v>0.33651871123379551</v>
      </c>
      <c r="T520" s="1">
        <f t="shared" si="173"/>
        <v>-4.7112608376390997E-3</v>
      </c>
      <c r="U520" s="1">
        <f t="shared" si="174"/>
        <v>-5.9749833198603</v>
      </c>
      <c r="V520" s="1">
        <f t="shared" si="175"/>
        <v>-7.6418740191768503E-2</v>
      </c>
      <c r="Y520" s="20">
        <f>+$Z$20*SIGN(SOI!A519)*(ABS(SOI!A519))^$Y$2</f>
        <v>-0.31176907463467551</v>
      </c>
      <c r="Z520" s="20">
        <f t="shared" si="178"/>
        <v>-0.30327778703721014</v>
      </c>
      <c r="AA520" s="19">
        <f>+SIN((AVERAGE(H516:H527)+AVERAGE(H520:H523)/4)*($AA$19+AA519*$AA$18*AVERAGE(G516:G527))*$Y$20+$AA$17) - SIN($AA$17)</f>
        <v>-1.1598865878444751</v>
      </c>
      <c r="AB520" s="19">
        <f>+SIN((AVERAGE(H516:H527)+AVERAGE(H520:H523)*$AB$1)*($AA$19+AB519*$AA$18*AVERAGE(G516:G527))*$Y$20+$AA$17) - SIN($AA$17)+$AB$2</f>
        <v>-1.1512213970593519</v>
      </c>
      <c r="AC520">
        <f t="shared" si="177"/>
        <v>0.29879999999999746</v>
      </c>
      <c r="AD520">
        <f t="shared" si="176"/>
        <v>0.85660880080726498</v>
      </c>
      <c r="AE520">
        <v>1</v>
      </c>
    </row>
    <row r="521" spans="1:31" x14ac:dyDescent="0.25">
      <c r="A521">
        <v>41.583333333333421</v>
      </c>
      <c r="B521" s="2">
        <v>1921.5833333332955</v>
      </c>
      <c r="C521">
        <f>+D521+($D$2+E521+F521)*SOI!A520*IF(B521&gt;$C$18, IF(B521&lt;$C$19,-1,1),1)</f>
        <v>-1.1012925570262235</v>
      </c>
      <c r="D521">
        <f>+$D$3*((1-$D$5)*SOI!D520+$D$5*SOI!D519) +   $D$4*((1-$D$5)*SOI!E520+$D$5*SOI!E519)</f>
        <v>0</v>
      </c>
      <c r="E521">
        <f t="shared" si="158"/>
        <v>3.7761851561501771</v>
      </c>
      <c r="F521">
        <f t="shared" si="165"/>
        <v>2.1375385319559903E-2</v>
      </c>
      <c r="G521">
        <f t="shared" si="166"/>
        <v>3.7975605414697369</v>
      </c>
      <c r="H521" s="21">
        <f t="shared" si="167"/>
        <v>0.13398059272875737</v>
      </c>
      <c r="I521" s="37">
        <f t="shared" si="159"/>
        <v>4.6925374222839658</v>
      </c>
      <c r="J521" s="1">
        <f t="shared" si="168"/>
        <v>0.48523449664811874</v>
      </c>
      <c r="K521" s="1">
        <f t="shared" si="169"/>
        <v>4.2069619660671962E-3</v>
      </c>
      <c r="L521" s="1">
        <f t="shared" si="160"/>
        <v>1.24592407703731E-2</v>
      </c>
      <c r="M521" s="1">
        <f t="shared" si="161"/>
        <v>-0.7263623090120227</v>
      </c>
      <c r="N521" s="1">
        <f t="shared" si="162"/>
        <v>4.465344729147884E-3</v>
      </c>
      <c r="O521" s="1">
        <f t="shared" si="163"/>
        <v>1.7135676591738258</v>
      </c>
      <c r="P521" s="1">
        <f t="shared" si="164"/>
        <v>-5.2963278693913549E-3</v>
      </c>
      <c r="Q521" s="1">
        <f t="shared" si="170"/>
        <v>-1.6231884235300025E-3</v>
      </c>
      <c r="R521" s="1">
        <f t="shared" si="171"/>
        <v>2.2746430606550684E-3</v>
      </c>
      <c r="S521" s="1">
        <f t="shared" si="172"/>
        <v>1.7932061703616175E-2</v>
      </c>
      <c r="T521" s="1">
        <f t="shared" si="173"/>
        <v>0.22432127402780894</v>
      </c>
      <c r="U521" s="1">
        <f t="shared" si="174"/>
        <v>0.27464714315830757</v>
      </c>
      <c r="V521" s="1">
        <f t="shared" si="175"/>
        <v>6.65214220926253E-4</v>
      </c>
      <c r="Y521" s="20">
        <f>+$Z$20*SIGN(SOI!A520)*(ABS(SOI!A520))^$Y$2</f>
        <v>-0.32310981912808551</v>
      </c>
      <c r="Z521" s="20">
        <f t="shared" si="178"/>
        <v>-0.29408838511617691</v>
      </c>
      <c r="AA521" s="19">
        <f>+SIN((AVERAGE(H517:H528)+AVERAGE(H521:H524)/4)*($AA$19+AA520*$AA$18*AVERAGE(G517:G528))*$Y$20+$AA$17) - SIN($AA$17)</f>
        <v>-1.2208721191465426</v>
      </c>
      <c r="AB521" s="19">
        <f>+SIN((AVERAGE(H517:H528)+AVERAGE(H521:H524)*$AB$1)*($AA$19+AB520*$AA$18*AVERAGE(G517:G528))*$Y$20+$AA$17) - SIN($AA$17)+$AB$2</f>
        <v>-1.1555392168582472</v>
      </c>
      <c r="AC521">
        <f t="shared" si="177"/>
        <v>0.29939999999999745</v>
      </c>
      <c r="AD521">
        <f t="shared" si="176"/>
        <v>0.92678373403036574</v>
      </c>
      <c r="AE521">
        <v>1</v>
      </c>
    </row>
    <row r="522" spans="1:31" x14ac:dyDescent="0.25">
      <c r="A522">
        <v>41.666666666666757</v>
      </c>
      <c r="B522" s="2">
        <v>1921.6666666666288</v>
      </c>
      <c r="C522">
        <f>+D522+($D$2+E522+F522)*SOI!A521*IF(B522&gt;$C$18, IF(B522&lt;$C$19,-1,1),1)</f>
        <v>-3.0975880036950776</v>
      </c>
      <c r="D522">
        <f>+$D$3*((1-$D$5)*SOI!D521+$D$5*SOI!D520) +   $D$4*((1-$D$5)*SOI!E521+$D$5*SOI!E520)</f>
        <v>0</v>
      </c>
      <c r="E522">
        <f t="shared" si="158"/>
        <v>19.286725466957897</v>
      </c>
      <c r="F522">
        <f t="shared" si="165"/>
        <v>-1.0656195628692064</v>
      </c>
      <c r="G522">
        <f t="shared" si="166"/>
        <v>18.221105904088692</v>
      </c>
      <c r="H522" s="21">
        <f t="shared" si="167"/>
        <v>0.22231200242485424</v>
      </c>
      <c r="I522" s="37">
        <f t="shared" si="159"/>
        <v>14.313598679691056</v>
      </c>
      <c r="J522" s="1">
        <f t="shared" si="168"/>
        <v>-62.470555810448829</v>
      </c>
      <c r="K522" s="1">
        <f t="shared" si="169"/>
        <v>0.42900711771017092</v>
      </c>
      <c r="L522" s="1">
        <f t="shared" si="160"/>
        <v>-0.10111887190336361</v>
      </c>
      <c r="M522" s="1">
        <f t="shared" si="161"/>
        <v>30.657441647483054</v>
      </c>
      <c r="N522" s="1">
        <f t="shared" si="162"/>
        <v>-0.81794641077979857</v>
      </c>
      <c r="O522" s="1">
        <f t="shared" si="163"/>
        <v>17.586916372897331</v>
      </c>
      <c r="P522" s="1">
        <f t="shared" si="164"/>
        <v>6.4839804287908382E-3</v>
      </c>
      <c r="Q522" s="1">
        <f t="shared" si="170"/>
        <v>-12.549355001788149</v>
      </c>
      <c r="R522" s="1">
        <f t="shared" si="171"/>
        <v>53.642229071174349</v>
      </c>
      <c r="S522" s="1">
        <f t="shared" si="172"/>
        <v>-10.019387535385727</v>
      </c>
      <c r="T522" s="1">
        <f t="shared" si="173"/>
        <v>-18.685277059145431</v>
      </c>
      <c r="U522" s="1">
        <f t="shared" si="174"/>
        <v>-1.0256118040682576</v>
      </c>
      <c r="V522" s="1">
        <f t="shared" si="175"/>
        <v>0.14917574537751638</v>
      </c>
      <c r="Y522" s="20">
        <f>+$Z$20*SIGN(SOI!A521)*(ABS(SOI!A521))^$Y$2</f>
        <v>-0.24738626158576971</v>
      </c>
      <c r="Z522" s="20">
        <f t="shared" si="178"/>
        <v>-0.15016538254645656</v>
      </c>
      <c r="AA522" s="19">
        <f>+SIN((AVERAGE(H518:H529)+AVERAGE(H522:H525)/4)*($AA$19+AA521*$AA$18*AVERAGE(G518:G529))*$Y$20+$AA$17) - SIN($AA$17)</f>
        <v>-1.1499072551363243</v>
      </c>
      <c r="AB522" s="19">
        <f>+SIN((AVERAGE(H518:H529)+AVERAGE(H522:H525)*$AB$1)*($AA$19+AB521*$AA$18*AVERAGE(G518:G529))*$Y$20+$AA$17) - SIN($AA$17)+$AB$2</f>
        <v>-1.2270099713618616</v>
      </c>
      <c r="AC522">
        <f t="shared" si="177"/>
        <v>0.29999999999999744</v>
      </c>
      <c r="AD522">
        <f t="shared" si="176"/>
        <v>0.99974187258986769</v>
      </c>
      <c r="AE522">
        <v>1</v>
      </c>
    </row>
    <row r="523" spans="1:31" x14ac:dyDescent="0.25">
      <c r="A523">
        <v>41.750000000000092</v>
      </c>
      <c r="B523" s="2">
        <v>1921.749999999962</v>
      </c>
      <c r="C523">
        <f>+D523+($D$2+E523+F523)*SOI!A522*IF(B523&gt;$C$18, IF(B523&lt;$C$19,-1,1),1)</f>
        <v>0.27709146413008889</v>
      </c>
      <c r="D523">
        <f>+$D$3*((1-$D$5)*SOI!D522+$D$5*SOI!D521) +   $D$4*((1-$D$5)*SOI!E522+$D$5*SOI!E521)</f>
        <v>0</v>
      </c>
      <c r="E523">
        <f t="shared" si="158"/>
        <v>6.9813909417095346</v>
      </c>
      <c r="F523">
        <f t="shared" si="165"/>
        <v>-5.4104338457312107E-2</v>
      </c>
      <c r="G523">
        <f t="shared" si="166"/>
        <v>6.927286603252222</v>
      </c>
      <c r="H523" s="21">
        <f t="shared" si="167"/>
        <v>8.7794861735306054E-2</v>
      </c>
      <c r="I523" s="37">
        <f t="shared" si="159"/>
        <v>-0.80146581864595046</v>
      </c>
      <c r="J523" s="1">
        <f t="shared" si="168"/>
        <v>7.7596353459391115E-2</v>
      </c>
      <c r="K523" s="1">
        <f t="shared" si="169"/>
        <v>5.9956757185916443E-3</v>
      </c>
      <c r="L523" s="1">
        <f t="shared" si="160"/>
        <v>-4.3909062422878902E-3</v>
      </c>
      <c r="M523" s="1">
        <f t="shared" si="161"/>
        <v>0.68008889648390569</v>
      </c>
      <c r="N523" s="1">
        <f t="shared" si="162"/>
        <v>-5.4245208778594053E-2</v>
      </c>
      <c r="O523" s="1">
        <f t="shared" si="163"/>
        <v>4.5927672780898536</v>
      </c>
      <c r="P523" s="1">
        <f t="shared" si="164"/>
        <v>7.9911382486124866E-3</v>
      </c>
      <c r="Q523" s="1">
        <f t="shared" si="170"/>
        <v>-1.8462381170147899E-2</v>
      </c>
      <c r="R523" s="1">
        <f t="shared" si="171"/>
        <v>-4.4188503421811447E-3</v>
      </c>
      <c r="S523" s="1">
        <f t="shared" si="172"/>
        <v>3.7206076736997135E-2</v>
      </c>
      <c r="T523" s="1">
        <f t="shared" si="173"/>
        <v>-0.21188793618979007</v>
      </c>
      <c r="U523" s="1">
        <f t="shared" si="174"/>
        <v>7.077601854741393E-2</v>
      </c>
      <c r="V523" s="1">
        <f t="shared" si="175"/>
        <v>1.2192750849487908E-2</v>
      </c>
      <c r="Y523" s="20">
        <f>+$Z$20*SIGN(SOI!A522)*(ABS(SOI!A522))^$Y$2</f>
        <v>0.1199999330744856</v>
      </c>
      <c r="Z523" s="20">
        <f t="shared" si="178"/>
        <v>-0.24543994184514717</v>
      </c>
      <c r="AA523" s="19">
        <f>+SIN((AVERAGE(H519:H530)+AVERAGE(H523:H526)/4)*($AA$19+AA522*$AA$18*AVERAGE(G519:G530))*$Y$20+$AA$17) - SIN($AA$17)</f>
        <v>-1.0877820134101286</v>
      </c>
      <c r="AB523" s="19">
        <f>+SIN((AVERAGE(H519:H530)+AVERAGE(H523:H526)*$AB$1)*($AA$19+AB522*$AA$18*AVERAGE(G519:G530))*$Y$20+$AA$17) - SIN($AA$17)+$AB$2</f>
        <v>-1.2440799838326733</v>
      </c>
      <c r="AC523">
        <f t="shared" si="177"/>
        <v>0.30059999999999742</v>
      </c>
      <c r="AD523">
        <f t="shared" si="176"/>
        <v>0.84234207156498142</v>
      </c>
      <c r="AE523">
        <v>1</v>
      </c>
    </row>
    <row r="524" spans="1:31" x14ac:dyDescent="0.25">
      <c r="A524">
        <v>41.833333333333428</v>
      </c>
      <c r="B524" s="2">
        <v>1921.8333333332953</v>
      </c>
      <c r="C524">
        <f>+D524+($D$2+E524+F524)*SOI!A523*IF(B524&gt;$C$18, IF(B524&lt;$C$19,-1,1),1)</f>
        <v>-36.595544048328684</v>
      </c>
      <c r="D524">
        <f>+$D$3*((1-$D$5)*SOI!D523+$D$5*SOI!D522) +   $D$4*((1-$D$5)*SOI!E523+$D$5*SOI!E522)</f>
        <v>0</v>
      </c>
      <c r="E524">
        <f t="shared" si="158"/>
        <v>36.513169615548868</v>
      </c>
      <c r="F524">
        <f t="shared" si="165"/>
        <v>-0.98351519969577916</v>
      </c>
      <c r="G524">
        <f t="shared" si="166"/>
        <v>35.529654415853088</v>
      </c>
      <c r="H524" s="21">
        <f t="shared" si="167"/>
        <v>2.9521609033718352</v>
      </c>
      <c r="I524" s="37">
        <f t="shared" si="159"/>
        <v>-33.61160930678772</v>
      </c>
      <c r="J524" s="1">
        <f t="shared" si="168"/>
        <v>-39.427953538595453</v>
      </c>
      <c r="K524" s="1">
        <f t="shared" si="169"/>
        <v>18.861164899089527</v>
      </c>
      <c r="L524" s="1">
        <f t="shared" si="160"/>
        <v>-0.52691718017123534</v>
      </c>
      <c r="M524" s="1">
        <f t="shared" si="161"/>
        <v>-8.2399448722313711</v>
      </c>
      <c r="N524" s="1">
        <f t="shared" si="162"/>
        <v>-0.57278594932573657</v>
      </c>
      <c r="O524" s="1">
        <f t="shared" si="163"/>
        <v>2.0989397441115134</v>
      </c>
      <c r="P524" s="1">
        <f t="shared" si="164"/>
        <v>0.45837961333467442</v>
      </c>
      <c r="Q524" s="1">
        <f t="shared" si="170"/>
        <v>2.361985927549751</v>
      </c>
      <c r="R524" s="1">
        <f t="shared" si="171"/>
        <v>23.708451405766642</v>
      </c>
      <c r="S524" s="1">
        <f t="shared" si="172"/>
        <v>16.475900105277162</v>
      </c>
      <c r="T524" s="1">
        <f t="shared" si="173"/>
        <v>-11.620370028281782</v>
      </c>
      <c r="U524" s="1">
        <f t="shared" si="174"/>
        <v>170.2578244059755</v>
      </c>
      <c r="V524" s="1">
        <f t="shared" si="175"/>
        <v>7.3849799428802685</v>
      </c>
      <c r="Y524" s="20">
        <f>+$Z$20*SIGN(SOI!A523)*(ABS(SOI!A523))^$Y$2</f>
        <v>-0.60893349702415744</v>
      </c>
      <c r="Z524" s="20">
        <f t="shared" si="178"/>
        <v>-0.30439919390293335</v>
      </c>
      <c r="AA524" s="19">
        <f>+SIN((AVERAGE(H520:H531)+AVERAGE(H524:H527)/4)*($AA$19+AA523*$AA$18*AVERAGE(G520:G531))*$Y$20+$AA$17) - SIN($AA$17)</f>
        <v>-1.0085766271856849</v>
      </c>
      <c r="AB524" s="19">
        <f>+SIN((AVERAGE(H520:H531)+AVERAGE(H524:H527)*$AB$1)*($AA$19+AB523*$AA$18*AVERAGE(G520:G531))*$Y$20+$AA$17) - SIN($AA$17)+$AB$2</f>
        <v>-1.2524037338227589</v>
      </c>
      <c r="AC524">
        <f t="shared" si="177"/>
        <v>0.30119999999999741</v>
      </c>
      <c r="AD524">
        <f t="shared" si="176"/>
        <v>0.70417743328275151</v>
      </c>
      <c r="AE524">
        <v>1</v>
      </c>
    </row>
    <row r="525" spans="1:31" x14ac:dyDescent="0.25">
      <c r="A525">
        <v>41.916666666666764</v>
      </c>
      <c r="B525" s="2">
        <v>1921.9166666666285</v>
      </c>
      <c r="C525">
        <f>+D525+($D$2+E525+F525)*SOI!A524*IF(B525&gt;$C$18, IF(B525&lt;$C$19,-1,1),1)</f>
        <v>231.34763277692065</v>
      </c>
      <c r="D525">
        <f>+$D$3*((1-$D$5)*SOI!D524+$D$5*SOI!D523) +   $D$4*((1-$D$5)*SOI!E524+$D$5*SOI!E523)</f>
        <v>0</v>
      </c>
      <c r="E525">
        <f t="shared" si="158"/>
        <v>-462.47332540619061</v>
      </c>
      <c r="F525">
        <f t="shared" si="165"/>
        <v>-0.22194014765068304</v>
      </c>
      <c r="G525">
        <f t="shared" si="166"/>
        <v>-462.6952655538413</v>
      </c>
      <c r="H525" s="21">
        <f t="shared" si="167"/>
        <v>16.544190059471081</v>
      </c>
      <c r="I525" s="37">
        <f t="shared" si="159"/>
        <v>581.86190312015719</v>
      </c>
      <c r="J525" s="1">
        <f t="shared" si="168"/>
        <v>685.58760497765309</v>
      </c>
      <c r="K525" s="1">
        <f t="shared" si="169"/>
        <v>-58.346562335240399</v>
      </c>
      <c r="L525" s="1">
        <f t="shared" si="160"/>
        <v>-0.22335723076254693</v>
      </c>
      <c r="M525" s="1">
        <f t="shared" si="161"/>
        <v>-8.2766084658626564</v>
      </c>
      <c r="N525" s="1">
        <f t="shared" si="162"/>
        <v>-8.9953167408637711E-3</v>
      </c>
      <c r="O525" s="1">
        <f t="shared" si="163"/>
        <v>-92.640618846632194</v>
      </c>
      <c r="P525" s="1">
        <f t="shared" si="164"/>
        <v>7.5790177012447002E-2</v>
      </c>
      <c r="Q525" s="1">
        <f t="shared" si="170"/>
        <v>3.7258855883237317E-2</v>
      </c>
      <c r="R525" s="1">
        <f t="shared" si="171"/>
        <v>-6.4741985303497147</v>
      </c>
      <c r="S525" s="1">
        <f t="shared" si="172"/>
        <v>-4.4792352336784091</v>
      </c>
      <c r="T525" s="1">
        <f t="shared" si="173"/>
        <v>217.40978742830907</v>
      </c>
      <c r="U525" s="1">
        <f t="shared" si="174"/>
        <v>-487.33244176001762</v>
      </c>
      <c r="V525" s="1">
        <f t="shared" si="175"/>
        <v>1.917613382292243E-2</v>
      </c>
      <c r="Y525" s="20">
        <f>+$Z$20*SIGN(SOI!A524)*(ABS(SOI!A524))^$Y$2</f>
        <v>-0.4242640177591282</v>
      </c>
      <c r="Z525" s="20">
        <f t="shared" si="178"/>
        <v>-0.49136854047061701</v>
      </c>
      <c r="AA525" s="19">
        <f>+SIN((AVERAGE(H521:H532)+AVERAGE(H525:H528)/4)*($AA$19+AA524*$AA$18*AVERAGE(G521:G532))*$Y$20+$AA$17) - SIN($AA$17)</f>
        <v>-1.1118144932579055</v>
      </c>
      <c r="AB525" s="19">
        <f>+SIN((AVERAGE(H521:H532)+AVERAGE(H525:H528)*$AB$1)*($AA$19+AB524*$AA$18*AVERAGE(G521:G532))*$Y$20+$AA$17) - SIN($AA$17)+$AB$2</f>
        <v>-1.2351538450376103</v>
      </c>
      <c r="AC525">
        <f t="shared" si="177"/>
        <v>0.3017999999999974</v>
      </c>
      <c r="AD525">
        <f t="shared" si="176"/>
        <v>0.62044595278728853</v>
      </c>
      <c r="AE525">
        <v>1</v>
      </c>
    </row>
    <row r="526" spans="1:31" x14ac:dyDescent="0.25">
      <c r="A526">
        <v>42.000000000000099</v>
      </c>
      <c r="B526" s="2">
        <v>1921.9999999999618</v>
      </c>
      <c r="C526">
        <f>+D526+($D$2+E526+F526)*SOI!A525*IF(B526&gt;$C$18, IF(B526&lt;$C$19,-1,1),1)</f>
        <v>-0.51118104053155389</v>
      </c>
      <c r="D526">
        <f>+$D$3*((1-$D$5)*SOI!D525+$D$5*SOI!D524) +   $D$4*((1-$D$5)*SOI!E525+$D$5*SOI!E524)</f>
        <v>0</v>
      </c>
      <c r="E526">
        <f t="shared" si="158"/>
        <v>-3.5032228219373565</v>
      </c>
      <c r="F526">
        <f t="shared" si="165"/>
        <v>4.4498543784772711</v>
      </c>
      <c r="G526">
        <f t="shared" si="166"/>
        <v>0.9466315565399146</v>
      </c>
      <c r="H526" s="21">
        <f t="shared" si="167"/>
        <v>-0.44946994588555839</v>
      </c>
      <c r="I526" s="37">
        <f t="shared" si="159"/>
        <v>1.0941824551544665</v>
      </c>
      <c r="J526" s="1">
        <f t="shared" si="168"/>
        <v>-22.977573053998899</v>
      </c>
      <c r="K526" s="1">
        <f t="shared" si="169"/>
        <v>28.242359538035473</v>
      </c>
      <c r="L526" s="1">
        <f t="shared" si="160"/>
        <v>0.81865393189496982</v>
      </c>
      <c r="M526" s="1">
        <f t="shared" si="161"/>
        <v>147.51078888627728</v>
      </c>
      <c r="N526" s="1">
        <f t="shared" si="162"/>
        <v>-2.6627332843712379</v>
      </c>
      <c r="O526" s="1">
        <f t="shared" si="163"/>
        <v>1.1636813582558738</v>
      </c>
      <c r="P526" s="1">
        <f t="shared" si="164"/>
        <v>-0.7968299702750633</v>
      </c>
      <c r="Q526" s="1">
        <f t="shared" si="170"/>
        <v>-196.56767293562041</v>
      </c>
      <c r="R526" s="1">
        <f t="shared" si="171"/>
        <v>64.230073356449509</v>
      </c>
      <c r="S526" s="1">
        <f t="shared" si="172"/>
        <v>-2.4933595012954375</v>
      </c>
      <c r="T526" s="1">
        <f t="shared" si="173"/>
        <v>10.009492455709722</v>
      </c>
      <c r="U526" s="1">
        <f t="shared" si="174"/>
        <v>9.6349149633541611</v>
      </c>
      <c r="V526" s="1">
        <f t="shared" si="175"/>
        <v>-59.679475493848336</v>
      </c>
      <c r="Y526" s="20">
        <f>+$Z$20*SIGN(SOI!A525)*(ABS(SOI!A525))^$Y$2</f>
        <v>-0.4409081066285655</v>
      </c>
      <c r="Z526" s="20">
        <f t="shared" si="178"/>
        <v>-0.3413057099698274</v>
      </c>
      <c r="AA526" s="19">
        <f>+SIN((AVERAGE(H522:H533)+AVERAGE(H526:H529)/4)*($AA$19+AA525*$AA$18*AVERAGE(G522:G533))*$Y$20+$AA$17) - SIN($AA$17)</f>
        <v>-1.2328808393402173</v>
      </c>
      <c r="AB526" s="19">
        <f>+SIN((AVERAGE(H522:H533)+AVERAGE(H526:H529)*$AB$1)*($AA$19+AB525*$AA$18*AVERAGE(G522:G533))*$Y$20+$AA$17) - SIN($AA$17)+$AB$2</f>
        <v>-1.2022873832228556</v>
      </c>
      <c r="AC526">
        <f t="shared" si="177"/>
        <v>0.30239999999999739</v>
      </c>
      <c r="AD526">
        <f t="shared" si="176"/>
        <v>0.89157512937038996</v>
      </c>
      <c r="AE526">
        <v>1</v>
      </c>
    </row>
    <row r="527" spans="1:31" x14ac:dyDescent="0.25">
      <c r="A527">
        <v>42.083333333333435</v>
      </c>
      <c r="B527" s="2">
        <v>1922.0833333332951</v>
      </c>
      <c r="C527">
        <f>+D527+($D$2+E527+F527)*SOI!A526*IF(B527&gt;$C$18, IF(B527&lt;$C$19,-1,1),1)</f>
        <v>-1.975794869710896</v>
      </c>
      <c r="D527">
        <f>+$D$3*((1-$D$5)*SOI!D526+$D$5*SOI!D525) +   $D$4*((1-$D$5)*SOI!E526+$D$5*SOI!E525)</f>
        <v>0</v>
      </c>
      <c r="E527">
        <f t="shared" si="158"/>
        <v>27.992604637090267</v>
      </c>
      <c r="F527">
        <f t="shared" si="165"/>
        <v>0.23303635877967599</v>
      </c>
      <c r="G527">
        <f t="shared" si="166"/>
        <v>28.225640995869941</v>
      </c>
      <c r="H527" s="21">
        <f t="shared" si="167"/>
        <v>0.63397279272404983</v>
      </c>
      <c r="I527" s="37">
        <f t="shared" si="159"/>
        <v>-2.5311499087744003</v>
      </c>
      <c r="J527" s="1">
        <f t="shared" si="168"/>
        <v>2.2554584474095645</v>
      </c>
      <c r="K527" s="1">
        <f t="shared" si="169"/>
        <v>9.85646093460081E-4</v>
      </c>
      <c r="L527" s="1">
        <f t="shared" si="160"/>
        <v>6.2583981711561345E-3</v>
      </c>
      <c r="M527" s="1">
        <f t="shared" si="161"/>
        <v>6.2593082551169585</v>
      </c>
      <c r="N527" s="1">
        <f t="shared" si="162"/>
        <v>-0.1743509650058235</v>
      </c>
      <c r="O527" s="1">
        <f t="shared" si="163"/>
        <v>24.836068979015135</v>
      </c>
      <c r="P527" s="1">
        <f t="shared" si="164"/>
        <v>-1.7044099830657079E-4</v>
      </c>
      <c r="Q527" s="1">
        <f t="shared" si="170"/>
        <v>-0.54614924687908628</v>
      </c>
      <c r="R527" s="1">
        <f t="shared" si="171"/>
        <v>-0.41282480207072836</v>
      </c>
      <c r="S527" s="1">
        <f t="shared" si="172"/>
        <v>0.37766758405114659</v>
      </c>
      <c r="T527" s="1">
        <f t="shared" si="173"/>
        <v>1.6331409744302252</v>
      </c>
      <c r="U527" s="1">
        <f t="shared" si="174"/>
        <v>-4.7674309922648489E-3</v>
      </c>
      <c r="V527" s="1">
        <f t="shared" si="175"/>
        <v>-8.3585336455001985E-4</v>
      </c>
      <c r="Y527" s="20">
        <f>+$Z$20*SIGN(SOI!A526)*(ABS(SOI!A526))^$Y$2</f>
        <v>-0.15874500552178858</v>
      </c>
      <c r="Z527" s="20">
        <f t="shared" si="178"/>
        <v>-0.14331585297714722</v>
      </c>
      <c r="AA527" s="19">
        <f>+SIN((AVERAGE(H523:H534)+AVERAGE(H527:H530)/4)*($AA$19+AA526*$AA$18*AVERAGE(G523:G534))*$Y$20+$AA$17) - SIN($AA$17)</f>
        <v>-1.1265575494552804</v>
      </c>
      <c r="AB527" s="19">
        <f>+SIN((AVERAGE(H523:H534)+AVERAGE(H527:H530)*$AB$1)*($AA$19+AB526*$AA$18*AVERAGE(G523:G534))*$Y$20+$AA$17) - SIN($AA$17)+$AB$2</f>
        <v>-1.0916287034097931</v>
      </c>
      <c r="AC527">
        <f t="shared" si="177"/>
        <v>0.30299999999999738</v>
      </c>
      <c r="AD527">
        <f t="shared" si="176"/>
        <v>0.9832416964781332</v>
      </c>
      <c r="AE527">
        <v>1</v>
      </c>
    </row>
    <row r="528" spans="1:31" x14ac:dyDescent="0.25">
      <c r="A528">
        <v>42.166666666666771</v>
      </c>
      <c r="B528" s="2">
        <v>1922.1666666666283</v>
      </c>
      <c r="C528">
        <f>+D528+($D$2+E528+F528)*SOI!A527*IF(B528&gt;$C$18, IF(B528&lt;$C$19,-1,1),1)</f>
        <v>0.29165073698450755</v>
      </c>
      <c r="D528">
        <f>+$D$3*((1-$D$5)*SOI!D527+$D$5*SOI!D526) +   $D$4*((1-$D$5)*SOI!E527+$D$5*SOI!E526)</f>
        <v>0</v>
      </c>
      <c r="E528">
        <f t="shared" si="158"/>
        <v>4.8302712590775272</v>
      </c>
      <c r="F528">
        <f t="shared" si="165"/>
        <v>-1.1846370467711829</v>
      </c>
      <c r="G528">
        <f t="shared" si="166"/>
        <v>3.6456342123063443</v>
      </c>
      <c r="H528" s="21">
        <f t="shared" si="167"/>
        <v>-0.28335327574631614</v>
      </c>
      <c r="I528" s="37">
        <f t="shared" si="159"/>
        <v>3.3049945544670924</v>
      </c>
      <c r="J528" s="1">
        <f t="shared" si="168"/>
        <v>4.6612526560492205</v>
      </c>
      <c r="K528" s="1">
        <f t="shared" si="169"/>
        <v>4.3706962383708943</v>
      </c>
      <c r="L528" s="1">
        <f t="shared" si="160"/>
        <v>-0.52468540211374659</v>
      </c>
      <c r="M528" s="1">
        <f t="shared" si="161"/>
        <v>-9.9069796836592126</v>
      </c>
      <c r="N528" s="1">
        <f t="shared" si="162"/>
        <v>0.85939368603608945</v>
      </c>
      <c r="O528" s="1">
        <f t="shared" si="163"/>
        <v>0.86859564272891343</v>
      </c>
      <c r="P528" s="1">
        <f t="shared" si="164"/>
        <v>0.25777043742113487</v>
      </c>
      <c r="Q528" s="1">
        <f t="shared" si="170"/>
        <v>-4.2608287021496194</v>
      </c>
      <c r="R528" s="1">
        <f t="shared" si="171"/>
        <v>4.2053427479202385</v>
      </c>
      <c r="S528" s="1">
        <f t="shared" si="172"/>
        <v>2.4306945890052609</v>
      </c>
      <c r="T528" s="1">
        <f t="shared" si="173"/>
        <v>-4.788442262133402</v>
      </c>
      <c r="U528" s="1">
        <f t="shared" si="174"/>
        <v>-9.4144799671568276</v>
      </c>
      <c r="V528" s="1">
        <f t="shared" si="175"/>
        <v>-6.2309883221018421</v>
      </c>
      <c r="Y528" s="20">
        <f>+$Z$20*SIGN(SOI!A527)*(ABS(SOI!A527))^$Y$2</f>
        <v>0.16970555321891248</v>
      </c>
      <c r="Z528" s="20">
        <f t="shared" si="178"/>
        <v>-0.14331585297714719</v>
      </c>
      <c r="AA528" s="19">
        <f>+SIN((AVERAGE(H524:H535)+AVERAGE(H528:H531)/4)*($AA$19+AA527*$AA$18*AVERAGE(G524:G535))*$Y$20+$AA$17) - SIN($AA$17)</f>
        <v>-1.1268784785941297</v>
      </c>
      <c r="AB528" s="19">
        <f>+SIN((AVERAGE(H524:H535)+AVERAGE(H528:H531)*$AB$1)*($AA$19+AB527*$AA$18*AVERAGE(G524:G535))*$Y$20+$AA$17) - SIN($AA$17)+$AB$2</f>
        <v>-1.1047854489059747</v>
      </c>
      <c r="AC528">
        <f t="shared" si="177"/>
        <v>0.30359999999999737</v>
      </c>
      <c r="AD528">
        <f t="shared" si="176"/>
        <v>0.98356262561698249</v>
      </c>
      <c r="AE528">
        <v>1</v>
      </c>
    </row>
    <row r="529" spans="1:31" x14ac:dyDescent="0.25">
      <c r="A529">
        <v>42.250000000000107</v>
      </c>
      <c r="B529" s="2">
        <v>1922.2499999999616</v>
      </c>
      <c r="C529">
        <f>+D529+($D$2+E529+F529)*SOI!A528*IF(B529&gt;$C$18, IF(B529&lt;$C$19,-1,1),1)</f>
        <v>-8.8059491113056225</v>
      </c>
      <c r="D529">
        <f>+$D$3*((1-$D$5)*SOI!D528+$D$5*SOI!D527) +   $D$4*((1-$D$5)*SOI!E528+$D$5*SOI!E527)</f>
        <v>0</v>
      </c>
      <c r="E529">
        <f t="shared" si="158"/>
        <v>16.259671278873377</v>
      </c>
      <c r="F529">
        <f t="shared" si="165"/>
        <v>4.7641890211106874E-2</v>
      </c>
      <c r="G529">
        <f t="shared" si="166"/>
        <v>16.307313169084484</v>
      </c>
      <c r="H529" s="21">
        <f t="shared" si="167"/>
        <v>0.54641631836317395</v>
      </c>
      <c r="I529" s="37">
        <f t="shared" si="159"/>
        <v>20.243855033160983</v>
      </c>
      <c r="J529" s="1">
        <f t="shared" si="168"/>
        <v>1.9036198776281759</v>
      </c>
      <c r="K529" s="1">
        <f t="shared" si="169"/>
        <v>1.7505797063402027E-2</v>
      </c>
      <c r="L529" s="1">
        <f t="shared" si="160"/>
        <v>3.5060360804584474E-2</v>
      </c>
      <c r="M529" s="1">
        <f t="shared" si="161"/>
        <v>-0.6605358434021561</v>
      </c>
      <c r="N529" s="1">
        <f t="shared" si="162"/>
        <v>-5.9965238056468697E-3</v>
      </c>
      <c r="O529" s="1">
        <f t="shared" si="163"/>
        <v>0.58562427874547085</v>
      </c>
      <c r="P529" s="1">
        <f t="shared" si="164"/>
        <v>-2.2916355308095361E-2</v>
      </c>
      <c r="Q529" s="1">
        <f t="shared" si="170"/>
        <v>1.9822416403331004E-3</v>
      </c>
      <c r="R529" s="1">
        <f t="shared" si="171"/>
        <v>-1.198357473334947E-2</v>
      </c>
      <c r="S529" s="1">
        <f t="shared" si="172"/>
        <v>-0.10388677587077504</v>
      </c>
      <c r="T529" s="1">
        <f t="shared" si="173"/>
        <v>0.21573126090729661</v>
      </c>
      <c r="U529" s="1">
        <f t="shared" si="174"/>
        <v>5.1266213841253849</v>
      </c>
      <c r="V529" s="1">
        <f t="shared" si="175"/>
        <v>-3.8652427969187802E-3</v>
      </c>
      <c r="Y529" s="20">
        <f>+$Z$20*SIGN(SOI!A528)*(ABS(SOI!A528))^$Y$2</f>
        <v>-0.4409081066285655</v>
      </c>
      <c r="Z529" s="20">
        <f t="shared" si="178"/>
        <v>3.4074394499997904E-3</v>
      </c>
      <c r="AA529" s="19">
        <f>+SIN((AVERAGE(H525:H536)+AVERAGE(H529:H532)/4)*($AA$19+AA528*$AA$18*AVERAGE(G525:G536))*$Y$20+$AA$17) - SIN($AA$17)</f>
        <v>-0.76779832837938355</v>
      </c>
      <c r="AB529" s="19">
        <f>+SIN((AVERAGE(H525:H536)+AVERAGE(H529:H532)*$AB$1)*($AA$19+AB528*$AA$18*AVERAGE(G525:G536))*$Y$20+$AA$17) - SIN($AA$17)+$AB$2</f>
        <v>-0.716587346420551</v>
      </c>
      <c r="AC529">
        <f t="shared" si="177"/>
        <v>0.30419999999999736</v>
      </c>
      <c r="AD529">
        <f t="shared" si="176"/>
        <v>0.77120576782938333</v>
      </c>
      <c r="AE529">
        <v>1</v>
      </c>
    </row>
    <row r="530" spans="1:31" x14ac:dyDescent="0.25">
      <c r="A530">
        <v>42.333333333333442</v>
      </c>
      <c r="B530" s="2">
        <v>1922.3333333332948</v>
      </c>
      <c r="C530">
        <f>+D530+($D$2+E530+F530)*SOI!A529*IF(B530&gt;$C$18, IF(B530&lt;$C$19,-1,1),1)</f>
        <v>-0.70150049926257718</v>
      </c>
      <c r="D530">
        <f>+$D$3*((1-$D$5)*SOI!D529+$D$5*SOI!D528) +   $D$4*((1-$D$5)*SOI!E529+$D$5*SOI!E528)</f>
        <v>0</v>
      </c>
      <c r="E530">
        <f t="shared" si="158"/>
        <v>-2.0891291759367778</v>
      </c>
      <c r="F530">
        <f t="shared" si="165"/>
        <v>-1.0995094570749362</v>
      </c>
      <c r="G530">
        <f t="shared" si="166"/>
        <v>-3.1886386330117142</v>
      </c>
      <c r="H530" s="21">
        <f t="shared" si="167"/>
        <v>0.8699820876519383</v>
      </c>
      <c r="I530" s="37">
        <f t="shared" si="159"/>
        <v>-2.7777886071155562</v>
      </c>
      <c r="J530" s="1">
        <f t="shared" si="168"/>
        <v>12.575295567859813</v>
      </c>
      <c r="K530" s="1">
        <f t="shared" si="169"/>
        <v>-11.398500125099419</v>
      </c>
      <c r="L530" s="1">
        <f t="shared" si="160"/>
        <v>-0.31801395496666812</v>
      </c>
      <c r="M530" s="1">
        <f t="shared" si="161"/>
        <v>31.800092691879346</v>
      </c>
      <c r="N530" s="1">
        <f t="shared" si="162"/>
        <v>-0.43792716150152056</v>
      </c>
      <c r="O530" s="1">
        <f t="shared" si="163"/>
        <v>-2.0145028675273733</v>
      </c>
      <c r="P530" s="1">
        <f t="shared" si="164"/>
        <v>0.47822552488307596</v>
      </c>
      <c r="Q530" s="1">
        <f t="shared" si="170"/>
        <v>-6.9693281187044445</v>
      </c>
      <c r="R530" s="1">
        <f t="shared" si="171"/>
        <v>-5.7813156144349405</v>
      </c>
      <c r="S530" s="1">
        <f t="shared" si="172"/>
        <v>1.0410427450214901</v>
      </c>
      <c r="T530" s="1">
        <f t="shared" si="173"/>
        <v>6.7311876099499468</v>
      </c>
      <c r="U530" s="1">
        <f t="shared" si="174"/>
        <v>14.679944840726463</v>
      </c>
      <c r="V530" s="1">
        <f t="shared" si="175"/>
        <v>5.8906918516266984</v>
      </c>
      <c r="Y530" s="20">
        <f>+$Z$20*SIGN(SOI!A529)*(ABS(SOI!A529))^$Y$2</f>
        <v>0.28142487175965242</v>
      </c>
      <c r="Z530" s="20">
        <f t="shared" si="178"/>
        <v>-0.18582605103282637</v>
      </c>
      <c r="AA530" s="19">
        <f>+SIN((AVERAGE(H526:H537)+AVERAGE(H530:H533)/4)*($AA$19+AA529*$AA$18*AVERAGE(G526:G537))*$Y$20+$AA$17) - SIN($AA$17)</f>
        <v>-1.2884145969727698</v>
      </c>
      <c r="AB530" s="19">
        <f>+SIN((AVERAGE(H526:H537)+AVERAGE(H530:H533)*$AB$1)*($AA$19+AB529*$AA$18*AVERAGE(G526:G537))*$Y$20+$AA$17) - SIN($AA$17)+$AB$2</f>
        <v>-1.2863308704015175</v>
      </c>
      <c r="AC530">
        <f t="shared" si="177"/>
        <v>0.30479999999999735</v>
      </c>
      <c r="AD530">
        <f t="shared" si="176"/>
        <v>1.1025885459399434</v>
      </c>
      <c r="AE530">
        <v>1</v>
      </c>
    </row>
    <row r="531" spans="1:31" x14ac:dyDescent="0.25">
      <c r="A531">
        <v>42.416666666666778</v>
      </c>
      <c r="B531" s="2">
        <v>1922.4166666666281</v>
      </c>
      <c r="C531">
        <f>+D531+($D$2+E531+F531)*SOI!A530*IF(B531&gt;$C$18, IF(B531&lt;$C$19,-1,1),1)</f>
        <v>-2.4145057228725451</v>
      </c>
      <c r="D531">
        <f>+$D$3*((1-$D$5)*SOI!D530+$D$5*SOI!D529) +   $D$4*((1-$D$5)*SOI!E530+$D$5*SOI!E529)</f>
        <v>0</v>
      </c>
      <c r="E531">
        <f t="shared" si="158"/>
        <v>5.5135221547244209</v>
      </c>
      <c r="F531">
        <f t="shared" si="165"/>
        <v>-2.6009148195909049E-2</v>
      </c>
      <c r="G531">
        <f t="shared" si="166"/>
        <v>5.4875130065285118</v>
      </c>
      <c r="H531" s="21">
        <f t="shared" si="167"/>
        <v>0.14992426310656801</v>
      </c>
      <c r="I531" s="37">
        <f t="shared" si="159"/>
        <v>1.6111318621996125</v>
      </c>
      <c r="J531" s="1">
        <f t="shared" si="168"/>
        <v>-0.18733771352860693</v>
      </c>
      <c r="K531" s="1">
        <f t="shared" si="169"/>
        <v>1.101317069434207E-5</v>
      </c>
      <c r="L531" s="1">
        <f t="shared" si="160"/>
        <v>-1.8508018990667284E-5</v>
      </c>
      <c r="M531" s="1">
        <f t="shared" si="161"/>
        <v>0.81677701110250989</v>
      </c>
      <c r="N531" s="1">
        <f t="shared" si="162"/>
        <v>-2.6652855441474825E-2</v>
      </c>
      <c r="O531" s="1">
        <f t="shared" si="163"/>
        <v>5.3735336439814123</v>
      </c>
      <c r="P531" s="1">
        <f t="shared" si="164"/>
        <v>2.9764019039413146E-3</v>
      </c>
      <c r="Q531" s="1">
        <f t="shared" si="170"/>
        <v>-1.089451479769812E-2</v>
      </c>
      <c r="R531" s="1">
        <f t="shared" si="171"/>
        <v>5.2417409561464207E-3</v>
      </c>
      <c r="S531" s="1">
        <f t="shared" si="172"/>
        <v>-3.6748728538456982E-2</v>
      </c>
      <c r="T531" s="1">
        <f t="shared" si="173"/>
        <v>-1.0449548745187886E-3</v>
      </c>
      <c r="U531" s="1">
        <f t="shared" si="174"/>
        <v>-5.2992589140726479E-2</v>
      </c>
      <c r="V531" s="1">
        <f t="shared" si="175"/>
        <v>2.2313463545560242E-3</v>
      </c>
      <c r="Y531" s="20">
        <f>+$Z$20*SIGN(SOI!A530)*(ABS(SOI!A530))^$Y$2</f>
        <v>-0.39799491822956612</v>
      </c>
      <c r="Z531" s="20">
        <f t="shared" si="178"/>
        <v>-0.17152165489982663</v>
      </c>
      <c r="AA531" s="19">
        <f>+SIN((AVERAGE(H527:H538)+AVERAGE(H531:H534)/4)*($AA$19+AA530*$AA$18*AVERAGE(G527:G538))*$Y$20+$AA$17) - SIN($AA$17)</f>
        <v>-1.2029154001538018</v>
      </c>
      <c r="AB531" s="19">
        <f>+SIN((AVERAGE(H527:H538)+AVERAGE(H531:H534)*$AB$1)*($AA$19+AB530*$AA$18*AVERAGE(G527:G538))*$Y$20+$AA$17) - SIN($AA$17)+$AB$2</f>
        <v>-1.1097820247105767</v>
      </c>
      <c r="AC531">
        <f t="shared" si="177"/>
        <v>0.30539999999999734</v>
      </c>
      <c r="AD531">
        <f t="shared" si="176"/>
        <v>1.0313937452539752</v>
      </c>
      <c r="AE531">
        <v>1</v>
      </c>
    </row>
    <row r="532" spans="1:31" x14ac:dyDescent="0.25">
      <c r="A532">
        <v>42.500000000000114</v>
      </c>
      <c r="B532" s="2">
        <v>1922.4999999999613</v>
      </c>
      <c r="C532">
        <f>+D532+($D$2+E532+F532)*SOI!A531*IF(B532&gt;$C$18, IF(B532&lt;$C$19,-1,1),1)</f>
        <v>5.5375793945845961</v>
      </c>
      <c r="D532">
        <f>+$D$3*((1-$D$5)*SOI!D531+$D$5*SOI!D530) +   $D$4*((1-$D$5)*SOI!E531+$D$5*SOI!E530)</f>
        <v>0</v>
      </c>
      <c r="E532">
        <f t="shared" si="158"/>
        <v>-12.468834602883376</v>
      </c>
      <c r="F532">
        <f t="shared" si="165"/>
        <v>-0.11657311208161381</v>
      </c>
      <c r="G532">
        <f t="shared" si="166"/>
        <v>-12.58540771496499</v>
      </c>
      <c r="H532" s="21">
        <f t="shared" si="167"/>
        <v>6.0708002311153177E-2</v>
      </c>
      <c r="I532" s="37">
        <f t="shared" si="159"/>
        <v>7.6873775897853553</v>
      </c>
      <c r="J532" s="1">
        <f t="shared" si="168"/>
        <v>-3.0011858989728037</v>
      </c>
      <c r="K532" s="1">
        <f t="shared" si="169"/>
        <v>-1.9013437424773075E-2</v>
      </c>
      <c r="L532" s="1">
        <f t="shared" si="160"/>
        <v>-4.0174764454899259E-2</v>
      </c>
      <c r="M532" s="1">
        <f t="shared" si="161"/>
        <v>2.7423574428429429</v>
      </c>
      <c r="N532" s="1">
        <f t="shared" si="162"/>
        <v>-8.4448233168403775E-2</v>
      </c>
      <c r="O532" s="1">
        <f t="shared" si="163"/>
        <v>-6.3701534282337127</v>
      </c>
      <c r="P532" s="1">
        <f t="shared" si="164"/>
        <v>1.9969009332011685E-3</v>
      </c>
      <c r="Q532" s="1">
        <f t="shared" si="170"/>
        <v>-0.11589782131573384</v>
      </c>
      <c r="R532" s="1">
        <f t="shared" si="171"/>
        <v>0.26606641647819779</v>
      </c>
      <c r="S532" s="1">
        <f t="shared" si="172"/>
        <v>-0.55556677879770522</v>
      </c>
      <c r="T532" s="1">
        <f t="shared" si="173"/>
        <v>2.6889384371579728</v>
      </c>
      <c r="U532" s="1">
        <f t="shared" si="174"/>
        <v>-0.16963958922403813</v>
      </c>
      <c r="V532" s="1">
        <f t="shared" si="175"/>
        <v>4.7432799520581697E-3</v>
      </c>
      <c r="Y532" s="20">
        <f>+$Z$20*SIGN(SOI!A531)*(ABS(SOI!A531))^$Y$2</f>
        <v>-0.39799491822956612</v>
      </c>
      <c r="Z532" s="20">
        <f t="shared" si="178"/>
        <v>-0.44196515520892721</v>
      </c>
      <c r="AA532" s="19">
        <f>+SIN((AVERAGE(H528:H539)+AVERAGE(H532:H535)/4)*($AA$19+AA531*$AA$18*AVERAGE(G528:G539))*$Y$20+$AA$17) - SIN($AA$17)</f>
        <v>-1.2886216827302945</v>
      </c>
      <c r="AB532" s="19">
        <f>+SIN((AVERAGE(H528:H539)+AVERAGE(H532:H535)*$AB$1)*($AA$19+AB531*$AA$18*AVERAGE(G528:G539))*$Y$20+$AA$17) - SIN($AA$17)+$AB$2</f>
        <v>-1.2807801109446595</v>
      </c>
      <c r="AC532">
        <f t="shared" si="177"/>
        <v>0.30599999999999733</v>
      </c>
      <c r="AD532">
        <f t="shared" si="176"/>
        <v>0.84665652752136733</v>
      </c>
      <c r="AE532">
        <v>1</v>
      </c>
    </row>
    <row r="533" spans="1:31" x14ac:dyDescent="0.25">
      <c r="A533">
        <v>42.583333333333449</v>
      </c>
      <c r="B533" s="2">
        <v>1922.5833333332946</v>
      </c>
      <c r="C533">
        <f>+D533+($D$2+E533+F533)*SOI!A532*IF(B533&gt;$C$18, IF(B533&lt;$C$19,-1,1),1)</f>
        <v>2.8288102848333674</v>
      </c>
      <c r="D533">
        <f>+$D$3*((1-$D$5)*SOI!D532+$D$5*SOI!D531) +   $D$4*((1-$D$5)*SOI!E532+$D$5*SOI!E531)</f>
        <v>0</v>
      </c>
      <c r="E533">
        <f t="shared" si="158"/>
        <v>-3.6480552376735744</v>
      </c>
      <c r="F533">
        <f t="shared" si="165"/>
        <v>2.1375385323103568E-2</v>
      </c>
      <c r="G533">
        <f t="shared" si="166"/>
        <v>-3.6266798523504709</v>
      </c>
      <c r="H533" s="21">
        <f t="shared" si="167"/>
        <v>9.324084418871055E-2</v>
      </c>
      <c r="I533" s="37">
        <f t="shared" si="159"/>
        <v>4.3473843239333263</v>
      </c>
      <c r="J533" s="1">
        <f t="shared" si="168"/>
        <v>4.6749717404927039E-2</v>
      </c>
      <c r="K533" s="1">
        <f t="shared" si="169"/>
        <v>-8.1906444196256598E-5</v>
      </c>
      <c r="L533" s="1">
        <f t="shared" si="160"/>
        <v>1.3755080897676436E-2</v>
      </c>
      <c r="M533" s="1">
        <f t="shared" si="161"/>
        <v>-7.5537104215342904E-2</v>
      </c>
      <c r="N533" s="1">
        <f t="shared" si="162"/>
        <v>1.1301558408418136E-2</v>
      </c>
      <c r="O533" s="1">
        <f t="shared" si="163"/>
        <v>-2.4871549226463601E-2</v>
      </c>
      <c r="P533" s="1">
        <f t="shared" si="164"/>
        <v>-6.4350392097829107E-3</v>
      </c>
      <c r="Q533" s="1">
        <f t="shared" si="170"/>
        <v>-4.2722760767578672E-4</v>
      </c>
      <c r="R533" s="1">
        <f t="shared" si="171"/>
        <v>5.546562604689506E-4</v>
      </c>
      <c r="S533" s="1">
        <f t="shared" si="172"/>
        <v>4.2046887827374674E-2</v>
      </c>
      <c r="T533" s="1">
        <f t="shared" si="173"/>
        <v>-3.5945424290595484E-3</v>
      </c>
      <c r="U533" s="1">
        <f t="shared" si="174"/>
        <v>0.30915175154414076</v>
      </c>
      <c r="V533" s="1">
        <f t="shared" si="175"/>
        <v>2.0456022917159106E-3</v>
      </c>
      <c r="Y533" s="20">
        <f>+$Z$20*SIGN(SOI!A532)*(ABS(SOI!A532))^$Y$2</f>
        <v>-0.52990562916764949</v>
      </c>
      <c r="Z533" s="20">
        <f t="shared" si="178"/>
        <v>-0.43258844185624407</v>
      </c>
      <c r="AA533" s="19">
        <f>+SIN((AVERAGE(H529:H540)+AVERAGE(H533:H536)/4)*($AA$19+AA532*$AA$18*AVERAGE(G529:G540))*$Y$20+$AA$17) - SIN($AA$17)</f>
        <v>-1.2382349019973085</v>
      </c>
      <c r="AB533" s="19">
        <f>+SIN((AVERAGE(H529:H540)+AVERAGE(H533:H536)*$AB$1)*($AA$19+AB532*$AA$18*AVERAGE(G529:G540))*$Y$20+$AA$17) - SIN($AA$17)+$AB$2</f>
        <v>-1.2689539792355833</v>
      </c>
      <c r="AC533">
        <f t="shared" si="177"/>
        <v>0.30659999999999732</v>
      </c>
      <c r="AD533">
        <f t="shared" si="176"/>
        <v>0.80564646014106445</v>
      </c>
      <c r="AE533">
        <v>1</v>
      </c>
    </row>
    <row r="534" spans="1:31" x14ac:dyDescent="0.25">
      <c r="A534">
        <v>42.666666666666785</v>
      </c>
      <c r="B534" s="2">
        <v>1922.6666666666279</v>
      </c>
      <c r="C534">
        <f>+D534+($D$2+E534+F534)*SOI!A533*IF(B534&gt;$C$18, IF(B534&lt;$C$19,-1,1),1)</f>
        <v>9.3431668709584113</v>
      </c>
      <c r="D534">
        <f>+$D$3*((1-$D$5)*SOI!D533+$D$5*SOI!D532) +   $D$4*((1-$D$5)*SOI!E533+$D$5*SOI!E532)</f>
        <v>0</v>
      </c>
      <c r="E534">
        <f t="shared" ref="E534:E597" si="179">$E$3*COS(2*PI()*(A534+$E$2)/$H$3)+$E$4*COS(2*PI()*(A534+$E$2)/$H$4)+$E$5*COS(2*PI()*(A534+$E$2)/$H$5)+$E$6*COS(2*PI()/$H$6*(A534+$E$2))+$E$7*COS(2*PI()/$H$7*(A534+$E$2))+$E$8*COS(2*PI()/$H$8*(A534+$E$2))+$E$9*COS(2*PI()/$H$9*(A534+$E$2))+$E$10*COS(2*PI()/$H$10*(A534+$E$2))+$E$11*COS(2*PI()/$H$11*(A534+$E$2))+$E$12*COS(2*PI()/$H$12*(A534+$E$2))+$E$13*COS(2*PI()/$H$13*(A534+$E$2))+$E$14*COS(2*PI()/$H$14*(A534+$E$2))+$E$15*COS(2*PI()/$H$15*(A534+$E$2))+$E$16*COS(2*PI()/$H$16*(A534+$E$2))+$E$17*COS(2*PI()/$H$17*(A534+$E$2))</f>
        <v>-23.521661676504806</v>
      </c>
      <c r="F534">
        <f t="shared" si="165"/>
        <v>-1.0656195628594305</v>
      </c>
      <c r="G534">
        <f t="shared" si="166"/>
        <v>-24.587281239364238</v>
      </c>
      <c r="H534" s="21">
        <f t="shared" si="167"/>
        <v>-2.4371104651384918</v>
      </c>
      <c r="I534" s="37">
        <f t="shared" ref="I534:I597" si="180">+(I$3*$E534+I$5*$F534)*COS(2*PI()*$A534*$A$9+I$4)</f>
        <v>27.554197587631805</v>
      </c>
      <c r="J534" s="1">
        <f t="shared" si="168"/>
        <v>72.360689869576788</v>
      </c>
      <c r="K534" s="1">
        <f t="shared" si="169"/>
        <v>-75.80468180042439</v>
      </c>
      <c r="L534" s="1">
        <f t="shared" ref="L534:L597" si="181">+(L$3*$E534+L$5*$F534)*COS(2*PI()*$A534*$A$9+L$4)^2</f>
        <v>-0.42838352769935523</v>
      </c>
      <c r="M534" s="1">
        <f t="shared" ref="M534:M597" si="182">+(M$3*$E534+M$5*$F534)*COS(2*PI()*$A534*$A$7+M$4)</f>
        <v>-18.446938807147287</v>
      </c>
      <c r="N534" s="1">
        <f t="shared" ref="N534:N597" si="183">+(N$3*$E534+N$5*$F534)*COS(2*PI()*$A534*$A$8+N$4)</f>
        <v>0.1767265543537456</v>
      </c>
      <c r="O534" s="1">
        <f t="shared" ref="O534:O597" si="184">+(O$3*$E534+O$5*$F534)*COS(2*PI()*$A534*$A$8+O$4)^2</f>
        <v>-8.4839571722697436</v>
      </c>
      <c r="P534" s="1">
        <f t="shared" ref="P534:P597" si="185">+(P$3*$E534+P$5*$F534)*COS(2*PI()*$A534*$A$7+P$4)^2</f>
        <v>0.56061396346142134</v>
      </c>
      <c r="Q534" s="1">
        <f t="shared" si="170"/>
        <v>-1.6314988080776576</v>
      </c>
      <c r="R534" s="1">
        <f t="shared" si="171"/>
        <v>13.424901384376962</v>
      </c>
      <c r="S534" s="1">
        <f t="shared" si="172"/>
        <v>4.1673220674630844</v>
      </c>
      <c r="T534" s="1">
        <f t="shared" si="173"/>
        <v>38.186412339850776</v>
      </c>
      <c r="U534" s="1">
        <f t="shared" si="174"/>
        <v>-170.70418087865318</v>
      </c>
      <c r="V534" s="1">
        <f t="shared" si="175"/>
        <v>-2.7867460293675514</v>
      </c>
      <c r="Y534" s="20">
        <f>+$Z$20*SIGN(SOI!A533)*(ABS(SOI!A533))^$Y$2</f>
        <v>-0.36986477817151658</v>
      </c>
      <c r="Z534" s="20">
        <f t="shared" si="178"/>
        <v>-0.40190383558286297</v>
      </c>
      <c r="AA534" s="19">
        <f>+SIN((AVERAGE(H530:H541)+AVERAGE(H534:H537)/4)*($AA$19+AA533*$AA$18*AVERAGE(G530:G541))*$Y$20+$AA$17) - SIN($AA$17)</f>
        <v>-0.43117347638985681</v>
      </c>
      <c r="AB534" s="19">
        <f>+SIN((AVERAGE(H530:H541)+AVERAGE(H534:H537)*$AB$1)*($AA$19+AB533*$AA$18*AVERAGE(G530:G541))*$Y$20+$AA$17) - SIN($AA$17)+$AB$2</f>
        <v>-1.2429331466929912</v>
      </c>
      <c r="AC534">
        <f t="shared" si="177"/>
        <v>0.30719999999999731</v>
      </c>
      <c r="AD534">
        <f t="shared" si="176"/>
        <v>2.9269640806993846E-2</v>
      </c>
      <c r="AE534">
        <v>1</v>
      </c>
    </row>
    <row r="535" spans="1:31" x14ac:dyDescent="0.25">
      <c r="A535">
        <v>42.750000000000121</v>
      </c>
      <c r="B535" s="2">
        <v>1922.7499999999611</v>
      </c>
      <c r="C535">
        <f>+D535+($D$2+E535+F535)*SOI!A534*IF(B535&gt;$C$18, IF(B535&lt;$C$19,-1,1),1)</f>
        <v>1.7206323936622414</v>
      </c>
      <c r="D535">
        <f>+$D$3*((1-$D$5)*SOI!D534+$D$5*SOI!D533) +   $D$4*((1-$D$5)*SOI!E534+$D$5*SOI!E533)</f>
        <v>0</v>
      </c>
      <c r="E535">
        <f t="shared" si="179"/>
        <v>-6.5637125602322044</v>
      </c>
      <c r="F535">
        <f t="shared" ref="F535:F598" si="186">$F$3*COS(2*PI()*(B535+$F$2)/$G$3)+$F$4*COS(2*PI()*(B535+$F$2)/$G$4)+$F$5*COS(2*PI()*(B535+$F$2)/$G$5)+$F$6*COS(2*PI()/$G$6*(B535+$F$2))+$F$7*COS(2*PI()/$G$7*(B535+$F$2))+$F$8*COS(2*PI()/$G$8*(B535+$F$2))+$F$9*COS(2*PI()/$G$9*(B535+$F$2))+$F$10*COS(2*PI()/$G$10*(B535+$F$2))+$F$11*COS(2*PI()/$G$11*(B535+$F$2))+$F$12*COS(2*PI()/$G$12*(B535+$F$2))+$F$13*COS(2*PI()/$G$13*(B535+$F$2))+$F$14*COS(2*PI()/$G$14*(B535+$F$2))+$F$15*COS(2*PI()/$G$15*(B535+$F$2))</f>
        <v>-5.4104338468723867E-2</v>
      </c>
      <c r="G535">
        <f t="shared" ref="G535:G598" si="187">+E535+F535</f>
        <v>-6.6178168987009283</v>
      </c>
      <c r="H535" s="21">
        <f t="shared" ref="H535:H598" si="188">+$H$19*SUM(I535:V535)</f>
        <v>-8.8912087888369684E-2</v>
      </c>
      <c r="I535" s="37">
        <f t="shared" si="180"/>
        <v>3.2169716749654342</v>
      </c>
      <c r="J535" s="1">
        <f t="shared" ref="J535:J598" si="189">+(J$3)*I535*M535</f>
        <v>0.78556418881978007</v>
      </c>
      <c r="K535" s="1">
        <f t="shared" ref="K535:K598" si="190">+(K$3)*L535*P535*O535</f>
        <v>-2.8921912526850384E-3</v>
      </c>
      <c r="L535" s="1">
        <f t="shared" si="181"/>
        <v>-6.3833638788501879E-4</v>
      </c>
      <c r="M535" s="1">
        <f t="shared" si="182"/>
        <v>-1.7153147297969102</v>
      </c>
      <c r="N535" s="1">
        <f t="shared" si="183"/>
        <v>3.2120985367664535E-2</v>
      </c>
      <c r="O535" s="1">
        <f t="shared" si="184"/>
        <v>-6.193154451993796</v>
      </c>
      <c r="P535" s="1">
        <f t="shared" si="185"/>
        <v>1.9663671371221391E-2</v>
      </c>
      <c r="Q535" s="1">
        <f t="shared" ref="Q535:Q598" si="191">+(Q$3)*M535*N535</f>
        <v>-2.7573590417940802E-2</v>
      </c>
      <c r="R535" s="1">
        <f t="shared" ref="R535:R598" si="192">+(R$3)*I535*N535*M535</f>
        <v>2.6489705632773447E-2</v>
      </c>
      <c r="S535" s="1">
        <f t="shared" ref="S535:S598" si="193">+(S$3)*I535*N535</f>
        <v>8.8430806106716664E-2</v>
      </c>
      <c r="T535" s="1">
        <f t="shared" ref="T535:T598" si="194">+(T$3)*L535*O535</f>
        <v>4.1537383885324942E-2</v>
      </c>
      <c r="U535" s="1">
        <f t="shared" ref="U535:U598" si="195">+(U$3)*P535*I535</f>
        <v>-0.69904369564256896</v>
      </c>
      <c r="V535" s="1">
        <f t="shared" ref="V535:V598" si="196">+(V$3)*P535*N535</f>
        <v>-1.7765815075612881E-2</v>
      </c>
      <c r="Y535" s="20">
        <f>+$Z$20*SIGN(SOI!A534)*(ABS(SOI!A534))^$Y$2</f>
        <v>-0.30594109940942271</v>
      </c>
      <c r="Z535" s="20">
        <f t="shared" si="178"/>
        <v>-0.33662389052037472</v>
      </c>
      <c r="AA535" s="19">
        <f>+SIN((AVERAGE(H531:H542)+AVERAGE(H535:H538)/4)*($AA$19+AA534*$AA$18*AVERAGE(G531:G542))*$Y$20+$AA$17) - SIN($AA$17)</f>
        <v>-0.54701249588768175</v>
      </c>
      <c r="AB535" s="19">
        <f>+SIN((AVERAGE(H531:H542)+AVERAGE(H535:H538)*$AB$1)*($AA$19+AB534*$AA$18*AVERAGE(G531:G542))*$Y$20+$AA$17) - SIN($AA$17)+$AB$2</f>
        <v>-1.2557275456196366</v>
      </c>
      <c r="AC535">
        <f t="shared" si="177"/>
        <v>0.3077999999999973</v>
      </c>
      <c r="AD535">
        <f t="shared" si="176"/>
        <v>0.21038860536730702</v>
      </c>
      <c r="AE535">
        <v>1</v>
      </c>
    </row>
    <row r="536" spans="1:31" x14ac:dyDescent="0.25">
      <c r="A536">
        <v>42.833333333333456</v>
      </c>
      <c r="B536" s="2">
        <v>1922.8333333332944</v>
      </c>
      <c r="C536">
        <f>+D536+($D$2+E536+F536)*SOI!A535*IF(B536&gt;$C$18, IF(B536&lt;$C$19,-1,1),1)</f>
        <v>13.143858204086289</v>
      </c>
      <c r="D536">
        <f>+$D$3*((1-$D$5)*SOI!D535+$D$5*SOI!D534) +   $D$4*((1-$D$5)*SOI!E535+$D$5*SOI!E534)</f>
        <v>0</v>
      </c>
      <c r="E536">
        <f t="shared" si="179"/>
        <v>-41.416027394156409</v>
      </c>
      <c r="F536">
        <f t="shared" si="186"/>
        <v>-0.9835151996703253</v>
      </c>
      <c r="G536">
        <f t="shared" si="187"/>
        <v>-42.399542593826737</v>
      </c>
      <c r="H536" s="21">
        <f t="shared" si="188"/>
        <v>-3.6969425334912258</v>
      </c>
      <c r="I536" s="37">
        <f t="shared" si="180"/>
        <v>-17.89197822569243</v>
      </c>
      <c r="J536" s="1">
        <f t="shared" si="189"/>
        <v>-80.256220111761451</v>
      </c>
      <c r="K536" s="1">
        <f t="shared" si="190"/>
        <v>-14.773192101082689</v>
      </c>
      <c r="L536" s="1">
        <f t="shared" si="181"/>
        <v>-0.22461578754932349</v>
      </c>
      <c r="M536" s="1">
        <f t="shared" si="182"/>
        <v>-31.508644293416225</v>
      </c>
      <c r="N536" s="1">
        <f t="shared" si="183"/>
        <v>0.82023019989366541</v>
      </c>
      <c r="O536" s="1">
        <f t="shared" si="184"/>
        <v>-32.342059858643353</v>
      </c>
      <c r="P536" s="1">
        <f t="shared" si="185"/>
        <v>5.4659480837729618E-2</v>
      </c>
      <c r="Q536" s="1">
        <f t="shared" si="191"/>
        <v>-12.933799270308837</v>
      </c>
      <c r="R536" s="1">
        <f t="shared" si="192"/>
        <v>-69.106842819268138</v>
      </c>
      <c r="S536" s="1">
        <f t="shared" si="193"/>
        <v>-12.559189222661086</v>
      </c>
      <c r="T536" s="1">
        <f t="shared" si="194"/>
        <v>76.328298664440339</v>
      </c>
      <c r="U536" s="1">
        <f t="shared" si="195"/>
        <v>10.807278475503033</v>
      </c>
      <c r="V536" s="1">
        <f t="shared" si="196"/>
        <v>-1.2610518048525545</v>
      </c>
      <c r="Y536" s="20">
        <f>+$Z$20*SIGN(SOI!A535)*(ABS(SOI!A535))^$Y$2</f>
        <v>-0.33406579398018493</v>
      </c>
      <c r="Z536" s="20">
        <f t="shared" si="178"/>
        <v>-0.35893781289908572</v>
      </c>
      <c r="AA536" s="19">
        <f>+SIN((AVERAGE(H532:H543)+AVERAGE(H536:H539)/4)*($AA$19+AA535*$AA$18*AVERAGE(G532:G543))*$Y$20+$AA$17) - SIN($AA$17)</f>
        <v>-0.63287945562915515</v>
      </c>
      <c r="AB536" s="19">
        <f>+SIN((AVERAGE(H532:H543)+AVERAGE(H536:H539)*$AB$1)*($AA$19+AB535*$AA$18*AVERAGE(G532:G543))*$Y$20+$AA$17) - SIN($AA$17)+$AB$2</f>
        <v>-1.2656539828051996</v>
      </c>
      <c r="AC536">
        <f t="shared" si="177"/>
        <v>0.30839999999999729</v>
      </c>
      <c r="AD536">
        <f t="shared" ref="AD536:AD599" si="197">+ABS(Z536-AA536)</f>
        <v>0.27394164273006943</v>
      </c>
      <c r="AE536">
        <v>1</v>
      </c>
    </row>
    <row r="537" spans="1:31" x14ac:dyDescent="0.25">
      <c r="A537">
        <v>42.916666666666792</v>
      </c>
      <c r="B537" s="2">
        <v>1922.9166666666276</v>
      </c>
      <c r="C537">
        <f>+D537+($D$2+E537+F537)*SOI!A536*IF(B537&gt;$C$18, IF(B537&lt;$C$19,-1,1),1)</f>
        <v>-257.66879675826073</v>
      </c>
      <c r="D537">
        <f>+$D$3*((1-$D$5)*SOI!D536+$D$5*SOI!D535) +   $D$4*((1-$D$5)*SOI!E536+$D$5*SOI!E535)</f>
        <v>0</v>
      </c>
      <c r="E537">
        <f t="shared" si="179"/>
        <v>486.38948120103851</v>
      </c>
      <c r="F537">
        <f t="shared" si="186"/>
        <v>-0.22194014771645343</v>
      </c>
      <c r="G537">
        <f t="shared" si="187"/>
        <v>486.16754105332205</v>
      </c>
      <c r="H537" s="21">
        <f t="shared" si="188"/>
        <v>19.871665311778333</v>
      </c>
      <c r="I537" s="37">
        <f t="shared" si="180"/>
        <v>542.52699814501159</v>
      </c>
      <c r="J537" s="1">
        <f t="shared" si="189"/>
        <v>185.35107862298761</v>
      </c>
      <c r="K537" s="1">
        <f t="shared" si="190"/>
        <v>1.838989459213515</v>
      </c>
      <c r="L537" s="1">
        <f t="shared" si="181"/>
        <v>-5.246175302793725E-2</v>
      </c>
      <c r="M537" s="1">
        <f t="shared" si="182"/>
        <v>-2.3998447054967147</v>
      </c>
      <c r="N537" s="1">
        <f t="shared" si="183"/>
        <v>0.50926422927650017</v>
      </c>
      <c r="O537" s="1">
        <f t="shared" si="184"/>
        <v>59.172287142013026</v>
      </c>
      <c r="P537" s="1">
        <f t="shared" si="185"/>
        <v>1.5922717770168848E-2</v>
      </c>
      <c r="Q537" s="1">
        <f t="shared" si="191"/>
        <v>-0.61162743162422228</v>
      </c>
      <c r="R537" s="1">
        <f t="shared" si="192"/>
        <v>99.093435535983048</v>
      </c>
      <c r="S537" s="1">
        <f t="shared" si="193"/>
        <v>236.44602370104303</v>
      </c>
      <c r="T537" s="1">
        <f t="shared" si="194"/>
        <v>-32.616607094684881</v>
      </c>
      <c r="U537" s="1">
        <f t="shared" si="195"/>
        <v>-95.462110439997332</v>
      </c>
      <c r="V537" s="1">
        <f t="shared" si="196"/>
        <v>-0.22808253955086868</v>
      </c>
      <c r="Y537" s="20">
        <f>+$Z$20*SIGN(SOI!A536)*(ABS(SOI!A536))^$Y$2</f>
        <v>-0.43680654530764945</v>
      </c>
      <c r="Z537" s="20">
        <f t="shared" si="178"/>
        <v>-0.38501991139469577</v>
      </c>
      <c r="AA537" s="19">
        <f>+SIN((AVERAGE(H533:H544)+AVERAGE(H537:H540)/4)*($AA$19+AA536*$AA$18*AVERAGE(G533:G544))*$Y$20+$AA$17) - SIN($AA$17)</f>
        <v>-0.23918331145382193</v>
      </c>
      <c r="AB537" s="19">
        <f>+SIN((AVERAGE(H533:H544)+AVERAGE(H537:H540)*$AB$1)*($AA$19+AB536*$AA$18*AVERAGE(G533:G544))*$Y$20+$AA$17) - SIN($AA$17)+$AB$2</f>
        <v>-1.2471116632724784</v>
      </c>
      <c r="AC537">
        <f t="shared" ref="AC537:AC600" si="198">+AC536+$AC$22</f>
        <v>0.30899999999999728</v>
      </c>
      <c r="AD537">
        <f t="shared" si="197"/>
        <v>0.14583659994087383</v>
      </c>
      <c r="AE537">
        <v>1</v>
      </c>
    </row>
    <row r="538" spans="1:31" x14ac:dyDescent="0.25">
      <c r="A538">
        <v>43.000000000000128</v>
      </c>
      <c r="B538" s="2">
        <v>1922.9999999999609</v>
      </c>
      <c r="C538">
        <f>+D538+($D$2+E538+F538)*SOI!A537*IF(B538&gt;$C$18, IF(B538&lt;$C$19,-1,1),1)</f>
        <v>-2.0383570871934258</v>
      </c>
      <c r="D538">
        <f>+$D$3*((1-$D$5)*SOI!D537+$D$5*SOI!D536) +   $D$4*((1-$D$5)*SOI!E537+$D$5*SOI!E536)</f>
        <v>0</v>
      </c>
      <c r="E538">
        <f t="shared" si="179"/>
        <v>0.52174827321911721</v>
      </c>
      <c r="F538">
        <f t="shared" si="186"/>
        <v>4.4498543784721658</v>
      </c>
      <c r="G538">
        <f t="shared" si="187"/>
        <v>4.971602651691283</v>
      </c>
      <c r="H538" s="21">
        <f t="shared" si="188"/>
        <v>3.0411664785497825</v>
      </c>
      <c r="I538" s="37">
        <f t="shared" si="180"/>
        <v>3.437359130307275</v>
      </c>
      <c r="J538" s="1">
        <f t="shared" si="189"/>
        <v>2.4540644294068636</v>
      </c>
      <c r="K538" s="1">
        <f t="shared" si="190"/>
        <v>88.384917908406692</v>
      </c>
      <c r="L538" s="1">
        <f t="shared" si="181"/>
        <v>2.2403734025915778</v>
      </c>
      <c r="M538" s="1">
        <f t="shared" si="182"/>
        <v>-5.0149941229166775</v>
      </c>
      <c r="N538" s="1">
        <f t="shared" si="183"/>
        <v>-0.31742615433828142</v>
      </c>
      <c r="O538" s="1">
        <f t="shared" si="184"/>
        <v>0.64766476209585255</v>
      </c>
      <c r="P538" s="1">
        <f t="shared" si="185"/>
        <v>-1.6372183289797211</v>
      </c>
      <c r="Q538" s="1">
        <f t="shared" si="191"/>
        <v>0.79666140827546617</v>
      </c>
      <c r="R538" s="1">
        <f t="shared" si="192"/>
        <v>-0.81777770003276895</v>
      </c>
      <c r="S538" s="1">
        <f t="shared" si="193"/>
        <v>-0.93375965178607678</v>
      </c>
      <c r="T538" s="1">
        <f t="shared" si="194"/>
        <v>15.245732812291942</v>
      </c>
      <c r="U538" s="1">
        <f t="shared" si="195"/>
        <v>62.190491034652105</v>
      </c>
      <c r="V538" s="1">
        <f t="shared" si="196"/>
        <v>-14.617765002485163</v>
      </c>
      <c r="Y538" s="20">
        <f>+$Z$20*SIGN(SOI!A537)*(ABS(SOI!A537))^$Y$2</f>
        <v>-0.38418739489625303</v>
      </c>
      <c r="Z538" s="20">
        <f t="shared" si="178"/>
        <v>-0.44802059618566864</v>
      </c>
      <c r="AA538" s="19">
        <f>+SIN((AVERAGE(H534:H545)+AVERAGE(H538:H541)/4)*($AA$19+AA537*$AA$18*AVERAGE(G534:G545))*$Y$20+$AA$17) - SIN($AA$17)</f>
        <v>-1.277774647117949</v>
      </c>
      <c r="AB538" s="19">
        <f>+SIN((AVERAGE(H534:H545)+AVERAGE(H538:H541)*$AB$1)*($AA$19+AB537*$AA$18*AVERAGE(G534:G545))*$Y$20+$AA$17) - SIN($AA$17)+$AB$2</f>
        <v>-1.2831847968422181</v>
      </c>
      <c r="AC538">
        <f t="shared" si="198"/>
        <v>0.30959999999999727</v>
      </c>
      <c r="AD538">
        <f t="shared" si="197"/>
        <v>0.82975405093228027</v>
      </c>
      <c r="AE538">
        <v>1</v>
      </c>
    </row>
    <row r="539" spans="1:31" x14ac:dyDescent="0.25">
      <c r="A539">
        <v>43.083333333333464</v>
      </c>
      <c r="B539" s="2">
        <v>1923.0833333332941</v>
      </c>
      <c r="C539">
        <f>+D539+($D$2+E539+F539)*SOI!A538*IF(B539&gt;$C$18, IF(B539&lt;$C$19,-1,1),1)</f>
        <v>21.456687141694385</v>
      </c>
      <c r="D539">
        <f>+$D$3*((1-$D$5)*SOI!D538+$D$5*SOI!D537) +   $D$4*((1-$D$5)*SOI!E538+$D$5*SOI!E537)</f>
        <v>0</v>
      </c>
      <c r="E539">
        <f t="shared" si="179"/>
        <v>-28.465519440026071</v>
      </c>
      <c r="F539">
        <f t="shared" si="186"/>
        <v>0.23303635884924817</v>
      </c>
      <c r="G539">
        <f t="shared" si="187"/>
        <v>-28.232483081176824</v>
      </c>
      <c r="H539" s="21">
        <f t="shared" si="188"/>
        <v>-1.8520378301272107</v>
      </c>
      <c r="I539" s="37">
        <f t="shared" si="180"/>
        <v>-18.994324754724733</v>
      </c>
      <c r="J539" s="1">
        <f t="shared" si="189"/>
        <v>-12.991066661091164</v>
      </c>
      <c r="K539" s="1">
        <f t="shared" si="190"/>
        <v>-1.2715564702585664</v>
      </c>
      <c r="L539" s="1">
        <f t="shared" si="181"/>
        <v>1.2754706272493026E-2</v>
      </c>
      <c r="M539" s="1">
        <f t="shared" si="182"/>
        <v>-4.8043023265703901</v>
      </c>
      <c r="N539" s="1">
        <f t="shared" si="183"/>
        <v>0.13961632880077471</v>
      </c>
      <c r="O539" s="1">
        <f t="shared" si="184"/>
        <v>-21.401771177889028</v>
      </c>
      <c r="P539" s="1">
        <f t="shared" si="185"/>
        <v>-0.12520295700786616</v>
      </c>
      <c r="Q539" s="1">
        <f t="shared" si="191"/>
        <v>-0.33568132962310882</v>
      </c>
      <c r="R539" s="1">
        <f t="shared" si="192"/>
        <v>-1.904090651512877</v>
      </c>
      <c r="S539" s="1">
        <f t="shared" si="193"/>
        <v>-2.2694862743018551</v>
      </c>
      <c r="T539" s="1">
        <f t="shared" si="194"/>
        <v>-2.8681232199740934</v>
      </c>
      <c r="U539" s="1">
        <f t="shared" si="195"/>
        <v>-26.280336636304654</v>
      </c>
      <c r="V539" s="1">
        <f t="shared" si="196"/>
        <v>0.49167991782452741</v>
      </c>
      <c r="Y539" s="20">
        <f>+$Z$20*SIGN(SOI!A538)*(ABS(SOI!A538))^$Y$2</f>
        <v>-0.52306784835310327</v>
      </c>
      <c r="Z539" s="20">
        <f t="shared" si="178"/>
        <v>-0.48680929837012937</v>
      </c>
      <c r="AA539" s="19">
        <f>+SIN((AVERAGE(H535:H546)+AVERAGE(H539:H542)/4)*($AA$19+AA538*$AA$18*AVERAGE(G535:G546))*$Y$20+$AA$17) - SIN($AA$17)</f>
        <v>-1.0291394174346877</v>
      </c>
      <c r="AB539" s="19">
        <f>+SIN((AVERAGE(H535:H546)+AVERAGE(H539:H542)*$AB$1)*($AA$19+AB538*$AA$18*AVERAGE(G535:G546))*$Y$20+$AA$17) - SIN($AA$17)+$AB$2</f>
        <v>-0.94708728661106911</v>
      </c>
      <c r="AC539">
        <f t="shared" si="198"/>
        <v>0.31019999999999726</v>
      </c>
      <c r="AD539">
        <f t="shared" si="197"/>
        <v>0.54233011906455841</v>
      </c>
      <c r="AE539">
        <v>1</v>
      </c>
    </row>
    <row r="540" spans="1:31" x14ac:dyDescent="0.25">
      <c r="A540">
        <v>43.166666666666799</v>
      </c>
      <c r="B540" s="2">
        <v>1923.1666666666274</v>
      </c>
      <c r="C540">
        <f>+D540+($D$2+E540+F540)*SOI!A539*IF(B540&gt;$C$18, IF(B540&lt;$C$19,-1,1),1)</f>
        <v>8.2754120438571199</v>
      </c>
      <c r="D540">
        <f>+$D$3*((1-$D$5)*SOI!D539+$D$5*SOI!D538) +   $D$4*((1-$D$5)*SOI!E539+$D$5*SOI!E538)</f>
        <v>0</v>
      </c>
      <c r="E540">
        <f t="shared" si="179"/>
        <v>-8.5511418283354956</v>
      </c>
      <c r="F540">
        <f t="shared" si="186"/>
        <v>-1.1846370467905276</v>
      </c>
      <c r="G540">
        <f t="shared" si="187"/>
        <v>-9.735778875126023</v>
      </c>
      <c r="H540" s="21">
        <f t="shared" si="188"/>
        <v>0.16374143505627559</v>
      </c>
      <c r="I540" s="37">
        <f t="shared" si="180"/>
        <v>2.0951029987659111</v>
      </c>
      <c r="J540" s="1">
        <f t="shared" si="189"/>
        <v>-11.442915213846875</v>
      </c>
      <c r="K540" s="1">
        <f t="shared" si="190"/>
        <v>-18.4084215901702</v>
      </c>
      <c r="L540" s="1">
        <f t="shared" si="181"/>
        <v>-0.15316088931045715</v>
      </c>
      <c r="M540" s="1">
        <f t="shared" si="182"/>
        <v>38.365483731415893</v>
      </c>
      <c r="N540" s="1">
        <f t="shared" si="183"/>
        <v>-1.0087160644372803</v>
      </c>
      <c r="O540" s="1">
        <f t="shared" si="184"/>
        <v>-9.2237467561899447</v>
      </c>
      <c r="P540" s="1">
        <f t="shared" si="185"/>
        <v>0.35023570146622846</v>
      </c>
      <c r="Q540" s="1">
        <f t="shared" si="191"/>
        <v>-19.367352599121922</v>
      </c>
      <c r="R540" s="1">
        <f t="shared" si="192"/>
        <v>12.117477243032523</v>
      </c>
      <c r="S540" s="1">
        <f t="shared" si="193"/>
        <v>-1.8085969874976606</v>
      </c>
      <c r="T540" s="1">
        <f t="shared" si="194"/>
        <v>14.84338244647234</v>
      </c>
      <c r="U540" s="1">
        <f t="shared" si="195"/>
        <v>-8.1088314150612675</v>
      </c>
      <c r="V540" s="1">
        <f t="shared" si="196"/>
        <v>9.9371311472964905</v>
      </c>
      <c r="Y540" s="20">
        <f>+$Z$20*SIGN(SOI!A539)*(ABS(SOI!A539))^$Y$2</f>
        <v>-0.55317265186103193</v>
      </c>
      <c r="Z540" s="20">
        <f t="shared" ref="Z540:Z603" si="199">+AVERAGE(Y539:Y541)</f>
        <v>-0.50707078778276016</v>
      </c>
      <c r="AA540" s="19">
        <f>+SIN((AVERAGE(H536:H547)+AVERAGE(H540:H543)/4)*($AA$19+AA539*$AA$18*AVERAGE(G536:G547))*$Y$20+$AA$17) - SIN($AA$17)</f>
        <v>-0.96455085909882832</v>
      </c>
      <c r="AB540" s="19">
        <f>+SIN((AVERAGE(H536:H547)+AVERAGE(H540:H543)*$AB$1)*($AA$19+AB539*$AA$18*AVERAGE(G536:G547))*$Y$20+$AA$17) - SIN($AA$17)+$AB$2</f>
        <v>-1.0324212982127539</v>
      </c>
      <c r="AC540">
        <f t="shared" si="198"/>
        <v>0.31079999999999725</v>
      </c>
      <c r="AD540">
        <f t="shared" si="197"/>
        <v>0.45748007131606816</v>
      </c>
      <c r="AE540">
        <v>1</v>
      </c>
    </row>
    <row r="541" spans="1:31" x14ac:dyDescent="0.25">
      <c r="A541">
        <v>43.250000000000135</v>
      </c>
      <c r="B541" s="2">
        <v>1923.2499999999607</v>
      </c>
      <c r="C541">
        <f>+D541+($D$2+E541+F541)*SOI!A540*IF(B541&gt;$C$18, IF(B541&lt;$C$19,-1,1),1)</f>
        <v>9.0093699263160296</v>
      </c>
      <c r="D541">
        <f>+$D$3*((1-$D$5)*SOI!D540+$D$5*SOI!D539) +   $D$4*((1-$D$5)*SOI!E540+$D$5*SOI!E539)</f>
        <v>0</v>
      </c>
      <c r="E541">
        <f t="shared" si="179"/>
        <v>-16.428314483531615</v>
      </c>
      <c r="F541">
        <f t="shared" si="186"/>
        <v>4.7641890229743744E-2</v>
      </c>
      <c r="G541">
        <f t="shared" si="187"/>
        <v>-16.38067259330187</v>
      </c>
      <c r="H541" s="21">
        <f t="shared" si="188"/>
        <v>0.24491554073293864</v>
      </c>
      <c r="I541" s="37">
        <f t="shared" si="180"/>
        <v>16.507059584493945</v>
      </c>
      <c r="J541" s="1">
        <f t="shared" si="189"/>
        <v>3.1326293183281972</v>
      </c>
      <c r="K541" s="1">
        <f t="shared" si="190"/>
        <v>-4.8215893682111112E-3</v>
      </c>
      <c r="L541" s="1">
        <f t="shared" si="181"/>
        <v>2.5191641070308492E-2</v>
      </c>
      <c r="M541" s="1">
        <f t="shared" si="182"/>
        <v>-1.3330568351484424</v>
      </c>
      <c r="N541" s="1">
        <f t="shared" si="183"/>
        <v>5.2175621328141797E-2</v>
      </c>
      <c r="O541" s="1">
        <f t="shared" si="184"/>
        <v>-5.6718485989832352</v>
      </c>
      <c r="P541" s="1">
        <f t="shared" si="185"/>
        <v>-9.0700199741424381E-4</v>
      </c>
      <c r="Q541" s="1">
        <f t="shared" si="191"/>
        <v>-3.4807829198832303E-2</v>
      </c>
      <c r="R541" s="1">
        <f t="shared" si="192"/>
        <v>0.17158654641897711</v>
      </c>
      <c r="S541" s="1">
        <f t="shared" si="193"/>
        <v>0.73706338239165603</v>
      </c>
      <c r="T541" s="1">
        <f t="shared" si="194"/>
        <v>-1.501269691125366</v>
      </c>
      <c r="U541" s="1">
        <f t="shared" si="195"/>
        <v>0.16545139806192086</v>
      </c>
      <c r="V541" s="1">
        <f t="shared" si="196"/>
        <v>1.3310903752880982E-3</v>
      </c>
      <c r="Y541" s="20">
        <f>+$Z$20*SIGN(SOI!A540)*(ABS(SOI!A540))^$Y$2</f>
        <v>-0.44497186313414522</v>
      </c>
      <c r="Z541" s="20">
        <f t="shared" si="199"/>
        <v>-0.43271481431234671</v>
      </c>
      <c r="AA541" s="19">
        <f>+SIN((AVERAGE(H537:H548)+AVERAGE(H541:H544)/4)*($AA$19+AA540*$AA$18*AVERAGE(G537:G548))*$Y$20+$AA$17) - SIN($AA$17)</f>
        <v>-0.46497584766938083</v>
      </c>
      <c r="AB541" s="19">
        <f>+SIN((AVERAGE(H537:H548)+AVERAGE(H541:H544)*$AB$1)*($AA$19+AB540*$AA$18*AVERAGE(G537:G548))*$Y$20+$AA$17) - SIN($AA$17)+$AB$2</f>
        <v>-0.45528318675126367</v>
      </c>
      <c r="AC541">
        <f t="shared" si="198"/>
        <v>0.31139999999999723</v>
      </c>
      <c r="AD541">
        <f t="shared" si="197"/>
        <v>3.2261033357034119E-2</v>
      </c>
      <c r="AE541">
        <v>1</v>
      </c>
    </row>
    <row r="542" spans="1:31" x14ac:dyDescent="0.25">
      <c r="A542">
        <v>43.333333333333471</v>
      </c>
      <c r="B542" s="2">
        <v>1923.3333333332939</v>
      </c>
      <c r="C542">
        <f>+D542+($D$2+E542+F542)*SOI!A541*IF(B542&gt;$C$18, IF(B542&lt;$C$19,-1,1),1)</f>
        <v>0.73049525564979179</v>
      </c>
      <c r="D542">
        <f>+$D$3*((1-$D$5)*SOI!D541+$D$5*SOI!D540) +   $D$4*((1-$D$5)*SOI!E541+$D$5*SOI!E540)</f>
        <v>0</v>
      </c>
      <c r="E542">
        <f t="shared" si="179"/>
        <v>-1.8224715655231147</v>
      </c>
      <c r="F542">
        <f t="shared" si="186"/>
        <v>-1.0995094570760524</v>
      </c>
      <c r="G542">
        <f t="shared" si="187"/>
        <v>-2.9219810225991671</v>
      </c>
      <c r="H542" s="21">
        <f t="shared" si="188"/>
        <v>0.15633385422754509</v>
      </c>
      <c r="I542" s="37">
        <f t="shared" si="180"/>
        <v>2.9948924260010545</v>
      </c>
      <c r="J542" s="1">
        <f t="shared" si="189"/>
        <v>-7.1607787618406764</v>
      </c>
      <c r="K542" s="1">
        <f t="shared" si="190"/>
        <v>-5.6216285221612775E-2</v>
      </c>
      <c r="L542" s="1">
        <f t="shared" si="181"/>
        <v>-0.6491164423320166</v>
      </c>
      <c r="M542" s="1">
        <f t="shared" si="182"/>
        <v>16.795324736970965</v>
      </c>
      <c r="N542" s="1">
        <f t="shared" si="183"/>
        <v>-0.33760789901193772</v>
      </c>
      <c r="O542" s="1">
        <f t="shared" si="184"/>
        <v>-1.935893118236625E-2</v>
      </c>
      <c r="P542" s="1">
        <f t="shared" si="185"/>
        <v>0.12024229863807889</v>
      </c>
      <c r="Q542" s="1">
        <f t="shared" si="191"/>
        <v>-2.8376684280234112</v>
      </c>
      <c r="R542" s="1">
        <f t="shared" si="192"/>
        <v>2.5379288974076486</v>
      </c>
      <c r="S542" s="1">
        <f t="shared" si="193"/>
        <v>-0.86528926171309817</v>
      </c>
      <c r="T542" s="1">
        <f t="shared" si="194"/>
        <v>0.13203273314291164</v>
      </c>
      <c r="U542" s="1">
        <f t="shared" si="195"/>
        <v>-3.9795226083493902</v>
      </c>
      <c r="V542" s="1">
        <f t="shared" si="196"/>
        <v>1.1418302368911024</v>
      </c>
      <c r="Y542" s="20">
        <f>+$Z$20*SIGN(SOI!A541)*(ABS(SOI!A541))^$Y$2</f>
        <v>-0.29999992794186309</v>
      </c>
      <c r="Z542" s="20">
        <f t="shared" si="199"/>
        <v>-0.32578357182174356</v>
      </c>
      <c r="AA542" s="19">
        <f>+SIN((AVERAGE(H538:H549)+AVERAGE(H542:H545)/4)*($AA$19+AA541*$AA$18*AVERAGE(G538:G549))*$Y$20+$AA$17) - SIN($AA$17)</f>
        <v>7.3948618824700496E-2</v>
      </c>
      <c r="AB542" s="19">
        <f>+SIN((AVERAGE(H538:H549)+AVERAGE(H542:H545)*$AB$1)*($AA$19+AB541*$AA$18*AVERAGE(G538:G549))*$Y$20+$AA$17) - SIN($AA$17)+$AB$2</f>
        <v>9.5449309703623586E-2</v>
      </c>
      <c r="AC542">
        <f t="shared" si="198"/>
        <v>0.31199999999999722</v>
      </c>
      <c r="AD542">
        <f t="shared" si="197"/>
        <v>0.39973219064644405</v>
      </c>
      <c r="AE542">
        <v>1</v>
      </c>
    </row>
    <row r="543" spans="1:31" x14ac:dyDescent="0.25">
      <c r="A543">
        <v>43.416666666666806</v>
      </c>
      <c r="B543" s="2">
        <v>1923.4166666666272</v>
      </c>
      <c r="C543">
        <f>+D543+($D$2+E543+F543)*SOI!A542*IF(B543&gt;$C$18, IF(B543&lt;$C$19,-1,1),1)</f>
        <v>0.83383021024512416</v>
      </c>
      <c r="D543">
        <f>+$D$3*((1-$D$5)*SOI!D542+$D$5*SOI!D541) +   $D$4*((1-$D$5)*SOI!E542+$D$5*SOI!E541)</f>
        <v>0</v>
      </c>
      <c r="E543">
        <f t="shared" si="179"/>
        <v>-5.5328589200981657</v>
      </c>
      <c r="F543">
        <f t="shared" si="186"/>
        <v>-2.6009148202661758E-2</v>
      </c>
      <c r="G543">
        <f t="shared" si="187"/>
        <v>-5.5588680683008276</v>
      </c>
      <c r="H543" s="21">
        <f t="shared" si="188"/>
        <v>2.7120212630860254E-2</v>
      </c>
      <c r="I543" s="37">
        <f t="shared" si="180"/>
        <v>4.6276876953338482</v>
      </c>
      <c r="J543" s="1">
        <f t="shared" si="189"/>
        <v>0.10524706205204179</v>
      </c>
      <c r="K543" s="1">
        <f t="shared" si="190"/>
        <v>-4.1453144597905865E-3</v>
      </c>
      <c r="L543" s="1">
        <f t="shared" si="181"/>
        <v>-3.6448876295418274E-3</v>
      </c>
      <c r="M543" s="1">
        <f t="shared" si="182"/>
        <v>-0.15975531497446566</v>
      </c>
      <c r="N543" s="1">
        <f t="shared" si="183"/>
        <v>5.9821041379867577E-3</v>
      </c>
      <c r="O543" s="1">
        <f t="shared" si="184"/>
        <v>-2.7963954454593529</v>
      </c>
      <c r="P543" s="1">
        <f t="shared" si="185"/>
        <v>1.0931351604344275E-2</v>
      </c>
      <c r="Q543" s="1">
        <f t="shared" si="191"/>
        <v>-4.7826646321965142E-4</v>
      </c>
      <c r="R543" s="1">
        <f t="shared" si="192"/>
        <v>6.6095295099515494E-4</v>
      </c>
      <c r="S543" s="1">
        <f t="shared" si="193"/>
        <v>2.3691114889849919E-2</v>
      </c>
      <c r="T543" s="1">
        <f t="shared" si="194"/>
        <v>0.10709282063203544</v>
      </c>
      <c r="U543" s="1">
        <f t="shared" si="195"/>
        <v>-0.55902391171374333</v>
      </c>
      <c r="V543" s="1">
        <f t="shared" si="196"/>
        <v>-1.8393293579744489E-3</v>
      </c>
      <c r="Y543" s="20">
        <f>+$Z$20*SIGN(SOI!A542)*(ABS(SOI!A542))^$Y$2</f>
        <v>-0.23237892438922236</v>
      </c>
      <c r="Z543" s="20">
        <f t="shared" si="199"/>
        <v>-0.26690231160201666</v>
      </c>
      <c r="AA543" s="19">
        <f>+SIN((AVERAGE(H539:H550)+AVERAGE(H543:H546)/4)*($AA$19+AA542*$AA$18*AVERAGE(G539:G550))*$Y$20+$AA$17) - SIN($AA$17)</f>
        <v>0.38824055502059246</v>
      </c>
      <c r="AB543" s="19">
        <f>+SIN((AVERAGE(H539:H550)+AVERAGE(H543:H546)*$AB$1)*($AA$19+AB542*$AA$18*AVERAGE(G539:G550))*$Y$20+$AA$17) - SIN($AA$17)+$AB$2</f>
        <v>0.53189327558808452</v>
      </c>
      <c r="AC543">
        <f t="shared" si="198"/>
        <v>0.31259999999999721</v>
      </c>
      <c r="AD543">
        <f t="shared" si="197"/>
        <v>0.65514286662260912</v>
      </c>
      <c r="AE543">
        <v>1</v>
      </c>
    </row>
    <row r="544" spans="1:31" x14ac:dyDescent="0.25">
      <c r="A544">
        <v>43.500000000000142</v>
      </c>
      <c r="B544" s="2">
        <v>1923.4999999999604</v>
      </c>
      <c r="C544">
        <f>+D544+($D$2+E544+F544)*SOI!A543*IF(B544&gt;$C$18, IF(B544&lt;$C$19,-1,1),1)</f>
        <v>-1.6605864033065367</v>
      </c>
      <c r="D544">
        <f>+$D$3*((1-$D$5)*SOI!D543+$D$5*SOI!D542) +   $D$4*((1-$D$5)*SOI!E543+$D$5*SOI!E542)</f>
        <v>0</v>
      </c>
      <c r="E544">
        <f t="shared" si="179"/>
        <v>8.4195051286135794</v>
      </c>
      <c r="F544">
        <f t="shared" si="186"/>
        <v>-0.11657311208089705</v>
      </c>
      <c r="G544">
        <f t="shared" si="187"/>
        <v>8.302932016532683</v>
      </c>
      <c r="H544" s="21">
        <f t="shared" si="188"/>
        <v>9.7992105762715151E-2</v>
      </c>
      <c r="I544" s="37">
        <f t="shared" si="180"/>
        <v>0.20324937622134526</v>
      </c>
      <c r="J544" s="1">
        <f t="shared" si="189"/>
        <v>8.1757021163012242E-2</v>
      </c>
      <c r="K544" s="1">
        <f t="shared" si="190"/>
        <v>0.11246049423911489</v>
      </c>
      <c r="L544" s="1">
        <f t="shared" si="181"/>
        <v>-6.2395648483791208E-3</v>
      </c>
      <c r="M544" s="1">
        <f t="shared" si="182"/>
        <v>-2.82556443055759</v>
      </c>
      <c r="N544" s="1">
        <f t="shared" si="183"/>
        <v>9.8129861663331208E-2</v>
      </c>
      <c r="O544" s="1">
        <f t="shared" si="184"/>
        <v>8.1204510636086926</v>
      </c>
      <c r="P544" s="1">
        <f t="shared" si="185"/>
        <v>5.9657444185754693E-2</v>
      </c>
      <c r="Q544" s="1">
        <f t="shared" si="191"/>
        <v>-0.13876087990340541</v>
      </c>
      <c r="R544" s="1">
        <f t="shared" si="192"/>
        <v>8.422341398121376E-3</v>
      </c>
      <c r="S544" s="1">
        <f t="shared" si="193"/>
        <v>1.7068599782835894E-2</v>
      </c>
      <c r="T544" s="1">
        <f t="shared" si="194"/>
        <v>-0.53236817281276183</v>
      </c>
      <c r="U544" s="1">
        <f t="shared" si="195"/>
        <v>-0.13399430605948776</v>
      </c>
      <c r="V544" s="1">
        <f t="shared" si="196"/>
        <v>-0.16466355994482776</v>
      </c>
      <c r="Y544" s="20">
        <f>+$Z$20*SIGN(SOI!A543)*(ABS(SOI!A543))^$Y$2</f>
        <v>-0.26832808247496454</v>
      </c>
      <c r="Z544" s="20">
        <f t="shared" si="199"/>
        <v>-7.7459641463074116E-2</v>
      </c>
      <c r="AA544" s="19">
        <f>+SIN((AVERAGE(H540:H551)+AVERAGE(H544:H547)/4)*($AA$19+AA543*$AA$18*AVERAGE(G540:G551))*$Y$20+$AA$17) - SIN($AA$17)</f>
        <v>0.35825676370144116</v>
      </c>
      <c r="AB544" s="19">
        <f>+SIN((AVERAGE(H540:H551)+AVERAGE(H544:H547)*$AB$1)*($AA$19+AB543*$AA$18*AVERAGE(G540:G551))*$Y$20+$AA$17) - SIN($AA$17)+$AB$2</f>
        <v>0.53382491150158384</v>
      </c>
      <c r="AC544">
        <f t="shared" si="198"/>
        <v>0.3131999999999972</v>
      </c>
      <c r="AD544">
        <f t="shared" si="197"/>
        <v>0.43571640516451526</v>
      </c>
      <c r="AE544">
        <v>1</v>
      </c>
    </row>
    <row r="545" spans="1:31" x14ac:dyDescent="0.25">
      <c r="A545">
        <v>43.583333333333478</v>
      </c>
      <c r="B545" s="2">
        <v>1923.5833333332937</v>
      </c>
      <c r="C545">
        <f>+D545+($D$2+E545+F545)*SOI!A544*IF(B545&gt;$C$18, IF(B545&lt;$C$19,-1,1),1)</f>
        <v>0.7595121083131442</v>
      </c>
      <c r="D545">
        <f>+$D$3*((1-$D$5)*SOI!D544+$D$5*SOI!D543) +   $D$4*((1-$D$5)*SOI!E544+$D$5*SOI!E543)</f>
        <v>0</v>
      </c>
      <c r="E545">
        <f t="shared" si="179"/>
        <v>3.7761851562380784</v>
      </c>
      <c r="F545">
        <f t="shared" si="186"/>
        <v>2.1375385327642271E-2</v>
      </c>
      <c r="G545">
        <f t="shared" si="187"/>
        <v>3.7975605415657205</v>
      </c>
      <c r="H545" s="21">
        <f t="shared" si="188"/>
        <v>0.12826078865099341</v>
      </c>
      <c r="I545" s="37">
        <f t="shared" si="180"/>
        <v>3.2954149211547952</v>
      </c>
      <c r="J545" s="1">
        <f t="shared" si="189"/>
        <v>-0.34326327720269501</v>
      </c>
      <c r="K545" s="1">
        <f t="shared" si="190"/>
        <v>4.4619429073257666E-3</v>
      </c>
      <c r="L545" s="1">
        <f t="shared" si="181"/>
        <v>1.1238406359037166E-2</v>
      </c>
      <c r="M545" s="1">
        <f t="shared" si="182"/>
        <v>0.73168915405691937</v>
      </c>
      <c r="N545" s="1">
        <f t="shared" si="183"/>
        <v>-1.4441741056020576E-2</v>
      </c>
      <c r="O545" s="1">
        <f t="shared" si="184"/>
        <v>2.3331204825051013</v>
      </c>
      <c r="P545" s="1">
        <f t="shared" si="185"/>
        <v>-4.5738426866892435E-3</v>
      </c>
      <c r="Q545" s="1">
        <f t="shared" si="191"/>
        <v>-5.2881871295952648E-3</v>
      </c>
      <c r="R545" s="1">
        <f t="shared" si="192"/>
        <v>5.2041941912264172E-3</v>
      </c>
      <c r="S545" s="1">
        <f t="shared" si="193"/>
        <v>-4.0728380826008687E-2</v>
      </c>
      <c r="T545" s="1">
        <f t="shared" si="194"/>
        <v>0.27549868172242314</v>
      </c>
      <c r="U545" s="1">
        <f t="shared" si="195"/>
        <v>0.16656502181554794</v>
      </c>
      <c r="V545" s="1">
        <f t="shared" si="196"/>
        <v>-1.8579432616976658E-3</v>
      </c>
      <c r="Y545" s="20">
        <f>+$Z$20*SIGN(SOI!A544)*(ABS(SOI!A544))^$Y$2</f>
        <v>0.26832808247496454</v>
      </c>
      <c r="Z545" s="20">
        <f t="shared" si="199"/>
        <v>0.15999998762797832</v>
      </c>
      <c r="AA545" s="19">
        <f>+SIN((AVERAGE(H541:H552)+AVERAGE(H545:H548)/4)*($AA$19+AA544*$AA$18*AVERAGE(G541:G552))*$Y$20+$AA$17) - SIN($AA$17)</f>
        <v>0.33479634191544877</v>
      </c>
      <c r="AB545" s="19">
        <f>+SIN((AVERAGE(H541:H552)+AVERAGE(H545:H548)*$AB$1)*($AA$19+AB544*$AA$18*AVERAGE(G541:G552))*$Y$20+$AA$17) - SIN($AA$17)+$AB$2</f>
        <v>0.52461548294972937</v>
      </c>
      <c r="AC545">
        <f t="shared" si="198"/>
        <v>0.31379999999999719</v>
      </c>
      <c r="AD545">
        <f t="shared" si="197"/>
        <v>0.17479635428747045</v>
      </c>
      <c r="AE545">
        <v>1</v>
      </c>
    </row>
    <row r="546" spans="1:31" x14ac:dyDescent="0.25">
      <c r="A546">
        <v>43.666666666666814</v>
      </c>
      <c r="B546" s="2">
        <v>1923.666666666627</v>
      </c>
      <c r="C546">
        <f>+D546+($D$2+E546+F546)*SOI!A545*IF(B546&gt;$C$18, IF(B546&lt;$C$19,-1,1),1)</f>
        <v>11.661507778548257</v>
      </c>
      <c r="D546">
        <f>+$D$3*((1-$D$5)*SOI!D545+$D$5*SOI!D544) +   $D$4*((1-$D$5)*SOI!E545+$D$5*SOI!E544)</f>
        <v>0</v>
      </c>
      <c r="E546">
        <f t="shared" si="179"/>
        <v>19.286725466837339</v>
      </c>
      <c r="F546">
        <f t="shared" si="186"/>
        <v>-1.0656195628556864</v>
      </c>
      <c r="G546">
        <f t="shared" si="187"/>
        <v>18.221105903981652</v>
      </c>
      <c r="H546" s="21">
        <f t="shared" si="188"/>
        <v>2.9977046541456231</v>
      </c>
      <c r="I546" s="37">
        <f t="shared" si="180"/>
        <v>23.519383742960159</v>
      </c>
      <c r="J546" s="1">
        <f t="shared" si="189"/>
        <v>98.619667997518192</v>
      </c>
      <c r="K546" s="1">
        <f t="shared" si="190"/>
        <v>1.6669432047603808E-2</v>
      </c>
      <c r="L546" s="1">
        <f t="shared" si="181"/>
        <v>-0.68919907380234802</v>
      </c>
      <c r="M546" s="1">
        <f t="shared" si="182"/>
        <v>-29.45418259523565</v>
      </c>
      <c r="N546" s="1">
        <f t="shared" si="183"/>
        <v>0.56698612330805609</v>
      </c>
      <c r="O546" s="1">
        <f t="shared" si="184"/>
        <v>0.67013840967495475</v>
      </c>
      <c r="P546" s="1">
        <f t="shared" si="185"/>
        <v>9.7008707711079747E-4</v>
      </c>
      <c r="Q546" s="1">
        <f t="shared" si="191"/>
        <v>-8.3575704923330498</v>
      </c>
      <c r="R546" s="1">
        <f t="shared" si="192"/>
        <v>58.700602854396742</v>
      </c>
      <c r="S546" s="1">
        <f t="shared" si="193"/>
        <v>11.412107536628071</v>
      </c>
      <c r="T546" s="1">
        <f t="shared" si="194"/>
        <v>-4.8527377642576885</v>
      </c>
      <c r="U546" s="1">
        <f t="shared" si="195"/>
        <v>-0.25213267776186571</v>
      </c>
      <c r="V546" s="1">
        <f t="shared" si="196"/>
        <v>-1.5470872939144615E-2</v>
      </c>
      <c r="Y546" s="20">
        <f>+$Z$20*SIGN(SOI!A545)*(ABS(SOI!A545))^$Y$2</f>
        <v>0.47999996288393498</v>
      </c>
      <c r="Z546" s="20">
        <f t="shared" si="199"/>
        <v>0.42720656287237735</v>
      </c>
      <c r="AA546" s="19">
        <f>+SIN((AVERAGE(H542:H553)+AVERAGE(H546:H549)/4)*($AA$19+AA545*$AA$18*AVERAGE(G542:G553))*$Y$20+$AA$17) - SIN($AA$17)</f>
        <v>0.62913088073454082</v>
      </c>
      <c r="AB546" s="19">
        <f>+SIN((AVERAGE(H542:H553)+AVERAGE(H546:H549)*$AB$1)*($AA$19+AB545*$AA$18*AVERAGE(G542:G553))*$Y$20+$AA$17) - SIN($AA$17)+$AB$2</f>
        <v>0.53168727777178848</v>
      </c>
      <c r="AC546">
        <f t="shared" si="198"/>
        <v>0.31439999999999718</v>
      </c>
      <c r="AD546">
        <f t="shared" si="197"/>
        <v>0.20192431786216347</v>
      </c>
      <c r="AE546">
        <v>1</v>
      </c>
    </row>
    <row r="547" spans="1:31" x14ac:dyDescent="0.25">
      <c r="A547">
        <v>43.750000000000149</v>
      </c>
      <c r="B547" s="2">
        <v>1923.7499999999602</v>
      </c>
      <c r="C547">
        <f>+D547+($D$2+E547+F547)*SOI!A546*IF(B547&gt;$C$18, IF(B547&lt;$C$19,-1,1),1)</f>
        <v>5.4725564166925365</v>
      </c>
      <c r="D547">
        <f>+$D$3*((1-$D$5)*SOI!D546+$D$5*SOI!D545) +   $D$4*((1-$D$5)*SOI!E546+$D$5*SOI!E545)</f>
        <v>0</v>
      </c>
      <c r="E547">
        <f t="shared" si="179"/>
        <v>6.9813909418865165</v>
      </c>
      <c r="F547">
        <f t="shared" si="186"/>
        <v>-5.4104338478242253E-2</v>
      </c>
      <c r="G547">
        <f t="shared" si="187"/>
        <v>6.9272866034082741</v>
      </c>
      <c r="H547" s="21">
        <f t="shared" si="188"/>
        <v>0.14972353075650741</v>
      </c>
      <c r="I547" s="37">
        <f t="shared" si="180"/>
        <v>6.7890928144099005</v>
      </c>
      <c r="J547" s="1">
        <f t="shared" si="189"/>
        <v>0.55365407743694417</v>
      </c>
      <c r="K547" s="1">
        <f t="shared" si="190"/>
        <v>7.3052202764607044E-3</v>
      </c>
      <c r="L547" s="1">
        <f t="shared" si="181"/>
        <v>-1.1936107045597364E-2</v>
      </c>
      <c r="M547" s="1">
        <f t="shared" si="182"/>
        <v>-0.57284368980568268</v>
      </c>
      <c r="N547" s="1">
        <f t="shared" si="183"/>
        <v>-4.5750694414492645E-3</v>
      </c>
      <c r="O547" s="1">
        <f t="shared" si="184"/>
        <v>1.6858847304525835</v>
      </c>
      <c r="P547" s="1">
        <f t="shared" si="185"/>
        <v>9.7575738242855793E-3</v>
      </c>
      <c r="Q547" s="1">
        <f t="shared" si="191"/>
        <v>1.3115790390333417E-3</v>
      </c>
      <c r="R547" s="1">
        <f t="shared" si="192"/>
        <v>-2.6591497074962495E-3</v>
      </c>
      <c r="S547" s="1">
        <f t="shared" si="193"/>
        <v>-2.6581343251201144E-2</v>
      </c>
      <c r="T547" s="1">
        <f t="shared" si="194"/>
        <v>-0.2114307788175335</v>
      </c>
      <c r="U547" s="1">
        <f t="shared" si="195"/>
        <v>-0.73205897707734424</v>
      </c>
      <c r="V547" s="1">
        <f t="shared" si="196"/>
        <v>1.2556575324650784E-3</v>
      </c>
      <c r="Y547" s="20">
        <f>+$Z$20*SIGN(SOI!A546)*(ABS(SOI!A546))^$Y$2</f>
        <v>0.53329164325823253</v>
      </c>
      <c r="Z547" s="20">
        <f t="shared" si="199"/>
        <v>0.52431144527462681</v>
      </c>
      <c r="AA547" s="19">
        <f>+SIN((AVERAGE(H543:H554)+AVERAGE(H547:H550)/4)*($AA$19+AA546*$AA$18*AVERAGE(G543:G554))*$Y$20+$AA$17) - SIN($AA$17)</f>
        <v>0.65841276413961114</v>
      </c>
      <c r="AB547" s="19">
        <f>+SIN((AVERAGE(H543:H554)+AVERAGE(H547:H550)*$AB$1)*($AA$19+AB546*$AA$18*AVERAGE(G543:G554))*$Y$20+$AA$17) - SIN($AA$17)+$AB$2</f>
        <v>0.64687862008408792</v>
      </c>
      <c r="AC547">
        <f t="shared" si="198"/>
        <v>0.31499999999999717</v>
      </c>
      <c r="AD547">
        <f t="shared" si="197"/>
        <v>0.13410131886498433</v>
      </c>
      <c r="AE547">
        <v>1</v>
      </c>
    </row>
    <row r="548" spans="1:31" x14ac:dyDescent="0.25">
      <c r="A548">
        <v>43.833333333333485</v>
      </c>
      <c r="B548" s="2">
        <v>1923.8333333332935</v>
      </c>
      <c r="C548">
        <f>+D548+($D$2+E548+F548)*SOI!A547*IF(B548&gt;$C$18, IF(B548&lt;$C$19,-1,1),1)</f>
        <v>30.910799341574034</v>
      </c>
      <c r="D548">
        <f>+$D$3*((1-$D$5)*SOI!D547+$D$5*SOI!D546) +   $D$4*((1-$D$5)*SOI!E547+$D$5*SOI!E546)</f>
        <v>0</v>
      </c>
      <c r="E548">
        <f t="shared" si="179"/>
        <v>36.513169615243847</v>
      </c>
      <c r="F548">
        <f t="shared" si="186"/>
        <v>-0.9835151996415098</v>
      </c>
      <c r="G548">
        <f t="shared" si="187"/>
        <v>35.529654415602337</v>
      </c>
      <c r="H548" s="21">
        <f t="shared" si="188"/>
        <v>0.28639891016866681</v>
      </c>
      <c r="I548" s="37">
        <f t="shared" si="180"/>
        <v>6.5018570422359039</v>
      </c>
      <c r="J548" s="1">
        <f t="shared" si="189"/>
        <v>-9.5144404735622974</v>
      </c>
      <c r="K548" s="1">
        <f t="shared" si="190"/>
        <v>5.6383274428363892</v>
      </c>
      <c r="L548" s="1">
        <f t="shared" si="181"/>
        <v>-1.0164344350288517E-2</v>
      </c>
      <c r="M548" s="1">
        <f t="shared" si="182"/>
        <v>10.279102903685768</v>
      </c>
      <c r="N548" s="1">
        <f t="shared" si="183"/>
        <v>-0.64846327143280502</v>
      </c>
      <c r="O548" s="1">
        <f t="shared" si="184"/>
        <v>31.090845820321078</v>
      </c>
      <c r="P548" s="1">
        <f t="shared" si="185"/>
        <v>0.47955397904318264</v>
      </c>
      <c r="Q548" s="1">
        <f t="shared" si="191"/>
        <v>-3.3358094939548217</v>
      </c>
      <c r="R548" s="1">
        <f t="shared" si="192"/>
        <v>6.4770199047205672</v>
      </c>
      <c r="S548" s="1">
        <f t="shared" si="193"/>
        <v>-3.6081973783921781</v>
      </c>
      <c r="T548" s="1">
        <f t="shared" si="194"/>
        <v>-3.3203933414280353</v>
      </c>
      <c r="U548" s="1">
        <f t="shared" si="195"/>
        <v>-34.456201147454131</v>
      </c>
      <c r="V548" s="1">
        <f t="shared" si="196"/>
        <v>8.7469078661650084</v>
      </c>
      <c r="Y548" s="20">
        <f>+$Z$20*SIGN(SOI!A547)*(ABS(SOI!A547))^$Y$2</f>
        <v>0.55964272968171291</v>
      </c>
      <c r="Z548" s="20">
        <f t="shared" si="199"/>
        <v>0.56630155710693153</v>
      </c>
      <c r="AA548" s="19">
        <f>+SIN((AVERAGE(H544:H555)+AVERAGE(H548:H551)/4)*($AA$19+AA547*$AA$18*AVERAGE(G544:G555))*$Y$20+$AA$17) - SIN($AA$17)</f>
        <v>0.61923225536688253</v>
      </c>
      <c r="AB548" s="19">
        <f>+SIN((AVERAGE(H544:H555)+AVERAGE(H548:H551)*$AB$1)*($AA$19+AB547*$AA$18*AVERAGE(G544:G555))*$Y$20+$AA$17) - SIN($AA$17)+$AB$2</f>
        <v>0.65326375635900957</v>
      </c>
      <c r="AC548">
        <f t="shared" si="198"/>
        <v>0.31559999999999716</v>
      </c>
      <c r="AD548">
        <f t="shared" si="197"/>
        <v>5.2930698259951003E-2</v>
      </c>
      <c r="AE548">
        <v>1</v>
      </c>
    </row>
    <row r="549" spans="1:31" x14ac:dyDescent="0.25">
      <c r="A549">
        <v>43.916666666666821</v>
      </c>
      <c r="B549" s="2">
        <v>1923.9166666666267</v>
      </c>
      <c r="C549">
        <f>+D549+($D$2+E549+F549)*SOI!A548*IF(B549&gt;$C$18, IF(B549&lt;$C$19,-1,1),1)</f>
        <v>-471.94917086507502</v>
      </c>
      <c r="D549">
        <f>+$D$3*((1-$D$5)*SOI!D548+$D$5*SOI!D547) +   $D$4*((1-$D$5)*SOI!E548+$D$5*SOI!E547)</f>
        <v>0</v>
      </c>
      <c r="E549">
        <f t="shared" si="179"/>
        <v>-462.47332540623466</v>
      </c>
      <c r="F549">
        <f t="shared" si="186"/>
        <v>-0.22194014776045001</v>
      </c>
      <c r="G549">
        <f t="shared" si="187"/>
        <v>-462.69526555399511</v>
      </c>
      <c r="H549" s="21">
        <f t="shared" si="188"/>
        <v>-6.6932860561287217</v>
      </c>
      <c r="I549" s="37">
        <f t="shared" si="180"/>
        <v>328.7932170318345</v>
      </c>
      <c r="J549" s="1">
        <f t="shared" si="189"/>
        <v>-406.1709030323193</v>
      </c>
      <c r="K549" s="1">
        <f t="shared" si="190"/>
        <v>-148.62220722469866</v>
      </c>
      <c r="L549" s="1">
        <f t="shared" si="181"/>
        <v>-0.14090459291983323</v>
      </c>
      <c r="M549" s="1">
        <f t="shared" si="182"/>
        <v>8.6775142553768934</v>
      </c>
      <c r="N549" s="1">
        <f t="shared" si="183"/>
        <v>0.29515198260621273</v>
      </c>
      <c r="O549" s="1">
        <f t="shared" si="184"/>
        <v>-391.11711555130717</v>
      </c>
      <c r="P549" s="1">
        <f t="shared" si="185"/>
        <v>7.2485451414377899E-2</v>
      </c>
      <c r="Q549" s="1">
        <f t="shared" si="191"/>
        <v>1.2817451544133882</v>
      </c>
      <c r="R549" s="1">
        <f t="shared" si="192"/>
        <v>-125.85228606662947</v>
      </c>
      <c r="S549" s="1">
        <f t="shared" si="193"/>
        <v>83.049312514153726</v>
      </c>
      <c r="T549" s="1">
        <f t="shared" si="194"/>
        <v>579.04137677715312</v>
      </c>
      <c r="U549" s="1">
        <f t="shared" si="195"/>
        <v>-263.36992270653997</v>
      </c>
      <c r="V549" s="1">
        <f t="shared" si="196"/>
        <v>-0.60176679897392993</v>
      </c>
      <c r="Y549" s="20">
        <f>+$Z$20*SIGN(SOI!A548)*(ABS(SOI!A548))^$Y$2</f>
        <v>0.60597029838084926</v>
      </c>
      <c r="Z549" s="20">
        <f t="shared" si="199"/>
        <v>0.5241842574329415</v>
      </c>
      <c r="AA549" s="19">
        <f>+SIN((AVERAGE(H545:H556)+AVERAGE(H549:H552)/4)*($AA$19+AA548*$AA$18*AVERAGE(G545:G556))*$Y$20+$AA$17) - SIN($AA$17)</f>
        <v>0.59807564623641252</v>
      </c>
      <c r="AB549" s="19">
        <f>+SIN((AVERAGE(H545:H556)+AVERAGE(H549:H552)*$AB$1)*($AA$19+AB548*$AA$18*AVERAGE(G545:G556))*$Y$20+$AA$17) - SIN($AA$17)+$AB$2</f>
        <v>0.67059810641859174</v>
      </c>
      <c r="AC549">
        <f t="shared" si="198"/>
        <v>0.31619999999999715</v>
      </c>
      <c r="AD549">
        <f t="shared" si="197"/>
        <v>7.3891388803471014E-2</v>
      </c>
      <c r="AE549">
        <v>1</v>
      </c>
    </row>
    <row r="550" spans="1:31" x14ac:dyDescent="0.25">
      <c r="A550">
        <v>44.000000000000156</v>
      </c>
      <c r="B550" s="2">
        <v>1923.99999999996</v>
      </c>
      <c r="C550">
        <f>+D550+($D$2+E550+F550)*SOI!A549*IF(B550&gt;$C$18, IF(B550&lt;$C$19,-1,1),1)</f>
        <v>0.43545051616922836</v>
      </c>
      <c r="D550">
        <f>+$D$3*((1-$D$5)*SOI!D549+$D$5*SOI!D548) +   $D$4*((1-$D$5)*SOI!E549+$D$5*SOI!E548)</f>
        <v>0</v>
      </c>
      <c r="E550">
        <f t="shared" si="179"/>
        <v>-3.5032228215755339</v>
      </c>
      <c r="F550">
        <f t="shared" si="186"/>
        <v>4.4498543784651607</v>
      </c>
      <c r="G550">
        <f t="shared" si="187"/>
        <v>0.94663155688962686</v>
      </c>
      <c r="H550" s="21">
        <f t="shared" si="188"/>
        <v>-2.7377727062989243</v>
      </c>
      <c r="I550" s="37">
        <f t="shared" si="180"/>
        <v>1.4637766164170203</v>
      </c>
      <c r="J550" s="1">
        <f t="shared" si="189"/>
        <v>30.670255835415269</v>
      </c>
      <c r="K550" s="1">
        <f t="shared" si="190"/>
        <v>20.483231917299339</v>
      </c>
      <c r="L550" s="1">
        <f t="shared" si="181"/>
        <v>3.0134346181219045</v>
      </c>
      <c r="M550" s="1">
        <f t="shared" si="182"/>
        <v>-147.18107489743437</v>
      </c>
      <c r="N550" s="1">
        <f t="shared" si="183"/>
        <v>3.092587113729703</v>
      </c>
      <c r="O550" s="1">
        <f t="shared" si="184"/>
        <v>0.2794902288512045</v>
      </c>
      <c r="P550" s="1">
        <f t="shared" si="185"/>
        <v>-0.65368601219363165</v>
      </c>
      <c r="Q550" s="1">
        <f t="shared" si="191"/>
        <v>-227.78994825037745</v>
      </c>
      <c r="R550" s="1">
        <f t="shared" si="192"/>
        <v>99.573995972543074</v>
      </c>
      <c r="S550" s="1">
        <f t="shared" si="193"/>
        <v>3.8740411937021584</v>
      </c>
      <c r="T550" s="1">
        <f t="shared" si="194"/>
        <v>8.8492411420893315</v>
      </c>
      <c r="U550" s="1">
        <f t="shared" si="195"/>
        <v>10.573931091650426</v>
      </c>
      <c r="V550" s="1">
        <f t="shared" si="196"/>
        <v>56.862088115239757</v>
      </c>
      <c r="Y550" s="20">
        <f>+$Z$20*SIGN(SOI!A549)*(ABS(SOI!A549))^$Y$2</f>
        <v>0.40693974423626234</v>
      </c>
      <c r="Z550" s="20">
        <f t="shared" si="199"/>
        <v>0.49638174682810776</v>
      </c>
      <c r="AA550" s="19">
        <f>+SIN((AVERAGE(H546:H557)+AVERAGE(H550:H553)/4)*($AA$19+AA549*$AA$18*AVERAGE(G546:G557))*$Y$20+$AA$17) - SIN($AA$17)</f>
        <v>0.70529374475250783</v>
      </c>
      <c r="AB550" s="19">
        <f>+SIN((AVERAGE(H546:H557)+AVERAGE(H550:H553)*$AB$1)*($AA$19+AB549*$AA$18*AVERAGE(G546:G557))*$Y$20+$AA$17) - SIN($AA$17)+$AB$2</f>
        <v>0.65961840940449856</v>
      </c>
      <c r="AC550">
        <f t="shared" si="198"/>
        <v>0.31679999999999714</v>
      </c>
      <c r="AD550">
        <f t="shared" si="197"/>
        <v>0.20891199792440007</v>
      </c>
      <c r="AE550">
        <v>1</v>
      </c>
    </row>
    <row r="551" spans="1:31" x14ac:dyDescent="0.25">
      <c r="A551">
        <v>44.083333333333492</v>
      </c>
      <c r="B551" s="2">
        <v>1924.0833333332932</v>
      </c>
      <c r="C551">
        <f>+D551+($D$2+E551+F551)*SOI!A550*IF(B551&gt;$C$18, IF(B551&lt;$C$19,-1,1),1)</f>
        <v>17.782153827364358</v>
      </c>
      <c r="D551">
        <f>+$D$3*((1-$D$5)*SOI!D550+$D$5*SOI!D549) +   $D$4*((1-$D$5)*SOI!E550+$D$5*SOI!E549)</f>
        <v>0</v>
      </c>
      <c r="E551">
        <f t="shared" si="179"/>
        <v>27.992604636915374</v>
      </c>
      <c r="F551">
        <f t="shared" si="186"/>
        <v>0.23303635890106672</v>
      </c>
      <c r="G551">
        <f t="shared" si="187"/>
        <v>28.225640995816441</v>
      </c>
      <c r="H551" s="21">
        <f t="shared" si="188"/>
        <v>-1.2346425794627418</v>
      </c>
      <c r="I551" s="37">
        <f t="shared" si="180"/>
        <v>-30.710942295737595</v>
      </c>
      <c r="J551" s="1">
        <f t="shared" si="189"/>
        <v>-25.915641232319278</v>
      </c>
      <c r="K551" s="1">
        <f t="shared" si="190"/>
        <v>6.3988489281751248E-3</v>
      </c>
      <c r="L551" s="1">
        <f t="shared" si="181"/>
        <v>8.1519430903644732E-2</v>
      </c>
      <c r="M551" s="1">
        <f t="shared" si="182"/>
        <v>-5.9275905076159248</v>
      </c>
      <c r="N551" s="1">
        <f t="shared" si="183"/>
        <v>3.3593438784309329E-2</v>
      </c>
      <c r="O551" s="1">
        <f t="shared" si="184"/>
        <v>1.634828363112617</v>
      </c>
      <c r="P551" s="1">
        <f t="shared" si="185"/>
        <v>-1.2905286963519034E-3</v>
      </c>
      <c r="Q551" s="1">
        <f t="shared" si="191"/>
        <v>-9.9653670637834091E-2</v>
      </c>
      <c r="R551" s="1">
        <f t="shared" si="192"/>
        <v>-0.91395122037445164</v>
      </c>
      <c r="S551" s="1">
        <f t="shared" si="193"/>
        <v>-0.88290726802427166</v>
      </c>
      <c r="T551" s="1">
        <f t="shared" si="194"/>
        <v>1.4002672463943306</v>
      </c>
      <c r="U551" s="1">
        <f t="shared" si="195"/>
        <v>-0.43797899921646327</v>
      </c>
      <c r="V551" s="1">
        <f t="shared" si="196"/>
        <v>1.2194213619917665E-3</v>
      </c>
      <c r="Y551" s="20">
        <f>+$Z$20*SIGN(SOI!A550)*(ABS(SOI!A550))^$Y$2</f>
        <v>0.47623519786721158</v>
      </c>
      <c r="Z551" s="20">
        <f t="shared" si="199"/>
        <v>0.41929158695884999</v>
      </c>
      <c r="AA551" s="19">
        <f>+SIN((AVERAGE(H547:H558)+AVERAGE(H551:H554)/4)*($AA$19+AA550*$AA$18*AVERAGE(G547:G558))*$Y$20+$AA$17) - SIN($AA$17)</f>
        <v>0.38838070613147541</v>
      </c>
      <c r="AB551" s="19">
        <f>+SIN((AVERAGE(H547:H558)+AVERAGE(H551:H554)*$AB$1)*($AA$19+AB550*$AA$18*AVERAGE(G547:G558))*$Y$20+$AA$17) - SIN($AA$17)+$AB$2</f>
        <v>0.50912658612498052</v>
      </c>
      <c r="AC551">
        <f t="shared" si="198"/>
        <v>0.31739999999999713</v>
      </c>
      <c r="AD551">
        <f t="shared" si="197"/>
        <v>3.0910880827374587E-2</v>
      </c>
      <c r="AE551">
        <v>1</v>
      </c>
    </row>
    <row r="552" spans="1:31" x14ac:dyDescent="0.25">
      <c r="A552">
        <v>44.166666666666828</v>
      </c>
      <c r="B552" s="2">
        <v>1924.1666666666265</v>
      </c>
      <c r="C552">
        <f>+D552+($D$2+E552+F552)*SOI!A551*IF(B552&gt;$C$18, IF(B552&lt;$C$19,-1,1),1)</f>
        <v>1.4217973428276491</v>
      </c>
      <c r="D552">
        <f>+$D$3*((1-$D$5)*SOI!D551+$D$5*SOI!D550) +   $D$4*((1-$D$5)*SOI!E551+$D$5*SOI!E550)</f>
        <v>0</v>
      </c>
      <c r="E552">
        <f t="shared" si="179"/>
        <v>4.8302712592004085</v>
      </c>
      <c r="F552">
        <f t="shared" si="186"/>
        <v>-1.184637046821821</v>
      </c>
      <c r="G552">
        <f t="shared" si="187"/>
        <v>3.6456342123785874</v>
      </c>
      <c r="H552" s="21">
        <f t="shared" si="188"/>
        <v>0.27344281398817183</v>
      </c>
      <c r="I552" s="37">
        <f t="shared" si="180"/>
        <v>-1.604802202662172</v>
      </c>
      <c r="J552" s="1">
        <f t="shared" si="189"/>
        <v>1.6883010303861288</v>
      </c>
      <c r="K552" s="1">
        <f t="shared" si="190"/>
        <v>3.1653992385699138E-2</v>
      </c>
      <c r="L552" s="1">
        <f t="shared" si="181"/>
        <v>-1.2204366503862922E-3</v>
      </c>
      <c r="M552" s="1">
        <f t="shared" si="182"/>
        <v>7.3898861998618699</v>
      </c>
      <c r="N552" s="1">
        <f t="shared" si="183"/>
        <v>0.52386037028342691</v>
      </c>
      <c r="O552" s="1">
        <f t="shared" si="184"/>
        <v>2.3328166554576772</v>
      </c>
      <c r="P552" s="1">
        <f t="shared" si="185"/>
        <v>0.29883520341828224</v>
      </c>
      <c r="Q552" s="1">
        <f t="shared" si="191"/>
        <v>1.9373761086004746</v>
      </c>
      <c r="R552" s="1">
        <f t="shared" si="192"/>
        <v>0.92847887399408324</v>
      </c>
      <c r="S552" s="1">
        <f t="shared" si="193"/>
        <v>-0.71945650675595607</v>
      </c>
      <c r="T552" s="1">
        <f t="shared" si="194"/>
        <v>-2.9913930205058389E-2</v>
      </c>
      <c r="U552" s="1">
        <f t="shared" si="195"/>
        <v>5.2996324130667123</v>
      </c>
      <c r="V552" s="1">
        <f t="shared" si="196"/>
        <v>-4.4033070717721889</v>
      </c>
      <c r="Y552" s="20">
        <f>+$Z$20*SIGN(SOI!A551)*(ABS(SOI!A551))^$Y$2</f>
        <v>0.37469981877307607</v>
      </c>
      <c r="Z552" s="20">
        <f t="shared" si="199"/>
        <v>0.25536075347064713</v>
      </c>
      <c r="AA552" s="19">
        <f>+SIN((AVERAGE(H548:H559)+AVERAGE(H552:H555)/4)*($AA$19+AA551*$AA$18*AVERAGE(G548:G559))*$Y$20+$AA$17) - SIN($AA$17)</f>
        <v>0.549413062803777</v>
      </c>
      <c r="AB552" s="19">
        <f>+SIN((AVERAGE(H548:H559)+AVERAGE(H552:H555)*$AB$1)*($AA$19+AB551*$AA$18*AVERAGE(G548:G559))*$Y$20+$AA$17) - SIN($AA$17)+$AB$2</f>
        <v>0.54738882170400371</v>
      </c>
      <c r="AC552">
        <f t="shared" si="198"/>
        <v>0.31799999999999712</v>
      </c>
      <c r="AD552">
        <f t="shared" si="197"/>
        <v>0.29405230933312987</v>
      </c>
      <c r="AE552">
        <v>1</v>
      </c>
    </row>
    <row r="553" spans="1:31" x14ac:dyDescent="0.25">
      <c r="A553">
        <v>44.250000000000163</v>
      </c>
      <c r="B553" s="2">
        <v>1924.2499999999598</v>
      </c>
      <c r="C553">
        <f>+D553+($D$2+E553+F553)*SOI!A552*IF(B553&gt;$C$18, IF(B553&lt;$C$19,-1,1),1)</f>
        <v>-0.32614626337992569</v>
      </c>
      <c r="D553">
        <f>+$D$3*((1-$D$5)*SOI!D552+$D$5*SOI!D551) +   $D$4*((1-$D$5)*SOI!E552+$D$5*SOI!E551)</f>
        <v>0</v>
      </c>
      <c r="E553">
        <f t="shared" si="179"/>
        <v>16.259671278759804</v>
      </c>
      <c r="F553">
        <f t="shared" si="186"/>
        <v>4.7641890236481688E-2</v>
      </c>
      <c r="G553">
        <f t="shared" si="187"/>
        <v>16.307313168996284</v>
      </c>
      <c r="H553" s="21">
        <f t="shared" si="188"/>
        <v>0.58151523352322954</v>
      </c>
      <c r="I553" s="37">
        <f t="shared" si="180"/>
        <v>8.6710316555397906</v>
      </c>
      <c r="J553" s="1">
        <f t="shared" si="189"/>
        <v>-0.93964572454793416</v>
      </c>
      <c r="K553" s="1">
        <f t="shared" si="190"/>
        <v>0.20688186314960441</v>
      </c>
      <c r="L553" s="1">
        <f t="shared" si="181"/>
        <v>1.4939799587322467E-2</v>
      </c>
      <c r="M553" s="1">
        <f t="shared" si="182"/>
        <v>0.76120695396861682</v>
      </c>
      <c r="N553" s="1">
        <f t="shared" si="183"/>
        <v>-2.3329745524135952E-2</v>
      </c>
      <c r="O553" s="1">
        <f t="shared" si="184"/>
        <v>15.844505498494197</v>
      </c>
      <c r="P553" s="1">
        <f t="shared" si="185"/>
        <v>-2.3490814188526752E-2</v>
      </c>
      <c r="Q553" s="1">
        <f t="shared" si="191"/>
        <v>-8.8873726859019231E-3</v>
      </c>
      <c r="R553" s="1">
        <f t="shared" si="192"/>
        <v>2.3013397509908492E-2</v>
      </c>
      <c r="S553" s="1">
        <f t="shared" si="193"/>
        <v>-0.17312040550890512</v>
      </c>
      <c r="T553" s="1">
        <f t="shared" si="194"/>
        <v>2.487144904248678</v>
      </c>
      <c r="U553" s="1">
        <f t="shared" si="195"/>
        <v>2.2509265316808649</v>
      </c>
      <c r="V553" s="1">
        <f t="shared" si="196"/>
        <v>-1.5414865562105856E-2</v>
      </c>
      <c r="Y553" s="20">
        <f>+$Z$20*SIGN(SOI!A552)*(ABS(SOI!A552))^$Y$2</f>
        <v>-8.4852756228346246E-2</v>
      </c>
      <c r="Z553" s="20">
        <f t="shared" si="199"/>
        <v>-8.7775196438767369E-2</v>
      </c>
      <c r="AA553" s="19">
        <f>+SIN((AVERAGE(H549:H560)+AVERAGE(H553:H556)/4)*($AA$19+AA552*$AA$18*AVERAGE(G549:G560))*$Y$20+$AA$17) - SIN($AA$17)</f>
        <v>0.26875978254559491</v>
      </c>
      <c r="AB553" s="19">
        <f>+SIN((AVERAGE(H549:H560)+AVERAGE(H553:H556)*$AB$1)*($AA$19+AB552*$AA$18*AVERAGE(G549:G560))*$Y$20+$AA$17) - SIN($AA$17)+$AB$2</f>
        <v>0.35041640680522629</v>
      </c>
      <c r="AC553">
        <f t="shared" si="198"/>
        <v>0.31859999999999711</v>
      </c>
      <c r="AD553">
        <f t="shared" si="197"/>
        <v>0.35653497898436226</v>
      </c>
      <c r="AE553">
        <v>1</v>
      </c>
    </row>
    <row r="554" spans="1:31" x14ac:dyDescent="0.25">
      <c r="A554">
        <v>44.333333333333499</v>
      </c>
      <c r="B554" s="2">
        <v>1924.333333333293</v>
      </c>
      <c r="C554">
        <f>+D554+($D$2+E554+F554)*SOI!A553*IF(B554&gt;$C$18, IF(B554&lt;$C$19,-1,1),1)</f>
        <v>2.7103428380021337</v>
      </c>
      <c r="D554">
        <f>+$D$3*((1-$D$5)*SOI!D553+$D$5*SOI!D552) +   $D$4*((1-$D$5)*SOI!E553+$D$5*SOI!E552)</f>
        <v>0</v>
      </c>
      <c r="E554">
        <f t="shared" si="179"/>
        <v>-2.0891291758626309</v>
      </c>
      <c r="F554">
        <f t="shared" si="186"/>
        <v>-1.0995094570810557</v>
      </c>
      <c r="G554">
        <f t="shared" si="187"/>
        <v>-3.1886386329436869</v>
      </c>
      <c r="H554" s="21">
        <f t="shared" si="188"/>
        <v>-1.6961239507297681</v>
      </c>
      <c r="I554" s="37">
        <f t="shared" si="180"/>
        <v>-3.0955110948505471</v>
      </c>
      <c r="J554" s="1">
        <f t="shared" si="189"/>
        <v>-14.500372840324971</v>
      </c>
      <c r="K554" s="1">
        <f t="shared" si="190"/>
        <v>-18.309469731846281</v>
      </c>
      <c r="L554" s="1">
        <f t="shared" si="181"/>
        <v>-0.73570485195040747</v>
      </c>
      <c r="M554" s="1">
        <f t="shared" si="182"/>
        <v>-32.904567063569537</v>
      </c>
      <c r="N554" s="1">
        <f t="shared" si="183"/>
        <v>0.89447862439158876</v>
      </c>
      <c r="O554" s="1">
        <f t="shared" si="184"/>
        <v>-1.4957560966664585</v>
      </c>
      <c r="P554" s="1">
        <f t="shared" si="185"/>
        <v>0.44720894003466777</v>
      </c>
      <c r="Q554" s="1">
        <f t="shared" si="191"/>
        <v>-14.729458842513841</v>
      </c>
      <c r="R554" s="1">
        <f t="shared" si="192"/>
        <v>-13.616194020709127</v>
      </c>
      <c r="S554" s="1">
        <f t="shared" si="193"/>
        <v>-2.3695715061487541</v>
      </c>
      <c r="T554" s="1">
        <f t="shared" si="194"/>
        <v>11.562241315927679</v>
      </c>
      <c r="U554" s="1">
        <f t="shared" si="195"/>
        <v>15.298023391859219</v>
      </c>
      <c r="V554" s="1">
        <f t="shared" si="196"/>
        <v>-11.251543760121635</v>
      </c>
      <c r="Y554" s="20">
        <f>+$Z$20*SIGN(SOI!A553)*(ABS(SOI!A553))^$Y$2</f>
        <v>-0.55317265186103193</v>
      </c>
      <c r="Z554" s="20">
        <f t="shared" si="199"/>
        <v>-0.3763821801079319</v>
      </c>
      <c r="AA554" s="19">
        <f>+SIN((AVERAGE(H550:H561)+AVERAGE(H554:H557)/4)*($AA$19+AA553*$AA$18*AVERAGE(G550:G561))*$Y$20+$AA$17) - SIN($AA$17)</f>
        <v>0.41106774231411664</v>
      </c>
      <c r="AB554" s="19">
        <f>+SIN((AVERAGE(H550:H561)+AVERAGE(H554:H557)*$AB$1)*($AA$19+AB553*$AA$18*AVERAGE(G550:G561))*$Y$20+$AA$17) - SIN($AA$17)+$AB$2</f>
        <v>0.31628965012886362</v>
      </c>
      <c r="AC554">
        <f t="shared" si="198"/>
        <v>0.3191999999999971</v>
      </c>
      <c r="AD554">
        <f t="shared" si="197"/>
        <v>0.78744992242204859</v>
      </c>
      <c r="AE554">
        <v>1</v>
      </c>
    </row>
    <row r="555" spans="1:31" x14ac:dyDescent="0.25">
      <c r="A555">
        <v>44.416666666666835</v>
      </c>
      <c r="B555" s="2">
        <v>1924.4166666666263</v>
      </c>
      <c r="C555">
        <f>+D555+($D$2+E555+F555)*SOI!A554*IF(B555&gt;$C$18, IF(B555&lt;$C$19,-1,1),1)</f>
        <v>-3.676633714303867</v>
      </c>
      <c r="D555">
        <f>+$D$3*((1-$D$5)*SOI!D554+$D$5*SOI!D553) +   $D$4*((1-$D$5)*SOI!E554+$D$5*SOI!E553)</f>
        <v>0</v>
      </c>
      <c r="E555">
        <f t="shared" si="179"/>
        <v>5.5135221546316124</v>
      </c>
      <c r="F555">
        <f t="shared" si="186"/>
        <v>-2.6009148207930877E-2</v>
      </c>
      <c r="G555">
        <f t="shared" si="187"/>
        <v>5.4875130064236819</v>
      </c>
      <c r="H555" s="21">
        <f t="shared" si="188"/>
        <v>0.12695685402275314</v>
      </c>
      <c r="I555" s="37">
        <f t="shared" si="180"/>
        <v>6.4861633204572753</v>
      </c>
      <c r="J555" s="1">
        <f t="shared" si="189"/>
        <v>0.74528735604738372</v>
      </c>
      <c r="K555" s="1">
        <f t="shared" si="190"/>
        <v>4.6931631818459144E-6</v>
      </c>
      <c r="L555" s="1">
        <f t="shared" si="181"/>
        <v>-1.0911807185876622E-2</v>
      </c>
      <c r="M555" s="1">
        <f t="shared" si="182"/>
        <v>-0.80713327182089556</v>
      </c>
      <c r="N555" s="1">
        <f t="shared" si="183"/>
        <v>1.298455660065688E-2</v>
      </c>
      <c r="O555" s="1">
        <f t="shared" si="184"/>
        <v>5.130261528245225E-3</v>
      </c>
      <c r="P555" s="1">
        <f t="shared" si="185"/>
        <v>2.2533496123177373E-3</v>
      </c>
      <c r="Q555" s="1">
        <f t="shared" si="191"/>
        <v>-5.2448493435594441E-3</v>
      </c>
      <c r="R555" s="1">
        <f t="shared" si="192"/>
        <v>1.0159152337656218E-2</v>
      </c>
      <c r="S555" s="1">
        <f t="shared" si="193"/>
        <v>7.2074641541100409E-2</v>
      </c>
      <c r="T555" s="1">
        <f t="shared" si="194"/>
        <v>-5.8818482501793478E-4</v>
      </c>
      <c r="U555" s="1">
        <f t="shared" si="195"/>
        <v>-0.16151354059113876</v>
      </c>
      <c r="V555" s="1">
        <f t="shared" si="196"/>
        <v>-8.2297638367159016E-4</v>
      </c>
      <c r="Y555" s="20">
        <f>+$Z$20*SIGN(SOI!A554)*(ABS(SOI!A554))^$Y$2</f>
        <v>-0.49112113223441756</v>
      </c>
      <c r="Z555" s="20">
        <f t="shared" si="199"/>
        <v>-0.54608782607100881</v>
      </c>
      <c r="AA555" s="19">
        <f>+SIN((AVERAGE(H551:H562)+AVERAGE(H555:H558)/4)*($AA$19+AA554*$AA$18*AVERAGE(G551:G562))*$Y$20+$AA$17) - SIN($AA$17)</f>
        <v>-0.82021185004892194</v>
      </c>
      <c r="AB555" s="19">
        <f>+SIN((AVERAGE(H551:H562)+AVERAGE(H555:H558)*$AB$1)*($AA$19+AB554*$AA$18*AVERAGE(G551:G562))*$Y$20+$AA$17) - SIN($AA$17)+$AB$2</f>
        <v>-1.0876424782350007</v>
      </c>
      <c r="AC555">
        <f t="shared" si="198"/>
        <v>0.31979999999999709</v>
      </c>
      <c r="AD555">
        <f t="shared" si="197"/>
        <v>0.27412402397791313</v>
      </c>
      <c r="AE555">
        <v>1</v>
      </c>
    </row>
    <row r="556" spans="1:31" x14ac:dyDescent="0.25">
      <c r="A556">
        <v>44.500000000000171</v>
      </c>
      <c r="B556" s="2">
        <v>1924.4999999999595</v>
      </c>
      <c r="C556">
        <f>+D556+($D$2+E556+F556)*SOI!A555*IF(B556&gt;$C$18, IF(B556&lt;$C$19,-1,1),1)</f>
        <v>12.333699560575788</v>
      </c>
      <c r="D556">
        <f>+$D$3*((1-$D$5)*SOI!D555+$D$5*SOI!D554) +   $D$4*((1-$D$5)*SOI!E555+$D$5*SOI!E554)</f>
        <v>0</v>
      </c>
      <c r="E556">
        <f t="shared" si="179"/>
        <v>-12.468834602792967</v>
      </c>
      <c r="F556">
        <f t="shared" si="186"/>
        <v>-0.11657311208028731</v>
      </c>
      <c r="G556">
        <f t="shared" si="187"/>
        <v>-12.585407714873254</v>
      </c>
      <c r="H556" s="21">
        <f t="shared" si="188"/>
        <v>-0.33188457034995017</v>
      </c>
      <c r="I556" s="37">
        <f t="shared" si="180"/>
        <v>-7.1498245241784151</v>
      </c>
      <c r="J556" s="1">
        <f t="shared" si="189"/>
        <v>-2.5952794812769588</v>
      </c>
      <c r="K556" s="1">
        <f t="shared" si="190"/>
        <v>-2.2295375528872149E-3</v>
      </c>
      <c r="L556" s="1">
        <f t="shared" si="181"/>
        <v>-3.2955177945271788E-3</v>
      </c>
      <c r="M556" s="1">
        <f t="shared" si="182"/>
        <v>-2.5497530899094616</v>
      </c>
      <c r="N556" s="1">
        <f t="shared" si="183"/>
        <v>-2.1902140990674182E-2</v>
      </c>
      <c r="O556" s="1">
        <f t="shared" si="184"/>
        <v>-4.9608908328597385</v>
      </c>
      <c r="P556" s="1">
        <f t="shared" si="185"/>
        <v>3.6654776223794356E-3</v>
      </c>
      <c r="Q556" s="1">
        <f t="shared" si="191"/>
        <v>2.7947652893412386E-2</v>
      </c>
      <c r="R556" s="1">
        <f t="shared" si="192"/>
        <v>5.9672921238824408E-2</v>
      </c>
      <c r="S556" s="1">
        <f t="shared" si="193"/>
        <v>0.13401377498826403</v>
      </c>
      <c r="T556" s="1">
        <f t="shared" si="194"/>
        <v>0.17177539610070747</v>
      </c>
      <c r="U556" s="1">
        <f t="shared" si="195"/>
        <v>0.28961325488459977</v>
      </c>
      <c r="V556" s="1">
        <f t="shared" si="196"/>
        <v>2.2581293369656492E-3</v>
      </c>
      <c r="Y556" s="20">
        <f>+$Z$20*SIGN(SOI!A555)*(ABS(SOI!A555))^$Y$2</f>
        <v>-0.59396969411757661</v>
      </c>
      <c r="Z556" s="20">
        <f t="shared" si="199"/>
        <v>-0.53833215183988115</v>
      </c>
      <c r="AA556" s="19">
        <f>+SIN((AVERAGE(H552:H563)+AVERAGE(H556:H559)/4)*($AA$19+AA555*$AA$18*AVERAGE(G552:G563))*$Y$20+$AA$17) - SIN($AA$17)</f>
        <v>-1.0367814164118148</v>
      </c>
      <c r="AB556" s="19">
        <f>+SIN((AVERAGE(H552:H563)+AVERAGE(H556:H559)*$AB$1)*($AA$19+AB555*$AA$18*AVERAGE(G552:G563))*$Y$20+$AA$17) - SIN($AA$17)+$AB$2</f>
        <v>-1.2728163941548392</v>
      </c>
      <c r="AC556">
        <f t="shared" si="198"/>
        <v>0.32039999999999708</v>
      </c>
      <c r="AD556">
        <f t="shared" si="197"/>
        <v>0.49844926457193361</v>
      </c>
      <c r="AE556">
        <v>1</v>
      </c>
    </row>
    <row r="557" spans="1:31" x14ac:dyDescent="0.25">
      <c r="A557">
        <v>44.583333333333506</v>
      </c>
      <c r="B557" s="2">
        <v>1924.5833333332928</v>
      </c>
      <c r="C557">
        <f>+D557+($D$2+E557+F557)*SOI!A556*IF(B557&gt;$C$18, IF(B557&lt;$C$19,-1,1),1)</f>
        <v>2.8288102849138146</v>
      </c>
      <c r="D557">
        <f>+$D$3*((1-$D$5)*SOI!D556+$D$5*SOI!D555) +   $D$4*((1-$D$5)*SOI!E556+$D$5*SOI!E555)</f>
        <v>0</v>
      </c>
      <c r="E557">
        <f t="shared" si="179"/>
        <v>-3.648055237787041</v>
      </c>
      <c r="F557">
        <f t="shared" si="186"/>
        <v>2.137538533343275E-2</v>
      </c>
      <c r="G557">
        <f t="shared" si="187"/>
        <v>-3.6266798524536084</v>
      </c>
      <c r="H557" s="21">
        <f t="shared" si="188"/>
        <v>-4.3978380321208953E-2</v>
      </c>
      <c r="I557" s="37">
        <f t="shared" si="180"/>
        <v>1.2365565023317955</v>
      </c>
      <c r="J557" s="1">
        <f t="shared" si="189"/>
        <v>-5.3994091541407132E-3</v>
      </c>
      <c r="K557" s="1">
        <f t="shared" si="190"/>
        <v>-3.3970174290258392E-3</v>
      </c>
      <c r="L557" s="1">
        <f t="shared" si="181"/>
        <v>3.6706992462618568E-3</v>
      </c>
      <c r="M557" s="1">
        <f t="shared" si="182"/>
        <v>3.0671968520262313E-2</v>
      </c>
      <c r="N557" s="1">
        <f t="shared" si="183"/>
        <v>1.8634396016848003E-2</v>
      </c>
      <c r="O557" s="1">
        <f t="shared" si="184"/>
        <v>-3.4608703879348215</v>
      </c>
      <c r="P557" s="1">
        <f t="shared" si="185"/>
        <v>-7.1872499668926516E-3</v>
      </c>
      <c r="Q557" s="1">
        <f t="shared" si="191"/>
        <v>2.8603397024973672E-4</v>
      </c>
      <c r="R557" s="1">
        <f t="shared" si="192"/>
        <v>-1.0562534847768839E-4</v>
      </c>
      <c r="S557" s="1">
        <f t="shared" si="193"/>
        <v>1.9719539718859837E-2</v>
      </c>
      <c r="T557" s="1">
        <f t="shared" si="194"/>
        <v>-0.13347863753454295</v>
      </c>
      <c r="U557" s="1">
        <f t="shared" si="195"/>
        <v>9.8213049023244181E-2</v>
      </c>
      <c r="V557" s="1">
        <f t="shared" si="196"/>
        <v>3.767122479932499E-3</v>
      </c>
      <c r="Y557" s="20">
        <f>+$Z$20*SIGN(SOI!A556)*(ABS(SOI!A556))^$Y$2</f>
        <v>-0.52990562916764949</v>
      </c>
      <c r="Z557" s="20">
        <f t="shared" si="199"/>
        <v>-0.56009747282488132</v>
      </c>
      <c r="AA557" s="19">
        <f>+SIN((AVERAGE(H553:H564)+AVERAGE(H557:H560)/4)*($AA$19+AA556*$AA$18*AVERAGE(G553:G564))*$Y$20+$AA$17) - SIN($AA$17)</f>
        <v>-0.77776540635744995</v>
      </c>
      <c r="AB557" s="19">
        <f>+SIN((AVERAGE(H553:H564)+AVERAGE(H557:H560)*$AB$1)*($AA$19+AB556*$AA$18*AVERAGE(G553:G564))*$Y$20+$AA$17) - SIN($AA$17)+$AB$2</f>
        <v>-1.2064609684322014</v>
      </c>
      <c r="AC557">
        <f t="shared" si="198"/>
        <v>0.32099999999999707</v>
      </c>
      <c r="AD557">
        <f t="shared" si="197"/>
        <v>0.21766793353256864</v>
      </c>
      <c r="AE557">
        <v>1</v>
      </c>
    </row>
    <row r="558" spans="1:31" x14ac:dyDescent="0.25">
      <c r="A558">
        <v>44.666666666666842</v>
      </c>
      <c r="B558" s="2">
        <v>1924.666666666626</v>
      </c>
      <c r="C558">
        <f>+D558+($D$2+E558+F558)*SOI!A557*IF(B558&gt;$C$18, IF(B558&lt;$C$19,-1,1),1)</f>
        <v>21.145061865743536</v>
      </c>
      <c r="D558">
        <f>+$D$3*((1-$D$5)*SOI!D557+$D$5*SOI!D556) +   $D$4*((1-$D$5)*SOI!E557+$D$5*SOI!E556)</f>
        <v>0</v>
      </c>
      <c r="E558">
        <f t="shared" si="179"/>
        <v>-23.5216616763853</v>
      </c>
      <c r="F558">
        <f t="shared" si="186"/>
        <v>-1.0656195628513696</v>
      </c>
      <c r="G558">
        <f t="shared" si="187"/>
        <v>-24.58728123923667</v>
      </c>
      <c r="H558" s="21">
        <f t="shared" si="188"/>
        <v>-5.5128971830418809</v>
      </c>
      <c r="I558" s="37">
        <f t="shared" si="180"/>
        <v>25.776990839794987</v>
      </c>
      <c r="J558" s="1">
        <f t="shared" si="189"/>
        <v>-74.858707094894356</v>
      </c>
      <c r="K558" s="1">
        <f t="shared" si="190"/>
        <v>-248.71699022450443</v>
      </c>
      <c r="L558" s="1">
        <f t="shared" si="181"/>
        <v>-0.67057620458312117</v>
      </c>
      <c r="M558" s="1">
        <f t="shared" si="182"/>
        <v>20.399498064183817</v>
      </c>
      <c r="N558" s="1">
        <f t="shared" si="183"/>
        <v>-0.90732400388555445</v>
      </c>
      <c r="O558" s="1">
        <f t="shared" si="184"/>
        <v>-17.685877763842061</v>
      </c>
      <c r="P558" s="1">
        <f t="shared" si="185"/>
        <v>0.56367634286319579</v>
      </c>
      <c r="Q558" s="1">
        <f t="shared" si="191"/>
        <v>-9.2628050948987788</v>
      </c>
      <c r="R558" s="1">
        <f t="shared" si="192"/>
        <v>71.303577151713228</v>
      </c>
      <c r="S558" s="1">
        <f t="shared" si="193"/>
        <v>-20.015300056520886</v>
      </c>
      <c r="T558" s="1">
        <f t="shared" si="194"/>
        <v>124.60985334066797</v>
      </c>
      <c r="U558" s="1">
        <f t="shared" si="195"/>
        <v>-160.56633859422121</v>
      </c>
      <c r="V558" s="1">
        <f t="shared" si="196"/>
        <v>14.385464146033126</v>
      </c>
      <c r="Y558" s="20">
        <f>+$Z$20*SIGN(SOI!A557)*(ABS(SOI!A557))^$Y$2</f>
        <v>-0.55641709518941773</v>
      </c>
      <c r="Z558" s="20">
        <f t="shared" si="199"/>
        <v>-0.49775415619777652</v>
      </c>
      <c r="AA558" s="19">
        <f>+SIN((AVERAGE(H554:H565)+AVERAGE(H558:H561)/4)*($AA$19+AA557*$AA$18*AVERAGE(G554:G565))*$Y$20+$AA$17) - SIN($AA$17)</f>
        <v>-1.1674537571250825</v>
      </c>
      <c r="AB558" s="19">
        <f>+SIN((AVERAGE(H554:H565)+AVERAGE(H558:H561)*$AB$1)*($AA$19+AB557*$AA$18*AVERAGE(G554:G565))*$Y$20+$AA$17) - SIN($AA$17)+$AB$2</f>
        <v>-1.1798192054548726</v>
      </c>
      <c r="AC558">
        <f t="shared" si="198"/>
        <v>0.32159999999999705</v>
      </c>
      <c r="AD558">
        <f t="shared" si="197"/>
        <v>0.66969960092730596</v>
      </c>
      <c r="AE558">
        <v>1</v>
      </c>
    </row>
    <row r="559" spans="1:31" x14ac:dyDescent="0.25">
      <c r="A559">
        <v>44.750000000000178</v>
      </c>
      <c r="B559" s="2">
        <v>1924.7499999999593</v>
      </c>
      <c r="C559">
        <f>+D559+($D$2+E559+F559)*SOI!A558*IF(B559&gt;$C$18, IF(B559&lt;$C$19,-1,1),1)</f>
        <v>3.0441957735016074</v>
      </c>
      <c r="D559">
        <f>+$D$3*((1-$D$5)*SOI!D558+$D$5*SOI!D557) +   $D$4*((1-$D$5)*SOI!E558+$D$5*SOI!E557)</f>
        <v>0</v>
      </c>
      <c r="E559">
        <f t="shared" si="179"/>
        <v>-6.5637125604158228</v>
      </c>
      <c r="F559">
        <f t="shared" si="186"/>
        <v>-5.4104338500714055E-2</v>
      </c>
      <c r="G559">
        <f t="shared" si="187"/>
        <v>-6.6178168989165371</v>
      </c>
      <c r="H559" s="21">
        <f t="shared" si="188"/>
        <v>0.11300793375918206</v>
      </c>
      <c r="I559" s="37">
        <f t="shared" si="180"/>
        <v>8.1394727246660743</v>
      </c>
      <c r="J559" s="1">
        <f t="shared" si="189"/>
        <v>-2.0335151169159791</v>
      </c>
      <c r="K559" s="1">
        <f t="shared" si="190"/>
        <v>-1.2071612399530874E-2</v>
      </c>
      <c r="L559" s="1">
        <f t="shared" si="181"/>
        <v>-3.0501838760753918E-2</v>
      </c>
      <c r="M559" s="1">
        <f t="shared" si="182"/>
        <v>1.754932875828213</v>
      </c>
      <c r="N559" s="1">
        <f t="shared" si="183"/>
        <v>-2.7549383636768843E-2</v>
      </c>
      <c r="O559" s="1">
        <f t="shared" si="184"/>
        <v>-0.59377661770804024</v>
      </c>
      <c r="P559" s="1">
        <f t="shared" si="185"/>
        <v>1.7914936865518934E-2</v>
      </c>
      <c r="Q559" s="1">
        <f t="shared" si="191"/>
        <v>-2.4195413038313646E-2</v>
      </c>
      <c r="R559" s="1">
        <f t="shared" si="192"/>
        <v>5.8811991729961037E-2</v>
      </c>
      <c r="S559" s="1">
        <f t="shared" si="193"/>
        <v>-0.19190029676611062</v>
      </c>
      <c r="T559" s="1">
        <f t="shared" si="194"/>
        <v>0.1902947206965093</v>
      </c>
      <c r="U559" s="1">
        <f t="shared" si="195"/>
        <v>-1.6114024999282035</v>
      </c>
      <c r="V559" s="1">
        <f t="shared" si="196"/>
        <v>1.3882217326528397E-2</v>
      </c>
      <c r="Y559" s="20">
        <f>+$Z$20*SIGN(SOI!A558)*(ABS(SOI!A558))^$Y$2</f>
        <v>-0.40693974423626234</v>
      </c>
      <c r="Z559" s="20">
        <f t="shared" si="199"/>
        <v>-0.52992507977121084</v>
      </c>
      <c r="AA559" s="19">
        <f>+SIN((AVERAGE(H555:H566)+AVERAGE(H559:H562)/4)*($AA$19+AA558*$AA$18*AVERAGE(G555:G566))*$Y$20+$AA$17) - SIN($AA$17)</f>
        <v>-0.11677891329029375</v>
      </c>
      <c r="AB559" s="19">
        <f>+SIN((AVERAGE(H555:H566)+AVERAGE(H559:H562)*$AB$1)*($AA$19+AB558*$AA$18*AVERAGE(G555:G566))*$Y$20+$AA$17) - SIN($AA$17)+$AB$2</f>
        <v>-1.2858808512509847</v>
      </c>
      <c r="AC559">
        <f t="shared" si="198"/>
        <v>0.32219999999999704</v>
      </c>
      <c r="AD559">
        <f t="shared" si="197"/>
        <v>0.41314616648091707</v>
      </c>
      <c r="AE559">
        <v>1</v>
      </c>
    </row>
    <row r="560" spans="1:31" x14ac:dyDescent="0.25">
      <c r="A560">
        <v>44.833333333333513</v>
      </c>
      <c r="B560" s="2">
        <v>1924.8333333332926</v>
      </c>
      <c r="C560">
        <f>+D560+($D$2+E560+F560)*SOI!A559*IF(B560&gt;$C$18, IF(B560&lt;$C$19,-1,1),1)</f>
        <v>46.215501426891514</v>
      </c>
      <c r="D560">
        <f>+$D$3*((1-$D$5)*SOI!D559+$D$5*SOI!D558) +   $D$4*((1-$D$5)*SOI!E559+$D$5*SOI!E558)</f>
        <v>0</v>
      </c>
      <c r="E560">
        <f t="shared" si="179"/>
        <v>-41.416027393858293</v>
      </c>
      <c r="F560">
        <f t="shared" si="186"/>
        <v>-0.98351519962015621</v>
      </c>
      <c r="G560">
        <f t="shared" si="187"/>
        <v>-42.399542593478451</v>
      </c>
      <c r="H560" s="21">
        <f t="shared" si="188"/>
        <v>-1.7274582012155919</v>
      </c>
      <c r="I560" s="37">
        <f t="shared" si="180"/>
        <v>31.252036796997597</v>
      </c>
      <c r="J560" s="1">
        <f t="shared" si="189"/>
        <v>-137.12848092403038</v>
      </c>
      <c r="K560" s="1">
        <f t="shared" si="190"/>
        <v>-0.75655135055801004</v>
      </c>
      <c r="L560" s="1">
        <f t="shared" si="181"/>
        <v>-8.642964668047215E-2</v>
      </c>
      <c r="M560" s="1">
        <f t="shared" si="182"/>
        <v>30.821850872293101</v>
      </c>
      <c r="N560" s="1">
        <f t="shared" si="183"/>
        <v>-2.3289964496532374E-2</v>
      </c>
      <c r="O560" s="1">
        <f t="shared" si="184"/>
        <v>-6.6204748440345114</v>
      </c>
      <c r="P560" s="1">
        <f t="shared" si="185"/>
        <v>3.5537399587625591E-2</v>
      </c>
      <c r="Q560" s="1">
        <f t="shared" si="191"/>
        <v>-0.35924289288007089</v>
      </c>
      <c r="R560" s="1">
        <f t="shared" si="192"/>
        <v>3.3527647897325759</v>
      </c>
      <c r="S560" s="1">
        <f t="shared" si="193"/>
        <v>-0.62289470747130404</v>
      </c>
      <c r="T560" s="1">
        <f t="shared" si="194"/>
        <v>6.0121458091909199</v>
      </c>
      <c r="U560" s="1">
        <f t="shared" si="195"/>
        <v>-12.273161568157729</v>
      </c>
      <c r="V560" s="1">
        <f t="shared" si="196"/>
        <v>2.3280169727609937E-2</v>
      </c>
      <c r="Y560" s="20">
        <f>+$Z$20*SIGN(SOI!A559)*(ABS(SOI!A559))^$Y$2</f>
        <v>-0.62641839988795223</v>
      </c>
      <c r="Z560" s="20">
        <f t="shared" si="199"/>
        <v>-0.50693347110322518</v>
      </c>
      <c r="AA560" s="19">
        <f>+SIN((AVERAGE(H556:H567)+AVERAGE(H560:H563)/4)*($AA$19+AA559*$AA$18*AVERAGE(G556:G567))*$Y$20+$AA$17) - SIN($AA$17)</f>
        <v>-0.89527649124903785</v>
      </c>
      <c r="AB560" s="19">
        <f>+SIN((AVERAGE(H556:H567)+AVERAGE(H560:H563)*$AB$1)*($AA$19+AB559*$AA$18*AVERAGE(G556:G567))*$Y$20+$AA$17) - SIN($AA$17)+$AB$2</f>
        <v>-1.2856804039524856</v>
      </c>
      <c r="AC560">
        <f t="shared" si="198"/>
        <v>0.32279999999999703</v>
      </c>
      <c r="AD560">
        <f t="shared" si="197"/>
        <v>0.38834302014581268</v>
      </c>
      <c r="AE560">
        <v>1</v>
      </c>
    </row>
    <row r="561" spans="1:31" x14ac:dyDescent="0.25">
      <c r="A561">
        <v>44.916666666666849</v>
      </c>
      <c r="B561" s="2">
        <v>1924.9166666666258</v>
      </c>
      <c r="C561">
        <f>+D561+($D$2+E561+F561)*SOI!A560*IF(B561&gt;$C$18, IF(B561&lt;$C$19,-1,1),1)</f>
        <v>-320.87057709515022</v>
      </c>
      <c r="D561">
        <f>+$D$3*((1-$D$5)*SOI!D560+$D$5*SOI!D559) +   $D$4*((1-$D$5)*SOI!E560+$D$5*SOI!E559)</f>
        <v>0</v>
      </c>
      <c r="E561">
        <f t="shared" si="179"/>
        <v>486.38948120108415</v>
      </c>
      <c r="F561">
        <f t="shared" si="186"/>
        <v>-0.22194014782622018</v>
      </c>
      <c r="G561">
        <f t="shared" si="187"/>
        <v>486.16754105325793</v>
      </c>
      <c r="H561" s="21">
        <f t="shared" si="188"/>
        <v>8.1926942213896989</v>
      </c>
      <c r="I561" s="37">
        <f t="shared" si="180"/>
        <v>67.330551728913903</v>
      </c>
      <c r="J561" s="1">
        <f t="shared" si="189"/>
        <v>-20.850141624567463</v>
      </c>
      <c r="K561" s="1">
        <f t="shared" si="190"/>
        <v>2.457802451755517</v>
      </c>
      <c r="L561" s="1">
        <f t="shared" si="181"/>
        <v>-7.5042741816573853E-3</v>
      </c>
      <c r="M561" s="1">
        <f t="shared" si="182"/>
        <v>2.1752351517393294</v>
      </c>
      <c r="N561" s="1">
        <f t="shared" si="183"/>
        <v>0.45189186774531609</v>
      </c>
      <c r="O561" s="1">
        <f t="shared" si="184"/>
        <v>389.22011581434276</v>
      </c>
      <c r="P561" s="1">
        <f t="shared" si="185"/>
        <v>2.2617370598046374E-2</v>
      </c>
      <c r="Q561" s="1">
        <f t="shared" si="191"/>
        <v>0.49192781817944664</v>
      </c>
      <c r="R561" s="1">
        <f t="shared" si="192"/>
        <v>-9.8912261265689825</v>
      </c>
      <c r="S561" s="1">
        <f t="shared" si="193"/>
        <v>26.038393531048584</v>
      </c>
      <c r="T561" s="1">
        <f t="shared" si="194"/>
        <v>-30.688919522039228</v>
      </c>
      <c r="U561" s="1">
        <f t="shared" si="195"/>
        <v>-16.828552671266575</v>
      </c>
      <c r="V561" s="1">
        <f t="shared" si="196"/>
        <v>-0.28748044621407093</v>
      </c>
      <c r="Y561" s="20">
        <f>+$Z$20*SIGN(SOI!A560)*(ABS(SOI!A560))^$Y$2</f>
        <v>-0.48744226918546091</v>
      </c>
      <c r="Z561" s="20">
        <f t="shared" si="199"/>
        <v>-0.57426472203252354</v>
      </c>
      <c r="AA561" s="19">
        <f>+SIN((AVERAGE(H557:H568)+AVERAGE(H561:H564)/4)*($AA$19+AA560*$AA$18*AVERAGE(G557:G568))*$Y$20+$AA$17) - SIN($AA$17)</f>
        <v>-0.39294056084400975</v>
      </c>
      <c r="AB561" s="19">
        <f>+SIN((AVERAGE(H557:H568)+AVERAGE(H561:H564)*$AB$1)*($AA$19+AB560*$AA$18*AVERAGE(G557:G568))*$Y$20+$AA$17) - SIN($AA$17)+$AB$2</f>
        <v>-1.2891628459569433</v>
      </c>
      <c r="AC561">
        <f t="shared" si="198"/>
        <v>0.32339999999999702</v>
      </c>
      <c r="AD561">
        <f t="shared" si="197"/>
        <v>0.1813241611885138</v>
      </c>
      <c r="AE561">
        <v>1</v>
      </c>
    </row>
    <row r="562" spans="1:31" x14ac:dyDescent="0.25">
      <c r="A562">
        <v>45.000000000000185</v>
      </c>
      <c r="B562" s="2">
        <v>1924.9999999999591</v>
      </c>
      <c r="C562">
        <f>+D562+($D$2+E562+F562)*SOI!A561*IF(B562&gt;$C$18, IF(B562&lt;$C$19,-1,1),1)</f>
        <v>-5.120750730841495</v>
      </c>
      <c r="D562">
        <f>+$D$3*((1-$D$5)*SOI!D561+$D$5*SOI!D560) +   $D$4*((1-$D$5)*SOI!E561+$D$5*SOI!E560)</f>
        <v>0</v>
      </c>
      <c r="E562">
        <f t="shared" si="179"/>
        <v>0.52174827284261482</v>
      </c>
      <c r="F562">
        <f t="shared" si="186"/>
        <v>4.4498543784598077</v>
      </c>
      <c r="G562">
        <f t="shared" si="187"/>
        <v>4.9716026513024225</v>
      </c>
      <c r="H562" s="21">
        <f t="shared" si="188"/>
        <v>15.705904227626579</v>
      </c>
      <c r="I562" s="37">
        <f t="shared" si="180"/>
        <v>2.6867688306578921</v>
      </c>
      <c r="J562" s="1">
        <f t="shared" si="189"/>
        <v>-5.6207140590268754</v>
      </c>
      <c r="K562" s="1">
        <f t="shared" si="190"/>
        <v>799.34866009476752</v>
      </c>
      <c r="L562" s="1">
        <f t="shared" si="181"/>
        <v>2.4543451465204473</v>
      </c>
      <c r="M562" s="1">
        <f t="shared" si="182"/>
        <v>14.695033062288584</v>
      </c>
      <c r="N562" s="1">
        <f t="shared" si="183"/>
        <v>-3.8613851846899045</v>
      </c>
      <c r="O562" s="1">
        <f t="shared" si="184"/>
        <v>4.9287253428505515</v>
      </c>
      <c r="P562" s="1">
        <f t="shared" si="185"/>
        <v>-1.7760905757078174</v>
      </c>
      <c r="Q562" s="1">
        <f t="shared" si="191"/>
        <v>-28.397122645139419</v>
      </c>
      <c r="R562" s="1">
        <f t="shared" si="192"/>
        <v>22.784589762689571</v>
      </c>
      <c r="S562" s="1">
        <f t="shared" si="193"/>
        <v>-8.8785268968440008</v>
      </c>
      <c r="T562" s="1">
        <f t="shared" si="194"/>
        <v>127.10068200499725</v>
      </c>
      <c r="U562" s="1">
        <f t="shared" si="195"/>
        <v>52.733657005990473</v>
      </c>
      <c r="V562" s="1">
        <f t="shared" si="196"/>
        <v>-192.90341050802525</v>
      </c>
      <c r="Y562" s="20">
        <f>+$Z$20*SIGN(SOI!A561)*(ABS(SOI!A561))^$Y$2</f>
        <v>-0.60893349702415744</v>
      </c>
      <c r="Z562" s="20">
        <f t="shared" si="199"/>
        <v>-0.50257166280775023</v>
      </c>
      <c r="AA562" s="19">
        <f>+SIN((AVERAGE(H558:H569)+AVERAGE(H562:H565)/4)*($AA$19+AA561*$AA$18*AVERAGE(G558:G569))*$Y$20+$AA$17) - SIN($AA$17)</f>
        <v>-1.1729546957644486</v>
      </c>
      <c r="AB562" s="19">
        <f>+SIN((AVERAGE(H558:H569)+AVERAGE(H562:H565)*$AB$1)*($AA$19+AB561*$AA$18*AVERAGE(G558:G569))*$Y$20+$AA$17) - SIN($AA$17)+$AB$2</f>
        <v>-1.2862902190099845</v>
      </c>
      <c r="AC562">
        <f t="shared" si="198"/>
        <v>0.32399999999999701</v>
      </c>
      <c r="AD562">
        <f t="shared" si="197"/>
        <v>0.67038303295669832</v>
      </c>
      <c r="AE562">
        <v>1</v>
      </c>
    </row>
    <row r="563" spans="1:31" x14ac:dyDescent="0.25">
      <c r="A563">
        <v>45.08333333333352</v>
      </c>
      <c r="B563" s="2">
        <v>1925.0833333332923</v>
      </c>
      <c r="C563">
        <f>+D563+($D$2+E563+F563)*SOI!A562*IF(B563&gt;$C$18, IF(B563&lt;$C$19,-1,1),1)</f>
        <v>13.269267048003954</v>
      </c>
      <c r="D563">
        <f>+$D$3*((1-$D$5)*SOI!D562+$D$5*SOI!D561) +   $D$4*((1-$D$5)*SOI!E562+$D$5*SOI!E561)</f>
        <v>0</v>
      </c>
      <c r="E563">
        <f t="shared" si="179"/>
        <v>-28.465519439832363</v>
      </c>
      <c r="F563">
        <f t="shared" si="186"/>
        <v>0.23303635897288599</v>
      </c>
      <c r="G563">
        <f t="shared" si="187"/>
        <v>-28.232483080859478</v>
      </c>
      <c r="H563" s="21">
        <f t="shared" si="188"/>
        <v>-1.5949046294588942</v>
      </c>
      <c r="I563" s="37">
        <f t="shared" si="180"/>
        <v>-35.640151608738755</v>
      </c>
      <c r="J563" s="1">
        <f t="shared" si="189"/>
        <v>26.259375299982572</v>
      </c>
      <c r="K563" s="1">
        <f t="shared" si="190"/>
        <v>-5.3814379762138831</v>
      </c>
      <c r="L563" s="1">
        <f t="shared" si="181"/>
        <v>0.13946474369661985</v>
      </c>
      <c r="M563" s="1">
        <f t="shared" si="182"/>
        <v>5.1755227765206895</v>
      </c>
      <c r="N563" s="1">
        <f t="shared" si="183"/>
        <v>-0.2005879813827828</v>
      </c>
      <c r="O563" s="1">
        <f t="shared" si="184"/>
        <v>-8.397278101051004</v>
      </c>
      <c r="P563" s="1">
        <f t="shared" si="185"/>
        <v>-0.12350782728164177</v>
      </c>
      <c r="Q563" s="1">
        <f t="shared" si="191"/>
        <v>-0.51954093988971961</v>
      </c>
      <c r="R563" s="1">
        <f t="shared" si="192"/>
        <v>-5.5296277187271912</v>
      </c>
      <c r="S563" s="1">
        <f t="shared" si="193"/>
        <v>6.118034730410451</v>
      </c>
      <c r="T563" s="1">
        <f t="shared" si="194"/>
        <v>-12.304971065787836</v>
      </c>
      <c r="U563" s="1">
        <f t="shared" si="195"/>
        <v>-48.643689033152022</v>
      </c>
      <c r="V563" s="1">
        <f t="shared" si="196"/>
        <v>-0.69683677133019994</v>
      </c>
      <c r="Y563" s="20">
        <f>+$Z$20*SIGN(SOI!A562)*(ABS(SOI!A562))^$Y$2</f>
        <v>-0.41133922221363256</v>
      </c>
      <c r="Z563" s="20">
        <f t="shared" si="199"/>
        <v>-0.48569308818181317</v>
      </c>
      <c r="AA563" s="19">
        <f>+SIN((AVERAGE(H559:H570)+AVERAGE(H563:H566)/4)*($AA$19+AA562*$AA$18*AVERAGE(G559:G570))*$Y$20+$AA$17) - SIN($AA$17)</f>
        <v>-1.2889937743965405</v>
      </c>
      <c r="AB563" s="19">
        <f>+SIN((AVERAGE(H559:H570)+AVERAGE(H563:H566)*$AB$1)*($AA$19+AB562*$AA$18*AVERAGE(G559:G570))*$Y$20+$AA$17) - SIN($AA$17)+$AB$2</f>
        <v>-1.2316918418866609</v>
      </c>
      <c r="AC563">
        <f t="shared" si="198"/>
        <v>0.324599999999997</v>
      </c>
      <c r="AD563">
        <f t="shared" si="197"/>
        <v>0.80330068621472739</v>
      </c>
      <c r="AE563">
        <v>1</v>
      </c>
    </row>
    <row r="564" spans="1:31" x14ac:dyDescent="0.25">
      <c r="A564">
        <v>45.166666666666856</v>
      </c>
      <c r="B564" s="2">
        <v>1925.1666666666256</v>
      </c>
      <c r="C564">
        <f>+D564+($D$2+E564+F564)*SOI!A563*IF(B564&gt;$C$18, IF(B564&lt;$C$19,-1,1),1)</f>
        <v>5.1599628039073719</v>
      </c>
      <c r="D564">
        <f>+$D$3*((1-$D$5)*SOI!D563+$D$5*SOI!D562) +   $D$4*((1-$D$5)*SOI!E563+$D$5*SOI!E562)</f>
        <v>0</v>
      </c>
      <c r="E564">
        <f t="shared" si="179"/>
        <v>-8.5511418284557621</v>
      </c>
      <c r="F564">
        <f t="shared" si="186"/>
        <v>-1.184637046841166</v>
      </c>
      <c r="G564">
        <f t="shared" si="187"/>
        <v>-9.7357788752969281</v>
      </c>
      <c r="H564" s="21">
        <f t="shared" si="188"/>
        <v>-1.802015788112644</v>
      </c>
      <c r="I564" s="37">
        <f t="shared" si="180"/>
        <v>-8.2520719817366697</v>
      </c>
      <c r="J564" s="1">
        <f t="shared" si="189"/>
        <v>-45.6428702394523</v>
      </c>
      <c r="K564" s="1">
        <f t="shared" si="190"/>
        <v>-0.40503333464984959</v>
      </c>
      <c r="L564" s="1">
        <f t="shared" si="181"/>
        <v>-0.2053002908226092</v>
      </c>
      <c r="M564" s="1">
        <f t="shared" si="182"/>
        <v>-38.852531057556831</v>
      </c>
      <c r="N564" s="1">
        <f t="shared" si="183"/>
        <v>0.30969309696418496</v>
      </c>
      <c r="O564" s="1">
        <f t="shared" si="184"/>
        <v>-0.17160259099673444</v>
      </c>
      <c r="P564" s="1">
        <f t="shared" si="185"/>
        <v>0.30901280346319204</v>
      </c>
      <c r="Q564" s="1">
        <f t="shared" si="191"/>
        <v>-6.0215942040543702</v>
      </c>
      <c r="R564" s="1">
        <f t="shared" si="192"/>
        <v>-14.83921979686485</v>
      </c>
      <c r="S564" s="1">
        <f t="shared" si="193"/>
        <v>-2.1870666592924013</v>
      </c>
      <c r="T564" s="1">
        <f t="shared" si="194"/>
        <v>0.37016131803029562</v>
      </c>
      <c r="U564" s="1">
        <f t="shared" si="195"/>
        <v>28.179414197049255</v>
      </c>
      <c r="V564" s="1">
        <f t="shared" si="196"/>
        <v>-2.6917806657125172</v>
      </c>
      <c r="Y564" s="20">
        <f>+$Z$20*SIGN(SOI!A563)*(ABS(SOI!A563))^$Y$2</f>
        <v>-0.43680654530764945</v>
      </c>
      <c r="Z564" s="20">
        <f t="shared" si="199"/>
        <v>-0.42693729051842721</v>
      </c>
      <c r="AA564" s="19">
        <f>+SIN((AVERAGE(H560:H571)+AVERAGE(H564:H567)/4)*($AA$19+AA563*$AA$18*AVERAGE(G560:G571))*$Y$20+$AA$17) - SIN($AA$17)</f>
        <v>-1.2657363955747509</v>
      </c>
      <c r="AB564" s="19">
        <f>+SIN((AVERAGE(H560:H571)+AVERAGE(H564:H567)*$AB$1)*($AA$19+AB563*$AA$18*AVERAGE(G560:G571))*$Y$20+$AA$17) - SIN($AA$17)+$AB$2</f>
        <v>-1.2231651328878224</v>
      </c>
      <c r="AC564">
        <f t="shared" si="198"/>
        <v>0.32519999999999699</v>
      </c>
      <c r="AD564">
        <f t="shared" si="197"/>
        <v>0.83879910505632371</v>
      </c>
      <c r="AE564">
        <v>1</v>
      </c>
    </row>
    <row r="565" spans="1:31" x14ac:dyDescent="0.25">
      <c r="A565">
        <v>45.250000000000192</v>
      </c>
      <c r="B565" s="2">
        <v>1925.2499999999588</v>
      </c>
      <c r="C565">
        <f>+D565+($D$2+E565+F565)*SOI!A564*IF(B565&gt;$C$18, IF(B565&lt;$C$19,-1,1),1)</f>
        <v>8.5179497484420352</v>
      </c>
      <c r="D565">
        <f>+$D$3*((1-$D$5)*SOI!D564+$D$5*SOI!D563) +   $D$4*((1-$D$5)*SOI!E564+$D$5*SOI!E563)</f>
        <v>0</v>
      </c>
      <c r="E565">
        <f t="shared" si="179"/>
        <v>-16.428314483412876</v>
      </c>
      <c r="F565">
        <f t="shared" si="186"/>
        <v>4.7641890255118557E-2</v>
      </c>
      <c r="G565">
        <f t="shared" si="187"/>
        <v>-16.380672593157758</v>
      </c>
      <c r="H565" s="21">
        <f t="shared" si="188"/>
        <v>-0.17588431804905802</v>
      </c>
      <c r="I565" s="37">
        <f t="shared" si="180"/>
        <v>-1.0951259707397567</v>
      </c>
      <c r="J565" s="1">
        <f t="shared" si="189"/>
        <v>0.20103260897123171</v>
      </c>
      <c r="K565" s="1">
        <f t="shared" si="190"/>
        <v>-1.712679934730347E-4</v>
      </c>
      <c r="L565" s="1">
        <f t="shared" si="181"/>
        <v>1.3288081698026697E-3</v>
      </c>
      <c r="M565" s="1">
        <f t="shared" si="182"/>
        <v>1.2894716770092418</v>
      </c>
      <c r="N565" s="1">
        <f t="shared" si="183"/>
        <v>2.3774719536654207E-2</v>
      </c>
      <c r="O565" s="1">
        <f t="shared" si="184"/>
        <v>-9.0810737840800009</v>
      </c>
      <c r="P565" s="1">
        <f t="shared" si="185"/>
        <v>-3.8148356084856199E-4</v>
      </c>
      <c r="Q565" s="1">
        <f t="shared" si="191"/>
        <v>1.534220754414654E-2</v>
      </c>
      <c r="R565" s="1">
        <f t="shared" si="192"/>
        <v>5.0175130039556799E-3</v>
      </c>
      <c r="S565" s="1">
        <f t="shared" si="193"/>
        <v>-2.228163050428161E-2</v>
      </c>
      <c r="T565" s="1">
        <f t="shared" si="194"/>
        <v>-0.12678769935125037</v>
      </c>
      <c r="U565" s="1">
        <f t="shared" si="195"/>
        <v>-4.6167077665903288E-3</v>
      </c>
      <c r="V565" s="1">
        <f t="shared" si="196"/>
        <v>2.5510730826806051E-4</v>
      </c>
      <c r="Y565" s="20">
        <f>+$Z$20*SIGN(SOI!A564)*(ABS(SOI!A564))^$Y$2</f>
        <v>-0.43266610403399958</v>
      </c>
      <c r="Z565" s="20">
        <f t="shared" si="199"/>
        <v>-0.41631530277229101</v>
      </c>
      <c r="AA565" s="19">
        <f>+SIN((AVERAGE(H561:H572)+AVERAGE(H565:H568)/4)*($AA$19+AA564*$AA$18*AVERAGE(G561:G572))*$Y$20+$AA$17) - SIN($AA$17)</f>
        <v>-1.0987159899801791</v>
      </c>
      <c r="AB565" s="19">
        <f>+SIN((AVERAGE(H561:H572)+AVERAGE(H565:H568)*$AB$1)*($AA$19+AB564*$AA$18*AVERAGE(G561:G572))*$Y$20+$AA$17) - SIN($AA$17)+$AB$2</f>
        <v>-1.107294516000118</v>
      </c>
      <c r="AC565">
        <f t="shared" si="198"/>
        <v>0.32579999999999698</v>
      </c>
      <c r="AD565">
        <f t="shared" si="197"/>
        <v>0.68240068720788805</v>
      </c>
      <c r="AE565">
        <v>1</v>
      </c>
    </row>
    <row r="566" spans="1:31" x14ac:dyDescent="0.25">
      <c r="A566">
        <v>45.333333333333528</v>
      </c>
      <c r="B566" s="2">
        <v>1925.3333333332921</v>
      </c>
      <c r="C566">
        <f>+D566+($D$2+E566+F566)*SOI!A565*IF(B566&gt;$C$18, IF(B566&lt;$C$19,-1,1),1)</f>
        <v>1.1687924090800577</v>
      </c>
      <c r="D566">
        <f>+$D$3*((1-$D$5)*SOI!D565+$D$5*SOI!D564) +   $D$4*((1-$D$5)*SOI!E565+$D$5*SOI!E564)</f>
        <v>0</v>
      </c>
      <c r="E566">
        <f t="shared" si="179"/>
        <v>-1.8224715656179722</v>
      </c>
      <c r="F566">
        <f t="shared" si="186"/>
        <v>-1.099509457082172</v>
      </c>
      <c r="G566">
        <f t="shared" si="187"/>
        <v>-2.9219810227001441</v>
      </c>
      <c r="H566" s="21">
        <f t="shared" si="188"/>
        <v>-7.8255425806470255E-2</v>
      </c>
      <c r="I566" s="37">
        <f t="shared" si="180"/>
        <v>1.9194969523901084</v>
      </c>
      <c r="J566" s="1">
        <f t="shared" si="189"/>
        <v>3.9982778742541285</v>
      </c>
      <c r="K566" s="1">
        <f t="shared" si="190"/>
        <v>-8.4677058934142035</v>
      </c>
      <c r="L566" s="1">
        <f t="shared" si="181"/>
        <v>-0.5008802368757056</v>
      </c>
      <c r="M566" s="1">
        <f t="shared" si="182"/>
        <v>-14.631704564426919</v>
      </c>
      <c r="N566" s="1">
        <f t="shared" si="183"/>
        <v>-0.87271637114538647</v>
      </c>
      <c r="O566" s="1">
        <f t="shared" si="184"/>
        <v>-2.9762288672977264</v>
      </c>
      <c r="P566" s="1">
        <f t="shared" si="185"/>
        <v>0.15267384969169145</v>
      </c>
      <c r="Q566" s="1">
        <f t="shared" si="191"/>
        <v>6.3904095185141081</v>
      </c>
      <c r="R566" s="1">
        <f t="shared" si="192"/>
        <v>-3.6631330403252389</v>
      </c>
      <c r="S566" s="1">
        <f t="shared" si="193"/>
        <v>-1.4336001480771712</v>
      </c>
      <c r="T566" s="1">
        <f t="shared" si="194"/>
        <v>15.663104602840699</v>
      </c>
      <c r="U566" s="1">
        <f t="shared" si="195"/>
        <v>-3.2385049285934566</v>
      </c>
      <c r="V566" s="1">
        <f t="shared" si="196"/>
        <v>3.7477399621415635</v>
      </c>
      <c r="Y566" s="20">
        <f>+$Z$20*SIGN(SOI!A565)*(ABS(SOI!A565))^$Y$2</f>
        <v>-0.37947325897522405</v>
      </c>
      <c r="Z566" s="20">
        <f t="shared" si="199"/>
        <v>-0.35556590953471812</v>
      </c>
      <c r="AA566" s="19">
        <f>+SIN((AVERAGE(H562:H573)+AVERAGE(H566:H569)/4)*($AA$19+AA565*$AA$18*AVERAGE(G562:G573))*$Y$20+$AA$17) - SIN($AA$17)</f>
        <v>-0.19433984600373849</v>
      </c>
      <c r="AB566" s="19">
        <f>+SIN((AVERAGE(H562:H573)+AVERAGE(H566:H569)*$AB$1)*($AA$19+AB565*$AA$18*AVERAGE(G562:G573))*$Y$20+$AA$17) - SIN($AA$17)+$AB$2</f>
        <v>-0.1914464439075878</v>
      </c>
      <c r="AC566">
        <f t="shared" si="198"/>
        <v>0.32639999999999697</v>
      </c>
      <c r="AD566">
        <f t="shared" si="197"/>
        <v>0.16122606353097962</v>
      </c>
      <c r="AE566">
        <v>1</v>
      </c>
    </row>
    <row r="567" spans="1:31" x14ac:dyDescent="0.25">
      <c r="A567">
        <v>45.416666666666863</v>
      </c>
      <c r="B567" s="2">
        <v>1925.4166666666254</v>
      </c>
      <c r="C567">
        <f>+D567+($D$2+E567+F567)*SOI!A566*IF(B567&gt;$C$18, IF(B567&lt;$C$19,-1,1),1)</f>
        <v>1.0005962522834515</v>
      </c>
      <c r="D567">
        <f>+$D$3*((1-$D$5)*SOI!D566+$D$5*SOI!D565) +   $D$4*((1-$D$5)*SOI!E566+$D$5*SOI!E565)</f>
        <v>0</v>
      </c>
      <c r="E567">
        <f t="shared" si="179"/>
        <v>-5.5328589200233971</v>
      </c>
      <c r="F567">
        <f t="shared" si="186"/>
        <v>-2.6009148217999711E-2</v>
      </c>
      <c r="G567">
        <f t="shared" si="187"/>
        <v>-5.5588680682413969</v>
      </c>
      <c r="H567" s="21">
        <f t="shared" si="188"/>
        <v>6.7369961924174937E-2</v>
      </c>
      <c r="I567" s="37">
        <f t="shared" si="180"/>
        <v>6.913488851462561</v>
      </c>
      <c r="J567" s="1">
        <f t="shared" si="189"/>
        <v>-0.21413580684493366</v>
      </c>
      <c r="K567" s="1">
        <f t="shared" si="190"/>
        <v>-2.4824187249442013E-2</v>
      </c>
      <c r="L567" s="1">
        <f t="shared" si="181"/>
        <v>-1.8405606347340554E-2</v>
      </c>
      <c r="M567" s="1">
        <f t="shared" si="182"/>
        <v>0.21757119852260198</v>
      </c>
      <c r="N567" s="1">
        <f t="shared" si="183"/>
        <v>-1.6380720178335244E-2</v>
      </c>
      <c r="O567" s="1">
        <f t="shared" si="184"/>
        <v>-3.1322069428662664</v>
      </c>
      <c r="P567" s="1">
        <f t="shared" si="185"/>
        <v>1.1573736042845015E-2</v>
      </c>
      <c r="Q567" s="1">
        <f t="shared" si="191"/>
        <v>-1.7835900436875029E-3</v>
      </c>
      <c r="R567" s="1">
        <f t="shared" si="192"/>
        <v>3.6823823578678318E-3</v>
      </c>
      <c r="S567" s="1">
        <f t="shared" si="193"/>
        <v>-9.6916505349938287E-2</v>
      </c>
      <c r="T567" s="1">
        <f t="shared" si="194"/>
        <v>0.60572877407392678</v>
      </c>
      <c r="U567" s="1">
        <f t="shared" si="195"/>
        <v>-0.8842260778776736</v>
      </c>
      <c r="V567" s="1">
        <f t="shared" si="196"/>
        <v>5.3325905065616311E-3</v>
      </c>
      <c r="Y567" s="20">
        <f>+$Z$20*SIGN(SOI!A566)*(ABS(SOI!A566))^$Y$2</f>
        <v>-0.25455836559493072</v>
      </c>
      <c r="Z567" s="20">
        <f t="shared" si="199"/>
        <v>-6.9922535603675506E-2</v>
      </c>
      <c r="AA567" s="19">
        <f>+SIN((AVERAGE(H563:H574)+AVERAGE(H567:H570)/4)*($AA$19+AA566*$AA$18*AVERAGE(G563:G574))*$Y$20+$AA$17) - SIN($AA$17)</f>
        <v>0.5074131895860261</v>
      </c>
      <c r="AB567" s="19">
        <f>+SIN((AVERAGE(H563:H574)+AVERAGE(H567:H570)*$AB$1)*($AA$19+AB566*$AA$18*AVERAGE(G563:G574))*$Y$20+$AA$17) - SIN($AA$17)+$AB$2</f>
        <v>0.45634596308355685</v>
      </c>
      <c r="AC567">
        <f t="shared" si="198"/>
        <v>0.32699999999999696</v>
      </c>
      <c r="AD567">
        <f t="shared" si="197"/>
        <v>0.57733572518970155</v>
      </c>
      <c r="AE567">
        <v>1</v>
      </c>
    </row>
    <row r="568" spans="1:31" x14ac:dyDescent="0.25">
      <c r="A568">
        <v>45.500000000000199</v>
      </c>
      <c r="B568" s="2">
        <v>1925.4999999999586</v>
      </c>
      <c r="C568">
        <f>+D568+($D$2+E568+F568)*SOI!A567*IF(B568&gt;$C$18, IF(B568&lt;$C$19,-1,1),1)</f>
        <v>4.1514660082308055</v>
      </c>
      <c r="D568">
        <f>+$D$3*((1-$D$5)*SOI!D567+$D$5*SOI!D566) +   $D$4*((1-$D$5)*SOI!E567+$D$5*SOI!E566)</f>
        <v>0</v>
      </c>
      <c r="E568">
        <f t="shared" si="179"/>
        <v>8.4195051285414273</v>
      </c>
      <c r="F568">
        <f t="shared" si="186"/>
        <v>-0.11657311207981724</v>
      </c>
      <c r="G568">
        <f t="shared" si="187"/>
        <v>8.3029320164616109</v>
      </c>
      <c r="H568" s="21">
        <f t="shared" si="188"/>
        <v>7.6786987002248119E-2</v>
      </c>
      <c r="I568" s="37">
        <f t="shared" si="180"/>
        <v>-8.6199406107923107</v>
      </c>
      <c r="J568" s="1">
        <f t="shared" si="189"/>
        <v>3.6658528091890714</v>
      </c>
      <c r="K568" s="1">
        <f t="shared" si="190"/>
        <v>1.1132269658648768E-2</v>
      </c>
      <c r="L568" s="1">
        <f t="shared" si="181"/>
        <v>-3.1576753586084007E-2</v>
      </c>
      <c r="M568" s="1">
        <f t="shared" si="182"/>
        <v>2.9873088561486729</v>
      </c>
      <c r="N568" s="1">
        <f t="shared" si="183"/>
        <v>-6.1150649891604084E-2</v>
      </c>
      <c r="O568" s="1">
        <f t="shared" si="184"/>
        <v>0.16421427956895984</v>
      </c>
      <c r="P568" s="1">
        <f t="shared" si="185"/>
        <v>5.7703802456659306E-2</v>
      </c>
      <c r="Q568" s="1">
        <f t="shared" si="191"/>
        <v>-9.1420132624742925E-2</v>
      </c>
      <c r="R568" s="1">
        <f t="shared" si="192"/>
        <v>-0.23533292654680954</v>
      </c>
      <c r="S568" s="1">
        <f t="shared" si="193"/>
        <v>0.45110001128741478</v>
      </c>
      <c r="T568" s="1">
        <f t="shared" si="194"/>
        <v>-5.448237420607694E-2</v>
      </c>
      <c r="U568" s="1">
        <f t="shared" si="195"/>
        <v>5.4966892464719566</v>
      </c>
      <c r="V568" s="1">
        <f t="shared" si="196"/>
        <v>9.9251522978649864E-2</v>
      </c>
      <c r="Y568" s="20">
        <f>+$Z$20*SIGN(SOI!A567)*(ABS(SOI!A567))^$Y$2</f>
        <v>0.4242640177591282</v>
      </c>
      <c r="Z568" s="20">
        <f t="shared" si="199"/>
        <v>0.22149276472568427</v>
      </c>
      <c r="AA568" s="19">
        <f>+SIN((AVERAGE(H564:H575)+AVERAGE(H568:H571)/4)*($AA$19+AA567*$AA$18*AVERAGE(G564:G575))*$Y$20+$AA$17) - SIN($AA$17)</f>
        <v>0.36133888605379932</v>
      </c>
      <c r="AB568" s="19">
        <f>+SIN((AVERAGE(H564:H575)+AVERAGE(H568:H571)*$AB$1)*($AA$19+AB567*$AA$18*AVERAGE(G564:G575))*$Y$20+$AA$17) - SIN($AA$17)+$AB$2</f>
        <v>0.29077033337058861</v>
      </c>
      <c r="AC568">
        <f t="shared" si="198"/>
        <v>0.32759999999999695</v>
      </c>
      <c r="AD568">
        <f t="shared" si="197"/>
        <v>0.13984612132811505</v>
      </c>
      <c r="AE568">
        <v>1</v>
      </c>
    </row>
    <row r="569" spans="1:31" x14ac:dyDescent="0.25">
      <c r="A569">
        <v>45.583333333333535</v>
      </c>
      <c r="B569" s="2">
        <v>1925.5833333332919</v>
      </c>
      <c r="C569">
        <f>+D569+($D$2+E569+F569)*SOI!A568*IF(B569&gt;$C$18, IF(B569&lt;$C$19,-1,1),1)</f>
        <v>2.5823411683425661</v>
      </c>
      <c r="D569">
        <f>+$D$3*((1-$D$5)*SOI!D568+$D$5*SOI!D567) +   $D$4*((1-$D$5)*SOI!E568+$D$5*SOI!E567)</f>
        <v>0</v>
      </c>
      <c r="E569">
        <f t="shared" si="179"/>
        <v>3.7761851563422724</v>
      </c>
      <c r="F569">
        <f t="shared" si="186"/>
        <v>2.1375385337971675E-2</v>
      </c>
      <c r="G569">
        <f t="shared" si="187"/>
        <v>3.797560541680244</v>
      </c>
      <c r="H569" s="21">
        <f t="shared" si="188"/>
        <v>-1.6202021602748001E-2</v>
      </c>
      <c r="I569" s="37">
        <f t="shared" si="180"/>
        <v>-1.0233465521470488</v>
      </c>
      <c r="J569" s="1">
        <f t="shared" si="189"/>
        <v>-0.10691088194914784</v>
      </c>
      <c r="K569" s="1">
        <f t="shared" si="190"/>
        <v>6.5166862589328303E-6</v>
      </c>
      <c r="L569" s="1">
        <f t="shared" si="181"/>
        <v>4.1145932969395546E-5</v>
      </c>
      <c r="M569" s="1">
        <f t="shared" si="182"/>
        <v>-0.73385212870244032</v>
      </c>
      <c r="N569" s="1">
        <f t="shared" si="183"/>
        <v>-2.0076823913244774E-3</v>
      </c>
      <c r="O569" s="1">
        <f t="shared" si="184"/>
        <v>1.1005986831674066</v>
      </c>
      <c r="P569" s="1">
        <f t="shared" si="185"/>
        <v>-3.8678535480003513E-3</v>
      </c>
      <c r="Q569" s="1">
        <f t="shared" si="191"/>
        <v>7.3733391744319299E-4</v>
      </c>
      <c r="R569" s="1">
        <f t="shared" si="192"/>
        <v>2.2533233527588915E-4</v>
      </c>
      <c r="S569" s="1">
        <f t="shared" si="193"/>
        <v>1.7582686310384159E-3</v>
      </c>
      <c r="T569" s="1">
        <f t="shared" si="194"/>
        <v>4.758099619087871E-4</v>
      </c>
      <c r="U569" s="1">
        <f t="shared" si="195"/>
        <v>-4.3740649869609266E-2</v>
      </c>
      <c r="V569" s="1">
        <f t="shared" si="196"/>
        <v>-2.1842216213018289E-4</v>
      </c>
      <c r="Y569" s="20">
        <f>+$Z$20*SIGN(SOI!A568)*(ABS(SOI!A568))^$Y$2</f>
        <v>0.49477264201285531</v>
      </c>
      <c r="Z569" s="20">
        <f t="shared" si="199"/>
        <v>0.48184483305770281</v>
      </c>
      <c r="AA569" s="19">
        <f>+SIN((AVERAGE(H565:H576)+AVERAGE(H569:H572)/4)*($AA$19+AA568*$AA$18*AVERAGE(G565:G576))*$Y$20+$AA$17) - SIN($AA$17)</f>
        <v>0.20419394723744783</v>
      </c>
      <c r="AB569" s="19">
        <f>+SIN((AVERAGE(H565:H576)+AVERAGE(H569:H572)*$AB$1)*($AA$19+AB568*$AA$18*AVERAGE(G565:G576))*$Y$20+$AA$17) - SIN($AA$17)+$AB$2</f>
        <v>7.3640836588909797E-2</v>
      </c>
      <c r="AC569">
        <f t="shared" si="198"/>
        <v>0.32819999999999694</v>
      </c>
      <c r="AD569">
        <f t="shared" si="197"/>
        <v>0.27765088582025499</v>
      </c>
      <c r="AE569">
        <v>1</v>
      </c>
    </row>
    <row r="570" spans="1:31" x14ac:dyDescent="0.25">
      <c r="A570">
        <v>45.66666666666687</v>
      </c>
      <c r="B570" s="2">
        <v>1925.6666666666251</v>
      </c>
      <c r="C570">
        <f>+D570+($D$2+E570+F570)*SOI!A569*IF(B570&gt;$C$18, IF(B570&lt;$C$19,-1,1),1)</f>
        <v>14.030251545996634</v>
      </c>
      <c r="D570">
        <f>+$D$3*((1-$D$5)*SOI!D569+$D$5*SOI!D568) +   $D$4*((1-$D$5)*SOI!E569+$D$5*SOI!E568)</f>
        <v>0</v>
      </c>
      <c r="E570">
        <f t="shared" si="179"/>
        <v>19.286725466733898</v>
      </c>
      <c r="F570">
        <f t="shared" si="186"/>
        <v>-1.0656195628421663</v>
      </c>
      <c r="G570">
        <f t="shared" si="187"/>
        <v>18.221105903891733</v>
      </c>
      <c r="H570" s="21">
        <f t="shared" si="188"/>
        <v>-1.454851943876702</v>
      </c>
      <c r="I570" s="37">
        <f t="shared" si="180"/>
        <v>11.873424857284334</v>
      </c>
      <c r="J570" s="1">
        <f t="shared" si="189"/>
        <v>-47.537567326241707</v>
      </c>
      <c r="K570" s="1">
        <f t="shared" si="190"/>
        <v>7.583923101852412E-2</v>
      </c>
      <c r="L570" s="1">
        <f t="shared" si="181"/>
        <v>-0.36766002780845658</v>
      </c>
      <c r="M570" s="1">
        <f t="shared" si="182"/>
        <v>28.123561782618584</v>
      </c>
      <c r="N570" s="1">
        <f t="shared" si="183"/>
        <v>0.72145801384129404</v>
      </c>
      <c r="O570" s="1">
        <f t="shared" si="184"/>
        <v>16.437874883018814</v>
      </c>
      <c r="P570" s="1">
        <f t="shared" si="185"/>
        <v>3.3728804382015452E-4</v>
      </c>
      <c r="Q570" s="1">
        <f t="shared" si="191"/>
        <v>10.154113831559341</v>
      </c>
      <c r="R570" s="1">
        <f t="shared" si="192"/>
        <v>-36.004319817821099</v>
      </c>
      <c r="S570" s="1">
        <f t="shared" si="193"/>
        <v>7.330853781209318</v>
      </c>
      <c r="T570" s="1">
        <f t="shared" si="194"/>
        <v>-63.499413437482588</v>
      </c>
      <c r="U570" s="1">
        <f t="shared" si="195"/>
        <v>-4.4255722330120872E-2</v>
      </c>
      <c r="V570" s="1">
        <f t="shared" si="196"/>
        <v>-6.8445307451605658E-3</v>
      </c>
      <c r="Y570" s="20">
        <f>+$Z$20*SIGN(SOI!A569)*(ABS(SOI!A569))^$Y$2</f>
        <v>0.52649783940112505</v>
      </c>
      <c r="Z570" s="20">
        <f t="shared" si="199"/>
        <v>0.5248143777583375</v>
      </c>
      <c r="AA570" s="19">
        <f>+SIN((AVERAGE(H566:H577)+AVERAGE(H570:H573)/4)*($AA$19+AA569*$AA$18*AVERAGE(G566:G577))*$Y$20+$AA$17) - SIN($AA$17)</f>
        <v>0.58239213378129295</v>
      </c>
      <c r="AB570" s="19">
        <f>+SIN((AVERAGE(H566:H577)+AVERAGE(H570:H573)*$AB$1)*($AA$19+AB569*$AA$18*AVERAGE(G566:G577))*$Y$20+$AA$17) - SIN($AA$17)+$AB$2</f>
        <v>0.13138032700277452</v>
      </c>
      <c r="AC570">
        <f t="shared" si="198"/>
        <v>0.32879999999999693</v>
      </c>
      <c r="AD570">
        <f t="shared" si="197"/>
        <v>5.7577756022955451E-2</v>
      </c>
      <c r="AE570">
        <v>1</v>
      </c>
    </row>
    <row r="571" spans="1:31" x14ac:dyDescent="0.25">
      <c r="A571">
        <v>45.750000000000206</v>
      </c>
      <c r="B571" s="2">
        <v>1925.7499999999584</v>
      </c>
      <c r="C571">
        <f>+D571+($D$2+E571+F571)*SOI!A570*IF(B571&gt;$C$18, IF(B571&lt;$C$19,-1,1),1)</f>
        <v>5.8881936130049475</v>
      </c>
      <c r="D571">
        <f>+$D$3*((1-$D$5)*SOI!D570+$D$5*SOI!D569) +   $D$4*((1-$D$5)*SOI!E570+$D$5*SOI!E569)</f>
        <v>0</v>
      </c>
      <c r="E571">
        <f t="shared" si="179"/>
        <v>6.981390942045465</v>
      </c>
      <c r="F571">
        <f t="shared" si="186"/>
        <v>-5.4104338510232219E-2</v>
      </c>
      <c r="G571">
        <f t="shared" si="187"/>
        <v>6.927286603535233</v>
      </c>
      <c r="H571" s="21">
        <f t="shared" si="188"/>
        <v>0.22377003981924681</v>
      </c>
      <c r="I571" s="37">
        <f t="shared" si="180"/>
        <v>8.3605981187493459</v>
      </c>
      <c r="J571" s="1">
        <f t="shared" si="189"/>
        <v>-0.55121736012201406</v>
      </c>
      <c r="K571" s="1">
        <f t="shared" si="190"/>
        <v>8.5223373920490508E-2</v>
      </c>
      <c r="L571" s="1">
        <f t="shared" si="181"/>
        <v>-3.5309474578552401E-2</v>
      </c>
      <c r="M571" s="1">
        <f t="shared" si="182"/>
        <v>0.46312147055970504</v>
      </c>
      <c r="N571" s="1">
        <f t="shared" si="183"/>
        <v>5.5023783640500555E-2</v>
      </c>
      <c r="O571" s="1">
        <f t="shared" si="184"/>
        <v>5.5886650448548023</v>
      </c>
      <c r="P571" s="1">
        <f t="shared" si="185"/>
        <v>1.1608029400607824E-2</v>
      </c>
      <c r="Q571" s="1">
        <f t="shared" si="191"/>
        <v>1.2752813544501668E-2</v>
      </c>
      <c r="R571" s="1">
        <f t="shared" si="192"/>
        <v>-3.1840503966814579E-2</v>
      </c>
      <c r="S571" s="1">
        <f t="shared" si="193"/>
        <v>0.39369081826001584</v>
      </c>
      <c r="T571" s="1">
        <f t="shared" si="194"/>
        <v>-2.0733707315515848</v>
      </c>
      <c r="U571" s="1">
        <f t="shared" si="195"/>
        <v>-1.0724778374838455</v>
      </c>
      <c r="V571" s="1">
        <f t="shared" si="196"/>
        <v>-1.7965554264819227E-2</v>
      </c>
      <c r="Y571" s="20">
        <f>+$Z$20*SIGN(SOI!A570)*(ABS(SOI!A570))^$Y$2</f>
        <v>0.55317265186103193</v>
      </c>
      <c r="Z571" s="20">
        <f t="shared" si="199"/>
        <v>0.55989016375405232</v>
      </c>
      <c r="AA571" s="19">
        <f>+SIN((AVERAGE(H567:H578)+AVERAGE(H571:H574)/4)*($AA$19+AA570*$AA$18*AVERAGE(G567:G578))*$Y$20+$AA$17) - SIN($AA$17)</f>
        <v>6.0971807837782777E-2</v>
      </c>
      <c r="AB571" s="19">
        <f>+SIN((AVERAGE(H567:H578)+AVERAGE(H571:H574)*$AB$1)*($AA$19+AB570*$AA$18*AVERAGE(G567:G578))*$Y$20+$AA$17) - SIN($AA$17)+$AB$2</f>
        <v>-5.9602273352677426E-3</v>
      </c>
      <c r="AC571">
        <f t="shared" si="198"/>
        <v>0.32939999999999692</v>
      </c>
      <c r="AD571">
        <f t="shared" si="197"/>
        <v>0.49891835591626954</v>
      </c>
      <c r="AE571">
        <v>1</v>
      </c>
    </row>
    <row r="572" spans="1:31" x14ac:dyDescent="0.25">
      <c r="A572">
        <v>45.833333333333542</v>
      </c>
      <c r="B572" s="2">
        <v>1925.8333333332916</v>
      </c>
      <c r="C572">
        <f>+D572+($D$2+E572+F572)*SOI!A571*IF(B572&gt;$C$18, IF(B572&lt;$C$19,-1,1),1)</f>
        <v>35.529654415348837</v>
      </c>
      <c r="D572">
        <f>+$D$3*((1-$D$5)*SOI!D571+$D$5*SOI!D570) +   $D$4*((1-$D$5)*SOI!E571+$D$5*SOI!E570)</f>
        <v>0</v>
      </c>
      <c r="E572">
        <f t="shared" si="179"/>
        <v>36.513169614936075</v>
      </c>
      <c r="F572">
        <f t="shared" si="186"/>
        <v>-0.98351519958724076</v>
      </c>
      <c r="G572">
        <f t="shared" si="187"/>
        <v>35.529654415348837</v>
      </c>
      <c r="H572" s="21">
        <f t="shared" si="188"/>
        <v>-0.78469530167125601</v>
      </c>
      <c r="I572" s="37">
        <f t="shared" si="180"/>
        <v>40.850926682037645</v>
      </c>
      <c r="J572" s="1">
        <f t="shared" si="189"/>
        <v>71.379262048839877</v>
      </c>
      <c r="K572" s="1">
        <f t="shared" si="190"/>
        <v>40.025560884265886</v>
      </c>
      <c r="L572" s="1">
        <f t="shared" si="181"/>
        <v>-0.37655050660980982</v>
      </c>
      <c r="M572" s="1">
        <f t="shared" si="182"/>
        <v>-12.273813439646162</v>
      </c>
      <c r="N572" s="1">
        <f t="shared" si="183"/>
        <v>0.68313994021110225</v>
      </c>
      <c r="O572" s="1">
        <f t="shared" si="184"/>
        <v>5.7488141922349918</v>
      </c>
      <c r="P572" s="1">
        <f t="shared" si="185"/>
        <v>0.4969755582761326</v>
      </c>
      <c r="Q572" s="1">
        <f t="shared" si="191"/>
        <v>-4.1961387367119736</v>
      </c>
      <c r="R572" s="1">
        <f t="shared" si="192"/>
        <v>51.190376826140913</v>
      </c>
      <c r="S572" s="1">
        <f t="shared" si="193"/>
        <v>23.882461013347189</v>
      </c>
      <c r="T572" s="1">
        <f t="shared" si="194"/>
        <v>-22.744643582673898</v>
      </c>
      <c r="U572" s="1">
        <f t="shared" si="195"/>
        <v>-224.35172952898228</v>
      </c>
      <c r="V572" s="1">
        <f t="shared" si="196"/>
        <v>-9.5494064342924005</v>
      </c>
      <c r="Y572" s="20">
        <f>+$Z$20*SIGN(SOI!A571)*(ABS(SOI!A571))^$Y$2</f>
        <v>0.6</v>
      </c>
      <c r="Z572" s="20">
        <f t="shared" si="199"/>
        <v>0.63737311736858804</v>
      </c>
      <c r="AA572" s="19">
        <f>+SIN((AVERAGE(H568:H579)+AVERAGE(H572:H575)/4)*($AA$19+AA571*$AA$18*AVERAGE(G568:G579))*$Y$20+$AA$17) - SIN($AA$17)</f>
        <v>-4.1607706453259952E-2</v>
      </c>
      <c r="AB572" s="19">
        <f>+SIN((AVERAGE(H568:H579)+AVERAGE(H572:H575)*$AB$1)*($AA$19+AB571*$AA$18*AVERAGE(G568:G579))*$Y$20+$AA$17) - SIN($AA$17)+$AB$2</f>
        <v>-2.7038172897634827E-2</v>
      </c>
      <c r="AC572">
        <f t="shared" si="198"/>
        <v>0.32999999999999691</v>
      </c>
      <c r="AD572">
        <f t="shared" si="197"/>
        <v>0.67898082382184799</v>
      </c>
      <c r="AE572">
        <v>1</v>
      </c>
    </row>
    <row r="573" spans="1:31" x14ac:dyDescent="0.25">
      <c r="A573">
        <v>45.916666666666877</v>
      </c>
      <c r="B573" s="2">
        <v>1925.9166666666249</v>
      </c>
      <c r="C573">
        <f>+D573+($D$2+E573+F573)*SOI!A572*IF(B573&gt;$C$18, IF(B573&lt;$C$19,-1,1),1)</f>
        <v>-740.31242488664543</v>
      </c>
      <c r="D573">
        <f>+$D$3*((1-$D$5)*SOI!D572+$D$5*SOI!D571) +   $D$4*((1-$D$5)*SOI!E572+$D$5*SOI!E571)</f>
        <v>0</v>
      </c>
      <c r="E573">
        <f t="shared" si="179"/>
        <v>-462.47332540627986</v>
      </c>
      <c r="F573">
        <f t="shared" si="186"/>
        <v>-0.22194014787353289</v>
      </c>
      <c r="G573">
        <f t="shared" si="187"/>
        <v>-462.69526555415337</v>
      </c>
      <c r="H573" s="21">
        <f t="shared" si="188"/>
        <v>-7.143614943584307</v>
      </c>
      <c r="I573" s="37">
        <f t="shared" si="180"/>
        <v>-215.77596280425266</v>
      </c>
      <c r="J573" s="1">
        <f t="shared" si="189"/>
        <v>-277.7187821270013</v>
      </c>
      <c r="K573" s="1">
        <f t="shared" si="190"/>
        <v>-0.2989388804450176</v>
      </c>
      <c r="L573" s="1">
        <f t="shared" si="181"/>
        <v>-2.9875343281716327E-3</v>
      </c>
      <c r="M573" s="1">
        <f t="shared" si="182"/>
        <v>-9.04089792126112</v>
      </c>
      <c r="N573" s="1">
        <f t="shared" si="183"/>
        <v>-4.1232970111798016E-2</v>
      </c>
      <c r="O573" s="1">
        <f t="shared" si="184"/>
        <v>-39.180707895016347</v>
      </c>
      <c r="P573" s="1">
        <f t="shared" si="185"/>
        <v>6.8643012228167488E-2</v>
      </c>
      <c r="Q573" s="1">
        <f t="shared" si="191"/>
        <v>0.18655926782007953</v>
      </c>
      <c r="R573" s="1">
        <f t="shared" si="192"/>
        <v>12.021439268356445</v>
      </c>
      <c r="S573" s="1">
        <f t="shared" si="193"/>
        <v>7.6140402748965457</v>
      </c>
      <c r="T573" s="1">
        <f t="shared" si="194"/>
        <v>1.2298802004359408</v>
      </c>
      <c r="U573" s="1">
        <f t="shared" si="195"/>
        <v>163.67859001315279</v>
      </c>
      <c r="V573" s="1">
        <f t="shared" si="196"/>
        <v>7.9610916311244992E-2</v>
      </c>
      <c r="Y573" s="20">
        <f>+$Z$20*SIGN(SOI!A572)*(ABS(SOI!A572))^$Y$2</f>
        <v>0.75894670024473221</v>
      </c>
      <c r="Z573" s="20">
        <f t="shared" si="199"/>
        <v>0.69955881142208443</v>
      </c>
      <c r="AA573" s="19">
        <f>+SIN((AVERAGE(H569:H580)+AVERAGE(H573:H576)/4)*($AA$19+AA572*$AA$18*AVERAGE(G569:G580))*$Y$20+$AA$17) - SIN($AA$17)</f>
        <v>-0.10673692991791844</v>
      </c>
      <c r="AB573" s="19">
        <f>+SIN((AVERAGE(H569:H580)+AVERAGE(H573:H576)*$AB$1)*($AA$19+AB572*$AA$18*AVERAGE(G569:G580))*$Y$20+$AA$17) - SIN($AA$17)+$AB$2</f>
        <v>-1.0734655098841583E-2</v>
      </c>
      <c r="AC573">
        <f t="shared" si="198"/>
        <v>0.3305999999999969</v>
      </c>
      <c r="AD573">
        <f t="shared" si="197"/>
        <v>0.80629574134000292</v>
      </c>
      <c r="AE573">
        <v>1</v>
      </c>
    </row>
    <row r="574" spans="1:31" x14ac:dyDescent="0.25">
      <c r="A574">
        <v>46.000000000000213</v>
      </c>
      <c r="B574" s="2">
        <v>1925.9999999999582</v>
      </c>
      <c r="C574">
        <f>+D574+($D$2+E574+F574)*SOI!A573*IF(B574&gt;$C$18, IF(B574&lt;$C$19,-1,1),1)</f>
        <v>1.4388799670024468</v>
      </c>
      <c r="D574">
        <f>+$D$3*((1-$D$5)*SOI!D573+$D$5*SOI!D572) +   $D$4*((1-$D$5)*SOI!E573+$D$5*SOI!E572)</f>
        <v>0</v>
      </c>
      <c r="E574">
        <f t="shared" si="179"/>
        <v>-3.5032228212143508</v>
      </c>
      <c r="F574">
        <f t="shared" si="186"/>
        <v>4.4498543784528026</v>
      </c>
      <c r="G574">
        <f t="shared" si="187"/>
        <v>0.94663155723845183</v>
      </c>
      <c r="H574" s="21">
        <f t="shared" si="188"/>
        <v>6.733848889522724</v>
      </c>
      <c r="I574" s="37">
        <f t="shared" si="180"/>
        <v>0.53562014213202769</v>
      </c>
      <c r="J574" s="1">
        <f t="shared" si="189"/>
        <v>-11.149086262454222</v>
      </c>
      <c r="K574" s="1">
        <f t="shared" si="190"/>
        <v>19.976131061830028</v>
      </c>
      <c r="L574" s="1">
        <f t="shared" si="181"/>
        <v>1.0568325053315271</v>
      </c>
      <c r="M574" s="1">
        <f t="shared" si="182"/>
        <v>146.21494057214903</v>
      </c>
      <c r="N574" s="1">
        <f t="shared" si="183"/>
        <v>2.136443908533451</v>
      </c>
      <c r="O574" s="1">
        <f t="shared" si="184"/>
        <v>0.9776721812139727</v>
      </c>
      <c r="P574" s="1">
        <f t="shared" si="185"/>
        <v>-0.5196501659467605</v>
      </c>
      <c r="Q574" s="1">
        <f t="shared" si="191"/>
        <v>156.33056259626537</v>
      </c>
      <c r="R574" s="1">
        <f t="shared" si="192"/>
        <v>-25.005604977716271</v>
      </c>
      <c r="S574" s="1">
        <f t="shared" si="193"/>
        <v>0.97930028936915059</v>
      </c>
      <c r="T574" s="1">
        <f t="shared" si="194"/>
        <v>10.856180308860678</v>
      </c>
      <c r="U574" s="1">
        <f t="shared" si="195"/>
        <v>3.0758166930190489</v>
      </c>
      <c r="V574" s="1">
        <f t="shared" si="196"/>
        <v>31.227285623549164</v>
      </c>
      <c r="Y574" s="20">
        <f>+$Z$20*SIGN(SOI!A573)*(ABS(SOI!A573))^$Y$2</f>
        <v>0.73972973402152142</v>
      </c>
      <c r="Z574" s="20">
        <f t="shared" si="199"/>
        <v>0.72671515527626251</v>
      </c>
      <c r="AA574" s="19">
        <f>+SIN((AVERAGE(H570:H581)+AVERAGE(H574:H577)/4)*($AA$19+AA573*$AA$18*AVERAGE(G570:G581))*$Y$20+$AA$17) - SIN($AA$17)</f>
        <v>-0.57438927128683592</v>
      </c>
      <c r="AB574" s="19">
        <f>+SIN((AVERAGE(H570:H581)+AVERAGE(H574:H577)*$AB$1)*($AA$19+AB573*$AA$18*AVERAGE(G570:G581))*$Y$20+$AA$17) - SIN($AA$17)+$AB$2</f>
        <v>-5.4517466056442698E-2</v>
      </c>
      <c r="AC574">
        <f t="shared" si="198"/>
        <v>0.33119999999999689</v>
      </c>
      <c r="AD574">
        <f t="shared" si="197"/>
        <v>1.3011044265630984</v>
      </c>
      <c r="AE574">
        <v>1</v>
      </c>
    </row>
    <row r="575" spans="1:31" x14ac:dyDescent="0.25">
      <c r="A575">
        <v>46.083333333333549</v>
      </c>
      <c r="B575" s="2">
        <v>1926.0833333332914</v>
      </c>
      <c r="C575">
        <f>+D575+($D$2+E575+F575)*SOI!A574*IF(B575&gt;$C$18, IF(B575&lt;$C$19,-1,1),1)</f>
        <v>36.41107688452081</v>
      </c>
      <c r="D575">
        <f>+$D$3*((1-$D$5)*SOI!D574+$D$5*SOI!D573) +   $D$4*((1-$D$5)*SOI!E574+$D$5*SOI!E573)</f>
        <v>0</v>
      </c>
      <c r="E575">
        <f t="shared" si="179"/>
        <v>27.992604636730107</v>
      </c>
      <c r="F575">
        <f t="shared" si="186"/>
        <v>0.2330363590224579</v>
      </c>
      <c r="G575">
        <f t="shared" si="187"/>
        <v>28.225640995752563</v>
      </c>
      <c r="H575" s="21">
        <f t="shared" si="188"/>
        <v>1.4179052111796322</v>
      </c>
      <c r="I575" s="37">
        <f t="shared" si="180"/>
        <v>-31.663120550286326</v>
      </c>
      <c r="J575" s="1">
        <f t="shared" si="189"/>
        <v>25.108360801193005</v>
      </c>
      <c r="K575" s="1">
        <f t="shared" si="190"/>
        <v>0.54544756409266137</v>
      </c>
      <c r="L575" s="1">
        <f t="shared" si="181"/>
        <v>0.15761711136852927</v>
      </c>
      <c r="M575" s="1">
        <f t="shared" si="182"/>
        <v>5.5702414810980461</v>
      </c>
      <c r="N575" s="1">
        <f t="shared" si="183"/>
        <v>0.16863411091826952</v>
      </c>
      <c r="O575" s="1">
        <f t="shared" si="184"/>
        <v>27.052167717644483</v>
      </c>
      <c r="P575" s="1">
        <f t="shared" si="185"/>
        <v>-3.438323086746544E-3</v>
      </c>
      <c r="Q575" s="1">
        <f t="shared" si="191"/>
        <v>0.47008900556031158</v>
      </c>
      <c r="R575" s="1">
        <f t="shared" si="192"/>
        <v>4.4449858564497706</v>
      </c>
      <c r="S575" s="1">
        <f t="shared" si="193"/>
        <v>-4.569478402881475</v>
      </c>
      <c r="T575" s="1">
        <f t="shared" si="194"/>
        <v>44.800520803504099</v>
      </c>
      <c r="U575" s="1">
        <f t="shared" si="195"/>
        <v>-1.2030754832088666</v>
      </c>
      <c r="V575" s="1">
        <f t="shared" si="196"/>
        <v>1.6308866615844932E-2</v>
      </c>
      <c r="Y575" s="20">
        <f>+$Z$20*SIGN(SOI!A574)*(ABS(SOI!A574))^$Y$2</f>
        <v>0.68146903156253402</v>
      </c>
      <c r="Z575" s="20">
        <f t="shared" si="199"/>
        <v>0.69190717072977448</v>
      </c>
      <c r="AA575" s="19">
        <f>+SIN((AVERAGE(H571:H582)+AVERAGE(H575:H578)/4)*($AA$19+AA574*$AA$18*AVERAGE(G571:G582))*$Y$20+$AA$17) - SIN($AA$17)</f>
        <v>-0.20615325446441307</v>
      </c>
      <c r="AB575" s="19">
        <f>+SIN((AVERAGE(H571:H582)+AVERAGE(H575:H578)*$AB$1)*($AA$19+AB574*$AA$18*AVERAGE(G571:G582))*$Y$20+$AA$17) - SIN($AA$17)+$AB$2</f>
        <v>-8.7368760362928177E-2</v>
      </c>
      <c r="AC575">
        <f t="shared" si="198"/>
        <v>0.33179999999999688</v>
      </c>
      <c r="AD575">
        <f t="shared" si="197"/>
        <v>0.89806042519418749</v>
      </c>
      <c r="AE575">
        <v>1</v>
      </c>
    </row>
    <row r="576" spans="1:31" x14ac:dyDescent="0.25">
      <c r="A576">
        <v>46.166666666666885</v>
      </c>
      <c r="B576" s="2">
        <v>1926.1666666666247</v>
      </c>
      <c r="C576">
        <f>+D576+($D$2+E576+F576)*SOI!A575*IF(B576&gt;$C$18, IF(B576&lt;$C$19,-1,1),1)</f>
        <v>4.3383047128272132</v>
      </c>
      <c r="D576">
        <f>+$D$3*((1-$D$5)*SOI!D575+$D$5*SOI!D574) +   $D$4*((1-$D$5)*SOI!E575+$D$5*SOI!E574)</f>
        <v>0</v>
      </c>
      <c r="E576">
        <f t="shared" si="179"/>
        <v>4.8302712593268424</v>
      </c>
      <c r="F576">
        <f t="shared" si="186"/>
        <v>-1.1846370468669998</v>
      </c>
      <c r="G576">
        <f t="shared" si="187"/>
        <v>3.6456342124598429</v>
      </c>
      <c r="H576" s="21">
        <f t="shared" si="188"/>
        <v>0.5341755900560905</v>
      </c>
      <c r="I576" s="37">
        <f t="shared" si="180"/>
        <v>-5.0918182874896436</v>
      </c>
      <c r="J576" s="1">
        <f t="shared" si="189"/>
        <v>-3.5090059344180915</v>
      </c>
      <c r="K576" s="1">
        <f t="shared" si="190"/>
        <v>10.47405519651522</v>
      </c>
      <c r="L576" s="1">
        <f t="shared" si="181"/>
        <v>-0.58254883018238779</v>
      </c>
      <c r="M576" s="1">
        <f t="shared" si="182"/>
        <v>-4.8408383774880006</v>
      </c>
      <c r="N576" s="1">
        <f t="shared" si="183"/>
        <v>-0.94854304137548695</v>
      </c>
      <c r="O576" s="1">
        <f t="shared" si="184"/>
        <v>1.4206416809140292</v>
      </c>
      <c r="P576" s="1">
        <f t="shared" si="185"/>
        <v>0.34017084064969449</v>
      </c>
      <c r="Q576" s="1">
        <f t="shared" si="191"/>
        <v>2.2979377991019025</v>
      </c>
      <c r="R576" s="1">
        <f t="shared" si="192"/>
        <v>3.4941998478894494</v>
      </c>
      <c r="S576" s="1">
        <f t="shared" si="193"/>
        <v>4.1333047412577164</v>
      </c>
      <c r="T576" s="1">
        <f t="shared" si="194"/>
        <v>-8.6954990984563256</v>
      </c>
      <c r="U576" s="1">
        <f t="shared" si="195"/>
        <v>19.140904599029518</v>
      </c>
      <c r="V576" s="1">
        <f t="shared" si="196"/>
        <v>9.0758183668569323</v>
      </c>
      <c r="Y576" s="20">
        <f>+$Z$20*SIGN(SOI!A575)*(ABS(SOI!A575))^$Y$2</f>
        <v>0.65452274660526788</v>
      </c>
      <c r="Z576" s="20">
        <f t="shared" si="199"/>
        <v>0.6463281054915434</v>
      </c>
      <c r="AA576" s="19">
        <f>+SIN((AVERAGE(H572:H583)+AVERAGE(H576:H579)/4)*($AA$19+AA575*$AA$18*AVERAGE(G572:G583))*$Y$20+$AA$17) - SIN($AA$17)</f>
        <v>-0.12920208927590665</v>
      </c>
      <c r="AB576" s="19">
        <f>+SIN((AVERAGE(H572:H583)+AVERAGE(H576:H579)*$AB$1)*($AA$19+AB575*$AA$18*AVERAGE(G572:G583))*$Y$20+$AA$17) - SIN($AA$17)+$AB$2</f>
        <v>-5.8140258513188436E-2</v>
      </c>
      <c r="AC576">
        <f t="shared" si="198"/>
        <v>0.33239999999999686</v>
      </c>
      <c r="AD576">
        <f t="shared" si="197"/>
        <v>0.77553019476745</v>
      </c>
      <c r="AE576">
        <v>1</v>
      </c>
    </row>
    <row r="577" spans="1:31" x14ac:dyDescent="0.25">
      <c r="A577">
        <v>46.25000000000022</v>
      </c>
      <c r="B577" s="2">
        <v>1926.2499999999579</v>
      </c>
      <c r="C577">
        <f>+D577+($D$2+E577+F577)*SOI!A576*IF(B577&gt;$C$18, IF(B577&lt;$C$19,-1,1),1)</f>
        <v>16.470386300622224</v>
      </c>
      <c r="D577">
        <f>+$D$3*((1-$D$5)*SOI!D576+$D$5*SOI!D575) +   $D$4*((1-$D$5)*SOI!E576+$D$5*SOI!E575)</f>
        <v>0</v>
      </c>
      <c r="E577">
        <f t="shared" si="179"/>
        <v>16.259671278671036</v>
      </c>
      <c r="F577">
        <f t="shared" si="186"/>
        <v>4.7641890261856723E-2</v>
      </c>
      <c r="G577">
        <f t="shared" si="187"/>
        <v>16.307313168932893</v>
      </c>
      <c r="H577" s="21">
        <f t="shared" si="188"/>
        <v>-0.31279939712447052</v>
      </c>
      <c r="I577" s="37">
        <f t="shared" si="180"/>
        <v>-10.589328684214939</v>
      </c>
      <c r="J577" s="1">
        <f t="shared" si="189"/>
        <v>-1.2943243941945228</v>
      </c>
      <c r="K577" s="1">
        <f t="shared" si="190"/>
        <v>1.7937827965690595E-5</v>
      </c>
      <c r="L577" s="1">
        <f t="shared" si="181"/>
        <v>2.6165398055892587E-3</v>
      </c>
      <c r="M577" s="1">
        <f t="shared" si="182"/>
        <v>-0.85858655731067346</v>
      </c>
      <c r="N577" s="1">
        <f t="shared" si="183"/>
        <v>9.9667263588402704E-3</v>
      </c>
      <c r="O577" s="1">
        <f t="shared" si="184"/>
        <v>7.7204149915225499E-3</v>
      </c>
      <c r="P577" s="1">
        <f t="shared" si="185"/>
        <v>-2.3867172673461015E-2</v>
      </c>
      <c r="Q577" s="1">
        <f t="shared" si="191"/>
        <v>-4.282498927460951E-3</v>
      </c>
      <c r="R577" s="1">
        <f t="shared" si="192"/>
        <v>-1.354260671581939E-2</v>
      </c>
      <c r="S577" s="1">
        <f t="shared" si="193"/>
        <v>-9.0320940394485974E-2</v>
      </c>
      <c r="T577" s="1">
        <f t="shared" si="194"/>
        <v>2.1224898342727977E-4</v>
      </c>
      <c r="U577" s="1">
        <f t="shared" si="195"/>
        <v>-2.7929417796335585</v>
      </c>
      <c r="V577" s="1">
        <f t="shared" si="196"/>
        <v>6.6909098740507043E-3</v>
      </c>
      <c r="Y577" s="20">
        <f>+$Z$20*SIGN(SOI!A576)*(ABS(SOI!A576))^$Y$2</f>
        <v>0.60299253830682842</v>
      </c>
      <c r="Z577" s="20">
        <f t="shared" si="199"/>
        <v>0.60138042733781549</v>
      </c>
      <c r="AA577" s="19">
        <f>+SIN((AVERAGE(H573:H584)+AVERAGE(H577:H580)/4)*($AA$19+AA576*$AA$18*AVERAGE(G573:G584))*$Y$20+$AA$17) - SIN($AA$17)</f>
        <v>-0.54446957631332049</v>
      </c>
      <c r="AB577" s="19">
        <f>+SIN((AVERAGE(H573:H584)+AVERAGE(H577:H580)*$AB$1)*($AA$19+AB576*$AA$18*AVERAGE(G573:G584))*$Y$20+$AA$17) - SIN($AA$17)+$AB$2</f>
        <v>-0.52759237539976589</v>
      </c>
      <c r="AC577">
        <f t="shared" si="198"/>
        <v>0.33299999999999685</v>
      </c>
      <c r="AD577">
        <f t="shared" si="197"/>
        <v>1.1458500036511361</v>
      </c>
      <c r="AE577">
        <v>1</v>
      </c>
    </row>
    <row r="578" spans="1:31" x14ac:dyDescent="0.25">
      <c r="A578">
        <v>46.333333333333556</v>
      </c>
      <c r="B578" s="2">
        <v>1926.3333333332912</v>
      </c>
      <c r="C578">
        <f>+D578+($D$2+E578+F578)*SOI!A577*IF(B578&gt;$C$18, IF(B578&lt;$C$19,-1,1),1)</f>
        <v>-2.6465700652751099</v>
      </c>
      <c r="D578">
        <f>+$D$3*((1-$D$5)*SOI!D577+$D$5*SOI!D576) +   $D$4*((1-$D$5)*SOI!E577+$D$5*SOI!E576)</f>
        <v>0</v>
      </c>
      <c r="E578">
        <f t="shared" si="179"/>
        <v>-2.0891291757744028</v>
      </c>
      <c r="F578">
        <f t="shared" si="186"/>
        <v>-1.0995094570871753</v>
      </c>
      <c r="G578">
        <f t="shared" si="187"/>
        <v>-3.1886386328615783</v>
      </c>
      <c r="H578" s="21">
        <f t="shared" si="188"/>
        <v>0.79573098792092622</v>
      </c>
      <c r="I578" s="37">
        <f t="shared" si="180"/>
        <v>-0.66882473900259165</v>
      </c>
      <c r="J578" s="1">
        <f t="shared" si="189"/>
        <v>3.2246055858596328</v>
      </c>
      <c r="K578" s="1">
        <f t="shared" si="190"/>
        <v>-3.4520130819172308</v>
      </c>
      <c r="L578" s="1">
        <f t="shared" si="181"/>
        <v>-0.15295274645025458</v>
      </c>
      <c r="M578" s="1">
        <f t="shared" si="182"/>
        <v>33.866759992805584</v>
      </c>
      <c r="N578" s="1">
        <f t="shared" si="183"/>
        <v>0.28570684252765144</v>
      </c>
      <c r="O578" s="1">
        <f t="shared" si="184"/>
        <v>-1.4670117882171396</v>
      </c>
      <c r="P578" s="1">
        <f t="shared" si="185"/>
        <v>0.41350490125110717</v>
      </c>
      <c r="Q578" s="1">
        <f t="shared" si="191"/>
        <v>4.8423361596489753</v>
      </c>
      <c r="R578" s="1">
        <f t="shared" si="192"/>
        <v>0.9671722760993019</v>
      </c>
      <c r="S578" s="1">
        <f t="shared" si="193"/>
        <v>-0.16353113753006771</v>
      </c>
      <c r="T578" s="1">
        <f t="shared" si="194"/>
        <v>2.357591248490309</v>
      </c>
      <c r="U578" s="1">
        <f t="shared" si="195"/>
        <v>3.0562260223600348</v>
      </c>
      <c r="V578" s="1">
        <f t="shared" si="196"/>
        <v>-3.3230201398790071</v>
      </c>
      <c r="Y578" s="20">
        <f>+$Z$20*SIGN(SOI!A577)*(ABS(SOI!A577))^$Y$2</f>
        <v>0.54662599710135007</v>
      </c>
      <c r="Z578" s="20">
        <f t="shared" si="199"/>
        <v>0.53941115860960442</v>
      </c>
      <c r="AA578" s="19">
        <f>+SIN((AVERAGE(H574:H585)+AVERAGE(H578:H581)/4)*($AA$19+AA577*$AA$18*AVERAGE(G574:G585))*$Y$20+$AA$17) - SIN($AA$17)</f>
        <v>-1.1957915351694652</v>
      </c>
      <c r="AB578" s="19">
        <f>+SIN((AVERAGE(H574:H585)+AVERAGE(H578:H581)*$AB$1)*($AA$19+AB577*$AA$18*AVERAGE(G574:G585))*$Y$20+$AA$17) - SIN($AA$17)+$AB$2</f>
        <v>-1.1684144716934055</v>
      </c>
      <c r="AC578">
        <f t="shared" si="198"/>
        <v>0.33359999999999684</v>
      </c>
      <c r="AD578">
        <f t="shared" si="197"/>
        <v>1.7352026937790697</v>
      </c>
      <c r="AE578">
        <v>1</v>
      </c>
    </row>
    <row r="579" spans="1:31" x14ac:dyDescent="0.25">
      <c r="A579">
        <v>46.416666666666892</v>
      </c>
      <c r="B579" s="2">
        <v>1926.4166666666245</v>
      </c>
      <c r="C579">
        <f>+D579+($D$2+E579+F579)*SOI!A578*IF(B579&gt;$C$18, IF(B579&lt;$C$19,-1,1),1)</f>
        <v>3.3473829338553389</v>
      </c>
      <c r="D579">
        <f>+$D$3*((1-$D$5)*SOI!D578+$D$5*SOI!D577) +   $D$4*((1-$D$5)*SOI!E578+$D$5*SOI!E577)</f>
        <v>0</v>
      </c>
      <c r="E579">
        <f t="shared" si="179"/>
        <v>5.5135221545434963</v>
      </c>
      <c r="F579">
        <f t="shared" si="186"/>
        <v>-2.6009148223268719E-2</v>
      </c>
      <c r="G579">
        <f t="shared" si="187"/>
        <v>5.4875130063202278</v>
      </c>
      <c r="H579" s="21">
        <f t="shared" si="188"/>
        <v>0.2060151371544259</v>
      </c>
      <c r="I579" s="37">
        <f t="shared" si="180"/>
        <v>5.6107117622729348</v>
      </c>
      <c r="J579" s="1">
        <f t="shared" si="189"/>
        <v>-0.63420370678237681</v>
      </c>
      <c r="K579" s="1">
        <f t="shared" si="190"/>
        <v>4.6452299604708347E-3</v>
      </c>
      <c r="L579" s="1">
        <f t="shared" si="181"/>
        <v>-1.4546727404534859E-2</v>
      </c>
      <c r="M579" s="1">
        <f t="shared" si="182"/>
        <v>0.7939994369897162</v>
      </c>
      <c r="N579" s="1">
        <f t="shared" si="183"/>
        <v>2.444317342700154E-2</v>
      </c>
      <c r="O579" s="1">
        <f t="shared" si="184"/>
        <v>5.3171712961565962</v>
      </c>
      <c r="P579" s="1">
        <f t="shared" si="185"/>
        <v>1.6142112819545235E-3</v>
      </c>
      <c r="Q579" s="1">
        <f t="shared" si="191"/>
        <v>9.7126653926488341E-3</v>
      </c>
      <c r="R579" s="1">
        <f t="shared" si="192"/>
        <v>-1.6273949374031545E-2</v>
      </c>
      <c r="S579" s="1">
        <f t="shared" si="193"/>
        <v>0.11736619766052397</v>
      </c>
      <c r="T579" s="1">
        <f t="shared" si="194"/>
        <v>-0.81268749938714291</v>
      </c>
      <c r="U579" s="1">
        <f t="shared" si="195"/>
        <v>-0.10008541990692922</v>
      </c>
      <c r="V579" s="1">
        <f t="shared" si="196"/>
        <v>-1.1098125655343222E-3</v>
      </c>
      <c r="Y579" s="20">
        <f>+$Z$20*SIGN(SOI!A578)*(ABS(SOI!A578))^$Y$2</f>
        <v>0.46861494042063478</v>
      </c>
      <c r="Z579" s="20">
        <f t="shared" si="199"/>
        <v>0.49715871179639876</v>
      </c>
      <c r="AA579" s="19">
        <f>+SIN((AVERAGE(H575:H586)+AVERAGE(H579:H582)/4)*($AA$19+AA578*$AA$18*AVERAGE(G575:G586))*$Y$20+$AA$17) - SIN($AA$17)</f>
        <v>-0.64719638766550136</v>
      </c>
      <c r="AB579" s="19">
        <f>+SIN((AVERAGE(H575:H586)+AVERAGE(H579:H582)*$AB$1)*($AA$19+AB578*$AA$18*AVERAGE(G575:G586))*$Y$20+$AA$17) - SIN($AA$17)+$AB$2</f>
        <v>-0.6997793917091325</v>
      </c>
      <c r="AC579">
        <f t="shared" si="198"/>
        <v>0.33419999999999683</v>
      </c>
      <c r="AD579">
        <f t="shared" si="197"/>
        <v>1.1443550994619001</v>
      </c>
      <c r="AE579">
        <v>1</v>
      </c>
    </row>
    <row r="580" spans="1:31" x14ac:dyDescent="0.25">
      <c r="A580">
        <v>46.500000000000227</v>
      </c>
      <c r="B580" s="2">
        <v>1926.4999999999577</v>
      </c>
      <c r="C580">
        <f>+D580+($D$2+E580+F580)*SOI!A579*IF(B580&gt;$C$18, IF(B580&lt;$C$19,-1,1),1)</f>
        <v>-7.9288068603222355</v>
      </c>
      <c r="D580">
        <f>+$D$3*((1-$D$5)*SOI!D579+$D$5*SOI!D578) +   $D$4*((1-$D$5)*SOI!E579+$D$5*SOI!E578)</f>
        <v>0</v>
      </c>
      <c r="E580">
        <f t="shared" si="179"/>
        <v>-12.468834602718239</v>
      </c>
      <c r="F580">
        <f t="shared" si="186"/>
        <v>-0.11657311207896104</v>
      </c>
      <c r="G580">
        <f t="shared" si="187"/>
        <v>-12.585407714797199</v>
      </c>
      <c r="H580" s="21">
        <f t="shared" si="188"/>
        <v>-0.20046765955014703</v>
      </c>
      <c r="I580" s="37">
        <f t="shared" si="180"/>
        <v>-15.648156883251595</v>
      </c>
      <c r="J580" s="1">
        <f t="shared" si="189"/>
        <v>5.2264244122055876</v>
      </c>
      <c r="K580" s="1">
        <f t="shared" si="190"/>
        <v>-0.12701514016421903</v>
      </c>
      <c r="L580" s="1">
        <f t="shared" si="181"/>
        <v>-6.9883178064421334E-2</v>
      </c>
      <c r="M580" s="1">
        <f t="shared" si="182"/>
        <v>2.3461234423204957</v>
      </c>
      <c r="N580" s="1">
        <f t="shared" si="183"/>
        <v>8.8175489242636546E-2</v>
      </c>
      <c r="O580" s="1">
        <f t="shared" si="184"/>
        <v>-8.4271423022708447</v>
      </c>
      <c r="P580" s="1">
        <f t="shared" si="185"/>
        <v>5.7969776929404568E-3</v>
      </c>
      <c r="Q580" s="1">
        <f t="shared" si="191"/>
        <v>0.10352837103452228</v>
      </c>
      <c r="R580" s="1">
        <f t="shared" si="192"/>
        <v>0.48379251758247183</v>
      </c>
      <c r="S580" s="1">
        <f t="shared" si="193"/>
        <v>-1.1808060154764324</v>
      </c>
      <c r="T580" s="1">
        <f t="shared" si="194"/>
        <v>6.1877192706182278</v>
      </c>
      <c r="U580" s="1">
        <f t="shared" si="195"/>
        <v>1.0024374882297717</v>
      </c>
      <c r="V580" s="1">
        <f t="shared" si="196"/>
        <v>-1.4377427206497108E-2</v>
      </c>
      <c r="Y580" s="20">
        <f>+$Z$20*SIGN(SOI!A579)*(ABS(SOI!A579))^$Y$2</f>
        <v>0.47623519786721158</v>
      </c>
      <c r="Z580" s="20">
        <f t="shared" si="199"/>
        <v>0.39240968755902289</v>
      </c>
      <c r="AA580" s="19">
        <f>+SIN((AVERAGE(H576:H587)+AVERAGE(H580:H583)/4)*($AA$19+AA579*$AA$18*AVERAGE(G576:G587))*$Y$20+$AA$17) - SIN($AA$17)</f>
        <v>-0.14763365841711509</v>
      </c>
      <c r="AB580" s="19">
        <f>+SIN((AVERAGE(H576:H587)+AVERAGE(H580:H583)*$AB$1)*($AA$19+AB579*$AA$18*AVERAGE(G576:G587))*$Y$20+$AA$17) - SIN($AA$17)+$AB$2</f>
        <v>-0.21767061707002422</v>
      </c>
      <c r="AC580">
        <f t="shared" si="198"/>
        <v>0.33479999999999682</v>
      </c>
      <c r="AD580">
        <f t="shared" si="197"/>
        <v>0.54004334597613801</v>
      </c>
      <c r="AE580">
        <v>1</v>
      </c>
    </row>
    <row r="581" spans="1:31" x14ac:dyDescent="0.25">
      <c r="A581">
        <v>46.583333333333563</v>
      </c>
      <c r="B581" s="2">
        <v>1926.583333333291</v>
      </c>
      <c r="C581">
        <f>+D581+($D$2+E581+F581)*SOI!A580*IF(B581&gt;$C$18, IF(B581&lt;$C$19,-1,1),1)</f>
        <v>-0.544001977880337</v>
      </c>
      <c r="D581">
        <f>+$D$3*((1-$D$5)*SOI!D580+$D$5*SOI!D579) +   $D$4*((1-$D$5)*SOI!E580+$D$5*SOI!E579)</f>
        <v>0</v>
      </c>
      <c r="E581">
        <f t="shared" si="179"/>
        <v>-3.6480552378770952</v>
      </c>
      <c r="F581">
        <f t="shared" si="186"/>
        <v>2.137538534151523E-2</v>
      </c>
      <c r="G581">
        <f t="shared" si="187"/>
        <v>-3.6266798525355801</v>
      </c>
      <c r="H581" s="21">
        <f t="shared" si="188"/>
        <v>-6.8551168149982578E-2</v>
      </c>
      <c r="I581" s="37">
        <f t="shared" si="180"/>
        <v>-2.9705738351647963</v>
      </c>
      <c r="J581" s="1">
        <f t="shared" si="189"/>
        <v>6.0582849951596471E-3</v>
      </c>
      <c r="K581" s="1">
        <f t="shared" si="190"/>
        <v>-1.6446061844078863E-4</v>
      </c>
      <c r="L581" s="1">
        <f t="shared" si="181"/>
        <v>2.4824190055259977E-3</v>
      </c>
      <c r="M581" s="1">
        <f t="shared" si="182"/>
        <v>1.432579476270302E-2</v>
      </c>
      <c r="N581" s="1">
        <f t="shared" si="183"/>
        <v>-1.4472717155537614E-2</v>
      </c>
      <c r="O581" s="1">
        <f t="shared" si="184"/>
        <v>-0.22495650958333524</v>
      </c>
      <c r="P581" s="1">
        <f t="shared" si="185"/>
        <v>-7.9156644994658968E-3</v>
      </c>
      <c r="Q581" s="1">
        <f t="shared" si="191"/>
        <v>-1.0375987581420888E-4</v>
      </c>
      <c r="R581" s="1">
        <f t="shared" si="192"/>
        <v>-9.204630719487447E-5</v>
      </c>
      <c r="S581" s="1">
        <f t="shared" si="193"/>
        <v>3.6792382658928334E-2</v>
      </c>
      <c r="T581" s="1">
        <f t="shared" si="194"/>
        <v>-5.8674754327129675E-3</v>
      </c>
      <c r="U581" s="1">
        <f t="shared" si="195"/>
        <v>-0.2598484968961513</v>
      </c>
      <c r="V581" s="1">
        <f t="shared" si="196"/>
        <v>-3.2223233879969454E-3</v>
      </c>
      <c r="Y581" s="20">
        <f>+$Z$20*SIGN(SOI!A580)*(ABS(SOI!A580))^$Y$2</f>
        <v>0.23237892438922236</v>
      </c>
      <c r="Z581" s="20">
        <f t="shared" si="199"/>
        <v>0.18328970557821511</v>
      </c>
      <c r="AA581" s="19">
        <f>+SIN((AVERAGE(H577:H588)+AVERAGE(H581:H584)/4)*($AA$19+AA580*$AA$18*AVERAGE(G577:G588))*$Y$20+$AA$17) - SIN($AA$17)</f>
        <v>-0.76137791150665768</v>
      </c>
      <c r="AB581" s="19">
        <f>+SIN((AVERAGE(H577:H588)+AVERAGE(H581:H584)*$AB$1)*($AA$19+AB580*$AA$18*AVERAGE(G577:G588))*$Y$20+$AA$17) - SIN($AA$17)+$AB$2</f>
        <v>-0.54578344577777727</v>
      </c>
      <c r="AC581">
        <f t="shared" si="198"/>
        <v>0.33539999999999681</v>
      </c>
      <c r="AD581">
        <f t="shared" si="197"/>
        <v>0.94466761708487279</v>
      </c>
      <c r="AE581">
        <v>1</v>
      </c>
    </row>
    <row r="582" spans="1:31" x14ac:dyDescent="0.25">
      <c r="A582">
        <v>46.666666666666899</v>
      </c>
      <c r="B582" s="2">
        <v>1926.6666666666242</v>
      </c>
      <c r="C582">
        <f>+D582+($D$2+E582+F582)*SOI!A581*IF(B582&gt;$C$18, IF(B582&lt;$C$19,-1,1),1)</f>
        <v>1.7211096867366951</v>
      </c>
      <c r="D582">
        <f>+$D$3*((1-$D$5)*SOI!D581+$D$5*SOI!D580) +   $D$4*((1-$D$5)*SOI!E581+$D$5*SOI!E580)</f>
        <v>0</v>
      </c>
      <c r="E582">
        <f t="shared" si="179"/>
        <v>-23.521661676257793</v>
      </c>
      <c r="F582">
        <f t="shared" si="186"/>
        <v>-1.0656195628378495</v>
      </c>
      <c r="G582">
        <f t="shared" si="187"/>
        <v>-24.587281239095642</v>
      </c>
      <c r="H582" s="21">
        <f t="shared" si="188"/>
        <v>-0.63566061816280717</v>
      </c>
      <c r="I582" s="37">
        <f t="shared" si="180"/>
        <v>1.1464976862686713</v>
      </c>
      <c r="J582" s="1">
        <f t="shared" si="189"/>
        <v>3.633825311753188</v>
      </c>
      <c r="K582" s="1">
        <f t="shared" si="190"/>
        <v>-6.6780907156565599</v>
      </c>
      <c r="L582" s="1">
        <f t="shared" si="181"/>
        <v>-6.618152249753402E-2</v>
      </c>
      <c r="M582" s="1">
        <f t="shared" si="182"/>
        <v>-22.263848592950218</v>
      </c>
      <c r="N582" s="1">
        <f t="shared" si="183"/>
        <v>-2.2320238179075996E-2</v>
      </c>
      <c r="O582" s="1">
        <f t="shared" si="184"/>
        <v>-4.8270204480073113</v>
      </c>
      <c r="P582" s="1">
        <f t="shared" si="185"/>
        <v>0.56186959831111205</v>
      </c>
      <c r="Q582" s="1">
        <f t="shared" si="191"/>
        <v>0.24869079357832446</v>
      </c>
      <c r="R582" s="1">
        <f t="shared" si="192"/>
        <v>-8.5147022506462861E-2</v>
      </c>
      <c r="S582" s="1">
        <f t="shared" si="193"/>
        <v>-2.1899767019208049E-2</v>
      </c>
      <c r="T582" s="1">
        <f t="shared" si="194"/>
        <v>3.3565530827542425</v>
      </c>
      <c r="U582" s="1">
        <f t="shared" si="195"/>
        <v>-7.1187082668767845</v>
      </c>
      <c r="V582" s="1">
        <f t="shared" si="196"/>
        <v>0.35274919288725726</v>
      </c>
      <c r="Y582" s="20">
        <f>+$Z$20*SIGN(SOI!A581)*(ABS(SOI!A581))^$Y$2</f>
        <v>-0.15874500552178858</v>
      </c>
      <c r="Z582" s="20">
        <f t="shared" si="199"/>
        <v>-0.10035529996854742</v>
      </c>
      <c r="AA582" s="19">
        <f>+SIN((AVERAGE(H578:H589)+AVERAGE(H582:H585)/4)*($AA$19+AA581*$AA$18*AVERAGE(G578:G589))*$Y$20+$AA$17) - SIN($AA$17)</f>
        <v>-0.79006176706357079</v>
      </c>
      <c r="AB582" s="19">
        <f>+SIN((AVERAGE(H578:H589)+AVERAGE(H582:H585)*$AB$1)*($AA$19+AB581*$AA$18*AVERAGE(G578:G589))*$Y$20+$AA$17) - SIN($AA$17)+$AB$2</f>
        <v>-0.5467049945785637</v>
      </c>
      <c r="AC582">
        <f t="shared" si="198"/>
        <v>0.3359999999999968</v>
      </c>
      <c r="AD582">
        <f t="shared" si="197"/>
        <v>0.68970646709502337</v>
      </c>
      <c r="AE582">
        <v>1</v>
      </c>
    </row>
    <row r="583" spans="1:31" x14ac:dyDescent="0.25">
      <c r="A583">
        <v>46.750000000000234</v>
      </c>
      <c r="B583" s="2">
        <v>1926.7499999999575</v>
      </c>
      <c r="C583">
        <f>+D583+($D$2+E583+F583)*SOI!A582*IF(B583&gt;$C$18, IF(B583&lt;$C$19,-1,1),1)</f>
        <v>2.5809485906576244</v>
      </c>
      <c r="D583">
        <f>+$D$3*((1-$D$5)*SOI!D582+$D$5*SOI!D581) +   $D$4*((1-$D$5)*SOI!E582+$D$5*SOI!E581)</f>
        <v>0</v>
      </c>
      <c r="E583">
        <f t="shared" si="179"/>
        <v>-6.5637125605894084</v>
      </c>
      <c r="F583">
        <f t="shared" si="186"/>
        <v>-5.4104338532704244E-2</v>
      </c>
      <c r="G583">
        <f t="shared" si="187"/>
        <v>-6.6178168991221131</v>
      </c>
      <c r="H583" s="21">
        <f t="shared" si="188"/>
        <v>6.8263574328813349E-3</v>
      </c>
      <c r="I583" s="37">
        <f t="shared" si="180"/>
        <v>5.8457047178486174</v>
      </c>
      <c r="J583" s="1">
        <f t="shared" si="189"/>
        <v>1.4871095264942593</v>
      </c>
      <c r="K583" s="1">
        <f t="shared" si="190"/>
        <v>-9.5298904520679378E-2</v>
      </c>
      <c r="L583" s="1">
        <f t="shared" si="181"/>
        <v>-2.8625768514181853E-2</v>
      </c>
      <c r="M583" s="1">
        <f t="shared" si="182"/>
        <v>-1.7869625804384552</v>
      </c>
      <c r="N583" s="1">
        <f t="shared" si="183"/>
        <v>-2.7432694542334525E-2</v>
      </c>
      <c r="O583" s="1">
        <f t="shared" si="184"/>
        <v>-5.5576707116577264</v>
      </c>
      <c r="P583" s="1">
        <f t="shared" si="185"/>
        <v>1.6100414386203479E-2</v>
      </c>
      <c r="Q583" s="1">
        <f t="shared" si="191"/>
        <v>2.4532656032739783E-2</v>
      </c>
      <c r="R583" s="1">
        <f t="shared" si="192"/>
        <v>-4.2827036039007969E-2</v>
      </c>
      <c r="S583" s="1">
        <f t="shared" si="193"/>
        <v>-0.13723750985993494</v>
      </c>
      <c r="T583" s="1">
        <f t="shared" si="194"/>
        <v>1.6715816459690038</v>
      </c>
      <c r="U583" s="1">
        <f t="shared" si="195"/>
        <v>-1.040079189780527</v>
      </c>
      <c r="V583" s="1">
        <f t="shared" si="196"/>
        <v>1.2423306266091162E-2</v>
      </c>
      <c r="Y583" s="20">
        <f>+$Z$20*SIGN(SOI!A582)*(ABS(SOI!A582))^$Y$2</f>
        <v>-0.37469981877307607</v>
      </c>
      <c r="Z583" s="20">
        <f t="shared" si="199"/>
        <v>-0.28173796630984671</v>
      </c>
      <c r="AA583" s="19">
        <f>+SIN((AVERAGE(H579:H590)+AVERAGE(H583:H586)/4)*($AA$19+AA582*$AA$18*AVERAGE(G579:G590))*$Y$20+$AA$17) - SIN($AA$17)</f>
        <v>-0.79924571637048336</v>
      </c>
      <c r="AB583" s="19">
        <f>+SIN((AVERAGE(H579:H590)+AVERAGE(H583:H586)*$AB$1)*($AA$19+AB582*$AA$18*AVERAGE(G579:G590))*$Y$20+$AA$17) - SIN($AA$17)+$AB$2</f>
        <v>-0.50320235094937149</v>
      </c>
      <c r="AC583">
        <f t="shared" si="198"/>
        <v>0.33659999999999679</v>
      </c>
      <c r="AD583">
        <f t="shared" si="197"/>
        <v>0.51750775006063665</v>
      </c>
      <c r="AE583">
        <v>1</v>
      </c>
    </row>
    <row r="584" spans="1:31" x14ac:dyDescent="0.25">
      <c r="A584">
        <v>46.83333333333357</v>
      </c>
      <c r="B584" s="2">
        <v>1926.8333333332907</v>
      </c>
      <c r="C584">
        <f>+D584+($D$2+E584+F584)*SOI!A583*IF(B584&gt;$C$18, IF(B584&lt;$C$19,-1,1),1)</f>
        <v>11.447876500135941</v>
      </c>
      <c r="D584">
        <f>+$D$3*((1-$D$5)*SOI!D583+$D$5*SOI!D582) +   $D$4*((1-$D$5)*SOI!E583+$D$5*SOI!E582)</f>
        <v>0</v>
      </c>
      <c r="E584">
        <f t="shared" si="179"/>
        <v>-41.416027393530186</v>
      </c>
      <c r="F584">
        <f t="shared" si="186"/>
        <v>-0.98351519956588729</v>
      </c>
      <c r="G584">
        <f t="shared" si="187"/>
        <v>-42.399542593096072</v>
      </c>
      <c r="H584" s="21">
        <f t="shared" si="188"/>
        <v>4.2985736527153771</v>
      </c>
      <c r="I584" s="37">
        <f t="shared" si="180"/>
        <v>52.688715764012315</v>
      </c>
      <c r="J584" s="1">
        <f t="shared" si="189"/>
        <v>225.0377021623695</v>
      </c>
      <c r="K584" s="1">
        <f t="shared" si="190"/>
        <v>-18.175549113617471</v>
      </c>
      <c r="L584" s="1">
        <f t="shared" si="181"/>
        <v>-0.64203492841816812</v>
      </c>
      <c r="M584" s="1">
        <f t="shared" si="182"/>
        <v>-30.001781806037819</v>
      </c>
      <c r="N584" s="1">
        <f t="shared" si="183"/>
        <v>-0.81626676710807122</v>
      </c>
      <c r="O584" s="1">
        <f t="shared" si="184"/>
        <v>-37.514155563034208</v>
      </c>
      <c r="P584" s="1">
        <f t="shared" si="185"/>
        <v>2.028302948694051E-2</v>
      </c>
      <c r="Q584" s="1">
        <f t="shared" si="191"/>
        <v>12.255747567954726</v>
      </c>
      <c r="R584" s="1">
        <f t="shared" si="192"/>
        <v>-192.83861133116301</v>
      </c>
      <c r="S584" s="1">
        <f t="shared" si="193"/>
        <v>-36.805880849707606</v>
      </c>
      <c r="T584" s="1">
        <f t="shared" si="194"/>
        <v>253.0646348930795</v>
      </c>
      <c r="U584" s="1">
        <f t="shared" si="195"/>
        <v>-11.809810095353507</v>
      </c>
      <c r="V584" s="1">
        <f t="shared" si="196"/>
        <v>0.46568967330577071</v>
      </c>
      <c r="Y584" s="20">
        <f>+$Z$20*SIGN(SOI!A583)*(ABS(SOI!A583))^$Y$2</f>
        <v>-0.31176907463467551</v>
      </c>
      <c r="Z584" s="20">
        <f t="shared" si="199"/>
        <v>-0.32473957051122204</v>
      </c>
      <c r="AA584" s="19">
        <f>+SIN((AVERAGE(H580:H591)+AVERAGE(H584:H587)/4)*($AA$19+AA583*$AA$18*AVERAGE(G580:G591))*$Y$20+$AA$17) - SIN($AA$17)</f>
        <v>-0.61171012457791862</v>
      </c>
      <c r="AB584" s="19">
        <f>+SIN((AVERAGE(H580:H591)+AVERAGE(H584:H587)*$AB$1)*($AA$19+AB583*$AA$18*AVERAGE(G580:G591))*$Y$20+$AA$17) - SIN($AA$17)+$AB$2</f>
        <v>-0.45980273139094519</v>
      </c>
      <c r="AC584">
        <f t="shared" si="198"/>
        <v>0.33719999999999678</v>
      </c>
      <c r="AD584">
        <f t="shared" si="197"/>
        <v>0.28697055406669658</v>
      </c>
      <c r="AE584">
        <v>1</v>
      </c>
    </row>
    <row r="585" spans="1:31" x14ac:dyDescent="0.25">
      <c r="A585">
        <v>46.916666666666906</v>
      </c>
      <c r="B585" s="2">
        <v>1926.916666666624</v>
      </c>
      <c r="C585">
        <f>+D585+($D$2+E585+F585)*SOI!A584*IF(B585&gt;$C$18, IF(B585&lt;$C$19,-1,1),1)</f>
        <v>-111.81853444223482</v>
      </c>
      <c r="D585">
        <f>+$D$3*((1-$D$5)*SOI!D584+$D$5*SOI!D583) +   $D$4*((1-$D$5)*SOI!E584+$D$5*SOI!E583)</f>
        <v>0</v>
      </c>
      <c r="E585">
        <f t="shared" si="179"/>
        <v>486.38948120113082</v>
      </c>
      <c r="F585">
        <f t="shared" si="186"/>
        <v>-0.22194014793598693</v>
      </c>
      <c r="G585">
        <f t="shared" si="187"/>
        <v>486.16754105319484</v>
      </c>
      <c r="H585" s="21">
        <f t="shared" si="188"/>
        <v>-0.51734297504408877</v>
      </c>
      <c r="I585" s="37">
        <f t="shared" si="180"/>
        <v>-467.55961115260516</v>
      </c>
      <c r="J585" s="1">
        <f t="shared" si="189"/>
        <v>-129.2118401466123</v>
      </c>
      <c r="K585" s="1">
        <f t="shared" si="190"/>
        <v>2.416412628256019</v>
      </c>
      <c r="L585" s="1">
        <f t="shared" si="181"/>
        <v>-1.7580790418834872E-2</v>
      </c>
      <c r="M585" s="1">
        <f t="shared" si="182"/>
        <v>-1.9412197423187205</v>
      </c>
      <c r="N585" s="1">
        <f t="shared" si="183"/>
        <v>-0.58616615013727491</v>
      </c>
      <c r="O585" s="1">
        <f t="shared" si="184"/>
        <v>122.09655452876082</v>
      </c>
      <c r="P585" s="1">
        <f t="shared" si="185"/>
        <v>3.0257176827545418E-2</v>
      </c>
      <c r="Q585" s="1">
        <f t="shared" si="191"/>
        <v>0.56945063077933644</v>
      </c>
      <c r="R585" s="1">
        <f t="shared" si="192"/>
        <v>79.511444257009046</v>
      </c>
      <c r="S585" s="1">
        <f t="shared" si="193"/>
        <v>234.54447734068304</v>
      </c>
      <c r="T585" s="1">
        <f t="shared" si="194"/>
        <v>-22.553784828671123</v>
      </c>
      <c r="U585" s="1">
        <f t="shared" si="195"/>
        <v>156.33559505370329</v>
      </c>
      <c r="V585" s="1">
        <f t="shared" si="196"/>
        <v>0.49886244253990658</v>
      </c>
      <c r="Y585" s="20">
        <f>+$Z$20*SIGN(SOI!A584)*(ABS(SOI!A584))^$Y$2</f>
        <v>-0.28774981812591449</v>
      </c>
      <c r="Z585" s="20">
        <f t="shared" si="199"/>
        <v>-0.13659410294884602</v>
      </c>
      <c r="AA585" s="19">
        <f>+SIN((AVERAGE(H581:H592)+AVERAGE(H585:H588)/4)*($AA$19+AA584*$AA$18*AVERAGE(G581:G592))*$Y$20+$AA$17) - SIN($AA$17)</f>
        <v>-0.55273790805374057</v>
      </c>
      <c r="AB585" s="19">
        <f>+SIN((AVERAGE(H581:H592)+AVERAGE(H585:H588)*$AB$1)*($AA$19+AB584*$AA$18*AVERAGE(G581:G592))*$Y$20+$AA$17) - SIN($AA$17)+$AB$2</f>
        <v>-0.45925705136904216</v>
      </c>
      <c r="AC585">
        <f t="shared" si="198"/>
        <v>0.33779999999999677</v>
      </c>
      <c r="AD585">
        <f t="shared" si="197"/>
        <v>0.41614380510489457</v>
      </c>
      <c r="AE585">
        <v>1</v>
      </c>
    </row>
    <row r="586" spans="1:31" x14ac:dyDescent="0.25">
      <c r="A586">
        <v>47.000000000000242</v>
      </c>
      <c r="B586" s="2">
        <v>1926.9999999999573</v>
      </c>
      <c r="C586">
        <f>+D586+($D$2+E586+F586)*SOI!A585*IF(B586&gt;$C$18, IF(B586&lt;$C$19,-1,1),1)</f>
        <v>0.4971602650910299</v>
      </c>
      <c r="D586">
        <f>+$D$3*((1-$D$5)*SOI!D585+$D$5*SOI!D584) +   $D$4*((1-$D$5)*SOI!E585+$D$5*SOI!E584)</f>
        <v>0</v>
      </c>
      <c r="E586">
        <f t="shared" si="179"/>
        <v>0.52174827246260236</v>
      </c>
      <c r="F586">
        <f t="shared" si="186"/>
        <v>4.4498543784476965</v>
      </c>
      <c r="G586">
        <f t="shared" si="187"/>
        <v>4.9716026509102988</v>
      </c>
      <c r="H586" s="21">
        <f t="shared" si="188"/>
        <v>5.8807132871405515E-2</v>
      </c>
      <c r="I586" s="37">
        <f t="shared" si="180"/>
        <v>-0.44584883445581014</v>
      </c>
      <c r="J586" s="1">
        <f t="shared" si="189"/>
        <v>-1.5430874724723969</v>
      </c>
      <c r="K586" s="1">
        <f t="shared" si="190"/>
        <v>0.79159878791608929</v>
      </c>
      <c r="L586" s="1">
        <f t="shared" si="181"/>
        <v>6.1275937002514609E-2</v>
      </c>
      <c r="M586" s="1">
        <f t="shared" si="182"/>
        <v>-24.311529743323394</v>
      </c>
      <c r="N586" s="1">
        <f t="shared" si="183"/>
        <v>0.97454782105839688</v>
      </c>
      <c r="O586" s="1">
        <f t="shared" si="184"/>
        <v>0.18230273625020063</v>
      </c>
      <c r="P586" s="1">
        <f t="shared" si="185"/>
        <v>-1.9046758899960798</v>
      </c>
      <c r="Q586" s="1">
        <f t="shared" si="191"/>
        <v>-11.857034542525769</v>
      </c>
      <c r="R586" s="1">
        <f t="shared" si="192"/>
        <v>-1.57870249633615</v>
      </c>
      <c r="S586" s="1">
        <f t="shared" si="193"/>
        <v>-0.37184185916503459</v>
      </c>
      <c r="T586" s="1">
        <f t="shared" si="194"/>
        <v>0.11737099211250794</v>
      </c>
      <c r="U586" s="1">
        <f t="shared" si="195"/>
        <v>-9.3842852186698611</v>
      </c>
      <c r="V586" s="1">
        <f t="shared" si="196"/>
        <v>52.210266426175068</v>
      </c>
      <c r="Y586" s="20">
        <f>+$Z$20*SIGN(SOI!A585)*(ABS(SOI!A585))^$Y$2</f>
        <v>0.18973658391405196</v>
      </c>
      <c r="Z586" s="20">
        <f t="shared" si="199"/>
        <v>6.3245527971350649E-2</v>
      </c>
      <c r="AA586" s="19">
        <f>+SIN((AVERAGE(H582:H593)+AVERAGE(H586:H589)/4)*($AA$19+AA585*$AA$18*AVERAGE(G582:G593))*$Y$20+$AA$17) - SIN($AA$17)</f>
        <v>-0.54657977076720721</v>
      </c>
      <c r="AB586" s="19">
        <f>+SIN((AVERAGE(H582:H593)+AVERAGE(H586:H589)*$AB$1)*($AA$19+AB585*$AA$18*AVERAGE(G582:G593))*$Y$20+$AA$17) - SIN($AA$17)+$AB$2</f>
        <v>-0.46613233400664578</v>
      </c>
      <c r="AC586">
        <f t="shared" si="198"/>
        <v>0.33839999999999676</v>
      </c>
      <c r="AD586">
        <f t="shared" si="197"/>
        <v>0.60982529873855784</v>
      </c>
      <c r="AE586">
        <v>1</v>
      </c>
    </row>
    <row r="587" spans="1:31" x14ac:dyDescent="0.25">
      <c r="A587">
        <v>47.083333333333577</v>
      </c>
      <c r="B587" s="2">
        <v>1927.0833333332905</v>
      </c>
      <c r="C587">
        <f>+D587+($D$2+E587+F587)*SOI!A586*IF(B587&gt;$C$18, IF(B587&lt;$C$19,-1,1),1)</f>
        <v>-6.4934711085279364</v>
      </c>
      <c r="D587">
        <f>+$D$3*((1-$D$5)*SOI!D586+$D$5*SOI!D585) +   $D$4*((1-$D$5)*SOI!E586+$D$5*SOI!E585)</f>
        <v>0</v>
      </c>
      <c r="E587">
        <f t="shared" si="179"/>
        <v>-28.465519439650521</v>
      </c>
      <c r="F587">
        <f t="shared" si="186"/>
        <v>0.23303635909427695</v>
      </c>
      <c r="G587">
        <f t="shared" si="187"/>
        <v>-28.232483080556243</v>
      </c>
      <c r="H587" s="21">
        <f t="shared" si="188"/>
        <v>-2.1442258156983356</v>
      </c>
      <c r="I587" s="37">
        <f t="shared" si="180"/>
        <v>-20.688240878727271</v>
      </c>
      <c r="J587" s="1">
        <f t="shared" si="189"/>
        <v>-16.270334022770967</v>
      </c>
      <c r="K587" s="1">
        <f t="shared" si="190"/>
        <v>-7.0405030829777804</v>
      </c>
      <c r="L587" s="1">
        <f t="shared" si="181"/>
        <v>9.1730756975953759E-2</v>
      </c>
      <c r="M587" s="1">
        <f t="shared" si="182"/>
        <v>-5.5243639368799764</v>
      </c>
      <c r="N587" s="1">
        <f t="shared" si="183"/>
        <v>-0.10548072670126306</v>
      </c>
      <c r="O587" s="1">
        <f t="shared" si="184"/>
        <v>-17.082208990058721</v>
      </c>
      <c r="P587" s="1">
        <f t="shared" si="185"/>
        <v>-0.12076575387275452</v>
      </c>
      <c r="Q587" s="1">
        <f t="shared" si="191"/>
        <v>0.29161914904992331</v>
      </c>
      <c r="R587" s="1">
        <f t="shared" si="192"/>
        <v>1.8016738598863924</v>
      </c>
      <c r="S587" s="1">
        <f t="shared" si="193"/>
        <v>1.8675152834386082</v>
      </c>
      <c r="T587" s="1">
        <f t="shared" si="194"/>
        <v>-16.46404845844263</v>
      </c>
      <c r="U587" s="1">
        <f t="shared" si="195"/>
        <v>-27.609582521929052</v>
      </c>
      <c r="V587" s="1">
        <f t="shared" si="196"/>
        <v>-0.3583014619072224</v>
      </c>
      <c r="Y587" s="20">
        <f>+$Z$20*SIGN(SOI!A586)*(ABS(SOI!A586))^$Y$2</f>
        <v>0.28774981812591449</v>
      </c>
      <c r="Z587" s="20">
        <f t="shared" si="199"/>
        <v>7.4309345481678571E-2</v>
      </c>
      <c r="AA587" s="19">
        <f>+SIN((AVERAGE(H583:H594)+AVERAGE(H587:H590)/4)*($AA$19+AA586*$AA$18*AVERAGE(G583:G594))*$Y$20+$AA$17) - SIN($AA$17)</f>
        <v>-0.57645834390669348</v>
      </c>
      <c r="AB587" s="19">
        <f>+SIN((AVERAGE(H583:H594)+AVERAGE(H587:H590)*$AB$1)*($AA$19+AB586*$AA$18*AVERAGE(G583:G594))*$Y$20+$AA$17) - SIN($AA$17)+$AB$2</f>
        <v>-0.4764842579736534</v>
      </c>
      <c r="AC587">
        <f t="shared" si="198"/>
        <v>0.33899999999999675</v>
      </c>
      <c r="AD587">
        <f t="shared" si="197"/>
        <v>0.65076768938837204</v>
      </c>
      <c r="AE587">
        <v>1</v>
      </c>
    </row>
    <row r="588" spans="1:31" x14ac:dyDescent="0.25">
      <c r="A588">
        <v>47.166666666666913</v>
      </c>
      <c r="B588" s="2">
        <v>1927.1666666666238</v>
      </c>
      <c r="C588">
        <f>+D588+($D$2+E588+F588)*SOI!A587*IF(B588&gt;$C$18, IF(B588&lt;$C$19,-1,1),1)</f>
        <v>1.7524401975855926</v>
      </c>
      <c r="D588">
        <f>+$D$3*((1-$D$5)*SOI!D587+$D$5*SOI!D586) +   $D$4*((1-$D$5)*SOI!E587+$D$5*SOI!E586)</f>
        <v>0</v>
      </c>
      <c r="E588">
        <f t="shared" si="179"/>
        <v>-8.5511418285837095</v>
      </c>
      <c r="F588">
        <f t="shared" si="186"/>
        <v>-1.1846370468918037</v>
      </c>
      <c r="G588">
        <f t="shared" si="187"/>
        <v>-9.7357788754755141</v>
      </c>
      <c r="H588" s="21">
        <f t="shared" si="188"/>
        <v>3.692385115868317</v>
      </c>
      <c r="I588" s="37">
        <f t="shared" si="180"/>
        <v>-11.283149997840754</v>
      </c>
      <c r="J588" s="1">
        <f t="shared" si="189"/>
        <v>62.92048292272721</v>
      </c>
      <c r="K588" s="1">
        <f t="shared" si="190"/>
        <v>-77.240425459298692</v>
      </c>
      <c r="L588" s="1">
        <f t="shared" si="181"/>
        <v>-0.80254823120185348</v>
      </c>
      <c r="M588" s="1">
        <f t="shared" si="182"/>
        <v>39.171577566343814</v>
      </c>
      <c r="N588" s="1">
        <f t="shared" si="183"/>
        <v>0.95601320419657754</v>
      </c>
      <c r="O588" s="1">
        <f t="shared" si="184"/>
        <v>-9.6569180221039428</v>
      </c>
      <c r="P588" s="1">
        <f t="shared" si="185"/>
        <v>0.26787617113618539</v>
      </c>
      <c r="Q588" s="1">
        <f t="shared" si="191"/>
        <v>18.741122382074238</v>
      </c>
      <c r="R588" s="1">
        <f t="shared" si="192"/>
        <v>63.148426476200392</v>
      </c>
      <c r="S588" s="1">
        <f t="shared" si="193"/>
        <v>-9.2312760819267581</v>
      </c>
      <c r="T588" s="1">
        <f t="shared" si="194"/>
        <v>81.430539850405552</v>
      </c>
      <c r="U588" s="1">
        <f t="shared" si="195"/>
        <v>33.400804181862121</v>
      </c>
      <c r="V588" s="1">
        <f t="shared" si="196"/>
        <v>-7.2032691691582738</v>
      </c>
      <c r="Y588" s="20">
        <f>+$Z$20*SIGN(SOI!A587)*(ABS(SOI!A587))^$Y$2</f>
        <v>-0.25455836559493072</v>
      </c>
      <c r="Z588" s="20">
        <f t="shared" si="199"/>
        <v>-9.2859207367897253E-2</v>
      </c>
      <c r="AA588" s="19">
        <f>+SIN((AVERAGE(H584:H595)+AVERAGE(H588:H591)/4)*($AA$19+AA587*$AA$18*AVERAGE(G584:G595))*$Y$20+$AA$17) - SIN($AA$17)</f>
        <v>-0.75443220841888325</v>
      </c>
      <c r="AB588" s="19">
        <f>+SIN((AVERAGE(H584:H595)+AVERAGE(H588:H591)*$AB$1)*($AA$19+AB587*$AA$18*AVERAGE(G584:G595))*$Y$20+$AA$17) - SIN($AA$17)+$AB$2</f>
        <v>-0.50202766941050503</v>
      </c>
      <c r="AC588">
        <f t="shared" si="198"/>
        <v>0.33959999999999674</v>
      </c>
      <c r="AD588">
        <f t="shared" si="197"/>
        <v>0.66157300105098604</v>
      </c>
      <c r="AE588">
        <v>1</v>
      </c>
    </row>
    <row r="589" spans="1:31" x14ac:dyDescent="0.25">
      <c r="A589">
        <v>47.250000000000249</v>
      </c>
      <c r="B589" s="2">
        <v>1927.249999999957</v>
      </c>
      <c r="C589">
        <f>+D589+($D$2+E589+F589)*SOI!A588*IF(B589&gt;$C$18, IF(B589&lt;$C$19,-1,1),1)</f>
        <v>4.4227816001195217</v>
      </c>
      <c r="D589">
        <f>+$D$3*((1-$D$5)*SOI!D588+$D$5*SOI!D587) +   $D$4*((1-$D$5)*SOI!E588+$D$5*SOI!E587)</f>
        <v>0</v>
      </c>
      <c r="E589">
        <f t="shared" si="179"/>
        <v>-16.428314483304696</v>
      </c>
      <c r="F589">
        <f t="shared" si="186"/>
        <v>4.7641890269433107E-2</v>
      </c>
      <c r="G589">
        <f t="shared" si="187"/>
        <v>-16.380672593035264</v>
      </c>
      <c r="H589" s="21">
        <f t="shared" si="188"/>
        <v>-0.6137644263942027</v>
      </c>
      <c r="I589" s="37">
        <f t="shared" si="180"/>
        <v>-17.726398062025719</v>
      </c>
      <c r="J589" s="1">
        <f t="shared" si="189"/>
        <v>-3.1299805037775141</v>
      </c>
      <c r="K589" s="1">
        <f t="shared" si="190"/>
        <v>-3.4161470197435848E-4</v>
      </c>
      <c r="L589" s="1">
        <f t="shared" si="181"/>
        <v>1.3955012964677847E-2</v>
      </c>
      <c r="M589" s="1">
        <f t="shared" si="182"/>
        <v>-1.2403107608970119</v>
      </c>
      <c r="N589" s="1">
        <f t="shared" si="183"/>
        <v>-5.6221548554153677E-2</v>
      </c>
      <c r="O589" s="1">
        <f t="shared" si="184"/>
        <v>-8.3775037027318469</v>
      </c>
      <c r="P589" s="1">
        <f t="shared" si="185"/>
        <v>-7.8539981077402004E-5</v>
      </c>
      <c r="Q589" s="1">
        <f t="shared" si="191"/>
        <v>3.4897471307095231E-2</v>
      </c>
      <c r="R589" s="1">
        <f t="shared" si="192"/>
        <v>0.18473578542422375</v>
      </c>
      <c r="S589" s="1">
        <f t="shared" si="193"/>
        <v>0.85288561285281361</v>
      </c>
      <c r="T589" s="1">
        <f t="shared" si="194"/>
        <v>-1.2283510464874947</v>
      </c>
      <c r="U589" s="1">
        <f t="shared" si="195"/>
        <v>-1.5385222052538929E-2</v>
      </c>
      <c r="V589" s="1">
        <f t="shared" si="196"/>
        <v>-1.2420104961572182E-4</v>
      </c>
      <c r="Y589" s="20">
        <f>+$Z$20*SIGN(SOI!A588)*(ABS(SOI!A588))^$Y$2</f>
        <v>-0.31176907463467551</v>
      </c>
      <c r="Z589" s="20">
        <f t="shared" si="199"/>
        <v>-0.34239871432313523</v>
      </c>
      <c r="AA589" s="19">
        <f>+SIN((AVERAGE(H585:H596)+AVERAGE(H589:H592)/4)*($AA$19+AA588*$AA$18*AVERAGE(G585:G596))*$Y$20+$AA$17) - SIN($AA$17)</f>
        <v>0.25969017370343078</v>
      </c>
      <c r="AB589" s="19">
        <f>+SIN((AVERAGE(H585:H596)+AVERAGE(H589:H592)*$AB$1)*($AA$19+AB588*$AA$18*AVERAGE(G585:G596))*$Y$20+$AA$17) - SIN($AA$17)+$AB$2</f>
        <v>0.21663071590512989</v>
      </c>
      <c r="AC589">
        <f t="shared" si="198"/>
        <v>0.34019999999999673</v>
      </c>
      <c r="AD589">
        <f t="shared" si="197"/>
        <v>0.60208888802656602</v>
      </c>
      <c r="AE589">
        <v>1</v>
      </c>
    </row>
    <row r="590" spans="1:31" x14ac:dyDescent="0.25">
      <c r="A590">
        <v>47.333333333333584</v>
      </c>
      <c r="B590" s="2">
        <v>1927.3333333332903</v>
      </c>
      <c r="C590">
        <f>+D590+($D$2+E590+F590)*SOI!A589*IF(B590&gt;$C$18, IF(B590&lt;$C$19,-1,1),1)</f>
        <v>1.7239688034415828</v>
      </c>
      <c r="D590">
        <f>+$D$3*((1-$D$5)*SOI!D589+$D$5*SOI!D588) +   $D$4*((1-$D$5)*SOI!E589+$D$5*SOI!E588)</f>
        <v>0</v>
      </c>
      <c r="E590">
        <f t="shared" si="179"/>
        <v>-1.8224715656940518</v>
      </c>
      <c r="F590">
        <f t="shared" si="186"/>
        <v>-1.0995094570882917</v>
      </c>
      <c r="G590">
        <f t="shared" si="187"/>
        <v>-2.9219810227823437</v>
      </c>
      <c r="H590" s="21">
        <f t="shared" si="188"/>
        <v>0.32717176105806373</v>
      </c>
      <c r="I590" s="37">
        <f t="shared" si="180"/>
        <v>-0.85768031121491595</v>
      </c>
      <c r="J590" s="1">
        <f t="shared" si="189"/>
        <v>1.5146294244406788</v>
      </c>
      <c r="K590" s="1">
        <f t="shared" si="190"/>
        <v>-5.1994676223056098E-5</v>
      </c>
      <c r="L590" s="1">
        <f t="shared" si="181"/>
        <v>-3.1243885523527621E-4</v>
      </c>
      <c r="M590" s="1">
        <f t="shared" si="182"/>
        <v>12.404815969963453</v>
      </c>
      <c r="N590" s="1">
        <f t="shared" si="183"/>
        <v>0.48612476769334106</v>
      </c>
      <c r="O590" s="1">
        <f t="shared" si="184"/>
        <v>-2.3854786853280668E-2</v>
      </c>
      <c r="P590" s="1">
        <f t="shared" si="185"/>
        <v>0.18750696824293259</v>
      </c>
      <c r="Q590" s="1">
        <f t="shared" si="191"/>
        <v>3.0178574236024662</v>
      </c>
      <c r="R590" s="1">
        <f t="shared" si="192"/>
        <v>0.77296660922983562</v>
      </c>
      <c r="S590" s="1">
        <f t="shared" si="193"/>
        <v>-0.35681300627438955</v>
      </c>
      <c r="T590" s="1">
        <f t="shared" si="194"/>
        <v>7.8310177025000982E-5</v>
      </c>
      <c r="U590" s="1">
        <f t="shared" si="195"/>
        <v>1.7771960174262471</v>
      </c>
      <c r="V590" s="1">
        <f t="shared" si="196"/>
        <v>-2.5638748999987437</v>
      </c>
      <c r="Y590" s="20">
        <f>+$Z$20*SIGN(SOI!A589)*(ABS(SOI!A589))^$Y$2</f>
        <v>-0.46086870273979941</v>
      </c>
      <c r="Z590" s="20">
        <f t="shared" si="199"/>
        <v>-0.33500556725456576</v>
      </c>
      <c r="AA590" s="19">
        <f>+SIN((AVERAGE(H586:H597)+AVERAGE(H590:H593)/4)*($AA$19+AA589*$AA$18*AVERAGE(G586:G597))*$Y$20+$AA$17) - SIN($AA$17)</f>
        <v>-1.1848794234664803</v>
      </c>
      <c r="AB590" s="19">
        <f>+SIN((AVERAGE(H586:H597)+AVERAGE(H590:H593)*$AB$1)*($AA$19+AB589*$AA$18*AVERAGE(G586:G597))*$Y$20+$AA$17) - SIN($AA$17)+$AB$2</f>
        <v>-1.1712012117015442</v>
      </c>
      <c r="AC590">
        <f t="shared" si="198"/>
        <v>0.34079999999999672</v>
      </c>
      <c r="AD590">
        <f t="shared" si="197"/>
        <v>0.84987385621191458</v>
      </c>
      <c r="AE590">
        <v>1</v>
      </c>
    </row>
    <row r="591" spans="1:31" x14ac:dyDescent="0.25">
      <c r="A591">
        <v>47.41666666666692</v>
      </c>
      <c r="B591" s="2">
        <v>1927.4166666666235</v>
      </c>
      <c r="C591">
        <f>+D591+($D$2+E591+F591)*SOI!A590*IF(B591&gt;$C$18, IF(B591&lt;$C$19,-1,1),1)</f>
        <v>0.83383021022238812</v>
      </c>
      <c r="D591">
        <f>+$D$3*((1-$D$5)*SOI!D590+$D$5*SOI!D589) +   $D$4*((1-$D$5)*SOI!E590+$D$5*SOI!E589)</f>
        <v>0</v>
      </c>
      <c r="E591">
        <f t="shared" si="179"/>
        <v>-5.5328589199159168</v>
      </c>
      <c r="F591">
        <f t="shared" si="186"/>
        <v>-2.6009148233337775E-2</v>
      </c>
      <c r="G591">
        <f t="shared" si="187"/>
        <v>-5.5588680681492546</v>
      </c>
      <c r="H591" s="21">
        <f t="shared" si="188"/>
        <v>1.5459073589495156E-2</v>
      </c>
      <c r="I591" s="37">
        <f t="shared" si="180"/>
        <v>3.0699500172115917</v>
      </c>
      <c r="J591" s="1">
        <f t="shared" si="189"/>
        <v>0.11994421123908659</v>
      </c>
      <c r="K591" s="1">
        <f t="shared" si="190"/>
        <v>-6.9772204085639328E-3</v>
      </c>
      <c r="L591" s="1">
        <f t="shared" si="181"/>
        <v>-8.2232524804205388E-3</v>
      </c>
      <c r="M591" s="1">
        <f t="shared" si="182"/>
        <v>-0.2744462904242892</v>
      </c>
      <c r="N591" s="1">
        <f t="shared" si="183"/>
        <v>-3.1944707881392982E-3</v>
      </c>
      <c r="O591" s="1">
        <f t="shared" si="184"/>
        <v>-1.8798094219978143</v>
      </c>
      <c r="P591" s="1">
        <f t="shared" si="185"/>
        <v>1.2131768311988934E-2</v>
      </c>
      <c r="Q591" s="1">
        <f t="shared" si="191"/>
        <v>4.3874979818971289E-4</v>
      </c>
      <c r="R591" s="1">
        <f t="shared" si="192"/>
        <v>-4.0223958631018886E-4</v>
      </c>
      <c r="S591" s="1">
        <f t="shared" si="193"/>
        <v>-8.3926229655553377E-3</v>
      </c>
      <c r="T591" s="1">
        <f t="shared" si="194"/>
        <v>0.16241834250508</v>
      </c>
      <c r="U591" s="1">
        <f t="shared" si="195"/>
        <v>-0.41157396172191374</v>
      </c>
      <c r="V591" s="1">
        <f t="shared" si="196"/>
        <v>1.0900707818274403E-3</v>
      </c>
      <c r="Y591" s="20">
        <f>+$Z$20*SIGN(SOI!A590)*(ABS(SOI!A590))^$Y$2</f>
        <v>-0.23237892438922236</v>
      </c>
      <c r="Z591" s="20">
        <f t="shared" si="199"/>
        <v>-0.34243780703640225</v>
      </c>
      <c r="AA591" s="19">
        <f>+SIN((AVERAGE(H587:H598)+AVERAGE(H591:H594)/4)*($AA$19+AA590*$AA$18*AVERAGE(G587:G598))*$Y$20+$AA$17) - SIN($AA$17)</f>
        <v>-0.88746746461877635</v>
      </c>
      <c r="AB591" s="19">
        <f>+SIN((AVERAGE(H587:H598)+AVERAGE(H591:H594)*$AB$1)*($AA$19+AB590*$AA$18*AVERAGE(G587:G598))*$Y$20+$AA$17) - SIN($AA$17)+$AB$2</f>
        <v>-0.91710078730418143</v>
      </c>
      <c r="AC591">
        <f t="shared" si="198"/>
        <v>0.34139999999999671</v>
      </c>
      <c r="AD591">
        <f t="shared" si="197"/>
        <v>0.54502965758237409</v>
      </c>
      <c r="AE591">
        <v>1</v>
      </c>
    </row>
    <row r="592" spans="1:31" x14ac:dyDescent="0.25">
      <c r="A592">
        <v>47.500000000000256</v>
      </c>
      <c r="B592" s="2">
        <v>1927.4999999999568</v>
      </c>
      <c r="C592">
        <f>+D592+($D$2+E592+F592)*SOI!A591*IF(B592&gt;$C$18, IF(B592&lt;$C$19,-1,1),1)</f>
        <v>-2.5739089250746185</v>
      </c>
      <c r="D592">
        <f>+$D$3*((1-$D$5)*SOI!D591+$D$5*SOI!D590) +   $D$4*((1-$D$5)*SOI!E591+$D$5*SOI!E590)</f>
        <v>0</v>
      </c>
      <c r="E592">
        <f t="shared" si="179"/>
        <v>8.419505128448229</v>
      </c>
      <c r="F592">
        <f t="shared" si="186"/>
        <v>-0.11657311207849119</v>
      </c>
      <c r="G592">
        <f t="shared" si="187"/>
        <v>8.3029320163697378</v>
      </c>
      <c r="H592" s="21">
        <f t="shared" si="188"/>
        <v>-0.14591259550248656</v>
      </c>
      <c r="I592" s="37">
        <f t="shared" si="180"/>
        <v>-9.8008897789746854</v>
      </c>
      <c r="J592" s="1">
        <f t="shared" si="189"/>
        <v>-4.3757349901606268</v>
      </c>
      <c r="K592" s="1">
        <f t="shared" si="190"/>
        <v>1.2191169908283341</v>
      </c>
      <c r="L592" s="1">
        <f t="shared" si="181"/>
        <v>-7.6642881799322438E-2</v>
      </c>
      <c r="M592" s="1">
        <f t="shared" si="182"/>
        <v>-3.1361359680826433</v>
      </c>
      <c r="N592" s="1">
        <f t="shared" si="183"/>
        <v>-8.7723384437317239E-2</v>
      </c>
      <c r="O592" s="1">
        <f t="shared" si="184"/>
        <v>7.7321745279967375</v>
      </c>
      <c r="P592" s="1">
        <f t="shared" si="185"/>
        <v>5.5293110516937145E-2</v>
      </c>
      <c r="Q592" s="1">
        <f t="shared" si="191"/>
        <v>0.13768001536637342</v>
      </c>
      <c r="R592" s="1">
        <f t="shared" si="192"/>
        <v>0.40297025106927647</v>
      </c>
      <c r="S592" s="1">
        <f t="shared" si="193"/>
        <v>0.7357806651369061</v>
      </c>
      <c r="T592" s="1">
        <f t="shared" si="194"/>
        <v>-6.2266019255966389</v>
      </c>
      <c r="U592" s="1">
        <f t="shared" si="195"/>
        <v>5.988651019630626</v>
      </c>
      <c r="V592" s="1">
        <f t="shared" si="196"/>
        <v>0.1364325733817171</v>
      </c>
      <c r="Y592" s="20">
        <f>+$Z$20*SIGN(SOI!A591)*(ABS(SOI!A591))^$Y$2</f>
        <v>-0.33406579398018493</v>
      </c>
      <c r="Z592" s="20">
        <f t="shared" si="199"/>
        <v>-0.24881488109063701</v>
      </c>
      <c r="AA592" s="19">
        <f>+SIN((AVERAGE(H588:H599)+AVERAGE(H592:H595)/4)*($AA$19+AA591*$AA$18*AVERAGE(G588:G599))*$Y$20+$AA$17) - SIN($AA$17)</f>
        <v>-1.108001628058078</v>
      </c>
      <c r="AB592" s="19">
        <f>+SIN((AVERAGE(H588:H599)+AVERAGE(H592:H595)*$AB$1)*($AA$19+AB591*$AA$18*AVERAGE(G588:G599))*$Y$20+$AA$17) - SIN($AA$17)+$AB$2</f>
        <v>-1.1207108658956766</v>
      </c>
      <c r="AC592">
        <f t="shared" si="198"/>
        <v>0.3419999999999967</v>
      </c>
      <c r="AD592">
        <f t="shared" si="197"/>
        <v>0.85918674696744102</v>
      </c>
      <c r="AE592">
        <v>1</v>
      </c>
    </row>
    <row r="593" spans="1:31" x14ac:dyDescent="0.25">
      <c r="A593">
        <v>47.583333333333591</v>
      </c>
      <c r="B593" s="2">
        <v>1927.5833333332901</v>
      </c>
      <c r="C593">
        <f>+D593+($D$2+E593+F593)*SOI!A592*IF(B593&gt;$C$18, IF(B593&lt;$C$19,-1,1),1)</f>
        <v>-0.34178044876082686</v>
      </c>
      <c r="D593">
        <f>+$D$3*((1-$D$5)*SOI!D592+$D$5*SOI!D591) +   $D$4*((1-$D$5)*SOI!E592+$D$5*SOI!E591)</f>
        <v>0</v>
      </c>
      <c r="E593">
        <f t="shared" si="179"/>
        <v>3.7761851564386646</v>
      </c>
      <c r="F593">
        <f t="shared" si="186"/>
        <v>2.1375385348300913E-2</v>
      </c>
      <c r="G593">
        <f t="shared" si="187"/>
        <v>3.7975605417869653</v>
      </c>
      <c r="H593" s="21">
        <f t="shared" si="188"/>
        <v>-4.0759420924920712E-3</v>
      </c>
      <c r="I593" s="37">
        <f t="shared" si="180"/>
        <v>-4.4348325413386336</v>
      </c>
      <c r="J593" s="1">
        <f t="shared" si="189"/>
        <v>0.462677232264047</v>
      </c>
      <c r="K593" s="1">
        <f t="shared" si="190"/>
        <v>3.3770875293301483E-3</v>
      </c>
      <c r="L593" s="1">
        <f t="shared" si="181"/>
        <v>9.7751360119341015E-3</v>
      </c>
      <c r="M593" s="1">
        <f t="shared" si="182"/>
        <v>0.73284188003170525</v>
      </c>
      <c r="N593" s="1">
        <f t="shared" si="183"/>
        <v>1.4783403854374811E-2</v>
      </c>
      <c r="O593" s="1">
        <f t="shared" si="184"/>
        <v>2.9103950714696496</v>
      </c>
      <c r="P593" s="1">
        <f t="shared" si="185"/>
        <v>-3.1905582204610036E-3</v>
      </c>
      <c r="Q593" s="1">
        <f t="shared" si="191"/>
        <v>5.4218233674706079E-3</v>
      </c>
      <c r="R593" s="1">
        <f t="shared" si="192"/>
        <v>7.180574055238525E-3</v>
      </c>
      <c r="S593" s="1">
        <f t="shared" si="193"/>
        <v>-5.6107272099892115E-2</v>
      </c>
      <c r="T593" s="1">
        <f t="shared" si="194"/>
        <v>0.29891821665743834</v>
      </c>
      <c r="U593" s="1">
        <f t="shared" si="195"/>
        <v>-0.15636385837832711</v>
      </c>
      <c r="V593" s="1">
        <f t="shared" si="196"/>
        <v>1.3267001715221481E-3</v>
      </c>
      <c r="Y593" s="20">
        <f>+$Z$20*SIGN(SOI!A592)*(ABS(SOI!A592))^$Y$2</f>
        <v>-0.17999992490250386</v>
      </c>
      <c r="Z593" s="20">
        <f t="shared" si="199"/>
        <v>-0.25135521422605039</v>
      </c>
      <c r="AA593" s="19">
        <f>+SIN((AVERAGE(H589:H600)+AVERAGE(H593:H596)/4)*($AA$19+AA592*$AA$18*AVERAGE(G589:G600))*$Y$20+$AA$17) - SIN($AA$17)</f>
        <v>-0.81722449605137881</v>
      </c>
      <c r="AB593" s="19">
        <f>+SIN((AVERAGE(H589:H600)+AVERAGE(H593:H596)*$AB$1)*($AA$19+AB592*$AA$18*AVERAGE(G589:G600))*$Y$20+$AA$17) - SIN($AA$17)+$AB$2</f>
        <v>-0.91819226770225826</v>
      </c>
      <c r="AC593">
        <f t="shared" si="198"/>
        <v>0.34259999999999668</v>
      </c>
      <c r="AD593">
        <f t="shared" si="197"/>
        <v>0.56586928182532836</v>
      </c>
      <c r="AE593">
        <v>1</v>
      </c>
    </row>
    <row r="594" spans="1:31" x14ac:dyDescent="0.25">
      <c r="A594">
        <v>47.666666666666927</v>
      </c>
      <c r="B594" s="2">
        <v>1927.6666666666233</v>
      </c>
      <c r="C594">
        <f>+D594+($D$2+E594+F594)*SOI!A593*IF(B594&gt;$C$18, IF(B594&lt;$C$19,-1,1),1)</f>
        <v>-2.9153769446065367</v>
      </c>
      <c r="D594">
        <f>+$D$3*((1-$D$5)*SOI!D593+$D$5*SOI!D592) +   $D$4*((1-$D$5)*SOI!E593+$D$5*SOI!E592)</f>
        <v>0</v>
      </c>
      <c r="E594">
        <f t="shared" si="179"/>
        <v>19.286725466624958</v>
      </c>
      <c r="F594">
        <f t="shared" si="186"/>
        <v>-1.0656195628341056</v>
      </c>
      <c r="G594">
        <f t="shared" si="187"/>
        <v>18.221105903790853</v>
      </c>
      <c r="H594" s="21">
        <f t="shared" si="188"/>
        <v>-0.61719382096630526</v>
      </c>
      <c r="I594" s="37">
        <f t="shared" si="180"/>
        <v>-10.299239048524793</v>
      </c>
      <c r="J594" s="1">
        <f t="shared" si="189"/>
        <v>-39.105737585088164</v>
      </c>
      <c r="K594" s="1">
        <f t="shared" si="190"/>
        <v>9.3572218605891058E-3</v>
      </c>
      <c r="L594" s="1">
        <f t="shared" si="181"/>
        <v>-2.4042475098580408E-2</v>
      </c>
      <c r="M594" s="1">
        <f t="shared" si="182"/>
        <v>-26.671332898854203</v>
      </c>
      <c r="N594" s="1">
        <f t="shared" si="183"/>
        <v>-0.68976219194755517</v>
      </c>
      <c r="O594" s="1">
        <f t="shared" si="184"/>
        <v>2.2758206603059552</v>
      </c>
      <c r="P594" s="1">
        <f t="shared" si="185"/>
        <v>4.5965165502252076E-3</v>
      </c>
      <c r="Q594" s="1">
        <f t="shared" si="191"/>
        <v>9.2067160574119313</v>
      </c>
      <c r="R594" s="1">
        <f t="shared" si="192"/>
        <v>28.316949266648461</v>
      </c>
      <c r="S594" s="1">
        <f t="shared" si="193"/>
        <v>6.0795580740989088</v>
      </c>
      <c r="T594" s="1">
        <f t="shared" si="194"/>
        <v>-0.57490334828639</v>
      </c>
      <c r="U594" s="1">
        <f t="shared" si="195"/>
        <v>0.52315025992909381</v>
      </c>
      <c r="V594" s="1">
        <f t="shared" si="196"/>
        <v>8.9178442679277964E-2</v>
      </c>
      <c r="Y594" s="20">
        <f>+$Z$20*SIGN(SOI!A593)*(ABS(SOI!A593))^$Y$2</f>
        <v>-0.23999992379546239</v>
      </c>
      <c r="Z594" s="20">
        <f t="shared" si="199"/>
        <v>-3.6076924687763579E-2</v>
      </c>
      <c r="AA594" s="19">
        <f>+SIN((AVERAGE(H590:H601)+AVERAGE(H594:H597)/4)*($AA$19+AA593*$AA$18*AVERAGE(G590:G601))*$Y$20+$AA$17) - SIN($AA$17)</f>
        <v>-1.2890740697186518</v>
      </c>
      <c r="AB594" s="19">
        <f>+SIN((AVERAGE(H590:H601)+AVERAGE(H594:H597)*$AB$1)*($AA$19+AB593*$AA$18*AVERAGE(G590:G601))*$Y$20+$AA$17) - SIN($AA$17)+$AB$2</f>
        <v>-1.0782859057129814</v>
      </c>
      <c r="AC594">
        <f t="shared" si="198"/>
        <v>0.34319999999999667</v>
      </c>
      <c r="AD594">
        <f t="shared" si="197"/>
        <v>1.2529971450308883</v>
      </c>
      <c r="AE594">
        <v>1</v>
      </c>
    </row>
    <row r="595" spans="1:31" x14ac:dyDescent="0.25">
      <c r="A595">
        <v>47.750000000000263</v>
      </c>
      <c r="B595" s="2">
        <v>1927.7499999999566</v>
      </c>
      <c r="C595">
        <f>+D595+($D$2+E595+F595)*SOI!A594*IF(B595&gt;$C$18, IF(B595&lt;$C$19,-1,1),1)</f>
        <v>1.8703673829945806</v>
      </c>
      <c r="D595">
        <f>+$D$3*((1-$D$5)*SOI!D594+$D$5*SOI!D593) +   $D$4*((1-$D$5)*SOI!E594+$D$5*SOI!E593)</f>
        <v>0</v>
      </c>
      <c r="E595">
        <f t="shared" si="179"/>
        <v>6.9813909422277476</v>
      </c>
      <c r="F595">
        <f t="shared" si="186"/>
        <v>-5.4104338544116004E-2</v>
      </c>
      <c r="G595">
        <f t="shared" si="187"/>
        <v>6.9272866036836316</v>
      </c>
      <c r="H595" s="21">
        <f t="shared" si="188"/>
        <v>5.2627878562849457E-2</v>
      </c>
      <c r="I595" s="37">
        <f t="shared" si="180"/>
        <v>2.5197896847872099</v>
      </c>
      <c r="J595" s="1">
        <f t="shared" si="189"/>
        <v>0.12605282303657386</v>
      </c>
      <c r="K595" s="1">
        <f t="shared" si="190"/>
        <v>4.0338973073355822E-3</v>
      </c>
      <c r="L595" s="1">
        <f t="shared" si="181"/>
        <v>-9.9937559615295261E-3</v>
      </c>
      <c r="M595" s="1">
        <f t="shared" si="182"/>
        <v>-0.3513966844748096</v>
      </c>
      <c r="N595" s="1">
        <f t="shared" si="183"/>
        <v>-4.7887517488657784E-3</v>
      </c>
      <c r="O595" s="1">
        <f t="shared" si="184"/>
        <v>0.80301324233481219</v>
      </c>
      <c r="P595" s="1">
        <f t="shared" si="185"/>
        <v>1.3510533624783693E-2</v>
      </c>
      <c r="Q595" s="1">
        <f t="shared" si="191"/>
        <v>8.4213288501152825E-4</v>
      </c>
      <c r="R595" s="1">
        <f t="shared" si="192"/>
        <v>-6.3369677286352535E-4</v>
      </c>
      <c r="S595" s="1">
        <f t="shared" si="193"/>
        <v>-1.0326522715155573E-2</v>
      </c>
      <c r="T595" s="1">
        <f t="shared" si="194"/>
        <v>-8.4319704284456926E-2</v>
      </c>
      <c r="U595" s="1">
        <f t="shared" si="195"/>
        <v>-0.37620908175818818</v>
      </c>
      <c r="V595" s="1">
        <f t="shared" si="196"/>
        <v>1.819811882614499E-3</v>
      </c>
      <c r="Y595" s="20">
        <f>+$Z$20*SIGN(SOI!A594)*(ABS(SOI!A594))^$Y$2</f>
        <v>0.31176907463467551</v>
      </c>
      <c r="Z595" s="20">
        <f t="shared" si="199"/>
        <v>-1.6076927411757494E-2</v>
      </c>
      <c r="AA595" s="19">
        <f>+SIN((AVERAGE(H591:H602)+AVERAGE(H595:H598)/4)*($AA$19+AA594*$AA$18*AVERAGE(G591:G602))*$Y$20+$AA$17) - SIN($AA$17)</f>
        <v>-1.2790541665475388</v>
      </c>
      <c r="AB595" s="19">
        <f>+SIN((AVERAGE(H591:H602)+AVERAGE(H595:H598)*$AB$1)*($AA$19+AB594*$AA$18*AVERAGE(G591:G602))*$Y$20+$AA$17) - SIN($AA$17)+$AB$2</f>
        <v>-1.0160922997114068</v>
      </c>
      <c r="AC595">
        <f t="shared" si="198"/>
        <v>0.34379999999999666</v>
      </c>
      <c r="AD595">
        <f t="shared" si="197"/>
        <v>1.2629772391357812</v>
      </c>
      <c r="AE595">
        <v>1</v>
      </c>
    </row>
    <row r="596" spans="1:31" x14ac:dyDescent="0.25">
      <c r="A596">
        <v>47.833333333333599</v>
      </c>
      <c r="B596" s="2">
        <v>1927.8333333332898</v>
      </c>
      <c r="C596">
        <f>+D596+($D$2+E596+F596)*SOI!A595*IF(B596&gt;$C$18, IF(B596&lt;$C$19,-1,1),1)</f>
        <v>-1.4211861766039444</v>
      </c>
      <c r="D596">
        <f>+$D$3*((1-$D$5)*SOI!D595+$D$5*SOI!D594) +   $D$4*((1-$D$5)*SOI!E595+$D$5*SOI!E594)</f>
        <v>0</v>
      </c>
      <c r="E596">
        <f t="shared" si="179"/>
        <v>36.513169614631586</v>
      </c>
      <c r="F596">
        <f t="shared" si="186"/>
        <v>-0.98351519953297151</v>
      </c>
      <c r="G596">
        <f t="shared" si="187"/>
        <v>35.529654415098612</v>
      </c>
      <c r="H596" s="21">
        <f t="shared" si="188"/>
        <v>-2.1870257896992937</v>
      </c>
      <c r="I596" s="37">
        <f t="shared" si="180"/>
        <v>38.982505567503075</v>
      </c>
      <c r="J596" s="1">
        <f t="shared" si="189"/>
        <v>-78.889830391350301</v>
      </c>
      <c r="K596" s="1">
        <f t="shared" si="190"/>
        <v>311.73357707850522</v>
      </c>
      <c r="L596" s="1">
        <f t="shared" si="181"/>
        <v>-0.61474391707251741</v>
      </c>
      <c r="M596" s="1">
        <f t="shared" si="182"/>
        <v>14.215451224817734</v>
      </c>
      <c r="N596" s="1">
        <f t="shared" si="183"/>
        <v>0.532208084527236</v>
      </c>
      <c r="O596" s="1">
        <f t="shared" si="184"/>
        <v>26.707054704244058</v>
      </c>
      <c r="P596" s="1">
        <f t="shared" si="185"/>
        <v>0.51034334870419318</v>
      </c>
      <c r="Q596" s="1">
        <f t="shared" si="191"/>
        <v>3.7861931083571188</v>
      </c>
      <c r="R596" s="1">
        <f t="shared" si="192"/>
        <v>-44.076701376312982</v>
      </c>
      <c r="S596" s="1">
        <f t="shared" si="193"/>
        <v>17.754919369361499</v>
      </c>
      <c r="T596" s="1">
        <f t="shared" si="194"/>
        <v>-172.50348107887868</v>
      </c>
      <c r="U596" s="1">
        <f t="shared" si="195"/>
        <v>-219.84909766473217</v>
      </c>
      <c r="V596" s="1">
        <f t="shared" si="196"/>
        <v>-7.6396875426381268</v>
      </c>
      <c r="Y596" s="20">
        <f>+$Z$20*SIGN(SOI!A595)*(ABS(SOI!A595))^$Y$2</f>
        <v>-0.1199999330744856</v>
      </c>
      <c r="Z596" s="20">
        <f t="shared" si="199"/>
        <v>0.163923023167351</v>
      </c>
      <c r="AA596" s="19">
        <f>+SIN((AVERAGE(H592:H603)+AVERAGE(H596:H599)/4)*($AA$19+AA595*$AA$18*AVERAGE(G592:G603))*$Y$20+$AA$17) - SIN($AA$17)</f>
        <v>-1.2805115339592166</v>
      </c>
      <c r="AB596" s="19">
        <f>+SIN((AVERAGE(H592:H603)+AVERAGE(H596:H599)*$AB$1)*($AA$19+AB595*$AA$18*AVERAGE(G592:G603))*$Y$20+$AA$17) - SIN($AA$17)+$AB$2</f>
        <v>-1.0350354055658924</v>
      </c>
      <c r="AC596">
        <f t="shared" si="198"/>
        <v>0.34439999999999665</v>
      </c>
      <c r="AD596">
        <f t="shared" si="197"/>
        <v>1.4444345571265675</v>
      </c>
      <c r="AE596">
        <v>1</v>
      </c>
    </row>
    <row r="597" spans="1:31" x14ac:dyDescent="0.25">
      <c r="A597">
        <v>47.916666666666934</v>
      </c>
      <c r="B597" s="2">
        <v>1927.9166666666231</v>
      </c>
      <c r="C597">
        <f>+D597+($D$2+E597+F597)*SOI!A596*IF(B597&gt;$C$18, IF(B597&lt;$C$19,-1,1),1)</f>
        <v>-115.67381638857637</v>
      </c>
      <c r="D597">
        <f>+$D$3*((1-$D$5)*SOI!D596+$D$5*SOI!D595) +   $D$4*((1-$D$5)*SOI!E596+$D$5*SOI!E595)</f>
        <v>0</v>
      </c>
      <c r="E597">
        <f t="shared" si="179"/>
        <v>-462.4733254063222</v>
      </c>
      <c r="F597">
        <f t="shared" si="186"/>
        <v>-0.22194014798329975</v>
      </c>
      <c r="G597">
        <f t="shared" si="187"/>
        <v>-462.69526555430548</v>
      </c>
      <c r="H597" s="21">
        <f t="shared" si="188"/>
        <v>14.988157147070282</v>
      </c>
      <c r="I597" s="37">
        <f t="shared" si="180"/>
        <v>-569.04314357822</v>
      </c>
      <c r="J597" s="1">
        <f t="shared" si="189"/>
        <v>758.66897764322698</v>
      </c>
      <c r="K597" s="1">
        <f t="shared" si="190"/>
        <v>-197.84083966074618</v>
      </c>
      <c r="L597" s="1">
        <f t="shared" si="181"/>
        <v>-0.19029701612879704</v>
      </c>
      <c r="M597" s="1">
        <f t="shared" si="182"/>
        <v>9.3651881691951981</v>
      </c>
      <c r="N597" s="1">
        <f t="shared" si="183"/>
        <v>-0.28813505021152347</v>
      </c>
      <c r="O597" s="1">
        <f t="shared" si="184"/>
        <v>-434.38478938198114</v>
      </c>
      <c r="P597" s="1">
        <f t="shared" si="185"/>
        <v>6.4329247413069099E-2</v>
      </c>
      <c r="Q597" s="1">
        <f t="shared" si="191"/>
        <v>-1.3504336239599712</v>
      </c>
      <c r="R597" s="1">
        <f t="shared" si="192"/>
        <v>-229.48537460702821</v>
      </c>
      <c r="S597" s="1">
        <f t="shared" si="193"/>
        <v>140.31650976706206</v>
      </c>
      <c r="T597" s="1">
        <f t="shared" si="194"/>
        <v>868.52878269955215</v>
      </c>
      <c r="U597" s="1">
        <f t="shared" si="195"/>
        <v>404.52572451709233</v>
      </c>
      <c r="V597" s="1">
        <f t="shared" si="196"/>
        <v>0.52135822824813594</v>
      </c>
      <c r="Y597" s="20">
        <f>+$Z$20*SIGN(SOI!A596)*(ABS(SOI!A596))^$Y$2</f>
        <v>0.29999992794186309</v>
      </c>
      <c r="Z597" s="20">
        <f t="shared" si="199"/>
        <v>0.19711307236033671</v>
      </c>
      <c r="AA597" s="19">
        <f>+SIN((AVERAGE(H593:H604)+AVERAGE(H597:H600)/4)*($AA$19+AA596*$AA$18*AVERAGE(G593:G604))*$Y$20+$AA$17) - SIN($AA$17)</f>
        <v>-1.2878867615985248</v>
      </c>
      <c r="AB597" s="19">
        <f>+SIN((AVERAGE(H593:H604)+AVERAGE(H597:H600)*$AB$1)*($AA$19+AB596*$AA$18*AVERAGE(G593:G604))*$Y$20+$AA$17) - SIN($AA$17)+$AB$2</f>
        <v>-1.0183344801525334</v>
      </c>
      <c r="AC597">
        <f t="shared" si="198"/>
        <v>0.34499999999999664</v>
      </c>
      <c r="AD597">
        <f t="shared" si="197"/>
        <v>1.4849998339588615</v>
      </c>
      <c r="AE597">
        <v>1</v>
      </c>
    </row>
    <row r="598" spans="1:31" x14ac:dyDescent="0.25">
      <c r="A598">
        <v>48.00000000000027</v>
      </c>
      <c r="B598" s="2">
        <v>1927.9999999999563</v>
      </c>
      <c r="C598">
        <f>+D598+($D$2+E598+F598)*SOI!A597*IF(B598&gt;$C$18, IF(B598&lt;$C$19,-1,1),1)</f>
        <v>0.4449168320622735</v>
      </c>
      <c r="D598">
        <f>+$D$3*((1-$D$5)*SOI!D597+$D$5*SOI!D596) +   $D$4*((1-$D$5)*SOI!E597+$D$5*SOI!E596)</f>
        <v>0</v>
      </c>
      <c r="E598">
        <f t="shared" ref="E598:E661" si="200">$E$3*COS(2*PI()*(A598+$E$2)/$H$3)+$E$4*COS(2*PI()*(A598+$E$2)/$H$4)+$E$5*COS(2*PI()*(A598+$E$2)/$H$5)+$E$6*COS(2*PI()/$H$6*(A598+$E$2))+$E$7*COS(2*PI()/$H$7*(A598+$E$2))+$E$8*COS(2*PI()/$H$8*(A598+$E$2))+$E$9*COS(2*PI()/$H$9*(A598+$E$2))+$E$10*COS(2*PI()/$H$10*(A598+$E$2))+$E$11*COS(2*PI()/$H$11*(A598+$E$2))+$E$12*COS(2*PI()/$H$12*(A598+$E$2))+$E$13*COS(2*PI()/$H$13*(A598+$E$2))+$E$14*COS(2*PI()/$H$14*(A598+$E$2))+$E$15*COS(2*PI()/$H$15*(A598+$E$2))+$E$16*COS(2*PI()/$H$16*(A598+$E$2))+$E$17*COS(2*PI()/$H$17*(A598+$E$2))</f>
        <v>-3.50322282086114</v>
      </c>
      <c r="F598">
        <f t="shared" si="186"/>
        <v>4.4498543784404454</v>
      </c>
      <c r="G598">
        <f t="shared" si="187"/>
        <v>0.94663155757930539</v>
      </c>
      <c r="H598" s="21">
        <f t="shared" si="188"/>
        <v>2.2604619148674354</v>
      </c>
      <c r="I598" s="37">
        <f t="shared" ref="I598:I661" si="201">+(I$3*$E598+I$5*$F598)*COS(2*PI()*$A598*$A$9+I$4)</f>
        <v>-0.86740481355322663</v>
      </c>
      <c r="J598" s="1">
        <f t="shared" si="189"/>
        <v>-17.85790418428526</v>
      </c>
      <c r="K598" s="1">
        <f t="shared" si="190"/>
        <v>2.5086121056008115</v>
      </c>
      <c r="L598" s="1">
        <f t="shared" ref="L598:L661" si="202">+(L$3*$E598+L$5*$F598)*COS(2*PI()*$A598*$A$9+L$4)^2</f>
        <v>0.3496351837425361</v>
      </c>
      <c r="M598" s="1">
        <f t="shared" ref="M598:M661" si="203">+(M$3*$E598+M$5*$F598)*COS(2*PI()*$A598*$A$7+M$4)</f>
        <v>-144.61656353675318</v>
      </c>
      <c r="N598" s="1">
        <f t="shared" ref="N598:N661" si="204">+(N$3*$E598+N$5*$F598)*COS(2*PI()*$A598*$A$8+N$4)</f>
        <v>-3.4561622337499118</v>
      </c>
      <c r="O598" s="1">
        <f t="shared" ref="O598:O661" si="205">+(O$3*$E598+O$5*$F598)*COS(2*PI()*$A598*$A$8+O$4)^2</f>
        <v>0.48571907095253419</v>
      </c>
      <c r="P598" s="1">
        <f t="shared" ref="P598:P661" si="206">+(P$3*$E598+P$5*$F598)*COS(2*PI()*$A598*$A$7+P$4)^2</f>
        <v>-0.39703824351863604</v>
      </c>
      <c r="Q598" s="1">
        <f t="shared" si="191"/>
        <v>250.13404211468907</v>
      </c>
      <c r="R598" s="1">
        <f t="shared" si="192"/>
        <v>64.793464781614986</v>
      </c>
      <c r="S598" s="1">
        <f t="shared" si="193"/>
        <v>2.5655674413763045</v>
      </c>
      <c r="T598" s="1">
        <f t="shared" si="194"/>
        <v>1.7843412364488109</v>
      </c>
      <c r="U598" s="1">
        <f t="shared" si="195"/>
        <v>-3.8058060104948574</v>
      </c>
      <c r="V598" s="1">
        <f t="shared" si="196"/>
        <v>-38.59740716869824</v>
      </c>
      <c r="Y598" s="20">
        <f>+$Z$20*SIGN(SOI!A597)*(ABS(SOI!A597))^$Y$2</f>
        <v>0.41133922221363256</v>
      </c>
      <c r="Z598" s="20">
        <f t="shared" si="199"/>
        <v>0.32876453916812176</v>
      </c>
      <c r="AA598" s="19">
        <f>+SIN((AVERAGE(H594:H605)+AVERAGE(H598:H601)/4)*($AA$19+AA597*$AA$18*AVERAGE(G594:G605))*$Y$20+$AA$17) - SIN($AA$17)</f>
        <v>-0.96648954731884573</v>
      </c>
      <c r="AB598" s="19">
        <f>+SIN((AVERAGE(H594:H605)+AVERAGE(H598:H601)*$AB$1)*($AA$19+AB597*$AA$18*AVERAGE(G594:G605))*$Y$20+$AA$17) - SIN($AA$17)+$AB$2</f>
        <v>-0.94854634371694679</v>
      </c>
      <c r="AC598">
        <f t="shared" si="198"/>
        <v>0.34559999999999663</v>
      </c>
      <c r="AD598">
        <f t="shared" si="197"/>
        <v>1.2952540864869675</v>
      </c>
      <c r="AE598">
        <v>1</v>
      </c>
    </row>
    <row r="599" spans="1:31" x14ac:dyDescent="0.25">
      <c r="A599">
        <v>48.083333333333606</v>
      </c>
      <c r="B599" s="2">
        <v>1928.0833333332896</v>
      </c>
      <c r="C599">
        <f>+D599+($D$2+E599+F599)*SOI!A598*IF(B599&gt;$C$18, IF(B599&lt;$C$19,-1,1),1)</f>
        <v>5.9273846091000024</v>
      </c>
      <c r="D599">
        <f>+$D$3*((1-$D$5)*SOI!D598+$D$5*SOI!D597) +   $D$4*((1-$D$5)*SOI!E598+$D$5*SOI!E597)</f>
        <v>0</v>
      </c>
      <c r="E599">
        <f t="shared" si="200"/>
        <v>27.992604636568203</v>
      </c>
      <c r="F599">
        <f t="shared" ref="F599:F662" si="207">$F$3*COS(2*PI()*(B599+$F$2)/$G$3)+$F$4*COS(2*PI()*(B599+$F$2)/$G$4)+$F$5*COS(2*PI()*(B599+$F$2)/$G$5)+$F$6*COS(2*PI()/$G$6*(B599+$F$2))+$F$7*COS(2*PI()/$G$7*(B599+$F$2))+$F$8*COS(2*PI()/$G$8*(B599+$F$2))+$F$9*COS(2*PI()/$G$9*(B599+$F$2))+$F$10*COS(2*PI()/$G$10*(B599+$F$2))+$F$11*COS(2*PI()/$G$11*(B599+$F$2))+$F$12*COS(2*PI()/$G$12*(B599+$F$2))+$F$13*COS(2*PI()/$G$13*(B599+$F$2))+$F$14*COS(2*PI()/$G$14*(B599+$F$2))+$F$15*COS(2*PI()/$G$15*(B599+$F$2))</f>
        <v>0.2330363591460955</v>
      </c>
      <c r="G599">
        <f t="shared" ref="G599:G662" si="208">+E599+F599</f>
        <v>28.225640995714297</v>
      </c>
      <c r="H599" s="21">
        <f t="shared" ref="H599:H662" si="209">+$H$19*SUM(I599:V599)</f>
        <v>-0.25311160009782707</v>
      </c>
      <c r="I599" s="37">
        <f t="shared" si="201"/>
        <v>-4.5435053619053658</v>
      </c>
      <c r="J599" s="1">
        <f t="shared" ref="J599:J662" si="210">+(J$3)*I599*M599</f>
        <v>-3.3562100463896778</v>
      </c>
      <c r="K599" s="1">
        <f t="shared" ref="K599:K662" si="211">+(K$3)*L599*P599*O599</f>
        <v>9.2815501488634699E-4</v>
      </c>
      <c r="L599" s="1">
        <f t="shared" si="202"/>
        <v>2.449983755886798E-2</v>
      </c>
      <c r="M599" s="1">
        <f t="shared" si="203"/>
        <v>-5.188806375521466</v>
      </c>
      <c r="N599" s="1">
        <f t="shared" si="204"/>
        <v>-6.2291204731448183E-2</v>
      </c>
      <c r="O599" s="1">
        <f t="shared" si="205"/>
        <v>0.15482723764680034</v>
      </c>
      <c r="P599" s="1">
        <f t="shared" si="206"/>
        <v>-6.5767155310147169E-3</v>
      </c>
      <c r="Q599" s="1">
        <f t="shared" ref="Q599:Q662" si="212">+(Q$3)*M599*N599</f>
        <v>0.16175392917800013</v>
      </c>
      <c r="R599" s="1">
        <f t="shared" ref="R599:R662" si="213">+(R$3)*I599*N599*M599</f>
        <v>0.21947368664796413</v>
      </c>
      <c r="S599" s="1">
        <f t="shared" ref="S599:S662" si="214">+(S$3)*I599*N599</f>
        <v>0.24220620367094553</v>
      </c>
      <c r="T599" s="1">
        <f t="shared" ref="T599:T662" si="215">+(T$3)*L599*O599</f>
        <v>3.9855494108506945E-2</v>
      </c>
      <c r="U599" s="1">
        <f t="shared" ref="U599:U662" si="216">+(U$3)*P599*I599</f>
        <v>-0.33021179433291598</v>
      </c>
      <c r="V599" s="1">
        <f t="shared" ref="V599:V662" si="217">+(V$3)*P599*N599</f>
        <v>-1.1523050305436032E-2</v>
      </c>
      <c r="Y599" s="20">
        <f>+$Z$20*SIGN(SOI!A598)*(ABS(SOI!A598))^$Y$2</f>
        <v>0.27495446734886958</v>
      </c>
      <c r="Z599" s="20">
        <f t="shared" si="199"/>
        <v>0.13078499770326715</v>
      </c>
      <c r="AA599" s="19">
        <f>+SIN((AVERAGE(H595:H606)+AVERAGE(H599:H602)/4)*($AA$19+AA598*$AA$18*AVERAGE(G595:G606))*$Y$20+$AA$17) - SIN($AA$17)</f>
        <v>-1.1416676173942761</v>
      </c>
      <c r="AB599" s="19">
        <f>+SIN((AVERAGE(H595:H606)+AVERAGE(H599:H602)*$AB$1)*($AA$19+AB598*$AA$18*AVERAGE(G595:G606))*$Y$20+$AA$17) - SIN($AA$17)+$AB$2</f>
        <v>-1.150406421618057</v>
      </c>
      <c r="AC599">
        <f t="shared" si="198"/>
        <v>0.34619999999999662</v>
      </c>
      <c r="AD599">
        <f t="shared" si="197"/>
        <v>1.2724526150975433</v>
      </c>
      <c r="AE599">
        <v>1</v>
      </c>
    </row>
    <row r="600" spans="1:31" x14ac:dyDescent="0.25">
      <c r="A600">
        <v>48.166666666666941</v>
      </c>
      <c r="B600" s="2">
        <v>1928.1666666666229</v>
      </c>
      <c r="C600">
        <f>+D600+($D$2+E600+F600)*SOI!A599*IF(B600&gt;$C$18, IF(B600&lt;$C$19,-1,1),1)</f>
        <v>-0.87495221100749243</v>
      </c>
      <c r="D600">
        <f>+$D$3*((1-$D$5)*SOI!D599+$D$5*SOI!D598) +   $D$4*((1-$D$5)*SOI!E599+$D$5*SOI!E598)</f>
        <v>0</v>
      </c>
      <c r="E600">
        <f t="shared" si="200"/>
        <v>4.8302712594488568</v>
      </c>
      <c r="F600">
        <f t="shared" si="207"/>
        <v>-1.1846370469176382</v>
      </c>
      <c r="G600">
        <f t="shared" si="208"/>
        <v>3.6456342125312187</v>
      </c>
      <c r="H600" s="21">
        <f t="shared" si="209"/>
        <v>0.52509511183037494</v>
      </c>
      <c r="I600" s="37">
        <f t="shared" si="201"/>
        <v>-4.0645455489118296</v>
      </c>
      <c r="J600" s="1">
        <f t="shared" si="210"/>
        <v>1.3139918886442188</v>
      </c>
      <c r="K600" s="1">
        <f t="shared" si="211"/>
        <v>16.516069690354374</v>
      </c>
      <c r="L600" s="1">
        <f t="shared" si="202"/>
        <v>-0.66403612332278072</v>
      </c>
      <c r="M600" s="1">
        <f t="shared" si="203"/>
        <v>2.2708584616665957</v>
      </c>
      <c r="N600" s="1">
        <f t="shared" si="204"/>
        <v>-0.36243949296656774</v>
      </c>
      <c r="O600" s="1">
        <f t="shared" si="205"/>
        <v>1.7543536186531405</v>
      </c>
      <c r="P600" s="1">
        <f t="shared" si="206"/>
        <v>0.38106317028593883</v>
      </c>
      <c r="Q600" s="1">
        <f t="shared" si="212"/>
        <v>-0.4118947193223842</v>
      </c>
      <c r="R600" s="1">
        <f t="shared" si="213"/>
        <v>-0.49995946414647729</v>
      </c>
      <c r="S600" s="1">
        <f t="shared" si="214"/>
        <v>1.260709415467169</v>
      </c>
      <c r="T600" s="1">
        <f t="shared" si="215"/>
        <v>-12.24014238670917</v>
      </c>
      <c r="U600" s="1">
        <f t="shared" si="216"/>
        <v>17.115967373767305</v>
      </c>
      <c r="V600" s="1">
        <f t="shared" si="217"/>
        <v>3.8847597080592124</v>
      </c>
      <c r="Y600" s="20">
        <f>+$Z$20*SIGN(SOI!A599)*(ABS(SOI!A599))^$Y$2</f>
        <v>-0.29393869645270071</v>
      </c>
      <c r="Z600" s="20">
        <f t="shared" si="199"/>
        <v>-0.10013636695449452</v>
      </c>
      <c r="AA600" s="19">
        <f>+SIN((AVERAGE(H596:H607)+AVERAGE(H600:H603)/4)*($AA$19+AA599*$AA$18*AVERAGE(G596:G607))*$Y$20+$AA$17) - SIN($AA$17)</f>
        <v>-1.0881819320768078</v>
      </c>
      <c r="AB600" s="19">
        <f>+SIN((AVERAGE(H596:H607)+AVERAGE(H600:H603)*$AB$1)*($AA$19+AB599*$AA$18*AVERAGE(G596:G607))*$Y$20+$AA$17) - SIN($AA$17)+$AB$2</f>
        <v>-1.0838501445342541</v>
      </c>
      <c r="AC600">
        <f t="shared" si="198"/>
        <v>0.34679999999999661</v>
      </c>
      <c r="AD600">
        <f t="shared" ref="AD600:AD663" si="218">+ABS(Z600-AA600)</f>
        <v>0.98804556512231323</v>
      </c>
      <c r="AE600">
        <v>1</v>
      </c>
    </row>
    <row r="601" spans="1:31" x14ac:dyDescent="0.25">
      <c r="A601">
        <v>48.250000000000277</v>
      </c>
      <c r="B601" s="2">
        <v>1928.2499999999561</v>
      </c>
      <c r="C601">
        <f>+D601+($D$2+E601+F601)*SOI!A600*IF(B601&gt;$C$18, IF(B601&lt;$C$19,-1,1),1)</f>
        <v>-3.587608897145834</v>
      </c>
      <c r="D601">
        <f>+$D$3*((1-$D$5)*SOI!D600+$D$5*SOI!D599) +   $D$4*((1-$D$5)*SOI!E600+$D$5*SOI!E599)</f>
        <v>0</v>
      </c>
      <c r="E601">
        <f t="shared" si="200"/>
        <v>16.25967127855747</v>
      </c>
      <c r="F601">
        <f t="shared" si="207"/>
        <v>4.7641890287231314E-2</v>
      </c>
      <c r="G601">
        <f t="shared" si="208"/>
        <v>16.307313168844701</v>
      </c>
      <c r="H601" s="21">
        <f t="shared" si="209"/>
        <v>-1.2493987782547714E-2</v>
      </c>
      <c r="I601" s="37">
        <f t="shared" si="201"/>
        <v>-20.461434096382764</v>
      </c>
      <c r="J601" s="1">
        <f t="shared" si="210"/>
        <v>2.7738265801194539</v>
      </c>
      <c r="K601" s="1">
        <f t="shared" si="211"/>
        <v>0.458397506120019</v>
      </c>
      <c r="L601" s="1">
        <f t="shared" si="202"/>
        <v>3.21063418220131E-2</v>
      </c>
      <c r="M601" s="1">
        <f t="shared" si="203"/>
        <v>0.95225357782261077</v>
      </c>
      <c r="N601" s="1">
        <f t="shared" si="204"/>
        <v>2.1633630952417045E-2</v>
      </c>
      <c r="O601" s="1">
        <f t="shared" si="205"/>
        <v>15.963768922243023</v>
      </c>
      <c r="P601" s="1">
        <f t="shared" si="206"/>
        <v>-2.4038928207588631E-2</v>
      </c>
      <c r="Q601" s="1">
        <f t="shared" si="212"/>
        <v>1.0309620368684311E-2</v>
      </c>
      <c r="R601" s="1">
        <f t="shared" si="213"/>
        <v>6.2996339916476074E-2</v>
      </c>
      <c r="S601" s="1">
        <f t="shared" si="214"/>
        <v>-0.37882006420397951</v>
      </c>
      <c r="T601" s="1">
        <f t="shared" si="215"/>
        <v>5.3852253961905809</v>
      </c>
      <c r="U601" s="1">
        <f t="shared" si="216"/>
        <v>-5.4355519206934053</v>
      </c>
      <c r="V601" s="1">
        <f t="shared" si="217"/>
        <v>1.4627704805074103E-2</v>
      </c>
      <c r="Y601" s="20">
        <f>+$Z$20*SIGN(SOI!A600)*(ABS(SOI!A600))^$Y$2</f>
        <v>-0.28142487175965242</v>
      </c>
      <c r="Z601" s="20">
        <f t="shared" si="199"/>
        <v>-0.2317878337622796</v>
      </c>
      <c r="AA601" s="19">
        <f>+SIN((AVERAGE(H597:H608)+AVERAGE(H601:H604)/4)*($AA$19+AA600*$AA$18*AVERAGE(G597:G608))*$Y$20+$AA$17) - SIN($AA$17)</f>
        <v>-1.0504653453174184</v>
      </c>
      <c r="AB601" s="19">
        <f>+SIN((AVERAGE(H597:H608)+AVERAGE(H601:H604)*$AB$1)*($AA$19+AB600*$AA$18*AVERAGE(G597:G608))*$Y$20+$AA$17) - SIN($AA$17)+$AB$2</f>
        <v>-1.0726797643876584</v>
      </c>
      <c r="AC601">
        <f t="shared" ref="AC601:AC664" si="219">+AC600+$AC$22</f>
        <v>0.3473999999999966</v>
      </c>
      <c r="AD601">
        <f t="shared" si="218"/>
        <v>0.81867751155513879</v>
      </c>
      <c r="AE601">
        <v>1</v>
      </c>
    </row>
    <row r="602" spans="1:31" x14ac:dyDescent="0.25">
      <c r="A602">
        <v>48.333333333333613</v>
      </c>
      <c r="B602" s="2">
        <v>1928.3333333332894</v>
      </c>
      <c r="C602">
        <f>+D602+($D$2+E602+F602)*SOI!A601*IF(B602&gt;$C$18, IF(B602&lt;$C$19,-1,1),1)</f>
        <v>0.12754554531071105</v>
      </c>
      <c r="D602">
        <f>+$D$3*((1-$D$5)*SOI!D601+$D$5*SOI!D600) +   $D$4*((1-$D$5)*SOI!E601+$D$5*SOI!E600)</f>
        <v>0</v>
      </c>
      <c r="E602">
        <f t="shared" si="200"/>
        <v>-2.0891291756785808</v>
      </c>
      <c r="F602">
        <f t="shared" si="207"/>
        <v>-1.099509457089195</v>
      </c>
      <c r="G602">
        <f t="shared" si="208"/>
        <v>-3.188638632767776</v>
      </c>
      <c r="H602" s="21">
        <f t="shared" si="209"/>
        <v>-0.43229163007363314</v>
      </c>
      <c r="I602" s="37">
        <f t="shared" si="201"/>
        <v>2.3508262264854949</v>
      </c>
      <c r="J602" s="1">
        <f t="shared" si="210"/>
        <v>11.607045363233038</v>
      </c>
      <c r="K602" s="1">
        <f t="shared" si="211"/>
        <v>-5.1178990426945399</v>
      </c>
      <c r="L602" s="1">
        <f t="shared" si="202"/>
        <v>-0.17832195463068679</v>
      </c>
      <c r="M602" s="1">
        <f t="shared" si="203"/>
        <v>-34.682510895970438</v>
      </c>
      <c r="N602" s="1">
        <f t="shared" si="204"/>
        <v>-0.94309955900523379</v>
      </c>
      <c r="O602" s="1">
        <f t="shared" si="205"/>
        <v>-2.0424147276512867</v>
      </c>
      <c r="P602" s="1">
        <f t="shared" si="206"/>
        <v>0.37769573198560624</v>
      </c>
      <c r="Q602" s="1">
        <f t="shared" si="212"/>
        <v>16.369247560949773</v>
      </c>
      <c r="R602" s="1">
        <f t="shared" si="213"/>
        <v>-11.491740726118623</v>
      </c>
      <c r="S602" s="1">
        <f t="shared" si="214"/>
        <v>-1.8973417197357922</v>
      </c>
      <c r="T602" s="1">
        <f t="shared" si="215"/>
        <v>3.8267172736836024</v>
      </c>
      <c r="U602" s="1">
        <f t="shared" si="216"/>
        <v>-9.8119445073693168</v>
      </c>
      <c r="V602" s="1">
        <f t="shared" si="217"/>
        <v>10.019159473156741</v>
      </c>
      <c r="Y602" s="20">
        <f>+$Z$20*SIGN(SOI!A601)*(ABS(SOI!A601))^$Y$2</f>
        <v>-0.1199999330744856</v>
      </c>
      <c r="Z602" s="20">
        <f t="shared" si="199"/>
        <v>-0.23578863474785358</v>
      </c>
      <c r="AA602" s="19">
        <f>+SIN((AVERAGE(H598:H609)+AVERAGE(H602:H605)/4)*($AA$19+AA601*$AA$18*AVERAGE(G598:G609))*$Y$20+$AA$17) - SIN($AA$17)</f>
        <v>-0.68808863257708197</v>
      </c>
      <c r="AB602" s="19">
        <f>+SIN((AVERAGE(H598:H609)+AVERAGE(H602:H605)*$AB$1)*($AA$19+AB601*$AA$18*AVERAGE(G598:G609))*$Y$20+$AA$17) - SIN($AA$17)+$AB$2</f>
        <v>-0.76341857473709229</v>
      </c>
      <c r="AC602">
        <f t="shared" si="219"/>
        <v>0.34799999999999659</v>
      </c>
      <c r="AD602">
        <f t="shared" si="218"/>
        <v>0.45229999782922836</v>
      </c>
      <c r="AE602">
        <v>1</v>
      </c>
    </row>
    <row r="603" spans="1:31" x14ac:dyDescent="0.25">
      <c r="A603">
        <v>48.416666666666949</v>
      </c>
      <c r="B603" s="2">
        <v>1928.4166666666226</v>
      </c>
      <c r="C603">
        <f>+D603+($D$2+E603+F603)*SOI!A602*IF(B603&gt;$C$18, IF(B603&lt;$C$19,-1,1),1)</f>
        <v>-1.4267533816200031</v>
      </c>
      <c r="D603">
        <f>+$D$3*((1-$D$5)*SOI!D602+$D$5*SOI!D601) +   $D$4*((1-$D$5)*SOI!E602+$D$5*SOI!E601)</f>
        <v>0</v>
      </c>
      <c r="E603">
        <f t="shared" si="200"/>
        <v>5.5135221544693875</v>
      </c>
      <c r="F603">
        <f t="shared" si="207"/>
        <v>-2.6009148238606783E-2</v>
      </c>
      <c r="G603">
        <f t="shared" si="208"/>
        <v>5.4875130062307811</v>
      </c>
      <c r="H603" s="21">
        <f t="shared" si="209"/>
        <v>-1.6651999942318158E-2</v>
      </c>
      <c r="I603" s="37">
        <f t="shared" si="201"/>
        <v>-0.2390676233002684</v>
      </c>
      <c r="J603" s="1">
        <f t="shared" si="210"/>
        <v>-2.6459032907429448E-2</v>
      </c>
      <c r="K603" s="1">
        <f t="shared" si="211"/>
        <v>7.6280856605306822E-6</v>
      </c>
      <c r="L603" s="1">
        <f t="shared" si="202"/>
        <v>-8.8983781943929527E-4</v>
      </c>
      <c r="M603" s="1">
        <f t="shared" si="203"/>
        <v>-0.77743229803388036</v>
      </c>
      <c r="N603" s="1">
        <f t="shared" si="204"/>
        <v>-1.7144239757981527E-2</v>
      </c>
      <c r="O603" s="1">
        <f t="shared" si="205"/>
        <v>0.21533171372291846</v>
      </c>
      <c r="P603" s="1">
        <f t="shared" si="206"/>
        <v>1.0700296616542597E-3</v>
      </c>
      <c r="Q603" s="1">
        <f t="shared" si="212"/>
        <v>6.6702399082395804E-3</v>
      </c>
      <c r="R603" s="1">
        <f t="shared" si="213"/>
        <v>4.7621030972931064E-4</v>
      </c>
      <c r="S603" s="1">
        <f t="shared" si="214"/>
        <v>3.507571098506101E-3</v>
      </c>
      <c r="T603" s="1">
        <f t="shared" si="215"/>
        <v>-2.0132443276408779E-3</v>
      </c>
      <c r="U603" s="1">
        <f t="shared" si="216"/>
        <v>2.8268909765474487E-3</v>
      </c>
      <c r="V603" s="1">
        <f t="shared" si="217"/>
        <v>5.1599526747621706E-4</v>
      </c>
      <c r="Y603" s="20">
        <f>+$Z$20*SIGN(SOI!A602)*(ABS(SOI!A602))^$Y$2</f>
        <v>-0.30594109940942271</v>
      </c>
      <c r="Z603" s="20">
        <f t="shared" si="199"/>
        <v>-0.11369609208518734</v>
      </c>
      <c r="AA603" s="19">
        <f>+SIN((AVERAGE(H599:H610)+AVERAGE(H603:H606)/4)*($AA$19+AA602*$AA$18*AVERAGE(G599:G610))*$Y$20+$AA$17) - SIN($AA$17)</f>
        <v>-0.48677156010485967</v>
      </c>
      <c r="AB603" s="19">
        <f>+SIN((AVERAGE(H599:H610)+AVERAGE(H603:H606)*$AB$1)*($AA$19+AB602*$AA$18*AVERAGE(G599:G610))*$Y$20+$AA$17) - SIN($AA$17)+$AB$2</f>
        <v>-0.70939643983180889</v>
      </c>
      <c r="AC603">
        <f t="shared" si="219"/>
        <v>0.34859999999999658</v>
      </c>
      <c r="AD603">
        <f t="shared" si="218"/>
        <v>0.37307546801967234</v>
      </c>
      <c r="AE603">
        <v>1</v>
      </c>
    </row>
    <row r="604" spans="1:31" x14ac:dyDescent="0.25">
      <c r="A604">
        <v>48.500000000000284</v>
      </c>
      <c r="B604" s="2">
        <v>1928.4999999999559</v>
      </c>
      <c r="C604">
        <f>+D604+($D$2+E604+F604)*SOI!A603*IF(B604&gt;$C$18, IF(B604&lt;$C$19,-1,1),1)</f>
        <v>-0.25170815429387028</v>
      </c>
      <c r="D604">
        <f>+$D$3*((1-$D$5)*SOI!D603+$D$5*SOI!D602) +   $D$4*((1-$D$5)*SOI!E603+$D$5*SOI!E602)</f>
        <v>0</v>
      </c>
      <c r="E604">
        <f t="shared" si="200"/>
        <v>-12.468834602615878</v>
      </c>
      <c r="F604">
        <f t="shared" si="207"/>
        <v>-0.11657311207763477</v>
      </c>
      <c r="G604">
        <f t="shared" si="208"/>
        <v>-12.585407714693513</v>
      </c>
      <c r="H604" s="21">
        <f t="shared" si="209"/>
        <v>-0.31986838944655732</v>
      </c>
      <c r="I604" s="37">
        <f t="shared" si="201"/>
        <v>-10.273193744030758</v>
      </c>
      <c r="J604" s="1">
        <f t="shared" si="210"/>
        <v>-3.118562054279034</v>
      </c>
      <c r="K604" s="1">
        <f t="shared" si="211"/>
        <v>-5.2421833545444281E-2</v>
      </c>
      <c r="L604" s="1">
        <f t="shared" si="202"/>
        <v>-5.6136548843670961E-2</v>
      </c>
      <c r="M604" s="1">
        <f t="shared" si="203"/>
        <v>-2.1323490076312046</v>
      </c>
      <c r="N604" s="1">
        <f t="shared" si="204"/>
        <v>6.896638642315947E-3</v>
      </c>
      <c r="O604" s="1">
        <f t="shared" si="205"/>
        <v>-3.0042861648349684</v>
      </c>
      <c r="P604" s="1">
        <f t="shared" si="206"/>
        <v>8.3545740307466206E-3</v>
      </c>
      <c r="Q604" s="1">
        <f t="shared" si="212"/>
        <v>-7.3596371545839728E-3</v>
      </c>
      <c r="R604" s="1">
        <f t="shared" si="213"/>
        <v>-2.2578675235124336E-2</v>
      </c>
      <c r="S604" s="1">
        <f t="shared" si="214"/>
        <v>-6.0633192720932462E-2</v>
      </c>
      <c r="T604" s="1">
        <f t="shared" si="215"/>
        <v>1.7720037426337367</v>
      </c>
      <c r="U604" s="1">
        <f t="shared" si="216"/>
        <v>0.9484670963871874</v>
      </c>
      <c r="V604" s="1">
        <f t="shared" si="217"/>
        <v>-1.6206657461307996E-3</v>
      </c>
      <c r="Y604" s="20">
        <f>+$Z$20*SIGN(SOI!A603)*(ABS(SOI!A603))^$Y$2</f>
        <v>8.4852756228346246E-2</v>
      </c>
      <c r="Z604" s="20">
        <f t="shared" ref="Z604:Z667" si="220">+AVERAGE(Y603:Y605)</f>
        <v>-0.17952614349460028</v>
      </c>
      <c r="AA604" s="19">
        <f>+SIN((AVERAGE(H600:H611)+AVERAGE(H604:H607)/4)*($AA$19+AA603*$AA$18*AVERAGE(G600:G611))*$Y$20+$AA$17) - SIN($AA$17)</f>
        <v>-0.63595186598225917</v>
      </c>
      <c r="AB604" s="19">
        <f>+SIN((AVERAGE(H600:H611)+AVERAGE(H604:H607)*$AB$1)*($AA$19+AB603*$AA$18*AVERAGE(G600:G611))*$Y$20+$AA$17) - SIN($AA$17)+$AB$2</f>
        <v>-0.75148197204638612</v>
      </c>
      <c r="AC604">
        <f t="shared" si="219"/>
        <v>0.34919999999999657</v>
      </c>
      <c r="AD604">
        <f t="shared" si="218"/>
        <v>0.45642572248765889</v>
      </c>
      <c r="AE604">
        <v>1</v>
      </c>
    </row>
    <row r="605" spans="1:31" x14ac:dyDescent="0.25">
      <c r="A605">
        <v>48.58333333333362</v>
      </c>
      <c r="B605" s="2">
        <v>1928.5833333332891</v>
      </c>
      <c r="C605">
        <f>+D605+($D$2+E605+F605)*SOI!A604*IF(B605&gt;$C$18, IF(B605&lt;$C$19,-1,1),1)</f>
        <v>1.0154703587388647</v>
      </c>
      <c r="D605">
        <f>+$D$3*((1-$D$5)*SOI!D604+$D$5*SOI!D603) +   $D$4*((1-$D$5)*SOI!E604+$D$5*SOI!E603)</f>
        <v>0</v>
      </c>
      <c r="E605">
        <f t="shared" si="200"/>
        <v>-3.648055237990647</v>
      </c>
      <c r="F605">
        <f t="shared" si="207"/>
        <v>2.1375385351844522E-2</v>
      </c>
      <c r="G605">
        <f t="shared" si="208"/>
        <v>-3.6266798526388024</v>
      </c>
      <c r="H605" s="21">
        <f t="shared" si="209"/>
        <v>-0.17308158886233024</v>
      </c>
      <c r="I605" s="37">
        <f t="shared" si="201"/>
        <v>-4.5440618261864172</v>
      </c>
      <c r="J605" s="1">
        <f t="shared" si="210"/>
        <v>-3.8336134394091663E-2</v>
      </c>
      <c r="K605" s="1">
        <f t="shared" si="211"/>
        <v>-1.3662213156793482E-2</v>
      </c>
      <c r="L605" s="1">
        <f t="shared" si="202"/>
        <v>1.3470237254536686E-2</v>
      </c>
      <c r="M605" s="1">
        <f t="shared" si="203"/>
        <v>-5.9261612438180566E-2</v>
      </c>
      <c r="N605" s="1">
        <f t="shared" si="204"/>
        <v>-1.6171462246673884E-2</v>
      </c>
      <c r="O605" s="1">
        <f t="shared" si="205"/>
        <v>-3.1670719021335101</v>
      </c>
      <c r="P605" s="1">
        <f t="shared" si="206"/>
        <v>-8.6076975853787256E-3</v>
      </c>
      <c r="Q605" s="1">
        <f t="shared" si="212"/>
        <v>4.7960466508811345E-4</v>
      </c>
      <c r="R605" s="1">
        <f t="shared" si="213"/>
        <v>6.5082496772885976E-4</v>
      </c>
      <c r="S605" s="1">
        <f t="shared" si="214"/>
        <v>6.288701924622013E-2</v>
      </c>
      <c r="T605" s="1">
        <f t="shared" si="215"/>
        <v>-0.44824019233980894</v>
      </c>
      <c r="U605" s="1">
        <f t="shared" si="216"/>
        <v>-0.43223876246674453</v>
      </c>
      <c r="V605" s="1">
        <f t="shared" si="217"/>
        <v>-3.9153263024875491E-3</v>
      </c>
      <c r="Y605" s="20">
        <f>+$Z$20*SIGN(SOI!A604)*(ABS(SOI!A604))^$Y$2</f>
        <v>-0.31749008730272443</v>
      </c>
      <c r="Z605" s="20">
        <f t="shared" si="220"/>
        <v>-0.14965677704317412</v>
      </c>
      <c r="AA605" s="19">
        <f>+SIN((AVERAGE(H601:H612)+AVERAGE(H605:H608)/4)*($AA$19+AA604*$AA$18*AVERAGE(G601:G612))*$Y$20+$AA$17) - SIN($AA$17)</f>
        <v>-0.74800687508902652</v>
      </c>
      <c r="AB605" s="19">
        <f>+SIN((AVERAGE(H601:H612)+AVERAGE(H605:H608)*$AB$1)*($AA$19+AB604*$AA$18*AVERAGE(G601:G612))*$Y$20+$AA$17) - SIN($AA$17)+$AB$2</f>
        <v>-0.86250108547809545</v>
      </c>
      <c r="AC605">
        <f t="shared" si="219"/>
        <v>0.34979999999999656</v>
      </c>
      <c r="AD605">
        <f t="shared" si="218"/>
        <v>0.59835009804585237</v>
      </c>
      <c r="AE605">
        <v>1</v>
      </c>
    </row>
    <row r="606" spans="1:31" x14ac:dyDescent="0.25">
      <c r="A606">
        <v>48.666666666666956</v>
      </c>
      <c r="B606" s="2">
        <v>1928.6666666666224</v>
      </c>
      <c r="C606">
        <f>+D606+($D$2+E606+F606)*SOI!A605*IF(B606&gt;$C$18, IF(B606&lt;$C$19,-1,1),1)</f>
        <v>3.1963465610644817</v>
      </c>
      <c r="D606">
        <f>+$D$3*((1-$D$5)*SOI!D605+$D$5*SOI!D604) +   $D$4*((1-$D$5)*SOI!E605+$D$5*SOI!E604)</f>
        <v>0</v>
      </c>
      <c r="E606">
        <f t="shared" si="200"/>
        <v>-23.52166167613322</v>
      </c>
      <c r="F606">
        <f t="shared" si="207"/>
        <v>-1.0656195628243297</v>
      </c>
      <c r="G606">
        <f t="shared" si="208"/>
        <v>-24.587281238957551</v>
      </c>
      <c r="H606" s="21">
        <f t="shared" si="209"/>
        <v>4.2269315982769475</v>
      </c>
      <c r="I606" s="37">
        <f t="shared" si="201"/>
        <v>-24.500453910510014</v>
      </c>
      <c r="J606" s="1">
        <f t="shared" si="210"/>
        <v>83.821105180147555</v>
      </c>
      <c r="K606" s="1">
        <f t="shared" si="211"/>
        <v>-122.81048190330733</v>
      </c>
      <c r="L606" s="1">
        <f t="shared" si="202"/>
        <v>-0.28350356700221896</v>
      </c>
      <c r="M606" s="1">
        <f t="shared" si="203"/>
        <v>24.031928823208009</v>
      </c>
      <c r="N606" s="1">
        <f t="shared" si="204"/>
        <v>0.91112241075824674</v>
      </c>
      <c r="O606" s="1">
        <f t="shared" si="205"/>
        <v>-20.97041617938924</v>
      </c>
      <c r="P606" s="1">
        <f t="shared" si="206"/>
        <v>0.55522494594012817</v>
      </c>
      <c r="Q606" s="1">
        <f t="shared" si="212"/>
        <v>10.957866415476872</v>
      </c>
      <c r="R606" s="1">
        <f t="shared" si="213"/>
        <v>80.174582522054507</v>
      </c>
      <c r="S606" s="1">
        <f t="shared" si="214"/>
        <v>-19.103737715678715</v>
      </c>
      <c r="T606" s="1">
        <f t="shared" si="215"/>
        <v>62.465929178087066</v>
      </c>
      <c r="U606" s="1">
        <f t="shared" si="216"/>
        <v>150.32651168947794</v>
      </c>
      <c r="V606" s="1">
        <f t="shared" si="217"/>
        <v>-14.229097975415451</v>
      </c>
      <c r="Y606" s="20">
        <f>+$Z$20*SIGN(SOI!A605)*(ABS(SOI!A605))^$Y$2</f>
        <v>-0.21633300005514419</v>
      </c>
      <c r="Z606" s="20">
        <f t="shared" si="220"/>
        <v>-0.24722303597034712</v>
      </c>
      <c r="AA606" s="19">
        <f>+SIN((AVERAGE(H602:H613)+AVERAGE(H606:H609)/4)*($AA$19+AA605*$AA$18*AVERAGE(G602:G613))*$Y$20+$AA$17) - SIN($AA$17)</f>
        <v>-0.60841040586414508</v>
      </c>
      <c r="AB606" s="19">
        <f>+SIN((AVERAGE(H602:H613)+AVERAGE(H606:H609)*$AB$1)*($AA$19+AB605*$AA$18*AVERAGE(G602:G613))*$Y$20+$AA$17) - SIN($AA$17)+$AB$2</f>
        <v>-0.87065900087517911</v>
      </c>
      <c r="AC606">
        <f t="shared" si="219"/>
        <v>0.35039999999999655</v>
      </c>
      <c r="AD606">
        <f t="shared" si="218"/>
        <v>0.36118736989379796</v>
      </c>
      <c r="AE606">
        <v>1</v>
      </c>
    </row>
    <row r="607" spans="1:31" x14ac:dyDescent="0.25">
      <c r="A607">
        <v>48.750000000000291</v>
      </c>
      <c r="B607" s="2">
        <v>1928.7499999999557</v>
      </c>
      <c r="C607">
        <f>+D607+($D$2+E607+F607)*SOI!A606*IF(B607&gt;$C$18, IF(B607&lt;$C$19,-1,1),1)</f>
        <v>0.79413802791767474</v>
      </c>
      <c r="D607">
        <f>+$D$3*((1-$D$5)*SOI!D606+$D$5*SOI!D605) +   $D$4*((1-$D$5)*SOI!E606+$D$5*SOI!E605)</f>
        <v>0</v>
      </c>
      <c r="E607">
        <f t="shared" si="200"/>
        <v>-6.5637125607603224</v>
      </c>
      <c r="F607">
        <f t="shared" si="207"/>
        <v>-5.4104338553633946E-2</v>
      </c>
      <c r="G607">
        <f t="shared" si="208"/>
        <v>-6.6178168993139561</v>
      </c>
      <c r="H607" s="21">
        <f t="shared" si="209"/>
        <v>-9.6151315603510857E-3</v>
      </c>
      <c r="I607" s="37">
        <f t="shared" si="201"/>
        <v>-1.630730459022631</v>
      </c>
      <c r="J607" s="1">
        <f t="shared" si="210"/>
        <v>0.42048923715555081</v>
      </c>
      <c r="K607" s="1">
        <f t="shared" si="211"/>
        <v>-1.3731826999368208E-4</v>
      </c>
      <c r="L607" s="1">
        <f t="shared" si="202"/>
        <v>-1.8862199815102956E-4</v>
      </c>
      <c r="M607" s="1">
        <f t="shared" si="203"/>
        <v>1.8112653447754079</v>
      </c>
      <c r="N607" s="1">
        <f t="shared" si="204"/>
        <v>3.2217816654255473E-2</v>
      </c>
      <c r="O607" s="1">
        <f t="shared" si="205"/>
        <v>-1.3730169706340951</v>
      </c>
      <c r="P607" s="1">
        <f t="shared" si="206"/>
        <v>1.4251454446143666E-2</v>
      </c>
      <c r="Q607" s="1">
        <f t="shared" si="212"/>
        <v>2.920376379419139E-2</v>
      </c>
      <c r="R607" s="1">
        <f t="shared" si="213"/>
        <v>1.4221898840249972E-2</v>
      </c>
      <c r="S607" s="1">
        <f t="shared" si="214"/>
        <v>-4.4962016032471561E-2</v>
      </c>
      <c r="T607" s="1">
        <f t="shared" si="215"/>
        <v>2.7211085930952598E-3</v>
      </c>
      <c r="U607" s="1">
        <f t="shared" si="216"/>
        <v>0.25682296226470563</v>
      </c>
      <c r="V607" s="1">
        <f t="shared" si="217"/>
        <v>-1.2914778583811962E-2</v>
      </c>
      <c r="Y607" s="20">
        <f>+$Z$20*SIGN(SOI!A606)*(ABS(SOI!A606))^$Y$2</f>
        <v>-0.20784602055317269</v>
      </c>
      <c r="Z607" s="20">
        <f t="shared" si="220"/>
        <v>-0.22385509406469553</v>
      </c>
      <c r="AA607" s="19">
        <f>+SIN((AVERAGE(H603:H614)+AVERAGE(H607:H610)/4)*($AA$19+AA606*$AA$18*AVERAGE(G603:G614))*$Y$20+$AA$17) - SIN($AA$17)</f>
        <v>0.53811146911988361</v>
      </c>
      <c r="AB607" s="19">
        <f>+SIN((AVERAGE(H603:H614)+AVERAGE(H607:H610)*$AB$1)*($AA$19+AB606*$AA$18*AVERAGE(G603:G614))*$Y$20+$AA$17) - SIN($AA$17)+$AB$2</f>
        <v>-0.7423112881038858</v>
      </c>
      <c r="AC607">
        <f t="shared" si="219"/>
        <v>0.35099999999999654</v>
      </c>
      <c r="AD607">
        <f t="shared" si="218"/>
        <v>0.76196656318457912</v>
      </c>
      <c r="AE607">
        <v>1</v>
      </c>
    </row>
    <row r="608" spans="1:31" x14ac:dyDescent="0.25">
      <c r="A608">
        <v>48.833333333333627</v>
      </c>
      <c r="B608" s="2">
        <v>1928.8333333332889</v>
      </c>
      <c r="C608">
        <f>+D608+($D$2+E608+F608)*SOI!A607*IF(B608&gt;$C$18, IF(B608&lt;$C$19,-1,1),1)</f>
        <v>7.2079222407629882</v>
      </c>
      <c r="D608">
        <f>+$D$3*((1-$D$5)*SOI!D607+$D$5*SOI!D606) +   $D$4*((1-$D$5)*SOI!E607+$D$5*SOI!E606)</f>
        <v>0</v>
      </c>
      <c r="E608">
        <f t="shared" si="200"/>
        <v>-41.416027393211841</v>
      </c>
      <c r="F608">
        <f t="shared" si="207"/>
        <v>-0.98351519951161792</v>
      </c>
      <c r="G608">
        <f t="shared" si="208"/>
        <v>-42.399542592723456</v>
      </c>
      <c r="H608" s="21">
        <f t="shared" si="209"/>
        <v>-1.3375223686488549</v>
      </c>
      <c r="I608" s="37">
        <f t="shared" si="201"/>
        <v>27.412792814313558</v>
      </c>
      <c r="J608" s="1">
        <f t="shared" si="210"/>
        <v>-113.37562394377113</v>
      </c>
      <c r="K608" s="1">
        <f t="shared" si="211"/>
        <v>-0.2857063047837724</v>
      </c>
      <c r="L608" s="1">
        <f t="shared" si="202"/>
        <v>-0.35780039975022321</v>
      </c>
      <c r="M608" s="1">
        <f t="shared" si="203"/>
        <v>29.051983125626684</v>
      </c>
      <c r="N608" s="1">
        <f t="shared" si="204"/>
        <v>0.16220036913020031</v>
      </c>
      <c r="O608" s="1">
        <f t="shared" si="205"/>
        <v>-2.3430740685039519</v>
      </c>
      <c r="P608" s="1">
        <f t="shared" si="206"/>
        <v>9.1599287852490545E-3</v>
      </c>
      <c r="Q608" s="1">
        <f t="shared" si="212"/>
        <v>2.3582414314177726</v>
      </c>
      <c r="R608" s="1">
        <f t="shared" si="213"/>
        <v>-19.305369743285649</v>
      </c>
      <c r="S608" s="1">
        <f t="shared" si="214"/>
        <v>3.8051572532559996</v>
      </c>
      <c r="T608" s="1">
        <f t="shared" si="215"/>
        <v>8.8085508634919165</v>
      </c>
      <c r="U608" s="1">
        <f t="shared" si="216"/>
        <v>-2.7748394471278202</v>
      </c>
      <c r="V608" s="1">
        <f t="shared" si="217"/>
        <v>-4.1790311241583181E-2</v>
      </c>
      <c r="Y608" s="20">
        <f>+$Z$20*SIGN(SOI!A607)*(ABS(SOI!A607))^$Y$2</f>
        <v>-0.24738626158576971</v>
      </c>
      <c r="Z608" s="20">
        <f t="shared" si="220"/>
        <v>-0.18638508915128904</v>
      </c>
      <c r="AA608" s="19">
        <f>+SIN((AVERAGE(H604:H615)+AVERAGE(H608:H611)/4)*($AA$19+AA607*$AA$18*AVERAGE(G604:G615))*$Y$20+$AA$17) - SIN($AA$17)</f>
        <v>-0.31696496069710089</v>
      </c>
      <c r="AB608" s="19">
        <f>+SIN((AVERAGE(H604:H615)+AVERAGE(H608:H611)*$AB$1)*($AA$19+AB607*$AA$18*AVERAGE(G604:G615))*$Y$20+$AA$17) - SIN($AA$17)+$AB$2</f>
        <v>-0.82655490562291156</v>
      </c>
      <c r="AC608">
        <f t="shared" si="219"/>
        <v>0.35159999999999653</v>
      </c>
      <c r="AD608">
        <f t="shared" si="218"/>
        <v>0.13057987154581185</v>
      </c>
      <c r="AE608">
        <v>1</v>
      </c>
    </row>
    <row r="609" spans="1:31" x14ac:dyDescent="0.25">
      <c r="A609">
        <v>48.916666666666963</v>
      </c>
      <c r="B609" s="2">
        <v>1928.9166666666222</v>
      </c>
      <c r="C609">
        <f>+D609+($D$2+E609+F609)*SOI!A608*IF(B609&gt;$C$18, IF(B609&lt;$C$19,-1,1),1)</f>
        <v>-14.585026231593941</v>
      </c>
      <c r="D609">
        <f>+$D$3*((1-$D$5)*SOI!D608+$D$5*SOI!D607) +   $D$4*((1-$D$5)*SOI!E608+$D$5*SOI!E607)</f>
        <v>0</v>
      </c>
      <c r="E609">
        <f t="shared" si="200"/>
        <v>486.38948120117715</v>
      </c>
      <c r="F609">
        <f t="shared" si="207"/>
        <v>-0.2219401480457539</v>
      </c>
      <c r="G609">
        <f t="shared" si="208"/>
        <v>486.1675410531314</v>
      </c>
      <c r="H609" s="21">
        <f t="shared" si="209"/>
        <v>1.8369444865923277</v>
      </c>
      <c r="I609" s="37">
        <f t="shared" si="201"/>
        <v>-587.92219120344225</v>
      </c>
      <c r="J609" s="1">
        <f t="shared" si="210"/>
        <v>142.18552333117313</v>
      </c>
      <c r="K609" s="1">
        <f t="shared" si="211"/>
        <v>25.177268066636216</v>
      </c>
      <c r="L609" s="1">
        <f t="shared" si="202"/>
        <v>-5.4877203476392182E-2</v>
      </c>
      <c r="M609" s="1">
        <f t="shared" si="203"/>
        <v>1.6988103747436609</v>
      </c>
      <c r="N609" s="1">
        <f t="shared" si="204"/>
        <v>-0.35213945799796231</v>
      </c>
      <c r="O609" s="1">
        <f t="shared" si="205"/>
        <v>318.55982959488</v>
      </c>
      <c r="P609" s="1">
        <f t="shared" si="206"/>
        <v>3.8710139271626649E-2</v>
      </c>
      <c r="Q609" s="1">
        <f t="shared" si="212"/>
        <v>-0.29937824605634994</v>
      </c>
      <c r="R609" s="1">
        <f t="shared" si="213"/>
        <v>-52.562579218054225</v>
      </c>
      <c r="S609" s="1">
        <f t="shared" si="214"/>
        <v>177.17483288681643</v>
      </c>
      <c r="T609" s="1">
        <f t="shared" si="215"/>
        <v>-183.6794665992627</v>
      </c>
      <c r="U609" s="1">
        <f t="shared" si="216"/>
        <v>251.49946510213991</v>
      </c>
      <c r="V609" s="1">
        <f t="shared" si="217"/>
        <v>0.38341676224524329</v>
      </c>
      <c r="Y609" s="20">
        <f>+$Z$20*SIGN(SOI!A608)*(ABS(SOI!A608))^$Y$2</f>
        <v>-0.10392298531492468</v>
      </c>
      <c r="Z609" s="20">
        <f t="shared" si="220"/>
        <v>-0.19456272376330555</v>
      </c>
      <c r="AA609" s="19">
        <f>+SIN((AVERAGE(H605:H616)+AVERAGE(H609:H612)/4)*($AA$19+AA608*$AA$18*AVERAGE(G605:G616))*$Y$20+$AA$17) - SIN($AA$17)</f>
        <v>0.44648552115289403</v>
      </c>
      <c r="AB609" s="19">
        <f>+SIN((AVERAGE(H605:H616)+AVERAGE(H609:H612)*$AB$1)*($AA$19+AB608*$AA$18*AVERAGE(G605:G616))*$Y$20+$AA$17) - SIN($AA$17)+$AB$2</f>
        <v>-0.71554732408167765</v>
      </c>
      <c r="AC609">
        <f t="shared" si="219"/>
        <v>0.35219999999999652</v>
      </c>
      <c r="AD609">
        <f t="shared" si="218"/>
        <v>0.64104824491619961</v>
      </c>
      <c r="AE609">
        <v>1</v>
      </c>
    </row>
    <row r="610" spans="1:31" x14ac:dyDescent="0.25">
      <c r="A610">
        <v>49.000000000000298</v>
      </c>
      <c r="B610" s="2">
        <v>1928.9999999999554</v>
      </c>
      <c r="C610">
        <f>+D610+($D$2+E610+F610)*SOI!A609*IF(B610&gt;$C$18, IF(B610&lt;$C$19,-1,1),1)</f>
        <v>-0.74574039757925592</v>
      </c>
      <c r="D610">
        <f>+$D$3*((1-$D$5)*SOI!D609+$D$5*SOI!D608) +   $D$4*((1-$D$5)*SOI!E609+$D$5*SOI!E608)</f>
        <v>0</v>
      </c>
      <c r="E610">
        <f t="shared" si="200"/>
        <v>0.52174827209303487</v>
      </c>
      <c r="F610">
        <f t="shared" si="207"/>
        <v>4.4498543784353384</v>
      </c>
      <c r="G610">
        <f t="shared" si="208"/>
        <v>4.9716026505283732</v>
      </c>
      <c r="H610" s="21">
        <f t="shared" si="209"/>
        <v>21.124686018951948</v>
      </c>
      <c r="I610" s="37">
        <f t="shared" si="201"/>
        <v>-3.1831871905470752</v>
      </c>
      <c r="J610" s="1">
        <f t="shared" si="210"/>
        <v>15.327229725478556</v>
      </c>
      <c r="K610" s="1">
        <f t="shared" si="211"/>
        <v>658.69790505308401</v>
      </c>
      <c r="L610" s="1">
        <f t="shared" si="202"/>
        <v>1.6667287573285721</v>
      </c>
      <c r="M610" s="1">
        <f t="shared" si="203"/>
        <v>33.822901822114623</v>
      </c>
      <c r="N610" s="1">
        <f t="shared" si="204"/>
        <v>3.6955388736057735</v>
      </c>
      <c r="O610" s="1">
        <f t="shared" si="205"/>
        <v>5.2566288281240485</v>
      </c>
      <c r="P610" s="1">
        <f t="shared" si="206"/>
        <v>-2.0207526317343358</v>
      </c>
      <c r="Q610" s="1">
        <f t="shared" si="212"/>
        <v>62.553164290981016</v>
      </c>
      <c r="R610" s="1">
        <f t="shared" si="213"/>
        <v>59.463167160914772</v>
      </c>
      <c r="S610" s="1">
        <f t="shared" si="214"/>
        <v>-10.067170891151713</v>
      </c>
      <c r="T610" s="1">
        <f t="shared" si="215"/>
        <v>92.055526991781051</v>
      </c>
      <c r="U610" s="1">
        <f t="shared" si="216"/>
        <v>-71.083337481265048</v>
      </c>
      <c r="V610" s="1">
        <f t="shared" si="217"/>
        <v>210.04995763888311</v>
      </c>
      <c r="Y610" s="20">
        <f>+$Z$20*SIGN(SOI!A609)*(ABS(SOI!A609))^$Y$2</f>
        <v>-0.23237892438922236</v>
      </c>
      <c r="Z610" s="20">
        <f t="shared" si="220"/>
        <v>-0.1686691543076865</v>
      </c>
      <c r="AA610" s="19">
        <f>+SIN((AVERAGE(H606:H617)+AVERAGE(H610:H613)/4)*($AA$19+AA609*$AA$18*AVERAGE(G606:G617))*$Y$20+$AA$17) - SIN($AA$17)</f>
        <v>-0.329578983969813</v>
      </c>
      <c r="AB610" s="19">
        <f>+SIN((AVERAGE(H606:H617)+AVERAGE(H610:H613)*$AB$1)*($AA$19+AB609*$AA$18*AVERAGE(G606:G617))*$Y$20+$AA$17) - SIN($AA$17)+$AB$2</f>
        <v>-0.77568102124781479</v>
      </c>
      <c r="AC610">
        <f t="shared" si="219"/>
        <v>0.35279999999999651</v>
      </c>
      <c r="AD610">
        <f t="shared" si="218"/>
        <v>0.1609098296621265</v>
      </c>
      <c r="AE610">
        <v>1</v>
      </c>
    </row>
    <row r="611" spans="1:31" x14ac:dyDescent="0.25">
      <c r="A611">
        <v>49.083333333333634</v>
      </c>
      <c r="B611" s="2">
        <v>1929.0833333332887</v>
      </c>
      <c r="C611">
        <f>+D611+($D$2+E611+F611)*SOI!A610*IF(B611&gt;$C$18, IF(B611&lt;$C$19,-1,1),1)</f>
        <v>2.2585986464189132</v>
      </c>
      <c r="D611">
        <f>+$D$3*((1-$D$5)*SOI!D610+$D$5*SOI!D609) +   $D$4*((1-$D$5)*SOI!E610+$D$5*SOI!E609)</f>
        <v>0</v>
      </c>
      <c r="E611">
        <f t="shared" si="200"/>
        <v>-28.465519439452081</v>
      </c>
      <c r="F611">
        <f t="shared" si="207"/>
        <v>0.23303635921566757</v>
      </c>
      <c r="G611">
        <f t="shared" si="208"/>
        <v>-28.232483080236413</v>
      </c>
      <c r="H611" s="21">
        <f t="shared" si="209"/>
        <v>0.24898680568575415</v>
      </c>
      <c r="I611" s="37">
        <f t="shared" si="201"/>
        <v>12.605387740782545</v>
      </c>
      <c r="J611" s="1">
        <f t="shared" si="210"/>
        <v>-10.49668150938064</v>
      </c>
      <c r="K611" s="1">
        <f t="shared" si="211"/>
        <v>-7.4098874006813684E-2</v>
      </c>
      <c r="L611" s="1">
        <f t="shared" si="202"/>
        <v>1.3123519193368573E-3</v>
      </c>
      <c r="M611" s="1">
        <f t="shared" si="203"/>
        <v>5.8493173962936247</v>
      </c>
      <c r="N611" s="1">
        <f t="shared" si="204"/>
        <v>0.21853844950636608</v>
      </c>
      <c r="O611" s="1">
        <f t="shared" si="205"/>
        <v>-12.96835980441881</v>
      </c>
      <c r="P611" s="1">
        <f t="shared" si="206"/>
        <v>-0.11702411311171987</v>
      </c>
      <c r="Q611" s="1">
        <f t="shared" si="212"/>
        <v>0.63972553901861717</v>
      </c>
      <c r="R611" s="1">
        <f t="shared" si="213"/>
        <v>-2.4081662911302137</v>
      </c>
      <c r="S611" s="1">
        <f t="shared" si="214"/>
        <v>2.3574991995022709</v>
      </c>
      <c r="T611" s="1">
        <f t="shared" si="215"/>
        <v>-0.17881872318503866</v>
      </c>
      <c r="U611" s="1">
        <f t="shared" si="216"/>
        <v>16.301367803537016</v>
      </c>
      <c r="V611" s="1">
        <f t="shared" si="217"/>
        <v>0.71934111896116826</v>
      </c>
      <c r="Y611" s="20">
        <f>+$Z$20*SIGN(SOI!A610)*(ABS(SOI!A610))^$Y$2</f>
        <v>-0.16970555321891248</v>
      </c>
      <c r="Z611" s="20">
        <f t="shared" si="220"/>
        <v>-0.21148780066578574</v>
      </c>
      <c r="AA611" s="19">
        <f>+SIN((AVERAGE(H607:H618)+AVERAGE(H611:H614)/4)*($AA$19+AA610*$AA$18*AVERAGE(G607:G618))*$Y$20+$AA$17) - SIN($AA$17)</f>
        <v>-1.2864071191105033</v>
      </c>
      <c r="AB611" s="19">
        <f>+SIN((AVERAGE(H607:H618)+AVERAGE(H611:H614)*$AB$1)*($AA$19+AB610*$AA$18*AVERAGE(G607:G618))*$Y$20+$AA$17) - SIN($AA$17)+$AB$2</f>
        <v>-1.2136322222719798</v>
      </c>
      <c r="AC611">
        <f t="shared" si="219"/>
        <v>0.35339999999999649</v>
      </c>
      <c r="AD611">
        <f t="shared" si="218"/>
        <v>1.0749193184447177</v>
      </c>
      <c r="AE611">
        <v>1</v>
      </c>
    </row>
    <row r="612" spans="1:31" x14ac:dyDescent="0.25">
      <c r="A612">
        <v>49.16666666666697</v>
      </c>
      <c r="B612" s="2">
        <v>1929.1666666666219</v>
      </c>
      <c r="C612">
        <f>+D612+($D$2+E612+F612)*SOI!A611*IF(B612&gt;$C$18, IF(B612&lt;$C$19,-1,1),1)</f>
        <v>1.4603668313478704</v>
      </c>
      <c r="D612">
        <f>+$D$3*((1-$D$5)*SOI!D611+$D$5*SOI!D610) +   $D$4*((1-$D$5)*SOI!E611+$D$5*SOI!E610)</f>
        <v>0</v>
      </c>
      <c r="E612">
        <f t="shared" si="200"/>
        <v>-8.5511418287154868</v>
      </c>
      <c r="F612">
        <f t="shared" si="207"/>
        <v>-1.1846370469369827</v>
      </c>
      <c r="G612">
        <f t="shared" si="208"/>
        <v>-9.7357788756524695</v>
      </c>
      <c r="H612" s="21">
        <f t="shared" si="209"/>
        <v>-0.62883245989100756</v>
      </c>
      <c r="I612" s="37">
        <f t="shared" si="201"/>
        <v>-4.3108470892638149</v>
      </c>
      <c r="J612" s="1">
        <f t="shared" si="210"/>
        <v>-24.131287116284565</v>
      </c>
      <c r="K612" s="1">
        <f t="shared" si="211"/>
        <v>-3.293822834345466E-2</v>
      </c>
      <c r="L612" s="1">
        <f t="shared" si="202"/>
        <v>-0.29632769851691831</v>
      </c>
      <c r="M612" s="1">
        <f t="shared" si="203"/>
        <v>-39.321243680164692</v>
      </c>
      <c r="N612" s="1">
        <f t="shared" si="204"/>
        <v>-0.47238522950904566</v>
      </c>
      <c r="O612" s="1">
        <f t="shared" si="205"/>
        <v>-1.3130339054313786E-2</v>
      </c>
      <c r="P612" s="1">
        <f t="shared" si="206"/>
        <v>0.22753654499840534</v>
      </c>
      <c r="Q612" s="1">
        <f t="shared" si="212"/>
        <v>9.2957449401109145</v>
      </c>
      <c r="R612" s="1">
        <f t="shared" si="213"/>
        <v>11.966947674136453</v>
      </c>
      <c r="S612" s="1">
        <f t="shared" si="214"/>
        <v>1.7427151843314863</v>
      </c>
      <c r="T612" s="1">
        <f t="shared" si="215"/>
        <v>4.088140528254193E-2</v>
      </c>
      <c r="U612" s="1">
        <f t="shared" si="216"/>
        <v>10.839425290546775</v>
      </c>
      <c r="V612" s="1">
        <f t="shared" si="217"/>
        <v>3.0232853471798453</v>
      </c>
      <c r="Y612" s="20">
        <f>+$Z$20*SIGN(SOI!A611)*(ABS(SOI!A611))^$Y$2</f>
        <v>-0.23237892438922236</v>
      </c>
      <c r="Z612" s="20">
        <f t="shared" si="220"/>
        <v>-0.21148780066578574</v>
      </c>
      <c r="AA612" s="19">
        <f>+SIN((AVERAGE(H608:H619)+AVERAGE(H612:H615)/4)*($AA$19+AA611*$AA$18*AVERAGE(G608:G619))*$Y$20+$AA$17) - SIN($AA$17)</f>
        <v>-1.1541098985885019</v>
      </c>
      <c r="AB612" s="19">
        <f>+SIN((AVERAGE(H608:H619)+AVERAGE(H612:H615)*$AB$1)*($AA$19+AB611*$AA$18*AVERAGE(G608:G619))*$Y$20+$AA$17) - SIN($AA$17)+$AB$2</f>
        <v>-1.0941650730737884</v>
      </c>
      <c r="AC612">
        <f t="shared" si="219"/>
        <v>0.35399999999999648</v>
      </c>
      <c r="AD612">
        <f t="shared" si="218"/>
        <v>0.94262209792271612</v>
      </c>
      <c r="AE612">
        <v>1</v>
      </c>
    </row>
    <row r="613" spans="1:31" x14ac:dyDescent="0.25">
      <c r="A613">
        <v>49.250000000000306</v>
      </c>
      <c r="B613" s="2">
        <v>1929.2499999999552</v>
      </c>
      <c r="C613">
        <f>+D613+($D$2+E613+F613)*SOI!A612*IF(B613&gt;$C$18, IF(B613&lt;$C$19,-1,1),1)</f>
        <v>2.45710088893652</v>
      </c>
      <c r="D613">
        <f>+$D$3*((1-$D$5)*SOI!D612+$D$5*SOI!D611) +   $D$4*((1-$D$5)*SOI!E612+$D$5*SOI!E611)</f>
        <v>0</v>
      </c>
      <c r="E613">
        <f t="shared" si="200"/>
        <v>-16.428314483204943</v>
      </c>
      <c r="F613">
        <f t="shared" si="207"/>
        <v>4.7641890294808142E-2</v>
      </c>
      <c r="G613">
        <f t="shared" si="208"/>
        <v>-16.380672592910134</v>
      </c>
      <c r="H613" s="21">
        <f t="shared" si="209"/>
        <v>-0.44727630857974532</v>
      </c>
      <c r="I613" s="37">
        <f t="shared" si="201"/>
        <v>-18.641853890036653</v>
      </c>
      <c r="J613" s="1">
        <f t="shared" si="210"/>
        <v>3.1469242138800939</v>
      </c>
      <c r="K613" s="1">
        <f t="shared" si="211"/>
        <v>-2.2720397943479729E-5</v>
      </c>
      <c r="L613" s="1">
        <f t="shared" si="202"/>
        <v>2.8218279346058382E-2</v>
      </c>
      <c r="M613" s="1">
        <f t="shared" si="203"/>
        <v>1.1857866623664797</v>
      </c>
      <c r="N613" s="1">
        <f t="shared" si="204"/>
        <v>-1.4207065473438729E-2</v>
      </c>
      <c r="O613" s="1">
        <f t="shared" si="205"/>
        <v>-6.3550429731838989</v>
      </c>
      <c r="P613" s="1">
        <f t="shared" si="206"/>
        <v>-3.4053834861633123E-6</v>
      </c>
      <c r="Q613" s="1">
        <f t="shared" si="212"/>
        <v>-8.4308543525281505E-3</v>
      </c>
      <c r="R613" s="1">
        <f t="shared" si="213"/>
        <v>-4.6935047469990721E-2</v>
      </c>
      <c r="S613" s="1">
        <f t="shared" si="214"/>
        <v>0.22665273761725038</v>
      </c>
      <c r="T613" s="1">
        <f t="shared" si="215"/>
        <v>-1.8841984728835957</v>
      </c>
      <c r="U613" s="1">
        <f t="shared" si="216"/>
        <v>-7.0153219124184912E-4</v>
      </c>
      <c r="V613" s="1">
        <f t="shared" si="217"/>
        <v>-1.3608243688961658E-6</v>
      </c>
      <c r="Y613" s="20">
        <f>+$Z$20*SIGN(SOI!A612)*(ABS(SOI!A612))^$Y$2</f>
        <v>-0.23237892438922236</v>
      </c>
      <c r="Z613" s="20">
        <f t="shared" si="220"/>
        <v>-0.23738137012140481</v>
      </c>
      <c r="AA613" s="19">
        <f>+SIN((AVERAGE(H609:H620)+AVERAGE(H613:H616)/4)*($AA$19+AA612*$AA$18*AVERAGE(G609:G620))*$Y$20+$AA$17) - SIN($AA$17)</f>
        <v>-0.96530069667625717</v>
      </c>
      <c r="AB613" s="19">
        <f>+SIN((AVERAGE(H609:H620)+AVERAGE(H613:H616)*$AB$1)*($AA$19+AB612*$AA$18*AVERAGE(G609:G620))*$Y$20+$AA$17) - SIN($AA$17)+$AB$2</f>
        <v>-0.93045213333654786</v>
      </c>
      <c r="AC613">
        <f t="shared" si="219"/>
        <v>0.35459999999999647</v>
      </c>
      <c r="AD613">
        <f t="shared" si="218"/>
        <v>0.72791932655485236</v>
      </c>
      <c r="AE613">
        <v>1</v>
      </c>
    </row>
    <row r="614" spans="1:31" x14ac:dyDescent="0.25">
      <c r="A614">
        <v>49.333333333333641</v>
      </c>
      <c r="B614" s="2">
        <v>1929.3333333332885</v>
      </c>
      <c r="C614">
        <f>+D614+($D$2+E614+F614)*SOI!A613*IF(B614&gt;$C$18, IF(B614&lt;$C$19,-1,1),1)</f>
        <v>0.49673677388964033</v>
      </c>
      <c r="D614">
        <f>+$D$3*((1-$D$5)*SOI!D613+$D$5*SOI!D612) +   $D$4*((1-$D$5)*SOI!E613+$D$5*SOI!E612)</f>
        <v>0</v>
      </c>
      <c r="E614">
        <f t="shared" si="200"/>
        <v>-1.8224715657858255</v>
      </c>
      <c r="F614">
        <f t="shared" si="207"/>
        <v>-1.0995094570944113</v>
      </c>
      <c r="G614">
        <f t="shared" si="208"/>
        <v>-2.921981022880237</v>
      </c>
      <c r="H614" s="21">
        <f t="shared" si="209"/>
        <v>-0.46949526837728578</v>
      </c>
      <c r="I614" s="37">
        <f t="shared" si="201"/>
        <v>-2.8744579644042294</v>
      </c>
      <c r="J614" s="1">
        <f t="shared" si="210"/>
        <v>-4.1429632689777556</v>
      </c>
      <c r="K614" s="1">
        <f t="shared" si="211"/>
        <v>-12.735300527869388</v>
      </c>
      <c r="L614" s="1">
        <f t="shared" si="202"/>
        <v>-0.52912491189368038</v>
      </c>
      <c r="M614" s="1">
        <f t="shared" si="203"/>
        <v>-10.12428816159564</v>
      </c>
      <c r="N614" s="1">
        <f t="shared" si="204"/>
        <v>0.78998877411248225</v>
      </c>
      <c r="O614" s="1">
        <f t="shared" si="205"/>
        <v>-2.8862309266394037</v>
      </c>
      <c r="P614" s="1">
        <f t="shared" si="206"/>
        <v>0.22413982309781427</v>
      </c>
      <c r="Q614" s="1">
        <f t="shared" si="212"/>
        <v>-4.0026356698845822</v>
      </c>
      <c r="R614" s="1">
        <f t="shared" si="213"/>
        <v>-3.4358848324576154</v>
      </c>
      <c r="S614" s="1">
        <f t="shared" si="214"/>
        <v>-1.9433202190530505</v>
      </c>
      <c r="T614" s="1">
        <f t="shared" si="215"/>
        <v>16.046004605491664</v>
      </c>
      <c r="U614" s="1">
        <f t="shared" si="216"/>
        <v>7.1197946148265929</v>
      </c>
      <c r="V614" s="1">
        <f t="shared" si="217"/>
        <v>-4.9804847536174934</v>
      </c>
      <c r="Y614" s="20">
        <f>+$Z$20*SIGN(SOI!A613)*(ABS(SOI!A613))^$Y$2</f>
        <v>-0.24738626158576971</v>
      </c>
      <c r="Z614" s="20">
        <f t="shared" si="220"/>
        <v>-8.7810728639949279E-2</v>
      </c>
      <c r="AA614" s="19">
        <f>+SIN((AVERAGE(H610:H621)+AVERAGE(H614:H617)/4)*($AA$19+AA613*$AA$18*AVERAGE(G610:G621))*$Y$20+$AA$17) - SIN($AA$17)</f>
        <v>-0.16911758950588313</v>
      </c>
      <c r="AB614" s="19">
        <f>+SIN((AVERAGE(H610:H621)+AVERAGE(H614:H617)*$AB$1)*($AA$19+AB613*$AA$18*AVERAGE(G610:G621))*$Y$20+$AA$17) - SIN($AA$17)+$AB$2</f>
        <v>-0.19990368146701815</v>
      </c>
      <c r="AC614">
        <f t="shared" si="219"/>
        <v>0.35519999999999646</v>
      </c>
      <c r="AD614">
        <f t="shared" si="218"/>
        <v>8.1306860865933847E-2</v>
      </c>
      <c r="AE614">
        <v>1</v>
      </c>
    </row>
    <row r="615" spans="1:31" x14ac:dyDescent="0.25">
      <c r="A615">
        <v>49.416666666666977</v>
      </c>
      <c r="B615" s="2">
        <v>1929.4166666666217</v>
      </c>
      <c r="C615">
        <f>+D615+($D$2+E615+F615)*SOI!A614*IF(B615&gt;$C$18, IF(B615&lt;$C$19,-1,1),1)</f>
        <v>-0.72265284884882097</v>
      </c>
      <c r="D615">
        <f>+$D$3*((1-$D$5)*SOI!D614+$D$5*SOI!D613) +   $D$4*((1-$D$5)*SOI!E614+$D$5*SOI!E613)</f>
        <v>0</v>
      </c>
      <c r="E615">
        <f t="shared" si="200"/>
        <v>-5.5328589198224938</v>
      </c>
      <c r="F615">
        <f t="shared" si="207"/>
        <v>-2.6009148245359492E-2</v>
      </c>
      <c r="G615">
        <f t="shared" si="208"/>
        <v>-5.5588680680678531</v>
      </c>
      <c r="H615" s="21">
        <f t="shared" si="209"/>
        <v>-0.1300202748467878</v>
      </c>
      <c r="I615" s="37">
        <f t="shared" si="201"/>
        <v>-3.4953357977601067</v>
      </c>
      <c r="J615" s="1">
        <f t="shared" si="210"/>
        <v>0.16427468727503897</v>
      </c>
      <c r="K615" s="1">
        <f t="shared" si="211"/>
        <v>-2.2640971551824633E-3</v>
      </c>
      <c r="L615" s="1">
        <f t="shared" si="202"/>
        <v>-1.2040669698301977E-3</v>
      </c>
      <c r="M615" s="1">
        <f t="shared" si="203"/>
        <v>0.33013465911956874</v>
      </c>
      <c r="N615" s="1">
        <f t="shared" si="204"/>
        <v>1.6924347907716582E-2</v>
      </c>
      <c r="O615" s="1">
        <f t="shared" si="205"/>
        <v>-4.0125229689974136</v>
      </c>
      <c r="P615" s="1">
        <f t="shared" si="206"/>
        <v>1.2595806975684017E-2</v>
      </c>
      <c r="Q615" s="1">
        <f t="shared" si="212"/>
        <v>2.7961708834142326E-3</v>
      </c>
      <c r="R615" s="1">
        <f t="shared" si="213"/>
        <v>2.9186981909211452E-3</v>
      </c>
      <c r="S615" s="1">
        <f t="shared" si="214"/>
        <v>-5.0625384721394814E-2</v>
      </c>
      <c r="T615" s="1">
        <f t="shared" si="215"/>
        <v>5.0762827195977321E-2</v>
      </c>
      <c r="U615" s="1">
        <f t="shared" si="216"/>
        <v>0.4865274859893598</v>
      </c>
      <c r="V615" s="1">
        <f t="shared" si="217"/>
        <v>-5.9961102731438199E-3</v>
      </c>
      <c r="Y615" s="20">
        <f>+$Z$20*SIGN(SOI!A614)*(ABS(SOI!A614))^$Y$2</f>
        <v>0.21633300005514419</v>
      </c>
      <c r="Z615" s="20">
        <f t="shared" si="220"/>
        <v>-3.8635339252990585E-2</v>
      </c>
      <c r="AA615" s="19">
        <f>+SIN((AVERAGE(H611:H622)+AVERAGE(H615:H618)/4)*($AA$19+AA614*$AA$18*AVERAGE(G611:G622))*$Y$20+$AA$17) - SIN($AA$17)</f>
        <v>0.64889330656638822</v>
      </c>
      <c r="AB615" s="19">
        <f>+SIN((AVERAGE(H611:H622)+AVERAGE(H615:H618)*$AB$1)*($AA$19+AB614*$AA$18*AVERAGE(G611:G622))*$Y$20+$AA$17) - SIN($AA$17)+$AB$2</f>
        <v>0.66947708603953449</v>
      </c>
      <c r="AC615">
        <f t="shared" si="219"/>
        <v>0.35579999999999645</v>
      </c>
      <c r="AD615">
        <f t="shared" si="218"/>
        <v>0.68752864581937878</v>
      </c>
      <c r="AE615">
        <v>1</v>
      </c>
    </row>
    <row r="616" spans="1:31" x14ac:dyDescent="0.25">
      <c r="A616">
        <v>49.500000000000313</v>
      </c>
      <c r="B616" s="2">
        <v>1929.499999999955</v>
      </c>
      <c r="C616">
        <f>+D616+($D$2+E616+F616)*SOI!A615*IF(B616&gt;$C$18, IF(B616&lt;$C$19,-1,1),1)</f>
        <v>-0.16605864032590861</v>
      </c>
      <c r="D616">
        <f>+$D$3*((1-$D$5)*SOI!D615+$D$5*SOI!D614) +   $D$4*((1-$D$5)*SOI!E615+$D$5*SOI!E614)</f>
        <v>0</v>
      </c>
      <c r="E616">
        <f t="shared" si="200"/>
        <v>8.4195051283725952</v>
      </c>
      <c r="F616">
        <f t="shared" si="207"/>
        <v>-0.11657311207716492</v>
      </c>
      <c r="G616">
        <f t="shared" si="208"/>
        <v>8.302932016295431</v>
      </c>
      <c r="H616" s="21">
        <f t="shared" si="209"/>
        <v>8.1894237353329374E-2</v>
      </c>
      <c r="I616" s="37">
        <f t="shared" si="201"/>
        <v>-2.2925957945660533</v>
      </c>
      <c r="J616" s="1">
        <f t="shared" si="210"/>
        <v>1.0677069257501295</v>
      </c>
      <c r="K616" s="1">
        <f t="shared" si="211"/>
        <v>2.5671158382672043E-2</v>
      </c>
      <c r="L616" s="1">
        <f t="shared" si="202"/>
        <v>-1.704240457744724E-2</v>
      </c>
      <c r="M616" s="1">
        <f t="shared" si="203"/>
        <v>3.2714022284614499</v>
      </c>
      <c r="N616" s="1">
        <f t="shared" si="204"/>
        <v>7.6079214080129132E-2</v>
      </c>
      <c r="O616" s="1">
        <f t="shared" si="205"/>
        <v>0.77166235765362234</v>
      </c>
      <c r="P616" s="1">
        <f t="shared" si="206"/>
        <v>5.2467019234315806E-2</v>
      </c>
      <c r="Q616" s="1">
        <f t="shared" si="212"/>
        <v>0.12455483949032062</v>
      </c>
      <c r="R616" s="1">
        <f t="shared" si="213"/>
        <v>8.5275578208459935E-2</v>
      </c>
      <c r="S616" s="1">
        <f t="shared" si="214"/>
        <v>-0.14926603488731285</v>
      </c>
      <c r="T616" s="1">
        <f t="shared" si="215"/>
        <v>-0.13817701736132088</v>
      </c>
      <c r="U616" s="1">
        <f t="shared" si="216"/>
        <v>1.3292490603844254</v>
      </c>
      <c r="V616" s="1">
        <f t="shared" si="217"/>
        <v>-0.11227526258692182</v>
      </c>
      <c r="Y616" s="20">
        <f>+$Z$20*SIGN(SOI!A615)*(ABS(SOI!A615))^$Y$2</f>
        <v>-8.4852756228346246E-2</v>
      </c>
      <c r="Z616" s="20">
        <f t="shared" si="220"/>
        <v>0.10707227591361664</v>
      </c>
      <c r="AA616" s="19">
        <f>+SIN((AVERAGE(H612:H623)+AVERAGE(H616:H619)/4)*($AA$19+AA615*$AA$18*AVERAGE(G612:G623))*$Y$20+$AA$17) - SIN($AA$17)</f>
        <v>0.52755275705900395</v>
      </c>
      <c r="AB616" s="19">
        <f>+SIN((AVERAGE(H612:H623)+AVERAGE(H616:H619)*$AB$1)*($AA$19+AB615*$AA$18*AVERAGE(G612:G623))*$Y$20+$AA$17) - SIN($AA$17)+$AB$2</f>
        <v>0.55005535508947578</v>
      </c>
      <c r="AC616">
        <f t="shared" si="219"/>
        <v>0.35639999999999644</v>
      </c>
      <c r="AD616">
        <f t="shared" si="218"/>
        <v>0.42048048114538733</v>
      </c>
      <c r="AE616">
        <v>1</v>
      </c>
    </row>
    <row r="617" spans="1:31" x14ac:dyDescent="0.25">
      <c r="A617">
        <v>49.583333333333648</v>
      </c>
      <c r="B617" s="2">
        <v>1929.5833333332882</v>
      </c>
      <c r="C617">
        <f>+D617+($D$2+E617+F617)*SOI!A616*IF(B617&gt;$C$18, IF(B617&lt;$C$19,-1,1),1)</f>
        <v>0.37975605419089642</v>
      </c>
      <c r="D617">
        <f>+$D$3*((1-$D$5)*SOI!D616+$D$5*SOI!D615) +   $D$4*((1-$D$5)*SOI!E616+$D$5*SOI!E615)</f>
        <v>0</v>
      </c>
      <c r="E617">
        <f t="shared" si="200"/>
        <v>3.7761851565503335</v>
      </c>
      <c r="F617">
        <f t="shared" si="207"/>
        <v>2.1375385358630206E-2</v>
      </c>
      <c r="G617">
        <f t="shared" si="208"/>
        <v>3.7975605419089637</v>
      </c>
      <c r="H617" s="21">
        <f t="shared" si="209"/>
        <v>-8.9770701094167349E-2</v>
      </c>
      <c r="I617" s="37">
        <f t="shared" si="201"/>
        <v>-3.9144981385913131</v>
      </c>
      <c r="J617" s="1">
        <f t="shared" si="210"/>
        <v>-0.40606288730811879</v>
      </c>
      <c r="K617" s="1">
        <f t="shared" si="211"/>
        <v>7.4237514550833778E-4</v>
      </c>
      <c r="L617" s="1">
        <f t="shared" si="202"/>
        <v>1.3571749374463687E-2</v>
      </c>
      <c r="M617" s="1">
        <f t="shared" si="203"/>
        <v>-0.72866277642152089</v>
      </c>
      <c r="N617" s="1">
        <f t="shared" si="204"/>
        <v>-5.0812333964959596E-4</v>
      </c>
      <c r="O617" s="1">
        <f t="shared" si="205"/>
        <v>0.57573661417528377</v>
      </c>
      <c r="P617" s="1">
        <f t="shared" si="206"/>
        <v>-2.5536587128523209E-3</v>
      </c>
      <c r="Q617" s="1">
        <f t="shared" si="212"/>
        <v>1.8529187316737667E-4</v>
      </c>
      <c r="R617" s="1">
        <f t="shared" si="213"/>
        <v>2.1660527938661218E-4</v>
      </c>
      <c r="S617" s="1">
        <f t="shared" si="214"/>
        <v>1.7022083715785585E-3</v>
      </c>
      <c r="T617" s="1">
        <f t="shared" si="215"/>
        <v>8.2098894259769434E-2</v>
      </c>
      <c r="U617" s="1">
        <f t="shared" si="216"/>
        <v>-0.11046671126770433</v>
      </c>
      <c r="V617" s="1">
        <f t="shared" si="217"/>
        <v>-3.6497546366977248E-5</v>
      </c>
      <c r="Y617" s="20">
        <f>+$Z$20*SIGN(SOI!A616)*(ABS(SOI!A616))^$Y$2</f>
        <v>0.18973658391405196</v>
      </c>
      <c r="Z617" s="20">
        <f t="shared" si="220"/>
        <v>0.14450576454482569</v>
      </c>
      <c r="AA617" s="19">
        <f>+SIN((AVERAGE(H613:H624)+AVERAGE(H617:H620)/4)*($AA$19+AA616*$AA$18*AVERAGE(G613:G624))*$Y$20+$AA$17) - SIN($AA$17)</f>
        <v>0.58547426771505573</v>
      </c>
      <c r="AB617" s="19">
        <f>+SIN((AVERAGE(H613:H624)+AVERAGE(H617:H620)*$AB$1)*($AA$19+AB616*$AA$18*AVERAGE(G613:G624))*$Y$20+$AA$17) - SIN($AA$17)+$AB$2</f>
        <v>0.60248594655720034</v>
      </c>
      <c r="AC617">
        <f t="shared" si="219"/>
        <v>0.35699999999999643</v>
      </c>
      <c r="AD617">
        <f t="shared" si="218"/>
        <v>0.44096850317023006</v>
      </c>
      <c r="AE617">
        <v>1</v>
      </c>
    </row>
    <row r="618" spans="1:31" x14ac:dyDescent="0.25">
      <c r="A618">
        <v>49.666666666666984</v>
      </c>
      <c r="B618" s="2">
        <v>1929.6666666666215</v>
      </c>
      <c r="C618">
        <f>+D618+($D$2+E618+F618)*SOI!A617*IF(B618&gt;$C$18, IF(B618&lt;$C$19,-1,1),1)</f>
        <v>5.4663317711018635</v>
      </c>
      <c r="D618">
        <f>+$D$3*((1-$D$5)*SOI!D617+$D$5*SOI!D616) +   $D$4*((1-$D$5)*SOI!E617+$D$5*SOI!E616)</f>
        <v>0</v>
      </c>
      <c r="E618">
        <f t="shared" si="200"/>
        <v>19.286725466493465</v>
      </c>
      <c r="F618">
        <f t="shared" si="207"/>
        <v>-1.0656195628205856</v>
      </c>
      <c r="G618">
        <f t="shared" si="208"/>
        <v>18.221105903672878</v>
      </c>
      <c r="H618" s="21">
        <f t="shared" si="209"/>
        <v>-0.6752143852032324</v>
      </c>
      <c r="I618" s="37">
        <f t="shared" si="201"/>
        <v>-23.340834816600438</v>
      </c>
      <c r="J618" s="1">
        <f t="shared" si="210"/>
        <v>83.415364195731371</v>
      </c>
      <c r="K618" s="1">
        <f t="shared" si="211"/>
        <v>4.4524247114524993</v>
      </c>
      <c r="L618" s="1">
        <f t="shared" si="202"/>
        <v>-0.60683021944936077</v>
      </c>
      <c r="M618" s="1">
        <f t="shared" si="203"/>
        <v>25.103775473805456</v>
      </c>
      <c r="N618" s="1">
        <f t="shared" si="204"/>
        <v>-0.60407586738698038</v>
      </c>
      <c r="O618" s="1">
        <f t="shared" si="205"/>
        <v>14.422053153520384</v>
      </c>
      <c r="P618" s="1">
        <f t="shared" si="206"/>
        <v>1.3674183532493804E-2</v>
      </c>
      <c r="Q618" s="1">
        <f t="shared" si="212"/>
        <v>-7.5891156627182408</v>
      </c>
      <c r="R618" s="1">
        <f t="shared" si="213"/>
        <v>-52.898594350759772</v>
      </c>
      <c r="S618" s="1">
        <f t="shared" si="214"/>
        <v>12.066334446845877</v>
      </c>
      <c r="T618" s="1">
        <f t="shared" si="215"/>
        <v>-91.954273871146057</v>
      </c>
      <c r="U618" s="1">
        <f t="shared" si="216"/>
        <v>3.5270390548726351</v>
      </c>
      <c r="V618" s="1">
        <f t="shared" si="217"/>
        <v>0.23234030813852691</v>
      </c>
      <c r="Y618" s="20">
        <f>+$Z$20*SIGN(SOI!A617)*(ABS(SOI!A617))^$Y$2</f>
        <v>0.32863346594877141</v>
      </c>
      <c r="Z618" s="20">
        <f t="shared" si="220"/>
        <v>0.29928110294601584</v>
      </c>
      <c r="AA618" s="19">
        <f>+SIN((AVERAGE(H614:H625)+AVERAGE(H618:H621)/4)*($AA$19+AA617*$AA$18*AVERAGE(G614:G625))*$Y$20+$AA$17) - SIN($AA$17)</f>
        <v>-0.5314515340209498</v>
      </c>
      <c r="AB618" s="19">
        <f>+SIN((AVERAGE(H614:H625)+AVERAGE(H618:H621)*$AB$1)*($AA$19+AB617*$AA$18*AVERAGE(G614:G625))*$Y$20+$AA$17) - SIN($AA$17)+$AB$2</f>
        <v>0.53885465213498374</v>
      </c>
      <c r="AC618">
        <f t="shared" si="219"/>
        <v>0.35759999999999642</v>
      </c>
      <c r="AD618">
        <f t="shared" si="218"/>
        <v>0.83073263696696564</v>
      </c>
      <c r="AE618">
        <v>1</v>
      </c>
    </row>
    <row r="619" spans="1:31" x14ac:dyDescent="0.25">
      <c r="A619">
        <v>49.75000000000032</v>
      </c>
      <c r="B619" s="2">
        <v>1929.7499999999548</v>
      </c>
      <c r="C619">
        <f>+D619+($D$2+E619+F619)*SOI!A618*IF(B619&gt;$C$18, IF(B619&lt;$C$19,-1,1),1)</f>
        <v>2.7709146415274706</v>
      </c>
      <c r="D619">
        <f>+$D$3*((1-$D$5)*SOI!D618+$D$5*SOI!D617) +   $D$4*((1-$D$5)*SOI!E618+$D$5*SOI!E617)</f>
        <v>0</v>
      </c>
      <c r="E619">
        <f t="shared" si="200"/>
        <v>6.981390942394782</v>
      </c>
      <c r="F619">
        <f t="shared" si="207"/>
        <v>-5.4104338576106192E-2</v>
      </c>
      <c r="G619">
        <f t="shared" si="208"/>
        <v>6.9272866038186756</v>
      </c>
      <c r="H619" s="21">
        <f t="shared" si="209"/>
        <v>4.0041498777025175E-2</v>
      </c>
      <c r="I619" s="37">
        <f t="shared" si="201"/>
        <v>-5.5550062504695239</v>
      </c>
      <c r="J619" s="1">
        <f t="shared" si="210"/>
        <v>0.18833463920283217</v>
      </c>
      <c r="K619" s="1">
        <f t="shared" si="211"/>
        <v>2.1335323476494382E-2</v>
      </c>
      <c r="L619" s="1">
        <f t="shared" si="202"/>
        <v>-5.8676547267149009E-3</v>
      </c>
      <c r="M619" s="1">
        <f t="shared" si="203"/>
        <v>0.23815243660481539</v>
      </c>
      <c r="N619" s="1">
        <f t="shared" si="204"/>
        <v>-5.4208844918627028E-2</v>
      </c>
      <c r="O619" s="1">
        <f t="shared" si="205"/>
        <v>6.3329418983039911</v>
      </c>
      <c r="P619" s="1">
        <f t="shared" si="206"/>
        <v>1.5432215870829422E-2</v>
      </c>
      <c r="Q619" s="1">
        <f t="shared" si="212"/>
        <v>-6.4607929944811909E-3</v>
      </c>
      <c r="R619" s="1">
        <f t="shared" si="213"/>
        <v>-1.0717832197459972E-2</v>
      </c>
      <c r="S619" s="1">
        <f t="shared" si="214"/>
        <v>0.25770461305735981</v>
      </c>
      <c r="T619" s="1">
        <f t="shared" si="215"/>
        <v>-0.39043404621204814</v>
      </c>
      <c r="U619" s="1">
        <f t="shared" si="216"/>
        <v>0.94733879032294444</v>
      </c>
      <c r="V619" s="1">
        <f t="shared" si="217"/>
        <v>2.3530443530846892E-2</v>
      </c>
      <c r="Y619" s="20">
        <f>+$Z$20*SIGN(SOI!A618)*(ABS(SOI!A618))^$Y$2</f>
        <v>0.37947325897522405</v>
      </c>
      <c r="Z619" s="20">
        <f t="shared" si="220"/>
        <v>0.32088836350630873</v>
      </c>
      <c r="AA619" s="19">
        <f>+SIN((AVERAGE(H615:H626)+AVERAGE(H619:H622)/4)*($AA$19+AA618*$AA$18*AVERAGE(G615:G626))*$Y$20+$AA$17) - SIN($AA$17)</f>
        <v>0.28230042965350038</v>
      </c>
      <c r="AB619" s="19">
        <f>+SIN((AVERAGE(H615:H626)+AVERAGE(H619:H622)*$AB$1)*($AA$19+AB618*$AA$18*AVERAGE(G615:G626))*$Y$20+$AA$17) - SIN($AA$17)+$AB$2</f>
        <v>0.59254686942077472</v>
      </c>
      <c r="AC619">
        <f t="shared" si="219"/>
        <v>0.35819999999999641</v>
      </c>
      <c r="AD619">
        <f t="shared" si="218"/>
        <v>3.8587933852808343E-2</v>
      </c>
      <c r="AE619">
        <v>1</v>
      </c>
    </row>
    <row r="620" spans="1:31" x14ac:dyDescent="0.25">
      <c r="A620">
        <v>49.833333333333655</v>
      </c>
      <c r="B620" s="2">
        <v>1929.833333333288</v>
      </c>
      <c r="C620">
        <f>+D620+($D$2+E620+F620)*SOI!A619*IF(B620&gt;$C$18, IF(B620&lt;$C$19,-1,1),1)</f>
        <v>6.3953377946734919</v>
      </c>
      <c r="D620">
        <f>+$D$3*((1-$D$5)*SOI!D619+$D$5*SOI!D618) +   $D$4*((1-$D$5)*SOI!E619+$D$5*SOI!E618)</f>
        <v>0</v>
      </c>
      <c r="E620">
        <f t="shared" si="200"/>
        <v>36.513169614335538</v>
      </c>
      <c r="F620">
        <f t="shared" si="207"/>
        <v>-0.98351519948280264</v>
      </c>
      <c r="G620">
        <f t="shared" si="208"/>
        <v>35.529654414852736</v>
      </c>
      <c r="H620" s="21">
        <f t="shared" si="209"/>
        <v>0.11069643497626831</v>
      </c>
      <c r="I620" s="37">
        <f t="shared" si="201"/>
        <v>2.5530928275073359</v>
      </c>
      <c r="J620" s="1">
        <f t="shared" si="210"/>
        <v>5.8501223943922778</v>
      </c>
      <c r="K620" s="1">
        <f t="shared" si="211"/>
        <v>13.959847036809922</v>
      </c>
      <c r="L620" s="1">
        <f t="shared" si="202"/>
        <v>-6.7261888333934927E-2</v>
      </c>
      <c r="M620" s="1">
        <f t="shared" si="203"/>
        <v>-16.095620493872591</v>
      </c>
      <c r="N620" s="1">
        <f t="shared" si="204"/>
        <v>-0.77370989025075054</v>
      </c>
      <c r="O620" s="1">
        <f t="shared" si="205"/>
        <v>10.739565407082734</v>
      </c>
      <c r="P620" s="1">
        <f t="shared" si="206"/>
        <v>0.51942638756729176</v>
      </c>
      <c r="Q620" s="1">
        <f t="shared" si="212"/>
        <v>6.23227366973651</v>
      </c>
      <c r="R620" s="1">
        <f t="shared" si="213"/>
        <v>-4.7517074693906229</v>
      </c>
      <c r="S620" s="1">
        <f t="shared" si="214"/>
        <v>-1.6904885802515965</v>
      </c>
      <c r="T620" s="1">
        <f t="shared" si="215"/>
        <v>-7.5898534516712761</v>
      </c>
      <c r="U620" s="1">
        <f t="shared" si="216"/>
        <v>-14.654907886713158</v>
      </c>
      <c r="V620" s="1">
        <f t="shared" si="217"/>
        <v>11.304043686201272</v>
      </c>
      <c r="Y620" s="20">
        <f>+$Z$20*SIGN(SOI!A619)*(ABS(SOI!A619))^$Y$2</f>
        <v>0.25455836559493072</v>
      </c>
      <c r="Z620" s="20">
        <f t="shared" si="220"/>
        <v>0.37008894081245547</v>
      </c>
      <c r="AA620" s="19">
        <f>+SIN((AVERAGE(H616:H627)+AVERAGE(H620:H623)/4)*($AA$19+AA619*$AA$18*AVERAGE(G616:G627))*$Y$20+$AA$17) - SIN($AA$17)</f>
        <v>-5.8326351618243649E-2</v>
      </c>
      <c r="AB620" s="19">
        <f>+SIN((AVERAGE(H616:H627)+AVERAGE(H620:H623)*$AB$1)*($AA$19+AB619*$AA$18*AVERAGE(G616:G627))*$Y$20+$AA$17) - SIN($AA$17)+$AB$2</f>
        <v>0.59776736853296519</v>
      </c>
      <c r="AC620">
        <f t="shared" si="219"/>
        <v>0.3587999999999964</v>
      </c>
      <c r="AD620">
        <f t="shared" si="218"/>
        <v>0.42841529243069909</v>
      </c>
      <c r="AE620">
        <v>1</v>
      </c>
    </row>
    <row r="621" spans="1:31" x14ac:dyDescent="0.25">
      <c r="A621">
        <v>49.916666666666991</v>
      </c>
      <c r="B621" s="2">
        <v>1929.9166666666213</v>
      </c>
      <c r="C621">
        <f>+D621+($D$2+E621+F621)*SOI!A620*IF(B621&gt;$C$18, IF(B621&lt;$C$19,-1,1),1)</f>
        <v>-291.49801729930965</v>
      </c>
      <c r="D621">
        <f>+$D$3*((1-$D$5)*SOI!D620+$D$5*SOI!D619) +   $D$4*((1-$D$5)*SOI!E620+$D$5*SOI!E619)</f>
        <v>0</v>
      </c>
      <c r="E621">
        <f t="shared" si="200"/>
        <v>-462.47332540636671</v>
      </c>
      <c r="F621">
        <f t="shared" si="207"/>
        <v>-0.22194014809306661</v>
      </c>
      <c r="G621">
        <f t="shared" si="208"/>
        <v>-462.69526555445975</v>
      </c>
      <c r="H621" s="21">
        <f t="shared" si="209"/>
        <v>-16.188438770481859</v>
      </c>
      <c r="I621" s="37">
        <f t="shared" si="201"/>
        <v>-417.80977895159305</v>
      </c>
      <c r="J621" s="1">
        <f t="shared" si="210"/>
        <v>-573.91919956844526</v>
      </c>
      <c r="K621" s="1">
        <f t="shared" si="211"/>
        <v>-3.0326258864165405</v>
      </c>
      <c r="L621" s="1">
        <f t="shared" si="202"/>
        <v>-0.18580470745037175</v>
      </c>
      <c r="M621" s="1">
        <f t="shared" si="203"/>
        <v>-9.64898274757115</v>
      </c>
      <c r="N621" s="1">
        <f t="shared" si="204"/>
        <v>9.0267131485111757E-2</v>
      </c>
      <c r="O621" s="1">
        <f t="shared" si="205"/>
        <v>-7.3583225377624872</v>
      </c>
      <c r="P621" s="1">
        <f t="shared" si="206"/>
        <v>5.9618688288345371E-2</v>
      </c>
      <c r="Q621" s="1">
        <f t="shared" si="212"/>
        <v>-0.43588489077010267</v>
      </c>
      <c r="R621" s="1">
        <f t="shared" si="213"/>
        <v>-54.385984014756268</v>
      </c>
      <c r="S621" s="1">
        <f t="shared" si="214"/>
        <v>-32.275704418685798</v>
      </c>
      <c r="T621" s="1">
        <f t="shared" si="215"/>
        <v>14.365249079095738</v>
      </c>
      <c r="U621" s="1">
        <f t="shared" si="216"/>
        <v>275.26658566591237</v>
      </c>
      <c r="V621" s="1">
        <f t="shared" si="217"/>
        <v>-0.15137136542330248</v>
      </c>
      <c r="Y621" s="20">
        <f>+$Z$20*SIGN(SOI!A620)*(ABS(SOI!A620))^$Y$2</f>
        <v>0.47623519786721158</v>
      </c>
      <c r="Z621" s="20">
        <f t="shared" si="220"/>
        <v>0.3619194286272025</v>
      </c>
      <c r="AA621" s="19">
        <f>+SIN((AVERAGE(H617:H628)+AVERAGE(H621:H624)/4)*($AA$19+AA620*$AA$18*AVERAGE(G617:G628))*$Y$20+$AA$17) - SIN($AA$17)</f>
        <v>8.3319124509440345E-2</v>
      </c>
      <c r="AB621" s="19">
        <f>+SIN((AVERAGE(H617:H628)+AVERAGE(H621:H624)*$AB$1)*($AA$19+AB620*$AA$18*AVERAGE(G617:G628))*$Y$20+$AA$17) - SIN($AA$17)+$AB$2</f>
        <v>0.57879987005704803</v>
      </c>
      <c r="AC621">
        <f t="shared" si="219"/>
        <v>0.35939999999999639</v>
      </c>
      <c r="AD621">
        <f t="shared" si="218"/>
        <v>0.27860030411776215</v>
      </c>
      <c r="AE621">
        <v>1</v>
      </c>
    </row>
    <row r="622" spans="1:31" x14ac:dyDescent="0.25">
      <c r="A622">
        <v>50.000000000000327</v>
      </c>
      <c r="B622" s="2">
        <v>1929.9999999999545</v>
      </c>
      <c r="C622">
        <f>+D622+($D$2+E622+F622)*SOI!A621*IF(B622&gt;$C$18, IF(B622&lt;$C$19,-1,1),1)</f>
        <v>0.33132104527507938</v>
      </c>
      <c r="D622">
        <f>+$D$3*((1-$D$5)*SOI!D621+$D$5*SOI!D620) +   $D$4*((1-$D$5)*SOI!E621+$D$5*SOI!E620)</f>
        <v>0</v>
      </c>
      <c r="E622">
        <f t="shared" si="200"/>
        <v>-3.503222820499289</v>
      </c>
      <c r="F622">
        <f t="shared" si="207"/>
        <v>4.4498543784280873</v>
      </c>
      <c r="G622">
        <f t="shared" si="208"/>
        <v>0.94663155792879827</v>
      </c>
      <c r="H622" s="21">
        <f t="shared" si="209"/>
        <v>0.87317338654970411</v>
      </c>
      <c r="I622" s="37">
        <f t="shared" si="201"/>
        <v>-1.5014086382361873</v>
      </c>
      <c r="J622" s="1">
        <f t="shared" si="210"/>
        <v>30.435310169055811</v>
      </c>
      <c r="K622" s="1">
        <f t="shared" si="211"/>
        <v>23.071225213121743</v>
      </c>
      <c r="L622" s="1">
        <f t="shared" si="202"/>
        <v>2.8439117497038513</v>
      </c>
      <c r="M622" s="1">
        <f t="shared" si="203"/>
        <v>142.39285527529364</v>
      </c>
      <c r="N622" s="1">
        <f t="shared" si="204"/>
        <v>-1.5482821533804261</v>
      </c>
      <c r="O622" s="1">
        <f t="shared" si="205"/>
        <v>0.75719615568749721</v>
      </c>
      <c r="P622" s="1">
        <f t="shared" si="206"/>
        <v>-0.2879686793984626</v>
      </c>
      <c r="Q622" s="1">
        <f t="shared" si="212"/>
        <v>-110.33135455348774</v>
      </c>
      <c r="R622" s="1">
        <f t="shared" si="213"/>
        <v>-49.469148531525661</v>
      </c>
      <c r="S622" s="1">
        <f t="shared" si="214"/>
        <v>1.9893743102929022</v>
      </c>
      <c r="T622" s="1">
        <f t="shared" si="215"/>
        <v>22.625706195019497</v>
      </c>
      <c r="U622" s="1">
        <f t="shared" si="216"/>
        <v>-4.7778954674410601</v>
      </c>
      <c r="V622" s="1">
        <f t="shared" si="217"/>
        <v>-12.540851717220169</v>
      </c>
      <c r="Y622" s="20">
        <f>+$Z$20*SIGN(SOI!A621)*(ABS(SOI!A621))^$Y$2</f>
        <v>0.35496472241946514</v>
      </c>
      <c r="Z622" s="20">
        <f t="shared" si="220"/>
        <v>0.40196657968658428</v>
      </c>
      <c r="AA622" s="19">
        <f>+SIN((AVERAGE(H618:H629)+AVERAGE(H622:H625)/4)*($AA$19+AA621*$AA$18*AVERAGE(G618:G629))*$Y$20+$AA$17) - SIN($AA$17)</f>
        <v>0.7050581287159623</v>
      </c>
      <c r="AB622" s="19">
        <f>+SIN((AVERAGE(H618:H629)+AVERAGE(H622:H625)*$AB$1)*($AA$19+AB621*$AA$18*AVERAGE(G618:G629))*$Y$20+$AA$17) - SIN($AA$17)+$AB$2</f>
        <v>0.639419808940622</v>
      </c>
      <c r="AC622">
        <f t="shared" si="219"/>
        <v>0.35999999999999638</v>
      </c>
      <c r="AD622">
        <f t="shared" si="218"/>
        <v>0.30309154902937802</v>
      </c>
      <c r="AE622">
        <v>1</v>
      </c>
    </row>
    <row r="623" spans="1:31" x14ac:dyDescent="0.25">
      <c r="A623">
        <v>50.083333333333663</v>
      </c>
      <c r="B623" s="2">
        <v>1930.0833333332878</v>
      </c>
      <c r="C623">
        <f>+D623+($D$2+E623+F623)*SOI!A622*IF(B623&gt;$C$18, IF(B623&lt;$C$19,-1,1),1)</f>
        <v>11.007999988304874</v>
      </c>
      <c r="D623">
        <f>+$D$3*((1-$D$5)*SOI!D622+$D$5*SOI!D621) +   $D$4*((1-$D$5)*SOI!E622+$D$5*SOI!E621)</f>
        <v>0</v>
      </c>
      <c r="E623">
        <f t="shared" si="200"/>
        <v>27.992604636386034</v>
      </c>
      <c r="F623">
        <f t="shared" si="207"/>
        <v>0.23303635926748628</v>
      </c>
      <c r="G623">
        <f t="shared" si="208"/>
        <v>28.225640995653521</v>
      </c>
      <c r="H623" s="21">
        <f t="shared" si="209"/>
        <v>1.1605410807321606</v>
      </c>
      <c r="I623" s="37">
        <f t="shared" si="201"/>
        <v>26.604277038141664</v>
      </c>
      <c r="J623" s="1">
        <f t="shared" si="210"/>
        <v>-18.122499051004713</v>
      </c>
      <c r="K623" s="1">
        <f t="shared" si="211"/>
        <v>0.54562143865364943</v>
      </c>
      <c r="L623" s="1">
        <f t="shared" si="202"/>
        <v>4.9609776642170172E-2</v>
      </c>
      <c r="M623" s="1">
        <f t="shared" si="203"/>
        <v>4.7849345404396351</v>
      </c>
      <c r="N623" s="1">
        <f t="shared" si="204"/>
        <v>-0.15803353689095967</v>
      </c>
      <c r="O623" s="1">
        <f t="shared" si="205"/>
        <v>27.753209729566883</v>
      </c>
      <c r="P623" s="1">
        <f t="shared" si="206"/>
        <v>-1.065148227601655E-2</v>
      </c>
      <c r="Q623" s="1">
        <f t="shared" si="212"/>
        <v>-0.37843030215873996</v>
      </c>
      <c r="R623" s="1">
        <f t="shared" si="213"/>
        <v>3.0065881478346612</v>
      </c>
      <c r="S623" s="1">
        <f t="shared" si="214"/>
        <v>-3.5980584073347432</v>
      </c>
      <c r="T623" s="1">
        <f t="shared" si="215"/>
        <v>14.466321636943892</v>
      </c>
      <c r="U623" s="1">
        <f t="shared" si="216"/>
        <v>3.1315113459151989</v>
      </c>
      <c r="V623" s="1">
        <f t="shared" si="217"/>
        <v>-4.7346837864557297E-2</v>
      </c>
      <c r="Y623" s="20">
        <f>+$Z$20*SIGN(SOI!A622)*(ABS(SOI!A622))^$Y$2</f>
        <v>0.37469981877307607</v>
      </c>
      <c r="Z623" s="20">
        <f t="shared" si="220"/>
        <v>0.35092478677354227</v>
      </c>
      <c r="AA623" s="19">
        <f>+SIN((AVERAGE(H619:H630)+AVERAGE(H623:H626)/4)*($AA$19+AA622*$AA$18*AVERAGE(G619:G630))*$Y$20+$AA$17) - SIN($AA$17)</f>
        <v>0.67103527016224929</v>
      </c>
      <c r="AB623" s="19">
        <f>+SIN((AVERAGE(H619:H630)+AVERAGE(H623:H626)*$AB$1)*($AA$19+AB622*$AA$18*AVERAGE(G619:G630))*$Y$20+$AA$17) - SIN($AA$17)+$AB$2</f>
        <v>0.6606723893517219</v>
      </c>
      <c r="AC623">
        <f t="shared" si="219"/>
        <v>0.36059999999999637</v>
      </c>
      <c r="AD623">
        <f t="shared" si="218"/>
        <v>0.32011048338870701</v>
      </c>
      <c r="AE623">
        <v>1</v>
      </c>
    </row>
    <row r="624" spans="1:31" x14ac:dyDescent="0.25">
      <c r="A624">
        <v>50.166666666666998</v>
      </c>
      <c r="B624" s="2">
        <v>1930.166666666621</v>
      </c>
      <c r="C624">
        <f>+D624+($D$2+E624+F624)*SOI!A623*IF(B624&gt;$C$18, IF(B624&lt;$C$19,-1,1),1)</f>
        <v>1.0572339216560362</v>
      </c>
      <c r="D624">
        <f>+$D$3*((1-$D$5)*SOI!D623+$D$5*SOI!D622) +   $D$4*((1-$D$5)*SOI!E623+$D$5*SOI!E622)</f>
        <v>0</v>
      </c>
      <c r="E624">
        <f t="shared" si="200"/>
        <v>4.8302712595752979</v>
      </c>
      <c r="F624">
        <f t="shared" si="207"/>
        <v>-1.1846370469682761</v>
      </c>
      <c r="G624">
        <f t="shared" si="208"/>
        <v>3.645634212607022</v>
      </c>
      <c r="H624" s="21">
        <f t="shared" si="209"/>
        <v>-0.18974240011221771</v>
      </c>
      <c r="I624" s="37">
        <f t="shared" si="201"/>
        <v>0.56625966246295312</v>
      </c>
      <c r="J624" s="1">
        <f t="shared" si="210"/>
        <v>-2.4904710802889203E-2</v>
      </c>
      <c r="K624" s="1">
        <f t="shared" si="211"/>
        <v>0.65269554749537773</v>
      </c>
      <c r="L624" s="1">
        <f t="shared" si="202"/>
        <v>-2.0753824639347222E-2</v>
      </c>
      <c r="M624" s="1">
        <f t="shared" si="203"/>
        <v>0.3089407909290533</v>
      </c>
      <c r="N624" s="1">
        <f t="shared" si="204"/>
        <v>1.0102221623737619</v>
      </c>
      <c r="O624" s="1">
        <f t="shared" si="205"/>
        <v>2.0087691661326224</v>
      </c>
      <c r="P624" s="1">
        <f t="shared" si="206"/>
        <v>0.42080567276663655</v>
      </c>
      <c r="Q624" s="1">
        <f t="shared" si="212"/>
        <v>0.15618984344700507</v>
      </c>
      <c r="R624" s="1">
        <f t="shared" si="213"/>
        <v>-2.6412225124413356E-2</v>
      </c>
      <c r="S624" s="1">
        <f t="shared" si="214"/>
        <v>0.48955332542424357</v>
      </c>
      <c r="T624" s="1">
        <f t="shared" si="215"/>
        <v>-0.43803196479610673</v>
      </c>
      <c r="U624" s="1">
        <f t="shared" si="216"/>
        <v>-2.6332354333636361</v>
      </c>
      <c r="V624" s="1">
        <f t="shared" si="217"/>
        <v>-11.957218017916148</v>
      </c>
      <c r="Y624" s="20">
        <f>+$Z$20*SIGN(SOI!A623)*(ABS(SOI!A623))^$Y$2</f>
        <v>0.32310981912808551</v>
      </c>
      <c r="Z624" s="20">
        <f t="shared" si="220"/>
        <v>0.3606656775991382</v>
      </c>
      <c r="AA624" s="19">
        <f>+SIN((AVERAGE(H620:H631)+AVERAGE(H624:H627)/4)*($AA$19+AA623*$AA$18*AVERAGE(G620:G631))*$Y$20+$AA$17) - SIN($AA$17)</f>
        <v>0.62603922620486974</v>
      </c>
      <c r="AB624" s="19">
        <f>+SIN((AVERAGE(H620:H631)+AVERAGE(H624:H627)*$AB$1)*($AA$19+AB623*$AA$18*AVERAGE(G620:G631))*$Y$20+$AA$17) - SIN($AA$17)+$AB$2</f>
        <v>0.63916543563620842</v>
      </c>
      <c r="AC624">
        <f t="shared" si="219"/>
        <v>0.36119999999999636</v>
      </c>
      <c r="AD624">
        <f t="shared" si="218"/>
        <v>0.26537354860573154</v>
      </c>
      <c r="AE624">
        <v>1</v>
      </c>
    </row>
    <row r="625" spans="1:31" x14ac:dyDescent="0.25">
      <c r="A625">
        <v>50.250000000000334</v>
      </c>
      <c r="B625" s="2">
        <v>1930.2499999999543</v>
      </c>
      <c r="C625">
        <f>+D625+($D$2+E625+F625)*SOI!A624*IF(B625&gt;$C$18, IF(B625&lt;$C$19,-1,1),1)</f>
        <v>6.6859983991855492</v>
      </c>
      <c r="D625">
        <f>+$D$3*((1-$D$5)*SOI!D624+$D$5*SOI!D623) +   $D$4*((1-$D$5)*SOI!E624+$D$5*SOI!E623)</f>
        <v>0</v>
      </c>
      <c r="E625">
        <f t="shared" si="200"/>
        <v>16.259671278443697</v>
      </c>
      <c r="F625">
        <f t="shared" si="207"/>
        <v>4.7641890301546086E-2</v>
      </c>
      <c r="G625">
        <f t="shared" si="208"/>
        <v>16.307313168745242</v>
      </c>
      <c r="H625" s="21">
        <f t="shared" si="209"/>
        <v>-0.35376349043631011</v>
      </c>
      <c r="I625" s="37">
        <f t="shared" si="201"/>
        <v>-12.192903288243423</v>
      </c>
      <c r="J625" s="1">
        <f t="shared" si="210"/>
        <v>-1.8083535918359126</v>
      </c>
      <c r="K625" s="1">
        <f t="shared" si="211"/>
        <v>6.8899642434469078E-3</v>
      </c>
      <c r="L625" s="1">
        <f t="shared" si="202"/>
        <v>2.2008825003378401E-2</v>
      </c>
      <c r="M625" s="1">
        <f t="shared" si="203"/>
        <v>-1.0418029931140951</v>
      </c>
      <c r="N625" s="1">
        <f t="shared" si="204"/>
        <v>-1.3648288029344695E-2</v>
      </c>
      <c r="O625" s="1">
        <f t="shared" si="205"/>
        <v>0.35055135351105926</v>
      </c>
      <c r="P625" s="1">
        <f t="shared" si="206"/>
        <v>-2.400311326888745E-2</v>
      </c>
      <c r="Q625" s="1">
        <f t="shared" si="212"/>
        <v>7.1158113141169014E-3</v>
      </c>
      <c r="R625" s="1">
        <f t="shared" si="213"/>
        <v>2.5910042638891559E-2</v>
      </c>
      <c r="S625" s="1">
        <f t="shared" si="214"/>
        <v>0.14241403635836514</v>
      </c>
      <c r="T625" s="1">
        <f t="shared" si="215"/>
        <v>8.1063645974732215E-2</v>
      </c>
      <c r="U625" s="1">
        <f t="shared" si="216"/>
        <v>-3.2342023065005412</v>
      </c>
      <c r="V625" s="1">
        <f t="shared" si="217"/>
        <v>-9.2146198672920423E-3</v>
      </c>
      <c r="Y625" s="20">
        <f>+$Z$20*SIGN(SOI!A624)*(ABS(SOI!A624))^$Y$2</f>
        <v>0.38418739489625303</v>
      </c>
      <c r="Z625" s="20">
        <f t="shared" si="220"/>
        <v>0.19576576031661763</v>
      </c>
      <c r="AA625" s="19">
        <f>+SIN((AVERAGE(H621:H632)+AVERAGE(H625:H628)/4)*($AA$19+AA624*$AA$18*AVERAGE(G621:G632))*$Y$20+$AA$17) - SIN($AA$17)</f>
        <v>0.18726897612778443</v>
      </c>
      <c r="AB625" s="19">
        <f>+SIN((AVERAGE(H621:H632)+AVERAGE(H625:H628)*$AB$1)*($AA$19+AB624*$AA$18*AVERAGE(G621:G632))*$Y$20+$AA$17) - SIN($AA$17)+$AB$2</f>
        <v>0.20188653123944295</v>
      </c>
      <c r="AC625">
        <f t="shared" si="219"/>
        <v>0.36179999999999635</v>
      </c>
      <c r="AD625">
        <f t="shared" si="218"/>
        <v>8.4967841888332063E-3</v>
      </c>
      <c r="AE625">
        <v>1</v>
      </c>
    </row>
    <row r="626" spans="1:31" x14ac:dyDescent="0.25">
      <c r="A626">
        <v>50.33333333333367</v>
      </c>
      <c r="B626" s="2">
        <v>1930.3333333332876</v>
      </c>
      <c r="C626">
        <f>+D626+($D$2+E626+F626)*SOI!A625*IF(B626&gt;$C$18, IF(B626&lt;$C$19,-1,1),1)</f>
        <v>0.12754554530797657</v>
      </c>
      <c r="D626">
        <f>+$D$3*((1-$D$5)*SOI!D625+$D$5*SOI!D624) +   $D$4*((1-$D$5)*SOI!E625+$D$5*SOI!E624)</f>
        <v>0</v>
      </c>
      <c r="E626">
        <f t="shared" si="200"/>
        <v>-2.0891291756040999</v>
      </c>
      <c r="F626">
        <f t="shared" si="207"/>
        <v>-1.0995094570953143</v>
      </c>
      <c r="G626">
        <f t="shared" si="208"/>
        <v>-3.1886386326994143</v>
      </c>
      <c r="H626" s="21">
        <f t="shared" si="209"/>
        <v>0.15155008552400406</v>
      </c>
      <c r="I626" s="37">
        <f t="shared" si="201"/>
        <v>3.2862888015991123</v>
      </c>
      <c r="J626" s="1">
        <f t="shared" si="210"/>
        <v>-16.537307013183607</v>
      </c>
      <c r="K626" s="1">
        <f t="shared" si="211"/>
        <v>-8.802718585224719</v>
      </c>
      <c r="L626" s="1">
        <f t="shared" si="202"/>
        <v>-0.7417861263204294</v>
      </c>
      <c r="M626" s="1">
        <f t="shared" si="203"/>
        <v>35.348292414494665</v>
      </c>
      <c r="N626" s="1">
        <f t="shared" si="204"/>
        <v>-0.12521232451019915</v>
      </c>
      <c r="O626" s="1">
        <f t="shared" si="205"/>
        <v>-0.93701708577586629</v>
      </c>
      <c r="P626" s="1">
        <f t="shared" si="206"/>
        <v>0.34040012720711216</v>
      </c>
      <c r="Q626" s="1">
        <f t="shared" si="212"/>
        <v>-2.2150123945200488</v>
      </c>
      <c r="R626" s="1">
        <f t="shared" si="213"/>
        <v>2.1737943850792982</v>
      </c>
      <c r="S626" s="1">
        <f t="shared" si="214"/>
        <v>-0.35214399942902652</v>
      </c>
      <c r="T626" s="1">
        <f t="shared" si="215"/>
        <v>7.3030427655681684</v>
      </c>
      <c r="U626" s="1">
        <f t="shared" si="216"/>
        <v>-12.361976666213938</v>
      </c>
      <c r="V626" s="1">
        <f t="shared" si="217"/>
        <v>1.1988599774296815</v>
      </c>
      <c r="Y626" s="20">
        <f>+$Z$20*SIGN(SOI!A625)*(ABS(SOI!A625))^$Y$2</f>
        <v>-0.1199999330744856</v>
      </c>
      <c r="Z626" s="20">
        <f t="shared" si="220"/>
        <v>0.19198551215214765</v>
      </c>
      <c r="AA626" s="19">
        <f>+SIN((AVERAGE(H622:H633)+AVERAGE(H626:H629)/4)*($AA$19+AA625*$AA$18*AVERAGE(G622:G633))*$Y$20+$AA$17) - SIN($AA$17)</f>
        <v>0.43141787483416999</v>
      </c>
      <c r="AB626" s="19">
        <f>+SIN((AVERAGE(H622:H633)+AVERAGE(H626:H629)*$AB$1)*($AA$19+AB625*$AA$18*AVERAGE(G622:G633))*$Y$20+$AA$17) - SIN($AA$17)+$AB$2</f>
        <v>0.42877910202979125</v>
      </c>
      <c r="AC626">
        <f t="shared" si="219"/>
        <v>0.36239999999999634</v>
      </c>
      <c r="AD626">
        <f t="shared" si="218"/>
        <v>0.23943236268202234</v>
      </c>
      <c r="AE626">
        <v>1</v>
      </c>
    </row>
    <row r="627" spans="1:31" x14ac:dyDescent="0.25">
      <c r="A627">
        <v>50.416666666667005</v>
      </c>
      <c r="B627" s="2">
        <v>1930.4166666666208</v>
      </c>
      <c r="C627">
        <f>+D627+($D$2+E627+F627)*SOI!A626*IF(B627&gt;$C$18, IF(B627&lt;$C$19,-1,1),1)</f>
        <v>1.4816285116543786</v>
      </c>
      <c r="D627">
        <f>+$D$3*((1-$D$5)*SOI!D626+$D$5*SOI!D625) +   $D$4*((1-$D$5)*SOI!E626+$D$5*SOI!E625)</f>
        <v>0</v>
      </c>
      <c r="E627">
        <f t="shared" si="200"/>
        <v>5.5135221543812722</v>
      </c>
      <c r="F627">
        <f t="shared" si="207"/>
        <v>-2.6009148253944736E-2</v>
      </c>
      <c r="G627">
        <f t="shared" si="208"/>
        <v>5.4875130061273278</v>
      </c>
      <c r="H627" s="21">
        <f t="shared" si="209"/>
        <v>3.5006801805000515E-3</v>
      </c>
      <c r="I627" s="37">
        <f t="shared" si="201"/>
        <v>-5.8768951598620465</v>
      </c>
      <c r="J627" s="1">
        <f t="shared" si="210"/>
        <v>0.63375763711426947</v>
      </c>
      <c r="K627" s="1">
        <f t="shared" si="211"/>
        <v>8.8814268231753772E-4</v>
      </c>
      <c r="L627" s="1">
        <f t="shared" si="202"/>
        <v>-7.6381026431977059E-3</v>
      </c>
      <c r="M627" s="1">
        <f t="shared" si="203"/>
        <v>0.75750349231268688</v>
      </c>
      <c r="N627" s="1">
        <f t="shared" si="204"/>
        <v>-2.1525606081910557E-2</v>
      </c>
      <c r="O627" s="1">
        <f t="shared" si="205"/>
        <v>4.9592182680754116</v>
      </c>
      <c r="P627" s="1">
        <f t="shared" si="206"/>
        <v>6.302068806068417E-4</v>
      </c>
      <c r="Q627" s="1">
        <f t="shared" si="212"/>
        <v>-8.1601975272214376E-3</v>
      </c>
      <c r="R627" s="1">
        <f t="shared" si="213"/>
        <v>-1.4321390597181842E-2</v>
      </c>
      <c r="S627" s="1">
        <f t="shared" si="214"/>
        <v>0.10826069705143852</v>
      </c>
      <c r="T627" s="1">
        <f t="shared" si="215"/>
        <v>-0.39799383132057298</v>
      </c>
      <c r="U627" s="1">
        <f t="shared" si="216"/>
        <v>4.0928286474902612E-2</v>
      </c>
      <c r="V627" s="1">
        <f t="shared" si="217"/>
        <v>3.8156646549967576E-4</v>
      </c>
      <c r="Y627" s="20">
        <f>+$Z$20*SIGN(SOI!A626)*(ABS(SOI!A626))^$Y$2</f>
        <v>0.31176907463467551</v>
      </c>
      <c r="Z627" s="20">
        <f t="shared" si="220"/>
        <v>0.22392303481470832</v>
      </c>
      <c r="AA627" s="19">
        <f>+SIN((AVERAGE(H623:H634)+AVERAGE(H627:H630)/4)*($AA$19+AA626*$AA$18*AVERAGE(G623:G634))*$Y$20+$AA$17) - SIN($AA$17)</f>
        <v>0.60134683904298036</v>
      </c>
      <c r="AB627" s="19">
        <f>+SIN((AVERAGE(H623:H634)+AVERAGE(H627:H630)*$AB$1)*($AA$19+AB626*$AA$18*AVERAGE(G623:G634))*$Y$20+$AA$17) - SIN($AA$17)+$AB$2</f>
        <v>0.60622334412647061</v>
      </c>
      <c r="AC627">
        <f t="shared" si="219"/>
        <v>0.36299999999999633</v>
      </c>
      <c r="AD627">
        <f t="shared" si="218"/>
        <v>0.37742380422827204</v>
      </c>
      <c r="AE627">
        <v>1</v>
      </c>
    </row>
    <row r="628" spans="1:31" x14ac:dyDescent="0.25">
      <c r="A628">
        <v>50.500000000000341</v>
      </c>
      <c r="B628" s="2">
        <v>1930.4999999999541</v>
      </c>
      <c r="C628">
        <f>+D628+($D$2+E628+F628)*SOI!A627*IF(B628&gt;$C$18, IF(B628&lt;$C$19,-1,1),1)</f>
        <v>-8.0546609373432396</v>
      </c>
      <c r="D628">
        <f>+$D$3*((1-$D$5)*SOI!D627+$D$5*SOI!D626) +   $D$4*((1-$D$5)*SOI!E627+$D$5*SOI!E626)</f>
        <v>0</v>
      </c>
      <c r="E628">
        <f t="shared" si="200"/>
        <v>-12.468834602522257</v>
      </c>
      <c r="F628">
        <f t="shared" si="207"/>
        <v>-0.11657311207655519</v>
      </c>
      <c r="G628">
        <f t="shared" si="208"/>
        <v>-12.585407714598812</v>
      </c>
      <c r="H628" s="21">
        <f t="shared" si="209"/>
        <v>-0.1225374035257262</v>
      </c>
      <c r="I628" s="37">
        <f t="shared" si="201"/>
        <v>4.2097463654287477</v>
      </c>
      <c r="J628" s="1">
        <f t="shared" si="210"/>
        <v>-1.1442819453900892</v>
      </c>
      <c r="K628" s="1">
        <f t="shared" si="211"/>
        <v>-1.2963479107959809E-6</v>
      </c>
      <c r="L628" s="1">
        <f t="shared" si="202"/>
        <v>-3.0167162238252726E-7</v>
      </c>
      <c r="M628" s="1">
        <f t="shared" si="203"/>
        <v>1.9093541601103685</v>
      </c>
      <c r="N628" s="1">
        <f t="shared" si="204"/>
        <v>-8.934914337330728E-2</v>
      </c>
      <c r="O628" s="1">
        <f t="shared" si="205"/>
        <v>-10.226698610139325</v>
      </c>
      <c r="P628" s="1">
        <f t="shared" si="206"/>
        <v>1.129407761906028E-2</v>
      </c>
      <c r="Q628" s="1">
        <f t="shared" si="212"/>
        <v>-8.5376339106720323E-2</v>
      </c>
      <c r="R628" s="1">
        <f t="shared" si="213"/>
        <v>0.10733220072820326</v>
      </c>
      <c r="S628" s="1">
        <f t="shared" si="214"/>
        <v>-0.3218946889052961</v>
      </c>
      <c r="T628" s="1">
        <f t="shared" si="215"/>
        <v>3.2415113262770657E-5</v>
      </c>
      <c r="U628" s="1">
        <f t="shared" si="216"/>
        <v>-0.5254110202411999</v>
      </c>
      <c r="V628" s="1">
        <f t="shared" si="217"/>
        <v>2.8383949889518197E-2</v>
      </c>
      <c r="Y628" s="20">
        <f>+$Z$20*SIGN(SOI!A627)*(ABS(SOI!A627))^$Y$2</f>
        <v>0.47999996288393498</v>
      </c>
      <c r="Z628" s="20">
        <f t="shared" si="220"/>
        <v>0.42884722651048862</v>
      </c>
      <c r="AA628" s="19">
        <f>+SIN((AVERAGE(H624:H635)+AVERAGE(H628:H631)/4)*($AA$19+AA627*$AA$18*AVERAGE(G624:G635))*$Y$20+$AA$17) - SIN($AA$17)</f>
        <v>0.58623314497704726</v>
      </c>
      <c r="AB628" s="19">
        <f>+SIN((AVERAGE(H624:H635)+AVERAGE(H628:H631)*$AB$1)*($AA$19+AB627*$AA$18*AVERAGE(G624:G635))*$Y$20+$AA$17) - SIN($AA$17)+$AB$2</f>
        <v>0.582805487532424</v>
      </c>
      <c r="AC628">
        <f t="shared" si="219"/>
        <v>0.36359999999999632</v>
      </c>
      <c r="AD628">
        <f t="shared" si="218"/>
        <v>0.15738591846655864</v>
      </c>
      <c r="AE628">
        <v>1</v>
      </c>
    </row>
    <row r="629" spans="1:31" x14ac:dyDescent="0.25">
      <c r="A629">
        <v>50.583333333333677</v>
      </c>
      <c r="B629" s="2">
        <v>1930.5833333332873</v>
      </c>
      <c r="C629">
        <f>+D629+($D$2+E629+F629)*SOI!A628*IF(B629&gt;$C$18, IF(B629&lt;$C$19,-1,1),1)</f>
        <v>-2.4661422998486615</v>
      </c>
      <c r="D629">
        <f>+$D$3*((1-$D$5)*SOI!D628+$D$5*SOI!D627) +   $D$4*((1-$D$5)*SOI!E628+$D$5*SOI!E627)</f>
        <v>0</v>
      </c>
      <c r="E629">
        <f t="shared" si="200"/>
        <v>-3.6480552380807936</v>
      </c>
      <c r="F629">
        <f t="shared" si="207"/>
        <v>2.137538536217376E-2</v>
      </c>
      <c r="G629">
        <f t="shared" si="208"/>
        <v>-3.6266798527186199</v>
      </c>
      <c r="H629" s="21">
        <f t="shared" si="209"/>
        <v>-5.6469021664647664E-2</v>
      </c>
      <c r="I629" s="37">
        <f t="shared" si="201"/>
        <v>-2.0888892568638511</v>
      </c>
      <c r="J629" s="1">
        <f t="shared" si="210"/>
        <v>3.0909620928107676E-2</v>
      </c>
      <c r="K629" s="1">
        <f t="shared" si="211"/>
        <v>-1.3106103571873197E-3</v>
      </c>
      <c r="L629" s="1">
        <f t="shared" si="202"/>
        <v>6.3045984629401973E-3</v>
      </c>
      <c r="M629" s="1">
        <f t="shared" si="203"/>
        <v>0.10394117917434793</v>
      </c>
      <c r="N629" s="1">
        <f t="shared" si="204"/>
        <v>1.7224739491117753E-2</v>
      </c>
      <c r="O629" s="1">
        <f t="shared" si="205"/>
        <v>-0.60395998451328092</v>
      </c>
      <c r="P629" s="1">
        <f t="shared" si="206"/>
        <v>-9.2513925827649047E-3</v>
      </c>
      <c r="Q629" s="1">
        <f t="shared" si="212"/>
        <v>8.9598542570764272E-4</v>
      </c>
      <c r="R629" s="1">
        <f t="shared" si="213"/>
        <v>5.5892422938137276E-4</v>
      </c>
      <c r="S629" s="1">
        <f t="shared" si="214"/>
        <v>-3.0791834652307472E-2</v>
      </c>
      <c r="T629" s="1">
        <f t="shared" si="215"/>
        <v>-4.0007666791555117E-2</v>
      </c>
      <c r="U629" s="1">
        <f t="shared" si="216"/>
        <v>-0.21355758736980879</v>
      </c>
      <c r="V629" s="1">
        <f t="shared" si="217"/>
        <v>4.482202186769901E-3</v>
      </c>
      <c r="Y629" s="20">
        <f>+$Z$20*SIGN(SOI!A628)*(ABS(SOI!A628))^$Y$2</f>
        <v>0.49477264201285531</v>
      </c>
      <c r="Z629" s="20">
        <f t="shared" si="220"/>
        <v>0.55119838129010579</v>
      </c>
      <c r="AA629" s="19">
        <f>+SIN((AVERAGE(H625:H636)+AVERAGE(H629:H632)/4)*($AA$19+AA628*$AA$18*AVERAGE(G625:G636))*$Y$20+$AA$17) - SIN($AA$17)</f>
        <v>0.69168654638134552</v>
      </c>
      <c r="AB629" s="19">
        <f>+SIN((AVERAGE(H625:H636)+AVERAGE(H629:H632)*$AB$1)*($AA$19+AB628*$AA$18*AVERAGE(G625:G636))*$Y$20+$AA$17) - SIN($AA$17)+$AB$2</f>
        <v>0.59272485431403799</v>
      </c>
      <c r="AC629">
        <f t="shared" si="219"/>
        <v>0.3641999999999963</v>
      </c>
      <c r="AD629">
        <f t="shared" si="218"/>
        <v>0.14048816509123974</v>
      </c>
      <c r="AE629">
        <v>1</v>
      </c>
    </row>
    <row r="630" spans="1:31" x14ac:dyDescent="0.25">
      <c r="A630">
        <v>50.666666666667012</v>
      </c>
      <c r="B630" s="2">
        <v>1930.6666666666206</v>
      </c>
      <c r="C630">
        <f>+D630+($D$2+E630+F630)*SOI!A629*IF(B630&gt;$C$18, IF(B630&lt;$C$19,-1,1),1)</f>
        <v>-31.471719985715737</v>
      </c>
      <c r="D630">
        <f>+$D$3*((1-$D$5)*SOI!D629+$D$5*SOI!D628) +   $D$4*((1-$D$5)*SOI!E629+$D$5*SOI!E628)</f>
        <v>0</v>
      </c>
      <c r="E630">
        <f t="shared" si="200"/>
        <v>-23.521661676029609</v>
      </c>
      <c r="F630">
        <f t="shared" si="207"/>
        <v>-1.0656195628108096</v>
      </c>
      <c r="G630">
        <f t="shared" si="208"/>
        <v>-24.587281238840418</v>
      </c>
      <c r="H630" s="21">
        <f t="shared" si="209"/>
        <v>0.35476574668018684</v>
      </c>
      <c r="I630" s="37">
        <f t="shared" si="201"/>
        <v>-28.425867342767475</v>
      </c>
      <c r="J630" s="1">
        <f t="shared" si="210"/>
        <v>-103.98518083201266</v>
      </c>
      <c r="K630" s="1">
        <f t="shared" si="211"/>
        <v>-29.391563113757133</v>
      </c>
      <c r="L630" s="1">
        <f t="shared" si="202"/>
        <v>-0.72267065574533507</v>
      </c>
      <c r="M630" s="1">
        <f t="shared" si="203"/>
        <v>-25.696093463462027</v>
      </c>
      <c r="N630" s="1">
        <f t="shared" si="204"/>
        <v>-0.13273248215386013</v>
      </c>
      <c r="O630" s="1">
        <f t="shared" si="205"/>
        <v>-2.0100020547454416</v>
      </c>
      <c r="P630" s="1">
        <f t="shared" si="206"/>
        <v>0.54385718911105574</v>
      </c>
      <c r="Q630" s="1">
        <f t="shared" si="212"/>
        <v>1.7068877551108621</v>
      </c>
      <c r="R630" s="1">
        <f t="shared" si="213"/>
        <v>14.48956217553746</v>
      </c>
      <c r="S630" s="1">
        <f t="shared" si="214"/>
        <v>3.2289284997828545</v>
      </c>
      <c r="T630" s="1">
        <f t="shared" si="215"/>
        <v>15.262108940452487</v>
      </c>
      <c r="U630" s="1">
        <f t="shared" si="216"/>
        <v>170.84059589048474</v>
      </c>
      <c r="V630" s="1">
        <f t="shared" si="217"/>
        <v>2.0304568281738264</v>
      </c>
      <c r="Y630" s="20">
        <f>+$Z$20*SIGN(SOI!A629)*(ABS(SOI!A629))^$Y$2</f>
        <v>0.67882253897352707</v>
      </c>
      <c r="Z630" s="20">
        <f t="shared" si="220"/>
        <v>0.60473996355065507</v>
      </c>
      <c r="AA630" s="19">
        <f>+SIN((AVERAGE(H626:H637)+AVERAGE(H630:H633)/4)*($AA$19+AA629*$AA$18*AVERAGE(G626:G637))*$Y$20+$AA$17) - SIN($AA$17)</f>
        <v>0.70486324756421981</v>
      </c>
      <c r="AB630" s="19">
        <f>+SIN((AVERAGE(H626:H637)+AVERAGE(H630:H633)*$AB$1)*($AA$19+AB629*$AA$18*AVERAGE(G626:G637))*$Y$20+$AA$17) - SIN($AA$17)+$AB$2</f>
        <v>0.60119017946755848</v>
      </c>
      <c r="AC630">
        <f t="shared" si="219"/>
        <v>0.36479999999999629</v>
      </c>
      <c r="AD630">
        <f t="shared" si="218"/>
        <v>0.10012328401356474</v>
      </c>
      <c r="AE630">
        <v>1</v>
      </c>
    </row>
    <row r="631" spans="1:31" x14ac:dyDescent="0.25">
      <c r="A631">
        <v>50.750000000000348</v>
      </c>
      <c r="B631" s="2">
        <v>1930.7499999999538</v>
      </c>
      <c r="C631">
        <f>+D631+($D$2+E631+F631)*SOI!A630*IF(B631&gt;$C$18, IF(B631&lt;$C$19,-1,1),1)</f>
        <v>-7.544311265456721</v>
      </c>
      <c r="D631">
        <f>+$D$3*((1-$D$5)*SOI!D630+$D$5*SOI!D629) +   $D$4*((1-$D$5)*SOI!E630+$D$5*SOI!E629)</f>
        <v>0</v>
      </c>
      <c r="E631">
        <f t="shared" si="200"/>
        <v>-6.563712560937816</v>
      </c>
      <c r="F631">
        <f t="shared" si="207"/>
        <v>-5.4104338585624356E-2</v>
      </c>
      <c r="G631">
        <f t="shared" si="208"/>
        <v>-6.6178168995234401</v>
      </c>
      <c r="H631" s="21">
        <f t="shared" si="209"/>
        <v>-0.2837765995564881</v>
      </c>
      <c r="I631" s="37">
        <f t="shared" si="201"/>
        <v>-7.6613975688398783</v>
      </c>
      <c r="J631" s="1">
        <f t="shared" si="210"/>
        <v>-1.993481035358871</v>
      </c>
      <c r="K631" s="1">
        <f t="shared" si="211"/>
        <v>-5.0889412610417316E-2</v>
      </c>
      <c r="L631" s="1">
        <f t="shared" si="202"/>
        <v>-2.3685146345463856E-2</v>
      </c>
      <c r="M631" s="1">
        <f t="shared" si="203"/>
        <v>-1.8277360828486657</v>
      </c>
      <c r="N631" s="1">
        <f t="shared" si="204"/>
        <v>2.1949940489184524E-2</v>
      </c>
      <c r="O631" s="1">
        <f t="shared" si="205"/>
        <v>-4.6572408990755116</v>
      </c>
      <c r="P631" s="1">
        <f t="shared" si="206"/>
        <v>1.2400002562605667E-2</v>
      </c>
      <c r="Q631" s="1">
        <f t="shared" si="212"/>
        <v>-2.0077400230146255E-2</v>
      </c>
      <c r="R631" s="1">
        <f t="shared" si="213"/>
        <v>-4.593588109472288E-2</v>
      </c>
      <c r="S631" s="1">
        <f t="shared" si="214"/>
        <v>-0.14391591857407873</v>
      </c>
      <c r="T631" s="1">
        <f t="shared" si="215"/>
        <v>1.1589972422540562</v>
      </c>
      <c r="U631" s="1">
        <f t="shared" si="216"/>
        <v>1.049837915086909</v>
      </c>
      <c r="V631" s="1">
        <f t="shared" si="217"/>
        <v>-7.6557332394055636E-3</v>
      </c>
      <c r="Y631" s="20">
        <f>+$Z$20*SIGN(SOI!A630)*(ABS(SOI!A630))^$Y$2</f>
        <v>0.64062470966558271</v>
      </c>
      <c r="Z631" s="20">
        <f t="shared" si="220"/>
        <v>0.70739753974428954</v>
      </c>
      <c r="AA631" s="19">
        <f>+SIN((AVERAGE(H627:H638)+AVERAGE(H631:H634)/4)*($AA$19+AA630*$AA$18*AVERAGE(G627:G638))*$Y$20+$AA$17) - SIN($AA$17)</f>
        <v>0.70654087126184728</v>
      </c>
      <c r="AB631" s="19">
        <f>+SIN((AVERAGE(H627:H638)+AVERAGE(H631:H634)*$AB$1)*($AA$19+AB630*$AA$18*AVERAGE(G627:G638))*$Y$20+$AA$17) - SIN($AA$17)+$AB$2</f>
        <v>0.60483067637231591</v>
      </c>
      <c r="AC631">
        <f t="shared" si="219"/>
        <v>0.36539999999999628</v>
      </c>
      <c r="AD631">
        <f t="shared" si="218"/>
        <v>8.5666848244225768E-4</v>
      </c>
      <c r="AE631">
        <v>1</v>
      </c>
    </row>
    <row r="632" spans="1:31" x14ac:dyDescent="0.25">
      <c r="A632">
        <v>50.833333333333684</v>
      </c>
      <c r="B632" s="2">
        <v>1930.8333333332871</v>
      </c>
      <c r="C632">
        <f>+D632+($D$2+E632+F632)*SOI!A631*IF(B632&gt;$C$18, IF(B632&lt;$C$19,-1,1),1)</f>
        <v>-75.895181240301625</v>
      </c>
      <c r="D632">
        <f>+$D$3*((1-$D$5)*SOI!D631+$D$5*SOI!D630) +   $D$4*((1-$D$5)*SOI!E631+$D$5*SOI!E630)</f>
        <v>0</v>
      </c>
      <c r="E632">
        <f t="shared" si="200"/>
        <v>-41.416027392889923</v>
      </c>
      <c r="F632">
        <f t="shared" si="207"/>
        <v>-0.98351519945734878</v>
      </c>
      <c r="G632">
        <f t="shared" si="208"/>
        <v>-42.399542592347274</v>
      </c>
      <c r="H632" s="21">
        <f t="shared" si="209"/>
        <v>-5.3845496290692552</v>
      </c>
      <c r="I632" s="37">
        <f t="shared" si="201"/>
        <v>-22.166680896858502</v>
      </c>
      <c r="J632" s="1">
        <f t="shared" si="210"/>
        <v>-88.284738183941784</v>
      </c>
      <c r="K632" s="1">
        <f t="shared" si="211"/>
        <v>-6.5506119838674173E-2</v>
      </c>
      <c r="L632" s="1">
        <f t="shared" si="202"/>
        <v>-1.8295547289962841E-2</v>
      </c>
      <c r="M632" s="1">
        <f t="shared" si="203"/>
        <v>-27.976561821046673</v>
      </c>
      <c r="N632" s="1">
        <f t="shared" si="204"/>
        <v>0.7886638805359617</v>
      </c>
      <c r="O632" s="1">
        <f t="shared" si="205"/>
        <v>-40.772985952298555</v>
      </c>
      <c r="P632" s="1">
        <f t="shared" si="206"/>
        <v>2.3602774893800404E-3</v>
      </c>
      <c r="Q632" s="1">
        <f t="shared" si="212"/>
        <v>-11.041979482139281</v>
      </c>
      <c r="R632" s="1">
        <f t="shared" si="213"/>
        <v>-73.094412565845076</v>
      </c>
      <c r="S632" s="1">
        <f t="shared" si="214"/>
        <v>-14.960982263400565</v>
      </c>
      <c r="T632" s="1">
        <f t="shared" si="215"/>
        <v>7.8378247818416167</v>
      </c>
      <c r="U632" s="1">
        <f t="shared" si="216"/>
        <v>0.57817087782550058</v>
      </c>
      <c r="V632" s="1">
        <f t="shared" si="217"/>
        <v>-5.2358438496130338E-2</v>
      </c>
      <c r="Y632" s="20">
        <f>+$Z$20*SIGN(SOI!A631)*(ABS(SOI!A631))^$Y$2</f>
        <v>0.80274537059375883</v>
      </c>
      <c r="Z632" s="20">
        <f t="shared" si="220"/>
        <v>0.71861021596514363</v>
      </c>
      <c r="AA632" s="19">
        <f>+SIN((AVERAGE(H628:H639)+AVERAGE(H632:H635)/4)*($AA$19+AA631*$AA$18*AVERAGE(G628:G639))*$Y$20+$AA$17) - SIN($AA$17)</f>
        <v>0.71076891988783886</v>
      </c>
      <c r="AB632" s="19">
        <f>+SIN((AVERAGE(H628:H639)+AVERAGE(H632:H635)*$AB$1)*($AA$19+AB631*$AA$18*AVERAGE(G628:G639))*$Y$20+$AA$17) - SIN($AA$17)+$AB$2</f>
        <v>0.60717233062013776</v>
      </c>
      <c r="AC632">
        <f t="shared" si="219"/>
        <v>0.36599999999999627</v>
      </c>
      <c r="AD632">
        <f t="shared" si="218"/>
        <v>7.8412960773047713E-3</v>
      </c>
      <c r="AE632">
        <v>1</v>
      </c>
    </row>
    <row r="633" spans="1:31" x14ac:dyDescent="0.25">
      <c r="A633">
        <v>50.91666666666702</v>
      </c>
      <c r="B633" s="2">
        <v>1930.9166666666204</v>
      </c>
      <c r="C633">
        <f>+D633+($D$2+E633+F633)*SOI!A632*IF(B633&gt;$C$18, IF(B633&lt;$C$19,-1,1),1)</f>
        <v>685.49623288481939</v>
      </c>
      <c r="D633">
        <f>+$D$3*((1-$D$5)*SOI!D632+$D$5*SOI!D631) +   $D$4*((1-$D$5)*SOI!E632+$D$5*SOI!E631)</f>
        <v>0</v>
      </c>
      <c r="E633">
        <f t="shared" si="200"/>
        <v>486.38948120122228</v>
      </c>
      <c r="F633">
        <f t="shared" si="207"/>
        <v>-0.22194014815883678</v>
      </c>
      <c r="G633">
        <f t="shared" si="208"/>
        <v>486.16754105306342</v>
      </c>
      <c r="H633" s="21">
        <f t="shared" si="209"/>
        <v>-1.7700713099548508</v>
      </c>
      <c r="I633" s="37">
        <f t="shared" si="201"/>
        <v>-187.04649703438511</v>
      </c>
      <c r="J633" s="1">
        <f t="shared" si="210"/>
        <v>-38.585589966006729</v>
      </c>
      <c r="K633" s="1">
        <f t="shared" si="211"/>
        <v>5.8072526847077688</v>
      </c>
      <c r="L633" s="1">
        <f t="shared" si="202"/>
        <v>-1.6444628953861042E-2</v>
      </c>
      <c r="M633" s="1">
        <f t="shared" si="203"/>
        <v>-1.4490552425761478</v>
      </c>
      <c r="N633" s="1">
        <f t="shared" si="204"/>
        <v>0.6460924349154602</v>
      </c>
      <c r="O633" s="1">
        <f t="shared" si="205"/>
        <v>198.44650581672872</v>
      </c>
      <c r="P633" s="1">
        <f t="shared" si="206"/>
        <v>4.7830211390659308E-2</v>
      </c>
      <c r="Q633" s="1">
        <f t="shared" si="212"/>
        <v>-0.46853306176780662</v>
      </c>
      <c r="R633" s="1">
        <f t="shared" si="213"/>
        <v>-26.171366317904226</v>
      </c>
      <c r="S633" s="1">
        <f t="shared" si="214"/>
        <v>-103.42171197410687</v>
      </c>
      <c r="T633" s="1">
        <f t="shared" si="215"/>
        <v>-34.288237555357128</v>
      </c>
      <c r="U633" s="1">
        <f t="shared" si="216"/>
        <v>98.865406965820711</v>
      </c>
      <c r="V633" s="1">
        <f t="shared" si="217"/>
        <v>-0.8692178302479846</v>
      </c>
      <c r="Y633" s="20">
        <f>+$Z$20*SIGN(SOI!A632)*(ABS(SOI!A632))^$Y$2</f>
        <v>0.71246056763608934</v>
      </c>
      <c r="Z633" s="20">
        <f t="shared" si="220"/>
        <v>0.74919977525909853</v>
      </c>
      <c r="AA633" s="19">
        <f>+SIN((AVERAGE(H629:H640)+AVERAGE(H633:H636)/4)*($AA$19+AA632*$AA$18*AVERAGE(G629:G640))*$Y$20+$AA$17) - SIN($AA$17)</f>
        <v>0.64591932247271133</v>
      </c>
      <c r="AB633" s="19">
        <f>+SIN((AVERAGE(H629:H640)+AVERAGE(H633:H636)*$AB$1)*($AA$19+AB632*$AA$18*AVERAGE(G629:G640))*$Y$20+$AA$17) - SIN($AA$17)+$AB$2</f>
        <v>0.5743000316136091</v>
      </c>
      <c r="AC633">
        <f t="shared" si="219"/>
        <v>0.36659999999999626</v>
      </c>
      <c r="AD633">
        <f t="shared" si="218"/>
        <v>0.1032804527863872</v>
      </c>
      <c r="AE633">
        <v>1</v>
      </c>
    </row>
    <row r="634" spans="1:31" x14ac:dyDescent="0.25">
      <c r="A634">
        <v>51.000000000000355</v>
      </c>
      <c r="B634" s="2">
        <v>1930.9999999999536</v>
      </c>
      <c r="C634">
        <f>+D634+($D$2+E634+F634)*SOI!A633*IF(B634&gt;$C$18, IF(B634&lt;$C$19,-1,1),1)</f>
        <v>7.4076879487010574</v>
      </c>
      <c r="D634">
        <f>+$D$3*((1-$D$5)*SOI!D633+$D$5*SOI!D632) +   $D$4*((1-$D$5)*SOI!E633+$D$5*SOI!E632)</f>
        <v>0</v>
      </c>
      <c r="E634">
        <f t="shared" si="200"/>
        <v>0.52174827171195659</v>
      </c>
      <c r="F634">
        <f t="shared" si="207"/>
        <v>4.4498543784229811</v>
      </c>
      <c r="G634">
        <f t="shared" si="208"/>
        <v>4.9716026501349377</v>
      </c>
      <c r="H634" s="21">
        <f t="shared" si="209"/>
        <v>-3.2657798468833583</v>
      </c>
      <c r="I634" s="37">
        <f t="shared" si="201"/>
        <v>-3.0983850954687711</v>
      </c>
      <c r="J634" s="1">
        <f t="shared" si="210"/>
        <v>-19.049752043497726</v>
      </c>
      <c r="K634" s="1">
        <f t="shared" si="211"/>
        <v>0.30355066001826153</v>
      </c>
      <c r="L634" s="1">
        <f t="shared" si="202"/>
        <v>2.8391896006060136</v>
      </c>
      <c r="M634" s="1">
        <f t="shared" si="203"/>
        <v>-43.188021520494459</v>
      </c>
      <c r="N634" s="1">
        <f t="shared" si="204"/>
        <v>-1.6034461432651521</v>
      </c>
      <c r="O634" s="1">
        <f t="shared" si="205"/>
        <v>1.3540228624426649E-3</v>
      </c>
      <c r="P634" s="1">
        <f t="shared" si="206"/>
        <v>-2.1223152783923918</v>
      </c>
      <c r="Q634" s="1">
        <f t="shared" si="212"/>
        <v>34.655991636691745</v>
      </c>
      <c r="R634" s="1">
        <f t="shared" si="213"/>
        <v>32.066406959687185</v>
      </c>
      <c r="S634" s="1">
        <f t="shared" si="214"/>
        <v>4.2516475897560397</v>
      </c>
      <c r="T634" s="1">
        <f t="shared" si="215"/>
        <v>4.0392247650151661E-2</v>
      </c>
      <c r="U634" s="1">
        <f t="shared" si="216"/>
        <v>-72.667090890854979</v>
      </c>
      <c r="V634" s="1">
        <f t="shared" si="217"/>
        <v>-95.718514089466268</v>
      </c>
      <c r="Y634" s="20">
        <f>+$Z$20*SIGN(SOI!A633)*(ABS(SOI!A633))^$Y$2</f>
        <v>0.73239338754744721</v>
      </c>
      <c r="Z634" s="20">
        <f t="shared" si="220"/>
        <v>0.71226924835130878</v>
      </c>
      <c r="AA634" s="19">
        <f>+SIN((AVERAGE(H630:H641)+AVERAGE(H634:H637)/4)*($AA$19+AA633*$AA$18*AVERAGE(G630:G641))*$Y$20+$AA$17) - SIN($AA$17)</f>
        <v>0.61225223117469363</v>
      </c>
      <c r="AB634" s="19">
        <f>+SIN((AVERAGE(H630:H641)+AVERAGE(H634:H637)*$AB$1)*($AA$19+AB633*$AA$18*AVERAGE(G630:G641))*$Y$20+$AA$17) - SIN($AA$17)+$AB$2</f>
        <v>0.56593437242966727</v>
      </c>
      <c r="AC634">
        <f t="shared" si="219"/>
        <v>0.36719999999999625</v>
      </c>
      <c r="AD634">
        <f t="shared" si="218"/>
        <v>0.10001701717661515</v>
      </c>
      <c r="AE634">
        <v>1</v>
      </c>
    </row>
    <row r="635" spans="1:31" x14ac:dyDescent="0.25">
      <c r="A635">
        <v>51.083333333333691</v>
      </c>
      <c r="B635" s="2">
        <v>1931.0833333332869</v>
      </c>
      <c r="C635">
        <f>+D635+($D$2+E635+F635)*SOI!A634*IF(B635&gt;$C$18, IF(B635&lt;$C$19,-1,1),1)</f>
        <v>-37.549202496301582</v>
      </c>
      <c r="D635">
        <f>+$D$3*((1-$D$5)*SOI!D634+$D$5*SOI!D633) +   $D$4*((1-$D$5)*SOI!E634+$D$5*SOI!E633)</f>
        <v>0</v>
      </c>
      <c r="E635">
        <f t="shared" si="200"/>
        <v>-28.465519439263062</v>
      </c>
      <c r="F635">
        <f t="shared" si="207"/>
        <v>0.23303635933705863</v>
      </c>
      <c r="G635">
        <f t="shared" si="208"/>
        <v>-28.232483079926002</v>
      </c>
      <c r="H635" s="21">
        <f t="shared" si="209"/>
        <v>1.4507670556892274</v>
      </c>
      <c r="I635" s="37">
        <f t="shared" si="201"/>
        <v>34.723369904886198</v>
      </c>
      <c r="J635" s="1">
        <f t="shared" si="210"/>
        <v>30.395929725699524</v>
      </c>
      <c r="K635" s="1">
        <f t="shared" si="211"/>
        <v>-6.1012055474351232</v>
      </c>
      <c r="L635" s="1">
        <f t="shared" si="202"/>
        <v>0.11779047151014299</v>
      </c>
      <c r="M635" s="1">
        <f t="shared" si="203"/>
        <v>-6.1489780352878496</v>
      </c>
      <c r="N635" s="1">
        <f t="shared" si="204"/>
        <v>6.8290355109099268E-2</v>
      </c>
      <c r="O635" s="1">
        <f t="shared" si="205"/>
        <v>-12.39198835802301</v>
      </c>
      <c r="P635" s="1">
        <f t="shared" si="206"/>
        <v>-0.11234755141000673</v>
      </c>
      <c r="Q635" s="1">
        <f t="shared" si="212"/>
        <v>-0.21014688478547153</v>
      </c>
      <c r="R635" s="1">
        <f t="shared" si="213"/>
        <v>2.1791212622826297</v>
      </c>
      <c r="S635" s="1">
        <f t="shared" si="214"/>
        <v>2.029311540920987</v>
      </c>
      <c r="T635" s="1">
        <f t="shared" si="215"/>
        <v>-15.336589182731705</v>
      </c>
      <c r="U635" s="1">
        <f t="shared" si="216"/>
        <v>43.109993487478455</v>
      </c>
      <c r="V635" s="1">
        <f t="shared" si="217"/>
        <v>0.21580159624750667</v>
      </c>
      <c r="Y635" s="20">
        <f>+$Z$20*SIGN(SOI!A634)*(ABS(SOI!A634))^$Y$2</f>
        <v>0.6919537898703898</v>
      </c>
      <c r="Z635" s="20">
        <f t="shared" si="220"/>
        <v>0.69203800852697839</v>
      </c>
      <c r="AA635" s="19">
        <f>+SIN((AVERAGE(H631:H642)+AVERAGE(H635:H638)/4)*($AA$19+AA634*$AA$18*AVERAGE(G631:G642))*$Y$20+$AA$17) - SIN($AA$17)</f>
        <v>0.64181849581450212</v>
      </c>
      <c r="AB635" s="19">
        <f>+SIN((AVERAGE(H631:H642)+AVERAGE(H635:H638)*$AB$1)*($AA$19+AB634*$AA$18*AVERAGE(G631:G642))*$Y$20+$AA$17) - SIN($AA$17)+$AB$2</f>
        <v>0.67273126701835784</v>
      </c>
      <c r="AC635">
        <f t="shared" si="219"/>
        <v>0.36779999999999624</v>
      </c>
      <c r="AD635">
        <f t="shared" si="218"/>
        <v>5.0219512712476266E-2</v>
      </c>
      <c r="AE635">
        <v>1</v>
      </c>
    </row>
    <row r="636" spans="1:31" x14ac:dyDescent="0.25">
      <c r="A636">
        <v>51.166666666667027</v>
      </c>
      <c r="B636" s="2">
        <v>1931.1666666666201</v>
      </c>
      <c r="C636">
        <f>+D636+($D$2+E636+F636)*SOI!A635*IF(B636&gt;$C$18, IF(B636&lt;$C$19,-1,1),1)</f>
        <v>-11.488219073471582</v>
      </c>
      <c r="D636">
        <f>+$D$3*((1-$D$5)*SOI!D635+$D$5*SOI!D634) +   $D$4*((1-$D$5)*SOI!E635+$D$5*SOI!E634)</f>
        <v>0</v>
      </c>
      <c r="E636">
        <f t="shared" si="200"/>
        <v>-8.5511418288357532</v>
      </c>
      <c r="F636">
        <f t="shared" si="207"/>
        <v>-1.1846370469876211</v>
      </c>
      <c r="G636">
        <f t="shared" si="208"/>
        <v>-9.7357788758233745</v>
      </c>
      <c r="H636" s="21">
        <f t="shared" si="209"/>
        <v>8.7740379125797893E-2</v>
      </c>
      <c r="I636" s="37">
        <f t="shared" si="201"/>
        <v>6.4833535653491339</v>
      </c>
      <c r="J636" s="1">
        <f t="shared" si="210"/>
        <v>-36.273764493098263</v>
      </c>
      <c r="K636" s="1">
        <f t="shared" si="211"/>
        <v>-5.6203421340699533</v>
      </c>
      <c r="L636" s="1">
        <f t="shared" si="202"/>
        <v>-8.3953738577767806E-2</v>
      </c>
      <c r="M636" s="1">
        <f t="shared" si="203"/>
        <v>39.300882233565936</v>
      </c>
      <c r="N636" s="1">
        <f t="shared" si="204"/>
        <v>-0.87562377029750094</v>
      </c>
      <c r="O636" s="1">
        <f t="shared" si="205"/>
        <v>-9.5361018328626734</v>
      </c>
      <c r="P636" s="1">
        <f t="shared" si="206"/>
        <v>0.18869089524563148</v>
      </c>
      <c r="Q636" s="1">
        <f t="shared" si="212"/>
        <v>-17.221877112693367</v>
      </c>
      <c r="R636" s="1">
        <f t="shared" si="213"/>
        <v>33.34392858853721</v>
      </c>
      <c r="S636" s="1">
        <f t="shared" si="214"/>
        <v>-4.8583045563428664</v>
      </c>
      <c r="T636" s="1">
        <f t="shared" si="215"/>
        <v>8.4117924434922831</v>
      </c>
      <c r="U636" s="1">
        <f t="shared" si="216"/>
        <v>-13.518955238594625</v>
      </c>
      <c r="V636" s="1">
        <f t="shared" si="217"/>
        <v>4.6472941066367159</v>
      </c>
      <c r="Y636" s="20">
        <f>+$Z$20*SIGN(SOI!A635)*(ABS(SOI!A635))^$Y$2</f>
        <v>0.65176684816309804</v>
      </c>
      <c r="Z636" s="20">
        <f t="shared" si="220"/>
        <v>0.64386605738114067</v>
      </c>
      <c r="AA636" s="19">
        <f>+SIN((AVERAGE(H632:H643)+AVERAGE(H636:H639)/4)*($AA$19+AA635*$AA$18*AVERAGE(G632:G643))*$Y$20+$AA$17) - SIN($AA$17)</f>
        <v>0.66476023821289076</v>
      </c>
      <c r="AB636" s="19">
        <f>+SIN((AVERAGE(H632:H643)+AVERAGE(H636:H639)*$AB$1)*($AA$19+AB635*$AA$18*AVERAGE(G632:G643))*$Y$20+$AA$17) - SIN($AA$17)+$AB$2</f>
        <v>0.6602683098900175</v>
      </c>
      <c r="AC636">
        <f t="shared" si="219"/>
        <v>0.36839999999999623</v>
      </c>
      <c r="AD636">
        <f t="shared" si="218"/>
        <v>2.0894180831750098E-2</v>
      </c>
      <c r="AE636">
        <v>1</v>
      </c>
    </row>
    <row r="637" spans="1:31" x14ac:dyDescent="0.25">
      <c r="A637">
        <v>51.250000000000362</v>
      </c>
      <c r="B637" s="2">
        <v>1931.2499999999534</v>
      </c>
      <c r="C637">
        <f>+D637+($D$2+E637+F637)*SOI!A636*IF(B637&gt;$C$18, IF(B637&lt;$C$19,-1,1),1)</f>
        <v>-15.725445689072018</v>
      </c>
      <c r="D637">
        <f>+$D$3*((1-$D$5)*SOI!D636+$D$5*SOI!D635) +   $D$4*((1-$D$5)*SOI!E636+$D$5*SOI!E635)</f>
        <v>0</v>
      </c>
      <c r="E637">
        <f t="shared" si="200"/>
        <v>-16.428314483103534</v>
      </c>
      <c r="F637">
        <f t="shared" si="207"/>
        <v>4.7641890320182956E-2</v>
      </c>
      <c r="G637">
        <f t="shared" si="208"/>
        <v>-16.380672592783352</v>
      </c>
      <c r="H637" s="21">
        <f t="shared" si="209"/>
        <v>-0.32789563634839253</v>
      </c>
      <c r="I637" s="37">
        <f t="shared" si="201"/>
        <v>-3.02987140184355</v>
      </c>
      <c r="J637" s="1">
        <f t="shared" si="210"/>
        <v>-0.48574163710791501</v>
      </c>
      <c r="K637" s="1">
        <f t="shared" si="211"/>
        <v>-3.0704890597755814E-4</v>
      </c>
      <c r="L637" s="1">
        <f t="shared" si="202"/>
        <v>4.7478678258426714E-3</v>
      </c>
      <c r="M637" s="1">
        <f t="shared" si="203"/>
        <v>-1.1261351467638683</v>
      </c>
      <c r="N637" s="1">
        <f t="shared" si="204"/>
        <v>5.8639274386380356E-2</v>
      </c>
      <c r="O637" s="1">
        <f t="shared" si="205"/>
        <v>-11.044963138288129</v>
      </c>
      <c r="P637" s="1">
        <f t="shared" si="206"/>
        <v>-1.5737791063679773E-4</v>
      </c>
      <c r="Q637" s="1">
        <f t="shared" si="212"/>
        <v>-3.3047586220678202E-2</v>
      </c>
      <c r="R637" s="1">
        <f t="shared" si="213"/>
        <v>-2.9902019147700316E-2</v>
      </c>
      <c r="S637" s="1">
        <f t="shared" si="214"/>
        <v>-0.15204784560437484</v>
      </c>
      <c r="T637" s="1">
        <f t="shared" si="215"/>
        <v>-0.55098594223804176</v>
      </c>
      <c r="U637" s="1">
        <f t="shared" si="216"/>
        <v>-5.2693913005313125E-3</v>
      </c>
      <c r="V637" s="1">
        <f t="shared" si="217"/>
        <v>2.5957569955396994E-4</v>
      </c>
      <c r="Y637" s="20">
        <f>+$Z$20*SIGN(SOI!A636)*(ABS(SOI!A636))^$Y$2</f>
        <v>0.58787753410993426</v>
      </c>
      <c r="Z637" s="20">
        <f t="shared" si="220"/>
        <v>0.57195986004674804</v>
      </c>
      <c r="AA637" s="19">
        <f>+SIN((AVERAGE(H633:H644)+AVERAGE(H637:H640)/4)*($AA$19+AA636*$AA$18*AVERAGE(G633:G644))*$Y$20+$AA$17) - SIN($AA$17)</f>
        <v>2.3754639996911131E-2</v>
      </c>
      <c r="AB637" s="19">
        <f>+SIN((AVERAGE(H633:H644)+AVERAGE(H637:H640)*$AB$1)*($AA$19+AB636*$AA$18*AVERAGE(G633:G644))*$Y$20+$AA$17) - SIN($AA$17)+$AB$2</f>
        <v>2.509091320015816E-2</v>
      </c>
      <c r="AC637">
        <f t="shared" si="219"/>
        <v>0.36899999999999622</v>
      </c>
      <c r="AD637">
        <f t="shared" si="218"/>
        <v>0.54820522004983685</v>
      </c>
      <c r="AE637">
        <v>1</v>
      </c>
    </row>
    <row r="638" spans="1:31" x14ac:dyDescent="0.25">
      <c r="A638">
        <v>51.333333333333698</v>
      </c>
      <c r="B638" s="2">
        <v>1931.3333333332866</v>
      </c>
      <c r="C638">
        <f>+D638+($D$2+E638+F638)*SOI!A637*IF(B638&gt;$C$18, IF(B638&lt;$C$19,-1,1),1)</f>
        <v>-1.8408480444814246</v>
      </c>
      <c r="D638">
        <f>+$D$3*((1-$D$5)*SOI!D637+$D$5*SOI!D636) +   $D$4*((1-$D$5)*SOI!E637+$D$5*SOI!E636)</f>
        <v>0</v>
      </c>
      <c r="E638">
        <f t="shared" si="200"/>
        <v>-1.8224715658899573</v>
      </c>
      <c r="F638">
        <f t="shared" si="207"/>
        <v>-1.0995094570964308</v>
      </c>
      <c r="G638">
        <f t="shared" si="208"/>
        <v>-2.9219810229863881</v>
      </c>
      <c r="H638" s="21">
        <f t="shared" si="209"/>
        <v>0.30900858782953522</v>
      </c>
      <c r="I638" s="37">
        <f t="shared" si="201"/>
        <v>-2.3428073883808578</v>
      </c>
      <c r="J638" s="1">
        <f t="shared" si="210"/>
        <v>2.6014819958577138</v>
      </c>
      <c r="K638" s="1">
        <f t="shared" si="211"/>
        <v>-1.2034425495918615</v>
      </c>
      <c r="L638" s="1">
        <f t="shared" si="202"/>
        <v>-0.62764232227977046</v>
      </c>
      <c r="M638" s="1">
        <f t="shared" si="203"/>
        <v>7.7999822867159843</v>
      </c>
      <c r="N638" s="1">
        <f t="shared" si="204"/>
        <v>-0.62056324381595285</v>
      </c>
      <c r="O638" s="1">
        <f t="shared" si="205"/>
        <v>-0.19674843189911556</v>
      </c>
      <c r="P638" s="1">
        <f t="shared" si="206"/>
        <v>0.26193948801413691</v>
      </c>
      <c r="Q638" s="1">
        <f t="shared" si="212"/>
        <v>-2.422369048315423</v>
      </c>
      <c r="R638" s="1">
        <f t="shared" si="213"/>
        <v>-1.6947805399195706</v>
      </c>
      <c r="S638" s="1">
        <f t="shared" si="214"/>
        <v>1.2441997820047357</v>
      </c>
      <c r="T638" s="1">
        <f t="shared" si="215"/>
        <v>1.2974813610556637</v>
      </c>
      <c r="U638" s="1">
        <f t="shared" si="216"/>
        <v>6.781566708693175</v>
      </c>
      <c r="V638" s="1">
        <f t="shared" si="217"/>
        <v>4.5721312933379048</v>
      </c>
      <c r="Y638" s="20">
        <f>+$Z$20*SIGN(SOI!A637)*(ABS(SOI!A637))^$Y$2</f>
        <v>0.47623519786721158</v>
      </c>
      <c r="Z638" s="20">
        <f t="shared" si="220"/>
        <v>0.49326829097672059</v>
      </c>
      <c r="AA638" s="19">
        <f>+SIN((AVERAGE(H634:H645)+AVERAGE(H638:H641)/4)*($AA$19+AA637*$AA$18*AVERAGE(G634:G645))*$Y$20+$AA$17) - SIN($AA$17)</f>
        <v>0.6442864790242453</v>
      </c>
      <c r="AB638" s="19">
        <f>+SIN((AVERAGE(H634:H645)+AVERAGE(H638:H641)*$AB$1)*($AA$19+AB637*$AA$18*AVERAGE(G634:G645))*$Y$20+$AA$17) - SIN($AA$17)+$AB$2</f>
        <v>0.65426032576095339</v>
      </c>
      <c r="AC638">
        <f t="shared" si="219"/>
        <v>0.36959999999999621</v>
      </c>
      <c r="AD638">
        <f t="shared" si="218"/>
        <v>0.1510181880475247</v>
      </c>
      <c r="AE638">
        <v>1</v>
      </c>
    </row>
    <row r="639" spans="1:31" x14ac:dyDescent="0.25">
      <c r="A639">
        <v>51.416666666667034</v>
      </c>
      <c r="B639" s="2">
        <v>1931.4166666666199</v>
      </c>
      <c r="C639">
        <f>+D639+($D$2+E639+F639)*SOI!A638*IF(B639&gt;$C$18, IF(B639&lt;$C$19,-1,1),1)</f>
        <v>-2.6682566726463177</v>
      </c>
      <c r="D639">
        <f>+$D$3*((1-$D$5)*SOI!D638+$D$5*SOI!D637) +   $D$4*((1-$D$5)*SOI!E638+$D$5*SOI!E637)</f>
        <v>0</v>
      </c>
      <c r="E639">
        <f t="shared" si="200"/>
        <v>-5.5328589197524645</v>
      </c>
      <c r="F639">
        <f t="shared" si="207"/>
        <v>-2.6009148260697557E-2</v>
      </c>
      <c r="G639">
        <f t="shared" si="208"/>
        <v>-5.5588680680131617</v>
      </c>
      <c r="H639" s="21">
        <f t="shared" si="209"/>
        <v>-0.1523837204678124</v>
      </c>
      <c r="I639" s="37">
        <f t="shared" si="201"/>
        <v>-6.9617373957783082</v>
      </c>
      <c r="J639" s="1">
        <f t="shared" si="210"/>
        <v>-0.38096630044873925</v>
      </c>
      <c r="K639" s="1">
        <f t="shared" si="211"/>
        <v>-8.5559689180033909E-3</v>
      </c>
      <c r="L639" s="1">
        <f t="shared" si="202"/>
        <v>-1.6723031475518704E-2</v>
      </c>
      <c r="M639" s="1">
        <f t="shared" si="203"/>
        <v>-0.38439550463070216</v>
      </c>
      <c r="N639" s="1">
        <f t="shared" si="204"/>
        <v>3.1432411416521536E-4</v>
      </c>
      <c r="O639" s="1">
        <f t="shared" si="205"/>
        <v>-1.0612577421064531</v>
      </c>
      <c r="P639" s="1">
        <f t="shared" si="206"/>
        <v>1.2957834582620661E-2</v>
      </c>
      <c r="Q639" s="1">
        <f t="shared" si="212"/>
        <v>-6.0466752438626929E-5</v>
      </c>
      <c r="R639" s="1">
        <f t="shared" si="213"/>
        <v>-1.2571029809710558E-4</v>
      </c>
      <c r="S639" s="1">
        <f t="shared" si="214"/>
        <v>-1.8726767769811207E-3</v>
      </c>
      <c r="T639" s="1">
        <f t="shared" si="215"/>
        <v>0.18647194729981262</v>
      </c>
      <c r="U639" s="1">
        <f t="shared" si="216"/>
        <v>0.99687923011856927</v>
      </c>
      <c r="V639" s="1">
        <f t="shared" si="217"/>
        <v>-1.1456232054559578E-4</v>
      </c>
      <c r="Y639" s="20">
        <f>+$Z$20*SIGN(SOI!A638)*(ABS(SOI!A638))^$Y$2</f>
        <v>0.4156921409530161</v>
      </c>
      <c r="Z639" s="20">
        <f t="shared" si="220"/>
        <v>0.42380019926515056</v>
      </c>
      <c r="AA639" s="19">
        <f>+SIN((AVERAGE(H635:H646)+AVERAGE(H639:H642)/4)*($AA$19+AA638*$AA$18*AVERAGE(G635:G646))*$Y$20+$AA$17) - SIN($AA$17)</f>
        <v>0.44915777067335555</v>
      </c>
      <c r="AB639" s="19">
        <f>+SIN((AVERAGE(H635:H646)+AVERAGE(H639:H642)*$AB$1)*($AA$19+AB638*$AA$18*AVERAGE(G635:G646))*$Y$20+$AA$17) - SIN($AA$17)+$AB$2</f>
        <v>0.59066373294983032</v>
      </c>
      <c r="AC639">
        <f t="shared" si="219"/>
        <v>0.3701999999999962</v>
      </c>
      <c r="AD639">
        <f t="shared" si="218"/>
        <v>2.5357571408204993E-2</v>
      </c>
      <c r="AE639">
        <v>1</v>
      </c>
    </row>
    <row r="640" spans="1:31" x14ac:dyDescent="0.25">
      <c r="A640">
        <v>51.500000000000369</v>
      </c>
      <c r="B640" s="2">
        <v>1931.4999999999532</v>
      </c>
      <c r="C640">
        <f>+D640+($D$2+E640+F640)*SOI!A639*IF(B640&gt;$C$18, IF(B640&lt;$C$19,-1,1),1)</f>
        <v>3.3211728064824828</v>
      </c>
      <c r="D640">
        <f>+$D$3*((1-$D$5)*SOI!D639+$D$5*SOI!D638) +   $D$4*((1-$D$5)*SOI!E639+$D$5*SOI!E638)</f>
        <v>0</v>
      </c>
      <c r="E640">
        <f t="shared" si="200"/>
        <v>8.4195051282820437</v>
      </c>
      <c r="F640">
        <f t="shared" si="207"/>
        <v>-0.1165731120758382</v>
      </c>
      <c r="G640">
        <f t="shared" si="208"/>
        <v>8.3029320162062064</v>
      </c>
      <c r="H640" s="21">
        <f t="shared" si="209"/>
        <v>0.19818526988680846</v>
      </c>
      <c r="I640" s="37">
        <f t="shared" si="201"/>
        <v>7.2482608201090644</v>
      </c>
      <c r="J640" s="1">
        <f t="shared" si="210"/>
        <v>3.5006379998759747</v>
      </c>
      <c r="K640" s="1">
        <f t="shared" si="211"/>
        <v>0.21944070627861609</v>
      </c>
      <c r="L640" s="1">
        <f t="shared" si="202"/>
        <v>-1.7289872756129181E-2</v>
      </c>
      <c r="M640" s="1">
        <f t="shared" si="203"/>
        <v>-3.3925227373663289</v>
      </c>
      <c r="N640" s="1">
        <f t="shared" si="204"/>
        <v>7.4776398427059632E-2</v>
      </c>
      <c r="O640" s="1">
        <f t="shared" si="205"/>
        <v>6.9231468774872864</v>
      </c>
      <c r="P640" s="1">
        <f t="shared" si="206"/>
        <v>4.9274356562241939E-2</v>
      </c>
      <c r="Q640" s="1">
        <f t="shared" si="212"/>
        <v>-0.12695445762948379</v>
      </c>
      <c r="R640" s="1">
        <f t="shared" si="213"/>
        <v>0.27480102098207054</v>
      </c>
      <c r="S640" s="1">
        <f t="shared" si="214"/>
        <v>0.46383748541664288</v>
      </c>
      <c r="T640" s="1">
        <f t="shared" si="215"/>
        <v>-1.2576881528491251</v>
      </c>
      <c r="U640" s="1">
        <f t="shared" si="216"/>
        <v>-3.9468193911065894</v>
      </c>
      <c r="V640" s="1">
        <f t="shared" si="217"/>
        <v>-0.10363755909087698</v>
      </c>
      <c r="Y640" s="20">
        <f>+$Z$20*SIGN(SOI!A639)*(ABS(SOI!A639))^$Y$2</f>
        <v>0.37947325897522405</v>
      </c>
      <c r="Z640" s="20">
        <f t="shared" si="220"/>
        <v>0.34251477477248748</v>
      </c>
      <c r="AA640" s="19">
        <f>+SIN((AVERAGE(H636:H647)+AVERAGE(H640:H643)/4)*($AA$19+AA639*$AA$18*AVERAGE(G636:G647))*$Y$20+$AA$17) - SIN($AA$17)</f>
        <v>0.51606488508302606</v>
      </c>
      <c r="AB640" s="19">
        <f>+SIN((AVERAGE(H636:H647)+AVERAGE(H640:H643)*$AB$1)*($AA$19+AB639*$AA$18*AVERAGE(G636:G647))*$Y$20+$AA$17) - SIN($AA$17)+$AB$2</f>
        <v>0.60815926613332283</v>
      </c>
      <c r="AC640">
        <f t="shared" si="219"/>
        <v>0.37079999999999619</v>
      </c>
      <c r="AD640">
        <f t="shared" si="218"/>
        <v>0.17355011031053857</v>
      </c>
      <c r="AE640">
        <v>1</v>
      </c>
    </row>
    <row r="641" spans="1:31" x14ac:dyDescent="0.25">
      <c r="A641">
        <v>51.583333333333705</v>
      </c>
      <c r="B641" s="2">
        <v>1931.5833333332864</v>
      </c>
      <c r="C641">
        <f>+D641+($D$2+E641+F641)*SOI!A640*IF(B641&gt;$C$18, IF(B641&lt;$C$19,-1,1),1)</f>
        <v>0.56963408130426996</v>
      </c>
      <c r="D641">
        <f>+$D$3*((1-$D$5)*SOI!D640+$D$5*SOI!D639) +   $D$4*((1-$D$5)*SOI!E640+$D$5*SOI!E639)</f>
        <v>0</v>
      </c>
      <c r="E641">
        <f t="shared" si="200"/>
        <v>3.7761851566617537</v>
      </c>
      <c r="F641">
        <f t="shared" si="207"/>
        <v>2.1375385366712463E-2</v>
      </c>
      <c r="G641">
        <f t="shared" si="208"/>
        <v>3.7975605420284664</v>
      </c>
      <c r="H641" s="21">
        <f t="shared" si="209"/>
        <v>8.3407183154880674E-2</v>
      </c>
      <c r="I641" s="37">
        <f t="shared" si="201"/>
        <v>7.6340158729249791E-2</v>
      </c>
      <c r="J641" s="1">
        <f t="shared" si="210"/>
        <v>-7.8393384670738964E-3</v>
      </c>
      <c r="K641" s="1">
        <f t="shared" si="211"/>
        <v>2.3457152262637101E-4</v>
      </c>
      <c r="L641" s="1">
        <f t="shared" si="202"/>
        <v>9.5123533413014362E-4</v>
      </c>
      <c r="M641" s="1">
        <f t="shared" si="203"/>
        <v>0.72133288850551225</v>
      </c>
      <c r="N641" s="1">
        <f t="shared" si="204"/>
        <v>-1.4696932606761255E-2</v>
      </c>
      <c r="O641" s="1">
        <f t="shared" si="205"/>
        <v>3.3676443786573382</v>
      </c>
      <c r="P641" s="1">
        <f t="shared" si="206"/>
        <v>-1.9681590926392909E-3</v>
      </c>
      <c r="Q641" s="1">
        <f t="shared" si="212"/>
        <v>-5.3054604361167951E-3</v>
      </c>
      <c r="R641" s="1">
        <f t="shared" si="213"/>
        <v>1.209519052621177E-4</v>
      </c>
      <c r="S641" s="1">
        <f t="shared" si="214"/>
        <v>-9.6016804588556462E-4</v>
      </c>
      <c r="T641" s="1">
        <f t="shared" si="215"/>
        <v>3.3658272749572823E-2</v>
      </c>
      <c r="U641" s="1">
        <f t="shared" si="216"/>
        <v>1.6603732902299333E-3</v>
      </c>
      <c r="V641" s="1">
        <f t="shared" si="217"/>
        <v>-8.1361430141142224E-4</v>
      </c>
      <c r="Y641" s="20">
        <f>+$Z$20*SIGN(SOI!A640)*(ABS(SOI!A640))^$Y$2</f>
        <v>0.23237892438922236</v>
      </c>
      <c r="Z641" s="20">
        <f t="shared" si="220"/>
        <v>7.4335933301866289E-2</v>
      </c>
      <c r="AA641" s="19">
        <f>+SIN((AVERAGE(H637:H648)+AVERAGE(H641:H644)/4)*($AA$19+AA640*$AA$18*AVERAGE(G637:G648))*$Y$20+$AA$17) - SIN($AA$17)</f>
        <v>0.69346726708849005</v>
      </c>
      <c r="AB641" s="19">
        <f>+SIN((AVERAGE(H637:H648)+AVERAGE(H641:H644)*$AB$1)*($AA$19+AB640*$AA$18*AVERAGE(G637:G648))*$Y$20+$AA$17) - SIN($AA$17)+$AB$2</f>
        <v>0.61163313986954715</v>
      </c>
      <c r="AC641">
        <f t="shared" si="219"/>
        <v>0.37139999999999618</v>
      </c>
      <c r="AD641">
        <f t="shared" si="218"/>
        <v>0.61913133378662377</v>
      </c>
      <c r="AE641">
        <v>1</v>
      </c>
    </row>
    <row r="642" spans="1:31" x14ac:dyDescent="0.25">
      <c r="A642">
        <v>51.666666666667041</v>
      </c>
      <c r="B642" s="2">
        <v>1931.6666666666197</v>
      </c>
      <c r="C642">
        <f>+D642+($D$2+E642+F642)*SOI!A641*IF(B642&gt;$C$18, IF(B642&lt;$C$19,-1,1),1)</f>
        <v>-7.6528644795025391</v>
      </c>
      <c r="D642">
        <f>+$D$3*((1-$D$5)*SOI!D641+$D$5*SOI!D640) +   $D$4*((1-$D$5)*SOI!E641+$D$5*SOI!E640)</f>
        <v>0</v>
      </c>
      <c r="E642">
        <f t="shared" si="200"/>
        <v>19.286725466384539</v>
      </c>
      <c r="F642">
        <f t="shared" si="207"/>
        <v>-1.0656195628070655</v>
      </c>
      <c r="G642">
        <f t="shared" si="208"/>
        <v>18.221105903577474</v>
      </c>
      <c r="H642" s="21">
        <f t="shared" si="209"/>
        <v>-3.3633034216036646</v>
      </c>
      <c r="I642" s="37">
        <f t="shared" si="201"/>
        <v>-15.688984001609347</v>
      </c>
      <c r="J642" s="1">
        <f t="shared" si="210"/>
        <v>-52.325634002099818</v>
      </c>
      <c r="K642" s="1">
        <f t="shared" si="211"/>
        <v>2.4028000789242188</v>
      </c>
      <c r="L642" s="1">
        <f t="shared" si="202"/>
        <v>-0.50736057115251521</v>
      </c>
      <c r="M642" s="1">
        <f t="shared" si="203"/>
        <v>-23.427667725729886</v>
      </c>
      <c r="N642" s="1">
        <f t="shared" si="204"/>
        <v>0.79256243635436274</v>
      </c>
      <c r="O642" s="1">
        <f t="shared" si="205"/>
        <v>4.6434027616492806</v>
      </c>
      <c r="P642" s="1">
        <f t="shared" si="206"/>
        <v>2.741344908071678E-2</v>
      </c>
      <c r="Q642" s="1">
        <f t="shared" si="212"/>
        <v>-9.2922991873023602</v>
      </c>
      <c r="R642" s="1">
        <f t="shared" si="213"/>
        <v>-43.536607007041169</v>
      </c>
      <c r="S642" s="1">
        <f t="shared" si="214"/>
        <v>-10.64132708766078</v>
      </c>
      <c r="T642" s="1">
        <f t="shared" si="215"/>
        <v>-24.753162694904784</v>
      </c>
      <c r="U642" s="1">
        <f t="shared" si="216"/>
        <v>4.7528157624464589</v>
      </c>
      <c r="V642" s="1">
        <f t="shared" si="217"/>
        <v>-0.61112329113761077</v>
      </c>
      <c r="Y642" s="20">
        <f>+$Z$20*SIGN(SOI!A641)*(ABS(SOI!A641))^$Y$2</f>
        <v>-0.38884438345884748</v>
      </c>
      <c r="Z642" s="20">
        <f t="shared" si="220"/>
        <v>-0.14596344360975919</v>
      </c>
      <c r="AA642" s="19">
        <f>+SIN((AVERAGE(H638:H649)+AVERAGE(H642:H645)/4)*($AA$19+AA641*$AA$18*AVERAGE(G638:G649))*$Y$20+$AA$17) - SIN($AA$17)</f>
        <v>0.18632912856449191</v>
      </c>
      <c r="AB642" s="19">
        <f>+SIN((AVERAGE(H638:H649)+AVERAGE(H642:H645)*$AB$1)*($AA$19+AB641*$AA$18*AVERAGE(G638:G649))*$Y$20+$AA$17) - SIN($AA$17)+$AB$2</f>
        <v>0.61670049549985095</v>
      </c>
      <c r="AC642">
        <f t="shared" si="219"/>
        <v>0.37199999999999617</v>
      </c>
      <c r="AD642">
        <f t="shared" si="218"/>
        <v>0.33229257217425112</v>
      </c>
      <c r="AE642">
        <v>1</v>
      </c>
    </row>
    <row r="643" spans="1:31" x14ac:dyDescent="0.25">
      <c r="A643">
        <v>51.750000000000377</v>
      </c>
      <c r="B643" s="2">
        <v>1931.7499999999529</v>
      </c>
      <c r="C643">
        <f>+D643+($D$2+E643+F643)*SOI!A642*IF(B643&gt;$C$18, IF(B643&lt;$C$19,-1,1),1)</f>
        <v>-1.5240030528651007</v>
      </c>
      <c r="D643">
        <f>+$D$3*((1-$D$5)*SOI!D642+$D$5*SOI!D641) +   $D$4*((1-$D$5)*SOI!E642+$D$5*SOI!E641)</f>
        <v>0</v>
      </c>
      <c r="E643">
        <f t="shared" si="200"/>
        <v>6.9813909425403722</v>
      </c>
      <c r="F643">
        <f t="shared" si="207"/>
        <v>-5.4104338608096159E-2</v>
      </c>
      <c r="G643">
        <f t="shared" si="208"/>
        <v>6.9272866039322762</v>
      </c>
      <c r="H643" s="21">
        <f t="shared" si="209"/>
        <v>-0.14573525055639022</v>
      </c>
      <c r="I643" s="37">
        <f t="shared" si="201"/>
        <v>-8.7048615822416018</v>
      </c>
      <c r="J643" s="1">
        <f t="shared" si="210"/>
        <v>-0.15351403551508752</v>
      </c>
      <c r="K643" s="1">
        <f t="shared" si="211"/>
        <v>4.8463685713412306E-3</v>
      </c>
      <c r="L643" s="1">
        <f t="shared" si="202"/>
        <v>-3.4320403424188253E-2</v>
      </c>
      <c r="M643" s="1">
        <f t="shared" si="203"/>
        <v>-0.123878402301749</v>
      </c>
      <c r="N643" s="1">
        <f t="shared" si="204"/>
        <v>1.4013888547642439E-2</v>
      </c>
      <c r="O643" s="1">
        <f t="shared" si="205"/>
        <v>0.21888561750805477</v>
      </c>
      <c r="P643" s="1">
        <f t="shared" si="206"/>
        <v>1.7339874164569991E-2</v>
      </c>
      <c r="Q643" s="1">
        <f t="shared" si="212"/>
        <v>-8.6879016992910988E-4</v>
      </c>
      <c r="R643" s="1">
        <f t="shared" si="213"/>
        <v>-2.2584648881016868E-3</v>
      </c>
      <c r="S643" s="1">
        <f t="shared" si="214"/>
        <v>-0.10439699940585803</v>
      </c>
      <c r="T643" s="1">
        <f t="shared" si="215"/>
        <v>-7.8930933211827689E-2</v>
      </c>
      <c r="U643" s="1">
        <f t="shared" si="216"/>
        <v>1.668016299168031</v>
      </c>
      <c r="V643" s="1">
        <f t="shared" si="217"/>
        <v>-6.8349646208079031E-3</v>
      </c>
      <c r="Y643" s="20">
        <f>+$Z$20*SIGN(SOI!A642)*(ABS(SOI!A642))^$Y$2</f>
        <v>-0.28142487175965242</v>
      </c>
      <c r="Z643" s="20">
        <f t="shared" si="220"/>
        <v>-0.32734610995105845</v>
      </c>
      <c r="AA643" s="19">
        <f>+SIN((AVERAGE(H639:H650)+AVERAGE(H643:H646)/4)*($AA$19+AA642*$AA$18*AVERAGE(G639:G650))*$Y$20+$AA$17) - SIN($AA$17)</f>
        <v>-9.4633840348090525E-2</v>
      </c>
      <c r="AB643" s="19">
        <f>+SIN((AVERAGE(H639:H650)+AVERAGE(H643:H646)*$AB$1)*($AA$19+AB642*$AA$18*AVERAGE(G639:G650))*$Y$20+$AA$17) - SIN($AA$17)+$AB$2</f>
        <v>0.51742235710917317</v>
      </c>
      <c r="AC643">
        <f t="shared" si="219"/>
        <v>0.37259999999999616</v>
      </c>
      <c r="AD643">
        <f t="shared" si="218"/>
        <v>0.23271226960296792</v>
      </c>
      <c r="AE643">
        <v>1</v>
      </c>
    </row>
    <row r="644" spans="1:31" x14ac:dyDescent="0.25">
      <c r="A644">
        <v>51.833333333333712</v>
      </c>
      <c r="B644" s="2">
        <v>1931.8333333332862</v>
      </c>
      <c r="C644">
        <f>+D644+($D$2+E644+F644)*SOI!A643*IF(B644&gt;$C$18, IF(B644&lt;$C$19,-1,1),1)</f>
        <v>-9.593006691937898</v>
      </c>
      <c r="D644">
        <f>+$D$3*((1-$D$5)*SOI!D643+$D$5*SOI!D642) +   $D$4*((1-$D$5)*SOI!E643+$D$5*SOI!E642)</f>
        <v>0</v>
      </c>
      <c r="E644">
        <f t="shared" si="200"/>
        <v>36.513169614013336</v>
      </c>
      <c r="F644">
        <f t="shared" si="207"/>
        <v>-0.98351519942853349</v>
      </c>
      <c r="G644">
        <f t="shared" si="208"/>
        <v>35.529654414584805</v>
      </c>
      <c r="H644" s="21">
        <f t="shared" si="209"/>
        <v>6.5433056146340753</v>
      </c>
      <c r="I644" s="37">
        <f t="shared" si="201"/>
        <v>-36.13983321219407</v>
      </c>
      <c r="J644" s="1">
        <f t="shared" si="210"/>
        <v>92.125527263922308</v>
      </c>
      <c r="K644" s="1">
        <f t="shared" si="211"/>
        <v>101.65933924412091</v>
      </c>
      <c r="L644" s="1">
        <f t="shared" si="202"/>
        <v>-0.24531312617054732</v>
      </c>
      <c r="M644" s="1">
        <f t="shared" si="203"/>
        <v>17.906191275118058</v>
      </c>
      <c r="N644" s="1">
        <f t="shared" si="204"/>
        <v>-0.400539911447097</v>
      </c>
      <c r="O644" s="1">
        <f t="shared" si="205"/>
        <v>21.253877796121245</v>
      </c>
      <c r="P644" s="1">
        <f t="shared" si="206"/>
        <v>0.52406774213904461</v>
      </c>
      <c r="Q644" s="1">
        <f t="shared" si="212"/>
        <v>-3.589299186104272</v>
      </c>
      <c r="R644" s="1">
        <f t="shared" si="213"/>
        <v>-38.737570476997526</v>
      </c>
      <c r="S644" s="1">
        <f t="shared" si="214"/>
        <v>12.387949570869903</v>
      </c>
      <c r="T644" s="1">
        <f t="shared" si="215"/>
        <v>-54.781837277340031</v>
      </c>
      <c r="U644" s="1">
        <f t="shared" si="216"/>
        <v>209.29846888342814</v>
      </c>
      <c r="V644" s="1">
        <f t="shared" si="217"/>
        <v>5.9042521462377149</v>
      </c>
      <c r="Y644" s="20">
        <f>+$Z$20*SIGN(SOI!A643)*(ABS(SOI!A643))^$Y$2</f>
        <v>-0.31176907463467551</v>
      </c>
      <c r="Z644" s="20">
        <f t="shared" si="220"/>
        <v>-0.30356134456568412</v>
      </c>
      <c r="AA644" s="19">
        <f>+SIN((AVERAGE(H640:H651)+AVERAGE(H644:H647)/4)*($AA$19+AA643*$AA$18*AVERAGE(G640:G651))*$Y$20+$AA$17) - SIN($AA$17)</f>
        <v>0.15296631513584241</v>
      </c>
      <c r="AB644" s="19">
        <f>+SIN((AVERAGE(H640:H651)+AVERAGE(H644:H647)*$AB$1)*($AA$19+AB643*$AA$18*AVERAGE(G640:G651))*$Y$20+$AA$17) - SIN($AA$17)+$AB$2</f>
        <v>0.549773608716283</v>
      </c>
      <c r="AC644">
        <f t="shared" si="219"/>
        <v>0.37319999999999615</v>
      </c>
      <c r="AD644">
        <f t="shared" si="218"/>
        <v>0.45652765970152653</v>
      </c>
      <c r="AE644">
        <v>1</v>
      </c>
    </row>
    <row r="645" spans="1:31" x14ac:dyDescent="0.25">
      <c r="A645">
        <v>51.916666666667048</v>
      </c>
      <c r="B645" s="2">
        <v>1931.9166666666194</v>
      </c>
      <c r="C645">
        <f>+D645+($D$2+E645+F645)*SOI!A644*IF(B645&gt;$C$18, IF(B645&lt;$C$19,-1,1),1)</f>
        <v>129.55467435529195</v>
      </c>
      <c r="D645">
        <f>+$D$3*((1-$D$5)*SOI!D644+$D$5*SOI!D643) +   $D$4*((1-$D$5)*SOI!E644+$D$5*SOI!E643)</f>
        <v>0</v>
      </c>
      <c r="E645">
        <f t="shared" si="200"/>
        <v>-462.47332540641116</v>
      </c>
      <c r="F645">
        <f t="shared" si="207"/>
        <v>-0.22194014820283348</v>
      </c>
      <c r="G645">
        <f t="shared" si="208"/>
        <v>-462.69526555461402</v>
      </c>
      <c r="H645" s="21">
        <f t="shared" si="209"/>
        <v>-11.160011425942042</v>
      </c>
      <c r="I645" s="37">
        <f t="shared" si="201"/>
        <v>103.84411307026321</v>
      </c>
      <c r="J645" s="1">
        <f t="shared" si="210"/>
        <v>-146.22280134901851</v>
      </c>
      <c r="K645" s="1">
        <f t="shared" si="211"/>
        <v>-1.7612721380585374</v>
      </c>
      <c r="L645" s="1">
        <f t="shared" si="202"/>
        <v>-1.9106792018012265E-3</v>
      </c>
      <c r="M645" s="1">
        <f t="shared" si="203"/>
        <v>9.8910545105404406</v>
      </c>
      <c r="N645" s="1">
        <f t="shared" si="204"/>
        <v>0.2727735968049278</v>
      </c>
      <c r="O645" s="1">
        <f t="shared" si="205"/>
        <v>-453.8402956317106</v>
      </c>
      <c r="P645" s="1">
        <f t="shared" si="206"/>
        <v>5.4592721808152965E-2</v>
      </c>
      <c r="Q645" s="1">
        <f t="shared" si="212"/>
        <v>1.3502232106135588</v>
      </c>
      <c r="R645" s="1">
        <f t="shared" si="213"/>
        <v>-41.872030890954171</v>
      </c>
      <c r="S645" s="1">
        <f t="shared" si="214"/>
        <v>24.241065168718773</v>
      </c>
      <c r="T645" s="1">
        <f t="shared" si="215"/>
        <v>9.1110505687567951</v>
      </c>
      <c r="U645" s="1">
        <f t="shared" si="216"/>
        <v>-62.648273591193963</v>
      </c>
      <c r="V645" s="1">
        <f t="shared" si="217"/>
        <v>-0.41885986447043433</v>
      </c>
      <c r="Y645" s="20">
        <f>+$Z$20*SIGN(SOI!A644)*(ABS(SOI!A644))^$Y$2</f>
        <v>-0.31749008730272443</v>
      </c>
      <c r="Z645" s="20">
        <f t="shared" si="220"/>
        <v>-0.33936784846541584</v>
      </c>
      <c r="AA645" s="19">
        <f>+SIN((AVERAGE(H641:H652)+AVERAGE(H645:H648)/4)*($AA$19+AA644*$AA$18*AVERAGE(G641:G652))*$Y$20+$AA$17) - SIN($AA$17)</f>
        <v>-0.47635612833490859</v>
      </c>
      <c r="AB645" s="19">
        <f>+SIN((AVERAGE(H641:H652)+AVERAGE(H645:H648)*$AB$1)*($AA$19+AB644*$AA$18*AVERAGE(G641:G652))*$Y$20+$AA$17) - SIN($AA$17)+$AB$2</f>
        <v>0.50765240574308224</v>
      </c>
      <c r="AC645">
        <f t="shared" si="219"/>
        <v>0.37379999999999614</v>
      </c>
      <c r="AD645">
        <f t="shared" si="218"/>
        <v>0.13698827986949275</v>
      </c>
      <c r="AE645">
        <v>1</v>
      </c>
    </row>
    <row r="646" spans="1:31" x14ac:dyDescent="0.25">
      <c r="A646">
        <v>52.000000000000384</v>
      </c>
      <c r="B646" s="2">
        <v>1931.9999999999527</v>
      </c>
      <c r="C646">
        <f>+D646+($D$2+E646+F646)*SOI!A645*IF(B646&gt;$C$18, IF(B646&lt;$C$19,-1,1),1)</f>
        <v>-0.39758525447281989</v>
      </c>
      <c r="D646">
        <f>+$D$3*((1-$D$5)*SOI!D645+$D$5*SOI!D644) +   $D$4*((1-$D$5)*SOI!E645+$D$5*SOI!E644)</f>
        <v>0</v>
      </c>
      <c r="E646">
        <f t="shared" si="200"/>
        <v>-3.5032228201473572</v>
      </c>
      <c r="F646">
        <f t="shared" si="207"/>
        <v>4.4498543784159761</v>
      </c>
      <c r="G646">
        <f t="shared" si="208"/>
        <v>0.94663155826861889</v>
      </c>
      <c r="H646" s="21">
        <f t="shared" si="209"/>
        <v>-8.712308875541833</v>
      </c>
      <c r="I646" s="37">
        <f t="shared" si="201"/>
        <v>-0.80429814339278916</v>
      </c>
      <c r="J646" s="1">
        <f t="shared" si="210"/>
        <v>-15.978948921907358</v>
      </c>
      <c r="K646" s="1">
        <f t="shared" si="211"/>
        <v>8.5426731483345062</v>
      </c>
      <c r="L646" s="1">
        <f t="shared" si="202"/>
        <v>1.6547376516259196</v>
      </c>
      <c r="M646" s="1">
        <f t="shared" si="203"/>
        <v>-139.55343124382892</v>
      </c>
      <c r="N646" s="1">
        <f t="shared" si="204"/>
        <v>3.719645336431407</v>
      </c>
      <c r="O646" s="1">
        <f t="shared" si="205"/>
        <v>0.71405719609624674</v>
      </c>
      <c r="P646" s="1">
        <f t="shared" si="206"/>
        <v>-0.1943259292060939</v>
      </c>
      <c r="Q646" s="1">
        <f t="shared" si="212"/>
        <v>-259.77819515924307</v>
      </c>
      <c r="R646" s="1">
        <f t="shared" si="213"/>
        <v>-62.395940654741665</v>
      </c>
      <c r="S646" s="1">
        <f t="shared" si="214"/>
        <v>-2.5602718780735074</v>
      </c>
      <c r="T646" s="1">
        <f t="shared" si="215"/>
        <v>12.414801399672394</v>
      </c>
      <c r="U646" s="1">
        <f t="shared" si="216"/>
        <v>-1.7271907287916783</v>
      </c>
      <c r="V646" s="1">
        <f t="shared" si="217"/>
        <v>20.331244149932981</v>
      </c>
      <c r="Y646" s="20">
        <f>+$Z$20*SIGN(SOI!A645)*(ABS(SOI!A645))^$Y$2</f>
        <v>-0.38884438345884748</v>
      </c>
      <c r="Z646" s="20">
        <f t="shared" si="220"/>
        <v>-0.32262277737309969</v>
      </c>
      <c r="AA646" s="19">
        <f>+SIN((AVERAGE(H642:H653)+AVERAGE(H646:H649)/4)*($AA$19+AA645*$AA$18*AVERAGE(G642:G653))*$Y$20+$AA$17) - SIN($AA$17)</f>
        <v>0.54701423890695344</v>
      </c>
      <c r="AB646" s="19">
        <f>+SIN((AVERAGE(H642:H653)+AVERAGE(H646:H649)*$AB$1)*($AA$19+AB645*$AA$18*AVERAGE(G642:G653))*$Y$20+$AA$17) - SIN($AA$17)+$AB$2</f>
        <v>0.56372057117001839</v>
      </c>
      <c r="AC646">
        <f t="shared" si="219"/>
        <v>0.37439999999999612</v>
      </c>
      <c r="AD646">
        <f t="shared" si="218"/>
        <v>0.86963701628005308</v>
      </c>
      <c r="AE646">
        <v>1</v>
      </c>
    </row>
    <row r="647" spans="1:31" x14ac:dyDescent="0.25">
      <c r="A647">
        <v>52.083333333333719</v>
      </c>
      <c r="B647" s="2">
        <v>1932.083333333286</v>
      </c>
      <c r="C647">
        <f>+D647+($D$2+E647+F647)*SOI!A646*IF(B647&gt;$C$18, IF(B647&lt;$C$19,-1,1),1)</f>
        <v>-5.3628717891629236</v>
      </c>
      <c r="D647">
        <f>+$D$3*((1-$D$5)*SOI!D646+$D$5*SOI!D645) +   $D$4*((1-$D$5)*SOI!E646+$D$5*SOI!E645)</f>
        <v>0</v>
      </c>
      <c r="E647">
        <f t="shared" si="200"/>
        <v>27.992604636205456</v>
      </c>
      <c r="F647">
        <f t="shared" si="207"/>
        <v>0.23303635938887723</v>
      </c>
      <c r="G647">
        <f t="shared" si="208"/>
        <v>28.225640995594333</v>
      </c>
      <c r="H647" s="21">
        <f t="shared" si="209"/>
        <v>1.2457390696404191</v>
      </c>
      <c r="I647" s="37">
        <f t="shared" si="201"/>
        <v>34.165320142067984</v>
      </c>
      <c r="J647" s="1">
        <f t="shared" si="210"/>
        <v>21.207998995923564</v>
      </c>
      <c r="K647" s="1">
        <f t="shared" si="211"/>
        <v>2.4020899434019617E-2</v>
      </c>
      <c r="L647" s="1">
        <f t="shared" si="202"/>
        <v>0.16363623635390859</v>
      </c>
      <c r="M647" s="1">
        <f t="shared" si="203"/>
        <v>-4.3603723434119175</v>
      </c>
      <c r="N647" s="1">
        <f t="shared" si="204"/>
        <v>8.9184989357998123E-2</v>
      </c>
      <c r="O647" s="1">
        <f t="shared" si="205"/>
        <v>0.25304683201998995</v>
      </c>
      <c r="P647" s="1">
        <f t="shared" si="206"/>
        <v>-1.5592221308168818E-2</v>
      </c>
      <c r="Q647" s="1">
        <f t="shared" si="212"/>
        <v>-0.1946148540396645</v>
      </c>
      <c r="R647" s="1">
        <f t="shared" si="213"/>
        <v>1.9856287594003534</v>
      </c>
      <c r="S647" s="1">
        <f t="shared" si="214"/>
        <v>2.6076226624184877</v>
      </c>
      <c r="T647" s="1">
        <f t="shared" si="215"/>
        <v>0.43506887433260749</v>
      </c>
      <c r="U647" s="1">
        <f t="shared" si="216"/>
        <v>5.8868905820699107</v>
      </c>
      <c r="V647" s="1">
        <f t="shared" si="217"/>
        <v>3.9113927401888175E-2</v>
      </c>
      <c r="Y647" s="20">
        <f>+$Z$20*SIGN(SOI!A646)*(ABS(SOI!A646))^$Y$2</f>
        <v>-0.26153386135772722</v>
      </c>
      <c r="Z647" s="20">
        <f t="shared" si="220"/>
        <v>-0.11679277229157053</v>
      </c>
      <c r="AA647" s="19">
        <f>+SIN((AVERAGE(H643:H654)+AVERAGE(H647:H650)/4)*($AA$19+AA646*$AA$18*AVERAGE(G643:G654))*$Y$20+$AA$17) - SIN($AA$17)</f>
        <v>0.70512576754188694</v>
      </c>
      <c r="AB647" s="19">
        <f>+SIN((AVERAGE(H643:H654)+AVERAGE(H647:H650)*$AB$1)*($AA$19+AB646*$AA$18*AVERAGE(G643:G654))*$Y$20+$AA$17) - SIN($AA$17)+$AB$2</f>
        <v>0.70136305264094378</v>
      </c>
      <c r="AC647">
        <f t="shared" si="219"/>
        <v>0.37499999999999611</v>
      </c>
      <c r="AD647">
        <f t="shared" si="218"/>
        <v>0.82191853983345742</v>
      </c>
      <c r="AE647">
        <v>1</v>
      </c>
    </row>
    <row r="648" spans="1:31" x14ac:dyDescent="0.25">
      <c r="A648">
        <v>52.166666666667055</v>
      </c>
      <c r="B648" s="2">
        <v>1932.1666666666192</v>
      </c>
      <c r="C648">
        <f>+D648+($D$2+E648+F648)*SOI!A647*IF(B648&gt;$C$18, IF(B648&lt;$C$19,-1,1),1)</f>
        <v>0.91140855316861724</v>
      </c>
      <c r="D648">
        <f>+$D$3*((1-$D$5)*SOI!D647+$D$5*SOI!D646) +   $D$4*((1-$D$5)*SOI!E647+$D$5*SOI!E646)</f>
        <v>0</v>
      </c>
      <c r="E648">
        <f t="shared" si="200"/>
        <v>4.830271259693383</v>
      </c>
      <c r="F648">
        <f t="shared" si="207"/>
        <v>-1.184637047018914</v>
      </c>
      <c r="G648">
        <f t="shared" si="208"/>
        <v>3.645634212674469</v>
      </c>
      <c r="H648" s="21">
        <f t="shared" si="209"/>
        <v>-0.33904405495361317</v>
      </c>
      <c r="I648" s="37">
        <f t="shared" si="201"/>
        <v>4.6950320988845062</v>
      </c>
      <c r="J648" s="1">
        <f t="shared" si="210"/>
        <v>1.9299087157129242</v>
      </c>
      <c r="K648" s="1">
        <f t="shared" si="211"/>
        <v>8.5793511396704858</v>
      </c>
      <c r="L648" s="1">
        <f t="shared" si="202"/>
        <v>-0.42834708607541438</v>
      </c>
      <c r="M648" s="1">
        <f t="shared" si="203"/>
        <v>-2.8874041641001305</v>
      </c>
      <c r="N648" s="1">
        <f t="shared" si="204"/>
        <v>0.19052220441351531</v>
      </c>
      <c r="O648" s="1">
        <f t="shared" si="205"/>
        <v>1.1735941225630298</v>
      </c>
      <c r="P648" s="1">
        <f t="shared" si="206"/>
        <v>0.45871169473619611</v>
      </c>
      <c r="Q648" s="1">
        <f t="shared" si="212"/>
        <v>-0.27530482310965393</v>
      </c>
      <c r="R648" s="1">
        <f t="shared" si="213"/>
        <v>0.38600147188000855</v>
      </c>
      <c r="S648" s="1">
        <f t="shared" si="214"/>
        <v>0.76551137948549952</v>
      </c>
      <c r="T648" s="1">
        <f t="shared" si="215"/>
        <v>-5.2819145397455234</v>
      </c>
      <c r="U648" s="1">
        <f t="shared" si="216"/>
        <v>-23.799665719419288</v>
      </c>
      <c r="V648" s="1">
        <f t="shared" si="217"/>
        <v>-2.4581992425768138</v>
      </c>
      <c r="Y648" s="20">
        <f>+$Z$20*SIGN(SOI!A647)*(ABS(SOI!A647))^$Y$2</f>
        <v>0.29999992794186309</v>
      </c>
      <c r="Z648" s="20">
        <f t="shared" si="220"/>
        <v>0.11282199817533299</v>
      </c>
      <c r="AA648" s="19">
        <f>+SIN((AVERAGE(H644:H655)+AVERAGE(H648:H651)/4)*($AA$19+AA647*$AA$18*AVERAGE(G644:G655))*$Y$20+$AA$17) - SIN($AA$17)</f>
        <v>0.67241438657856234</v>
      </c>
      <c r="AB648" s="19">
        <f>+SIN((AVERAGE(H644:H655)+AVERAGE(H648:H651)*$AB$1)*($AA$19+AB647*$AA$18*AVERAGE(G644:G655))*$Y$20+$AA$17) - SIN($AA$17)+$AB$2</f>
        <v>0.69174757550631005</v>
      </c>
      <c r="AC648">
        <f t="shared" si="219"/>
        <v>0.3755999999999961</v>
      </c>
      <c r="AD648">
        <f t="shared" si="218"/>
        <v>0.55959238840322933</v>
      </c>
      <c r="AE648">
        <v>1</v>
      </c>
    </row>
    <row r="649" spans="1:31" x14ac:dyDescent="0.25">
      <c r="A649">
        <v>52.250000000000391</v>
      </c>
      <c r="B649" s="2">
        <v>1932.2499999999525</v>
      </c>
      <c r="C649">
        <f>+D649+($D$2+E649+F649)*SOI!A648*IF(B649&gt;$C$18, IF(B649&lt;$C$19,-1,1),1)</f>
        <v>4.076828292170573</v>
      </c>
      <c r="D649">
        <f>+$D$3*((1-$D$5)*SOI!D648+$D$5*SOI!D647) +   $D$4*((1-$D$5)*SOI!E648+$D$5*SOI!E647)</f>
        <v>0</v>
      </c>
      <c r="E649">
        <f t="shared" si="200"/>
        <v>16.25967127835537</v>
      </c>
      <c r="F649">
        <f t="shared" si="207"/>
        <v>4.7641890326920899E-2</v>
      </c>
      <c r="G649">
        <f t="shared" si="208"/>
        <v>16.307313168682292</v>
      </c>
      <c r="H649" s="21">
        <f t="shared" si="209"/>
        <v>0.47520737269079855</v>
      </c>
      <c r="I649" s="37">
        <f t="shared" si="201"/>
        <v>6.8855747589779526</v>
      </c>
      <c r="J649" s="1">
        <f t="shared" si="210"/>
        <v>-1.104577010131502</v>
      </c>
      <c r="K649" s="1">
        <f t="shared" si="211"/>
        <v>2.6289548567786048E-3</v>
      </c>
      <c r="L649" s="1">
        <f t="shared" si="202"/>
        <v>1.9605550436004775E-4</v>
      </c>
      <c r="M649" s="1">
        <f t="shared" si="203"/>
        <v>1.1268475862434832</v>
      </c>
      <c r="N649" s="1">
        <f t="shared" si="204"/>
        <v>-1.9310996654630968E-2</v>
      </c>
      <c r="O649" s="1">
        <f t="shared" si="205"/>
        <v>15.168772159792287</v>
      </c>
      <c r="P649" s="1">
        <f t="shared" si="206"/>
        <v>-2.3760346663560819E-2</v>
      </c>
      <c r="Q649" s="1">
        <f t="shared" si="212"/>
        <v>-1.0890065979569033E-2</v>
      </c>
      <c r="R649" s="1">
        <f t="shared" si="213"/>
        <v>2.2392742390292705E-2</v>
      </c>
      <c r="S649" s="1">
        <f t="shared" si="214"/>
        <v>-0.11379216854974691</v>
      </c>
      <c r="T649" s="1">
        <f t="shared" si="215"/>
        <v>3.1246911357516265E-2</v>
      </c>
      <c r="U649" s="1">
        <f t="shared" si="216"/>
        <v>1.8079459782346283</v>
      </c>
      <c r="V649" s="1">
        <f t="shared" si="217"/>
        <v>-1.290592483836101E-2</v>
      </c>
      <c r="Y649" s="20">
        <f>+$Z$20*SIGN(SOI!A648)*(ABS(SOI!A648))^$Y$2</f>
        <v>0.29999992794186309</v>
      </c>
      <c r="Z649" s="20">
        <f t="shared" si="220"/>
        <v>0.3058299810621502</v>
      </c>
      <c r="AA649" s="19">
        <f>+SIN((AVERAGE(H645:H656)+AVERAGE(H649:H652)/4)*($AA$19+AA648*$AA$18*AVERAGE(G645:G656))*$Y$20+$AA$17) - SIN($AA$17)</f>
        <v>0.44836785151888775</v>
      </c>
      <c r="AB649" s="19">
        <f>+SIN((AVERAGE(H645:H656)+AVERAGE(H649:H652)*$AB$1)*($AA$19+AB648*$AA$18*AVERAGE(G645:G656))*$Y$20+$AA$17) - SIN($AA$17)+$AB$2</f>
        <v>0.46414609303135385</v>
      </c>
      <c r="AC649">
        <f t="shared" si="219"/>
        <v>0.37619999999999609</v>
      </c>
      <c r="AD649">
        <f t="shared" si="218"/>
        <v>0.14253787045673755</v>
      </c>
      <c r="AE649">
        <v>1</v>
      </c>
    </row>
    <row r="650" spans="1:31" x14ac:dyDescent="0.25">
      <c r="A650">
        <v>52.333333333333727</v>
      </c>
      <c r="B650" s="2">
        <v>1932.3333333332857</v>
      </c>
      <c r="C650">
        <f>+D650+($D$2+E650+F650)*SOI!A649*IF(B650&gt;$C$18, IF(B650&lt;$C$19,-1,1),1)</f>
        <v>-0.89281881713245592</v>
      </c>
      <c r="D650">
        <f>+$D$3*((1-$D$5)*SOI!D649+$D$5*SOI!D648) +   $D$4*((1-$D$5)*SOI!E649+$D$5*SOI!E648)</f>
        <v>0</v>
      </c>
      <c r="E650">
        <f t="shared" si="200"/>
        <v>-2.0891291755144792</v>
      </c>
      <c r="F650">
        <f t="shared" si="207"/>
        <v>-1.0995094571014343</v>
      </c>
      <c r="G650">
        <f t="shared" si="208"/>
        <v>-3.1886386326159135</v>
      </c>
      <c r="H650" s="21">
        <f t="shared" si="209"/>
        <v>-1.040242445075297</v>
      </c>
      <c r="I650" s="37">
        <f t="shared" si="201"/>
        <v>1.3082034121165855</v>
      </c>
      <c r="J650" s="1">
        <f t="shared" si="210"/>
        <v>6.6786860627355793</v>
      </c>
      <c r="K650" s="1">
        <f t="shared" si="211"/>
        <v>-8.2283189370965601</v>
      </c>
      <c r="L650" s="1">
        <f t="shared" si="202"/>
        <v>-0.28802121985661971</v>
      </c>
      <c r="M650" s="1">
        <f t="shared" si="203"/>
        <v>-35.861225666587764</v>
      </c>
      <c r="N650" s="1">
        <f t="shared" si="204"/>
        <v>0.96440790497003359</v>
      </c>
      <c r="O650" s="1">
        <f t="shared" si="205"/>
        <v>-2.5403966155717717</v>
      </c>
      <c r="P650" s="1">
        <f t="shared" si="206"/>
        <v>0.30226246385449906</v>
      </c>
      <c r="Q650" s="1">
        <f t="shared" si="212"/>
        <v>-17.307985949769485</v>
      </c>
      <c r="R650" s="1">
        <f t="shared" si="213"/>
        <v>6.7617387402281848</v>
      </c>
      <c r="S650" s="1">
        <f t="shared" si="214"/>
        <v>1.0797010566709937</v>
      </c>
      <c r="T650" s="1">
        <f t="shared" si="215"/>
        <v>7.6878276463934467</v>
      </c>
      <c r="U650" s="1">
        <f t="shared" si="216"/>
        <v>-4.3697035504925399</v>
      </c>
      <c r="V650" s="1">
        <f t="shared" si="217"/>
        <v>-8.1992976013594241</v>
      </c>
      <c r="Y650" s="20">
        <f>+$Z$20*SIGN(SOI!A649)*(ABS(SOI!A649))^$Y$2</f>
        <v>0.31749008730272443</v>
      </c>
      <c r="Z650" s="20">
        <f t="shared" si="220"/>
        <v>0.29300795886743819</v>
      </c>
      <c r="AA650" s="19">
        <f>+SIN((AVERAGE(H646:H657)+AVERAGE(H650:H653)/4)*($AA$19+AA649*$AA$18*AVERAGE(G646:G657))*$Y$20+$AA$17) - SIN($AA$17)</f>
        <v>-6.4655643115684891E-2</v>
      </c>
      <c r="AB650" s="19">
        <f>+SIN((AVERAGE(H646:H657)+AVERAGE(H650:H653)*$AB$1)*($AA$19+AB649*$AA$18*AVERAGE(G646:G657))*$Y$20+$AA$17) - SIN($AA$17)+$AB$2</f>
        <v>-0.11419730790522237</v>
      </c>
      <c r="AC650">
        <f t="shared" si="219"/>
        <v>0.37679999999999608</v>
      </c>
      <c r="AD650">
        <f t="shared" si="218"/>
        <v>0.35766360198312308</v>
      </c>
      <c r="AE650">
        <v>1</v>
      </c>
    </row>
    <row r="651" spans="1:31" x14ac:dyDescent="0.25">
      <c r="A651">
        <v>52.416666666667062</v>
      </c>
      <c r="B651" s="2">
        <v>1932.416666666619</v>
      </c>
      <c r="C651">
        <f>+D651+($D$2+E651+F651)*SOI!A650*IF(B651&gt;$C$18, IF(B651&lt;$C$19,-1,1),1)</f>
        <v>1.0426274711389498</v>
      </c>
      <c r="D651">
        <f>+$D$3*((1-$D$5)*SOI!D650+$D$5*SOI!D649) +   $D$4*((1-$D$5)*SOI!E650+$D$5*SOI!E649)</f>
        <v>0</v>
      </c>
      <c r="E651">
        <f t="shared" si="200"/>
        <v>5.5135221542604391</v>
      </c>
      <c r="F651">
        <f t="shared" si="207"/>
        <v>-2.6009148265966564E-2</v>
      </c>
      <c r="G651">
        <f t="shared" si="208"/>
        <v>5.4875130059944723</v>
      </c>
      <c r="H651" s="21">
        <f t="shared" si="209"/>
        <v>-0.14432213521649939</v>
      </c>
      <c r="I651" s="37">
        <f t="shared" si="201"/>
        <v>-6.3044027989734852</v>
      </c>
      <c r="J651" s="1">
        <f t="shared" si="210"/>
        <v>-0.65903370663398719</v>
      </c>
      <c r="K651" s="1">
        <f t="shared" si="211"/>
        <v>1.2921881718419063E-4</v>
      </c>
      <c r="L651" s="1">
        <f t="shared" si="202"/>
        <v>-1.6164359702039277E-2</v>
      </c>
      <c r="M651" s="1">
        <f t="shared" si="203"/>
        <v>-0.73429919314865788</v>
      </c>
      <c r="N651" s="1">
        <f t="shared" si="204"/>
        <v>2.0807418003434875E-2</v>
      </c>
      <c r="O651" s="1">
        <f t="shared" si="205"/>
        <v>0.71066983613321089</v>
      </c>
      <c r="P651" s="1">
        <f t="shared" si="206"/>
        <v>3.0234200217486493E-4</v>
      </c>
      <c r="Q651" s="1">
        <f t="shared" si="212"/>
        <v>-7.6463097382319985E-3</v>
      </c>
      <c r="R651" s="1">
        <f t="shared" si="213"/>
        <v>-1.4395687639868131E-2</v>
      </c>
      <c r="S651" s="1">
        <f t="shared" si="214"/>
        <v>-0.1122611876346334</v>
      </c>
      <c r="T651" s="1">
        <f t="shared" si="215"/>
        <v>-0.1206990956362354</v>
      </c>
      <c r="U651" s="1">
        <f t="shared" si="216"/>
        <v>2.106371242157825E-2</v>
      </c>
      <c r="V651" s="1">
        <f t="shared" si="217"/>
        <v>-1.7694909541496039E-4</v>
      </c>
      <c r="Y651" s="20">
        <f>+$Z$20*SIGN(SOI!A650)*(ABS(SOI!A650))^$Y$2</f>
        <v>0.26153386135772722</v>
      </c>
      <c r="Z651" s="20">
        <f t="shared" si="220"/>
        <v>0.12667551244787412</v>
      </c>
      <c r="AA651" s="19">
        <f>+SIN((AVERAGE(H647:H658)+AVERAGE(H651:H654)/4)*($AA$19+AA650*$AA$18*AVERAGE(G647:G658))*$Y$20+$AA$17) - SIN($AA$17)</f>
        <v>-0.80890977615572779</v>
      </c>
      <c r="AB651" s="19">
        <f>+SIN((AVERAGE(H647:H658)+AVERAGE(H651:H654)*$AB$1)*($AA$19+AB650*$AA$18*AVERAGE(G647:G658))*$Y$20+$AA$17) - SIN($AA$17)+$AB$2</f>
        <v>-0.80058275228599407</v>
      </c>
      <c r="AC651">
        <f t="shared" si="219"/>
        <v>0.37739999999999607</v>
      </c>
      <c r="AD651">
        <f t="shared" si="218"/>
        <v>0.93558528860360191</v>
      </c>
      <c r="AE651">
        <v>1</v>
      </c>
    </row>
    <row r="652" spans="1:31" x14ac:dyDescent="0.25">
      <c r="A652">
        <v>52.500000000000398</v>
      </c>
      <c r="B652" s="2">
        <v>1932.4999999999523</v>
      </c>
      <c r="C652">
        <f>+D652+($D$2+E652+F652)*SOI!A651*IF(B652&gt;$C$18, IF(B652&lt;$C$19,-1,1),1)</f>
        <v>1.3843948485977002</v>
      </c>
      <c r="D652">
        <f>+$D$3*((1-$D$5)*SOI!D651+$D$5*SOI!D650) +   $D$4*((1-$D$5)*SOI!E651+$D$5*SOI!E650)</f>
        <v>0</v>
      </c>
      <c r="E652">
        <f t="shared" si="200"/>
        <v>-12.46883460244932</v>
      </c>
      <c r="F652">
        <f t="shared" si="207"/>
        <v>-0.11657311207522869</v>
      </c>
      <c r="G652">
        <f t="shared" si="208"/>
        <v>-12.585407714524548</v>
      </c>
      <c r="H652" s="21">
        <f t="shared" si="209"/>
        <v>0.27846318123482883</v>
      </c>
      <c r="I652" s="37">
        <f t="shared" si="201"/>
        <v>14.96042230226443</v>
      </c>
      <c r="J652" s="1">
        <f t="shared" si="210"/>
        <v>3.5739883057114237</v>
      </c>
      <c r="K652" s="1">
        <f t="shared" si="211"/>
        <v>-4.3231878155809284E-2</v>
      </c>
      <c r="L652" s="1">
        <f t="shared" si="202"/>
        <v>-5.6426710749903151E-2</v>
      </c>
      <c r="M652" s="1">
        <f t="shared" si="203"/>
        <v>-1.6781031436681655</v>
      </c>
      <c r="N652" s="1">
        <f t="shared" si="204"/>
        <v>8.3085934713928306E-3</v>
      </c>
      <c r="O652" s="1">
        <f t="shared" si="205"/>
        <v>-1.4138941791934023</v>
      </c>
      <c r="P652" s="1">
        <f t="shared" si="206"/>
        <v>1.4564701016722527E-2</v>
      </c>
      <c r="Q652" s="1">
        <f t="shared" si="212"/>
        <v>-6.9776118142577297E-3</v>
      </c>
      <c r="R652" s="1">
        <f t="shared" si="213"/>
        <v>3.1173619673626436E-2</v>
      </c>
      <c r="S652" s="1">
        <f t="shared" si="214"/>
        <v>0.10637482296916234</v>
      </c>
      <c r="T652" s="1">
        <f t="shared" si="215"/>
        <v>0.83826101497804317</v>
      </c>
      <c r="U652" s="1">
        <f t="shared" si="216"/>
        <v>-2.4078970004675382</v>
      </c>
      <c r="V652" s="1">
        <f t="shared" si="217"/>
        <v>-3.4037742942879972E-3</v>
      </c>
      <c r="Y652" s="20">
        <f>+$Z$20*SIGN(SOI!A651)*(ABS(SOI!A651))^$Y$2</f>
        <v>-0.19899741131682924</v>
      </c>
      <c r="Z652" s="20">
        <f t="shared" si="220"/>
        <v>8.0845458314467281E-2</v>
      </c>
      <c r="AA652" s="19">
        <f>+SIN((AVERAGE(H648:H659)+AVERAGE(H652:H655)/4)*($AA$19+AA651*$AA$18*AVERAGE(G648:G659))*$Y$20+$AA$17) - SIN($AA$17)</f>
        <v>-0.8056428388211927</v>
      </c>
      <c r="AB652" s="19">
        <f>+SIN((AVERAGE(H648:H659)+AVERAGE(H652:H655)*$AB$1)*($AA$19+AB651*$AA$18*AVERAGE(G648:G659))*$Y$20+$AA$17) - SIN($AA$17)+$AB$2</f>
        <v>-0.77776597795639457</v>
      </c>
      <c r="AC652">
        <f t="shared" si="219"/>
        <v>0.37799999999999606</v>
      </c>
      <c r="AD652">
        <f t="shared" si="218"/>
        <v>0.88648829713566002</v>
      </c>
      <c r="AE652">
        <v>1</v>
      </c>
    </row>
    <row r="653" spans="1:31" x14ac:dyDescent="0.25">
      <c r="A653">
        <v>52.583333333333734</v>
      </c>
      <c r="B653" s="2">
        <v>1932.5833333332855</v>
      </c>
      <c r="C653">
        <f>+D653+($D$2+E653+F653)*SOI!A652*IF(B653&gt;$C$18, IF(B653&lt;$C$19,-1,1),1)</f>
        <v>-0.32640118675380142</v>
      </c>
      <c r="D653">
        <f>+$D$3*((1-$D$5)*SOI!D652+$D$5*SOI!D651) +   $D$4*((1-$D$5)*SOI!E652+$D$5*SOI!E651)</f>
        <v>0</v>
      </c>
      <c r="E653">
        <f t="shared" si="200"/>
        <v>-3.6480552381925193</v>
      </c>
      <c r="F653">
        <f t="shared" si="207"/>
        <v>2.1375385372503108E-2</v>
      </c>
      <c r="G653">
        <f t="shared" si="208"/>
        <v>-3.6266798528200161</v>
      </c>
      <c r="H653" s="21">
        <f t="shared" si="209"/>
        <v>-6.9160294200904075E-3</v>
      </c>
      <c r="I653" s="37">
        <f t="shared" si="201"/>
        <v>2.218244418324645</v>
      </c>
      <c r="J653" s="1">
        <f t="shared" si="210"/>
        <v>4.6791191580136247E-2</v>
      </c>
      <c r="K653" s="1">
        <f t="shared" si="211"/>
        <v>-7.5945078125071576E-4</v>
      </c>
      <c r="L653" s="1">
        <f t="shared" si="202"/>
        <v>7.6473766843063889E-4</v>
      </c>
      <c r="M653" s="1">
        <f t="shared" si="203"/>
        <v>-0.14817129767932233</v>
      </c>
      <c r="N653" s="1">
        <f t="shared" si="204"/>
        <v>1.3240195632269663E-2</v>
      </c>
      <c r="O653" s="1">
        <f t="shared" si="205"/>
        <v>-2.7138395500253516</v>
      </c>
      <c r="P653" s="1">
        <f t="shared" si="206"/>
        <v>-9.8356280145467621E-3</v>
      </c>
      <c r="Q653" s="1">
        <f t="shared" si="212"/>
        <v>-9.8179118894004534E-4</v>
      </c>
      <c r="R653" s="1">
        <f t="shared" si="213"/>
        <v>6.5037689243300503E-4</v>
      </c>
      <c r="S653" s="1">
        <f t="shared" si="214"/>
        <v>2.5134559994690622E-2</v>
      </c>
      <c r="T653" s="1">
        <f t="shared" si="215"/>
        <v>-2.1805913117494444E-2</v>
      </c>
      <c r="U653" s="1">
        <f t="shared" si="216"/>
        <v>0.24110375351872712</v>
      </c>
      <c r="V653" s="1">
        <f t="shared" si="217"/>
        <v>3.6629261910527478E-3</v>
      </c>
      <c r="Y653" s="20">
        <f>+$Z$20*SIGN(SOI!A652)*(ABS(SOI!A652))^$Y$2</f>
        <v>0.17999992490250386</v>
      </c>
      <c r="Z653" s="20">
        <f t="shared" si="220"/>
        <v>2.195175660467362E-2</v>
      </c>
      <c r="AA653" s="19">
        <f>+SIN((AVERAGE(H649:H660)+AVERAGE(H653:H656)/4)*($AA$19+AA652*$AA$18*AVERAGE(G649:G660))*$Y$20+$AA$17) - SIN($AA$17)</f>
        <v>-1.0605232201285344</v>
      </c>
      <c r="AB653" s="19">
        <f>+SIN((AVERAGE(H649:H660)+AVERAGE(H653:H656)*$AB$1)*($AA$19+AB652*$AA$18*AVERAGE(G649:G660))*$Y$20+$AA$17) - SIN($AA$17)+$AB$2</f>
        <v>-0.91659890375206832</v>
      </c>
      <c r="AC653">
        <f t="shared" si="219"/>
        <v>0.37859999999999605</v>
      </c>
      <c r="AD653">
        <f t="shared" si="218"/>
        <v>1.082474976733208</v>
      </c>
      <c r="AE653">
        <v>1</v>
      </c>
    </row>
    <row r="654" spans="1:31" x14ac:dyDescent="0.25">
      <c r="A654">
        <v>52.666666666667069</v>
      </c>
      <c r="B654" s="2">
        <v>1932.6666666666188</v>
      </c>
      <c r="C654">
        <f>+D654+($D$2+E654+F654)*SOI!A653*IF(B654&gt;$C$18, IF(B654&lt;$C$19,-1,1),1)</f>
        <v>-0.49174562477409745</v>
      </c>
      <c r="D654">
        <f>+$D$3*((1-$D$5)*SOI!D653+$D$5*SOI!D652) +   $D$4*((1-$D$5)*SOI!E653+$D$5*SOI!E652)</f>
        <v>0</v>
      </c>
      <c r="E654">
        <f t="shared" si="200"/>
        <v>-23.521661675902124</v>
      </c>
      <c r="F654">
        <f t="shared" si="207"/>
        <v>-1.0656195628027487</v>
      </c>
      <c r="G654">
        <f t="shared" si="208"/>
        <v>-24.587281238704872</v>
      </c>
      <c r="H654" s="21">
        <f t="shared" si="209"/>
        <v>0.20042681703698409</v>
      </c>
      <c r="I654" s="37">
        <f t="shared" si="201"/>
        <v>-7.1495614683071516</v>
      </c>
      <c r="J654" s="1">
        <f t="shared" si="210"/>
        <v>27.734665499608738</v>
      </c>
      <c r="K654" s="1">
        <f t="shared" si="211"/>
        <v>-78.263335463454041</v>
      </c>
      <c r="L654" s="1">
        <f t="shared" si="202"/>
        <v>-0.17145463696512181</v>
      </c>
      <c r="M654" s="1">
        <f t="shared" si="203"/>
        <v>27.249146560031985</v>
      </c>
      <c r="N654" s="1">
        <f t="shared" si="204"/>
        <v>-0.88853430162099434</v>
      </c>
      <c r="O654" s="1">
        <f t="shared" si="205"/>
        <v>-23.238332426452256</v>
      </c>
      <c r="P654" s="1">
        <f t="shared" si="206"/>
        <v>0.5279627348942092</v>
      </c>
      <c r="Q654" s="1">
        <f t="shared" si="212"/>
        <v>-12.116794621809872</v>
      </c>
      <c r="R654" s="1">
        <f t="shared" si="213"/>
        <v>-25.870434690352926</v>
      </c>
      <c r="S654" s="1">
        <f t="shared" si="214"/>
        <v>5.4365212509226719</v>
      </c>
      <c r="T654" s="1">
        <f t="shared" si="215"/>
        <v>41.863142161842433</v>
      </c>
      <c r="U654" s="1">
        <f t="shared" si="216"/>
        <v>41.713358037186843</v>
      </c>
      <c r="V654" s="1">
        <f t="shared" si="217"/>
        <v>13.194992216324687</v>
      </c>
      <c r="Y654" s="20">
        <f>+$Z$20*SIGN(SOI!A653)*(ABS(SOI!A653))^$Y$2</f>
        <v>8.4852756228346246E-2</v>
      </c>
      <c r="Z654" s="20">
        <f t="shared" si="220"/>
        <v>0.11656847911973212</v>
      </c>
      <c r="AA654" s="19">
        <f>+SIN((AVERAGE(H650:H661)+AVERAGE(H654:H657)/4)*($AA$19+AA653*$AA$18*AVERAGE(G650:G661))*$Y$20+$AA$17) - SIN($AA$17)</f>
        <v>-1.2885320429045297</v>
      </c>
      <c r="AB654" s="19">
        <f>+SIN((AVERAGE(H650:H661)+AVERAGE(H654:H657)*$AB$1)*($AA$19+AB653*$AA$18*AVERAGE(G650:G661))*$Y$20+$AA$17) - SIN($AA$17)+$AB$2</f>
        <v>-0.95081342392010981</v>
      </c>
      <c r="AC654">
        <f t="shared" si="219"/>
        <v>0.37919999999999604</v>
      </c>
      <c r="AD654">
        <f t="shared" si="218"/>
        <v>1.4051005220242618</v>
      </c>
      <c r="AE654">
        <v>1</v>
      </c>
    </row>
    <row r="655" spans="1:31" x14ac:dyDescent="0.25">
      <c r="A655">
        <v>52.750000000000405</v>
      </c>
      <c r="B655" s="2">
        <v>1932.749999999952</v>
      </c>
      <c r="C655">
        <f>+D655+($D$2+E655+F655)*SOI!A654*IF(B655&gt;$C$18, IF(B655&lt;$C$19,-1,1),1)</f>
        <v>-0.13235633799443225</v>
      </c>
      <c r="D655">
        <f>+$D$3*((1-$D$5)*SOI!D654+$D$5*SOI!D653) +   $D$4*((1-$D$5)*SOI!E654+$D$5*SOI!E653)</f>
        <v>0</v>
      </c>
      <c r="E655">
        <f t="shared" si="200"/>
        <v>-6.5637125611039977</v>
      </c>
      <c r="F655">
        <f t="shared" si="207"/>
        <v>-5.4104338617614545E-2</v>
      </c>
      <c r="G655">
        <f t="shared" si="208"/>
        <v>-6.6178168997216122</v>
      </c>
      <c r="H655" s="21">
        <f t="shared" si="209"/>
        <v>-7.8776188344170953E-2</v>
      </c>
      <c r="I655" s="37">
        <f t="shared" si="201"/>
        <v>-6.8996460447681169</v>
      </c>
      <c r="J655" s="1">
        <f t="shared" si="210"/>
        <v>1.8036900704079726</v>
      </c>
      <c r="K655" s="1">
        <f t="shared" si="211"/>
        <v>-3.193408338470461E-2</v>
      </c>
      <c r="L655" s="1">
        <f t="shared" si="202"/>
        <v>-3.4258140295111442E-2</v>
      </c>
      <c r="M655" s="1">
        <f t="shared" si="203"/>
        <v>1.8363035737721365</v>
      </c>
      <c r="N655" s="1">
        <f t="shared" si="204"/>
        <v>-3.5953207186384888E-2</v>
      </c>
      <c r="O655" s="1">
        <f t="shared" si="205"/>
        <v>-2.3685593901227335</v>
      </c>
      <c r="P655" s="1">
        <f t="shared" si="206"/>
        <v>1.0578047298054206E-2</v>
      </c>
      <c r="Q655" s="1">
        <f t="shared" si="212"/>
        <v>-3.3040207075114271E-2</v>
      </c>
      <c r="R655" s="1">
        <f t="shared" si="213"/>
        <v>-6.8077899485079044E-2</v>
      </c>
      <c r="S655" s="1">
        <f t="shared" si="214"/>
        <v>0.21229117294132929</v>
      </c>
      <c r="T655" s="1">
        <f t="shared" si="215"/>
        <v>0.85256144693153335</v>
      </c>
      <c r="U655" s="1">
        <f t="shared" si="216"/>
        <v>0.80653792807502711</v>
      </c>
      <c r="V655" s="1">
        <f t="shared" si="217"/>
        <v>1.069731568264509E-2</v>
      </c>
      <c r="Y655" s="20">
        <f>+$Z$20*SIGN(SOI!A654)*(ABS(SOI!A654))^$Y$2</f>
        <v>8.4852756228346246E-2</v>
      </c>
      <c r="Z655" s="20">
        <f t="shared" si="220"/>
        <v>1.656852646073563E-2</v>
      </c>
      <c r="AA655" s="19">
        <f>+SIN((AVERAGE(H651:H662)+AVERAGE(H655:H658)/4)*($AA$19+AA654*$AA$18*AVERAGE(G651:G662))*$Y$20+$AA$17) - SIN($AA$17)</f>
        <v>-1.2888468785902287</v>
      </c>
      <c r="AB655" s="19">
        <f>+SIN((AVERAGE(H651:H662)+AVERAGE(H655:H658)*$AB$1)*($AA$19+AB654*$AA$18*AVERAGE(G651:G662))*$Y$20+$AA$17) - SIN($AA$17)+$AB$2</f>
        <v>-1.026624408317482</v>
      </c>
      <c r="AC655">
        <f t="shared" si="219"/>
        <v>0.37979999999999603</v>
      </c>
      <c r="AD655">
        <f t="shared" si="218"/>
        <v>1.3054154050509643</v>
      </c>
      <c r="AE655">
        <v>1</v>
      </c>
    </row>
    <row r="656" spans="1:31" x14ac:dyDescent="0.25">
      <c r="A656">
        <v>52.833333333333741</v>
      </c>
      <c r="B656" s="2">
        <v>1932.8333333332853</v>
      </c>
      <c r="C656">
        <f>+D656+($D$2+E656+F656)*SOI!A655*IF(B656&gt;$C$18, IF(B656&lt;$C$19,-1,1),1)</f>
        <v>1.6959817036792575</v>
      </c>
      <c r="D656">
        <f>+$D$3*((1-$D$5)*SOI!D655+$D$5*SOI!D654) +   $D$4*((1-$D$5)*SOI!E655+$D$5*SOI!E654)</f>
        <v>0</v>
      </c>
      <c r="E656">
        <f t="shared" si="200"/>
        <v>-41.416027392574257</v>
      </c>
      <c r="F656">
        <f t="shared" si="207"/>
        <v>-0.9835151994071798</v>
      </c>
      <c r="G656">
        <f t="shared" si="208"/>
        <v>-42.399542591981437</v>
      </c>
      <c r="H656" s="21">
        <f t="shared" si="209"/>
        <v>2.4168083310557904</v>
      </c>
      <c r="I656" s="37">
        <f t="shared" si="201"/>
        <v>-52.093685847503373</v>
      </c>
      <c r="J656" s="1">
        <f t="shared" si="210"/>
        <v>198.60446515947416</v>
      </c>
      <c r="K656" s="1">
        <f t="shared" si="211"/>
        <v>-6.4041257248739796E-6</v>
      </c>
      <c r="L656" s="1">
        <f t="shared" si="202"/>
        <v>-0.56065193284898174</v>
      </c>
      <c r="M656" s="1">
        <f t="shared" si="203"/>
        <v>26.780168082550261</v>
      </c>
      <c r="N656" s="1">
        <f t="shared" si="204"/>
        <v>-0.29641337787607475</v>
      </c>
      <c r="O656" s="1">
        <f t="shared" si="205"/>
        <v>-0.19719126212490404</v>
      </c>
      <c r="P656" s="1">
        <f t="shared" si="206"/>
        <v>1.55696184886843E-6</v>
      </c>
      <c r="Q656" s="1">
        <f t="shared" si="212"/>
        <v>-3.972571684029246</v>
      </c>
      <c r="R656" s="1">
        <f t="shared" si="213"/>
        <v>-61.800701436009263</v>
      </c>
      <c r="S656" s="1">
        <f t="shared" si="214"/>
        <v>13.214489024795366</v>
      </c>
      <c r="T656" s="1">
        <f t="shared" si="215"/>
        <v>1.1616053881298545</v>
      </c>
      <c r="U656" s="1">
        <f t="shared" si="216"/>
        <v>8.9630441671813786E-4</v>
      </c>
      <c r="V656" s="1">
        <f t="shared" si="217"/>
        <v>1.2980978830844286E-5</v>
      </c>
      <c r="Y656" s="20">
        <f>+$Z$20*SIGN(SOI!A655)*(ABS(SOI!A655))^$Y$2</f>
        <v>-0.1199999330744856</v>
      </c>
      <c r="Z656" s="20">
        <f t="shared" si="220"/>
        <v>-0.13977819058079746</v>
      </c>
      <c r="AA656" s="19">
        <f>+SIN((AVERAGE(H652:H663)+AVERAGE(H656:H659)/4)*($AA$19+AA655*$AA$18*AVERAGE(G652:G663))*$Y$20+$AA$17) - SIN($AA$17)</f>
        <v>-1.2879301767060987</v>
      </c>
      <c r="AB656" s="19">
        <f>+SIN((AVERAGE(H652:H663)+AVERAGE(H656:H659)*$AB$1)*($AA$19+AB655*$AA$18*AVERAGE(G652:G663))*$Y$20+$AA$17) - SIN($AA$17)+$AB$2</f>
        <v>-1.0323440173847966</v>
      </c>
      <c r="AC656">
        <f t="shared" si="219"/>
        <v>0.38039999999999602</v>
      </c>
      <c r="AD656">
        <f t="shared" si="218"/>
        <v>1.1481519861253011</v>
      </c>
      <c r="AE656">
        <v>1</v>
      </c>
    </row>
    <row r="657" spans="1:31" x14ac:dyDescent="0.25">
      <c r="A657">
        <v>52.916666666667076</v>
      </c>
      <c r="B657" s="2">
        <v>1932.9166666666185</v>
      </c>
      <c r="C657">
        <f>+D657+($D$2+E657+F657)*SOI!A656*IF(B657&gt;$C$18, IF(B657&lt;$C$19,-1,1),1)</f>
        <v>-199.32869183173034</v>
      </c>
      <c r="D657">
        <f>+$D$3*((1-$D$5)*SOI!D656+$D$5*SOI!D655) +   $D$4*((1-$D$5)*SOI!E656+$D$5*SOI!E655)</f>
        <v>0</v>
      </c>
      <c r="E657">
        <f t="shared" si="200"/>
        <v>486.38948120126952</v>
      </c>
      <c r="F657">
        <f t="shared" si="207"/>
        <v>-0.22194014826860353</v>
      </c>
      <c r="G657">
        <f t="shared" si="208"/>
        <v>486.16754105300089</v>
      </c>
      <c r="H657" s="21">
        <f t="shared" si="209"/>
        <v>7.1929578611195417</v>
      </c>
      <c r="I657" s="37">
        <f t="shared" si="201"/>
        <v>379.66031351669648</v>
      </c>
      <c r="J657" s="1">
        <f t="shared" si="210"/>
        <v>-64.482038145682395</v>
      </c>
      <c r="K657" s="1">
        <f t="shared" si="211"/>
        <v>4.2707161031841609</v>
      </c>
      <c r="L657" s="1">
        <f t="shared" si="202"/>
        <v>-8.3680854994705543E-3</v>
      </c>
      <c r="M657" s="1">
        <f t="shared" si="203"/>
        <v>1.1930343028128141</v>
      </c>
      <c r="N657" s="1">
        <f t="shared" si="204"/>
        <v>0.24218893064470867</v>
      </c>
      <c r="O657" s="1">
        <f t="shared" si="205"/>
        <v>238.73134226866048</v>
      </c>
      <c r="P657" s="1">
        <f t="shared" si="206"/>
        <v>5.7459820617805614E-2</v>
      </c>
      <c r="Q657" s="1">
        <f t="shared" si="212"/>
        <v>0.1445998572516195</v>
      </c>
      <c r="R657" s="1">
        <f t="shared" si="213"/>
        <v>-16.394555309528453</v>
      </c>
      <c r="S657" s="1">
        <f t="shared" si="214"/>
        <v>78.689535014648413</v>
      </c>
      <c r="T657" s="1">
        <f t="shared" si="215"/>
        <v>-20.990035647801381</v>
      </c>
      <c r="U657" s="1">
        <f t="shared" si="216"/>
        <v>-241.07487306898466</v>
      </c>
      <c r="V657" s="1">
        <f t="shared" si="217"/>
        <v>-0.39142650104315785</v>
      </c>
      <c r="Y657" s="20">
        <f>+$Z$20*SIGN(SOI!A656)*(ABS(SOI!A656))^$Y$2</f>
        <v>-0.38418739489625303</v>
      </c>
      <c r="Z657" s="20">
        <f t="shared" si="220"/>
        <v>-0.25971393177320273</v>
      </c>
      <c r="AA657" s="19">
        <f>+SIN((AVERAGE(H653:H664)+AVERAGE(H657:H660)/4)*($AA$19+AA656*$AA$18*AVERAGE(G653:G664))*$Y$20+$AA$17) - SIN($AA$17)</f>
        <v>-1.2726673740101004</v>
      </c>
      <c r="AB657" s="19">
        <f>+SIN((AVERAGE(H653:H664)+AVERAGE(H657:H660)*$AB$1)*($AA$19+AB656*$AA$18*AVERAGE(G653:G664))*$Y$20+$AA$17) - SIN($AA$17)+$AB$2</f>
        <v>-1.0165987625906896</v>
      </c>
      <c r="AC657">
        <f t="shared" si="219"/>
        <v>0.38099999999999601</v>
      </c>
      <c r="AD657">
        <f t="shared" si="218"/>
        <v>1.0129534422368978</v>
      </c>
      <c r="AE657">
        <v>1</v>
      </c>
    </row>
    <row r="658" spans="1:31" x14ac:dyDescent="0.25">
      <c r="A658">
        <v>53.000000000000412</v>
      </c>
      <c r="B658" s="2">
        <v>1932.9999999999518</v>
      </c>
      <c r="C658">
        <f>+D658+($D$2+E658+F658)*SOI!A657*IF(B658&gt;$C$18, IF(B658&lt;$C$19,-1,1),1)</f>
        <v>-1.0440365564447334</v>
      </c>
      <c r="D658">
        <f>+$D$3*((1-$D$5)*SOI!D657+$D$5*SOI!D656) +   $D$4*((1-$D$5)*SOI!E657+$D$5*SOI!E656)</f>
        <v>0</v>
      </c>
      <c r="E658">
        <f t="shared" si="200"/>
        <v>0.52174827132620294</v>
      </c>
      <c r="F658">
        <f t="shared" si="207"/>
        <v>4.449854378410623</v>
      </c>
      <c r="G658">
        <f t="shared" si="208"/>
        <v>4.971602649736826</v>
      </c>
      <c r="H658" s="21">
        <f t="shared" si="209"/>
        <v>-1.8677723211620458</v>
      </c>
      <c r="I658" s="37">
        <f t="shared" si="201"/>
        <v>-0.26662613439770522</v>
      </c>
      <c r="J658" s="1">
        <f t="shared" si="210"/>
        <v>1.9876778768835635</v>
      </c>
      <c r="K658" s="1">
        <f t="shared" si="211"/>
        <v>148.60769056690859</v>
      </c>
      <c r="L658" s="1">
        <f t="shared" si="202"/>
        <v>0.3423275178902323</v>
      </c>
      <c r="M658" s="1">
        <f t="shared" si="203"/>
        <v>52.366393464699257</v>
      </c>
      <c r="N658" s="1">
        <f t="shared" si="204"/>
        <v>-3.422668089719175</v>
      </c>
      <c r="O658" s="1">
        <f t="shared" si="205"/>
        <v>5.2853824117504269</v>
      </c>
      <c r="P658" s="1">
        <f t="shared" si="206"/>
        <v>-2.2076090755438349</v>
      </c>
      <c r="Q658" s="1">
        <f t="shared" si="212"/>
        <v>-89.697036382938933</v>
      </c>
      <c r="R658" s="1">
        <f t="shared" si="213"/>
        <v>-7.1419595356050474</v>
      </c>
      <c r="S658" s="1">
        <f t="shared" si="214"/>
        <v>0.78097114749779206</v>
      </c>
      <c r="T658" s="1">
        <f t="shared" si="215"/>
        <v>19.010601301807483</v>
      </c>
      <c r="U658" s="1">
        <f t="shared" si="216"/>
        <v>-6.5045516397279615</v>
      </c>
      <c r="V658" s="1">
        <f t="shared" si="217"/>
        <v>-212.52920948760695</v>
      </c>
      <c r="Y658" s="20">
        <f>+$Z$20*SIGN(SOI!A657)*(ABS(SOI!A657))^$Y$2</f>
        <v>-0.27495446734886958</v>
      </c>
      <c r="Z658" s="20">
        <f t="shared" si="220"/>
        <v>-0.27628247182134502</v>
      </c>
      <c r="AA658" s="19">
        <f>+SIN((AVERAGE(H654:H665)+AVERAGE(H658:H661)/4)*($AA$19+AA657*$AA$18*AVERAGE(G654:G665))*$Y$20+$AA$17) - SIN($AA$17)</f>
        <v>-0.96625580567034519</v>
      </c>
      <c r="AB658" s="19">
        <f>+SIN((AVERAGE(H654:H665)+AVERAGE(H658:H661)*$AB$1)*($AA$19+AB657*$AA$18*AVERAGE(G654:G665))*$Y$20+$AA$17) - SIN($AA$17)+$AB$2</f>
        <v>-0.97934918121353842</v>
      </c>
      <c r="AC658">
        <f t="shared" si="219"/>
        <v>0.381599999999996</v>
      </c>
      <c r="AD658">
        <f t="shared" si="218"/>
        <v>0.68997333384900017</v>
      </c>
      <c r="AE658">
        <v>1</v>
      </c>
    </row>
    <row r="659" spans="1:31" x14ac:dyDescent="0.25">
      <c r="A659">
        <v>53.083333333333748</v>
      </c>
      <c r="B659" s="2">
        <v>1933.0833333332851</v>
      </c>
      <c r="C659">
        <f>+D659+($D$2+E659+F659)*SOI!A658*IF(B659&gt;$C$18, IF(B659&lt;$C$19,-1,1),1)</f>
        <v>2.2585986463696552</v>
      </c>
      <c r="D659">
        <f>+$D$3*((1-$D$5)*SOI!D658+$D$5*SOI!D657) +   $D$4*((1-$D$5)*SOI!E658+$D$5*SOI!E657)</f>
        <v>0</v>
      </c>
      <c r="E659">
        <f t="shared" si="200"/>
        <v>-28.46551943908139</v>
      </c>
      <c r="F659">
        <f t="shared" si="207"/>
        <v>0.23303635946069634</v>
      </c>
      <c r="G659">
        <f t="shared" si="208"/>
        <v>-28.232483079620692</v>
      </c>
      <c r="H659" s="21">
        <f t="shared" si="209"/>
        <v>-0.19642171588279639</v>
      </c>
      <c r="I659" s="37">
        <f t="shared" si="201"/>
        <v>26.05641202899082</v>
      </c>
      <c r="J659" s="1">
        <f t="shared" si="210"/>
        <v>-23.82203869401874</v>
      </c>
      <c r="K659" s="1">
        <f t="shared" si="211"/>
        <v>-8.3889021910689614</v>
      </c>
      <c r="L659" s="1">
        <f t="shared" si="202"/>
        <v>0.11965182575262642</v>
      </c>
      <c r="M659" s="1">
        <f t="shared" si="203"/>
        <v>6.4220501022250884</v>
      </c>
      <c r="N659" s="1">
        <f t="shared" si="204"/>
        <v>-0.23015994558007694</v>
      </c>
      <c r="O659" s="1">
        <f t="shared" si="205"/>
        <v>-17.641888458595687</v>
      </c>
      <c r="P659" s="1">
        <f t="shared" si="206"/>
        <v>-0.10681686832997749</v>
      </c>
      <c r="Q659" s="1">
        <f t="shared" si="212"/>
        <v>-0.73971441039133201</v>
      </c>
      <c r="R659" s="1">
        <f t="shared" si="213"/>
        <v>5.7559268678929989</v>
      </c>
      <c r="S659" s="1">
        <f t="shared" si="214"/>
        <v>-5.1322977811493153</v>
      </c>
      <c r="T659" s="1">
        <f t="shared" si="215"/>
        <v>-22.179003485228993</v>
      </c>
      <c r="U659" s="1">
        <f t="shared" si="216"/>
        <v>30.757209662004232</v>
      </c>
      <c r="V659" s="1">
        <f t="shared" si="217"/>
        <v>-0.69151444664250494</v>
      </c>
      <c r="Y659" s="20">
        <f>+$Z$20*SIGN(SOI!A658)*(ABS(SOI!A658))^$Y$2</f>
        <v>-0.16970555321891248</v>
      </c>
      <c r="Z659" s="20">
        <f t="shared" si="220"/>
        <v>-0.23766270101424888</v>
      </c>
      <c r="AA659" s="19">
        <f>+SIN((AVERAGE(H655:H666)+AVERAGE(H659:H662)/4)*($AA$19+AA658*$AA$18*AVERAGE(G655:G666))*$Y$20+$AA$17) - SIN($AA$17)</f>
        <v>-1.0659438168218183</v>
      </c>
      <c r="AB659" s="19">
        <f>+SIN((AVERAGE(H655:H666)+AVERAGE(H659:H662)*$AB$1)*($AA$19+AB658*$AA$18*AVERAGE(G655:G666))*$Y$20+$AA$17) - SIN($AA$17)+$AB$2</f>
        <v>-1.0140194263551698</v>
      </c>
      <c r="AC659">
        <f t="shared" si="219"/>
        <v>0.38219999999999599</v>
      </c>
      <c r="AD659">
        <f t="shared" si="218"/>
        <v>0.82828111580756936</v>
      </c>
      <c r="AE659">
        <v>1</v>
      </c>
    </row>
    <row r="660" spans="1:31" x14ac:dyDescent="0.25">
      <c r="A660">
        <v>53.166666666667084</v>
      </c>
      <c r="B660" s="2">
        <v>1933.1666666666183</v>
      </c>
      <c r="C660">
        <f>+D660+($D$2+E660+F660)*SOI!A659*IF(B660&gt;$C$18, IF(B660&lt;$C$19,-1,1),1)</f>
        <v>1.9471557752023263</v>
      </c>
      <c r="D660">
        <f>+$D$3*((1-$D$5)*SOI!D659+$D$5*SOI!D658) +   $D$4*((1-$D$5)*SOI!E659+$D$5*SOI!E658)</f>
        <v>0</v>
      </c>
      <c r="E660">
        <f t="shared" si="200"/>
        <v>-8.5511418289733712</v>
      </c>
      <c r="F660">
        <f t="shared" si="207"/>
        <v>-1.1846370470382592</v>
      </c>
      <c r="G660">
        <f t="shared" si="208"/>
        <v>-9.7357788760116311</v>
      </c>
      <c r="H660" s="21">
        <f t="shared" si="209"/>
        <v>1.0308101824165186</v>
      </c>
      <c r="I660" s="37">
        <f t="shared" si="201"/>
        <v>11.529562268034315</v>
      </c>
      <c r="J660" s="1">
        <f t="shared" si="210"/>
        <v>64.194484093909708</v>
      </c>
      <c r="K660" s="1">
        <f t="shared" si="211"/>
        <v>-1.7417593844654031</v>
      </c>
      <c r="L660" s="1">
        <f t="shared" si="202"/>
        <v>-0.75163988964613082</v>
      </c>
      <c r="M660" s="1">
        <f t="shared" si="203"/>
        <v>-39.110581270542177</v>
      </c>
      <c r="N660" s="1">
        <f t="shared" si="204"/>
        <v>0.62139687274653221</v>
      </c>
      <c r="O660" s="1">
        <f t="shared" si="205"/>
        <v>-0.40973607884905738</v>
      </c>
      <c r="P660" s="1">
        <f t="shared" si="206"/>
        <v>0.15201037980796714</v>
      </c>
      <c r="Q660" s="1">
        <f t="shared" si="212"/>
        <v>-12.162531484883386</v>
      </c>
      <c r="R660" s="1">
        <f t="shared" si="213"/>
        <v>41.876788799710695</v>
      </c>
      <c r="S660" s="1">
        <f t="shared" si="214"/>
        <v>6.1312548717021622</v>
      </c>
      <c r="T660" s="1">
        <f t="shared" si="215"/>
        <v>3.2358743871939804</v>
      </c>
      <c r="U660" s="1">
        <f t="shared" si="216"/>
        <v>-19.367721976000123</v>
      </c>
      <c r="V660" s="1">
        <f t="shared" si="217"/>
        <v>-2.6568924678931589</v>
      </c>
      <c r="Y660" s="20">
        <f>+$Z$20*SIGN(SOI!A659)*(ABS(SOI!A659))^$Y$2</f>
        <v>-0.26832808247496454</v>
      </c>
      <c r="Z660" s="20">
        <f t="shared" si="220"/>
        <v>-0.12601122785608451</v>
      </c>
      <c r="AA660" s="19">
        <f>+SIN((AVERAGE(H656:H667)+AVERAGE(H660:H663)/4)*($AA$19+AA659*$AA$18*AVERAGE(G656:G667))*$Y$20+$AA$17) - SIN($AA$17)</f>
        <v>-1.0992670750461313</v>
      </c>
      <c r="AB660" s="19">
        <f>+SIN((AVERAGE(H656:H667)+AVERAGE(H660:H663)*$AB$1)*($AA$19+AB659*$AA$18*AVERAGE(G656:G667))*$Y$20+$AA$17) - SIN($AA$17)+$AB$2</f>
        <v>-1.0355887162049042</v>
      </c>
      <c r="AC660">
        <f t="shared" si="219"/>
        <v>0.38279999999999598</v>
      </c>
      <c r="AD660">
        <f t="shared" si="218"/>
        <v>0.97325584719004676</v>
      </c>
      <c r="AE660">
        <v>1</v>
      </c>
    </row>
    <row r="661" spans="1:31" x14ac:dyDescent="0.25">
      <c r="A661">
        <v>53.250000000000419</v>
      </c>
      <c r="B661" s="2">
        <v>1933.2499999999516</v>
      </c>
      <c r="C661">
        <f>+D661+($D$2+E661+F661)*SOI!A660*IF(B661&gt;$C$18, IF(B661&lt;$C$19,-1,1),1)</f>
        <v>-0.16380672592640977</v>
      </c>
      <c r="D661">
        <f>+$D$3*((1-$D$5)*SOI!D660+$D$5*SOI!D659) +   $D$4*((1-$D$5)*SOI!E660+$D$5*SOI!E659)</f>
        <v>0</v>
      </c>
      <c r="E661">
        <f t="shared" si="200"/>
        <v>-16.428314482986536</v>
      </c>
      <c r="F661">
        <f t="shared" si="207"/>
        <v>4.7641890345557769E-2</v>
      </c>
      <c r="G661">
        <f t="shared" si="208"/>
        <v>-16.380672592640977</v>
      </c>
      <c r="H661" s="21">
        <f t="shared" si="209"/>
        <v>0.20027679674470036</v>
      </c>
      <c r="I661" s="37">
        <f t="shared" si="201"/>
        <v>15.268325289668068</v>
      </c>
      <c r="J661" s="1">
        <f t="shared" si="210"/>
        <v>-2.3075372799157301</v>
      </c>
      <c r="K661" s="1">
        <f t="shared" si="211"/>
        <v>-6.3717331133745364E-4</v>
      </c>
      <c r="L661" s="1">
        <f t="shared" si="202"/>
        <v>8.3289007757708904E-3</v>
      </c>
      <c r="M661" s="1">
        <f t="shared" si="203"/>
        <v>1.0616141510323671</v>
      </c>
      <c r="N661" s="1">
        <f t="shared" si="204"/>
        <v>4.2279683746883762E-3</v>
      </c>
      <c r="O661" s="1">
        <f t="shared" si="205"/>
        <v>-3.8234057409796489</v>
      </c>
      <c r="P661" s="1">
        <f t="shared" si="206"/>
        <v>-5.3779729375315777E-4</v>
      </c>
      <c r="Q661" s="1">
        <f t="shared" si="212"/>
        <v>2.2462550820669704E-3</v>
      </c>
      <c r="R661" s="1">
        <f t="shared" si="213"/>
        <v>-1.0242053772827327E-2</v>
      </c>
      <c r="S661" s="1">
        <f t="shared" si="214"/>
        <v>5.5244700241683042E-2</v>
      </c>
      <c r="T661" s="1">
        <f t="shared" si="215"/>
        <v>-0.33459211610357892</v>
      </c>
      <c r="U661" s="1">
        <f t="shared" si="216"/>
        <v>9.0740777331371883E-2</v>
      </c>
      <c r="V661" s="1">
        <f t="shared" si="217"/>
        <v>6.3956105876335567E-5</v>
      </c>
      <c r="Y661" s="20">
        <f>+$Z$20*SIGN(SOI!A660)*(ABS(SOI!A660))^$Y$2</f>
        <v>5.9999952125623465E-2</v>
      </c>
      <c r="Z661" s="20">
        <f t="shared" si="220"/>
        <v>-0.19593379644152167</v>
      </c>
      <c r="AA661" s="19">
        <f>+SIN((AVERAGE(H657:H668)+AVERAGE(H661:H664)/4)*($AA$19+AA660*$AA$18*AVERAGE(G657:G668))*$Y$20+$AA$17) - SIN($AA$17)</f>
        <v>-0.90016210994295087</v>
      </c>
      <c r="AB661" s="19">
        <f>+SIN((AVERAGE(H657:H668)+AVERAGE(H661:H664)*$AB$1)*($AA$19+AB660*$AA$18*AVERAGE(G657:G668))*$Y$20+$AA$17) - SIN($AA$17)+$AB$2</f>
        <v>-0.88160880591998536</v>
      </c>
      <c r="AC661">
        <f t="shared" si="219"/>
        <v>0.38339999999999597</v>
      </c>
      <c r="AD661">
        <f t="shared" si="218"/>
        <v>0.70422831350142923</v>
      </c>
      <c r="AE661">
        <v>1</v>
      </c>
    </row>
    <row r="662" spans="1:31" x14ac:dyDescent="0.25">
      <c r="A662">
        <v>53.333333333333755</v>
      </c>
      <c r="B662" s="2">
        <v>1933.3333333332848</v>
      </c>
      <c r="C662">
        <f>+D662+($D$2+E662+F662)*SOI!A661*IF(B662&gt;$C$18, IF(B662&lt;$C$19,-1,1),1)</f>
        <v>1.1687924092262689</v>
      </c>
      <c r="D662">
        <f>+$D$3*((1-$D$5)*SOI!D661+$D$5*SOI!D660) +   $D$4*((1-$D$5)*SOI!E661+$D$5*SOI!E660)</f>
        <v>0</v>
      </c>
      <c r="E662">
        <f t="shared" ref="E662:E725" si="221">$E$3*COS(2*PI()*(A662+$E$2)/$H$3)+$E$4*COS(2*PI()*(A662+$E$2)/$H$4)+$E$5*COS(2*PI()*(A662+$E$2)/$H$5)+$E$6*COS(2*PI()/$H$6*(A662+$E$2))+$E$7*COS(2*PI()/$H$7*(A662+$E$2))+$E$8*COS(2*PI()/$H$8*(A662+$E$2))+$E$9*COS(2*PI()/$H$9*(A662+$E$2))+$E$10*COS(2*PI()/$H$10*(A662+$E$2))+$E$11*COS(2*PI()/$H$11*(A662+$E$2))+$E$12*COS(2*PI()/$H$12*(A662+$E$2))+$E$13*COS(2*PI()/$H$13*(A662+$E$2))+$E$14*COS(2*PI()/$H$14*(A662+$E$2))+$E$15*COS(2*PI()/$H$15*(A662+$E$2))+$E$16*COS(2*PI()/$H$16*(A662+$E$2))+$E$17*COS(2*PI()/$H$17*(A662+$E$2))</f>
        <v>-1.8224715659631219</v>
      </c>
      <c r="F662">
        <f t="shared" si="207"/>
        <v>-1.0995094571025503</v>
      </c>
      <c r="G662">
        <f t="shared" si="208"/>
        <v>-2.9219810230656722</v>
      </c>
      <c r="H662" s="21">
        <f t="shared" si="209"/>
        <v>-3.1955069192203422E-2</v>
      </c>
      <c r="I662" s="37">
        <f t="shared" ref="I662:I725" si="222">+(I$3*$E662+I$5*$F662)*COS(2*PI()*$A662*$A$9+I$4)</f>
        <v>0.26592226085876236</v>
      </c>
      <c r="J662" s="1">
        <f t="shared" si="210"/>
        <v>0.20601543920923249</v>
      </c>
      <c r="K662" s="1">
        <f t="shared" si="211"/>
        <v>-0.70445198434030465</v>
      </c>
      <c r="L662" s="1">
        <f t="shared" ref="L662:L725" si="223">+(L$3*$E662+L$5*$F662)*COS(2*PI()*$A662*$A$9+L$4)^2</f>
        <v>-2.3928130665047967E-2</v>
      </c>
      <c r="M662" s="1">
        <f t="shared" ref="M662:M725" si="224">+(M$3*$E662+M$5*$F662)*COS(2*PI()*$A662*$A$7+M$4)</f>
        <v>-5.4419487919767802</v>
      </c>
      <c r="N662" s="1">
        <f t="shared" ref="N662:N725" si="225">+(N$3*$E662+N$5*$F662)*COS(2*PI()*$A662*$A$8+N$4)</f>
        <v>-0.68438274581931158</v>
      </c>
      <c r="O662" s="1">
        <f t="shared" ref="O662:O725" si="226">+(O$3*$E662+O$5*$F662)*COS(2*PI()*$A662*$A$8+O$4)^2</f>
        <v>-2.635448655511897</v>
      </c>
      <c r="P662" s="1">
        <f t="shared" ref="P662:P725" si="227">+(P$3*$E662+P$5*$F662)*COS(2*PI()*$A662*$A$7+P$4)^2</f>
        <v>0.30025287712472276</v>
      </c>
      <c r="Q662" s="1">
        <f t="shared" si="212"/>
        <v>1.8638636832778896</v>
      </c>
      <c r="R662" s="1">
        <f t="shared" si="213"/>
        <v>-0.14801489308472285</v>
      </c>
      <c r="S662" s="1">
        <f t="shared" si="214"/>
        <v>-0.15574755359486173</v>
      </c>
      <c r="T662" s="1">
        <f t="shared" si="215"/>
        <v>0.66258402168956365</v>
      </c>
      <c r="U662" s="1">
        <f t="shared" si="216"/>
        <v>-0.88233671487256016</v>
      </c>
      <c r="V662" s="1">
        <f t="shared" si="217"/>
        <v>5.7798677280951427</v>
      </c>
      <c r="Y662" s="20">
        <f>+$Z$20*SIGN(SOI!A661)*(ABS(SOI!A661))^$Y$2</f>
        <v>-0.37947325897522405</v>
      </c>
      <c r="Z662" s="20">
        <f t="shared" si="220"/>
        <v>-0.29196346734633943</v>
      </c>
      <c r="AA662" s="19">
        <f>+SIN((AVERAGE(H658:H669)+AVERAGE(H662:H665)/4)*($AA$19+AA661*$AA$18*AVERAGE(G658:G669))*$Y$20+$AA$17) - SIN($AA$17)</f>
        <v>-1.0538483780519361</v>
      </c>
      <c r="AB662" s="19">
        <f>+SIN((AVERAGE(H658:H669)+AVERAGE(H662:H665)*$AB$1)*($AA$19+AB661*$AA$18*AVERAGE(G658:G669))*$Y$20+$AA$17) - SIN($AA$17)+$AB$2</f>
        <v>-1.0601120253809111</v>
      </c>
      <c r="AC662">
        <f t="shared" si="219"/>
        <v>0.38399999999999596</v>
      </c>
      <c r="AD662">
        <f t="shared" si="218"/>
        <v>0.76188491070559672</v>
      </c>
      <c r="AE662">
        <v>1</v>
      </c>
    </row>
    <row r="663" spans="1:31" x14ac:dyDescent="0.25">
      <c r="A663">
        <v>53.416666666667091</v>
      </c>
      <c r="B663" s="2">
        <v>1933.4166666666181</v>
      </c>
      <c r="C663">
        <f>+D663+($D$2+E663+F663)*SOI!A662*IF(B663&gt;$C$18, IF(B663&lt;$C$19,-1,1),1)</f>
        <v>4.7806265384241655</v>
      </c>
      <c r="D663">
        <f>+$D$3*((1-$D$5)*SOI!D662+$D$5*SOI!D661) +   $D$4*((1-$D$5)*SOI!E662+$D$5*SOI!E661)</f>
        <v>0</v>
      </c>
      <c r="E663">
        <f t="shared" si="221"/>
        <v>-5.5328589196590414</v>
      </c>
      <c r="F663">
        <f t="shared" ref="F663:F726" si="228">$F$3*COS(2*PI()*(B663+$F$2)/$G$3)+$F$4*COS(2*PI()*(B663+$F$2)/$G$4)+$F$5*COS(2*PI()*(B663+$F$2)/$G$5)+$F$6*COS(2*PI()/$G$6*(B663+$F$2))+$F$7*COS(2*PI()/$G$7*(B663+$F$2))+$F$8*COS(2*PI()/$G$8*(B663+$F$2))+$F$9*COS(2*PI()/$G$9*(B663+$F$2))+$F$10*COS(2*PI()/$G$10*(B663+$F$2))+$F$11*COS(2*PI()/$G$11*(B663+$F$2))+$F$12*COS(2*PI()/$G$12*(B663+$F$2))+$F$13*COS(2*PI()/$G$13*(B663+$F$2))+$F$14*COS(2*PI()/$G$14*(B663+$F$2))+$F$15*COS(2*PI()/$G$15*(B663+$F$2))</f>
        <v>-2.6009148276035399E-2</v>
      </c>
      <c r="G663">
        <f t="shared" ref="G663:G726" si="229">+E663+F663</f>
        <v>-5.5588680679350766</v>
      </c>
      <c r="H663" s="21">
        <f t="shared" ref="H663:H726" si="230">+$H$19*SUM(I663:V663)</f>
        <v>-0.14133655325676514</v>
      </c>
      <c r="I663" s="37">
        <f t="shared" si="222"/>
        <v>-4.2560229552197937</v>
      </c>
      <c r="J663" s="1">
        <f t="shared" ref="J663:J726" si="231">+(J$3)*I663*M663</f>
        <v>0.26477090344102061</v>
      </c>
      <c r="K663" s="1">
        <f t="shared" ref="K663:K726" si="232">+(K$3)*L663*P663*O663</f>
        <v>-2.7859459169899545E-2</v>
      </c>
      <c r="L663" s="1">
        <f t="shared" si="223"/>
        <v>-1.1943316608961715E-2</v>
      </c>
      <c r="M663" s="1">
        <f t="shared" si="224"/>
        <v>0.43699419957198821</v>
      </c>
      <c r="N663" s="1">
        <f t="shared" si="225"/>
        <v>-1.6977838890982973E-2</v>
      </c>
      <c r="O663" s="1">
        <f t="shared" si="226"/>
        <v>-4.7456046764787372</v>
      </c>
      <c r="P663" s="1">
        <f t="shared" si="227"/>
        <v>1.3211596178499499E-2</v>
      </c>
      <c r="Q663" s="1">
        <f t="shared" ref="Q663:Q726" si="233">+(Q$3)*M663*N663</f>
        <v>-3.7129467791388931E-3</v>
      </c>
      <c r="R663" s="1">
        <f t="shared" ref="R663:R726" si="234">+(R$3)*I663*N663*M663</f>
        <v>-4.7191008745454963E-3</v>
      </c>
      <c r="S663" s="1">
        <f t="shared" ref="S663:S726" si="235">+(S$3)*I663*N663</f>
        <v>6.1837775341632505E-2</v>
      </c>
      <c r="T663" s="1">
        <f t="shared" ref="T663:T726" si="236">+(T$3)*L663*O663</f>
        <v>0.59551695390630621</v>
      </c>
      <c r="U663" s="1">
        <f t="shared" ref="U663:U726" si="237">+(U$3)*P663*I663</f>
        <v>0.62137207430111585</v>
      </c>
      <c r="V663" s="1">
        <f t="shared" ref="V663:V726" si="238">+(V$3)*P663*N663</f>
        <v>6.3091284432412005E-3</v>
      </c>
      <c r="Y663" s="20">
        <f>+$Z$20*SIGN(SOI!A662)*(ABS(SOI!A662))^$Y$2</f>
        <v>-0.55641709518941773</v>
      </c>
      <c r="Z663" s="20">
        <f t="shared" si="220"/>
        <v>-0.47444420778336754</v>
      </c>
      <c r="AA663" s="19">
        <f>+SIN((AVERAGE(H659:H670)+AVERAGE(H663:H666)/4)*($AA$19+AA662*$AA$18*AVERAGE(G659:G670))*$Y$20+$AA$17) - SIN($AA$17)</f>
        <v>-1.2117945875460088</v>
      </c>
      <c r="AB663" s="19">
        <f>+SIN((AVERAGE(H659:H670)+AVERAGE(H663:H666)*$AB$1)*($AA$19+AB662*$AA$18*AVERAGE(G659:G670))*$Y$20+$AA$17) - SIN($AA$17)+$AB$2</f>
        <v>-1.2042354580411399</v>
      </c>
      <c r="AC663">
        <f t="shared" si="219"/>
        <v>0.38459999999999595</v>
      </c>
      <c r="AD663">
        <f t="shared" si="218"/>
        <v>0.73735037976264128</v>
      </c>
      <c r="AE663">
        <v>1</v>
      </c>
    </row>
    <row r="664" spans="1:31" x14ac:dyDescent="0.25">
      <c r="A664">
        <v>53.500000000000426</v>
      </c>
      <c r="B664" s="2">
        <v>1933.4999999999513</v>
      </c>
      <c r="C664">
        <f>+D664+($D$2+E664+F664)*SOI!A663*IF(B664&gt;$C$18, IF(B664&lt;$C$19,-1,1),1)</f>
        <v>-5.479935130635325</v>
      </c>
      <c r="D664">
        <f>+$D$3*((1-$D$5)*SOI!D663+$D$5*SOI!D662) +   $D$4*((1-$D$5)*SOI!E663+$D$5*SOI!E662)</f>
        <v>0</v>
      </c>
      <c r="E664">
        <f t="shared" si="221"/>
        <v>8.419505128188888</v>
      </c>
      <c r="F664">
        <f t="shared" si="228"/>
        <v>-0.11657311207475862</v>
      </c>
      <c r="G664">
        <f t="shared" si="229"/>
        <v>8.3029320161141289</v>
      </c>
      <c r="H664" s="21">
        <f t="shared" si="230"/>
        <v>7.1245619914458283E-2</v>
      </c>
      <c r="I664" s="37">
        <f t="shared" si="222"/>
        <v>10.362976327035634</v>
      </c>
      <c r="J664" s="1">
        <f t="shared" si="231"/>
        <v>-5.1619740278854342</v>
      </c>
      <c r="K664" s="1">
        <f t="shared" si="232"/>
        <v>0.2297304736623329</v>
      </c>
      <c r="L664" s="1">
        <f t="shared" si="223"/>
        <v>-7.6702202603433911E-2</v>
      </c>
      <c r="M664" s="1">
        <f t="shared" si="224"/>
        <v>3.4989737620138501</v>
      </c>
      <c r="N664" s="1">
        <f t="shared" si="225"/>
        <v>-8.8804489909732137E-2</v>
      </c>
      <c r="O664" s="1">
        <f t="shared" si="226"/>
        <v>1.7588397745618758</v>
      </c>
      <c r="P664" s="1">
        <f t="shared" si="227"/>
        <v>4.5770283912410295E-2</v>
      </c>
      <c r="Q664" s="1">
        <f t="shared" si="233"/>
        <v>-0.15550209825458747</v>
      </c>
      <c r="R664" s="1">
        <f t="shared" si="234"/>
        <v>0.48123514261995398</v>
      </c>
      <c r="S664" s="1">
        <f t="shared" si="235"/>
        <v>-0.78756592475654952</v>
      </c>
      <c r="T664" s="1">
        <f t="shared" si="236"/>
        <v>-1.4174630318647288</v>
      </c>
      <c r="U664" s="1">
        <f t="shared" si="237"/>
        <v>-5.2415603595329783</v>
      </c>
      <c r="V664" s="1">
        <f t="shared" si="238"/>
        <v>0.1143273667242979</v>
      </c>
      <c r="Y664" s="20">
        <f>+$Z$20*SIGN(SOI!A663)*(ABS(SOI!A663))^$Y$2</f>
        <v>-0.48744226918546091</v>
      </c>
      <c r="Z664" s="20">
        <f t="shared" si="220"/>
        <v>-0.54186031367611909</v>
      </c>
      <c r="AA664" s="19">
        <f>+SIN((AVERAGE(H660:H671)+AVERAGE(H664:H667)/4)*($AA$19+AA663*$AA$18*AVERAGE(G660:G671))*$Y$20+$AA$17) - SIN($AA$17)</f>
        <v>-1.242851764235587</v>
      </c>
      <c r="AB664" s="19">
        <f>+SIN((AVERAGE(H660:H671)+AVERAGE(H664:H667)*$AB$1)*($AA$19+AB663*$AA$18*AVERAGE(G660:G671))*$Y$20+$AA$17) - SIN($AA$17)+$AB$2</f>
        <v>-1.2369866569810648</v>
      </c>
      <c r="AC664">
        <f t="shared" si="219"/>
        <v>0.38519999999999593</v>
      </c>
      <c r="AD664">
        <f t="shared" ref="AD664:AD727" si="239">+ABS(Z664-AA664)</f>
        <v>0.70099145055946788</v>
      </c>
      <c r="AE664">
        <v>1</v>
      </c>
    </row>
    <row r="665" spans="1:31" x14ac:dyDescent="0.25">
      <c r="A665">
        <v>53.583333333333762</v>
      </c>
      <c r="B665" s="2">
        <v>1933.5833333332846</v>
      </c>
      <c r="C665">
        <f>+D665+($D$2+E665+F665)*SOI!A664*IF(B665&gt;$C$18, IF(B665&lt;$C$19,-1,1),1)</f>
        <v>-3.5697069095913534</v>
      </c>
      <c r="D665">
        <f>+$D$3*((1-$D$5)*SOI!D664+$D$5*SOI!D663) +   $D$4*((1-$D$5)*SOI!E664+$D$5*SOI!E663)</f>
        <v>0</v>
      </c>
      <c r="E665">
        <f t="shared" si="221"/>
        <v>3.7761851567414197</v>
      </c>
      <c r="F665">
        <f t="shared" si="228"/>
        <v>2.1375385377041811E-2</v>
      </c>
      <c r="G665">
        <f t="shared" si="229"/>
        <v>3.7975605421184615</v>
      </c>
      <c r="H665" s="21">
        <f t="shared" si="230"/>
        <v>7.979392653322219E-2</v>
      </c>
      <c r="I665" s="37">
        <f t="shared" si="222"/>
        <v>3.9994970297284196</v>
      </c>
      <c r="J665" s="1">
        <f t="shared" si="231"/>
        <v>0.40475729720684667</v>
      </c>
      <c r="K665" s="1">
        <f t="shared" si="232"/>
        <v>7.2296119879674953E-5</v>
      </c>
      <c r="L665" s="1">
        <f t="shared" si="223"/>
        <v>6.7498619217061413E-3</v>
      </c>
      <c r="M665" s="1">
        <f t="shared" si="224"/>
        <v>-0.71088391132969497</v>
      </c>
      <c r="N665" s="1">
        <f t="shared" si="225"/>
        <v>3.0092135951856626E-3</v>
      </c>
      <c r="O665" s="1">
        <f t="shared" si="226"/>
        <v>0.19934221546252764</v>
      </c>
      <c r="P665" s="1">
        <f t="shared" si="227"/>
        <v>-1.4441753635248045E-3</v>
      </c>
      <c r="Q665" s="1">
        <f t="shared" si="233"/>
        <v>-1.0705632828922115E-3</v>
      </c>
      <c r="R665" s="1">
        <f t="shared" si="234"/>
        <v>1.2786576988381192E-3</v>
      </c>
      <c r="S665" s="1">
        <f t="shared" si="235"/>
        <v>1.0299730973259919E-2</v>
      </c>
      <c r="T665" s="1">
        <f t="shared" si="236"/>
        <v>1.4137473271191425E-2</v>
      </c>
      <c r="U665" s="1">
        <f t="shared" si="237"/>
        <v>6.382896311481015E-2</v>
      </c>
      <c r="V665" s="1">
        <f t="shared" si="238"/>
        <v>1.2223754455642104E-4</v>
      </c>
      <c r="Y665" s="20">
        <f>+$Z$20*SIGN(SOI!A664)*(ABS(SOI!A664))^$Y$2</f>
        <v>-0.58172157665347868</v>
      </c>
      <c r="Z665" s="20">
        <f t="shared" si="220"/>
        <v>-0.5318872284133549</v>
      </c>
      <c r="AA665" s="19">
        <f>+SIN((AVERAGE(H661:H672)+AVERAGE(H665:H668)/4)*($AA$19+AA664*$AA$18*AVERAGE(G661:G672))*$Y$20+$AA$17) - SIN($AA$17)</f>
        <v>-1.2334616287932574</v>
      </c>
      <c r="AB665" s="19">
        <f>+SIN((AVERAGE(H661:H672)+AVERAGE(H665:H668)*$AB$1)*($AA$19+AB664*$AA$18*AVERAGE(G661:G672))*$Y$20+$AA$17) - SIN($AA$17)+$AB$2</f>
        <v>-1.2203524095957479</v>
      </c>
      <c r="AC665">
        <f t="shared" ref="AC665:AC728" si="240">+AC664+$AC$22</f>
        <v>0.38579999999999592</v>
      </c>
      <c r="AD665">
        <f t="shared" si="239"/>
        <v>0.70157440037990249</v>
      </c>
      <c r="AE665">
        <v>1</v>
      </c>
    </row>
    <row r="666" spans="1:31" x14ac:dyDescent="0.25">
      <c r="A666">
        <v>53.666666666667098</v>
      </c>
      <c r="B666" s="2">
        <v>1933.6666666666179</v>
      </c>
      <c r="C666">
        <f>+D666+($D$2+E666+F666)*SOI!A665*IF(B666&gt;$C$18, IF(B666&lt;$C$19,-1,1),1)</f>
        <v>-14.030251545672224</v>
      </c>
      <c r="D666">
        <f>+$D$3*((1-$D$5)*SOI!D665+$D$5*SOI!D664) +   $D$4*((1-$D$5)*SOI!E665+$D$5*SOI!E664)</f>
        <v>0</v>
      </c>
      <c r="E666">
        <f t="shared" si="221"/>
        <v>19.286725466263967</v>
      </c>
      <c r="F666">
        <f t="shared" si="228"/>
        <v>-1.0656195627935454</v>
      </c>
      <c r="G666">
        <f t="shared" si="229"/>
        <v>18.22110590347042</v>
      </c>
      <c r="H666" s="21">
        <f t="shared" si="230"/>
        <v>0.33311437610505862</v>
      </c>
      <c r="I666" s="37">
        <f t="shared" si="222"/>
        <v>5.8723586943138226</v>
      </c>
      <c r="J666" s="1">
        <f t="shared" si="231"/>
        <v>-18.099486741471477</v>
      </c>
      <c r="K666" s="1">
        <f t="shared" si="232"/>
        <v>3.9625721066261993E-3</v>
      </c>
      <c r="L666" s="1">
        <f t="shared" si="223"/>
        <v>-1.9852153452512436E-4</v>
      </c>
      <c r="M666" s="1">
        <f t="shared" si="224"/>
        <v>21.650257251176789</v>
      </c>
      <c r="N666" s="1">
        <f t="shared" si="225"/>
        <v>0.469199411321994</v>
      </c>
      <c r="O666" s="1">
        <f t="shared" si="226"/>
        <v>11.771276925605351</v>
      </c>
      <c r="P666" s="1">
        <f t="shared" si="227"/>
        <v>4.5576932250246456E-2</v>
      </c>
      <c r="Q666" s="1">
        <f t="shared" si="233"/>
        <v>5.0837146237173814</v>
      </c>
      <c r="R666" s="1">
        <f t="shared" si="234"/>
        <v>-8.9151840510661984</v>
      </c>
      <c r="S666" s="1">
        <f t="shared" si="235"/>
        <v>2.3579659050049635</v>
      </c>
      <c r="T666" s="1">
        <f t="shared" si="236"/>
        <v>-2.4553241065051381E-2</v>
      </c>
      <c r="U666" s="1">
        <f t="shared" si="237"/>
        <v>-2.9576729122914291</v>
      </c>
      <c r="V666" s="1">
        <f t="shared" si="238"/>
        <v>-0.60149804281556218</v>
      </c>
      <c r="Y666" s="20">
        <f>+$Z$20*SIGN(SOI!A665)*(ABS(SOI!A665))^$Y$2</f>
        <v>-0.52649783940112505</v>
      </c>
      <c r="Z666" s="20">
        <f t="shared" si="220"/>
        <v>-0.5791682451161847</v>
      </c>
      <c r="AA666" s="19">
        <f>+SIN((AVERAGE(H662:H673)+AVERAGE(H666:H669)/4)*($AA$19+AA665*$AA$18*AVERAGE(G662:G673))*$Y$20+$AA$17) - SIN($AA$17)</f>
        <v>-1.1119672702723944</v>
      </c>
      <c r="AB666" s="19">
        <f>+SIN((AVERAGE(H662:H673)+AVERAGE(H666:H669)*$AB$1)*($AA$19+AB665*$AA$18*AVERAGE(G662:G673))*$Y$20+$AA$17) - SIN($AA$17)+$AB$2</f>
        <v>-1.2707012570090297</v>
      </c>
      <c r="AC666">
        <f t="shared" si="240"/>
        <v>0.38639999999999591</v>
      </c>
      <c r="AD666">
        <f t="shared" si="239"/>
        <v>0.53279902515620969</v>
      </c>
      <c r="AE666">
        <v>1</v>
      </c>
    </row>
    <row r="667" spans="1:31" x14ac:dyDescent="0.25">
      <c r="A667">
        <v>53.750000000000433</v>
      </c>
      <c r="B667" s="2">
        <v>1933.7499999999511</v>
      </c>
      <c r="C667">
        <f>+D667+($D$2+E667+F667)*SOI!A666*IF(B667&gt;$C$18, IF(B667&lt;$C$19,-1,1),1)</f>
        <v>-7.6200152644862351</v>
      </c>
      <c r="D667">
        <f>+$D$3*((1-$D$5)*SOI!D666+$D$5*SOI!D665) +   $D$4*((1-$D$5)*SOI!E666+$D$5*SOI!E665)</f>
        <v>0</v>
      </c>
      <c r="E667">
        <f t="shared" si="221"/>
        <v>6.9813909427074208</v>
      </c>
      <c r="F667">
        <f t="shared" si="228"/>
        <v>-5.4104338629026305E-2</v>
      </c>
      <c r="G667">
        <f t="shared" si="229"/>
        <v>6.9272866040783949</v>
      </c>
      <c r="H667" s="21">
        <f t="shared" si="230"/>
        <v>4.4570902681036327E-2</v>
      </c>
      <c r="I667" s="37">
        <f t="shared" si="222"/>
        <v>-4.137187117821596</v>
      </c>
      <c r="J667" s="1">
        <f t="shared" si="231"/>
        <v>5.3412301247785822E-3</v>
      </c>
      <c r="K667" s="1">
        <f t="shared" si="232"/>
        <v>8.0956285975471665E-2</v>
      </c>
      <c r="L667" s="1">
        <f t="shared" si="223"/>
        <v>-1.6814188446910162E-2</v>
      </c>
      <c r="M667" s="1">
        <f t="shared" si="224"/>
        <v>9.0687097625870156E-3</v>
      </c>
      <c r="N667" s="1">
        <f t="shared" si="225"/>
        <v>5.1823993580586578E-2</v>
      </c>
      <c r="O667" s="1">
        <f t="shared" si="226"/>
        <v>6.7400036955046776</v>
      </c>
      <c r="P667" s="1">
        <f t="shared" si="227"/>
        <v>1.9200548827165875E-2</v>
      </c>
      <c r="Q667" s="1">
        <f t="shared" si="233"/>
        <v>2.3519984075978141E-4</v>
      </c>
      <c r="R667" s="1">
        <f t="shared" si="234"/>
        <v>2.9058872677365936E-4</v>
      </c>
      <c r="S667" s="1">
        <f t="shared" si="235"/>
        <v>-0.18348625130389548</v>
      </c>
      <c r="T667" s="1">
        <f t="shared" si="236"/>
        <v>-1.1907310334310397</v>
      </c>
      <c r="U667" s="1">
        <f t="shared" si="237"/>
        <v>0.87783175140893477</v>
      </c>
      <c r="V667" s="1">
        <f t="shared" si="238"/>
        <v>-2.7988278696478328E-2</v>
      </c>
      <c r="Y667" s="20">
        <f>+$Z$20*SIGN(SOI!A666)*(ABS(SOI!A666))^$Y$2</f>
        <v>-0.62928531929395015</v>
      </c>
      <c r="Z667" s="20">
        <f t="shared" si="220"/>
        <v>-0.59117365779696296</v>
      </c>
      <c r="AA667" s="19">
        <f>+SIN((AVERAGE(H663:H674)+AVERAGE(H667:H670)/4)*($AA$19+AA666*$AA$18*AVERAGE(G663:G674))*$Y$20+$AA$17) - SIN($AA$17)</f>
        <v>-0.87176401966124795</v>
      </c>
      <c r="AB667" s="19">
        <f>+SIN((AVERAGE(H663:H674)+AVERAGE(H667:H670)*$AB$1)*($AA$19+AB666*$AA$18*AVERAGE(G663:G674))*$Y$20+$AA$17) - SIN($AA$17)+$AB$2</f>
        <v>-1.2800356143492586</v>
      </c>
      <c r="AC667">
        <f t="shared" si="240"/>
        <v>0.3869999999999959</v>
      </c>
      <c r="AD667">
        <f t="shared" si="239"/>
        <v>0.28059036186428499</v>
      </c>
      <c r="AE667">
        <v>1</v>
      </c>
    </row>
    <row r="668" spans="1:31" x14ac:dyDescent="0.25">
      <c r="A668">
        <v>53.833333333333769</v>
      </c>
      <c r="B668" s="2">
        <v>1933.8333333332844</v>
      </c>
      <c r="C668">
        <f>+D668+($D$2+E668+F668)*SOI!A667*IF(B668&gt;$C$18, IF(B668&lt;$C$19,-1,1),1)</f>
        <v>-37.661433679197501</v>
      </c>
      <c r="D668">
        <f>+$D$3*((1-$D$5)*SOI!D667+$D$5*SOI!D666) +   $D$4*((1-$D$5)*SOI!E667+$D$5*SOI!E666)</f>
        <v>0</v>
      </c>
      <c r="E668">
        <f t="shared" si="221"/>
        <v>36.513169613711533</v>
      </c>
      <c r="F668">
        <f t="shared" si="228"/>
        <v>-0.98351519937426413</v>
      </c>
      <c r="G668">
        <f t="shared" si="229"/>
        <v>35.529654414337266</v>
      </c>
      <c r="H668" s="21">
        <f t="shared" si="230"/>
        <v>0.46638257768505681</v>
      </c>
      <c r="I668" s="37">
        <f t="shared" si="222"/>
        <v>-42.792015466128774</v>
      </c>
      <c r="J668" s="1">
        <f t="shared" si="231"/>
        <v>-119.64102723667084</v>
      </c>
      <c r="K668" s="1">
        <f t="shared" si="232"/>
        <v>211.51671212385676</v>
      </c>
      <c r="L668" s="1">
        <f t="shared" si="223"/>
        <v>-0.65742472986120071</v>
      </c>
      <c r="M668" s="1">
        <f t="shared" si="224"/>
        <v>-19.639334545277958</v>
      </c>
      <c r="N668" s="1">
        <f t="shared" si="225"/>
        <v>0.84187285283530844</v>
      </c>
      <c r="O668" s="1">
        <f t="shared" si="226"/>
        <v>16.497241544325931</v>
      </c>
      <c r="P668" s="1">
        <f t="shared" si="227"/>
        <v>0.52418722115319005</v>
      </c>
      <c r="Q668" s="1">
        <f t="shared" si="233"/>
        <v>-8.2743505695792319</v>
      </c>
      <c r="R668" s="1">
        <f t="shared" si="234"/>
        <v>-105.73852162848995</v>
      </c>
      <c r="S668" s="1">
        <f t="shared" si="235"/>
        <v>-30.830227867240623</v>
      </c>
      <c r="T668" s="1">
        <f t="shared" si="236"/>
        <v>-113.95542289760327</v>
      </c>
      <c r="U668" s="1">
        <f t="shared" si="237"/>
        <v>247.88009280418677</v>
      </c>
      <c r="V668" s="1">
        <f t="shared" si="238"/>
        <v>-12.412652721253302</v>
      </c>
      <c r="Y668" s="20">
        <f>+$Z$20*SIGN(SOI!A667)*(ABS(SOI!A667))^$Y$2</f>
        <v>-0.61773781469581346</v>
      </c>
      <c r="Z668" s="20">
        <f t="shared" ref="Z668:Z731" si="241">+AVERAGE(Y667:Y669)</f>
        <v>-0.6356743852626372</v>
      </c>
      <c r="AA668" s="19">
        <f>+SIN((AVERAGE(H664:H675)+AVERAGE(H668:H671)/4)*($AA$19+AA667*$AA$18*AVERAGE(G664:G675))*$Y$20+$AA$17) - SIN($AA$17)</f>
        <v>-0.5935397591623276</v>
      </c>
      <c r="AB668" s="19">
        <f>+SIN((AVERAGE(H664:H675)+AVERAGE(H668:H671)*$AB$1)*($AA$19+AB667*$AA$18*AVERAGE(G664:G675))*$Y$20+$AA$17) - SIN($AA$17)+$AB$2</f>
        <v>-1.284472615947011</v>
      </c>
      <c r="AC668">
        <f t="shared" si="240"/>
        <v>0.38759999999999589</v>
      </c>
      <c r="AD668">
        <f t="shared" si="239"/>
        <v>4.2134626100309602E-2</v>
      </c>
      <c r="AE668">
        <v>1</v>
      </c>
    </row>
    <row r="669" spans="1:31" x14ac:dyDescent="0.25">
      <c r="A669">
        <v>53.916666666667105</v>
      </c>
      <c r="B669" s="2">
        <v>1933.9166666666176</v>
      </c>
      <c r="C669">
        <f>+D669+($D$2+E669+F669)*SOI!A668*IF(B669&gt;$C$18, IF(B669&lt;$C$19,-1,1),1)</f>
        <v>559.86127132127046</v>
      </c>
      <c r="D669">
        <f>+$D$3*((1-$D$5)*SOI!D668+$D$5*SOI!D667) +   $D$4*((1-$D$5)*SOI!E668+$D$5*SOI!E667)</f>
        <v>0</v>
      </c>
      <c r="E669">
        <f t="shared" si="221"/>
        <v>-462.47332540645311</v>
      </c>
      <c r="F669">
        <f t="shared" si="228"/>
        <v>-0.22194014831591646</v>
      </c>
      <c r="G669">
        <f t="shared" si="229"/>
        <v>-462.69526555476904</v>
      </c>
      <c r="H669" s="21">
        <f t="shared" si="230"/>
        <v>16.545577717467765</v>
      </c>
      <c r="I669" s="37">
        <f t="shared" si="222"/>
        <v>533.43220608952777</v>
      </c>
      <c r="J669" s="1">
        <f t="shared" si="231"/>
        <v>766.26038961527422</v>
      </c>
      <c r="K669" s="1">
        <f t="shared" si="232"/>
        <v>-0.22361119422650882</v>
      </c>
      <c r="L669" s="1">
        <f t="shared" si="223"/>
        <v>-0.14621562315461709</v>
      </c>
      <c r="M669" s="1">
        <f t="shared" si="224"/>
        <v>-10.090356724465929</v>
      </c>
      <c r="N669" s="1">
        <f t="shared" si="225"/>
        <v>-0.13668711594829361</v>
      </c>
      <c r="O669" s="1">
        <f t="shared" si="226"/>
        <v>-0.83313563345260977</v>
      </c>
      <c r="P669" s="1">
        <f t="shared" si="227"/>
        <v>4.9338184396474395E-2</v>
      </c>
      <c r="Q669" s="1">
        <f t="shared" si="233"/>
        <v>0.69023145021429899</v>
      </c>
      <c r="R669" s="1">
        <f t="shared" si="234"/>
        <v>-109.95387810892974</v>
      </c>
      <c r="S669" s="1">
        <f t="shared" si="235"/>
        <v>-62.398521620824951</v>
      </c>
      <c r="T669" s="1">
        <f t="shared" si="236"/>
        <v>1.2799326470347241</v>
      </c>
      <c r="U669" s="1">
        <f t="shared" si="237"/>
        <v>-290.84049520871486</v>
      </c>
      <c r="V669" s="1">
        <f t="shared" si="238"/>
        <v>0.18968911665847946</v>
      </c>
      <c r="Y669" s="20">
        <f>+$Z$20*SIGN(SOI!A668)*(ABS(SOI!A668))^$Y$2</f>
        <v>-0.66000002179814798</v>
      </c>
      <c r="Z669" s="20">
        <f t="shared" si="241"/>
        <v>-0.61878562495936007</v>
      </c>
      <c r="AA669" s="19">
        <f>+SIN((AVERAGE(H665:H676)+AVERAGE(H669:H672)/4)*($AA$19+AA668*$AA$18*AVERAGE(G665:G676))*$Y$20+$AA$17) - SIN($AA$17)</f>
        <v>-0.40189069745892642</v>
      </c>
      <c r="AB669" s="19">
        <f>+SIN((AVERAGE(H665:H676)+AVERAGE(H669:H672)*$AB$1)*($AA$19+AB668*$AA$18*AVERAGE(G665:G676))*$Y$20+$AA$17) - SIN($AA$17)+$AB$2</f>
        <v>-1.2791478214848024</v>
      </c>
      <c r="AC669">
        <f t="shared" si="240"/>
        <v>0.38819999999999588</v>
      </c>
      <c r="AD669">
        <f t="shared" si="239"/>
        <v>0.21689492750043365</v>
      </c>
      <c r="AE669">
        <v>1</v>
      </c>
    </row>
    <row r="670" spans="1:31" x14ac:dyDescent="0.25">
      <c r="A670">
        <v>54.000000000000441</v>
      </c>
      <c r="B670" s="2">
        <v>1933.9999999999509</v>
      </c>
      <c r="C670">
        <f>+D670+($D$2+E670+F670)*SOI!A669*IF(B670&gt;$C$18, IF(B670&lt;$C$19,-1,1),1)</f>
        <v>-0.88036734951209505</v>
      </c>
      <c r="D670">
        <f>+$D$3*((1-$D$5)*SOI!D669+$D$5*SOI!D668) +   $D$4*((1-$D$5)*SOI!E669+$D$5*SOI!E668)</f>
        <v>0</v>
      </c>
      <c r="E670">
        <f t="shared" si="221"/>
        <v>-3.5032228197884621</v>
      </c>
      <c r="F670">
        <f t="shared" si="228"/>
        <v>4.449854378403618</v>
      </c>
      <c r="G670">
        <f t="shared" si="229"/>
        <v>0.94663155861515591</v>
      </c>
      <c r="H670" s="21">
        <f t="shared" si="230"/>
        <v>3.6446429316215587</v>
      </c>
      <c r="I670" s="37">
        <f t="shared" si="222"/>
        <v>0.60588456088930798</v>
      </c>
      <c r="J670" s="1">
        <f t="shared" si="231"/>
        <v>-11.740115232087399</v>
      </c>
      <c r="K670" s="1">
        <f t="shared" si="232"/>
        <v>0.1492354007467154</v>
      </c>
      <c r="L670" s="1">
        <f t="shared" si="223"/>
        <v>6.4577254402880882E-2</v>
      </c>
      <c r="M670" s="1">
        <f t="shared" si="224"/>
        <v>136.1105692926115</v>
      </c>
      <c r="N670" s="1">
        <f t="shared" si="225"/>
        <v>0.91528144865392369</v>
      </c>
      <c r="O670" s="1">
        <f t="shared" si="226"/>
        <v>0.52760870736924237</v>
      </c>
      <c r="P670" s="1">
        <f t="shared" si="227"/>
        <v>-0.11772791090443978</v>
      </c>
      <c r="Q670" s="1">
        <f t="shared" si="233"/>
        <v>62.345793117302108</v>
      </c>
      <c r="R670" s="1">
        <f t="shared" si="234"/>
        <v>-11.280636760180947</v>
      </c>
      <c r="S670" s="1">
        <f t="shared" si="235"/>
        <v>0.47458284260560235</v>
      </c>
      <c r="T670" s="1">
        <f t="shared" si="236"/>
        <v>0.35798856799303164</v>
      </c>
      <c r="U670" s="1">
        <f t="shared" si="237"/>
        <v>0.78824604858582303</v>
      </c>
      <c r="V670" s="1">
        <f t="shared" si="238"/>
        <v>3.0308592430905774</v>
      </c>
      <c r="Y670" s="20">
        <f>+$Z$20*SIGN(SOI!A669)*(ABS(SOI!A669))^$Y$2</f>
        <v>-0.57861903838411888</v>
      </c>
      <c r="Z670" s="20">
        <f t="shared" si="241"/>
        <v>-0.59942059662132652</v>
      </c>
      <c r="AA670" s="19">
        <f>+SIN((AVERAGE(H666:H677)+AVERAGE(H670:H673)/4)*($AA$19+AA669*$AA$18*AVERAGE(G666:G677))*$Y$20+$AA$17) - SIN($AA$17)</f>
        <v>-1.1209050941253356</v>
      </c>
      <c r="AB670" s="19">
        <f>+SIN((AVERAGE(H666:H677)+AVERAGE(H670:H673)*$AB$1)*($AA$19+AB669*$AA$18*AVERAGE(G666:G677))*$Y$20+$AA$17) - SIN($AA$17)+$AB$2</f>
        <v>-1.2615207807480606</v>
      </c>
      <c r="AC670">
        <f t="shared" si="240"/>
        <v>0.38879999999999587</v>
      </c>
      <c r="AD670">
        <f t="shared" si="239"/>
        <v>0.52148449750400905</v>
      </c>
      <c r="AE670">
        <v>1</v>
      </c>
    </row>
    <row r="671" spans="1:31" x14ac:dyDescent="0.25">
      <c r="A671">
        <v>54.083333333333776</v>
      </c>
      <c r="B671" s="2">
        <v>1934.0833333332841</v>
      </c>
      <c r="C671">
        <f>+D671+($D$2+E671+F671)*SOI!A670*IF(B671&gt;$C$18, IF(B671&lt;$C$19,-1,1),1)</f>
        <v>-24.556307666110794</v>
      </c>
      <c r="D671">
        <f>+$D$3*((1-$D$5)*SOI!D670+$D$5*SOI!D669) +   $D$4*((1-$D$5)*SOI!E670+$D$5*SOI!E669)</f>
        <v>0</v>
      </c>
      <c r="E671">
        <f t="shared" si="221"/>
        <v>27.992604636019379</v>
      </c>
      <c r="F671">
        <f t="shared" si="228"/>
        <v>0.23303635951026808</v>
      </c>
      <c r="G671">
        <f t="shared" si="229"/>
        <v>28.225640995529648</v>
      </c>
      <c r="H671" s="21">
        <f t="shared" si="230"/>
        <v>1.1048087939594562</v>
      </c>
      <c r="I671" s="37">
        <f t="shared" si="222"/>
        <v>11.436177273378979</v>
      </c>
      <c r="J671" s="1">
        <f t="shared" si="231"/>
        <v>-6.377054854302294</v>
      </c>
      <c r="K671" s="1">
        <f t="shared" si="232"/>
        <v>1.1039468346925736</v>
      </c>
      <c r="L671" s="1">
        <f t="shared" si="223"/>
        <v>5.1833216751324449E-2</v>
      </c>
      <c r="M671" s="1">
        <f t="shared" si="224"/>
        <v>3.9169556183712571</v>
      </c>
      <c r="N671" s="1">
        <f t="shared" si="225"/>
        <v>0.14285624031431532</v>
      </c>
      <c r="O671" s="1">
        <f t="shared" si="226"/>
        <v>26.85857301249326</v>
      </c>
      <c r="P671" s="1">
        <f t="shared" si="227"/>
        <v>-2.1313568728355034E-2</v>
      </c>
      <c r="Q671" s="1">
        <f t="shared" si="233"/>
        <v>0.28003254706285724</v>
      </c>
      <c r="R671" s="1">
        <f t="shared" si="234"/>
        <v>-0.95637004384001456</v>
      </c>
      <c r="S671" s="1">
        <f t="shared" si="235"/>
        <v>1.3981300893627857</v>
      </c>
      <c r="T671" s="1">
        <f t="shared" si="236"/>
        <v>14.627453435334981</v>
      </c>
      <c r="U671" s="1">
        <f t="shared" si="237"/>
        <v>2.6935778459444562</v>
      </c>
      <c r="V671" s="1">
        <f t="shared" si="238"/>
        <v>8.564205113668881E-2</v>
      </c>
      <c r="Y671" s="20">
        <f>+$Z$20*SIGN(SOI!A670)*(ABS(SOI!A670))^$Y$2</f>
        <v>-0.55964272968171291</v>
      </c>
      <c r="Z671" s="20">
        <f t="shared" si="241"/>
        <v>-0.57435647451901428</v>
      </c>
      <c r="AA671" s="19">
        <f>+SIN((AVERAGE(H667:H678)+AVERAGE(H671:H674)/4)*($AA$19+AA670*$AA$18*AVERAGE(G667:G678))*$Y$20+$AA$17) - SIN($AA$17)</f>
        <v>-1.2776442873248872</v>
      </c>
      <c r="AB671" s="19">
        <f>+SIN((AVERAGE(H667:H678)+AVERAGE(H671:H674)*$AB$1)*($AA$19+AB670*$AA$18*AVERAGE(G667:G678))*$Y$20+$AA$17) - SIN($AA$17)+$AB$2</f>
        <v>-1.2226924969727082</v>
      </c>
      <c r="AC671">
        <f t="shared" si="240"/>
        <v>0.38939999999999586</v>
      </c>
      <c r="AD671">
        <f t="shared" si="239"/>
        <v>0.70328781280587294</v>
      </c>
      <c r="AE671">
        <v>1</v>
      </c>
    </row>
    <row r="672" spans="1:31" x14ac:dyDescent="0.25">
      <c r="A672">
        <v>54.166666666667112</v>
      </c>
      <c r="B672" s="2">
        <v>1934.1666666666174</v>
      </c>
      <c r="C672">
        <f>+D672+($D$2+E672+F672)*SOI!A671*IF(B672&gt;$C$18, IF(B672&lt;$C$19,-1,1),1)</f>
        <v>-3.4633525020903702</v>
      </c>
      <c r="D672">
        <f>+$D$3*((1-$D$5)*SOI!D671+$D$5*SOI!D670) +   $D$4*((1-$D$5)*SOI!E671+$D$5*SOI!E670)</f>
        <v>0</v>
      </c>
      <c r="E672">
        <f t="shared" si="221"/>
        <v>4.8302712597907984</v>
      </c>
      <c r="F672">
        <f t="shared" si="228"/>
        <v>-1.184637047064093</v>
      </c>
      <c r="G672">
        <f t="shared" si="229"/>
        <v>3.6456342127267054</v>
      </c>
      <c r="H672" s="21">
        <f t="shared" si="230"/>
        <v>0.18276412303560502</v>
      </c>
      <c r="I672" s="37">
        <f t="shared" si="222"/>
        <v>4.6612972083099873</v>
      </c>
      <c r="J672" s="1">
        <f t="shared" si="231"/>
        <v>-3.6187897847581927</v>
      </c>
      <c r="K672" s="1">
        <f t="shared" si="232"/>
        <v>35.924539289818107</v>
      </c>
      <c r="L672" s="1">
        <f t="shared" si="223"/>
        <v>-0.76174064901612637</v>
      </c>
      <c r="M672" s="1">
        <f t="shared" si="224"/>
        <v>5.4533822180317681</v>
      </c>
      <c r="N672" s="1">
        <f t="shared" si="225"/>
        <v>-1.0426447938503269</v>
      </c>
      <c r="O672" s="1">
        <f t="shared" si="226"/>
        <v>2.565341616354611</v>
      </c>
      <c r="P672" s="1">
        <f t="shared" si="227"/>
        <v>0.49412631273337881</v>
      </c>
      <c r="Q672" s="1">
        <f t="shared" si="233"/>
        <v>-2.8455286353634883</v>
      </c>
      <c r="R672" s="1">
        <f t="shared" si="234"/>
        <v>3.9610135693493294</v>
      </c>
      <c r="S672" s="1">
        <f t="shared" si="235"/>
        <v>-4.1592082052959842</v>
      </c>
      <c r="T672" s="1">
        <f t="shared" si="236"/>
        <v>-20.53193901310355</v>
      </c>
      <c r="U672" s="1">
        <f t="shared" si="237"/>
        <v>-25.452899037873888</v>
      </c>
      <c r="V672" s="1">
        <f t="shared" si="238"/>
        <v>14.491256056444625</v>
      </c>
      <c r="Y672" s="20">
        <f>+$Z$20*SIGN(SOI!A671)*(ABS(SOI!A671))^$Y$2</f>
        <v>-0.58480765549121116</v>
      </c>
      <c r="Z672" s="20">
        <f t="shared" si="241"/>
        <v>-0.51109825621059057</v>
      </c>
      <c r="AA672" s="19">
        <f>+SIN((AVERAGE(H668:H679)+AVERAGE(H672:H675)/4)*($AA$19+AA671*$AA$18*AVERAGE(G668:G679))*$Y$20+$AA$17) - SIN($AA$17)</f>
        <v>-1.2314508303898117</v>
      </c>
      <c r="AB672" s="19">
        <f>+SIN((AVERAGE(H668:H679)+AVERAGE(H672:H675)*$AB$1)*($AA$19+AB671*$AA$18*AVERAGE(G668:G679))*$Y$20+$AA$17) - SIN($AA$17)+$AB$2</f>
        <v>-1.2170031703352082</v>
      </c>
      <c r="AC672">
        <f t="shared" si="240"/>
        <v>0.38999999999999585</v>
      </c>
      <c r="AD672">
        <f t="shared" si="239"/>
        <v>0.72035257417922116</v>
      </c>
      <c r="AE672">
        <v>1</v>
      </c>
    </row>
    <row r="673" spans="1:31" x14ac:dyDescent="0.25">
      <c r="A673">
        <v>54.250000000000448</v>
      </c>
      <c r="B673" s="2">
        <v>1934.2499999999507</v>
      </c>
      <c r="C673">
        <f>+D673+($D$2+E673+F673)*SOI!A672*IF(B673&gt;$C$18, IF(B673&lt;$C$19,-1,1),1)</f>
        <v>-6.84907153080953</v>
      </c>
      <c r="D673">
        <f>+$D$3*((1-$D$5)*SOI!D672+$D$5*SOI!D671) +   $D$4*((1-$D$5)*SOI!E672+$D$5*SOI!E671)</f>
        <v>0</v>
      </c>
      <c r="E673">
        <f t="shared" si="221"/>
        <v>16.259671278241825</v>
      </c>
      <c r="F673">
        <f t="shared" si="228"/>
        <v>4.7641890352295713E-2</v>
      </c>
      <c r="G673">
        <f t="shared" si="229"/>
        <v>16.307313168594121</v>
      </c>
      <c r="H673" s="21">
        <f t="shared" si="230"/>
        <v>0.59215232356625602</v>
      </c>
      <c r="I673" s="37">
        <f t="shared" si="222"/>
        <v>19.859460807147435</v>
      </c>
      <c r="J673" s="1">
        <f t="shared" si="231"/>
        <v>3.4124979988724276</v>
      </c>
      <c r="K673" s="1">
        <f t="shared" si="232"/>
        <v>3.6712878928710863E-2</v>
      </c>
      <c r="L673" s="1">
        <f t="shared" si="223"/>
        <v>2.6877584422001579E-2</v>
      </c>
      <c r="M673" s="1">
        <f t="shared" si="224"/>
        <v>-1.2070196187632529</v>
      </c>
      <c r="N673" s="1">
        <f t="shared" si="225"/>
        <v>1.6934589138462235E-2</v>
      </c>
      <c r="O673" s="1">
        <f t="shared" si="226"/>
        <v>1.5746904747153327</v>
      </c>
      <c r="P673" s="1">
        <f t="shared" si="227"/>
        <v>-2.3314822799522333E-2</v>
      </c>
      <c r="Q673" s="1">
        <f t="shared" si="233"/>
        <v>-1.022938765843415E-2</v>
      </c>
      <c r="R673" s="1">
        <f t="shared" si="234"/>
        <v>6.0667160045222539E-2</v>
      </c>
      <c r="S673" s="1">
        <f t="shared" si="235"/>
        <v>0.28781246879403866</v>
      </c>
      <c r="T673" s="1">
        <f t="shared" si="236"/>
        <v>0.44469583563251802</v>
      </c>
      <c r="U673" s="1">
        <f t="shared" si="237"/>
        <v>5.1167247012160093</v>
      </c>
      <c r="V673" s="1">
        <f t="shared" si="238"/>
        <v>1.1105508621850167E-2</v>
      </c>
      <c r="Y673" s="20">
        <f>+$Z$20*SIGN(SOI!A672)*(ABS(SOI!A672))^$Y$2</f>
        <v>-0.38884438345884748</v>
      </c>
      <c r="Z673" s="20">
        <f t="shared" si="241"/>
        <v>-0.4645506623463993</v>
      </c>
      <c r="AA673" s="19">
        <f>+SIN((AVERAGE(H669:H680)+AVERAGE(H673:H676)/4)*($AA$19+AA672*$AA$18*AVERAGE(G669:G680))*$Y$20+$AA$17) - SIN($AA$17)</f>
        <v>-1.2239316180123272</v>
      </c>
      <c r="AB673" s="19">
        <f>+SIN((AVERAGE(H669:H680)+AVERAGE(H673:H676)*$AB$1)*($AA$19+AB672*$AA$18*AVERAGE(G669:G680))*$Y$20+$AA$17) - SIN($AA$17)+$AB$2</f>
        <v>-1.2027911801366893</v>
      </c>
      <c r="AC673">
        <f t="shared" si="240"/>
        <v>0.39059999999999584</v>
      </c>
      <c r="AD673">
        <f t="shared" si="239"/>
        <v>0.75938095566592789</v>
      </c>
      <c r="AE673">
        <v>1</v>
      </c>
    </row>
    <row r="674" spans="1:31" x14ac:dyDescent="0.25">
      <c r="A674">
        <v>54.333333333333783</v>
      </c>
      <c r="B674" s="2">
        <v>1934.3333333332839</v>
      </c>
      <c r="C674">
        <f>+D674+($D$2+E674+F674)*SOI!A673*IF(B674&gt;$C$18, IF(B674&lt;$C$19,-1,1),1)</f>
        <v>1.5624329299391682</v>
      </c>
      <c r="D674">
        <f>+$D$3*((1-$D$5)*SOI!D673+$D$5*SOI!D672) +   $D$4*((1-$D$5)*SOI!E673+$D$5*SOI!E672)</f>
        <v>0</v>
      </c>
      <c r="E674">
        <f t="shared" si="221"/>
        <v>-2.0891291754213608</v>
      </c>
      <c r="F674">
        <f t="shared" si="228"/>
        <v>-1.0995094571075539</v>
      </c>
      <c r="G674">
        <f t="shared" si="229"/>
        <v>-3.1886386325289147</v>
      </c>
      <c r="H674" s="21">
        <f t="shared" si="230"/>
        <v>0.96225754747318715</v>
      </c>
      <c r="I674" s="37">
        <f t="shared" si="222"/>
        <v>-1.8297049930018126</v>
      </c>
      <c r="J674" s="1">
        <f t="shared" si="231"/>
        <v>9.4342908993460881</v>
      </c>
      <c r="K674" s="1">
        <f t="shared" si="232"/>
        <v>-0.33156264709055056</v>
      </c>
      <c r="L674" s="1">
        <f t="shared" si="223"/>
        <v>-6.9549584923933039E-2</v>
      </c>
      <c r="M674" s="1">
        <f t="shared" si="224"/>
        <v>36.219092696210915</v>
      </c>
      <c r="N674" s="1">
        <f t="shared" si="225"/>
        <v>-3.8908398909040347E-2</v>
      </c>
      <c r="O674" s="1">
        <f t="shared" si="226"/>
        <v>-0.48546979218416697</v>
      </c>
      <c r="P674" s="1">
        <f t="shared" si="227"/>
        <v>0.263941667583801</v>
      </c>
      <c r="Q674" s="1">
        <f t="shared" si="233"/>
        <v>-0.70524752439962057</v>
      </c>
      <c r="R674" s="1">
        <f t="shared" si="234"/>
        <v>-0.38535342074780543</v>
      </c>
      <c r="S674" s="1">
        <f t="shared" si="235"/>
        <v>6.0924492526995666E-2</v>
      </c>
      <c r="T674" s="1">
        <f t="shared" si="236"/>
        <v>0.35475978370770495</v>
      </c>
      <c r="U674" s="1">
        <f t="shared" si="237"/>
        <v>5.3368071357946132</v>
      </c>
      <c r="V674" s="1">
        <f t="shared" si="238"/>
        <v>0.28885705974617465</v>
      </c>
      <c r="Y674" s="20">
        <f>+$Z$20*SIGN(SOI!A673)*(ABS(SOI!A673))^$Y$2</f>
        <v>-0.41999994808913915</v>
      </c>
      <c r="Z674" s="20">
        <f t="shared" si="241"/>
        <v>-0.38450600804391227</v>
      </c>
      <c r="AA674" s="19">
        <f>+SIN((AVERAGE(H670:H681)+AVERAGE(H674:H677)/4)*($AA$19+AA673*$AA$18*AVERAGE(G670:G681))*$Y$20+$AA$17) - SIN($AA$17)</f>
        <v>-1.0679002812052998</v>
      </c>
      <c r="AB674" s="19">
        <f>+SIN((AVERAGE(H670:H681)+AVERAGE(H674:H677)*$AB$1)*($AA$19+AB673*$AA$18*AVERAGE(G670:G681))*$Y$20+$AA$17) - SIN($AA$17)+$AB$2</f>
        <v>-0.99166599670489486</v>
      </c>
      <c r="AC674">
        <f t="shared" si="240"/>
        <v>0.39119999999999583</v>
      </c>
      <c r="AD674">
        <f t="shared" si="239"/>
        <v>0.68339427316138757</v>
      </c>
      <c r="AE674">
        <v>1</v>
      </c>
    </row>
    <row r="675" spans="1:31" x14ac:dyDescent="0.25">
      <c r="A675">
        <v>54.416666666667119</v>
      </c>
      <c r="B675" s="2">
        <v>1934.4166666666172</v>
      </c>
      <c r="C675">
        <f>+D675+($D$2+E675+F675)*SOI!A674*IF(B675&gt;$C$18, IF(B675&lt;$C$19,-1,1),1)</f>
        <v>-1.810879291948658</v>
      </c>
      <c r="D675">
        <f>+$D$3*((1-$D$5)*SOI!D674+$D$5*SOI!D673) +   $D$4*((1-$D$5)*SOI!E674+$D$5*SOI!E673)</f>
        <v>0</v>
      </c>
      <c r="E675">
        <f t="shared" si="221"/>
        <v>5.5135221541863286</v>
      </c>
      <c r="F675">
        <f t="shared" si="228"/>
        <v>-2.6009148281304517E-2</v>
      </c>
      <c r="G675">
        <f t="shared" si="229"/>
        <v>5.4875130059050239</v>
      </c>
      <c r="H675" s="21">
        <f t="shared" si="230"/>
        <v>7.7895946889615778E-2</v>
      </c>
      <c r="I675" s="37">
        <f t="shared" si="222"/>
        <v>-1.1425721140282803</v>
      </c>
      <c r="J675" s="1">
        <f t="shared" si="231"/>
        <v>0.11514849462301413</v>
      </c>
      <c r="K675" s="1">
        <f t="shared" si="232"/>
        <v>4.3635998978865563E-5</v>
      </c>
      <c r="L675" s="1">
        <f t="shared" si="223"/>
        <v>-2.9336741159378837E-3</v>
      </c>
      <c r="M675" s="1">
        <f t="shared" si="224"/>
        <v>0.70791973760276916</v>
      </c>
      <c r="N675" s="1">
        <f t="shared" si="225"/>
        <v>1.7984647466811225E-2</v>
      </c>
      <c r="O675" s="1">
        <f t="shared" si="226"/>
        <v>4.3408402663955616</v>
      </c>
      <c r="P675" s="1">
        <f t="shared" si="227"/>
        <v>9.2099730817746814E-5</v>
      </c>
      <c r="Q675" s="1">
        <f t="shared" si="233"/>
        <v>6.3715719843644887E-3</v>
      </c>
      <c r="R675" s="1">
        <f t="shared" si="234"/>
        <v>2.1740362903712104E-3</v>
      </c>
      <c r="S675" s="1">
        <f t="shared" si="235"/>
        <v>-1.7585431811868935E-2</v>
      </c>
      <c r="T675" s="1">
        <f t="shared" si="236"/>
        <v>-0.13380221455490723</v>
      </c>
      <c r="U675" s="1">
        <f t="shared" si="237"/>
        <v>1.1628788186243478E-3</v>
      </c>
      <c r="V675" s="1">
        <f t="shared" si="238"/>
        <v>-4.6589919528389403E-5</v>
      </c>
      <c r="Y675" s="20">
        <f>+$Z$20*SIGN(SOI!A674)*(ABS(SOI!A674))^$Y$2</f>
        <v>-0.34467369258375025</v>
      </c>
      <c r="Z675" s="20">
        <f t="shared" si="241"/>
        <v>-0.38603996486592185</v>
      </c>
      <c r="AA675" s="19">
        <f>+SIN((AVERAGE(H671:H682)+AVERAGE(H675:H678)/4)*($AA$19+AA674*$AA$18*AVERAGE(G671:G682))*$Y$20+$AA$17) - SIN($AA$17)</f>
        <v>-0.95973076375066801</v>
      </c>
      <c r="AB675" s="19">
        <f>+SIN((AVERAGE(H671:H682)+AVERAGE(H675:H678)*$AB$1)*($AA$19+AB674*$AA$18*AVERAGE(G671:G682))*$Y$20+$AA$17) - SIN($AA$17)+$AB$2</f>
        <v>-0.95184131861281673</v>
      </c>
      <c r="AC675">
        <f t="shared" si="240"/>
        <v>0.39179999999999582</v>
      </c>
      <c r="AD675">
        <f t="shared" si="239"/>
        <v>0.57369079888474617</v>
      </c>
      <c r="AE675">
        <v>1</v>
      </c>
    </row>
    <row r="676" spans="1:31" x14ac:dyDescent="0.25">
      <c r="A676">
        <v>54.500000000000455</v>
      </c>
      <c r="B676" s="2">
        <v>1934.4999999999504</v>
      </c>
      <c r="C676">
        <f>+D676+($D$2+E676+F676)*SOI!A675*IF(B676&gt;$C$18, IF(B676&lt;$C$19,-1,1),1)</f>
        <v>5.4117253172047306</v>
      </c>
      <c r="D676">
        <f>+$D$3*((1-$D$5)*SOI!D675+$D$5*SOI!D674) +   $D$4*((1-$D$5)*SOI!E675+$D$5*SOI!E674)</f>
        <v>0</v>
      </c>
      <c r="E676">
        <f t="shared" si="221"/>
        <v>-12.468834602355702</v>
      </c>
      <c r="F676">
        <f t="shared" si="228"/>
        <v>-0.11657311207390242</v>
      </c>
      <c r="G676">
        <f t="shared" si="229"/>
        <v>-12.585407714429605</v>
      </c>
      <c r="H676" s="21">
        <f t="shared" si="230"/>
        <v>0.11918491674865124</v>
      </c>
      <c r="I676" s="37">
        <f t="shared" si="222"/>
        <v>12.447532380990339</v>
      </c>
      <c r="J676" s="1">
        <f t="shared" si="231"/>
        <v>-2.551023678660675</v>
      </c>
      <c r="K676" s="1">
        <f t="shared" si="232"/>
        <v>-0.54268185209068065</v>
      </c>
      <c r="L676" s="1">
        <f t="shared" si="223"/>
        <v>-6.9662571110398003E-2</v>
      </c>
      <c r="M676" s="1">
        <f t="shared" si="224"/>
        <v>1.439595902417707</v>
      </c>
      <c r="N676" s="1">
        <f t="shared" si="225"/>
        <v>8.7935206006995198E-2</v>
      </c>
      <c r="O676" s="1">
        <f t="shared" si="226"/>
        <v>-11.5618678038906</v>
      </c>
      <c r="P676" s="1">
        <f t="shared" si="227"/>
        <v>1.8109935841364552E-2</v>
      </c>
      <c r="Q676" s="1">
        <f t="shared" si="233"/>
        <v>6.335253986233727E-2</v>
      </c>
      <c r="R676" s="1">
        <f t="shared" si="234"/>
        <v>-0.23549618202877273</v>
      </c>
      <c r="S676" s="1">
        <f t="shared" si="235"/>
        <v>0.9367280763225867</v>
      </c>
      <c r="T676" s="1">
        <f t="shared" si="236"/>
        <v>8.4626255766054896</v>
      </c>
      <c r="U676" s="1">
        <f t="shared" si="237"/>
        <v>-2.4911085673016151</v>
      </c>
      <c r="V676" s="1">
        <f t="shared" si="238"/>
        <v>-4.4793125531516667E-2</v>
      </c>
      <c r="Y676" s="20">
        <f>+$Z$20*SIGN(SOI!A675)*(ABS(SOI!A675))^$Y$2</f>
        <v>-0.39344625392487614</v>
      </c>
      <c r="Z676" s="20">
        <f t="shared" si="241"/>
        <v>-0.36093121303079218</v>
      </c>
      <c r="AA676" s="19">
        <f>+SIN((AVERAGE(H672:H683)+AVERAGE(H676:H679)/4)*($AA$19+AA675*$AA$18*AVERAGE(G672:G683))*$Y$20+$AA$17) - SIN($AA$17)</f>
        <v>-0.72909312818853866</v>
      </c>
      <c r="AB676" s="19">
        <f>+SIN((AVERAGE(H672:H683)+AVERAGE(H676:H679)*$AB$1)*($AA$19+AB675*$AA$18*AVERAGE(G672:G683))*$Y$20+$AA$17) - SIN($AA$17)+$AB$2</f>
        <v>-0.74749496434416329</v>
      </c>
      <c r="AC676">
        <f t="shared" si="240"/>
        <v>0.39239999999999581</v>
      </c>
      <c r="AD676">
        <f t="shared" si="239"/>
        <v>0.36816191515774649</v>
      </c>
      <c r="AE676">
        <v>1</v>
      </c>
    </row>
    <row r="677" spans="1:31" x14ac:dyDescent="0.25">
      <c r="A677">
        <v>54.58333333333379</v>
      </c>
      <c r="B677" s="2">
        <v>1934.5833333332837</v>
      </c>
      <c r="C677">
        <f>+D677+($D$2+E677+F677)*SOI!A676*IF(B677&gt;$C$18, IF(B677&lt;$C$19,-1,1),1)</f>
        <v>1.1968043514654245</v>
      </c>
      <c r="D677">
        <f>+$D$3*((1-$D$5)*SOI!D676+$D$5*SOI!D675) +   $D$4*((1-$D$5)*SOI!E676+$D$5*SOI!E675)</f>
        <v>0</v>
      </c>
      <c r="E677">
        <f t="shared" si="221"/>
        <v>-3.6480552383061138</v>
      </c>
      <c r="F677">
        <f t="shared" si="228"/>
        <v>2.1375385380585255E-2</v>
      </c>
      <c r="G677">
        <f t="shared" si="229"/>
        <v>-3.6266798529255286</v>
      </c>
      <c r="H677" s="21">
        <f t="shared" si="230"/>
        <v>7.5652037554006832E-2</v>
      </c>
      <c r="I677" s="37">
        <f t="shared" si="222"/>
        <v>4.5587336810585288</v>
      </c>
      <c r="J677" s="1">
        <f t="shared" si="231"/>
        <v>-0.12444988027872955</v>
      </c>
      <c r="K677" s="1">
        <f t="shared" si="232"/>
        <v>-5.2289049754800851E-3</v>
      </c>
      <c r="L677" s="1">
        <f t="shared" si="223"/>
        <v>1.2142272553318153E-2</v>
      </c>
      <c r="M677" s="1">
        <f t="shared" si="224"/>
        <v>0.1917607140850964</v>
      </c>
      <c r="N677" s="1">
        <f t="shared" si="225"/>
        <v>-1.9477925603479929E-2</v>
      </c>
      <c r="O677" s="1">
        <f t="shared" si="226"/>
        <v>-1.1182954007931809</v>
      </c>
      <c r="P677" s="1">
        <f t="shared" si="227"/>
        <v>-1.0350309718638373E-2</v>
      </c>
      <c r="Q677" s="1">
        <f t="shared" si="233"/>
        <v>-1.8692310418196654E-3</v>
      </c>
      <c r="R677" s="1">
        <f t="shared" si="234"/>
        <v>2.5447421379985119E-3</v>
      </c>
      <c r="S677" s="1">
        <f t="shared" si="235"/>
        <v>-7.5989644318451691E-2</v>
      </c>
      <c r="T677" s="1">
        <f t="shared" si="236"/>
        <v>-0.14267048686799169</v>
      </c>
      <c r="U677" s="1">
        <f t="shared" si="237"/>
        <v>0.52142283455433847</v>
      </c>
      <c r="V677" s="1">
        <f t="shared" si="238"/>
        <v>-5.6705830911672498E-3</v>
      </c>
      <c r="Y677" s="20">
        <f>+$Z$20*SIGN(SOI!A676)*(ABS(SOI!A676))^$Y$2</f>
        <v>-0.34467369258375025</v>
      </c>
      <c r="Z677" s="20">
        <f t="shared" si="241"/>
        <v>-0.39026201684754197</v>
      </c>
      <c r="AA677" s="19">
        <f>+SIN((AVERAGE(H673:H684)+AVERAGE(H677:H680)/4)*($AA$19+AA676*$AA$18*AVERAGE(G673:G684))*$Y$20+$AA$17) - SIN($AA$17)</f>
        <v>-0.84522713398439642</v>
      </c>
      <c r="AB677" s="19">
        <f>+SIN((AVERAGE(H673:H684)+AVERAGE(H677:H680)*$AB$1)*($AA$19+AB676*$AA$18*AVERAGE(G673:G684))*$Y$20+$AA$17) - SIN($AA$17)+$AB$2</f>
        <v>-0.72522585817505758</v>
      </c>
      <c r="AC677">
        <f t="shared" si="240"/>
        <v>0.3929999999999958</v>
      </c>
      <c r="AD677">
        <f t="shared" si="239"/>
        <v>0.45496511713685445</v>
      </c>
      <c r="AE677">
        <v>1</v>
      </c>
    </row>
    <row r="678" spans="1:31" x14ac:dyDescent="0.25">
      <c r="A678">
        <v>54.666666666667126</v>
      </c>
      <c r="B678" s="2">
        <v>1934.6666666666169</v>
      </c>
      <c r="C678">
        <f>+D678+($D$2+E678+F678)*SOI!A677*IF(B678&gt;$C$18, IF(B678&lt;$C$19,-1,1),1)</f>
        <v>12.785386244057376</v>
      </c>
      <c r="D678">
        <f>+$D$3*((1-$D$5)*SOI!D677+$D$5*SOI!D676) +   $D$4*((1-$D$5)*SOI!E677+$D$5*SOI!E676)</f>
        <v>0</v>
      </c>
      <c r="E678">
        <f t="shared" si="221"/>
        <v>-23.521661675782646</v>
      </c>
      <c r="F678">
        <f t="shared" si="228"/>
        <v>-1.0656195627892289</v>
      </c>
      <c r="G678">
        <f t="shared" si="229"/>
        <v>-24.587281238571876</v>
      </c>
      <c r="H678" s="21">
        <f t="shared" si="230"/>
        <v>-0.35824013866165061</v>
      </c>
      <c r="I678" s="37">
        <f t="shared" si="222"/>
        <v>20.465380941347437</v>
      </c>
      <c r="J678" s="1">
        <f t="shared" si="231"/>
        <v>83.571040923397931</v>
      </c>
      <c r="K678" s="1">
        <f t="shared" si="232"/>
        <v>-1.0206053319415269</v>
      </c>
      <c r="L678" s="1">
        <f t="shared" si="223"/>
        <v>-0.1513711086904429</v>
      </c>
      <c r="M678" s="1">
        <f t="shared" si="224"/>
        <v>-28.684372612185051</v>
      </c>
      <c r="N678" s="1">
        <f t="shared" si="225"/>
        <v>0.28394120992353417</v>
      </c>
      <c r="O678" s="1">
        <f t="shared" si="226"/>
        <v>-0.35686783094374736</v>
      </c>
      <c r="P678" s="1">
        <f t="shared" si="227"/>
        <v>0.50781620062456545</v>
      </c>
      <c r="Q678" s="1">
        <f t="shared" si="233"/>
        <v>-4.0760023680423831</v>
      </c>
      <c r="R678" s="1">
        <f t="shared" si="234"/>
        <v>24.910981294210913</v>
      </c>
      <c r="S678" s="1">
        <f t="shared" si="235"/>
        <v>4.9729689653078886</v>
      </c>
      <c r="T678" s="1">
        <f t="shared" si="236"/>
        <v>0.5675812242902134</v>
      </c>
      <c r="U678" s="1">
        <f t="shared" si="237"/>
        <v>-114.84679070894462</v>
      </c>
      <c r="V678" s="1">
        <f t="shared" si="238"/>
        <v>-4.055707731437229</v>
      </c>
      <c r="Y678" s="20">
        <f>+$Z$20*SIGN(SOI!A677)*(ABS(SOI!A677))^$Y$2</f>
        <v>-0.43266610403399958</v>
      </c>
      <c r="Z678" s="20">
        <f t="shared" si="241"/>
        <v>-0.36109363200905747</v>
      </c>
      <c r="AA678" s="19">
        <f>+SIN((AVERAGE(H674:H685)+AVERAGE(H678:H681)/4)*($AA$19+AA677*$AA$18*AVERAGE(G674:G685))*$Y$20+$AA$17) - SIN($AA$17)</f>
        <v>-0.76642959883261952</v>
      </c>
      <c r="AB678" s="19">
        <f>+SIN((AVERAGE(H674:H685)+AVERAGE(H678:H681)*$AB$1)*($AA$19+AB677*$AA$18*AVERAGE(G674:G685))*$Y$20+$AA$17) - SIN($AA$17)+$AB$2</f>
        <v>-0.65561441915755214</v>
      </c>
      <c r="AC678">
        <f t="shared" si="240"/>
        <v>0.39359999999999579</v>
      </c>
      <c r="AD678">
        <f t="shared" si="239"/>
        <v>0.40533596682356204</v>
      </c>
      <c r="AE678">
        <v>1</v>
      </c>
    </row>
    <row r="679" spans="1:31" x14ac:dyDescent="0.25">
      <c r="A679">
        <v>54.750000000000462</v>
      </c>
      <c r="B679" s="2">
        <v>1934.7499999999502</v>
      </c>
      <c r="C679">
        <f>+D679+($D$2+E679+F679)*SOI!A678*IF(B679&gt;$C$18, IF(B679&lt;$C$19,-1,1),1)</f>
        <v>1.7206323939838253</v>
      </c>
      <c r="D679">
        <f>+$D$3*((1-$D$5)*SOI!D678+$D$5*SOI!D677) +   $D$4*((1-$D$5)*SOI!E678+$D$5*SOI!E677)</f>
        <v>0</v>
      </c>
      <c r="E679">
        <f t="shared" si="221"/>
        <v>-6.5637125612881846</v>
      </c>
      <c r="F679">
        <f t="shared" si="228"/>
        <v>-5.4104338649604955E-2</v>
      </c>
      <c r="G679">
        <f t="shared" si="229"/>
        <v>-6.6178168999377895</v>
      </c>
      <c r="H679" s="21">
        <f t="shared" si="230"/>
        <v>-0.1069563823537332</v>
      </c>
      <c r="I679" s="37">
        <f t="shared" si="222"/>
        <v>-2.0827243704247881E-2</v>
      </c>
      <c r="J679" s="1">
        <f t="shared" si="231"/>
        <v>-5.4464711974798827E-3</v>
      </c>
      <c r="K679" s="1">
        <f t="shared" si="232"/>
        <v>-3.2117023082812745E-3</v>
      </c>
      <c r="L679" s="1">
        <f t="shared" si="223"/>
        <v>-2.7230833232956587E-3</v>
      </c>
      <c r="M679" s="1">
        <f t="shared" si="224"/>
        <v>-1.8369307711609117</v>
      </c>
      <c r="N679" s="1">
        <f t="shared" si="225"/>
        <v>-1.5831506248609198E-2</v>
      </c>
      <c r="O679" s="1">
        <f t="shared" si="226"/>
        <v>-3.5954172310195944</v>
      </c>
      <c r="P679" s="1">
        <f t="shared" si="227"/>
        <v>8.8170675887708147E-3</v>
      </c>
      <c r="Q679" s="1">
        <f t="shared" si="233"/>
        <v>1.4553775439143567E-2</v>
      </c>
      <c r="R679" s="1">
        <f t="shared" si="234"/>
        <v>9.051989539430928E-5</v>
      </c>
      <c r="S679" s="1">
        <f t="shared" si="235"/>
        <v>2.8217694215441062E-4</v>
      </c>
      <c r="T679" s="1">
        <f t="shared" si="236"/>
        <v>0.10286979001423018</v>
      </c>
      <c r="U679" s="1">
        <f t="shared" si="237"/>
        <v>2.029310243940347E-3</v>
      </c>
      <c r="V679" s="1">
        <f t="shared" si="238"/>
        <v>3.9262511521263189E-3</v>
      </c>
      <c r="Y679" s="20">
        <f>+$Z$20*SIGN(SOI!A678)*(ABS(SOI!A678))^$Y$2</f>
        <v>-0.30594109940942271</v>
      </c>
      <c r="Z679" s="20">
        <f t="shared" si="241"/>
        <v>-0.31253487158675053</v>
      </c>
      <c r="AA679" s="19">
        <f>+SIN((AVERAGE(H675:H686)+AVERAGE(H679:H682)/4)*($AA$19+AA678*$AA$18*AVERAGE(G675:G686))*$Y$20+$AA$17) - SIN($AA$17)</f>
        <v>-0.9301712267477027</v>
      </c>
      <c r="AB679" s="19">
        <f>+SIN((AVERAGE(H675:H686)+AVERAGE(H679:H682)*$AB$1)*($AA$19+AB678*$AA$18*AVERAGE(G675:G686))*$Y$20+$AA$17) - SIN($AA$17)+$AB$2</f>
        <v>-0.55627589423523072</v>
      </c>
      <c r="AC679">
        <f t="shared" si="240"/>
        <v>0.39419999999999578</v>
      </c>
      <c r="AD679">
        <f t="shared" si="239"/>
        <v>0.61763635516095217</v>
      </c>
      <c r="AE679">
        <v>1</v>
      </c>
    </row>
    <row r="680" spans="1:31" x14ac:dyDescent="0.25">
      <c r="A680">
        <v>54.833333333333798</v>
      </c>
      <c r="B680" s="2">
        <v>1934.8333333332835</v>
      </c>
      <c r="C680">
        <f>+D680+($D$2+E680+F680)*SOI!A679*IF(B680&gt;$C$18, IF(B680&lt;$C$19,-1,1),1)</f>
        <v>4.6639496850767879</v>
      </c>
      <c r="D680">
        <f>+$D$3*((1-$D$5)*SOI!D679+$D$5*SOI!D678) +   $D$4*((1-$D$5)*SOI!E679+$D$5*SOI!E678)</f>
        <v>0</v>
      </c>
      <c r="E680">
        <f t="shared" si="221"/>
        <v>-41.416027392261718</v>
      </c>
      <c r="F680">
        <f t="shared" si="228"/>
        <v>-0.98351519934544873</v>
      </c>
      <c r="G680">
        <f t="shared" si="229"/>
        <v>-42.399542591607165</v>
      </c>
      <c r="H680" s="21">
        <f t="shared" si="230"/>
        <v>2.2354192581453334</v>
      </c>
      <c r="I680" s="37">
        <f t="shared" si="222"/>
        <v>-35.835628701143172</v>
      </c>
      <c r="J680" s="1">
        <f t="shared" si="231"/>
        <v>-129.92719707916629</v>
      </c>
      <c r="K680" s="1">
        <f t="shared" si="232"/>
        <v>-1.60954590956418</v>
      </c>
      <c r="L680" s="1">
        <f t="shared" si="223"/>
        <v>-0.48780910781211012</v>
      </c>
      <c r="M680" s="1">
        <f t="shared" si="224"/>
        <v>-25.467975192459452</v>
      </c>
      <c r="N680" s="1">
        <f t="shared" si="225"/>
        <v>-0.73822093223050778</v>
      </c>
      <c r="O680" s="1">
        <f t="shared" si="226"/>
        <v>-41.74377544028772</v>
      </c>
      <c r="P680" s="1">
        <f t="shared" si="227"/>
        <v>2.1245201306620493E-3</v>
      </c>
      <c r="Q680" s="1">
        <f t="shared" si="233"/>
        <v>9.4089555591283496</v>
      </c>
      <c r="R680" s="1">
        <f t="shared" si="234"/>
        <v>100.69154864170633</v>
      </c>
      <c r="S680" s="1">
        <f t="shared" si="235"/>
        <v>22.63960633576751</v>
      </c>
      <c r="T680" s="1">
        <f t="shared" si="236"/>
        <v>213.95343212524034</v>
      </c>
      <c r="U680" s="1">
        <f t="shared" si="237"/>
        <v>0.84133384037966286</v>
      </c>
      <c r="V680" s="1">
        <f t="shared" si="238"/>
        <v>4.4114247577263337E-2</v>
      </c>
      <c r="Y680" s="20">
        <f>+$Z$20*SIGN(SOI!A679)*(ABS(SOI!A679))^$Y$2</f>
        <v>-0.19899741131682924</v>
      </c>
      <c r="Z680" s="20">
        <f t="shared" si="241"/>
        <v>-0.26629240239298424</v>
      </c>
      <c r="AA680" s="19">
        <f>+SIN((AVERAGE(H676:H687)+AVERAGE(H680:H683)/4)*($AA$19+AA679*$AA$18*AVERAGE(G676:G687))*$Y$20+$AA$17) - SIN($AA$17)</f>
        <v>-0.90943657095583896</v>
      </c>
      <c r="AB680" s="19">
        <f>+SIN((AVERAGE(H676:H687)+AVERAGE(H680:H683)*$AB$1)*($AA$19+AB679*$AA$18*AVERAGE(G676:G687))*$Y$20+$AA$17) - SIN($AA$17)+$AB$2</f>
        <v>-0.53347206456310026</v>
      </c>
      <c r="AC680">
        <f t="shared" si="240"/>
        <v>0.39479999999999577</v>
      </c>
      <c r="AD680">
        <f t="shared" si="239"/>
        <v>0.64314416856285472</v>
      </c>
      <c r="AE680">
        <v>1</v>
      </c>
    </row>
    <row r="681" spans="1:31" x14ac:dyDescent="0.25">
      <c r="A681">
        <v>54.916666666667133</v>
      </c>
      <c r="B681" s="2">
        <v>1934.9166666666167</v>
      </c>
      <c r="C681">
        <f>+D681+($D$2+E681+F681)*SOI!A680*IF(B681&gt;$C$18, IF(B681&lt;$C$19,-1,1),1)</f>
        <v>-116.68020985270519</v>
      </c>
      <c r="D681">
        <f>+$D$3*((1-$D$5)*SOI!D680+$D$5*SOI!D679) +   $D$4*((1-$D$5)*SOI!E680+$D$5*SOI!E679)</f>
        <v>0</v>
      </c>
      <c r="E681">
        <f t="shared" si="221"/>
        <v>486.3894812013167</v>
      </c>
      <c r="F681">
        <f t="shared" si="228"/>
        <v>-0.22194014837837051</v>
      </c>
      <c r="G681">
        <f t="shared" si="229"/>
        <v>486.1675410529383</v>
      </c>
      <c r="H681" s="21">
        <f t="shared" si="230"/>
        <v>-0.39236835664052555</v>
      </c>
      <c r="I681" s="37">
        <f t="shared" si="222"/>
        <v>609.76903410268608</v>
      </c>
      <c r="J681" s="1">
        <f t="shared" si="231"/>
        <v>80.891734053817686</v>
      </c>
      <c r="K681" s="1">
        <f t="shared" si="232"/>
        <v>37.115508122522947</v>
      </c>
      <c r="L681" s="1">
        <f t="shared" si="223"/>
        <v>-5.294116862817913E-2</v>
      </c>
      <c r="M681" s="1">
        <f t="shared" si="224"/>
        <v>-0.93185460631842765</v>
      </c>
      <c r="N681" s="1">
        <f t="shared" si="225"/>
        <v>-0.68730759135649633</v>
      </c>
      <c r="O681" s="1">
        <f t="shared" si="226"/>
        <v>279.44166017856611</v>
      </c>
      <c r="P681" s="1">
        <f t="shared" si="227"/>
        <v>6.743259083158358E-2</v>
      </c>
      <c r="Q681" s="1">
        <f t="shared" si="233"/>
        <v>0.32052354746625128</v>
      </c>
      <c r="R681" s="1">
        <f t="shared" si="234"/>
        <v>-58.366262165687537</v>
      </c>
      <c r="S681" s="1">
        <f t="shared" si="235"/>
        <v>-358.66086694684748</v>
      </c>
      <c r="T681" s="1">
        <f t="shared" si="236"/>
        <v>-155.43982689392041</v>
      </c>
      <c r="U681" s="1">
        <f t="shared" si="237"/>
        <v>-454.38887598472343</v>
      </c>
      <c r="V681" s="1">
        <f t="shared" si="238"/>
        <v>1.3036249295650628</v>
      </c>
      <c r="Y681" s="20">
        <f>+$Z$20*SIGN(SOI!A680)*(ABS(SOI!A680))^$Y$2</f>
        <v>-0.29393869645270071</v>
      </c>
      <c r="Z681" s="20">
        <f t="shared" si="241"/>
        <v>-0.27744909857727146</v>
      </c>
      <c r="AA681" s="19">
        <f>+SIN((AVERAGE(H677:H688)+AVERAGE(H681:H684)/4)*($AA$19+AA680*$AA$18*AVERAGE(G677:G688))*$Y$20+$AA$17) - SIN($AA$17)</f>
        <v>-0.75800708288725471</v>
      </c>
      <c r="AB681" s="19">
        <f>+SIN((AVERAGE(H677:H688)+AVERAGE(H681:H684)*$AB$1)*($AA$19+AB680*$AA$18*AVERAGE(G677:G688))*$Y$20+$AA$17) - SIN($AA$17)+$AB$2</f>
        <v>-0.51512790852750145</v>
      </c>
      <c r="AC681">
        <f t="shared" si="240"/>
        <v>0.39539999999999575</v>
      </c>
      <c r="AD681">
        <f t="shared" si="239"/>
        <v>0.48055798430998325</v>
      </c>
      <c r="AE681">
        <v>1</v>
      </c>
    </row>
    <row r="682" spans="1:31" x14ac:dyDescent="0.25">
      <c r="A682">
        <v>55.000000000000469</v>
      </c>
      <c r="B682" s="2">
        <v>1934.99999999995</v>
      </c>
      <c r="C682">
        <f>+D682+($D$2+E682+F682)*SOI!A681*IF(B682&gt;$C$18, IF(B682&lt;$C$19,-1,1),1)</f>
        <v>-1.5909128477971717</v>
      </c>
      <c r="D682">
        <f>+$D$3*((1-$D$5)*SOI!D681+$D$5*SOI!D680) +   $D$4*((1-$D$5)*SOI!E681+$D$5*SOI!E680)</f>
        <v>0</v>
      </c>
      <c r="E682">
        <f t="shared" si="221"/>
        <v>0.52174827096764886</v>
      </c>
      <c r="F682">
        <f t="shared" si="228"/>
        <v>4.4498543783985127</v>
      </c>
      <c r="G682">
        <f t="shared" si="229"/>
        <v>4.9716026493661616</v>
      </c>
      <c r="H682" s="21">
        <f t="shared" si="230"/>
        <v>3.6883424732549623</v>
      </c>
      <c r="I682" s="37">
        <f t="shared" si="222"/>
        <v>2.8015174159440219</v>
      </c>
      <c r="J682" s="1">
        <f t="shared" si="231"/>
        <v>24.455371623337797</v>
      </c>
      <c r="K682" s="1">
        <f t="shared" si="232"/>
        <v>11.359375612552332</v>
      </c>
      <c r="L682" s="1">
        <f t="shared" si="223"/>
        <v>1.068203834604657</v>
      </c>
      <c r="M682" s="1">
        <f t="shared" si="224"/>
        <v>-61.318329790089365</v>
      </c>
      <c r="N682" s="1">
        <f t="shared" si="225"/>
        <v>2.1859079418554188</v>
      </c>
      <c r="O682" s="1">
        <f t="shared" si="226"/>
        <v>0.12562828417827127</v>
      </c>
      <c r="P682" s="1">
        <f t="shared" si="227"/>
        <v>-2.2751603547385257</v>
      </c>
      <c r="Q682" s="1">
        <f t="shared" si="233"/>
        <v>-67.078420623563034</v>
      </c>
      <c r="R682" s="1">
        <f t="shared" si="234"/>
        <v>56.119362655638788</v>
      </c>
      <c r="S682" s="1">
        <f t="shared" si="235"/>
        <v>5.2407408163227744</v>
      </c>
      <c r="T682" s="1">
        <f t="shared" si="236"/>
        <v>1.4100002456266996</v>
      </c>
      <c r="U682" s="1">
        <f t="shared" si="237"/>
        <v>70.436507993435342</v>
      </c>
      <c r="V682" s="1">
        <f t="shared" si="238"/>
        <v>139.88641800764293</v>
      </c>
      <c r="Y682" s="20">
        <f>+$Z$20*SIGN(SOI!A681)*(ABS(SOI!A681))^$Y$2</f>
        <v>-0.33941118796228448</v>
      </c>
      <c r="Z682" s="20">
        <f t="shared" si="241"/>
        <v>-0.29829458192423747</v>
      </c>
      <c r="AA682" s="19">
        <f>+SIN((AVERAGE(H678:H689)+AVERAGE(H682:H685)/4)*($AA$19+AA681*$AA$18*AVERAGE(G678:G689))*$Y$20+$AA$17) - SIN($AA$17)</f>
        <v>-0.78471423178727284</v>
      </c>
      <c r="AB682" s="19">
        <f>+SIN((AVERAGE(H678:H689)+AVERAGE(H682:H685)*$AB$1)*($AA$19+AB681*$AA$18*AVERAGE(G678:G689))*$Y$20+$AA$17) - SIN($AA$17)+$AB$2</f>
        <v>-0.52898684603232016</v>
      </c>
      <c r="AC682">
        <f t="shared" si="240"/>
        <v>0.39599999999999574</v>
      </c>
      <c r="AD682">
        <f t="shared" si="239"/>
        <v>0.48641964986303537</v>
      </c>
      <c r="AE682">
        <v>1</v>
      </c>
    </row>
    <row r="683" spans="1:31" x14ac:dyDescent="0.25">
      <c r="A683">
        <v>55.083333333333805</v>
      </c>
      <c r="B683" s="2">
        <v>1935.0833333332832</v>
      </c>
      <c r="C683">
        <f>+D683+($D$2+E683+F683)*SOI!A682*IF(B683&gt;$C$18, IF(B683&lt;$C$19,-1,1),1)</f>
        <v>5.3641717850680681</v>
      </c>
      <c r="D683">
        <f>+$D$3*((1-$D$5)*SOI!D682+$D$5*SOI!D681) +   $D$4*((1-$D$5)*SOI!E682+$D$5*SOI!E681)</f>
        <v>0</v>
      </c>
      <c r="E683">
        <f t="shared" si="221"/>
        <v>-28.465519438887711</v>
      </c>
      <c r="F683">
        <f t="shared" si="228"/>
        <v>0.23303635958208718</v>
      </c>
      <c r="G683">
        <f t="shared" si="229"/>
        <v>-28.232483079305624</v>
      </c>
      <c r="H683" s="21">
        <f t="shared" si="230"/>
        <v>-0.64035673087309819</v>
      </c>
      <c r="I683" s="37">
        <f t="shared" si="222"/>
        <v>-5.7115606433369415</v>
      </c>
      <c r="J683" s="1">
        <f t="shared" si="231"/>
        <v>-5.4212427307327848</v>
      </c>
      <c r="K683" s="1">
        <f t="shared" si="232"/>
        <v>-5.1765510458261069E-2</v>
      </c>
      <c r="L683" s="1">
        <f t="shared" si="223"/>
        <v>1.7585387067402709E-3</v>
      </c>
      <c r="M683" s="1">
        <f t="shared" si="224"/>
        <v>-6.6673528159473676</v>
      </c>
      <c r="N683" s="1">
        <f t="shared" si="225"/>
        <v>-2.9122263958810946E-2</v>
      </c>
      <c r="O683" s="1">
        <f t="shared" si="226"/>
        <v>-7.8704991783998652</v>
      </c>
      <c r="P683" s="1">
        <f t="shared" si="227"/>
        <v>-0.10052762056206431</v>
      </c>
      <c r="Q683" s="1">
        <f t="shared" si="233"/>
        <v>9.71715689183376E-2</v>
      </c>
      <c r="R683" s="1">
        <f t="shared" si="234"/>
        <v>0.16574123940984292</v>
      </c>
      <c r="S683" s="1">
        <f t="shared" si="235"/>
        <v>0.14234670333980437</v>
      </c>
      <c r="T683" s="1">
        <f t="shared" si="236"/>
        <v>-0.14542257727371388</v>
      </c>
      <c r="U683" s="1">
        <f t="shared" si="237"/>
        <v>-6.3450153103694396</v>
      </c>
      <c r="V683" s="1">
        <f t="shared" si="238"/>
        <v>-8.2345942990382115E-2</v>
      </c>
      <c r="Y683" s="20">
        <f>+$Z$20*SIGN(SOI!A682)*(ABS(SOI!A682))^$Y$2</f>
        <v>-0.26153386135772722</v>
      </c>
      <c r="Z683" s="20">
        <f t="shared" si="241"/>
        <v>-0.30614504554091204</v>
      </c>
      <c r="AA683" s="19">
        <f>+SIN((AVERAGE(H679:H690)+AVERAGE(H683:H686)/4)*($AA$19+AA682*$AA$18*AVERAGE(G679:G690))*$Y$20+$AA$17) - SIN($AA$17)</f>
        <v>-0.43891334293508</v>
      </c>
      <c r="AB683" s="19">
        <f>+SIN((AVERAGE(H679:H690)+AVERAGE(H683:H686)*$AB$1)*($AA$19+AB682*$AA$18*AVERAGE(G679:G690))*$Y$20+$AA$17) - SIN($AA$17)+$AB$2</f>
        <v>-0.46196813679826676</v>
      </c>
      <c r="AC683">
        <f t="shared" si="240"/>
        <v>0.39659999999999573</v>
      </c>
      <c r="AD683">
        <f t="shared" si="239"/>
        <v>0.13276829739416796</v>
      </c>
      <c r="AE683">
        <v>1</v>
      </c>
    </row>
    <row r="684" spans="1:31" x14ac:dyDescent="0.25">
      <c r="A684">
        <v>55.16666666666714</v>
      </c>
      <c r="B684" s="2">
        <v>1935.1666666666165</v>
      </c>
      <c r="C684">
        <f>+D684+($D$2+E684+F684)*SOI!A683*IF(B684&gt;$C$18, IF(B684&lt;$C$19,-1,1),1)</f>
        <v>2.7260180853356282</v>
      </c>
      <c r="D684">
        <f>+$D$3*((1-$D$5)*SOI!D683+$D$5*SOI!D682) +   $D$4*((1-$D$5)*SOI!E683+$D$5*SOI!E682)</f>
        <v>0</v>
      </c>
      <c r="E684">
        <f t="shared" si="221"/>
        <v>-8.5511418291097741</v>
      </c>
      <c r="F684">
        <f t="shared" si="228"/>
        <v>-1.1846370470888972</v>
      </c>
      <c r="G684">
        <f t="shared" si="229"/>
        <v>-9.7357788761986708</v>
      </c>
      <c r="H684" s="21">
        <f t="shared" si="230"/>
        <v>0.12599174696144871</v>
      </c>
      <c r="I684" s="37">
        <f t="shared" si="222"/>
        <v>6.3539266025056262</v>
      </c>
      <c r="J684" s="1">
        <f t="shared" si="231"/>
        <v>-35.052384382674724</v>
      </c>
      <c r="K684" s="1">
        <f t="shared" si="232"/>
        <v>-17.80164829554689</v>
      </c>
      <c r="L684" s="1">
        <f t="shared" si="223"/>
        <v>-0.45637931083508976</v>
      </c>
      <c r="M684" s="1">
        <f t="shared" si="224"/>
        <v>38.75116366455584</v>
      </c>
      <c r="N684" s="1">
        <f t="shared" si="225"/>
        <v>0.76987587701228177</v>
      </c>
      <c r="O684" s="1">
        <f t="shared" si="226"/>
        <v>-8.8751924243607547</v>
      </c>
      <c r="P684" s="1">
        <f t="shared" si="227"/>
        <v>0.11812874838560515</v>
      </c>
      <c r="Q684" s="1">
        <f t="shared" si="233"/>
        <v>14.930216452972445</v>
      </c>
      <c r="R684" s="1">
        <f t="shared" si="234"/>
        <v>-28.329888990519528</v>
      </c>
      <c r="S684" s="1">
        <f t="shared" si="235"/>
        <v>4.1863004363983043</v>
      </c>
      <c r="T684" s="1">
        <f t="shared" si="236"/>
        <v>42.558014033759576</v>
      </c>
      <c r="U684" s="1">
        <f t="shared" si="237"/>
        <v>-8.2945012157092073</v>
      </c>
      <c r="V684" s="1">
        <f t="shared" si="238"/>
        <v>-2.5580438478710472</v>
      </c>
      <c r="Y684" s="20">
        <f>+$Z$20*SIGN(SOI!A683)*(ABS(SOI!A683))^$Y$2</f>
        <v>-0.31749008730272443</v>
      </c>
      <c r="Z684" s="20">
        <f t="shared" si="241"/>
        <v>-0.30614504554091204</v>
      </c>
      <c r="AA684" s="19">
        <f>+SIN((AVERAGE(H680:H691)+AVERAGE(H684:H687)/4)*($AA$19+AA683*$AA$18*AVERAGE(G680:G691))*$Y$20+$AA$17) - SIN($AA$17)</f>
        <v>-0.47744785728271572</v>
      </c>
      <c r="AB684" s="19">
        <f>+SIN((AVERAGE(H680:H691)+AVERAGE(H684:H687)*$AB$1)*($AA$19+AB683*$AA$18*AVERAGE(G680:G691))*$Y$20+$AA$17) - SIN($AA$17)+$AB$2</f>
        <v>-0.47984538701354484</v>
      </c>
      <c r="AC684">
        <f t="shared" si="240"/>
        <v>0.39719999999999572</v>
      </c>
      <c r="AD684">
        <f t="shared" si="239"/>
        <v>0.17130281174180367</v>
      </c>
      <c r="AE684">
        <v>1</v>
      </c>
    </row>
    <row r="685" spans="1:31" x14ac:dyDescent="0.25">
      <c r="A685">
        <v>55.250000000000476</v>
      </c>
      <c r="B685" s="2">
        <v>1935.2499999999498</v>
      </c>
      <c r="C685">
        <f>+D685+($D$2+E685+F685)*SOI!A684*IF(B685&gt;$C$18, IF(B685&lt;$C$19,-1,1),1)</f>
        <v>5.2418152296086111</v>
      </c>
      <c r="D685">
        <f>+$D$3*((1-$D$5)*SOI!D684+$D$5*SOI!D683) +   $D$4*((1-$D$5)*SOI!E684+$D$5*SOI!E683)</f>
        <v>0</v>
      </c>
      <c r="E685">
        <f t="shared" si="221"/>
        <v>-16.428314482886783</v>
      </c>
      <c r="F685">
        <f t="shared" si="228"/>
        <v>4.7641890359872319E-2</v>
      </c>
      <c r="G685">
        <f t="shared" si="229"/>
        <v>-16.38067259252691</v>
      </c>
      <c r="H685" s="21">
        <f t="shared" si="230"/>
        <v>6.9080328020659137E-2</v>
      </c>
      <c r="I685" s="37">
        <f t="shared" si="222"/>
        <v>20.029976425699765</v>
      </c>
      <c r="J685" s="1">
        <f t="shared" si="231"/>
        <v>2.8301062742258849</v>
      </c>
      <c r="K685" s="1">
        <f t="shared" si="232"/>
        <v>-1.6457797696567876E-2</v>
      </c>
      <c r="L685" s="1">
        <f t="shared" si="223"/>
        <v>2.9076691827279118E-2</v>
      </c>
      <c r="M685" s="1">
        <f t="shared" si="224"/>
        <v>-0.99250266781211149</v>
      </c>
      <c r="N685" s="1">
        <f t="shared" si="225"/>
        <v>-5.9358780373298947E-2</v>
      </c>
      <c r="O685" s="1">
        <f t="shared" si="226"/>
        <v>-13.367460810387717</v>
      </c>
      <c r="P685" s="1">
        <f t="shared" si="227"/>
        <v>-1.1380908153166157E-3</v>
      </c>
      <c r="Q685" s="1">
        <f t="shared" si="233"/>
        <v>2.9483381736129258E-2</v>
      </c>
      <c r="R685" s="1">
        <f t="shared" si="234"/>
        <v>-0.17635765223530192</v>
      </c>
      <c r="S685" s="1">
        <f t="shared" si="235"/>
        <v>-1.0174964309898109</v>
      </c>
      <c r="T685" s="1">
        <f t="shared" si="236"/>
        <v>-4.0838665355598707</v>
      </c>
      <c r="U685" s="1">
        <f t="shared" si="237"/>
        <v>0.25191256822934871</v>
      </c>
      <c r="V685" s="1">
        <f t="shared" si="238"/>
        <v>-1.9001748154539879E-3</v>
      </c>
      <c r="Y685" s="20">
        <f>+$Z$20*SIGN(SOI!A684)*(ABS(SOI!A684))^$Y$2</f>
        <v>-0.33941118796228448</v>
      </c>
      <c r="Z685" s="20">
        <f t="shared" si="241"/>
        <v>-0.36593646063119145</v>
      </c>
      <c r="AA685" s="19">
        <f>+SIN((AVERAGE(H681:H692)+AVERAGE(H685:H688)/4)*($AA$19+AA684*$AA$18*AVERAGE(G681:G692))*$Y$20+$AA$17) - SIN($AA$17)</f>
        <v>-0.58333047027213758</v>
      </c>
      <c r="AB685" s="19">
        <f>+SIN((AVERAGE(H681:H692)+AVERAGE(H685:H688)*$AB$1)*($AA$19+AB684*$AA$18*AVERAGE(G681:G692))*$Y$20+$AA$17) - SIN($AA$17)+$AB$2</f>
        <v>-0.58548314344909502</v>
      </c>
      <c r="AC685">
        <f t="shared" si="240"/>
        <v>0.39779999999999571</v>
      </c>
      <c r="AD685">
        <f t="shared" si="239"/>
        <v>0.21739400964094613</v>
      </c>
      <c r="AE685">
        <v>1</v>
      </c>
    </row>
    <row r="686" spans="1:31" x14ac:dyDescent="0.25">
      <c r="A686">
        <v>55.333333333333812</v>
      </c>
      <c r="B686" s="2">
        <v>1935.333333333283</v>
      </c>
      <c r="C686">
        <f>+D686+($D$2+E686+F686)*SOI!A685*IF(B686&gt;$C$18, IF(B686&lt;$C$19,-1,1),1)</f>
        <v>1.5778697525132523</v>
      </c>
      <c r="D686">
        <f>+$D$3*((1-$D$5)*SOI!D685+$D$5*SOI!D684) +   $D$4*((1-$D$5)*SOI!E685+$D$5*SOI!E684)</f>
        <v>0</v>
      </c>
      <c r="E686">
        <f t="shared" si="221"/>
        <v>-1.8224715660640189</v>
      </c>
      <c r="F686">
        <f t="shared" si="228"/>
        <v>-1.0995094571086701</v>
      </c>
      <c r="G686">
        <f t="shared" si="229"/>
        <v>-2.9219810231726893</v>
      </c>
      <c r="H686" s="21">
        <f t="shared" si="230"/>
        <v>-0.21346948952280706</v>
      </c>
      <c r="I686" s="37">
        <f t="shared" si="222"/>
        <v>2.6388913582956155</v>
      </c>
      <c r="J686" s="1">
        <f t="shared" si="231"/>
        <v>-1.1497093196635053</v>
      </c>
      <c r="K686" s="1">
        <f t="shared" si="232"/>
        <v>-2.5078865158812977</v>
      </c>
      <c r="L686" s="1">
        <f t="shared" si="223"/>
        <v>-0.38440807215892381</v>
      </c>
      <c r="M686" s="1">
        <f t="shared" si="224"/>
        <v>3.0603839642031812</v>
      </c>
      <c r="N686" s="1">
        <f t="shared" si="225"/>
        <v>0.73702992847171578</v>
      </c>
      <c r="O686" s="1">
        <f t="shared" si="226"/>
        <v>-0.51815656178027381</v>
      </c>
      <c r="P686" s="1">
        <f t="shared" si="227"/>
        <v>0.33841802866224785</v>
      </c>
      <c r="Q686" s="1">
        <f t="shared" si="233"/>
        <v>1.1288121748952775</v>
      </c>
      <c r="R686" s="1">
        <f t="shared" si="234"/>
        <v>-0.88956926778250112</v>
      </c>
      <c r="S686" s="1">
        <f t="shared" si="235"/>
        <v>1.6644629092928458</v>
      </c>
      <c r="T686" s="1">
        <f t="shared" si="236"/>
        <v>2.0928163931937309</v>
      </c>
      <c r="U686" s="1">
        <f t="shared" si="237"/>
        <v>-9.8688712032583261</v>
      </c>
      <c r="V686" s="1">
        <f t="shared" si="238"/>
        <v>-7.0156882926301405</v>
      </c>
      <c r="Y686" s="20">
        <f>+$Z$20*SIGN(SOI!A685)*(ABS(SOI!A685))^$Y$2</f>
        <v>-0.4409081066285655</v>
      </c>
      <c r="Z686" s="20">
        <f t="shared" si="241"/>
        <v>-0.38659751785535801</v>
      </c>
      <c r="AA686" s="19">
        <f>+SIN((AVERAGE(H682:H693)+AVERAGE(H686:H689)/4)*($AA$19+AA685*$AA$18*AVERAGE(G682:G693))*$Y$20+$AA$17) - SIN($AA$17)</f>
        <v>-0.54259144590973551</v>
      </c>
      <c r="AB686" s="19">
        <f>+SIN((AVERAGE(H682:H693)+AVERAGE(H686:H689)*$AB$1)*($AA$19+AB685*$AA$18*AVERAGE(G682:G693))*$Y$20+$AA$17) - SIN($AA$17)+$AB$2</f>
        <v>-0.53772156234469215</v>
      </c>
      <c r="AC686">
        <f t="shared" si="240"/>
        <v>0.3983999999999957</v>
      </c>
      <c r="AD686">
        <f t="shared" si="239"/>
        <v>0.15599392805437751</v>
      </c>
      <c r="AE686">
        <v>1</v>
      </c>
    </row>
    <row r="687" spans="1:31" x14ac:dyDescent="0.25">
      <c r="A687">
        <v>55.416666666667147</v>
      </c>
      <c r="B687" s="2">
        <v>1935.4166666666163</v>
      </c>
      <c r="C687">
        <f>+D687+($D$2+E687+F687)*SOI!A686*IF(B687&gt;$C$18, IF(B687&lt;$C$19,-1,1),1)</f>
        <v>2.22354722713344</v>
      </c>
      <c r="D687">
        <f>+$D$3*((1-$D$5)*SOI!D686+$D$5*SOI!D685) +   $D$4*((1-$D$5)*SOI!E686+$D$5*SOI!E685)</f>
        <v>0</v>
      </c>
      <c r="E687">
        <f t="shared" si="221"/>
        <v>-5.5328589195422264</v>
      </c>
      <c r="F687">
        <f t="shared" si="228"/>
        <v>-2.6009148291373352E-2</v>
      </c>
      <c r="G687">
        <f t="shared" si="229"/>
        <v>-5.5588680678335995</v>
      </c>
      <c r="H687" s="21">
        <f t="shared" si="230"/>
        <v>2.2931405932775765E-2</v>
      </c>
      <c r="I687" s="37">
        <f t="shared" si="222"/>
        <v>2.222983416348538</v>
      </c>
      <c r="J687" s="1">
        <f t="shared" si="231"/>
        <v>0.15434143850341905</v>
      </c>
      <c r="K687" s="1">
        <f t="shared" si="232"/>
        <v>-1.2598961400256391E-5</v>
      </c>
      <c r="L687" s="1">
        <f t="shared" si="223"/>
        <v>-5.8317473677974879E-5</v>
      </c>
      <c r="M687" s="1">
        <f t="shared" si="224"/>
        <v>-0.48770330383569394</v>
      </c>
      <c r="N687" s="1">
        <f t="shared" si="225"/>
        <v>2.5749255366233543E-3</v>
      </c>
      <c r="O687" s="1">
        <f t="shared" si="226"/>
        <v>-0.43487638370646814</v>
      </c>
      <c r="P687" s="1">
        <f t="shared" si="227"/>
        <v>1.3352707382796125E-2</v>
      </c>
      <c r="Q687" s="1">
        <f t="shared" si="233"/>
        <v>-6.2846488327759442E-4</v>
      </c>
      <c r="R687" s="1">
        <f t="shared" si="234"/>
        <v>4.172091393238871E-4</v>
      </c>
      <c r="S687" s="1">
        <f t="shared" si="235"/>
        <v>4.8985594660995785E-3</v>
      </c>
      <c r="T687" s="1">
        <f t="shared" si="236"/>
        <v>2.6646621497951654E-4</v>
      </c>
      <c r="U687" s="1">
        <f t="shared" si="237"/>
        <v>-0.3280182698008095</v>
      </c>
      <c r="V687" s="1">
        <f t="shared" si="238"/>
        <v>-9.6708729166376784E-4</v>
      </c>
      <c r="Y687" s="20">
        <f>+$Z$20*SIGN(SOI!A686)*(ABS(SOI!A686))^$Y$2</f>
        <v>-0.37947325897522405</v>
      </c>
      <c r="Z687" s="20">
        <f t="shared" si="241"/>
        <v>-0.43470559813208437</v>
      </c>
      <c r="AA687" s="19">
        <f>+SIN((AVERAGE(H683:H694)+AVERAGE(H687:H690)/4)*($AA$19+AA686*$AA$18*AVERAGE(G683:G694))*$Y$20+$AA$17) - SIN($AA$17)</f>
        <v>-0.31691035646335775</v>
      </c>
      <c r="AB687" s="19">
        <f>+SIN((AVERAGE(H683:H694)+AVERAGE(H687:H690)*$AB$1)*($AA$19+AB686*$AA$18*AVERAGE(G683:G694))*$Y$20+$AA$17) - SIN($AA$17)+$AB$2</f>
        <v>-0.34252966323924461</v>
      </c>
      <c r="AC687">
        <f t="shared" si="240"/>
        <v>0.39899999999999569</v>
      </c>
      <c r="AD687">
        <f t="shared" si="239"/>
        <v>0.11779524166872662</v>
      </c>
      <c r="AE687">
        <v>1</v>
      </c>
    </row>
    <row r="688" spans="1:31" x14ac:dyDescent="0.25">
      <c r="A688">
        <v>55.500000000000483</v>
      </c>
      <c r="B688" s="2">
        <v>1935.4999999999495</v>
      </c>
      <c r="C688">
        <f>+D688+($D$2+E688+F688)*SOI!A687*IF(B688&gt;$C$18, IF(B688&lt;$C$19,-1,1),1)</f>
        <v>-5.3969058104304848</v>
      </c>
      <c r="D688">
        <f>+$D$3*((1-$D$5)*SOI!D687+$D$5*SOI!D686) +   $D$4*((1-$D$5)*SOI!E687+$D$5*SOI!E686)</f>
        <v>0</v>
      </c>
      <c r="E688">
        <f t="shared" si="221"/>
        <v>8.4195051281203312</v>
      </c>
      <c r="F688">
        <f t="shared" si="228"/>
        <v>-0.11657311207343279</v>
      </c>
      <c r="G688">
        <f t="shared" si="229"/>
        <v>8.3029320160468991</v>
      </c>
      <c r="H688" s="21">
        <f t="shared" si="230"/>
        <v>9.6808490660539523E-2</v>
      </c>
      <c r="I688" s="37">
        <f t="shared" si="222"/>
        <v>4.2901156933160678</v>
      </c>
      <c r="J688" s="1">
        <f t="shared" si="231"/>
        <v>2.1927532419437457</v>
      </c>
      <c r="K688" s="1">
        <f t="shared" si="232"/>
        <v>0.28297153609649556</v>
      </c>
      <c r="L688" s="1">
        <f t="shared" si="223"/>
        <v>-3.1284184439688084E-2</v>
      </c>
      <c r="M688" s="1">
        <f t="shared" si="224"/>
        <v>-3.5902950013816737</v>
      </c>
      <c r="N688" s="1">
        <f t="shared" si="225"/>
        <v>-5.9663854188065094E-2</v>
      </c>
      <c r="O688" s="1">
        <f t="shared" si="226"/>
        <v>5.7864087971650511</v>
      </c>
      <c r="P688" s="1">
        <f t="shared" si="227"/>
        <v>4.2015343099924149E-2</v>
      </c>
      <c r="Q688" s="1">
        <f t="shared" si="233"/>
        <v>0.10720180127915865</v>
      </c>
      <c r="R688" s="1">
        <f t="shared" si="234"/>
        <v>-0.13734335809884485</v>
      </c>
      <c r="S688" s="1">
        <f t="shared" si="235"/>
        <v>-0.21905228921248288</v>
      </c>
      <c r="T688" s="1">
        <f t="shared" si="236"/>
        <v>-1.9020046633941865</v>
      </c>
      <c r="U688" s="1">
        <f t="shared" si="237"/>
        <v>-1.9919085574970996</v>
      </c>
      <c r="V688" s="1">
        <f t="shared" si="238"/>
        <v>7.0510028338572381E-2</v>
      </c>
      <c r="Y688" s="20">
        <f>+$Z$20*SIGN(SOI!A687)*(ABS(SOI!A687))^$Y$2</f>
        <v>-0.48373542879246362</v>
      </c>
      <c r="Z688" s="20">
        <f t="shared" si="241"/>
        <v>-0.23874645828082067</v>
      </c>
      <c r="AA688" s="19">
        <f>+SIN((AVERAGE(H684:H695)+AVERAGE(H688:H691)/4)*($AA$19+AA687*$AA$18*AVERAGE(G684:G695))*$Y$20+$AA$17) - SIN($AA$17)</f>
        <v>-0.34240473848173703</v>
      </c>
      <c r="AB688" s="19">
        <f>+SIN((AVERAGE(H684:H695)+AVERAGE(H688:H691)*$AB$1)*($AA$19+AB687*$AA$18*AVERAGE(G684:G695))*$Y$20+$AA$17) - SIN($AA$17)+$AB$2</f>
        <v>-0.36470825796588513</v>
      </c>
      <c r="AC688">
        <f t="shared" si="240"/>
        <v>0.39959999999999568</v>
      </c>
      <c r="AD688">
        <f t="shared" si="239"/>
        <v>0.10365828020091636</v>
      </c>
      <c r="AE688">
        <v>1</v>
      </c>
    </row>
    <row r="689" spans="1:31" x14ac:dyDescent="0.25">
      <c r="A689">
        <v>55.583333333333819</v>
      </c>
      <c r="B689" s="2">
        <v>1935.5833333332828</v>
      </c>
      <c r="C689">
        <f>+D689+($D$2+E689+F689)*SOI!A688*IF(B689&gt;$C$18, IF(B689&lt;$C$19,-1,1),1)</f>
        <v>0.22785363253396587</v>
      </c>
      <c r="D689">
        <f>+$D$3*((1-$D$5)*SOI!D688+$D$5*SOI!D687) +   $D$4*((1-$D$5)*SOI!E688+$D$5*SOI!E687)</f>
        <v>0</v>
      </c>
      <c r="E689">
        <f t="shared" si="221"/>
        <v>3.7761851568453935</v>
      </c>
      <c r="F689">
        <f t="shared" si="228"/>
        <v>2.137538538737116E-2</v>
      </c>
      <c r="G689">
        <f t="shared" si="229"/>
        <v>3.7975605422327647</v>
      </c>
      <c r="H689" s="21">
        <f t="shared" si="230"/>
        <v>0.17992333512991732</v>
      </c>
      <c r="I689" s="37">
        <f t="shared" si="222"/>
        <v>4.3767919471550938</v>
      </c>
      <c r="J689" s="1">
        <f t="shared" si="231"/>
        <v>-0.43451442467078727</v>
      </c>
      <c r="K689" s="1">
        <f t="shared" si="232"/>
        <v>2.0142636005918645E-3</v>
      </c>
      <c r="L689" s="1">
        <f t="shared" si="223"/>
        <v>1.4961743078564654E-2</v>
      </c>
      <c r="M689" s="1">
        <f t="shared" si="224"/>
        <v>0.69736102685999179</v>
      </c>
      <c r="N689" s="1">
        <f t="shared" si="225"/>
        <v>1.418483156248221E-2</v>
      </c>
      <c r="O689" s="1">
        <f t="shared" si="226"/>
        <v>3.6522833177509826</v>
      </c>
      <c r="P689" s="1">
        <f t="shared" si="227"/>
        <v>-9.9076068413815025E-4</v>
      </c>
      <c r="Q689" s="1">
        <f t="shared" si="233"/>
        <v>4.9504251598911911E-3</v>
      </c>
      <c r="R689" s="1">
        <f t="shared" si="234"/>
        <v>-6.4704573211559193E-3</v>
      </c>
      <c r="S689" s="1">
        <f t="shared" si="235"/>
        <v>5.3130949008030698E-2</v>
      </c>
      <c r="T689" s="1">
        <f t="shared" si="236"/>
        <v>0.57414855985706748</v>
      </c>
      <c r="U689" s="1">
        <f t="shared" si="237"/>
        <v>4.7920037138648633E-2</v>
      </c>
      <c r="V689" s="1">
        <f t="shared" si="238"/>
        <v>3.9529800060267577E-4</v>
      </c>
      <c r="Y689" s="20">
        <f>+$Z$20*SIGN(SOI!A688)*(ABS(SOI!A688))^$Y$2</f>
        <v>0.14696931292522564</v>
      </c>
      <c r="Z689" s="20">
        <f t="shared" si="241"/>
        <v>-5.56868542161085E-2</v>
      </c>
      <c r="AA689" s="19">
        <f>+SIN((AVERAGE(H685:H696)+AVERAGE(H689:H692)/4)*($AA$19+AA688*$AA$18*AVERAGE(G685:G696))*$Y$20+$AA$17) - SIN($AA$17)</f>
        <v>-0.51200362137777389</v>
      </c>
      <c r="AB689" s="19">
        <f>+SIN((AVERAGE(H685:H696)+AVERAGE(H689:H692)*$AB$1)*($AA$19+AB688*$AA$18*AVERAGE(G685:G696))*$Y$20+$AA$17) - SIN($AA$17)+$AB$2</f>
        <v>-0.35902562876908584</v>
      </c>
      <c r="AC689">
        <f t="shared" si="240"/>
        <v>0.40019999999999567</v>
      </c>
      <c r="AD689">
        <f t="shared" si="239"/>
        <v>0.45631676716166536</v>
      </c>
      <c r="AE689">
        <v>1</v>
      </c>
    </row>
    <row r="690" spans="1:31" x14ac:dyDescent="0.25">
      <c r="A690">
        <v>55.666666666667155</v>
      </c>
      <c r="B690" s="2">
        <v>1935.666666666616</v>
      </c>
      <c r="C690">
        <f>+D690+($D$2+E690+F690)*SOI!A689*IF(B690&gt;$C$18, IF(B690&lt;$C$19,-1,1),1)</f>
        <v>1.4576884722680734</v>
      </c>
      <c r="D690">
        <f>+$D$3*((1-$D$5)*SOI!D689+$D$5*SOI!D688) +   $D$4*((1-$D$5)*SOI!E689+$D$5*SOI!E688)</f>
        <v>0</v>
      </c>
      <c r="E690">
        <f t="shared" si="221"/>
        <v>19.286725466136403</v>
      </c>
      <c r="F690">
        <f t="shared" si="228"/>
        <v>-1.0656195627854848</v>
      </c>
      <c r="G690">
        <f t="shared" si="229"/>
        <v>18.221105903350917</v>
      </c>
      <c r="H690" s="21">
        <f t="shared" si="230"/>
        <v>-0.76179456937035439</v>
      </c>
      <c r="I690" s="37">
        <f t="shared" si="222"/>
        <v>22.227403418561856</v>
      </c>
      <c r="J690" s="1">
        <f t="shared" si="231"/>
        <v>62.587662038410706</v>
      </c>
      <c r="K690" s="1">
        <f t="shared" si="232"/>
        <v>9.1880836944421453</v>
      </c>
      <c r="L690" s="1">
        <f t="shared" si="223"/>
        <v>-0.48525797535306181</v>
      </c>
      <c r="M690" s="1">
        <f t="shared" si="224"/>
        <v>-19.779229686303122</v>
      </c>
      <c r="N690" s="1">
        <f t="shared" si="225"/>
        <v>-0.87240971508517062</v>
      </c>
      <c r="O690" s="1">
        <f t="shared" si="226"/>
        <v>7.5006054404275613</v>
      </c>
      <c r="P690" s="1">
        <f t="shared" si="227"/>
        <v>6.7850812423731519E-2</v>
      </c>
      <c r="Q690" s="1">
        <f t="shared" si="233"/>
        <v>8.6355600912470507</v>
      </c>
      <c r="R690" s="1">
        <f t="shared" si="234"/>
        <v>-57.321271773698385</v>
      </c>
      <c r="S690" s="1">
        <f t="shared" si="235"/>
        <v>-16.59497919995794</v>
      </c>
      <c r="T690" s="1">
        <f t="shared" si="236"/>
        <v>-38.242531215024087</v>
      </c>
      <c r="U690" s="1">
        <f t="shared" si="237"/>
        <v>-16.666187476675169</v>
      </c>
      <c r="V690" s="1">
        <f t="shared" si="238"/>
        <v>1.6649730780661804</v>
      </c>
      <c r="Y690" s="20">
        <f>+$Z$20*SIGN(SOI!A689)*(ABS(SOI!A689))^$Y$2</f>
        <v>0.16970555321891248</v>
      </c>
      <c r="Z690" s="20">
        <f t="shared" si="241"/>
        <v>0.21138831781562084</v>
      </c>
      <c r="AA690" s="19">
        <f>+SIN((AVERAGE(H686:H697)+AVERAGE(H690:H693)/4)*($AA$19+AA689*$AA$18*AVERAGE(G686:G697))*$Y$20+$AA$17) - SIN($AA$17)</f>
        <v>-0.6046335196271273</v>
      </c>
      <c r="AB690" s="19">
        <f>+SIN((AVERAGE(H686:H697)+AVERAGE(H690:H693)*$AB$1)*($AA$19+AB689*$AA$18*AVERAGE(G686:G697))*$Y$20+$AA$17) - SIN($AA$17)+$AB$2</f>
        <v>-0.42545790132071498</v>
      </c>
      <c r="AC690">
        <f t="shared" si="240"/>
        <v>0.40079999999999566</v>
      </c>
      <c r="AD690">
        <f t="shared" si="239"/>
        <v>0.81602183744274814</v>
      </c>
      <c r="AE690">
        <v>1</v>
      </c>
    </row>
    <row r="691" spans="1:31" x14ac:dyDescent="0.25">
      <c r="A691">
        <v>55.75000000000049</v>
      </c>
      <c r="B691" s="2">
        <v>1935.7499999999493</v>
      </c>
      <c r="C691">
        <f>+D691+($D$2+E691+F691)*SOI!A690*IF(B691&gt;$C$18, IF(B691&lt;$C$19,-1,1),1)</f>
        <v>1.9396402491802882</v>
      </c>
      <c r="D691">
        <f>+$D$3*((1-$D$5)*SOI!D690+$D$5*SOI!D689) +   $D$4*((1-$D$5)*SOI!E690+$D$5*SOI!E689)</f>
        <v>0</v>
      </c>
      <c r="E691">
        <f t="shared" si="221"/>
        <v>6.981390942876331</v>
      </c>
      <c r="F691">
        <f t="shared" si="228"/>
        <v>-5.4104338661016493E-2</v>
      </c>
      <c r="G691">
        <f t="shared" si="229"/>
        <v>6.9272866042153147</v>
      </c>
      <c r="H691" s="21">
        <f t="shared" si="230"/>
        <v>6.2459935924910552E-2</v>
      </c>
      <c r="I691" s="37">
        <f t="shared" si="222"/>
        <v>4.0984221615285534</v>
      </c>
      <c r="J691" s="1">
        <f t="shared" si="231"/>
        <v>-6.1717977272689239E-2</v>
      </c>
      <c r="K691" s="1">
        <f t="shared" si="232"/>
        <v>8.8497937548675758E-7</v>
      </c>
      <c r="L691" s="1">
        <f t="shared" si="223"/>
        <v>-1.6712251242832863E-3</v>
      </c>
      <c r="M691" s="1">
        <f t="shared" si="224"/>
        <v>0.10578019656969423</v>
      </c>
      <c r="N691" s="1">
        <f t="shared" si="225"/>
        <v>-2.2833176827030288E-2</v>
      </c>
      <c r="O691" s="1">
        <f t="shared" si="226"/>
        <v>6.7834170651751968E-4</v>
      </c>
      <c r="P691" s="1">
        <f t="shared" si="227"/>
        <v>2.0982091953320597E-2</v>
      </c>
      <c r="Q691" s="1">
        <f t="shared" si="233"/>
        <v>-1.2087357116385498E-3</v>
      </c>
      <c r="R691" s="1">
        <f t="shared" si="234"/>
        <v>1.4793966113688939E-3</v>
      </c>
      <c r="S691" s="1">
        <f t="shared" si="235"/>
        <v>-8.0084878049479308E-2</v>
      </c>
      <c r="T691" s="1">
        <f t="shared" si="236"/>
        <v>-1.1911353208435222E-5</v>
      </c>
      <c r="U691" s="1">
        <f t="shared" si="237"/>
        <v>-0.9502939319606567</v>
      </c>
      <c r="V691" s="1">
        <f t="shared" si="238"/>
        <v>1.3475559195683497E-2</v>
      </c>
      <c r="Y691" s="20">
        <f>+$Z$20*SIGN(SOI!A690)*(ABS(SOI!A690))^$Y$2</f>
        <v>0.31749008730272443</v>
      </c>
      <c r="Z691" s="20">
        <f t="shared" si="241"/>
        <v>0.26822857594145377</v>
      </c>
      <c r="AA691" s="19">
        <f>+SIN((AVERAGE(H687:H698)+AVERAGE(H691:H694)/4)*($AA$19+AA690*$AA$18*AVERAGE(G687:G698))*$Y$20+$AA$17) - SIN($AA$17)</f>
        <v>-0.7106402500125506</v>
      </c>
      <c r="AB691" s="19">
        <f>+SIN((AVERAGE(H687:H698)+AVERAGE(H691:H694)*$AB$1)*($AA$19+AB690*$AA$18*AVERAGE(G687:G698))*$Y$20+$AA$17) - SIN($AA$17)+$AB$2</f>
        <v>-0.4405355662553192</v>
      </c>
      <c r="AC691">
        <f t="shared" si="240"/>
        <v>0.40139999999999565</v>
      </c>
      <c r="AD691">
        <f t="shared" si="239"/>
        <v>0.97886882595400437</v>
      </c>
      <c r="AE691">
        <v>1</v>
      </c>
    </row>
    <row r="692" spans="1:31" x14ac:dyDescent="0.25">
      <c r="A692">
        <v>55.833333333333826</v>
      </c>
      <c r="B692" s="2">
        <v>1935.8333333332826</v>
      </c>
      <c r="C692">
        <f>+D692+($D$2+E692+F692)*SOI!A691*IF(B692&gt;$C$18, IF(B692&lt;$C$19,-1,1),1)</f>
        <v>9.9483032359458932</v>
      </c>
      <c r="D692">
        <f>+$D$3*((1-$D$5)*SOI!D691+$D$5*SOI!D690) +   $D$4*((1-$D$5)*SOI!E691+$D$5*SOI!E690)</f>
        <v>0</v>
      </c>
      <c r="E692">
        <f t="shared" si="221"/>
        <v>36.513169613412465</v>
      </c>
      <c r="F692">
        <f t="shared" si="228"/>
        <v>-0.98351519931999509</v>
      </c>
      <c r="G692">
        <f t="shared" si="229"/>
        <v>35.529654414092469</v>
      </c>
      <c r="H692" s="21">
        <f t="shared" si="230"/>
        <v>3.1019039402875581</v>
      </c>
      <c r="I692" s="37">
        <f t="shared" si="222"/>
        <v>-11.505782355640424</v>
      </c>
      <c r="J692" s="1">
        <f t="shared" si="231"/>
        <v>34.868445243051987</v>
      </c>
      <c r="K692" s="1">
        <f t="shared" si="232"/>
        <v>49.318251267998917</v>
      </c>
      <c r="L692" s="1">
        <f t="shared" si="223"/>
        <v>-0.16604950957347209</v>
      </c>
      <c r="M692" s="1">
        <f t="shared" si="224"/>
        <v>21.287556082588491</v>
      </c>
      <c r="N692" s="1">
        <f t="shared" si="225"/>
        <v>0.25727192187915138</v>
      </c>
      <c r="O692" s="1">
        <f t="shared" si="226"/>
        <v>15.35844732697994</v>
      </c>
      <c r="P692" s="1">
        <f t="shared" si="227"/>
        <v>0.51978276030449078</v>
      </c>
      <c r="Q692" s="1">
        <f t="shared" si="233"/>
        <v>2.7408094283376796</v>
      </c>
      <c r="R692" s="1">
        <f t="shared" si="234"/>
        <v>9.4174119677124537</v>
      </c>
      <c r="S692" s="1">
        <f t="shared" si="235"/>
        <v>-2.5332382257742272</v>
      </c>
      <c r="T692" s="1">
        <f t="shared" si="236"/>
        <v>-26.795541457984044</v>
      </c>
      <c r="U692" s="1">
        <f t="shared" si="237"/>
        <v>66.089201488224532</v>
      </c>
      <c r="V692" s="1">
        <f t="shared" si="238"/>
        <v>-3.7613689237275887</v>
      </c>
      <c r="Y692" s="20">
        <f>+$Z$20*SIGN(SOI!A691)*(ABS(SOI!A691))^$Y$2</f>
        <v>0.31749008730272443</v>
      </c>
      <c r="Z692" s="20">
        <f t="shared" si="241"/>
        <v>0.17166008051032108</v>
      </c>
      <c r="AA692" s="19">
        <f>+SIN((AVERAGE(H688:H699)+AVERAGE(H692:H695)/4)*($AA$19+AA691*$AA$18*AVERAGE(G688:G699))*$Y$20+$AA$17) - SIN($AA$17)</f>
        <v>-0.65913281381190059</v>
      </c>
      <c r="AB692" s="19">
        <f>+SIN((AVERAGE(H688:H699)+AVERAGE(H692:H695)*$AB$1)*($AA$19+AB691*$AA$18*AVERAGE(G688:G699))*$Y$20+$AA$17) - SIN($AA$17)+$AB$2</f>
        <v>-0.44365698747107352</v>
      </c>
      <c r="AC692">
        <f t="shared" si="240"/>
        <v>0.40199999999999564</v>
      </c>
      <c r="AD692">
        <f t="shared" si="239"/>
        <v>0.8307928943222217</v>
      </c>
      <c r="AE692">
        <v>1</v>
      </c>
    </row>
    <row r="693" spans="1:31" x14ac:dyDescent="0.25">
      <c r="A693">
        <v>55.916666666667162</v>
      </c>
      <c r="B693" s="2">
        <v>1935.9166666666158</v>
      </c>
      <c r="C693">
        <f>+D693+($D$2+E693+F693)*SOI!A692*IF(B693&gt;$C$18, IF(B693&lt;$C$19,-1,1),1)</f>
        <v>18.507810622196985</v>
      </c>
      <c r="D693">
        <f>+$D$3*((1-$D$5)*SOI!D692+$D$5*SOI!D691) +   $D$4*((1-$D$5)*SOI!E692+$D$5*SOI!E691)</f>
        <v>0</v>
      </c>
      <c r="E693">
        <f t="shared" si="221"/>
        <v>-462.47332540649893</v>
      </c>
      <c r="F693">
        <f t="shared" si="228"/>
        <v>-0.22194014842568321</v>
      </c>
      <c r="G693">
        <f t="shared" si="229"/>
        <v>-462.69526555492462</v>
      </c>
      <c r="H693" s="21">
        <f t="shared" si="230"/>
        <v>1.118946063280233</v>
      </c>
      <c r="I693" s="37">
        <f t="shared" si="222"/>
        <v>490.09159072597362</v>
      </c>
      <c r="J693" s="1">
        <f t="shared" si="231"/>
        <v>-714.86394760557289</v>
      </c>
      <c r="K693" s="1">
        <f t="shared" si="232"/>
        <v>-161.16456531735409</v>
      </c>
      <c r="L693" s="1">
        <f t="shared" si="223"/>
        <v>-0.22039616786134569</v>
      </c>
      <c r="M693" s="1">
        <f t="shared" si="224"/>
        <v>10.246027593646081</v>
      </c>
      <c r="N693" s="1">
        <f t="shared" si="225"/>
        <v>-0.24951249701173625</v>
      </c>
      <c r="O693" s="1">
        <f t="shared" si="226"/>
        <v>-447.2461908349789</v>
      </c>
      <c r="P693" s="1">
        <f t="shared" si="227"/>
        <v>4.3945861621532759E-2</v>
      </c>
      <c r="Q693" s="1">
        <f t="shared" si="233"/>
        <v>-1.2794062479458508</v>
      </c>
      <c r="R693" s="1">
        <f t="shared" si="234"/>
        <v>187.25020116324563</v>
      </c>
      <c r="S693" s="1">
        <f t="shared" si="235"/>
        <v>-104.64947176507529</v>
      </c>
      <c r="T693" s="1">
        <f t="shared" si="236"/>
        <v>1035.686503402997</v>
      </c>
      <c r="U693" s="1">
        <f t="shared" si="237"/>
        <v>-238.00589473839477</v>
      </c>
      <c r="V693" s="1">
        <f t="shared" si="238"/>
        <v>0.30841959072261399</v>
      </c>
      <c r="Y693" s="20">
        <f>+$Z$20*SIGN(SOI!A692)*(ABS(SOI!A692))^$Y$2</f>
        <v>-0.1199999330744856</v>
      </c>
      <c r="Z693" s="20">
        <f t="shared" si="241"/>
        <v>0.23787654777452438</v>
      </c>
      <c r="AA693" s="19">
        <f>+SIN((AVERAGE(H689:H700)+AVERAGE(H693:H696)/4)*($AA$19+AA692*$AA$18*AVERAGE(G689:G700))*$Y$20+$AA$17) - SIN($AA$17)</f>
        <v>-0.45921227549183907</v>
      </c>
      <c r="AB693" s="19">
        <f>+SIN((AVERAGE(H689:H700)+AVERAGE(H693:H696)*$AB$1)*($AA$19+AB692*$AA$18*AVERAGE(G689:G700))*$Y$20+$AA$17) - SIN($AA$17)+$AB$2</f>
        <v>-0.40642609633054883</v>
      </c>
      <c r="AC693">
        <f t="shared" si="240"/>
        <v>0.40259999999999563</v>
      </c>
      <c r="AD693">
        <f t="shared" si="239"/>
        <v>0.69708882326636346</v>
      </c>
      <c r="AE693">
        <v>1</v>
      </c>
    </row>
    <row r="694" spans="1:31" x14ac:dyDescent="0.25">
      <c r="A694">
        <v>56.000000000000497</v>
      </c>
      <c r="B694" s="2">
        <v>1935.9999999999491</v>
      </c>
      <c r="C694">
        <f>+D694+($D$2+E694+F694)*SOI!A693*IF(B694&gt;$C$18, IF(B694&lt;$C$19,-1,1),1)</f>
        <v>0.70050735363598671</v>
      </c>
      <c r="D694">
        <f>+$D$3*((1-$D$5)*SOI!D693+$D$5*SOI!D692) +   $D$4*((1-$D$5)*SOI!E693+$D$5*SOI!E692)</f>
        <v>0</v>
      </c>
      <c r="E694">
        <f t="shared" si="221"/>
        <v>-3.5032228194237121</v>
      </c>
      <c r="F694">
        <f t="shared" si="228"/>
        <v>4.4498543783912616</v>
      </c>
      <c r="G694">
        <f t="shared" si="229"/>
        <v>0.94663155896754958</v>
      </c>
      <c r="H694" s="21">
        <f t="shared" si="230"/>
        <v>1.173517521185832</v>
      </c>
      <c r="I694" s="37">
        <f t="shared" si="222"/>
        <v>1.4789039670002271</v>
      </c>
      <c r="J694" s="1">
        <f t="shared" si="231"/>
        <v>27.807688129280738</v>
      </c>
      <c r="K694" s="1">
        <f t="shared" si="232"/>
        <v>5.1149010058629525</v>
      </c>
      <c r="L694" s="1">
        <f t="shared" si="223"/>
        <v>2.4627330552571798</v>
      </c>
      <c r="M694" s="1">
        <f t="shared" si="224"/>
        <v>-132.07915657587975</v>
      </c>
      <c r="N694" s="1">
        <f t="shared" si="225"/>
        <v>-3.8754058322662934</v>
      </c>
      <c r="O694" s="1">
        <f t="shared" si="226"/>
        <v>0.93824501286316941</v>
      </c>
      <c r="P694" s="1">
        <f t="shared" si="227"/>
        <v>-5.9498051127357635E-2</v>
      </c>
      <c r="Q694" s="1">
        <f t="shared" si="233"/>
        <v>256.16047455690881</v>
      </c>
      <c r="R694" s="1">
        <f t="shared" si="234"/>
        <v>-113.13283441368274</v>
      </c>
      <c r="S694" s="1">
        <f t="shared" si="235"/>
        <v>-4.904837796186305</v>
      </c>
      <c r="T694" s="1">
        <f t="shared" si="236"/>
        <v>24.27790634027539</v>
      </c>
      <c r="U694" s="1">
        <f t="shared" si="237"/>
        <v>0.97237815433216734</v>
      </c>
      <c r="V694" s="1">
        <f t="shared" si="238"/>
        <v>-6.4856214933465672</v>
      </c>
      <c r="Y694" s="20">
        <f>+$Z$20*SIGN(SOI!A693)*(ABS(SOI!A693))^$Y$2</f>
        <v>0.51613948909533436</v>
      </c>
      <c r="Z694" s="20">
        <f t="shared" si="241"/>
        <v>0.27204650136999597</v>
      </c>
      <c r="AA694" s="19">
        <f>+SIN((AVERAGE(H690:H701)+AVERAGE(H694:H697)/4)*($AA$19+AA693*$AA$18*AVERAGE(G690:G701))*$Y$20+$AA$17) - SIN($AA$17)</f>
        <v>-0.44411695138931262</v>
      </c>
      <c r="AB694" s="19">
        <f>+SIN((AVERAGE(H690:H701)+AVERAGE(H694:H697)*$AB$1)*($AA$19+AB693*$AA$18*AVERAGE(G690:G701))*$Y$20+$AA$17) - SIN($AA$17)+$AB$2</f>
        <v>-0.39251481500114049</v>
      </c>
      <c r="AC694">
        <f t="shared" si="240"/>
        <v>0.40319999999999562</v>
      </c>
      <c r="AD694">
        <f t="shared" si="239"/>
        <v>0.71616345275930859</v>
      </c>
      <c r="AE694">
        <v>1</v>
      </c>
    </row>
    <row r="695" spans="1:31" x14ac:dyDescent="0.25">
      <c r="A695">
        <v>56.083333333333833</v>
      </c>
      <c r="B695" s="2">
        <v>1936.0833333332823</v>
      </c>
      <c r="C695">
        <f>+D695+($D$2+E695+F695)*SOI!A694*IF(B695&gt;$C$18, IF(B695&lt;$C$19,-1,1),1)</f>
        <v>13.830564087784831</v>
      </c>
      <c r="D695">
        <f>+$D$3*((1-$D$5)*SOI!D694+$D$5*SOI!D693) +   $D$4*((1-$D$5)*SOI!E694+$D$5*SOI!E693)</f>
        <v>0</v>
      </c>
      <c r="E695">
        <f t="shared" si="221"/>
        <v>27.992604635845339</v>
      </c>
      <c r="F695">
        <f t="shared" si="228"/>
        <v>0.23303635963390601</v>
      </c>
      <c r="G695">
        <f t="shared" si="229"/>
        <v>28.225640995479246</v>
      </c>
      <c r="H695" s="21">
        <f t="shared" si="230"/>
        <v>-0.72497406758095806</v>
      </c>
      <c r="I695" s="37">
        <f t="shared" si="222"/>
        <v>-21.432016977811749</v>
      </c>
      <c r="J695" s="1">
        <f t="shared" si="231"/>
        <v>-10.546370165374123</v>
      </c>
      <c r="K695" s="1">
        <f t="shared" si="232"/>
        <v>4.5117753113852826E-2</v>
      </c>
      <c r="L695" s="1">
        <f t="shared" si="223"/>
        <v>2.2809380246555617E-2</v>
      </c>
      <c r="M695" s="1">
        <f t="shared" si="224"/>
        <v>-3.4566017274818899</v>
      </c>
      <c r="N695" s="1">
        <f t="shared" si="225"/>
        <v>-0.113495936525912</v>
      </c>
      <c r="O695" s="1">
        <f t="shared" si="226"/>
        <v>1.9181915887133312</v>
      </c>
      <c r="P695" s="1">
        <f t="shared" si="227"/>
        <v>-2.7716673631446486E-2</v>
      </c>
      <c r="Q695" s="1">
        <f t="shared" si="233"/>
        <v>0.19633164216920215</v>
      </c>
      <c r="R695" s="1">
        <f t="shared" si="234"/>
        <v>1.2565793508968706</v>
      </c>
      <c r="S695" s="1">
        <f t="shared" si="235"/>
        <v>2.0816650218355113</v>
      </c>
      <c r="T695" s="1">
        <f t="shared" si="236"/>
        <v>0.45970909381490171</v>
      </c>
      <c r="U695" s="1">
        <f t="shared" si="237"/>
        <v>-6.5644241038113567</v>
      </c>
      <c r="V695" s="1">
        <f t="shared" si="238"/>
        <v>-8.848162520166214E-2</v>
      </c>
      <c r="Y695" s="20">
        <f>+$Z$20*SIGN(SOI!A694)*(ABS(SOI!A694))^$Y$2</f>
        <v>0.41999994808913915</v>
      </c>
      <c r="Z695" s="20">
        <f t="shared" si="241"/>
        <v>0.31204647906149119</v>
      </c>
      <c r="AA695" s="19">
        <f>+SIN((AVERAGE(H691:H702)+AVERAGE(H695:H698)/4)*($AA$19+AA694*$AA$18*AVERAGE(G691:G702))*$Y$20+$AA$17) - SIN($AA$17)</f>
        <v>0.32632428955210996</v>
      </c>
      <c r="AB695" s="19">
        <f>+SIN((AVERAGE(H691:H702)+AVERAGE(H695:H698)*$AB$1)*($AA$19+AB694*$AA$18*AVERAGE(G691:G702))*$Y$20+$AA$17) - SIN($AA$17)+$AB$2</f>
        <v>0.31850774811895294</v>
      </c>
      <c r="AC695">
        <f t="shared" si="240"/>
        <v>0.40379999999999561</v>
      </c>
      <c r="AD695">
        <f t="shared" si="239"/>
        <v>1.427781049061877E-2</v>
      </c>
      <c r="AE695">
        <v>1</v>
      </c>
    </row>
    <row r="696" spans="1:31" x14ac:dyDescent="0.25">
      <c r="A696">
        <v>56.166666666667169</v>
      </c>
      <c r="B696" s="2">
        <v>1936.1666666666156</v>
      </c>
      <c r="C696">
        <f>+D696+($D$2+E696+F696)*SOI!A695*IF(B696&gt;$C$18, IF(B696&lt;$C$19,-1,1),1)</f>
        <v>0</v>
      </c>
      <c r="D696">
        <f>+$D$3*((1-$D$5)*SOI!D695+$D$5*SOI!D694) +   $D$4*((1-$D$5)*SOI!E695+$D$5*SOI!E694)</f>
        <v>0</v>
      </c>
      <c r="E696">
        <f t="shared" si="221"/>
        <v>4.8302712599244444</v>
      </c>
      <c r="F696">
        <f t="shared" si="228"/>
        <v>-1.1846370471147312</v>
      </c>
      <c r="G696">
        <f t="shared" si="229"/>
        <v>3.6456342128097132</v>
      </c>
      <c r="H696" s="21">
        <f t="shared" si="230"/>
        <v>-0.15826384487444092</v>
      </c>
      <c r="I696" s="37">
        <f t="shared" si="222"/>
        <v>0.49496356763152027</v>
      </c>
      <c r="J696" s="1">
        <f t="shared" si="231"/>
        <v>0.56341014867047878</v>
      </c>
      <c r="K696" s="1">
        <f t="shared" si="232"/>
        <v>1.2960974989619853</v>
      </c>
      <c r="L696" s="1">
        <f t="shared" si="223"/>
        <v>-0.10067187773437615</v>
      </c>
      <c r="M696" s="1">
        <f t="shared" si="224"/>
        <v>-7.9957795003931045</v>
      </c>
      <c r="N696" s="1">
        <f t="shared" si="225"/>
        <v>-1.3087306847804948E-2</v>
      </c>
      <c r="O696" s="1">
        <f t="shared" si="226"/>
        <v>0.6573273076599021</v>
      </c>
      <c r="P696" s="1">
        <f t="shared" si="227"/>
        <v>0.52643764867934417</v>
      </c>
      <c r="Q696" s="1">
        <f t="shared" si="233"/>
        <v>5.2368693332605659E-2</v>
      </c>
      <c r="R696" s="1">
        <f t="shared" si="234"/>
        <v>-7.7407233485733383E-3</v>
      </c>
      <c r="S696" s="1">
        <f t="shared" si="235"/>
        <v>-5.5435887634894595E-3</v>
      </c>
      <c r="T696" s="1">
        <f t="shared" si="236"/>
        <v>-0.69529238244078917</v>
      </c>
      <c r="U696" s="1">
        <f t="shared" si="237"/>
        <v>-2.8794706284328186</v>
      </c>
      <c r="V696" s="1">
        <f t="shared" si="238"/>
        <v>0.19378889930307228</v>
      </c>
      <c r="Y696" s="20">
        <f>+$Z$20*SIGN(SOI!A695)*(ABS(SOI!A695))^$Y$2</f>
        <v>0</v>
      </c>
      <c r="Z696" s="20">
        <f t="shared" si="241"/>
        <v>0.2477032557390749</v>
      </c>
      <c r="AA696" s="19">
        <f>+SIN((AVERAGE(H692:H703)+AVERAGE(H696:H699)/4)*($AA$19+AA695*$AA$18*AVERAGE(G692:G703))*$Y$20+$AA$17) - SIN($AA$17)</f>
        <v>0.34285296990012887</v>
      </c>
      <c r="AB696" s="19">
        <f>+SIN((AVERAGE(H692:H703)+AVERAGE(H696:H699)*$AB$1)*($AA$19+AB695*$AA$18*AVERAGE(G692:G703))*$Y$20+$AA$17) - SIN($AA$17)+$AB$2</f>
        <v>0.37305833614126899</v>
      </c>
      <c r="AC696">
        <f t="shared" si="240"/>
        <v>0.4043999999999956</v>
      </c>
      <c r="AD696">
        <f t="shared" si="239"/>
        <v>9.5149714161053972E-2</v>
      </c>
      <c r="AE696">
        <v>1</v>
      </c>
    </row>
    <row r="697" spans="1:31" x14ac:dyDescent="0.25">
      <c r="A697">
        <v>56.250000000000504</v>
      </c>
      <c r="B697" s="2">
        <v>1936.2499999999488</v>
      </c>
      <c r="C697">
        <f>+D697+($D$2+E697+F697)*SOI!A696*IF(B697&gt;$C$18, IF(B697&lt;$C$19,-1,1),1)</f>
        <v>4.7291208188661296</v>
      </c>
      <c r="D697">
        <f>+$D$3*((1-$D$5)*SOI!D696+$D$5*SOI!D695) +   $D$4*((1-$D$5)*SOI!E696+$D$5*SOI!E695)</f>
        <v>0</v>
      </c>
      <c r="E697">
        <f t="shared" si="221"/>
        <v>16.259671278126227</v>
      </c>
      <c r="F697">
        <f t="shared" si="228"/>
        <v>4.7641890377670748E-2</v>
      </c>
      <c r="G697">
        <f t="shared" si="229"/>
        <v>16.307313168503896</v>
      </c>
      <c r="H697" s="21">
        <f t="shared" si="230"/>
        <v>0.71347974516985357</v>
      </c>
      <c r="I697" s="37">
        <f t="shared" si="222"/>
        <v>15.226406289080691</v>
      </c>
      <c r="J697" s="1">
        <f t="shared" si="231"/>
        <v>-2.7788603348762702</v>
      </c>
      <c r="K697" s="1">
        <f t="shared" si="232"/>
        <v>0.32470798041152454</v>
      </c>
      <c r="L697" s="1">
        <f t="shared" si="223"/>
        <v>2.8404676913368891E-2</v>
      </c>
      <c r="M697" s="1">
        <f t="shared" si="224"/>
        <v>1.2819724216988484</v>
      </c>
      <c r="N697" s="1">
        <f t="shared" si="225"/>
        <v>1.6429107181784555E-2</v>
      </c>
      <c r="O697" s="1">
        <f t="shared" si="226"/>
        <v>13.550942300651695</v>
      </c>
      <c r="P697" s="1">
        <f t="shared" si="227"/>
        <v>-2.2674239240646338E-2</v>
      </c>
      <c r="Q697" s="1">
        <f t="shared" si="233"/>
        <v>1.0540307696316798E-2</v>
      </c>
      <c r="R697" s="1">
        <f t="shared" si="234"/>
        <v>-4.7927776139782705E-2</v>
      </c>
      <c r="S697" s="1">
        <f t="shared" si="235"/>
        <v>0.21408136453123056</v>
      </c>
      <c r="T697" s="1">
        <f t="shared" si="236"/>
        <v>4.0442405305259106</v>
      </c>
      <c r="U697" s="1">
        <f t="shared" si="237"/>
        <v>3.8152466309347033</v>
      </c>
      <c r="V697" s="1">
        <f t="shared" si="238"/>
        <v>1.0477999123308317E-2</v>
      </c>
      <c r="Y697" s="20">
        <f>+$Z$20*SIGN(SOI!A696)*(ABS(SOI!A696))^$Y$2</f>
        <v>0.32310981912808551</v>
      </c>
      <c r="Z697" s="20">
        <f t="shared" si="241"/>
        <v>5.4788271202098976E-2</v>
      </c>
      <c r="AA697" s="19">
        <f>+SIN((AVERAGE(H693:H704)+AVERAGE(H697:H700)/4)*($AA$19+AA696*$AA$18*AVERAGE(G693:G704))*$Y$20+$AA$17) - SIN($AA$17)</f>
        <v>0.57777112115037288</v>
      </c>
      <c r="AB697" s="19">
        <f>+SIN((AVERAGE(H693:H704)+AVERAGE(H697:H700)*$AB$1)*($AA$19+AB696*$AA$18*AVERAGE(G693:G704))*$Y$20+$AA$17) - SIN($AA$17)+$AB$2</f>
        <v>0.6044425797988513</v>
      </c>
      <c r="AC697">
        <f t="shared" si="240"/>
        <v>0.40499999999999559</v>
      </c>
      <c r="AD697">
        <f t="shared" si="239"/>
        <v>0.52298284994827393</v>
      </c>
      <c r="AE697">
        <v>1</v>
      </c>
    </row>
    <row r="698" spans="1:31" x14ac:dyDescent="0.25">
      <c r="A698">
        <v>56.33333333333384</v>
      </c>
      <c r="B698" s="2">
        <v>1936.3333333332821</v>
      </c>
      <c r="C698">
        <f>+D698+($D$2+E698+F698)*SOI!A697*IF(B698&gt;$C$18, IF(B698&lt;$C$19,-1,1),1)</f>
        <v>0.22320470427207323</v>
      </c>
      <c r="D698">
        <f>+$D$3*((1-$D$5)*SOI!D697+$D$5*SOI!D696) +   $D$4*((1-$D$5)*SOI!E697+$D$5*SOI!E696)</f>
        <v>0</v>
      </c>
      <c r="E698">
        <f t="shared" si="221"/>
        <v>-2.0891291753486154</v>
      </c>
      <c r="F698">
        <f t="shared" si="228"/>
        <v>-1.0995094571095732</v>
      </c>
      <c r="G698">
        <f t="shared" si="229"/>
        <v>-3.1886386324581886</v>
      </c>
      <c r="H698" s="21">
        <f t="shared" si="230"/>
        <v>-0.10279257227361104</v>
      </c>
      <c r="I698" s="37">
        <f t="shared" si="222"/>
        <v>-3.3454390913291951</v>
      </c>
      <c r="J698" s="1">
        <f t="shared" si="231"/>
        <v>-17.345539753222415</v>
      </c>
      <c r="K698" s="1">
        <f t="shared" si="232"/>
        <v>-17.006327563440578</v>
      </c>
      <c r="L698" s="1">
        <f t="shared" si="223"/>
        <v>-0.68941610584726221</v>
      </c>
      <c r="M698" s="1">
        <f t="shared" si="224"/>
        <v>-36.420346063409497</v>
      </c>
      <c r="N698" s="1">
        <f t="shared" si="225"/>
        <v>-0.95778656296713749</v>
      </c>
      <c r="O698" s="1">
        <f t="shared" si="226"/>
        <v>-2.9324323012246292</v>
      </c>
      <c r="P698" s="1">
        <f t="shared" si="227"/>
        <v>0.22609982813992646</v>
      </c>
      <c r="Q698" s="1">
        <f t="shared" si="233"/>
        <v>17.457154345160721</v>
      </c>
      <c r="R698" s="1">
        <f t="shared" si="234"/>
        <v>17.440669567446328</v>
      </c>
      <c r="S698" s="1">
        <f t="shared" si="235"/>
        <v>2.7421382993702901</v>
      </c>
      <c r="T698" s="1">
        <f t="shared" si="236"/>
        <v>21.241591230026138</v>
      </c>
      <c r="U698" s="1">
        <f t="shared" si="237"/>
        <v>8.3588366536353398</v>
      </c>
      <c r="V698" s="1">
        <f t="shared" si="238"/>
        <v>6.091168903981421</v>
      </c>
      <c r="Y698" s="20">
        <f>+$Z$20*SIGN(SOI!A697)*(ABS(SOI!A697))^$Y$2</f>
        <v>-0.15874500552178858</v>
      </c>
      <c r="Z698" s="20">
        <f t="shared" si="241"/>
        <v>-6.3533302937722733E-2</v>
      </c>
      <c r="AA698" s="19">
        <f>+SIN((AVERAGE(H694:H705)+AVERAGE(H698:H701)/4)*($AA$19+AA697*$AA$18*AVERAGE(G694:G705))*$Y$20+$AA$17) - SIN($AA$17)</f>
        <v>0.43313221220336612</v>
      </c>
      <c r="AB698" s="19">
        <f>+SIN((AVERAGE(H694:H705)+AVERAGE(H698:H701)*$AB$1)*($AA$19+AB697*$AA$18*AVERAGE(G694:G705))*$Y$20+$AA$17) - SIN($AA$17)+$AB$2</f>
        <v>0.42904479502984566</v>
      </c>
      <c r="AC698">
        <f t="shared" si="240"/>
        <v>0.40559999999999558</v>
      </c>
      <c r="AD698">
        <f t="shared" si="239"/>
        <v>0.49666551514108886</v>
      </c>
      <c r="AE698">
        <v>1</v>
      </c>
    </row>
    <row r="699" spans="1:31" x14ac:dyDescent="0.25">
      <c r="A699">
        <v>56.416666666667176</v>
      </c>
      <c r="B699" s="2">
        <v>1936.4166666666154</v>
      </c>
      <c r="C699">
        <f>+D699+($D$2+E699+F699)*SOI!A698*IF(B699&gt;$C$18, IF(B699&lt;$C$19,-1,1),1)</f>
        <v>-1.9206295520305496</v>
      </c>
      <c r="D699">
        <f>+$D$3*((1-$D$5)*SOI!D698+$D$5*SOI!D697) +   $D$4*((1-$D$5)*SOI!E698+$D$5*SOI!E697)</f>
        <v>0</v>
      </c>
      <c r="E699">
        <f t="shared" si="221"/>
        <v>5.5135221540982133</v>
      </c>
      <c r="F699">
        <f t="shared" si="228"/>
        <v>-2.6009148296642581E-2</v>
      </c>
      <c r="G699">
        <f t="shared" si="229"/>
        <v>5.4875130058015706</v>
      </c>
      <c r="H699" s="21">
        <f t="shared" si="230"/>
        <v>0.12142647514914254</v>
      </c>
      <c r="I699" s="37">
        <f t="shared" si="222"/>
        <v>5.0322366923246316</v>
      </c>
      <c r="J699" s="1">
        <f t="shared" si="231"/>
        <v>0.48605813510333284</v>
      </c>
      <c r="K699" s="1">
        <f t="shared" si="232"/>
        <v>7.4181007420640282E-7</v>
      </c>
      <c r="L699" s="1">
        <f t="shared" si="223"/>
        <v>-4.466563814403645E-3</v>
      </c>
      <c r="M699" s="1">
        <f t="shared" si="224"/>
        <v>-0.67847919201558005</v>
      </c>
      <c r="N699" s="1">
        <f t="shared" si="225"/>
        <v>-2.3868004045512269E-2</v>
      </c>
      <c r="O699" s="1">
        <f t="shared" si="226"/>
        <v>1.4341792107739488</v>
      </c>
      <c r="P699" s="1">
        <f t="shared" si="227"/>
        <v>3.1125395098235561E-6</v>
      </c>
      <c r="Q699" s="1">
        <f t="shared" si="233"/>
        <v>8.1042583930107884E-3</v>
      </c>
      <c r="R699" s="1">
        <f t="shared" si="234"/>
        <v>-1.2178979921368335E-2</v>
      </c>
      <c r="S699" s="1">
        <f t="shared" si="235"/>
        <v>-0.10278852882123629</v>
      </c>
      <c r="T699" s="1">
        <f t="shared" si="236"/>
        <v>-6.7306125888055679E-2</v>
      </c>
      <c r="U699" s="1">
        <f t="shared" si="237"/>
        <v>-1.7308857875294388E-4</v>
      </c>
      <c r="V699" s="1">
        <f t="shared" si="238"/>
        <v>2.0895975286294393E-6</v>
      </c>
      <c r="Y699" s="20">
        <f>+$Z$20*SIGN(SOI!A698)*(ABS(SOI!A698))^$Y$2</f>
        <v>-0.35496472241946514</v>
      </c>
      <c r="Z699" s="20">
        <f t="shared" si="241"/>
        <v>-0.28785559207912503</v>
      </c>
      <c r="AA699" s="19">
        <f>+SIN((AVERAGE(H695:H706)+AVERAGE(H699:H702)/4)*($AA$19+AA698*$AA$18*AVERAGE(G695:G706))*$Y$20+$AA$17) - SIN($AA$17)</f>
        <v>-1.2870503576873376</v>
      </c>
      <c r="AB699" s="19">
        <f>+SIN((AVERAGE(H695:H706)+AVERAGE(H699:H702)*$AB$1)*($AA$19+AB698*$AA$18*AVERAGE(G695:G706))*$Y$20+$AA$17) - SIN($AA$17)+$AB$2</f>
        <v>-1.1833546855889909</v>
      </c>
      <c r="AC699">
        <f t="shared" si="240"/>
        <v>0.40619999999999556</v>
      </c>
      <c r="AD699">
        <f t="shared" si="239"/>
        <v>0.99919476560821252</v>
      </c>
      <c r="AE699">
        <v>1</v>
      </c>
    </row>
    <row r="700" spans="1:31" x14ac:dyDescent="0.25">
      <c r="A700">
        <v>56.500000000000512</v>
      </c>
      <c r="B700" s="2">
        <v>1936.4999999999486</v>
      </c>
      <c r="C700">
        <f>+D700+($D$2+E700+F700)*SOI!A699*IF(B700&gt;$C$18, IF(B700&lt;$C$19,-1,1),1)</f>
        <v>4.2790386228736716</v>
      </c>
      <c r="D700">
        <f>+$D$3*((1-$D$5)*SOI!D699+$D$5*SOI!D698) +   $D$4*((1-$D$5)*SOI!E699+$D$5*SOI!E698)</f>
        <v>0</v>
      </c>
      <c r="E700">
        <f t="shared" si="221"/>
        <v>-12.468834602261751</v>
      </c>
      <c r="F700">
        <f t="shared" si="228"/>
        <v>-0.11657311207257637</v>
      </c>
      <c r="G700">
        <f t="shared" si="229"/>
        <v>-12.585407714334327</v>
      </c>
      <c r="H700" s="21">
        <f t="shared" si="230"/>
        <v>-5.0562341175320623E-2</v>
      </c>
      <c r="I700" s="37">
        <f t="shared" si="222"/>
        <v>-1.1010530686487774</v>
      </c>
      <c r="J700" s="1">
        <f t="shared" si="231"/>
        <v>-0.18729115287014858</v>
      </c>
      <c r="K700" s="1">
        <f t="shared" si="232"/>
        <v>-9.6197061676516296E-4</v>
      </c>
      <c r="L700" s="1">
        <f t="shared" si="223"/>
        <v>-3.1730809590498378E-3</v>
      </c>
      <c r="M700" s="1">
        <f t="shared" si="224"/>
        <v>-1.1948637568553406</v>
      </c>
      <c r="N700" s="1">
        <f t="shared" si="225"/>
        <v>-2.3273204969567567E-2</v>
      </c>
      <c r="O700" s="1">
        <f t="shared" si="226"/>
        <v>-0.37261487912719155</v>
      </c>
      <c r="P700" s="1">
        <f t="shared" si="227"/>
        <v>2.1868529095860054E-2</v>
      </c>
      <c r="Q700" s="1">
        <f t="shared" si="233"/>
        <v>1.3916666701108561E-2</v>
      </c>
      <c r="R700" s="1">
        <f t="shared" si="234"/>
        <v>4.5759371706124083E-3</v>
      </c>
      <c r="S700" s="1">
        <f t="shared" si="235"/>
        <v>2.1929661768404576E-2</v>
      </c>
      <c r="T700" s="1">
        <f t="shared" si="236"/>
        <v>1.2422785125646903E-2</v>
      </c>
      <c r="U700" s="1">
        <f t="shared" si="237"/>
        <v>0.26608494522051274</v>
      </c>
      <c r="V700" s="1">
        <f t="shared" si="238"/>
        <v>1.4315530198664543E-2</v>
      </c>
      <c r="Y700" s="20">
        <f>+$Z$20*SIGN(SOI!A699)*(ABS(SOI!A699))^$Y$2</f>
        <v>-0.34985704829612135</v>
      </c>
      <c r="Z700" s="20">
        <f t="shared" si="241"/>
        <v>-0.34807765289262366</v>
      </c>
      <c r="AA700" s="19">
        <f>+SIN((AVERAGE(H696:H707)+AVERAGE(H700:H703)/4)*($AA$19+AA699*$AA$18*AVERAGE(G696:G707))*$Y$20+$AA$17) - SIN($AA$17)</f>
        <v>-0.98882999545153627</v>
      </c>
      <c r="AB700" s="19">
        <f>+SIN((AVERAGE(H696:H707)+AVERAGE(H700:H703)*$AB$1)*($AA$19+AB699*$AA$18*AVERAGE(G696:G707))*$Y$20+$AA$17) - SIN($AA$17)+$AB$2</f>
        <v>-0.32206384832460566</v>
      </c>
      <c r="AC700">
        <f t="shared" si="240"/>
        <v>0.40679999999999555</v>
      </c>
      <c r="AD700">
        <f t="shared" si="239"/>
        <v>0.64075234255891256</v>
      </c>
      <c r="AE700">
        <v>1</v>
      </c>
    </row>
    <row r="701" spans="1:31" x14ac:dyDescent="0.25">
      <c r="A701">
        <v>56.583333333333847</v>
      </c>
      <c r="B701" s="2">
        <v>1936.5833333332819</v>
      </c>
      <c r="C701">
        <f>+D701+($D$2+E701+F701)*SOI!A700*IF(B701&gt;$C$18, IF(B701&lt;$C$19,-1,1),1)</f>
        <v>1.1605375529643573</v>
      </c>
      <c r="D701">
        <f>+$D$3*((1-$D$5)*SOI!D700+$D$5*SOI!D699) +   $D$4*((1-$D$5)*SOI!E700+$D$5*SOI!E699)</f>
        <v>0</v>
      </c>
      <c r="E701">
        <f t="shared" si="221"/>
        <v>-3.6480552384045311</v>
      </c>
      <c r="F701">
        <f t="shared" si="228"/>
        <v>2.1375385390914603E-2</v>
      </c>
      <c r="G701">
        <f t="shared" si="229"/>
        <v>-3.6266798530136164</v>
      </c>
      <c r="H701" s="21">
        <f t="shared" si="230"/>
        <v>1.309637840661651E-2</v>
      </c>
      <c r="I701" s="37">
        <f t="shared" si="222"/>
        <v>2.8575546548701514</v>
      </c>
      <c r="J701" s="1">
        <f t="shared" si="231"/>
        <v>9.5404048473867464E-2</v>
      </c>
      <c r="K701" s="1">
        <f t="shared" si="232"/>
        <v>-7.8048942076585949E-3</v>
      </c>
      <c r="L701" s="1">
        <f t="shared" si="223"/>
        <v>9.0319169881480955E-3</v>
      </c>
      <c r="M701" s="1">
        <f t="shared" si="224"/>
        <v>-0.23452094501620915</v>
      </c>
      <c r="N701" s="1">
        <f t="shared" si="225"/>
        <v>-9.9254869738804059E-3</v>
      </c>
      <c r="O701" s="1">
        <f t="shared" si="226"/>
        <v>-2.1532964556093424</v>
      </c>
      <c r="P701" s="1">
        <f t="shared" si="227"/>
        <v>-1.0786545254544573E-2</v>
      </c>
      <c r="Q701" s="1">
        <f t="shared" si="233"/>
        <v>1.1649146390632873E-3</v>
      </c>
      <c r="R701" s="1">
        <f t="shared" si="234"/>
        <v>-9.940888978729398E-4</v>
      </c>
      <c r="S701" s="1">
        <f t="shared" si="235"/>
        <v>-2.4272463503501249E-2</v>
      </c>
      <c r="T701" s="1">
        <f t="shared" si="236"/>
        <v>-0.20434376470814899</v>
      </c>
      <c r="U701" s="1">
        <f t="shared" si="237"/>
        <v>0.34061941162548953</v>
      </c>
      <c r="V701" s="1">
        <f t="shared" si="238"/>
        <v>-3.0113820947364361E-3</v>
      </c>
      <c r="Y701" s="20">
        <f>+$Z$20*SIGN(SOI!A700)*(ABS(SOI!A700))^$Y$2</f>
        <v>-0.33941118796228448</v>
      </c>
      <c r="Z701" s="20">
        <f t="shared" si="241"/>
        <v>-0.2930016067241526</v>
      </c>
      <c r="AA701" s="19">
        <f>+SIN((AVERAGE(H697:H708)+AVERAGE(H701:H704)/4)*($AA$19+AA700*$AA$18*AVERAGE(G697:G708))*$Y$20+$AA$17) - SIN($AA$17)</f>
        <v>-1.138794023317548</v>
      </c>
      <c r="AB701" s="19">
        <f>+SIN((AVERAGE(H697:H708)+AVERAGE(H701:H704)*$AB$1)*($AA$19+AB700*$AA$18*AVERAGE(G697:G708))*$Y$20+$AA$17) - SIN($AA$17)+$AB$2</f>
        <v>-0.90647035512232632</v>
      </c>
      <c r="AC701">
        <f t="shared" si="240"/>
        <v>0.40739999999999554</v>
      </c>
      <c r="AD701">
        <f t="shared" si="239"/>
        <v>0.84579241659339544</v>
      </c>
      <c r="AE701">
        <v>1</v>
      </c>
    </row>
    <row r="702" spans="1:31" x14ac:dyDescent="0.25">
      <c r="A702">
        <v>56.666666666667183</v>
      </c>
      <c r="B702" s="2">
        <v>1936.6666666666151</v>
      </c>
      <c r="C702">
        <f>+D702+($D$2+E702+F702)*SOI!A701*IF(B702&gt;$C$18, IF(B702&lt;$C$19,-1,1),1)</f>
        <v>2.4587281238433776</v>
      </c>
      <c r="D702">
        <f>+$D$3*((1-$D$5)*SOI!D701+$D$5*SOI!D700) +   $D$4*((1-$D$5)*SOI!E701+$D$5*SOI!E700)</f>
        <v>0</v>
      </c>
      <c r="E702">
        <f t="shared" si="221"/>
        <v>-23.521661675658066</v>
      </c>
      <c r="F702">
        <f t="shared" si="228"/>
        <v>-1.0656195627757088</v>
      </c>
      <c r="G702">
        <f t="shared" si="229"/>
        <v>-24.587281238433775</v>
      </c>
      <c r="H702" s="21">
        <f t="shared" si="230"/>
        <v>-9.4382390249763279</v>
      </c>
      <c r="I702" s="37">
        <f t="shared" si="222"/>
        <v>29.936187948662546</v>
      </c>
      <c r="J702" s="1">
        <f t="shared" si="231"/>
        <v>-127.83335160159383</v>
      </c>
      <c r="K702" s="1">
        <f t="shared" si="232"/>
        <v>-313.04414676745165</v>
      </c>
      <c r="L702" s="1">
        <f t="shared" si="223"/>
        <v>-0.71785641616461549</v>
      </c>
      <c r="M702" s="1">
        <f t="shared" si="224"/>
        <v>29.995565611288292</v>
      </c>
      <c r="N702" s="1">
        <f t="shared" si="225"/>
        <v>0.84021383829541652</v>
      </c>
      <c r="O702" s="1">
        <f t="shared" si="226"/>
        <v>-24.228809113652343</v>
      </c>
      <c r="P702" s="1">
        <f t="shared" si="227"/>
        <v>0.48376566920036501</v>
      </c>
      <c r="Q702" s="1">
        <f t="shared" si="233"/>
        <v>12.612684417163182</v>
      </c>
      <c r="R702" s="1">
        <f t="shared" si="234"/>
        <v>-112.75624410137102</v>
      </c>
      <c r="S702" s="1">
        <f t="shared" si="235"/>
        <v>21.525528057454185</v>
      </c>
      <c r="T702" s="1">
        <f t="shared" si="236"/>
        <v>182.74574855597868</v>
      </c>
      <c r="U702" s="1">
        <f t="shared" si="237"/>
        <v>-160.03833364817257</v>
      </c>
      <c r="V702" s="1">
        <f t="shared" si="238"/>
        <v>-11.432903698452961</v>
      </c>
      <c r="Y702" s="20">
        <f>+$Z$20*SIGN(SOI!A701)*(ABS(SOI!A701))^$Y$2</f>
        <v>-0.18973658391405196</v>
      </c>
      <c r="Z702" s="20">
        <f t="shared" si="241"/>
        <v>-5.3094331234939951E-2</v>
      </c>
      <c r="AA702" s="19">
        <f>+SIN((AVERAGE(H698:H709)+AVERAGE(H702:H705)/4)*($AA$19+AA701*$AA$18*AVERAGE(G698:G709))*$Y$20+$AA$17) - SIN($AA$17)</f>
        <v>-1.0464828441180969</v>
      </c>
      <c r="AB702" s="19">
        <f>+SIN((AVERAGE(H698:H709)+AVERAGE(H702:H705)*$AB$1)*($AA$19+AB701*$AA$18*AVERAGE(G698:G709))*$Y$20+$AA$17) - SIN($AA$17)+$AB$2</f>
        <v>-0.66763379893512709</v>
      </c>
      <c r="AC702">
        <f t="shared" si="240"/>
        <v>0.40799999999999553</v>
      </c>
      <c r="AD702">
        <f t="shared" si="239"/>
        <v>0.99338851288315699</v>
      </c>
      <c r="AE702">
        <v>1</v>
      </c>
    </row>
    <row r="703" spans="1:31" x14ac:dyDescent="0.25">
      <c r="A703">
        <v>56.750000000000519</v>
      </c>
      <c r="B703" s="2">
        <v>1936.7499999999484</v>
      </c>
      <c r="C703">
        <f>+D703+($D$2+E703+F703)*SOI!A702*IF(B703&gt;$C$18, IF(B703&lt;$C$19,-1,1),1)</f>
        <v>-2.5147704220520795</v>
      </c>
      <c r="D703">
        <f>+$D$3*((1-$D$5)*SOI!D702+$D$5*SOI!D701) +   $D$4*((1-$D$5)*SOI!E702+$D$5*SOI!E701)</f>
        <v>0</v>
      </c>
      <c r="E703">
        <f t="shared" si="221"/>
        <v>-6.5637125614665166</v>
      </c>
      <c r="F703">
        <f t="shared" si="228"/>
        <v>-5.4104338670534657E-2</v>
      </c>
      <c r="G703">
        <f t="shared" si="229"/>
        <v>-6.6178169001370515</v>
      </c>
      <c r="H703" s="21">
        <f t="shared" si="230"/>
        <v>7.3807409757435244E-2</v>
      </c>
      <c r="I703" s="37">
        <f t="shared" si="222"/>
        <v>6.8764565123607762</v>
      </c>
      <c r="J703" s="1">
        <f t="shared" si="231"/>
        <v>-1.7910801768918745</v>
      </c>
      <c r="K703" s="1">
        <f t="shared" si="232"/>
        <v>-1.48625980184079E-2</v>
      </c>
      <c r="L703" s="1">
        <f t="shared" si="223"/>
        <v>-1.6125851181994569E-2</v>
      </c>
      <c r="M703" s="1">
        <f t="shared" si="224"/>
        <v>1.8296149625992562</v>
      </c>
      <c r="N703" s="1">
        <f t="shared" si="225"/>
        <v>3.8647376619813753E-2</v>
      </c>
      <c r="O703" s="1">
        <f t="shared" si="226"/>
        <v>-3.4659134151534019</v>
      </c>
      <c r="P703" s="1">
        <f t="shared" si="227"/>
        <v>7.1474888609867502E-3</v>
      </c>
      <c r="Q703" s="1">
        <f t="shared" si="233"/>
        <v>3.5386724614338706E-2</v>
      </c>
      <c r="R703" s="1">
        <f t="shared" si="234"/>
        <v>-7.2667738067724016E-2</v>
      </c>
      <c r="S703" s="1">
        <f t="shared" si="235"/>
        <v>0.22743233361105136</v>
      </c>
      <c r="T703" s="1">
        <f t="shared" si="236"/>
        <v>0.58724318306647172</v>
      </c>
      <c r="U703" s="1">
        <f t="shared" si="237"/>
        <v>-0.5431385979730553</v>
      </c>
      <c r="V703" s="1">
        <f t="shared" si="238"/>
        <v>-7.7697165744741005E-3</v>
      </c>
      <c r="Y703" s="20">
        <f>+$Z$20*SIGN(SOI!A702)*(ABS(SOI!A702))^$Y$2</f>
        <v>0.36986477817151658</v>
      </c>
      <c r="Z703" s="20">
        <f t="shared" si="241"/>
        <v>2.5401736314179982E-2</v>
      </c>
      <c r="AA703" s="19">
        <f>+SIN((AVERAGE(H699:H710)+AVERAGE(H703:H706)/4)*($AA$19+AA702*$AA$18*AVERAGE(G699:G710))*$Y$20+$AA$17) - SIN($AA$17)</f>
        <v>-0.28410275550743719</v>
      </c>
      <c r="AB703" s="19">
        <f>+SIN((AVERAGE(H699:H710)+AVERAGE(H703:H706)*$AB$1)*($AA$19+AB702*$AA$18*AVERAGE(G699:G710))*$Y$20+$AA$17) - SIN($AA$17)+$AB$2</f>
        <v>-0.46234049417741135</v>
      </c>
      <c r="AC703">
        <f t="shared" si="240"/>
        <v>0.40859999999999552</v>
      </c>
      <c r="AD703">
        <f t="shared" si="239"/>
        <v>0.30950449182161716</v>
      </c>
      <c r="AE703">
        <v>1</v>
      </c>
    </row>
    <row r="704" spans="1:31" x14ac:dyDescent="0.25">
      <c r="A704">
        <v>56.833333333333854</v>
      </c>
      <c r="B704" s="2">
        <v>1936.8333333332816</v>
      </c>
      <c r="C704">
        <f>+D704+($D$2+E704+F704)*SOI!A703*IF(B704&gt;$C$18, IF(B704&lt;$C$19,-1,1),1)</f>
        <v>1.2719862777371167</v>
      </c>
      <c r="D704">
        <f>+$D$3*((1-$D$5)*SOI!D703+$D$5*SOI!D702) +   $D$4*((1-$D$5)*SOI!E703+$D$5*SOI!E702)</f>
        <v>0</v>
      </c>
      <c r="E704">
        <f t="shared" si="221"/>
        <v>-41.416027391946045</v>
      </c>
      <c r="F704">
        <f t="shared" si="228"/>
        <v>-0.98351519929117948</v>
      </c>
      <c r="G704">
        <f t="shared" si="229"/>
        <v>-42.399542591237221</v>
      </c>
      <c r="H704" s="21">
        <f t="shared" si="230"/>
        <v>-0.31564580502535439</v>
      </c>
      <c r="I704" s="37">
        <f t="shared" si="222"/>
        <v>12.19347151677964</v>
      </c>
      <c r="J704" s="1">
        <f t="shared" si="231"/>
        <v>-41.740211177377795</v>
      </c>
      <c r="K704" s="1">
        <f t="shared" si="232"/>
        <v>-1.1591986372410648E-4</v>
      </c>
      <c r="L704" s="1">
        <f t="shared" si="223"/>
        <v>-8.3433206620251918E-4</v>
      </c>
      <c r="M704" s="1">
        <f t="shared" si="224"/>
        <v>24.045657156882406</v>
      </c>
      <c r="N704" s="1">
        <f t="shared" si="225"/>
        <v>0.4220421214557043</v>
      </c>
      <c r="O704" s="1">
        <f t="shared" si="226"/>
        <v>-0.42960959250857028</v>
      </c>
      <c r="P704" s="1">
        <f t="shared" si="227"/>
        <v>8.6924873775393059E-3</v>
      </c>
      <c r="Q704" s="1">
        <f t="shared" si="233"/>
        <v>5.078706221316331</v>
      </c>
      <c r="R704" s="1">
        <f t="shared" si="234"/>
        <v>-18.493411563291108</v>
      </c>
      <c r="S704" s="1">
        <f t="shared" si="235"/>
        <v>4.404033895973873</v>
      </c>
      <c r="T704" s="1">
        <f t="shared" si="236"/>
        <v>3.7660885976886303E-3</v>
      </c>
      <c r="U704" s="1">
        <f t="shared" si="237"/>
        <v>-1.1712885982432986</v>
      </c>
      <c r="V704" s="1">
        <f t="shared" si="238"/>
        <v>-0.10318855630019919</v>
      </c>
      <c r="Y704" s="20">
        <f>+$Z$20*SIGN(SOI!A703)*(ABS(SOI!A703))^$Y$2</f>
        <v>-0.10392298531492468</v>
      </c>
      <c r="Z704" s="20">
        <f t="shared" si="241"/>
        <v>0.24739233024126783</v>
      </c>
      <c r="AA704" s="19">
        <f>+SIN((AVERAGE(H700:H711)+AVERAGE(H704:H707)/4)*($AA$19+AA703*$AA$18*AVERAGE(G700:G711))*$Y$20+$AA$17) - SIN($AA$17)</f>
        <v>0.5910226245916943</v>
      </c>
      <c r="AB704" s="19">
        <f>+SIN((AVERAGE(H700:H711)+AVERAGE(H704:H707)*$AB$1)*($AA$19+AB703*$AA$18*AVERAGE(G700:G711))*$Y$20+$AA$17) - SIN($AA$17)+$AB$2</f>
        <v>-0.62285256905195485</v>
      </c>
      <c r="AC704">
        <f t="shared" si="240"/>
        <v>0.40919999999999551</v>
      </c>
      <c r="AD704">
        <f t="shared" si="239"/>
        <v>0.34363029435042647</v>
      </c>
      <c r="AE704">
        <v>1</v>
      </c>
    </row>
    <row r="705" spans="1:31" x14ac:dyDescent="0.25">
      <c r="A705">
        <v>56.91666666666719</v>
      </c>
      <c r="B705" s="2">
        <v>1936.9166666666149</v>
      </c>
      <c r="C705">
        <f>+D705+($D$2+E705+F705)*SOI!A704*IF(B705&gt;$C$18, IF(B705&lt;$C$19,-1,1),1)</f>
        <v>306.28555086331056</v>
      </c>
      <c r="D705">
        <f>+$D$3*((1-$D$5)*SOI!D704+$D$5*SOI!D703) +   $D$4*((1-$D$5)*SOI!E704+$D$5*SOI!E703)</f>
        <v>0</v>
      </c>
      <c r="E705">
        <f t="shared" si="221"/>
        <v>486.38948120136206</v>
      </c>
      <c r="F705">
        <f t="shared" si="228"/>
        <v>-0.22194014848813726</v>
      </c>
      <c r="G705">
        <f t="shared" si="229"/>
        <v>486.1675410528739</v>
      </c>
      <c r="H705" s="21">
        <f t="shared" si="230"/>
        <v>2.25712901928221</v>
      </c>
      <c r="I705" s="37">
        <f t="shared" si="222"/>
        <v>299.2705727115507</v>
      </c>
      <c r="J705" s="1">
        <f t="shared" si="231"/>
        <v>-28.402044060400467</v>
      </c>
      <c r="K705" s="1">
        <f t="shared" si="232"/>
        <v>12.443230243994844</v>
      </c>
      <c r="L705" s="1">
        <f t="shared" si="223"/>
        <v>-2.7129280507485514E-2</v>
      </c>
      <c r="M705" s="1">
        <f t="shared" si="224"/>
        <v>0.66664551072821732</v>
      </c>
      <c r="N705" s="1">
        <f t="shared" si="225"/>
        <v>-0.1252245025475742</v>
      </c>
      <c r="O705" s="1">
        <f t="shared" si="226"/>
        <v>158.91517707744651</v>
      </c>
      <c r="P705" s="1">
        <f t="shared" si="227"/>
        <v>7.757621692559534E-2</v>
      </c>
      <c r="Q705" s="1">
        <f t="shared" si="233"/>
        <v>-4.1777737583679177E-2</v>
      </c>
      <c r="R705" s="1">
        <f t="shared" si="234"/>
        <v>3.7337523364844643</v>
      </c>
      <c r="S705" s="1">
        <f t="shared" si="235"/>
        <v>-32.071614069489456</v>
      </c>
      <c r="T705" s="1">
        <f t="shared" si="236"/>
        <v>-45.298234907644371</v>
      </c>
      <c r="U705" s="1">
        <f t="shared" si="237"/>
        <v>-256.55772191298945</v>
      </c>
      <c r="V705" s="1">
        <f t="shared" si="238"/>
        <v>0.27324333814257101</v>
      </c>
      <c r="Y705" s="20">
        <f>+$Z$20*SIGN(SOI!A704)*(ABS(SOI!A704))^$Y$2</f>
        <v>0.47623519786721158</v>
      </c>
      <c r="Z705" s="20">
        <f t="shared" si="241"/>
        <v>1.4559582201171836E-2</v>
      </c>
      <c r="AA705" s="19">
        <f>+SIN((AVERAGE(H701:H712)+AVERAGE(H705:H708)/4)*($AA$19+AA704*$AA$18*AVERAGE(G701:G712))*$Y$20+$AA$17) - SIN($AA$17)</f>
        <v>0.55867513424875836</v>
      </c>
      <c r="AB705" s="19">
        <f>+SIN((AVERAGE(H701:H712)+AVERAGE(H705:H708)*$AB$1)*($AA$19+AB704*$AA$18*AVERAGE(G701:G712))*$Y$20+$AA$17) - SIN($AA$17)+$AB$2</f>
        <v>-0.48571772307343808</v>
      </c>
      <c r="AC705">
        <f t="shared" si="240"/>
        <v>0.4097999999999955</v>
      </c>
      <c r="AD705">
        <f t="shared" si="239"/>
        <v>0.54411555204758655</v>
      </c>
      <c r="AE705">
        <v>1</v>
      </c>
    </row>
    <row r="706" spans="1:31" x14ac:dyDescent="0.25">
      <c r="A706">
        <v>57.000000000000526</v>
      </c>
      <c r="B706" s="2">
        <v>1936.9999999999482</v>
      </c>
      <c r="C706">
        <f>+D706+($D$2+E706+F706)*SOI!A705*IF(B706&gt;$C$18, IF(B706&lt;$C$19,-1,1),1)</f>
        <v>-1.4914807946931861</v>
      </c>
      <c r="D706">
        <f>+$D$3*((1-$D$5)*SOI!D705+$D$5*SOI!D704) +   $D$4*((1-$D$5)*SOI!E705+$D$5*SOI!E704)</f>
        <v>0</v>
      </c>
      <c r="E706">
        <f t="shared" si="221"/>
        <v>0.52174827059113227</v>
      </c>
      <c r="F706">
        <f t="shared" si="228"/>
        <v>4.4498543783861546</v>
      </c>
      <c r="G706">
        <f t="shared" si="229"/>
        <v>4.9716026489772869</v>
      </c>
      <c r="H706" s="21">
        <f t="shared" si="230"/>
        <v>36.133288194295055</v>
      </c>
      <c r="I706" s="37">
        <f t="shared" si="222"/>
        <v>3.3859001468760401</v>
      </c>
      <c r="J706" s="1">
        <f t="shared" si="231"/>
        <v>-33.743846338355269</v>
      </c>
      <c r="K706" s="1">
        <f t="shared" si="232"/>
        <v>1305.5989905902691</v>
      </c>
      <c r="L706" s="1">
        <f t="shared" si="223"/>
        <v>3.013190026704323</v>
      </c>
      <c r="M706" s="1">
        <f t="shared" si="224"/>
        <v>70.005121754414205</v>
      </c>
      <c r="N706" s="1">
        <f t="shared" si="225"/>
        <v>3.0506752940197317</v>
      </c>
      <c r="O706" s="1">
        <f t="shared" si="226"/>
        <v>5.0116793426639239</v>
      </c>
      <c r="P706" s="1">
        <f t="shared" si="227"/>
        <v>-2.32380199489551</v>
      </c>
      <c r="Q706" s="1">
        <f t="shared" si="233"/>
        <v>106.87753871074027</v>
      </c>
      <c r="R706" s="1">
        <f t="shared" si="234"/>
        <v>-108.06801268164203</v>
      </c>
      <c r="S706" s="1">
        <f t="shared" si="235"/>
        <v>8.8397018777873608</v>
      </c>
      <c r="T706" s="1">
        <f t="shared" si="236"/>
        <v>158.66729757287692</v>
      </c>
      <c r="U706" s="1">
        <f t="shared" si="237"/>
        <v>86.949230994819231</v>
      </c>
      <c r="V706" s="1">
        <f t="shared" si="238"/>
        <v>199.40074441847474</v>
      </c>
      <c r="Y706" s="20">
        <f>+$Z$20*SIGN(SOI!A705)*(ABS(SOI!A705))^$Y$2</f>
        <v>-0.32863346594877141</v>
      </c>
      <c r="Z706" s="20">
        <f t="shared" si="241"/>
        <v>0.1587450659557372</v>
      </c>
      <c r="AA706" s="19">
        <f>+SIN((AVERAGE(H702:H713)+AVERAGE(H706:H709)/4)*($AA$19+AA705*$AA$18*AVERAGE(G702:G713))*$Y$20+$AA$17) - SIN($AA$17)</f>
        <v>0.49593673920296538</v>
      </c>
      <c r="AB706" s="19">
        <f>+SIN((AVERAGE(H702:H713)+AVERAGE(H706:H709)*$AB$1)*($AA$19+AB705*$AA$18*AVERAGE(G702:G713))*$Y$20+$AA$17) - SIN($AA$17)+$AB$2</f>
        <v>-0.58612833429142164</v>
      </c>
      <c r="AC706">
        <f t="shared" si="240"/>
        <v>0.41039999999999549</v>
      </c>
      <c r="AD706">
        <f t="shared" si="239"/>
        <v>0.33719167324722821</v>
      </c>
      <c r="AE706">
        <v>1</v>
      </c>
    </row>
    <row r="707" spans="1:31" x14ac:dyDescent="0.25">
      <c r="A707">
        <v>57.083333333333862</v>
      </c>
      <c r="B707" s="2">
        <v>1937.0833333332814</v>
      </c>
      <c r="C707">
        <f>+D707+($D$2+E707+F707)*SOI!A706*IF(B707&gt;$C$18, IF(B707&lt;$C$19,-1,1),1)</f>
        <v>-8.4697449236960942</v>
      </c>
      <c r="D707">
        <f>+$D$3*((1-$D$5)*SOI!D706+$D$5*SOI!D705) +   $D$4*((1-$D$5)*SOI!E706+$D$5*SOI!E705)</f>
        <v>0</v>
      </c>
      <c r="E707">
        <f t="shared" si="221"/>
        <v>-28.465519438690464</v>
      </c>
      <c r="F707">
        <f t="shared" si="228"/>
        <v>0.23303635970347802</v>
      </c>
      <c r="G707">
        <f t="shared" si="229"/>
        <v>-28.232483078986984</v>
      </c>
      <c r="H707" s="21">
        <f t="shared" si="230"/>
        <v>-1.4719144005814826</v>
      </c>
      <c r="I707" s="37">
        <f t="shared" si="222"/>
        <v>-32.415795192335821</v>
      </c>
      <c r="J707" s="1">
        <f t="shared" si="231"/>
        <v>31.767069555467277</v>
      </c>
      <c r="K707" s="1">
        <f t="shared" si="232"/>
        <v>-6.8209959704338745</v>
      </c>
      <c r="L707" s="1">
        <f t="shared" si="223"/>
        <v>8.9530172071413922E-2</v>
      </c>
      <c r="M707" s="1">
        <f t="shared" si="224"/>
        <v>6.8838254719434646</v>
      </c>
      <c r="N707" s="1">
        <f t="shared" si="225"/>
        <v>0.23511590581980568</v>
      </c>
      <c r="O707" s="1">
        <f t="shared" si="226"/>
        <v>-21.880393796135927</v>
      </c>
      <c r="P707" s="1">
        <f t="shared" si="227"/>
        <v>-9.3588470944341917E-2</v>
      </c>
      <c r="Q707" s="1">
        <f t="shared" si="233"/>
        <v>0.80997666113536393</v>
      </c>
      <c r="R707" s="1">
        <f t="shared" si="234"/>
        <v>7.8408971992377321</v>
      </c>
      <c r="S707" s="1">
        <f t="shared" si="235"/>
        <v>-6.5223812023480221</v>
      </c>
      <c r="T707" s="1">
        <f t="shared" si="236"/>
        <v>-20.582692251590039</v>
      </c>
      <c r="U707" s="1">
        <f t="shared" si="237"/>
        <v>-33.525210271011787</v>
      </c>
      <c r="V707" s="1">
        <f t="shared" si="238"/>
        <v>0.61892216005062817</v>
      </c>
      <c r="Y707" s="20">
        <f>+$Z$20*SIGN(SOI!A706)*(ABS(SOI!A706))^$Y$2</f>
        <v>0.32863346594877141</v>
      </c>
      <c r="Z707" s="20">
        <f t="shared" si="241"/>
        <v>9.9999975980621034E-2</v>
      </c>
      <c r="AA707" s="19">
        <f>+SIN((AVERAGE(H703:H714)+AVERAGE(H707:H710)/4)*($AA$19+AA706*$AA$18*AVERAGE(G703:G714))*$Y$20+$AA$17) - SIN($AA$17)</f>
        <v>-0.91277205955611729</v>
      </c>
      <c r="AB707" s="19">
        <f>+SIN((AVERAGE(H703:H714)+AVERAGE(H707:H710)*$AB$1)*($AA$19+AB706*$AA$18*AVERAGE(G703:G714))*$Y$20+$AA$17) - SIN($AA$17)+$AB$2</f>
        <v>0.13186800251879427</v>
      </c>
      <c r="AC707">
        <f t="shared" si="240"/>
        <v>0.41099999999999548</v>
      </c>
      <c r="AD707">
        <f t="shared" si="239"/>
        <v>1.0127720355367382</v>
      </c>
      <c r="AE707">
        <v>1</v>
      </c>
    </row>
    <row r="708" spans="1:31" x14ac:dyDescent="0.25">
      <c r="A708">
        <v>57.166666666667197</v>
      </c>
      <c r="B708" s="2">
        <v>1937.1666666666147</v>
      </c>
      <c r="C708">
        <f>+D708+($D$2+E708+F708)*SOI!A707*IF(B708&gt;$C$18, IF(B708&lt;$C$19,-1,1),1)</f>
        <v>-2.4339447190902086</v>
      </c>
      <c r="D708">
        <f>+$D$3*((1-$D$5)*SOI!D707+$D$5*SOI!D706) +   $D$4*((1-$D$5)*SOI!E707+$D$5*SOI!E706)</f>
        <v>0</v>
      </c>
      <c r="E708">
        <f t="shared" si="221"/>
        <v>-8.5511418292267578</v>
      </c>
      <c r="F708">
        <f t="shared" si="228"/>
        <v>-1.1846370471340761</v>
      </c>
      <c r="G708">
        <f t="shared" si="229"/>
        <v>-9.7357788763608344</v>
      </c>
      <c r="H708" s="21">
        <f t="shared" si="230"/>
        <v>-0.52421059702375128</v>
      </c>
      <c r="I708" s="37">
        <f t="shared" si="222"/>
        <v>-4.4549540510884951</v>
      </c>
      <c r="J708" s="1">
        <f t="shared" si="231"/>
        <v>-24.242202252051008</v>
      </c>
      <c r="K708" s="1">
        <f t="shared" si="232"/>
        <v>-5.6527005581299292E-2</v>
      </c>
      <c r="L708" s="1">
        <f t="shared" si="223"/>
        <v>-1.3176575378959682E-2</v>
      </c>
      <c r="M708" s="1">
        <f t="shared" si="224"/>
        <v>-38.224183560031442</v>
      </c>
      <c r="N708" s="1">
        <f t="shared" si="225"/>
        <v>-0.75241258226227659</v>
      </c>
      <c r="O708" s="1">
        <f t="shared" si="226"/>
        <v>-1.3158089222117617</v>
      </c>
      <c r="P708" s="1">
        <f t="shared" si="227"/>
        <v>8.7631392800151683E-2</v>
      </c>
      <c r="Q708" s="1">
        <f t="shared" si="233"/>
        <v>14.39311883435518</v>
      </c>
      <c r="R708" s="1">
        <f t="shared" si="234"/>
        <v>19.148498058795859</v>
      </c>
      <c r="S708" s="1">
        <f t="shared" si="235"/>
        <v>2.8685786769267159</v>
      </c>
      <c r="T708" s="1">
        <f t="shared" si="236"/>
        <v>0.18216838375085492</v>
      </c>
      <c r="U708" s="1">
        <f t="shared" si="237"/>
        <v>4.3141517993156508</v>
      </c>
      <c r="V708" s="1">
        <f t="shared" si="238"/>
        <v>1.8545879514732695</v>
      </c>
      <c r="Y708" s="20">
        <f>+$Z$20*SIGN(SOI!A707)*(ABS(SOI!A707))^$Y$2</f>
        <v>0.29999992794186309</v>
      </c>
      <c r="Z708" s="20">
        <f t="shared" si="241"/>
        <v>0.30119595374650138</v>
      </c>
      <c r="AA708" s="19">
        <f>+SIN((AVERAGE(H704:H715)+AVERAGE(H708:H711)/4)*($AA$19+AA707*$AA$18*AVERAGE(G704:G715))*$Y$20+$AA$17) - SIN($AA$17)</f>
        <v>0.37208591665144292</v>
      </c>
      <c r="AB708" s="19">
        <f>+SIN((AVERAGE(H704:H715)+AVERAGE(H708:H711)*$AB$1)*($AA$19+AB707*$AA$18*AVERAGE(G704:G715))*$Y$20+$AA$17) - SIN($AA$17)+$AB$2</f>
        <v>-0.48246099926585206</v>
      </c>
      <c r="AC708">
        <f t="shared" si="240"/>
        <v>0.41159999999999547</v>
      </c>
      <c r="AD708">
        <f t="shared" si="239"/>
        <v>7.0889962904941539E-2</v>
      </c>
      <c r="AE708">
        <v>1</v>
      </c>
    </row>
    <row r="709" spans="1:31" x14ac:dyDescent="0.25">
      <c r="A709">
        <v>57.250000000000533</v>
      </c>
      <c r="B709" s="2">
        <v>1937.2499999999479</v>
      </c>
      <c r="C709">
        <f>+D709+($D$2+E709+F709)*SOI!A708*IF(B709&gt;$C$18, IF(B709&lt;$C$19,-1,1),1)</f>
        <v>-3.4399412444030135</v>
      </c>
      <c r="D709">
        <f>+$D$3*((1-$D$5)*SOI!D708+$D$5*SOI!D707) +   $D$4*((1-$D$5)*SOI!E708+$D$5*SOI!E707)</f>
        <v>0</v>
      </c>
      <c r="E709">
        <f t="shared" si="221"/>
        <v>-16.42831448278055</v>
      </c>
      <c r="F709">
        <f t="shared" si="228"/>
        <v>4.7641890385247132E-2</v>
      </c>
      <c r="G709">
        <f t="shared" si="229"/>
        <v>-16.380672592395303</v>
      </c>
      <c r="H709" s="21">
        <f t="shared" si="230"/>
        <v>0.10539946038205912</v>
      </c>
      <c r="I709" s="37">
        <f t="shared" si="222"/>
        <v>7.0335117753652385</v>
      </c>
      <c r="J709" s="1">
        <f t="shared" si="231"/>
        <v>-0.92029145772346432</v>
      </c>
      <c r="K709" s="1">
        <f t="shared" si="232"/>
        <v>-1.2521415455737407E-3</v>
      </c>
      <c r="L709" s="1">
        <f t="shared" si="223"/>
        <v>9.7213383852494482E-3</v>
      </c>
      <c r="M709" s="1">
        <f t="shared" si="224"/>
        <v>0.91909954006320971</v>
      </c>
      <c r="N709" s="1">
        <f t="shared" si="225"/>
        <v>5.8735726094073428E-3</v>
      </c>
      <c r="O709" s="1">
        <f t="shared" si="226"/>
        <v>-1.7773082087280014</v>
      </c>
      <c r="P709" s="1">
        <f t="shared" si="227"/>
        <v>-1.9478868703932501E-3</v>
      </c>
      <c r="Q709" s="1">
        <f t="shared" si="233"/>
        <v>2.7016279103588337E-3</v>
      </c>
      <c r="R709" s="1">
        <f t="shared" si="234"/>
        <v>-5.67458790672354E-3</v>
      </c>
      <c r="S709" s="1">
        <f t="shared" si="235"/>
        <v>3.5354284150907536E-2</v>
      </c>
      <c r="T709" s="1">
        <f t="shared" si="236"/>
        <v>-0.18153753524219565</v>
      </c>
      <c r="U709" s="1">
        <f t="shared" si="237"/>
        <v>0.15140088996352211</v>
      </c>
      <c r="V709" s="1">
        <f t="shared" si="238"/>
        <v>3.218086714153178E-4</v>
      </c>
      <c r="Y709" s="20">
        <f>+$Z$20*SIGN(SOI!A708)*(ABS(SOI!A708))^$Y$2</f>
        <v>0.27495446734886958</v>
      </c>
      <c r="Z709" s="20">
        <f t="shared" si="241"/>
        <v>6.0502713788618843E-2</v>
      </c>
      <c r="AA709" s="19">
        <f>+SIN((AVERAGE(H705:H716)+AVERAGE(H709:H712)/4)*($AA$19+AA708*$AA$18*AVERAGE(G705:G716))*$Y$20+$AA$17) - SIN($AA$17)</f>
        <v>-0.89229451480902822</v>
      </c>
      <c r="AB709" s="19">
        <f>+SIN((AVERAGE(H705:H716)+AVERAGE(H709:H712)*$AB$1)*($AA$19+AB708*$AA$18*AVERAGE(G705:G716))*$Y$20+$AA$17) - SIN($AA$17)+$AB$2</f>
        <v>-2.7290277748503955E-2</v>
      </c>
      <c r="AC709">
        <f t="shared" si="240"/>
        <v>0.41219999999999546</v>
      </c>
      <c r="AD709">
        <f t="shared" si="239"/>
        <v>0.95279722859764704</v>
      </c>
      <c r="AE709">
        <v>1</v>
      </c>
    </row>
    <row r="710" spans="1:31" x14ac:dyDescent="0.25">
      <c r="A710">
        <v>57.333333333333869</v>
      </c>
      <c r="B710" s="2">
        <v>1937.3333333332812</v>
      </c>
      <c r="C710">
        <f>+D710+($D$2+E710+F710)*SOI!A709*IF(B710&gt;$C$18, IF(B710&lt;$C$19,-1,1),1)</f>
        <v>1.2564518400076032</v>
      </c>
      <c r="D710">
        <f>+$D$3*((1-$D$5)*SOI!D709+$D$5*SOI!D708) +   $D$4*((1-$D$5)*SOI!E709+$D$5*SOI!E708)</f>
        <v>0</v>
      </c>
      <c r="E710">
        <f t="shared" si="221"/>
        <v>-1.8224715661587059</v>
      </c>
      <c r="F710">
        <f t="shared" si="228"/>
        <v>-1.0995094571147896</v>
      </c>
      <c r="G710">
        <f t="shared" si="229"/>
        <v>-2.9219810232734957</v>
      </c>
      <c r="H710" s="21">
        <f t="shared" si="230"/>
        <v>-0.42248203974934956</v>
      </c>
      <c r="I710" s="37">
        <f t="shared" si="222"/>
        <v>2.6722801541651124</v>
      </c>
      <c r="J710" s="1">
        <f t="shared" si="231"/>
        <v>0.25320756944633016</v>
      </c>
      <c r="K710" s="1">
        <f t="shared" si="232"/>
        <v>-22.488876823806947</v>
      </c>
      <c r="L710" s="1">
        <f t="shared" si="223"/>
        <v>-0.71405327410740405</v>
      </c>
      <c r="M710" s="1">
        <f t="shared" si="224"/>
        <v>-0.66558584133756027</v>
      </c>
      <c r="N710" s="1">
        <f t="shared" si="225"/>
        <v>0.55895668448899727</v>
      </c>
      <c r="O710" s="1">
        <f t="shared" si="226"/>
        <v>-2.2527227916839965</v>
      </c>
      <c r="P710" s="1">
        <f t="shared" si="227"/>
        <v>0.37577554204176505</v>
      </c>
      <c r="Q710" s="1">
        <f t="shared" si="233"/>
        <v>-0.18618422129764711</v>
      </c>
      <c r="R710" s="1">
        <f t="shared" si="234"/>
        <v>0.1485803695045238</v>
      </c>
      <c r="S710" s="1">
        <f t="shared" si="235"/>
        <v>1.2782848092277477</v>
      </c>
      <c r="T710" s="1">
        <f t="shared" si="236"/>
        <v>16.901139844917068</v>
      </c>
      <c r="U710" s="1">
        <f t="shared" si="237"/>
        <v>-11.096933288407159</v>
      </c>
      <c r="V710" s="1">
        <f t="shared" si="238"/>
        <v>-5.907970720618307</v>
      </c>
      <c r="Y710" s="20">
        <f>+$Z$20*SIGN(SOI!A709)*(ABS(SOI!A709))^$Y$2</f>
        <v>-0.39344625392487614</v>
      </c>
      <c r="Z710" s="20">
        <f t="shared" si="241"/>
        <v>-0.14904175084159266</v>
      </c>
      <c r="AA710" s="19">
        <f>+SIN((AVERAGE(H706:H717)+AVERAGE(H710:H713)/4)*($AA$19+AA709*$AA$18*AVERAGE(G706:G717))*$Y$20+$AA$17) - SIN($AA$17)</f>
        <v>-1.2402826229949058</v>
      </c>
      <c r="AB710" s="19">
        <f>+SIN((AVERAGE(H706:H717)+AVERAGE(H710:H713)*$AB$1)*($AA$19+AB709*$AA$18*AVERAGE(G706:G717))*$Y$20+$AA$17) - SIN($AA$17)+$AB$2</f>
        <v>-0.75261451803081703</v>
      </c>
      <c r="AC710">
        <f t="shared" si="240"/>
        <v>0.41279999999999545</v>
      </c>
      <c r="AD710">
        <f t="shared" si="239"/>
        <v>1.0912408721533131</v>
      </c>
      <c r="AE710">
        <v>1</v>
      </c>
    </row>
    <row r="711" spans="1:31" x14ac:dyDescent="0.25">
      <c r="A711">
        <v>57.416666666667204</v>
      </c>
      <c r="B711" s="2">
        <v>1937.4166666666144</v>
      </c>
      <c r="C711">
        <f>+D711+($D$2+E711+F711)*SOI!A710*IF(B711&gt;$C$18, IF(B711&lt;$C$19,-1,1),1)</f>
        <v>1.667660420324214</v>
      </c>
      <c r="D711">
        <f>+$D$3*((1-$D$5)*SOI!D710+$D$5*SOI!D709) +   $D$4*((1-$D$5)*SOI!E710+$D$5*SOI!E709)</f>
        <v>0</v>
      </c>
      <c r="E711">
        <f t="shared" si="221"/>
        <v>-5.532858919443985</v>
      </c>
      <c r="F711">
        <f t="shared" si="228"/>
        <v>-2.600914830339518E-2</v>
      </c>
      <c r="G711">
        <f t="shared" si="229"/>
        <v>-5.5588680677473805</v>
      </c>
      <c r="H711" s="21">
        <f t="shared" si="230"/>
        <v>2.6809925110787274E-2</v>
      </c>
      <c r="I711" s="37">
        <f t="shared" si="222"/>
        <v>6.731143888566578</v>
      </c>
      <c r="J711" s="1">
        <f t="shared" si="231"/>
        <v>-0.51391366724854015</v>
      </c>
      <c r="K711" s="1">
        <f t="shared" si="232"/>
        <v>-3.6236205038853234E-2</v>
      </c>
      <c r="L711" s="1">
        <f t="shared" si="223"/>
        <v>-1.3874068298607932E-2</v>
      </c>
      <c r="M711" s="1">
        <f t="shared" si="224"/>
        <v>0.53630354796088509</v>
      </c>
      <c r="N711" s="1">
        <f t="shared" si="225"/>
        <v>1.6539643998007513E-2</v>
      </c>
      <c r="O711" s="1">
        <f t="shared" si="226"/>
        <v>-5.2471453987890584</v>
      </c>
      <c r="P711" s="1">
        <f t="shared" si="227"/>
        <v>1.3378730136795849E-2</v>
      </c>
      <c r="Q711" s="1">
        <f t="shared" si="233"/>
        <v>4.4391259900958572E-3</v>
      </c>
      <c r="R711" s="1">
        <f t="shared" si="234"/>
        <v>-8.9232471220082495E-3</v>
      </c>
      <c r="S711" s="1">
        <f t="shared" si="235"/>
        <v>9.5275781380315672E-2</v>
      </c>
      <c r="T711" s="1">
        <f t="shared" si="236"/>
        <v>0.7648998120301761</v>
      </c>
      <c r="U711" s="1">
        <f t="shared" si="237"/>
        <v>-0.99516764306386696</v>
      </c>
      <c r="V711" s="1">
        <f t="shared" si="238"/>
        <v>-6.2240449625551612E-3</v>
      </c>
      <c r="Y711" s="20">
        <f>+$Z$20*SIGN(SOI!A710)*(ABS(SOI!A710))^$Y$2</f>
        <v>-0.32863346594877141</v>
      </c>
      <c r="Z711" s="20">
        <f t="shared" si="241"/>
        <v>-0.18069326499038121</v>
      </c>
      <c r="AA711" s="19">
        <f>+SIN((AVERAGE(H707:H718)+AVERAGE(H711:H714)/4)*($AA$19+AA710*$AA$18*AVERAGE(G707:G718))*$Y$20+$AA$17) - SIN($AA$17)</f>
        <v>0.20085084381298923</v>
      </c>
      <c r="AB711" s="19">
        <f>+SIN((AVERAGE(H707:H718)+AVERAGE(H711:H714)*$AB$1)*($AA$19+AB710*$AA$18*AVERAGE(G707:G718))*$Y$20+$AA$17) - SIN($AA$17)+$AB$2</f>
        <v>0.20605651642588657</v>
      </c>
      <c r="AC711">
        <f t="shared" si="240"/>
        <v>0.41339999999999544</v>
      </c>
      <c r="AD711">
        <f t="shared" si="239"/>
        <v>0.38154410880337042</v>
      </c>
      <c r="AE711">
        <v>1</v>
      </c>
    </row>
    <row r="712" spans="1:31" x14ac:dyDescent="0.25">
      <c r="A712">
        <v>57.50000000000054</v>
      </c>
      <c r="B712" s="2">
        <v>1937.4999999999477</v>
      </c>
      <c r="C712">
        <f>+D712+($D$2+E712+F712)*SOI!A711*IF(B712&gt;$C$18, IF(B712&lt;$C$19,-1,1),1)</f>
        <v>0.74726388143595324</v>
      </c>
      <c r="D712">
        <f>+$D$3*((1-$D$5)*SOI!D711+$D$5*SOI!D710) +   $D$4*((1-$D$5)*SOI!E711+$D$5*SOI!E710)</f>
        <v>0</v>
      </c>
      <c r="E712">
        <f t="shared" si="221"/>
        <v>8.4195051280271436</v>
      </c>
      <c r="F712">
        <f t="shared" si="228"/>
        <v>-0.1165731120721063</v>
      </c>
      <c r="G712">
        <f t="shared" si="229"/>
        <v>8.3029320159550366</v>
      </c>
      <c r="H712" s="21">
        <f t="shared" si="230"/>
        <v>0.12437351047315166</v>
      </c>
      <c r="I712" s="37">
        <f t="shared" si="222"/>
        <v>-5.5862627078207829</v>
      </c>
      <c r="J712" s="1">
        <f t="shared" si="231"/>
        <v>2.9155150525281548</v>
      </c>
      <c r="K712" s="1">
        <f t="shared" si="232"/>
        <v>2.7320104794146701E-2</v>
      </c>
      <c r="L712" s="1">
        <f t="shared" si="223"/>
        <v>-6.4026811887678888E-3</v>
      </c>
      <c r="M712" s="1">
        <f t="shared" si="224"/>
        <v>3.6660915766282867</v>
      </c>
      <c r="N712" s="1">
        <f t="shared" si="225"/>
        <v>9.8957947651939659E-2</v>
      </c>
      <c r="O712" s="1">
        <f t="shared" si="226"/>
        <v>3.0122180704021022</v>
      </c>
      <c r="P712" s="1">
        <f t="shared" si="227"/>
        <v>3.807441032902683E-2</v>
      </c>
      <c r="Q712" s="1">
        <f t="shared" si="233"/>
        <v>0.18155768329417274</v>
      </c>
      <c r="R712" s="1">
        <f t="shared" si="234"/>
        <v>0.30288137139574139</v>
      </c>
      <c r="S712" s="1">
        <f t="shared" si="235"/>
        <v>-0.47308537516587379</v>
      </c>
      <c r="T712" s="1">
        <f t="shared" si="236"/>
        <v>-0.20264034412952359</v>
      </c>
      <c r="U712" s="1">
        <f t="shared" si="237"/>
        <v>2.3504283701616795</v>
      </c>
      <c r="V712" s="1">
        <f t="shared" si="238"/>
        <v>-0.10597795522271874</v>
      </c>
      <c r="Y712" s="20">
        <f>+$Z$20*SIGN(SOI!A711)*(ABS(SOI!A711))^$Y$2</f>
        <v>0.17999992490250386</v>
      </c>
      <c r="Z712" s="20">
        <f t="shared" si="241"/>
        <v>-0.13898720784041071</v>
      </c>
      <c r="AA712" s="19">
        <f>+SIN((AVERAGE(H708:H719)+AVERAGE(H712:H715)/4)*($AA$19+AA711*$AA$18*AVERAGE(G708:G719))*$Y$20+$AA$17) - SIN($AA$17)</f>
        <v>0.11325323096492956</v>
      </c>
      <c r="AB712" s="19">
        <f>+SIN((AVERAGE(H708:H719)+AVERAGE(H712:H715)*$AB$1)*($AA$19+AB711*$AA$18*AVERAGE(G708:G719))*$Y$20+$AA$17) - SIN($AA$17)+$AB$2</f>
        <v>6.9410340057850961E-2</v>
      </c>
      <c r="AC712">
        <f t="shared" si="240"/>
        <v>0.41399999999999543</v>
      </c>
      <c r="AD712">
        <f t="shared" si="239"/>
        <v>0.25224043880534031</v>
      </c>
      <c r="AE712">
        <v>1</v>
      </c>
    </row>
    <row r="713" spans="1:31" x14ac:dyDescent="0.25">
      <c r="A713">
        <v>57.583333333333876</v>
      </c>
      <c r="B713" s="2">
        <v>1937.583333333281</v>
      </c>
      <c r="C713">
        <f>+D713+($D$2+E713+F713)*SOI!A712*IF(B713&gt;$C$18, IF(B713&lt;$C$19,-1,1),1)</f>
        <v>-0.75951210847099093</v>
      </c>
      <c r="D713">
        <f>+$D$3*((1-$D$5)*SOI!D712+$D$5*SOI!D711) +   $D$4*((1-$D$5)*SOI!E712+$D$5*SOI!E711)</f>
        <v>0</v>
      </c>
      <c r="E713">
        <f t="shared" si="221"/>
        <v>3.7761851569572542</v>
      </c>
      <c r="F713">
        <f t="shared" si="228"/>
        <v>2.1375385397700453E-2</v>
      </c>
      <c r="G713">
        <f t="shared" si="229"/>
        <v>3.7975605423549545</v>
      </c>
      <c r="H713" s="21">
        <f t="shared" si="230"/>
        <v>5.8556298958109274E-3</v>
      </c>
      <c r="I713" s="37">
        <f t="shared" si="222"/>
        <v>0.87372392652259423</v>
      </c>
      <c r="J713" s="1">
        <f t="shared" si="231"/>
        <v>8.4683516772535411E-2</v>
      </c>
      <c r="K713" s="1">
        <f t="shared" si="232"/>
        <v>9.8337983931093394E-7</v>
      </c>
      <c r="L713" s="1">
        <f t="shared" si="223"/>
        <v>2.9197123166700644E-3</v>
      </c>
      <c r="M713" s="1">
        <f t="shared" si="224"/>
        <v>-0.68082270890691787</v>
      </c>
      <c r="N713" s="1">
        <f t="shared" si="225"/>
        <v>-5.423155673601467E-3</v>
      </c>
      <c r="O713" s="1">
        <f t="shared" si="226"/>
        <v>1.4702008473786226E-2</v>
      </c>
      <c r="P713" s="1">
        <f t="shared" si="227"/>
        <v>-6.1574895261268215E-4</v>
      </c>
      <c r="Q713" s="1">
        <f t="shared" si="233"/>
        <v>1.8477650492166556E-3</v>
      </c>
      <c r="R713" s="1">
        <f t="shared" si="234"/>
        <v>-4.8212266876077547E-4</v>
      </c>
      <c r="S713" s="1">
        <f t="shared" si="235"/>
        <v>-4.0550273464785578E-3</v>
      </c>
      <c r="T713" s="1">
        <f t="shared" si="236"/>
        <v>4.510185018650735E-4</v>
      </c>
      <c r="U713" s="1">
        <f t="shared" si="237"/>
        <v>5.9452536675000294E-3</v>
      </c>
      <c r="V713" s="1">
        <f t="shared" si="238"/>
        <v>-9.3926345089245369E-5</v>
      </c>
      <c r="Y713" s="20">
        <f>+$Z$20*SIGN(SOI!A712)*(ABS(SOI!A712))^$Y$2</f>
        <v>-0.26832808247496454</v>
      </c>
      <c r="Z713" s="20">
        <f t="shared" si="241"/>
        <v>5.3019368004436344E-2</v>
      </c>
      <c r="AA713" s="19">
        <f>+SIN((AVERAGE(H709:H720)+AVERAGE(H713:H716)/4)*($AA$19+AA712*$AA$18*AVERAGE(G709:G720))*$Y$20+$AA$17) - SIN($AA$17)</f>
        <v>0.14238989776271344</v>
      </c>
      <c r="AB713" s="19">
        <f>+SIN((AVERAGE(H709:H720)+AVERAGE(H713:H716)*$AB$1)*($AA$19+AB712*$AA$18*AVERAGE(G709:G720))*$Y$20+$AA$17) - SIN($AA$17)+$AB$2</f>
        <v>-4.4727306310410636E-2</v>
      </c>
      <c r="AC713">
        <f t="shared" si="240"/>
        <v>0.41459999999999542</v>
      </c>
      <c r="AD713">
        <f t="shared" si="239"/>
        <v>8.9370529758277084E-2</v>
      </c>
      <c r="AE713">
        <v>1</v>
      </c>
    </row>
    <row r="714" spans="1:31" x14ac:dyDescent="0.25">
      <c r="A714">
        <v>57.666666666667211</v>
      </c>
      <c r="B714" s="2">
        <v>1937.6666666666142</v>
      </c>
      <c r="C714">
        <f>+D714+($D$2+E714+F714)*SOI!A713*IF(B714&gt;$C$18, IF(B714&lt;$C$19,-1,1),1)</f>
        <v>3.0975880035555186</v>
      </c>
      <c r="D714">
        <f>+$D$3*((1-$D$5)*SOI!D713+$D$5*SOI!D712) +   $D$4*((1-$D$5)*SOI!E713+$D$5*SOI!E712)</f>
        <v>0</v>
      </c>
      <c r="E714">
        <f t="shared" si="221"/>
        <v>19.286725466039719</v>
      </c>
      <c r="F714">
        <f t="shared" si="228"/>
        <v>-1.0656195627719649</v>
      </c>
      <c r="G714">
        <f t="shared" si="229"/>
        <v>18.221105903267755</v>
      </c>
      <c r="H714" s="21">
        <f t="shared" si="230"/>
        <v>-1.0471690536807483</v>
      </c>
      <c r="I714" s="37">
        <f t="shared" si="222"/>
        <v>18.876144193656906</v>
      </c>
      <c r="J714" s="1">
        <f t="shared" si="231"/>
        <v>-47.893525668972394</v>
      </c>
      <c r="K714" s="1">
        <f t="shared" si="232"/>
        <v>19.141450473631238</v>
      </c>
      <c r="L714" s="1">
        <f t="shared" si="223"/>
        <v>-0.62363458327052501</v>
      </c>
      <c r="M714" s="1">
        <f t="shared" si="224"/>
        <v>17.822675473185953</v>
      </c>
      <c r="N714" s="1">
        <f t="shared" si="225"/>
        <v>-0.32073472866190472</v>
      </c>
      <c r="O714" s="1">
        <f t="shared" si="226"/>
        <v>8.7903936739650685</v>
      </c>
      <c r="P714" s="1">
        <f t="shared" si="227"/>
        <v>9.3850251364198736E-2</v>
      </c>
      <c r="Q714" s="1">
        <f t="shared" si="233"/>
        <v>-2.8607475200026662</v>
      </c>
      <c r="R714" s="1">
        <f t="shared" si="234"/>
        <v>16.126101587216439</v>
      </c>
      <c r="S714" s="1">
        <f t="shared" si="235"/>
        <v>-5.1811570986671223</v>
      </c>
      <c r="T714" s="1">
        <f t="shared" si="236"/>
        <v>-57.599159125511065</v>
      </c>
      <c r="U714" s="1">
        <f t="shared" si="237"/>
        <v>-19.576777517888122</v>
      </c>
      <c r="V714" s="1">
        <f t="shared" si="238"/>
        <v>0.8466679059165767</v>
      </c>
      <c r="Y714" s="20">
        <f>+$Z$20*SIGN(SOI!A713)*(ABS(SOI!A713))^$Y$2</f>
        <v>0.24738626158576971</v>
      </c>
      <c r="Z714" s="20">
        <f t="shared" si="241"/>
        <v>-7.0226134934415596E-2</v>
      </c>
      <c r="AA714" s="19">
        <f>+SIN((AVERAGE(H710:H721)+AVERAGE(H714:H717)/4)*($AA$19+AA713*$AA$18*AVERAGE(G710:G721))*$Y$20+$AA$17) - SIN($AA$17)</f>
        <v>0.15304574995691944</v>
      </c>
      <c r="AB714" s="19">
        <f>+SIN((AVERAGE(H710:H721)+AVERAGE(H714:H717)*$AB$1)*($AA$19+AB713*$AA$18*AVERAGE(G710:G721))*$Y$20+$AA$17) - SIN($AA$17)+$AB$2</f>
        <v>-3.0532245650589873E-2</v>
      </c>
      <c r="AC714">
        <f t="shared" si="240"/>
        <v>0.41519999999999541</v>
      </c>
      <c r="AD714">
        <f t="shared" si="239"/>
        <v>0.22327188489133504</v>
      </c>
      <c r="AE714">
        <v>1</v>
      </c>
    </row>
    <row r="715" spans="1:31" x14ac:dyDescent="0.25">
      <c r="A715">
        <v>57.750000000000547</v>
      </c>
      <c r="B715" s="2">
        <v>1937.7499999999475</v>
      </c>
      <c r="C715">
        <f>+D715+($D$2+E715+F715)*SOI!A714*IF(B715&gt;$C$18, IF(B715&lt;$C$19,-1,1),1)</f>
        <v>-0.69272866043550063</v>
      </c>
      <c r="D715">
        <f>+$D$3*((1-$D$5)*SOI!D714+$D$5*SOI!D713) +   $D$4*((1-$D$5)*SOI!E714+$D$5*SOI!E713)</f>
        <v>0</v>
      </c>
      <c r="E715">
        <f t="shared" si="221"/>
        <v>6.9813909430480123</v>
      </c>
      <c r="F715">
        <f t="shared" si="228"/>
        <v>-5.4104338693006682E-2</v>
      </c>
      <c r="G715">
        <f t="shared" si="229"/>
        <v>6.9272866043550057</v>
      </c>
      <c r="H715" s="21">
        <f t="shared" si="230"/>
        <v>0.21882493333624048</v>
      </c>
      <c r="I715" s="37">
        <f t="shared" si="222"/>
        <v>8.7004647439687464</v>
      </c>
      <c r="J715" s="1">
        <f t="shared" si="231"/>
        <v>0.27270592626365203</v>
      </c>
      <c r="K715" s="1">
        <f t="shared" si="232"/>
        <v>0.17493865806239847</v>
      </c>
      <c r="L715" s="1">
        <f t="shared" si="223"/>
        <v>-3.069047092320051E-2</v>
      </c>
      <c r="M715" s="1">
        <f t="shared" si="224"/>
        <v>-0.22017170273773626</v>
      </c>
      <c r="N715" s="1">
        <f t="shared" si="225"/>
        <v>-4.7938296014242321E-2</v>
      </c>
      <c r="O715" s="1">
        <f t="shared" si="226"/>
        <v>6.7630370692767245</v>
      </c>
      <c r="P715" s="1">
        <f t="shared" si="227"/>
        <v>2.2653722826498555E-2</v>
      </c>
      <c r="Q715" s="1">
        <f t="shared" si="233"/>
        <v>5.282077117937563E-3</v>
      </c>
      <c r="R715" s="1">
        <f t="shared" si="234"/>
        <v>-1.3724096530664073E-2</v>
      </c>
      <c r="S715" s="1">
        <f t="shared" si="235"/>
        <v>-0.35693779107446971</v>
      </c>
      <c r="T715" s="1">
        <f t="shared" si="236"/>
        <v>-2.180835698999346</v>
      </c>
      <c r="U715" s="1">
        <f t="shared" si="237"/>
        <v>-2.1780834391232293</v>
      </c>
      <c r="V715" s="1">
        <f t="shared" si="238"/>
        <v>3.0545964698954368E-2</v>
      </c>
      <c r="Y715" s="20">
        <f>+$Z$20*SIGN(SOI!A714)*(ABS(SOI!A714))^$Y$2</f>
        <v>-0.18973658391405196</v>
      </c>
      <c r="Z715" s="20">
        <f t="shared" si="241"/>
        <v>0.11086804834019577</v>
      </c>
      <c r="AA715" s="19">
        <f>+SIN((AVERAGE(H711:H722)+AVERAGE(H715:H718)/4)*($AA$19+AA714*$AA$18*AVERAGE(G711:G722))*$Y$20+$AA$17) - SIN($AA$17)</f>
        <v>-0.21763643035132824</v>
      </c>
      <c r="AB715" s="19">
        <f>+SIN((AVERAGE(H711:H722)+AVERAGE(H715:H718)*$AB$1)*($AA$19+AB714*$AA$18*AVERAGE(G711:G722))*$Y$20+$AA$17) - SIN($AA$17)+$AB$2</f>
        <v>-0.19235284251935486</v>
      </c>
      <c r="AC715">
        <f t="shared" si="240"/>
        <v>0.4157999999999954</v>
      </c>
      <c r="AD715">
        <f t="shared" si="239"/>
        <v>0.32850447869152399</v>
      </c>
      <c r="AE715">
        <v>1</v>
      </c>
    </row>
    <row r="716" spans="1:31" x14ac:dyDescent="0.25">
      <c r="A716">
        <v>57.833333333333883</v>
      </c>
      <c r="B716" s="2">
        <v>1937.8333333332807</v>
      </c>
      <c r="C716">
        <f>+D716+($D$2+E716+F716)*SOI!A715*IF(B716&gt;$C$18, IF(B716&lt;$C$19,-1,1),1)</f>
        <v>7.4612274269060084</v>
      </c>
      <c r="D716">
        <f>+$D$3*((1-$D$5)*SOI!D715+$D$5*SOI!D714) +   $D$4*((1-$D$5)*SOI!E715+$D$5*SOI!E714)</f>
        <v>0</v>
      </c>
      <c r="E716">
        <f t="shared" si="221"/>
        <v>36.513169613107962</v>
      </c>
      <c r="F716">
        <f t="shared" si="228"/>
        <v>-0.98351519926982611</v>
      </c>
      <c r="G716">
        <f t="shared" si="229"/>
        <v>35.529654413838138</v>
      </c>
      <c r="H716" s="21">
        <f t="shared" si="230"/>
        <v>-2.1812694696731061</v>
      </c>
      <c r="I716" s="37">
        <f t="shared" si="222"/>
        <v>29.98121239985414</v>
      </c>
      <c r="J716" s="1">
        <f t="shared" si="231"/>
        <v>97.500492923909874</v>
      </c>
      <c r="K716" s="1">
        <f t="shared" si="232"/>
        <v>54.203129587163531</v>
      </c>
      <c r="L716" s="1">
        <f t="shared" si="223"/>
        <v>-0.12752515628440997</v>
      </c>
      <c r="M716" s="1">
        <f t="shared" si="224"/>
        <v>-22.843728872288544</v>
      </c>
      <c r="N716" s="1">
        <f t="shared" si="225"/>
        <v>-0.88565479783159151</v>
      </c>
      <c r="O716" s="1">
        <f t="shared" si="226"/>
        <v>22.359692018708383</v>
      </c>
      <c r="P716" s="1">
        <f t="shared" si="227"/>
        <v>0.51093045791902814</v>
      </c>
      <c r="Q716" s="1">
        <f t="shared" si="233"/>
        <v>10.124932120124722</v>
      </c>
      <c r="R716" s="1">
        <f t="shared" si="234"/>
        <v>-90.652103596112354</v>
      </c>
      <c r="S716" s="1">
        <f t="shared" si="235"/>
        <v>-22.723810460644341</v>
      </c>
      <c r="T716" s="1">
        <f t="shared" si="236"/>
        <v>-29.959827545366068</v>
      </c>
      <c r="U716" s="1">
        <f t="shared" si="237"/>
        <v>-169.27914738727952</v>
      </c>
      <c r="V716" s="1">
        <f t="shared" si="238"/>
        <v>12.727934824471864</v>
      </c>
      <c r="Y716" s="20">
        <f>+$Z$20*SIGN(SOI!A715)*(ABS(SOI!A715))^$Y$2</f>
        <v>0.27495446734886958</v>
      </c>
      <c r="Z716" s="20">
        <f t="shared" si="241"/>
        <v>0.12221425173149002</v>
      </c>
      <c r="AA716" s="19">
        <f>+SIN((AVERAGE(H712:H723)+AVERAGE(H716:H719)/4)*($AA$19+AA715*$AA$18*AVERAGE(G712:G723))*$Y$20+$AA$17) - SIN($AA$17)</f>
        <v>-0.25490624321071337</v>
      </c>
      <c r="AB716" s="19">
        <f>+SIN((AVERAGE(H712:H723)+AVERAGE(H716:H719)*$AB$1)*($AA$19+AB715*$AA$18*AVERAGE(G712:G723))*$Y$20+$AA$17) - SIN($AA$17)+$AB$2</f>
        <v>-0.20448556224524145</v>
      </c>
      <c r="AC716">
        <f t="shared" si="240"/>
        <v>0.41639999999999538</v>
      </c>
      <c r="AD716">
        <f t="shared" si="239"/>
        <v>0.3771204949422034</v>
      </c>
      <c r="AE716">
        <v>1</v>
      </c>
    </row>
    <row r="717" spans="1:31" x14ac:dyDescent="0.25">
      <c r="A717">
        <v>57.916666666667219</v>
      </c>
      <c r="B717" s="2">
        <v>1937.916666666614</v>
      </c>
      <c r="C717">
        <f>+D717+($D$2+E717+F717)*SOI!A716*IF(B717&gt;$C$18, IF(B717&lt;$C$19,-1,1),1)</f>
        <v>-101.79295842211687</v>
      </c>
      <c r="D717">
        <f>+$D$3*((1-$D$5)*SOI!D716+$D$5*SOI!D715) +   $D$4*((1-$D$5)*SOI!E716+$D$5*SOI!E715)</f>
        <v>0</v>
      </c>
      <c r="E717">
        <f t="shared" si="221"/>
        <v>-462.47332540654122</v>
      </c>
      <c r="F717">
        <f t="shared" si="228"/>
        <v>-0.22194014853545008</v>
      </c>
      <c r="G717">
        <f t="shared" si="229"/>
        <v>-462.69526555507667</v>
      </c>
      <c r="H717" s="21">
        <f t="shared" si="230"/>
        <v>4.734138349150592E-2</v>
      </c>
      <c r="I717" s="37">
        <f t="shared" si="222"/>
        <v>12.247058378275822</v>
      </c>
      <c r="J717" s="1">
        <f t="shared" si="231"/>
        <v>18.058135523275425</v>
      </c>
      <c r="K717" s="1">
        <f t="shared" si="232"/>
        <v>-0.57431154312225541</v>
      </c>
      <c r="L717" s="1">
        <f t="shared" si="223"/>
        <v>-1.9692560342024358E-2</v>
      </c>
      <c r="M717" s="1">
        <f t="shared" si="224"/>
        <v>-10.357393987411303</v>
      </c>
      <c r="N717" s="1">
        <f t="shared" si="225"/>
        <v>0.17914857981802498</v>
      </c>
      <c r="O717" s="1">
        <f t="shared" si="226"/>
        <v>-20.355563882286727</v>
      </c>
      <c r="P717" s="1">
        <f t="shared" si="227"/>
        <v>3.850891964929392E-2</v>
      </c>
      <c r="Q717" s="1">
        <f t="shared" si="233"/>
        <v>-0.92859108556074899</v>
      </c>
      <c r="R717" s="1">
        <f t="shared" si="234"/>
        <v>3.3961969930771523</v>
      </c>
      <c r="S717" s="1">
        <f t="shared" si="235"/>
        <v>1.8776413681092188</v>
      </c>
      <c r="T717" s="1">
        <f t="shared" si="236"/>
        <v>4.2117535429193591</v>
      </c>
      <c r="U717" s="1">
        <f t="shared" si="237"/>
        <v>-5.2117743211956276</v>
      </c>
      <c r="V717" s="1">
        <f t="shared" si="238"/>
        <v>-0.19404675063031743</v>
      </c>
      <c r="Y717" s="20">
        <f>+$Z$20*SIGN(SOI!A716)*(ABS(SOI!A716))^$Y$2</f>
        <v>0.28142487175965242</v>
      </c>
      <c r="Z717" s="20">
        <f t="shared" si="241"/>
        <v>9.380829058655081E-2</v>
      </c>
      <c r="AA717" s="19">
        <f>+SIN((AVERAGE(H713:H724)+AVERAGE(H717:H720)/4)*($AA$19+AA716*$AA$18*AVERAGE(G713:G724))*$Y$20+$AA$17) - SIN($AA$17)</f>
        <v>-0.42053239249175101</v>
      </c>
      <c r="AB717" s="19">
        <f>+SIN((AVERAGE(H713:H724)+AVERAGE(H717:H720)*$AB$1)*($AA$19+AB716*$AA$18*AVERAGE(G713:G724))*$Y$20+$AA$17) - SIN($AA$17)+$AB$2</f>
        <v>-0.18809192508330394</v>
      </c>
      <c r="AC717">
        <f t="shared" si="240"/>
        <v>0.41699999999999537</v>
      </c>
      <c r="AD717">
        <f t="shared" si="239"/>
        <v>0.51434068307830183</v>
      </c>
      <c r="AE717">
        <v>1</v>
      </c>
    </row>
    <row r="718" spans="1:31" x14ac:dyDescent="0.25">
      <c r="A718">
        <v>58.000000000000554</v>
      </c>
      <c r="B718" s="2">
        <v>1937.9999999999472</v>
      </c>
      <c r="C718">
        <f>+D718+($D$2+E718+F718)*SOI!A717*IF(B718&gt;$C$18, IF(B718&lt;$C$19,-1,1),1)</f>
        <v>-0.19879262745655504</v>
      </c>
      <c r="D718">
        <f>+$D$3*((1-$D$5)*SOI!D717+$D$5*SOI!D716) +   $D$4*((1-$D$5)*SOI!E717+$D$5*SOI!E716)</f>
        <v>0</v>
      </c>
      <c r="E718">
        <f t="shared" si="221"/>
        <v>-3.5032228190619747</v>
      </c>
      <c r="F718">
        <f t="shared" si="228"/>
        <v>4.4498543783789035</v>
      </c>
      <c r="G718">
        <f t="shared" si="229"/>
        <v>0.94663155931692877</v>
      </c>
      <c r="H718" s="21">
        <f t="shared" si="230"/>
        <v>2.1688071845557291</v>
      </c>
      <c r="I718" s="37">
        <f t="shared" si="222"/>
        <v>1.0407611766422933</v>
      </c>
      <c r="J718" s="1">
        <f t="shared" si="231"/>
        <v>-18.887403744435346</v>
      </c>
      <c r="K718" s="1">
        <f t="shared" si="232"/>
        <v>0.53992169462787654</v>
      </c>
      <c r="L718" s="1">
        <f t="shared" si="223"/>
        <v>2.2296016079731529</v>
      </c>
      <c r="M718" s="1">
        <f t="shared" si="224"/>
        <v>127.47662517890498</v>
      </c>
      <c r="N718" s="1">
        <f t="shared" si="225"/>
        <v>-0.25577378030592013</v>
      </c>
      <c r="O718" s="1">
        <f t="shared" si="226"/>
        <v>0.31531310381431693</v>
      </c>
      <c r="P718" s="1">
        <f t="shared" si="227"/>
        <v>-2.0642419601581339E-2</v>
      </c>
      <c r="Q718" s="1">
        <f t="shared" si="233"/>
        <v>-16.317259615575697</v>
      </c>
      <c r="R718" s="1">
        <f t="shared" si="234"/>
        <v>5.0714819234175534</v>
      </c>
      <c r="S718" s="1">
        <f t="shared" si="235"/>
        <v>-0.22781094896028009</v>
      </c>
      <c r="T718" s="1">
        <f t="shared" si="236"/>
        <v>7.3866397009181322</v>
      </c>
      <c r="U718" s="1">
        <f t="shared" si="237"/>
        <v>0.23741281862056288</v>
      </c>
      <c r="V718" s="1">
        <f t="shared" si="238"/>
        <v>-0.14850746825361066</v>
      </c>
      <c r="Y718" s="20">
        <f>+$Z$20*SIGN(SOI!A717)*(ABS(SOI!A717))^$Y$2</f>
        <v>-0.27495446734886958</v>
      </c>
      <c r="Z718" s="20">
        <f t="shared" si="241"/>
        <v>9.8073407512232438E-2</v>
      </c>
      <c r="AA718" s="19">
        <f>+SIN((AVERAGE(H714:H725)+AVERAGE(H718:H721)/4)*($AA$19+AA717*$AA$18*AVERAGE(G714:G725))*$Y$20+$AA$17) - SIN($AA$17)</f>
        <v>-0.39087302934128854</v>
      </c>
      <c r="AB718" s="19">
        <f>+SIN((AVERAGE(H714:H725)+AVERAGE(H718:H721)*$AB$1)*($AA$19+AB717*$AA$18*AVERAGE(G714:G725))*$Y$20+$AA$17) - SIN($AA$17)+$AB$2</f>
        <v>-0.18221004579176334</v>
      </c>
      <c r="AC718">
        <f t="shared" si="240"/>
        <v>0.41759999999999536</v>
      </c>
      <c r="AD718">
        <f t="shared" si="239"/>
        <v>0.48894643685352096</v>
      </c>
      <c r="AE718">
        <v>1</v>
      </c>
    </row>
    <row r="719" spans="1:31" x14ac:dyDescent="0.25">
      <c r="A719">
        <v>58.08333333333389</v>
      </c>
      <c r="B719" s="2">
        <v>1938.0833333332805</v>
      </c>
      <c r="C719">
        <f>+D719+($D$2+E719+F719)*SOI!A718*IF(B719&gt;$C$18, IF(B719&lt;$C$19,-1,1),1)</f>
        <v>6.4918974289455287</v>
      </c>
      <c r="D719">
        <f>+$D$3*((1-$D$5)*SOI!D718+$D$5*SOI!D717) +   $D$4*((1-$D$5)*SOI!E718+$D$5*SOI!E717)</f>
        <v>0</v>
      </c>
      <c r="E719">
        <f t="shared" si="221"/>
        <v>27.992604635660044</v>
      </c>
      <c r="F719">
        <f t="shared" si="228"/>
        <v>0.23303635975529685</v>
      </c>
      <c r="G719">
        <f t="shared" si="229"/>
        <v>28.22564099541534</v>
      </c>
      <c r="H719" s="21">
        <f t="shared" si="230"/>
        <v>0.80637591858855573</v>
      </c>
      <c r="I719" s="37">
        <f t="shared" si="222"/>
        <v>-35.299078579408103</v>
      </c>
      <c r="J719" s="1">
        <f t="shared" si="231"/>
        <v>14.981657260212154</v>
      </c>
      <c r="K719" s="1">
        <f t="shared" si="232"/>
        <v>4.9485883862458548</v>
      </c>
      <c r="L719" s="1">
        <f t="shared" si="223"/>
        <v>0.15667890818383029</v>
      </c>
      <c r="M719" s="1">
        <f t="shared" si="224"/>
        <v>2.9813012701921178</v>
      </c>
      <c r="N719" s="1">
        <f t="shared" si="225"/>
        <v>-0.12354176253619951</v>
      </c>
      <c r="O719" s="1">
        <f t="shared" si="226"/>
        <v>24.471143559291935</v>
      </c>
      <c r="P719" s="1">
        <f t="shared" si="227"/>
        <v>-3.4690906007593267E-2</v>
      </c>
      <c r="Q719" s="1">
        <f t="shared" si="233"/>
        <v>-0.18432332743993934</v>
      </c>
      <c r="R719" s="1">
        <f t="shared" si="234"/>
        <v>-1.9430333095447463</v>
      </c>
      <c r="S719" s="1">
        <f t="shared" si="235"/>
        <v>3.7320259029262917</v>
      </c>
      <c r="T719" s="1">
        <f t="shared" si="236"/>
        <v>40.28491287510824</v>
      </c>
      <c r="U719" s="1">
        <f t="shared" si="237"/>
        <v>-13.53229604356379</v>
      </c>
      <c r="V719" s="1">
        <f t="shared" si="238"/>
        <v>-0.12054830423226305</v>
      </c>
      <c r="Y719" s="20">
        <f>+$Z$20*SIGN(SOI!A718)*(ABS(SOI!A718))^$Y$2</f>
        <v>0.28774981812591449</v>
      </c>
      <c r="Z719" s="20">
        <f t="shared" si="241"/>
        <v>-4.4724654049393575E-2</v>
      </c>
      <c r="AA719" s="19">
        <f>+SIN((AVERAGE(H715:H726)+AVERAGE(H719:H722)/4)*($AA$19+AA718*$AA$18*AVERAGE(G715:G726))*$Y$20+$AA$17) - SIN($AA$17)</f>
        <v>-0.33081584312167223</v>
      </c>
      <c r="AB719" s="19">
        <f>+SIN((AVERAGE(H715:H726)+AVERAGE(H719:H722)*$AB$1)*($AA$19+AB718*$AA$18*AVERAGE(G715:G726))*$Y$20+$AA$17) - SIN($AA$17)+$AB$2</f>
        <v>-0.18766974780940576</v>
      </c>
      <c r="AC719">
        <f t="shared" si="240"/>
        <v>0.41819999999999535</v>
      </c>
      <c r="AD719">
        <f t="shared" si="239"/>
        <v>0.28609118907227865</v>
      </c>
      <c r="AE719">
        <v>1</v>
      </c>
    </row>
    <row r="720" spans="1:31" x14ac:dyDescent="0.25">
      <c r="A720">
        <v>58.166666666667226</v>
      </c>
      <c r="B720" s="2">
        <v>1938.1666666666138</v>
      </c>
      <c r="C720">
        <f>+D720+($D$2+E720+F720)*SOI!A719*IF(B720&gt;$C$18, IF(B720&lt;$C$19,-1,1),1)</f>
        <v>-0.2187380527735347</v>
      </c>
      <c r="D720">
        <f>+$D$3*((1-$D$5)*SOI!D719+$D$5*SOI!D718) +   $D$4*((1-$D$5)*SOI!E719+$D$5*SOI!E718)</f>
        <v>0</v>
      </c>
      <c r="E720">
        <f t="shared" si="221"/>
        <v>4.8302712600576143</v>
      </c>
      <c r="F720">
        <f t="shared" si="228"/>
        <v>-1.1846370471653693</v>
      </c>
      <c r="G720">
        <f t="shared" si="229"/>
        <v>3.645634212892245</v>
      </c>
      <c r="H720" s="21">
        <f t="shared" si="230"/>
        <v>0.8527837176479538</v>
      </c>
      <c r="I720" s="37">
        <f t="shared" si="222"/>
        <v>-4.110193372771124</v>
      </c>
      <c r="J720" s="1">
        <f t="shared" si="231"/>
        <v>6.1459801990013521</v>
      </c>
      <c r="K720" s="1">
        <f t="shared" si="232"/>
        <v>16.867671821405761</v>
      </c>
      <c r="L720" s="1">
        <f t="shared" si="223"/>
        <v>-0.26988173154789263</v>
      </c>
      <c r="M720" s="1">
        <f t="shared" si="224"/>
        <v>10.503602523451352</v>
      </c>
      <c r="N720" s="1">
        <f t="shared" si="225"/>
        <v>1.0448719617762694</v>
      </c>
      <c r="O720" s="1">
        <f t="shared" si="226"/>
        <v>3.0263514763523864</v>
      </c>
      <c r="P720" s="1">
        <f t="shared" si="227"/>
        <v>0.55508744162003198</v>
      </c>
      <c r="Q720" s="1">
        <f t="shared" si="233"/>
        <v>5.4923979696362686</v>
      </c>
      <c r="R720" s="1">
        <f t="shared" si="234"/>
        <v>6.74156657356931</v>
      </c>
      <c r="S720" s="1">
        <f t="shared" si="235"/>
        <v>-3.675300193414913</v>
      </c>
      <c r="T720" s="1">
        <f t="shared" si="236"/>
        <v>-8.5816437224478559</v>
      </c>
      <c r="U720" s="1">
        <f t="shared" si="237"/>
        <v>25.212513017427401</v>
      </c>
      <c r="V720" s="1">
        <f t="shared" si="238"/>
        <v>-16.313838081660656</v>
      </c>
      <c r="Y720" s="20">
        <f>+$Z$20*SIGN(SOI!A719)*(ABS(SOI!A719))^$Y$2</f>
        <v>-0.14696931292522564</v>
      </c>
      <c r="Z720" s="20">
        <f t="shared" si="241"/>
        <v>0.10692681003439757</v>
      </c>
      <c r="AA720" s="19">
        <f>+SIN((AVERAGE(H716:H727)+AVERAGE(H720:H723)/4)*($AA$19+AA719*$AA$18*AVERAGE(G716:G727))*$Y$20+$AA$17) - SIN($AA$17)</f>
        <v>-0.2868099186097387</v>
      </c>
      <c r="AB720" s="19">
        <f>+SIN((AVERAGE(H716:H727)+AVERAGE(H720:H723)*$AB$1)*($AA$19+AB719*$AA$18*AVERAGE(G716:G727))*$Y$20+$AA$17) - SIN($AA$17)+$AB$2</f>
        <v>-0.17361771367482698</v>
      </c>
      <c r="AC720">
        <f t="shared" si="240"/>
        <v>0.41879999999999534</v>
      </c>
      <c r="AD720">
        <f t="shared" si="239"/>
        <v>0.39373672864413628</v>
      </c>
      <c r="AE720">
        <v>1</v>
      </c>
    </row>
    <row r="721" spans="1:31" x14ac:dyDescent="0.25">
      <c r="A721">
        <v>58.250000000000561</v>
      </c>
      <c r="B721" s="2">
        <v>1938.249999999947</v>
      </c>
      <c r="C721">
        <f>+D721+($D$2+E721+F721)*SOI!A720*IF(B721&gt;$C$18, IF(B721&lt;$C$19,-1,1),1)</f>
        <v>1.4676581851577957</v>
      </c>
      <c r="D721">
        <f>+$D$3*((1-$D$5)*SOI!D720+$D$5*SOI!D719) +   $D$4*((1-$D$5)*SOI!E720+$D$5*SOI!E719)</f>
        <v>0</v>
      </c>
      <c r="E721">
        <f t="shared" si="221"/>
        <v>16.259671278027966</v>
      </c>
      <c r="F721">
        <f t="shared" si="228"/>
        <v>4.7641890391985076E-2</v>
      </c>
      <c r="G721">
        <f t="shared" si="229"/>
        <v>16.307313168419952</v>
      </c>
      <c r="H721" s="21">
        <f t="shared" si="230"/>
        <v>-3.8708672868598082E-2</v>
      </c>
      <c r="I721" s="37">
        <f t="shared" si="222"/>
        <v>-2.9060293636948842</v>
      </c>
      <c r="J721" s="1">
        <f t="shared" si="231"/>
        <v>-0.55907325558256615</v>
      </c>
      <c r="K721" s="1">
        <f t="shared" si="232"/>
        <v>1.6173208595476572E-3</v>
      </c>
      <c r="L721" s="1">
        <f t="shared" si="223"/>
        <v>5.6211613492715049E-4</v>
      </c>
      <c r="M721" s="1">
        <f t="shared" si="224"/>
        <v>-1.351381894059394</v>
      </c>
      <c r="N721" s="1">
        <f t="shared" si="225"/>
        <v>-1.97304569103866E-2</v>
      </c>
      <c r="O721" s="1">
        <f t="shared" si="226"/>
        <v>3.5393579889329629</v>
      </c>
      <c r="P721" s="1">
        <f t="shared" si="227"/>
        <v>-2.1849663700515352E-2</v>
      </c>
      <c r="Q721" s="1">
        <f t="shared" si="233"/>
        <v>1.3343688102988475E-2</v>
      </c>
      <c r="R721" s="1">
        <f t="shared" si="234"/>
        <v>1.1580103883711418E-2</v>
      </c>
      <c r="S721" s="1">
        <f t="shared" si="235"/>
        <v>4.9068708592855205E-2</v>
      </c>
      <c r="T721" s="1">
        <f t="shared" si="236"/>
        <v>2.0903940976700796E-2</v>
      </c>
      <c r="U721" s="1">
        <f t="shared" si="237"/>
        <v>-0.70167698848781945</v>
      </c>
      <c r="V721" s="1">
        <f t="shared" si="238"/>
        <v>-1.2125888478031369E-2</v>
      </c>
      <c r="Y721" s="20">
        <f>+$Z$20*SIGN(SOI!A720)*(ABS(SOI!A720))^$Y$2</f>
        <v>0.17999992490250386</v>
      </c>
      <c r="Z721" s="20">
        <f t="shared" si="241"/>
        <v>-0.10388102686882401</v>
      </c>
      <c r="AA721" s="19">
        <f>+SIN((AVERAGE(H717:H728)+AVERAGE(H721:H724)/4)*($AA$19+AA720*$AA$18*AVERAGE(G717:G728))*$Y$20+$AA$17) - SIN($AA$17)</f>
        <v>-1.0592896180272657</v>
      </c>
      <c r="AB721" s="19">
        <f>+SIN((AVERAGE(H717:H728)+AVERAGE(H721:H724)*$AB$1)*($AA$19+AB720*$AA$18*AVERAGE(G717:G728))*$Y$20+$AA$17) - SIN($AA$17)+$AB$2</f>
        <v>-1.053979878560144</v>
      </c>
      <c r="AC721">
        <f t="shared" si="240"/>
        <v>0.41939999999999533</v>
      </c>
      <c r="AD721">
        <f t="shared" si="239"/>
        <v>0.95540859115844168</v>
      </c>
      <c r="AE721">
        <v>1</v>
      </c>
    </row>
    <row r="722" spans="1:31" x14ac:dyDescent="0.25">
      <c r="A722">
        <v>58.333333333333897</v>
      </c>
      <c r="B722" s="2">
        <v>1938.3333333332803</v>
      </c>
      <c r="C722">
        <f>+D722+($D$2+E722+F722)*SOI!A721*IF(B722&gt;$C$18, IF(B722&lt;$C$19,-1,1),1)</f>
        <v>1.0522507486909458</v>
      </c>
      <c r="D722">
        <f>+$D$3*((1-$D$5)*SOI!D721+$D$5*SOI!D720) +   $D$4*((1-$D$5)*SOI!E721+$D$5*SOI!E720)</f>
        <v>0</v>
      </c>
      <c r="E722">
        <f t="shared" si="221"/>
        <v>-2.0891291752811121</v>
      </c>
      <c r="F722">
        <f t="shared" si="228"/>
        <v>-1.0995094571156929</v>
      </c>
      <c r="G722">
        <f t="shared" si="229"/>
        <v>-3.1886386323968052</v>
      </c>
      <c r="H722" s="21">
        <f t="shared" si="230"/>
        <v>1.0555734704112134</v>
      </c>
      <c r="I722" s="37">
        <f t="shared" si="222"/>
        <v>-1.8951839404666944</v>
      </c>
      <c r="J722" s="1">
        <f t="shared" si="231"/>
        <v>9.8380194011527013</v>
      </c>
      <c r="K722" s="1">
        <f t="shared" si="232"/>
        <v>-0.5054624151166982</v>
      </c>
      <c r="L722" s="1">
        <f t="shared" si="223"/>
        <v>-0.43660994812793702</v>
      </c>
      <c r="M722" s="1">
        <f t="shared" si="224"/>
        <v>36.464115536087803</v>
      </c>
      <c r="N722" s="1">
        <f t="shared" si="225"/>
        <v>0.20190231754844215</v>
      </c>
      <c r="O722" s="1">
        <f t="shared" si="226"/>
        <v>-0.16429924446301447</v>
      </c>
      <c r="P722" s="1">
        <f t="shared" si="227"/>
        <v>0.18939076006496516</v>
      </c>
      <c r="Q722" s="1">
        <f t="shared" si="233"/>
        <v>3.6844072786944388</v>
      </c>
      <c r="R722" s="1">
        <f t="shared" si="234"/>
        <v>2.0852377288867707</v>
      </c>
      <c r="S722" s="1">
        <f t="shared" si="235"/>
        <v>-0.32746143373749398</v>
      </c>
      <c r="T722" s="1">
        <f t="shared" si="236"/>
        <v>0.75371441365555814</v>
      </c>
      <c r="U722" s="1">
        <f t="shared" si="237"/>
        <v>3.9664559307863669</v>
      </c>
      <c r="V722" s="1">
        <f t="shared" si="238"/>
        <v>-1.0755528644045282</v>
      </c>
      <c r="Y722" s="20">
        <f>+$Z$20*SIGN(SOI!A721)*(ABS(SOI!A721))^$Y$2</f>
        <v>-0.34467369258375025</v>
      </c>
      <c r="Z722" s="20">
        <f t="shared" si="241"/>
        <v>-0.24250788213119889</v>
      </c>
      <c r="AA722" s="19">
        <f>+SIN((AVERAGE(H718:H729)+AVERAGE(H722:H725)/4)*($AA$19+AA721*$AA$18*AVERAGE(G718:G729))*$Y$20+$AA$17) - SIN($AA$17)</f>
        <v>-1.2701168454971627</v>
      </c>
      <c r="AB722" s="19">
        <f>+SIN((AVERAGE(H718:H729)+AVERAGE(H722:H725)*$AB$1)*($AA$19+AB721*$AA$18*AVERAGE(G718:G729))*$Y$20+$AA$17) - SIN($AA$17)+$AB$2</f>
        <v>-1.2825084893636016</v>
      </c>
      <c r="AC722">
        <f t="shared" si="240"/>
        <v>0.41999999999999532</v>
      </c>
      <c r="AD722">
        <f t="shared" si="239"/>
        <v>1.0276089633659637</v>
      </c>
      <c r="AE722">
        <v>1</v>
      </c>
    </row>
    <row r="723" spans="1:31" x14ac:dyDescent="0.25">
      <c r="A723">
        <v>58.416666666667233</v>
      </c>
      <c r="B723" s="2">
        <v>1938.4166666666135</v>
      </c>
      <c r="C723">
        <f>+D723+($D$2+E723+F723)*SOI!A722*IF(B723&gt;$C$18, IF(B723&lt;$C$19,-1,1),1)</f>
        <v>-4.8290114450307611</v>
      </c>
      <c r="D723">
        <f>+$D$3*((1-$D$5)*SOI!D722+$D$5*SOI!D721) +   $D$4*((1-$D$5)*SOI!E722+$D$5*SOI!E721)</f>
        <v>0</v>
      </c>
      <c r="E723">
        <f t="shared" si="221"/>
        <v>5.5135221540287542</v>
      </c>
      <c r="F723">
        <f t="shared" si="228"/>
        <v>-2.6009148311980534E-2</v>
      </c>
      <c r="G723">
        <f t="shared" si="229"/>
        <v>5.4875130057167736</v>
      </c>
      <c r="H723" s="21">
        <f t="shared" si="230"/>
        <v>0.19163581930769438</v>
      </c>
      <c r="I723" s="37">
        <f t="shared" si="222"/>
        <v>6.7455803451495129</v>
      </c>
      <c r="J723" s="1">
        <f t="shared" si="231"/>
        <v>-0.62045880192319003</v>
      </c>
      <c r="K723" s="1">
        <f t="shared" si="232"/>
        <v>8.0227046116317406E-5</v>
      </c>
      <c r="L723" s="1">
        <f t="shared" si="223"/>
        <v>-1.6531810019101523E-2</v>
      </c>
      <c r="M723" s="1">
        <f t="shared" si="224"/>
        <v>0.64610485917678651</v>
      </c>
      <c r="N723" s="1">
        <f t="shared" si="225"/>
        <v>-1.3922845343450074E-2</v>
      </c>
      <c r="O723" s="1">
        <f t="shared" si="226"/>
        <v>3.5331526762523233</v>
      </c>
      <c r="P723" s="1">
        <f t="shared" si="227"/>
        <v>3.6917909737517095E-5</v>
      </c>
      <c r="Q723" s="1">
        <f t="shared" si="233"/>
        <v>-4.5018565255203549E-3</v>
      </c>
      <c r="R723" s="1">
        <f t="shared" si="234"/>
        <v>9.0687523916014E-3</v>
      </c>
      <c r="S723" s="1">
        <f t="shared" si="235"/>
        <v>-8.0373856243686967E-2</v>
      </c>
      <c r="T723" s="1">
        <f t="shared" si="236"/>
        <v>-0.61370609711178414</v>
      </c>
      <c r="U723" s="1">
        <f t="shared" si="237"/>
        <v>-2.7520029935313474E-3</v>
      </c>
      <c r="V723" s="1">
        <f t="shared" si="238"/>
        <v>1.4457618905874076E-5</v>
      </c>
      <c r="Y723" s="20">
        <f>+$Z$20*SIGN(SOI!A722)*(ABS(SOI!A722))^$Y$2</f>
        <v>-0.56284987871235026</v>
      </c>
      <c r="Z723" s="20">
        <f t="shared" si="241"/>
        <v>-0.50049775513789241</v>
      </c>
      <c r="AA723" s="19">
        <f>+SIN((AVERAGE(H719:H730)+AVERAGE(H723:H726)/4)*($AA$19+AA722*$AA$18*AVERAGE(G719:G730))*$Y$20+$AA$17) - SIN($AA$17)</f>
        <v>-1.1814000979858104</v>
      </c>
      <c r="AB723" s="19">
        <f>+SIN((AVERAGE(H719:H730)+AVERAGE(H723:H726)*$AB$1)*($AA$19+AB722*$AA$18*AVERAGE(G719:G730))*$Y$20+$AA$17) - SIN($AA$17)+$AB$2</f>
        <v>-1.2207323232543528</v>
      </c>
      <c r="AC723">
        <f t="shared" si="240"/>
        <v>0.42059999999999531</v>
      </c>
      <c r="AD723">
        <f t="shared" si="239"/>
        <v>0.68090234284791795</v>
      </c>
      <c r="AE723">
        <v>1</v>
      </c>
    </row>
    <row r="724" spans="1:31" x14ac:dyDescent="0.25">
      <c r="A724">
        <v>58.500000000000568</v>
      </c>
      <c r="B724" s="2">
        <v>1938.4999999999468</v>
      </c>
      <c r="C724">
        <f>+D724+($D$2+E724+F724)*SOI!A723*IF(B724&gt;$C$18, IF(B724&lt;$C$19,-1,1),1)</f>
        <v>12.333699559978314</v>
      </c>
      <c r="D724">
        <f>+$D$3*((1-$D$5)*SOI!D723+$D$5*SOI!D722) +   $D$4*((1-$D$5)*SOI!E723+$D$5*SOI!E722)</f>
        <v>0</v>
      </c>
      <c r="E724">
        <f t="shared" si="221"/>
        <v>-12.468834602192089</v>
      </c>
      <c r="F724">
        <f t="shared" si="228"/>
        <v>-0.11657311207149657</v>
      </c>
      <c r="G724">
        <f t="shared" si="229"/>
        <v>-12.585407714263585</v>
      </c>
      <c r="H724" s="21">
        <f t="shared" si="230"/>
        <v>-0.27567122860385967</v>
      </c>
      <c r="I724" s="37">
        <f t="shared" si="222"/>
        <v>-13.673470225928686</v>
      </c>
      <c r="J724" s="1">
        <f t="shared" si="231"/>
        <v>1.8394376444470271</v>
      </c>
      <c r="K724" s="1">
        <f t="shared" si="232"/>
        <v>-0.47676735707879431</v>
      </c>
      <c r="L724" s="1">
        <f t="shared" si="223"/>
        <v>-4.0488458800302926E-2</v>
      </c>
      <c r="M724" s="1">
        <f t="shared" si="224"/>
        <v>0.94496494436214074</v>
      </c>
      <c r="N724" s="1">
        <f t="shared" si="225"/>
        <v>-8.3974625408242298E-2</v>
      </c>
      <c r="O724" s="1">
        <f t="shared" si="226"/>
        <v>-12.279101291697931</v>
      </c>
      <c r="P724" s="1">
        <f t="shared" si="227"/>
        <v>2.5775541470675324E-2</v>
      </c>
      <c r="Q724" s="1">
        <f t="shared" si="233"/>
        <v>-3.9712242932403927E-2</v>
      </c>
      <c r="R724" s="1">
        <f t="shared" si="234"/>
        <v>-0.16215850837537113</v>
      </c>
      <c r="S724" s="1">
        <f t="shared" si="235"/>
        <v>0.98263971273331718</v>
      </c>
      <c r="T724" s="1">
        <f t="shared" si="236"/>
        <v>5.2236666550227664</v>
      </c>
      <c r="U724" s="1">
        <f t="shared" si="237"/>
        <v>3.8947449737648134</v>
      </c>
      <c r="V724" s="1">
        <f t="shared" si="238"/>
        <v>6.08818082280045E-2</v>
      </c>
      <c r="Y724" s="20">
        <f>+$Z$20*SIGN(SOI!A723)*(ABS(SOI!A723))^$Y$2</f>
        <v>-0.59396969411757661</v>
      </c>
      <c r="Z724" s="20">
        <f t="shared" si="241"/>
        <v>-0.56560651770480586</v>
      </c>
      <c r="AA724" s="19">
        <f>+SIN((AVERAGE(H720:H731)+AVERAGE(H724:H727)/4)*($AA$19+AA723*$AA$18*AVERAGE(G720:G731))*$Y$20+$AA$17) - SIN($AA$17)</f>
        <v>-0.89493755083372362</v>
      </c>
      <c r="AB724" s="19">
        <f>+SIN((AVERAGE(H720:H731)+AVERAGE(H724:H727)*$AB$1)*($AA$19+AB723*$AA$18*AVERAGE(G720:G731))*$Y$20+$AA$17) - SIN($AA$17)+$AB$2</f>
        <v>-0.97287510281697931</v>
      </c>
      <c r="AC724">
        <f t="shared" si="240"/>
        <v>0.4211999999999953</v>
      </c>
      <c r="AD724">
        <f t="shared" si="239"/>
        <v>0.32933103312891776</v>
      </c>
      <c r="AE724">
        <v>1</v>
      </c>
    </row>
    <row r="725" spans="1:31" x14ac:dyDescent="0.25">
      <c r="A725">
        <v>58.583333333333904</v>
      </c>
      <c r="B725" s="2">
        <v>1938.5833333332801</v>
      </c>
      <c r="C725">
        <f>+D725+($D$2+E725+F725)*SOI!A724*IF(B725&gt;$C$18, IF(B725&lt;$C$19,-1,1),1)</f>
        <v>2.9376106810108671</v>
      </c>
      <c r="D725">
        <f>+$D$3*((1-$D$5)*SOI!D724+$D$5*SOI!D723) +   $D$4*((1-$D$5)*SOI!E724+$D$5*SOI!E723)</f>
        <v>0</v>
      </c>
      <c r="E725">
        <f t="shared" si="221"/>
        <v>-3.6480552385010796</v>
      </c>
      <c r="F725">
        <f t="shared" si="228"/>
        <v>2.1375385401243951E-2</v>
      </c>
      <c r="G725">
        <f t="shared" si="229"/>
        <v>-3.6266798530998354</v>
      </c>
      <c r="H725" s="21">
        <f t="shared" si="230"/>
        <v>-5.8588414188261967E-2</v>
      </c>
      <c r="I725" s="37">
        <f t="shared" si="222"/>
        <v>-1.3770665158187918</v>
      </c>
      <c r="J725" s="1">
        <f t="shared" si="231"/>
        <v>5.4159506521456798E-2</v>
      </c>
      <c r="K725" s="1">
        <f t="shared" si="232"/>
        <v>-1.3560104900255509E-5</v>
      </c>
      <c r="L725" s="1">
        <f t="shared" si="223"/>
        <v>1.9151703125077289E-5</v>
      </c>
      <c r="M725" s="1">
        <f t="shared" si="224"/>
        <v>0.27626709249520698</v>
      </c>
      <c r="N725" s="1">
        <f t="shared" si="225"/>
        <v>2.1167022208701203E-2</v>
      </c>
      <c r="O725" s="1">
        <f t="shared" si="226"/>
        <v>-1.7088125928437947</v>
      </c>
      <c r="P725" s="1">
        <f t="shared" si="227"/>
        <v>-1.1136797536851298E-2</v>
      </c>
      <c r="Q725" s="1">
        <f t="shared" si="233"/>
        <v>2.9265069929864471E-3</v>
      </c>
      <c r="R725" s="1">
        <f t="shared" si="234"/>
        <v>1.2034860469406429E-3</v>
      </c>
      <c r="S725" s="1">
        <f t="shared" si="235"/>
        <v>-2.4944923196394211E-2</v>
      </c>
      <c r="T725" s="1">
        <f t="shared" si="236"/>
        <v>-3.438582624016294E-4</v>
      </c>
      <c r="U725" s="1">
        <f t="shared" si="237"/>
        <v>-0.16947581129416214</v>
      </c>
      <c r="V725" s="1">
        <f t="shared" si="238"/>
        <v>6.6305836757805112E-3</v>
      </c>
      <c r="Y725" s="20">
        <f>+$Z$20*SIGN(SOI!A724)*(ABS(SOI!A724))^$Y$2</f>
        <v>-0.53999998028449048</v>
      </c>
      <c r="Z725" s="20">
        <f t="shared" si="241"/>
        <v>-0.48381992056826384</v>
      </c>
      <c r="AA725" s="19">
        <f>+SIN((AVERAGE(H721:H732)+AVERAGE(H725:H728)/4)*($AA$19+AA724*$AA$18*AVERAGE(G721:G732))*$Y$20+$AA$17) - SIN($AA$17)</f>
        <v>-1.2854512028882419</v>
      </c>
      <c r="AB725" s="19">
        <f>+SIN((AVERAGE(H721:H732)+AVERAGE(H725:H728)*$AB$1)*($AA$19+AB724*$AA$18*AVERAGE(G721:G732))*$Y$20+$AA$17) - SIN($AA$17)+$AB$2</f>
        <v>-1.053560243024255</v>
      </c>
      <c r="AC725">
        <f t="shared" si="240"/>
        <v>0.42179999999999529</v>
      </c>
      <c r="AD725">
        <f t="shared" si="239"/>
        <v>0.80163128231997804</v>
      </c>
      <c r="AE725">
        <v>1</v>
      </c>
    </row>
    <row r="726" spans="1:31" x14ac:dyDescent="0.25">
      <c r="A726">
        <v>58.66666666666724</v>
      </c>
      <c r="B726" s="2">
        <v>1938.6666666666133</v>
      </c>
      <c r="C726">
        <f>+D726+($D$2+E726+F726)*SOI!A725*IF(B726&gt;$C$18, IF(B726&lt;$C$19,-1,1),1)</f>
        <v>6.8844387467252144</v>
      </c>
      <c r="D726">
        <f>+$D$3*((1-$D$5)*SOI!D725+$D$5*SOI!D724) +   $D$4*((1-$D$5)*SOI!E725+$D$5*SOI!E724)</f>
        <v>0</v>
      </c>
      <c r="E726">
        <f t="shared" ref="E726:E789" si="242">$E$3*COS(2*PI()*(A726+$E$2)/$H$3)+$E$4*COS(2*PI()*(A726+$E$2)/$H$4)+$E$5*COS(2*PI()*(A726+$E$2)/$H$5)+$E$6*COS(2*PI()/$H$6*(A726+$E$2))+$E$7*COS(2*PI()/$H$7*(A726+$E$2))+$E$8*COS(2*PI()/$H$8*(A726+$E$2))+$E$9*COS(2*PI()/$H$9*(A726+$E$2))+$E$10*COS(2*PI()/$H$10*(A726+$E$2))+$E$11*COS(2*PI()/$H$11*(A726+$E$2))+$E$12*COS(2*PI()/$H$12*(A726+$E$2))+$E$13*COS(2*PI()/$H$13*(A726+$E$2))+$E$14*COS(2*PI()/$H$14*(A726+$E$2))+$E$15*COS(2*PI()/$H$15*(A726+$E$2))+$E$16*COS(2*PI()/$H$16*(A726+$E$2))+$E$17*COS(2*PI()/$H$17*(A726+$E$2))</f>
        <v>-23.521661675542148</v>
      </c>
      <c r="F726">
        <f t="shared" si="228"/>
        <v>-1.0656195627621887</v>
      </c>
      <c r="G726">
        <f t="shared" si="229"/>
        <v>-24.587281238304335</v>
      </c>
      <c r="H726" s="21">
        <f t="shared" si="230"/>
        <v>-0.89356071790921721</v>
      </c>
      <c r="I726" s="37">
        <f t="shared" ref="I726:I789" si="243">+(I$3*$E726+I$5*$F726)*COS(2*PI()*$A726*$A$9+I$4)</f>
        <v>12.866260184407516</v>
      </c>
      <c r="J726" s="1">
        <f t="shared" si="231"/>
        <v>57.105515203306602</v>
      </c>
      <c r="K726" s="1">
        <f t="shared" si="232"/>
        <v>-0.30108995699215713</v>
      </c>
      <c r="L726" s="1">
        <f t="shared" ref="L726:L789" si="244">+(L$3*$E726+L$5*$F726)*COS(2*PI()*$A726*$A$9+L$4)^2</f>
        <v>-0.30724730937664135</v>
      </c>
      <c r="M726" s="1">
        <f t="shared" ref="M726:M789" si="245">+(M$3*$E726+M$5*$F726)*COS(2*PI()*$A726*$A$7+M$4)</f>
        <v>-31.177055875334169</v>
      </c>
      <c r="N726" s="1">
        <f t="shared" ref="N726:N789" si="246">+(N$3*$E726+N$5*$F726)*COS(2*PI()*$A726*$A$8+N$4)</f>
        <v>-0.42692687216129344</v>
      </c>
      <c r="O726" s="1">
        <f t="shared" ref="O726:O789" si="247">+(O$3*$E726+O$5*$F726)*COS(2*PI()*$A726*$A$8+O$4)^2</f>
        <v>-5.7733331465874324E-2</v>
      </c>
      <c r="P726" s="1">
        <f t="shared" ref="P726:P789" si="248">+(P$3*$E726+P$5*$F726)*COS(2*PI()*$A726*$A$7+P$4)^2</f>
        <v>0.4562266750515554</v>
      </c>
      <c r="Q726" s="1">
        <f t="shared" si="233"/>
        <v>6.661150353521788</v>
      </c>
      <c r="R726" s="1">
        <f t="shared" si="234"/>
        <v>-25.593998553644294</v>
      </c>
      <c r="S726" s="1">
        <f t="shared" si="235"/>
        <v>-4.7008166079818787</v>
      </c>
      <c r="T726" s="1">
        <f t="shared" si="236"/>
        <v>0.18637700764847945</v>
      </c>
      <c r="U726" s="1">
        <f t="shared" si="237"/>
        <v>-64.867249418185722</v>
      </c>
      <c r="V726" s="1">
        <f t="shared" si="238"/>
        <v>5.4785526057452314</v>
      </c>
      <c r="Y726" s="20">
        <f>+$Z$20*SIGN(SOI!A725)*(ABS(SOI!A725))^$Y$2</f>
        <v>-0.31749008730272443</v>
      </c>
      <c r="Z726" s="20">
        <f t="shared" si="241"/>
        <v>-0.45903509465260067</v>
      </c>
      <c r="AA726" s="19">
        <f>+SIN((AVERAGE(H722:H733)+AVERAGE(H726:H729)/4)*($AA$19+AA725*$AA$18*AVERAGE(G722:G733))*$Y$20+$AA$17) - SIN($AA$17)</f>
        <v>-1.2651797889425875</v>
      </c>
      <c r="AB726" s="19">
        <f>+SIN((AVERAGE(H722:H733)+AVERAGE(H726:H729)*$AB$1)*($AA$19+AB725*$AA$18*AVERAGE(G722:G733))*$Y$20+$AA$17) - SIN($AA$17)+$AB$2</f>
        <v>-1.0237552799557224</v>
      </c>
      <c r="AC726">
        <f t="shared" si="240"/>
        <v>0.42239999999999528</v>
      </c>
      <c r="AD726">
        <f t="shared" si="239"/>
        <v>0.80614469428998681</v>
      </c>
      <c r="AE726">
        <v>1</v>
      </c>
    </row>
    <row r="727" spans="1:31" x14ac:dyDescent="0.25">
      <c r="A727">
        <v>58.750000000000576</v>
      </c>
      <c r="B727" s="2">
        <v>1938.7499999999466</v>
      </c>
      <c r="C727">
        <f>+D727+($D$2+E727+F727)*SOI!A726*IF(B727&gt;$C$18, IF(B727&lt;$C$19,-1,1),1)</f>
        <v>4.9633626752634505</v>
      </c>
      <c r="D727">
        <f>+$D$3*((1-$D$5)*SOI!D726+$D$5*SOI!D725) +   $D$4*((1-$D$5)*SOI!E726+$D$5*SOI!E725)</f>
        <v>0</v>
      </c>
      <c r="E727">
        <f t="shared" si="242"/>
        <v>-6.5637125616487424</v>
      </c>
      <c r="F727">
        <f t="shared" ref="F727:F790" si="249">$F$3*COS(2*PI()*(B727+$F$2)/$G$3)+$F$4*COS(2*PI()*(B727+$F$2)/$G$4)+$F$5*COS(2*PI()*(B727+$F$2)/$G$5)+$F$6*COS(2*PI()/$G$6*(B727+$F$2))+$F$7*COS(2*PI()/$G$7*(B727+$F$2))+$F$8*COS(2*PI()/$G$8*(B727+$F$2))+$F$9*COS(2*PI()/$G$9*(B727+$F$2))+$F$10*COS(2*PI()/$G$10*(B727+$F$2))+$F$11*COS(2*PI()/$G$11*(B727+$F$2))+$F$12*COS(2*PI()/$G$12*(B727+$F$2))+$F$13*COS(2*PI()/$G$13*(B727+$F$2))+$F$14*COS(2*PI()/$G$14*(B727+$F$2))+$F$15*COS(2*PI()/$G$15*(B727+$F$2))</f>
        <v>-5.4104338702525068E-2</v>
      </c>
      <c r="G727">
        <f t="shared" ref="G727:G790" si="250">+E727+F727</f>
        <v>-6.6178169003512677</v>
      </c>
      <c r="H727" s="21">
        <f t="shared" ref="H727:H790" si="251">+$H$19*SUM(I727:V727)</f>
        <v>0.11773500828294786</v>
      </c>
      <c r="I727" s="37">
        <f t="shared" si="243"/>
        <v>7.6772322972322025</v>
      </c>
      <c r="J727" s="1">
        <f t="shared" ref="J727:J790" si="252">+(J$3)*I727*M727</f>
        <v>1.9830123445923522</v>
      </c>
      <c r="K727" s="1">
        <f t="shared" ref="K727:K790" si="253">+(K$3)*L727*P727*O727</f>
        <v>-1.9466655957198046E-2</v>
      </c>
      <c r="L727" s="1">
        <f t="shared" si="244"/>
        <v>-3.747092917368243E-2</v>
      </c>
      <c r="M727" s="1">
        <f t="shared" si="245"/>
        <v>-1.8143877828314594</v>
      </c>
      <c r="N727" s="1">
        <f t="shared" si="246"/>
        <v>9.2545844259252132E-3</v>
      </c>
      <c r="O727" s="1">
        <f t="shared" si="247"/>
        <v>-2.4943127174017068</v>
      </c>
      <c r="P727" s="1">
        <f t="shared" si="248"/>
        <v>5.5981573599813775E-3</v>
      </c>
      <c r="Q727" s="1">
        <f t="shared" ref="Q727:Q790" si="254">+(Q$3)*M727*N727</f>
        <v>-8.4032576248814807E-3</v>
      </c>
      <c r="R727" s="1">
        <f t="shared" ref="R727:R790" si="255">+(R$3)*I727*N727*M727</f>
        <v>1.9265883725376753E-2</v>
      </c>
      <c r="S727" s="1">
        <f t="shared" ref="S727:S790" si="256">+(S$3)*I727*N727</f>
        <v>6.0803571631480535E-2</v>
      </c>
      <c r="T727" s="1">
        <f t="shared" ref="T727:T790" si="257">+(T$3)*L727*O727</f>
        <v>0.98202601050824923</v>
      </c>
      <c r="U727" s="1">
        <f t="shared" ref="U727:U790" si="258">+(U$3)*P727*I727</f>
        <v>-0.47494384358116282</v>
      </c>
      <c r="V727" s="1">
        <f t="shared" ref="V727:V790" si="259">+(V$3)*P727*N727</f>
        <v>-1.457248758084107E-3</v>
      </c>
      <c r="Y727" s="20">
        <f>+$Z$20*SIGN(SOI!A726)*(ABS(SOI!A726))^$Y$2</f>
        <v>-0.51961521637058716</v>
      </c>
      <c r="Z727" s="20">
        <f t="shared" si="241"/>
        <v>-0.44874071904995977</v>
      </c>
      <c r="AA727" s="19">
        <f>+SIN((AVERAGE(H723:H734)+AVERAGE(H727:H730)/4)*($AA$19+AA726*$AA$18*AVERAGE(G723:G734))*$Y$20+$AA$17) - SIN($AA$17)</f>
        <v>-1.2889247044097052</v>
      </c>
      <c r="AB727" s="19">
        <f>+SIN((AVERAGE(H723:H734)+AVERAGE(H727:H730)*$AB$1)*($AA$19+AB726*$AA$18*AVERAGE(G723:G734))*$Y$20+$AA$17) - SIN($AA$17)+$AB$2</f>
        <v>-0.92921572315653878</v>
      </c>
      <c r="AC727">
        <f t="shared" si="240"/>
        <v>0.42299999999999527</v>
      </c>
      <c r="AD727">
        <f t="shared" si="239"/>
        <v>0.84018398535974548</v>
      </c>
      <c r="AE727">
        <v>1</v>
      </c>
    </row>
    <row r="728" spans="1:31" x14ac:dyDescent="0.25">
      <c r="A728">
        <v>58.833333333333911</v>
      </c>
      <c r="B728" s="2">
        <v>1938.8333333332798</v>
      </c>
      <c r="C728">
        <f>+D728+($D$2+E728+F728)*SOI!A727*IF(B728&gt;$C$18, IF(B728&lt;$C$19,-1,1),1)</f>
        <v>30.527670665402635</v>
      </c>
      <c r="D728">
        <f>+$D$3*((1-$D$5)*SOI!D727+$D$5*SOI!D726) +   $D$4*((1-$D$5)*SOI!E727+$D$5*SOI!E726)</f>
        <v>0</v>
      </c>
      <c r="E728">
        <f t="shared" si="242"/>
        <v>-41.416027391600082</v>
      </c>
      <c r="F728">
        <f t="shared" si="249"/>
        <v>-0.98351519923691044</v>
      </c>
      <c r="G728">
        <f t="shared" si="250"/>
        <v>-42.399542590836994</v>
      </c>
      <c r="H728" s="21">
        <f t="shared" si="251"/>
        <v>8.8129450607436741</v>
      </c>
      <c r="I728" s="37">
        <f t="shared" si="243"/>
        <v>49.412120716386937</v>
      </c>
      <c r="J728" s="1">
        <f t="shared" si="252"/>
        <v>158.40914177847154</v>
      </c>
      <c r="K728" s="1">
        <f t="shared" si="253"/>
        <v>-13.045121601401489</v>
      </c>
      <c r="L728" s="1">
        <f t="shared" si="244"/>
        <v>-0.44391879718947885</v>
      </c>
      <c r="M728" s="1">
        <f t="shared" si="245"/>
        <v>-22.519364169311299</v>
      </c>
      <c r="N728" s="1">
        <f t="shared" si="246"/>
        <v>0.66639877273913573</v>
      </c>
      <c r="O728" s="1">
        <f t="shared" si="247"/>
        <v>-40.314880229724707</v>
      </c>
      <c r="P728" s="1">
        <f t="shared" si="248"/>
        <v>1.9591980272869899E-2</v>
      </c>
      <c r="Q728" s="1">
        <f t="shared" si="254"/>
        <v>-7.5101905536916664</v>
      </c>
      <c r="R728" s="1">
        <f t="shared" si="255"/>
        <v>110.82073471323004</v>
      </c>
      <c r="S728" s="1">
        <f t="shared" si="256"/>
        <v>28.179622420972542</v>
      </c>
      <c r="T728" s="1">
        <f t="shared" si="257"/>
        <v>188.03839533344882</v>
      </c>
      <c r="U728" s="1">
        <f t="shared" si="258"/>
        <v>-10.698042218875667</v>
      </c>
      <c r="V728" s="1">
        <f t="shared" si="259"/>
        <v>-0.3672351081438846</v>
      </c>
      <c r="Y728" s="20">
        <f>+$Z$20*SIGN(SOI!A727)*(ABS(SOI!A727))^$Y$2</f>
        <v>-0.50911685347656788</v>
      </c>
      <c r="Z728" s="20">
        <f t="shared" si="241"/>
        <v>-0.52067457103512915</v>
      </c>
      <c r="AA728" s="19">
        <f>+SIN((AVERAGE(H724:H735)+AVERAGE(H728:H731)/4)*($AA$19+AA727*$AA$18*AVERAGE(G724:G735))*$Y$20+$AA$17) - SIN($AA$17)</f>
        <v>-1.2571376530089977</v>
      </c>
      <c r="AB728" s="19">
        <f>+SIN((AVERAGE(H724:H735)+AVERAGE(H728:H731)*$AB$1)*($AA$19+AB727*$AA$18*AVERAGE(G724:G735))*$Y$20+$AA$17) - SIN($AA$17)+$AB$2</f>
        <v>-0.88557649328439769</v>
      </c>
      <c r="AC728">
        <f t="shared" si="240"/>
        <v>0.42359999999999526</v>
      </c>
      <c r="AD728">
        <f t="shared" ref="AD728:AD791" si="260">+ABS(Z728-AA728)</f>
        <v>0.73646308197386856</v>
      </c>
      <c r="AE728">
        <v>1</v>
      </c>
    </row>
    <row r="729" spans="1:31" x14ac:dyDescent="0.25">
      <c r="A729">
        <v>58.916666666667247</v>
      </c>
      <c r="B729" s="2">
        <v>1938.9166666666131</v>
      </c>
      <c r="C729">
        <f>+D729+($D$2+E729+F729)*SOI!A728*IF(B729&gt;$C$18, IF(B729&lt;$C$19,-1,1),1)</f>
        <v>-384.07235743171617</v>
      </c>
      <c r="D729">
        <f>+$D$3*((1-$D$5)*SOI!D728+$D$5*SOI!D727) +   $D$4*((1-$D$5)*SOI!E728+$D$5*SOI!E727)</f>
        <v>0</v>
      </c>
      <c r="E729">
        <f t="shared" si="242"/>
        <v>486.38948120140651</v>
      </c>
      <c r="F729">
        <f t="shared" si="249"/>
        <v>-0.22194014860122036</v>
      </c>
      <c r="G729">
        <f t="shared" si="250"/>
        <v>486.16754105280529</v>
      </c>
      <c r="H729" s="21">
        <f t="shared" si="251"/>
        <v>2.9019042225860536</v>
      </c>
      <c r="I729" s="37">
        <f t="shared" si="243"/>
        <v>-276.55428591184034</v>
      </c>
      <c r="J729" s="1">
        <f t="shared" si="252"/>
        <v>-15.69126538347218</v>
      </c>
      <c r="K729" s="1">
        <f t="shared" si="253"/>
        <v>2.5318508630836747</v>
      </c>
      <c r="L729" s="1">
        <f t="shared" si="244"/>
        <v>-2.1806959643601632E-3</v>
      </c>
      <c r="M729" s="1">
        <f t="shared" si="245"/>
        <v>-0.39855379705768462</v>
      </c>
      <c r="N729" s="1">
        <f t="shared" si="246"/>
        <v>0.70861800993329005</v>
      </c>
      <c r="O729" s="1">
        <f t="shared" si="247"/>
        <v>355.76732405092463</v>
      </c>
      <c r="P729" s="1">
        <f t="shared" si="248"/>
        <v>8.7715441822488027E-2</v>
      </c>
      <c r="Q729" s="1">
        <f t="shared" si="254"/>
        <v>-0.14133827309087027</v>
      </c>
      <c r="R729" s="1">
        <f t="shared" si="255"/>
        <v>-11.672845814850081</v>
      </c>
      <c r="S729" s="1">
        <f t="shared" si="256"/>
        <v>-167.71042777611976</v>
      </c>
      <c r="T729" s="1">
        <f t="shared" si="257"/>
        <v>-8.1515238669527719</v>
      </c>
      <c r="U729" s="1">
        <f t="shared" si="258"/>
        <v>268.07044019971056</v>
      </c>
      <c r="V729" s="1">
        <f t="shared" si="259"/>
        <v>-1.7483159168239399</v>
      </c>
      <c r="Y729" s="20">
        <f>+$Z$20*SIGN(SOI!A728)*(ABS(SOI!A728))^$Y$2</f>
        <v>-0.53329164325823253</v>
      </c>
      <c r="Z729" s="20">
        <f t="shared" si="241"/>
        <v>-0.51117654298973936</v>
      </c>
      <c r="AA729" s="19">
        <f>+SIN((AVERAGE(H725:H736)+AVERAGE(H729:H732)/4)*($AA$19+AA728*$AA$18*AVERAGE(G725:G736))*$Y$20+$AA$17) - SIN($AA$17)</f>
        <v>-0.89726928672631634</v>
      </c>
      <c r="AB729" s="19">
        <f>+SIN((AVERAGE(H725:H736)+AVERAGE(H729:H732)*$AB$1)*($AA$19+AB728*$AA$18*AVERAGE(G725:G736))*$Y$20+$AA$17) - SIN($AA$17)+$AB$2</f>
        <v>-0.83190524318264991</v>
      </c>
      <c r="AC729">
        <f t="shared" ref="AC729:AC792" si="261">+AC728+$AC$22</f>
        <v>0.42419999999999525</v>
      </c>
      <c r="AD729">
        <f t="shared" si="260"/>
        <v>0.38609274373657698</v>
      </c>
      <c r="AE729">
        <v>1</v>
      </c>
    </row>
    <row r="730" spans="1:31" x14ac:dyDescent="0.25">
      <c r="A730">
        <v>59.000000000000583</v>
      </c>
      <c r="B730" s="2">
        <v>1938.9999999999463</v>
      </c>
      <c r="C730">
        <f>+D730+($D$2+E730+F730)*SOI!A729*IF(B730&gt;$C$18, IF(B730&lt;$C$19,-1,1),1)</f>
        <v>-3.3309737745589114</v>
      </c>
      <c r="D730">
        <f>+$D$3*((1-$D$5)*SOI!D729+$D$5*SOI!D728) +   $D$4*((1-$D$5)*SOI!E729+$D$5*SOI!E728)</f>
        <v>0</v>
      </c>
      <c r="E730">
        <f t="shared" si="242"/>
        <v>0.5217482702215932</v>
      </c>
      <c r="F730">
        <f t="shared" si="249"/>
        <v>4.4498543783737965</v>
      </c>
      <c r="G730">
        <f t="shared" si="250"/>
        <v>4.9716026485953897</v>
      </c>
      <c r="H730" s="21">
        <f t="shared" si="251"/>
        <v>-2.1618631960666073</v>
      </c>
      <c r="I730" s="37">
        <f t="shared" si="243"/>
        <v>0.96842178888337127</v>
      </c>
      <c r="J730" s="1">
        <f t="shared" si="252"/>
        <v>10.807156663068277</v>
      </c>
      <c r="K730" s="1">
        <f t="shared" si="253"/>
        <v>38.277462466125058</v>
      </c>
      <c r="L730" s="1">
        <f t="shared" si="244"/>
        <v>0.8085618038611464</v>
      </c>
      <c r="M730" s="1">
        <f t="shared" si="245"/>
        <v>-78.389207116268139</v>
      </c>
      <c r="N730" s="1">
        <f t="shared" si="246"/>
        <v>-2.7050648603961744</v>
      </c>
      <c r="O730" s="1">
        <f t="shared" si="247"/>
        <v>0.54083359518096796</v>
      </c>
      <c r="P730" s="1">
        <f t="shared" si="248"/>
        <v>-2.3526935872995178</v>
      </c>
      <c r="Q730" s="1">
        <f t="shared" si="254"/>
        <v>106.11935415205477</v>
      </c>
      <c r="R730" s="1">
        <f t="shared" si="255"/>
        <v>-30.689917812504913</v>
      </c>
      <c r="S730" s="1">
        <f t="shared" si="256"/>
        <v>-2.2418663709509441</v>
      </c>
      <c r="T730" s="1">
        <f t="shared" si="257"/>
        <v>4.5946719595230157</v>
      </c>
      <c r="U730" s="1">
        <f t="shared" si="258"/>
        <v>25.178067867796258</v>
      </c>
      <c r="V730" s="1">
        <f t="shared" si="259"/>
        <v>-179.00894035240353</v>
      </c>
      <c r="Y730" s="20">
        <f>+$Z$20*SIGN(SOI!A729)*(ABS(SOI!A729))^$Y$2</f>
        <v>-0.49112113223441756</v>
      </c>
      <c r="Z730" s="20">
        <f t="shared" si="241"/>
        <v>-0.53640681032795368</v>
      </c>
      <c r="AA730" s="19">
        <f>+SIN((AVERAGE(H726:H737)+AVERAGE(H730:H733)/4)*($AA$19+AA729*$AA$18*AVERAGE(G726:G737))*$Y$20+$AA$17) - SIN($AA$17)</f>
        <v>-0.58038022154192093</v>
      </c>
      <c r="AB730" s="19">
        <f>+SIN((AVERAGE(H726:H737)+AVERAGE(H730:H733)*$AB$1)*($AA$19+AB729*$AA$18*AVERAGE(G726:G737))*$Y$20+$AA$17) - SIN($AA$17)+$AB$2</f>
        <v>-0.8087525432079461</v>
      </c>
      <c r="AC730">
        <f t="shared" si="261"/>
        <v>0.42479999999999524</v>
      </c>
      <c r="AD730">
        <f t="shared" si="260"/>
        <v>4.3973411213967251E-2</v>
      </c>
      <c r="AE730">
        <v>1</v>
      </c>
    </row>
    <row r="731" spans="1:31" x14ac:dyDescent="0.25">
      <c r="A731">
        <v>59.083333333333918</v>
      </c>
      <c r="B731" s="2">
        <v>1939.0833333332796</v>
      </c>
      <c r="C731">
        <f>+D731+($D$2+E731+F731)*SOI!A730*IF(B731&gt;$C$18, IF(B731&lt;$C$19,-1,1),1)</f>
        <v>26.820858924766735</v>
      </c>
      <c r="D731">
        <f>+$D$3*((1-$D$5)*SOI!D730+$D$5*SOI!D729) +   $D$4*((1-$D$5)*SOI!E730+$D$5*SOI!E729)</f>
        <v>0</v>
      </c>
      <c r="E731">
        <f t="shared" si="242"/>
        <v>-28.465519438526698</v>
      </c>
      <c r="F731">
        <f t="shared" si="249"/>
        <v>0.23303635982486892</v>
      </c>
      <c r="G731">
        <f t="shared" si="250"/>
        <v>-28.232483078701829</v>
      </c>
      <c r="H731" s="21">
        <f t="shared" si="251"/>
        <v>-2.1616611486916577</v>
      </c>
      <c r="I731" s="37">
        <f t="shared" si="243"/>
        <v>-30.380932295379779</v>
      </c>
      <c r="J731" s="1">
        <f t="shared" si="252"/>
        <v>-30.580445922450203</v>
      </c>
      <c r="K731" s="1">
        <f t="shared" si="253"/>
        <v>-1.8201477478298524</v>
      </c>
      <c r="L731" s="1">
        <f t="shared" si="244"/>
        <v>0.1406916384645697</v>
      </c>
      <c r="M731" s="1">
        <f t="shared" si="245"/>
        <v>-7.0705320286344895</v>
      </c>
      <c r="N731" s="1">
        <f t="shared" si="246"/>
        <v>-1.0889221164872688E-2</v>
      </c>
      <c r="O731" s="1">
        <f t="shared" si="247"/>
        <v>-4.0377267081947403</v>
      </c>
      <c r="P731" s="1">
        <f t="shared" si="248"/>
        <v>-8.611931103050556E-2</v>
      </c>
      <c r="Q731" s="1">
        <f t="shared" si="254"/>
        <v>3.8530935740815411E-2</v>
      </c>
      <c r="R731" s="1">
        <f t="shared" si="255"/>
        <v>0.3495805232028999</v>
      </c>
      <c r="S731" s="1">
        <f t="shared" si="256"/>
        <v>0.28311664477906512</v>
      </c>
      <c r="T731" s="1">
        <f t="shared" si="257"/>
        <v>-5.9687423917250637</v>
      </c>
      <c r="U731" s="1">
        <f t="shared" si="258"/>
        <v>-28.913064329513816</v>
      </c>
      <c r="V731" s="1">
        <f t="shared" si="259"/>
        <v>-2.637722084692774E-2</v>
      </c>
      <c r="Y731" s="20">
        <f>+$Z$20*SIGN(SOI!A730)*(ABS(SOI!A730))^$Y$2</f>
        <v>-0.58480765549121116</v>
      </c>
      <c r="Z731" s="20">
        <f t="shared" si="241"/>
        <v>-0.54303381319555355</v>
      </c>
      <c r="AA731" s="19">
        <f>+SIN((AVERAGE(H727:H738)+AVERAGE(H731:H734)/4)*($AA$19+AA730*$AA$18*AVERAGE(G727:G738))*$Y$20+$AA$17) - SIN($AA$17)</f>
        <v>-0.77208798767009368</v>
      </c>
      <c r="AB731" s="19">
        <f>+SIN((AVERAGE(H727:H738)+AVERAGE(H731:H734)*$AB$1)*($AA$19+AB730*$AA$18*AVERAGE(G727:G738))*$Y$20+$AA$17) - SIN($AA$17)+$AB$2</f>
        <v>-0.87843835208370469</v>
      </c>
      <c r="AC731">
        <f t="shared" si="261"/>
        <v>0.42539999999999523</v>
      </c>
      <c r="AD731">
        <f t="shared" si="260"/>
        <v>0.22905417447454013</v>
      </c>
      <c r="AE731">
        <v>1</v>
      </c>
    </row>
    <row r="732" spans="1:31" x14ac:dyDescent="0.25">
      <c r="A732">
        <v>59.166666666667254</v>
      </c>
      <c r="B732" s="2">
        <v>1939.1666666666129</v>
      </c>
      <c r="C732">
        <f>+D732+($D$2+E732+F732)*SOI!A731*IF(B732&gt;$C$18, IF(B732&lt;$C$19,-1,1),1)</f>
        <v>8.2754120450496771</v>
      </c>
      <c r="D732">
        <f>+$D$3*((1-$D$5)*SOI!D731+$D$5*SOI!D730) +   $D$4*((1-$D$5)*SOI!E731+$D$5*SOI!E730)</f>
        <v>0</v>
      </c>
      <c r="E732">
        <f t="shared" si="242"/>
        <v>-8.5511418293443171</v>
      </c>
      <c r="F732">
        <f t="shared" si="249"/>
        <v>-1.1846370471847145</v>
      </c>
      <c r="G732">
        <f t="shared" si="250"/>
        <v>-9.7357788765290323</v>
      </c>
      <c r="H732" s="21">
        <f t="shared" si="251"/>
        <v>1.6210028576370028</v>
      </c>
      <c r="I732" s="37">
        <f t="shared" si="243"/>
        <v>-11.314175045803756</v>
      </c>
      <c r="J732" s="1">
        <f t="shared" si="252"/>
        <v>60.452504036962686</v>
      </c>
      <c r="K732" s="1">
        <f t="shared" si="253"/>
        <v>-11.360407263299267</v>
      </c>
      <c r="L732" s="1">
        <f t="shared" si="244"/>
        <v>-0.64539938697214649</v>
      </c>
      <c r="M732" s="1">
        <f t="shared" si="245"/>
        <v>37.531919652810629</v>
      </c>
      <c r="N732" s="1">
        <f t="shared" si="246"/>
        <v>-0.64183203102115371</v>
      </c>
      <c r="O732" s="1">
        <f t="shared" si="247"/>
        <v>-7.7501964250931774</v>
      </c>
      <c r="P732" s="1">
        <f t="shared" si="248"/>
        <v>6.1045232854378115E-2</v>
      </c>
      <c r="Q732" s="1">
        <f t="shared" si="254"/>
        <v>-12.055432858129338</v>
      </c>
      <c r="R732" s="1">
        <f t="shared" si="255"/>
        <v>-40.732613580191789</v>
      </c>
      <c r="S732" s="1">
        <f t="shared" si="256"/>
        <v>6.2145797843831563</v>
      </c>
      <c r="T732" s="1">
        <f t="shared" si="257"/>
        <v>52.555586329358086</v>
      </c>
      <c r="U732" s="1">
        <f t="shared" si="258"/>
        <v>7.6325055214745117</v>
      </c>
      <c r="V732" s="1">
        <f t="shared" si="259"/>
        <v>1.1020589145173127</v>
      </c>
      <c r="Y732" s="20">
        <f>+$Z$20*SIGN(SOI!A731)*(ABS(SOI!A731))^$Y$2</f>
        <v>-0.55317265186103193</v>
      </c>
      <c r="Z732" s="20">
        <f t="shared" ref="Z732:Z795" si="262">+AVERAGE(Y731:Y733)</f>
        <v>-0.4832497939956395</v>
      </c>
      <c r="AA732" s="19">
        <f>+SIN((AVERAGE(H728:H739)+AVERAGE(H732:H735)/4)*($AA$19+AA731*$AA$18*AVERAGE(G728:G739))*$Y$20+$AA$17) - SIN($AA$17)</f>
        <v>-0.96197571430380946</v>
      </c>
      <c r="AB732" s="19">
        <f>+SIN((AVERAGE(H728:H739)+AVERAGE(H732:H735)*$AB$1)*($AA$19+AB731*$AA$18*AVERAGE(G728:G739))*$Y$20+$AA$17) - SIN($AA$17)+$AB$2</f>
        <v>-0.90829559079620248</v>
      </c>
      <c r="AC732">
        <f t="shared" si="261"/>
        <v>0.42599999999999522</v>
      </c>
      <c r="AD732">
        <f t="shared" si="260"/>
        <v>0.47872592030816996</v>
      </c>
      <c r="AE732">
        <v>1</v>
      </c>
    </row>
    <row r="733" spans="1:31" x14ac:dyDescent="0.25">
      <c r="A733">
        <v>59.25000000000059</v>
      </c>
      <c r="B733" s="2">
        <v>1939.2499999999461</v>
      </c>
      <c r="C733">
        <f>+D733+($D$2+E733+F733)*SOI!A732*IF(B733&gt;$C$18, IF(B733&lt;$C$19,-1,1),1)</f>
        <v>4.422781599908288</v>
      </c>
      <c r="D733">
        <f>+$D$3*((1-$D$5)*SOI!D732+$D$5*SOI!D731) +   $D$4*((1-$D$5)*SOI!E732+$D$5*SOI!E731)</f>
        <v>0</v>
      </c>
      <c r="E733">
        <f t="shared" si="242"/>
        <v>-16.428314482663538</v>
      </c>
      <c r="F733">
        <f t="shared" si="249"/>
        <v>4.7641890410621945E-2</v>
      </c>
      <c r="G733">
        <f t="shared" si="250"/>
        <v>-16.380672592252917</v>
      </c>
      <c r="H733" s="21">
        <f t="shared" si="251"/>
        <v>-0.62456377516932049</v>
      </c>
      <c r="I733" s="37">
        <f t="shared" si="243"/>
        <v>-12.198702425190138</v>
      </c>
      <c r="J733" s="1">
        <f t="shared" si="252"/>
        <v>-1.461749739913045</v>
      </c>
      <c r="K733" s="1">
        <f t="shared" si="253"/>
        <v>-6.1117770110336225E-3</v>
      </c>
      <c r="L733" s="1">
        <f t="shared" si="244"/>
        <v>3.6892126293138422E-3</v>
      </c>
      <c r="M733" s="1">
        <f t="shared" si="245"/>
        <v>-0.84172216731393945</v>
      </c>
      <c r="N733" s="1">
        <f t="shared" si="246"/>
        <v>5.8359229313754729E-2</v>
      </c>
      <c r="O733" s="1">
        <f t="shared" si="247"/>
        <v>-15.077902294787021</v>
      </c>
      <c r="P733" s="1">
        <f t="shared" si="248"/>
        <v>-2.9531941615997125E-3</v>
      </c>
      <c r="Q733" s="1">
        <f t="shared" si="254"/>
        <v>-2.4583230679681458E-2</v>
      </c>
      <c r="R733" s="1">
        <f t="shared" si="255"/>
        <v>-8.955486193411212E-2</v>
      </c>
      <c r="S733" s="1">
        <f t="shared" si="256"/>
        <v>-0.60924317485834401</v>
      </c>
      <c r="T733" s="1">
        <f t="shared" si="257"/>
        <v>-0.58445656172505789</v>
      </c>
      <c r="U733" s="1">
        <f t="shared" si="258"/>
        <v>-0.39810544474771348</v>
      </c>
      <c r="V733" s="1">
        <f t="shared" si="259"/>
        <v>4.847671912590194E-3</v>
      </c>
      <c r="Y733" s="20">
        <f>+$Z$20*SIGN(SOI!A732)*(ABS(SOI!A732))^$Y$2</f>
        <v>-0.31176907463467551</v>
      </c>
      <c r="Z733" s="20">
        <f t="shared" si="262"/>
        <v>-0.38831388481252355</v>
      </c>
      <c r="AA733" s="19">
        <f>+SIN((AVERAGE(H729:H740)+AVERAGE(H733:H736)/4)*($AA$19+AA732*$AA$18*AVERAGE(G729:G740))*$Y$20+$AA$17) - SIN($AA$17)</f>
        <v>0.61598239653919751</v>
      </c>
      <c r="AB733" s="19">
        <f>+SIN((AVERAGE(H729:H740)+AVERAGE(H733:H736)*$AB$1)*($AA$19+AB732*$AA$18*AVERAGE(G729:G740))*$Y$20+$AA$17) - SIN($AA$17)+$AB$2</f>
        <v>0.58248358552571355</v>
      </c>
      <c r="AC733">
        <f t="shared" si="261"/>
        <v>0.42659999999999521</v>
      </c>
      <c r="AD733">
        <f t="shared" si="260"/>
        <v>1.0042962813517211</v>
      </c>
      <c r="AE733">
        <v>1</v>
      </c>
    </row>
    <row r="734" spans="1:31" x14ac:dyDescent="0.25">
      <c r="A734">
        <v>59.333333333333925</v>
      </c>
      <c r="B734" s="2">
        <v>1939.3333333332794</v>
      </c>
      <c r="C734">
        <f>+D734+($D$2+E734+F734)*SOI!A733*IF(B734&gt;$C$18, IF(B734&lt;$C$19,-1,1),1)</f>
        <v>0.73049525584285113</v>
      </c>
      <c r="D734">
        <f>+$D$3*((1-$D$5)*SOI!D733+$D$5*SOI!D732) +   $D$4*((1-$D$5)*SOI!E733+$D$5*SOI!E732)</f>
        <v>0</v>
      </c>
      <c r="E734">
        <f t="shared" si="242"/>
        <v>-1.8224715662545954</v>
      </c>
      <c r="F734">
        <f t="shared" si="249"/>
        <v>-1.0995094571168091</v>
      </c>
      <c r="G734">
        <f t="shared" si="250"/>
        <v>-2.9219810233714045</v>
      </c>
      <c r="H734" s="21">
        <f t="shared" si="251"/>
        <v>0.10512504490867394</v>
      </c>
      <c r="I734" s="37">
        <f t="shared" si="243"/>
        <v>0.33648691083842036</v>
      </c>
      <c r="J734" s="1">
        <f t="shared" si="252"/>
        <v>8.2971574618956614E-2</v>
      </c>
      <c r="K734" s="1">
        <f t="shared" si="253"/>
        <v>-1.4997218179283007</v>
      </c>
      <c r="L734" s="1">
        <f t="shared" si="244"/>
        <v>-0.10294766097261203</v>
      </c>
      <c r="M734" s="1">
        <f t="shared" si="245"/>
        <v>-1.7320903170600337</v>
      </c>
      <c r="N734" s="1">
        <f t="shared" si="246"/>
        <v>-0.83215189393008715</v>
      </c>
      <c r="O734" s="1">
        <f t="shared" si="247"/>
        <v>-0.95111624630601987</v>
      </c>
      <c r="P734" s="1">
        <f t="shared" si="248"/>
        <v>0.41167997069120849</v>
      </c>
      <c r="Q734" s="1">
        <f t="shared" si="254"/>
        <v>0.72132964897552732</v>
      </c>
      <c r="R734" s="1">
        <f t="shared" si="255"/>
        <v>-7.2483396125050892E-2</v>
      </c>
      <c r="S734" s="1">
        <f t="shared" si="256"/>
        <v>-0.23962838918040671</v>
      </c>
      <c r="T734" s="1">
        <f t="shared" si="257"/>
        <v>1.0287923142224118</v>
      </c>
      <c r="U734" s="1">
        <f t="shared" si="258"/>
        <v>-1.5308068322959019</v>
      </c>
      <c r="V734" s="1">
        <f t="shared" si="259"/>
        <v>9.6359383798855855</v>
      </c>
      <c r="Y734" s="20">
        <f>+$Z$20*SIGN(SOI!A733)*(ABS(SOI!A733))^$Y$2</f>
        <v>-0.29999992794186309</v>
      </c>
      <c r="Z734" s="20">
        <f t="shared" si="262"/>
        <v>-0.15920166452147527</v>
      </c>
      <c r="AA734" s="19">
        <f>+SIN((AVERAGE(H730:H741)+AVERAGE(H734:H737)/4)*($AA$19+AA733*$AA$18*AVERAGE(G730:G741))*$Y$20+$AA$17) - SIN($AA$17)</f>
        <v>-1.7234237837164268E-3</v>
      </c>
      <c r="AB734" s="19">
        <f>+SIN((AVERAGE(H730:H741)+AVERAGE(H734:H737)*$AB$1)*($AA$19+AB733*$AA$18*AVERAGE(G730:G741))*$Y$20+$AA$17) - SIN($AA$17)+$AB$2</f>
        <v>-7.6451678203733886E-3</v>
      </c>
      <c r="AC734">
        <f t="shared" si="261"/>
        <v>0.42719999999999519</v>
      </c>
      <c r="AD734">
        <f t="shared" si="260"/>
        <v>0.15747824073775885</v>
      </c>
      <c r="AE734">
        <v>1</v>
      </c>
    </row>
    <row r="735" spans="1:31" x14ac:dyDescent="0.25">
      <c r="A735">
        <v>59.416666666667261</v>
      </c>
      <c r="B735" s="2">
        <v>1939.4166666666126</v>
      </c>
      <c r="C735">
        <f>+D735+($D$2+E735+F735)*SOI!A734*IF(B735&gt;$C$18, IF(B735&lt;$C$19,-1,1),1)</f>
        <v>-0.27794340338463452</v>
      </c>
      <c r="D735">
        <f>+$D$3*((1-$D$5)*SOI!D734+$D$5*SOI!D733) +   $D$4*((1-$D$5)*SOI!E734+$D$5*SOI!E733)</f>
        <v>0</v>
      </c>
      <c r="E735">
        <f t="shared" si="242"/>
        <v>-5.5328589193739566</v>
      </c>
      <c r="F735">
        <f t="shared" si="249"/>
        <v>-2.6009148318733133E-2</v>
      </c>
      <c r="G735">
        <f t="shared" si="250"/>
        <v>-5.55886806769269</v>
      </c>
      <c r="H735" s="21">
        <f t="shared" si="251"/>
        <v>8.5198639127745501E-2</v>
      </c>
      <c r="I735" s="37">
        <f t="shared" si="243"/>
        <v>5.2716272148754886</v>
      </c>
      <c r="J735" s="1">
        <f t="shared" si="252"/>
        <v>0.43721439283729618</v>
      </c>
      <c r="K735" s="1">
        <f t="shared" si="253"/>
        <v>-5.4834837603540815E-4</v>
      </c>
      <c r="L735" s="1">
        <f t="shared" si="244"/>
        <v>-1.5255101950456266E-2</v>
      </c>
      <c r="M735" s="1">
        <f t="shared" si="245"/>
        <v>-0.58258478152043247</v>
      </c>
      <c r="N735" s="1">
        <f t="shared" si="246"/>
        <v>-5.3896041905296095E-3</v>
      </c>
      <c r="O735" s="1">
        <f t="shared" si="247"/>
        <v>-7.2701142681523057E-2</v>
      </c>
      <c r="P735" s="1">
        <f t="shared" si="248"/>
        <v>1.3289214834307188E-2</v>
      </c>
      <c r="Q735" s="1">
        <f t="shared" si="254"/>
        <v>1.5713634648720236E-3</v>
      </c>
      <c r="R735" s="1">
        <f t="shared" si="255"/>
        <v>-2.4737620212659582E-3</v>
      </c>
      <c r="S735" s="1">
        <f t="shared" si="256"/>
        <v>-2.4314707570843593E-2</v>
      </c>
      <c r="T735" s="1">
        <f t="shared" si="257"/>
        <v>1.1652898905202843E-2</v>
      </c>
      <c r="U735" s="1">
        <f t="shared" si="258"/>
        <v>-0.77417027574200281</v>
      </c>
      <c r="V735" s="1">
        <f t="shared" si="259"/>
        <v>2.0145955231975743E-3</v>
      </c>
      <c r="Y735" s="20">
        <f>+$Z$20*SIGN(SOI!A734)*(ABS(SOI!A734))^$Y$2</f>
        <v>0.13416400901211273</v>
      </c>
      <c r="Z735" s="20">
        <f t="shared" si="262"/>
        <v>4.4721336337370909E-2</v>
      </c>
      <c r="AA735" s="19">
        <f>+SIN((AVERAGE(H731:H742)+AVERAGE(H735:H738)/4)*($AA$19+AA734*$AA$18*AVERAGE(G731:G742))*$Y$20+$AA$17) - SIN($AA$17)</f>
        <v>0.47338889755996422</v>
      </c>
      <c r="AB735" s="19">
        <f>+SIN((AVERAGE(H731:H742)+AVERAGE(H735:H738)*$AB$1)*($AA$19+AB734*$AA$18*AVERAGE(G731:G742))*$Y$20+$AA$17) - SIN($AA$17)+$AB$2</f>
        <v>0.44526077757223353</v>
      </c>
      <c r="AC735">
        <f t="shared" si="261"/>
        <v>0.42779999999999518</v>
      </c>
      <c r="AD735">
        <f t="shared" si="260"/>
        <v>0.42866756122259331</v>
      </c>
      <c r="AE735">
        <v>1</v>
      </c>
    </row>
    <row r="736" spans="1:31" x14ac:dyDescent="0.25">
      <c r="A736">
        <v>59.500000000000597</v>
      </c>
      <c r="B736" s="2">
        <v>1939.4999999999459</v>
      </c>
      <c r="C736">
        <f>+D736+($D$2+E736+F736)*SOI!A735*IF(B736&gt;$C$18, IF(B736&lt;$C$19,-1,1),1)</f>
        <v>2.0757330039671671</v>
      </c>
      <c r="D736">
        <f>+$D$3*((1-$D$5)*SOI!D735+$D$5*SOI!D734) +   $D$4*((1-$D$5)*SOI!E735+$D$5*SOI!E734)</f>
        <v>0</v>
      </c>
      <c r="E736">
        <f t="shared" si="242"/>
        <v>8.4195051279394484</v>
      </c>
      <c r="F736">
        <f t="shared" si="249"/>
        <v>-0.11657311207078025</v>
      </c>
      <c r="G736">
        <f t="shared" si="250"/>
        <v>8.3029320158686684</v>
      </c>
      <c r="H736" s="21">
        <f t="shared" si="251"/>
        <v>-0.30137820439180973</v>
      </c>
      <c r="I736" s="37">
        <f t="shared" si="243"/>
        <v>-10.509989249883422</v>
      </c>
      <c r="J736" s="1">
        <f t="shared" si="252"/>
        <v>-5.5749363221405774</v>
      </c>
      <c r="K736" s="1">
        <f t="shared" si="253"/>
        <v>0.39861424319514599</v>
      </c>
      <c r="L736" s="1">
        <f t="shared" si="244"/>
        <v>-7.0737836401746274E-2</v>
      </c>
      <c r="M736" s="1">
        <f t="shared" si="245"/>
        <v>-3.7260357385364427</v>
      </c>
      <c r="N736" s="1">
        <f t="shared" si="246"/>
        <v>4.282341781848218E-2</v>
      </c>
      <c r="O736" s="1">
        <f t="shared" si="247"/>
        <v>4.4526886863217578</v>
      </c>
      <c r="P736" s="1">
        <f t="shared" si="248"/>
        <v>3.4015575290695155E-2</v>
      </c>
      <c r="Q736" s="1">
        <f t="shared" si="254"/>
        <v>-7.9852586151682378E-2</v>
      </c>
      <c r="R736" s="1">
        <f t="shared" si="255"/>
        <v>-0.2506269868213023</v>
      </c>
      <c r="S736" s="1">
        <f t="shared" si="256"/>
        <v>-0.38516878656274034</v>
      </c>
      <c r="T736" s="1">
        <f t="shared" si="257"/>
        <v>-3.3094188160582498</v>
      </c>
      <c r="U736" s="1">
        <f t="shared" si="258"/>
        <v>3.9506865249482224</v>
      </c>
      <c r="V736" s="1">
        <f t="shared" si="259"/>
        <v>-4.0972344608629946E-2</v>
      </c>
      <c r="Y736" s="20">
        <f>+$Z$20*SIGN(SOI!A735)*(ABS(SOI!A735))^$Y$2</f>
        <v>0.29999992794186309</v>
      </c>
      <c r="Z736" s="20">
        <f t="shared" si="262"/>
        <v>0.19371108329306716</v>
      </c>
      <c r="AA736" s="19">
        <f>+SIN((AVERAGE(H732:H743)+AVERAGE(H736:H739)/4)*($AA$19+AA735*$AA$18*AVERAGE(G732:G743))*$Y$20+$AA$17) - SIN($AA$17)</f>
        <v>0.40338590067370511</v>
      </c>
      <c r="AB736" s="19">
        <f>+SIN((AVERAGE(H732:H743)+AVERAGE(H736:H739)*$AB$1)*($AA$19+AB735*$AA$18*AVERAGE(G732:G743))*$Y$20+$AA$17) - SIN($AA$17)+$AB$2</f>
        <v>0.36710896614623961</v>
      </c>
      <c r="AC736">
        <f t="shared" si="261"/>
        <v>0.42839999999999517</v>
      </c>
      <c r="AD736">
        <f t="shared" si="260"/>
        <v>0.20967481738063795</v>
      </c>
      <c r="AE736">
        <v>1</v>
      </c>
    </row>
    <row r="737" spans="1:31" x14ac:dyDescent="0.25">
      <c r="A737">
        <v>59.583333333333933</v>
      </c>
      <c r="B737" s="2">
        <v>1939.5833333332791</v>
      </c>
      <c r="C737">
        <f>+D737+($D$2+E737+F737)*SOI!A736*IF(B737&gt;$C$18, IF(B737&lt;$C$19,-1,1),1)</f>
        <v>0.22785363254756444</v>
      </c>
      <c r="D737">
        <f>+$D$3*((1-$D$5)*SOI!D736+$D$5*SOI!D735) +   $D$4*((1-$D$5)*SOI!E736+$D$5*SOI!E735)</f>
        <v>0</v>
      </c>
      <c r="E737">
        <f t="shared" si="242"/>
        <v>3.7761851570536251</v>
      </c>
      <c r="F737">
        <f t="shared" si="249"/>
        <v>2.1375385405782488E-2</v>
      </c>
      <c r="G737">
        <f t="shared" si="250"/>
        <v>3.7975605424594074</v>
      </c>
      <c r="H737" s="21">
        <f t="shared" si="251"/>
        <v>2.9375234792947822E-2</v>
      </c>
      <c r="I737" s="37">
        <f t="shared" si="243"/>
        <v>-3.4039676047562351</v>
      </c>
      <c r="J737" s="1">
        <f t="shared" si="252"/>
        <v>0.32048015447039951</v>
      </c>
      <c r="K737" s="1">
        <f t="shared" si="253"/>
        <v>1.7464544052192853E-4</v>
      </c>
      <c r="L737" s="1">
        <f t="shared" si="244"/>
        <v>3.8632565436839748E-3</v>
      </c>
      <c r="M737" s="1">
        <f t="shared" si="245"/>
        <v>0.66134047013949715</v>
      </c>
      <c r="N737" s="1">
        <f t="shared" si="246"/>
        <v>-1.3261931393955784E-2</v>
      </c>
      <c r="O737" s="1">
        <f t="shared" si="247"/>
        <v>3.7315775293719184</v>
      </c>
      <c r="P737" s="1">
        <f t="shared" si="248"/>
        <v>-3.2561945563105982E-4</v>
      </c>
      <c r="Q737" s="1">
        <f t="shared" si="254"/>
        <v>-4.3892722602582842E-3</v>
      </c>
      <c r="R737" s="1">
        <f t="shared" si="255"/>
        <v>-4.4618453530093924E-3</v>
      </c>
      <c r="S737" s="1">
        <f t="shared" si="256"/>
        <v>3.8633111059239951E-2</v>
      </c>
      <c r="T737" s="1">
        <f t="shared" si="257"/>
        <v>0.15146896068992255</v>
      </c>
      <c r="U737" s="1">
        <f t="shared" si="258"/>
        <v>-1.2248650509168044E-2</v>
      </c>
      <c r="V737" s="1">
        <f t="shared" si="259"/>
        <v>-1.2146433953464468E-4</v>
      </c>
      <c r="Y737" s="20">
        <f>+$Z$20*SIGN(SOI!A736)*(ABS(SOI!A736))^$Y$2</f>
        <v>0.14696931292522564</v>
      </c>
      <c r="Z737" s="20">
        <f t="shared" si="262"/>
        <v>0.28013849826398829</v>
      </c>
      <c r="AA737" s="19">
        <f>+SIN((AVERAGE(H733:H744)+AVERAGE(H737:H740)/4)*($AA$19+AA736*$AA$18*AVERAGE(G733:G744))*$Y$20+$AA$17) - SIN($AA$17)</f>
        <v>0.67094232256760145</v>
      </c>
      <c r="AB737" s="19">
        <f>+SIN((AVERAGE(H733:H744)+AVERAGE(H737:H740)*$AB$1)*($AA$19+AB736*$AA$18*AVERAGE(G733:G744))*$Y$20+$AA$17) - SIN($AA$17)+$AB$2</f>
        <v>0.48688029204809241</v>
      </c>
      <c r="AC737">
        <f t="shared" si="261"/>
        <v>0.42899999999999516</v>
      </c>
      <c r="AD737">
        <f t="shared" si="260"/>
        <v>0.39080382430361316</v>
      </c>
      <c r="AE737">
        <v>1</v>
      </c>
    </row>
    <row r="738" spans="1:31" x14ac:dyDescent="0.25">
      <c r="A738">
        <v>59.666666666667268</v>
      </c>
      <c r="B738" s="2">
        <v>1939.6666666666124</v>
      </c>
      <c r="C738">
        <f>+D738+($D$2+E738+F738)*SOI!A737*IF(B738&gt;$C$18, IF(B738&lt;$C$19,-1,1),1)</f>
        <v>7.8350755383558965</v>
      </c>
      <c r="D738">
        <f>+$D$3*((1-$D$5)*SOI!D737+$D$5*SOI!D736) +   $D$4*((1-$D$5)*SOI!E737+$D$5*SOI!E736)</f>
        <v>0</v>
      </c>
      <c r="E738">
        <f t="shared" si="242"/>
        <v>19.286725465911694</v>
      </c>
      <c r="F738">
        <f t="shared" si="249"/>
        <v>-1.0656195627584448</v>
      </c>
      <c r="G738">
        <f t="shared" si="250"/>
        <v>18.221105903153248</v>
      </c>
      <c r="H738" s="21">
        <f t="shared" si="251"/>
        <v>-0.4552007869125505</v>
      </c>
      <c r="I738" s="37">
        <f t="shared" si="243"/>
        <v>-1.2102697346576525</v>
      </c>
      <c r="J738" s="1">
        <f t="shared" si="252"/>
        <v>-2.7203759728056243</v>
      </c>
      <c r="K738" s="1">
        <f t="shared" si="253"/>
        <v>1.6079056087908128</v>
      </c>
      <c r="L738" s="1">
        <f t="shared" si="244"/>
        <v>-3.3368895314924804E-2</v>
      </c>
      <c r="M738" s="1">
        <f t="shared" si="245"/>
        <v>-15.789054876926553</v>
      </c>
      <c r="N738" s="1">
        <f t="shared" si="246"/>
        <v>0.92699161492354054</v>
      </c>
      <c r="O738" s="1">
        <f t="shared" si="247"/>
        <v>10.518841540894659</v>
      </c>
      <c r="P738" s="1">
        <f t="shared" si="248"/>
        <v>0.12312604228076716</v>
      </c>
      <c r="Q738" s="1">
        <f t="shared" si="254"/>
        <v>-7.3247462417790343</v>
      </c>
      <c r="R738" s="1">
        <f t="shared" si="255"/>
        <v>-2.6473498134750799</v>
      </c>
      <c r="S738" s="1">
        <f t="shared" si="256"/>
        <v>-0.96011988866004627</v>
      </c>
      <c r="T738" s="1">
        <f t="shared" si="257"/>
        <v>-3.6879699158266761</v>
      </c>
      <c r="U738" s="1">
        <f t="shared" si="258"/>
        <v>1.6467382441551224</v>
      </c>
      <c r="V738" s="1">
        <f t="shared" si="259"/>
        <v>-3.2103870572268387</v>
      </c>
      <c r="Y738" s="20">
        <f>+$Z$20*SIGN(SOI!A737)*(ABS(SOI!A737))^$Y$2</f>
        <v>0.39344625392487614</v>
      </c>
      <c r="Z738" s="20">
        <f t="shared" si="262"/>
        <v>4.3025448212156425E-2</v>
      </c>
      <c r="AA738" s="19">
        <f>+SIN((AVERAGE(H734:H745)+AVERAGE(H738:H741)/4)*($AA$19+AA737*$AA$18*AVERAGE(G734:G745))*$Y$20+$AA$17) - SIN($AA$17)</f>
        <v>0.2109824519234112</v>
      </c>
      <c r="AB738" s="19">
        <f>+SIN((AVERAGE(H734:H745)+AVERAGE(H738:H741)*$AB$1)*($AA$19+AB737*$AA$18*AVERAGE(G734:G745))*$Y$20+$AA$17) - SIN($AA$17)+$AB$2</f>
        <v>0.40411008042316582</v>
      </c>
      <c r="AC738">
        <f t="shared" si="261"/>
        <v>0.42959999999999515</v>
      </c>
      <c r="AD738">
        <f t="shared" si="260"/>
        <v>0.16795700371125477</v>
      </c>
      <c r="AE738">
        <v>1</v>
      </c>
    </row>
    <row r="739" spans="1:31" x14ac:dyDescent="0.25">
      <c r="A739">
        <v>59.750000000000604</v>
      </c>
      <c r="B739" s="2">
        <v>1939.7499999999457</v>
      </c>
      <c r="C739">
        <f>+D739+($D$2+E739+F739)*SOI!A738*IF(B739&gt;$C$18, IF(B739&lt;$C$19,-1,1),1)</f>
        <v>-3.2558247041131283</v>
      </c>
      <c r="D739">
        <f>+$D$3*((1-$D$5)*SOI!D738+$D$5*SOI!D737) +   $D$4*((1-$D$5)*SOI!E738+$D$5*SOI!E737)</f>
        <v>0</v>
      </c>
      <c r="E739">
        <f t="shared" si="242"/>
        <v>6.9813909432210153</v>
      </c>
      <c r="F739">
        <f t="shared" si="249"/>
        <v>-5.4104338724996648E-2</v>
      </c>
      <c r="G739">
        <f t="shared" si="250"/>
        <v>6.9272866044960182</v>
      </c>
      <c r="H739" s="21">
        <f t="shared" si="251"/>
        <v>8.9044326469216367E-2</v>
      </c>
      <c r="I739" s="37">
        <f t="shared" si="243"/>
        <v>5.5888756658028971</v>
      </c>
      <c r="J739" s="1">
        <f t="shared" si="252"/>
        <v>-0.26543345370814247</v>
      </c>
      <c r="K739" s="1">
        <f t="shared" si="253"/>
        <v>3.710872475009798E-3</v>
      </c>
      <c r="L739" s="1">
        <f t="shared" si="244"/>
        <v>-2.3770416448620667E-2</v>
      </c>
      <c r="M739" s="1">
        <f t="shared" si="245"/>
        <v>0.33361117258503131</v>
      </c>
      <c r="N739" s="1">
        <f t="shared" si="246"/>
        <v>3.0991206025666816E-2</v>
      </c>
      <c r="O739" s="1">
        <f t="shared" si="247"/>
        <v>0.17348592739415755</v>
      </c>
      <c r="P739" s="1">
        <f t="shared" si="248"/>
        <v>2.4186559748841166E-2</v>
      </c>
      <c r="Q739" s="1">
        <f t="shared" si="254"/>
        <v>5.1741582518128118E-3</v>
      </c>
      <c r="R739" s="1">
        <f t="shared" si="255"/>
        <v>-8.6357633087573767E-3</v>
      </c>
      <c r="S739" s="1">
        <f t="shared" si="256"/>
        <v>0.14822805590387744</v>
      </c>
      <c r="T739" s="1">
        <f t="shared" si="257"/>
        <v>-4.3329000391881922E-2</v>
      </c>
      <c r="U739" s="1">
        <f t="shared" si="258"/>
        <v>-1.4937950861739111</v>
      </c>
      <c r="V739" s="1">
        <f t="shared" si="259"/>
        <v>-2.1083574695161943E-2</v>
      </c>
      <c r="Y739" s="20">
        <f>+$Z$20*SIGN(SOI!A738)*(ABS(SOI!A738))^$Y$2</f>
        <v>-0.41133922221363256</v>
      </c>
      <c r="Z739" s="20">
        <f t="shared" si="262"/>
        <v>0.10717273989117602</v>
      </c>
      <c r="AA739" s="19">
        <f>+SIN((AVERAGE(H735:H746)+AVERAGE(H739:H742)/4)*($AA$19+AA738*$AA$18*AVERAGE(G735:G746))*$Y$20+$AA$17) - SIN($AA$17)</f>
        <v>0.62632822690632528</v>
      </c>
      <c r="AB739" s="19">
        <f>+SIN((AVERAGE(H735:H746)+AVERAGE(H739:H742)*$AB$1)*($AA$19+AB738*$AA$18*AVERAGE(G735:G746))*$Y$20+$AA$17) - SIN($AA$17)+$AB$2</f>
        <v>0.50960271245023314</v>
      </c>
      <c r="AC739">
        <f t="shared" si="261"/>
        <v>0.43019999999999514</v>
      </c>
      <c r="AD739">
        <f t="shared" si="260"/>
        <v>0.51915548701514924</v>
      </c>
      <c r="AE739">
        <v>1</v>
      </c>
    </row>
    <row r="740" spans="1:31" x14ac:dyDescent="0.25">
      <c r="A740">
        <v>59.83333333333394</v>
      </c>
      <c r="B740" s="2">
        <v>1939.8333333332789</v>
      </c>
      <c r="C740">
        <f>+D740+($D$2+E740+F740)*SOI!A739*IF(B740&gt;$C$18, IF(B740&lt;$C$19,-1,1),1)</f>
        <v>11.369489412351024</v>
      </c>
      <c r="D740">
        <f>+$D$3*((1-$D$5)*SOI!D739+$D$5*SOI!D738) +   $D$4*((1-$D$5)*SOI!E739+$D$5*SOI!E738)</f>
        <v>0</v>
      </c>
      <c r="E740">
        <f t="shared" si="242"/>
        <v>36.513169612812511</v>
      </c>
      <c r="F740">
        <f t="shared" si="249"/>
        <v>-0.98351519921555686</v>
      </c>
      <c r="G740">
        <f t="shared" si="250"/>
        <v>35.529654413596951</v>
      </c>
      <c r="H740" s="21">
        <f t="shared" si="251"/>
        <v>-5.1946429163437289</v>
      </c>
      <c r="I740" s="37">
        <f t="shared" si="243"/>
        <v>44.887554741846827</v>
      </c>
      <c r="J740" s="1">
        <f t="shared" si="252"/>
        <v>-155.28980017347848</v>
      </c>
      <c r="K740" s="1">
        <f t="shared" si="253"/>
        <v>116.42856768983613</v>
      </c>
      <c r="L740" s="1">
        <f t="shared" si="244"/>
        <v>-0.64819002443014506</v>
      </c>
      <c r="M740" s="1">
        <f t="shared" si="245"/>
        <v>24.301123924004784</v>
      </c>
      <c r="N740" s="1">
        <f t="shared" si="246"/>
        <v>-0.10655322143131832</v>
      </c>
      <c r="O740" s="1">
        <f t="shared" si="247"/>
        <v>9.6987560566746751</v>
      </c>
      <c r="P740" s="1">
        <f t="shared" si="248"/>
        <v>0.4977832601526001</v>
      </c>
      <c r="Q740" s="1">
        <f t="shared" si="254"/>
        <v>-1.2958465836361317</v>
      </c>
      <c r="R740" s="1">
        <f t="shared" si="255"/>
        <v>17.370651641285523</v>
      </c>
      <c r="S740" s="1">
        <f t="shared" si="256"/>
        <v>-4.0931722339869916</v>
      </c>
      <c r="T740" s="1">
        <f t="shared" si="257"/>
        <v>-66.053526133008077</v>
      </c>
      <c r="U740" s="1">
        <f t="shared" si="258"/>
        <v>-246.92139073589274</v>
      </c>
      <c r="V740" s="1">
        <f t="shared" si="259"/>
        <v>1.4918959748768916</v>
      </c>
      <c r="Y740" s="20">
        <f>+$Z$20*SIGN(SOI!A739)*(ABS(SOI!A739))^$Y$2</f>
        <v>0.33941118796228448</v>
      </c>
      <c r="Z740" s="20">
        <f t="shared" si="262"/>
        <v>2.0745324920254882E-2</v>
      </c>
      <c r="AA740" s="19">
        <f>+SIN((AVERAGE(H736:H747)+AVERAGE(H740:H743)/4)*($AA$19+AA739*$AA$18*AVERAGE(G736:G747))*$Y$20+$AA$17) - SIN($AA$17)</f>
        <v>0.67022774796278628</v>
      </c>
      <c r="AB740" s="19">
        <f>+SIN((AVERAGE(H736:H747)+AVERAGE(H740:H743)*$AB$1)*($AA$19+AB739*$AA$18*AVERAGE(G736:G747))*$Y$20+$AA$17) - SIN($AA$17)+$AB$2</f>
        <v>0.51978933873512956</v>
      </c>
      <c r="AC740">
        <f t="shared" si="261"/>
        <v>0.43079999999999513</v>
      </c>
      <c r="AD740">
        <f t="shared" si="260"/>
        <v>0.64948242304253134</v>
      </c>
      <c r="AE740">
        <v>1</v>
      </c>
    </row>
    <row r="741" spans="1:31" x14ac:dyDescent="0.25">
      <c r="A741">
        <v>59.916666666667275</v>
      </c>
      <c r="B741" s="2">
        <v>1939.9166666666122</v>
      </c>
      <c r="C741">
        <f>+D741+($D$2+E741+F741)*SOI!A740*IF(B741&gt;$C$18, IF(B741&lt;$C$19,-1,1),1)</f>
        <v>-23.134763277761575</v>
      </c>
      <c r="D741">
        <f>+$D$3*((1-$D$5)*SOI!D740+$D$5*SOI!D739) +   $D$4*((1-$D$5)*SOI!E740+$D$5*SOI!E739)</f>
        <v>0</v>
      </c>
      <c r="E741">
        <f t="shared" si="242"/>
        <v>-462.47332540658624</v>
      </c>
      <c r="F741">
        <f t="shared" si="249"/>
        <v>-0.22194014864521683</v>
      </c>
      <c r="G741">
        <f t="shared" si="250"/>
        <v>-462.69526555523146</v>
      </c>
      <c r="H741" s="21">
        <f t="shared" si="251"/>
        <v>9.0466716875345767</v>
      </c>
      <c r="I741" s="37">
        <f t="shared" si="243"/>
        <v>-476.45543386445047</v>
      </c>
      <c r="J741" s="1">
        <f t="shared" si="252"/>
        <v>707.04367508834684</v>
      </c>
      <c r="K741" s="1">
        <f t="shared" si="253"/>
        <v>-50.213899543271246</v>
      </c>
      <c r="L741" s="1">
        <f t="shared" si="244"/>
        <v>-9.8104791663409296E-2</v>
      </c>
      <c r="M741" s="1">
        <f t="shared" si="245"/>
        <v>10.423974350352628</v>
      </c>
      <c r="N741" s="1">
        <f t="shared" si="246"/>
        <v>0.21902540279006616</v>
      </c>
      <c r="O741" s="1">
        <f t="shared" si="247"/>
        <v>-415.36081746326698</v>
      </c>
      <c r="P741" s="1">
        <f t="shared" si="248"/>
        <v>3.312129555564472E-2</v>
      </c>
      <c r="Q741" s="1">
        <f t="shared" si="254"/>
        <v>1.1425848608480926</v>
      </c>
      <c r="R741" s="1">
        <f t="shared" si="255"/>
        <v>162.57259001414062</v>
      </c>
      <c r="S741" s="1">
        <f t="shared" si="256"/>
        <v>-89.306744718406463</v>
      </c>
      <c r="T741" s="1">
        <f t="shared" si="257"/>
        <v>428.14746084568418</v>
      </c>
      <c r="U741" s="1">
        <f t="shared" si="258"/>
        <v>174.39020143175077</v>
      </c>
      <c r="V741" s="1">
        <f t="shared" si="259"/>
        <v>-0.204048531681427</v>
      </c>
      <c r="Y741" s="20">
        <f>+$Z$20*SIGN(SOI!A740)*(ABS(SOI!A740))^$Y$2</f>
        <v>0.13416400901211273</v>
      </c>
      <c r="Z741" s="20">
        <f t="shared" si="262"/>
        <v>0.37511401504583181</v>
      </c>
      <c r="AA741" s="19">
        <f>+SIN((AVERAGE(H737:H748)+AVERAGE(H741:H744)/4)*($AA$19+AA740*$AA$18*AVERAGE(G737:G748))*$Y$20+$AA$17) - SIN($AA$17)</f>
        <v>0.45464760212654359</v>
      </c>
      <c r="AB741" s="19">
        <f>+SIN((AVERAGE(H737:H748)+AVERAGE(H741:H744)*$AB$1)*($AA$19+AB740*$AA$18*AVERAGE(G737:G748))*$Y$20+$AA$17) - SIN($AA$17)+$AB$2</f>
        <v>0.49181746559434897</v>
      </c>
      <c r="AC741">
        <f t="shared" si="261"/>
        <v>0.43139999999999512</v>
      </c>
      <c r="AD741">
        <f t="shared" si="260"/>
        <v>7.9533587080711787E-2</v>
      </c>
      <c r="AE741">
        <v>1</v>
      </c>
    </row>
    <row r="742" spans="1:31" x14ac:dyDescent="0.25">
      <c r="A742">
        <v>60.000000000000611</v>
      </c>
      <c r="B742" s="2">
        <v>1939.9999999999454</v>
      </c>
      <c r="C742">
        <f>+D742+($D$2+E742+F742)*SOI!A741*IF(B742&gt;$C$18, IF(B742&lt;$C$19,-1,1),1)</f>
        <v>1.1170252403950145</v>
      </c>
      <c r="D742">
        <f>+$D$3*((1-$D$5)*SOI!D741+$D$5*SOI!D740) +   $D$4*((1-$D$5)*SOI!E741+$D$5*SOI!E740)</f>
        <v>0</v>
      </c>
      <c r="E742">
        <f t="shared" si="242"/>
        <v>-3.5032228187100003</v>
      </c>
      <c r="F742">
        <f t="shared" si="249"/>
        <v>4.4498543783667923</v>
      </c>
      <c r="G742">
        <f t="shared" si="250"/>
        <v>0.94663155965679202</v>
      </c>
      <c r="H742" s="21">
        <f t="shared" si="251"/>
        <v>-7.7353728193740157</v>
      </c>
      <c r="I742" s="37">
        <f t="shared" si="243"/>
        <v>-0.32009650250770061</v>
      </c>
      <c r="J742" s="1">
        <f t="shared" si="252"/>
        <v>-5.5741575319729053</v>
      </c>
      <c r="K742" s="1">
        <f t="shared" si="253"/>
        <v>6.7115435153911171E-4</v>
      </c>
      <c r="L742" s="1">
        <f t="shared" si="244"/>
        <v>8.693117897876898E-3</v>
      </c>
      <c r="M742" s="1">
        <f t="shared" si="245"/>
        <v>-122.32287674029756</v>
      </c>
      <c r="N742" s="1">
        <f t="shared" si="246"/>
        <v>3.9189328270346926</v>
      </c>
      <c r="O742" s="1">
        <f t="shared" si="247"/>
        <v>1.1325002281068519</v>
      </c>
      <c r="P742" s="1">
        <f t="shared" si="248"/>
        <v>-1.8323467177289944E-3</v>
      </c>
      <c r="Q742" s="1">
        <f t="shared" si="254"/>
        <v>-239.90325980749424</v>
      </c>
      <c r="R742" s="1">
        <f t="shared" si="255"/>
        <v>-22.932618857720989</v>
      </c>
      <c r="S742" s="1">
        <f t="shared" si="256"/>
        <v>-1.0735350682388718</v>
      </c>
      <c r="T742" s="1">
        <f t="shared" si="257"/>
        <v>0.10344071057527335</v>
      </c>
      <c r="U742" s="1">
        <f t="shared" si="258"/>
        <v>-6.4815826357828123E-3</v>
      </c>
      <c r="V742" s="1">
        <f t="shared" si="259"/>
        <v>0.2019794309187555</v>
      </c>
      <c r="Y742" s="20">
        <f>+$Z$20*SIGN(SOI!A741)*(ABS(SOI!A741))^$Y$2</f>
        <v>0.65176684816309804</v>
      </c>
      <c r="Z742" s="20">
        <f t="shared" si="262"/>
        <v>0.4969237679924105</v>
      </c>
      <c r="AA742" s="19">
        <f>+SIN((AVERAGE(H738:H749)+AVERAGE(H742:H745)/4)*($AA$19+AA741*$AA$18*AVERAGE(G738:G749))*$Y$20+$AA$17) - SIN($AA$17)</f>
        <v>0.71077096052562516</v>
      </c>
      <c r="AB742" s="19">
        <f>+SIN((AVERAGE(H738:H749)+AVERAGE(H742:H745)*$AB$1)*($AA$19+AB741*$AA$18*AVERAGE(G738:G749))*$Y$20+$AA$17) - SIN($AA$17)+$AB$2</f>
        <v>0.54570884611088544</v>
      </c>
      <c r="AC742">
        <f t="shared" si="261"/>
        <v>0.43199999999999511</v>
      </c>
      <c r="AD742">
        <f t="shared" si="260"/>
        <v>0.21384719253321466</v>
      </c>
      <c r="AE742">
        <v>1</v>
      </c>
    </row>
    <row r="743" spans="1:31" x14ac:dyDescent="0.25">
      <c r="A743">
        <v>60.083333333333947</v>
      </c>
      <c r="B743" s="2">
        <v>1940.0833333332787</v>
      </c>
      <c r="C743">
        <f>+D743+($D$2+E743+F743)*SOI!A742*IF(B743&gt;$C$18, IF(B743&lt;$C$19,-1,1),1)</f>
        <v>38.951384573613574</v>
      </c>
      <c r="D743">
        <f>+$D$3*((1-$D$5)*SOI!D742+$D$5*SOI!D741) +   $D$4*((1-$D$5)*SOI!E742+$D$5*SOI!E741)</f>
        <v>0</v>
      </c>
      <c r="E743">
        <f t="shared" si="242"/>
        <v>27.992604635495468</v>
      </c>
      <c r="F743">
        <f t="shared" si="249"/>
        <v>0.23303635987668769</v>
      </c>
      <c r="G743">
        <f t="shared" si="250"/>
        <v>28.225640995372157</v>
      </c>
      <c r="H743" s="21">
        <f t="shared" si="251"/>
        <v>-0.55651376849674017</v>
      </c>
      <c r="I743" s="37">
        <f t="shared" si="243"/>
        <v>-17.870790089527269</v>
      </c>
      <c r="J743" s="1">
        <f t="shared" si="252"/>
        <v>-6.3427227220651261</v>
      </c>
      <c r="K743" s="1">
        <f t="shared" si="253"/>
        <v>0.65208036492736843</v>
      </c>
      <c r="L743" s="1">
        <f t="shared" si="244"/>
        <v>8.3923194666674056E-2</v>
      </c>
      <c r="M743" s="1">
        <f t="shared" si="245"/>
        <v>-2.4931094759434629</v>
      </c>
      <c r="N743" s="1">
        <f t="shared" si="246"/>
        <v>0.1345199902291824</v>
      </c>
      <c r="O743" s="1">
        <f t="shared" si="247"/>
        <v>4.9587647043200818</v>
      </c>
      <c r="P743" s="1">
        <f t="shared" si="248"/>
        <v>-4.211576816027425E-2</v>
      </c>
      <c r="Q743" s="1">
        <f t="shared" si="254"/>
        <v>-0.16783742975389584</v>
      </c>
      <c r="R743" s="1">
        <f t="shared" si="255"/>
        <v>-0.89571355961222121</v>
      </c>
      <c r="S743" s="1">
        <f t="shared" si="256"/>
        <v>-2.0573020937389317</v>
      </c>
      <c r="T743" s="1">
        <f t="shared" si="257"/>
        <v>4.3725334074911357</v>
      </c>
      <c r="U743" s="1">
        <f t="shared" si="258"/>
        <v>-8.3172730409746638</v>
      </c>
      <c r="V743" s="1">
        <f t="shared" si="259"/>
        <v>0.1593540933043984</v>
      </c>
      <c r="Y743" s="20">
        <f>+$Z$20*SIGN(SOI!A742)*(ABS(SOI!A742))^$Y$2</f>
        <v>0.70484044680202074</v>
      </c>
      <c r="Z743" s="20">
        <f t="shared" si="262"/>
        <v>0.67037668052346222</v>
      </c>
      <c r="AA743" s="19">
        <f>+SIN((AVERAGE(H739:H750)+AVERAGE(H743:H746)/4)*($AA$19+AA742*$AA$18*AVERAGE(G739:G750))*$Y$20+$AA$17) - SIN($AA$17)</f>
        <v>0.45365035489893096</v>
      </c>
      <c r="AB743" s="19">
        <f>+SIN((AVERAGE(H739:H750)+AVERAGE(H743:H746)*$AB$1)*($AA$19+AB742*$AA$18*AVERAGE(G739:G750))*$Y$20+$AA$17) - SIN($AA$17)+$AB$2</f>
        <v>0.37113542338091382</v>
      </c>
      <c r="AC743">
        <f t="shared" si="261"/>
        <v>0.4325999999999951</v>
      </c>
      <c r="AD743">
        <f t="shared" si="260"/>
        <v>0.21672632562453126</v>
      </c>
      <c r="AE743">
        <v>1</v>
      </c>
    </row>
    <row r="744" spans="1:31" x14ac:dyDescent="0.25">
      <c r="A744">
        <v>60.166666666667282</v>
      </c>
      <c r="B744" s="2">
        <v>1940.1666666666119</v>
      </c>
      <c r="C744">
        <f>+D744+($D$2+E744+F744)*SOI!A743*IF(B744&gt;$C$18, IF(B744&lt;$C$19,-1,1),1)</f>
        <v>4.338304713414364</v>
      </c>
      <c r="D744">
        <f>+$D$3*((1-$D$5)*SOI!D743+$D$5*SOI!D742) +   $D$4*((1-$D$5)*SOI!E743+$D$5*SOI!E742)</f>
        <v>0</v>
      </c>
      <c r="E744">
        <f t="shared" si="242"/>
        <v>4.8302712601692548</v>
      </c>
      <c r="F744">
        <f t="shared" si="249"/>
        <v>-1.1846370472160077</v>
      </c>
      <c r="G744">
        <f t="shared" si="250"/>
        <v>3.6456342129532473</v>
      </c>
      <c r="H744" s="21">
        <f t="shared" si="251"/>
        <v>0.26796411182216517</v>
      </c>
      <c r="I744" s="37">
        <f t="shared" si="243"/>
        <v>-5.0713475313099785</v>
      </c>
      <c r="J744" s="1">
        <f t="shared" si="252"/>
        <v>-9.3609571678727761</v>
      </c>
      <c r="K744" s="1">
        <f t="shared" si="253"/>
        <v>4.5832802192199917</v>
      </c>
      <c r="L744" s="1">
        <f t="shared" si="244"/>
        <v>-0.80230208635900102</v>
      </c>
      <c r="M744" s="1">
        <f t="shared" si="245"/>
        <v>-12.966007300786043</v>
      </c>
      <c r="N744" s="1">
        <f t="shared" si="246"/>
        <v>-0.16472660505722653</v>
      </c>
      <c r="O744" s="1">
        <f t="shared" si="247"/>
        <v>0.26492545636620668</v>
      </c>
      <c r="P744" s="1">
        <f t="shared" si="248"/>
        <v>0.57958069312195315</v>
      </c>
      <c r="Q744" s="1">
        <f t="shared" si="254"/>
        <v>1.0688841898770223</v>
      </c>
      <c r="R744" s="1">
        <f t="shared" si="255"/>
        <v>1.618790329962976</v>
      </c>
      <c r="S744" s="1">
        <f t="shared" si="256"/>
        <v>0.71491532760309051</v>
      </c>
      <c r="T744" s="1">
        <f t="shared" si="257"/>
        <v>-2.2332597571816177</v>
      </c>
      <c r="U744" s="1">
        <f t="shared" si="258"/>
        <v>32.481027699947127</v>
      </c>
      <c r="V744" s="1">
        <f t="shared" si="259"/>
        <v>2.6854021235765311</v>
      </c>
      <c r="Y744" s="20">
        <f>+$Z$20*SIGN(SOI!A743)*(ABS(SOI!A743))^$Y$2</f>
        <v>0.65452274660526788</v>
      </c>
      <c r="Z744" s="20">
        <f t="shared" si="262"/>
        <v>0.6320064957529089</v>
      </c>
      <c r="AA744" s="19">
        <f>+SIN((AVERAGE(H740:H751)+AVERAGE(H744:H747)/4)*($AA$19+AA743*$AA$18*AVERAGE(G740:G751))*$Y$20+$AA$17) - SIN($AA$17)</f>
        <v>0.40531215224780098</v>
      </c>
      <c r="AB744" s="19">
        <f>+SIN((AVERAGE(H740:H751)+AVERAGE(H744:H747)*$AB$1)*($AA$19+AB743*$AA$18*AVERAGE(G740:G751))*$Y$20+$AA$17) - SIN($AA$17)+$AB$2</f>
        <v>0.36407410668866275</v>
      </c>
      <c r="AC744">
        <f t="shared" si="261"/>
        <v>0.43319999999999509</v>
      </c>
      <c r="AD744">
        <f t="shared" si="260"/>
        <v>0.22669434350510792</v>
      </c>
      <c r="AE744">
        <v>1</v>
      </c>
    </row>
    <row r="745" spans="1:31" x14ac:dyDescent="0.25">
      <c r="A745">
        <v>60.250000000000618</v>
      </c>
      <c r="B745" s="2">
        <v>1940.2499999999452</v>
      </c>
      <c r="C745">
        <f>+D745+($D$2+E745+F745)*SOI!A744*IF(B745&gt;$C$18, IF(B745&lt;$C$19,-1,1),1)</f>
        <v>13.045850534679387</v>
      </c>
      <c r="D745">
        <f>+$D$3*((1-$D$5)*SOI!D744+$D$5*SOI!D743) +   $D$4*((1-$D$5)*SOI!E744+$D$5*SOI!E743)</f>
        <v>0</v>
      </c>
      <c r="E745">
        <f t="shared" si="242"/>
        <v>16.259671277931872</v>
      </c>
      <c r="F745">
        <f t="shared" si="249"/>
        <v>4.7641890417360111E-2</v>
      </c>
      <c r="G745">
        <f t="shared" si="250"/>
        <v>16.307313168349232</v>
      </c>
      <c r="H745" s="21">
        <f t="shared" si="251"/>
        <v>-7.1738358512866779E-2</v>
      </c>
      <c r="I745" s="37">
        <f t="shared" si="243"/>
        <v>-18.46204631152451</v>
      </c>
      <c r="J745" s="1">
        <f t="shared" si="252"/>
        <v>3.7188692533237293</v>
      </c>
      <c r="K745" s="1">
        <f t="shared" si="253"/>
        <v>0.17708455432065109</v>
      </c>
      <c r="L745" s="1">
        <f t="shared" si="244"/>
        <v>2.0203420645484943E-2</v>
      </c>
      <c r="M745" s="1">
        <f t="shared" si="245"/>
        <v>1.4149479054345666</v>
      </c>
      <c r="N745" s="1">
        <f t="shared" si="246"/>
        <v>-1.3071423337384253E-2</v>
      </c>
      <c r="O745" s="1">
        <f t="shared" si="247"/>
        <v>11.296334788492782</v>
      </c>
      <c r="P745" s="1">
        <f t="shared" si="248"/>
        <v>-2.0855342840832087E-2</v>
      </c>
      <c r="Q745" s="1">
        <f t="shared" si="254"/>
        <v>-9.2560133943595038E-3</v>
      </c>
      <c r="R745" s="1">
        <f t="shared" si="255"/>
        <v>-5.1031741053501882E-2</v>
      </c>
      <c r="S745" s="1">
        <f t="shared" si="256"/>
        <v>0.20652384573131108</v>
      </c>
      <c r="T745" s="1">
        <f t="shared" si="257"/>
        <v>2.3979498083823061</v>
      </c>
      <c r="U745" s="1">
        <f t="shared" si="258"/>
        <v>-4.2549028502723845</v>
      </c>
      <c r="V745" s="1">
        <f t="shared" si="259"/>
        <v>-7.6678195511967629E-3</v>
      </c>
      <c r="Y745" s="20">
        <f>+$Z$20*SIGN(SOI!A744)*(ABS(SOI!A744))^$Y$2</f>
        <v>0.53665629385143809</v>
      </c>
      <c r="Z745" s="20">
        <f t="shared" si="262"/>
        <v>0.51367869625094242</v>
      </c>
      <c r="AA745" s="19">
        <f>+SIN((AVERAGE(H741:H752)+AVERAGE(H745:H748)/4)*($AA$19+AA744*$AA$18*AVERAGE(G741:G752))*$Y$20+$AA$17) - SIN($AA$17)</f>
        <v>-1.5033283513263829E-3</v>
      </c>
      <c r="AB745" s="19">
        <f>+SIN((AVERAGE(H741:H752)+AVERAGE(H745:H748)*$AB$1)*($AA$19+AB744*$AA$18*AVERAGE(G741:G752))*$Y$20+$AA$17) - SIN($AA$17)+$AB$2</f>
        <v>-8.2669111834870829E-2</v>
      </c>
      <c r="AC745">
        <f t="shared" si="261"/>
        <v>0.43379999999999508</v>
      </c>
      <c r="AD745">
        <f t="shared" si="260"/>
        <v>0.51518202460226881</v>
      </c>
      <c r="AE745">
        <v>1</v>
      </c>
    </row>
    <row r="746" spans="1:31" x14ac:dyDescent="0.25">
      <c r="A746">
        <v>60.333333333333954</v>
      </c>
      <c r="B746" s="2">
        <v>1940.3333333332785</v>
      </c>
      <c r="C746">
        <f>+D746+($D$2+E746+F746)*SOI!A745*IF(B746&gt;$C$18, IF(B746&lt;$C$19,-1,1),1)</f>
        <v>-1.0841371349769042</v>
      </c>
      <c r="D746">
        <f>+$D$3*((1-$D$5)*SOI!D745+$D$5*SOI!D744) +   $D$4*((1-$D$5)*SOI!E745+$D$5*SOI!E744)</f>
        <v>0</v>
      </c>
      <c r="E746">
        <f t="shared" si="242"/>
        <v>-2.0891291751631993</v>
      </c>
      <c r="F746">
        <f t="shared" si="249"/>
        <v>-1.0995094571218127</v>
      </c>
      <c r="G746">
        <f t="shared" si="250"/>
        <v>-3.188638632285012</v>
      </c>
      <c r="H746" s="21">
        <f t="shared" si="251"/>
        <v>-0.92874117689550051</v>
      </c>
      <c r="I746" s="37">
        <f t="shared" si="243"/>
        <v>1.2352976436876557</v>
      </c>
      <c r="J746" s="1">
        <f t="shared" si="252"/>
        <v>6.3924771237139524</v>
      </c>
      <c r="K746" s="1">
        <f t="shared" si="253"/>
        <v>-0.16319224665804774</v>
      </c>
      <c r="L746" s="1">
        <f t="shared" si="244"/>
        <v>-8.9492069299761928E-3</v>
      </c>
      <c r="M746" s="1">
        <f t="shared" si="245"/>
        <v>-36.350211852118854</v>
      </c>
      <c r="N746" s="1">
        <f t="shared" si="246"/>
        <v>0.9234272900543532</v>
      </c>
      <c r="O746" s="1">
        <f t="shared" si="247"/>
        <v>-3.1734364667609012</v>
      </c>
      <c r="P746" s="1">
        <f t="shared" si="248"/>
        <v>0.15444870637780056</v>
      </c>
      <c r="Q746" s="1">
        <f t="shared" si="254"/>
        <v>-16.798491930361024</v>
      </c>
      <c r="R746" s="1">
        <f t="shared" si="255"/>
        <v>6.1969570061177448</v>
      </c>
      <c r="S746" s="1">
        <f t="shared" si="256"/>
        <v>0.97620674822261366</v>
      </c>
      <c r="T746" s="1">
        <f t="shared" si="257"/>
        <v>0.298395305066393</v>
      </c>
      <c r="U746" s="1">
        <f t="shared" si="258"/>
        <v>-2.1083774714112762</v>
      </c>
      <c r="V746" s="1">
        <f t="shared" si="259"/>
        <v>-4.0116094937754578</v>
      </c>
      <c r="Y746" s="20">
        <f>+$Z$20*SIGN(SOI!A745)*(ABS(SOI!A745))^$Y$2</f>
        <v>0.34985704829612135</v>
      </c>
      <c r="Z746" s="20">
        <f t="shared" si="262"/>
        <v>0.44382840176056826</v>
      </c>
      <c r="AA746" s="19">
        <f>+SIN((AVERAGE(H742:H753)+AVERAGE(H746:H749)/4)*($AA$19+AA745*$AA$18*AVERAGE(G742:G753))*$Y$20+$AA$17) - SIN($AA$17)</f>
        <v>0.51943010233426135</v>
      </c>
      <c r="AB746" s="19">
        <f>+SIN((AVERAGE(H742:H753)+AVERAGE(H746:H749)*$AB$1)*($AA$19+AB745*$AA$18*AVERAGE(G742:G753))*$Y$20+$AA$17) - SIN($AA$17)+$AB$2</f>
        <v>0.47897496724386507</v>
      </c>
      <c r="AC746">
        <f t="shared" si="261"/>
        <v>0.43439999999999507</v>
      </c>
      <c r="AD746">
        <f t="shared" si="260"/>
        <v>7.5601700573693087E-2</v>
      </c>
      <c r="AE746">
        <v>1</v>
      </c>
    </row>
    <row r="747" spans="1:31" x14ac:dyDescent="0.25">
      <c r="A747">
        <v>60.41666666666729</v>
      </c>
      <c r="B747" s="2">
        <v>1940.4166666666117</v>
      </c>
      <c r="C747">
        <f>+D747+($D$2+E747+F747)*SOI!A746*IF(B747&gt;$C$18, IF(B747&lt;$C$19,-1,1),1)</f>
        <v>3.0181321530737573</v>
      </c>
      <c r="D747">
        <f>+$D$3*((1-$D$5)*SOI!D746+$D$5*SOI!D745) +   $D$4*((1-$D$5)*SOI!E746+$D$5*SOI!E745)</f>
        <v>0</v>
      </c>
      <c r="E747">
        <f t="shared" si="242"/>
        <v>5.5135221539126524</v>
      </c>
      <c r="F747">
        <f t="shared" si="249"/>
        <v>-2.6009148324002584E-2</v>
      </c>
      <c r="G747">
        <f t="shared" si="250"/>
        <v>5.4875130055886494</v>
      </c>
      <c r="H747" s="21">
        <f t="shared" si="251"/>
        <v>8.6272285268882726E-2</v>
      </c>
      <c r="I747" s="37">
        <f t="shared" si="243"/>
        <v>2.478447822190307</v>
      </c>
      <c r="J747" s="1">
        <f t="shared" si="252"/>
        <v>0.21555923710789274</v>
      </c>
      <c r="K747" s="1">
        <f t="shared" si="253"/>
        <v>9.6292443661008219E-5</v>
      </c>
      <c r="L747" s="1">
        <f t="shared" si="244"/>
        <v>-5.8258444992749462E-3</v>
      </c>
      <c r="M747" s="1">
        <f t="shared" si="245"/>
        <v>-0.61093672767687657</v>
      </c>
      <c r="N747" s="1">
        <f t="shared" si="246"/>
        <v>2.6237361926155389E-2</v>
      </c>
      <c r="O747" s="1">
        <f t="shared" si="247"/>
        <v>2.3026540190796299</v>
      </c>
      <c r="P747" s="1">
        <f t="shared" si="248"/>
        <v>1.9293176747427082E-4</v>
      </c>
      <c r="Q747" s="1">
        <f t="shared" si="254"/>
        <v>-8.0218963123598903E-3</v>
      </c>
      <c r="R747" s="1">
        <f t="shared" si="255"/>
        <v>5.9373602345129404E-3</v>
      </c>
      <c r="S747" s="1">
        <f t="shared" si="256"/>
        <v>5.5650290249679463E-2</v>
      </c>
      <c r="T747" s="1">
        <f t="shared" si="257"/>
        <v>-0.14095004038370398</v>
      </c>
      <c r="U747" s="1">
        <f t="shared" si="258"/>
        <v>-5.2841605222423271E-3</v>
      </c>
      <c r="V747" s="1">
        <f t="shared" si="259"/>
        <v>-1.4238216071876637E-4</v>
      </c>
      <c r="Y747" s="20">
        <f>+$Z$20*SIGN(SOI!A746)*(ABS(SOI!A746))^$Y$2</f>
        <v>0.44497186313414522</v>
      </c>
      <c r="Z747" s="20">
        <f t="shared" si="262"/>
        <v>0.35659445959304542</v>
      </c>
      <c r="AA747" s="19">
        <f>+SIN((AVERAGE(H743:H754)+AVERAGE(H747:H750)/4)*($AA$19+AA746*$AA$18*AVERAGE(G743:G754))*$Y$20+$AA$17) - SIN($AA$17)</f>
        <v>-0.12251612954787966</v>
      </c>
      <c r="AB747" s="19">
        <f>+SIN((AVERAGE(H743:H754)+AVERAGE(H747:H750)*$AB$1)*($AA$19+AB746*$AA$18*AVERAGE(G743:G754))*$Y$20+$AA$17) - SIN($AA$17)+$AB$2</f>
        <v>-5.3658075276350636E-2</v>
      </c>
      <c r="AC747">
        <f t="shared" si="261"/>
        <v>0.43499999999999506</v>
      </c>
      <c r="AD747">
        <f t="shared" si="260"/>
        <v>0.47911058914092508</v>
      </c>
      <c r="AE747">
        <v>1</v>
      </c>
    </row>
    <row r="748" spans="1:31" x14ac:dyDescent="0.25">
      <c r="A748">
        <v>60.500000000000625</v>
      </c>
      <c r="B748" s="2">
        <v>1940.499999999945</v>
      </c>
      <c r="C748">
        <f>+D748+($D$2+E748+F748)*SOI!A747*IF(B748&gt;$C$18, IF(B748&lt;$C$19,-1,1),1)</f>
        <v>-2.6429356199790699</v>
      </c>
      <c r="D748">
        <f>+$D$3*((1-$D$5)*SOI!D747+$D$5*SOI!D746) +   $D$4*((1-$D$5)*SOI!E747+$D$5*SOI!E746)</f>
        <v>0</v>
      </c>
      <c r="E748">
        <f t="shared" si="242"/>
        <v>-12.468834602115876</v>
      </c>
      <c r="F748">
        <f t="shared" si="249"/>
        <v>-0.11657311207017007</v>
      </c>
      <c r="G748">
        <f t="shared" si="250"/>
        <v>-12.585407714186047</v>
      </c>
      <c r="H748" s="21">
        <f t="shared" si="251"/>
        <v>-0.24245721686325067</v>
      </c>
      <c r="I748" s="37">
        <f t="shared" si="243"/>
        <v>-14.123303596030395</v>
      </c>
      <c r="J748" s="1">
        <f t="shared" si="252"/>
        <v>-1.3892884412472308</v>
      </c>
      <c r="K748" s="1">
        <f t="shared" si="253"/>
        <v>-1.7288061131274652E-5</v>
      </c>
      <c r="L748" s="1">
        <f t="shared" si="244"/>
        <v>-7.8607471907015183E-2</v>
      </c>
      <c r="M748" s="1">
        <f t="shared" si="245"/>
        <v>-0.69098004329896257</v>
      </c>
      <c r="N748" s="1">
        <f t="shared" si="246"/>
        <v>3.7563813952848607E-2</v>
      </c>
      <c r="O748" s="1">
        <f t="shared" si="247"/>
        <v>-1.9860858610860617E-4</v>
      </c>
      <c r="P748" s="1">
        <f t="shared" si="248"/>
        <v>2.9763469336461738E-2</v>
      </c>
      <c r="Q748" s="1">
        <f t="shared" si="254"/>
        <v>-1.2989601532999414E-2</v>
      </c>
      <c r="R748" s="1">
        <f t="shared" si="255"/>
        <v>-5.4785887171887981E-2</v>
      </c>
      <c r="S748" s="1">
        <f t="shared" si="256"/>
        <v>-0.45401840965937257</v>
      </c>
      <c r="T748" s="1">
        <f t="shared" si="257"/>
        <v>1.6403611547802355E-4</v>
      </c>
      <c r="U748" s="1">
        <f t="shared" si="258"/>
        <v>4.6452845964455047</v>
      </c>
      <c r="V748" s="1">
        <f t="shared" si="259"/>
        <v>-3.144741151772211E-2</v>
      </c>
      <c r="Y748" s="20">
        <f>+$Z$20*SIGN(SOI!A747)*(ABS(SOI!A747))^$Y$2</f>
        <v>0.27495446734886958</v>
      </c>
      <c r="Z748" s="20">
        <f t="shared" si="262"/>
        <v>0.41318051561786734</v>
      </c>
      <c r="AA748" s="19">
        <f>+SIN((AVERAGE(H744:H755)+AVERAGE(H748:H751)/4)*($AA$19+AA747*$AA$18*AVERAGE(G744:G755))*$Y$20+$AA$17) - SIN($AA$17)</f>
        <v>-0.14610980215803021</v>
      </c>
      <c r="AB748" s="19">
        <f>+SIN((AVERAGE(H744:H755)+AVERAGE(H748:H751)*$AB$1)*($AA$19+AB747*$AA$18*AVERAGE(G744:G755))*$Y$20+$AA$17) - SIN($AA$17)+$AB$2</f>
        <v>-6.6944493656404452E-2</v>
      </c>
      <c r="AC748">
        <f t="shared" si="261"/>
        <v>0.43559999999999505</v>
      </c>
      <c r="AD748">
        <f t="shared" si="260"/>
        <v>0.55929031777589755</v>
      </c>
      <c r="AE748">
        <v>1</v>
      </c>
    </row>
    <row r="749" spans="1:31" x14ac:dyDescent="0.25">
      <c r="A749">
        <v>60.583333333333961</v>
      </c>
      <c r="B749" s="2">
        <v>1940.5833333332782</v>
      </c>
      <c r="C749">
        <f>+D749+($D$2+E749+F749)*SOI!A748*IF(B749&gt;$C$18, IF(B749&lt;$C$19,-1,1),1)</f>
        <v>-2.7200098898847398</v>
      </c>
      <c r="D749">
        <f>+$D$3*((1-$D$5)*SOI!D748+$D$5*SOI!D747) +   $D$4*((1-$D$5)*SOI!E748+$D$5*SOI!E747)</f>
        <v>0</v>
      </c>
      <c r="E749">
        <f t="shared" si="242"/>
        <v>-3.6480552385912262</v>
      </c>
      <c r="F749">
        <f t="shared" si="249"/>
        <v>2.1375385411573244E-2</v>
      </c>
      <c r="G749">
        <f t="shared" si="250"/>
        <v>-3.6266798531796529</v>
      </c>
      <c r="H749" s="21">
        <f t="shared" si="251"/>
        <v>-0.14393467758863079</v>
      </c>
      <c r="I749" s="37">
        <f t="shared" si="243"/>
        <v>-4.3908122291285983</v>
      </c>
      <c r="J749" s="1">
        <f t="shared" si="252"/>
        <v>-0.19803694518096054</v>
      </c>
      <c r="K749" s="1">
        <f t="shared" si="253"/>
        <v>-6.5588982503783869E-3</v>
      </c>
      <c r="L749" s="1">
        <f t="shared" si="244"/>
        <v>9.9818149764439035E-3</v>
      </c>
      <c r="M749" s="1">
        <f t="shared" si="245"/>
        <v>-0.31681864352146294</v>
      </c>
      <c r="N749" s="1">
        <f t="shared" si="246"/>
        <v>6.3233317309577455E-3</v>
      </c>
      <c r="O749" s="1">
        <f t="shared" si="247"/>
        <v>-1.5499068105230209</v>
      </c>
      <c r="P749" s="1">
        <f t="shared" si="248"/>
        <v>-1.1395015061716003E-2</v>
      </c>
      <c r="Q749" s="1">
        <f t="shared" si="254"/>
        <v>-1.0025760827247199E-3</v>
      </c>
      <c r="R749" s="1">
        <f t="shared" si="255"/>
        <v>-1.3146155953981484E-3</v>
      </c>
      <c r="S749" s="1">
        <f t="shared" si="256"/>
        <v>-2.3760650081446271E-2</v>
      </c>
      <c r="T749" s="1">
        <f t="shared" si="257"/>
        <v>-0.1625521542860105</v>
      </c>
      <c r="U749" s="1">
        <f t="shared" si="258"/>
        <v>-0.55290720276500893</v>
      </c>
      <c r="V749" s="1">
        <f t="shared" si="259"/>
        <v>2.0267143377837357E-3</v>
      </c>
      <c r="Y749" s="20">
        <f>+$Z$20*SIGN(SOI!A748)*(ABS(SOI!A748))^$Y$2</f>
        <v>0.51961521637058716</v>
      </c>
      <c r="Z749" s="20">
        <f t="shared" si="262"/>
        <v>0.30957789757718984</v>
      </c>
      <c r="AA749" s="19">
        <f>+SIN((AVERAGE(H745:H756)+AVERAGE(H749:H752)/4)*($AA$19+AA748*$AA$18*AVERAGE(G745:G756))*$Y$20+$AA$17) - SIN($AA$17)</f>
        <v>0.14328054321771977</v>
      </c>
      <c r="AB749" s="19">
        <f>+SIN((AVERAGE(H745:H756)+AVERAGE(H749:H752)*$AB$1)*($AA$19+AB748*$AA$18*AVERAGE(G745:G756))*$Y$20+$AA$17) - SIN($AA$17)+$AB$2</f>
        <v>0.19991262898949741</v>
      </c>
      <c r="AC749">
        <f t="shared" si="261"/>
        <v>0.43619999999999504</v>
      </c>
      <c r="AD749">
        <f t="shared" si="260"/>
        <v>0.16629735435947007</v>
      </c>
      <c r="AE749">
        <v>1</v>
      </c>
    </row>
    <row r="750" spans="1:31" x14ac:dyDescent="0.25">
      <c r="A750">
        <v>60.666666666667297</v>
      </c>
      <c r="B750" s="2">
        <v>1940.6666666666115</v>
      </c>
      <c r="C750">
        <f>+D750+($D$2+E750+F750)*SOI!A749*IF(B750&gt;$C$18, IF(B750&lt;$C$19,-1,1),1)</f>
        <v>-1.2293640619091666</v>
      </c>
      <c r="D750">
        <f>+$D$3*((1-$D$5)*SOI!D749+$D$5*SOI!D748) +   $D$4*((1-$D$5)*SOI!E749+$D$5*SOI!E748)</f>
        <v>0</v>
      </c>
      <c r="E750">
        <f t="shared" si="242"/>
        <v>-23.5216616754292</v>
      </c>
      <c r="F750">
        <f t="shared" si="249"/>
        <v>-1.0656195627541281</v>
      </c>
      <c r="G750">
        <f t="shared" si="250"/>
        <v>-24.58728123818333</v>
      </c>
      <c r="H750" s="21">
        <f t="shared" si="251"/>
        <v>1.6014667650160916</v>
      </c>
      <c r="I750" s="37">
        <f t="shared" si="243"/>
        <v>-15.610597534847784</v>
      </c>
      <c r="J750" s="1">
        <f t="shared" si="252"/>
        <v>71.612036079532274</v>
      </c>
      <c r="K750" s="1">
        <f t="shared" si="253"/>
        <v>-19.97926111837922</v>
      </c>
      <c r="L750" s="1">
        <f t="shared" si="244"/>
        <v>-5.2943652239357618E-2</v>
      </c>
      <c r="M750" s="1">
        <f t="shared" si="245"/>
        <v>32.223734565382649</v>
      </c>
      <c r="N750" s="1">
        <f t="shared" si="246"/>
        <v>-0.76756040320650309</v>
      </c>
      <c r="O750" s="1">
        <f t="shared" si="247"/>
        <v>-23.827938354863242</v>
      </c>
      <c r="P750" s="1">
        <f t="shared" si="248"/>
        <v>0.42567502472388441</v>
      </c>
      <c r="Q750" s="1">
        <f t="shared" si="254"/>
        <v>-12.377960073032149</v>
      </c>
      <c r="R750" s="1">
        <f t="shared" si="255"/>
        <v>-57.703901726619975</v>
      </c>
      <c r="S750" s="1">
        <f t="shared" si="256"/>
        <v>10.25414789061484</v>
      </c>
      <c r="T750" s="1">
        <f t="shared" si="257"/>
        <v>13.254946905087385</v>
      </c>
      <c r="U750" s="1">
        <f t="shared" si="258"/>
        <v>73.432814827340195</v>
      </c>
      <c r="V750" s="1">
        <f t="shared" si="259"/>
        <v>9.1901458213115834</v>
      </c>
      <c r="Y750" s="20">
        <f>+$Z$20*SIGN(SOI!A749)*(ABS(SOI!A749))^$Y$2</f>
        <v>0.13416400901211273</v>
      </c>
      <c r="Z750" s="20">
        <f t="shared" si="262"/>
        <v>0.33106347111499485</v>
      </c>
      <c r="AA750" s="19">
        <f>+SIN((AVERAGE(H746:H757)+AVERAGE(H750:H753)/4)*($AA$19+AA749*$AA$18*AVERAGE(G746:G757))*$Y$20+$AA$17) - SIN($AA$17)</f>
        <v>-9.7309514160542898E-4</v>
      </c>
      <c r="AB750" s="19">
        <f>+SIN((AVERAGE(H746:H757)+AVERAGE(H750:H753)*$AB$1)*($AA$19+AB749*$AA$18*AVERAGE(G746:G757))*$Y$20+$AA$17) - SIN($AA$17)+$AB$2</f>
        <v>0.1973830663096886</v>
      </c>
      <c r="AC750">
        <f t="shared" si="261"/>
        <v>0.43679999999999503</v>
      </c>
      <c r="AD750">
        <f t="shared" si="260"/>
        <v>0.33203656625660027</v>
      </c>
      <c r="AE750">
        <v>1</v>
      </c>
    </row>
    <row r="751" spans="1:31" x14ac:dyDescent="0.25">
      <c r="A751">
        <v>60.750000000000632</v>
      </c>
      <c r="B751" s="2">
        <v>1940.7499999999447</v>
      </c>
      <c r="C751">
        <f>+D751+($D$2+E751+F751)*SOI!A750*IF(B751&gt;$C$18, IF(B751&lt;$C$19,-1,1),1)</f>
        <v>-2.1177014081773393</v>
      </c>
      <c r="D751">
        <f>+$D$3*((1-$D$5)*SOI!D750+$D$5*SOI!D749) +   $D$4*((1-$D$5)*SOI!E750+$D$5*SOI!E749)</f>
        <v>0</v>
      </c>
      <c r="E751">
        <f t="shared" si="242"/>
        <v>-6.5637125618196706</v>
      </c>
      <c r="F751">
        <f t="shared" si="249"/>
        <v>-5.4104338734514812E-2</v>
      </c>
      <c r="G751">
        <f t="shared" si="250"/>
        <v>-6.6178169005541854</v>
      </c>
      <c r="H751" s="21">
        <f t="shared" si="251"/>
        <v>-2.6523627903913462E-2</v>
      </c>
      <c r="I751" s="37">
        <f t="shared" si="243"/>
        <v>1.6715507424069995</v>
      </c>
      <c r="J751" s="1">
        <f t="shared" si="252"/>
        <v>-0.42626744777932973</v>
      </c>
      <c r="K751" s="1">
        <f t="shared" si="253"/>
        <v>-5.5548174389161353E-3</v>
      </c>
      <c r="L751" s="1">
        <f t="shared" si="244"/>
        <v>-7.8397300359193504E-3</v>
      </c>
      <c r="M751" s="1">
        <f t="shared" si="245"/>
        <v>1.7913150747763458</v>
      </c>
      <c r="N751" s="1">
        <f t="shared" si="246"/>
        <v>-4.0222300607316491E-2</v>
      </c>
      <c r="O751" s="1">
        <f t="shared" si="247"/>
        <v>-4.5388799347624804</v>
      </c>
      <c r="P751" s="1">
        <f t="shared" si="248"/>
        <v>4.1958417477076801E-3</v>
      </c>
      <c r="Q751" s="1">
        <f t="shared" si="254"/>
        <v>-3.6057825430509303E-2</v>
      </c>
      <c r="R751" s="1">
        <f t="shared" si="255"/>
        <v>1.7999302322347747E-2</v>
      </c>
      <c r="S751" s="1">
        <f t="shared" si="256"/>
        <v>-5.7537893704581199E-2</v>
      </c>
      <c r="T751" s="1">
        <f t="shared" si="257"/>
        <v>0.37387586422372671</v>
      </c>
      <c r="U751" s="1">
        <f t="shared" si="258"/>
        <v>-7.7505253924835635E-2</v>
      </c>
      <c r="V751" s="1">
        <f t="shared" si="259"/>
        <v>4.746983011087595E-3</v>
      </c>
      <c r="Y751" s="20">
        <f>+$Z$20*SIGN(SOI!A750)*(ABS(SOI!A750))^$Y$2</f>
        <v>0.33941118796228448</v>
      </c>
      <c r="Z751" s="20">
        <f t="shared" si="262"/>
        <v>0.32519039395738952</v>
      </c>
      <c r="AA751" s="19">
        <f>+SIN((AVERAGE(H747:H758)+AVERAGE(H751:H754)/4)*($AA$19+AA750*$AA$18*AVERAGE(G747:G758))*$Y$20+$AA$17) - SIN($AA$17)</f>
        <v>8.7951810542959197E-2</v>
      </c>
      <c r="AB751" s="19">
        <f>+SIN((AVERAGE(H747:H758)+AVERAGE(H751:H754)*$AB$1)*($AA$19+AB750*$AA$18*AVERAGE(G747:G758))*$Y$20+$AA$17) - SIN($AA$17)+$AB$2</f>
        <v>0.11600973663095332</v>
      </c>
      <c r="AC751">
        <f t="shared" si="261"/>
        <v>0.43739999999999502</v>
      </c>
      <c r="AD751">
        <f t="shared" si="260"/>
        <v>0.23723858341443033</v>
      </c>
      <c r="AE751">
        <v>1</v>
      </c>
    </row>
    <row r="752" spans="1:31" x14ac:dyDescent="0.25">
      <c r="A752">
        <v>60.833333333333968</v>
      </c>
      <c r="B752" s="2">
        <v>1940.833333333278</v>
      </c>
      <c r="C752">
        <f>+D752+($D$2+E752+F752)*SOI!A751*IF(B752&gt;$C$18, IF(B752&lt;$C$19,-1,1),1)</f>
        <v>-29.679679813326977</v>
      </c>
      <c r="D752">
        <f>+$D$3*((1-$D$5)*SOI!D751+$D$5*SOI!D750) +   $D$4*((1-$D$5)*SOI!E751+$D$5*SOI!E750)</f>
        <v>0</v>
      </c>
      <c r="E752">
        <f t="shared" si="242"/>
        <v>-41.416027391284473</v>
      </c>
      <c r="F752">
        <f t="shared" si="249"/>
        <v>-0.98351519918264141</v>
      </c>
      <c r="G752">
        <f t="shared" si="250"/>
        <v>-42.399542590467114</v>
      </c>
      <c r="H752" s="21">
        <f t="shared" si="251"/>
        <v>-0.41518411581804321</v>
      </c>
      <c r="I752" s="37">
        <f t="shared" si="243"/>
        <v>42.823121704640791</v>
      </c>
      <c r="J752" s="1">
        <f t="shared" si="252"/>
        <v>-127.38719889625628</v>
      </c>
      <c r="K752" s="1">
        <f t="shared" si="253"/>
        <v>-2.3067457235014692</v>
      </c>
      <c r="L752" s="1">
        <f t="shared" si="244"/>
        <v>-0.59402125980291798</v>
      </c>
      <c r="M752" s="1">
        <f t="shared" si="245"/>
        <v>20.895696017808511</v>
      </c>
      <c r="N752" s="1">
        <f t="shared" si="246"/>
        <v>-0.53544833479309584</v>
      </c>
      <c r="O752" s="1">
        <f t="shared" si="247"/>
        <v>-3.0136002318342259</v>
      </c>
      <c r="P752" s="1">
        <f t="shared" si="248"/>
        <v>3.4634682205150834E-2</v>
      </c>
      <c r="Q752" s="1">
        <f t="shared" si="254"/>
        <v>-5.5993170293227497</v>
      </c>
      <c r="R752" s="1">
        <f t="shared" si="255"/>
        <v>71.606089297902074</v>
      </c>
      <c r="S752" s="1">
        <f t="shared" si="256"/>
        <v>-19.622908681331197</v>
      </c>
      <c r="T752" s="1">
        <f t="shared" si="257"/>
        <v>18.808980513567079</v>
      </c>
      <c r="U752" s="1">
        <f t="shared" si="258"/>
        <v>-16.390115314615404</v>
      </c>
      <c r="V752" s="1">
        <f t="shared" si="259"/>
        <v>0.52162746443157448</v>
      </c>
      <c r="Y752" s="20">
        <f>+$Z$20*SIGN(SOI!A751)*(ABS(SOI!A751))^$Y$2</f>
        <v>0.50199598489777131</v>
      </c>
      <c r="Z752" s="20">
        <f t="shared" si="262"/>
        <v>0.51626559352471058</v>
      </c>
      <c r="AA752" s="19">
        <f>+SIN((AVERAGE(H748:H759)+AVERAGE(H752:H755)/4)*($AA$19+AA751*$AA$18*AVERAGE(G748:G759))*$Y$20+$AA$17) - SIN($AA$17)</f>
        <v>0.13455610620639818</v>
      </c>
      <c r="AB752" s="19">
        <f>+SIN((AVERAGE(H748:H759)+AVERAGE(H752:H755)*$AB$1)*($AA$19+AB751*$AA$18*AVERAGE(G748:G759))*$Y$20+$AA$17) - SIN($AA$17)+$AB$2</f>
        <v>0.13813717355379163</v>
      </c>
      <c r="AC752">
        <f t="shared" si="261"/>
        <v>0.437999999999995</v>
      </c>
      <c r="AD752">
        <f t="shared" si="260"/>
        <v>0.38170948731831239</v>
      </c>
      <c r="AE752">
        <v>1</v>
      </c>
    </row>
    <row r="753" spans="1:31" x14ac:dyDescent="0.25">
      <c r="A753">
        <v>60.916666666667304</v>
      </c>
      <c r="B753" s="2">
        <v>1940.9166666666113</v>
      </c>
      <c r="C753">
        <f>+D753+($D$2+E753+F753)*SOI!A752*IF(B753&gt;$C$18, IF(B753&lt;$C$19,-1,1),1)</f>
        <v>675.77288206331741</v>
      </c>
      <c r="D753">
        <f>+$D$3*((1-$D$5)*SOI!D752+$D$5*SOI!D751) +   $D$4*((1-$D$5)*SOI!E752+$D$5*SOI!E751)</f>
        <v>0</v>
      </c>
      <c r="E753">
        <f t="shared" si="242"/>
        <v>486.38948120145739</v>
      </c>
      <c r="F753">
        <f t="shared" si="249"/>
        <v>-0.22194014871098711</v>
      </c>
      <c r="G753">
        <f t="shared" si="250"/>
        <v>486.1675410527464</v>
      </c>
      <c r="H753" s="21">
        <f t="shared" si="251"/>
        <v>2.3388390355515303</v>
      </c>
      <c r="I753" s="37">
        <f t="shared" si="243"/>
        <v>-607.19248399823709</v>
      </c>
      <c r="J753" s="1">
        <f t="shared" si="252"/>
        <v>11.128231877192377</v>
      </c>
      <c r="K753" s="1">
        <f t="shared" si="253"/>
        <v>15.067220213052581</v>
      </c>
      <c r="L753" s="1">
        <f t="shared" si="244"/>
        <v>-4.6960722516130392E-2</v>
      </c>
      <c r="M753" s="1">
        <f t="shared" si="245"/>
        <v>0.12873871090173963</v>
      </c>
      <c r="N753" s="1">
        <f t="shared" si="246"/>
        <v>4.6335163038180027E-3</v>
      </c>
      <c r="O753" s="1">
        <f t="shared" si="247"/>
        <v>88.290440179642516</v>
      </c>
      <c r="P753" s="1">
        <f t="shared" si="248"/>
        <v>9.7675084484130856E-2</v>
      </c>
      <c r="Q753" s="1">
        <f t="shared" si="254"/>
        <v>2.9852485443863328E-4</v>
      </c>
      <c r="R753" s="1">
        <f t="shared" si="255"/>
        <v>5.4130676823768743E-2</v>
      </c>
      <c r="S753" s="1">
        <f t="shared" si="256"/>
        <v>-2.4077121811263527</v>
      </c>
      <c r="T753" s="1">
        <f t="shared" si="257"/>
        <v>-43.563832504978301</v>
      </c>
      <c r="U753" s="1">
        <f t="shared" si="258"/>
        <v>655.39430233544988</v>
      </c>
      <c r="V753" s="1">
        <f t="shared" si="259"/>
        <v>-1.2729934270836234E-2</v>
      </c>
      <c r="Y753" s="20">
        <f>+$Z$20*SIGN(SOI!A752)*(ABS(SOI!A752))^$Y$2</f>
        <v>0.70738960771407589</v>
      </c>
      <c r="Z753" s="20">
        <f t="shared" si="262"/>
        <v>0.63807534647128927</v>
      </c>
      <c r="AA753" s="19">
        <f>+SIN((AVERAGE(H749:H760)+AVERAGE(H753:H756)/4)*($AA$19+AA752*$AA$18*AVERAGE(G749:G760))*$Y$20+$AA$17) - SIN($AA$17)</f>
        <v>0.241713514303254</v>
      </c>
      <c r="AB753" s="19">
        <f>+SIN((AVERAGE(H749:H760)+AVERAGE(H753:H756)*$AB$1)*($AA$19+AB752*$AA$18*AVERAGE(G749:G760))*$Y$20+$AA$17) - SIN($AA$17)+$AB$2</f>
        <v>0.1222081776108</v>
      </c>
      <c r="AC753">
        <f t="shared" si="261"/>
        <v>0.43859999999999499</v>
      </c>
      <c r="AD753">
        <f t="shared" si="260"/>
        <v>0.39636183216803528</v>
      </c>
      <c r="AE753">
        <v>1</v>
      </c>
    </row>
    <row r="754" spans="1:31" x14ac:dyDescent="0.25">
      <c r="A754">
        <v>61.000000000000639</v>
      </c>
      <c r="B754" s="2">
        <v>1940.9999999999445</v>
      </c>
      <c r="C754">
        <f>+D754+($D$2+E754+F754)*SOI!A753*IF(B754&gt;$C$18, IF(B754&lt;$C$19,-1,1),1)</f>
        <v>6.8608116545057722</v>
      </c>
      <c r="D754">
        <f>+$D$3*((1-$D$5)*SOI!D753+$D$5*SOI!D752) +   $D$4*((1-$D$5)*SOI!E753+$D$5*SOI!E752)</f>
        <v>0</v>
      </c>
      <c r="E754">
        <f t="shared" si="242"/>
        <v>0.52174826983114997</v>
      </c>
      <c r="F754">
        <f t="shared" si="249"/>
        <v>4.4498543783614393</v>
      </c>
      <c r="G754">
        <f t="shared" si="250"/>
        <v>4.9716026481925892</v>
      </c>
      <c r="H754" s="21">
        <f t="shared" si="251"/>
        <v>-1.333794260940278</v>
      </c>
      <c r="I754" s="37">
        <f t="shared" si="243"/>
        <v>-2.3076370225314426</v>
      </c>
      <c r="J754" s="1">
        <f t="shared" si="252"/>
        <v>28.395165472889833</v>
      </c>
      <c r="K754" s="1">
        <f t="shared" si="253"/>
        <v>211.81233792710884</v>
      </c>
      <c r="L754" s="1">
        <f t="shared" si="244"/>
        <v>0.53973053772376411</v>
      </c>
      <c r="M754" s="1">
        <f t="shared" si="245"/>
        <v>86.434332556531331</v>
      </c>
      <c r="N754" s="1">
        <f t="shared" si="246"/>
        <v>-2.5903335656782831</v>
      </c>
      <c r="O754" s="1">
        <f t="shared" si="247"/>
        <v>4.4669963213575157</v>
      </c>
      <c r="P754" s="1">
        <f t="shared" si="248"/>
        <v>-2.3613359558127187</v>
      </c>
      <c r="Q754" s="1">
        <f t="shared" si="254"/>
        <v>-112.04761573076642</v>
      </c>
      <c r="R754" s="1">
        <f t="shared" si="255"/>
        <v>-77.215891948984279</v>
      </c>
      <c r="S754" s="1">
        <f t="shared" si="256"/>
        <v>5.1155305013106886</v>
      </c>
      <c r="T754" s="1">
        <f t="shared" si="257"/>
        <v>25.332042803764523</v>
      </c>
      <c r="U754" s="1">
        <f t="shared" si="258"/>
        <v>-60.216811666050795</v>
      </c>
      <c r="V754" s="1">
        <f t="shared" si="259"/>
        <v>-172.04622327787641</v>
      </c>
      <c r="Y754" s="20">
        <f>+$Z$20*SIGN(SOI!A753)*(ABS(SOI!A753))^$Y$2</f>
        <v>0.70484044680202074</v>
      </c>
      <c r="Z754" s="20">
        <f t="shared" si="262"/>
        <v>0.70226010130112437</v>
      </c>
      <c r="AA754" s="19">
        <f>+SIN((AVERAGE(H750:H761)+AVERAGE(H754:H757)/4)*($AA$19+AA753*$AA$18*AVERAGE(G750:G761))*$Y$20+$AA$17) - SIN($AA$17)</f>
        <v>0.38057376253665026</v>
      </c>
      <c r="AB754" s="19">
        <f>+SIN((AVERAGE(H750:H761)+AVERAGE(H754:H757)*$AB$1)*($AA$19+AB753*$AA$18*AVERAGE(G750:G761))*$Y$20+$AA$17) - SIN($AA$17)+$AB$2</f>
        <v>0.13772464327810313</v>
      </c>
      <c r="AC754">
        <f t="shared" si="261"/>
        <v>0.43919999999999498</v>
      </c>
      <c r="AD754">
        <f t="shared" si="260"/>
        <v>0.32168633876447411</v>
      </c>
      <c r="AE754">
        <v>1</v>
      </c>
    </row>
    <row r="755" spans="1:31" x14ac:dyDescent="0.25">
      <c r="A755">
        <v>61.083333333333975</v>
      </c>
      <c r="B755" s="2">
        <v>1941.0833333332778</v>
      </c>
      <c r="C755">
        <f>+D755+($D$2+E755+F755)*SOI!A754*IF(B755&gt;$C$18, IF(B755&lt;$C$19,-1,1),1)</f>
        <v>-37.831527325050274</v>
      </c>
      <c r="D755">
        <f>+$D$3*((1-$D$5)*SOI!D754+$D$5*SOI!D753) +   $D$4*((1-$D$5)*SOI!E754+$D$5*SOI!E753)</f>
        <v>0</v>
      </c>
      <c r="E755">
        <f t="shared" si="242"/>
        <v>-28.465519438344231</v>
      </c>
      <c r="F755">
        <f t="shared" si="249"/>
        <v>0.23303635994850674</v>
      </c>
      <c r="G755">
        <f t="shared" si="250"/>
        <v>-28.232483078395724</v>
      </c>
      <c r="H755" s="21">
        <f t="shared" si="251"/>
        <v>-0.51236960706095158</v>
      </c>
      <c r="I755" s="37">
        <f t="shared" si="243"/>
        <v>-1.4110345322303097</v>
      </c>
      <c r="J755" s="1">
        <f t="shared" si="252"/>
        <v>1.4516643043046418</v>
      </c>
      <c r="K755" s="1">
        <f t="shared" si="253"/>
        <v>-1.0285968406891468</v>
      </c>
      <c r="L755" s="1">
        <f t="shared" si="244"/>
        <v>1.4022497107147562E-2</v>
      </c>
      <c r="M755" s="1">
        <f t="shared" si="245"/>
        <v>7.2266651550243042</v>
      </c>
      <c r="N755" s="1">
        <f t="shared" si="246"/>
        <v>-0.23326280337301869</v>
      </c>
      <c r="O755" s="1">
        <f t="shared" si="247"/>
        <v>-25.196434578101499</v>
      </c>
      <c r="P755" s="1">
        <f t="shared" si="248"/>
        <v>-7.8249189658180812E-2</v>
      </c>
      <c r="Q755" s="1">
        <f t="shared" si="254"/>
        <v>-0.84361456003712842</v>
      </c>
      <c r="R755" s="1">
        <f t="shared" si="255"/>
        <v>-0.35548254767965337</v>
      </c>
      <c r="S755" s="1">
        <f t="shared" si="256"/>
        <v>0.28167650305314423</v>
      </c>
      <c r="T755" s="1">
        <f t="shared" si="257"/>
        <v>-3.7122915496927877</v>
      </c>
      <c r="U755" s="1">
        <f t="shared" si="258"/>
        <v>-1.2201408571545056</v>
      </c>
      <c r="V755" s="1">
        <f t="shared" si="259"/>
        <v>-0.51340135392059316</v>
      </c>
      <c r="Y755" s="20">
        <f>+$Z$20*SIGN(SOI!A754)*(ABS(SOI!A754))^$Y$2</f>
        <v>0.69455024938727672</v>
      </c>
      <c r="Z755" s="20">
        <f t="shared" si="262"/>
        <v>0.70395042127512897</v>
      </c>
      <c r="AA755" s="19">
        <f>+SIN((AVERAGE(H751:H762)+AVERAGE(H755:H758)/4)*($AA$19+AA754*$AA$18*AVERAGE(G751:G762))*$Y$20+$AA$17) - SIN($AA$17)</f>
        <v>0.29883204058109408</v>
      </c>
      <c r="AB755" s="19">
        <f>+SIN((AVERAGE(H751:H762)+AVERAGE(H755:H758)*$AB$1)*($AA$19+AB754*$AA$18*AVERAGE(G751:G762))*$Y$20+$AA$17) - SIN($AA$17)+$AB$2</f>
        <v>0.14607996791504063</v>
      </c>
      <c r="AC755">
        <f t="shared" si="261"/>
        <v>0.43979999999999497</v>
      </c>
      <c r="AD755">
        <f t="shared" si="260"/>
        <v>0.40511838069403489</v>
      </c>
      <c r="AE755">
        <v>1</v>
      </c>
    </row>
    <row r="756" spans="1:31" x14ac:dyDescent="0.25">
      <c r="A756">
        <v>61.166666666667311</v>
      </c>
      <c r="B756" s="2">
        <v>1941.166666666611</v>
      </c>
      <c r="C756">
        <f>+D756+($D$2+E756+F756)*SOI!A755*IF(B756&gt;$C$18, IF(B756&lt;$C$19,-1,1),1)</f>
        <v>-13.727448216151517</v>
      </c>
      <c r="D756">
        <f>+$D$3*((1-$D$5)*SOI!D755+$D$5*SOI!D754) +   $D$4*((1-$D$5)*SOI!E755+$D$5*SOI!E754)</f>
        <v>0</v>
      </c>
      <c r="E756">
        <f t="shared" si="242"/>
        <v>-8.5511418294678521</v>
      </c>
      <c r="F756">
        <f t="shared" si="249"/>
        <v>-1.1846370472353525</v>
      </c>
      <c r="G756">
        <f t="shared" si="250"/>
        <v>-9.7357788767032041</v>
      </c>
      <c r="H756" s="21">
        <f t="shared" si="251"/>
        <v>-2.6584080831824486</v>
      </c>
      <c r="I756" s="37">
        <f t="shared" si="243"/>
        <v>-8.1425090229940693</v>
      </c>
      <c r="J756" s="1">
        <f t="shared" si="252"/>
        <v>-42.515471805314235</v>
      </c>
      <c r="K756" s="1">
        <f t="shared" si="253"/>
        <v>-2.3072889688479177</v>
      </c>
      <c r="L756" s="1">
        <f t="shared" si="244"/>
        <v>-0.60792997605704524</v>
      </c>
      <c r="M756" s="1">
        <f t="shared" si="245"/>
        <v>-36.677365335907098</v>
      </c>
      <c r="N756" s="1">
        <f t="shared" si="246"/>
        <v>0.86163808401298003</v>
      </c>
      <c r="O756" s="1">
        <f t="shared" si="247"/>
        <v>-2.6271476864365262</v>
      </c>
      <c r="P756" s="1">
        <f t="shared" si="248"/>
        <v>3.8829612444973016E-2</v>
      </c>
      <c r="Q756" s="1">
        <f t="shared" si="254"/>
        <v>-15.815526755685156</v>
      </c>
      <c r="R756" s="1">
        <f t="shared" si="255"/>
        <v>-38.457272951422198</v>
      </c>
      <c r="S756" s="1">
        <f t="shared" si="256"/>
        <v>-6.0041374000871839</v>
      </c>
      <c r="T756" s="1">
        <f t="shared" si="257"/>
        <v>16.780916378064202</v>
      </c>
      <c r="U756" s="1">
        <f t="shared" si="258"/>
        <v>3.4939266495404597</v>
      </c>
      <c r="V756" s="1">
        <f t="shared" si="259"/>
        <v>-0.94106498043363507</v>
      </c>
      <c r="Y756" s="20">
        <f>+$Z$20*SIGN(SOI!A755)*(ABS(SOI!A755))^$Y$2</f>
        <v>0.71246056763608934</v>
      </c>
      <c r="Z756" s="20">
        <f t="shared" si="262"/>
        <v>0.70224169389420987</v>
      </c>
      <c r="AA756" s="19">
        <f>+SIN((AVERAGE(H752:H763)+AVERAGE(H756:H759)/4)*($AA$19+AA755*$AA$18*AVERAGE(G752:G763))*$Y$20+$AA$17) - SIN($AA$17)</f>
        <v>0.27544019458516694</v>
      </c>
      <c r="AB756" s="19">
        <f>+SIN((AVERAGE(H752:H763)+AVERAGE(H756:H759)*$AB$1)*($AA$19+AB755*$AA$18*AVERAGE(G752:G763))*$Y$20+$AA$17) - SIN($AA$17)+$AB$2</f>
        <v>0.13420009726138721</v>
      </c>
      <c r="AC756">
        <f t="shared" si="261"/>
        <v>0.44039999999999496</v>
      </c>
      <c r="AD756">
        <f t="shared" si="260"/>
        <v>0.42680149930904293</v>
      </c>
      <c r="AE756">
        <v>1</v>
      </c>
    </row>
    <row r="757" spans="1:31" x14ac:dyDescent="0.25">
      <c r="A757">
        <v>61.250000000000647</v>
      </c>
      <c r="B757" s="2">
        <v>1941.2499999999443</v>
      </c>
      <c r="C757">
        <f>+D757+($D$2+E757+F757)*SOI!A756*IF(B757&gt;$C$18, IF(B757&lt;$C$19,-1,1),1)</f>
        <v>-22.277714725293791</v>
      </c>
      <c r="D757">
        <f>+$D$3*((1-$D$5)*SOI!D756+$D$5*SOI!D755) +   $D$4*((1-$D$5)*SOI!E756+$D$5*SOI!E755)</f>
        <v>0</v>
      </c>
      <c r="E757">
        <f t="shared" si="242"/>
        <v>-16.428314482563785</v>
      </c>
      <c r="F757">
        <f t="shared" si="249"/>
        <v>4.7641890435997203E-2</v>
      </c>
      <c r="G757">
        <f t="shared" si="250"/>
        <v>-16.380672592127787</v>
      </c>
      <c r="H757" s="21">
        <f t="shared" si="251"/>
        <v>-0.37817073679519886</v>
      </c>
      <c r="I757" s="37">
        <f t="shared" si="243"/>
        <v>-20.615828005026309</v>
      </c>
      <c r="J757" s="1">
        <f t="shared" si="252"/>
        <v>2.2325837170279983</v>
      </c>
      <c r="K757" s="1">
        <f t="shared" si="253"/>
        <v>-1.9223628328169384E-3</v>
      </c>
      <c r="L757" s="1">
        <f t="shared" si="244"/>
        <v>2.7630725907344326E-2</v>
      </c>
      <c r="M757" s="1">
        <f t="shared" si="245"/>
        <v>0.76070513424280739</v>
      </c>
      <c r="N757" s="1">
        <f t="shared" si="246"/>
        <v>-1.5805012295570162E-2</v>
      </c>
      <c r="O757" s="1">
        <f t="shared" si="247"/>
        <v>-0.45205792859936894</v>
      </c>
      <c r="P757" s="1">
        <f t="shared" si="248"/>
        <v>-4.1366434351555329E-3</v>
      </c>
      <c r="Q757" s="1">
        <f t="shared" si="254"/>
        <v>-6.0168866375444365E-3</v>
      </c>
      <c r="R757" s="1">
        <f t="shared" si="255"/>
        <v>-3.7043258853673953E-2</v>
      </c>
      <c r="S757" s="1">
        <f t="shared" si="256"/>
        <v>0.27884515806024451</v>
      </c>
      <c r="T757" s="1">
        <f t="shared" si="257"/>
        <v>-0.13123933249930927</v>
      </c>
      <c r="U757" s="1">
        <f t="shared" si="258"/>
        <v>-0.9424131750236463</v>
      </c>
      <c r="V757" s="1">
        <f t="shared" si="259"/>
        <v>-1.8389697949466423E-3</v>
      </c>
      <c r="Y757" s="20">
        <f>+$Z$20*SIGN(SOI!A756)*(ABS(SOI!A756))^$Y$2</f>
        <v>0.69971426465926367</v>
      </c>
      <c r="Z757" s="20">
        <f t="shared" si="262"/>
        <v>0.70050746101328476</v>
      </c>
      <c r="AA757" s="19">
        <f>+SIN((AVERAGE(H753:H764)+AVERAGE(H757:H760)/4)*($AA$19+AA756*$AA$18*AVERAGE(G753:G764))*$Y$20+$AA$17) - SIN($AA$17)</f>
        <v>-0.10251033779385346</v>
      </c>
      <c r="AB757" s="19">
        <f>+SIN((AVERAGE(H753:H764)+AVERAGE(H757:H760)*$AB$1)*($AA$19+AB756*$AA$18*AVERAGE(G753:G764))*$Y$20+$AA$17) - SIN($AA$17)+$AB$2</f>
        <v>-0.11329775699187314</v>
      </c>
      <c r="AC757">
        <f t="shared" si="261"/>
        <v>0.44099999999999495</v>
      </c>
      <c r="AD757">
        <f t="shared" si="260"/>
        <v>0.80301779880713819</v>
      </c>
      <c r="AE757">
        <v>1</v>
      </c>
    </row>
    <row r="758" spans="1:31" x14ac:dyDescent="0.25">
      <c r="A758">
        <v>61.333333333333982</v>
      </c>
      <c r="B758" s="2">
        <v>1941.3333333332776</v>
      </c>
      <c r="C758">
        <f>+D758+($D$2+E758+F758)*SOI!A757*IF(B758&gt;$C$18, IF(B758&lt;$C$19,-1,1),1)</f>
        <v>-3.8570149509482312</v>
      </c>
      <c r="D758">
        <f>+$D$3*((1-$D$5)*SOI!D757+$D$5*SOI!D756) +   $D$4*((1-$D$5)*SOI!E757+$D$5*SOI!E756)</f>
        <v>0</v>
      </c>
      <c r="E758">
        <f t="shared" si="242"/>
        <v>-1.8224715663227009</v>
      </c>
      <c r="F758">
        <f t="shared" si="249"/>
        <v>-1.0995094571229287</v>
      </c>
      <c r="G758">
        <f t="shared" si="250"/>
        <v>-2.9219810234456296</v>
      </c>
      <c r="H758" s="21">
        <f t="shared" si="251"/>
        <v>0.29037521824283563</v>
      </c>
      <c r="I758" s="37">
        <f t="shared" si="243"/>
        <v>-2.2976278781469039</v>
      </c>
      <c r="J758" s="1">
        <f t="shared" si="252"/>
        <v>1.3483649853847666</v>
      </c>
      <c r="K758" s="1">
        <f t="shared" si="253"/>
        <v>-7.0277041830634044</v>
      </c>
      <c r="L758" s="1">
        <f t="shared" si="244"/>
        <v>-0.23791942851553244</v>
      </c>
      <c r="M758" s="1">
        <f t="shared" si="245"/>
        <v>4.1222768067304356</v>
      </c>
      <c r="N758" s="1">
        <f t="shared" si="246"/>
        <v>-0.41734298543010334</v>
      </c>
      <c r="O758" s="1">
        <f t="shared" si="247"/>
        <v>-1.7820679946094566</v>
      </c>
      <c r="P758" s="1">
        <f t="shared" si="248"/>
        <v>0.4455109737988131</v>
      </c>
      <c r="Q758" s="1">
        <f t="shared" si="254"/>
        <v>-0.86097573714793774</v>
      </c>
      <c r="R758" s="1">
        <f t="shared" si="255"/>
        <v>-0.59075469246386514</v>
      </c>
      <c r="S758" s="1">
        <f t="shared" si="256"/>
        <v>0.82061659985293478</v>
      </c>
      <c r="T758" s="1">
        <f t="shared" si="257"/>
        <v>4.4548368749699332</v>
      </c>
      <c r="U758" s="1">
        <f t="shared" si="258"/>
        <v>11.311770283184828</v>
      </c>
      <c r="V758" s="1">
        <f t="shared" si="259"/>
        <v>5.2297772875972743</v>
      </c>
      <c r="Y758" s="20">
        <f>+$Z$20*SIGN(SOI!A757)*(ABS(SOI!A757))^$Y$2</f>
        <v>0.68934755074450116</v>
      </c>
      <c r="Z758" s="20">
        <f t="shared" si="262"/>
        <v>0.65063723137203844</v>
      </c>
      <c r="AA758" s="19">
        <f>+SIN((AVERAGE(H754:H765)+AVERAGE(H758:H761)/4)*($AA$19+AA757*$AA$18*AVERAGE(G754:G765))*$Y$20+$AA$17) - SIN($AA$17)</f>
        <v>0.64974042447860825</v>
      </c>
      <c r="AB758" s="19">
        <f>+SIN((AVERAGE(H754:H765)+AVERAGE(H758:H761)*$AB$1)*($AA$19+AB757*$AA$18*AVERAGE(G754:G765))*$Y$20+$AA$17) - SIN($AA$17)+$AB$2</f>
        <v>0.64781525108007565</v>
      </c>
      <c r="AC758">
        <f t="shared" si="261"/>
        <v>0.44159999999999494</v>
      </c>
      <c r="AD758">
        <f t="shared" si="260"/>
        <v>8.9680689343019093E-4</v>
      </c>
      <c r="AE758">
        <v>1</v>
      </c>
    </row>
    <row r="759" spans="1:31" x14ac:dyDescent="0.25">
      <c r="A759">
        <v>61.416666666667318</v>
      </c>
      <c r="B759" s="2">
        <v>1941.4166666666108</v>
      </c>
      <c r="C759">
        <f>+D759+($D$2+E759+F759)*SOI!A758*IF(B759&gt;$C$18, IF(B759&lt;$C$19,-1,1),1)</f>
        <v>-4.8918038994886048</v>
      </c>
      <c r="D759">
        <f>+$D$3*((1-$D$5)*SOI!D758+$D$5*SOI!D757) +   $D$4*((1-$D$5)*SOI!E758+$D$5*SOI!E757)</f>
        <v>0</v>
      </c>
      <c r="E759">
        <f t="shared" si="242"/>
        <v>-5.5328589192666158</v>
      </c>
      <c r="F759">
        <f t="shared" si="249"/>
        <v>-2.6009148334071197E-2</v>
      </c>
      <c r="G759">
        <f t="shared" si="250"/>
        <v>-5.5588680676006872</v>
      </c>
      <c r="H759" s="21">
        <f t="shared" si="251"/>
        <v>-0.10927615237308951</v>
      </c>
      <c r="I759" s="37">
        <f t="shared" si="243"/>
        <v>-0.86159273600184549</v>
      </c>
      <c r="J759" s="1">
        <f t="shared" si="252"/>
        <v>7.6825884932535615E-2</v>
      </c>
      <c r="K759" s="1">
        <f t="shared" si="253"/>
        <v>-1.0349195267992145E-3</v>
      </c>
      <c r="L759" s="1">
        <f t="shared" si="244"/>
        <v>-3.8936621743543683E-4</v>
      </c>
      <c r="M759" s="1">
        <f t="shared" si="245"/>
        <v>0.62634688145124107</v>
      </c>
      <c r="N759" s="1">
        <f t="shared" si="246"/>
        <v>-1.562245355466723E-2</v>
      </c>
      <c r="O759" s="1">
        <f t="shared" si="247"/>
        <v>-5.4594663998590462</v>
      </c>
      <c r="P759" s="1">
        <f t="shared" si="248"/>
        <v>1.3085708079262523E-2</v>
      </c>
      <c r="Q759" s="1">
        <f t="shared" si="254"/>
        <v>-4.8969402530695261E-3</v>
      </c>
      <c r="R759" s="1">
        <f t="shared" si="255"/>
        <v>-1.2599792966771827E-3</v>
      </c>
      <c r="S759" s="1">
        <f t="shared" si="256"/>
        <v>1.1519105566081763E-2</v>
      </c>
      <c r="T759" s="1">
        <f t="shared" si="257"/>
        <v>2.2335007005781161E-2</v>
      </c>
      <c r="U759" s="1">
        <f t="shared" si="258"/>
        <v>0.12459245270917783</v>
      </c>
      <c r="V759" s="1">
        <f t="shared" si="259"/>
        <v>5.7501363109856238E-3</v>
      </c>
      <c r="Y759" s="20">
        <f>+$Z$20*SIGN(SOI!A758)*(ABS(SOI!A758))^$Y$2</f>
        <v>0.56284987871235026</v>
      </c>
      <c r="Z759" s="20">
        <f t="shared" si="262"/>
        <v>0.58827920874092088</v>
      </c>
      <c r="AA759" s="19">
        <f>+SIN((AVERAGE(H755:H766)+AVERAGE(H759:H762)/4)*($AA$19+AA758*$AA$18*AVERAGE(G755:G766))*$Y$20+$AA$17) - SIN($AA$17)</f>
        <v>0.68407336081825521</v>
      </c>
      <c r="AB759" s="19">
        <f>+SIN((AVERAGE(H755:H766)+AVERAGE(H759:H762)*$AB$1)*($AA$19+AB758*$AA$18*AVERAGE(G755:G766))*$Y$20+$AA$17) - SIN($AA$17)+$AB$2</f>
        <v>0.6577082351141037</v>
      </c>
      <c r="AC759">
        <f t="shared" si="261"/>
        <v>0.44219999999999493</v>
      </c>
      <c r="AD759">
        <f t="shared" si="260"/>
        <v>9.5794152077334327E-2</v>
      </c>
      <c r="AE759">
        <v>1</v>
      </c>
    </row>
    <row r="760" spans="1:31" x14ac:dyDescent="0.25">
      <c r="A760">
        <v>61.500000000000654</v>
      </c>
      <c r="B760" s="2">
        <v>1941.4999999999441</v>
      </c>
      <c r="C760">
        <f>+D760+($D$2+E760+F760)*SOI!A759*IF(B760&gt;$C$18, IF(B760&lt;$C$19,-1,1),1)</f>
        <v>6.0611403715088104</v>
      </c>
      <c r="D760">
        <f>+$D$3*((1-$D$5)*SOI!D759+$D$5*SOI!D758) +   $D$4*((1-$D$5)*SOI!E759+$D$5*SOI!E758)</f>
        <v>0</v>
      </c>
      <c r="E760">
        <f t="shared" si="242"/>
        <v>8.419505127835194</v>
      </c>
      <c r="F760">
        <f t="shared" si="249"/>
        <v>-0.11657311206970045</v>
      </c>
      <c r="G760">
        <f t="shared" si="250"/>
        <v>8.302932015765494</v>
      </c>
      <c r="H760" s="21">
        <f t="shared" si="251"/>
        <v>0.10752115006638027</v>
      </c>
      <c r="I760" s="37">
        <f t="shared" si="243"/>
        <v>-6.1158013797108435</v>
      </c>
      <c r="J760" s="1">
        <f t="shared" si="252"/>
        <v>3.2822387803259283</v>
      </c>
      <c r="K760" s="1">
        <f t="shared" si="253"/>
        <v>0.2280381860411565</v>
      </c>
      <c r="L760" s="1">
        <f t="shared" si="244"/>
        <v>-4.6706018935617252E-2</v>
      </c>
      <c r="M760" s="1">
        <f t="shared" si="245"/>
        <v>3.7698682847429694</v>
      </c>
      <c r="N760" s="1">
        <f t="shared" si="246"/>
        <v>-0.10624553859079661</v>
      </c>
      <c r="O760" s="1">
        <f t="shared" si="247"/>
        <v>4.3876548598503629</v>
      </c>
      <c r="P760" s="1">
        <f t="shared" si="248"/>
        <v>2.9908964739069926E-2</v>
      </c>
      <c r="Q760" s="1">
        <f t="shared" si="254"/>
        <v>-0.20044605937801846</v>
      </c>
      <c r="R760" s="1">
        <f t="shared" si="255"/>
        <v>-0.3660896664624152</v>
      </c>
      <c r="S760" s="1">
        <f t="shared" si="256"/>
        <v>0.55607268481313188</v>
      </c>
      <c r="T760" s="1">
        <f t="shared" si="257"/>
        <v>-2.1531928866317926</v>
      </c>
      <c r="U760" s="1">
        <f t="shared" si="258"/>
        <v>2.0213765921487989</v>
      </c>
      <c r="V760" s="1">
        <f t="shared" si="259"/>
        <v>8.9380700367079013E-2</v>
      </c>
      <c r="Y760" s="20">
        <f>+$Z$20*SIGN(SOI!A759)*(ABS(SOI!A759))^$Y$2</f>
        <v>0.51264019676591122</v>
      </c>
      <c r="Z760" s="20">
        <f t="shared" si="262"/>
        <v>0.53626057291216467</v>
      </c>
      <c r="AA760" s="19">
        <f>+SIN((AVERAGE(H756:H767)+AVERAGE(H760:H763)/4)*($AA$19+AA759*$AA$18*AVERAGE(G756:G767))*$Y$20+$AA$17) - SIN($AA$17)</f>
        <v>0.71012481029685603</v>
      </c>
      <c r="AB760" s="19">
        <f>+SIN((AVERAGE(H756:H767)+AVERAGE(H760:H763)*$AB$1)*($AA$19+AB759*$AA$18*AVERAGE(G756:G767))*$Y$20+$AA$17) - SIN($AA$17)+$AB$2</f>
        <v>0.70131207879211988</v>
      </c>
      <c r="AC760">
        <f t="shared" si="261"/>
        <v>0.44279999999999492</v>
      </c>
      <c r="AD760">
        <f t="shared" si="260"/>
        <v>0.17386423738469137</v>
      </c>
      <c r="AE760">
        <v>1</v>
      </c>
    </row>
    <row r="761" spans="1:31" x14ac:dyDescent="0.25">
      <c r="A761">
        <v>61.583333333333989</v>
      </c>
      <c r="B761" s="2">
        <v>1941.5833333332773</v>
      </c>
      <c r="C761">
        <f>+D761+($D$2+E761+F761)*SOI!A760*IF(B761&gt;$C$18, IF(B761&lt;$C$19,-1,1),1)</f>
        <v>3.000072828627248</v>
      </c>
      <c r="D761">
        <f>+$D$3*((1-$D$5)*SOI!D760+$D$5*SOI!D759) +   $D$4*((1-$D$5)*SOI!E760+$D$5*SOI!E759)</f>
        <v>0</v>
      </c>
      <c r="E761">
        <f t="shared" si="242"/>
        <v>3.7761851571500245</v>
      </c>
      <c r="F761">
        <f t="shared" si="249"/>
        <v>2.1375385416111947E-2</v>
      </c>
      <c r="G761">
        <f t="shared" si="250"/>
        <v>3.7975605425661363</v>
      </c>
      <c r="H761" s="21">
        <f t="shared" si="251"/>
        <v>-0.1139466706665533</v>
      </c>
      <c r="I761" s="37">
        <f t="shared" si="243"/>
        <v>-4.663779854962482</v>
      </c>
      <c r="J761" s="1">
        <f t="shared" si="252"/>
        <v>-0.42425653452803275</v>
      </c>
      <c r="K761" s="1">
        <f t="shared" si="253"/>
        <v>3.050138710002798E-6</v>
      </c>
      <c r="L761" s="1">
        <f t="shared" si="244"/>
        <v>1.5187920882700668E-2</v>
      </c>
      <c r="M761" s="1">
        <f t="shared" si="245"/>
        <v>-0.63899855313212972</v>
      </c>
      <c r="N761" s="1">
        <f t="shared" si="246"/>
        <v>7.680040722009028E-3</v>
      </c>
      <c r="O761" s="1">
        <f t="shared" si="247"/>
        <v>4.3050188810604469E-2</v>
      </c>
      <c r="P761" s="1">
        <f t="shared" si="248"/>
        <v>-1.2538492237084138E-4</v>
      </c>
      <c r="Q761" s="1">
        <f t="shared" si="254"/>
        <v>-2.4559755630256786E-3</v>
      </c>
      <c r="R761" s="1">
        <f t="shared" si="255"/>
        <v>-3.4205713859940803E-3</v>
      </c>
      <c r="S761" s="1">
        <f t="shared" si="256"/>
        <v>-3.0652722414488E-2</v>
      </c>
      <c r="T761" s="1">
        <f t="shared" si="257"/>
        <v>6.8699094700917533E-3</v>
      </c>
      <c r="U761" s="1">
        <f t="shared" si="258"/>
        <v>-6.4621321709795263E-3</v>
      </c>
      <c r="V761" s="1">
        <f t="shared" si="259"/>
        <v>2.7085727721097499E-5</v>
      </c>
      <c r="Y761" s="20">
        <f>+$Z$20*SIGN(SOI!A760)*(ABS(SOI!A760))^$Y$2</f>
        <v>0.53329164325823253</v>
      </c>
      <c r="Z761" s="20">
        <f t="shared" si="262"/>
        <v>0.51356816067899969</v>
      </c>
      <c r="AA761" s="19">
        <f>+SIN((AVERAGE(H757:H768)+AVERAGE(H761:H764)/4)*($AA$19+AA760*$AA$18*AVERAGE(G757:G768))*$Y$20+$AA$17) - SIN($AA$17)</f>
        <v>0.56517479012810767</v>
      </c>
      <c r="AB761" s="19">
        <f>+SIN((AVERAGE(H757:H768)+AVERAGE(H761:H764)*$AB$1)*($AA$19+AB760*$AA$18*AVERAGE(G757:G768))*$Y$20+$AA$17) - SIN($AA$17)+$AB$2</f>
        <v>0.67213301088703292</v>
      </c>
      <c r="AC761">
        <f t="shared" si="261"/>
        <v>0.44339999999999491</v>
      </c>
      <c r="AD761">
        <f t="shared" si="260"/>
        <v>5.1606629449107988E-2</v>
      </c>
      <c r="AE761">
        <v>1</v>
      </c>
    </row>
    <row r="762" spans="1:31" x14ac:dyDescent="0.25">
      <c r="A762">
        <v>61.666666666667325</v>
      </c>
      <c r="B762" s="2">
        <v>1941.6666666666106</v>
      </c>
      <c r="C762">
        <f>+D762+($D$2+E762+F762)*SOI!A761*IF(B762&gt;$C$18, IF(B762&lt;$C$19,-1,1),1)</f>
        <v>12.39035201407459</v>
      </c>
      <c r="D762">
        <f>+$D$3*((1-$D$5)*SOI!D761+$D$5*SOI!D760) +   $D$4*((1-$D$5)*SOI!E761+$D$5*SOI!E760)</f>
        <v>0</v>
      </c>
      <c r="E762">
        <f t="shared" si="242"/>
        <v>19.28672546579579</v>
      </c>
      <c r="F762">
        <f t="shared" si="249"/>
        <v>-1.0656195627449248</v>
      </c>
      <c r="G762">
        <f t="shared" si="250"/>
        <v>18.221105903050866</v>
      </c>
      <c r="H762" s="21">
        <f t="shared" si="251"/>
        <v>1.3639467986723792</v>
      </c>
      <c r="I762" s="37">
        <f t="shared" si="243"/>
        <v>-20.223686389841873</v>
      </c>
      <c r="J762" s="1">
        <f t="shared" si="252"/>
        <v>39.406179730739041</v>
      </c>
      <c r="K762" s="1">
        <f t="shared" si="253"/>
        <v>11.554867751586583</v>
      </c>
      <c r="L762" s="1">
        <f t="shared" si="244"/>
        <v>-0.34376488779060155</v>
      </c>
      <c r="M762" s="1">
        <f t="shared" si="245"/>
        <v>13.687161402375681</v>
      </c>
      <c r="N762" s="1">
        <f t="shared" si="246"/>
        <v>0.16298142358433335</v>
      </c>
      <c r="O762" s="1">
        <f t="shared" si="247"/>
        <v>5.82221420324636</v>
      </c>
      <c r="P762" s="1">
        <f t="shared" si="248"/>
        <v>0.15517237102526416</v>
      </c>
      <c r="Q762" s="1">
        <f t="shared" si="254"/>
        <v>1.1163802356162926</v>
      </c>
      <c r="R762" s="1">
        <f t="shared" si="255"/>
        <v>6.7423149581549087</v>
      </c>
      <c r="S762" s="1">
        <f t="shared" si="256"/>
        <v>-2.8207585698646245</v>
      </c>
      <c r="T762" s="1">
        <f t="shared" si="257"/>
        <v>-21.029421339330131</v>
      </c>
      <c r="U762" s="1">
        <f t="shared" si="258"/>
        <v>34.679050415776899</v>
      </c>
      <c r="V762" s="1">
        <f t="shared" si="259"/>
        <v>-0.7113513716591755</v>
      </c>
      <c r="Y762" s="20">
        <f>+$Z$20*SIGN(SOI!A761)*(ABS(SOI!A761))^$Y$2</f>
        <v>0.49477264201285531</v>
      </c>
      <c r="Z762" s="20">
        <f t="shared" si="262"/>
        <v>0.54168558216516161</v>
      </c>
      <c r="AA762" s="19">
        <f>+SIN((AVERAGE(H758:H769)+AVERAGE(H762:H765)/4)*($AA$19+AA761*$AA$18*AVERAGE(G758:G769))*$Y$20+$AA$17) - SIN($AA$17)</f>
        <v>0.43422975803307623</v>
      </c>
      <c r="AB762" s="19">
        <f>+SIN((AVERAGE(H758:H769)+AVERAGE(H762:H765)*$AB$1)*($AA$19+AB761*$AA$18*AVERAGE(G758:G769))*$Y$20+$AA$17) - SIN($AA$17)+$AB$2</f>
        <v>0.69839509603911454</v>
      </c>
      <c r="AC762">
        <f t="shared" si="261"/>
        <v>0.4439999999999949</v>
      </c>
      <c r="AD762">
        <f t="shared" si="260"/>
        <v>0.10745582413208538</v>
      </c>
      <c r="AE762">
        <v>1</v>
      </c>
    </row>
    <row r="763" spans="1:31" x14ac:dyDescent="0.25">
      <c r="A763">
        <v>61.750000000000661</v>
      </c>
      <c r="B763" s="2">
        <v>1941.7499999999438</v>
      </c>
      <c r="C763">
        <f>+D763+($D$2+E763+F763)*SOI!A762*IF(B763&gt;$C$18, IF(B763&lt;$C$19,-1,1),1)</f>
        <v>6.8580137385929589</v>
      </c>
      <c r="D763">
        <f>+$D$3*((1-$D$5)*SOI!D762+$D$5*SOI!D761) +   $D$4*((1-$D$5)*SOI!E762+$D$5*SOI!E761)</f>
        <v>0</v>
      </c>
      <c r="E763">
        <f t="shared" si="242"/>
        <v>6.9813909433852785</v>
      </c>
      <c r="F763">
        <f t="shared" si="249"/>
        <v>-5.4104338745926572E-2</v>
      </c>
      <c r="G763">
        <f t="shared" si="250"/>
        <v>6.9272866046393524</v>
      </c>
      <c r="H763" s="21">
        <f t="shared" si="251"/>
        <v>7.8967352774296312E-2</v>
      </c>
      <c r="I763" s="37">
        <f t="shared" si="243"/>
        <v>-2.4776818598982748</v>
      </c>
      <c r="J763" s="1">
        <f t="shared" si="252"/>
        <v>-0.15717708418969401</v>
      </c>
      <c r="K763" s="1">
        <f t="shared" si="253"/>
        <v>7.552272013077741E-5</v>
      </c>
      <c r="L763" s="1">
        <f t="shared" si="244"/>
        <v>-1.2413007929966088E-5</v>
      </c>
      <c r="M763" s="1">
        <f t="shared" si="245"/>
        <v>-0.44560808653131972</v>
      </c>
      <c r="N763" s="1">
        <f t="shared" si="246"/>
        <v>4.266428375377767E-2</v>
      </c>
      <c r="O763" s="1">
        <f t="shared" si="247"/>
        <v>6.3993931102891493</v>
      </c>
      <c r="P763" s="1">
        <f t="shared" si="248"/>
        <v>2.555411903779943E-2</v>
      </c>
      <c r="Q763" s="1">
        <f t="shared" si="254"/>
        <v>-9.514329026944374E-3</v>
      </c>
      <c r="R763" s="1">
        <f t="shared" si="255"/>
        <v>-7.0397993735294775E-3</v>
      </c>
      <c r="S763" s="1">
        <f t="shared" si="256"/>
        <v>-9.0464354291088678E-2</v>
      </c>
      <c r="T763" s="1">
        <f t="shared" si="257"/>
        <v>-8.3462895967391989E-4</v>
      </c>
      <c r="U763" s="1">
        <f t="shared" si="258"/>
        <v>0.69967915194311181</v>
      </c>
      <c r="V763" s="1">
        <f t="shared" si="259"/>
        <v>-3.0665993750697545E-2</v>
      </c>
      <c r="Y763" s="20">
        <f>+$Z$20*SIGN(SOI!A762)*(ABS(SOI!A762))^$Y$2</f>
        <v>0.59699246122439709</v>
      </c>
      <c r="Z763" s="20">
        <f t="shared" si="262"/>
        <v>0.58025478349182669</v>
      </c>
      <c r="AA763" s="19">
        <f>+SIN((AVERAGE(H759:H770)+AVERAGE(H763:H766)/4)*($AA$19+AA762*$AA$18*AVERAGE(G759:G770))*$Y$20+$AA$17) - SIN($AA$17)</f>
        <v>0.51523049824985234</v>
      </c>
      <c r="AB763" s="19">
        <f>+SIN((AVERAGE(H759:H770)+AVERAGE(H763:H766)*$AB$1)*($AA$19+AB762*$AA$18*AVERAGE(G759:G770))*$Y$20+$AA$17) - SIN($AA$17)+$AB$2</f>
        <v>0.69718056451199506</v>
      </c>
      <c r="AC763">
        <f t="shared" si="261"/>
        <v>0.44459999999999489</v>
      </c>
      <c r="AD763">
        <f t="shared" si="260"/>
        <v>6.5024285241974344E-2</v>
      </c>
      <c r="AE763">
        <v>1</v>
      </c>
    </row>
    <row r="764" spans="1:31" x14ac:dyDescent="0.25">
      <c r="A764">
        <v>61.833333333333997</v>
      </c>
      <c r="B764" s="2">
        <v>1941.8333333332771</v>
      </c>
      <c r="C764">
        <f>+D764+($D$2+E764+F764)*SOI!A763*IF(B764&gt;$C$18, IF(B764&lt;$C$19,-1,1),1)</f>
        <v>41.569695663618809</v>
      </c>
      <c r="D764">
        <f>+$D$3*((1-$D$5)*SOI!D763+$D$5*SOI!D762) +   $D$4*((1-$D$5)*SOI!E763+$D$5*SOI!E762)</f>
        <v>0</v>
      </c>
      <c r="E764">
        <f t="shared" si="242"/>
        <v>36.513169612510701</v>
      </c>
      <c r="F764">
        <f t="shared" si="249"/>
        <v>-0.9835151991612876</v>
      </c>
      <c r="G764">
        <f t="shared" si="250"/>
        <v>35.529654413349412</v>
      </c>
      <c r="H764" s="21">
        <f t="shared" si="251"/>
        <v>2.2032028648990365</v>
      </c>
      <c r="I764" s="37">
        <f t="shared" si="243"/>
        <v>19.997624860045001</v>
      </c>
      <c r="J764" s="1">
        <f t="shared" si="252"/>
        <v>73.032243104085893</v>
      </c>
      <c r="K764" s="1">
        <f t="shared" si="253"/>
        <v>143.80554419727159</v>
      </c>
      <c r="L764" s="1">
        <f t="shared" si="244"/>
        <v>-0.29085852567539811</v>
      </c>
      <c r="M764" s="1">
        <f t="shared" si="245"/>
        <v>-25.653439368848151</v>
      </c>
      <c r="N764" s="1">
        <f t="shared" si="246"/>
        <v>0.90378778036125185</v>
      </c>
      <c r="O764" s="1">
        <f t="shared" si="247"/>
        <v>27.65271687176476</v>
      </c>
      <c r="P764" s="1">
        <f t="shared" si="248"/>
        <v>0.48056831846778653</v>
      </c>
      <c r="Q764" s="1">
        <f t="shared" si="254"/>
        <v>-11.603064548159715</v>
      </c>
      <c r="R764" s="1">
        <f t="shared" si="255"/>
        <v>69.292734512247677</v>
      </c>
      <c r="S764" s="1">
        <f t="shared" si="256"/>
        <v>15.467223803561092</v>
      </c>
      <c r="T764" s="1">
        <f t="shared" si="257"/>
        <v>-84.507885042234349</v>
      </c>
      <c r="U764" s="1">
        <f t="shared" si="258"/>
        <v>-106.20037064724966</v>
      </c>
      <c r="V764" s="1">
        <f t="shared" si="259"/>
        <v>-12.216682070685927</v>
      </c>
      <c r="Y764" s="20">
        <f>+$Z$20*SIGN(SOI!A763)*(ABS(SOI!A763))^$Y$2</f>
        <v>0.64899924723822766</v>
      </c>
      <c r="Z764" s="20">
        <f t="shared" si="262"/>
        <v>0.64071913221321397</v>
      </c>
      <c r="AA764" s="19">
        <f>+SIN((AVERAGE(H760:H771)+AVERAGE(H764:H767)/4)*($AA$19+AA763*$AA$18*AVERAGE(G760:G771))*$Y$20+$AA$17) - SIN($AA$17)</f>
        <v>0.54416702752272994</v>
      </c>
      <c r="AB764" s="19">
        <f>+SIN((AVERAGE(H760:H771)+AVERAGE(H764:H767)*$AB$1)*($AA$19+AB763*$AA$18*AVERAGE(G760:G771))*$Y$20+$AA$17) - SIN($AA$17)+$AB$2</f>
        <v>0.69311147925968841</v>
      </c>
      <c r="AC764">
        <f t="shared" si="261"/>
        <v>0.44519999999999488</v>
      </c>
      <c r="AD764">
        <f t="shared" si="260"/>
        <v>9.6552104690484031E-2</v>
      </c>
      <c r="AE764">
        <v>1</v>
      </c>
    </row>
    <row r="765" spans="1:31" x14ac:dyDescent="0.25">
      <c r="A765">
        <v>61.916666666667332</v>
      </c>
      <c r="B765" s="2">
        <v>1941.9166666666104</v>
      </c>
      <c r="C765">
        <f>+D765+($D$2+E765+F765)*SOI!A764*IF(B765&gt;$C$18, IF(B765&lt;$C$19,-1,1),1)</f>
        <v>-587.62298725534129</v>
      </c>
      <c r="D765">
        <f>+$D$3*((1-$D$5)*SOI!D764+$D$5*SOI!D763) +   $D$4*((1-$D$5)*SOI!E764+$D$5*SOI!E763)</f>
        <v>0</v>
      </c>
      <c r="E765">
        <f t="shared" si="242"/>
        <v>-462.47332540662853</v>
      </c>
      <c r="F765">
        <f t="shared" si="249"/>
        <v>-0.22194014875829982</v>
      </c>
      <c r="G765">
        <f t="shared" si="250"/>
        <v>-462.69526555538681</v>
      </c>
      <c r="H765" s="21">
        <f t="shared" si="251"/>
        <v>-16.554888431701418</v>
      </c>
      <c r="I765" s="37">
        <f t="shared" si="243"/>
        <v>-542.7435117410655</v>
      </c>
      <c r="J765" s="1">
        <f t="shared" si="252"/>
        <v>-807.07463440492631</v>
      </c>
      <c r="K765" s="1">
        <f t="shared" si="253"/>
        <v>-15.79742044620223</v>
      </c>
      <c r="L765" s="1">
        <f t="shared" si="244"/>
        <v>-0.23919243039490665</v>
      </c>
      <c r="M765" s="1">
        <f t="shared" si="245"/>
        <v>-10.445480784821227</v>
      </c>
      <c r="N765" s="1">
        <f t="shared" si="246"/>
        <v>-0.21642181994957294</v>
      </c>
      <c r="O765" s="1">
        <f t="shared" si="247"/>
        <v>-63.680467581787489</v>
      </c>
      <c r="P765" s="1">
        <f t="shared" si="248"/>
        <v>2.7876074324660632E-2</v>
      </c>
      <c r="Q765" s="1">
        <f t="shared" si="254"/>
        <v>1.1313321342632412</v>
      </c>
      <c r="R765" s="1">
        <f t="shared" si="255"/>
        <v>183.36706696075294</v>
      </c>
      <c r="S765" s="1">
        <f t="shared" si="256"/>
        <v>100.52247489754905</v>
      </c>
      <c r="T765" s="1">
        <f t="shared" si="257"/>
        <v>160.04101705406782</v>
      </c>
      <c r="U765" s="1">
        <f t="shared" si="258"/>
        <v>167.19324734636135</v>
      </c>
      <c r="V765" s="1">
        <f t="shared" si="259"/>
        <v>0.16969315675740212</v>
      </c>
      <c r="Y765" s="20">
        <f>+$Z$20*SIGN(SOI!A764)*(ABS(SOI!A764))^$Y$2</f>
        <v>0.67616568817701739</v>
      </c>
      <c r="Z765" s="20">
        <f t="shared" si="262"/>
        <v>0.59792662527862661</v>
      </c>
      <c r="AA765" s="19">
        <f>+SIN((AVERAGE(H761:H772)+AVERAGE(H765:H768)/4)*($AA$19+AA764*$AA$18*AVERAGE(G761:G772))*$Y$20+$AA$17) - SIN($AA$17)</f>
        <v>0.44233667165703866</v>
      </c>
      <c r="AB765" s="19">
        <f>+SIN((AVERAGE(H761:H772)+AVERAGE(H765:H768)*$AB$1)*($AA$19+AB764*$AA$18*AVERAGE(G761:G772))*$Y$20+$AA$17) - SIN($AA$17)+$AB$2</f>
        <v>0.70223277048165733</v>
      </c>
      <c r="AC765">
        <f t="shared" si="261"/>
        <v>0.44579999999999487</v>
      </c>
      <c r="AD765">
        <f t="shared" si="260"/>
        <v>0.15558995362158795</v>
      </c>
      <c r="AE765">
        <v>1</v>
      </c>
    </row>
    <row r="766" spans="1:31" x14ac:dyDescent="0.25">
      <c r="A766">
        <v>62.000000000000668</v>
      </c>
      <c r="B766" s="2">
        <v>1941.9999999999436</v>
      </c>
      <c r="C766">
        <f>+D766+($D$2+E766+F766)*SOI!A765*IF(B766&gt;$C$18, IF(B766&lt;$C$19,-1,1),1)</f>
        <v>0.57744525160628701</v>
      </c>
      <c r="D766">
        <f>+$D$3*((1-$D$5)*SOI!D765+$D$5*SOI!D764) +   $D$4*((1-$D$5)*SOI!E765+$D$5*SOI!E764)</f>
        <v>0</v>
      </c>
      <c r="E766">
        <f t="shared" si="242"/>
        <v>-3.5032228183441276</v>
      </c>
      <c r="F766">
        <f t="shared" si="249"/>
        <v>4.4498543783544342</v>
      </c>
      <c r="G766">
        <f t="shared" si="250"/>
        <v>0.94663156001030657</v>
      </c>
      <c r="H766" s="21">
        <f t="shared" si="251"/>
        <v>2.18922442667811</v>
      </c>
      <c r="I766" s="37">
        <f t="shared" si="243"/>
        <v>-1.3971639939904823</v>
      </c>
      <c r="J766" s="1">
        <f t="shared" si="252"/>
        <v>23.199907345752376</v>
      </c>
      <c r="K766" s="1">
        <f t="shared" si="253"/>
        <v>3.5264726713852133E-2</v>
      </c>
      <c r="L766" s="1">
        <f t="shared" si="244"/>
        <v>1.9303572017324389</v>
      </c>
      <c r="M766" s="1">
        <f t="shared" si="245"/>
        <v>116.64019639640911</v>
      </c>
      <c r="N766" s="1">
        <f t="shared" si="246"/>
        <v>-0.41114121208956189</v>
      </c>
      <c r="O766" s="1">
        <f t="shared" si="247"/>
        <v>0.14472399689450827</v>
      </c>
      <c r="P766" s="1">
        <f t="shared" si="248"/>
        <v>-3.39282458437507E-3</v>
      </c>
      <c r="Q766" s="1">
        <f t="shared" si="254"/>
        <v>-23.999373119462025</v>
      </c>
      <c r="R766" s="1">
        <f t="shared" si="255"/>
        <v>-10.013452862719303</v>
      </c>
      <c r="S766" s="1">
        <f t="shared" si="256"/>
        <v>0.49159321970312431</v>
      </c>
      <c r="T766" s="1">
        <f t="shared" si="257"/>
        <v>2.9353227170787246</v>
      </c>
      <c r="U766" s="1">
        <f t="shared" si="258"/>
        <v>-5.2384315118729881E-2</v>
      </c>
      <c r="V766" s="1">
        <f t="shared" si="259"/>
        <v>-3.9235942414128228E-2</v>
      </c>
      <c r="Y766" s="20">
        <f>+$Z$20*SIGN(SOI!A765)*(ABS(SOI!A765))^$Y$2</f>
        <v>0.46861494042063478</v>
      </c>
      <c r="Z766" s="20">
        <f t="shared" si="262"/>
        <v>0.52719572463510056</v>
      </c>
      <c r="AA766" s="19">
        <f>+SIN((AVERAGE(H762:H773)+AVERAGE(H766:H769)/4)*($AA$19+AA765*$AA$18*AVERAGE(G762:G773))*$Y$20+$AA$17) - SIN($AA$17)</f>
        <v>0.54766479935335721</v>
      </c>
      <c r="AB766" s="19">
        <f>+SIN((AVERAGE(H762:H773)+AVERAGE(H766:H769)*$AB$1)*($AA$19+AB765*$AA$18*AVERAGE(G762:G773))*$Y$20+$AA$17) - SIN($AA$17)+$AB$2</f>
        <v>0.67602041178903249</v>
      </c>
      <c r="AC766">
        <f t="shared" si="261"/>
        <v>0.44639999999999486</v>
      </c>
      <c r="AD766">
        <f t="shared" si="260"/>
        <v>2.0469074718256652E-2</v>
      </c>
      <c r="AE766">
        <v>1</v>
      </c>
    </row>
    <row r="767" spans="1:31" x14ac:dyDescent="0.25">
      <c r="A767">
        <v>62.083333333334004</v>
      </c>
      <c r="B767" s="2">
        <v>1942.0833333332769</v>
      </c>
      <c r="C767">
        <f>+D767+($D$2+E767+F767)*SOI!A766*IF(B767&gt;$C$18, IF(B767&lt;$C$19,-1,1),1)</f>
        <v>14.959589727500148</v>
      </c>
      <c r="D767">
        <f>+$D$3*((1-$D$5)*SOI!D766+$D$5*SOI!D765) +   $D$4*((1-$D$5)*SOI!E766+$D$5*SOI!E765)</f>
        <v>0</v>
      </c>
      <c r="E767">
        <f t="shared" si="242"/>
        <v>27.992604635285218</v>
      </c>
      <c r="F767">
        <f t="shared" si="249"/>
        <v>0.23303635999807848</v>
      </c>
      <c r="G767">
        <f t="shared" si="250"/>
        <v>28.225640995283296</v>
      </c>
      <c r="H767" s="21">
        <f t="shared" si="251"/>
        <v>0.89844986017162443</v>
      </c>
      <c r="I767" s="37">
        <f t="shared" si="243"/>
        <v>15.401329309369812</v>
      </c>
      <c r="J767" s="1">
        <f t="shared" si="252"/>
        <v>-4.3722389708750518</v>
      </c>
      <c r="K767" s="1">
        <f t="shared" si="253"/>
        <v>0.20782831058183537</v>
      </c>
      <c r="L767" s="1">
        <f t="shared" si="244"/>
        <v>5.3690465996166581E-3</v>
      </c>
      <c r="M767" s="1">
        <f t="shared" si="245"/>
        <v>1.9941373171236703</v>
      </c>
      <c r="N767" s="1">
        <f t="shared" si="246"/>
        <v>0.10064945953326231</v>
      </c>
      <c r="O767" s="1">
        <f t="shared" si="247"/>
        <v>20.865483150069299</v>
      </c>
      <c r="P767" s="1">
        <f t="shared" si="248"/>
        <v>-4.9862976610654954E-2</v>
      </c>
      <c r="Q767" s="1">
        <f t="shared" si="254"/>
        <v>0.10044472903312181</v>
      </c>
      <c r="R767" s="1">
        <f t="shared" si="255"/>
        <v>-0.46197867985901675</v>
      </c>
      <c r="S767" s="1">
        <f t="shared" si="256"/>
        <v>1.3265912899456294</v>
      </c>
      <c r="T767" s="1">
        <f t="shared" si="257"/>
        <v>1.1770725890070601</v>
      </c>
      <c r="U767" s="1">
        <f t="shared" si="258"/>
        <v>8.4865052921520121</v>
      </c>
      <c r="V767" s="1">
        <f t="shared" si="259"/>
        <v>0.14116314251061823</v>
      </c>
      <c r="Y767" s="20">
        <f>+$Z$20*SIGN(SOI!A766)*(ABS(SOI!A766))^$Y$2</f>
        <v>0.43680654530764945</v>
      </c>
      <c r="Z767" s="20">
        <f t="shared" si="262"/>
        <v>0.40180713789004913</v>
      </c>
      <c r="AA767" s="19">
        <f>+SIN((AVERAGE(H763:H774)+AVERAGE(H767:H770)/4)*($AA$19+AA766*$AA$18*AVERAGE(G763:G774))*$Y$20+$AA$17) - SIN($AA$17)</f>
        <v>0.69585935836072133</v>
      </c>
      <c r="AB767" s="19">
        <f>+SIN((AVERAGE(H763:H774)+AVERAGE(H767:H770)*$AB$1)*($AA$19+AB766*$AA$18*AVERAGE(G763:G774))*$Y$20+$AA$17) - SIN($AA$17)+$AB$2</f>
        <v>0.64872976901647261</v>
      </c>
      <c r="AC767">
        <f t="shared" si="261"/>
        <v>0.44699999999999485</v>
      </c>
      <c r="AD767">
        <f t="shared" si="260"/>
        <v>0.2940522204706722</v>
      </c>
      <c r="AE767">
        <v>1</v>
      </c>
    </row>
    <row r="768" spans="1:31" x14ac:dyDescent="0.25">
      <c r="A768">
        <v>62.166666666667339</v>
      </c>
      <c r="B768" s="2">
        <v>1942.1666666666101</v>
      </c>
      <c r="C768">
        <f>+D768+($D$2+E768+F768)*SOI!A767*IF(B768&gt;$C$18, IF(B768&lt;$C$19,-1,1),1)</f>
        <v>0.91140855325494141</v>
      </c>
      <c r="D768">
        <f>+$D$3*((1-$D$5)*SOI!D767+$D$5*SOI!D766) +   $D$4*((1-$D$5)*SOI!E767+$D$5*SOI!E766)</f>
        <v>0</v>
      </c>
      <c r="E768">
        <f t="shared" si="242"/>
        <v>4.8302712602809521</v>
      </c>
      <c r="F768">
        <f t="shared" si="249"/>
        <v>-1.1846370472611867</v>
      </c>
      <c r="G768">
        <f t="shared" si="250"/>
        <v>3.6456342130197656</v>
      </c>
      <c r="H768" s="21">
        <f t="shared" si="251"/>
        <v>0.92266567006918021</v>
      </c>
      <c r="I768" s="37">
        <f t="shared" si="243"/>
        <v>-1.5363617673063141</v>
      </c>
      <c r="J768" s="1">
        <f t="shared" si="252"/>
        <v>3.3622056374762219</v>
      </c>
      <c r="K768" s="1">
        <f t="shared" si="253"/>
        <v>17.001118560608106</v>
      </c>
      <c r="L768" s="1">
        <f t="shared" si="244"/>
        <v>-0.22829881153929554</v>
      </c>
      <c r="M768" s="1">
        <f t="shared" si="245"/>
        <v>15.372346237392108</v>
      </c>
      <c r="N768" s="1">
        <f t="shared" si="246"/>
        <v>-1.0168391663492451</v>
      </c>
      <c r="O768" s="1">
        <f t="shared" si="247"/>
        <v>3.3387811845818018</v>
      </c>
      <c r="P768" s="1">
        <f t="shared" si="248"/>
        <v>0.5994942196317995</v>
      </c>
      <c r="Q768" s="1">
        <f t="shared" si="254"/>
        <v>-7.8226350087428687</v>
      </c>
      <c r="R768" s="1">
        <f t="shared" si="255"/>
        <v>-3.5890799550264711</v>
      </c>
      <c r="S768" s="1">
        <f t="shared" si="256"/>
        <v>1.3369440857190735</v>
      </c>
      <c r="T768" s="1">
        <f t="shared" si="257"/>
        <v>-8.0088329563388196</v>
      </c>
      <c r="U768" s="1">
        <f t="shared" si="258"/>
        <v>10.178199754396717</v>
      </c>
      <c r="V768" s="1">
        <f t="shared" si="259"/>
        <v>17.146241488956196</v>
      </c>
      <c r="Y768" s="20">
        <f>+$Z$20*SIGN(SOI!A767)*(ABS(SOI!A767))^$Y$2</f>
        <v>0.29999992794186309</v>
      </c>
      <c r="Z768" s="20">
        <f t="shared" si="262"/>
        <v>0.39659883174900151</v>
      </c>
      <c r="AA768" s="19">
        <f>+SIN((AVERAGE(H764:H775)+AVERAGE(H768:H771)/4)*($AA$19+AA767*$AA$18*AVERAGE(G764:G775))*$Y$20+$AA$17) - SIN($AA$17)</f>
        <v>0.6528056127275208</v>
      </c>
      <c r="AB768" s="19">
        <f>+SIN((AVERAGE(H764:H775)+AVERAGE(H768:H771)*$AB$1)*($AA$19+AB767*$AA$18*AVERAGE(G764:G775))*$Y$20+$AA$17) - SIN($AA$17)+$AB$2</f>
        <v>0.63495337288914433</v>
      </c>
      <c r="AC768">
        <f t="shared" si="261"/>
        <v>0.44759999999999484</v>
      </c>
      <c r="AD768">
        <f t="shared" si="260"/>
        <v>0.25620678097851929</v>
      </c>
      <c r="AE768">
        <v>1</v>
      </c>
    </row>
    <row r="769" spans="1:31" x14ac:dyDescent="0.25">
      <c r="A769">
        <v>62.250000000000675</v>
      </c>
      <c r="B769" s="2">
        <v>1942.2499999999434</v>
      </c>
      <c r="C769">
        <f>+D769+($D$2+E769+F769)*SOI!A768*IF(B769&gt;$C$18, IF(B769&lt;$C$19,-1,1),1)</f>
        <v>9.2951685059230691</v>
      </c>
      <c r="D769">
        <f>+$D$3*((1-$D$5)*SOI!D768+$D$5*SOI!D767) +   $D$4*((1-$D$5)*SOI!E768+$D$5*SOI!E767)</f>
        <v>0</v>
      </c>
      <c r="E769">
        <f t="shared" si="242"/>
        <v>16.259671277843353</v>
      </c>
      <c r="F769">
        <f t="shared" si="249"/>
        <v>4.7641890442734702E-2</v>
      </c>
      <c r="G769">
        <f t="shared" si="250"/>
        <v>16.307313168286086</v>
      </c>
      <c r="H769" s="21">
        <f t="shared" si="251"/>
        <v>-0.37585948081431386</v>
      </c>
      <c r="I769" s="37">
        <f t="shared" si="243"/>
        <v>-17.650038200927735</v>
      </c>
      <c r="J769" s="1">
        <f t="shared" si="252"/>
        <v>-3.6996512037424374</v>
      </c>
      <c r="K769" s="1">
        <f t="shared" si="253"/>
        <v>0.1461326054972121</v>
      </c>
      <c r="L769" s="1">
        <f t="shared" si="244"/>
        <v>3.3112910675700109E-2</v>
      </c>
      <c r="M769" s="1">
        <f t="shared" si="245"/>
        <v>-1.4723955920598022</v>
      </c>
      <c r="N769" s="1">
        <f t="shared" si="246"/>
        <v>2.1954921765732362E-2</v>
      </c>
      <c r="O769" s="1">
        <f t="shared" si="247"/>
        <v>6.0186110481513504</v>
      </c>
      <c r="P769" s="1">
        <f t="shared" si="248"/>
        <v>-1.9708456091431306E-2</v>
      </c>
      <c r="Q769" s="1">
        <f t="shared" si="254"/>
        <v>-1.6177710004505245E-2</v>
      </c>
      <c r="R769" s="1">
        <f t="shared" si="255"/>
        <v>-8.5270590566024151E-2</v>
      </c>
      <c r="S769" s="1">
        <f t="shared" si="256"/>
        <v>-0.33162329560886239</v>
      </c>
      <c r="T769" s="1">
        <f t="shared" si="257"/>
        <v>2.0939738943113433</v>
      </c>
      <c r="U769" s="1">
        <f t="shared" si="258"/>
        <v>-3.8440650892314308</v>
      </c>
      <c r="V769" s="1">
        <f t="shared" si="259"/>
        <v>1.2170717115202932E-2</v>
      </c>
      <c r="Y769" s="20">
        <f>+$Z$20*SIGN(SOI!A768)*(ABS(SOI!A768))^$Y$2</f>
        <v>0.45299002199749194</v>
      </c>
      <c r="Z769" s="20">
        <f t="shared" si="262"/>
        <v>0.18775112200843438</v>
      </c>
      <c r="AA769" s="19">
        <f>+SIN((AVERAGE(H765:H776)+AVERAGE(H769:H772)/4)*($AA$19+AA768*$AA$18*AVERAGE(G765:G776))*$Y$20+$AA$17) - SIN($AA$17)</f>
        <v>0.38989732791687354</v>
      </c>
      <c r="AB769" s="19">
        <f>+SIN((AVERAGE(H765:H776)+AVERAGE(H769:H772)*$AB$1)*($AA$19+AB768*$AA$18*AVERAGE(G765:G776))*$Y$20+$AA$17) - SIN($AA$17)+$AB$2</f>
        <v>0.41266416294046743</v>
      </c>
      <c r="AC769">
        <f t="shared" si="261"/>
        <v>0.44819999999999482</v>
      </c>
      <c r="AD769">
        <f t="shared" si="260"/>
        <v>0.20214620590843915</v>
      </c>
      <c r="AE769">
        <v>1</v>
      </c>
    </row>
    <row r="770" spans="1:31" x14ac:dyDescent="0.25">
      <c r="A770">
        <v>62.333333333334011</v>
      </c>
      <c r="B770" s="2">
        <v>1942.3333333332766</v>
      </c>
      <c r="C770">
        <f>+D770+($D$2+E770+F770)*SOI!A769*IF(B770&gt;$C$18, IF(B770&lt;$C$19,-1,1),1)</f>
        <v>0.31886386322021343</v>
      </c>
      <c r="D770">
        <f>+$D$3*((1-$D$5)*SOI!D769+$D$5*SOI!D768) +   $D$4*((1-$D$5)*SOI!E769+$D$5*SOI!E768)</f>
        <v>0</v>
      </c>
      <c r="E770">
        <f t="shared" si="242"/>
        <v>-2.089129175074202</v>
      </c>
      <c r="F770">
        <f t="shared" si="249"/>
        <v>-1.099509457127932</v>
      </c>
      <c r="G770">
        <f t="shared" si="250"/>
        <v>-3.1886386322021343</v>
      </c>
      <c r="H770" s="21">
        <f t="shared" si="251"/>
        <v>0.3484624043793822</v>
      </c>
      <c r="I770" s="37">
        <f t="shared" si="243"/>
        <v>3.2705927870384057</v>
      </c>
      <c r="J770" s="1">
        <f t="shared" si="252"/>
        <v>-16.798601382727494</v>
      </c>
      <c r="K770" s="1">
        <f t="shared" si="253"/>
        <v>-2.7786456602449421E-2</v>
      </c>
      <c r="L770" s="1">
        <f t="shared" si="244"/>
        <v>-0.58690118769488187</v>
      </c>
      <c r="M770" s="1">
        <f t="shared" si="245"/>
        <v>36.079127538286102</v>
      </c>
      <c r="N770" s="1">
        <f t="shared" si="246"/>
        <v>-0.35904905399898468</v>
      </c>
      <c r="O770" s="1">
        <f t="shared" si="247"/>
        <v>-1.0441050122029656E-2</v>
      </c>
      <c r="P770" s="1">
        <f t="shared" si="248"/>
        <v>0.12187738040624803</v>
      </c>
      <c r="Q770" s="1">
        <f t="shared" si="254"/>
        <v>-6.4829169399999493</v>
      </c>
      <c r="R770" s="1">
        <f t="shared" si="255"/>
        <v>6.3318921209677725</v>
      </c>
      <c r="S770" s="1">
        <f t="shared" si="256"/>
        <v>-1.0049576228839407</v>
      </c>
      <c r="T770" s="1">
        <f t="shared" si="257"/>
        <v>6.4385310788392935E-2</v>
      </c>
      <c r="U770" s="1">
        <f t="shared" si="258"/>
        <v>-4.4049609685414355</v>
      </c>
      <c r="V770" s="1">
        <f t="shared" si="259"/>
        <v>1.2308597440533522</v>
      </c>
      <c r="Y770" s="20">
        <f>+$Z$20*SIGN(SOI!A769)*(ABS(SOI!A769))^$Y$2</f>
        <v>-0.18973658391405196</v>
      </c>
      <c r="Z770" s="20">
        <f t="shared" si="262"/>
        <v>-5.6470888650186533E-2</v>
      </c>
      <c r="AA770" s="19">
        <f>+SIN((AVERAGE(H766:H777)+AVERAGE(H770:H773)/4)*($AA$19+AA769*$AA$18*AVERAGE(G766:G777))*$Y$20+$AA$17) - SIN($AA$17)</f>
        <v>-0.91900114394607435</v>
      </c>
      <c r="AB770" s="19">
        <f>+SIN((AVERAGE(H766:H777)+AVERAGE(H770:H773)*$AB$1)*($AA$19+AB769*$AA$18*AVERAGE(G766:G777))*$Y$20+$AA$17) - SIN($AA$17)+$AB$2</f>
        <v>-0.91391125277582774</v>
      </c>
      <c r="AC770">
        <f t="shared" si="261"/>
        <v>0.44879999999999481</v>
      </c>
      <c r="AD770">
        <f t="shared" si="260"/>
        <v>0.86253025529588778</v>
      </c>
      <c r="AE770">
        <v>1</v>
      </c>
    </row>
    <row r="771" spans="1:31" x14ac:dyDescent="0.25">
      <c r="A771">
        <v>62.416666666667346</v>
      </c>
      <c r="B771" s="2">
        <v>1942.4166666666099</v>
      </c>
      <c r="C771">
        <f>+D771+($D$2+E771+F771)*SOI!A770*IF(B771&gt;$C$18, IF(B771&lt;$C$19,-1,1),1)</f>
        <v>-2.8535067628571662</v>
      </c>
      <c r="D771">
        <f>+$D$3*((1-$D$5)*SOI!D770+$D$5*SOI!D769) +   $D$4*((1-$D$5)*SOI!E770+$D$5*SOI!E769)</f>
        <v>0</v>
      </c>
      <c r="E771">
        <f t="shared" si="242"/>
        <v>5.5135221538338905</v>
      </c>
      <c r="F771">
        <f t="shared" si="249"/>
        <v>-2.6009148339340205E-2</v>
      </c>
      <c r="G771">
        <f t="shared" si="250"/>
        <v>5.4875130054945505</v>
      </c>
      <c r="H771" s="21">
        <f t="shared" si="251"/>
        <v>-1.017631333201525E-2</v>
      </c>
      <c r="I771" s="37">
        <f t="shared" si="243"/>
        <v>-3.9860194583030006</v>
      </c>
      <c r="J771" s="1">
        <f t="shared" si="252"/>
        <v>0.32522266580383946</v>
      </c>
      <c r="K771" s="1">
        <f t="shared" si="253"/>
        <v>8.7071349578419265E-5</v>
      </c>
      <c r="L771" s="1">
        <f t="shared" si="244"/>
        <v>-1.9002277644224548E-3</v>
      </c>
      <c r="M771" s="1">
        <f t="shared" si="245"/>
        <v>0.57312686691907233</v>
      </c>
      <c r="N771" s="1">
        <f t="shared" si="246"/>
        <v>9.4578313295306058E-3</v>
      </c>
      <c r="O771" s="1">
        <f t="shared" si="247"/>
        <v>2.6290420715843785</v>
      </c>
      <c r="P771" s="1">
        <f t="shared" si="248"/>
        <v>4.6845857460875434E-4</v>
      </c>
      <c r="Q771" s="1">
        <f t="shared" si="254"/>
        <v>2.7127075487486507E-3</v>
      </c>
      <c r="R771" s="1">
        <f t="shared" si="255"/>
        <v>3.2290811941158674E-3</v>
      </c>
      <c r="S771" s="1">
        <f t="shared" si="256"/>
        <v>-3.2262533340369187E-2</v>
      </c>
      <c r="T771" s="1">
        <f t="shared" si="257"/>
        <v>-5.2490513666120495E-2</v>
      </c>
      <c r="U771" s="1">
        <f t="shared" si="258"/>
        <v>2.0634934086243888E-2</v>
      </c>
      <c r="V771" s="1">
        <f t="shared" si="259"/>
        <v>-1.2462191696624249E-4</v>
      </c>
      <c r="Y771" s="20">
        <f>+$Z$20*SIGN(SOI!A770)*(ABS(SOI!A770))^$Y$2</f>
        <v>-0.43266610403399958</v>
      </c>
      <c r="Z771" s="20">
        <f t="shared" si="262"/>
        <v>-0.35579151702739892</v>
      </c>
      <c r="AA771" s="19">
        <f>+SIN((AVERAGE(H767:H778)+AVERAGE(H771:H774)/4)*($AA$19+AA770*$AA$18*AVERAGE(G767:G778))*$Y$20+$AA$17) - SIN($AA$17)</f>
        <v>-0.7490107296115367</v>
      </c>
      <c r="AB771" s="19">
        <f>+SIN((AVERAGE(H767:H778)+AVERAGE(H771:H774)*$AB$1)*($AA$19+AB770*$AA$18*AVERAGE(G767:G778))*$Y$20+$AA$17) - SIN($AA$17)+$AB$2</f>
        <v>-1.0224188585666152</v>
      </c>
      <c r="AC771">
        <f t="shared" si="261"/>
        <v>0.4493999999999948</v>
      </c>
      <c r="AD771">
        <f t="shared" si="260"/>
        <v>0.39321921258413778</v>
      </c>
      <c r="AE771">
        <v>1</v>
      </c>
    </row>
    <row r="772" spans="1:31" x14ac:dyDescent="0.25">
      <c r="A772">
        <v>62.500000000000682</v>
      </c>
      <c r="B772" s="2">
        <v>1942.4999999999432</v>
      </c>
      <c r="C772">
        <f>+D772+($D$2+E772+F772)*SOI!A771*IF(B772&gt;$C$18, IF(B772&lt;$C$19,-1,1),1)</f>
        <v>6.9219742427404993</v>
      </c>
      <c r="D772">
        <f>+$D$3*((1-$D$5)*SOI!D771+$D$5*SOI!D770) +   $D$4*((1-$D$5)*SOI!E771+$D$5*SOI!E770)</f>
        <v>0</v>
      </c>
      <c r="E772">
        <f t="shared" si="242"/>
        <v>-12.46883460200479</v>
      </c>
      <c r="F772">
        <f t="shared" si="249"/>
        <v>-0.1165731120688438</v>
      </c>
      <c r="G772">
        <f t="shared" si="250"/>
        <v>-12.585407714073634</v>
      </c>
      <c r="H772" s="21">
        <f t="shared" si="251"/>
        <v>-0.23409491188290688</v>
      </c>
      <c r="I772" s="37">
        <f t="shared" si="243"/>
        <v>-2.0517412733301472</v>
      </c>
      <c r="J772" s="1">
        <f t="shared" si="252"/>
        <v>0.12676817936728718</v>
      </c>
      <c r="K772" s="1">
        <f t="shared" si="253"/>
        <v>-0.19014637367981541</v>
      </c>
      <c r="L772" s="1">
        <f t="shared" si="244"/>
        <v>-1.231062184739528E-2</v>
      </c>
      <c r="M772" s="1">
        <f t="shared" si="245"/>
        <v>0.43400730055099618</v>
      </c>
      <c r="N772" s="1">
        <f t="shared" si="246"/>
        <v>7.758210177745839E-2</v>
      </c>
      <c r="O772" s="1">
        <f t="shared" si="247"/>
        <v>-12.295915001439752</v>
      </c>
      <c r="P772" s="1">
        <f t="shared" si="248"/>
        <v>3.3763411041845395E-2</v>
      </c>
      <c r="Q772" s="1">
        <f t="shared" si="254"/>
        <v>1.6850749383777799E-2</v>
      </c>
      <c r="R772" s="1">
        <f t="shared" si="255"/>
        <v>1.0324722537000095E-2</v>
      </c>
      <c r="S772" s="1">
        <f t="shared" si="256"/>
        <v>-0.13622337099533835</v>
      </c>
      <c r="T772" s="1">
        <f t="shared" si="257"/>
        <v>1.5904443248308195</v>
      </c>
      <c r="U772" s="1">
        <f t="shared" si="258"/>
        <v>0.7655285458444917</v>
      </c>
      <c r="V772" s="1">
        <f t="shared" si="259"/>
        <v>-7.3678288186570906E-2</v>
      </c>
      <c r="Y772" s="20">
        <f>+$Z$20*SIGN(SOI!A771)*(ABS(SOI!A771))^$Y$2</f>
        <v>-0.44497186313414522</v>
      </c>
      <c r="Z772" s="20">
        <f t="shared" si="262"/>
        <v>-0.48850516709269298</v>
      </c>
      <c r="AA772" s="19">
        <f>+SIN((AVERAGE(H768:H779)+AVERAGE(H772:H775)/4)*($AA$19+AA771*$AA$18*AVERAGE(G768:G779))*$Y$20+$AA$17) - SIN($AA$17)</f>
        <v>-0.75197704309241775</v>
      </c>
      <c r="AB772" s="19">
        <f>+SIN((AVERAGE(H768:H779)+AVERAGE(H772:H775)*$AB$1)*($AA$19+AB771*$AA$18*AVERAGE(G768:G779))*$Y$20+$AA$17) - SIN($AA$17)+$AB$2</f>
        <v>-1.0649258041179295</v>
      </c>
      <c r="AC772">
        <f t="shared" si="261"/>
        <v>0.44999999999999479</v>
      </c>
      <c r="AD772">
        <f t="shared" si="260"/>
        <v>0.26347187599972477</v>
      </c>
      <c r="AE772">
        <v>1</v>
      </c>
    </row>
    <row r="773" spans="1:31" x14ac:dyDescent="0.25">
      <c r="A773">
        <v>62.583333333334018</v>
      </c>
      <c r="B773" s="2">
        <v>1942.5833333332764</v>
      </c>
      <c r="C773">
        <f>+D773+($D$2+E773+F773)*SOI!A772*IF(B773&gt;$C$18, IF(B773&lt;$C$19,-1,1),1)</f>
        <v>3.481612659168233</v>
      </c>
      <c r="D773">
        <f>+$D$3*((1-$D$5)*SOI!D772+$D$5*SOI!D771) +   $D$4*((1-$D$5)*SOI!E772+$D$5*SOI!E771)</f>
        <v>0</v>
      </c>
      <c r="E773">
        <f t="shared" si="242"/>
        <v>-3.6480552387198983</v>
      </c>
      <c r="F773">
        <f t="shared" si="249"/>
        <v>2.1375385419655502E-2</v>
      </c>
      <c r="G773">
        <f t="shared" si="250"/>
        <v>-3.6266798533002427</v>
      </c>
      <c r="H773" s="21">
        <f t="shared" si="251"/>
        <v>-0.11985958238075295</v>
      </c>
      <c r="I773" s="37">
        <f t="shared" si="243"/>
        <v>-3.5117649454649587</v>
      </c>
      <c r="J773" s="1">
        <f t="shared" si="252"/>
        <v>0.17797801806778427</v>
      </c>
      <c r="K773" s="1">
        <f t="shared" si="253"/>
        <v>-1.1330932411710713E-2</v>
      </c>
      <c r="L773" s="1">
        <f t="shared" si="244"/>
        <v>1.1420075445564176E-2</v>
      </c>
      <c r="M773" s="1">
        <f t="shared" si="245"/>
        <v>0.35600025056802848</v>
      </c>
      <c r="N773" s="1">
        <f t="shared" si="246"/>
        <v>-2.224311230282924E-2</v>
      </c>
      <c r="O773" s="1">
        <f t="shared" si="247"/>
        <v>-2.3076002550028551</v>
      </c>
      <c r="P773" s="1">
        <f t="shared" si="248"/>
        <v>-1.1556736459894754E-2</v>
      </c>
      <c r="Q773" s="1">
        <f t="shared" si="254"/>
        <v>-3.9628396701015568E-3</v>
      </c>
      <c r="R773" s="1">
        <f t="shared" si="255"/>
        <v>-4.1559327968337528E-3</v>
      </c>
      <c r="S773" s="1">
        <f t="shared" si="256"/>
        <v>6.6848009695418792E-2</v>
      </c>
      <c r="T773" s="1">
        <f t="shared" si="257"/>
        <v>-0.27688994097881986</v>
      </c>
      <c r="U773" s="1">
        <f t="shared" si="258"/>
        <v>-0.44849037588678442</v>
      </c>
      <c r="V773" s="1">
        <f t="shared" si="259"/>
        <v>-7.2304018396560201E-3</v>
      </c>
      <c r="Y773" s="20">
        <f>+$Z$20*SIGN(SOI!A772)*(ABS(SOI!A772))^$Y$2</f>
        <v>-0.58787753410993426</v>
      </c>
      <c r="Z773" s="20">
        <f t="shared" si="262"/>
        <v>-0.56061621482743573</v>
      </c>
      <c r="AA773" s="19">
        <f>+SIN((AVERAGE(H769:H780)+AVERAGE(H773:H776)/4)*($AA$19+AA772*$AA$18*AVERAGE(G769:G780))*$Y$20+$AA$17) - SIN($AA$17)</f>
        <v>-0.65809112053753283</v>
      </c>
      <c r="AB773" s="19">
        <f>+SIN((AVERAGE(H769:H780)+AVERAGE(H773:H776)*$AB$1)*($AA$19+AB772*$AA$18*AVERAGE(G769:G780))*$Y$20+$AA$17) - SIN($AA$17)+$AB$2</f>
        <v>-1.0272352352332721</v>
      </c>
      <c r="AC773">
        <f t="shared" si="261"/>
        <v>0.45059999999999478</v>
      </c>
      <c r="AD773">
        <f t="shared" si="260"/>
        <v>9.7474905710097093E-2</v>
      </c>
      <c r="AE773">
        <v>1</v>
      </c>
    </row>
    <row r="774" spans="1:31" x14ac:dyDescent="0.25">
      <c r="A774">
        <v>62.666666666667354</v>
      </c>
      <c r="B774" s="2">
        <v>1942.6666666666097</v>
      </c>
      <c r="C774">
        <f>+D774+($D$2+E774+F774)*SOI!A773*IF(B774&gt;$C$18, IF(B774&lt;$C$19,-1,1),1)</f>
        <v>28.767119048540856</v>
      </c>
      <c r="D774">
        <f>+$D$3*((1-$D$5)*SOI!D773+$D$5*SOI!D772) +   $D$4*((1-$D$5)*SOI!E773+$D$5*SOI!E772)</f>
        <v>0</v>
      </c>
      <c r="E774">
        <f t="shared" si="242"/>
        <v>-23.521661675328502</v>
      </c>
      <c r="F774">
        <f t="shared" si="249"/>
        <v>-1.065619562740608</v>
      </c>
      <c r="G774">
        <f t="shared" si="250"/>
        <v>-24.58728123806911</v>
      </c>
      <c r="H774" s="21">
        <f t="shared" si="251"/>
        <v>-3.8416368944602115</v>
      </c>
      <c r="I774" s="37">
        <f t="shared" si="243"/>
        <v>-30.247459008913889</v>
      </c>
      <c r="J774" s="1">
        <f t="shared" si="252"/>
        <v>-142.66421722504549</v>
      </c>
      <c r="K774" s="1">
        <f t="shared" si="253"/>
        <v>-11.006635352823297</v>
      </c>
      <c r="L774" s="1">
        <f t="shared" si="244"/>
        <v>-0.65689707129610475</v>
      </c>
      <c r="M774" s="1">
        <f t="shared" si="245"/>
        <v>-33.131075775821792</v>
      </c>
      <c r="N774" s="1">
        <f t="shared" si="246"/>
        <v>0.55754853959476502</v>
      </c>
      <c r="O774" s="1">
        <f t="shared" si="247"/>
        <v>-1.146999950016437</v>
      </c>
      <c r="P774" s="1">
        <f t="shared" si="248"/>
        <v>0.39263857609597735</v>
      </c>
      <c r="Q774" s="1">
        <f t="shared" si="254"/>
        <v>-9.244402876489433</v>
      </c>
      <c r="R774" s="1">
        <f t="shared" si="255"/>
        <v>-83.503434010491929</v>
      </c>
      <c r="S774" s="1">
        <f t="shared" si="256"/>
        <v>-14.432416940775187</v>
      </c>
      <c r="T774" s="1">
        <f t="shared" si="257"/>
        <v>7.9165936198021569</v>
      </c>
      <c r="U774" s="1">
        <f t="shared" si="258"/>
        <v>131.24245384680088</v>
      </c>
      <c r="V774" s="1">
        <f t="shared" si="259"/>
        <v>-6.1575410936307664</v>
      </c>
      <c r="Y774" s="20">
        <f>+$Z$20*SIGN(SOI!A773)*(ABS(SOI!A773))^$Y$2</f>
        <v>-0.64899924723822766</v>
      </c>
      <c r="Z774" s="20">
        <f t="shared" si="262"/>
        <v>-0.64207477736422103</v>
      </c>
      <c r="AA774" s="19">
        <f>+SIN((AVERAGE(H770:H781)+AVERAGE(H774:H777)/4)*($AA$19+AA773*$AA$18*AVERAGE(G770:G781))*$Y$20+$AA$17) - SIN($AA$17)</f>
        <v>-1.2736114510284813</v>
      </c>
      <c r="AB774" s="19">
        <f>+SIN((AVERAGE(H770:H781)+AVERAGE(H774:H777)*$AB$1)*($AA$19+AB773*$AA$18*AVERAGE(G770:G781))*$Y$20+$AA$17) - SIN($AA$17)+$AB$2</f>
        <v>-1.0661053130275444</v>
      </c>
      <c r="AC774">
        <f t="shared" si="261"/>
        <v>0.45119999999999477</v>
      </c>
      <c r="AD774">
        <f t="shared" si="260"/>
        <v>0.63153667366426025</v>
      </c>
      <c r="AE774">
        <v>1</v>
      </c>
    </row>
    <row r="775" spans="1:31" x14ac:dyDescent="0.25">
      <c r="A775">
        <v>62.750000000000689</v>
      </c>
      <c r="B775" s="2">
        <v>1942.7499999999429</v>
      </c>
      <c r="C775">
        <f>+D775+($D$2+E775+F775)*SOI!A774*IF(B775&gt;$C$18, IF(B775&lt;$C$19,-1,1),1)</f>
        <v>8.7355183089621615</v>
      </c>
      <c r="D775">
        <f>+$D$3*((1-$D$5)*SOI!D774+$D$5*SOI!D773) +   $D$4*((1-$D$5)*SOI!E774+$D$5*SOI!E773)</f>
        <v>0</v>
      </c>
      <c r="E775">
        <f t="shared" si="242"/>
        <v>-6.5637125619624044</v>
      </c>
      <c r="F775">
        <f t="shared" si="249"/>
        <v>-5.4104338766505444E-2</v>
      </c>
      <c r="G775">
        <f t="shared" si="250"/>
        <v>-6.6178169007289096</v>
      </c>
      <c r="H775" s="21">
        <f t="shared" si="251"/>
        <v>-0.20351654556034302</v>
      </c>
      <c r="I775" s="37">
        <f t="shared" si="243"/>
        <v>-5.8160892033245348</v>
      </c>
      <c r="J775" s="1">
        <f t="shared" si="252"/>
        <v>-1.457662140968301</v>
      </c>
      <c r="K775" s="1">
        <f t="shared" si="253"/>
        <v>-1.4735504267989726E-3</v>
      </c>
      <c r="L775" s="1">
        <f t="shared" si="244"/>
        <v>-9.0229313809836488E-3</v>
      </c>
      <c r="M775" s="1">
        <f t="shared" si="245"/>
        <v>-1.7604966062836196</v>
      </c>
      <c r="N775" s="1">
        <f t="shared" si="246"/>
        <v>-2.4096456489655278E-3</v>
      </c>
      <c r="O775" s="1">
        <f t="shared" si="247"/>
        <v>-1.4805577870365207</v>
      </c>
      <c r="P775" s="1">
        <f t="shared" si="248"/>
        <v>2.9647706125651976E-3</v>
      </c>
      <c r="Q775" s="1">
        <f t="shared" si="254"/>
        <v>2.1229952274386477E-3</v>
      </c>
      <c r="R775" s="1">
        <f t="shared" si="255"/>
        <v>3.6873694368121462E-3</v>
      </c>
      <c r="S775" s="1">
        <f t="shared" si="256"/>
        <v>1.1993659862040033E-2</v>
      </c>
      <c r="T775" s="1">
        <f t="shared" si="257"/>
        <v>0.14036235455410018</v>
      </c>
      <c r="U775" s="1">
        <f t="shared" si="258"/>
        <v>0.19055249294029497</v>
      </c>
      <c r="V775" s="1">
        <f t="shared" si="259"/>
        <v>2.009444193252931E-4</v>
      </c>
      <c r="Y775" s="20">
        <f>+$Z$20*SIGN(SOI!A774)*(ABS(SOI!A774))^$Y$2</f>
        <v>-0.68934755074450116</v>
      </c>
      <c r="Z775" s="20">
        <f t="shared" si="262"/>
        <v>-0.69106459081409621</v>
      </c>
      <c r="AA775" s="19">
        <f>+SIN((AVERAGE(H771:H782)+AVERAGE(H775:H778)/4)*($AA$19+AA774*$AA$18*AVERAGE(G771:G782))*$Y$20+$AA$17) - SIN($AA$17)</f>
        <v>-1.2449165588855089</v>
      </c>
      <c r="AB775" s="19">
        <f>+SIN((AVERAGE(H771:H782)+AVERAGE(H775:H778)*$AB$1)*($AA$19+AB774*$AA$18*AVERAGE(G771:G782))*$Y$20+$AA$17) - SIN($AA$17)+$AB$2</f>
        <v>-1.0292403788123485</v>
      </c>
      <c r="AC775">
        <f t="shared" si="261"/>
        <v>0.45179999999999476</v>
      </c>
      <c r="AD775">
        <f t="shared" si="260"/>
        <v>0.55385196807141268</v>
      </c>
      <c r="AE775">
        <v>1</v>
      </c>
    </row>
    <row r="776" spans="1:31" x14ac:dyDescent="0.25">
      <c r="A776">
        <v>62.833333333334025</v>
      </c>
      <c r="B776" s="2">
        <v>1942.8333333332762</v>
      </c>
      <c r="C776">
        <f>+D776+($D$2+E776+F776)*SOI!A775*IF(B776&gt;$C$18, IF(B776&lt;$C$19,-1,1),1)</f>
        <v>63.599313885151957</v>
      </c>
      <c r="D776">
        <f>+$D$3*((1-$D$5)*SOI!D775+$D$5*SOI!D774) +   $D$4*((1-$D$5)*SOI!E775+$D$5*SOI!E774)</f>
        <v>0</v>
      </c>
      <c r="E776">
        <f t="shared" si="242"/>
        <v>-41.416027390968836</v>
      </c>
      <c r="F776">
        <f t="shared" si="249"/>
        <v>-0.98351519913247232</v>
      </c>
      <c r="G776">
        <f t="shared" si="250"/>
        <v>-42.399542590101305</v>
      </c>
      <c r="H776" s="21">
        <f t="shared" si="251"/>
        <v>-0.80481456839708498</v>
      </c>
      <c r="I776" s="37">
        <f t="shared" si="243"/>
        <v>-1.7318707459507672</v>
      </c>
      <c r="J776" s="1">
        <f t="shared" si="252"/>
        <v>-4.7292535118864389</v>
      </c>
      <c r="K776" s="1">
        <f t="shared" si="253"/>
        <v>-2.6888057511714121</v>
      </c>
      <c r="L776" s="1">
        <f t="shared" si="244"/>
        <v>-3.6815520401100477E-2</v>
      </c>
      <c r="M776" s="1">
        <f t="shared" si="245"/>
        <v>-19.181673546902712</v>
      </c>
      <c r="N776" s="1">
        <f t="shared" si="246"/>
        <v>-0.57527740420415963</v>
      </c>
      <c r="O776" s="1">
        <f t="shared" si="247"/>
        <v>-36.650627694710202</v>
      </c>
      <c r="P776" s="1">
        <f t="shared" si="248"/>
        <v>5.3560692032527633E-2</v>
      </c>
      <c r="Q776" s="1">
        <f t="shared" si="254"/>
        <v>5.5223567007867951</v>
      </c>
      <c r="R776" s="1">
        <f t="shared" si="255"/>
        <v>2.8561203693667472</v>
      </c>
      <c r="S776" s="1">
        <f t="shared" si="256"/>
        <v>0.85262935305861964</v>
      </c>
      <c r="T776" s="1">
        <f t="shared" si="257"/>
        <v>14.177184398401307</v>
      </c>
      <c r="U776" s="1">
        <f t="shared" si="258"/>
        <v>1.0250714431434242</v>
      </c>
      <c r="V776" s="1">
        <f t="shared" si="259"/>
        <v>0.8666727985831123</v>
      </c>
      <c r="Y776" s="20">
        <f>+$Z$20*SIGN(SOI!A775)*(ABS(SOI!A775))^$Y$2</f>
        <v>-0.73484697445955971</v>
      </c>
      <c r="Z776" s="20">
        <f t="shared" si="262"/>
        <v>-0.69744209121517586</v>
      </c>
      <c r="AA776" s="19">
        <f>+SIN((AVERAGE(H772:H783)+AVERAGE(H776:H779)/4)*($AA$19+AA775*$AA$18*AVERAGE(G772:G783))*$Y$20+$AA$17) - SIN($AA$17)</f>
        <v>-1.2051006427330473</v>
      </c>
      <c r="AB776" s="19">
        <f>+SIN((AVERAGE(H772:H783)+AVERAGE(H776:H779)*$AB$1)*($AA$19+AB775*$AA$18*AVERAGE(G772:G783))*$Y$20+$AA$17) - SIN($AA$17)+$AB$2</f>
        <v>-1.0199569974893081</v>
      </c>
      <c r="AC776">
        <f t="shared" si="261"/>
        <v>0.45239999999999475</v>
      </c>
      <c r="AD776">
        <f t="shared" si="260"/>
        <v>0.50765855151787143</v>
      </c>
      <c r="AE776">
        <v>1</v>
      </c>
    </row>
    <row r="777" spans="1:31" x14ac:dyDescent="0.25">
      <c r="A777">
        <v>62.916666666667361</v>
      </c>
      <c r="B777" s="2">
        <v>1942.9166666666094</v>
      </c>
      <c r="C777">
        <f>+D777+($D$2+E777+F777)*SOI!A776*IF(B777&gt;$C$18, IF(B777&lt;$C$19,-1,1),1)</f>
        <v>-602.84775090532571</v>
      </c>
      <c r="D777">
        <f>+$D$3*((1-$D$5)*SOI!D776+$D$5*SOI!D775) +   $D$4*((1-$D$5)*SOI!E776+$D$5*SOI!E775)</f>
        <v>0</v>
      </c>
      <c r="E777">
        <f t="shared" si="242"/>
        <v>486.3894812015028</v>
      </c>
      <c r="F777">
        <f t="shared" si="249"/>
        <v>-0.22194014882075386</v>
      </c>
      <c r="G777">
        <f t="shared" si="250"/>
        <v>486.16754105268205</v>
      </c>
      <c r="H777" s="21">
        <f t="shared" si="251"/>
        <v>12.713788482409534</v>
      </c>
      <c r="I777" s="37">
        <f t="shared" si="243"/>
        <v>-399.50781008929511</v>
      </c>
      <c r="J777" s="1">
        <f t="shared" si="252"/>
        <v>8.0552774773511135</v>
      </c>
      <c r="K777" s="1">
        <f t="shared" si="253"/>
        <v>63.270317812938472</v>
      </c>
      <c r="L777" s="1">
        <f t="shared" si="244"/>
        <v>-3.7863538690858664E-2</v>
      </c>
      <c r="M777" s="1">
        <f t="shared" si="245"/>
        <v>0.14163305011290037</v>
      </c>
      <c r="N777" s="1">
        <f t="shared" si="246"/>
        <v>-0.70940653129393982</v>
      </c>
      <c r="O777" s="1">
        <f t="shared" si="247"/>
        <v>418.64580973502399</v>
      </c>
      <c r="P777" s="1">
        <f t="shared" si="248"/>
        <v>0.10728306661691098</v>
      </c>
      <c r="Q777" s="1">
        <f t="shared" si="254"/>
        <v>-5.0282913552422433E-2</v>
      </c>
      <c r="R777" s="1">
        <f t="shared" si="255"/>
        <v>-5.9990472561578798</v>
      </c>
      <c r="S777" s="1">
        <f t="shared" si="256"/>
        <v>242.54255253547035</v>
      </c>
      <c r="T777" s="1">
        <f t="shared" si="257"/>
        <v>-166.55036022973167</v>
      </c>
      <c r="U777" s="1">
        <f t="shared" si="258"/>
        <v>473.64061004534437</v>
      </c>
      <c r="V777" s="1">
        <f t="shared" si="259"/>
        <v>2.1407109563404858</v>
      </c>
      <c r="Y777" s="20">
        <f>+$Z$20*SIGN(SOI!A776)*(ABS(SOI!A776))^$Y$2</f>
        <v>-0.6681317484414665</v>
      </c>
      <c r="Z777" s="20">
        <f t="shared" si="262"/>
        <v>-0.68674860422334749</v>
      </c>
      <c r="AA777" s="19">
        <f>+SIN((AVERAGE(H773:H784)+AVERAGE(H777:H780)/4)*($AA$19+AA776*$AA$18*AVERAGE(G773:G784))*$Y$20+$AA$17) - SIN($AA$17)</f>
        <v>-1.1232986359027377</v>
      </c>
      <c r="AB777" s="19">
        <f>+SIN((AVERAGE(H773:H784)+AVERAGE(H777:H780)*$AB$1)*($AA$19+AB776*$AA$18*AVERAGE(G773:G784))*$Y$20+$AA$17) - SIN($AA$17)+$AB$2</f>
        <v>-1.059407406849477</v>
      </c>
      <c r="AC777">
        <f t="shared" si="261"/>
        <v>0.45299999999999474</v>
      </c>
      <c r="AD777">
        <f t="shared" si="260"/>
        <v>0.43655003167939022</v>
      </c>
      <c r="AE777">
        <v>1</v>
      </c>
    </row>
    <row r="778" spans="1:31" x14ac:dyDescent="0.25">
      <c r="A778">
        <v>63.000000000000696</v>
      </c>
      <c r="B778" s="2">
        <v>1942.9999999999427</v>
      </c>
      <c r="C778">
        <f>+D778+($D$2+E778+F778)*SOI!A777*IF(B778&gt;$C$18, IF(B778&lt;$C$19,-1,1),1)</f>
        <v>-5.9659231773841599</v>
      </c>
      <c r="D778">
        <f>+$D$3*((1-$D$5)*SOI!D777+$D$5*SOI!D776) +   $D$4*((1-$D$5)*SOI!E777+$D$5*SOI!E776)</f>
        <v>0</v>
      </c>
      <c r="E778">
        <f t="shared" si="242"/>
        <v>0.52174826947080533</v>
      </c>
      <c r="F778">
        <f t="shared" si="249"/>
        <v>4.4498543783493281</v>
      </c>
      <c r="G778">
        <f t="shared" si="250"/>
        <v>4.9716026478201334</v>
      </c>
      <c r="H778" s="21">
        <f t="shared" si="251"/>
        <v>0.16039721268392498</v>
      </c>
      <c r="I778" s="37">
        <f t="shared" si="243"/>
        <v>-3.5377979966204025</v>
      </c>
      <c r="J778" s="1">
        <f t="shared" si="252"/>
        <v>-47.395775379701952</v>
      </c>
      <c r="K778" s="1">
        <f t="shared" si="253"/>
        <v>309.12039928947564</v>
      </c>
      <c r="L778" s="1">
        <f t="shared" si="244"/>
        <v>2.9487482563870655</v>
      </c>
      <c r="M778" s="1">
        <f t="shared" si="245"/>
        <v>-94.10571044104762</v>
      </c>
      <c r="N778" s="1">
        <f t="shared" si="246"/>
        <v>3.1458818803456841</v>
      </c>
      <c r="O778" s="1">
        <f t="shared" si="247"/>
        <v>1.1992200592475066</v>
      </c>
      <c r="P778" s="1">
        <f t="shared" si="248"/>
        <v>-2.3495797814207138</v>
      </c>
      <c r="Q778" s="1">
        <f t="shared" si="254"/>
        <v>-148.15592807548924</v>
      </c>
      <c r="R778" s="1">
        <f t="shared" si="255"/>
        <v>-156.52677594906612</v>
      </c>
      <c r="S778" s="1">
        <f t="shared" si="256"/>
        <v>-9.5245163353244742</v>
      </c>
      <c r="T778" s="1">
        <f t="shared" si="257"/>
        <v>37.154738480786655</v>
      </c>
      <c r="U778" s="1">
        <f t="shared" si="258"/>
        <v>-91.857729582257122</v>
      </c>
      <c r="V778" s="1">
        <f t="shared" si="259"/>
        <v>207.90468620888137</v>
      </c>
      <c r="Y778" s="20">
        <f>+$Z$20*SIGN(SOI!A777)*(ABS(SOI!A777))^$Y$2</f>
        <v>-0.65726708976901604</v>
      </c>
      <c r="Z778" s="20">
        <f t="shared" si="262"/>
        <v>-0.6590552287911936</v>
      </c>
      <c r="AA778" s="19">
        <f>+SIN((AVERAGE(H774:H785)+AVERAGE(H778:H781)/4)*($AA$19+AA777*$AA$18*AVERAGE(G774:G785))*$Y$20+$AA$17) - SIN($AA$17)</f>
        <v>-1.0893225125201449</v>
      </c>
      <c r="AB778" s="19">
        <f>+SIN((AVERAGE(H774:H785)+AVERAGE(H778:H781)*$AB$1)*($AA$19+AB777*$AA$18*AVERAGE(G774:G785))*$Y$20+$AA$17) - SIN($AA$17)+$AB$2</f>
        <v>-0.99985598834347211</v>
      </c>
      <c r="AC778">
        <f t="shared" si="261"/>
        <v>0.45359999999999473</v>
      </c>
      <c r="AD778">
        <f t="shared" si="260"/>
        <v>0.43026728372895129</v>
      </c>
      <c r="AE778">
        <v>1</v>
      </c>
    </row>
    <row r="779" spans="1:31" x14ac:dyDescent="0.25">
      <c r="A779">
        <v>63.083333333334032</v>
      </c>
      <c r="B779" s="2">
        <v>1943.083333333276</v>
      </c>
      <c r="C779">
        <f>+D779+($D$2+E779+F779)*SOI!A778*IF(B779&gt;$C$18, IF(B779&lt;$C$19,-1,1),1)</f>
        <v>33.314330032173608</v>
      </c>
      <c r="D779">
        <f>+$D$3*((1-$D$5)*SOI!D778+$D$5*SOI!D777) +   $D$4*((1-$D$5)*SOI!E778+$D$5*SOI!E777)</f>
        <v>0</v>
      </c>
      <c r="E779">
        <f t="shared" si="242"/>
        <v>-28.465519438183122</v>
      </c>
      <c r="F779">
        <f t="shared" si="249"/>
        <v>0.2330363600698977</v>
      </c>
      <c r="G779">
        <f t="shared" si="250"/>
        <v>-28.232483078113226</v>
      </c>
      <c r="H779" s="21">
        <f t="shared" si="251"/>
        <v>1.4872779498398836</v>
      </c>
      <c r="I779" s="37">
        <f t="shared" si="243"/>
        <v>28.80985394902644</v>
      </c>
      <c r="J779" s="1">
        <f t="shared" si="252"/>
        <v>30.151614976892709</v>
      </c>
      <c r="K779" s="1">
        <f t="shared" si="253"/>
        <v>-0.20595991602054342</v>
      </c>
      <c r="L779" s="1">
        <f t="shared" si="244"/>
        <v>5.9166205119154137E-2</v>
      </c>
      <c r="M779" s="1">
        <f t="shared" si="245"/>
        <v>-7.3515497213613754</v>
      </c>
      <c r="N779" s="1">
        <f t="shared" si="246"/>
        <v>5.0585349604052234E-2</v>
      </c>
      <c r="O779" s="1">
        <f t="shared" si="247"/>
        <v>-1.3344516501227937</v>
      </c>
      <c r="P779" s="1">
        <f t="shared" si="248"/>
        <v>-7.0114083297333693E-2</v>
      </c>
      <c r="Q779" s="1">
        <f t="shared" si="254"/>
        <v>-0.18610768131728606</v>
      </c>
      <c r="R779" s="1">
        <f t="shared" si="255"/>
        <v>1.6011865375127905</v>
      </c>
      <c r="S779" s="1">
        <f t="shared" si="256"/>
        <v>1.2471919522433852</v>
      </c>
      <c r="T779" s="1">
        <f t="shared" si="257"/>
        <v>-0.82957219118839876</v>
      </c>
      <c r="U779" s="1">
        <f t="shared" si="258"/>
        <v>22.322292559903417</v>
      </c>
      <c r="V779" s="1">
        <f t="shared" si="259"/>
        <v>9.9761204999971126E-2</v>
      </c>
      <c r="Y779" s="20">
        <f>+$Z$20*SIGN(SOI!A778)*(ABS(SOI!A778))^$Y$2</f>
        <v>-0.65176684816309804</v>
      </c>
      <c r="Z779" s="20">
        <f t="shared" si="262"/>
        <v>-0.64610641907535482</v>
      </c>
      <c r="AA779" s="19">
        <f>+SIN((AVERAGE(H775:H786)+AVERAGE(H779:H782)/4)*($AA$19+AA778*$AA$18*AVERAGE(G775:G786))*$Y$20+$AA$17) - SIN($AA$17)</f>
        <v>-1.2768516927162674</v>
      </c>
      <c r="AB779" s="19">
        <f>+SIN((AVERAGE(H775:H786)+AVERAGE(H779:H782)*$AB$1)*($AA$19+AB778*$AA$18*AVERAGE(G775:G786))*$Y$20+$AA$17) - SIN($AA$17)+$AB$2</f>
        <v>-1.2560698811051489</v>
      </c>
      <c r="AC779">
        <f t="shared" si="261"/>
        <v>0.45419999999999472</v>
      </c>
      <c r="AD779">
        <f t="shared" si="260"/>
        <v>0.6307452736409126</v>
      </c>
      <c r="AE779">
        <v>1</v>
      </c>
    </row>
    <row r="780" spans="1:31" x14ac:dyDescent="0.25">
      <c r="A780">
        <v>63.166666666667368</v>
      </c>
      <c r="B780" s="2">
        <v>1943.1666666666092</v>
      </c>
      <c r="C780">
        <f>+D780+($D$2+E780+F780)*SOI!A779*IF(B780&gt;$C$18, IF(B780&lt;$C$19,-1,1),1)</f>
        <v>10.709356764583696</v>
      </c>
      <c r="D780">
        <f>+$D$3*((1-$D$5)*SOI!D779+$D$5*SOI!D778) +   $D$4*((1-$D$5)*SOI!E779+$D$5*SOI!E778)</f>
        <v>0</v>
      </c>
      <c r="E780">
        <f t="shared" si="242"/>
        <v>-8.5511418296082766</v>
      </c>
      <c r="F780">
        <f t="shared" si="249"/>
        <v>-1.1846370472859906</v>
      </c>
      <c r="G780">
        <f t="shared" si="250"/>
        <v>-9.7357788768942672</v>
      </c>
      <c r="H780" s="21">
        <f t="shared" si="251"/>
        <v>0.48010494249453511</v>
      </c>
      <c r="I780" s="37">
        <f t="shared" si="243"/>
        <v>2.2481179687884674</v>
      </c>
      <c r="J780" s="1">
        <f t="shared" si="252"/>
        <v>-11.414119065663286</v>
      </c>
      <c r="K780" s="1">
        <f t="shared" si="253"/>
        <v>-2.0977945576249577E-2</v>
      </c>
      <c r="L780" s="1">
        <f t="shared" si="244"/>
        <v>-4.1947511763747438E-3</v>
      </c>
      <c r="M780" s="1">
        <f t="shared" si="245"/>
        <v>35.664215756568879</v>
      </c>
      <c r="N780" s="1">
        <f t="shared" si="246"/>
        <v>0.49520043986735007</v>
      </c>
      <c r="O780" s="1">
        <f t="shared" si="247"/>
        <v>-6.290491858749057</v>
      </c>
      <c r="P780" s="1">
        <f t="shared" si="248"/>
        <v>2.1368363222416729E-2</v>
      </c>
      <c r="Q780" s="1">
        <f t="shared" si="254"/>
        <v>8.8384140698352347</v>
      </c>
      <c r="R780" s="1">
        <f t="shared" si="255"/>
        <v>-5.9337605346403519</v>
      </c>
      <c r="S780" s="1">
        <f t="shared" si="256"/>
        <v>0.95272509766223101</v>
      </c>
      <c r="T780" s="1">
        <f t="shared" si="257"/>
        <v>0.27724800932002669</v>
      </c>
      <c r="U780" s="1">
        <f t="shared" si="258"/>
        <v>-0.53086345962506443</v>
      </c>
      <c r="V780" s="1">
        <f t="shared" si="259"/>
        <v>-0.29763496510747034</v>
      </c>
      <c r="Y780" s="20">
        <f>+$Z$20*SIGN(SOI!A779)*(ABS(SOI!A779))^$Y$2</f>
        <v>-0.62928531929395015</v>
      </c>
      <c r="Z780" s="20">
        <f t="shared" si="262"/>
        <v>-0.5819367092891562</v>
      </c>
      <c r="AA780" s="19">
        <f>+SIN((AVERAGE(H776:H787)+AVERAGE(H780:H783)/4)*($AA$19+AA779*$AA$18*AVERAGE(G776:G787))*$Y$20+$AA$17) - SIN($AA$17)</f>
        <v>-1.2656638377483242</v>
      </c>
      <c r="AB780" s="19">
        <f>+SIN((AVERAGE(H776:H787)+AVERAGE(H780:H783)*$AB$1)*($AA$19+AB779*$AA$18*AVERAGE(G776:G787))*$Y$20+$AA$17) - SIN($AA$17)+$AB$2</f>
        <v>-1.2770457173228158</v>
      </c>
      <c r="AC780">
        <f t="shared" si="261"/>
        <v>0.45479999999999471</v>
      </c>
      <c r="AD780">
        <f t="shared" si="260"/>
        <v>0.68372712845916805</v>
      </c>
      <c r="AE780">
        <v>1</v>
      </c>
    </row>
    <row r="781" spans="1:31" x14ac:dyDescent="0.25">
      <c r="A781">
        <v>63.250000000000703</v>
      </c>
      <c r="B781" s="2">
        <v>1943.2499999999425</v>
      </c>
      <c r="C781">
        <f>+D781+($D$2+E781+F781)*SOI!A780*IF(B781&gt;$C$18, IF(B781&lt;$C$19,-1,1),1)</f>
        <v>9.8284035552112794</v>
      </c>
      <c r="D781">
        <f>+$D$3*((1-$D$5)*SOI!D780+$D$5*SOI!D779) +   $D$4*((1-$D$5)*SOI!E780+$D$5*SOI!E779)</f>
        <v>0</v>
      </c>
      <c r="E781">
        <f t="shared" si="242"/>
        <v>-16.428314482469112</v>
      </c>
      <c r="F781">
        <f t="shared" si="249"/>
        <v>4.764189045031153E-2</v>
      </c>
      <c r="G781">
        <f t="shared" si="250"/>
        <v>-16.380672592018801</v>
      </c>
      <c r="H781" s="21">
        <f t="shared" si="251"/>
        <v>-0.62413483873707054</v>
      </c>
      <c r="I781" s="37">
        <f t="shared" si="243"/>
        <v>-10.755435281046566</v>
      </c>
      <c r="J781" s="1">
        <f t="shared" si="252"/>
        <v>-1.0356700553307359</v>
      </c>
      <c r="K781" s="1">
        <f t="shared" si="253"/>
        <v>-5.0349087876496015E-2</v>
      </c>
      <c r="L781" s="1">
        <f t="shared" si="244"/>
        <v>1.5460378808779388E-2</v>
      </c>
      <c r="M781" s="1">
        <f t="shared" si="245"/>
        <v>-0.67639876348619776</v>
      </c>
      <c r="N781" s="1">
        <f t="shared" si="246"/>
        <v>-5.5669568636063815E-2</v>
      </c>
      <c r="O781" s="1">
        <f t="shared" si="247"/>
        <v>-15.979581524221008</v>
      </c>
      <c r="P781" s="1">
        <f t="shared" si="248"/>
        <v>-5.4777875777386308E-3</v>
      </c>
      <c r="Q781" s="1">
        <f t="shared" si="254"/>
        <v>1.8844356200412658E-2</v>
      </c>
      <c r="R781" s="1">
        <f t="shared" si="255"/>
        <v>6.0526543192706658E-2</v>
      </c>
      <c r="S781" s="1">
        <f t="shared" si="256"/>
        <v>0.51240497157016751</v>
      </c>
      <c r="T781" s="1">
        <f t="shared" si="257"/>
        <v>-2.5957517765351801</v>
      </c>
      <c r="U781" s="1">
        <f t="shared" si="258"/>
        <v>-0.65106696068579339</v>
      </c>
      <c r="V781" s="1">
        <f t="shared" si="259"/>
        <v>-8.5773812298175853E-3</v>
      </c>
      <c r="Y781" s="20">
        <f>+$Z$20*SIGN(SOI!A780)*(ABS(SOI!A780))^$Y$2</f>
        <v>-0.4647579604104205</v>
      </c>
      <c r="Z781" s="20">
        <f t="shared" si="262"/>
        <v>-0.4846810719930425</v>
      </c>
      <c r="AA781" s="19">
        <f>+SIN((AVERAGE(H777:H788)+AVERAGE(H781:H784)/4)*($AA$19+AA780*$AA$18*AVERAGE(G777:G788))*$Y$20+$AA$17) - SIN($AA$17)</f>
        <v>-1.1685571504324515</v>
      </c>
      <c r="AB781" s="19">
        <f>+SIN((AVERAGE(H777:H788)+AVERAGE(H781:H784)*$AB$1)*($AA$19+AB780*$AA$18*AVERAGE(G777:G788))*$Y$20+$AA$17) - SIN($AA$17)+$AB$2</f>
        <v>-1.1078956679708256</v>
      </c>
      <c r="AC781">
        <f t="shared" si="261"/>
        <v>0.4553999999999947</v>
      </c>
      <c r="AD781">
        <f t="shared" si="260"/>
        <v>0.6838760784394089</v>
      </c>
      <c r="AE781">
        <v>1</v>
      </c>
    </row>
    <row r="782" spans="1:31" x14ac:dyDescent="0.25">
      <c r="A782">
        <v>63.333333333334039</v>
      </c>
      <c r="B782" s="2">
        <v>1943.3333333332757</v>
      </c>
      <c r="C782">
        <f>+D782+($D$2+E782+F782)*SOI!A781*IF(B782&gt;$C$18, IF(B782&lt;$C$19,-1,1),1)</f>
        <v>1.051913168470026</v>
      </c>
      <c r="D782">
        <f>+$D$3*((1-$D$5)*SOI!D781+$D$5*SOI!D780) +   $D$4*((1-$D$5)*SOI!E781+$D$5*SOI!E780)</f>
        <v>0</v>
      </c>
      <c r="E782">
        <f t="shared" si="242"/>
        <v>-1.8224715663988018</v>
      </c>
      <c r="F782">
        <f t="shared" si="249"/>
        <v>-1.0995094571290482</v>
      </c>
      <c r="G782">
        <f t="shared" si="250"/>
        <v>-2.9219810235278501</v>
      </c>
      <c r="H782" s="21">
        <f t="shared" si="251"/>
        <v>-0.50500477588558401</v>
      </c>
      <c r="I782" s="37">
        <f t="shared" si="243"/>
        <v>-2.8947187073958265</v>
      </c>
      <c r="J782" s="1">
        <f t="shared" si="252"/>
        <v>-2.6764057911776242</v>
      </c>
      <c r="K782" s="1">
        <f t="shared" si="253"/>
        <v>-19.139317196376851</v>
      </c>
      <c r="L782" s="1">
        <f t="shared" si="244"/>
        <v>-0.74640747072870894</v>
      </c>
      <c r="M782" s="1">
        <f t="shared" si="245"/>
        <v>-6.4946383091177662</v>
      </c>
      <c r="N782" s="1">
        <f t="shared" si="246"/>
        <v>0.90317436516809135</v>
      </c>
      <c r="O782" s="1">
        <f t="shared" si="247"/>
        <v>-1.445835781037899</v>
      </c>
      <c r="P782" s="1">
        <f t="shared" si="248"/>
        <v>0.4766840342751496</v>
      </c>
      <c r="Q782" s="1">
        <f t="shared" si="254"/>
        <v>-2.9355346842930135</v>
      </c>
      <c r="R782" s="1">
        <f t="shared" si="255"/>
        <v>-2.5376408619840354</v>
      </c>
      <c r="S782" s="1">
        <f t="shared" si="256"/>
        <v>-2.2374093964213029</v>
      </c>
      <c r="T782" s="1">
        <f t="shared" si="257"/>
        <v>11.338943030275013</v>
      </c>
      <c r="U782" s="1">
        <f t="shared" si="258"/>
        <v>15.248581766936677</v>
      </c>
      <c r="V782" s="1">
        <f t="shared" si="259"/>
        <v>-12.109713792401102</v>
      </c>
      <c r="Y782" s="20">
        <f>+$Z$20*SIGN(SOI!A781)*(ABS(SOI!A781))^$Y$2</f>
        <v>-0.35999993627475674</v>
      </c>
      <c r="Z782" s="20">
        <f t="shared" si="262"/>
        <v>-0.3412517693340022</v>
      </c>
      <c r="AA782" s="19">
        <f>+SIN((AVERAGE(H778:H789)+AVERAGE(H782:H785)/4)*($AA$19+AA781*$AA$18*AVERAGE(G778:G789))*$Y$20+$AA$17) - SIN($AA$17)</f>
        <v>-0.20685970638014106</v>
      </c>
      <c r="AB782" s="19">
        <f>+SIN((AVERAGE(H778:H789)+AVERAGE(H782:H785)*$AB$1)*($AA$19+AB781*$AA$18*AVERAGE(G778:G789))*$Y$20+$AA$17) - SIN($AA$17)+$AB$2</f>
        <v>-0.23456042759879348</v>
      </c>
      <c r="AC782">
        <f t="shared" si="261"/>
        <v>0.45599999999999469</v>
      </c>
      <c r="AD782">
        <f t="shared" si="260"/>
        <v>0.13439206295386114</v>
      </c>
      <c r="AE782">
        <v>1</v>
      </c>
    </row>
    <row r="783" spans="1:31" x14ac:dyDescent="0.25">
      <c r="A783">
        <v>63.416666666667375</v>
      </c>
      <c r="B783" s="2">
        <v>1943.416666666609</v>
      </c>
      <c r="C783">
        <f>+D783+($D$2+E783+F783)*SOI!A782*IF(B783&gt;$C$18, IF(B783&lt;$C$19,-1,1),1)</f>
        <v>0.61147548742902613</v>
      </c>
      <c r="D783">
        <f>+$D$3*((1-$D$5)*SOI!D782+$D$5*SOI!D781) +   $D$4*((1-$D$5)*SOI!E782+$D$5*SOI!E781)</f>
        <v>0</v>
      </c>
      <c r="E783">
        <f t="shared" si="242"/>
        <v>-5.5328589191871922</v>
      </c>
      <c r="F783">
        <f t="shared" si="249"/>
        <v>-2.600914834940915E-2</v>
      </c>
      <c r="G783">
        <f t="shared" si="250"/>
        <v>-5.5588680675366016</v>
      </c>
      <c r="H783" s="21">
        <f t="shared" si="251"/>
        <v>-0.1333723061461875</v>
      </c>
      <c r="I783" s="37">
        <f t="shared" si="243"/>
        <v>-6.2309444104031497</v>
      </c>
      <c r="J783" s="1">
        <f t="shared" si="252"/>
        <v>-0.59201281004459239</v>
      </c>
      <c r="K783" s="1">
        <f t="shared" si="253"/>
        <v>-8.0266663655142296E-5</v>
      </c>
      <c r="L783" s="1">
        <f t="shared" si="244"/>
        <v>-1.0310590225612691E-2</v>
      </c>
      <c r="M783" s="1">
        <f t="shared" si="245"/>
        <v>-0.66740061764613923</v>
      </c>
      <c r="N783" s="1">
        <f t="shared" si="246"/>
        <v>8.0481974850644972E-3</v>
      </c>
      <c r="O783" s="1">
        <f t="shared" si="247"/>
        <v>-1.6383293246182325E-2</v>
      </c>
      <c r="P783" s="1">
        <f t="shared" si="248"/>
        <v>1.2771725971162976E-2</v>
      </c>
      <c r="Q783" s="1">
        <f t="shared" si="254"/>
        <v>-2.6881027945716992E-3</v>
      </c>
      <c r="R783" s="1">
        <f t="shared" si="255"/>
        <v>-5.0019151931230792E-3</v>
      </c>
      <c r="S783" s="1">
        <f t="shared" si="256"/>
        <v>-4.2916074301836873E-2</v>
      </c>
      <c r="T783" s="1">
        <f t="shared" si="257"/>
        <v>1.7748528783842232E-3</v>
      </c>
      <c r="U783" s="1">
        <f t="shared" si="258"/>
        <v>0.87941920853338429</v>
      </c>
      <c r="V783" s="1">
        <f t="shared" si="259"/>
        <v>-2.8912116585078818E-3</v>
      </c>
      <c r="Y783" s="20">
        <f>+$Z$20*SIGN(SOI!A782)*(ABS(SOI!A782))^$Y$2</f>
        <v>-0.19899741131682924</v>
      </c>
      <c r="Z783" s="20">
        <f t="shared" si="262"/>
        <v>-0.24633242416469658</v>
      </c>
      <c r="AA783" s="19">
        <f>+SIN((AVERAGE(H779:H790)+AVERAGE(H783:H786)/4)*($AA$19+AA782*$AA$18*AVERAGE(G779:G790))*$Y$20+$AA$17) - SIN($AA$17)</f>
        <v>-0.69382280796150342</v>
      </c>
      <c r="AB783" s="19">
        <f>+SIN((AVERAGE(H779:H790)+AVERAGE(H783:H786)*$AB$1)*($AA$19+AB782*$AA$18*AVERAGE(G779:G790))*$Y$20+$AA$17) - SIN($AA$17)+$AB$2</f>
        <v>-0.6665094863777401</v>
      </c>
      <c r="AC783">
        <f t="shared" si="261"/>
        <v>0.45659999999999468</v>
      </c>
      <c r="AD783">
        <f t="shared" si="260"/>
        <v>0.44749038379680683</v>
      </c>
      <c r="AE783">
        <v>1</v>
      </c>
    </row>
    <row r="784" spans="1:31" x14ac:dyDescent="0.25">
      <c r="A784">
        <v>63.500000000000711</v>
      </c>
      <c r="B784" s="2">
        <v>1943.4999999999422</v>
      </c>
      <c r="C784">
        <f>+D784+($D$2+E784+F784)*SOI!A783*IF(B784&gt;$C$18, IF(B784&lt;$C$19,-1,1),1)</f>
        <v>-0.7472638814121958</v>
      </c>
      <c r="D784">
        <f>+$D$3*((1-$D$5)*SOI!D783+$D$5*SOI!D782) +   $D$4*((1-$D$5)*SOI!E783+$D$5*SOI!E782)</f>
        <v>0</v>
      </c>
      <c r="E784">
        <f t="shared" si="242"/>
        <v>8.4195051277594395</v>
      </c>
      <c r="F784">
        <f t="shared" si="249"/>
        <v>-0.11657311206837417</v>
      </c>
      <c r="G784">
        <f t="shared" si="250"/>
        <v>8.3029320156910646</v>
      </c>
      <c r="H784" s="21">
        <f t="shared" si="251"/>
        <v>7.6783141383999803E-2</v>
      </c>
      <c r="I784" s="37">
        <f t="shared" si="243"/>
        <v>3.7005151398492577</v>
      </c>
      <c r="J784" s="1">
        <f t="shared" si="252"/>
        <v>2.0005025905071174</v>
      </c>
      <c r="K784" s="1">
        <f t="shared" si="253"/>
        <v>1.8970474731319611E-3</v>
      </c>
      <c r="L784" s="1">
        <f t="shared" si="244"/>
        <v>-6.4199388805226908E-4</v>
      </c>
      <c r="M784" s="1">
        <f t="shared" si="245"/>
        <v>-3.7973996805117056</v>
      </c>
      <c r="N784" s="1">
        <f t="shared" si="246"/>
        <v>-2.4742795952429234E-2</v>
      </c>
      <c r="O784" s="1">
        <f t="shared" si="247"/>
        <v>3.0753684877654268</v>
      </c>
      <c r="P784" s="1">
        <f t="shared" si="248"/>
        <v>2.5825530872312208E-2</v>
      </c>
      <c r="Q784" s="1">
        <f t="shared" si="254"/>
        <v>4.7021418544761523E-2</v>
      </c>
      <c r="R784" s="1">
        <f t="shared" si="255"/>
        <v>-5.1963032394066015E-2</v>
      </c>
      <c r="S784" s="1">
        <f t="shared" si="256"/>
        <v>-7.8357116598206045E-2</v>
      </c>
      <c r="T784" s="1">
        <f t="shared" si="257"/>
        <v>-2.0744629412580651E-2</v>
      </c>
      <c r="U784" s="1">
        <f t="shared" si="258"/>
        <v>-1.0560972747827819</v>
      </c>
      <c r="V784" s="1">
        <f t="shared" si="259"/>
        <v>1.7973377727804198E-2</v>
      </c>
      <c r="Y784" s="20">
        <f>+$Z$20*SIGN(SOI!A783)*(ABS(SOI!A783))^$Y$2</f>
        <v>-0.17999992490250386</v>
      </c>
      <c r="Z784" s="20">
        <f t="shared" si="262"/>
        <v>-8.1611109069073443E-2</v>
      </c>
      <c r="AA784" s="19">
        <f>+SIN((AVERAGE(H780:H791)+AVERAGE(H784:H787)/4)*($AA$19+AA783*$AA$18*AVERAGE(G780:G791))*$Y$20+$AA$17) - SIN($AA$17)</f>
        <v>-0.62423377452176454</v>
      </c>
      <c r="AB784" s="19">
        <f>+SIN((AVERAGE(H780:H791)+AVERAGE(H784:H787)*$AB$1)*($AA$19+AB783*$AA$18*AVERAGE(G780:G791))*$Y$20+$AA$17) - SIN($AA$17)+$AB$2</f>
        <v>-0.60700658373489325</v>
      </c>
      <c r="AC784">
        <f t="shared" si="261"/>
        <v>0.45719999999999467</v>
      </c>
      <c r="AD784">
        <f t="shared" si="260"/>
        <v>0.54262266545269111</v>
      </c>
      <c r="AE784">
        <v>1</v>
      </c>
    </row>
    <row r="785" spans="1:31" x14ac:dyDescent="0.25">
      <c r="A785">
        <v>63.583333333334046</v>
      </c>
      <c r="B785" s="2">
        <v>1943.5833333332755</v>
      </c>
      <c r="C785">
        <f>+D785+($D$2+E785+F785)*SOI!A784*IF(B785&gt;$C$18, IF(B785&lt;$C$19,-1,1),1)</f>
        <v>0.18987802713317892</v>
      </c>
      <c r="D785">
        <f>+$D$3*((1-$D$5)*SOI!D784+$D$5*SOI!D783) +   $D$4*((1-$D$5)*SOI!E784+$D$5*SOI!E783)</f>
        <v>0</v>
      </c>
      <c r="E785">
        <f t="shared" si="242"/>
        <v>3.776185157237137</v>
      </c>
      <c r="F785">
        <f t="shared" si="249"/>
        <v>2.1375385426441296E-2</v>
      </c>
      <c r="G785">
        <f t="shared" si="250"/>
        <v>3.7975605426635783</v>
      </c>
      <c r="H785" s="21">
        <f t="shared" si="251"/>
        <v>5.5906123139909739E-2</v>
      </c>
      <c r="I785" s="37">
        <f t="shared" si="243"/>
        <v>-1.7887922977427819</v>
      </c>
      <c r="J785" s="1">
        <f t="shared" si="252"/>
        <v>0.15633046544078755</v>
      </c>
      <c r="K785" s="1">
        <f t="shared" si="253"/>
        <v>1.395087155583652E-5</v>
      </c>
      <c r="L785" s="1">
        <f t="shared" si="244"/>
        <v>5.6343571929712887E-3</v>
      </c>
      <c r="M785" s="1">
        <f t="shared" si="245"/>
        <v>0.61389356568465481</v>
      </c>
      <c r="N785" s="1">
        <f t="shared" si="246"/>
        <v>1.1954959709124992E-2</v>
      </c>
      <c r="O785" s="1">
        <f t="shared" si="247"/>
        <v>3.596407933585172</v>
      </c>
      <c r="P785" s="1">
        <f t="shared" si="248"/>
        <v>-1.8504916483744331E-5</v>
      </c>
      <c r="Q785" s="1">
        <f t="shared" si="254"/>
        <v>3.6728385822391249E-3</v>
      </c>
      <c r="R785" s="1">
        <f t="shared" si="255"/>
        <v>1.9619969735234365E-3</v>
      </c>
      <c r="S785" s="1">
        <f t="shared" si="256"/>
        <v>-1.8301029469325162E-2</v>
      </c>
      <c r="T785" s="1">
        <f t="shared" si="257"/>
        <v>0.21290749503730619</v>
      </c>
      <c r="U785" s="1">
        <f t="shared" si="258"/>
        <v>-3.6579648207188804E-4</v>
      </c>
      <c r="V785" s="1">
        <f t="shared" si="259"/>
        <v>6.2225288146207479E-6</v>
      </c>
      <c r="Y785" s="20">
        <f>+$Z$20*SIGN(SOI!A784)*(ABS(SOI!A784))^$Y$2</f>
        <v>0.13416400901211273</v>
      </c>
      <c r="Z785" s="20">
        <f t="shared" si="262"/>
        <v>-0.11325820411436394</v>
      </c>
      <c r="AA785" s="19">
        <f>+SIN((AVERAGE(H781:H792)+AVERAGE(H785:H788)/4)*($AA$19+AA784*$AA$18*AVERAGE(G781:G792))*$Y$20+$AA$17) - SIN($AA$17)</f>
        <v>-0.7838470837048247</v>
      </c>
      <c r="AB785" s="19">
        <f>+SIN((AVERAGE(H781:H792)+AVERAGE(H785:H788)*$AB$1)*($AA$19+AB784*$AA$18*AVERAGE(G781:G792))*$Y$20+$AA$17) - SIN($AA$17)+$AB$2</f>
        <v>-0.55839949719768234</v>
      </c>
      <c r="AC785">
        <f t="shared" si="261"/>
        <v>0.45779999999999466</v>
      </c>
      <c r="AD785">
        <f t="shared" si="260"/>
        <v>0.67058887959046076</v>
      </c>
      <c r="AE785">
        <v>1</v>
      </c>
    </row>
    <row r="786" spans="1:31" x14ac:dyDescent="0.25">
      <c r="A786">
        <v>63.666666666667382</v>
      </c>
      <c r="B786" s="2">
        <v>1943.6666666666088</v>
      </c>
      <c r="C786">
        <f>+D786+($D$2+E786+F786)*SOI!A785*IF(B786&gt;$C$18, IF(B786&lt;$C$19,-1,1),1)</f>
        <v>-4.3730654167024117</v>
      </c>
      <c r="D786">
        <f>+$D$3*((1-$D$5)*SOI!D785+$D$5*SOI!D784) +   $D$4*((1-$D$5)*SOI!E785+$D$5*SOI!E784)</f>
        <v>0</v>
      </c>
      <c r="E786">
        <f t="shared" si="242"/>
        <v>19.286725465663579</v>
      </c>
      <c r="F786">
        <f t="shared" si="249"/>
        <v>-1.0656195627368639</v>
      </c>
      <c r="G786">
        <f t="shared" si="250"/>
        <v>18.221105902926716</v>
      </c>
      <c r="H786" s="21">
        <f t="shared" si="251"/>
        <v>0.39010523422855448</v>
      </c>
      <c r="I786" s="37">
        <f t="shared" si="243"/>
        <v>-21.307248465620017</v>
      </c>
      <c r="J786" s="1">
        <f t="shared" si="252"/>
        <v>-34.962281492956038</v>
      </c>
      <c r="K786" s="1">
        <f t="shared" si="253"/>
        <v>65.683540809925574</v>
      </c>
      <c r="L786" s="1">
        <f t="shared" si="244"/>
        <v>-0.69803986926552797</v>
      </c>
      <c r="M786" s="1">
        <f t="shared" si="245"/>
        <v>-11.526083770798737</v>
      </c>
      <c r="N786" s="1">
        <f t="shared" si="246"/>
        <v>-0.95472741943824524</v>
      </c>
      <c r="O786" s="1">
        <f t="shared" si="247"/>
        <v>13.351004565054577</v>
      </c>
      <c r="P786" s="1">
        <f t="shared" si="248"/>
        <v>0.18943555532382048</v>
      </c>
      <c r="Q786" s="1">
        <f t="shared" si="254"/>
        <v>5.507085394909268</v>
      </c>
      <c r="R786" s="1">
        <f t="shared" si="255"/>
        <v>35.04174751548166</v>
      </c>
      <c r="S786" s="1">
        <f t="shared" si="256"/>
        <v>17.409017150736165</v>
      </c>
      <c r="T786" s="1">
        <f t="shared" si="257"/>
        <v>-97.920089176093796</v>
      </c>
      <c r="U786" s="1">
        <f t="shared" si="258"/>
        <v>44.604774133890885</v>
      </c>
      <c r="V786" s="1">
        <f t="shared" si="259"/>
        <v>5.0871267802781439</v>
      </c>
      <c r="Y786" s="20">
        <f>+$Z$20*SIGN(SOI!A785)*(ABS(SOI!A785))^$Y$2</f>
        <v>-0.29393869645270071</v>
      </c>
      <c r="Z786" s="20">
        <f t="shared" si="262"/>
        <v>-0.18592320189005138</v>
      </c>
      <c r="AA786" s="19">
        <f>+SIN((AVERAGE(H782:H793)+AVERAGE(H786:H789)/4)*($AA$19+AA785*$AA$18*AVERAGE(G782:G793))*$Y$20+$AA$17) - SIN($AA$17)</f>
        <v>-0.72595518124028624</v>
      </c>
      <c r="AB786" s="19">
        <f>+SIN((AVERAGE(H782:H793)+AVERAGE(H786:H789)*$AB$1)*($AA$19+AB785*$AA$18*AVERAGE(G782:G793))*$Y$20+$AA$17) - SIN($AA$17)+$AB$2</f>
        <v>-0.62748455745537501</v>
      </c>
      <c r="AC786">
        <f t="shared" si="261"/>
        <v>0.45839999999999465</v>
      </c>
      <c r="AD786">
        <f t="shared" si="260"/>
        <v>0.54003197935023484</v>
      </c>
      <c r="AE786">
        <v>1</v>
      </c>
    </row>
    <row r="787" spans="1:31" x14ac:dyDescent="0.25">
      <c r="A787">
        <v>63.750000000000718</v>
      </c>
      <c r="B787" s="2">
        <v>1943.749999999942</v>
      </c>
      <c r="C787">
        <f>+D787+($D$2+E787+F787)*SOI!A786*IF(B787&gt;$C$18, IF(B787&lt;$C$19,-1,1),1)</f>
        <v>-3.0480061060907051</v>
      </c>
      <c r="D787">
        <f>+$D$3*((1-$D$5)*SOI!D786+$D$5*SOI!D785) +   $D$4*((1-$D$5)*SOI!E786+$D$5*SOI!E785)</f>
        <v>0</v>
      </c>
      <c r="E787">
        <f t="shared" si="242"/>
        <v>6.9813909435295187</v>
      </c>
      <c r="F787">
        <f t="shared" si="249"/>
        <v>-5.4104338777916983E-2</v>
      </c>
      <c r="G787">
        <f t="shared" si="250"/>
        <v>6.9272866047516022</v>
      </c>
      <c r="H787" s="21">
        <f t="shared" si="251"/>
        <v>-7.7806446141275007E-2</v>
      </c>
      <c r="I787" s="37">
        <f t="shared" si="243"/>
        <v>-8.3475837126561334</v>
      </c>
      <c r="J787" s="1">
        <f t="shared" si="252"/>
        <v>0.66035084274900813</v>
      </c>
      <c r="K787" s="1">
        <f t="shared" si="253"/>
        <v>1.783560594318186E-2</v>
      </c>
      <c r="L787" s="1">
        <f t="shared" si="244"/>
        <v>-2.4995419858386558E-2</v>
      </c>
      <c r="M787" s="1">
        <f t="shared" si="245"/>
        <v>0.55567816295165984</v>
      </c>
      <c r="N787" s="1">
        <f t="shared" si="246"/>
        <v>-3.8251715927012757E-2</v>
      </c>
      <c r="O787" s="1">
        <f t="shared" si="247"/>
        <v>0.71743496713968669</v>
      </c>
      <c r="P787" s="1">
        <f t="shared" si="248"/>
        <v>2.6732772619539234E-2</v>
      </c>
      <c r="Q787" s="1">
        <f t="shared" si="254"/>
        <v>-1.0637385434512382E-2</v>
      </c>
      <c r="R787" s="1">
        <f t="shared" si="255"/>
        <v>-2.6517480229378151E-2</v>
      </c>
      <c r="S787" s="1">
        <f t="shared" si="256"/>
        <v>0.27326196830677846</v>
      </c>
      <c r="T787" s="1">
        <f t="shared" si="257"/>
        <v>-0.18841722514072243</v>
      </c>
      <c r="U787" s="1">
        <f t="shared" si="258"/>
        <v>2.4660238148020417</v>
      </c>
      <c r="V787" s="1">
        <f t="shared" si="259"/>
        <v>2.8762497670501118E-2</v>
      </c>
      <c r="Y787" s="20">
        <f>+$Z$20*SIGN(SOI!A786)*(ABS(SOI!A786))^$Y$2</f>
        <v>-0.39799491822956612</v>
      </c>
      <c r="Z787" s="20">
        <f t="shared" si="262"/>
        <v>-0.37206587748046499</v>
      </c>
      <c r="AA787" s="19">
        <f>+SIN((AVERAGE(H783:H794)+AVERAGE(H787:H790)/4)*($AA$19+AA786*$AA$18*AVERAGE(G783:G794))*$Y$20+$AA$17) - SIN($AA$17)</f>
        <v>-0.93742548602515186</v>
      </c>
      <c r="AB787" s="19">
        <f>+SIN((AVERAGE(H783:H794)+AVERAGE(H787:H790)*$AB$1)*($AA$19+AB786*$AA$18*AVERAGE(G783:G794))*$Y$20+$AA$17) - SIN($AA$17)+$AB$2</f>
        <v>-0.66107642835169211</v>
      </c>
      <c r="AC787">
        <f t="shared" si="261"/>
        <v>0.45899999999999463</v>
      </c>
      <c r="AD787">
        <f t="shared" si="260"/>
        <v>0.56535960854468681</v>
      </c>
      <c r="AE787">
        <v>1</v>
      </c>
    </row>
    <row r="788" spans="1:31" x14ac:dyDescent="0.25">
      <c r="A788">
        <v>63.833333333334053</v>
      </c>
      <c r="B788" s="2">
        <v>1943.8333333332753</v>
      </c>
      <c r="C788">
        <f>+D788+($D$2+E788+F788)*SOI!A787*IF(B788&gt;$C$18, IF(B788&lt;$C$19,-1,1),1)</f>
        <v>-17.764827206538833</v>
      </c>
      <c r="D788">
        <f>+$D$3*((1-$D$5)*SOI!D787+$D$5*SOI!D786) +   $D$4*((1-$D$5)*SOI!E787+$D$5*SOI!E786)</f>
        <v>0</v>
      </c>
      <c r="E788">
        <f t="shared" si="242"/>
        <v>36.513169612184683</v>
      </c>
      <c r="F788">
        <f t="shared" si="249"/>
        <v>-0.98351519910701857</v>
      </c>
      <c r="G788">
        <f t="shared" si="250"/>
        <v>35.529654413077665</v>
      </c>
      <c r="H788" s="21">
        <f t="shared" si="251"/>
        <v>4.1805078335706769</v>
      </c>
      <c r="I788" s="37">
        <f t="shared" si="243"/>
        <v>-22.621738654626267</v>
      </c>
      <c r="J788" s="1">
        <f t="shared" si="252"/>
        <v>86.613456503696298</v>
      </c>
      <c r="K788" s="1">
        <f t="shared" si="253"/>
        <v>3.5263335649997307</v>
      </c>
      <c r="L788" s="1">
        <f t="shared" si="244"/>
        <v>-4.1868920333099816E-2</v>
      </c>
      <c r="M788" s="1">
        <f t="shared" si="245"/>
        <v>26.894827708805042</v>
      </c>
      <c r="N788" s="1">
        <f t="shared" si="246"/>
        <v>-4.7251308343078509E-2</v>
      </c>
      <c r="O788" s="1">
        <f t="shared" si="247"/>
        <v>4.9256860072991948</v>
      </c>
      <c r="P788" s="1">
        <f t="shared" si="248"/>
        <v>0.45958306500201002</v>
      </c>
      <c r="Q788" s="1">
        <f t="shared" si="254"/>
        <v>-0.6359796924414256</v>
      </c>
      <c r="R788" s="1">
        <f t="shared" si="255"/>
        <v>-4.2964108441767044</v>
      </c>
      <c r="S788" s="1">
        <f t="shared" si="256"/>
        <v>0.91476029590934149</v>
      </c>
      <c r="T788" s="1">
        <f t="shared" si="257"/>
        <v>-2.166886247256735</v>
      </c>
      <c r="U788" s="1">
        <f t="shared" si="258"/>
        <v>114.89006543637676</v>
      </c>
      <c r="V788" s="1">
        <f t="shared" si="259"/>
        <v>0.61081476362278708</v>
      </c>
      <c r="Y788" s="20">
        <f>+$Z$20*SIGN(SOI!A787)*(ABS(SOI!A787))^$Y$2</f>
        <v>-0.4242640177591282</v>
      </c>
      <c r="Z788" s="20">
        <f t="shared" si="262"/>
        <v>-0.40370110648251395</v>
      </c>
      <c r="AA788" s="19">
        <f>+SIN((AVERAGE(H784:H795)+AVERAGE(H788:H791)/4)*($AA$19+AA787*$AA$18*AVERAGE(G784:G795))*$Y$20+$AA$17) - SIN($AA$17)</f>
        <v>-0.97465860184343511</v>
      </c>
      <c r="AB788" s="19">
        <f>+SIN((AVERAGE(H784:H795)+AVERAGE(H788:H791)*$AB$1)*($AA$19+AB787*$AA$18*AVERAGE(G784:G795))*$Y$20+$AA$17) - SIN($AA$17)+$AB$2</f>
        <v>-0.67137577333909992</v>
      </c>
      <c r="AC788">
        <f t="shared" si="261"/>
        <v>0.45959999999999462</v>
      </c>
      <c r="AD788">
        <f t="shared" si="260"/>
        <v>0.57095749536092111</v>
      </c>
      <c r="AE788">
        <v>1</v>
      </c>
    </row>
    <row r="789" spans="1:31" x14ac:dyDescent="0.25">
      <c r="A789">
        <v>63.916666666667389</v>
      </c>
      <c r="B789" s="2">
        <v>1943.9166666666085</v>
      </c>
      <c r="C789">
        <f>+D789+($D$2+E789+F789)*SOI!A788*IF(B789&gt;$C$18, IF(B789&lt;$C$19,-1,1),1)</f>
        <v>194.33201153333292</v>
      </c>
      <c r="D789">
        <f>+$D$3*((1-$D$5)*SOI!D788+$D$5*SOI!D787) +   $D$4*((1-$D$5)*SOI!E788+$D$5*SOI!E787)</f>
        <v>0</v>
      </c>
      <c r="E789">
        <f t="shared" si="242"/>
        <v>-462.47332540666804</v>
      </c>
      <c r="F789">
        <f t="shared" si="249"/>
        <v>-0.22194014888652425</v>
      </c>
      <c r="G789">
        <f t="shared" si="250"/>
        <v>-462.69526555555456</v>
      </c>
      <c r="H789" s="21">
        <f t="shared" si="251"/>
        <v>-1.7540475250330954</v>
      </c>
      <c r="I789" s="37">
        <f t="shared" si="243"/>
        <v>-127.84769209404696</v>
      </c>
      <c r="J789" s="1">
        <f t="shared" si="252"/>
        <v>189.68242623780267</v>
      </c>
      <c r="K789" s="1">
        <f t="shared" si="253"/>
        <v>-16.471698148139762</v>
      </c>
      <c r="L789" s="1">
        <f t="shared" si="244"/>
        <v>-5.3512797636030583E-2</v>
      </c>
      <c r="M789" s="1">
        <f t="shared" si="245"/>
        <v>10.421820295985599</v>
      </c>
      <c r="N789" s="1">
        <f t="shared" si="246"/>
        <v>-0.18219523413508357</v>
      </c>
      <c r="O789" s="1">
        <f t="shared" si="247"/>
        <v>-361.85109219148404</v>
      </c>
      <c r="P789" s="1">
        <f t="shared" si="248"/>
        <v>2.2863880567856109E-2</v>
      </c>
      <c r="Q789" s="1">
        <f t="shared" si="254"/>
        <v>-0.95025734791443472</v>
      </c>
      <c r="R789" s="1">
        <f t="shared" si="255"/>
        <v>-36.280286171299778</v>
      </c>
      <c r="S789" s="1">
        <f t="shared" si="256"/>
        <v>19.934134876186672</v>
      </c>
      <c r="T789" s="1">
        <f t="shared" si="257"/>
        <v>203.45350290428607</v>
      </c>
      <c r="U789" s="1">
        <f t="shared" si="258"/>
        <v>32.302438945797434</v>
      </c>
      <c r="V789" s="1">
        <f t="shared" si="259"/>
        <v>0.11717059237506838</v>
      </c>
      <c r="Y789" s="20">
        <f>+$Z$20*SIGN(SOI!A788)*(ABS(SOI!A788))^$Y$2</f>
        <v>-0.38884438345884748</v>
      </c>
      <c r="Z789" s="20">
        <f t="shared" si="262"/>
        <v>-0.40065092822560772</v>
      </c>
      <c r="AA789" s="19">
        <f>+SIN((AVERAGE(H785:H796)+AVERAGE(H789:H792)/4)*($AA$19+AA788*$AA$18*AVERAGE(G785:G796))*$Y$20+$AA$17) - SIN($AA$17)</f>
        <v>-0.73522686446896524</v>
      </c>
      <c r="AB789" s="19">
        <f>+SIN((AVERAGE(H785:H796)+AVERAGE(H789:H792)*$AB$1)*($AA$19+AB788*$AA$18*AVERAGE(G785:G796))*$Y$20+$AA$17) - SIN($AA$17)+$AB$2</f>
        <v>-0.6384386567355107</v>
      </c>
      <c r="AC789">
        <f t="shared" si="261"/>
        <v>0.46019999999999461</v>
      </c>
      <c r="AD789">
        <f t="shared" si="260"/>
        <v>0.33457593624335752</v>
      </c>
      <c r="AE789">
        <v>1</v>
      </c>
    </row>
    <row r="790" spans="1:31" x14ac:dyDescent="0.25">
      <c r="A790">
        <v>64.000000000000725</v>
      </c>
      <c r="B790" s="2">
        <v>1943.9999999999418</v>
      </c>
      <c r="C790">
        <f>+D790+($D$2+E790+F790)*SOI!A789*IF(B790&gt;$C$18, IF(B790&lt;$C$19,-1,1),1)</f>
        <v>-0.39758525534941508</v>
      </c>
      <c r="D790">
        <f>+$D$3*((1-$D$5)*SOI!D789+$D$5*SOI!D788) +   $D$4*((1-$D$5)*SOI!E789+$D$5*SOI!E788)</f>
        <v>0</v>
      </c>
      <c r="E790">
        <f t="shared" ref="E790:E853" si="263">$E$3*COS(2*PI()*(A790+$E$2)/$H$3)+$E$4*COS(2*PI()*(A790+$E$2)/$H$4)+$E$5*COS(2*PI()*(A790+$E$2)/$H$5)+$E$6*COS(2*PI()/$H$6*(A790+$E$2))+$E$7*COS(2*PI()/$H$7*(A790+$E$2))+$E$8*COS(2*PI()/$H$8*(A790+$E$2))+$E$9*COS(2*PI()/$H$9*(A790+$E$2))+$E$10*COS(2*PI()/$H$10*(A790+$E$2))+$E$11*COS(2*PI()/$H$11*(A790+$E$2))+$E$12*COS(2*PI()/$H$12*(A790+$E$2))+$E$13*COS(2*PI()/$H$13*(A790+$E$2))+$E$14*COS(2*PI()/$H$14*(A790+$E$2))+$E$15*COS(2*PI()/$H$15*(A790+$E$2))+$E$16*COS(2*PI()/$H$16*(A790+$E$2))+$E$17*COS(2*PI()/$H$17*(A790+$E$2))</f>
        <v>-3.5032228179863267</v>
      </c>
      <c r="F790">
        <f t="shared" si="249"/>
        <v>4.449854378342077</v>
      </c>
      <c r="G790">
        <f t="shared" si="250"/>
        <v>0.94663156035575025</v>
      </c>
      <c r="H790" s="21">
        <f t="shared" si="251"/>
        <v>4.0093811456550137</v>
      </c>
      <c r="I790" s="37">
        <f t="shared" ref="I790:I853" si="264">+(I$3*$E790+I$5*$F790)*COS(2*PI()*$A790*$A$9+I$4)</f>
        <v>-1.235538066373095</v>
      </c>
      <c r="J790" s="1">
        <f t="shared" si="252"/>
        <v>-19.427856401564373</v>
      </c>
      <c r="K790" s="1">
        <f t="shared" si="253"/>
        <v>3.2269627325874102</v>
      </c>
      <c r="L790" s="1">
        <f t="shared" ref="L790:L853" si="265">+(L$3*$E790+L$5*$F790)*COS(2*PI()*$A790*$A$9+L$4)^2</f>
        <v>2.6902453316179251</v>
      </c>
      <c r="M790" s="1">
        <f t="shared" ref="M790:M853" si="266">+(M$3*$E790+M$5*$F790)*COS(2*PI()*$A790*$A$7+M$4)</f>
        <v>-110.45315641886782</v>
      </c>
      <c r="N790" s="1">
        <f t="shared" ref="N790:N853" si="267">+(N$3*$E790+N$5*$F790)*COS(2*PI()*$A790*$A$8+N$4)</f>
        <v>-3.8489657593347579</v>
      </c>
      <c r="O790" s="1">
        <f t="shared" ref="O790:O853" si="268">+(O$3*$E790+O$5*$F790)*COS(2*PI()*$A790*$A$8+O$4)^2</f>
        <v>1.2744828905498615</v>
      </c>
      <c r="P790" s="1">
        <f t="shared" ref="P790:P853" si="269">+(P$3*$E790+P$5*$F790)*COS(2*PI()*$A790*$A$7+P$4)^2</f>
        <v>-2.5296891955483309E-2</v>
      </c>
      <c r="Q790" s="1">
        <f t="shared" si="254"/>
        <v>212.75649276041531</v>
      </c>
      <c r="R790" s="1">
        <f t="shared" si="255"/>
        <v>78.501061219563056</v>
      </c>
      <c r="S790" s="1">
        <f t="shared" si="256"/>
        <v>4.0697493765880131</v>
      </c>
      <c r="T790" s="1">
        <f t="shared" si="257"/>
        <v>36.024961341954899</v>
      </c>
      <c r="U790" s="1">
        <f t="shared" si="258"/>
        <v>-0.34539478428035014</v>
      </c>
      <c r="V790" s="1">
        <f t="shared" si="259"/>
        <v>-2.7386900481499432</v>
      </c>
      <c r="Y790" s="20">
        <f>+$Z$20*SIGN(SOI!A789)*(ABS(SOI!A789))^$Y$2</f>
        <v>-0.38884438345884748</v>
      </c>
      <c r="Z790" s="20">
        <f t="shared" si="262"/>
        <v>-0.1792296143740775</v>
      </c>
      <c r="AA790" s="19">
        <f>+SIN((AVERAGE(H786:H797)+AVERAGE(H790:H793)/4)*($AA$19+AA789*$AA$18*AVERAGE(G786:G797))*$Y$20+$AA$17) - SIN($AA$17)</f>
        <v>-0.87343343595218714</v>
      </c>
      <c r="AB790" s="19">
        <f>+SIN((AVERAGE(H786:H797)+AVERAGE(H790:H793)*$AB$1)*($AA$19+AB789*$AA$18*AVERAGE(G786:G797))*$Y$20+$AA$17) - SIN($AA$17)+$AB$2</f>
        <v>-0.64767281463937509</v>
      </c>
      <c r="AC790">
        <f t="shared" si="261"/>
        <v>0.4607999999999946</v>
      </c>
      <c r="AD790">
        <f t="shared" si="260"/>
        <v>0.69420382157810967</v>
      </c>
      <c r="AE790">
        <v>1</v>
      </c>
    </row>
    <row r="791" spans="1:31" x14ac:dyDescent="0.25">
      <c r="A791">
        <v>64.083333333334053</v>
      </c>
      <c r="B791" s="2">
        <v>1944.083333333275</v>
      </c>
      <c r="C791">
        <f>+D791+($D$2+E791+F791)*SOI!A790*IF(B791&gt;$C$18, IF(B791&lt;$C$19,-1,1),1)</f>
        <v>4.516102559244116</v>
      </c>
      <c r="D791">
        <f>+$D$3*((1-$D$5)*SOI!D790+$D$5*SOI!D789) +   $D$4*((1-$D$5)*SOI!E790+$D$5*SOI!E789)</f>
        <v>0</v>
      </c>
      <c r="E791">
        <f t="shared" si="263"/>
        <v>27.992604635154009</v>
      </c>
      <c r="F791">
        <f t="shared" ref="F791:F854" si="270">$F$3*COS(2*PI()*(B791+$F$2)/$G$3)+$F$4*COS(2*PI()*(B791+$F$2)/$G$4)+$F$5*COS(2*PI()*(B791+$F$2)/$G$5)+$F$6*COS(2*PI()/$G$6*(B791+$F$2))+$F$7*COS(2*PI()/$G$7*(B791+$F$2))+$F$8*COS(2*PI()/$G$8*(B791+$F$2))+$F$9*COS(2*PI()/$G$9*(B791+$F$2))+$F$10*COS(2*PI()/$G$10*(B791+$F$2))+$F$11*COS(2*PI()/$G$11*(B791+$F$2))+$F$12*COS(2*PI()/$G$12*(B791+$F$2))+$F$13*COS(2*PI()/$G$13*(B791+$F$2))+$F$14*COS(2*PI()/$G$14*(B791+$F$2))+$F$15*COS(2*PI()/$G$15*(B791+$F$2))</f>
        <v>0.23303636012171636</v>
      </c>
      <c r="G791">
        <f t="shared" ref="G791:G854" si="271">+E791+F791</f>
        <v>28.225640995275725</v>
      </c>
      <c r="H791" s="21">
        <f t="shared" ref="H791:H854" si="272">+$H$19*SUM(I791:V791)</f>
        <v>1.6430575190544467</v>
      </c>
      <c r="I791" s="37">
        <f t="shared" si="264"/>
        <v>35.018984852132036</v>
      </c>
      <c r="J791" s="1">
        <f t="shared" ref="J791:J854" si="273">+(J$3)*I791*M791</f>
        <v>7.4109088373964864</v>
      </c>
      <c r="K791" s="1">
        <f t="shared" ref="K791:K854" si="274">+(K$3)*L791*P791*O791</f>
        <v>2.675302064933109</v>
      </c>
      <c r="L791" s="1">
        <f t="shared" si="265"/>
        <v>0.13784862709579787</v>
      </c>
      <c r="M791" s="1">
        <f t="shared" si="266"/>
        <v>-1.4865423811202143</v>
      </c>
      <c r="N791" s="1">
        <f t="shared" si="267"/>
        <v>-0.1516482843830389</v>
      </c>
      <c r="O791" s="1">
        <f t="shared" si="268"/>
        <v>9.0250908550350726</v>
      </c>
      <c r="P791" s="1">
        <f t="shared" si="269"/>
        <v>-5.7798678523745387E-2</v>
      </c>
      <c r="Q791" s="1">
        <f t="shared" ref="Q791:Q854" si="275">+(Q$3)*M791*N791</f>
        <v>0.11281723212998167</v>
      </c>
      <c r="R791" s="1">
        <f t="shared" ref="R791:R854" si="276">+(R$3)*I791*N791*M791</f>
        <v>-1.1798194944788842</v>
      </c>
      <c r="S791" s="1">
        <f t="shared" ref="S791:S854" si="277">+(S$3)*I791*N791</f>
        <v>-4.5447347516007728</v>
      </c>
      <c r="T791" s="1">
        <f t="shared" ref="T791:T854" si="278">+(T$3)*L791*O791</f>
        <v>13.071687449793474</v>
      </c>
      <c r="U791" s="1">
        <f t="shared" ref="U791:U854" si="279">+(U$3)*P791*I791</f>
        <v>22.367319447806302</v>
      </c>
      <c r="V791" s="1">
        <f t="shared" ref="V791:V854" si="280">+(V$3)*P791*N791</f>
        <v>-0.24653982349327203</v>
      </c>
      <c r="Y791" s="20">
        <f>+$Z$20*SIGN(SOI!A790)*(ABS(SOI!A790))^$Y$2</f>
        <v>0.23999992379546239</v>
      </c>
      <c r="Z791" s="20">
        <f t="shared" si="262"/>
        <v>-0.14126630900408488</v>
      </c>
      <c r="AA791" s="19">
        <f>+SIN((AVERAGE(H787:H798)+AVERAGE(H791:H794)/4)*($AA$19+AA790*$AA$18*AVERAGE(G787:G798))*$Y$20+$AA$17) - SIN($AA$17)</f>
        <v>-0.82362829644114854</v>
      </c>
      <c r="AB791" s="19">
        <f>+SIN((AVERAGE(H787:H798)+AVERAGE(H791:H794)*$AB$1)*($AA$19+AB790*$AA$18*AVERAGE(G787:G798))*$Y$20+$AA$17) - SIN($AA$17)+$AB$2</f>
        <v>-0.83758371561245881</v>
      </c>
      <c r="AC791">
        <f t="shared" si="261"/>
        <v>0.46139999999999459</v>
      </c>
      <c r="AD791">
        <f t="shared" si="260"/>
        <v>0.68236198743706367</v>
      </c>
      <c r="AE791">
        <v>1</v>
      </c>
    </row>
    <row r="792" spans="1:31" x14ac:dyDescent="0.25">
      <c r="A792">
        <v>64.166666666667382</v>
      </c>
      <c r="B792" s="2">
        <v>1944.1666666666083</v>
      </c>
      <c r="C792">
        <f>+D792+($D$2+E792+F792)*SOI!A791*IF(B792&gt;$C$18, IF(B792&lt;$C$19,-1,1),1)</f>
        <v>-0.76558318474601816</v>
      </c>
      <c r="D792">
        <f>+$D$3*((1-$D$5)*SOI!D791+$D$5*SOI!D790) +   $D$4*((1-$D$5)*SOI!E791+$D$5*SOI!E790)</f>
        <v>0</v>
      </c>
      <c r="E792">
        <f t="shared" si="263"/>
        <v>4.830271260388102</v>
      </c>
      <c r="F792">
        <f t="shared" si="270"/>
        <v>-1.1846370473118248</v>
      </c>
      <c r="G792">
        <f t="shared" si="271"/>
        <v>3.6456342130762769</v>
      </c>
      <c r="H792" s="21">
        <f t="shared" si="272"/>
        <v>-0.65249535166085171</v>
      </c>
      <c r="I792" s="37">
        <f t="shared" si="264"/>
        <v>3.3607269556508146</v>
      </c>
      <c r="J792" s="1">
        <f t="shared" si="273"/>
        <v>8.474160934227239</v>
      </c>
      <c r="K792" s="1">
        <f t="shared" si="274"/>
        <v>0.12555783498745926</v>
      </c>
      <c r="L792" s="1">
        <f t="shared" si="265"/>
        <v>-0.13228692083569296</v>
      </c>
      <c r="M792" s="1">
        <f t="shared" si="266"/>
        <v>-17.712214170563168</v>
      </c>
      <c r="N792" s="1">
        <f t="shared" si="267"/>
        <v>0.33776996020228445</v>
      </c>
      <c r="O792" s="1">
        <f t="shared" si="268"/>
        <v>4.1515996722800819E-2</v>
      </c>
      <c r="P792" s="1">
        <f t="shared" si="269"/>
        <v>0.61448396406300254</v>
      </c>
      <c r="Q792" s="1">
        <f t="shared" si="275"/>
        <v>-2.994018787764571</v>
      </c>
      <c r="R792" s="1">
        <f t="shared" si="276"/>
        <v>3.0048605749782014</v>
      </c>
      <c r="S792" s="1">
        <f t="shared" si="277"/>
        <v>0.97145287838287109</v>
      </c>
      <c r="T792" s="1">
        <f t="shared" si="278"/>
        <v>-5.7704542767035169E-2</v>
      </c>
      <c r="U792" s="1">
        <f t="shared" si="279"/>
        <v>-22.82108360580489</v>
      </c>
      <c r="V792" s="1">
        <f t="shared" si="280"/>
        <v>-5.8379886545219026</v>
      </c>
      <c r="Y792" s="20">
        <f>+$Z$20*SIGN(SOI!A791)*(ABS(SOI!A791))^$Y$2</f>
        <v>-0.27495446734886958</v>
      </c>
      <c r="Z792" s="20">
        <f t="shared" si="262"/>
        <v>5.4680955921140688E-2</v>
      </c>
      <c r="AA792" s="19">
        <f>+SIN((AVERAGE(H788:H799)+AVERAGE(H792:H795)/4)*($AA$19+AA791*$AA$18*AVERAGE(G788:G799))*$Y$20+$AA$17) - SIN($AA$17)</f>
        <v>-0.74056727807140543</v>
      </c>
      <c r="AB792" s="19">
        <f>+SIN((AVERAGE(H788:H799)+AVERAGE(H792:H795)*$AB$1)*($AA$19+AB791*$AA$18*AVERAGE(G788:G799))*$Y$20+$AA$17) - SIN($AA$17)+$AB$2</f>
        <v>-0.77081508384071229</v>
      </c>
      <c r="AC792">
        <f t="shared" si="261"/>
        <v>0.46199999999999458</v>
      </c>
      <c r="AD792">
        <f t="shared" ref="AD792:AD855" si="281">+ABS(Z792-AA792)</f>
        <v>0.79524823399254607</v>
      </c>
      <c r="AE792">
        <v>1</v>
      </c>
    </row>
    <row r="793" spans="1:31" x14ac:dyDescent="0.25">
      <c r="A793">
        <v>64.250000000000711</v>
      </c>
      <c r="B793" s="2">
        <v>1944.2499999999416</v>
      </c>
      <c r="C793">
        <f>+D793+($D$2+E793+F793)*SOI!A792*IF(B793&gt;$C$18, IF(B793&lt;$C$19,-1,1),1)</f>
        <v>1.793804448504827</v>
      </c>
      <c r="D793">
        <f>+$D$3*((1-$D$5)*SOI!D792+$D$5*SOI!D791) +   $D$4*((1-$D$5)*SOI!E792+$D$5*SOI!E791)</f>
        <v>0</v>
      </c>
      <c r="E793">
        <f t="shared" si="263"/>
        <v>16.25967127775759</v>
      </c>
      <c r="F793">
        <f t="shared" si="270"/>
        <v>4.764189046810996E-2</v>
      </c>
      <c r="G793">
        <f t="shared" si="271"/>
        <v>16.307313168225701</v>
      </c>
      <c r="H793" s="21">
        <f t="shared" si="272"/>
        <v>0.18735385173732561</v>
      </c>
      <c r="I793" s="37">
        <f t="shared" si="264"/>
        <v>-1.1899127214391196</v>
      </c>
      <c r="J793" s="1">
        <f t="shared" si="273"/>
        <v>0.25807236609055545</v>
      </c>
      <c r="K793" s="1">
        <f t="shared" si="274"/>
        <v>2.1722678546620629E-2</v>
      </c>
      <c r="L793" s="1">
        <f t="shared" si="265"/>
        <v>3.6566609141397408E-3</v>
      </c>
      <c r="M793" s="1">
        <f t="shared" si="266"/>
        <v>1.5234765464754425</v>
      </c>
      <c r="N793" s="1">
        <f t="shared" si="267"/>
        <v>9.3351851702740303E-3</v>
      </c>
      <c r="O793" s="1">
        <f t="shared" si="268"/>
        <v>8.6642364689021285</v>
      </c>
      <c r="P793" s="1">
        <f t="shared" si="269"/>
        <v>-1.8428818853561429E-2</v>
      </c>
      <c r="Q793" s="1">
        <f t="shared" si="275"/>
        <v>7.1173668847245202E-3</v>
      </c>
      <c r="R793" s="1">
        <f t="shared" si="276"/>
        <v>2.5291293175876027E-3</v>
      </c>
      <c r="S793" s="1">
        <f t="shared" si="277"/>
        <v>-9.5061690221818172E-3</v>
      </c>
      <c r="T793" s="1">
        <f t="shared" si="278"/>
        <v>0.33288376425223321</v>
      </c>
      <c r="U793" s="1">
        <f t="shared" si="279"/>
        <v>-0.24232883122089971</v>
      </c>
      <c r="V793" s="1">
        <f t="shared" si="280"/>
        <v>4.8389608483355717E-3</v>
      </c>
      <c r="Y793" s="20">
        <f>+$Z$20*SIGN(SOI!A792)*(ABS(SOI!A792))^$Y$2</f>
        <v>0.19899741131682924</v>
      </c>
      <c r="Z793" s="20">
        <f t="shared" si="262"/>
        <v>4.9514103565847796E-2</v>
      </c>
      <c r="AA793" s="19">
        <f>+SIN((AVERAGE(H789:H800)+AVERAGE(H793:H796)/4)*($AA$19+AA792*$AA$18*AVERAGE(G789:G800))*$Y$20+$AA$17) - SIN($AA$17)</f>
        <v>-0.7346925585271058</v>
      </c>
      <c r="AB793" s="19">
        <f>+SIN((AVERAGE(H789:H800)+AVERAGE(H793:H796)*$AB$1)*($AA$19+AB792*$AA$18*AVERAGE(G789:G800))*$Y$20+$AA$17) - SIN($AA$17)+$AB$2</f>
        <v>-0.72531400824007941</v>
      </c>
      <c r="AC793">
        <f t="shared" ref="AC793:AC856" si="282">+AC792+$AC$22</f>
        <v>0.46259999999999457</v>
      </c>
      <c r="AD793">
        <f t="shared" si="281"/>
        <v>0.78420666209295364</v>
      </c>
      <c r="AE793">
        <v>1</v>
      </c>
    </row>
    <row r="794" spans="1:31" x14ac:dyDescent="0.25">
      <c r="A794">
        <v>64.333333333334039</v>
      </c>
      <c r="B794" s="2">
        <v>1944.3333333332748</v>
      </c>
      <c r="C794">
        <f>+D794+($D$2+E794+F794)*SOI!A793*IF(B794&gt;$C$18, IF(B794&lt;$C$19,-1,1),1)</f>
        <v>-0.44640940850528615</v>
      </c>
      <c r="D794">
        <f>+$D$3*((1-$D$5)*SOI!D793+$D$5*SOI!D792) +   $D$4*((1-$D$5)*SOI!E793+$D$5*SOI!E792)</f>
        <v>0</v>
      </c>
      <c r="E794">
        <f t="shared" si="263"/>
        <v>-2.0891291750506635</v>
      </c>
      <c r="F794">
        <f t="shared" si="270"/>
        <v>-1.0995094571299515</v>
      </c>
      <c r="G794">
        <f t="shared" si="271"/>
        <v>-3.1886386321806151</v>
      </c>
      <c r="H794" s="21">
        <f t="shared" si="272"/>
        <v>-0.20216551926563014</v>
      </c>
      <c r="I794" s="37">
        <f t="shared" si="264"/>
        <v>2.4062556907996271</v>
      </c>
      <c r="J794" s="1">
        <f t="shared" si="273"/>
        <v>12.212841440779185</v>
      </c>
      <c r="K794" s="1">
        <f t="shared" si="274"/>
        <v>-6.386565905567033</v>
      </c>
      <c r="L794" s="1">
        <f t="shared" si="265"/>
        <v>-0.57515130650909296</v>
      </c>
      <c r="M794" s="1">
        <f t="shared" si="266"/>
        <v>-35.652034780290123</v>
      </c>
      <c r="N794" s="1">
        <f t="shared" si="267"/>
        <v>-0.86232514626608925</v>
      </c>
      <c r="O794" s="1">
        <f t="shared" si="268"/>
        <v>-3.235692886926874</v>
      </c>
      <c r="P794" s="1">
        <f t="shared" si="269"/>
        <v>9.2239535093785421E-2</v>
      </c>
      <c r="Q794" s="1">
        <f t="shared" si="275"/>
        <v>15.385655925158888</v>
      </c>
      <c r="R794" s="1">
        <f t="shared" si="276"/>
        <v>-11.0559066950826</v>
      </c>
      <c r="S794" s="1">
        <f t="shared" si="277"/>
        <v>-1.7757438206627565</v>
      </c>
      <c r="T794" s="1">
        <f t="shared" si="278"/>
        <v>19.553613755680338</v>
      </c>
      <c r="U794" s="1">
        <f t="shared" si="279"/>
        <v>-2.4527391216162964</v>
      </c>
      <c r="V794" s="1">
        <f t="shared" si="280"/>
        <v>2.2372773521275384</v>
      </c>
      <c r="Y794" s="20">
        <f>+$Z$20*SIGN(SOI!A793)*(ABS(SOI!A793))^$Y$2</f>
        <v>0.22449936672958373</v>
      </c>
      <c r="Z794" s="20">
        <f t="shared" si="262"/>
        <v>0.18116557037363287</v>
      </c>
      <c r="AA794" s="19">
        <f>+SIN((AVERAGE(H790:H801)+AVERAGE(H794:H797)/4)*($AA$19+AA793*$AA$18*AVERAGE(G790:G801))*$Y$20+$AA$17) - SIN($AA$17)</f>
        <v>-1.200528398686447</v>
      </c>
      <c r="AB794" s="19">
        <f>+SIN((AVERAGE(H790:H801)+AVERAGE(H794:H797)*$AB$1)*($AA$19+AB793*$AA$18*AVERAGE(G790:G801))*$Y$20+$AA$17) - SIN($AA$17)+$AB$2</f>
        <v>-1.2054120751694581</v>
      </c>
      <c r="AC794">
        <f t="shared" si="282"/>
        <v>0.46319999999999456</v>
      </c>
      <c r="AD794">
        <f t="shared" si="281"/>
        <v>1.3816939690600798</v>
      </c>
      <c r="AE794">
        <v>1</v>
      </c>
    </row>
    <row r="795" spans="1:31" x14ac:dyDescent="0.25">
      <c r="A795">
        <v>64.416666666667368</v>
      </c>
      <c r="B795" s="2">
        <v>1944.4166666666081</v>
      </c>
      <c r="C795">
        <f>+D795+($D$2+E795+F795)*SOI!A794*IF(B795&gt;$C$18, IF(B795&lt;$C$19,-1,1),1)</f>
        <v>0.21950052021684094</v>
      </c>
      <c r="D795">
        <f>+$D$3*((1-$D$5)*SOI!D794+$D$5*SOI!D793) +   $D$4*((1-$D$5)*SOI!E794+$D$5*SOI!E793)</f>
        <v>0</v>
      </c>
      <c r="E795">
        <f t="shared" si="263"/>
        <v>5.5135221537757015</v>
      </c>
      <c r="F795">
        <f t="shared" si="270"/>
        <v>-2.6009148354678269E-2</v>
      </c>
      <c r="G795">
        <f t="shared" si="271"/>
        <v>5.4875130054210235</v>
      </c>
      <c r="H795" s="21">
        <f t="shared" si="272"/>
        <v>-0.10143570454154979</v>
      </c>
      <c r="I795" s="37">
        <f t="shared" si="264"/>
        <v>-6.9165736893987972</v>
      </c>
      <c r="J795" s="1">
        <f t="shared" si="273"/>
        <v>-0.52465938741370144</v>
      </c>
      <c r="K795" s="1">
        <f t="shared" si="274"/>
        <v>1.602046726473615E-3</v>
      </c>
      <c r="L795" s="1">
        <f t="shared" si="265"/>
        <v>-1.5590797137217415E-2</v>
      </c>
      <c r="M795" s="1">
        <f t="shared" si="266"/>
        <v>-0.53283876906123828</v>
      </c>
      <c r="N795" s="1">
        <f t="shared" si="267"/>
        <v>-2.7846873976164657E-2</v>
      </c>
      <c r="O795" s="1">
        <f t="shared" si="268"/>
        <v>3.2162169687656932</v>
      </c>
      <c r="P795" s="1">
        <f t="shared" si="269"/>
        <v>8.5873790117670069E-4</v>
      </c>
      <c r="Q795" s="1">
        <f t="shared" si="275"/>
        <v>7.4256232244313772E-3</v>
      </c>
      <c r="R795" s="1">
        <f t="shared" si="276"/>
        <v>1.5337708962530816E-2</v>
      </c>
      <c r="S795" s="1">
        <f t="shared" si="277"/>
        <v>0.16482950144127509</v>
      </c>
      <c r="T795" s="1">
        <f t="shared" si="278"/>
        <v>-0.52685521962308768</v>
      </c>
      <c r="U795" s="1">
        <f t="shared" si="279"/>
        <v>6.5636304099859488E-2</v>
      </c>
      <c r="V795" s="1">
        <f t="shared" si="280"/>
        <v>6.7261841127845155E-4</v>
      </c>
      <c r="Y795" s="20">
        <f>+$Z$20*SIGN(SOI!A794)*(ABS(SOI!A794))^$Y$2</f>
        <v>0.1199999330744856</v>
      </c>
      <c r="Z795" s="20">
        <f t="shared" si="262"/>
        <v>0.17140161767432727</v>
      </c>
      <c r="AA795" s="19">
        <f>+SIN((AVERAGE(H791:H802)+AVERAGE(H795:H798)/4)*($AA$19+AA794*$AA$18*AVERAGE(G791:G802))*$Y$20+$AA$17) - SIN($AA$17)</f>
        <v>4.8451612387440113E-4</v>
      </c>
      <c r="AB795" s="19">
        <f>+SIN((AVERAGE(H791:H802)+AVERAGE(H795:H798)*$AB$1)*($AA$19+AB794*$AA$18*AVERAGE(G791:G802))*$Y$20+$AA$17) - SIN($AA$17)+$AB$2</f>
        <v>-0.30988652752729084</v>
      </c>
      <c r="AC795">
        <f t="shared" si="282"/>
        <v>0.46379999999999455</v>
      </c>
      <c r="AD795">
        <f t="shared" si="281"/>
        <v>0.17091710155045287</v>
      </c>
      <c r="AE795">
        <v>1</v>
      </c>
    </row>
    <row r="796" spans="1:31" x14ac:dyDescent="0.25">
      <c r="A796">
        <v>64.500000000000696</v>
      </c>
      <c r="B796" s="2">
        <v>1944.4999999999413</v>
      </c>
      <c r="C796">
        <f>+D796+($D$2+E796+F796)*SOI!A795*IF(B796&gt;$C$18, IF(B796&lt;$C$19,-1,1),1)</f>
        <v>-1.0068326171238819</v>
      </c>
      <c r="D796">
        <f>+$D$3*((1-$D$5)*SOI!D795+$D$5*SOI!D794) +   $D$4*((1-$D$5)*SOI!E795+$D$5*SOI!E794)</f>
        <v>0</v>
      </c>
      <c r="E796">
        <f t="shared" si="263"/>
        <v>-12.468834601981008</v>
      </c>
      <c r="F796">
        <f t="shared" si="270"/>
        <v>-0.11657311206751775</v>
      </c>
      <c r="G796">
        <f t="shared" si="271"/>
        <v>-12.585407714048525</v>
      </c>
      <c r="H796" s="21">
        <f t="shared" si="272"/>
        <v>0.12505903548855996</v>
      </c>
      <c r="I796" s="37">
        <f t="shared" si="264"/>
        <v>11.838847608312308</v>
      </c>
      <c r="J796" s="1">
        <f t="shared" si="273"/>
        <v>0.29520909958928693</v>
      </c>
      <c r="K796" s="1">
        <f t="shared" si="274"/>
        <v>-1.1713659965120396E-2</v>
      </c>
      <c r="L796" s="1">
        <f t="shared" si="265"/>
        <v>-2.4596384770858456E-2</v>
      </c>
      <c r="M796" s="1">
        <f t="shared" si="266"/>
        <v>-0.17515788263316925</v>
      </c>
      <c r="N796" s="1">
        <f t="shared" si="267"/>
        <v>-5.0766557938866273E-2</v>
      </c>
      <c r="O796" s="1">
        <f t="shared" si="268"/>
        <v>-0.33947439190680628</v>
      </c>
      <c r="P796" s="1">
        <f t="shared" si="269"/>
        <v>3.7706257365385069E-2</v>
      </c>
      <c r="Q796" s="1">
        <f t="shared" si="275"/>
        <v>4.4500823602060258E-3</v>
      </c>
      <c r="R796" s="1">
        <f t="shared" si="276"/>
        <v>-1.5733090979398942E-2</v>
      </c>
      <c r="S796" s="1">
        <f t="shared" si="277"/>
        <v>-0.51434513471308652</v>
      </c>
      <c r="T796" s="1">
        <f t="shared" si="278"/>
        <v>8.7731574722232114E-2</v>
      </c>
      <c r="U796" s="1">
        <f t="shared" si="279"/>
        <v>-4.9330479474024074</v>
      </c>
      <c r="V796" s="1">
        <f t="shared" si="280"/>
        <v>5.3842202388289385E-2</v>
      </c>
      <c r="Y796" s="20">
        <f>+$Z$20*SIGN(SOI!A795)*(ABS(SOI!A795))^$Y$2</f>
        <v>0.16970555321891248</v>
      </c>
      <c r="Z796" s="20">
        <f t="shared" ref="Z796:Z859" si="283">+AVERAGE(Y795:Y797)</f>
        <v>9.6568495431132703E-2</v>
      </c>
      <c r="AA796" s="19">
        <f>+SIN((AVERAGE(H792:H803)+AVERAGE(H796:H799)/4)*($AA$19+AA795*$AA$18*AVERAGE(G792:G803))*$Y$20+$AA$17) - SIN($AA$17)</f>
        <v>-1.1038868066211229</v>
      </c>
      <c r="AB796" s="19">
        <f>+SIN((AVERAGE(H792:H803)+AVERAGE(H796:H799)*$AB$1)*($AA$19+AB795*$AA$18*AVERAGE(G792:G803))*$Y$20+$AA$17) - SIN($AA$17)+$AB$2</f>
        <v>-1.1308373329730552</v>
      </c>
      <c r="AC796">
        <f t="shared" si="282"/>
        <v>0.46439999999999454</v>
      </c>
      <c r="AD796">
        <f t="shared" si="281"/>
        <v>1.2004553020522557</v>
      </c>
      <c r="AE796">
        <v>1</v>
      </c>
    </row>
    <row r="797" spans="1:31" x14ac:dyDescent="0.25">
      <c r="A797">
        <v>64.583333333334025</v>
      </c>
      <c r="B797" s="2">
        <v>1944.5833333332746</v>
      </c>
      <c r="C797">
        <f>+D797+($D$2+E797+F797)*SOI!A796*IF(B797&gt;$C$18, IF(B797&lt;$C$19,-1,1),1)</f>
        <v>0</v>
      </c>
      <c r="D797">
        <f>+$D$3*((1-$D$5)*SOI!D796+$D$5*SOI!D795) +   $D$4*((1-$D$5)*SOI!E796+$D$5*SOI!E795)</f>
        <v>0</v>
      </c>
      <c r="E797">
        <f t="shared" si="263"/>
        <v>-3.6480552387322831</v>
      </c>
      <c r="F797">
        <f t="shared" si="270"/>
        <v>2.1375385429984795E-2</v>
      </c>
      <c r="G797">
        <f t="shared" si="271"/>
        <v>-3.6266798533022984</v>
      </c>
      <c r="H797" s="21">
        <f t="shared" si="272"/>
        <v>-1.6328375112061002E-2</v>
      </c>
      <c r="I797" s="37">
        <f t="shared" si="264"/>
        <v>0.48073225917150303</v>
      </c>
      <c r="J797" s="1">
        <f t="shared" si="273"/>
        <v>2.6939892570700091E-2</v>
      </c>
      <c r="K797" s="1">
        <f t="shared" si="274"/>
        <v>-1.5308071621957989E-4</v>
      </c>
      <c r="L797" s="1">
        <f t="shared" si="265"/>
        <v>3.6391833648073831E-4</v>
      </c>
      <c r="M797" s="1">
        <f t="shared" si="266"/>
        <v>-0.39364248994121598</v>
      </c>
      <c r="N797" s="1">
        <f t="shared" si="267"/>
        <v>-2.5380499423898069E-3</v>
      </c>
      <c r="O797" s="1">
        <f t="shared" si="268"/>
        <v>-0.97306229243462727</v>
      </c>
      <c r="P797" s="1">
        <f t="shared" si="269"/>
        <v>-1.1619167582981515E-2</v>
      </c>
      <c r="Q797" s="1">
        <f t="shared" si="275"/>
        <v>4.9999167990924661E-4</v>
      </c>
      <c r="R797" s="1">
        <f t="shared" si="276"/>
        <v>-7.1779861930152514E-5</v>
      </c>
      <c r="S797" s="1">
        <f t="shared" si="277"/>
        <v>-1.0441692925590438E-3</v>
      </c>
      <c r="T797" s="1">
        <f t="shared" si="278"/>
        <v>-3.7206790539306075E-3</v>
      </c>
      <c r="U797" s="1">
        <f t="shared" si="279"/>
        <v>6.1726373241290024E-2</v>
      </c>
      <c r="V797" s="1">
        <f t="shared" si="280"/>
        <v>-8.2948177707933401E-4</v>
      </c>
      <c r="Y797" s="20">
        <f>+$Z$20*SIGN(SOI!A796)*(ABS(SOI!A796))^$Y$2</f>
        <v>0</v>
      </c>
      <c r="Z797" s="20">
        <f t="shared" si="283"/>
        <v>-5.4786746920424151E-2</v>
      </c>
      <c r="AA797" s="19">
        <f>+SIN((AVERAGE(H793:H804)+AVERAGE(H797:H800)/4)*($AA$19+AA796*$AA$18*AVERAGE(G793:G804))*$Y$20+$AA$17) - SIN($AA$17)</f>
        <v>-0.14125499100341263</v>
      </c>
      <c r="AB797" s="19">
        <f>+SIN((AVERAGE(H793:H804)+AVERAGE(H797:H800)*$AB$1)*($AA$19+AB796*$AA$18*AVERAGE(G793:G804))*$Y$20+$AA$17) - SIN($AA$17)+$AB$2</f>
        <v>-0.70351524191254233</v>
      </c>
      <c r="AC797">
        <f t="shared" si="282"/>
        <v>0.46499999999999453</v>
      </c>
      <c r="AD797">
        <f t="shared" si="281"/>
        <v>8.6468244082988477E-2</v>
      </c>
      <c r="AE797">
        <v>1</v>
      </c>
    </row>
    <row r="798" spans="1:31" x14ac:dyDescent="0.25">
      <c r="A798">
        <v>64.666666666667354</v>
      </c>
      <c r="B798" s="2">
        <v>1944.6666666666079</v>
      </c>
      <c r="C798">
        <f>+D798+($D$2+E798+F798)*SOI!A797*IF(B798&gt;$C$18, IF(B798&lt;$C$19,-1,1),1)</f>
        <v>7.6220571837913926</v>
      </c>
      <c r="D798">
        <f>+$D$3*((1-$D$5)*SOI!D797+$D$5*SOI!D796) +   $D$4*((1-$D$5)*SOI!E797+$D$5*SOI!E796)</f>
        <v>0</v>
      </c>
      <c r="E798">
        <f t="shared" si="263"/>
        <v>-23.521661675309666</v>
      </c>
      <c r="F798">
        <f t="shared" si="270"/>
        <v>-1.0656195627270879</v>
      </c>
      <c r="G798">
        <f t="shared" si="271"/>
        <v>-24.587281238036752</v>
      </c>
      <c r="H798" s="21">
        <f t="shared" si="272"/>
        <v>3.6154987869754018</v>
      </c>
      <c r="I798" s="37">
        <f t="shared" si="264"/>
        <v>-18.067619958203121</v>
      </c>
      <c r="J798" s="1">
        <f t="shared" si="273"/>
        <v>87.182477920301395</v>
      </c>
      <c r="K798" s="1">
        <f t="shared" si="274"/>
        <v>-132.83098228867578</v>
      </c>
      <c r="L798" s="1">
        <f t="shared" si="265"/>
        <v>-0.4520214945142586</v>
      </c>
      <c r="M798" s="1">
        <f t="shared" si="266"/>
        <v>33.895156105642528</v>
      </c>
      <c r="N798" s="1">
        <f t="shared" si="267"/>
        <v>0.67267807259765067</v>
      </c>
      <c r="O798" s="1">
        <f t="shared" si="268"/>
        <v>-22.081821528720919</v>
      </c>
      <c r="P798" s="1">
        <f t="shared" si="269"/>
        <v>0.35768811829886371</v>
      </c>
      <c r="Q798" s="1">
        <f t="shared" si="275"/>
        <v>11.410523065628821</v>
      </c>
      <c r="R798" s="1">
        <f t="shared" si="276"/>
        <v>61.566302951421903</v>
      </c>
      <c r="S798" s="1">
        <f t="shared" si="277"/>
        <v>-10.401014584483528</v>
      </c>
      <c r="T798" s="1">
        <f t="shared" si="278"/>
        <v>104.87491207680124</v>
      </c>
      <c r="U798" s="1">
        <f t="shared" si="279"/>
        <v>71.416397612366268</v>
      </c>
      <c r="V798" s="1">
        <f t="shared" si="280"/>
        <v>-6.7677367196909639</v>
      </c>
      <c r="Y798" s="20">
        <f>+$Z$20*SIGN(SOI!A797)*(ABS(SOI!A797))^$Y$2</f>
        <v>-0.33406579398018493</v>
      </c>
      <c r="Z798" s="20">
        <f t="shared" si="283"/>
        <v>-0.20516355524661245</v>
      </c>
      <c r="AA798" s="19">
        <f>+SIN((AVERAGE(H794:H805)+AVERAGE(H798:H801)/4)*($AA$19+AA797*$AA$18*AVERAGE(G794:G805))*$Y$20+$AA$17) - SIN($AA$17)</f>
        <v>-0.78434918566497502</v>
      </c>
      <c r="AB798" s="19">
        <f>+SIN((AVERAGE(H794:H805)+AVERAGE(H798:H801)*$AB$1)*($AA$19+AB797*$AA$18*AVERAGE(G794:G805))*$Y$20+$AA$17) - SIN($AA$17)+$AB$2</f>
        <v>-0.94294434204503297</v>
      </c>
      <c r="AC798">
        <f t="shared" si="282"/>
        <v>0.46559999999999452</v>
      </c>
      <c r="AD798">
        <f t="shared" si="281"/>
        <v>0.57918563041836257</v>
      </c>
      <c r="AE798">
        <v>1</v>
      </c>
    </row>
    <row r="799" spans="1:31" x14ac:dyDescent="0.25">
      <c r="A799">
        <v>64.750000000000682</v>
      </c>
      <c r="B799" s="2">
        <v>1944.7499999999411</v>
      </c>
      <c r="C799">
        <f>+D799+($D$2+E799+F799)*SOI!A798*IF(B799&gt;$C$18, IF(B799&lt;$C$19,-1,1),1)</f>
        <v>1.4559197181619665</v>
      </c>
      <c r="D799">
        <f>+$D$3*((1-$D$5)*SOI!D798+$D$5*SOI!D797) +   $D$4*((1-$D$5)*SOI!E798+$D$5*SOI!E797)</f>
        <v>0</v>
      </c>
      <c r="E799">
        <f t="shared" si="263"/>
        <v>-6.5637125619487762</v>
      </c>
      <c r="F799">
        <f t="shared" si="270"/>
        <v>-5.4104338787434925E-2</v>
      </c>
      <c r="G799">
        <f t="shared" si="271"/>
        <v>-6.6178169007362113</v>
      </c>
      <c r="H799" s="21">
        <f t="shared" si="272"/>
        <v>-0.15452580464448443</v>
      </c>
      <c r="I799" s="37">
        <f t="shared" si="264"/>
        <v>-8.1473184124132043</v>
      </c>
      <c r="J799" s="1">
        <f t="shared" si="273"/>
        <v>1.997353862859131</v>
      </c>
      <c r="K799" s="1">
        <f t="shared" si="274"/>
        <v>-1.4783952778654413E-2</v>
      </c>
      <c r="L799" s="1">
        <f t="shared" si="265"/>
        <v>-3.7754555425272965E-2</v>
      </c>
      <c r="M799" s="1">
        <f t="shared" si="266"/>
        <v>1.7220656380220343</v>
      </c>
      <c r="N799" s="1">
        <f t="shared" si="267"/>
        <v>4.0632368618520938E-2</v>
      </c>
      <c r="O799" s="1">
        <f t="shared" si="268"/>
        <v>-5.4640644764479136</v>
      </c>
      <c r="P799" s="1">
        <f t="shared" si="269"/>
        <v>1.9262138563786537E-3</v>
      </c>
      <c r="Q799" s="1">
        <f t="shared" si="275"/>
        <v>3.5017286091370205E-2</v>
      </c>
      <c r="R799" s="1">
        <f t="shared" si="276"/>
        <v>8.5198853191017734E-2</v>
      </c>
      <c r="S799" s="1">
        <f t="shared" si="277"/>
        <v>-0.2833050505146163</v>
      </c>
      <c r="T799" s="1">
        <f t="shared" si="278"/>
        <v>2.1675184528664331</v>
      </c>
      <c r="U799" s="1">
        <f t="shared" si="279"/>
        <v>0.17342498724795807</v>
      </c>
      <c r="V799" s="1">
        <f t="shared" si="280"/>
        <v>-2.2014473974045464E-3</v>
      </c>
      <c r="Y799" s="20">
        <f>+$Z$20*SIGN(SOI!A798)*(ABS(SOI!A798))^$Y$2</f>
        <v>-0.28142487175965242</v>
      </c>
      <c r="Z799" s="20">
        <f t="shared" si="283"/>
        <v>-0.3234851293864342</v>
      </c>
      <c r="AA799" s="19">
        <f>+SIN((AVERAGE(H795:H806)+AVERAGE(H799:H802)/4)*($AA$19+AA798*$AA$18*AVERAGE(G795:G806))*$Y$20+$AA$17) - SIN($AA$17)</f>
        <v>0.61009276047544647</v>
      </c>
      <c r="AB799" s="19">
        <f>+SIN((AVERAGE(H795:H806)+AVERAGE(H799:H802)*$AB$1)*($AA$19+AB798*$AA$18*AVERAGE(G795:G806))*$Y$20+$AA$17) - SIN($AA$17)+$AB$2</f>
        <v>-0.69219008482647049</v>
      </c>
      <c r="AC799">
        <f t="shared" si="282"/>
        <v>0.46619999999999451</v>
      </c>
      <c r="AD799">
        <f t="shared" si="281"/>
        <v>0.93357788986188073</v>
      </c>
      <c r="AE799">
        <v>1</v>
      </c>
    </row>
    <row r="800" spans="1:31" x14ac:dyDescent="0.25">
      <c r="A800">
        <v>64.833333333334011</v>
      </c>
      <c r="B800" s="2">
        <v>1944.8333333332744</v>
      </c>
      <c r="C800">
        <f>+D800+($D$2+E800+F800)*SOI!A799*IF(B800&gt;$C$18, IF(B800&lt;$C$19,-1,1),1)</f>
        <v>14.83983990654748</v>
      </c>
      <c r="D800">
        <f>+$D$3*((1-$D$5)*SOI!D799+$D$5*SOI!D798) +   $D$4*((1-$D$5)*SOI!E799+$D$5*SOI!E798)</f>
        <v>0</v>
      </c>
      <c r="E800">
        <f t="shared" si="263"/>
        <v>-41.416027391057455</v>
      </c>
      <c r="F800">
        <f t="shared" si="270"/>
        <v>-0.98351519907820295</v>
      </c>
      <c r="G800">
        <f t="shared" si="271"/>
        <v>-42.39954259013566</v>
      </c>
      <c r="H800" s="21">
        <f t="shared" si="272"/>
        <v>3.7102960425949205</v>
      </c>
      <c r="I800" s="37">
        <f t="shared" si="264"/>
        <v>-44.751426479982989</v>
      </c>
      <c r="J800" s="1">
        <f t="shared" si="273"/>
        <v>110.75540116144323</v>
      </c>
      <c r="K800" s="1">
        <f t="shared" si="274"/>
        <v>-6.7187342601839406</v>
      </c>
      <c r="L800" s="1">
        <f t="shared" si="265"/>
        <v>-0.31035053783318706</v>
      </c>
      <c r="M800" s="1">
        <f t="shared" si="266"/>
        <v>17.384708298884583</v>
      </c>
      <c r="N800" s="1">
        <f t="shared" si="267"/>
        <v>0.63334772279997764</v>
      </c>
      <c r="O800" s="1">
        <f t="shared" si="268"/>
        <v>-7.6519962550526213</v>
      </c>
      <c r="P800" s="1">
        <f t="shared" si="269"/>
        <v>7.6043014536415821E-2</v>
      </c>
      <c r="Q800" s="1">
        <f t="shared" si="275"/>
        <v>5.5102368272443636</v>
      </c>
      <c r="R800" s="1">
        <f t="shared" si="276"/>
        <v>73.63999041078732</v>
      </c>
      <c r="S800" s="1">
        <f t="shared" si="277"/>
        <v>-24.255854790374524</v>
      </c>
      <c r="T800" s="1">
        <f t="shared" si="278"/>
        <v>24.951972238983434</v>
      </c>
      <c r="U800" s="1">
        <f t="shared" si="279"/>
        <v>37.60613382854293</v>
      </c>
      <c r="V800" s="1">
        <f t="shared" si="280"/>
        <v>-1.3546690500489724</v>
      </c>
      <c r="Y800" s="20">
        <f>+$Z$20*SIGN(SOI!A799)*(ABS(SOI!A799))^$Y$2</f>
        <v>-0.35496472241946514</v>
      </c>
      <c r="Z800" s="20">
        <f t="shared" si="283"/>
        <v>-0.31411023119618009</v>
      </c>
      <c r="AA800" s="19">
        <f>+SIN((AVERAGE(H796:H807)+AVERAGE(H800:H803)/4)*($AA$19+AA799*$AA$18*AVERAGE(G796:G807))*$Y$20+$AA$17) - SIN($AA$17)</f>
        <v>-0.45566631222997495</v>
      </c>
      <c r="AB800" s="19">
        <f>+SIN((AVERAGE(H796:H807)+AVERAGE(H800:H803)*$AB$1)*($AA$19+AB799*$AA$18*AVERAGE(G796:G807))*$Y$20+$AA$17) - SIN($AA$17)+$AB$2</f>
        <v>-0.84217068025440756</v>
      </c>
      <c r="AC800">
        <f t="shared" si="282"/>
        <v>0.4667999999999945</v>
      </c>
      <c r="AD800">
        <f t="shared" si="281"/>
        <v>0.14155608103379486</v>
      </c>
      <c r="AE800">
        <v>1</v>
      </c>
    </row>
    <row r="801" spans="1:31" x14ac:dyDescent="0.25">
      <c r="A801">
        <v>64.916666666667339</v>
      </c>
      <c r="B801" s="2">
        <v>1944.9166666666076</v>
      </c>
      <c r="C801">
        <f>+D801+($D$2+E801+F801)*SOI!A800*IF(B801&gt;$C$18, IF(B801&lt;$C$19,-1,1),1)</f>
        <v>-126.40356067366322</v>
      </c>
      <c r="D801">
        <f>+$D$3*((1-$D$5)*SOI!D800+$D$5*SOI!D799) +   $D$4*((1-$D$5)*SOI!E800+$D$5*SOI!E799)</f>
        <v>0</v>
      </c>
      <c r="E801">
        <f t="shared" si="263"/>
        <v>486.38948120148137</v>
      </c>
      <c r="F801">
        <f t="shared" si="270"/>
        <v>-0.22194014893052083</v>
      </c>
      <c r="G801">
        <f t="shared" si="271"/>
        <v>486.16754105255086</v>
      </c>
      <c r="H801" s="21">
        <f t="shared" si="272"/>
        <v>0.29511417013265606</v>
      </c>
      <c r="I801" s="37">
        <f t="shared" si="264"/>
        <v>162.37128713980562</v>
      </c>
      <c r="J801" s="1">
        <f t="shared" si="273"/>
        <v>9.5094653685894972</v>
      </c>
      <c r="K801" s="1">
        <f t="shared" si="274"/>
        <v>3.5168312628456331E-7</v>
      </c>
      <c r="L801" s="1">
        <f t="shared" si="265"/>
        <v>-2.322133387963754E-9</v>
      </c>
      <c r="M801" s="1">
        <f t="shared" si="266"/>
        <v>-0.41139238125173361</v>
      </c>
      <c r="N801" s="1">
        <f t="shared" si="267"/>
        <v>0.11609165873275777</v>
      </c>
      <c r="O801" s="1">
        <f t="shared" si="268"/>
        <v>34.979195016651133</v>
      </c>
      <c r="P801" s="1">
        <f t="shared" si="269"/>
        <v>0.11637338576023462</v>
      </c>
      <c r="Q801" s="1">
        <f t="shared" si="275"/>
        <v>-2.3901100867626836E-2</v>
      </c>
      <c r="R801" s="1">
        <f t="shared" si="276"/>
        <v>1.1589473668424</v>
      </c>
      <c r="S801" s="1">
        <f t="shared" si="277"/>
        <v>16.131610867607957</v>
      </c>
      <c r="T801" s="1">
        <f t="shared" si="278"/>
        <v>-8.5344315796107621E-7</v>
      </c>
      <c r="U801" s="1">
        <f t="shared" si="279"/>
        <v>-208.81196589626313</v>
      </c>
      <c r="V801" s="1">
        <f t="shared" si="280"/>
        <v>-0.38000241489211578</v>
      </c>
      <c r="Y801" s="20">
        <f>+$Z$20*SIGN(SOI!A800)*(ABS(SOI!A800))^$Y$2</f>
        <v>-0.30594109940942271</v>
      </c>
      <c r="Z801" s="20">
        <f t="shared" si="283"/>
        <v>-0.34030191936788157</v>
      </c>
      <c r="AA801" s="19">
        <f>+SIN((AVERAGE(H797:H808)+AVERAGE(H801:H804)/4)*($AA$19+AA800*$AA$18*AVERAGE(G797:G808))*$Y$20+$AA$17) - SIN($AA$17)</f>
        <v>0.16115683712693002</v>
      </c>
      <c r="AB801" s="19">
        <f>+SIN((AVERAGE(H797:H808)+AVERAGE(H801:H804)*$AB$1)*($AA$19+AB800*$AA$18*AVERAGE(G797:G808))*$Y$20+$AA$17) - SIN($AA$17)+$AB$2</f>
        <v>-0.76966358047328709</v>
      </c>
      <c r="AC801">
        <f t="shared" si="282"/>
        <v>0.46739999999999449</v>
      </c>
      <c r="AD801">
        <f t="shared" si="281"/>
        <v>0.50145875649481164</v>
      </c>
      <c r="AE801">
        <v>1</v>
      </c>
    </row>
    <row r="802" spans="1:31" x14ac:dyDescent="0.25">
      <c r="A802">
        <v>65.000000000000668</v>
      </c>
      <c r="B802" s="2">
        <v>1944.9999999999409</v>
      </c>
      <c r="C802">
        <f>+D802+($D$2+E802+F802)*SOI!A801*IF(B802&gt;$C$18, IF(B802&lt;$C$19,-1,1),1)</f>
        <v>-1.7897769532797976</v>
      </c>
      <c r="D802">
        <f>+$D$3*((1-$D$5)*SOI!D801+$D$5*SOI!D800) +   $D$4*((1-$D$5)*SOI!E801+$D$5*SOI!E800)</f>
        <v>0</v>
      </c>
      <c r="E802">
        <f t="shared" si="263"/>
        <v>0.52174826966246712</v>
      </c>
      <c r="F802">
        <f t="shared" si="270"/>
        <v>4.4498543783369708</v>
      </c>
      <c r="G802">
        <f t="shared" si="271"/>
        <v>4.971602647999438</v>
      </c>
      <c r="H802" s="21">
        <f t="shared" si="272"/>
        <v>17.408527964869247</v>
      </c>
      <c r="I802" s="37">
        <f t="shared" si="264"/>
        <v>-1.6314287467038036</v>
      </c>
      <c r="J802" s="1">
        <f t="shared" si="273"/>
        <v>23.543385039423953</v>
      </c>
      <c r="K802" s="1">
        <f t="shared" si="274"/>
        <v>443.87013868198977</v>
      </c>
      <c r="L802" s="1">
        <f t="shared" si="265"/>
        <v>1.3860294797004382</v>
      </c>
      <c r="M802" s="1">
        <f t="shared" si="266"/>
        <v>101.37016924253783</v>
      </c>
      <c r="N802" s="1">
        <f t="shared" si="267"/>
        <v>2.0549746087755816</v>
      </c>
      <c r="O802" s="1">
        <f t="shared" si="268"/>
        <v>3.7139735823834656</v>
      </c>
      <c r="P802" s="1">
        <f t="shared" si="269"/>
        <v>-2.317628182102403</v>
      </c>
      <c r="Q802" s="1">
        <f t="shared" si="275"/>
        <v>104.25029086044711</v>
      </c>
      <c r="R802" s="1">
        <f t="shared" si="276"/>
        <v>50.790438329448016</v>
      </c>
      <c r="S802" s="1">
        <f t="shared" si="277"/>
        <v>-2.8690760359202629</v>
      </c>
      <c r="T802" s="1">
        <f t="shared" si="278"/>
        <v>54.086503297235694</v>
      </c>
      <c r="U802" s="1">
        <f t="shared" si="279"/>
        <v>-41.783455430173561</v>
      </c>
      <c r="V802" s="1">
        <f t="shared" si="280"/>
        <v>133.96208351642051</v>
      </c>
      <c r="Y802" s="20">
        <f>+$Z$20*SIGN(SOI!A801)*(ABS(SOI!A801))^$Y$2</f>
        <v>-0.35999993627475674</v>
      </c>
      <c r="Z802" s="20">
        <f t="shared" si="283"/>
        <v>-0.35909341929927069</v>
      </c>
      <c r="AA802" s="19">
        <f>+SIN((AVERAGE(H798:H809)+AVERAGE(H802:H805)/4)*($AA$19+AA801*$AA$18*AVERAGE(G798:G809))*$Y$20+$AA$17) - SIN($AA$17)</f>
        <v>-0.34194209100551493</v>
      </c>
      <c r="AB802" s="19">
        <f>+SIN((AVERAGE(H798:H809)+AVERAGE(H802:H805)*$AB$1)*($AA$19+AB801*$AA$18*AVERAGE(G798:G809))*$Y$20+$AA$17) - SIN($AA$17)+$AB$2</f>
        <v>-0.7923957222417235</v>
      </c>
      <c r="AC802">
        <f t="shared" si="282"/>
        <v>0.46799999999999448</v>
      </c>
      <c r="AD802">
        <f t="shared" si="281"/>
        <v>1.7151328293755763E-2</v>
      </c>
      <c r="AE802">
        <v>1</v>
      </c>
    </row>
    <row r="803" spans="1:31" x14ac:dyDescent="0.25">
      <c r="A803">
        <v>65.083333333333997</v>
      </c>
      <c r="B803" s="2">
        <v>1945.0833333332741</v>
      </c>
      <c r="C803">
        <f>+D803+($D$2+E803+F803)*SOI!A802*IF(B803&gt;$C$18, IF(B803&lt;$C$19,-1,1),1)</f>
        <v>13.2692670466918</v>
      </c>
      <c r="D803">
        <f>+$D$3*((1-$D$5)*SOI!D802+$D$5*SOI!D801) +   $D$4*((1-$D$5)*SOI!E802+$D$5*SOI!E801)</f>
        <v>0</v>
      </c>
      <c r="E803">
        <f t="shared" si="263"/>
        <v>-28.465519438258951</v>
      </c>
      <c r="F803">
        <f t="shared" si="270"/>
        <v>0.23303636019128843</v>
      </c>
      <c r="G803">
        <f t="shared" si="271"/>
        <v>-28.232483078067663</v>
      </c>
      <c r="H803" s="21">
        <f t="shared" si="272"/>
        <v>-1.0413665736144593</v>
      </c>
      <c r="I803" s="37">
        <f t="shared" si="264"/>
        <v>33.488589441924709</v>
      </c>
      <c r="J803" s="1">
        <f t="shared" si="273"/>
        <v>-35.492085043112894</v>
      </c>
      <c r="K803" s="1">
        <f t="shared" si="274"/>
        <v>-9.4870178312640956</v>
      </c>
      <c r="L803" s="1">
        <f t="shared" si="265"/>
        <v>0.15151307514640441</v>
      </c>
      <c r="M803" s="1">
        <f t="shared" si="266"/>
        <v>7.4446457188567132</v>
      </c>
      <c r="N803" s="1">
        <f t="shared" si="267"/>
        <v>0.22465430490588756</v>
      </c>
      <c r="O803" s="1">
        <f t="shared" si="268"/>
        <v>-27.208655846322081</v>
      </c>
      <c r="P803" s="1">
        <f t="shared" si="269"/>
        <v>-6.185454671473737E-2</v>
      </c>
      <c r="Q803" s="1">
        <f t="shared" si="275"/>
        <v>0.83698837066083787</v>
      </c>
      <c r="R803" s="1">
        <f t="shared" si="276"/>
        <v>-8.3705280101998376</v>
      </c>
      <c r="S803" s="1">
        <f t="shared" si="277"/>
        <v>6.4384167961748044</v>
      </c>
      <c r="T803" s="1">
        <f t="shared" si="278"/>
        <v>-43.314651814307823</v>
      </c>
      <c r="U803" s="1">
        <f t="shared" si="279"/>
        <v>22.890799568848564</v>
      </c>
      <c r="V803" s="1">
        <f t="shared" si="280"/>
        <v>0.3908571346805772</v>
      </c>
      <c r="Y803" s="20">
        <f>+$Z$20*SIGN(SOI!A802)*(ABS(SOI!A802))^$Y$2</f>
        <v>-0.41133922221363256</v>
      </c>
      <c r="Z803" s="20">
        <f t="shared" si="283"/>
        <v>-0.43487693391554066</v>
      </c>
      <c r="AA803" s="19">
        <f>+SIN((AVERAGE(H799:H810)+AVERAGE(H803:H806)/4)*($AA$19+AA802*$AA$18*AVERAGE(G799:G810))*$Y$20+$AA$17) - SIN($AA$17)</f>
        <v>-1.2471917070492438</v>
      </c>
      <c r="AB803" s="19">
        <f>+SIN((AVERAGE(H799:H810)+AVERAGE(H803:H806)*$AB$1)*($AA$19+AB802*$AA$18*AVERAGE(G799:G810))*$Y$20+$AA$17) - SIN($AA$17)+$AB$2</f>
        <v>-1.1222119724232866</v>
      </c>
      <c r="AC803">
        <f t="shared" si="282"/>
        <v>0.46859999999999447</v>
      </c>
      <c r="AD803">
        <f t="shared" si="281"/>
        <v>0.81231477313370304</v>
      </c>
      <c r="AE803">
        <v>1</v>
      </c>
    </row>
    <row r="804" spans="1:31" x14ac:dyDescent="0.25">
      <c r="A804">
        <v>65.166666666667325</v>
      </c>
      <c r="B804" s="2">
        <v>1945.1666666666074</v>
      </c>
      <c r="C804">
        <f>+D804+($D$2+E804+F804)*SOI!A803*IF(B804&gt;$C$18, IF(B804&lt;$C$19,-1,1),1)</f>
        <v>7.6912653126944885</v>
      </c>
      <c r="D804">
        <f>+$D$3*((1-$D$5)*SOI!D803+$D$5*SOI!D802) +   $D$4*((1-$D$5)*SOI!E803+$D$5*SOI!E802)</f>
        <v>0</v>
      </c>
      <c r="E804">
        <f t="shared" si="263"/>
        <v>-8.551141829497297</v>
      </c>
      <c r="F804">
        <f t="shared" si="270"/>
        <v>-1.1846370473311696</v>
      </c>
      <c r="G804">
        <f t="shared" si="271"/>
        <v>-9.7357788768284657</v>
      </c>
      <c r="H804" s="21">
        <f t="shared" si="272"/>
        <v>-1.7256272867875636E-2</v>
      </c>
      <c r="I804" s="37">
        <f t="shared" si="264"/>
        <v>10.645615346191779</v>
      </c>
      <c r="J804" s="1">
        <f t="shared" si="273"/>
        <v>52.280635323522567</v>
      </c>
      <c r="K804" s="1">
        <f t="shared" si="274"/>
        <v>-0.70006737898760474</v>
      </c>
      <c r="L804" s="1">
        <f t="shared" si="265"/>
        <v>-0.50067750540445555</v>
      </c>
      <c r="M804" s="1">
        <f t="shared" si="266"/>
        <v>-34.496851838048542</v>
      </c>
      <c r="N804" s="1">
        <f t="shared" si="267"/>
        <v>-0.94591015818840019</v>
      </c>
      <c r="O804" s="1">
        <f t="shared" si="268"/>
        <v>-4.1929443529118959</v>
      </c>
      <c r="P804" s="1">
        <f t="shared" si="269"/>
        <v>8.9631729188013633E-3</v>
      </c>
      <c r="Q804" s="1">
        <f t="shared" si="275"/>
        <v>16.33014332725034</v>
      </c>
      <c r="R804" s="1">
        <f t="shared" si="276"/>
        <v>-51.915535901118908</v>
      </c>
      <c r="S804" s="1">
        <f t="shared" si="277"/>
        <v>-8.6176360138986929</v>
      </c>
      <c r="T804" s="1">
        <f t="shared" si="278"/>
        <v>22.057424724578176</v>
      </c>
      <c r="U804" s="1">
        <f t="shared" si="279"/>
        <v>-1.0544476512918051</v>
      </c>
      <c r="V804" s="1">
        <f t="shared" si="280"/>
        <v>0.23847526199485988</v>
      </c>
      <c r="Y804" s="20">
        <f>+$Z$20*SIGN(SOI!A803)*(ABS(SOI!A803))^$Y$2</f>
        <v>-0.53329164325823253</v>
      </c>
      <c r="Z804" s="20">
        <f t="shared" si="283"/>
        <v>-0.48923290460832281</v>
      </c>
      <c r="AA804" s="19">
        <f>+SIN((AVERAGE(H800:H811)+AVERAGE(H804:H807)/4)*($AA$19+AA803*$AA$18*AVERAGE(G800:G811))*$Y$20+$AA$17) - SIN($AA$17)</f>
        <v>-0.91329173852252121</v>
      </c>
      <c r="AB804" s="19">
        <f>+SIN((AVERAGE(H800:H811)+AVERAGE(H804:H807)*$AB$1)*($AA$19+AB803*$AA$18*AVERAGE(G800:G811))*$Y$20+$AA$17) - SIN($AA$17)+$AB$2</f>
        <v>-0.97843966484617928</v>
      </c>
      <c r="AC804">
        <f t="shared" si="282"/>
        <v>0.46919999999999445</v>
      </c>
      <c r="AD804">
        <f t="shared" si="281"/>
        <v>0.42405883391419841</v>
      </c>
      <c r="AE804">
        <v>1</v>
      </c>
    </row>
    <row r="805" spans="1:31" x14ac:dyDescent="0.25">
      <c r="A805">
        <v>65.250000000000654</v>
      </c>
      <c r="B805" s="2">
        <v>1945.2499999999407</v>
      </c>
      <c r="C805">
        <f>+D805+($D$2+E805+F805)*SOI!A804*IF(B805&gt;$C$18, IF(B805&lt;$C$19,-1,1),1)</f>
        <v>12.449311169970267</v>
      </c>
      <c r="D805">
        <f>+$D$3*((1-$D$5)*SOI!D804+$D$5*SOI!D803) +   $D$4*((1-$D$5)*SOI!E804+$D$5*SOI!E803)</f>
        <v>0</v>
      </c>
      <c r="E805">
        <f t="shared" si="263"/>
        <v>-16.428314482541829</v>
      </c>
      <c r="F805">
        <f t="shared" si="270"/>
        <v>4.7641890475686566E-2</v>
      </c>
      <c r="G805">
        <f t="shared" si="271"/>
        <v>-16.380672592066141</v>
      </c>
      <c r="H805" s="21">
        <f t="shared" si="272"/>
        <v>0.18735991157185339</v>
      </c>
      <c r="I805" s="37">
        <f t="shared" si="264"/>
        <v>8.6404786535415514</v>
      </c>
      <c r="J805" s="1">
        <f t="shared" si="273"/>
        <v>-0.72471505227246003</v>
      </c>
      <c r="K805" s="1">
        <f t="shared" si="274"/>
        <v>-1.2537200409916848E-8</v>
      </c>
      <c r="L805" s="1">
        <f t="shared" si="265"/>
        <v>7.7184842940381177E-4</v>
      </c>
      <c r="M805" s="1">
        <f t="shared" si="266"/>
        <v>0.58916760152445669</v>
      </c>
      <c r="N805" s="1">
        <f t="shared" si="267"/>
        <v>2.5278731707050878E-2</v>
      </c>
      <c r="O805" s="1">
        <f t="shared" si="268"/>
        <v>-6.2786606877426789E-5</v>
      </c>
      <c r="P805" s="1">
        <f t="shared" si="269"/>
        <v>-6.9534548969952016E-3</v>
      </c>
      <c r="Q805" s="1">
        <f t="shared" si="275"/>
        <v>7.4534060421723768E-3</v>
      </c>
      <c r="R805" s="1">
        <f t="shared" si="276"/>
        <v>-1.9232208459105123E-2</v>
      </c>
      <c r="S805" s="1">
        <f t="shared" si="277"/>
        <v>0.18692206472020409</v>
      </c>
      <c r="T805" s="1">
        <f t="shared" si="278"/>
        <v>-5.0918624784109166E-7</v>
      </c>
      <c r="U805" s="1">
        <f t="shared" si="279"/>
        <v>0.66394319264195856</v>
      </c>
      <c r="V805" s="1">
        <f t="shared" si="280"/>
        <v>4.9441039447580739E-3</v>
      </c>
      <c r="Y805" s="20">
        <f>+$Z$20*SIGN(SOI!A804)*(ABS(SOI!A804))^$Y$2</f>
        <v>-0.52306784835310327</v>
      </c>
      <c r="Z805" s="20">
        <f t="shared" si="283"/>
        <v>-0.48776641194919934</v>
      </c>
      <c r="AA805" s="19">
        <f>+SIN((AVERAGE(H801:H812)+AVERAGE(H805:H808)/4)*($AA$19+AA804*$AA$18*AVERAGE(G801:G812))*$Y$20+$AA$17) - SIN($AA$17)</f>
        <v>-0.67178693735080242</v>
      </c>
      <c r="AB805" s="19">
        <f>+SIN((AVERAGE(H801:H812)+AVERAGE(H805:H808)*$AB$1)*($AA$19+AB804*$AA$18*AVERAGE(G801:G812))*$Y$20+$AA$17) - SIN($AA$17)+$AB$2</f>
        <v>-0.65460587042269691</v>
      </c>
      <c r="AC805">
        <f t="shared" si="282"/>
        <v>0.46979999999999444</v>
      </c>
      <c r="AD805">
        <f t="shared" si="281"/>
        <v>0.18402052540160307</v>
      </c>
      <c r="AE805">
        <v>1</v>
      </c>
    </row>
    <row r="806" spans="1:31" x14ac:dyDescent="0.25">
      <c r="A806">
        <v>65.333333333333982</v>
      </c>
      <c r="B806" s="2">
        <v>1945.3333333332739</v>
      </c>
      <c r="C806">
        <f>+D806+($D$2+E806+F806)*SOI!A805*IF(B806&gt;$C$18, IF(B806&lt;$C$19,-1,1),1)</f>
        <v>1.3441112707871763</v>
      </c>
      <c r="D806">
        <f>+$D$3*((1-$D$5)*SOI!D805+$D$5*SOI!D804) +   $D$4*((1-$D$5)*SOI!E805+$D$5*SOI!E804)</f>
        <v>0</v>
      </c>
      <c r="E806">
        <f t="shared" si="263"/>
        <v>-1.8224715663152153</v>
      </c>
      <c r="F806">
        <f t="shared" si="270"/>
        <v>-1.0995094571351678</v>
      </c>
      <c r="G806">
        <f t="shared" si="271"/>
        <v>-2.9219810234503831</v>
      </c>
      <c r="H806" s="21">
        <f t="shared" si="272"/>
        <v>0.17333643910576726</v>
      </c>
      <c r="I806" s="37">
        <f t="shared" si="264"/>
        <v>-0.92541859912224389</v>
      </c>
      <c r="J806" s="1">
        <f t="shared" si="273"/>
        <v>1.1644688678966066</v>
      </c>
      <c r="K806" s="1">
        <f t="shared" si="274"/>
        <v>-5.3934685570138141</v>
      </c>
      <c r="L806" s="1">
        <f t="shared" si="265"/>
        <v>-0.22483775985424917</v>
      </c>
      <c r="M806" s="1">
        <f t="shared" si="266"/>
        <v>8.8389165817543116</v>
      </c>
      <c r="N806" s="1">
        <f t="shared" si="267"/>
        <v>0.26364284524366682</v>
      </c>
      <c r="O806" s="1">
        <f t="shared" si="268"/>
        <v>-1.2776110233386433</v>
      </c>
      <c r="P806" s="1">
        <f t="shared" si="269"/>
        <v>0.50466055778462737</v>
      </c>
      <c r="Q806" s="1">
        <f t="shared" si="275"/>
        <v>1.166207066866241</v>
      </c>
      <c r="R806" s="1">
        <f t="shared" si="276"/>
        <v>0.32229269906513958</v>
      </c>
      <c r="S806" s="1">
        <f t="shared" si="277"/>
        <v>-0.20879577238767352</v>
      </c>
      <c r="T806" s="1">
        <f t="shared" si="278"/>
        <v>3.0181827128462064</v>
      </c>
      <c r="U806" s="1">
        <f t="shared" si="279"/>
        <v>5.1609549245724811</v>
      </c>
      <c r="V806" s="1">
        <f t="shared" si="280"/>
        <v>-3.7423725890242947</v>
      </c>
      <c r="Y806" s="20">
        <f>+$Z$20*SIGN(SOI!A805)*(ABS(SOI!A805))^$Y$2</f>
        <v>-0.40693974423626234</v>
      </c>
      <c r="Z806" s="20">
        <f t="shared" si="283"/>
        <v>-0.46362543177638837</v>
      </c>
      <c r="AA806" s="19">
        <f>+SIN((AVERAGE(H802:H813)+AVERAGE(H806:H809)/4)*($AA$19+AA805*$AA$18*AVERAGE(G802:G813))*$Y$20+$AA$17) - SIN($AA$17)</f>
        <v>-0.22562098680343129</v>
      </c>
      <c r="AB806" s="19">
        <f>+SIN((AVERAGE(H802:H813)+AVERAGE(H806:H809)*$AB$1)*($AA$19+AB805*$AA$18*AVERAGE(G802:G813))*$Y$20+$AA$17) - SIN($AA$17)+$AB$2</f>
        <v>-0.21575444797186805</v>
      </c>
      <c r="AC806">
        <f t="shared" si="282"/>
        <v>0.47039999999999443</v>
      </c>
      <c r="AD806">
        <f t="shared" si="281"/>
        <v>0.23800444497295709</v>
      </c>
      <c r="AE806">
        <v>1</v>
      </c>
    </row>
    <row r="807" spans="1:31" x14ac:dyDescent="0.25">
      <c r="A807">
        <v>65.416666666667311</v>
      </c>
      <c r="B807" s="2">
        <v>1945.4166666666072</v>
      </c>
      <c r="C807">
        <f>+D807+($D$2+E807+F807)*SOI!A806*IF(B807&gt;$C$18, IF(B807&lt;$C$19,-1,1),1)</f>
        <v>3.279732159925639</v>
      </c>
      <c r="D807">
        <f>+$D$3*((1-$D$5)*SOI!D806+$D$5*SOI!D805) +   $D$4*((1-$D$5)*SOI!E806+$D$5*SOI!E805)</f>
        <v>0</v>
      </c>
      <c r="E807">
        <f t="shared" si="263"/>
        <v>-5.5328589193091444</v>
      </c>
      <c r="F807">
        <f t="shared" si="270"/>
        <v>-2.60091483614312E-2</v>
      </c>
      <c r="G807">
        <f t="shared" si="271"/>
        <v>-5.5588680676705753</v>
      </c>
      <c r="H807" s="21">
        <f t="shared" si="272"/>
        <v>-0.16791110489871833</v>
      </c>
      <c r="I807" s="37">
        <f t="shared" si="264"/>
        <v>-6.0760842762306773</v>
      </c>
      <c r="J807" s="1">
        <f t="shared" si="273"/>
        <v>0.61031434504799909</v>
      </c>
      <c r="K807" s="1">
        <f t="shared" si="274"/>
        <v>-4.3422186197878472E-2</v>
      </c>
      <c r="L807" s="1">
        <f t="shared" si="265"/>
        <v>-1.7633326977356183E-2</v>
      </c>
      <c r="M807" s="1">
        <f t="shared" si="266"/>
        <v>0.70556847104192311</v>
      </c>
      <c r="N807" s="1">
        <f t="shared" si="267"/>
        <v>1.4252829802835579E-2</v>
      </c>
      <c r="O807" s="1">
        <f t="shared" si="268"/>
        <v>-5.3581501072518112</v>
      </c>
      <c r="P807" s="1">
        <f t="shared" si="269"/>
        <v>1.2352693352182184E-2</v>
      </c>
      <c r="Q807" s="1">
        <f t="shared" si="275"/>
        <v>5.0326984436941478E-3</v>
      </c>
      <c r="R807" s="1">
        <f t="shared" si="276"/>
        <v>9.1319026369094895E-3</v>
      </c>
      <c r="S807" s="1">
        <f t="shared" si="277"/>
        <v>-7.4112655650227288E-2</v>
      </c>
      <c r="T807" s="1">
        <f t="shared" si="278"/>
        <v>0.99271998335984912</v>
      </c>
      <c r="U807" s="1">
        <f t="shared" si="279"/>
        <v>0.82942654097149415</v>
      </c>
      <c r="V807" s="1">
        <f t="shared" si="280"/>
        <v>-4.9521572848555554E-3</v>
      </c>
      <c r="Y807" s="20">
        <f>+$Z$20*SIGN(SOI!A806)*(ABS(SOI!A806))^$Y$2</f>
        <v>-0.46086870273979941</v>
      </c>
      <c r="Z807" s="20">
        <f t="shared" si="283"/>
        <v>-0.44547446246556549</v>
      </c>
      <c r="AA807" s="19">
        <f>+SIN((AVERAGE(H803:H814)+AVERAGE(H807:H810)/4)*($AA$19+AA806*$AA$18*AVERAGE(G803:G814))*$Y$20+$AA$17) - SIN($AA$17)</f>
        <v>-0.86559834495075694</v>
      </c>
      <c r="AB807" s="19">
        <f>+SIN((AVERAGE(H803:H814)+AVERAGE(H807:H810)*$AB$1)*($AA$19+AB806*$AA$18*AVERAGE(G803:G814))*$Y$20+$AA$17) - SIN($AA$17)+$AB$2</f>
        <v>-0.88273286928344086</v>
      </c>
      <c r="AC807">
        <f t="shared" si="282"/>
        <v>0.47099999999999442</v>
      </c>
      <c r="AD807">
        <f t="shared" si="281"/>
        <v>0.42012388248519145</v>
      </c>
      <c r="AE807">
        <v>1</v>
      </c>
    </row>
    <row r="808" spans="1:31" x14ac:dyDescent="0.25">
      <c r="A808">
        <v>65.500000000000639</v>
      </c>
      <c r="B808" s="2">
        <v>1945.4999999999404</v>
      </c>
      <c r="C808">
        <f>+D808+($D$2+E808+F808)*SOI!A807*IF(B808&gt;$C$18, IF(B808&lt;$C$19,-1,1),1)</f>
        <v>-5.0647885296318362</v>
      </c>
      <c r="D808">
        <f>+$D$3*((1-$D$5)*SOI!D807+$D$5*SOI!D806) +   $D$4*((1-$D$5)*SOI!E807+$D$5*SOI!E806)</f>
        <v>0</v>
      </c>
      <c r="E808">
        <f t="shared" si="263"/>
        <v>8.4195051278569437</v>
      </c>
      <c r="F808">
        <f t="shared" si="270"/>
        <v>-0.11657311206704812</v>
      </c>
      <c r="G808">
        <f t="shared" si="271"/>
        <v>8.3029320157898958</v>
      </c>
      <c r="H808" s="21">
        <f t="shared" si="272"/>
        <v>0.17953438345705425</v>
      </c>
      <c r="I808" s="37">
        <f t="shared" si="264"/>
        <v>10.236040163485564</v>
      </c>
      <c r="J808" s="1">
        <f t="shared" si="273"/>
        <v>-5.5498060355731269</v>
      </c>
      <c r="K808" s="1">
        <f t="shared" si="274"/>
        <v>0.27774046830147497</v>
      </c>
      <c r="L808" s="1">
        <f t="shared" si="265"/>
        <v>-5.9695789976499262E-2</v>
      </c>
      <c r="M808" s="1">
        <f t="shared" si="266"/>
        <v>3.8085108783425645</v>
      </c>
      <c r="N808" s="1">
        <f t="shared" si="267"/>
        <v>0.11045621080557429</v>
      </c>
      <c r="O808" s="1">
        <f t="shared" si="268"/>
        <v>5.7269706531260764</v>
      </c>
      <c r="P808" s="1">
        <f t="shared" si="269"/>
        <v>2.1835825452772836E-2</v>
      </c>
      <c r="Q808" s="1">
        <f t="shared" si="275"/>
        <v>0.21052611916878672</v>
      </c>
      <c r="R808" s="1">
        <f t="shared" si="276"/>
        <v>-0.64353851056255107</v>
      </c>
      <c r="S808" s="1">
        <f t="shared" si="277"/>
        <v>0.9675860743982071</v>
      </c>
      <c r="T808" s="1">
        <f t="shared" si="278"/>
        <v>-3.5920823857029158</v>
      </c>
      <c r="U808" s="1">
        <f t="shared" si="279"/>
        <v>-2.469983625878021</v>
      </c>
      <c r="V808" s="1">
        <f t="shared" si="280"/>
        <v>-6.784087253519204E-2</v>
      </c>
      <c r="Y808" s="20">
        <f>+$Z$20*SIGN(SOI!A807)*(ABS(SOI!A807))^$Y$2</f>
        <v>-0.46861494042063478</v>
      </c>
      <c r="Z808" s="20">
        <f t="shared" si="283"/>
        <v>-0.49313090331430537</v>
      </c>
      <c r="AA808" s="19">
        <f>+SIN((AVERAGE(H804:H815)+AVERAGE(H808:H811)/4)*($AA$19+AA807*$AA$18*AVERAGE(G804:G815))*$Y$20+$AA$17) - SIN($AA$17)</f>
        <v>-1.0685954894964949</v>
      </c>
      <c r="AB808" s="19">
        <f>+SIN((AVERAGE(H804:H815)+AVERAGE(H808:H811)*$AB$1)*($AA$19+AB807*$AA$18*AVERAGE(G804:G815))*$Y$20+$AA$17) - SIN($AA$17)+$AB$2</f>
        <v>-1.0966137011687596</v>
      </c>
      <c r="AC808">
        <f t="shared" si="282"/>
        <v>0.47159999999999441</v>
      </c>
      <c r="AD808">
        <f t="shared" si="281"/>
        <v>0.57546458618218943</v>
      </c>
      <c r="AE808">
        <v>1</v>
      </c>
    </row>
    <row r="809" spans="1:31" x14ac:dyDescent="0.25">
      <c r="A809">
        <v>65.583333333333968</v>
      </c>
      <c r="B809" s="2">
        <v>1945.5833333332737</v>
      </c>
      <c r="C809">
        <f>+D809+($D$2+E809+F809)*SOI!A808*IF(B809&gt;$C$18, IF(B809&lt;$C$19,-1,1),1)</f>
        <v>-3.1899508557519458</v>
      </c>
      <c r="D809">
        <f>+$D$3*((1-$D$5)*SOI!D808+$D$5*SOI!D807) +   $D$4*((1-$D$5)*SOI!E808+$D$5*SOI!E807)</f>
        <v>0</v>
      </c>
      <c r="E809">
        <f t="shared" si="263"/>
        <v>3.7761851571250702</v>
      </c>
      <c r="F809">
        <f t="shared" si="270"/>
        <v>2.1375385436770533E-2</v>
      </c>
      <c r="G809">
        <f t="shared" si="271"/>
        <v>3.7975605425618406</v>
      </c>
      <c r="H809" s="21">
        <f t="shared" si="272"/>
        <v>5.1302318304215992E-2</v>
      </c>
      <c r="I809" s="37">
        <f t="shared" si="264"/>
        <v>2.6720973128633161</v>
      </c>
      <c r="J809" s="1">
        <f t="shared" si="273"/>
        <v>0.22296662227927649</v>
      </c>
      <c r="K809" s="1">
        <f t="shared" si="274"/>
        <v>1.1231741904712558E-7</v>
      </c>
      <c r="L809" s="1">
        <f t="shared" si="265"/>
        <v>1.5731637100181606E-3</v>
      </c>
      <c r="M809" s="1">
        <f t="shared" si="266"/>
        <v>-0.58613406336140361</v>
      </c>
      <c r="N809" s="1">
        <f t="shared" si="267"/>
        <v>-9.7145083329369247E-3</v>
      </c>
      <c r="O809" s="1">
        <f t="shared" si="268"/>
        <v>0.28112662799489824</v>
      </c>
      <c r="P809" s="1">
        <f t="shared" si="269"/>
        <v>-6.8260635046994827E-6</v>
      </c>
      <c r="Q809" s="1">
        <f t="shared" si="275"/>
        <v>2.8495640956663201E-3</v>
      </c>
      <c r="R809" s="1">
        <f t="shared" si="276"/>
        <v>-2.2738786047408759E-3</v>
      </c>
      <c r="S809" s="1">
        <f t="shared" si="277"/>
        <v>-2.2214706656693863E-2</v>
      </c>
      <c r="T809" s="1">
        <f t="shared" si="278"/>
        <v>4.6467951812907814E-3</v>
      </c>
      <c r="U809" s="1">
        <f t="shared" si="279"/>
        <v>2.0156497708338517E-4</v>
      </c>
      <c r="V809" s="1">
        <f t="shared" si="280"/>
        <v>-1.8651888889293807E-6</v>
      </c>
      <c r="Y809" s="20">
        <f>+$Z$20*SIGN(SOI!A808)*(ABS(SOI!A808))^$Y$2</f>
        <v>-0.54990906678248186</v>
      </c>
      <c r="Z809" s="20">
        <f t="shared" si="283"/>
        <v>-0.52061569893653514</v>
      </c>
      <c r="AA809" s="19">
        <f>+SIN((AVERAGE(H805:H816)+AVERAGE(H809:H812)/4)*($AA$19+AA808*$AA$18*AVERAGE(G805:G816))*$Y$20+$AA$17) - SIN($AA$17)</f>
        <v>-0.9389972343176578</v>
      </c>
      <c r="AB809" s="19">
        <f>+SIN((AVERAGE(H805:H816)+AVERAGE(H809:H812)*$AB$1)*($AA$19+AB808*$AA$18*AVERAGE(G805:G816))*$Y$20+$AA$17) - SIN($AA$17)+$AB$2</f>
        <v>-1.1625430490177031</v>
      </c>
      <c r="AC809">
        <f t="shared" si="282"/>
        <v>0.4721999999999944</v>
      </c>
      <c r="AD809">
        <f t="shared" si="281"/>
        <v>0.41838153538112266</v>
      </c>
      <c r="AE809">
        <v>1</v>
      </c>
    </row>
    <row r="810" spans="1:31" x14ac:dyDescent="0.25">
      <c r="A810">
        <v>65.666666666667297</v>
      </c>
      <c r="B810" s="2">
        <v>1945.6666666666069</v>
      </c>
      <c r="C810">
        <f>+D810+($D$2+E810+F810)*SOI!A809*IF(B810&gt;$C$18, IF(B810&lt;$C$19,-1,1),1)</f>
        <v>-14.941306840575617</v>
      </c>
      <c r="D810">
        <f>+$D$3*((1-$D$5)*SOI!D809+$D$5*SOI!D808) +   $D$4*((1-$D$5)*SOI!E809+$D$5*SOI!E808)</f>
        <v>0</v>
      </c>
      <c r="E810">
        <f t="shared" si="263"/>
        <v>19.286725465864343</v>
      </c>
      <c r="F810">
        <f t="shared" si="270"/>
        <v>-1.0656195627233438</v>
      </c>
      <c r="G810">
        <f t="shared" si="271"/>
        <v>18.221105903140998</v>
      </c>
      <c r="H810" s="21">
        <f t="shared" si="272"/>
        <v>0.43361865955921958</v>
      </c>
      <c r="I810" s="37">
        <f t="shared" si="264"/>
        <v>-3.5002947812857195</v>
      </c>
      <c r="J810" s="1">
        <f t="shared" si="273"/>
        <v>4.6417940894711185</v>
      </c>
      <c r="K810" s="1">
        <f t="shared" si="274"/>
        <v>3.1813462554193137</v>
      </c>
      <c r="L810" s="1">
        <f t="shared" si="265"/>
        <v>-0.11829245090688237</v>
      </c>
      <c r="M810" s="1">
        <f t="shared" si="266"/>
        <v>9.3151666197072878</v>
      </c>
      <c r="N810" s="1">
        <f t="shared" si="267"/>
        <v>-5.0810295778370507E-4</v>
      </c>
      <c r="O810" s="1">
        <f t="shared" si="268"/>
        <v>3.2080883438600445</v>
      </c>
      <c r="P810" s="1">
        <f t="shared" si="269"/>
        <v>0.22532361104532084</v>
      </c>
      <c r="Q810" s="1">
        <f t="shared" si="275"/>
        <v>-2.3686614622060896E-3</v>
      </c>
      <c r="R810" s="1">
        <f t="shared" si="276"/>
        <v>-2.4759632236581192E-3</v>
      </c>
      <c r="S810" s="1">
        <f t="shared" si="277"/>
        <v>1.5220321665582813E-3</v>
      </c>
      <c r="T810" s="1">
        <f t="shared" si="278"/>
        <v>-3.9873189502929391</v>
      </c>
      <c r="U810" s="1">
        <f t="shared" si="279"/>
        <v>8.7157306826612686</v>
      </c>
      <c r="V810" s="1">
        <f t="shared" si="280"/>
        <v>3.2202537592556655E-3</v>
      </c>
      <c r="Y810" s="20">
        <f>+$Z$20*SIGN(SOI!A809)*(ABS(SOI!A809))^$Y$2</f>
        <v>-0.5433230896064889</v>
      </c>
      <c r="Z810" s="20">
        <f t="shared" si="283"/>
        <v>-0.54988308385946283</v>
      </c>
      <c r="AA810" s="19">
        <f>+SIN((AVERAGE(H806:H817)+AVERAGE(H810:H813)/4)*($AA$19+AA809*$AA$18*AVERAGE(G806:G817))*$Y$20+$AA$17) - SIN($AA$17)</f>
        <v>0.38206792526400662</v>
      </c>
      <c r="AB810" s="19">
        <f>+SIN((AVERAGE(H806:H817)+AVERAGE(H810:H813)*$AB$1)*($AA$19+AB809*$AA$18*AVERAGE(G806:G817))*$Y$20+$AA$17) - SIN($AA$17)+$AB$2</f>
        <v>-1.0648410799425128</v>
      </c>
      <c r="AC810">
        <f t="shared" si="282"/>
        <v>0.47279999999999439</v>
      </c>
      <c r="AD810">
        <f t="shared" si="281"/>
        <v>0.93195100912346951</v>
      </c>
      <c r="AE810">
        <v>1</v>
      </c>
    </row>
    <row r="811" spans="1:31" x14ac:dyDescent="0.25">
      <c r="A811">
        <v>65.750000000000625</v>
      </c>
      <c r="B811" s="2">
        <v>1945.7499999999402</v>
      </c>
      <c r="C811">
        <f>+D811+($D$2+E811+F811)*SOI!A810*IF(B811&gt;$C$18, IF(B811&lt;$C$19,-1,1),1)</f>
        <v>-5.9574664798376844</v>
      </c>
      <c r="D811">
        <f>+$D$3*((1-$D$5)*SOI!D810+$D$5*SOI!D809) +   $D$4*((1-$D$5)*SOI!E810+$D$5*SOI!E809)</f>
        <v>0</v>
      </c>
      <c r="E811">
        <f t="shared" si="263"/>
        <v>6.9813909432723307</v>
      </c>
      <c r="F811">
        <f t="shared" si="270"/>
        <v>-5.4104338809906949E-2</v>
      </c>
      <c r="G811">
        <f t="shared" si="271"/>
        <v>6.9272866044624237</v>
      </c>
      <c r="H811" s="21">
        <f t="shared" si="272"/>
        <v>-3.4273110790465612E-2</v>
      </c>
      <c r="I811" s="37">
        <f t="shared" si="264"/>
        <v>-6.8167100995215408</v>
      </c>
      <c r="J811" s="1">
        <f t="shared" si="273"/>
        <v>-0.64373215590246657</v>
      </c>
      <c r="K811" s="1">
        <f t="shared" si="274"/>
        <v>0.17454797149250384</v>
      </c>
      <c r="L811" s="1">
        <f t="shared" si="265"/>
        <v>-2.9759114203703585E-2</v>
      </c>
      <c r="M811" s="1">
        <f t="shared" si="266"/>
        <v>-0.66334545173702486</v>
      </c>
      <c r="N811" s="1">
        <f t="shared" si="267"/>
        <v>-3.6154694585842674E-2</v>
      </c>
      <c r="O811" s="1">
        <f t="shared" si="268"/>
        <v>5.6908919994377687</v>
      </c>
      <c r="P811" s="1">
        <f t="shared" si="269"/>
        <v>2.7702156234382085E-2</v>
      </c>
      <c r="Q811" s="1">
        <f t="shared" si="275"/>
        <v>1.200231709982005E-2</v>
      </c>
      <c r="R811" s="1">
        <f t="shared" si="276"/>
        <v>2.443298319734195E-2</v>
      </c>
      <c r="S811" s="1">
        <f t="shared" si="277"/>
        <v>0.21091477758454891</v>
      </c>
      <c r="T811" s="1">
        <f t="shared" si="278"/>
        <v>-1.7794179662528002</v>
      </c>
      <c r="U811" s="1">
        <f t="shared" si="279"/>
        <v>2.0868002395831202</v>
      </c>
      <c r="V811" s="1">
        <f t="shared" si="280"/>
        <v>2.8171498050613246E-2</v>
      </c>
      <c r="Y811" s="20">
        <f>+$Z$20*SIGN(SOI!A810)*(ABS(SOI!A810))^$Y$2</f>
        <v>-0.55641709518941773</v>
      </c>
      <c r="Z811" s="20">
        <f t="shared" si="283"/>
        <v>-0.49619485608491809</v>
      </c>
      <c r="AA811" s="19">
        <f>+SIN((AVERAGE(H807:H818)+AVERAGE(H811:H814)/4)*($AA$19+AA810*$AA$18*AVERAGE(G807:G818))*$Y$20+$AA$17) - SIN($AA$17)</f>
        <v>0.17237678403968221</v>
      </c>
      <c r="AB811" s="19">
        <f>+SIN((AVERAGE(H807:H818)+AVERAGE(H811:H814)*$AB$1)*($AA$19+AB810*$AA$18*AVERAGE(G807:G818))*$Y$20+$AA$17) - SIN($AA$17)+$AB$2</f>
        <v>-0.96185800785702025</v>
      </c>
      <c r="AC811">
        <f t="shared" si="282"/>
        <v>0.47339999999999438</v>
      </c>
      <c r="AD811">
        <f t="shared" si="281"/>
        <v>0.66857164012460024</v>
      </c>
      <c r="AE811">
        <v>1</v>
      </c>
    </row>
    <row r="812" spans="1:31" x14ac:dyDescent="0.25">
      <c r="A812">
        <v>65.833333333333954</v>
      </c>
      <c r="B812" s="2">
        <v>1945.8333333332735</v>
      </c>
      <c r="C812">
        <f>+D812+($D$2+E812+F812)*SOI!A811*IF(B812&gt;$C$18, IF(B812&lt;$C$19,-1,1),1)</f>
        <v>-14.922454853732708</v>
      </c>
      <c r="D812">
        <f>+$D$3*((1-$D$5)*SOI!D811+$D$5*SOI!D810) +   $D$4*((1-$D$5)*SOI!E811+$D$5*SOI!E810)</f>
        <v>0</v>
      </c>
      <c r="E812">
        <f t="shared" si="263"/>
        <v>36.51316961270615</v>
      </c>
      <c r="F812">
        <f t="shared" si="270"/>
        <v>-0.98351519905684959</v>
      </c>
      <c r="G812">
        <f t="shared" si="271"/>
        <v>35.529654413649304</v>
      </c>
      <c r="H812" s="21">
        <f t="shared" si="272"/>
        <v>6.5699845729821513</v>
      </c>
      <c r="I812" s="37">
        <f t="shared" si="264"/>
        <v>-45.185189682443415</v>
      </c>
      <c r="J812" s="1">
        <f t="shared" si="273"/>
        <v>-180.24102190040296</v>
      </c>
      <c r="K812" s="1">
        <f t="shared" si="274"/>
        <v>302.70116978779441</v>
      </c>
      <c r="L812" s="1">
        <f t="shared" si="265"/>
        <v>-0.58850451534329873</v>
      </c>
      <c r="M812" s="1">
        <f t="shared" si="266"/>
        <v>-28.019921101574365</v>
      </c>
      <c r="N812" s="1">
        <f t="shared" si="267"/>
        <v>-0.8957466610822874</v>
      </c>
      <c r="O812" s="1">
        <f t="shared" si="268"/>
        <v>31.767601855754339</v>
      </c>
      <c r="P812" s="1">
        <f t="shared" si="269"/>
        <v>0.43519007367726281</v>
      </c>
      <c r="Q812" s="1">
        <f t="shared" si="275"/>
        <v>12.560668379009767</v>
      </c>
      <c r="R812" s="1">
        <f t="shared" si="276"/>
        <v>169.49052871313776</v>
      </c>
      <c r="S812" s="1">
        <f t="shared" si="277"/>
        <v>34.63767995367337</v>
      </c>
      <c r="T812" s="1">
        <f t="shared" si="278"/>
        <v>-196.43182781824939</v>
      </c>
      <c r="U812" s="1">
        <f t="shared" si="279"/>
        <v>217.30392440218071</v>
      </c>
      <c r="V812" s="1">
        <f t="shared" si="280"/>
        <v>10.964677162975642</v>
      </c>
      <c r="Y812" s="20">
        <f>+$Z$20*SIGN(SOI!A811)*(ABS(SOI!A811))^$Y$2</f>
        <v>-0.38884438345884748</v>
      </c>
      <c r="Z812" s="20">
        <f t="shared" si="283"/>
        <v>-0.46205652842561024</v>
      </c>
      <c r="AA812" s="19">
        <f>+SIN((AVERAGE(H808:H819)+AVERAGE(H812:H815)/4)*($AA$19+AA811*$AA$18*AVERAGE(G808:G819))*$Y$20+$AA$17) - SIN($AA$17)</f>
        <v>0.2956745703606331</v>
      </c>
      <c r="AB812" s="19">
        <f>+SIN((AVERAGE(H808:H819)+AVERAGE(H812:H815)*$AB$1)*($AA$19+AB811*$AA$18*AVERAGE(G808:G819))*$Y$20+$AA$17) - SIN($AA$17)+$AB$2</f>
        <v>-0.86015743774937814</v>
      </c>
      <c r="AC812">
        <f t="shared" si="282"/>
        <v>0.47399999999999437</v>
      </c>
      <c r="AD812">
        <f t="shared" si="281"/>
        <v>0.75773109878624334</v>
      </c>
      <c r="AE812">
        <v>1</v>
      </c>
    </row>
    <row r="813" spans="1:31" x14ac:dyDescent="0.25">
      <c r="A813">
        <v>65.916666666667282</v>
      </c>
      <c r="B813" s="2">
        <v>1945.9166666666067</v>
      </c>
      <c r="C813">
        <f>+D813+($D$2+E813+F813)*SOI!A812*IF(B813&gt;$C$18, IF(B813&lt;$C$19,-1,1),1)</f>
        <v>249.85544340001667</v>
      </c>
      <c r="D813">
        <f>+$D$3*((1-$D$5)*SOI!D812+$D$5*SOI!D811) +   $D$4*((1-$D$5)*SOI!E812+$D$5*SOI!E811)</f>
        <v>0</v>
      </c>
      <c r="E813">
        <f t="shared" si="263"/>
        <v>-462.47332540659011</v>
      </c>
      <c r="F813">
        <f t="shared" si="270"/>
        <v>-0.22194014899629111</v>
      </c>
      <c r="G813">
        <f t="shared" si="271"/>
        <v>-462.69526555558639</v>
      </c>
      <c r="H813" s="21">
        <f t="shared" si="272"/>
        <v>21.542301763866341</v>
      </c>
      <c r="I813" s="37">
        <f t="shared" si="264"/>
        <v>400.39494689503107</v>
      </c>
      <c r="J813" s="1">
        <f t="shared" si="273"/>
        <v>590.13234423769711</v>
      </c>
      <c r="K813" s="1">
        <f t="shared" si="274"/>
        <v>-4.5591366102547362</v>
      </c>
      <c r="L813" s="1">
        <f t="shared" si="265"/>
        <v>-5.3595369836208974E-2</v>
      </c>
      <c r="M813" s="1">
        <f t="shared" si="266"/>
        <v>-10.353095192178793</v>
      </c>
      <c r="N813" s="1">
        <f t="shared" si="267"/>
        <v>0.24742738649496815</v>
      </c>
      <c r="O813" s="1">
        <f t="shared" si="268"/>
        <v>-125.82534865048837</v>
      </c>
      <c r="P813" s="1">
        <f t="shared" si="269"/>
        <v>1.8171312745469771E-2</v>
      </c>
      <c r="Q813" s="1">
        <f t="shared" si="275"/>
        <v>-1.2819722330574432</v>
      </c>
      <c r="R813" s="1">
        <f t="shared" si="276"/>
        <v>153.2864553504879</v>
      </c>
      <c r="S813" s="1">
        <f t="shared" si="277"/>
        <v>84.782036266746104</v>
      </c>
      <c r="T813" s="1">
        <f t="shared" si="278"/>
        <v>70.855414340050729</v>
      </c>
      <c r="U813" s="1">
        <f t="shared" si="279"/>
        <v>-80.402095881730901</v>
      </c>
      <c r="V813" s="1">
        <f t="shared" si="280"/>
        <v>-0.12646365838988521</v>
      </c>
      <c r="Y813" s="20">
        <f>+$Z$20*SIGN(SOI!A812)*(ABS(SOI!A812))^$Y$2</f>
        <v>-0.4409081066285655</v>
      </c>
      <c r="Z813" s="20">
        <f t="shared" si="283"/>
        <v>-0.40924913610565966</v>
      </c>
      <c r="AA813" s="19">
        <f>+SIN((AVERAGE(H809:H820)+AVERAGE(H813:H816)/4)*($AA$19+AA812*$AA$18*AVERAGE(G809:G820))*$Y$20+$AA$17) - SIN($AA$17)</f>
        <v>0.53457742824473908</v>
      </c>
      <c r="AB813" s="19">
        <f>+SIN((AVERAGE(H809:H820)+AVERAGE(H813:H816)*$AB$1)*($AA$19+AB812*$AA$18*AVERAGE(G809:G820))*$Y$20+$AA$17) - SIN($AA$17)+$AB$2</f>
        <v>-0.86606874044393312</v>
      </c>
      <c r="AC813">
        <f t="shared" si="282"/>
        <v>0.47459999999999436</v>
      </c>
      <c r="AD813">
        <f t="shared" si="281"/>
        <v>0.94382656435039869</v>
      </c>
      <c r="AE813">
        <v>1</v>
      </c>
    </row>
    <row r="814" spans="1:31" x14ac:dyDescent="0.25">
      <c r="A814">
        <v>66.000000000000611</v>
      </c>
      <c r="B814" s="2">
        <v>1945.99999999994</v>
      </c>
      <c r="C814">
        <f>+D814+($D$2+E814+F814)*SOI!A813*IF(B814&gt;$C$18, IF(B814&lt;$C$19,-1,1),1)</f>
        <v>-0.4165178862301317</v>
      </c>
      <c r="D814">
        <f>+$D$3*((1-$D$5)*SOI!D813+$D$5*SOI!D812) +   $D$4*((1-$D$5)*SOI!E813+$D$5*SOI!E812)</f>
        <v>0</v>
      </c>
      <c r="E814">
        <f t="shared" si="263"/>
        <v>-3.5032228187157841</v>
      </c>
      <c r="F814">
        <f t="shared" si="270"/>
        <v>4.4498543783297198</v>
      </c>
      <c r="G814">
        <f t="shared" si="271"/>
        <v>0.94663155961393564</v>
      </c>
      <c r="H814" s="21">
        <f t="shared" si="272"/>
        <v>3.2375405625486384</v>
      </c>
      <c r="I814" s="37">
        <f t="shared" si="264"/>
        <v>2.1487454700217866E-2</v>
      </c>
      <c r="J814" s="1">
        <f t="shared" si="273"/>
        <v>-0.31748621578284936</v>
      </c>
      <c r="K814" s="1">
        <f t="shared" si="274"/>
        <v>1.6911024364487E-2</v>
      </c>
      <c r="L814" s="1">
        <f t="shared" si="265"/>
        <v>0.19084654451577629</v>
      </c>
      <c r="M814" s="1">
        <f t="shared" si="266"/>
        <v>103.7885099637153</v>
      </c>
      <c r="N814" s="1">
        <f t="shared" si="267"/>
        <v>1.0661493695647577</v>
      </c>
      <c r="O814" s="1">
        <f t="shared" si="268"/>
        <v>3.5459662218429645E-2</v>
      </c>
      <c r="P814" s="1">
        <f t="shared" si="269"/>
        <v>-6.7166100045613325E-2</v>
      </c>
      <c r="Q814" s="1">
        <f t="shared" si="275"/>
        <v>55.376815190781457</v>
      </c>
      <c r="R814" s="1">
        <f t="shared" si="276"/>
        <v>-0.35534443978727193</v>
      </c>
      <c r="S814" s="1">
        <f t="shared" si="277"/>
        <v>1.9605165639833822E-2</v>
      </c>
      <c r="T814" s="1">
        <f t="shared" si="278"/>
        <v>7.1104407630072392E-2</v>
      </c>
      <c r="U814" s="1">
        <f t="shared" si="279"/>
        <v>1.594878432086352E-2</v>
      </c>
      <c r="V814" s="1">
        <f t="shared" si="280"/>
        <v>2.0141873155964829</v>
      </c>
      <c r="Y814" s="20">
        <f>+$Z$20*SIGN(SOI!A813)*(ABS(SOI!A813))^$Y$2</f>
        <v>-0.39799491822956612</v>
      </c>
      <c r="Z814" s="20">
        <f t="shared" si="283"/>
        <v>-0.37761390710361081</v>
      </c>
      <c r="AA814" s="19">
        <f>+SIN((AVERAGE(H810:H821)+AVERAGE(H814:H817)/4)*($AA$19+AA813*$AA$18*AVERAGE(G810:G821))*$Y$20+$AA$17) - SIN($AA$17)</f>
        <v>0.41436873419115067</v>
      </c>
      <c r="AB814" s="19">
        <f>+SIN((AVERAGE(H810:H821)+AVERAGE(H814:H817)*$AB$1)*($AA$19+AB813*$AA$18*AVERAGE(G810:G821))*$Y$20+$AA$17) - SIN($AA$17)+$AB$2</f>
        <v>-0.97674122583568446</v>
      </c>
      <c r="AC814">
        <f t="shared" si="282"/>
        <v>0.47519999999999435</v>
      </c>
      <c r="AD814">
        <f t="shared" si="281"/>
        <v>0.79198264129476148</v>
      </c>
      <c r="AE814">
        <v>1</v>
      </c>
    </row>
    <row r="815" spans="1:31" x14ac:dyDescent="0.25">
      <c r="A815">
        <v>66.08333333333394</v>
      </c>
      <c r="B815" s="2">
        <v>1946.0833333332732</v>
      </c>
      <c r="C815">
        <f>+D815+($D$2+E815+F815)*SOI!A814*IF(B815&gt;$C$18, IF(B815&lt;$C$19,-1,1),1)</f>
        <v>-6.7741538389773091</v>
      </c>
      <c r="D815">
        <f>+$D$3*((1-$D$5)*SOI!D814+$D$5*SOI!D813) +   $D$4*((1-$D$5)*SOI!E814+$D$5*SOI!E813)</f>
        <v>0</v>
      </c>
      <c r="E815">
        <f t="shared" si="263"/>
        <v>27.992604635495681</v>
      </c>
      <c r="F815">
        <f t="shared" si="270"/>
        <v>0.2330363602431072</v>
      </c>
      <c r="G815">
        <f t="shared" si="271"/>
        <v>28.225640995738789</v>
      </c>
      <c r="H815" s="21">
        <f t="shared" si="272"/>
        <v>1.562170923057822</v>
      </c>
      <c r="I815" s="37">
        <f t="shared" si="264"/>
        <v>23.589614951085569</v>
      </c>
      <c r="J815" s="1">
        <f t="shared" si="273"/>
        <v>-3.2659521053688252</v>
      </c>
      <c r="K815" s="1">
        <f t="shared" si="274"/>
        <v>4.6593144794136041</v>
      </c>
      <c r="L815" s="1">
        <f t="shared" si="265"/>
        <v>0.11567998715327747</v>
      </c>
      <c r="M815" s="1">
        <f t="shared" si="266"/>
        <v>0.97251954080660963</v>
      </c>
      <c r="N815" s="1">
        <f t="shared" si="267"/>
        <v>-7.4842302718938949E-2</v>
      </c>
      <c r="O815" s="1">
        <f t="shared" si="268"/>
        <v>16.456253897279424</v>
      </c>
      <c r="P815" s="1">
        <f t="shared" si="269"/>
        <v>-6.5785764354789625E-2</v>
      </c>
      <c r="Q815" s="1">
        <f t="shared" si="275"/>
        <v>-3.6425550269565871E-2</v>
      </c>
      <c r="R815" s="1">
        <f t="shared" si="276"/>
        <v>0.25660407461930362</v>
      </c>
      <c r="S815" s="1">
        <f t="shared" si="277"/>
        <v>-1.5108991630581747</v>
      </c>
      <c r="T815" s="1">
        <f t="shared" si="278"/>
        <v>20.001696744012801</v>
      </c>
      <c r="U815" s="1">
        <f t="shared" si="279"/>
        <v>17.149254915668596</v>
      </c>
      <c r="V815" s="1">
        <f t="shared" si="280"/>
        <v>-0.13848755137778729</v>
      </c>
      <c r="Y815" s="20">
        <f>+$Z$20*SIGN(SOI!A814)*(ABS(SOI!A814))^$Y$2</f>
        <v>-0.29393869645270071</v>
      </c>
      <c r="Z815" s="20">
        <f t="shared" si="283"/>
        <v>-0.3506445169856745</v>
      </c>
      <c r="AA815" s="19">
        <f>+SIN((AVERAGE(H811:H822)+AVERAGE(H815:H818)/4)*($AA$19+AA814*$AA$18*AVERAGE(G811:G822))*$Y$20+$AA$17) - SIN($AA$17)</f>
        <v>0.1051934238605729</v>
      </c>
      <c r="AB815" s="19">
        <f>+SIN((AVERAGE(H811:H822)+AVERAGE(H815:H818)*$AB$1)*($AA$19+AB814*$AA$18*AVERAGE(G811:G822))*$Y$20+$AA$17) - SIN($AA$17)+$AB$2</f>
        <v>-1.1511066092131221</v>
      </c>
      <c r="AC815">
        <f t="shared" si="282"/>
        <v>0.47579999999999434</v>
      </c>
      <c r="AD815">
        <f t="shared" si="281"/>
        <v>0.4558379408462474</v>
      </c>
      <c r="AE815">
        <v>1</v>
      </c>
    </row>
    <row r="816" spans="1:31" x14ac:dyDescent="0.25">
      <c r="A816">
        <v>66.166666666667268</v>
      </c>
      <c r="B816" s="2">
        <v>1946.1666666666065</v>
      </c>
      <c r="C816">
        <f>+D816+($D$2+E816+F816)*SOI!A815*IF(B816&gt;$C$18, IF(B816&lt;$C$19,-1,1),1)</f>
        <v>-1.3124283166020547</v>
      </c>
      <c r="D816">
        <f>+$D$3*((1-$D$5)*SOI!D815+$D$5*SOI!D814) +   $D$4*((1-$D$5)*SOI!E815+$D$5*SOI!E814)</f>
        <v>0</v>
      </c>
      <c r="E816">
        <f t="shared" si="263"/>
        <v>4.830271260145949</v>
      </c>
      <c r="F816">
        <f t="shared" si="270"/>
        <v>-1.1846370473624632</v>
      </c>
      <c r="G816">
        <f t="shared" si="271"/>
        <v>3.6456342127834858</v>
      </c>
      <c r="H816" s="21">
        <f t="shared" si="272"/>
        <v>-0.11151002715314683</v>
      </c>
      <c r="I816" s="37">
        <f t="shared" si="264"/>
        <v>5.278272560680727</v>
      </c>
      <c r="J816" s="1">
        <f t="shared" si="273"/>
        <v>-15.009974358912078</v>
      </c>
      <c r="K816" s="1">
        <f t="shared" si="274"/>
        <v>62.748255201569322</v>
      </c>
      <c r="L816" s="1">
        <f t="shared" si="265"/>
        <v>-0.77928699489228959</v>
      </c>
      <c r="M816" s="1">
        <f t="shared" si="266"/>
        <v>19.975493362019204</v>
      </c>
      <c r="N816" s="1">
        <f t="shared" si="267"/>
        <v>0.95935824996811414</v>
      </c>
      <c r="O816" s="1">
        <f t="shared" si="268"/>
        <v>3.4667003567818644</v>
      </c>
      <c r="P816" s="1">
        <f t="shared" si="269"/>
        <v>0.62429094024687493</v>
      </c>
      <c r="Q816" s="1">
        <f t="shared" si="275"/>
        <v>9.5904497188642051</v>
      </c>
      <c r="R816" s="1">
        <f t="shared" si="276"/>
        <v>-15.117060820912243</v>
      </c>
      <c r="S816" s="1">
        <f t="shared" si="277"/>
        <v>4.3335131086935412</v>
      </c>
      <c r="T816" s="1">
        <f t="shared" si="278"/>
        <v>-28.385160953084309</v>
      </c>
      <c r="U816" s="1">
        <f t="shared" si="279"/>
        <v>-36.414246185636614</v>
      </c>
      <c r="V816" s="1">
        <f t="shared" si="280"/>
        <v>-16.846105543043674</v>
      </c>
      <c r="Y816" s="20">
        <f>+$Z$20*SIGN(SOI!A815)*(ABS(SOI!A815))^$Y$2</f>
        <v>-0.35999993627475674</v>
      </c>
      <c r="Z816" s="20">
        <f t="shared" si="283"/>
        <v>-0.3565435912268245</v>
      </c>
      <c r="AA816" s="19">
        <f>+SIN((AVERAGE(H812:H823)+AVERAGE(H816:H819)/4)*($AA$19+AA815*$AA$18*AVERAGE(G812:G823))*$Y$20+$AA$17) - SIN($AA$17)</f>
        <v>-0.29637894849824042</v>
      </c>
      <c r="AB816" s="19">
        <f>+SIN((AVERAGE(H812:H823)+AVERAGE(H816:H819)*$AB$1)*($AA$19+AB815*$AA$18*AVERAGE(G812:G823))*$Y$20+$AA$17) - SIN($AA$17)+$AB$2</f>
        <v>-1.2350548370236596</v>
      </c>
      <c r="AC816">
        <f t="shared" si="282"/>
        <v>0.47639999999999433</v>
      </c>
      <c r="AD816">
        <f t="shared" si="281"/>
        <v>6.0164642728584072E-2</v>
      </c>
      <c r="AE816">
        <v>1</v>
      </c>
    </row>
    <row r="817" spans="1:31" x14ac:dyDescent="0.25">
      <c r="A817">
        <v>66.250000000000597</v>
      </c>
      <c r="B817" s="2">
        <v>1946.2499999999397</v>
      </c>
      <c r="C817">
        <f>+D817+($D$2+E817+F817)*SOI!A816*IF(B817&gt;$C$18, IF(B817&lt;$C$19,-1,1),1)</f>
        <v>-7.8275103208688819</v>
      </c>
      <c r="D817">
        <f>+$D$3*((1-$D$5)*SOI!D816+$D$5*SOI!D815) +   $D$4*((1-$D$5)*SOI!E816+$D$5*SOI!E815)</f>
        <v>0</v>
      </c>
      <c r="E817">
        <f t="shared" si="263"/>
        <v>16.259671277994414</v>
      </c>
      <c r="F817">
        <f t="shared" si="270"/>
        <v>4.7641890482424065E-2</v>
      </c>
      <c r="G817">
        <f t="shared" si="271"/>
        <v>16.307313168476838</v>
      </c>
      <c r="H817" s="21">
        <f t="shared" si="272"/>
        <v>0.62082063939989873</v>
      </c>
      <c r="I817" s="37">
        <f t="shared" si="264"/>
        <v>16.32516197220221</v>
      </c>
      <c r="J817" s="1">
        <f t="shared" si="273"/>
        <v>3.6440627008191795</v>
      </c>
      <c r="K817" s="1">
        <f t="shared" si="274"/>
        <v>7.2709390150011002E-2</v>
      </c>
      <c r="L817" s="1">
        <f t="shared" si="265"/>
        <v>1.3142438108880158E-2</v>
      </c>
      <c r="M817" s="1">
        <f t="shared" si="266"/>
        <v>-1.5679698910308804</v>
      </c>
      <c r="N817" s="1">
        <f t="shared" si="267"/>
        <v>-2.3543562180478428E-2</v>
      </c>
      <c r="O817" s="1">
        <f t="shared" si="268"/>
        <v>8.7273278736110314</v>
      </c>
      <c r="P817" s="1">
        <f t="shared" si="269"/>
        <v>-1.7038540128717354E-2</v>
      </c>
      <c r="Q817" s="1">
        <f t="shared" si="275"/>
        <v>1.8474408207782327E-2</v>
      </c>
      <c r="R817" s="1">
        <f t="shared" si="276"/>
        <v>-9.0066774381394238E-2</v>
      </c>
      <c r="S817" s="1">
        <f t="shared" si="277"/>
        <v>-0.32892520890928639</v>
      </c>
      <c r="T817" s="1">
        <f t="shared" si="278"/>
        <v>1.2051326702525742</v>
      </c>
      <c r="U817" s="1">
        <f t="shared" si="279"/>
        <v>3.0738477955942121</v>
      </c>
      <c r="V817" s="1">
        <f t="shared" si="280"/>
        <v>-1.1283302320185757E-2</v>
      </c>
      <c r="Y817" s="20">
        <f>+$Z$20*SIGN(SOI!A816)*(ABS(SOI!A816))^$Y$2</f>
        <v>-0.4156921409530161</v>
      </c>
      <c r="Z817" s="20">
        <f t="shared" si="283"/>
        <v>-0.38346396533361632</v>
      </c>
      <c r="AA817" s="19">
        <f>+SIN((AVERAGE(H813:H824)+AVERAGE(H817:H820)/4)*($AA$19+AA816*$AA$18*AVERAGE(G813:G824))*$Y$20+$AA$17) - SIN($AA$17)</f>
        <v>-1.1960945258090752</v>
      </c>
      <c r="AB817" s="19">
        <f>+SIN((AVERAGE(H813:H824)+AVERAGE(H817:H820)*$AB$1)*($AA$19+AB816*$AA$18*AVERAGE(G813:G824))*$Y$20+$AA$17) - SIN($AA$17)+$AB$2</f>
        <v>-1.202265948206078</v>
      </c>
      <c r="AC817">
        <f t="shared" si="282"/>
        <v>0.47699999999999432</v>
      </c>
      <c r="AD817">
        <f t="shared" si="281"/>
        <v>0.8126305604754589</v>
      </c>
      <c r="AE817">
        <v>1</v>
      </c>
    </row>
    <row r="818" spans="1:31" x14ac:dyDescent="0.25">
      <c r="A818">
        <v>66.333333333333925</v>
      </c>
      <c r="B818" s="2">
        <v>1946.333333333273</v>
      </c>
      <c r="C818">
        <f>+D818+($D$2+E818+F818)*SOI!A817*IF(B818&gt;$C$18, IF(B818&lt;$C$19,-1,1),1)</f>
        <v>1.2435690666118637</v>
      </c>
      <c r="D818">
        <f>+$D$3*((1-$D$5)*SOI!D817+$D$5*SOI!D816) +   $D$4*((1-$D$5)*SOI!E817+$D$5*SOI!E816)</f>
        <v>0</v>
      </c>
      <c r="E818">
        <f t="shared" si="263"/>
        <v>-2.0891291752020411</v>
      </c>
      <c r="F818">
        <f t="shared" si="270"/>
        <v>-1.0995094571360711</v>
      </c>
      <c r="G818">
        <f t="shared" si="271"/>
        <v>-3.1886386323381122</v>
      </c>
      <c r="H818" s="21">
        <f t="shared" si="272"/>
        <v>0.95279030825952127</v>
      </c>
      <c r="I818" s="37">
        <f t="shared" si="264"/>
        <v>-0.59141228221671616</v>
      </c>
      <c r="J818" s="1">
        <f t="shared" si="273"/>
        <v>2.9527480553352277</v>
      </c>
      <c r="K818" s="1">
        <f t="shared" si="274"/>
        <v>-6.2673645942487382E-4</v>
      </c>
      <c r="L818" s="1">
        <f t="shared" si="265"/>
        <v>-6.1326329660070086E-3</v>
      </c>
      <c r="M818" s="1">
        <f t="shared" si="266"/>
        <v>35.0707803547933</v>
      </c>
      <c r="N818" s="1">
        <f t="shared" si="267"/>
        <v>0.50579756789653108</v>
      </c>
      <c r="O818" s="1">
        <f t="shared" si="268"/>
        <v>-4.1589377947383856E-2</v>
      </c>
      <c r="P818" s="1">
        <f t="shared" si="269"/>
        <v>6.6047240009803401E-2</v>
      </c>
      <c r="Q818" s="1">
        <f t="shared" si="275"/>
        <v>8.8773391051503587</v>
      </c>
      <c r="R818" s="1">
        <f t="shared" si="276"/>
        <v>1.5678688231617093</v>
      </c>
      <c r="S818" s="1">
        <f t="shared" si="277"/>
        <v>-0.25599681593093149</v>
      </c>
      <c r="T818" s="1">
        <f t="shared" si="278"/>
        <v>2.6798286466778653E-3</v>
      </c>
      <c r="U818" s="1">
        <f t="shared" si="279"/>
        <v>0.43165571220136517</v>
      </c>
      <c r="V818" s="1">
        <f t="shared" si="280"/>
        <v>-0.93964342869843875</v>
      </c>
      <c r="Y818" s="20">
        <f>+$Z$20*SIGN(SOI!A817)*(ABS(SOI!A817))^$Y$2</f>
        <v>-0.37469981877307607</v>
      </c>
      <c r="Z818" s="20">
        <f t="shared" si="283"/>
        <v>-0.18600434511228994</v>
      </c>
      <c r="AA818" s="19">
        <f>+SIN((AVERAGE(H814:H825)+AVERAGE(H818:H821)/4)*($AA$19+AA817*$AA$18*AVERAGE(G814:G825))*$Y$20+$AA$17) - SIN($AA$17)</f>
        <v>-1.2520296353322287</v>
      </c>
      <c r="AB818" s="19">
        <f>+SIN((AVERAGE(H814:H825)+AVERAGE(H818:H821)*$AB$1)*($AA$19+AB817*$AA$18*AVERAGE(G814:G825))*$Y$20+$AA$17) - SIN($AA$17)+$AB$2</f>
        <v>-1.2239779922829197</v>
      </c>
      <c r="AC818">
        <f t="shared" si="282"/>
        <v>0.47759999999999431</v>
      </c>
      <c r="AD818">
        <f t="shared" si="281"/>
        <v>1.0660252902199387</v>
      </c>
      <c r="AE818">
        <v>1</v>
      </c>
    </row>
    <row r="819" spans="1:31" x14ac:dyDescent="0.25">
      <c r="A819">
        <v>66.416666666667254</v>
      </c>
      <c r="B819" s="2">
        <v>1946.4166666666063</v>
      </c>
      <c r="C819">
        <f>+D819+($D$2+E819+F819)*SOI!A818*IF(B819&gt;$C$18, IF(B819&lt;$C$19,-1,1),1)</f>
        <v>0.82312695084138598</v>
      </c>
      <c r="D819">
        <f>+$D$3*((1-$D$5)*SOI!D818+$D$5*SOI!D817) +   $D$4*((1-$D$5)*SOI!E818+$D$5*SOI!E817)</f>
        <v>0</v>
      </c>
      <c r="E819">
        <f t="shared" si="263"/>
        <v>5.513522153979256</v>
      </c>
      <c r="F819">
        <f t="shared" si="270"/>
        <v>-2.6009148370016333E-2</v>
      </c>
      <c r="G819">
        <f t="shared" si="271"/>
        <v>5.48751300560924</v>
      </c>
      <c r="H819" s="21">
        <f t="shared" si="272"/>
        <v>-2.684099221774967E-2</v>
      </c>
      <c r="I819" s="37">
        <f t="shared" si="264"/>
        <v>-3.7150529839297768</v>
      </c>
      <c r="J819" s="1">
        <f t="shared" si="273"/>
        <v>0.25928074338597673</v>
      </c>
      <c r="K819" s="1">
        <f t="shared" si="274"/>
        <v>7.9664258484526734E-4</v>
      </c>
      <c r="L819" s="1">
        <f t="shared" si="265"/>
        <v>-9.1076224811578559E-3</v>
      </c>
      <c r="M819" s="1">
        <f t="shared" si="266"/>
        <v>0.49024664240430432</v>
      </c>
      <c r="N819" s="1">
        <f t="shared" si="267"/>
        <v>-4.7189142463636554E-3</v>
      </c>
      <c r="O819" s="1">
        <f t="shared" si="268"/>
        <v>1.732483971669742</v>
      </c>
      <c r="P819" s="1">
        <f t="shared" si="269"/>
        <v>1.3570266739543577E-3</v>
      </c>
      <c r="Q819" s="1">
        <f t="shared" si="275"/>
        <v>-1.1577568437688712E-3</v>
      </c>
      <c r="R819" s="1">
        <f t="shared" si="276"/>
        <v>-1.2844551485917911E-3</v>
      </c>
      <c r="S819" s="1">
        <f t="shared" si="277"/>
        <v>1.5002878240507996E-2</v>
      </c>
      <c r="T819" s="1">
        <f t="shared" si="278"/>
        <v>-0.16578753457400003</v>
      </c>
      <c r="U819" s="1">
        <f t="shared" si="279"/>
        <v>5.571163129327434E-2</v>
      </c>
      <c r="V819" s="1">
        <f t="shared" si="280"/>
        <v>1.801200835703664E-4</v>
      </c>
      <c r="Y819" s="20">
        <f>+$Z$20*SIGN(SOI!A818)*(ABS(SOI!A818))^$Y$2</f>
        <v>0.23237892438922236</v>
      </c>
      <c r="Z819" s="20">
        <f t="shared" si="283"/>
        <v>-1.2799303022976341E-2</v>
      </c>
      <c r="AA819" s="19">
        <f>+SIN((AVERAGE(H815:H826)+AVERAGE(H819:H822)/4)*($AA$19+AA818*$AA$18*AVERAGE(G815:G826))*$Y$20+$AA$17) - SIN($AA$17)</f>
        <v>-0.62502950124959877</v>
      </c>
      <c r="AB819" s="19">
        <f>+SIN((AVERAGE(H815:H826)+AVERAGE(H819:H822)*$AB$1)*($AA$19+AB818*$AA$18*AVERAGE(G815:G826))*$Y$20+$AA$17) - SIN($AA$17)+$AB$2</f>
        <v>-0.67576368330317815</v>
      </c>
      <c r="AC819">
        <f t="shared" si="282"/>
        <v>0.4781999999999943</v>
      </c>
      <c r="AD819">
        <f t="shared" si="281"/>
        <v>0.61223019822662239</v>
      </c>
      <c r="AE819">
        <v>1</v>
      </c>
    </row>
    <row r="820" spans="1:31" x14ac:dyDescent="0.25">
      <c r="A820">
        <v>66.500000000000583</v>
      </c>
      <c r="B820" s="2">
        <v>1946.4999999999395</v>
      </c>
      <c r="C820">
        <f>+D820+($D$2+E820+F820)*SOI!A819*IF(B820&gt;$C$18, IF(B820&lt;$C$19,-1,1),1)</f>
        <v>-0.37756223142721873</v>
      </c>
      <c r="D820">
        <f>+$D$3*((1-$D$5)*SOI!D819+$D$5*SOI!D818) +   $D$4*((1-$D$5)*SOI!E819+$D$5*SOI!E818)</f>
        <v>0</v>
      </c>
      <c r="E820">
        <f t="shared" si="263"/>
        <v>-12.468834602174187</v>
      </c>
      <c r="F820">
        <f t="shared" si="270"/>
        <v>-0.11657311206643772</v>
      </c>
      <c r="G820">
        <f t="shared" si="271"/>
        <v>-12.585407714240624</v>
      </c>
      <c r="H820" s="21">
        <f t="shared" si="272"/>
        <v>8.5595334758854058E-2</v>
      </c>
      <c r="I820" s="37">
        <f t="shared" si="264"/>
        <v>15.233386862353093</v>
      </c>
      <c r="J820" s="1">
        <f t="shared" si="273"/>
        <v>0.18313916980509309</v>
      </c>
      <c r="K820" s="1">
        <f t="shared" si="274"/>
        <v>-1.4627914872092738</v>
      </c>
      <c r="L820" s="1">
        <f t="shared" si="265"/>
        <v>-8.1552502531253943E-2</v>
      </c>
      <c r="M820" s="1">
        <f t="shared" si="266"/>
        <v>-8.4448929073391479E-2</v>
      </c>
      <c r="N820" s="1">
        <f t="shared" si="267"/>
        <v>-6.8942765481761828E-2</v>
      </c>
      <c r="O820" s="1">
        <f t="shared" si="268"/>
        <v>-11.610375304677058</v>
      </c>
      <c r="P820" s="1">
        <f t="shared" si="269"/>
        <v>4.1523885554434058E-2</v>
      </c>
      <c r="Q820" s="1">
        <f t="shared" si="275"/>
        <v>2.9136909853800697E-3</v>
      </c>
      <c r="R820" s="1">
        <f t="shared" si="276"/>
        <v>-1.3254902475961242E-2</v>
      </c>
      <c r="S820" s="1">
        <f t="shared" si="277"/>
        <v>-0.89877846684982454</v>
      </c>
      <c r="T820" s="1">
        <f t="shared" si="278"/>
        <v>9.948581871712955</v>
      </c>
      <c r="U820" s="1">
        <f t="shared" si="279"/>
        <v>-6.9901570891759821</v>
      </c>
      <c r="V820" s="1">
        <f t="shared" si="280"/>
        <v>8.0522705006252804E-2</v>
      </c>
      <c r="Y820" s="20">
        <f>+$Z$20*SIGN(SOI!A819)*(ABS(SOI!A819))^$Y$2</f>
        <v>0.10392298531492468</v>
      </c>
      <c r="Z820" s="20">
        <f t="shared" si="283"/>
        <v>-3.2121398109950849E-2</v>
      </c>
      <c r="AA820" s="19">
        <f>+SIN((AVERAGE(H816:H827)+AVERAGE(H820:H823)/4)*($AA$19+AA819*$AA$18*AVERAGE(G816:G827))*$Y$20+$AA$17) - SIN($AA$17)</f>
        <v>-0.38161808335996911</v>
      </c>
      <c r="AB820" s="19">
        <f>+SIN((AVERAGE(H816:H827)+AVERAGE(H820:H823)*$AB$1)*($AA$19+AB819*$AA$18*AVERAGE(G816:G827))*$Y$20+$AA$17) - SIN($AA$17)+$AB$2</f>
        <v>-0.44320556539766687</v>
      </c>
      <c r="AC820">
        <f t="shared" si="282"/>
        <v>0.47879999999999429</v>
      </c>
      <c r="AD820">
        <f t="shared" si="281"/>
        <v>0.34949668525001826</v>
      </c>
      <c r="AE820">
        <v>1</v>
      </c>
    </row>
    <row r="821" spans="1:31" x14ac:dyDescent="0.25">
      <c r="A821">
        <v>66.583333333333911</v>
      </c>
      <c r="B821" s="2">
        <v>1946.5833333332728</v>
      </c>
      <c r="C821">
        <f>+D821+($D$2+E821+F821)*SOI!A820*IF(B821&gt;$C$18, IF(B821&lt;$C$19,-1,1),1)</f>
        <v>1.8858735236034585</v>
      </c>
      <c r="D821">
        <f>+$D$3*((1-$D$5)*SOI!D820+$D$5*SOI!D819) +   $D$4*((1-$D$5)*SOI!E820+$D$5*SOI!E819)</f>
        <v>0</v>
      </c>
      <c r="E821">
        <f t="shared" si="263"/>
        <v>-3.648055238523888</v>
      </c>
      <c r="F821">
        <f t="shared" si="270"/>
        <v>2.1375385440314032E-2</v>
      </c>
      <c r="G821">
        <f t="shared" si="271"/>
        <v>-3.6266798530835738</v>
      </c>
      <c r="H821" s="21">
        <f t="shared" si="272"/>
        <v>3.552750390691866E-2</v>
      </c>
      <c r="I821" s="37">
        <f t="shared" si="264"/>
        <v>4.0470233144092367</v>
      </c>
      <c r="J821" s="1">
        <f t="shared" si="273"/>
        <v>-0.24749874769812061</v>
      </c>
      <c r="K821" s="1">
        <f t="shared" si="274"/>
        <v>-8.9898860888919414E-3</v>
      </c>
      <c r="L821" s="1">
        <f t="shared" si="265"/>
        <v>7.3315342116504782E-3</v>
      </c>
      <c r="M821" s="1">
        <f t="shared" si="266"/>
        <v>0.42958259416430455</v>
      </c>
      <c r="N821" s="1">
        <f t="shared" si="267"/>
        <v>2.2675031833625372E-2</v>
      </c>
      <c r="O821" s="1">
        <f t="shared" si="268"/>
        <v>-2.8457959516142575</v>
      </c>
      <c r="P821" s="1">
        <f t="shared" si="269"/>
        <v>-1.1581229772485727E-2</v>
      </c>
      <c r="Q821" s="1">
        <f t="shared" si="275"/>
        <v>4.8747822980191435E-3</v>
      </c>
      <c r="R821" s="1">
        <f t="shared" si="276"/>
        <v>-5.8915220398380267E-3</v>
      </c>
      <c r="S821" s="1">
        <f t="shared" si="277"/>
        <v>7.8532803091284215E-2</v>
      </c>
      <c r="T821" s="1">
        <f t="shared" si="278"/>
        <v>-0.21921801963391543</v>
      </c>
      <c r="U821" s="1">
        <f t="shared" si="279"/>
        <v>0.51794406784323432</v>
      </c>
      <c r="V821" s="1">
        <f t="shared" si="280"/>
        <v>7.3864243420877192E-3</v>
      </c>
      <c r="Y821" s="20">
        <f>+$Z$20*SIGN(SOI!A820)*(ABS(SOI!A820))^$Y$2</f>
        <v>-0.43266610403399958</v>
      </c>
      <c r="Z821" s="20">
        <f t="shared" si="283"/>
        <v>-0.19675899335893407</v>
      </c>
      <c r="AA821" s="19">
        <f>+SIN((AVERAGE(H817:H828)+AVERAGE(H821:H824)/4)*($AA$19+AA820*$AA$18*AVERAGE(G817:G828))*$Y$20+$AA$17) - SIN($AA$17)</f>
        <v>-0.30276252337390785</v>
      </c>
      <c r="AB821" s="19">
        <f>+SIN((AVERAGE(H817:H828)+AVERAGE(H821:H824)*$AB$1)*($AA$19+AB820*$AA$18*AVERAGE(G817:G828))*$Y$20+$AA$17) - SIN($AA$17)+$AB$2</f>
        <v>-0.48883304337305233</v>
      </c>
      <c r="AC821">
        <f t="shared" si="282"/>
        <v>0.47939999999999428</v>
      </c>
      <c r="AD821">
        <f t="shared" si="281"/>
        <v>0.10600353001497378</v>
      </c>
      <c r="AE821">
        <v>1</v>
      </c>
    </row>
    <row r="822" spans="1:31" x14ac:dyDescent="0.25">
      <c r="A822">
        <v>66.66666666666724</v>
      </c>
      <c r="B822" s="2">
        <v>1946.666666666606</v>
      </c>
      <c r="C822">
        <f>+D822+($D$2+E822+F822)*SOI!A821*IF(B822&gt;$C$18, IF(B822&lt;$C$19,-1,1),1)</f>
        <v>4.6715834352687242</v>
      </c>
      <c r="D822">
        <f>+$D$3*((1-$D$5)*SOI!D821+$D$5*SOI!D820) +   $D$4*((1-$D$5)*SOI!E821+$D$5*SOI!E820)</f>
        <v>0</v>
      </c>
      <c r="E822">
        <f t="shared" si="263"/>
        <v>-23.521661675542873</v>
      </c>
      <c r="F822">
        <f t="shared" si="270"/>
        <v>-1.0656195627135678</v>
      </c>
      <c r="G822">
        <f t="shared" si="271"/>
        <v>-24.587281238256441</v>
      </c>
      <c r="H822" s="21">
        <f t="shared" si="272"/>
        <v>-0.75447580441396978</v>
      </c>
      <c r="I822" s="37">
        <f t="shared" si="264"/>
        <v>10.130554830574287</v>
      </c>
      <c r="J822" s="1">
        <f t="shared" si="273"/>
        <v>49.773987450752813</v>
      </c>
      <c r="K822" s="1">
        <f t="shared" si="274"/>
        <v>-0.16039408151822829</v>
      </c>
      <c r="L822" s="1">
        <f t="shared" si="265"/>
        <v>-3.8327543649235396E-3</v>
      </c>
      <c r="M822" s="1">
        <f t="shared" si="266"/>
        <v>-34.512671622839051</v>
      </c>
      <c r="N822" s="1">
        <f t="shared" si="267"/>
        <v>-0.67202334981897038</v>
      </c>
      <c r="O822" s="1">
        <f t="shared" si="268"/>
        <v>-3.4993986527477969</v>
      </c>
      <c r="P822" s="1">
        <f t="shared" si="269"/>
        <v>0.32142750986607715</v>
      </c>
      <c r="Q822" s="1">
        <f t="shared" si="275"/>
        <v>11.607096257662009</v>
      </c>
      <c r="R822" s="1">
        <f t="shared" si="276"/>
        <v>-35.115058196152333</v>
      </c>
      <c r="S822" s="1">
        <f t="shared" si="277"/>
        <v>-5.826195882323991</v>
      </c>
      <c r="T822" s="1">
        <f t="shared" si="278"/>
        <v>0.14092305017729026</v>
      </c>
      <c r="U822" s="1">
        <f t="shared" si="279"/>
        <v>-35.983943329669486</v>
      </c>
      <c r="V822" s="1">
        <f t="shared" si="280"/>
        <v>6.0757385497038126</v>
      </c>
      <c r="Y822" s="20">
        <f>+$Z$20*SIGN(SOI!A821)*(ABS(SOI!A821))^$Y$2</f>
        <v>-0.26153386135772722</v>
      </c>
      <c r="Z822" s="20">
        <f t="shared" si="283"/>
        <v>-0.25139997250578344</v>
      </c>
      <c r="AA822" s="19">
        <f>+SIN((AVERAGE(H818:H829)+AVERAGE(H822:H825)/4)*($AA$19+AA821*$AA$18*AVERAGE(G818:G829))*$Y$20+$AA$17) - SIN($AA$17)</f>
        <v>-0.80279689178650782</v>
      </c>
      <c r="AB822" s="19">
        <f>+SIN((AVERAGE(H818:H829)+AVERAGE(H822:H825)*$AB$1)*($AA$19+AB821*$AA$18*AVERAGE(G818:G829))*$Y$20+$AA$17) - SIN($AA$17)+$AB$2</f>
        <v>-0.4943547082730162</v>
      </c>
      <c r="AC822">
        <f t="shared" si="282"/>
        <v>0.47999999999999426</v>
      </c>
      <c r="AD822">
        <f t="shared" si="281"/>
        <v>0.55139691928072443</v>
      </c>
      <c r="AE822">
        <v>1</v>
      </c>
    </row>
    <row r="823" spans="1:31" x14ac:dyDescent="0.25">
      <c r="A823">
        <v>66.750000000000568</v>
      </c>
      <c r="B823" s="2">
        <v>1946.7499999999393</v>
      </c>
      <c r="C823">
        <f>+D823+($D$2+E823+F823)*SOI!A822*IF(B823&gt;$C$18, IF(B823&lt;$C$19,-1,1),1)</f>
        <v>6.6178169004213153E-2</v>
      </c>
      <c r="D823">
        <f>+$D$3*((1-$D$5)*SOI!D822+$D$5*SOI!D821) +   $D$4*((1-$D$5)*SOI!E822+$D$5*SOI!E821)</f>
        <v>0</v>
      </c>
      <c r="E823">
        <f t="shared" si="263"/>
        <v>-6.5637125616018892</v>
      </c>
      <c r="F823">
        <f t="shared" si="270"/>
        <v>-5.4104338819425557E-2</v>
      </c>
      <c r="G823">
        <f t="shared" si="271"/>
        <v>-6.6178169004213148</v>
      </c>
      <c r="H823" s="21">
        <f t="shared" si="272"/>
        <v>-0.12468299034809709</v>
      </c>
      <c r="I823" s="37">
        <f t="shared" si="264"/>
        <v>-3.2553227585472384</v>
      </c>
      <c r="J823" s="1">
        <f t="shared" si="273"/>
        <v>-0.776796920402827</v>
      </c>
      <c r="K823" s="1">
        <f t="shared" si="274"/>
        <v>-4.0356728468441864E-4</v>
      </c>
      <c r="L823" s="1">
        <f t="shared" si="265"/>
        <v>-1.4727011962759455E-2</v>
      </c>
      <c r="M823" s="1">
        <f t="shared" si="266"/>
        <v>-1.6761883486348772</v>
      </c>
      <c r="N823" s="1">
        <f t="shared" si="267"/>
        <v>-4.5050775717517203E-3</v>
      </c>
      <c r="O823" s="1">
        <f t="shared" si="268"/>
        <v>-0.67073739604728844</v>
      </c>
      <c r="P823" s="1">
        <f t="shared" si="269"/>
        <v>1.0981152041518742E-3</v>
      </c>
      <c r="Q823" s="1">
        <f t="shared" si="275"/>
        <v>3.7790769445940212E-3</v>
      </c>
      <c r="R823" s="1">
        <f t="shared" si="276"/>
        <v>3.6738072254192439E-3</v>
      </c>
      <c r="S823" s="1">
        <f t="shared" si="277"/>
        <v>1.2550580544624022E-2</v>
      </c>
      <c r="T823" s="1">
        <f t="shared" si="278"/>
        <v>0.1037874370488759</v>
      </c>
      <c r="U823" s="1">
        <f t="shared" si="279"/>
        <v>3.9503396515423929E-2</v>
      </c>
      <c r="V823" s="1">
        <f t="shared" si="280"/>
        <v>1.3914956348282705E-4</v>
      </c>
      <c r="Y823" s="20">
        <f>+$Z$20*SIGN(SOI!A822)*(ABS(SOI!A822))^$Y$2</f>
        <v>-5.9999952125623465E-2</v>
      </c>
      <c r="Z823" s="20">
        <f t="shared" si="283"/>
        <v>-0.19203072635942711</v>
      </c>
      <c r="AA823" s="19">
        <f>+SIN((AVERAGE(H819:H830)+AVERAGE(H823:H826)/4)*($AA$19+AA822*$AA$18*AVERAGE(G819:G830))*$Y$20+$AA$17) - SIN($AA$17)</f>
        <v>-0.60632286395095614</v>
      </c>
      <c r="AB823" s="19">
        <f>+SIN((AVERAGE(H819:H830)+AVERAGE(H823:H826)*$AB$1)*($AA$19+AB822*$AA$18*AVERAGE(G819:G830))*$Y$20+$AA$17) - SIN($AA$17)+$AB$2</f>
        <v>-0.36229874338644136</v>
      </c>
      <c r="AC823">
        <f t="shared" si="282"/>
        <v>0.48059999999999425</v>
      </c>
      <c r="AD823">
        <f t="shared" si="281"/>
        <v>0.41429213759152905</v>
      </c>
      <c r="AE823">
        <v>1</v>
      </c>
    </row>
    <row r="824" spans="1:31" x14ac:dyDescent="0.25">
      <c r="A824">
        <v>66.833333333333897</v>
      </c>
      <c r="B824" s="2">
        <v>1946.8333333332725</v>
      </c>
      <c r="C824">
        <f>+D824+($D$2+E824+F824)*SOI!A823*IF(B824&gt;$C$18, IF(B824&lt;$C$19,-1,1),1)</f>
        <v>7.6319176663315904</v>
      </c>
      <c r="D824">
        <f>+$D$3*((1-$D$5)*SOI!D823+$D$5*SOI!D822) +   $D$4*((1-$D$5)*SOI!E823+$D$5*SOI!E822)</f>
        <v>0</v>
      </c>
      <c r="E824">
        <f t="shared" si="263"/>
        <v>-41.416027391707125</v>
      </c>
      <c r="F824">
        <f t="shared" si="270"/>
        <v>-0.98351519902393392</v>
      </c>
      <c r="G824">
        <f t="shared" si="271"/>
        <v>-42.399542590731059</v>
      </c>
      <c r="H824" s="21">
        <f t="shared" si="272"/>
        <v>-1.7025693297482607</v>
      </c>
      <c r="I824" s="37">
        <f t="shared" si="264"/>
        <v>-48.095398171993473</v>
      </c>
      <c r="J824" s="1">
        <f t="shared" si="273"/>
        <v>-106.21305852664523</v>
      </c>
      <c r="K824" s="1">
        <f t="shared" si="274"/>
        <v>-77.792508708122128</v>
      </c>
      <c r="L824" s="1">
        <f t="shared" si="265"/>
        <v>-0.65959057019617418</v>
      </c>
      <c r="M824" s="1">
        <f t="shared" si="266"/>
        <v>-15.512570466038955</v>
      </c>
      <c r="N824" s="1">
        <f t="shared" si="267"/>
        <v>0.46749574254523796</v>
      </c>
      <c r="O824" s="1">
        <f t="shared" si="268"/>
        <v>-31.172418223836154</v>
      </c>
      <c r="P824" s="1">
        <f t="shared" si="269"/>
        <v>0.10169321010416385</v>
      </c>
      <c r="Q824" s="1">
        <f t="shared" si="275"/>
        <v>-3.6292933344354705</v>
      </c>
      <c r="R824" s="1">
        <f t="shared" si="276"/>
        <v>-52.126932707127864</v>
      </c>
      <c r="S824" s="1">
        <f t="shared" si="277"/>
        <v>-19.241931843536246</v>
      </c>
      <c r="T824" s="1">
        <f t="shared" si="278"/>
        <v>216.03422529884926</v>
      </c>
      <c r="U824" s="1">
        <f t="shared" si="279"/>
        <v>54.049036959243296</v>
      </c>
      <c r="V824" s="1">
        <f t="shared" si="280"/>
        <v>-1.3372151462232438</v>
      </c>
      <c r="Y824" s="20">
        <f>+$Z$20*SIGN(SOI!A823)*(ABS(SOI!A823))^$Y$2</f>
        <v>-0.25455836559493072</v>
      </c>
      <c r="Z824" s="20">
        <f t="shared" si="283"/>
        <v>-7.0211777468543179E-2</v>
      </c>
      <c r="AA824" s="19">
        <f>+SIN((AVERAGE(H820:H831)+AVERAGE(H824:H827)/4)*($AA$19+AA823*$AA$18*AVERAGE(G820:G831))*$Y$20+$AA$17) - SIN($AA$17)</f>
        <v>-0.61210698002248354</v>
      </c>
      <c r="AB824" s="19">
        <f>+SIN((AVERAGE(H820:H831)+AVERAGE(H824:H827)*$AB$1)*($AA$19+AB823*$AA$18*AVERAGE(G820:G831))*$Y$20+$AA$17) - SIN($AA$17)+$AB$2</f>
        <v>-0.35420604529956057</v>
      </c>
      <c r="AC824">
        <f t="shared" si="282"/>
        <v>0.48119999999999424</v>
      </c>
      <c r="AD824">
        <f t="shared" si="281"/>
        <v>0.5418952025539403</v>
      </c>
      <c r="AE824">
        <v>1</v>
      </c>
    </row>
    <row r="825" spans="1:31" x14ac:dyDescent="0.25">
      <c r="A825">
        <v>66.916666666667226</v>
      </c>
      <c r="B825" s="2">
        <v>1946.9166666666058</v>
      </c>
      <c r="C825">
        <f>+D825+($D$2+E825+F825)*SOI!A824*IF(B825&gt;$C$18, IF(B825&lt;$C$19,-1,1),1)</f>
        <v>14.585026231570472</v>
      </c>
      <c r="D825">
        <f>+$D$3*((1-$D$5)*SOI!D824+$D$5*SOI!D823) +   $D$4*((1-$D$5)*SOI!E824+$D$5*SOI!E823)</f>
        <v>0</v>
      </c>
      <c r="E825">
        <f t="shared" si="263"/>
        <v>486.38948120139264</v>
      </c>
      <c r="F825">
        <f t="shared" si="270"/>
        <v>-0.22194014904360371</v>
      </c>
      <c r="G825">
        <f t="shared" si="271"/>
        <v>486.16754105234907</v>
      </c>
      <c r="H825" s="21">
        <f t="shared" si="272"/>
        <v>7.6704770207894972</v>
      </c>
      <c r="I825" s="37">
        <f t="shared" si="264"/>
        <v>580.2957407815195</v>
      </c>
      <c r="J825" s="1">
        <f t="shared" si="273"/>
        <v>-56.12394338584015</v>
      </c>
      <c r="K825" s="1">
        <f t="shared" si="274"/>
        <v>81.057560514981347</v>
      </c>
      <c r="L825" s="1">
        <f t="shared" si="265"/>
        <v>-3.7884422341925787E-2</v>
      </c>
      <c r="M825" s="1">
        <f t="shared" si="266"/>
        <v>0.6793728260125822</v>
      </c>
      <c r="N825" s="1">
        <f t="shared" si="267"/>
        <v>0.68965031949474953</v>
      </c>
      <c r="O825" s="1">
        <f t="shared" si="268"/>
        <v>460.84589666869277</v>
      </c>
      <c r="P825" s="1">
        <f t="shared" si="269"/>
        <v>0.1247889834078644</v>
      </c>
      <c r="Q825" s="1">
        <f t="shared" si="275"/>
        <v>0.23447565465909678</v>
      </c>
      <c r="R825" s="1">
        <f t="shared" si="276"/>
        <v>-40.633451608660259</v>
      </c>
      <c r="S825" s="1">
        <f t="shared" si="277"/>
        <v>342.48835697001209</v>
      </c>
      <c r="T825" s="1">
        <f t="shared" si="278"/>
        <v>-183.43999162096276</v>
      </c>
      <c r="U825" s="1">
        <f t="shared" si="279"/>
        <v>-800.23604355828525</v>
      </c>
      <c r="V825" s="1">
        <f t="shared" si="280"/>
        <v>-2.4206770832148696</v>
      </c>
      <c r="Y825" s="20">
        <f>+$Z$20*SIGN(SOI!A824)*(ABS(SOI!A824))^$Y$2</f>
        <v>0.10392298531492468</v>
      </c>
      <c r="Z825" s="20">
        <f t="shared" si="283"/>
        <v>7.4688146164356664E-2</v>
      </c>
      <c r="AA825" s="19">
        <f>+SIN((AVERAGE(H821:H832)+AVERAGE(H825:H828)/4)*($AA$19+AA824*$AA$18*AVERAGE(G821:G832))*$Y$20+$AA$17) - SIN($AA$17)</f>
        <v>-0.80178818044496514</v>
      </c>
      <c r="AB825" s="19">
        <f>+SIN((AVERAGE(H821:H832)+AVERAGE(H825:H828)*$AB$1)*($AA$19+AB824*$AA$18*AVERAGE(G821:G832))*$Y$20+$AA$17) - SIN($AA$17)+$AB$2</f>
        <v>-0.38052014257903249</v>
      </c>
      <c r="AC825">
        <f t="shared" si="282"/>
        <v>0.48179999999999423</v>
      </c>
      <c r="AD825">
        <f t="shared" si="281"/>
        <v>0.87647632660932184</v>
      </c>
      <c r="AE825">
        <v>1</v>
      </c>
    </row>
    <row r="826" spans="1:31" x14ac:dyDescent="0.25">
      <c r="A826">
        <v>67.000000000000554</v>
      </c>
      <c r="B826" s="2">
        <v>1946.9999999999391</v>
      </c>
      <c r="C826">
        <f>+D826+($D$2+E826+F826)*SOI!A825*IF(B826&gt;$C$18, IF(B826&lt;$C$19,-1,1),1)</f>
        <v>1.9389250330039112</v>
      </c>
      <c r="D826">
        <f>+$D$3*((1-$D$5)*SOI!D825+$D$5*SOI!D824) +   $D$4*((1-$D$5)*SOI!E825+$D$5*SOI!E824)</f>
        <v>0</v>
      </c>
      <c r="E826">
        <f t="shared" si="263"/>
        <v>0.52174827040336424</v>
      </c>
      <c r="F826">
        <f t="shared" si="270"/>
        <v>4.4498543783246127</v>
      </c>
      <c r="G826">
        <f t="shared" si="271"/>
        <v>4.971602648727977</v>
      </c>
      <c r="H826" s="21">
        <f t="shared" si="272"/>
        <v>-2.8938828769726412</v>
      </c>
      <c r="I826" s="37">
        <f t="shared" si="264"/>
        <v>1.721327657143932</v>
      </c>
      <c r="J826" s="1">
        <f t="shared" si="273"/>
        <v>26.513469798454317</v>
      </c>
      <c r="K826" s="1">
        <f t="shared" si="274"/>
        <v>28.192472430258956</v>
      </c>
      <c r="L826" s="1">
        <f t="shared" si="265"/>
        <v>0.1651298974140625</v>
      </c>
      <c r="M826" s="1">
        <f t="shared" si="266"/>
        <v>-108.19629697909164</v>
      </c>
      <c r="N826" s="1">
        <f t="shared" si="267"/>
        <v>-3.4955927419918646</v>
      </c>
      <c r="O826" s="1">
        <f t="shared" si="268"/>
        <v>2.0250711948637514</v>
      </c>
      <c r="P826" s="1">
        <f t="shared" si="269"/>
        <v>-2.266033203444819</v>
      </c>
      <c r="Q826" s="1">
        <f t="shared" si="275"/>
        <v>189.27526803998413</v>
      </c>
      <c r="R826" s="1">
        <f t="shared" si="276"/>
        <v>-97.295777212143804</v>
      </c>
      <c r="S826" s="1">
        <f t="shared" si="277"/>
        <v>-5.1493434946331211</v>
      </c>
      <c r="T826" s="1">
        <f t="shared" si="278"/>
        <v>3.5135297460827277</v>
      </c>
      <c r="U826" s="1">
        <f t="shared" si="279"/>
        <v>43.104468540625177</v>
      </c>
      <c r="V826" s="1">
        <f t="shared" si="280"/>
        <v>-222.80183752215385</v>
      </c>
      <c r="Y826" s="20">
        <f>+$Z$20*SIGN(SOI!A825)*(ABS(SOI!A825))^$Y$2</f>
        <v>0.37469981877307607</v>
      </c>
      <c r="Z826" s="20">
        <f t="shared" si="283"/>
        <v>8.7429934677618837E-2</v>
      </c>
      <c r="AA826" s="19">
        <f>+SIN((AVERAGE(H822:H833)+AVERAGE(H826:H829)/4)*($AA$19+AA825*$AA$18*AVERAGE(G822:G833))*$Y$20+$AA$17) - SIN($AA$17)</f>
        <v>-0.22592892010844182</v>
      </c>
      <c r="AB826" s="19">
        <f>+SIN((AVERAGE(H822:H833)+AVERAGE(H826:H829)*$AB$1)*($AA$19+AB825*$AA$18*AVERAGE(G822:G833))*$Y$20+$AA$17) - SIN($AA$17)+$AB$2</f>
        <v>-0.33679958195336895</v>
      </c>
      <c r="AC826">
        <f t="shared" si="282"/>
        <v>0.48239999999999422</v>
      </c>
      <c r="AD826">
        <f t="shared" si="281"/>
        <v>0.31335885478606063</v>
      </c>
      <c r="AE826">
        <v>1</v>
      </c>
    </row>
    <row r="827" spans="1:31" x14ac:dyDescent="0.25">
      <c r="A827">
        <v>67.083333333333883</v>
      </c>
      <c r="B827" s="2">
        <v>1947.0833333332723</v>
      </c>
      <c r="C827">
        <f>+D827+($D$2+E827+F827)*SOI!A826*IF(B827&gt;$C$18, IF(B827&lt;$C$19,-1,1),1)</f>
        <v>3.6702228001847432</v>
      </c>
      <c r="D827">
        <f>+$D$3*((1-$D$5)*SOI!D826+$D$5*SOI!D825) +   $D$4*((1-$D$5)*SOI!E826+$D$5*SOI!E825)</f>
        <v>0</v>
      </c>
      <c r="E827">
        <f t="shared" si="263"/>
        <v>-28.465519438656855</v>
      </c>
      <c r="F827">
        <f t="shared" si="270"/>
        <v>0.23303636031267921</v>
      </c>
      <c r="G827">
        <f t="shared" si="271"/>
        <v>-28.232483078344178</v>
      </c>
      <c r="H827" s="21">
        <f t="shared" si="272"/>
        <v>0.2710473617087284</v>
      </c>
      <c r="I827" s="37">
        <f t="shared" si="264"/>
        <v>8.4771128144762944</v>
      </c>
      <c r="J827" s="1">
        <f t="shared" si="273"/>
        <v>9.0577669605147388</v>
      </c>
      <c r="K827" s="1">
        <f t="shared" si="274"/>
        <v>-5.1612457680738589E-3</v>
      </c>
      <c r="L827" s="1">
        <f t="shared" si="265"/>
        <v>3.6159043490294675E-2</v>
      </c>
      <c r="M827" s="1">
        <f t="shared" si="266"/>
        <v>-7.505550594470372</v>
      </c>
      <c r="N827" s="1">
        <f t="shared" si="267"/>
        <v>-8.8816503575915029E-2</v>
      </c>
      <c r="O827" s="1">
        <f t="shared" si="268"/>
        <v>-7.1559006747234075E-2</v>
      </c>
      <c r="P827" s="1">
        <f t="shared" si="269"/>
        <v>-5.3613284525360266E-2</v>
      </c>
      <c r="Q827" s="1">
        <f t="shared" si="275"/>
        <v>0.33360831979411548</v>
      </c>
      <c r="R827" s="1">
        <f t="shared" si="276"/>
        <v>-0.84454230788421025</v>
      </c>
      <c r="S827" s="1">
        <f t="shared" si="277"/>
        <v>-0.64433114240391554</v>
      </c>
      <c r="T827" s="1">
        <f t="shared" si="278"/>
        <v>-2.7186848362352321E-2</v>
      </c>
      <c r="U827" s="1">
        <f t="shared" si="279"/>
        <v>5.0224180142314099</v>
      </c>
      <c r="V827" s="1">
        <f t="shared" si="280"/>
        <v>-0.13393613333299431</v>
      </c>
      <c r="Y827" s="20">
        <f>+$Z$20*SIGN(SOI!A826)*(ABS(SOI!A826))^$Y$2</f>
        <v>-0.21633300005514419</v>
      </c>
      <c r="Z827" s="20">
        <f t="shared" si="283"/>
        <v>0.1586189686735521</v>
      </c>
      <c r="AA827" s="19">
        <f>+SIN((AVERAGE(H823:H834)+AVERAGE(H827:H830)/4)*($AA$19+AA826*$AA$18*AVERAGE(G823:G834))*$Y$20+$AA$17) - SIN($AA$17)</f>
        <v>-0.51267259619592487</v>
      </c>
      <c r="AB827" s="19">
        <f>+SIN((AVERAGE(H823:H834)+AVERAGE(H827:H830)*$AB$1)*($AA$19+AB826*$AA$18*AVERAGE(G823:G834))*$Y$20+$AA$17) - SIN($AA$17)+$AB$2</f>
        <v>-0.4641963897785199</v>
      </c>
      <c r="AC827">
        <f t="shared" si="282"/>
        <v>0.48299999999999421</v>
      </c>
      <c r="AD827">
        <f t="shared" si="281"/>
        <v>0.67129156486947694</v>
      </c>
      <c r="AE827">
        <v>1</v>
      </c>
    </row>
    <row r="828" spans="1:31" x14ac:dyDescent="0.25">
      <c r="A828">
        <v>67.166666666667211</v>
      </c>
      <c r="B828" s="2">
        <v>1947.1666666666056</v>
      </c>
      <c r="C828">
        <f>+D828+($D$2+E828+F828)*SOI!A827*IF(B828&gt;$C$18, IF(B828&lt;$C$19,-1,1),1)</f>
        <v>-2.7260180854615039</v>
      </c>
      <c r="D828">
        <f>+$D$3*((1-$D$5)*SOI!D827+$D$5*SOI!D826) +   $D$4*((1-$D$5)*SOI!E827+$D$5*SOI!E826)</f>
        <v>0</v>
      </c>
      <c r="E828">
        <f t="shared" si="263"/>
        <v>-8.5511418292664203</v>
      </c>
      <c r="F828">
        <f t="shared" si="270"/>
        <v>-1.1846370473818078</v>
      </c>
      <c r="G828">
        <f t="shared" si="271"/>
        <v>-9.7357788766482276</v>
      </c>
      <c r="H828" s="21">
        <f t="shared" si="272"/>
        <v>0.69059189281196598</v>
      </c>
      <c r="I828" s="37">
        <f t="shared" si="264"/>
        <v>9.6049553376216874</v>
      </c>
      <c r="J828" s="1">
        <f t="shared" si="273"/>
        <v>-45.369768223020081</v>
      </c>
      <c r="K828" s="1">
        <f t="shared" si="274"/>
        <v>-0.23063191896942459</v>
      </c>
      <c r="L828" s="1">
        <f t="shared" si="265"/>
        <v>-0.72694227726857452</v>
      </c>
      <c r="M828" s="1">
        <f t="shared" si="266"/>
        <v>33.180321336564276</v>
      </c>
      <c r="N828" s="1">
        <f t="shared" si="267"/>
        <v>-0.33422762054344274</v>
      </c>
      <c r="O828" s="1">
        <f t="shared" si="268"/>
        <v>-4.6639492700814573</v>
      </c>
      <c r="P828" s="1">
        <f t="shared" si="269"/>
        <v>1.8283729164684276E-3</v>
      </c>
      <c r="Q828" s="1">
        <f t="shared" si="275"/>
        <v>-5.5498796874562109</v>
      </c>
      <c r="R828" s="1">
        <f t="shared" si="276"/>
        <v>15.918989385369512</v>
      </c>
      <c r="S828" s="1">
        <f t="shared" si="277"/>
        <v>-2.7472942312149895</v>
      </c>
      <c r="T828" s="1">
        <f t="shared" si="278"/>
        <v>35.623072313925093</v>
      </c>
      <c r="U828" s="1">
        <f t="shared" si="279"/>
        <v>-0.19406740923630189</v>
      </c>
      <c r="V828" s="1">
        <f t="shared" si="280"/>
        <v>1.7188531991742237E-2</v>
      </c>
      <c r="Y828" s="20">
        <f>+$Z$20*SIGN(SOI!A827)*(ABS(SOI!A827))^$Y$2</f>
        <v>0.31749008730272443</v>
      </c>
      <c r="Z828" s="20">
        <f t="shared" si="283"/>
        <v>-1.9195972758069446E-2</v>
      </c>
      <c r="AA828" s="19">
        <f>+SIN((AVERAGE(H824:H835)+AVERAGE(H828:H831)/4)*($AA$19+AA827*$AA$18*AVERAGE(G824:G835))*$Y$20+$AA$17) - SIN($AA$17)</f>
        <v>-0.54693066506471921</v>
      </c>
      <c r="AB828" s="19">
        <f>+SIN((AVERAGE(H824:H835)+AVERAGE(H828:H831)*$AB$1)*($AA$19+AB827*$AA$18*AVERAGE(G824:G835))*$Y$20+$AA$17) - SIN($AA$17)+$AB$2</f>
        <v>-0.49736511419464469</v>
      </c>
      <c r="AC828">
        <f t="shared" si="282"/>
        <v>0.4835999999999942</v>
      </c>
      <c r="AD828">
        <f t="shared" si="281"/>
        <v>0.52773469230664971</v>
      </c>
      <c r="AE828">
        <v>1</v>
      </c>
    </row>
    <row r="829" spans="1:31" x14ac:dyDescent="0.25">
      <c r="A829">
        <v>67.25000000000054</v>
      </c>
      <c r="B829" s="2">
        <v>1947.2499999999388</v>
      </c>
      <c r="C829">
        <f>+D829+($D$2+E829+F829)*SOI!A828*IF(B829&gt;$C$18, IF(B829&lt;$C$19,-1,1),1)</f>
        <v>1.1466470814587062</v>
      </c>
      <c r="D829">
        <f>+$D$3*((1-$D$5)*SOI!D828+$D$5*SOI!D827) +   $D$4*((1-$D$5)*SOI!E828+$D$5*SOI!E827)</f>
        <v>0</v>
      </c>
      <c r="E829">
        <f t="shared" si="263"/>
        <v>-16.428314482768293</v>
      </c>
      <c r="F829">
        <f t="shared" si="270"/>
        <v>4.7641890501061379E-2</v>
      </c>
      <c r="G829">
        <f t="shared" si="271"/>
        <v>-16.380672592267231</v>
      </c>
      <c r="H829" s="21">
        <f t="shared" si="272"/>
        <v>8.3032799791354459E-2</v>
      </c>
      <c r="I829" s="37">
        <f t="shared" si="264"/>
        <v>20.375943213929997</v>
      </c>
      <c r="J829" s="1">
        <f t="shared" si="273"/>
        <v>1.4485956566778417</v>
      </c>
      <c r="K829" s="1">
        <f t="shared" si="274"/>
        <v>-0.12230079110634794</v>
      </c>
      <c r="L829" s="1">
        <f t="shared" si="265"/>
        <v>2.4109725898646375E-2</v>
      </c>
      <c r="M829" s="1">
        <f t="shared" si="266"/>
        <v>-0.49938884125778826</v>
      </c>
      <c r="N829" s="1">
        <f t="shared" si="267"/>
        <v>5.1367692142731743E-2</v>
      </c>
      <c r="O829" s="1">
        <f t="shared" si="268"/>
        <v>-15.968802595516262</v>
      </c>
      <c r="P829" s="1">
        <f t="shared" si="269"/>
        <v>-8.5381494659479504E-3</v>
      </c>
      <c r="Q829" s="1">
        <f t="shared" si="275"/>
        <v>-1.2837768256181254E-2</v>
      </c>
      <c r="R829" s="1">
        <f t="shared" si="276"/>
        <v>7.8116689171198503E-2</v>
      </c>
      <c r="S829" s="1">
        <f t="shared" si="277"/>
        <v>0.89572617019649403</v>
      </c>
      <c r="T829" s="1">
        <f t="shared" si="278"/>
        <v>-4.045220994891328</v>
      </c>
      <c r="U829" s="1">
        <f t="shared" si="279"/>
        <v>1.9225336662730113</v>
      </c>
      <c r="V829" s="1">
        <f t="shared" si="280"/>
        <v>1.2336315771653542E-2</v>
      </c>
      <c r="Y829" s="20">
        <f>+$Z$20*SIGN(SOI!A828)*(ABS(SOI!A828))^$Y$2</f>
        <v>-0.15874500552178858</v>
      </c>
      <c r="Z829" s="20">
        <f t="shared" si="283"/>
        <v>-9.540892711773645E-2</v>
      </c>
      <c r="AA829" s="19">
        <f>+SIN((AVERAGE(H825:H836)+AVERAGE(H829:H832)/4)*($AA$19+AA828*$AA$18*AVERAGE(G825:G836))*$Y$20+$AA$17) - SIN($AA$17)</f>
        <v>-1.1453179417903201</v>
      </c>
      <c r="AB829" s="19">
        <f>+SIN((AVERAGE(H825:H836)+AVERAGE(H829:H832)*$AB$1)*($AA$19+AB828*$AA$18*AVERAGE(G825:G836))*$Y$20+$AA$17) - SIN($AA$17)+$AB$2</f>
        <v>-1.1331653185204922</v>
      </c>
      <c r="AC829">
        <f t="shared" si="282"/>
        <v>0.48419999999999419</v>
      </c>
      <c r="AD829">
        <f t="shared" si="281"/>
        <v>1.0499090146725836</v>
      </c>
      <c r="AE829">
        <v>1</v>
      </c>
    </row>
    <row r="830" spans="1:31" x14ac:dyDescent="0.25">
      <c r="A830">
        <v>67.333333333333869</v>
      </c>
      <c r="B830" s="2">
        <v>1947.3333333332721</v>
      </c>
      <c r="C830">
        <f>+D830+($D$2+E830+F830)*SOI!A829*IF(B830&gt;$C$18, IF(B830&lt;$C$19,-1,1),1)</f>
        <v>1.6070895628012958</v>
      </c>
      <c r="D830">
        <f>+$D$3*((1-$D$5)*SOI!D829+$D$5*SOI!D828) +   $D$4*((1-$D$5)*SOI!E829+$D$5*SOI!E828)</f>
        <v>0</v>
      </c>
      <c r="E830">
        <f t="shared" si="263"/>
        <v>-1.8224715661378958</v>
      </c>
      <c r="F830">
        <f t="shared" si="270"/>
        <v>-1.0995094571371873</v>
      </c>
      <c r="G830">
        <f t="shared" si="271"/>
        <v>-2.9219810232750829</v>
      </c>
      <c r="H830" s="21">
        <f t="shared" si="272"/>
        <v>-0.13552073559267364</v>
      </c>
      <c r="I830" s="37">
        <f t="shared" si="264"/>
        <v>1.8643363255069199</v>
      </c>
      <c r="J830" s="1">
        <f t="shared" si="273"/>
        <v>2.9579714389744014</v>
      </c>
      <c r="K830" s="1">
        <f t="shared" si="274"/>
        <v>-4.3221910576456528</v>
      </c>
      <c r="L830" s="1">
        <f t="shared" si="265"/>
        <v>-0.11289351178112707</v>
      </c>
      <c r="M830" s="1">
        <f t="shared" si="266"/>
        <v>-11.14497481626856</v>
      </c>
      <c r="N830" s="1">
        <f t="shared" si="267"/>
        <v>-0.94804049937874346</v>
      </c>
      <c r="O830" s="1">
        <f t="shared" si="268"/>
        <v>-1.9454208873347183</v>
      </c>
      <c r="P830" s="1">
        <f t="shared" si="269"/>
        <v>0.52895717834600553</v>
      </c>
      <c r="Q830" s="1">
        <f t="shared" si="275"/>
        <v>5.2876977866338146</v>
      </c>
      <c r="R830" s="1">
        <f t="shared" si="276"/>
        <v>-2.9439298838308692</v>
      </c>
      <c r="S830" s="1">
        <f t="shared" si="277"/>
        <v>-1.512580995042961</v>
      </c>
      <c r="T830" s="1">
        <f t="shared" si="278"/>
        <v>2.3075981637690939</v>
      </c>
      <c r="U830" s="1">
        <f t="shared" si="279"/>
        <v>-10.897760413236345</v>
      </c>
      <c r="V830" s="1">
        <f t="shared" si="280"/>
        <v>14.105194391655061</v>
      </c>
      <c r="Y830" s="20">
        <f>+$Z$20*SIGN(SOI!A829)*(ABS(SOI!A829))^$Y$2</f>
        <v>-0.44497186313414522</v>
      </c>
      <c r="Z830" s="20">
        <f t="shared" si="283"/>
        <v>-0.14832395437804838</v>
      </c>
      <c r="AA830" s="19">
        <f>+SIN((AVERAGE(H826:H837)+AVERAGE(H830:H833)/4)*($AA$19+AA829*$AA$18*AVERAGE(G826:G837))*$Y$20+$AA$17) - SIN($AA$17)</f>
        <v>-0.26904114808028284</v>
      </c>
      <c r="AB830" s="19">
        <f>+SIN((AVERAGE(H826:H837)+AVERAGE(H830:H833)*$AB$1)*($AA$19+AB829*$AA$18*AVERAGE(G826:G837))*$Y$20+$AA$17) - SIN($AA$17)+$AB$2</f>
        <v>-0.26396405164863934</v>
      </c>
      <c r="AC830">
        <f t="shared" si="282"/>
        <v>0.48479999999999418</v>
      </c>
      <c r="AD830">
        <f t="shared" si="281"/>
        <v>0.12071719370223447</v>
      </c>
      <c r="AE830">
        <v>1</v>
      </c>
    </row>
    <row r="831" spans="1:31" x14ac:dyDescent="0.25">
      <c r="A831">
        <v>67.416666666667197</v>
      </c>
      <c r="B831" s="2">
        <v>1947.4166666666054</v>
      </c>
      <c r="C831">
        <f>+D831+($D$2+E831+F831)*SOI!A830*IF(B831&gt;$C$18, IF(B831&lt;$C$19,-1,1),1)</f>
        <v>-0.38912076474842894</v>
      </c>
      <c r="D831">
        <f>+$D$3*((1-$D$5)*SOI!D830+$D$5*SOI!D829) +   $D$4*((1-$D$5)*SOI!E830+$D$5*SOI!E829)</f>
        <v>0</v>
      </c>
      <c r="E831">
        <f t="shared" si="263"/>
        <v>-5.5328589194579294</v>
      </c>
      <c r="F831">
        <f t="shared" si="270"/>
        <v>-2.600914837676882E-2</v>
      </c>
      <c r="G831">
        <f t="shared" si="271"/>
        <v>-5.5588680678346982</v>
      </c>
      <c r="H831" s="21">
        <f t="shared" si="272"/>
        <v>-3.0319426816699392E-2</v>
      </c>
      <c r="I831" s="37">
        <f t="shared" si="264"/>
        <v>-0.53430776146202752</v>
      </c>
      <c r="J831" s="1">
        <f t="shared" si="273"/>
        <v>-5.6339876565823385E-2</v>
      </c>
      <c r="K831" s="1">
        <f t="shared" si="274"/>
        <v>-2.5726129029017959E-4</v>
      </c>
      <c r="L831" s="1">
        <f t="shared" si="265"/>
        <v>-2.1447056409870046E-3</v>
      </c>
      <c r="M831" s="1">
        <f t="shared" si="266"/>
        <v>-0.74068540157886908</v>
      </c>
      <c r="N831" s="1">
        <f t="shared" si="267"/>
        <v>-1.0473711356304276E-2</v>
      </c>
      <c r="O831" s="1">
        <f t="shared" si="268"/>
        <v>-0.27239956253553615</v>
      </c>
      <c r="P831" s="1">
        <f t="shared" si="269"/>
        <v>1.18358500855616E-2</v>
      </c>
      <c r="Q831" s="1">
        <f t="shared" si="275"/>
        <v>3.8823530809247234E-3</v>
      </c>
      <c r="R831" s="1">
        <f t="shared" si="276"/>
        <v>6.1947400623980193E-4</v>
      </c>
      <c r="S831" s="1">
        <f t="shared" si="277"/>
        <v>4.7891624785400952E-3</v>
      </c>
      <c r="T831" s="1">
        <f t="shared" si="278"/>
        <v>6.1383511249873905E-3</v>
      </c>
      <c r="U831" s="1">
        <f t="shared" si="279"/>
        <v>6.9884911166870803E-2</v>
      </c>
      <c r="V831" s="1">
        <f t="shared" si="280"/>
        <v>3.4868376517438538E-3</v>
      </c>
      <c r="Y831" s="20">
        <f>+$Z$20*SIGN(SOI!A830)*(ABS(SOI!A830))^$Y$2</f>
        <v>0.15874500552178858</v>
      </c>
      <c r="Z831" s="20">
        <f t="shared" si="283"/>
        <v>-0.22030889212847757</v>
      </c>
      <c r="AA831" s="19">
        <f>+SIN((AVERAGE(H827:H838)+AVERAGE(H831:H834)/4)*($AA$19+AA830*$AA$18*AVERAGE(G827:G838))*$Y$20+$AA$17) - SIN($AA$17)</f>
        <v>-0.41690233124392662</v>
      </c>
      <c r="AB831" s="19">
        <f>+SIN((AVERAGE(H827:H838)+AVERAGE(H831:H834)*$AB$1)*($AA$19+AB830*$AA$18*AVERAGE(G827:G838))*$Y$20+$AA$17) - SIN($AA$17)+$AB$2</f>
        <v>-0.38509777236117138</v>
      </c>
      <c r="AC831">
        <f t="shared" si="282"/>
        <v>0.48539999999999417</v>
      </c>
      <c r="AD831">
        <f t="shared" si="281"/>
        <v>0.19659343911544905</v>
      </c>
      <c r="AE831">
        <v>1</v>
      </c>
    </row>
    <row r="832" spans="1:31" x14ac:dyDescent="0.25">
      <c r="A832">
        <v>67.500000000000526</v>
      </c>
      <c r="B832" s="2">
        <v>1947.4999999999386</v>
      </c>
      <c r="C832">
        <f>+D832+($D$2+E832+F832)*SOI!A831*IF(B832&gt;$C$18, IF(B832&lt;$C$19,-1,1),1)</f>
        <v>-3.2381434862324299</v>
      </c>
      <c r="D832">
        <f>+$D$3*((1-$D$5)*SOI!D831+$D$5*SOI!D830) +   $D$4*((1-$D$5)*SOI!E831+$D$5*SOI!E830)</f>
        <v>0</v>
      </c>
      <c r="E832">
        <f t="shared" si="263"/>
        <v>8.4195051280463105</v>
      </c>
      <c r="F832">
        <f t="shared" si="270"/>
        <v>-0.11657311206572163</v>
      </c>
      <c r="G832">
        <f t="shared" si="271"/>
        <v>8.3029320159805895</v>
      </c>
      <c r="H832" s="21">
        <f t="shared" si="272"/>
        <v>0.14540351307785962</v>
      </c>
      <c r="I832" s="37">
        <f t="shared" si="264"/>
        <v>7.6965277254727473</v>
      </c>
      <c r="J832" s="1">
        <f t="shared" si="273"/>
        <v>4.1670561626281089</v>
      </c>
      <c r="K832" s="1">
        <f t="shared" si="274"/>
        <v>7.3924923584403529E-2</v>
      </c>
      <c r="L832" s="1">
        <f t="shared" si="265"/>
        <v>-6.0861854364187735E-2</v>
      </c>
      <c r="M832" s="1">
        <f t="shared" si="266"/>
        <v>-3.8031538327159558</v>
      </c>
      <c r="N832" s="1">
        <f t="shared" si="267"/>
        <v>5.9456115523687757E-3</v>
      </c>
      <c r="O832" s="1">
        <f t="shared" si="268"/>
        <v>1.8128442893174508</v>
      </c>
      <c r="P832" s="1">
        <f t="shared" si="269"/>
        <v>1.8008780843145365E-2</v>
      </c>
      <c r="Q832" s="1">
        <f t="shared" si="275"/>
        <v>-1.1316211814505171E-2</v>
      </c>
      <c r="R832" s="1">
        <f t="shared" si="276"/>
        <v>2.6009528600355682E-2</v>
      </c>
      <c r="S832" s="1">
        <f t="shared" si="277"/>
        <v>3.9161458444810691E-2</v>
      </c>
      <c r="T832" s="1">
        <f t="shared" si="278"/>
        <v>-1.1592665660363188</v>
      </c>
      <c r="U832" s="1">
        <f t="shared" si="279"/>
        <v>-1.5316926560297051</v>
      </c>
      <c r="V832" s="1">
        <f t="shared" si="280"/>
        <v>-3.0117055897368396E-3</v>
      </c>
      <c r="Y832" s="20">
        <f>+$Z$20*SIGN(SOI!A831)*(ABS(SOI!A831))^$Y$2</f>
        <v>-0.37469981877307607</v>
      </c>
      <c r="Z832" s="20">
        <f t="shared" si="283"/>
        <v>-0.19364016739916823</v>
      </c>
      <c r="AA832" s="19">
        <f>+SIN((AVERAGE(H828:H839)+AVERAGE(H832:H835)/4)*($AA$19+AA831*$AA$18*AVERAGE(G828:G839))*$Y$20+$AA$17) - SIN($AA$17)</f>
        <v>-0.37925996878167473</v>
      </c>
      <c r="AB832" s="19">
        <f>+SIN((AVERAGE(H828:H839)+AVERAGE(H832:H835)*$AB$1)*($AA$19+AB831*$AA$18*AVERAGE(G828:G839))*$Y$20+$AA$17) - SIN($AA$17)+$AB$2</f>
        <v>-0.34594045707786558</v>
      </c>
      <c r="AC832">
        <f t="shared" si="282"/>
        <v>0.48599999999999416</v>
      </c>
      <c r="AD832">
        <f t="shared" si="281"/>
        <v>0.1856198013825065</v>
      </c>
      <c r="AE832">
        <v>1</v>
      </c>
    </row>
    <row r="833" spans="1:31" x14ac:dyDescent="0.25">
      <c r="A833">
        <v>67.583333333333854</v>
      </c>
      <c r="B833" s="2">
        <v>1947.5833333332719</v>
      </c>
      <c r="C833">
        <f>+D833+($D$2+E833+F833)*SOI!A832*IF(B833&gt;$C$18, IF(B833&lt;$C$19,-1,1),1)</f>
        <v>-1.4050974006706263</v>
      </c>
      <c r="D833">
        <f>+$D$3*((1-$D$5)*SOI!D832+$D$5*SOI!D831) +   $D$4*((1-$D$5)*SOI!E832+$D$5*SOI!E831)</f>
        <v>0</v>
      </c>
      <c r="E833">
        <f t="shared" si="263"/>
        <v>3.7761851569081912</v>
      </c>
      <c r="F833">
        <f t="shared" si="270"/>
        <v>2.1375385444852901E-2</v>
      </c>
      <c r="G833">
        <f t="shared" si="271"/>
        <v>3.7975605423530441</v>
      </c>
      <c r="H833" s="21">
        <f t="shared" si="272"/>
        <v>0.17320627315304685</v>
      </c>
      <c r="I833" s="37">
        <f t="shared" si="264"/>
        <v>4.7639669868881951</v>
      </c>
      <c r="J833" s="1">
        <f t="shared" si="273"/>
        <v>-0.37697211457628016</v>
      </c>
      <c r="K833" s="1">
        <f t="shared" si="274"/>
        <v>1.5622312723860888E-4</v>
      </c>
      <c r="L833" s="1">
        <f t="shared" si="265"/>
        <v>1.4214408774862188E-2</v>
      </c>
      <c r="M833" s="1">
        <f t="shared" si="266"/>
        <v>0.55584007995686258</v>
      </c>
      <c r="N833" s="1">
        <f t="shared" si="267"/>
        <v>-1.0301766993480017E-2</v>
      </c>
      <c r="O833" s="1">
        <f t="shared" si="268"/>
        <v>3.2623194519852974</v>
      </c>
      <c r="P833" s="1">
        <f t="shared" si="269"/>
        <v>-9.0550145586031368E-5</v>
      </c>
      <c r="Q833" s="1">
        <f t="shared" si="275"/>
        <v>-2.8656439259587808E-3</v>
      </c>
      <c r="R833" s="1">
        <f t="shared" si="276"/>
        <v>4.0768763894422468E-3</v>
      </c>
      <c r="S833" s="1">
        <f t="shared" si="277"/>
        <v>-4.1999870696845014E-2</v>
      </c>
      <c r="T833" s="1">
        <f t="shared" si="278"/>
        <v>0.4872287576467495</v>
      </c>
      <c r="U833" s="1">
        <f t="shared" si="279"/>
        <v>4.7670573316885732E-3</v>
      </c>
      <c r="V833" s="1">
        <f t="shared" si="280"/>
        <v>-2.6238109842154075E-5</v>
      </c>
      <c r="Y833" s="20">
        <f>+$Z$20*SIGN(SOI!A832)*(ABS(SOI!A832))^$Y$2</f>
        <v>-0.36496568894621723</v>
      </c>
      <c r="Z833" s="20">
        <f t="shared" si="283"/>
        <v>-0.45149418629141674</v>
      </c>
      <c r="AA833" s="19">
        <f>+SIN((AVERAGE(H829:H840)+AVERAGE(H833:H836)/4)*($AA$19+AA832*$AA$18*AVERAGE(G829:G840))*$Y$20+$AA$17) - SIN($AA$17)</f>
        <v>-0.61980231662137764</v>
      </c>
      <c r="AB833" s="19">
        <f>+SIN((AVERAGE(H829:H840)+AVERAGE(H833:H836)*$AB$1)*($AA$19+AB832*$AA$18*AVERAGE(G829:G840))*$Y$20+$AA$17) - SIN($AA$17)+$AB$2</f>
        <v>-0.28993978564536022</v>
      </c>
      <c r="AC833">
        <f t="shared" si="282"/>
        <v>0.48659999999999415</v>
      </c>
      <c r="AD833">
        <f t="shared" si="281"/>
        <v>0.16830813032996089</v>
      </c>
      <c r="AE833">
        <v>1</v>
      </c>
    </row>
    <row r="834" spans="1:31" x14ac:dyDescent="0.25">
      <c r="A834">
        <v>67.666666666667183</v>
      </c>
      <c r="B834" s="2">
        <v>1947.6666666666051</v>
      </c>
      <c r="C834">
        <f>+D834+($D$2+E834+F834)*SOI!A833*IF(B834&gt;$C$18, IF(B834&lt;$C$19,-1,1),1)</f>
        <v>-19.132161198537688</v>
      </c>
      <c r="D834">
        <f>+$D$3*((1-$D$5)*SOI!D833+$D$5*SOI!D832) +   $D$4*((1-$D$5)*SOI!E833+$D$5*SOI!E832)</f>
        <v>0</v>
      </c>
      <c r="E834">
        <f t="shared" si="263"/>
        <v>19.286725466079048</v>
      </c>
      <c r="F834">
        <f t="shared" si="270"/>
        <v>-1.0656195627098239</v>
      </c>
      <c r="G834">
        <f t="shared" si="271"/>
        <v>18.221105903369224</v>
      </c>
      <c r="H834" s="21">
        <f t="shared" si="272"/>
        <v>0.26071466962930323</v>
      </c>
      <c r="I834" s="37">
        <f t="shared" si="264"/>
        <v>17.409939641013281</v>
      </c>
      <c r="J834" s="1">
        <f t="shared" si="273"/>
        <v>17.508008173512987</v>
      </c>
      <c r="K834" s="1">
        <f t="shared" si="274"/>
        <v>31.310046986356255</v>
      </c>
      <c r="L834" s="1">
        <f t="shared" si="265"/>
        <v>-0.20479314355984538</v>
      </c>
      <c r="M834" s="1">
        <f t="shared" si="266"/>
        <v>-7.063970095374831</v>
      </c>
      <c r="N834" s="1">
        <f t="shared" si="267"/>
        <v>0.95481388720974514</v>
      </c>
      <c r="O834" s="1">
        <f t="shared" si="268"/>
        <v>15.671386995823577</v>
      </c>
      <c r="P834" s="1">
        <f t="shared" si="269"/>
        <v>0.26221648026362609</v>
      </c>
      <c r="Q834" s="1">
        <f t="shared" si="275"/>
        <v>-3.3754231344126144</v>
      </c>
      <c r="R834" s="1">
        <f t="shared" si="276"/>
        <v>17.549391521640853</v>
      </c>
      <c r="S834" s="1">
        <f t="shared" si="277"/>
        <v>14.226022123323725</v>
      </c>
      <c r="T834" s="1">
        <f t="shared" si="278"/>
        <v>-33.721002333021836</v>
      </c>
      <c r="U834" s="1">
        <f t="shared" si="279"/>
        <v>-50.448670773524753</v>
      </c>
      <c r="V834" s="1">
        <f t="shared" si="280"/>
        <v>-7.0422328477850265</v>
      </c>
      <c r="Y834" s="20">
        <f>+$Z$20*SIGN(SOI!A833)*(ABS(SOI!A833))^$Y$2</f>
        <v>-0.61481705115495688</v>
      </c>
      <c r="Z834" s="20">
        <f t="shared" si="283"/>
        <v>-0.50770194323588769</v>
      </c>
      <c r="AA834" s="19">
        <f>+SIN((AVERAGE(H830:H841)+AVERAGE(H834:H837)/4)*($AA$19+AA833*$AA$18*AVERAGE(G830:G841))*$Y$20+$AA$17) - SIN($AA$17)</f>
        <v>-0.63104192557606309</v>
      </c>
      <c r="AB834" s="19">
        <f>+SIN((AVERAGE(H830:H841)+AVERAGE(H834:H837)*$AB$1)*($AA$19+AB833*$AA$18*AVERAGE(G830:G841))*$Y$20+$AA$17) - SIN($AA$17)+$AB$2</f>
        <v>-0.34005945282705158</v>
      </c>
      <c r="AC834">
        <f t="shared" si="282"/>
        <v>0.48719999999999414</v>
      </c>
      <c r="AD834">
        <f t="shared" si="281"/>
        <v>0.1233399823401754</v>
      </c>
      <c r="AE834">
        <v>1</v>
      </c>
    </row>
    <row r="835" spans="1:31" x14ac:dyDescent="0.25">
      <c r="A835">
        <v>67.750000000000512</v>
      </c>
      <c r="B835" s="2">
        <v>1947.7499999999384</v>
      </c>
      <c r="C835">
        <f>+D835+($D$2+E835+F835)*SOI!A834*IF(B835&gt;$C$18, IF(B835&lt;$C$19,-1,1),1)</f>
        <v>-5.6803750153697044</v>
      </c>
      <c r="D835">
        <f>+$D$3*((1-$D$5)*SOI!D834+$D$5*SOI!D833) +   $D$4*((1-$D$5)*SOI!E834+$D$5*SOI!E833)</f>
        <v>0</v>
      </c>
      <c r="E835">
        <f t="shared" si="263"/>
        <v>6.9813909429512933</v>
      </c>
      <c r="F835">
        <f t="shared" si="270"/>
        <v>-5.4104338841897137E-2</v>
      </c>
      <c r="G835">
        <f t="shared" si="271"/>
        <v>6.9272866041093959</v>
      </c>
      <c r="H835" s="21">
        <f t="shared" si="272"/>
        <v>5.6716470697002225E-2</v>
      </c>
      <c r="I835" s="37">
        <f t="shared" si="264"/>
        <v>0.7577016912340131</v>
      </c>
      <c r="J835" s="1">
        <f t="shared" si="273"/>
        <v>-8.2857484538295958E-2</v>
      </c>
      <c r="K835" s="1">
        <f t="shared" si="274"/>
        <v>1.9179314879439189E-3</v>
      </c>
      <c r="L835" s="1">
        <f t="shared" si="265"/>
        <v>-1.1543222073033159E-3</v>
      </c>
      <c r="M835" s="1">
        <f t="shared" si="266"/>
        <v>0.76814439269245027</v>
      </c>
      <c r="N835" s="1">
        <f t="shared" si="267"/>
        <v>4.4404438899467331E-2</v>
      </c>
      <c r="O835" s="1">
        <f t="shared" si="268"/>
        <v>1.5699696369445195</v>
      </c>
      <c r="P835" s="1">
        <f t="shared" si="269"/>
        <v>2.8445521301735464E-2</v>
      </c>
      <c r="Q835" s="1">
        <f t="shared" si="275"/>
        <v>1.7069857472457949E-2</v>
      </c>
      <c r="R835" s="1">
        <f t="shared" si="276"/>
        <v>-3.8624665071157354E-3</v>
      </c>
      <c r="S835" s="1">
        <f t="shared" si="277"/>
        <v>2.879334563919236E-2</v>
      </c>
      <c r="T835" s="1">
        <f t="shared" si="278"/>
        <v>-1.9041270889924317E-2</v>
      </c>
      <c r="U835" s="1">
        <f t="shared" si="279"/>
        <v>-0.23817963901349834</v>
      </c>
      <c r="V835" s="1">
        <f t="shared" si="280"/>
        <v>-3.5528097665530847E-2</v>
      </c>
      <c r="Y835" s="20">
        <f>+$Z$20*SIGN(SOI!A834)*(ABS(SOI!A834))^$Y$2</f>
        <v>-0.5433230896064889</v>
      </c>
      <c r="Z835" s="20">
        <f t="shared" si="283"/>
        <v>-0.55692677917578559</v>
      </c>
      <c r="AA835" s="19">
        <f>+SIN((AVERAGE(H831:H842)+AVERAGE(H835:H838)/4)*($AA$19+AA834*$AA$18*AVERAGE(G831:G842))*$Y$20+$AA$17) - SIN($AA$17)</f>
        <v>-0.34904838190105852</v>
      </c>
      <c r="AB835" s="19">
        <f>+SIN((AVERAGE(H831:H842)+AVERAGE(H835:H838)*$AB$1)*($AA$19+AB834*$AA$18*AVERAGE(G831:G842))*$Y$20+$AA$17) - SIN($AA$17)+$AB$2</f>
        <v>-0.20415120532316444</v>
      </c>
      <c r="AC835">
        <f t="shared" si="282"/>
        <v>0.48779999999999413</v>
      </c>
      <c r="AD835">
        <f t="shared" si="281"/>
        <v>0.20787839727472707</v>
      </c>
      <c r="AE835">
        <v>1</v>
      </c>
    </row>
    <row r="836" spans="1:31" x14ac:dyDescent="0.25">
      <c r="A836">
        <v>67.83333333333384</v>
      </c>
      <c r="B836" s="2">
        <v>1947.8333333332716</v>
      </c>
      <c r="C836">
        <f>+D836+($D$2+E836+F836)*SOI!A835*IF(B836&gt;$C$18, IF(B836&lt;$C$19,-1,1),1)</f>
        <v>-25.936647722474991</v>
      </c>
      <c r="D836">
        <f>+$D$3*((1-$D$5)*SOI!D835+$D$5*SOI!D834) +   $D$4*((1-$D$5)*SOI!E835+$D$5*SOI!E834)</f>
        <v>0</v>
      </c>
      <c r="E836">
        <f t="shared" si="263"/>
        <v>36.513169613351884</v>
      </c>
      <c r="F836">
        <f t="shared" si="270"/>
        <v>-0.98351519900258033</v>
      </c>
      <c r="G836">
        <f t="shared" si="271"/>
        <v>35.529654414349302</v>
      </c>
      <c r="H836" s="21">
        <f t="shared" si="272"/>
        <v>5.3056590309287746</v>
      </c>
      <c r="I836" s="37">
        <f t="shared" si="264"/>
        <v>-27.688492202075995</v>
      </c>
      <c r="J836" s="1">
        <f t="shared" si="273"/>
        <v>114.40500358358639</v>
      </c>
      <c r="K836" s="1">
        <f t="shared" si="274"/>
        <v>10.166110435867461</v>
      </c>
      <c r="L836" s="1">
        <f t="shared" si="265"/>
        <v>-0.42189300664996182</v>
      </c>
      <c r="M836" s="1">
        <f t="shared" si="266"/>
        <v>29.023854571723053</v>
      </c>
      <c r="N836" s="1">
        <f t="shared" si="267"/>
        <v>0.19968741890589756</v>
      </c>
      <c r="O836" s="1">
        <f t="shared" si="268"/>
        <v>1.5881550146392025</v>
      </c>
      <c r="P836" s="1">
        <f t="shared" si="269"/>
        <v>0.40781079578697493</v>
      </c>
      <c r="Q836" s="1">
        <f t="shared" si="275"/>
        <v>2.9004570339711737</v>
      </c>
      <c r="R836" s="1">
        <f t="shared" si="276"/>
        <v>23.982934312263136</v>
      </c>
      <c r="S836" s="1">
        <f t="shared" si="277"/>
        <v>-4.7317032223028725</v>
      </c>
      <c r="T836" s="1">
        <f t="shared" si="278"/>
        <v>-7.0400029991698574</v>
      </c>
      <c r="U836" s="1">
        <f t="shared" si="279"/>
        <v>124.7815867496457</v>
      </c>
      <c r="V836" s="1">
        <f t="shared" si="280"/>
        <v>-2.2905569397515104</v>
      </c>
      <c r="Y836" s="20">
        <f>+$Z$20*SIGN(SOI!A835)*(ABS(SOI!A835))^$Y$2</f>
        <v>-0.51264019676591122</v>
      </c>
      <c r="Z836" s="20">
        <f t="shared" si="283"/>
        <v>-0.26713497359248983</v>
      </c>
      <c r="AA836" s="19">
        <f>+SIN((AVERAGE(H832:H843)+AVERAGE(H836:H839)/4)*($AA$19+AA835*$AA$18*AVERAGE(G832:G843))*$Y$20+$AA$17) - SIN($AA$17)</f>
        <v>-0.38201130836401181</v>
      </c>
      <c r="AB836" s="19">
        <f>+SIN((AVERAGE(H832:H843)+AVERAGE(H836:H839)*$AB$1)*($AA$19+AB835*$AA$18*AVERAGE(G832:G843))*$Y$20+$AA$17) - SIN($AA$17)+$AB$2</f>
        <v>-0.22541999314058184</v>
      </c>
      <c r="AC836">
        <f t="shared" si="282"/>
        <v>0.48839999999999412</v>
      </c>
      <c r="AD836">
        <f t="shared" si="281"/>
        <v>0.11487633477152198</v>
      </c>
      <c r="AE836">
        <v>1</v>
      </c>
    </row>
    <row r="837" spans="1:31" x14ac:dyDescent="0.25">
      <c r="A837">
        <v>67.916666666667169</v>
      </c>
      <c r="B837" s="2">
        <v>1947.9166666666049</v>
      </c>
      <c r="C837">
        <f>+D837+($D$2+E837+F837)*SOI!A836*IF(B837&gt;$C$18, IF(B837&lt;$C$19,-1,1),1)</f>
        <v>-83.285147800009213</v>
      </c>
      <c r="D837">
        <f>+$D$3*((1-$D$5)*SOI!D836+$D$5*SOI!D835) +   $D$4*((1-$D$5)*SOI!E836+$D$5*SOI!E835)</f>
        <v>0</v>
      </c>
      <c r="E837">
        <f t="shared" si="263"/>
        <v>-462.47332540650069</v>
      </c>
      <c r="F837">
        <f t="shared" si="270"/>
        <v>-0.22194014910605764</v>
      </c>
      <c r="G837">
        <f t="shared" si="271"/>
        <v>-462.69526555560674</v>
      </c>
      <c r="H837" s="21">
        <f t="shared" si="272"/>
        <v>0.26207323982673919</v>
      </c>
      <c r="I837" s="37">
        <f t="shared" si="264"/>
        <v>573.65664749823497</v>
      </c>
      <c r="J837" s="1">
        <f t="shared" si="273"/>
        <v>-836.23002635900411</v>
      </c>
      <c r="K837" s="1">
        <f t="shared" si="274"/>
        <v>-36.176995093723541</v>
      </c>
      <c r="L837" s="1">
        <f t="shared" si="265"/>
        <v>-0.2392122240772217</v>
      </c>
      <c r="M837" s="1">
        <f t="shared" si="266"/>
        <v>10.239602645707169</v>
      </c>
      <c r="N837" s="1">
        <f t="shared" si="267"/>
        <v>0.14008860937110279</v>
      </c>
      <c r="O837" s="1">
        <f t="shared" si="268"/>
        <v>-292.87079911382767</v>
      </c>
      <c r="P837" s="1">
        <f t="shared" si="269"/>
        <v>1.3879446969274966E-2</v>
      </c>
      <c r="Q837" s="1">
        <f t="shared" si="275"/>
        <v>0.71787126830409975</v>
      </c>
      <c r="R837" s="1">
        <f t="shared" si="276"/>
        <v>-122.9801949672927</v>
      </c>
      <c r="S837" s="1">
        <f t="shared" si="277"/>
        <v>68.773692428805333</v>
      </c>
      <c r="T837" s="1">
        <f t="shared" si="278"/>
        <v>736.10042511897154</v>
      </c>
      <c r="U837" s="1">
        <f t="shared" si="279"/>
        <v>-87.986627426669841</v>
      </c>
      <c r="V837" s="1">
        <f t="shared" si="280"/>
        <v>-5.4689840431498479E-2</v>
      </c>
      <c r="Y837" s="20">
        <f>+$Z$20*SIGN(SOI!A836)*(ABS(SOI!A836))^$Y$2</f>
        <v>0.25455836559493072</v>
      </c>
      <c r="Z837" s="20">
        <f t="shared" si="283"/>
        <v>-4.130594071962259E-2</v>
      </c>
      <c r="AA837" s="19">
        <f>+SIN((AVERAGE(H833:H844)+AVERAGE(H837:H840)/4)*($AA$19+AA836*$AA$18*AVERAGE(G833:G844))*$Y$20+$AA$17) - SIN($AA$17)</f>
        <v>2.2707124218424579E-3</v>
      </c>
      <c r="AB837" s="19">
        <f>+SIN((AVERAGE(H833:H844)+AVERAGE(H837:H840)*$AB$1)*($AA$19+AB836*$AA$18*AVERAGE(G833:G844))*$Y$20+$AA$17) - SIN($AA$17)+$AB$2</f>
        <v>-0.17407606079883919</v>
      </c>
      <c r="AC837">
        <f t="shared" si="282"/>
        <v>0.48899999999999411</v>
      </c>
      <c r="AD837">
        <f t="shared" si="281"/>
        <v>4.3576653141465048E-2</v>
      </c>
      <c r="AE837">
        <v>1</v>
      </c>
    </row>
    <row r="838" spans="1:31" x14ac:dyDescent="0.25">
      <c r="A838">
        <v>68.000000000000497</v>
      </c>
      <c r="B838" s="2">
        <v>1947.9999999999382</v>
      </c>
      <c r="C838">
        <f>+D838+($D$2+E838+F838)*SOI!A837*IF(B838&gt;$C$18, IF(B838&lt;$C$19,-1,1),1)</f>
        <v>4.7331577944542062E-2</v>
      </c>
      <c r="D838">
        <f>+$D$3*((1-$D$5)*SOI!D837+$D$5*SOI!D836) +   $D$4*((1-$D$5)*SOI!E837+$D$5*SOI!E836)</f>
        <v>0</v>
      </c>
      <c r="E838">
        <f t="shared" si="263"/>
        <v>-3.5032228194267674</v>
      </c>
      <c r="F838">
        <f t="shared" si="270"/>
        <v>4.4498543783176085</v>
      </c>
      <c r="G838">
        <f t="shared" si="271"/>
        <v>0.94663155889084116</v>
      </c>
      <c r="H838" s="21">
        <f t="shared" si="272"/>
        <v>-2.7235495835126211</v>
      </c>
      <c r="I838" s="37">
        <f t="shared" si="264"/>
        <v>1.2594626948338641</v>
      </c>
      <c r="J838" s="1">
        <f t="shared" si="273"/>
        <v>17.333667074423825</v>
      </c>
      <c r="K838" s="1">
        <f t="shared" si="274"/>
        <v>8.5634213419795646</v>
      </c>
      <c r="L838" s="1">
        <f t="shared" si="265"/>
        <v>1.3312242035435911</v>
      </c>
      <c r="M838" s="1">
        <f t="shared" si="266"/>
        <v>-96.675075385220708</v>
      </c>
      <c r="N838" s="1">
        <f t="shared" si="267"/>
        <v>3.6675309069717175</v>
      </c>
      <c r="O838" s="1">
        <f t="shared" si="268"/>
        <v>1.3478645522053727</v>
      </c>
      <c r="P838" s="1">
        <f t="shared" si="269"/>
        <v>-0.1282770512243821</v>
      </c>
      <c r="Q838" s="1">
        <f t="shared" si="275"/>
        <v>-177.43894452652506</v>
      </c>
      <c r="R838" s="1">
        <f t="shared" si="276"/>
        <v>66.737637509839217</v>
      </c>
      <c r="S838" s="1">
        <f t="shared" si="277"/>
        <v>3.9529978490453788</v>
      </c>
      <c r="T838" s="1">
        <f t="shared" si="278"/>
        <v>18.852766315082299</v>
      </c>
      <c r="U838" s="1">
        <f t="shared" si="279"/>
        <v>1.7853639248616719</v>
      </c>
      <c r="V838" s="1">
        <f t="shared" si="280"/>
        <v>13.23288141455259</v>
      </c>
      <c r="Y838" s="20">
        <f>+$Z$20*SIGN(SOI!A837)*(ABS(SOI!A837))^$Y$2</f>
        <v>0.13416400901211273</v>
      </c>
      <c r="Z838" s="20">
        <f t="shared" si="283"/>
        <v>0.25122935451775358</v>
      </c>
      <c r="AA838" s="19">
        <f>+SIN((AVERAGE(H834:H845)+AVERAGE(H838:H841)/4)*($AA$19+AA837*$AA$18*AVERAGE(G834:G845))*$Y$20+$AA$17) - SIN($AA$17)</f>
        <v>-9.2355692286897328E-3</v>
      </c>
      <c r="AB838" s="19">
        <f>+SIN((AVERAGE(H834:H845)+AVERAGE(H838:H841)*$AB$1)*($AA$19+AB837*$AA$18*AVERAGE(G834:G845))*$Y$20+$AA$17) - SIN($AA$17)+$AB$2</f>
        <v>-0.16937061234279938</v>
      </c>
      <c r="AC838">
        <f t="shared" si="282"/>
        <v>0.4895999999999941</v>
      </c>
      <c r="AD838">
        <f t="shared" si="281"/>
        <v>0.26046492374644331</v>
      </c>
      <c r="AE838">
        <v>1</v>
      </c>
    </row>
    <row r="839" spans="1:31" x14ac:dyDescent="0.25">
      <c r="A839">
        <v>68.083333333333826</v>
      </c>
      <c r="B839" s="2">
        <v>1948.0833333332714</v>
      </c>
      <c r="C839">
        <f>+D839+($D$2+E839+F839)*SOI!A838*IF(B839&gt;$C$18, IF(B839&lt;$C$19,-1,1),1)</f>
        <v>10.443487168608476</v>
      </c>
      <c r="D839">
        <f>+$D$3*((1-$D$5)*SOI!D838+$D$5*SOI!D837) +   $D$4*((1-$D$5)*SOI!E838+$D$5*SOI!E837)</f>
        <v>0</v>
      </c>
      <c r="E839">
        <f t="shared" si="263"/>
        <v>27.992604635874628</v>
      </c>
      <c r="F839">
        <f t="shared" si="270"/>
        <v>0.23303636036449804</v>
      </c>
      <c r="G839">
        <f t="shared" si="271"/>
        <v>28.225640996239125</v>
      </c>
      <c r="H839" s="21">
        <f t="shared" si="272"/>
        <v>-8.3557979213652891E-2</v>
      </c>
      <c r="I839" s="37">
        <f t="shared" si="264"/>
        <v>-8.7537642717335302</v>
      </c>
      <c r="J839" s="1">
        <f t="shared" si="273"/>
        <v>-0.56613505455627033</v>
      </c>
      <c r="K839" s="1">
        <f t="shared" si="274"/>
        <v>2.0574750126358299E-3</v>
      </c>
      <c r="L839" s="1">
        <f t="shared" si="265"/>
        <v>5.4983148946019471E-5</v>
      </c>
      <c r="M839" s="1">
        <f t="shared" si="266"/>
        <v>-0.45429146356366695</v>
      </c>
      <c r="N839" s="1">
        <f t="shared" si="267"/>
        <v>0.16438477584938135</v>
      </c>
      <c r="O839" s="1">
        <f t="shared" si="268"/>
        <v>13.649529942811025</v>
      </c>
      <c r="P839" s="1">
        <f t="shared" si="269"/>
        <v>-7.3686236775218947E-2</v>
      </c>
      <c r="Q839" s="1">
        <f t="shared" si="275"/>
        <v>-3.7372901277524281E-2</v>
      </c>
      <c r="R839" s="1">
        <f t="shared" si="276"/>
        <v>-9.7698576522667155E-2</v>
      </c>
      <c r="S839" s="1">
        <f t="shared" si="277"/>
        <v>-1.2314702613262085</v>
      </c>
      <c r="T839" s="1">
        <f t="shared" si="278"/>
        <v>7.8854218461479383E-3</v>
      </c>
      <c r="U839" s="1">
        <f t="shared" si="279"/>
        <v>-7.1280986833650246</v>
      </c>
      <c r="V839" s="1">
        <f t="shared" si="280"/>
        <v>0.3407058897693292</v>
      </c>
      <c r="Y839" s="20">
        <f>+$Z$20*SIGN(SOI!A838)*(ABS(SOI!A838))^$Y$2</f>
        <v>0.36496568894621723</v>
      </c>
      <c r="Z839" s="20">
        <f t="shared" si="283"/>
        <v>0.32512163194184718</v>
      </c>
      <c r="AA839" s="19">
        <f>+SIN((AVERAGE(H835:H846)+AVERAGE(H839:H842)/4)*($AA$19+AA838*$AA$18*AVERAGE(G835:G846))*$Y$20+$AA$17) - SIN($AA$17)</f>
        <v>0.15445080383399024</v>
      </c>
      <c r="AB839" s="19">
        <f>+SIN((AVERAGE(H835:H846)+AVERAGE(H839:H842)*$AB$1)*($AA$19+AB838*$AA$18*AVERAGE(G835:G846))*$Y$20+$AA$17) - SIN($AA$17)+$AB$2</f>
        <v>7.33480922041157E-2</v>
      </c>
      <c r="AC839">
        <f t="shared" si="282"/>
        <v>0.49019999999999408</v>
      </c>
      <c r="AD839">
        <f t="shared" si="281"/>
        <v>0.17067082810785694</v>
      </c>
      <c r="AE839">
        <v>1</v>
      </c>
    </row>
    <row r="840" spans="1:31" x14ac:dyDescent="0.25">
      <c r="A840">
        <v>68.166666666667155</v>
      </c>
      <c r="B840" s="2">
        <v>1948.1666666666047</v>
      </c>
      <c r="C840">
        <f>+D840+($D$2+E840+F840)*SOI!A839*IF(B840&gt;$C$18, IF(B840&lt;$C$19,-1,1),1)</f>
        <v>2.2967495538650691</v>
      </c>
      <c r="D840">
        <f>+$D$3*((1-$D$5)*SOI!D839+$D$5*SOI!D838) +   $D$4*((1-$D$5)*SOI!E839+$D$5*SOI!E838)</f>
        <v>0</v>
      </c>
      <c r="E840">
        <f t="shared" si="263"/>
        <v>4.8302712598973372</v>
      </c>
      <c r="F840">
        <f t="shared" si="270"/>
        <v>-1.1846370474131009</v>
      </c>
      <c r="G840">
        <f t="shared" si="271"/>
        <v>3.6456342124842362</v>
      </c>
      <c r="H840" s="21">
        <f t="shared" si="272"/>
        <v>-0.40402124667769884</v>
      </c>
      <c r="I840" s="37">
        <f t="shared" si="264"/>
        <v>2.5162232778184417</v>
      </c>
      <c r="J840" s="1">
        <f t="shared" si="273"/>
        <v>7.9352484651907753</v>
      </c>
      <c r="K840" s="1">
        <f t="shared" si="274"/>
        <v>0.11472213821169548</v>
      </c>
      <c r="L840" s="1">
        <f t="shared" si="265"/>
        <v>-0.3833917467981206</v>
      </c>
      <c r="M840" s="1">
        <f t="shared" si="266"/>
        <v>-22.152397248864368</v>
      </c>
      <c r="N840" s="1">
        <f t="shared" si="267"/>
        <v>-0.50103134498875568</v>
      </c>
      <c r="O840" s="1">
        <f t="shared" si="268"/>
        <v>1.2791708440639106E-2</v>
      </c>
      <c r="P840" s="1">
        <f t="shared" si="269"/>
        <v>0.62874570759554271</v>
      </c>
      <c r="Q840" s="1">
        <f t="shared" si="275"/>
        <v>5.5545166259842258</v>
      </c>
      <c r="R840" s="1">
        <f t="shared" si="276"/>
        <v>-4.1738037197298086</v>
      </c>
      <c r="S840" s="1">
        <f t="shared" si="277"/>
        <v>-1.0789009106679621</v>
      </c>
      <c r="T840" s="1">
        <f t="shared" si="278"/>
        <v>-5.1528670715962864E-2</v>
      </c>
      <c r="U840" s="1">
        <f t="shared" si="279"/>
        <v>-17.483029396072908</v>
      </c>
      <c r="V840" s="1">
        <f t="shared" si="280"/>
        <v>8.8607727807116188</v>
      </c>
      <c r="Y840" s="20">
        <f>+$Z$20*SIGN(SOI!A839)*(ABS(SOI!A839))^$Y$2</f>
        <v>0.47623519786721158</v>
      </c>
      <c r="Z840" s="20">
        <f t="shared" si="283"/>
        <v>0.38040027158509732</v>
      </c>
      <c r="AA840" s="19">
        <f>+SIN((AVERAGE(H836:H847)+AVERAGE(H840:H843)/4)*($AA$19+AA839*$AA$18*AVERAGE(G836:G847))*$Y$20+$AA$17) - SIN($AA$17)</f>
        <v>0.15368061066402638</v>
      </c>
      <c r="AB840" s="19">
        <f>+SIN((AVERAGE(H836:H847)+AVERAGE(H840:H843)*$AB$1)*($AA$19+AB839*$AA$18*AVERAGE(G836:G847))*$Y$20+$AA$17) - SIN($AA$17)+$AB$2</f>
        <v>8.3886080267157548E-2</v>
      </c>
      <c r="AC840">
        <f t="shared" si="282"/>
        <v>0.49079999999999407</v>
      </c>
      <c r="AD840">
        <f t="shared" si="281"/>
        <v>0.22671966092107093</v>
      </c>
      <c r="AE840">
        <v>1</v>
      </c>
    </row>
    <row r="841" spans="1:31" x14ac:dyDescent="0.25">
      <c r="A841">
        <v>68.250000000000483</v>
      </c>
      <c r="B841" s="2">
        <v>1948.2499999999379</v>
      </c>
      <c r="C841">
        <f>+D841+($D$2+E841+F841)*SOI!A840*IF(B841&gt;$C$18, IF(B841&lt;$C$19,-1,1),1)</f>
        <v>4.0768282921683685</v>
      </c>
      <c r="D841">
        <f>+$D$3*((1-$D$5)*SOI!D840+$D$5*SOI!D839) +   $D$4*((1-$D$5)*SOI!E840+$D$5*SOI!E839)</f>
        <v>0</v>
      </c>
      <c r="E841">
        <f t="shared" si="263"/>
        <v>16.259671278165676</v>
      </c>
      <c r="F841">
        <f t="shared" si="270"/>
        <v>4.7641890507799323E-2</v>
      </c>
      <c r="G841">
        <f t="shared" si="271"/>
        <v>16.307313168673474</v>
      </c>
      <c r="H841" s="21">
        <f t="shared" si="272"/>
        <v>0.56229227196504927</v>
      </c>
      <c r="I841" s="37">
        <f t="shared" si="264"/>
        <v>19.366724047749226</v>
      </c>
      <c r="J841" s="1">
        <f t="shared" si="273"/>
        <v>-4.4269708301556108</v>
      </c>
      <c r="K841" s="1">
        <f t="shared" si="274"/>
        <v>0.12205340000412104</v>
      </c>
      <c r="L841" s="1">
        <f t="shared" si="265"/>
        <v>3.5386754395801301E-2</v>
      </c>
      <c r="M841" s="1">
        <f t="shared" si="266"/>
        <v>1.6056832343453311</v>
      </c>
      <c r="N841" s="1">
        <f t="shared" si="267"/>
        <v>-5.3285958126133579E-3</v>
      </c>
      <c r="O841" s="1">
        <f t="shared" si="268"/>
        <v>5.9573467990464586</v>
      </c>
      <c r="P841" s="1">
        <f t="shared" si="269"/>
        <v>-1.5561640545323855E-2</v>
      </c>
      <c r="Q841" s="1">
        <f t="shared" si="275"/>
        <v>-4.281868203803431E-3</v>
      </c>
      <c r="R841" s="1">
        <f t="shared" si="276"/>
        <v>2.4764298771399785E-2</v>
      </c>
      <c r="S841" s="1">
        <f t="shared" si="277"/>
        <v>-8.83153980997054E-2</v>
      </c>
      <c r="T841" s="1">
        <f t="shared" si="278"/>
        <v>2.2149873075092836</v>
      </c>
      <c r="U841" s="1">
        <f t="shared" si="279"/>
        <v>3.3304584720409705</v>
      </c>
      <c r="V841" s="1">
        <f t="shared" si="280"/>
        <v>-2.332382793069005E-3</v>
      </c>
      <c r="Y841" s="20">
        <f>+$Z$20*SIGN(SOI!A840)*(ABS(SOI!A840))^$Y$2</f>
        <v>0.29999992794186309</v>
      </c>
      <c r="Z841" s="20">
        <f t="shared" si="283"/>
        <v>0.3701003065964199</v>
      </c>
      <c r="AA841" s="19">
        <f>+SIN((AVERAGE(H837:H848)+AVERAGE(H841:H844)/4)*($AA$19+AA840*$AA$18*AVERAGE(G837:G848))*$Y$20+$AA$17) - SIN($AA$17)</f>
        <v>0.50778122120900204</v>
      </c>
      <c r="AB841" s="19">
        <f>+SIN((AVERAGE(H837:H848)+AVERAGE(H841:H844)*$AB$1)*($AA$19+AB840*$AA$18*AVERAGE(G837:G848))*$Y$20+$AA$17) - SIN($AA$17)+$AB$2</f>
        <v>0.47151231430633528</v>
      </c>
      <c r="AC841">
        <f t="shared" si="282"/>
        <v>0.49139999999999406</v>
      </c>
      <c r="AD841">
        <f t="shared" si="281"/>
        <v>0.13768091461258214</v>
      </c>
      <c r="AE841">
        <v>1</v>
      </c>
    </row>
    <row r="842" spans="1:31" x14ac:dyDescent="0.25">
      <c r="A842">
        <v>68.333333333333812</v>
      </c>
      <c r="B842" s="2">
        <v>1948.3333333332712</v>
      </c>
      <c r="C842">
        <f>+D842+($D$2+E842+F842)*SOI!A841*IF(B842&gt;$C$18, IF(B842&lt;$C$19,-1,1),1)</f>
        <v>-0.98847797608260224</v>
      </c>
      <c r="D842">
        <f>+$D$3*((1-$D$5)*SOI!D841+$D$5*SOI!D840) +   $D$4*((1-$D$5)*SOI!E841+$D$5*SOI!E840)</f>
        <v>0</v>
      </c>
      <c r="E842">
        <f t="shared" si="263"/>
        <v>-2.0891291753823324</v>
      </c>
      <c r="F842">
        <f t="shared" si="270"/>
        <v>-1.0995094571421908</v>
      </c>
      <c r="G842">
        <f t="shared" si="271"/>
        <v>-3.1886386325245235</v>
      </c>
      <c r="H842" s="21">
        <f t="shared" si="272"/>
        <v>-1.3947167564619742</v>
      </c>
      <c r="I842" s="37">
        <f t="shared" si="264"/>
        <v>-3.0647477470385773</v>
      </c>
      <c r="J842" s="1">
        <f t="shared" si="273"/>
        <v>-14.981621006341214</v>
      </c>
      <c r="K842" s="1">
        <f t="shared" si="274"/>
        <v>-2.282183104403289</v>
      </c>
      <c r="L842" s="1">
        <f t="shared" si="265"/>
        <v>-0.45050123998098252</v>
      </c>
      <c r="M842" s="1">
        <f t="shared" si="266"/>
        <v>-34.337877642724457</v>
      </c>
      <c r="N842" s="1">
        <f t="shared" si="267"/>
        <v>0.776249677239508</v>
      </c>
      <c r="O842" s="1">
        <f t="shared" si="268"/>
        <v>-3.1120418809484525</v>
      </c>
      <c r="P842" s="1">
        <f t="shared" si="269"/>
        <v>4.3753034021245855E-2</v>
      </c>
      <c r="Q842" s="1">
        <f t="shared" si="275"/>
        <v>-13.339376329896904</v>
      </c>
      <c r="R842" s="1">
        <f t="shared" si="276"/>
        <v>-12.208627257505597</v>
      </c>
      <c r="S842" s="1">
        <f t="shared" si="277"/>
        <v>-2.0359338091581929</v>
      </c>
      <c r="T842" s="1">
        <f t="shared" si="278"/>
        <v>14.730553001823475</v>
      </c>
      <c r="U842" s="1">
        <f t="shared" si="279"/>
        <v>1.4818197797526493</v>
      </c>
      <c r="V842" s="1">
        <f t="shared" si="280"/>
        <v>-0.95530329793792113</v>
      </c>
      <c r="Y842" s="20">
        <f>+$Z$20*SIGN(SOI!A841)*(ABS(SOI!A841))^$Y$2</f>
        <v>0.33406579398018493</v>
      </c>
      <c r="Z842" s="20">
        <f t="shared" si="283"/>
        <v>0.2603450116157579</v>
      </c>
      <c r="AA842" s="19">
        <f>+SIN((AVERAGE(H838:H849)+AVERAGE(H842:H845)/4)*($AA$19+AA841*$AA$18*AVERAGE(G838:G849))*$Y$20+$AA$17) - SIN($AA$17)</f>
        <v>0.67171147787527197</v>
      </c>
      <c r="AB842" s="19">
        <f>+SIN((AVERAGE(H838:H849)+AVERAGE(H842:H845)*$AB$1)*($AA$19+AB841*$AA$18*AVERAGE(G838:G849))*$Y$20+$AA$17) - SIN($AA$17)+$AB$2</f>
        <v>0.65623209391968351</v>
      </c>
      <c r="AC842">
        <f t="shared" si="282"/>
        <v>0.49199999999999405</v>
      </c>
      <c r="AD842">
        <f t="shared" si="281"/>
        <v>0.41136646625951406</v>
      </c>
      <c r="AE842">
        <v>1</v>
      </c>
    </row>
    <row r="843" spans="1:31" x14ac:dyDescent="0.25">
      <c r="A843">
        <v>68.41666666666714</v>
      </c>
      <c r="B843" s="2">
        <v>1948.4166666666044</v>
      </c>
      <c r="C843">
        <f>+D843+($D$2+E843+F843)*SOI!A842*IF(B843&gt;$C$18, IF(B843&lt;$C$19,-1,1),1)</f>
        <v>0.32925078034805061</v>
      </c>
      <c r="D843">
        <f>+$D$3*((1-$D$5)*SOI!D842+$D$5*SOI!D841) +   $D$4*((1-$D$5)*SOI!E842+$D$5*SOI!E841)</f>
        <v>0</v>
      </c>
      <c r="E843">
        <f t="shared" si="263"/>
        <v>5.5135221541828825</v>
      </c>
      <c r="F843">
        <f t="shared" si="270"/>
        <v>-2.600914838203805E-2</v>
      </c>
      <c r="G843">
        <f t="shared" si="271"/>
        <v>5.4875130058008441</v>
      </c>
      <c r="H843" s="21">
        <f t="shared" si="272"/>
        <v>0.13203529618413851</v>
      </c>
      <c r="I843" s="37">
        <f t="shared" si="264"/>
        <v>2.7801481357292608</v>
      </c>
      <c r="J843" s="1">
        <f t="shared" si="273"/>
        <v>0.17633562184343507</v>
      </c>
      <c r="K843" s="1">
        <f t="shared" si="274"/>
        <v>1.0244966255812595E-4</v>
      </c>
      <c r="L843" s="1">
        <f t="shared" si="265"/>
        <v>-3.4614048194065068E-4</v>
      </c>
      <c r="M843" s="1">
        <f t="shared" si="266"/>
        <v>-0.44553465794766056</v>
      </c>
      <c r="N843" s="1">
        <f t="shared" si="267"/>
        <v>2.8649927994285188E-2</v>
      </c>
      <c r="O843" s="1">
        <f t="shared" si="268"/>
        <v>4.0698054921306417</v>
      </c>
      <c r="P843" s="1">
        <f t="shared" si="269"/>
        <v>1.9547156802300269E-3</v>
      </c>
      <c r="Q843" s="1">
        <f t="shared" si="275"/>
        <v>-6.3880112412914008E-3</v>
      </c>
      <c r="R843" s="1">
        <f t="shared" si="276"/>
        <v>5.3035929412062087E-3</v>
      </c>
      <c r="S843" s="1">
        <f t="shared" si="277"/>
        <v>6.8164610801302469E-2</v>
      </c>
      <c r="T843" s="1">
        <f t="shared" si="278"/>
        <v>-1.4801429977681895E-2</v>
      </c>
      <c r="U843" s="1">
        <f t="shared" si="279"/>
        <v>-6.0054286688492296E-2</v>
      </c>
      <c r="V843" s="1">
        <f t="shared" si="280"/>
        <v>-1.5752112389257958E-3</v>
      </c>
      <c r="Y843" s="20">
        <f>+$Z$20*SIGN(SOI!A842)*(ABS(SOI!A842))^$Y$2</f>
        <v>0.14696931292522564</v>
      </c>
      <c r="Z843" s="20">
        <f t="shared" si="283"/>
        <v>0.11135526466006164</v>
      </c>
      <c r="AA843" s="19">
        <f>+SIN((AVERAGE(H839:H850)+AVERAGE(H843:H846)/4)*($AA$19+AA842*$AA$18*AVERAGE(G839:G850))*$Y$20+$AA$17) - SIN($AA$17)</f>
        <v>-0.35691838986750551</v>
      </c>
      <c r="AB843" s="19">
        <f>+SIN((AVERAGE(H839:H850)+AVERAGE(H843:H846)*$AB$1)*($AA$19+AB842*$AA$18*AVERAGE(G839:G850))*$Y$20+$AA$17) - SIN($AA$17)+$AB$2</f>
        <v>-0.47884647501984845</v>
      </c>
      <c r="AC843">
        <f t="shared" si="282"/>
        <v>0.49259999999999404</v>
      </c>
      <c r="AD843">
        <f t="shared" si="281"/>
        <v>0.46827365452756714</v>
      </c>
      <c r="AE843">
        <v>1</v>
      </c>
    </row>
    <row r="844" spans="1:31" x14ac:dyDescent="0.25">
      <c r="A844">
        <v>68.500000000000469</v>
      </c>
      <c r="B844" s="2">
        <v>1948.4999999999377</v>
      </c>
      <c r="C844">
        <f>+D844+($D$2+E844+F844)*SOI!A843*IF(B844&gt;$C$18, IF(B844&lt;$C$19,-1,1),1)</f>
        <v>0.75512446286361046</v>
      </c>
      <c r="D844">
        <f>+$D$3*((1-$D$5)*SOI!D843+$D$5*SOI!D842) +   $D$4*((1-$D$5)*SOI!E843+$D$5*SOI!E842)</f>
        <v>0</v>
      </c>
      <c r="E844">
        <f t="shared" si="263"/>
        <v>-12.468834602328396</v>
      </c>
      <c r="F844">
        <f t="shared" si="270"/>
        <v>-0.11657311206511189</v>
      </c>
      <c r="G844">
        <f t="shared" si="271"/>
        <v>-12.585407714393508</v>
      </c>
      <c r="H844" s="21">
        <f t="shared" si="272"/>
        <v>3.7770748452253464E-2</v>
      </c>
      <c r="I844" s="37">
        <f t="shared" si="264"/>
        <v>5.1223561655680028</v>
      </c>
      <c r="J844" s="1">
        <f t="shared" si="273"/>
        <v>-0.25062709619786405</v>
      </c>
      <c r="K844" s="1">
        <f t="shared" si="274"/>
        <v>-5.8941192111890243E-2</v>
      </c>
      <c r="L844" s="1">
        <f t="shared" si="265"/>
        <v>-2.5963621029589826E-2</v>
      </c>
      <c r="M844" s="1">
        <f t="shared" si="266"/>
        <v>0.34369057823363963</v>
      </c>
      <c r="N844" s="1">
        <f t="shared" si="267"/>
        <v>6.249907950723365E-2</v>
      </c>
      <c r="O844" s="1">
        <f t="shared" si="268"/>
        <v>-1.3514244636175483</v>
      </c>
      <c r="P844" s="1">
        <f t="shared" si="269"/>
        <v>4.5150336320540975E-2</v>
      </c>
      <c r="Q844" s="1">
        <f t="shared" si="275"/>
        <v>1.0749837306696354E-2</v>
      </c>
      <c r="R844" s="1">
        <f t="shared" si="276"/>
        <v>-1.6444029182239975E-2</v>
      </c>
      <c r="S844" s="1">
        <f t="shared" si="277"/>
        <v>0.27397496541479688</v>
      </c>
      <c r="T844" s="1">
        <f t="shared" si="278"/>
        <v>0.36866733975887239</v>
      </c>
      <c r="U844" s="1">
        <f t="shared" si="279"/>
        <v>-2.5557786679349785</v>
      </c>
      <c r="V844" s="1">
        <f t="shared" si="280"/>
        <v>-7.937180942299725E-2</v>
      </c>
      <c r="Y844" s="20">
        <f>+$Z$20*SIGN(SOI!A843)*(ABS(SOI!A843))^$Y$2</f>
        <v>-0.14696931292522564</v>
      </c>
      <c r="Z844" s="20">
        <f t="shared" si="283"/>
        <v>-2.8284252076115415E-2</v>
      </c>
      <c r="AA844" s="19">
        <f>+SIN((AVERAGE(H840:H851)+AVERAGE(H844:H847)/4)*($AA$19+AA843*$AA$18*AVERAGE(G840:G851))*$Y$20+$AA$17) - SIN($AA$17)</f>
        <v>-0.39432905434223831</v>
      </c>
      <c r="AB844" s="19">
        <f>+SIN((AVERAGE(H840:H851)+AVERAGE(H844:H847)*$AB$1)*($AA$19+AB843*$AA$18*AVERAGE(G840:G851))*$Y$20+$AA$17) - SIN($AA$17)+$AB$2</f>
        <v>-0.58211939241541311</v>
      </c>
      <c r="AC844">
        <f t="shared" si="282"/>
        <v>0.49319999999999403</v>
      </c>
      <c r="AD844">
        <f t="shared" si="281"/>
        <v>0.3660448022661229</v>
      </c>
      <c r="AE844">
        <v>1</v>
      </c>
    </row>
    <row r="845" spans="1:31" x14ac:dyDescent="0.25">
      <c r="A845">
        <v>68.583333333333798</v>
      </c>
      <c r="B845" s="2">
        <v>1948.583333333271</v>
      </c>
      <c r="C845">
        <f>+D845+($D$2+E845+F845)*SOI!A844*IF(B845&gt;$C$18, IF(B845&lt;$C$19,-1,1),1)</f>
        <v>7.253359705743781E-2</v>
      </c>
      <c r="D845">
        <f>+$D$3*((1-$D$5)*SOI!D844+$D$5*SOI!D843) +   $D$4*((1-$D$5)*SOI!E844+$D$5*SOI!E843)</f>
        <v>0</v>
      </c>
      <c r="E845">
        <f t="shared" si="263"/>
        <v>-3.6480552383225344</v>
      </c>
      <c r="F845">
        <f t="shared" si="270"/>
        <v>2.1375385450643603E-2</v>
      </c>
      <c r="G845">
        <f t="shared" si="271"/>
        <v>-3.6266798528718907</v>
      </c>
      <c r="H845" s="21">
        <f t="shared" si="272"/>
        <v>7.5451748511921476E-2</v>
      </c>
      <c r="I845" s="37">
        <f t="shared" si="264"/>
        <v>4.0253167062407229</v>
      </c>
      <c r="J845" s="1">
        <f t="shared" si="273"/>
        <v>0.26570219315805005</v>
      </c>
      <c r="K845" s="1">
        <f t="shared" si="274"/>
        <v>-2.7259082169384702E-3</v>
      </c>
      <c r="L845" s="1">
        <f t="shared" si="265"/>
        <v>1.3090288561085853E-2</v>
      </c>
      <c r="M845" s="1">
        <f t="shared" si="266"/>
        <v>-0.46366515594126384</v>
      </c>
      <c r="N845" s="1">
        <f t="shared" si="267"/>
        <v>-1.320734923513391E-3</v>
      </c>
      <c r="O845" s="1">
        <f t="shared" si="268"/>
        <v>-0.48910180712905105</v>
      </c>
      <c r="P845" s="1">
        <f t="shared" si="269"/>
        <v>-1.1443578501082338E-2</v>
      </c>
      <c r="Q845" s="1">
        <f t="shared" si="275"/>
        <v>3.0646491734362559E-4</v>
      </c>
      <c r="R845" s="1">
        <f t="shared" si="276"/>
        <v>-3.6839811251471194E-4</v>
      </c>
      <c r="S845" s="1">
        <f t="shared" si="277"/>
        <v>-4.5497046512275111E-3</v>
      </c>
      <c r="T845" s="1">
        <f t="shared" si="278"/>
        <v>-6.7270726054864297E-2</v>
      </c>
      <c r="U845" s="1">
        <f t="shared" si="279"/>
        <v>0.50904290394712393</v>
      </c>
      <c r="V845" s="1">
        <f t="shared" si="280"/>
        <v>-4.2511769779608239E-4</v>
      </c>
      <c r="Y845" s="20">
        <f>+$Z$20*SIGN(SOI!A844)*(ABS(SOI!A844))^$Y$2</f>
        <v>-8.4852756228346246E-2</v>
      </c>
      <c r="Z845" s="20">
        <f t="shared" si="283"/>
        <v>-0.10555827512730605</v>
      </c>
      <c r="AA845" s="19">
        <f>+SIN((AVERAGE(H841:H852)+AVERAGE(H845:H848)/4)*($AA$19+AA844*$AA$18*AVERAGE(G841:G852))*$Y$20+$AA$17) - SIN($AA$17)</f>
        <v>-0.36546398309667427</v>
      </c>
      <c r="AB845" s="19">
        <f>+SIN((AVERAGE(H841:H852)+AVERAGE(H845:H848)*$AB$1)*($AA$19+AB844*$AA$18*AVERAGE(G841:G852))*$Y$20+$AA$17) - SIN($AA$17)+$AB$2</f>
        <v>-0.53623189707698615</v>
      </c>
      <c r="AC845">
        <f t="shared" si="282"/>
        <v>0.49379999999999402</v>
      </c>
      <c r="AD845">
        <f t="shared" si="281"/>
        <v>0.25990570796936824</v>
      </c>
      <c r="AE845">
        <v>1</v>
      </c>
    </row>
    <row r="846" spans="1:31" x14ac:dyDescent="0.25">
      <c r="A846">
        <v>68.666666666667126</v>
      </c>
      <c r="B846" s="2">
        <v>1948.6666666666042</v>
      </c>
      <c r="C846">
        <f>+D846+($D$2+E846+F846)*SOI!A845*IF(B846&gt;$C$18, IF(B846&lt;$C$19,-1,1),1)</f>
        <v>0.49174562477009687</v>
      </c>
      <c r="D846">
        <f>+$D$3*((1-$D$5)*SOI!D845+$D$5*SOI!D844) +   $D$4*((1-$D$5)*SOI!E845+$D$5*SOI!E844)</f>
        <v>0</v>
      </c>
      <c r="E846">
        <f t="shared" si="263"/>
        <v>-23.521661675799336</v>
      </c>
      <c r="F846">
        <f t="shared" si="270"/>
        <v>-1.065619562705507</v>
      </c>
      <c r="G846">
        <f t="shared" si="271"/>
        <v>-24.587281238504843</v>
      </c>
      <c r="H846" s="21">
        <f t="shared" si="272"/>
        <v>-2.5715423719925714</v>
      </c>
      <c r="I846" s="37">
        <f t="shared" si="264"/>
        <v>29.347213024729804</v>
      </c>
      <c r="J846" s="1">
        <f t="shared" si="273"/>
        <v>-146.14673389717797</v>
      </c>
      <c r="K846" s="1">
        <f t="shared" si="274"/>
        <v>-111.60879117389544</v>
      </c>
      <c r="L846" s="1">
        <f t="shared" si="265"/>
        <v>-0.54946136913437194</v>
      </c>
      <c r="M846" s="1">
        <f t="shared" si="266"/>
        <v>34.980952151317084</v>
      </c>
      <c r="N846" s="1">
        <f t="shared" si="267"/>
        <v>-0.55831468155676423</v>
      </c>
      <c r="O846" s="1">
        <f t="shared" si="268"/>
        <v>-19.191267477244949</v>
      </c>
      <c r="P846" s="1">
        <f t="shared" si="269"/>
        <v>0.28448324552581811</v>
      </c>
      <c r="Q846" s="1">
        <f t="shared" si="275"/>
        <v>-9.7739771273664573</v>
      </c>
      <c r="R846" s="1">
        <f t="shared" si="276"/>
        <v>85.659346707886613</v>
      </c>
      <c r="S846" s="1">
        <f t="shared" si="277"/>
        <v>-14.022110982843412</v>
      </c>
      <c r="T846" s="1">
        <f t="shared" si="278"/>
        <v>110.7945632438926</v>
      </c>
      <c r="U846" s="1">
        <f t="shared" si="279"/>
        <v>-92.26054959448264</v>
      </c>
      <c r="V846" s="1">
        <f t="shared" si="280"/>
        <v>4.4675293307215203</v>
      </c>
      <c r="Y846" s="20">
        <f>+$Z$20*SIGN(SOI!A845)*(ABS(SOI!A845))^$Y$2</f>
        <v>-8.4852756228346246E-2</v>
      </c>
      <c r="Z846" s="20">
        <f t="shared" si="283"/>
        <v>-0.22149271815651594</v>
      </c>
      <c r="AA846" s="19">
        <f>+SIN((AVERAGE(H842:H853)+AVERAGE(H846:H849)/4)*($AA$19+AA845*$AA$18*AVERAGE(G842:G853))*$Y$20+$AA$17) - SIN($AA$17)</f>
        <v>8.3644986842695834E-2</v>
      </c>
      <c r="AB846" s="19">
        <f>+SIN((AVERAGE(H842:H853)+AVERAGE(H846:H849)*$AB$1)*($AA$19+AB845*$AA$18*AVERAGE(G842:G853))*$Y$20+$AA$17) - SIN($AA$17)+$AB$2</f>
        <v>-0.45207374837848968</v>
      </c>
      <c r="AC846">
        <f t="shared" si="282"/>
        <v>0.49439999999999401</v>
      </c>
      <c r="AD846">
        <f t="shared" si="281"/>
        <v>0.30513770499921178</v>
      </c>
      <c r="AE846">
        <v>1</v>
      </c>
    </row>
    <row r="847" spans="1:31" x14ac:dyDescent="0.25">
      <c r="A847">
        <v>68.750000000000455</v>
      </c>
      <c r="B847" s="2">
        <v>1948.7499999999375</v>
      </c>
      <c r="C847">
        <f>+D847+($D$2+E847+F847)*SOI!A846*IF(B847&gt;$C$18, IF(B847&lt;$C$19,-1,1),1)</f>
        <v>4.5001154920877289</v>
      </c>
      <c r="D847">
        <f>+$D$3*((1-$D$5)*SOI!D846+$D$5*SOI!D845) +   $D$4*((1-$D$5)*SOI!E846+$D$5*SOI!E845)</f>
        <v>0</v>
      </c>
      <c r="E847">
        <f t="shared" si="263"/>
        <v>-6.5637125612775975</v>
      </c>
      <c r="F847">
        <f t="shared" si="270"/>
        <v>-5.4104338851415523E-2</v>
      </c>
      <c r="G847">
        <f t="shared" si="271"/>
        <v>-6.6178169001290126</v>
      </c>
      <c r="H847" s="21">
        <f t="shared" si="272"/>
        <v>-2.0377145775428356E-2</v>
      </c>
      <c r="I847" s="37">
        <f t="shared" si="264"/>
        <v>4.5227670788062433</v>
      </c>
      <c r="J847" s="1">
        <f t="shared" si="273"/>
        <v>-1.0450335985137857</v>
      </c>
      <c r="K847" s="1">
        <f t="shared" si="274"/>
        <v>-3.9561422880442064E-4</v>
      </c>
      <c r="L847" s="1">
        <f t="shared" si="265"/>
        <v>-3.5029794577791889E-3</v>
      </c>
      <c r="M847" s="1">
        <f t="shared" si="266"/>
        <v>1.6230631140792746</v>
      </c>
      <c r="N847" s="1">
        <f t="shared" si="267"/>
        <v>-3.9865704915327926E-2</v>
      </c>
      <c r="O847" s="1">
        <f t="shared" si="268"/>
        <v>-6.135067952372502</v>
      </c>
      <c r="P847" s="1">
        <f t="shared" si="269"/>
        <v>4.9478217724876008E-4</v>
      </c>
      <c r="Q847" s="1">
        <f t="shared" si="275"/>
        <v>-3.238139090935676E-2</v>
      </c>
      <c r="R847" s="1">
        <f t="shared" si="276"/>
        <v>4.3735721636886236E-2</v>
      </c>
      <c r="S847" s="1">
        <f t="shared" si="277"/>
        <v>-0.15430185866004231</v>
      </c>
      <c r="T847" s="1">
        <f t="shared" si="278"/>
        <v>0.22580554126290264</v>
      </c>
      <c r="U847" s="1">
        <f t="shared" si="279"/>
        <v>-2.4729238807047249E-2</v>
      </c>
      <c r="V847" s="1">
        <f t="shared" si="280"/>
        <v>5.5481113067107888E-4</v>
      </c>
      <c r="Y847" s="20">
        <f>+$Z$20*SIGN(SOI!A846)*(ABS(SOI!A846))^$Y$2</f>
        <v>-0.49477264201285531</v>
      </c>
      <c r="Z847" s="20">
        <f t="shared" si="283"/>
        <v>-0.30275295472999098</v>
      </c>
      <c r="AA847" s="19">
        <f>+SIN((AVERAGE(H843:H854)+AVERAGE(H847:H850)/4)*($AA$19+AA846*$AA$18*AVERAGE(G843:G854))*$Y$20+$AA$17) - SIN($AA$17)</f>
        <v>-1.1197095182328667</v>
      </c>
      <c r="AB847" s="19">
        <f>+SIN((AVERAGE(H843:H854)+AVERAGE(H847:H850)*$AB$1)*($AA$19+AB846*$AA$18*AVERAGE(G843:G854))*$Y$20+$AA$17) - SIN($AA$17)+$AB$2</f>
        <v>-0.69681106490453026</v>
      </c>
      <c r="AC847">
        <f t="shared" si="282"/>
        <v>0.494999999999994</v>
      </c>
      <c r="AD847">
        <f t="shared" si="281"/>
        <v>0.81695656350287571</v>
      </c>
      <c r="AE847">
        <v>1</v>
      </c>
    </row>
    <row r="848" spans="1:31" x14ac:dyDescent="0.25">
      <c r="A848">
        <v>68.833333333333783</v>
      </c>
      <c r="B848" s="2">
        <v>1948.8333333332707</v>
      </c>
      <c r="C848">
        <f>+D848+($D$2+E848+F848)*SOI!A847*IF(B848&gt;$C$18, IF(B848&lt;$C$19,-1,1),1)</f>
        <v>12.719862777389283</v>
      </c>
      <c r="D848">
        <f>+$D$3*((1-$D$5)*SOI!D847+$D$5*SOI!D846) +   $D$4*((1-$D$5)*SOI!E847+$D$5*SOI!E846)</f>
        <v>0</v>
      </c>
      <c r="E848">
        <f t="shared" si="263"/>
        <v>-41.416027392327948</v>
      </c>
      <c r="F848">
        <f t="shared" si="270"/>
        <v>-0.98351519896966477</v>
      </c>
      <c r="G848">
        <f t="shared" si="271"/>
        <v>-42.39954259129761</v>
      </c>
      <c r="H848" s="21">
        <f t="shared" si="272"/>
        <v>0.39507528735040764</v>
      </c>
      <c r="I848" s="37">
        <f t="shared" si="264"/>
        <v>-8.7990975334671866</v>
      </c>
      <c r="J848" s="1">
        <f t="shared" si="273"/>
        <v>17.002624830251229</v>
      </c>
      <c r="K848" s="1">
        <f t="shared" si="274"/>
        <v>-8.0558482321435569</v>
      </c>
      <c r="L848" s="1">
        <f t="shared" si="265"/>
        <v>-0.12053214406588732</v>
      </c>
      <c r="M848" s="1">
        <f t="shared" si="266"/>
        <v>13.57335529130644</v>
      </c>
      <c r="N848" s="1">
        <f t="shared" si="267"/>
        <v>-0.71290507503993872</v>
      </c>
      <c r="O848" s="1">
        <f t="shared" si="268"/>
        <v>-13.811367757252118</v>
      </c>
      <c r="P848" s="1">
        <f t="shared" si="269"/>
        <v>0.13006810601975219</v>
      </c>
      <c r="Q848" s="1">
        <f t="shared" si="275"/>
        <v>-4.8426108107342838</v>
      </c>
      <c r="R848" s="1">
        <f t="shared" si="276"/>
        <v>-12.724896946566966</v>
      </c>
      <c r="S848" s="1">
        <f t="shared" si="277"/>
        <v>5.3683067690498527</v>
      </c>
      <c r="T848" s="1">
        <f t="shared" si="278"/>
        <v>17.491103065483124</v>
      </c>
      <c r="U848" s="1">
        <f t="shared" si="279"/>
        <v>12.647405027800987</v>
      </c>
      <c r="V848" s="1">
        <f t="shared" si="280"/>
        <v>2.608159776878936</v>
      </c>
      <c r="Y848" s="20">
        <f>+$Z$20*SIGN(SOI!A847)*(ABS(SOI!A847))^$Y$2</f>
        <v>-0.32863346594877141</v>
      </c>
      <c r="Z848" s="20">
        <f t="shared" si="283"/>
        <v>-0.15118044326337005</v>
      </c>
      <c r="AA848" s="19">
        <f>+SIN((AVERAGE(H844:H855)+AVERAGE(H848:H851)/4)*($AA$19+AA847*$AA$18*AVERAGE(G844:G855))*$Y$20+$AA$17) - SIN($AA$17)</f>
        <v>-1.2343931847863368</v>
      </c>
      <c r="AB848" s="19">
        <f>+SIN((AVERAGE(H844:H855)+AVERAGE(H848:H851)*$AB$1)*($AA$19+AB847*$AA$18*AVERAGE(G844:G855))*$Y$20+$AA$17) - SIN($AA$17)+$AB$2</f>
        <v>-0.70765602611824874</v>
      </c>
      <c r="AC848">
        <f t="shared" si="282"/>
        <v>0.49559999999999399</v>
      </c>
      <c r="AD848">
        <f t="shared" si="281"/>
        <v>1.0832127415229666</v>
      </c>
      <c r="AE848">
        <v>1</v>
      </c>
    </row>
    <row r="849" spans="1:31" x14ac:dyDescent="0.25">
      <c r="A849">
        <v>68.916666666667112</v>
      </c>
      <c r="B849" s="2">
        <v>1948.916666666604</v>
      </c>
      <c r="C849">
        <f>+D849+($D$2+E849+F849)*SOI!A848*IF(B849&gt;$C$18, IF(B849&lt;$C$19,-1,1),1)</f>
        <v>184.74366559981473</v>
      </c>
      <c r="D849">
        <f>+$D$3*((1-$D$5)*SOI!D848+$D$5*SOI!D847) +   $D$4*((1-$D$5)*SOI!E848+$D$5*SOI!E847)</f>
        <v>0</v>
      </c>
      <c r="E849">
        <f t="shared" si="263"/>
        <v>486.38948120129743</v>
      </c>
      <c r="F849">
        <f t="shared" si="270"/>
        <v>-0.22194014915337057</v>
      </c>
      <c r="G849">
        <f t="shared" si="271"/>
        <v>486.16754105214403</v>
      </c>
      <c r="H849" s="21">
        <f t="shared" si="272"/>
        <v>-5.3567330675223381</v>
      </c>
      <c r="I849" s="37">
        <f t="shared" si="264"/>
        <v>483.74335548783176</v>
      </c>
      <c r="J849" s="1">
        <f t="shared" si="273"/>
        <v>65.038242549868144</v>
      </c>
      <c r="K849" s="1">
        <f t="shared" si="274"/>
        <v>1.1820902039690262</v>
      </c>
      <c r="L849" s="1">
        <f t="shared" si="265"/>
        <v>-4.6944845238364043E-2</v>
      </c>
      <c r="M849" s="1">
        <f t="shared" si="266"/>
        <v>-0.94441561989147216</v>
      </c>
      <c r="N849" s="1">
        <f t="shared" si="267"/>
        <v>-0.23345476704502147</v>
      </c>
      <c r="O849" s="1">
        <f t="shared" si="268"/>
        <v>5.1123998689798436</v>
      </c>
      <c r="P849" s="1">
        <f t="shared" si="269"/>
        <v>0.13238445858933362</v>
      </c>
      <c r="Q849" s="1">
        <f t="shared" si="275"/>
        <v>0.11033836682996834</v>
      </c>
      <c r="R849" s="1">
        <f t="shared" si="276"/>
        <v>-15.939626445030351</v>
      </c>
      <c r="S849" s="1">
        <f t="shared" si="277"/>
        <v>-96.646303204261429</v>
      </c>
      <c r="T849" s="1">
        <f t="shared" si="278"/>
        <v>-2.5216822073234231</v>
      </c>
      <c r="U849" s="1">
        <f t="shared" si="279"/>
        <v>-707.69234070762411</v>
      </c>
      <c r="V849" s="1">
        <f t="shared" si="280"/>
        <v>0.86930348422929438</v>
      </c>
      <c r="Y849" s="20">
        <f>+$Z$20*SIGN(SOI!A848)*(ABS(SOI!A848))^$Y$2</f>
        <v>0.36986477817151658</v>
      </c>
      <c r="Z849" s="20">
        <f t="shared" si="283"/>
        <v>-0.12190281067117238</v>
      </c>
      <c r="AA849" s="19">
        <f>+SIN((AVERAGE(H845:H856)+AVERAGE(H849:H852)/4)*($AA$19+AA848*$AA$18*AVERAGE(G845:G856))*$Y$20+$AA$17) - SIN($AA$17)</f>
        <v>-1.215070802122141</v>
      </c>
      <c r="AB849" s="19">
        <f>+SIN((AVERAGE(H845:H856)+AVERAGE(H849:H852)*$AB$1)*($AA$19+AB848*$AA$18*AVERAGE(G845:G856))*$Y$20+$AA$17) - SIN($AA$17)+$AB$2</f>
        <v>-0.72018145904641928</v>
      </c>
      <c r="AC849">
        <f t="shared" si="282"/>
        <v>0.49619999999999398</v>
      </c>
      <c r="AD849">
        <f t="shared" si="281"/>
        <v>1.0931679914509687</v>
      </c>
      <c r="AE849">
        <v>1</v>
      </c>
    </row>
    <row r="850" spans="1:31" x14ac:dyDescent="0.25">
      <c r="A850">
        <v>69.000000000000441</v>
      </c>
      <c r="B850" s="2">
        <v>1948.9999999999372</v>
      </c>
      <c r="C850">
        <f>+D850+($D$2+E850+F850)*SOI!A849*IF(B850&gt;$C$18, IF(B850&lt;$C$19,-1,1),1)</f>
        <v>-2.2869372187557433</v>
      </c>
      <c r="D850">
        <f>+$D$3*((1-$D$5)*SOI!D849+$D$5*SOI!D848) +   $D$4*((1-$D$5)*SOI!E849+$D$5*SOI!E848)</f>
        <v>0</v>
      </c>
      <c r="E850">
        <f t="shared" si="263"/>
        <v>0.52174827115675271</v>
      </c>
      <c r="F850">
        <f t="shared" si="270"/>
        <v>4.4498543783122546</v>
      </c>
      <c r="G850">
        <f t="shared" si="271"/>
        <v>4.9716026494690073</v>
      </c>
      <c r="H850" s="21">
        <f t="shared" si="272"/>
        <v>15.076472613224603</v>
      </c>
      <c r="I850" s="37">
        <f t="shared" si="264"/>
        <v>3.5479946055737397</v>
      </c>
      <c r="J850" s="1">
        <f t="shared" si="273"/>
        <v>-57.861011326272873</v>
      </c>
      <c r="K850" s="1">
        <f t="shared" si="274"/>
        <v>616.04280319547706</v>
      </c>
      <c r="L850" s="1">
        <f t="shared" si="265"/>
        <v>2.6560853844172572</v>
      </c>
      <c r="M850" s="1">
        <f t="shared" si="266"/>
        <v>114.55457704069059</v>
      </c>
      <c r="N850" s="1">
        <f t="shared" si="267"/>
        <v>-1.4601026601452112</v>
      </c>
      <c r="O850" s="1">
        <f t="shared" si="268"/>
        <v>2.8392110728058162</v>
      </c>
      <c r="P850" s="1">
        <f t="shared" si="269"/>
        <v>-2.195686280633625</v>
      </c>
      <c r="Q850" s="1">
        <f t="shared" si="275"/>
        <v>-83.705979359991446</v>
      </c>
      <c r="R850" s="1">
        <f t="shared" si="276"/>
        <v>88.690276294247084</v>
      </c>
      <c r="S850" s="1">
        <f t="shared" si="277"/>
        <v>-4.4333684918889373</v>
      </c>
      <c r="T850" s="1">
        <f t="shared" si="278"/>
        <v>79.23505058833247</v>
      </c>
      <c r="U850" s="1">
        <f t="shared" si="279"/>
        <v>86.088614425058822</v>
      </c>
      <c r="V850" s="1">
        <f t="shared" si="280"/>
        <v>-90.174833826440519</v>
      </c>
      <c r="Y850" s="20">
        <f>+$Z$20*SIGN(SOI!A849)*(ABS(SOI!A849))^$Y$2</f>
        <v>-0.40693974423626234</v>
      </c>
      <c r="Z850" s="20">
        <f t="shared" si="283"/>
        <v>8.9622044448225649E-2</v>
      </c>
      <c r="AA850" s="19">
        <f>+SIN((AVERAGE(H846:H857)+AVERAGE(H850:H853)/4)*($AA$19+AA849*$AA$18*AVERAGE(G846:G857))*$Y$20+$AA$17) - SIN($AA$17)</f>
        <v>-1.2796117878700259</v>
      </c>
      <c r="AB850" s="19">
        <f>+SIN((AVERAGE(H846:H857)+AVERAGE(H850:H853)*$AB$1)*($AA$19+AB849*$AA$18*AVERAGE(G846:G857))*$Y$20+$AA$17) - SIN($AA$17)+$AB$2</f>
        <v>-0.76610608808159841</v>
      </c>
      <c r="AC850">
        <f t="shared" si="282"/>
        <v>0.49679999999999397</v>
      </c>
      <c r="AD850">
        <f t="shared" si="281"/>
        <v>1.3692338323182516</v>
      </c>
      <c r="AE850">
        <v>1</v>
      </c>
    </row>
    <row r="851" spans="1:31" x14ac:dyDescent="0.25">
      <c r="A851">
        <v>69.083333333333769</v>
      </c>
      <c r="B851" s="2">
        <v>1949.0833333332705</v>
      </c>
      <c r="C851">
        <f>+D851+($D$2+E851+F851)*SOI!A850*IF(B851&gt;$C$18, IF(B851&lt;$C$19,-1,1),1)</f>
        <v>-7.3404456004276311</v>
      </c>
      <c r="D851">
        <f>+$D$3*((1-$D$5)*SOI!D850+$D$5*SOI!D849) +   $D$4*((1-$D$5)*SOI!E850+$D$5*SOI!E849)</f>
        <v>0</v>
      </c>
      <c r="E851">
        <f t="shared" si="263"/>
        <v>-28.465519439004126</v>
      </c>
      <c r="F851">
        <f t="shared" si="270"/>
        <v>0.23303636043631715</v>
      </c>
      <c r="G851">
        <f t="shared" si="271"/>
        <v>-28.23248307856781</v>
      </c>
      <c r="H851" s="21">
        <f t="shared" si="272"/>
        <v>-0.87594041953910551</v>
      </c>
      <c r="I851" s="37">
        <f t="shared" si="264"/>
        <v>-24.049976797812494</v>
      </c>
      <c r="J851" s="1">
        <f t="shared" si="273"/>
        <v>25.794728313296901</v>
      </c>
      <c r="K851" s="1">
        <f t="shared" si="274"/>
        <v>-1.4780547203394137</v>
      </c>
      <c r="L851" s="1">
        <f t="shared" si="265"/>
        <v>3.1514592644030059E-2</v>
      </c>
      <c r="M851" s="1">
        <f t="shared" si="266"/>
        <v>7.5340009916947945</v>
      </c>
      <c r="N851" s="1">
        <f t="shared" si="267"/>
        <v>-0.20953971640724972</v>
      </c>
      <c r="O851" s="1">
        <f t="shared" si="268"/>
        <v>-27.685645924187256</v>
      </c>
      <c r="P851" s="1">
        <f t="shared" si="269"/>
        <v>-4.5532685607586325E-2</v>
      </c>
      <c r="Q851" s="1">
        <f t="shared" si="275"/>
        <v>-0.79004652736828485</v>
      </c>
      <c r="R851" s="1">
        <f t="shared" si="276"/>
        <v>-5.6741904070823663</v>
      </c>
      <c r="S851" s="1">
        <f t="shared" si="277"/>
        <v>4.3126925727843277</v>
      </c>
      <c r="T851" s="1">
        <f t="shared" si="278"/>
        <v>-9.1673536516380967</v>
      </c>
      <c r="U851" s="1">
        <f t="shared" si="279"/>
        <v>-12.101254850857297</v>
      </c>
      <c r="V851" s="1">
        <f t="shared" si="280"/>
        <v>-0.26836216607528762</v>
      </c>
      <c r="Y851" s="20">
        <f>+$Z$20*SIGN(SOI!A850)*(ABS(SOI!A850))^$Y$2</f>
        <v>0.30594109940942271</v>
      </c>
      <c r="Z851" s="20">
        <f t="shared" si="283"/>
        <v>-0.1819901693203283</v>
      </c>
      <c r="AA851" s="19">
        <f>+SIN((AVERAGE(H847:H858)+AVERAGE(H851:H854)/4)*($AA$19+AA850*$AA$18*AVERAGE(G847:G858))*$Y$20+$AA$17) - SIN($AA$17)</f>
        <v>-0.74581977376954711</v>
      </c>
      <c r="AB851" s="19">
        <f>+SIN((AVERAGE(H847:H858)+AVERAGE(H851:H854)*$AB$1)*($AA$19+AB850*$AA$18*AVERAGE(G847:G858))*$Y$20+$AA$17) - SIN($AA$17)+$AB$2</f>
        <v>-0.80083362339131892</v>
      </c>
      <c r="AC851">
        <f t="shared" si="282"/>
        <v>0.49739999999999396</v>
      </c>
      <c r="AD851">
        <f t="shared" si="281"/>
        <v>0.56382960444921881</v>
      </c>
      <c r="AE851">
        <v>1</v>
      </c>
    </row>
    <row r="852" spans="1:31" x14ac:dyDescent="0.25">
      <c r="A852">
        <v>69.166666666667098</v>
      </c>
      <c r="B852" s="2">
        <v>1949.1666666666038</v>
      </c>
      <c r="C852">
        <f>+D852+($D$2+E852+F852)*SOI!A851*IF(B852&gt;$C$18, IF(B852&lt;$C$19,-1,1),1)</f>
        <v>5.3546783820281671</v>
      </c>
      <c r="D852">
        <f>+$D$3*((1-$D$5)*SOI!D851+$D$5*SOI!D850) +   $D$4*((1-$D$5)*SOI!E851+$D$5*SOI!E850)</f>
        <v>0</v>
      </c>
      <c r="E852">
        <f t="shared" si="263"/>
        <v>-8.5511418289824022</v>
      </c>
      <c r="F852">
        <f t="shared" si="270"/>
        <v>-1.1846370474324459</v>
      </c>
      <c r="G852">
        <f t="shared" si="271"/>
        <v>-9.7357788764148481</v>
      </c>
      <c r="H852" s="21">
        <f t="shared" si="272"/>
        <v>-0.96814841668262475</v>
      </c>
      <c r="I852" s="37">
        <f t="shared" si="264"/>
        <v>4.8763139512892448E-2</v>
      </c>
      <c r="J852" s="1">
        <f t="shared" si="273"/>
        <v>0.22020126077005675</v>
      </c>
      <c r="K852" s="1">
        <f t="shared" si="274"/>
        <v>-1.1062441491195957E-3</v>
      </c>
      <c r="L852" s="1">
        <f t="shared" si="265"/>
        <v>-5.8432871093245832E-2</v>
      </c>
      <c r="M852" s="1">
        <f t="shared" si="266"/>
        <v>-31.720317013521996</v>
      </c>
      <c r="N852" s="1">
        <f t="shared" si="267"/>
        <v>1.0027882475103649</v>
      </c>
      <c r="O852" s="1">
        <f t="shared" si="268"/>
        <v>-5.8331274561516002</v>
      </c>
      <c r="P852" s="1">
        <f t="shared" si="269"/>
        <v>8.7235128852033658E-5</v>
      </c>
      <c r="Q852" s="1">
        <f t="shared" si="275"/>
        <v>-15.918692666559309</v>
      </c>
      <c r="R852" s="1">
        <f t="shared" si="276"/>
        <v>0.23181184957019582</v>
      </c>
      <c r="S852" s="1">
        <f t="shared" si="277"/>
        <v>4.18473905162704E-2</v>
      </c>
      <c r="T852" s="1">
        <f t="shared" si="278"/>
        <v>3.5812638534117838</v>
      </c>
      <c r="U852" s="1">
        <f t="shared" si="279"/>
        <v>-4.700840813702468E-5</v>
      </c>
      <c r="V852" s="1">
        <f t="shared" si="280"/>
        <v>-2.4605506682404193E-3</v>
      </c>
      <c r="Y852" s="20">
        <f>+$Z$20*SIGN(SOI!A851)*(ABS(SOI!A851))^$Y$2</f>
        <v>-0.44497186313414522</v>
      </c>
      <c r="Z852" s="20">
        <f t="shared" si="283"/>
        <v>4.0834365877668234E-2</v>
      </c>
      <c r="AA852" s="19">
        <f>+SIN((AVERAGE(H848:H859)+AVERAGE(H852:H855)/4)*($AA$19+AA851*$AA$18*AVERAGE(G848:G859))*$Y$20+$AA$17) - SIN($AA$17)</f>
        <v>-0.76564957926628208</v>
      </c>
      <c r="AB852" s="19">
        <f>+SIN((AVERAGE(H848:H859)+AVERAGE(H852:H855)*$AB$1)*($AA$19+AB851*$AA$18*AVERAGE(G848:G859))*$Y$20+$AA$17) - SIN($AA$17)+$AB$2</f>
        <v>-0.83805492647052038</v>
      </c>
      <c r="AC852">
        <f t="shared" si="282"/>
        <v>0.49799999999999395</v>
      </c>
      <c r="AD852">
        <f t="shared" si="281"/>
        <v>0.80648394514395028</v>
      </c>
      <c r="AE852">
        <v>1</v>
      </c>
    </row>
    <row r="853" spans="1:31" x14ac:dyDescent="0.25">
      <c r="A853">
        <v>69.250000000000426</v>
      </c>
      <c r="B853" s="2">
        <v>1949.249999999937</v>
      </c>
      <c r="C853">
        <f>+D853+($D$2+E853+F853)*SOI!A852*IF(B853&gt;$C$18, IF(B853&lt;$C$19,-1,1),1)</f>
        <v>-3.1123277925689798</v>
      </c>
      <c r="D853">
        <f>+$D$3*((1-$D$5)*SOI!D852+$D$5*SOI!D851) +   $D$4*((1-$D$5)*SOI!E852+$D$5*SOI!E851)</f>
        <v>0</v>
      </c>
      <c r="E853">
        <f t="shared" si="263"/>
        <v>-16.42831448299475</v>
      </c>
      <c r="F853">
        <f t="shared" si="270"/>
        <v>4.7641890526436192E-2</v>
      </c>
      <c r="G853">
        <f t="shared" si="271"/>
        <v>-16.380672592468315</v>
      </c>
      <c r="H853" s="21">
        <f t="shared" si="272"/>
        <v>0.28443440043061552</v>
      </c>
      <c r="I853" s="37">
        <f t="shared" si="264"/>
        <v>14.0465658010359</v>
      </c>
      <c r="J853" s="1">
        <f t="shared" si="273"/>
        <v>-0.8147715212036748</v>
      </c>
      <c r="K853" s="1">
        <f t="shared" si="274"/>
        <v>-3.7833941376226635E-3</v>
      </c>
      <c r="L853" s="1">
        <f t="shared" si="265"/>
        <v>2.1054721195155019E-2</v>
      </c>
      <c r="M853" s="1">
        <f t="shared" si="266"/>
        <v>0.40745069175081111</v>
      </c>
      <c r="N853" s="1">
        <f t="shared" si="267"/>
        <v>-3.4020367662794954E-2</v>
      </c>
      <c r="O853" s="1">
        <f t="shared" si="268"/>
        <v>-0.47330362392680175</v>
      </c>
      <c r="P853" s="1">
        <f t="shared" si="269"/>
        <v>-1.0204491634055828E-2</v>
      </c>
      <c r="Q853" s="1">
        <f t="shared" si="275"/>
        <v>-6.9370481014114568E-3</v>
      </c>
      <c r="R853" s="1">
        <f t="shared" si="276"/>
        <v>2.9099226091805097E-2</v>
      </c>
      <c r="S853" s="1">
        <f t="shared" si="277"/>
        <v>-0.40895606006766294</v>
      </c>
      <c r="T853" s="1">
        <f t="shared" si="278"/>
        <v>-0.10470488690543259</v>
      </c>
      <c r="U853" s="1">
        <f t="shared" si="279"/>
        <v>1.5839957457398253</v>
      </c>
      <c r="V853" s="1">
        <f t="shared" si="280"/>
        <v>-9.7647706432656828E-3</v>
      </c>
      <c r="Y853" s="20">
        <f>+$Z$20*SIGN(SOI!A852)*(ABS(SOI!A852))^$Y$2</f>
        <v>0.26153386135772722</v>
      </c>
      <c r="Z853" s="20">
        <f t="shared" si="283"/>
        <v>-0.11406100243273554</v>
      </c>
      <c r="AA853" s="19">
        <f>+SIN((AVERAGE(H849:H860)+AVERAGE(H853:H856)/4)*($AA$19+AA852*$AA$18*AVERAGE(G849:G860))*$Y$20+$AA$17) - SIN($AA$17)</f>
        <v>-0.96392281273693947</v>
      </c>
      <c r="AB853" s="19">
        <f>+SIN((AVERAGE(H849:H860)+AVERAGE(H853:H856)*$AB$1)*($AA$19+AB852*$AA$18*AVERAGE(G849:G860))*$Y$20+$AA$17) - SIN($AA$17)+$AB$2</f>
        <v>-0.96469923974638938</v>
      </c>
      <c r="AC853">
        <f t="shared" si="282"/>
        <v>0.49859999999999394</v>
      </c>
      <c r="AD853">
        <f t="shared" si="281"/>
        <v>0.84986181030420394</v>
      </c>
      <c r="AE853">
        <v>1</v>
      </c>
    </row>
    <row r="854" spans="1:31" x14ac:dyDescent="0.25">
      <c r="A854">
        <v>69.333333333333755</v>
      </c>
      <c r="B854" s="2">
        <v>1949.3333333332703</v>
      </c>
      <c r="C854">
        <f>+D854+($D$2+E854+F854)*SOI!A853*IF(B854&gt;$C$18, IF(B854&lt;$C$19,-1,1),1)</f>
        <v>0.20453867161856093</v>
      </c>
      <c r="D854">
        <f>+$D$3*((1-$D$5)*SOI!D853+$D$5*SOI!D852) +   $D$4*((1-$D$5)*SOI!E853+$D$5*SOI!E852)</f>
        <v>0</v>
      </c>
      <c r="E854">
        <f t="shared" ref="E854:E917" si="284">$E$3*COS(2*PI()*(A854+$E$2)/$H$3)+$E$4*COS(2*PI()*(A854+$E$2)/$H$4)+$E$5*COS(2*PI()*(A854+$E$2)/$H$5)+$E$6*COS(2*PI()/$H$6*(A854+$E$2))+$E$7*COS(2*PI()/$H$7*(A854+$E$2))+$E$8*COS(2*PI()/$H$8*(A854+$E$2))+$E$9*COS(2*PI()/$H$9*(A854+$E$2))+$E$10*COS(2*PI()/$H$10*(A854+$E$2))+$E$11*COS(2*PI()/$H$11*(A854+$E$2))+$E$12*COS(2*PI()/$H$12*(A854+$E$2))+$E$13*COS(2*PI()/$H$13*(A854+$E$2))+$E$14*COS(2*PI()/$H$14*(A854+$E$2))+$E$15*COS(2*PI()/$H$15*(A854+$E$2))+$E$16*COS(2*PI()/$H$16*(A854+$E$2))+$E$17*COS(2*PI()/$H$17*(A854+$E$2))</f>
        <v>-1.8224715659789918</v>
      </c>
      <c r="F854">
        <f t="shared" si="270"/>
        <v>-1.0995094571433071</v>
      </c>
      <c r="G854">
        <f t="shared" si="271"/>
        <v>-2.9219810231222989</v>
      </c>
      <c r="H854" s="21">
        <f t="shared" si="272"/>
        <v>-0.26106865414733432</v>
      </c>
      <c r="I854" s="37">
        <f t="shared" ref="I854:I917" si="285">+(I$3*$E854+I$5*$F854)*COS(2*PI()*$A854*$A$9+I$4)</f>
        <v>3.0012136013699817</v>
      </c>
      <c r="J854" s="1">
        <f t="shared" si="273"/>
        <v>-5.7264359821460493</v>
      </c>
      <c r="K854" s="1">
        <f t="shared" si="274"/>
        <v>-11.72270475270145</v>
      </c>
      <c r="L854" s="1">
        <f t="shared" ref="L854:L917" si="286">+(L$3*$E854+L$5*$F854)*COS(2*PI()*$A854*$A$9+L$4)^2</f>
        <v>-0.71957322031038595</v>
      </c>
      <c r="M854" s="1">
        <f t="shared" ref="M854:M917" si="287">+(M$3*$E854+M$5*$F854)*COS(2*PI()*$A854*$A$7+M$4)</f>
        <v>13.402841470340196</v>
      </c>
      <c r="N854" s="1">
        <f t="shared" ref="N854:N917" si="288">+(N$3*$E854+N$5*$F854)*COS(2*PI()*$A854*$A$8+N$4)</f>
        <v>-0.1023074893079999</v>
      </c>
      <c r="O854" s="1">
        <f t="shared" ref="O854:O917" si="289">+(O$3*$E854+O$5*$F854)*COS(2*PI()*$A854*$A$8+O$4)^2</f>
        <v>-0.79736599170230327</v>
      </c>
      <c r="P854" s="1">
        <f t="shared" ref="P854:P917" si="290">+(P$3*$E854+P$5*$F854)*COS(2*PI()*$A854*$A$7+P$4)^2</f>
        <v>0.54915410971696121</v>
      </c>
      <c r="Q854" s="1">
        <f t="shared" si="275"/>
        <v>-0.68622249629406262</v>
      </c>
      <c r="R854" s="1">
        <f t="shared" si="276"/>
        <v>0.61503301919403064</v>
      </c>
      <c r="S854" s="1">
        <f t="shared" si="277"/>
        <v>-0.26276760353232498</v>
      </c>
      <c r="T854" s="1">
        <f t="shared" si="278"/>
        <v>6.0285147572152695</v>
      </c>
      <c r="U854" s="1">
        <f t="shared" si="279"/>
        <v>-18.213089551195512</v>
      </c>
      <c r="V854" s="1">
        <f t="shared" si="280"/>
        <v>1.5802774219869333</v>
      </c>
      <c r="Y854" s="20">
        <f>+$Z$20*SIGN(SOI!A853)*(ABS(SOI!A853))^$Y$2</f>
        <v>-0.15874500552178858</v>
      </c>
      <c r="Z854" s="20">
        <f t="shared" si="283"/>
        <v>-0.13544266588020973</v>
      </c>
      <c r="AA854" s="19">
        <f>+SIN((AVERAGE(H850:H861)+AVERAGE(H854:H857)/4)*($AA$19+AA853*$AA$18*AVERAGE(G850:G861))*$Y$20+$AA$17) - SIN($AA$17)</f>
        <v>-1.2171765970543738</v>
      </c>
      <c r="AB854" s="19">
        <f>+SIN((AVERAGE(H850:H861)+AVERAGE(H854:H857)*$AB$1)*($AA$19+AB853*$AA$18*AVERAGE(G850:G861))*$Y$20+$AA$17) - SIN($AA$17)+$AB$2</f>
        <v>-1.2169171566144739</v>
      </c>
      <c r="AC854">
        <f t="shared" si="282"/>
        <v>0.49919999999999393</v>
      </c>
      <c r="AD854">
        <f t="shared" si="281"/>
        <v>1.0817339311741641</v>
      </c>
      <c r="AE854">
        <v>1</v>
      </c>
    </row>
    <row r="855" spans="1:31" x14ac:dyDescent="0.25">
      <c r="A855">
        <v>69.416666666667084</v>
      </c>
      <c r="B855" s="2">
        <v>1949.4166666666035</v>
      </c>
      <c r="C855">
        <f>+D855+($D$2+E855+F855)*SOI!A854*IF(B855&gt;$C$18, IF(B855&lt;$C$19,-1,1),1)</f>
        <v>4.00238500898738</v>
      </c>
      <c r="D855">
        <f>+$D$3*((1-$D$5)*SOI!D854+$D$5*SOI!D853) +   $D$4*((1-$D$5)*SOI!E854+$D$5*SOI!E853)</f>
        <v>0</v>
      </c>
      <c r="E855">
        <f t="shared" si="284"/>
        <v>-5.5328589196459212</v>
      </c>
      <c r="F855">
        <f t="shared" ref="F855:F918" si="291">$F$3*COS(2*PI()*(B855+$F$2)/$G$3)+$F$4*COS(2*PI()*(B855+$F$2)/$G$4)+$F$5*COS(2*PI()*(B855+$F$2)/$G$5)+$F$6*COS(2*PI()/$G$6*(B855+$F$2))+$F$7*COS(2*PI()/$G$7*(B855+$F$2))+$F$8*COS(2*PI()/$G$8*(B855+$F$2))+$F$9*COS(2*PI()/$G$9*(B855+$F$2))+$F$10*COS(2*PI()/$G$10*(B855+$F$2))+$F$11*COS(2*PI()/$G$11*(B855+$F$2))+$F$12*COS(2*PI()/$G$12*(B855+$F$2))+$F$13*COS(2*PI()/$G$13*(B855+$F$2))+$F$14*COS(2*PI()/$G$14*(B855+$F$2))+$F$15*COS(2*PI()/$G$15*(B855+$F$2))</f>
        <v>-2.6009148392106995E-2</v>
      </c>
      <c r="G855">
        <f t="shared" ref="G855:G918" si="292">+E855+F855</f>
        <v>-5.558868068038028</v>
      </c>
      <c r="H855" s="21">
        <f t="shared" ref="H855:H918" si="293">+$H$19*SUM(I855:V855)</f>
        <v>5.7268359020985404E-3</v>
      </c>
      <c r="I855" s="37">
        <f t="shared" si="285"/>
        <v>5.4811737092957689</v>
      </c>
      <c r="J855" s="1">
        <f t="shared" ref="J855:J918" si="294">+(J$3)*I855*M855</f>
        <v>-0.60286302221127097</v>
      </c>
      <c r="K855" s="1">
        <f t="shared" ref="K855:K918" si="295">+(K$3)*L855*P855*O855</f>
        <v>-1.3658877099504755E-2</v>
      </c>
      <c r="L855" s="1">
        <f t="shared" si="286"/>
        <v>-6.5977997107872065E-3</v>
      </c>
      <c r="M855" s="1">
        <f t="shared" si="287"/>
        <v>0.77259956133180807</v>
      </c>
      <c r="N855" s="1">
        <f t="shared" si="288"/>
        <v>-1.2470437667769672E-2</v>
      </c>
      <c r="O855" s="1">
        <f t="shared" si="289"/>
        <v>-4.9548482083319545</v>
      </c>
      <c r="P855" s="1">
        <f t="shared" si="290"/>
        <v>1.1230125958593611E-2</v>
      </c>
      <c r="Q855" s="1">
        <f t="shared" ref="Q855:Q918" si="296">+(Q$3)*M855*N855</f>
        <v>-4.8216623761233521E-3</v>
      </c>
      <c r="R855" s="1">
        <f t="shared" ref="R855:R918" si="297">+(R$3)*I855*N855*M855</f>
        <v>7.8923609252158286E-3</v>
      </c>
      <c r="S855" s="1">
        <f t="shared" ref="S855:S918" si="298">+(S$3)*I855*N855</f>
        <v>-5.849553928939924E-2</v>
      </c>
      <c r="T855" s="1">
        <f t="shared" ref="T855:T918" si="299">+(T$3)*L855*O855</f>
        <v>0.34348447263935278</v>
      </c>
      <c r="U855" s="1">
        <f t="shared" ref="U855:U918" si="300">+(U$3)*P855*I855</f>
        <v>-0.68022199731444843</v>
      </c>
      <c r="V855" s="1">
        <f t="shared" ref="V855:V918" si="301">+(V$3)*P855*N855</f>
        <v>3.9391089554465016E-3</v>
      </c>
      <c r="Y855" s="20">
        <f>+$Z$20*SIGN(SOI!A854)*(ABS(SOI!A854))^$Y$2</f>
        <v>-0.50911685347656788</v>
      </c>
      <c r="Z855" s="20">
        <f t="shared" si="283"/>
        <v>-0.3475205592571442</v>
      </c>
      <c r="AA855" s="19">
        <f>+SIN((AVERAGE(H851:H862)+AVERAGE(H855:H858)/4)*($AA$19+AA854*$AA$18*AVERAGE(G851:G862))*$Y$20+$AA$17) - SIN($AA$17)</f>
        <v>-0.37498618913486814</v>
      </c>
      <c r="AB855" s="19">
        <f>+SIN((AVERAGE(H851:H862)+AVERAGE(H855:H858)*$AB$1)*($AA$19+AB854*$AA$18*AVERAGE(G851:G862))*$Y$20+$AA$17) - SIN($AA$17)+$AB$2</f>
        <v>-0.41487060651181507</v>
      </c>
      <c r="AC855">
        <f t="shared" si="282"/>
        <v>0.49979999999999392</v>
      </c>
      <c r="AD855">
        <f t="shared" si="281"/>
        <v>2.746562987772394E-2</v>
      </c>
      <c r="AE855">
        <v>1</v>
      </c>
    </row>
    <row r="856" spans="1:31" x14ac:dyDescent="0.25">
      <c r="A856">
        <v>69.500000000000412</v>
      </c>
      <c r="B856" s="2">
        <v>1949.4999999999368</v>
      </c>
      <c r="C856">
        <f>+D856+($D$2+E856+F856)*SOI!A855*IF(B856&gt;$C$18, IF(B856&lt;$C$19,-1,1),1)</f>
        <v>-3.2381434863055132</v>
      </c>
      <c r="D856">
        <f>+$D$3*((1-$D$5)*SOI!D855+$D$5*SOI!D854) +   $D$4*((1-$D$5)*SOI!E855+$D$5*SOI!E854)</f>
        <v>0</v>
      </c>
      <c r="E856">
        <f t="shared" si="284"/>
        <v>8.4195051282326254</v>
      </c>
      <c r="F856">
        <f t="shared" si="291"/>
        <v>-0.11657311206464227</v>
      </c>
      <c r="G856">
        <f t="shared" si="292"/>
        <v>8.3029320161679827</v>
      </c>
      <c r="H856" s="21">
        <f t="shared" si="293"/>
        <v>0.19761092982110626</v>
      </c>
      <c r="I856" s="37">
        <f t="shared" si="285"/>
        <v>-1.6665489348063818</v>
      </c>
      <c r="J856" s="1">
        <f t="shared" si="294"/>
        <v>0.89713080008466395</v>
      </c>
      <c r="K856" s="1">
        <f t="shared" si="295"/>
        <v>3.3972405203450563E-3</v>
      </c>
      <c r="L856" s="1">
        <f t="shared" si="286"/>
        <v>-9.2151216920866193E-4</v>
      </c>
      <c r="M856" s="1">
        <f t="shared" si="287"/>
        <v>3.7813517078479775</v>
      </c>
      <c r="N856" s="1">
        <f t="shared" si="288"/>
        <v>-0.11146802132956213</v>
      </c>
      <c r="O856" s="1">
        <f t="shared" si="289"/>
        <v>6.876139986830708</v>
      </c>
      <c r="P856" s="1">
        <f t="shared" si="290"/>
        <v>1.4410519024865178E-2</v>
      </c>
      <c r="Q856" s="1">
        <f t="shared" si="296"/>
        <v>-0.21093954706755377</v>
      </c>
      <c r="R856" s="1">
        <f t="shared" si="297"/>
        <v>-0.10498147116450769</v>
      </c>
      <c r="S856" s="1">
        <f t="shared" si="298"/>
        <v>0.15897756828196372</v>
      </c>
      <c r="T856" s="1">
        <f t="shared" si="299"/>
        <v>-6.6576875841998021E-2</v>
      </c>
      <c r="U856" s="1">
        <f t="shared" si="300"/>
        <v>0.26539343303124363</v>
      </c>
      <c r="V856" s="1">
        <f t="shared" si="301"/>
        <v>4.5181597812755311E-2</v>
      </c>
      <c r="Y856" s="20">
        <f>+$Z$20*SIGN(SOI!A855)*(ABS(SOI!A855))^$Y$2</f>
        <v>-0.37469981877307607</v>
      </c>
      <c r="Z856" s="20">
        <f t="shared" si="283"/>
        <v>-0.40774262007064282</v>
      </c>
      <c r="AA856" s="19">
        <f>+SIN((AVERAGE(H852:H863)+AVERAGE(H856:H859)/4)*($AA$19+AA855*$AA$18*AVERAGE(G852:G863))*$Y$20+$AA$17) - SIN($AA$17)</f>
        <v>-0.55611439125267004</v>
      </c>
      <c r="AB856" s="19">
        <f>+SIN((AVERAGE(H852:H863)+AVERAGE(H856:H859)*$AB$1)*($AA$19+AB855*$AA$18*AVERAGE(G852:G863))*$Y$20+$AA$17) - SIN($AA$17)+$AB$2</f>
        <v>-0.59355602026399745</v>
      </c>
      <c r="AC856">
        <f t="shared" si="282"/>
        <v>0.50039999999999396</v>
      </c>
      <c r="AD856">
        <f t="shared" ref="AD856:AD919" si="302">+ABS(Z856-AA856)</f>
        <v>0.14837177118202721</v>
      </c>
      <c r="AE856">
        <v>1</v>
      </c>
    </row>
    <row r="857" spans="1:31" x14ac:dyDescent="0.25">
      <c r="A857">
        <v>69.583333333333741</v>
      </c>
      <c r="B857" s="2">
        <v>1949.58333333327</v>
      </c>
      <c r="C857">
        <f>+D857+($D$2+E857+F857)*SOI!A856*IF(B857&gt;$C$18, IF(B857&lt;$C$19,-1,1),1)</f>
        <v>-1.2152193734969554</v>
      </c>
      <c r="D857">
        <f>+$D$3*((1-$D$5)*SOI!D856+$D$5*SOI!D855) +   $D$4*((1-$D$5)*SOI!E856+$D$5*SOI!E855)</f>
        <v>0</v>
      </c>
      <c r="E857">
        <f t="shared" si="284"/>
        <v>3.7761851567228035</v>
      </c>
      <c r="F857">
        <f t="shared" si="291"/>
        <v>2.1375385455182305E-2</v>
      </c>
      <c r="G857">
        <f t="shared" si="292"/>
        <v>3.7975605421779859</v>
      </c>
      <c r="H857" s="21">
        <f t="shared" si="293"/>
        <v>6.2470568868044918E-2</v>
      </c>
      <c r="I857" s="37">
        <f t="shared" si="285"/>
        <v>2.6322132497038777</v>
      </c>
      <c r="J857" s="1">
        <f t="shared" si="294"/>
        <v>0.19603417431453629</v>
      </c>
      <c r="K857" s="1">
        <f t="shared" si="295"/>
        <v>6.0662112761359972E-5</v>
      </c>
      <c r="L857" s="1">
        <f t="shared" si="286"/>
        <v>8.6646007524019738E-3</v>
      </c>
      <c r="M857" s="1">
        <f t="shared" si="287"/>
        <v>-0.52314260869726736</v>
      </c>
      <c r="N857" s="1">
        <f t="shared" si="288"/>
        <v>1.1467639403960757E-2</v>
      </c>
      <c r="O857" s="1">
        <f t="shared" si="289"/>
        <v>0.70155179826393876</v>
      </c>
      <c r="P857" s="1">
        <f t="shared" si="290"/>
        <v>-2.6823061525679955E-4</v>
      </c>
      <c r="Q857" s="1">
        <f t="shared" si="296"/>
        <v>-3.00230469637607E-3</v>
      </c>
      <c r="R857" s="1">
        <f t="shared" si="297"/>
        <v>2.3600022198556518E-3</v>
      </c>
      <c r="S857" s="1">
        <f t="shared" si="298"/>
        <v>2.5832270903755315E-2</v>
      </c>
      <c r="T857" s="1">
        <f t="shared" si="299"/>
        <v>6.3868383691815869E-2</v>
      </c>
      <c r="U857" s="1">
        <f t="shared" si="300"/>
        <v>7.8022865356259224E-3</v>
      </c>
      <c r="V857" s="1">
        <f t="shared" si="301"/>
        <v>8.6519508616426661E-5</v>
      </c>
      <c r="Y857" s="20">
        <f>+$Z$20*SIGN(SOI!A856)*(ABS(SOI!A856))^$Y$2</f>
        <v>-0.33941118796228448</v>
      </c>
      <c r="Z857" s="20">
        <f t="shared" si="283"/>
        <v>-0.39928214517594141</v>
      </c>
      <c r="AA857" s="19">
        <f>+SIN((AVERAGE(H853:H864)+AVERAGE(H857:H860)/4)*($AA$19+AA856*$AA$18*AVERAGE(G853:G864))*$Y$20+$AA$17) - SIN($AA$17)</f>
        <v>-0.74778234248187836</v>
      </c>
      <c r="AB857" s="19">
        <f>+SIN((AVERAGE(H853:H864)+AVERAGE(H857:H860)*$AB$1)*($AA$19+AB856*$AA$18*AVERAGE(G853:G864))*$Y$20+$AA$17) - SIN($AA$17)+$AB$2</f>
        <v>-0.72475199181988315</v>
      </c>
      <c r="AC857">
        <f t="shared" ref="AC857:AC920" si="303">+AC856+$AC$22</f>
        <v>0.50099999999999401</v>
      </c>
      <c r="AD857">
        <f t="shared" si="302"/>
        <v>0.34850019730593695</v>
      </c>
      <c r="AE857">
        <v>1</v>
      </c>
    </row>
    <row r="858" spans="1:31" x14ac:dyDescent="0.25">
      <c r="A858">
        <v>69.666666666667069</v>
      </c>
      <c r="B858" s="2">
        <v>1949.6666666666033</v>
      </c>
      <c r="C858">
        <f>+D858+($D$2+E858+F858)*SOI!A857*IF(B858&gt;$C$18, IF(B858&lt;$C$19,-1,1),1)</f>
        <v>-11.843718837356617</v>
      </c>
      <c r="D858">
        <f>+$D$3*((1-$D$5)*SOI!D857+$D$5*SOI!D856) +   $D$4*((1-$D$5)*SOI!E857+$D$5*SOI!E856)</f>
        <v>0</v>
      </c>
      <c r="E858">
        <f t="shared" si="284"/>
        <v>19.286725466321869</v>
      </c>
      <c r="F858">
        <f t="shared" si="291"/>
        <v>-1.0656195626963036</v>
      </c>
      <c r="G858">
        <f t="shared" si="292"/>
        <v>18.221105903625563</v>
      </c>
      <c r="H858" s="21">
        <f t="shared" si="293"/>
        <v>-1.2391659231200105</v>
      </c>
      <c r="I858" s="37">
        <f t="shared" si="285"/>
        <v>22.884922547768195</v>
      </c>
      <c r="J858" s="1">
        <f t="shared" si="294"/>
        <v>-15.580105523546894</v>
      </c>
      <c r="K858" s="1">
        <f t="shared" si="295"/>
        <v>9.9999361194387948</v>
      </c>
      <c r="L858" s="1">
        <f t="shared" si="286"/>
        <v>-0.71877502346825572</v>
      </c>
      <c r="M858" s="1">
        <f t="shared" si="287"/>
        <v>4.7822285147749666</v>
      </c>
      <c r="N858" s="1">
        <f t="shared" si="288"/>
        <v>-0.16197993256878865</v>
      </c>
      <c r="O858" s="1">
        <f t="shared" si="289"/>
        <v>1.2486486646042083</v>
      </c>
      <c r="P858" s="1">
        <f t="shared" si="290"/>
        <v>0.29947674432635774</v>
      </c>
      <c r="Q858" s="1">
        <f t="shared" si="296"/>
        <v>-0.38766106288008712</v>
      </c>
      <c r="R858" s="1">
        <f t="shared" si="297"/>
        <v>2.6493430960366946</v>
      </c>
      <c r="S858" s="1">
        <f t="shared" si="298"/>
        <v>-3.1723284650517201</v>
      </c>
      <c r="T858" s="1">
        <f t="shared" si="299"/>
        <v>-9.4299819609231506</v>
      </c>
      <c r="U858" s="1">
        <f t="shared" si="300"/>
        <v>-75.7364647269127</v>
      </c>
      <c r="V858" s="1">
        <f t="shared" si="301"/>
        <v>1.3644448524018535</v>
      </c>
      <c r="Y858" s="20">
        <f>+$Z$20*SIGN(SOI!A857)*(ABS(SOI!A857))^$Y$2</f>
        <v>-0.48373542879246362</v>
      </c>
      <c r="Z858" s="20">
        <f t="shared" si="283"/>
        <v>-0.44408782341043862</v>
      </c>
      <c r="AA858" s="19">
        <f>+SIN((AVERAGE(H854:H865)+AVERAGE(H858:H861)/4)*($AA$19+AA857*$AA$18*AVERAGE(G854:G865))*$Y$20+$AA$17) - SIN($AA$17)</f>
        <v>-1.0824119709821254</v>
      </c>
      <c r="AB858" s="19">
        <f>+SIN((AVERAGE(H854:H865)+AVERAGE(H858:H861)*$AB$1)*($AA$19+AB857*$AA$18*AVERAGE(G854:G865))*$Y$20+$AA$17) - SIN($AA$17)+$AB$2</f>
        <v>-0.75935903134075211</v>
      </c>
      <c r="AC858">
        <f t="shared" si="303"/>
        <v>0.50159999999999405</v>
      </c>
      <c r="AD858">
        <f t="shared" si="302"/>
        <v>0.63832414757168676</v>
      </c>
      <c r="AE858">
        <v>1</v>
      </c>
    </row>
    <row r="859" spans="1:31" x14ac:dyDescent="0.25">
      <c r="A859">
        <v>69.750000000000398</v>
      </c>
      <c r="B859" s="2">
        <v>1949.7499999999366</v>
      </c>
      <c r="C859">
        <f>+D859+($D$2+E859+F859)*SOI!A858*IF(B859&gt;$C$18, IF(B859&lt;$C$19,-1,1),1)</f>
        <v>-4.9876463547028482</v>
      </c>
      <c r="D859">
        <f>+$D$3*((1-$D$5)*SOI!D858+$D$5*SOI!D857) +   $D$4*((1-$D$5)*SOI!E858+$D$5*SOI!E857)</f>
        <v>0</v>
      </c>
      <c r="E859">
        <f t="shared" si="284"/>
        <v>6.9813909426167839</v>
      </c>
      <c r="F859">
        <f t="shared" si="291"/>
        <v>-5.4104338862827062E-2</v>
      </c>
      <c r="G859">
        <f t="shared" si="292"/>
        <v>6.9272866037539567</v>
      </c>
      <c r="H859" s="21">
        <f t="shared" si="293"/>
        <v>0.18839725824316997</v>
      </c>
      <c r="I859" s="37">
        <f t="shared" si="285"/>
        <v>7.6603526125234431</v>
      </c>
      <c r="J859" s="1">
        <f t="shared" si="294"/>
        <v>0.94835255079650638</v>
      </c>
      <c r="K859" s="1">
        <f t="shared" si="295"/>
        <v>9.2194156755601664E-2</v>
      </c>
      <c r="L859" s="1">
        <f t="shared" si="286"/>
        <v>-1.8138540998481799E-2</v>
      </c>
      <c r="M859" s="1">
        <f t="shared" si="287"/>
        <v>-0.86962182834326784</v>
      </c>
      <c r="N859" s="1">
        <f t="shared" si="288"/>
        <v>2.8598049132985266E-2</v>
      </c>
      <c r="O859" s="1">
        <f t="shared" si="289"/>
        <v>4.7190135584592312</v>
      </c>
      <c r="P859" s="1">
        <f t="shared" si="290"/>
        <v>2.8950024283316E-2</v>
      </c>
      <c r="Q859" s="1">
        <f t="shared" si="296"/>
        <v>-1.2445933725628845E-2</v>
      </c>
      <c r="R859" s="1">
        <f t="shared" si="297"/>
        <v>2.847166204863948E-2</v>
      </c>
      <c r="S859" s="1">
        <f t="shared" si="298"/>
        <v>0.18747901208633971</v>
      </c>
      <c r="T859" s="1">
        <f t="shared" si="299"/>
        <v>-0.89935510364774196</v>
      </c>
      <c r="U859" s="1">
        <f t="shared" si="300"/>
        <v>-2.4507001212917925</v>
      </c>
      <c r="V859" s="1">
        <f t="shared" si="301"/>
        <v>-2.3287185920652438E-2</v>
      </c>
      <c r="Y859" s="20">
        <f>+$Z$20*SIGN(SOI!A858)*(ABS(SOI!A858))^$Y$2</f>
        <v>-0.50911685347656788</v>
      </c>
      <c r="Z859" s="20">
        <f t="shared" si="283"/>
        <v>-0.56160202404647375</v>
      </c>
      <c r="AA859" s="19">
        <f>+SIN((AVERAGE(H855:H866)+AVERAGE(H859:H862)/4)*($AA$19+AA858*$AA$18*AVERAGE(G855:G866))*$Y$20+$AA$17) - SIN($AA$17)</f>
        <v>-1.1030194802046798</v>
      </c>
      <c r="AB859" s="19">
        <f>+SIN((AVERAGE(H855:H866)+AVERAGE(H859:H862)*$AB$1)*($AA$19+AB858*$AA$18*AVERAGE(G855:G866))*$Y$20+$AA$17) - SIN($AA$17)+$AB$2</f>
        <v>-0.81687835946693932</v>
      </c>
      <c r="AC859">
        <f t="shared" si="303"/>
        <v>0.5021999999999941</v>
      </c>
      <c r="AD859">
        <f t="shared" si="302"/>
        <v>0.54141745615820602</v>
      </c>
      <c r="AE859">
        <v>1</v>
      </c>
    </row>
    <row r="860" spans="1:31" x14ac:dyDescent="0.25">
      <c r="A860">
        <v>69.833333333333727</v>
      </c>
      <c r="B860" s="2">
        <v>1949.8333333332698</v>
      </c>
      <c r="C860">
        <f>+D860+($D$2+E860+F860)*SOI!A859*IF(B860&gt;$C$18, IF(B860&lt;$C$19,-1,1),1)</f>
        <v>-47.254440371945073</v>
      </c>
      <c r="D860">
        <f>+$D$3*((1-$D$5)*SOI!D859+$D$5*SOI!D858) +   $D$4*((1-$D$5)*SOI!E859+$D$5*SOI!E858)</f>
        <v>0</v>
      </c>
      <c r="E860">
        <f t="shared" si="284"/>
        <v>36.513169613944605</v>
      </c>
      <c r="F860">
        <f t="shared" si="291"/>
        <v>-0.9835151989483113</v>
      </c>
      <c r="G860">
        <f t="shared" si="292"/>
        <v>35.529654414996294</v>
      </c>
      <c r="H860" s="21">
        <f t="shared" si="293"/>
        <v>1.3026795403186118</v>
      </c>
      <c r="I860" s="37">
        <f t="shared" si="285"/>
        <v>14.356184769674348</v>
      </c>
      <c r="J860" s="1">
        <f t="shared" si="294"/>
        <v>61.113065452182312</v>
      </c>
      <c r="K860" s="1">
        <f t="shared" si="295"/>
        <v>0.92907874052210693</v>
      </c>
      <c r="L860" s="1">
        <f t="shared" si="286"/>
        <v>-1.930334607909619E-3</v>
      </c>
      <c r="M860" s="1">
        <f t="shared" si="287"/>
        <v>-29.902287047184711</v>
      </c>
      <c r="N860" s="1">
        <f t="shared" si="288"/>
        <v>0.86176431442831503</v>
      </c>
      <c r="O860" s="1">
        <f t="shared" si="289"/>
        <v>34.231122455355042</v>
      </c>
      <c r="P860" s="1">
        <f t="shared" si="290"/>
        <v>0.37791827836902026</v>
      </c>
      <c r="Q860" s="1">
        <f t="shared" si="296"/>
        <v>-12.895956391634392</v>
      </c>
      <c r="R860" s="1">
        <f t="shared" si="297"/>
        <v>55.287782324871955</v>
      </c>
      <c r="S860" s="1">
        <f t="shared" si="298"/>
        <v>10.587539232249727</v>
      </c>
      <c r="T860" s="1">
        <f t="shared" si="299"/>
        <v>-0.6942747399987298</v>
      </c>
      <c r="U860" s="1">
        <f t="shared" si="300"/>
        <v>-59.955553352836759</v>
      </c>
      <c r="V860" s="1">
        <f t="shared" si="301"/>
        <v>-9.1604766854597504</v>
      </c>
      <c r="Y860" s="20">
        <f>+$Z$20*SIGN(SOI!A859)*(ABS(SOI!A859))^$Y$2</f>
        <v>-0.6919537898703898</v>
      </c>
      <c r="Z860" s="20">
        <f t="shared" ref="Z860:Z923" si="304">+AVERAGE(Y859:Y861)</f>
        <v>-0.61944591103865787</v>
      </c>
      <c r="AA860" s="19">
        <f>+SIN((AVERAGE(H856:H867)+AVERAGE(H860:H863)/4)*($AA$19+AA859*$AA$18*AVERAGE(G856:G867))*$Y$20+$AA$17) - SIN($AA$17)</f>
        <v>-1.0833672697361025</v>
      </c>
      <c r="AB860" s="19">
        <f>+SIN((AVERAGE(H856:H867)+AVERAGE(H860:H863)*$AB$1)*($AA$19+AB859*$AA$18*AVERAGE(G856:G867))*$Y$20+$AA$17) - SIN($AA$17)+$AB$2</f>
        <v>-0.8153780598901843</v>
      </c>
      <c r="AC860">
        <f t="shared" si="303"/>
        <v>0.50279999999999414</v>
      </c>
      <c r="AD860">
        <f t="shared" si="302"/>
        <v>0.46392135869744466</v>
      </c>
      <c r="AE860">
        <v>1</v>
      </c>
    </row>
    <row r="861" spans="1:31" x14ac:dyDescent="0.25">
      <c r="A861">
        <v>69.916666666667055</v>
      </c>
      <c r="B861" s="2">
        <v>1949.9166666666031</v>
      </c>
      <c r="C861">
        <f>+D861+($D$2+E861+F861)*SOI!A860*IF(B861&gt;$C$18, IF(B861&lt;$C$19,-1,1),1)</f>
        <v>555.2343186667573</v>
      </c>
      <c r="D861">
        <f>+$D$3*((1-$D$5)*SOI!D860+$D$5*SOI!D859) +   $D$4*((1-$D$5)*SOI!E860+$D$5*SOI!E859)</f>
        <v>0</v>
      </c>
      <c r="E861">
        <f t="shared" si="284"/>
        <v>-462.47332540641526</v>
      </c>
      <c r="F861">
        <f t="shared" si="291"/>
        <v>-0.22194014921582472</v>
      </c>
      <c r="G861">
        <f t="shared" si="292"/>
        <v>-462.69526555563107</v>
      </c>
      <c r="H861" s="21">
        <f t="shared" si="293"/>
        <v>7.8153955086264988</v>
      </c>
      <c r="I861" s="37">
        <f t="shared" si="285"/>
        <v>238.32757636557915</v>
      </c>
      <c r="J861" s="1">
        <f t="shared" si="294"/>
        <v>342.06168955207227</v>
      </c>
      <c r="K861" s="1">
        <f t="shared" si="295"/>
        <v>-7.3251536099919754</v>
      </c>
      <c r="L861" s="1">
        <f t="shared" si="286"/>
        <v>-9.8007170886113701E-2</v>
      </c>
      <c r="M861" s="1">
        <f t="shared" si="287"/>
        <v>-10.081833405534125</v>
      </c>
      <c r="N861" s="1">
        <f t="shared" si="288"/>
        <v>-0.27126734429151161</v>
      </c>
      <c r="O861" s="1">
        <f t="shared" si="289"/>
        <v>-199.6433533280487</v>
      </c>
      <c r="P861" s="1">
        <f t="shared" si="290"/>
        <v>1.0062436196251433E-2</v>
      </c>
      <c r="Q861" s="1">
        <f t="shared" si="296"/>
        <v>1.3686666218769188</v>
      </c>
      <c r="R861" s="1">
        <f t="shared" si="297"/>
        <v>-97.41112243657993</v>
      </c>
      <c r="S861" s="1">
        <f t="shared" si="298"/>
        <v>-55.327277400067594</v>
      </c>
      <c r="T861" s="1">
        <f t="shared" si="299"/>
        <v>205.58448493318943</v>
      </c>
      <c r="U861" s="1">
        <f t="shared" si="300"/>
        <v>-26.501466992048545</v>
      </c>
      <c r="V861" s="1">
        <f t="shared" si="301"/>
        <v>7.6777209859366438E-2</v>
      </c>
      <c r="Y861" s="20">
        <f>+$Z$20*SIGN(SOI!A860)*(ABS(SOI!A860))^$Y$2</f>
        <v>-0.65726708976901604</v>
      </c>
      <c r="Z861" s="20">
        <f t="shared" si="304"/>
        <v>-0.65467931026478754</v>
      </c>
      <c r="AA861" s="19">
        <f>+SIN((AVERAGE(H857:H868)+AVERAGE(H861:H864)/4)*($AA$19+AA860*$AA$18*AVERAGE(G857:G868))*$Y$20+$AA$17) - SIN($AA$17)</f>
        <v>-1.0399358717158143</v>
      </c>
      <c r="AB861" s="19">
        <f>+SIN((AVERAGE(H857:H868)+AVERAGE(H861:H864)*$AB$1)*($AA$19+AB860*$AA$18*AVERAGE(G857:G868))*$Y$20+$AA$17) - SIN($AA$17)+$AB$2</f>
        <v>-0.76998005692518767</v>
      </c>
      <c r="AC861">
        <f t="shared" si="303"/>
        <v>0.50339999999999419</v>
      </c>
      <c r="AD861">
        <f t="shared" si="302"/>
        <v>0.38525656145102671</v>
      </c>
      <c r="AE861">
        <v>1</v>
      </c>
    </row>
    <row r="862" spans="1:31" x14ac:dyDescent="0.25">
      <c r="A862">
        <v>70.000000000000384</v>
      </c>
      <c r="B862" s="2">
        <v>1949.9999999999363</v>
      </c>
      <c r="C862">
        <f>+D862+($D$2+E862+F862)*SOI!A861*IF(B862&gt;$C$18, IF(B862&lt;$C$19,-1,1),1)</f>
        <v>-0.99396313606265441</v>
      </c>
      <c r="D862">
        <f>+$D$3*((1-$D$5)*SOI!D861+$D$5*SOI!D860) +   $D$4*((1-$D$5)*SOI!E861+$D$5*SOI!E860)</f>
        <v>0</v>
      </c>
      <c r="E862">
        <f t="shared" si="284"/>
        <v>-3.5032228201503415</v>
      </c>
      <c r="F862">
        <f t="shared" si="291"/>
        <v>4.4498543783052504</v>
      </c>
      <c r="G862">
        <f t="shared" si="292"/>
        <v>0.94663155815490896</v>
      </c>
      <c r="H862" s="21">
        <f t="shared" si="293"/>
        <v>0.42121279736078732</v>
      </c>
      <c r="I862" s="37">
        <f t="shared" si="285"/>
        <v>1.3808273173543615</v>
      </c>
      <c r="J862" s="1">
        <f t="shared" si="294"/>
        <v>-17.523474416944094</v>
      </c>
      <c r="K862" s="1">
        <f t="shared" si="295"/>
        <v>1.9645713374714644E-3</v>
      </c>
      <c r="L862" s="1">
        <f t="shared" si="286"/>
        <v>2.9636062251767212</v>
      </c>
      <c r="M862" s="1">
        <f t="shared" si="287"/>
        <v>89.143611627167147</v>
      </c>
      <c r="N862" s="1">
        <f t="shared" si="288"/>
        <v>-1.6902813604064229</v>
      </c>
      <c r="O862" s="1">
        <f t="shared" si="289"/>
        <v>8.5836831317092092E-5</v>
      </c>
      <c r="P862" s="1">
        <f t="shared" si="290"/>
        <v>-0.20757389754564054</v>
      </c>
      <c r="Q862" s="1">
        <f t="shared" si="296"/>
        <v>-75.406688900163005</v>
      </c>
      <c r="R862" s="1">
        <f t="shared" si="297"/>
        <v>31.094660297956935</v>
      </c>
      <c r="S862" s="1">
        <f t="shared" si="298"/>
        <v>-1.9974037454194116</v>
      </c>
      <c r="T862" s="1">
        <f t="shared" si="299"/>
        <v>2.6728328664688199E-3</v>
      </c>
      <c r="U862" s="1">
        <f t="shared" si="300"/>
        <v>3.1674122289063558</v>
      </c>
      <c r="V862" s="1">
        <f t="shared" si="301"/>
        <v>-9.8687787490788441</v>
      </c>
      <c r="Y862" s="20">
        <f>+$Z$20*SIGN(SOI!A861)*(ABS(SOI!A861))^$Y$2</f>
        <v>-0.61481705115495688</v>
      </c>
      <c r="Z862" s="20">
        <f t="shared" si="304"/>
        <v>-0.66897703846117762</v>
      </c>
      <c r="AA862" s="19">
        <f>+SIN((AVERAGE(H858:H869)+AVERAGE(H862:H865)/4)*($AA$19+AA861*$AA$18*AVERAGE(G858:G869))*$Y$20+$AA$17) - SIN($AA$17)</f>
        <v>-0.72221834904725268</v>
      </c>
      <c r="AB862" s="19">
        <f>+SIN((AVERAGE(H858:H869)+AVERAGE(H862:H865)*$AB$1)*($AA$19+AB861*$AA$18*AVERAGE(G858:G869))*$Y$20+$AA$17) - SIN($AA$17)+$AB$2</f>
        <v>-0.72872737632889573</v>
      </c>
      <c r="AC862">
        <f t="shared" si="303"/>
        <v>0.50399999999999423</v>
      </c>
      <c r="AD862">
        <f t="shared" si="302"/>
        <v>5.3241310586075064E-2</v>
      </c>
      <c r="AE862">
        <v>1</v>
      </c>
    </row>
    <row r="863" spans="1:31" x14ac:dyDescent="0.25">
      <c r="A863">
        <v>70.083333333333712</v>
      </c>
      <c r="B863" s="2">
        <v>1950.0833333332696</v>
      </c>
      <c r="C863">
        <f>+D863+($D$2+E863+F863)*SOI!A862*IF(B863&gt;$C$18, IF(B863&lt;$C$19,-1,1),1)</f>
        <v>-42.338461495085582</v>
      </c>
      <c r="D863">
        <f>+$D$3*((1-$D$5)*SOI!D862+$D$5*SOI!D861) +   $D$4*((1-$D$5)*SOI!E862+$D$5*SOI!E861)</f>
        <v>0</v>
      </c>
      <c r="E863">
        <f t="shared" si="284"/>
        <v>27.992604636237829</v>
      </c>
      <c r="F863">
        <f t="shared" si="291"/>
        <v>0.23303636048588877</v>
      </c>
      <c r="G863">
        <f t="shared" si="292"/>
        <v>28.225640996723719</v>
      </c>
      <c r="H863" s="21">
        <f t="shared" si="293"/>
        <v>-0.71189032532023588</v>
      </c>
      <c r="I863" s="37">
        <f t="shared" si="285"/>
        <v>-33.336257700838921</v>
      </c>
      <c r="J863" s="1">
        <f t="shared" si="294"/>
        <v>-0.31275154856455617</v>
      </c>
      <c r="K863" s="1">
        <f t="shared" si="295"/>
        <v>3.9174391966745543</v>
      </c>
      <c r="L863" s="1">
        <f t="shared" si="286"/>
        <v>0.11013205972956287</v>
      </c>
      <c r="M863" s="1">
        <f t="shared" si="287"/>
        <v>-6.5900999405435118E-2</v>
      </c>
      <c r="N863" s="1">
        <f t="shared" si="288"/>
        <v>4.6867678987720651E-2</v>
      </c>
      <c r="O863" s="1">
        <f t="shared" si="289"/>
        <v>11.750530818477063</v>
      </c>
      <c r="P863" s="1">
        <f t="shared" si="290"/>
        <v>-8.1363594922007537E-2</v>
      </c>
      <c r="Q863" s="1">
        <f t="shared" si="296"/>
        <v>-1.5457031469408671E-3</v>
      </c>
      <c r="R863" s="1">
        <f t="shared" si="297"/>
        <v>-1.53879055088643E-2</v>
      </c>
      <c r="S863" s="1">
        <f t="shared" si="298"/>
        <v>-1.3370811884113993</v>
      </c>
      <c r="T863" s="1">
        <f t="shared" si="299"/>
        <v>13.597180880194532</v>
      </c>
      <c r="U863" s="1">
        <f t="shared" si="300"/>
        <v>-29.973637630273615</v>
      </c>
      <c r="V863" s="1">
        <f t="shared" si="301"/>
        <v>0.10725937099651438</v>
      </c>
      <c r="Y863" s="20">
        <f>+$Z$20*SIGN(SOI!A862)*(ABS(SOI!A862))^$Y$2</f>
        <v>-0.73484697445955971</v>
      </c>
      <c r="Z863" s="20">
        <f t="shared" si="304"/>
        <v>-0.65676961961916658</v>
      </c>
      <c r="AA863" s="19">
        <f>+SIN((AVERAGE(H859:H870)+AVERAGE(H863:H866)/4)*($AA$19+AA862*$AA$18*AVERAGE(G859:G870))*$Y$20+$AA$17) - SIN($AA$17)</f>
        <v>-1.0063961883740458</v>
      </c>
      <c r="AB863" s="19">
        <f>+SIN((AVERAGE(H859:H870)+AVERAGE(H863:H866)*$AB$1)*($AA$19+AB862*$AA$18*AVERAGE(G859:G870))*$Y$20+$AA$17) - SIN($AA$17)+$AB$2</f>
        <v>-0.95904990536137369</v>
      </c>
      <c r="AC863">
        <f t="shared" si="303"/>
        <v>0.50459999999999428</v>
      </c>
      <c r="AD863">
        <f t="shared" si="302"/>
        <v>0.34962656875487919</v>
      </c>
      <c r="AE863">
        <v>1</v>
      </c>
    </row>
    <row r="864" spans="1:31" x14ac:dyDescent="0.25">
      <c r="A864">
        <v>70.166666666667041</v>
      </c>
      <c r="B864" s="2">
        <v>1950.1666666666029</v>
      </c>
      <c r="C864">
        <f>+D864+($D$2+E864+F864)*SOI!A863*IF(B864&gt;$C$18, IF(B864&lt;$C$19,-1,1),1)</f>
        <v>-3.9008286070473428</v>
      </c>
      <c r="D864">
        <f>+$D$3*((1-$D$5)*SOI!D863+$D$5*SOI!D862) +   $D$4*((1-$D$5)*SOI!E863+$D$5*SOI!E862)</f>
        <v>0</v>
      </c>
      <c r="E864">
        <f t="shared" si="284"/>
        <v>4.8302712596520578</v>
      </c>
      <c r="F864">
        <f t="shared" si="291"/>
        <v>-1.1846370474582799</v>
      </c>
      <c r="G864">
        <f t="shared" si="292"/>
        <v>3.6456342121937779</v>
      </c>
      <c r="H864" s="21">
        <f t="shared" si="293"/>
        <v>1.0214257415650674</v>
      </c>
      <c r="I864" s="37">
        <f t="shared" si="285"/>
        <v>-2.4766516112987951</v>
      </c>
      <c r="J864" s="1">
        <f t="shared" si="294"/>
        <v>8.5442099997394934</v>
      </c>
      <c r="K864" s="1">
        <f t="shared" si="295"/>
        <v>2.9648876835137692</v>
      </c>
      <c r="L864" s="1">
        <f t="shared" si="286"/>
        <v>-3.7386535930677318E-2</v>
      </c>
      <c r="M864" s="1">
        <f t="shared" si="287"/>
        <v>24.233512760040828</v>
      </c>
      <c r="N864" s="1">
        <f t="shared" si="288"/>
        <v>-0.87409388587982262</v>
      </c>
      <c r="O864" s="1">
        <f t="shared" si="289"/>
        <v>3.3953978919651191</v>
      </c>
      <c r="P864" s="1">
        <f t="shared" si="290"/>
        <v>0.62777129860891534</v>
      </c>
      <c r="Q864" s="1">
        <f t="shared" si="296"/>
        <v>-10.60071351410952</v>
      </c>
      <c r="R864" s="1">
        <f t="shared" si="297"/>
        <v>-7.8403706055322848</v>
      </c>
      <c r="S864" s="1">
        <f t="shared" si="298"/>
        <v>1.8526376632249135</v>
      </c>
      <c r="T864" s="1">
        <f t="shared" si="299"/>
        <v>-1.3337779375154177</v>
      </c>
      <c r="U864" s="1">
        <f t="shared" si="300"/>
        <v>17.18141207537381</v>
      </c>
      <c r="V864" s="1">
        <f t="shared" si="301"/>
        <v>15.43445179605304</v>
      </c>
      <c r="Y864" s="20">
        <f>+$Z$20*SIGN(SOI!A863)*(ABS(SOI!A863))^$Y$2</f>
        <v>-0.62064483324298325</v>
      </c>
      <c r="Z864" s="20">
        <f t="shared" si="304"/>
        <v>-0.64261843973332111</v>
      </c>
      <c r="AA864" s="19">
        <f>+SIN((AVERAGE(H860:H871)+AVERAGE(H864:H867)/4)*($AA$19+AA863*$AA$18*AVERAGE(G860:G871))*$Y$20+$AA$17) - SIN($AA$17)</f>
        <v>-0.95329131243640131</v>
      </c>
      <c r="AB864" s="19">
        <f>+SIN((AVERAGE(H860:H871)+AVERAGE(H864:H867)*$AB$1)*($AA$19+AB863*$AA$18*AVERAGE(G860:G871))*$Y$20+$AA$17) - SIN($AA$17)+$AB$2</f>
        <v>-0.89167073299010724</v>
      </c>
      <c r="AC864">
        <f t="shared" si="303"/>
        <v>0.50519999999999432</v>
      </c>
      <c r="AD864">
        <f t="shared" si="302"/>
        <v>0.31067287270308019</v>
      </c>
      <c r="AE864">
        <v>1</v>
      </c>
    </row>
    <row r="865" spans="1:31" x14ac:dyDescent="0.25">
      <c r="A865">
        <v>70.250000000000369</v>
      </c>
      <c r="B865" s="2">
        <v>1950.2499999999361</v>
      </c>
      <c r="C865">
        <f>+D865+($D$2+E865+F865)*SOI!A864*IF(B865&gt;$C$18, IF(B865&lt;$C$19,-1,1),1)</f>
        <v>-14.83965498373151</v>
      </c>
      <c r="D865">
        <f>+$D$3*((1-$D$5)*SOI!D864+$D$5*SOI!D863) +   $D$4*((1-$D$5)*SOI!E864+$D$5*SOI!E863)</f>
        <v>0</v>
      </c>
      <c r="E865">
        <f t="shared" si="284"/>
        <v>16.25967127840255</v>
      </c>
      <c r="F865">
        <f t="shared" si="291"/>
        <v>4.7641890533173914E-2</v>
      </c>
      <c r="G865">
        <f t="shared" si="292"/>
        <v>16.307313168935725</v>
      </c>
      <c r="H865" s="21">
        <f t="shared" si="293"/>
        <v>0.36526780349234017</v>
      </c>
      <c r="I865" s="37">
        <f t="shared" si="285"/>
        <v>5.2381946191605664</v>
      </c>
      <c r="J865" s="1">
        <f t="shared" si="294"/>
        <v>1.2203261645715755</v>
      </c>
      <c r="K865" s="1">
        <f t="shared" si="295"/>
        <v>5.324945991939975E-2</v>
      </c>
      <c r="L865" s="1">
        <f t="shared" si="286"/>
        <v>8.9888647990265594E-3</v>
      </c>
      <c r="M865" s="1">
        <f t="shared" si="287"/>
        <v>-1.6364535011847712</v>
      </c>
      <c r="N865" s="1">
        <f t="shared" si="288"/>
        <v>2.445037042698953E-2</v>
      </c>
      <c r="O865" s="1">
        <f t="shared" si="289"/>
        <v>11.353997642532663</v>
      </c>
      <c r="P865" s="1">
        <f t="shared" si="290"/>
        <v>-1.4023637315763006E-2</v>
      </c>
      <c r="Q865" s="1">
        <f t="shared" si="296"/>
        <v>-2.00239501955344E-2</v>
      </c>
      <c r="R865" s="1">
        <f t="shared" si="297"/>
        <v>3.1323332565708045E-2</v>
      </c>
      <c r="S865" s="1">
        <f t="shared" si="298"/>
        <v>0.10960605851551856</v>
      </c>
      <c r="T865" s="1">
        <f t="shared" si="299"/>
        <v>1.0723369610449864</v>
      </c>
      <c r="U865" s="1">
        <f t="shared" si="300"/>
        <v>0.81177333269719287</v>
      </c>
      <c r="V865" s="1">
        <f t="shared" si="301"/>
        <v>9.6444570794512064E-3</v>
      </c>
      <c r="Y865" s="20">
        <f>+$Z$20*SIGN(SOI!A864)*(ABS(SOI!A864))^$Y$2</f>
        <v>-0.57236351149742037</v>
      </c>
      <c r="Z865" s="20">
        <f t="shared" si="304"/>
        <v>-0.62570454363266526</v>
      </c>
      <c r="AA865" s="19">
        <f>+SIN((AVERAGE(H861:H872)+AVERAGE(H865:H868)/4)*($AA$19+AA864*$AA$18*AVERAGE(G861:G872))*$Y$20+$AA$17) - SIN($AA$17)</f>
        <v>-0.7759103474578195</v>
      </c>
      <c r="AB865" s="19">
        <f>+SIN((AVERAGE(H861:H872)+AVERAGE(H865:H868)*$AB$1)*($AA$19+AB864*$AA$18*AVERAGE(G861:G872))*$Y$20+$AA$17) - SIN($AA$17)+$AB$2</f>
        <v>-0.76705213568348085</v>
      </c>
      <c r="AC865">
        <f t="shared" si="303"/>
        <v>0.50579999999999437</v>
      </c>
      <c r="AD865">
        <f t="shared" si="302"/>
        <v>0.15020580382515425</v>
      </c>
      <c r="AE865">
        <v>1</v>
      </c>
    </row>
    <row r="866" spans="1:31" x14ac:dyDescent="0.25">
      <c r="A866">
        <v>70.333333333333698</v>
      </c>
      <c r="B866" s="2">
        <v>1950.3333333332694</v>
      </c>
      <c r="C866">
        <f>+D866+($D$2+E866+F866)*SOI!A865*IF(B866&gt;$C$18, IF(B866&lt;$C$19,-1,1),1)</f>
        <v>4.1452302225486166</v>
      </c>
      <c r="D866">
        <f>+$D$3*((1-$D$5)*SOI!D865+$D$5*SOI!D864) +   $D$4*((1-$D$5)*SOI!E865+$D$5*SOI!E864)</f>
        <v>0</v>
      </c>
      <c r="E866">
        <f t="shared" si="284"/>
        <v>-2.0891291755813945</v>
      </c>
      <c r="F866">
        <f t="shared" si="291"/>
        <v>-1.0995094571483104</v>
      </c>
      <c r="G866">
        <f t="shared" si="292"/>
        <v>-3.1886386327297052</v>
      </c>
      <c r="H866" s="21">
        <f t="shared" si="293"/>
        <v>0.54608321221995415</v>
      </c>
      <c r="I866" s="37">
        <f t="shared" si="285"/>
        <v>-2.820948443981226</v>
      </c>
      <c r="J866" s="1">
        <f t="shared" si="294"/>
        <v>13.435883303732309</v>
      </c>
      <c r="K866" s="1">
        <f t="shared" si="295"/>
        <v>-0.16593221654277035</v>
      </c>
      <c r="L866" s="1">
        <f t="shared" si="286"/>
        <v>-0.68167128131146015</v>
      </c>
      <c r="M866" s="1">
        <f t="shared" si="287"/>
        <v>33.456495762059227</v>
      </c>
      <c r="N866" s="1">
        <f t="shared" si="288"/>
        <v>-0.63789795607739097</v>
      </c>
      <c r="O866" s="1">
        <f t="shared" si="289"/>
        <v>-0.25416207385500855</v>
      </c>
      <c r="P866" s="1">
        <f t="shared" si="290"/>
        <v>2.574210654470414E-2</v>
      </c>
      <c r="Q866" s="1">
        <f t="shared" si="296"/>
        <v>-10.680517727745231</v>
      </c>
      <c r="R866" s="1">
        <f t="shared" si="297"/>
        <v>-8.997545037269008</v>
      </c>
      <c r="S866" s="1">
        <f t="shared" si="298"/>
        <v>1.5399756255814108</v>
      </c>
      <c r="T866" s="1">
        <f t="shared" si="299"/>
        <v>1.8203855125417059</v>
      </c>
      <c r="U866" s="1">
        <f t="shared" si="300"/>
        <v>0.80247536944190923</v>
      </c>
      <c r="V866" s="1">
        <f t="shared" si="301"/>
        <v>0.46187766787853268</v>
      </c>
      <c r="Y866" s="20">
        <f>+$Z$20*SIGN(SOI!A865)*(ABS(SOI!A865))^$Y$2</f>
        <v>-0.68410528615759225</v>
      </c>
      <c r="Z866" s="20">
        <f t="shared" si="304"/>
        <v>-0.60429529761481016</v>
      </c>
      <c r="AA866" s="19">
        <f>+SIN((AVERAGE(H862:H873)+AVERAGE(H866:H869)/4)*($AA$19+AA865*$AA$18*AVERAGE(G862:G873))*$Y$20+$AA$17) - SIN($AA$17)</f>
        <v>-1.2781860770029363</v>
      </c>
      <c r="AB866" s="19">
        <f>+SIN((AVERAGE(H862:H873)+AVERAGE(H866:H869)*$AB$1)*($AA$19+AB865*$AA$18*AVERAGE(G862:G873))*$Y$20+$AA$17) - SIN($AA$17)+$AB$2</f>
        <v>-1.2732861355914149</v>
      </c>
      <c r="AC866">
        <f t="shared" si="303"/>
        <v>0.50639999999999441</v>
      </c>
      <c r="AD866">
        <f t="shared" si="302"/>
        <v>0.67389077938812614</v>
      </c>
      <c r="AE866">
        <v>1</v>
      </c>
    </row>
    <row r="867" spans="1:31" x14ac:dyDescent="0.25">
      <c r="A867">
        <v>70.416666666667027</v>
      </c>
      <c r="B867" s="2">
        <v>1950.4166666666026</v>
      </c>
      <c r="C867">
        <f>+D867+($D$2+E867+F867)*SOI!A866*IF(B867&gt;$C$18, IF(B867&lt;$C$19,-1,1),1)</f>
        <v>-4.7192611850959922</v>
      </c>
      <c r="D867">
        <f>+$D$3*((1-$D$5)*SOI!D866+$D$5*SOI!D865) +   $D$4*((1-$D$5)*SOI!E866+$D$5*SOI!E865)</f>
        <v>0</v>
      </c>
      <c r="E867">
        <f t="shared" si="284"/>
        <v>5.5135221543229491</v>
      </c>
      <c r="F867">
        <f t="shared" si="291"/>
        <v>-2.6009148397376003E-2</v>
      </c>
      <c r="G867">
        <f t="shared" si="292"/>
        <v>5.4875130059255728</v>
      </c>
      <c r="H867" s="21">
        <f t="shared" si="293"/>
        <v>0.14851337090397199</v>
      </c>
      <c r="I867" s="37">
        <f t="shared" si="285"/>
        <v>6.8105339483796685</v>
      </c>
      <c r="J867" s="1">
        <f t="shared" si="294"/>
        <v>-0.38675116763936851</v>
      </c>
      <c r="K867" s="1">
        <f t="shared" si="295"/>
        <v>1.2549839353667687E-3</v>
      </c>
      <c r="L867" s="1">
        <f t="shared" si="286"/>
        <v>-1.3490574898388751E-2</v>
      </c>
      <c r="M867" s="1">
        <f t="shared" si="287"/>
        <v>0.39889615327978445</v>
      </c>
      <c r="N867" s="1">
        <f t="shared" si="288"/>
        <v>-1.5666473144959018E-4</v>
      </c>
      <c r="O867" s="1">
        <f t="shared" si="289"/>
        <v>0.94658533420673685</v>
      </c>
      <c r="P867" s="1">
        <f t="shared" si="290"/>
        <v>2.6414783146641112E-3</v>
      </c>
      <c r="Q867" s="1">
        <f t="shared" si="296"/>
        <v>-3.1274597600716165E-5</v>
      </c>
      <c r="R867" s="1">
        <f t="shared" si="297"/>
        <v>6.3607667107543132E-5</v>
      </c>
      <c r="S867" s="1">
        <f t="shared" si="298"/>
        <v>-9.1310324888215671E-4</v>
      </c>
      <c r="T867" s="1">
        <f t="shared" si="299"/>
        <v>-0.13417384218461637</v>
      </c>
      <c r="U867" s="1">
        <f t="shared" si="300"/>
        <v>-0.19880197320343113</v>
      </c>
      <c r="V867" s="1">
        <f t="shared" si="301"/>
        <v>1.1639919008370892E-5</v>
      </c>
      <c r="Y867" s="20">
        <f>+$Z$20*SIGN(SOI!A866)*(ABS(SOI!A866))^$Y$2</f>
        <v>-0.55641709518941773</v>
      </c>
      <c r="Z867" s="20">
        <f t="shared" si="304"/>
        <v>-0.62135356012879595</v>
      </c>
      <c r="AA867" s="19">
        <f>+SIN((AVERAGE(H863:H874)+AVERAGE(H867:H870)/4)*($AA$19+AA866*$AA$18*AVERAGE(G863:G874))*$Y$20+$AA$17) - SIN($AA$17)</f>
        <v>5.4002972578180986E-2</v>
      </c>
      <c r="AB867" s="19">
        <f>+SIN((AVERAGE(H863:H874)+AVERAGE(H867:H870)*$AB$1)*($AA$19+AB866*$AA$18*AVERAGE(G863:G874))*$Y$20+$AA$17) - SIN($AA$17)+$AB$2</f>
        <v>-0.14709142280853432</v>
      </c>
      <c r="AC867">
        <f t="shared" si="303"/>
        <v>0.50699999999999446</v>
      </c>
      <c r="AD867">
        <f t="shared" si="302"/>
        <v>0.67535653270697693</v>
      </c>
      <c r="AE867">
        <v>1</v>
      </c>
    </row>
    <row r="868" spans="1:31" x14ac:dyDescent="0.25">
      <c r="A868">
        <v>70.500000000000355</v>
      </c>
      <c r="B868" s="2">
        <v>1950.4999999999359</v>
      </c>
      <c r="C868">
        <f>+D868+($D$2+E868+F868)*SOI!A867*IF(B868&gt;$C$18, IF(B868&lt;$C$19,-1,1),1)</f>
        <v>13.5922403317453</v>
      </c>
      <c r="D868">
        <f>+$D$3*((1-$D$5)*SOI!D867+$D$5*SOI!D866) +   $D$4*((1-$D$5)*SOI!E867+$D$5*SOI!E866)</f>
        <v>0</v>
      </c>
      <c r="E868">
        <f t="shared" si="284"/>
        <v>-12.468834602515194</v>
      </c>
      <c r="F868">
        <f t="shared" si="291"/>
        <v>-0.11657311206378562</v>
      </c>
      <c r="G868">
        <f t="shared" si="292"/>
        <v>-12.585407714578981</v>
      </c>
      <c r="H868" s="21">
        <f t="shared" si="293"/>
        <v>-0.31310704983613735</v>
      </c>
      <c r="I868" s="37">
        <f t="shared" si="285"/>
        <v>-9.530037534508244</v>
      </c>
      <c r="J868" s="1">
        <f t="shared" si="294"/>
        <v>-0.81598455480224408</v>
      </c>
      <c r="K868" s="1">
        <f t="shared" si="295"/>
        <v>-0.20960826029996357</v>
      </c>
      <c r="L868" s="1">
        <f t="shared" si="286"/>
        <v>-1.1271126948924386E-2</v>
      </c>
      <c r="M868" s="1">
        <f t="shared" si="287"/>
        <v>-0.60144608744797534</v>
      </c>
      <c r="N868" s="1">
        <f t="shared" si="288"/>
        <v>5.8306815597340453E-2</v>
      </c>
      <c r="O868" s="1">
        <f t="shared" si="289"/>
        <v>-10.301321389074849</v>
      </c>
      <c r="P868" s="1">
        <f t="shared" si="290"/>
        <v>4.8522953453572687E-2</v>
      </c>
      <c r="Q868" s="1">
        <f t="shared" si="296"/>
        <v>-1.754998182131599E-2</v>
      </c>
      <c r="R868" s="1">
        <f t="shared" si="297"/>
        <v>-4.9946821628315735E-2</v>
      </c>
      <c r="S868" s="1">
        <f t="shared" si="298"/>
        <v>-0.47553383348262895</v>
      </c>
      <c r="T868" s="1">
        <f t="shared" si="299"/>
        <v>1.2199384107017954</v>
      </c>
      <c r="U868" s="1">
        <f t="shared" si="300"/>
        <v>5.1101578714138416</v>
      </c>
      <c r="V868" s="1">
        <f t="shared" si="301"/>
        <v>-7.957895295896518E-2</v>
      </c>
      <c r="Y868" s="20">
        <f>+$Z$20*SIGN(SOI!A867)*(ABS(SOI!A867))^$Y$2</f>
        <v>-0.62353829903937807</v>
      </c>
      <c r="Z868" s="20">
        <f t="shared" si="304"/>
        <v>-0.55206353069866909</v>
      </c>
      <c r="AA868" s="19">
        <f>+SIN((AVERAGE(H864:H875)+AVERAGE(H868:H871)/4)*($AA$19+AA867*$AA$18*AVERAGE(G864:G875))*$Y$20+$AA$17) - SIN($AA$17)</f>
        <v>-1.0498487975669686</v>
      </c>
      <c r="AB868" s="19">
        <f>+SIN((AVERAGE(H864:H875)+AVERAGE(H868:H871)*$AB$1)*($AA$19+AB867*$AA$18*AVERAGE(G864:G875))*$Y$20+$AA$17) - SIN($AA$17)+$AB$2</f>
        <v>-1.061239629533574</v>
      </c>
      <c r="AC868">
        <f t="shared" si="303"/>
        <v>0.5075999999999945</v>
      </c>
      <c r="AD868">
        <f t="shared" si="302"/>
        <v>0.49778526686829949</v>
      </c>
      <c r="AE868">
        <v>1</v>
      </c>
    </row>
    <row r="869" spans="1:31" x14ac:dyDescent="0.25">
      <c r="A869">
        <v>70.583333333333684</v>
      </c>
      <c r="B869" s="2">
        <v>1950.5833333332691</v>
      </c>
      <c r="C869">
        <f>+D869+($D$2+E869+F869)*SOI!A868*IF(B869&gt;$C$18, IF(B869&lt;$C$19,-1,1),1)</f>
        <v>2.2848083071562315</v>
      </c>
      <c r="D869">
        <f>+$D$3*((1-$D$5)*SOI!D868+$D$5*SOI!D867) +   $D$4*((1-$D$5)*SOI!E868+$D$5*SOI!E867)</f>
        <v>0</v>
      </c>
      <c r="E869">
        <f t="shared" si="284"/>
        <v>-3.6480552380876645</v>
      </c>
      <c r="F869">
        <f t="shared" si="291"/>
        <v>2.1375385458725749E-2</v>
      </c>
      <c r="G869">
        <f t="shared" si="292"/>
        <v>-3.6266798526289388</v>
      </c>
      <c r="H869" s="21">
        <f t="shared" si="293"/>
        <v>-4.8441503776072758E-2</v>
      </c>
      <c r="I869" s="37">
        <f t="shared" si="285"/>
        <v>0.43485701393922072</v>
      </c>
      <c r="J869" s="1">
        <f t="shared" si="294"/>
        <v>-3.0689761822088966E-2</v>
      </c>
      <c r="K869" s="1">
        <f t="shared" si="295"/>
        <v>-2.3724919424442971E-3</v>
      </c>
      <c r="L869" s="1">
        <f t="shared" si="286"/>
        <v>1.7443542145577152E-3</v>
      </c>
      <c r="M869" s="1">
        <f t="shared" si="287"/>
        <v>0.49574280005033505</v>
      </c>
      <c r="N869" s="1">
        <f t="shared" si="288"/>
        <v>-2.2450272211781763E-2</v>
      </c>
      <c r="O869" s="1">
        <f t="shared" si="289"/>
        <v>-3.2615055108950837</v>
      </c>
      <c r="P869" s="1">
        <f t="shared" si="290"/>
        <v>-1.1208592045271229E-2</v>
      </c>
      <c r="Q869" s="1">
        <f t="shared" si="296"/>
        <v>-5.5697880660859934E-3</v>
      </c>
      <c r="R869" s="1">
        <f t="shared" si="297"/>
        <v>7.2330542863565522E-4</v>
      </c>
      <c r="S869" s="1">
        <f t="shared" si="298"/>
        <v>-8.3547907631564122E-3</v>
      </c>
      <c r="T869" s="1">
        <f t="shared" si="299"/>
        <v>-5.9776491752958849E-2</v>
      </c>
      <c r="U869" s="1">
        <f t="shared" si="300"/>
        <v>5.3862935785139225E-2</v>
      </c>
      <c r="V869" s="1">
        <f t="shared" si="301"/>
        <v>-7.0778987226546497E-3</v>
      </c>
      <c r="Y869" s="20">
        <f>+$Z$20*SIGN(SOI!A868)*(ABS(SOI!A868))^$Y$2</f>
        <v>-0.47623519786721158</v>
      </c>
      <c r="Z869" s="20">
        <f t="shared" si="304"/>
        <v>-0.57635293873351323</v>
      </c>
      <c r="AA869" s="19">
        <f>+SIN((AVERAGE(H865:H876)+AVERAGE(H869:H872)/4)*($AA$19+AA868*$AA$18*AVERAGE(G865:G876))*$Y$20+$AA$17) - SIN($AA$17)</f>
        <v>-0.35730513709628697</v>
      </c>
      <c r="AB869" s="19">
        <f>+SIN((AVERAGE(H865:H876)+AVERAGE(H869:H872)*$AB$1)*($AA$19+AB868*$AA$18*AVERAGE(G865:G876))*$Y$20+$AA$17) - SIN($AA$17)+$AB$2</f>
        <v>-0.53926847736761152</v>
      </c>
      <c r="AC869">
        <f t="shared" si="303"/>
        <v>0.50819999999999454</v>
      </c>
      <c r="AD869">
        <f t="shared" si="302"/>
        <v>0.21904780163722626</v>
      </c>
      <c r="AE869">
        <v>1</v>
      </c>
    </row>
    <row r="870" spans="1:31" x14ac:dyDescent="0.25">
      <c r="A870">
        <v>70.666666666667012</v>
      </c>
      <c r="B870" s="2">
        <v>1950.6666666666024</v>
      </c>
      <c r="C870">
        <f>+D870+($D$2+E870+F870)*SOI!A869*IF(B870&gt;$C$18, IF(B870&lt;$C$19,-1,1),1)</f>
        <v>27.046009362585096</v>
      </c>
      <c r="D870">
        <f>+$D$3*((1-$D$5)*SOI!D869+$D$5*SOI!D868) +   $D$4*((1-$D$5)*SOI!E869+$D$5*SOI!E868)</f>
        <v>0</v>
      </c>
      <c r="E870">
        <f t="shared" si="284"/>
        <v>-23.521661676021736</v>
      </c>
      <c r="F870">
        <f t="shared" si="291"/>
        <v>-1.0656195626919871</v>
      </c>
      <c r="G870">
        <f t="shared" si="292"/>
        <v>-24.587281238713722</v>
      </c>
      <c r="H870" s="21">
        <f t="shared" si="293"/>
        <v>2.495647795051156</v>
      </c>
      <c r="I870" s="37">
        <f t="shared" si="285"/>
        <v>22.545308049466954</v>
      </c>
      <c r="J870" s="1">
        <f t="shared" si="294"/>
        <v>113.29130024113337</v>
      </c>
      <c r="K870" s="1">
        <f t="shared" si="295"/>
        <v>-36.730807938022927</v>
      </c>
      <c r="L870" s="1">
        <f t="shared" si="286"/>
        <v>-0.58281459143046077</v>
      </c>
      <c r="M870" s="1">
        <f t="shared" si="287"/>
        <v>-35.29797281591366</v>
      </c>
      <c r="N870" s="1">
        <f t="shared" si="288"/>
        <v>0.76703606068718322</v>
      </c>
      <c r="O870" s="1">
        <f t="shared" si="289"/>
        <v>-6.8443963045304415</v>
      </c>
      <c r="P870" s="1">
        <f t="shared" si="290"/>
        <v>0.24749363191086007</v>
      </c>
      <c r="Q870" s="1">
        <f t="shared" si="296"/>
        <v>-13.549591119793851</v>
      </c>
      <c r="R870" s="1">
        <f t="shared" si="297"/>
        <v>91.226064248119911</v>
      </c>
      <c r="S870" s="1">
        <f t="shared" si="298"/>
        <v>14.799241014298095</v>
      </c>
      <c r="T870" s="1">
        <f t="shared" si="299"/>
        <v>41.912463848258128</v>
      </c>
      <c r="U870" s="1">
        <f t="shared" si="300"/>
        <v>-61.66130067916982</v>
      </c>
      <c r="V870" s="1">
        <f t="shared" si="301"/>
        <v>-5.3396338924555593</v>
      </c>
      <c r="Y870" s="20">
        <f>+$Z$20*SIGN(SOI!A869)*(ABS(SOI!A869))^$Y$2</f>
        <v>-0.62928531929395015</v>
      </c>
      <c r="Z870" s="20">
        <f t="shared" si="304"/>
        <v>-0.55071550475417064</v>
      </c>
      <c r="AA870" s="19">
        <f>+SIN((AVERAGE(H866:H877)+AVERAGE(H870:H873)/4)*($AA$19+AA869*$AA$18*AVERAGE(G866:G877))*$Y$20+$AA$17) - SIN($AA$17)</f>
        <v>-0.10660650318590489</v>
      </c>
      <c r="AB870" s="19">
        <f>+SIN((AVERAGE(H866:H877)+AVERAGE(H870:H873)*$AB$1)*($AA$19+AB869*$AA$18*AVERAGE(G866:G877))*$Y$20+$AA$17) - SIN($AA$17)+$AB$2</f>
        <v>-0.86208181721783395</v>
      </c>
      <c r="AC870">
        <f t="shared" si="303"/>
        <v>0.50879999999999459</v>
      </c>
      <c r="AD870">
        <f t="shared" si="302"/>
        <v>0.44410900156826572</v>
      </c>
      <c r="AE870">
        <v>1</v>
      </c>
    </row>
    <row r="871" spans="1:31" x14ac:dyDescent="0.25">
      <c r="A871">
        <v>70.750000000000341</v>
      </c>
      <c r="B871" s="2">
        <v>1950.7499999999357</v>
      </c>
      <c r="C871">
        <f>+D871+($D$2+E871+F871)*SOI!A870*IF(B871&gt;$C$18, IF(B871&lt;$C$19,-1,1),1)</f>
        <v>5.4927880268369167</v>
      </c>
      <c r="D871">
        <f>+$D$3*((1-$D$5)*SOI!D870+$D$5*SOI!D869) +   $D$4*((1-$D$5)*SOI!E870+$D$5*SOI!E869)</f>
        <v>0</v>
      </c>
      <c r="E871">
        <f t="shared" si="284"/>
        <v>-6.5637125609201092</v>
      </c>
      <c r="F871">
        <f t="shared" si="291"/>
        <v>-5.4104338883405489E-2</v>
      </c>
      <c r="G871">
        <f t="shared" si="292"/>
        <v>-6.6178168998035147</v>
      </c>
      <c r="H871" s="21">
        <f t="shared" si="293"/>
        <v>0.17061894983448703</v>
      </c>
      <c r="I871" s="37">
        <f t="shared" si="285"/>
        <v>8.2910757877507226</v>
      </c>
      <c r="J871" s="1">
        <f t="shared" si="294"/>
        <v>1.8447527226142089</v>
      </c>
      <c r="K871" s="1">
        <f t="shared" si="295"/>
        <v>-2.6100049103538473E-5</v>
      </c>
      <c r="L871" s="1">
        <f t="shared" si="286"/>
        <v>-3.5064033157187278E-2</v>
      </c>
      <c r="M871" s="1">
        <f t="shared" si="287"/>
        <v>-1.5629196512424255</v>
      </c>
      <c r="N871" s="1">
        <f t="shared" si="288"/>
        <v>1.1289331732700143E-2</v>
      </c>
      <c r="O871" s="1">
        <f t="shared" si="289"/>
        <v>-0.1579833974680771</v>
      </c>
      <c r="P871" s="1">
        <f t="shared" si="290"/>
        <v>1.2663889690397453E-4</v>
      </c>
      <c r="Q871" s="1">
        <f t="shared" si="296"/>
        <v>-8.8300981353066164E-3</v>
      </c>
      <c r="R871" s="1">
        <f t="shared" si="297"/>
        <v>2.1863162876979956E-2</v>
      </c>
      <c r="S871" s="1">
        <f t="shared" si="298"/>
        <v>8.010259895824029E-2</v>
      </c>
      <c r="T871" s="1">
        <f t="shared" si="299"/>
        <v>5.8203747088885309E-2</v>
      </c>
      <c r="U871" s="1">
        <f t="shared" si="300"/>
        <v>-1.1603005091254682E-2</v>
      </c>
      <c r="V871" s="1">
        <f t="shared" si="301"/>
        <v>-4.021305093217926E-5</v>
      </c>
      <c r="Y871" s="20">
        <f>+$Z$20*SIGN(SOI!A870)*(ABS(SOI!A870))^$Y$2</f>
        <v>-0.54662599710135007</v>
      </c>
      <c r="Z871" s="20">
        <f t="shared" si="304"/>
        <v>-0.62691725439910695</v>
      </c>
      <c r="AA871" s="19">
        <f>+SIN((AVERAGE(H867:H878)+AVERAGE(H871:H874)/4)*($AA$19+AA870*$AA$18*AVERAGE(G867:G878))*$Y$20+$AA$17) - SIN($AA$17)</f>
        <v>0.28544345573317559</v>
      </c>
      <c r="AB871" s="19">
        <f>+SIN((AVERAGE(H867:H878)+AVERAGE(H871:H874)*$AB$1)*($AA$19+AB870*$AA$18*AVERAGE(G867:G878))*$Y$20+$AA$17) - SIN($AA$17)+$AB$2</f>
        <v>-0.77344673885397963</v>
      </c>
      <c r="AC871">
        <f t="shared" si="303"/>
        <v>0.50939999999999463</v>
      </c>
      <c r="AD871">
        <f t="shared" si="302"/>
        <v>0.91236071013228259</v>
      </c>
      <c r="AE871">
        <v>1</v>
      </c>
    </row>
    <row r="872" spans="1:31" x14ac:dyDescent="0.25">
      <c r="A872">
        <v>70.83333333333367</v>
      </c>
      <c r="B872" s="2">
        <v>1950.8333333332689</v>
      </c>
      <c r="C872">
        <f>+D872+($D$2+E872+F872)*SOI!A871*IF(B872&gt;$C$18, IF(B872&lt;$C$19,-1,1),1)</f>
        <v>58.511368776808517</v>
      </c>
      <c r="D872">
        <f>+$D$3*((1-$D$5)*SOI!D871+$D$5*SOI!D870) +   $D$4*((1-$D$5)*SOI!E871+$D$5*SOI!E870)</f>
        <v>0</v>
      </c>
      <c r="E872">
        <f t="shared" si="284"/>
        <v>-41.416027392970733</v>
      </c>
      <c r="F872">
        <f t="shared" si="291"/>
        <v>-0.98351519891949579</v>
      </c>
      <c r="G872">
        <f t="shared" si="292"/>
        <v>-42.399542591890231</v>
      </c>
      <c r="H872" s="21">
        <f t="shared" si="293"/>
        <v>-0.27300650653094888</v>
      </c>
      <c r="I872" s="37">
        <f t="shared" si="285"/>
        <v>38.298280326694986</v>
      </c>
      <c r="J872" s="1">
        <f t="shared" si="294"/>
        <v>63.111384510266149</v>
      </c>
      <c r="K872" s="1">
        <f t="shared" si="295"/>
        <v>-26.539938106996487</v>
      </c>
      <c r="L872" s="1">
        <f t="shared" si="286"/>
        <v>-0.18113238634450682</v>
      </c>
      <c r="M872" s="1">
        <f t="shared" si="287"/>
        <v>-11.575448064591569</v>
      </c>
      <c r="N872" s="1">
        <f t="shared" si="288"/>
        <v>-0.34617519331818347</v>
      </c>
      <c r="O872" s="1">
        <f t="shared" si="289"/>
        <v>-24.510262869479618</v>
      </c>
      <c r="P872" s="1">
        <f t="shared" si="290"/>
        <v>0.16067745339951187</v>
      </c>
      <c r="Q872" s="1">
        <f t="shared" si="296"/>
        <v>2.0053694650322815</v>
      </c>
      <c r="R872" s="1">
        <f t="shared" si="297"/>
        <v>-22.935607426770819</v>
      </c>
      <c r="S872" s="1">
        <f t="shared" si="298"/>
        <v>-11.345998045847994</v>
      </c>
      <c r="T872" s="1">
        <f t="shared" si="299"/>
        <v>46.646783783143206</v>
      </c>
      <c r="U872" s="1">
        <f t="shared" si="300"/>
        <v>-68.002783938416528</v>
      </c>
      <c r="V872" s="1">
        <f t="shared" si="301"/>
        <v>1.5645251666821249</v>
      </c>
      <c r="Y872" s="20">
        <f>+$Z$20*SIGN(SOI!A871)*(ABS(SOI!A871))^$Y$2</f>
        <v>-0.70484044680202074</v>
      </c>
      <c r="Z872" s="20">
        <f t="shared" si="304"/>
        <v>-0.62111626323085189</v>
      </c>
      <c r="AA872" s="19">
        <f>+SIN((AVERAGE(H868:H879)+AVERAGE(H872:H875)/4)*($AA$19+AA871*$AA$18*AVERAGE(G868:G879))*$Y$20+$AA$17) - SIN($AA$17)</f>
        <v>-0.18408781348037753</v>
      </c>
      <c r="AB872" s="19">
        <f>+SIN((AVERAGE(H868:H879)+AVERAGE(H872:H875)*$AB$1)*($AA$19+AB871*$AA$18*AVERAGE(G868:G879))*$Y$20+$AA$17) - SIN($AA$17)+$AB$2</f>
        <v>-0.84883172026566656</v>
      </c>
      <c r="AC872">
        <f t="shared" si="303"/>
        <v>0.50999999999999468</v>
      </c>
      <c r="AD872">
        <f t="shared" si="302"/>
        <v>0.43702844975047439</v>
      </c>
      <c r="AE872">
        <v>1</v>
      </c>
    </row>
    <row r="873" spans="1:31" x14ac:dyDescent="0.25">
      <c r="A873">
        <v>70.916666666666998</v>
      </c>
      <c r="B873" s="2">
        <v>1950.9166666666022</v>
      </c>
      <c r="C873">
        <f>+D873+($D$2+E873+F873)*SOI!A872*IF(B873&gt;$C$18, IF(B873&lt;$C$19,-1,1),1)</f>
        <v>-505.61424269401567</v>
      </c>
      <c r="D873">
        <f>+$D$3*((1-$D$5)*SOI!D872+$D$5*SOI!D871) +   $D$4*((1-$D$5)*SOI!E872+$D$5*SOI!E871)</f>
        <v>0</v>
      </c>
      <c r="E873">
        <f t="shared" si="284"/>
        <v>486.38948120120131</v>
      </c>
      <c r="F873">
        <f t="shared" si="291"/>
        <v>-0.22194014926313743</v>
      </c>
      <c r="G873">
        <f t="shared" si="292"/>
        <v>486.16754105193814</v>
      </c>
      <c r="H873" s="21">
        <f t="shared" si="293"/>
        <v>10.452799283203106</v>
      </c>
      <c r="I873" s="37">
        <f t="shared" si="285"/>
        <v>-41.684747645391695</v>
      </c>
      <c r="J873" s="1">
        <f t="shared" si="294"/>
        <v>7.1530271246357788</v>
      </c>
      <c r="K873" s="1">
        <f t="shared" si="295"/>
        <v>5.3644858536476274</v>
      </c>
      <c r="L873" s="1">
        <f t="shared" si="286"/>
        <v>-2.1718839517969688E-3</v>
      </c>
      <c r="M873" s="1">
        <f t="shared" si="287"/>
        <v>1.2053747009856339</v>
      </c>
      <c r="N873" s="1">
        <f t="shared" si="288"/>
        <v>-0.64992152332162634</v>
      </c>
      <c r="O873" s="1">
        <f t="shared" si="289"/>
        <v>477.51444416642806</v>
      </c>
      <c r="P873" s="1">
        <f t="shared" si="290"/>
        <v>0.13902858004989094</v>
      </c>
      <c r="Q873" s="1">
        <f t="shared" si="296"/>
        <v>-0.39205196537760695</v>
      </c>
      <c r="R873" s="1">
        <f t="shared" si="297"/>
        <v>-4.8804221216062329</v>
      </c>
      <c r="S873" s="1">
        <f t="shared" si="298"/>
        <v>23.184919038157659</v>
      </c>
      <c r="T873" s="1">
        <f t="shared" si="299"/>
        <v>-10.896844579327311</v>
      </c>
      <c r="U873" s="1">
        <f t="shared" si="300"/>
        <v>64.043306008189901</v>
      </c>
      <c r="V873" s="1">
        <f t="shared" si="301"/>
        <v>2.5415384070370246</v>
      </c>
      <c r="Y873" s="20">
        <f>+$Z$20*SIGN(SOI!A872)*(ABS(SOI!A872))^$Y$2</f>
        <v>-0.61188234578918488</v>
      </c>
      <c r="Z873" s="20">
        <f t="shared" si="304"/>
        <v>-0.65151051828713591</v>
      </c>
      <c r="AA873" s="19">
        <f>+SIN((AVERAGE(H869:H880)+AVERAGE(H873:H876)/4)*($AA$19+AA872*$AA$18*AVERAGE(G869:G880))*$Y$20+$AA$17) - SIN($AA$17)</f>
        <v>0.3134363648527298</v>
      </c>
      <c r="AB873" s="19">
        <f>+SIN((AVERAGE(H869:H880)+AVERAGE(H873:H876)*$AB$1)*($AA$19+AB872*$AA$18*AVERAGE(G869:G880))*$Y$20+$AA$17) - SIN($AA$17)+$AB$2</f>
        <v>-0.77879008189803245</v>
      </c>
      <c r="AC873">
        <f t="shared" si="303"/>
        <v>0.51059999999999472</v>
      </c>
      <c r="AD873">
        <f t="shared" si="302"/>
        <v>0.96494688313986576</v>
      </c>
      <c r="AE873">
        <v>1</v>
      </c>
    </row>
    <row r="874" spans="1:31" x14ac:dyDescent="0.25">
      <c r="A874">
        <v>71.000000000000327</v>
      </c>
      <c r="B874" s="2">
        <v>1950.9999999999354</v>
      </c>
      <c r="C874">
        <f>+D874+($D$2+E874+F874)*SOI!A873*IF(B874&gt;$C$18, IF(B874&lt;$C$19,-1,1),1)</f>
        <v>-5.6179109947298818</v>
      </c>
      <c r="D874">
        <f>+$D$3*((1-$D$5)*SOI!D873+$D$5*SOI!D872) +   $D$4*((1-$D$5)*SOI!E873+$D$5*SOI!E872)</f>
        <v>0</v>
      </c>
      <c r="E874">
        <f t="shared" si="284"/>
        <v>0.52174827190329154</v>
      </c>
      <c r="F874">
        <f t="shared" si="291"/>
        <v>4.4498543783001443</v>
      </c>
      <c r="G874">
        <f t="shared" si="292"/>
        <v>4.9716026502034358</v>
      </c>
      <c r="H874" s="21">
        <f t="shared" si="293"/>
        <v>12.954711462128742</v>
      </c>
      <c r="I874" s="37">
        <f t="shared" si="285"/>
        <v>2.2290912510052401</v>
      </c>
      <c r="J874" s="1">
        <f t="shared" si="294"/>
        <v>38.212736015143683</v>
      </c>
      <c r="K874" s="1">
        <f t="shared" si="295"/>
        <v>454.64653445067432</v>
      </c>
      <c r="L874" s="1">
        <f t="shared" si="286"/>
        <v>1.9831385272136859</v>
      </c>
      <c r="M874" s="1">
        <f t="shared" si="287"/>
        <v>-120.41751581946716</v>
      </c>
      <c r="N874" s="1">
        <f t="shared" si="288"/>
        <v>3.7440696609738016</v>
      </c>
      <c r="O874" s="1">
        <f t="shared" si="289"/>
        <v>2.9234115642354421</v>
      </c>
      <c r="P874" s="1">
        <f t="shared" si="290"/>
        <v>-2.1078028366451926</v>
      </c>
      <c r="Q874" s="1">
        <f t="shared" si="296"/>
        <v>-225.62864107967431</v>
      </c>
      <c r="R874" s="1">
        <f t="shared" si="297"/>
        <v>150.19609796400894</v>
      </c>
      <c r="S874" s="1">
        <f t="shared" si="298"/>
        <v>7.1423191940869639</v>
      </c>
      <c r="T874" s="1">
        <f t="shared" si="299"/>
        <v>60.914493834548324</v>
      </c>
      <c r="U874" s="1">
        <f t="shared" si="300"/>
        <v>51.921868249750361</v>
      </c>
      <c r="V874" s="1">
        <f t="shared" si="301"/>
        <v>221.97577213058312</v>
      </c>
      <c r="Y874" s="20">
        <f>+$Z$20*SIGN(SOI!A873)*(ABS(SOI!A873))^$Y$2</f>
        <v>-0.63780876227020233</v>
      </c>
      <c r="Z874" s="20">
        <f t="shared" si="304"/>
        <v>-0.58861019905157386</v>
      </c>
      <c r="AA874" s="19">
        <f>+SIN((AVERAGE(H870:H881)+AVERAGE(H874:H877)/4)*($AA$19+AA873*$AA$18*AVERAGE(G870:G881))*$Y$20+$AA$17) - SIN($AA$17)</f>
        <v>-0.80153085568432036</v>
      </c>
      <c r="AB874" s="19">
        <f>+SIN((AVERAGE(H870:H881)+AVERAGE(H874:H877)*$AB$1)*($AA$19+AB873*$AA$18*AVERAGE(G870:G881))*$Y$20+$AA$17) - SIN($AA$17)+$AB$2</f>
        <v>-0.87761185855353285</v>
      </c>
      <c r="AC874">
        <f t="shared" si="303"/>
        <v>0.51119999999999477</v>
      </c>
      <c r="AD874">
        <f t="shared" si="302"/>
        <v>0.21292065663274651</v>
      </c>
      <c r="AE874">
        <v>1</v>
      </c>
    </row>
    <row r="875" spans="1:31" x14ac:dyDescent="0.25">
      <c r="A875">
        <v>71.083333333333655</v>
      </c>
      <c r="B875" s="2">
        <v>1951.0833333332687</v>
      </c>
      <c r="C875">
        <f>+D875+($D$2+E875+F875)*SOI!A874*IF(B875&gt;$C$18, IF(B875&lt;$C$19,-1,1),1)</f>
        <v>20.892037478343873</v>
      </c>
      <c r="D875">
        <f>+$D$3*((1-$D$5)*SOI!D874+$D$5*SOI!D873) +   $D$4*((1-$D$5)*SOI!E874+$D$5*SOI!E873)</f>
        <v>0</v>
      </c>
      <c r="E875">
        <f t="shared" si="284"/>
        <v>-28.465519439400779</v>
      </c>
      <c r="F875">
        <f t="shared" si="291"/>
        <v>0.23303636055770793</v>
      </c>
      <c r="G875">
        <f t="shared" si="292"/>
        <v>-28.232483078843071</v>
      </c>
      <c r="H875" s="21">
        <f t="shared" si="293"/>
        <v>-2.1035813126215879</v>
      </c>
      <c r="I875" s="37">
        <f t="shared" si="285"/>
        <v>-35.254910878764406</v>
      </c>
      <c r="J875" s="1">
        <f t="shared" si="294"/>
        <v>-37.791832147952249</v>
      </c>
      <c r="K875" s="1">
        <f t="shared" si="295"/>
        <v>-8.3291901327774767E-2</v>
      </c>
      <c r="L875" s="1">
        <f t="shared" si="286"/>
        <v>0.15039975014554222</v>
      </c>
      <c r="M875" s="1">
        <f t="shared" si="287"/>
        <v>-7.5298738890184822</v>
      </c>
      <c r="N875" s="1">
        <f t="shared" si="288"/>
        <v>0.1244754916089004</v>
      </c>
      <c r="O875" s="1">
        <f t="shared" si="289"/>
        <v>-0.39428534322273934</v>
      </c>
      <c r="P875" s="1">
        <f t="shared" si="290"/>
        <v>-3.7752362970209001E-2</v>
      </c>
      <c r="Q875" s="1">
        <f t="shared" si="296"/>
        <v>-0.46906410125537262</v>
      </c>
      <c r="R875" s="1">
        <f t="shared" si="297"/>
        <v>-4.9384242053158429</v>
      </c>
      <c r="S875" s="1">
        <f t="shared" si="298"/>
        <v>-3.7555276056477465</v>
      </c>
      <c r="T875" s="1">
        <f t="shared" si="299"/>
        <v>-0.62306789744515545</v>
      </c>
      <c r="U875" s="1">
        <f t="shared" si="300"/>
        <v>-14.708088687229198</v>
      </c>
      <c r="V875" s="1">
        <f t="shared" si="301"/>
        <v>0.13217814731530123</v>
      </c>
      <c r="Y875" s="20">
        <f>+$Z$20*SIGN(SOI!A874)*(ABS(SOI!A874))^$Y$2</f>
        <v>-0.51613948909533436</v>
      </c>
      <c r="Z875" s="20">
        <f t="shared" si="304"/>
        <v>-0.56014869692222058</v>
      </c>
      <c r="AA875" s="19">
        <f>+SIN((AVERAGE(H871:H882)+AVERAGE(H875:H878)/4)*($AA$19+AA874*$AA$18*AVERAGE(G871:G882))*$Y$20+$AA$17) - SIN($AA$17)</f>
        <v>-1.190778173592854</v>
      </c>
      <c r="AB875" s="19">
        <f>+SIN((AVERAGE(H871:H882)+AVERAGE(H875:H878)*$AB$1)*($AA$19+AB874*$AA$18*AVERAGE(G871:G882))*$Y$20+$AA$17) - SIN($AA$17)+$AB$2</f>
        <v>-1.0899491770463003</v>
      </c>
      <c r="AC875">
        <f t="shared" si="303"/>
        <v>0.51179999999999481</v>
      </c>
      <c r="AD875">
        <f t="shared" si="302"/>
        <v>0.6306294766706334</v>
      </c>
      <c r="AE875">
        <v>1</v>
      </c>
    </row>
    <row r="876" spans="1:31" x14ac:dyDescent="0.25">
      <c r="A876">
        <v>71.166666666666984</v>
      </c>
      <c r="B876" s="2">
        <v>1951.1666666666019</v>
      </c>
      <c r="C876">
        <f>+D876+($D$2+E876+F876)*SOI!A875*IF(B876&gt;$C$18, IF(B876&lt;$C$19,-1,1),1)</f>
        <v>7.4965497346799363</v>
      </c>
      <c r="D876">
        <f>+$D$3*((1-$D$5)*SOI!D875+$D$5*SOI!D874) +   $D$4*((1-$D$5)*SOI!E875+$D$5*SOI!E874)</f>
        <v>0</v>
      </c>
      <c r="E876">
        <f t="shared" si="284"/>
        <v>-8.5511418287246244</v>
      </c>
      <c r="F876">
        <f t="shared" si="291"/>
        <v>-1.1846370474830841</v>
      </c>
      <c r="G876">
        <f t="shared" si="292"/>
        <v>-9.7357788762077089</v>
      </c>
      <c r="H876" s="21">
        <f t="shared" si="293"/>
        <v>1.5526362774619913</v>
      </c>
      <c r="I876" s="37">
        <f t="shared" si="285"/>
        <v>-9.5506613345086304</v>
      </c>
      <c r="J876" s="1">
        <f t="shared" si="294"/>
        <v>40.956655206502333</v>
      </c>
      <c r="K876" s="1">
        <f t="shared" si="295"/>
        <v>-0.14599379793285017</v>
      </c>
      <c r="L876" s="1">
        <f t="shared" si="286"/>
        <v>-0.34042855003759204</v>
      </c>
      <c r="M876" s="1">
        <f t="shared" si="287"/>
        <v>30.123152020534604</v>
      </c>
      <c r="N876" s="1">
        <f t="shared" si="288"/>
        <v>0.16357541852678253</v>
      </c>
      <c r="O876" s="1">
        <f t="shared" si="289"/>
        <v>-3.0576260941971256</v>
      </c>
      <c r="P876" s="1">
        <f t="shared" si="290"/>
        <v>3.7698421641571577E-3</v>
      </c>
      <c r="Q876" s="1">
        <f t="shared" si="296"/>
        <v>2.4659206492852968</v>
      </c>
      <c r="R876" s="1">
        <f t="shared" si="297"/>
        <v>7.0331376545261124</v>
      </c>
      <c r="S876" s="1">
        <f t="shared" si="298"/>
        <v>-1.336961720414064</v>
      </c>
      <c r="T876" s="1">
        <f t="shared" si="299"/>
        <v>10.93674228621258</v>
      </c>
      <c r="U876" s="1">
        <f t="shared" si="300"/>
        <v>0.39787723547501591</v>
      </c>
      <c r="V876" s="1">
        <f t="shared" si="301"/>
        <v>-1.7344943037042572E-2</v>
      </c>
      <c r="Y876" s="20">
        <f>+$Z$20*SIGN(SOI!A875)*(ABS(SOI!A875))^$Y$2</f>
        <v>-0.52649783940112505</v>
      </c>
      <c r="Z876" s="20">
        <f t="shared" si="304"/>
        <v>-0.43000786336074298</v>
      </c>
      <c r="AA876" s="19">
        <f>+SIN((AVERAGE(H872:H883)+AVERAGE(H876:H879)/4)*($AA$19+AA875*$AA$18*AVERAGE(G872:G883))*$Y$20+$AA$17) - SIN($AA$17)</f>
        <v>-0.9301365991051147</v>
      </c>
      <c r="AB876" s="19">
        <f>+SIN((AVERAGE(H872:H883)+AVERAGE(H876:H879)*$AB$1)*($AA$19+AB875*$AA$18*AVERAGE(G872:G883))*$Y$20+$AA$17) - SIN($AA$17)+$AB$2</f>
        <v>-0.98949516068436938</v>
      </c>
      <c r="AC876">
        <f t="shared" si="303"/>
        <v>0.51239999999999486</v>
      </c>
      <c r="AD876">
        <f t="shared" si="302"/>
        <v>0.50012873574437178</v>
      </c>
      <c r="AE876">
        <v>1</v>
      </c>
    </row>
    <row r="877" spans="1:31" x14ac:dyDescent="0.25">
      <c r="A877">
        <v>71.250000000000313</v>
      </c>
      <c r="B877" s="2">
        <v>1951.2499999999352</v>
      </c>
      <c r="C877">
        <f>+D877+($D$2+E877+F877)*SOI!A876*IF(B877&gt;$C$18, IF(B877&lt;$C$19,-1,1),1)</f>
        <v>2.7847143407498351</v>
      </c>
      <c r="D877">
        <f>+$D$3*((1-$D$5)*SOI!D876+$D$5*SOI!D875) +   $D$4*((1-$D$5)*SOI!E876+$D$5*SOI!E875)</f>
        <v>0</v>
      </c>
      <c r="E877">
        <f t="shared" si="284"/>
        <v>-16.428314483186838</v>
      </c>
      <c r="F877">
        <f t="shared" si="291"/>
        <v>4.7641890540750742E-2</v>
      </c>
      <c r="G877">
        <f t="shared" si="292"/>
        <v>-16.380672592646089</v>
      </c>
      <c r="H877" s="21">
        <f t="shared" si="293"/>
        <v>-0.41619175809259396</v>
      </c>
      <c r="I877" s="37">
        <f t="shared" si="285"/>
        <v>-4.7361733436981863</v>
      </c>
      <c r="J877" s="1">
        <f t="shared" si="294"/>
        <v>-0.21154507302266878</v>
      </c>
      <c r="K877" s="1">
        <f t="shared" si="295"/>
        <v>-2.6386999805416727E-4</v>
      </c>
      <c r="L877" s="1">
        <f t="shared" si="286"/>
        <v>3.9530664436604019E-5</v>
      </c>
      <c r="M877" s="1">
        <f t="shared" si="287"/>
        <v>-0.31375069933353833</v>
      </c>
      <c r="N877" s="1">
        <f t="shared" si="288"/>
        <v>-4.5578184097730456E-2</v>
      </c>
      <c r="O877" s="1">
        <f t="shared" si="289"/>
        <v>-15.046805118288487</v>
      </c>
      <c r="P877" s="1">
        <f t="shared" si="290"/>
        <v>-1.1923691076940218E-2</v>
      </c>
      <c r="Q877" s="1">
        <f t="shared" si="296"/>
        <v>7.1565278289331046E-3</v>
      </c>
      <c r="R877" s="1">
        <f t="shared" si="297"/>
        <v>1.0122004558547957E-2</v>
      </c>
      <c r="S877" s="1">
        <f t="shared" si="298"/>
        <v>0.18473623776155054</v>
      </c>
      <c r="T877" s="1">
        <f t="shared" si="299"/>
        <v>-6.2496549139255007E-3</v>
      </c>
      <c r="U877" s="1">
        <f t="shared" si="300"/>
        <v>-0.62406637570720147</v>
      </c>
      <c r="V877" s="1">
        <f t="shared" si="301"/>
        <v>-1.5286195306431369E-2</v>
      </c>
      <c r="Y877" s="20">
        <f>+$Z$20*SIGN(SOI!A876)*(ABS(SOI!A876))^$Y$2</f>
        <v>-0.24738626158576971</v>
      </c>
      <c r="Z877" s="20">
        <f t="shared" si="304"/>
        <v>-0.32120689496698224</v>
      </c>
      <c r="AA877" s="19">
        <f>+SIN((AVERAGE(H873:H884)+AVERAGE(H877:H880)/4)*($AA$19+AA876*$AA$18*AVERAGE(G873:G884))*$Y$20+$AA$17) - SIN($AA$17)</f>
        <v>-1.2838255616115914</v>
      </c>
      <c r="AB877" s="19">
        <f>+SIN((AVERAGE(H873:H884)+AVERAGE(H877:H880)*$AB$1)*($AA$19+AB876*$AA$18*AVERAGE(G873:G884))*$Y$20+$AA$17) - SIN($AA$17)+$AB$2</f>
        <v>-1.2520899320005949</v>
      </c>
      <c r="AC877">
        <f t="shared" si="303"/>
        <v>0.5129999999999949</v>
      </c>
      <c r="AD877">
        <f t="shared" si="302"/>
        <v>0.96261866664460927</v>
      </c>
      <c r="AE877">
        <v>1</v>
      </c>
    </row>
    <row r="878" spans="1:31" x14ac:dyDescent="0.25">
      <c r="A878">
        <v>71.333333333333641</v>
      </c>
      <c r="B878" s="2">
        <v>1951.3333333332685</v>
      </c>
      <c r="C878">
        <f>+D878+($D$2+E878+F878)*SOI!A877*IF(B878&gt;$C$18, IF(B878&lt;$C$19,-1,1),1)</f>
        <v>0.29219810229315735</v>
      </c>
      <c r="D878">
        <f>+$D$3*((1-$D$5)*SOI!D877+$D$5*SOI!D876) +   $D$4*((1-$D$5)*SOI!E877+$D$5*SOI!E876)</f>
        <v>0</v>
      </c>
      <c r="E878">
        <f t="shared" si="284"/>
        <v>-1.8224715657821466</v>
      </c>
      <c r="F878">
        <f t="shared" si="291"/>
        <v>-1.0995094571494266</v>
      </c>
      <c r="G878">
        <f t="shared" si="292"/>
        <v>-2.9219810229315732</v>
      </c>
      <c r="H878" s="21">
        <f t="shared" si="293"/>
        <v>-0.97882815097330711</v>
      </c>
      <c r="I878" s="37">
        <f t="shared" si="285"/>
        <v>1.4772840194712462</v>
      </c>
      <c r="J878" s="1">
        <f t="shared" si="294"/>
        <v>3.2813750168668703</v>
      </c>
      <c r="K878" s="1">
        <f t="shared" si="295"/>
        <v>-18.617635662933807</v>
      </c>
      <c r="L878" s="1">
        <f t="shared" si="286"/>
        <v>-0.37026546613415562</v>
      </c>
      <c r="M878" s="1">
        <f t="shared" si="287"/>
        <v>-15.602753384806547</v>
      </c>
      <c r="N878" s="1">
        <f t="shared" si="288"/>
        <v>0.96545095307124207</v>
      </c>
      <c r="O878" s="1">
        <f t="shared" si="289"/>
        <v>-2.3924177309212844</v>
      </c>
      <c r="P878" s="1">
        <f t="shared" si="290"/>
        <v>0.56490239826099709</v>
      </c>
      <c r="Q878" s="1">
        <f t="shared" si="296"/>
        <v>-7.5386243581400612</v>
      </c>
      <c r="R878" s="1">
        <f t="shared" si="297"/>
        <v>3.3257735747134873</v>
      </c>
      <c r="S878" s="1">
        <f t="shared" si="298"/>
        <v>1.2205672217570418</v>
      </c>
      <c r="T878" s="1">
        <f t="shared" si="299"/>
        <v>9.3073886259428349</v>
      </c>
      <c r="U878" s="1">
        <f t="shared" si="300"/>
        <v>-9.2221014881442187</v>
      </c>
      <c r="V878" s="1">
        <f t="shared" si="301"/>
        <v>-15.340351267669</v>
      </c>
      <c r="Y878" s="20">
        <f>+$Z$20*SIGN(SOI!A877)*(ABS(SOI!A877))^$Y$2</f>
        <v>-0.18973658391405196</v>
      </c>
      <c r="Z878" s="20">
        <f t="shared" si="304"/>
        <v>-0.20570759013410853</v>
      </c>
      <c r="AA878" s="19">
        <f>+SIN((AVERAGE(H874:H885)+AVERAGE(H878:H881)/4)*($AA$19+AA877*$AA$18*AVERAGE(G874:G885))*$Y$20+$AA$17) - SIN($AA$17)</f>
        <v>-0.28705438375068948</v>
      </c>
      <c r="AB878" s="19">
        <f>+SIN((AVERAGE(H874:H885)+AVERAGE(H878:H881)*$AB$1)*($AA$19+AB877*$AA$18*AVERAGE(G874:G885))*$Y$20+$AA$17) - SIN($AA$17)+$AB$2</f>
        <v>-0.33959812286217261</v>
      </c>
      <c r="AC878">
        <f t="shared" si="303"/>
        <v>0.51359999999999495</v>
      </c>
      <c r="AD878">
        <f t="shared" si="302"/>
        <v>8.1346793616580954E-2</v>
      </c>
      <c r="AE878">
        <v>1</v>
      </c>
    </row>
    <row r="879" spans="1:31" x14ac:dyDescent="0.25">
      <c r="A879">
        <v>71.41666666666697</v>
      </c>
      <c r="B879" s="2">
        <v>1951.4166666666017</v>
      </c>
      <c r="C879">
        <f>+D879+($D$2+E879+F879)*SOI!A878*IF(B879&gt;$C$18, IF(B879&lt;$C$19,-1,1),1)</f>
        <v>0.50029812614661806</v>
      </c>
      <c r="D879">
        <f>+$D$3*((1-$D$5)*SOI!D878+$D$5*SOI!D877) +   $D$4*((1-$D$5)*SOI!E878+$D$5*SOI!E877)</f>
        <v>0</v>
      </c>
      <c r="E879">
        <f t="shared" si="284"/>
        <v>-5.5328589198883114</v>
      </c>
      <c r="F879">
        <f t="shared" si="291"/>
        <v>-2.6009148407444949E-2</v>
      </c>
      <c r="G879">
        <f t="shared" si="292"/>
        <v>-5.5588680682957561</v>
      </c>
      <c r="H879" s="21">
        <f t="shared" si="293"/>
        <v>0.10477729283642342</v>
      </c>
      <c r="I879" s="37">
        <f t="shared" si="285"/>
        <v>6.6371728071000113</v>
      </c>
      <c r="J879" s="1">
        <f t="shared" si="294"/>
        <v>0.75700722929585906</v>
      </c>
      <c r="K879" s="1">
        <f t="shared" si="295"/>
        <v>-5.952963754312624E-3</v>
      </c>
      <c r="L879" s="1">
        <f t="shared" si="286"/>
        <v>-1.8700781954634843E-2</v>
      </c>
      <c r="M879" s="1">
        <f t="shared" si="287"/>
        <v>-0.80117295143934086</v>
      </c>
      <c r="N879" s="1">
        <f t="shared" si="288"/>
        <v>1.2595901830423029E-2</v>
      </c>
      <c r="O879" s="1">
        <f t="shared" si="289"/>
        <v>-0.81130728689756115</v>
      </c>
      <c r="P879" s="1">
        <f t="shared" si="290"/>
        <v>1.0545986404414363E-2</v>
      </c>
      <c r="Q879" s="1">
        <f t="shared" si="296"/>
        <v>-5.0502885152592788E-3</v>
      </c>
      <c r="R879" s="1">
        <f t="shared" si="297"/>
        <v>1.0010041766928183E-2</v>
      </c>
      <c r="S879" s="1">
        <f t="shared" si="298"/>
        <v>7.1545097478248568E-2</v>
      </c>
      <c r="T879" s="1">
        <f t="shared" si="299"/>
        <v>0.15941264605619224</v>
      </c>
      <c r="U879" s="1">
        <f t="shared" si="300"/>
        <v>-0.77350444044972211</v>
      </c>
      <c r="V879" s="1">
        <f t="shared" si="301"/>
        <v>-3.7363551000757305E-3</v>
      </c>
      <c r="Y879" s="20">
        <f>+$Z$20*SIGN(SOI!A878)*(ABS(SOI!A878))^$Y$2</f>
        <v>-0.17999992490250386</v>
      </c>
      <c r="Z879" s="20">
        <f t="shared" si="304"/>
        <v>3.9235253456301689E-2</v>
      </c>
      <c r="AA879" s="19">
        <f>+SIN((AVERAGE(H875:H886)+AVERAGE(H879:H882)/4)*($AA$19+AA878*$AA$18*AVERAGE(G875:G886))*$Y$20+$AA$17) - SIN($AA$17)</f>
        <v>0.47566029219340972</v>
      </c>
      <c r="AB879" s="19">
        <f>+SIN((AVERAGE(H875:H886)+AVERAGE(H879:H882)*$AB$1)*($AA$19+AB878*$AA$18*AVERAGE(G875:G886))*$Y$20+$AA$17) - SIN($AA$17)+$AB$2</f>
        <v>0.46445040843405622</v>
      </c>
      <c r="AC879">
        <f t="shared" si="303"/>
        <v>0.51419999999999499</v>
      </c>
      <c r="AD879">
        <f t="shared" si="302"/>
        <v>0.43642503873710803</v>
      </c>
      <c r="AE879">
        <v>1</v>
      </c>
    </row>
    <row r="880" spans="1:31" x14ac:dyDescent="0.25">
      <c r="A880">
        <v>71.500000000000298</v>
      </c>
      <c r="B880" s="2">
        <v>1951.499999999935</v>
      </c>
      <c r="C880">
        <f>+D880+($D$2+E880+F880)*SOI!A879*IF(B880&gt;$C$18, IF(B880&lt;$C$19,-1,1),1)</f>
        <v>5.4799351307775064</v>
      </c>
      <c r="D880">
        <f>+$D$3*((1-$D$5)*SOI!D879+$D$5*SOI!D878) +   $D$4*((1-$D$5)*SOI!E879+$D$5*SOI!E878)</f>
        <v>0</v>
      </c>
      <c r="E880">
        <f t="shared" si="284"/>
        <v>8.4195051283928706</v>
      </c>
      <c r="F880">
        <f t="shared" si="291"/>
        <v>-0.116573112063316</v>
      </c>
      <c r="G880">
        <f t="shared" si="292"/>
        <v>8.3029320163295548</v>
      </c>
      <c r="H880" s="21">
        <f t="shared" si="293"/>
        <v>-0.33999187019601557</v>
      </c>
      <c r="I880" s="37">
        <f t="shared" si="285"/>
        <v>-9.5521016922818873</v>
      </c>
      <c r="J880" s="1">
        <f t="shared" si="294"/>
        <v>-5.0901719206591665</v>
      </c>
      <c r="K880" s="1">
        <f t="shared" si="295"/>
        <v>1.517266782644053E-2</v>
      </c>
      <c r="L880" s="1">
        <f t="shared" si="286"/>
        <v>-4.532743982835611E-2</v>
      </c>
      <c r="M880" s="1">
        <f t="shared" si="287"/>
        <v>-3.743198777499134</v>
      </c>
      <c r="N880" s="1">
        <f t="shared" si="288"/>
        <v>1.3023760440061866E-2</v>
      </c>
      <c r="O880" s="1">
        <f t="shared" si="289"/>
        <v>0.81031028338853694</v>
      </c>
      <c r="P880" s="1">
        <f t="shared" si="290"/>
        <v>1.1103209171906492E-2</v>
      </c>
      <c r="Q880" s="1">
        <f t="shared" si="296"/>
        <v>-2.4397197009767529E-2</v>
      </c>
      <c r="R880" s="1">
        <f t="shared" si="297"/>
        <v>-6.9594584368578835E-2</v>
      </c>
      <c r="S880" s="1">
        <f t="shared" si="298"/>
        <v>-0.10646401095257495</v>
      </c>
      <c r="T880" s="1">
        <f t="shared" si="299"/>
        <v>-0.3859136746954715</v>
      </c>
      <c r="U880" s="1">
        <f t="shared" si="300"/>
        <v>1.1720332639193269</v>
      </c>
      <c r="V880" s="1">
        <f t="shared" si="301"/>
        <v>-4.0673972521127356E-3</v>
      </c>
      <c r="Y880" s="20">
        <f>+$Z$20*SIGN(SOI!A879)*(ABS(SOI!A879))^$Y$2</f>
        <v>0.48744226918546091</v>
      </c>
      <c r="Z880" s="20">
        <f t="shared" si="304"/>
        <v>0.29221743757409308</v>
      </c>
      <c r="AA880" s="19">
        <f>+SIN((AVERAGE(H876:H887)+AVERAGE(H880:H883)/4)*($AA$19+AA879*$AA$18*AVERAGE(G876:G887))*$Y$20+$AA$17) - SIN($AA$17)</f>
        <v>0.40339033835328936</v>
      </c>
      <c r="AB880" s="19">
        <f>+SIN((AVERAGE(H876:H887)+AVERAGE(H880:H883)*$AB$1)*($AA$19+AB879*$AA$18*AVERAGE(G876:G887))*$Y$20+$AA$17) - SIN($AA$17)+$AB$2</f>
        <v>0.39736522176215056</v>
      </c>
      <c r="AC880">
        <f t="shared" si="303"/>
        <v>0.51479999999999504</v>
      </c>
      <c r="AD880">
        <f t="shared" si="302"/>
        <v>0.11117290077919628</v>
      </c>
      <c r="AE880">
        <v>1</v>
      </c>
    </row>
    <row r="881" spans="1:31" x14ac:dyDescent="0.25">
      <c r="A881">
        <v>71.583333333333627</v>
      </c>
      <c r="B881" s="2">
        <v>1951.5833333332682</v>
      </c>
      <c r="C881">
        <f>+D881+($D$2+E881+F881)*SOI!A880*IF(B881&gt;$C$18, IF(B881&lt;$C$19,-1,1),1)</f>
        <v>3.4178044877773299</v>
      </c>
      <c r="D881">
        <f>+$D$3*((1-$D$5)*SOI!D880+$D$5*SOI!D879) +   $D$4*((1-$D$5)*SOI!E880+$D$5*SOI!E879)</f>
        <v>0</v>
      </c>
      <c r="E881">
        <f t="shared" si="284"/>
        <v>3.7761851565092996</v>
      </c>
      <c r="F881">
        <f t="shared" si="291"/>
        <v>2.1375385465511376E-2</v>
      </c>
      <c r="G881">
        <f t="shared" si="292"/>
        <v>3.7975605419748111</v>
      </c>
      <c r="H881" s="21">
        <f t="shared" si="293"/>
        <v>3.0891186215379011E-2</v>
      </c>
      <c r="I881" s="37">
        <f t="shared" si="285"/>
        <v>-1.8332001316087716</v>
      </c>
      <c r="J881" s="1">
        <f t="shared" si="294"/>
        <v>0.12740403608591791</v>
      </c>
      <c r="K881" s="1">
        <f t="shared" si="295"/>
        <v>1.3421787493830747E-5</v>
      </c>
      <c r="L881" s="1">
        <f t="shared" si="286"/>
        <v>2.428145327838549E-4</v>
      </c>
      <c r="M881" s="1">
        <f t="shared" si="287"/>
        <v>0.48818303546721947</v>
      </c>
      <c r="N881" s="1">
        <f t="shared" si="288"/>
        <v>8.3502304556479969E-3</v>
      </c>
      <c r="O881" s="1">
        <f t="shared" si="289"/>
        <v>2.7677332949762654</v>
      </c>
      <c r="P881" s="1">
        <f t="shared" si="290"/>
        <v>-5.3679758819949377E-4</v>
      </c>
      <c r="Q881" s="1">
        <f t="shared" si="296"/>
        <v>2.0400545891824102E-3</v>
      </c>
      <c r="R881" s="1">
        <f t="shared" si="297"/>
        <v>1.1168330142291274E-3</v>
      </c>
      <c r="S881" s="1">
        <f t="shared" si="298"/>
        <v>-1.3100136735612682E-2</v>
      </c>
      <c r="T881" s="1">
        <f t="shared" si="299"/>
        <v>7.0611679596801523E-3</v>
      </c>
      <c r="U881" s="1">
        <f t="shared" si="300"/>
        <v>-1.0874590566586365E-2</v>
      </c>
      <c r="V881" s="1">
        <f t="shared" si="301"/>
        <v>1.2607839970079745E-4</v>
      </c>
      <c r="Y881" s="20">
        <f>+$Z$20*SIGN(SOI!A880)*(ABS(SOI!A880))^$Y$2</f>
        <v>0.56920996843932226</v>
      </c>
      <c r="Z881" s="20">
        <f t="shared" si="304"/>
        <v>0.51592445661973352</v>
      </c>
      <c r="AA881" s="19">
        <f>+SIN((AVERAGE(H877:H888)+AVERAGE(H881:H884)/4)*($AA$19+AA880*$AA$18*AVERAGE(G877:G888))*$Y$20+$AA$17) - SIN($AA$17)</f>
        <v>0.68870311053246147</v>
      </c>
      <c r="AB881" s="19">
        <f>+SIN((AVERAGE(H877:H888)+AVERAGE(H881:H884)*$AB$1)*($AA$19+AB880*$AA$18*AVERAGE(G877:G888))*$Y$20+$AA$17) - SIN($AA$17)+$AB$2</f>
        <v>0.57813840652555015</v>
      </c>
      <c r="AC881">
        <f t="shared" si="303"/>
        <v>0.51539999999999508</v>
      </c>
      <c r="AD881">
        <f t="shared" si="302"/>
        <v>0.17277865391272795</v>
      </c>
      <c r="AE881">
        <v>1</v>
      </c>
    </row>
    <row r="882" spans="1:31" x14ac:dyDescent="0.25">
      <c r="A882">
        <v>71.666666666666956</v>
      </c>
      <c r="B882" s="2">
        <v>1951.6666666666015</v>
      </c>
      <c r="C882">
        <f>+D882+($D$2+E882+F882)*SOI!A881*IF(B882&gt;$C$18, IF(B882&lt;$C$19,-1,1),1)</f>
        <v>12.208140955593977</v>
      </c>
      <c r="D882">
        <f>+$D$3*((1-$D$5)*SOI!D881+$D$5*SOI!D880) +   $D$4*((1-$D$5)*SOI!E881+$D$5*SOI!E880)</f>
        <v>0</v>
      </c>
      <c r="E882">
        <f t="shared" si="284"/>
        <v>19.286725466559851</v>
      </c>
      <c r="F882">
        <f t="shared" si="291"/>
        <v>-1.065619562688243</v>
      </c>
      <c r="G882">
        <f t="shared" si="292"/>
        <v>18.221105903871607</v>
      </c>
      <c r="H882" s="21">
        <f t="shared" si="293"/>
        <v>7.842028153742274E-2</v>
      </c>
      <c r="I882" s="37">
        <f t="shared" si="285"/>
        <v>8.0706601881823801</v>
      </c>
      <c r="J882" s="1">
        <f t="shared" si="294"/>
        <v>2.8491662404329312</v>
      </c>
      <c r="K882" s="1">
        <f t="shared" si="295"/>
        <v>52.036897654879489</v>
      </c>
      <c r="L882" s="1">
        <f t="shared" si="286"/>
        <v>-0.24149948224360177</v>
      </c>
      <c r="M882" s="1">
        <f t="shared" si="287"/>
        <v>-2.4798082737521301</v>
      </c>
      <c r="N882" s="1">
        <f t="shared" si="288"/>
        <v>-0.92724851409534015</v>
      </c>
      <c r="O882" s="1">
        <f t="shared" si="289"/>
        <v>17.213137667435568</v>
      </c>
      <c r="P882" s="1">
        <f t="shared" si="290"/>
        <v>0.33646063689601585</v>
      </c>
      <c r="Q882" s="1">
        <f t="shared" si="296"/>
        <v>1.1507338655808907</v>
      </c>
      <c r="R882" s="1">
        <f t="shared" si="297"/>
        <v>-2.7734512163778886</v>
      </c>
      <c r="S882" s="1">
        <f t="shared" si="298"/>
        <v>-6.4043151549203374</v>
      </c>
      <c r="T882" s="1">
        <f t="shared" si="299"/>
        <v>-43.677107893498786</v>
      </c>
      <c r="U882" s="1">
        <f t="shared" si="300"/>
        <v>-30.007913791027157</v>
      </c>
      <c r="V882" s="1">
        <f t="shared" si="301"/>
        <v>8.7753021493791135</v>
      </c>
      <c r="Y882" s="20">
        <f>+$Z$20*SIGN(SOI!A881)*(ABS(SOI!A881))^$Y$2</f>
        <v>0.49112113223441756</v>
      </c>
      <c r="Z882" s="20">
        <f t="shared" si="304"/>
        <v>0.53120758131065748</v>
      </c>
      <c r="AA882" s="19">
        <f>+SIN((AVERAGE(H878:H889)+AVERAGE(H882:H885)/4)*($AA$19+AA881*$AA$18*AVERAGE(G878:G889))*$Y$20+$AA$17) - SIN($AA$17)</f>
        <v>0.70245900171587827</v>
      </c>
      <c r="AB882" s="19">
        <f>+SIN((AVERAGE(H878:H889)+AVERAGE(H882:H885)*$AB$1)*($AA$19+AB881*$AA$18*AVERAGE(G878:G889))*$Y$20+$AA$17) - SIN($AA$17)+$AB$2</f>
        <v>0.57715195990424717</v>
      </c>
      <c r="AC882">
        <f t="shared" si="303"/>
        <v>0.51599999999999513</v>
      </c>
      <c r="AD882">
        <f t="shared" si="302"/>
        <v>0.17125142040522079</v>
      </c>
      <c r="AE882">
        <v>1</v>
      </c>
    </row>
    <row r="883" spans="1:31" x14ac:dyDescent="0.25">
      <c r="A883">
        <v>71.750000000000284</v>
      </c>
      <c r="B883" s="2">
        <v>1951.7499999999347</v>
      </c>
      <c r="C883">
        <f>+D883+($D$2+E883+F883)*SOI!A882*IF(B883&gt;$C$18, IF(B883&lt;$C$19,-1,1),1)</f>
        <v>5.472556416665685</v>
      </c>
      <c r="D883">
        <f>+$D$3*((1-$D$5)*SOI!D882+$D$5*SOI!D881) +   $D$4*((1-$D$5)*SOI!E882+$D$5*SOI!E881)</f>
        <v>0</v>
      </c>
      <c r="E883">
        <f t="shared" si="284"/>
        <v>6.9813909422691012</v>
      </c>
      <c r="F883">
        <f t="shared" si="291"/>
        <v>-5.410433889481725E-2</v>
      </c>
      <c r="G883">
        <f t="shared" si="292"/>
        <v>6.9272866033742844</v>
      </c>
      <c r="H883" s="21">
        <f t="shared" si="293"/>
        <v>0.13289210204866414</v>
      </c>
      <c r="I883" s="37">
        <f t="shared" si="285"/>
        <v>7.7715113334262789</v>
      </c>
      <c r="J883" s="1">
        <f t="shared" si="294"/>
        <v>-1.0702242547680465</v>
      </c>
      <c r="K883" s="1">
        <f t="shared" si="295"/>
        <v>9.6794977676274915E-2</v>
      </c>
      <c r="L883" s="1">
        <f t="shared" si="286"/>
        <v>-3.3830415712494073E-2</v>
      </c>
      <c r="M883" s="1">
        <f t="shared" si="287"/>
        <v>0.96733896413796006</v>
      </c>
      <c r="N883" s="1">
        <f t="shared" si="288"/>
        <v>-4.9271189292930027E-2</v>
      </c>
      <c r="O883" s="1">
        <f t="shared" si="289"/>
        <v>2.6330458096226366</v>
      </c>
      <c r="P883" s="1">
        <f t="shared" si="290"/>
        <v>2.9206948611396936E-2</v>
      </c>
      <c r="Q883" s="1">
        <f t="shared" si="296"/>
        <v>-2.3852415737469206E-2</v>
      </c>
      <c r="R883" s="1">
        <f t="shared" si="297"/>
        <v>5.5357240131687989E-2</v>
      </c>
      <c r="S883" s="1">
        <f t="shared" si="298"/>
        <v>-0.32769213453713691</v>
      </c>
      <c r="T883" s="1">
        <f t="shared" si="299"/>
        <v>-0.93593001867875369</v>
      </c>
      <c r="U883" s="1">
        <f t="shared" si="300"/>
        <v>-2.5083269833945172</v>
      </c>
      <c r="V883" s="1">
        <f t="shared" si="301"/>
        <v>4.0477240948317436E-2</v>
      </c>
      <c r="Y883" s="20">
        <f>+$Z$20*SIGN(SOI!A882)*(ABS(SOI!A882))^$Y$2</f>
        <v>0.53329164325823253</v>
      </c>
      <c r="Z883" s="20">
        <f t="shared" si="304"/>
        <v>0.51810613488676649</v>
      </c>
      <c r="AA883" s="19">
        <f>+SIN((AVERAGE(H879:H890)+AVERAGE(H883:H886)/4)*($AA$19+AA882*$AA$18*AVERAGE(G879:G890))*$Y$20+$AA$17) - SIN($AA$17)</f>
        <v>0.68331291639652458</v>
      </c>
      <c r="AB883" s="19">
        <f>+SIN((AVERAGE(H879:H890)+AVERAGE(H883:H886)*$AB$1)*($AA$19+AB882*$AA$18*AVERAGE(G879:G890))*$Y$20+$AA$17) - SIN($AA$17)+$AB$2</f>
        <v>0.54502767036111255</v>
      </c>
      <c r="AC883">
        <f t="shared" si="303"/>
        <v>0.51659999999999517</v>
      </c>
      <c r="AD883">
        <f t="shared" si="302"/>
        <v>0.16520678150975809</v>
      </c>
      <c r="AE883">
        <v>1</v>
      </c>
    </row>
    <row r="884" spans="1:31" x14ac:dyDescent="0.25">
      <c r="A884">
        <v>71.833333333333613</v>
      </c>
      <c r="B884" s="2">
        <v>1951.833333333268</v>
      </c>
      <c r="C884">
        <f>+D884+($D$2+E884+F884)*SOI!A883*IF(B884&gt;$C$18, IF(B884&lt;$C$19,-1,1),1)</f>
        <v>27.71313044422941</v>
      </c>
      <c r="D884">
        <f>+$D$3*((1-$D$5)*SOI!D883+$D$5*SOI!D882) +   $D$4*((1-$D$5)*SOI!E883+$D$5*SOI!E882)</f>
        <v>0</v>
      </c>
      <c r="E884">
        <f t="shared" si="284"/>
        <v>36.513169614572767</v>
      </c>
      <c r="F884">
        <f t="shared" si="291"/>
        <v>-0.98351519889404204</v>
      </c>
      <c r="G884">
        <f t="shared" si="292"/>
        <v>35.529654415678728</v>
      </c>
      <c r="H884" s="21">
        <f t="shared" si="293"/>
        <v>-4.5836126949680072</v>
      </c>
      <c r="I884" s="37">
        <f t="shared" si="285"/>
        <v>43.672998964443117</v>
      </c>
      <c r="J884" s="1">
        <f t="shared" si="294"/>
        <v>-190.56987075843119</v>
      </c>
      <c r="K884" s="1">
        <f t="shared" si="295"/>
        <v>0.43956085215375468</v>
      </c>
      <c r="L884" s="1">
        <f t="shared" si="286"/>
        <v>-0.48783490778686645</v>
      </c>
      <c r="M884" s="1">
        <f t="shared" si="287"/>
        <v>30.651420130035486</v>
      </c>
      <c r="N884" s="1">
        <f t="shared" si="288"/>
        <v>-0.34634049170743786</v>
      </c>
      <c r="O884" s="1">
        <f t="shared" si="289"/>
        <v>6.9989478650600317E-2</v>
      </c>
      <c r="P884" s="1">
        <f t="shared" si="290"/>
        <v>0.34602899109935209</v>
      </c>
      <c r="Q884" s="1">
        <f t="shared" si="296"/>
        <v>-5.3126904714479437</v>
      </c>
      <c r="R884" s="1">
        <f t="shared" si="297"/>
        <v>69.288969775158435</v>
      </c>
      <c r="S884" s="1">
        <f t="shared" si="298"/>
        <v>-12.944455054345079</v>
      </c>
      <c r="T884" s="1">
        <f t="shared" si="299"/>
        <v>-0.35874285459549332</v>
      </c>
      <c r="U884" s="1">
        <f t="shared" si="300"/>
        <v>-167.000580485341</v>
      </c>
      <c r="V884" s="1">
        <f t="shared" si="301"/>
        <v>3.3709120837139244</v>
      </c>
      <c r="Y884" s="20">
        <f>+$Z$20*SIGN(SOI!A883)*(ABS(SOI!A883))^$Y$2</f>
        <v>0.52990562916764949</v>
      </c>
      <c r="Z884" s="20">
        <f t="shared" si="304"/>
        <v>0.5229220762718364</v>
      </c>
      <c r="AA884" s="19">
        <f>+SIN((AVERAGE(H880:H891)+AVERAGE(H884:H887)/4)*($AA$19+AA883*$AA$18*AVERAGE(G880:G891))*$Y$20+$AA$17) - SIN($AA$17)</f>
        <v>0.68056086019834305</v>
      </c>
      <c r="AB884" s="19">
        <f>+SIN((AVERAGE(H880:H891)+AVERAGE(H884:H887)*$AB$1)*($AA$19+AB883*$AA$18*AVERAGE(G880:G891))*$Y$20+$AA$17) - SIN($AA$17)+$AB$2</f>
        <v>0.53743832365542588</v>
      </c>
      <c r="AC884">
        <f t="shared" si="303"/>
        <v>0.51719999999999522</v>
      </c>
      <c r="AD884">
        <f t="shared" si="302"/>
        <v>0.15763878392650665</v>
      </c>
      <c r="AE884">
        <v>1</v>
      </c>
    </row>
    <row r="885" spans="1:31" x14ac:dyDescent="0.25">
      <c r="A885">
        <v>71.916666666666941</v>
      </c>
      <c r="B885" s="2">
        <v>1951.9166666666013</v>
      </c>
      <c r="C885">
        <f>+D885+($D$2+E885+F885)*SOI!A884*IF(B885&gt;$C$18, IF(B885&lt;$C$19,-1,1),1)</f>
        <v>-328.51363854451654</v>
      </c>
      <c r="D885">
        <f>+$D$3*((1-$D$5)*SOI!D884+$D$5*SOI!D883) +   $D$4*((1-$D$5)*SOI!E884+$D$5*SOI!E883)</f>
        <v>0</v>
      </c>
      <c r="E885">
        <f t="shared" si="284"/>
        <v>-462.47332540632817</v>
      </c>
      <c r="F885">
        <f t="shared" si="291"/>
        <v>-0.2219401493289076</v>
      </c>
      <c r="G885">
        <f t="shared" si="292"/>
        <v>-462.6952655556571</v>
      </c>
      <c r="H885" s="21">
        <f t="shared" si="293"/>
        <v>-0.65443562846220593</v>
      </c>
      <c r="I885" s="37">
        <f t="shared" si="285"/>
        <v>-308.29723502918961</v>
      </c>
      <c r="J885" s="1">
        <f t="shared" si="294"/>
        <v>433.64849409542705</v>
      </c>
      <c r="K885" s="1">
        <f t="shared" si="295"/>
        <v>-1.0786807679312465</v>
      </c>
      <c r="L885" s="1">
        <f t="shared" si="286"/>
        <v>-1.9746987075977204E-2</v>
      </c>
      <c r="M885" s="1">
        <f t="shared" si="287"/>
        <v>9.880469675966669</v>
      </c>
      <c r="N885" s="1">
        <f t="shared" si="288"/>
        <v>-9.3924955342409314E-2</v>
      </c>
      <c r="O885" s="1">
        <f t="shared" si="289"/>
        <v>-216.35288555135435</v>
      </c>
      <c r="P885" s="1">
        <f t="shared" si="290"/>
        <v>6.7862290492261513E-3</v>
      </c>
      <c r="Q885" s="1">
        <f t="shared" si="296"/>
        <v>-0.4644288933461273</v>
      </c>
      <c r="R885" s="1">
        <f t="shared" si="297"/>
        <v>-42.758792789403799</v>
      </c>
      <c r="S885" s="1">
        <f t="shared" si="298"/>
        <v>24.780959297130686</v>
      </c>
      <c r="T885" s="1">
        <f t="shared" si="299"/>
        <v>44.889127190477467</v>
      </c>
      <c r="U885" s="1">
        <f t="shared" si="300"/>
        <v>23.120148677006078</v>
      </c>
      <c r="V885" s="1">
        <f t="shared" si="301"/>
        <v>1.7928385476037874E-2</v>
      </c>
      <c r="Y885" s="20">
        <f>+$Z$20*SIGN(SOI!A884)*(ABS(SOI!A884))^$Y$2</f>
        <v>0.50556895638962718</v>
      </c>
      <c r="Z885" s="20">
        <f t="shared" si="304"/>
        <v>0.47005813477678426</v>
      </c>
      <c r="AA885" s="19">
        <f>+SIN((AVERAGE(H881:H892)+AVERAGE(H885:H888)/4)*($AA$19+AA884*$AA$18*AVERAGE(G881:G892))*$Y$20+$AA$17) - SIN($AA$17)</f>
        <v>0.5531109100155176</v>
      </c>
      <c r="AB885" s="19">
        <f>+SIN((AVERAGE(H881:H892)+AVERAGE(H885:H888)*$AB$1)*($AA$19+AB884*$AA$18*AVERAGE(G881:G892))*$Y$20+$AA$17) - SIN($AA$17)+$AB$2</f>
        <v>0.50562396235602924</v>
      </c>
      <c r="AC885">
        <f t="shared" si="303"/>
        <v>0.51779999999999526</v>
      </c>
      <c r="AD885">
        <f t="shared" si="302"/>
        <v>8.3052775238733334E-2</v>
      </c>
      <c r="AE885">
        <v>1</v>
      </c>
    </row>
    <row r="886" spans="1:31" x14ac:dyDescent="0.25">
      <c r="A886">
        <v>72.00000000000027</v>
      </c>
      <c r="B886" s="2">
        <v>1951.9999999999345</v>
      </c>
      <c r="C886">
        <f>+D886+($D$2+E886+F886)*SOI!A885*IF(B886&gt;$C$18, IF(B886&lt;$C$19,-1,1),1)</f>
        <v>0.36918630740016833</v>
      </c>
      <c r="D886">
        <f>+$D$3*((1-$D$5)*SOI!D885+$D$5*SOI!D884) +   $D$4*((1-$D$5)*SOI!E885+$D$5*SOI!E884)</f>
        <v>0</v>
      </c>
      <c r="E886">
        <f t="shared" si="284"/>
        <v>-3.5032228208565641</v>
      </c>
      <c r="F886">
        <f t="shared" si="291"/>
        <v>4.4498543782928932</v>
      </c>
      <c r="G886">
        <f t="shared" si="292"/>
        <v>0.9466315574363291</v>
      </c>
      <c r="H886" s="21">
        <f t="shared" si="293"/>
        <v>0.69632703729165391</v>
      </c>
      <c r="I886" s="37">
        <f t="shared" si="285"/>
        <v>0.27798224165896013</v>
      </c>
      <c r="J886" s="1">
        <f t="shared" si="294"/>
        <v>3.2144480136716438</v>
      </c>
      <c r="K886" s="1">
        <f t="shared" si="295"/>
        <v>8.8414691531364937</v>
      </c>
      <c r="L886" s="1">
        <f t="shared" si="286"/>
        <v>0.58214622016918227</v>
      </c>
      <c r="M886" s="1">
        <f t="shared" si="287"/>
        <v>-81.226685218450413</v>
      </c>
      <c r="N886" s="1">
        <f t="shared" si="288"/>
        <v>-3.3798827051198215</v>
      </c>
      <c r="O886" s="1">
        <f t="shared" si="289"/>
        <v>1.3442060965726501</v>
      </c>
      <c r="P886" s="1">
        <f t="shared" si="290"/>
        <v>-0.30368658321848002</v>
      </c>
      <c r="Q886" s="1">
        <f t="shared" si="296"/>
        <v>137.39185998694765</v>
      </c>
      <c r="R886" s="1">
        <f t="shared" si="297"/>
        <v>-11.405507927902496</v>
      </c>
      <c r="S886" s="1">
        <f t="shared" si="298"/>
        <v>-0.80405576286526947</v>
      </c>
      <c r="T886" s="1">
        <f t="shared" si="299"/>
        <v>8.2219639862752381</v>
      </c>
      <c r="U886" s="1">
        <f t="shared" si="300"/>
        <v>0.93290009434867127</v>
      </c>
      <c r="V886" s="1">
        <f t="shared" si="301"/>
        <v>-28.870805730641322</v>
      </c>
      <c r="Y886" s="20">
        <f>+$Z$20*SIGN(SOI!A885)*(ABS(SOI!A885))^$Y$2</f>
        <v>0.37469981877307607</v>
      </c>
      <c r="Z886" s="20">
        <f t="shared" si="304"/>
        <v>0.39140249053846793</v>
      </c>
      <c r="AA886" s="19">
        <f>+SIN((AVERAGE(H882:H893)+AVERAGE(H886:H889)/4)*($AA$19+AA885*$AA$18*AVERAGE(G882:G893))*$Y$20+$AA$17) - SIN($AA$17)</f>
        <v>0.52799256289041074</v>
      </c>
      <c r="AB886" s="19">
        <f>+SIN((AVERAGE(H882:H893)+AVERAGE(H886:H889)*$AB$1)*($AA$19+AB885*$AA$18*AVERAGE(G882:G893))*$Y$20+$AA$17) - SIN($AA$17)+$AB$2</f>
        <v>0.50977348480417173</v>
      </c>
      <c r="AC886">
        <f t="shared" si="303"/>
        <v>0.51839999999999531</v>
      </c>
      <c r="AD886">
        <f t="shared" si="302"/>
        <v>0.13659007235194282</v>
      </c>
      <c r="AE886">
        <v>1</v>
      </c>
    </row>
    <row r="887" spans="1:31" x14ac:dyDescent="0.25">
      <c r="A887">
        <v>72.083333333333599</v>
      </c>
      <c r="B887" s="2">
        <v>1952.0833333332678</v>
      </c>
      <c r="C887">
        <f>+D887+($D$2+E887+F887)*SOI!A886*IF(B887&gt;$C$18, IF(B887&lt;$C$19,-1,1),1)</f>
        <v>6.7741538393251419</v>
      </c>
      <c r="D887">
        <f>+$D$3*((1-$D$5)*SOI!D886+$D$5*SOI!D885) +   $D$4*((1-$D$5)*SOI!E886+$D$5*SOI!E885)</f>
        <v>0</v>
      </c>
      <c r="E887">
        <f t="shared" si="284"/>
        <v>27.992604636578562</v>
      </c>
      <c r="F887">
        <f t="shared" si="291"/>
        <v>0.23303636060952659</v>
      </c>
      <c r="G887">
        <f t="shared" si="292"/>
        <v>28.225640997188091</v>
      </c>
      <c r="H887" s="21">
        <f t="shared" si="293"/>
        <v>8.283318695631918E-2</v>
      </c>
      <c r="I887" s="37">
        <f t="shared" si="285"/>
        <v>-28.363592822902174</v>
      </c>
      <c r="J887" s="1">
        <f t="shared" si="294"/>
        <v>2.365416034211588</v>
      </c>
      <c r="K887" s="1">
        <f t="shared" si="295"/>
        <v>8.5783024532048877</v>
      </c>
      <c r="L887" s="1">
        <f t="shared" si="286"/>
        <v>0.14206665651222833</v>
      </c>
      <c r="M887" s="1">
        <f t="shared" si="287"/>
        <v>0.58580850278605456</v>
      </c>
      <c r="N887" s="1">
        <f t="shared" si="288"/>
        <v>-0.17236061008005957</v>
      </c>
      <c r="O887" s="1">
        <f t="shared" si="289"/>
        <v>18.300257151460983</v>
      </c>
      <c r="P887" s="1">
        <f t="shared" si="290"/>
        <v>-8.8685192802683929E-2</v>
      </c>
      <c r="Q887" s="1">
        <f t="shared" si="296"/>
        <v>-5.0530586295566032E-2</v>
      </c>
      <c r="R887" s="1">
        <f t="shared" si="297"/>
        <v>-0.42800826398499253</v>
      </c>
      <c r="S887" s="1">
        <f t="shared" si="298"/>
        <v>4.1837598915881165</v>
      </c>
      <c r="T887" s="1">
        <f t="shared" si="299"/>
        <v>27.316621142104793</v>
      </c>
      <c r="U887" s="1">
        <f t="shared" si="300"/>
        <v>-27.797442182458475</v>
      </c>
      <c r="V887" s="1">
        <f t="shared" si="301"/>
        <v>-0.42995282552873798</v>
      </c>
      <c r="Y887" s="20">
        <f>+$Z$20*SIGN(SOI!A886)*(ABS(SOI!A886))^$Y$2</f>
        <v>0.29393869645270071</v>
      </c>
      <c r="Z887" s="20">
        <f t="shared" si="304"/>
        <v>0.26287948276675416</v>
      </c>
      <c r="AA887" s="19">
        <f>+SIN((AVERAGE(H883:H894)+AVERAGE(H887:H890)/4)*($AA$19+AA886*$AA$18*AVERAGE(G883:G894))*$Y$20+$AA$17) - SIN($AA$17)</f>
        <v>0.51325329083652571</v>
      </c>
      <c r="AB887" s="19">
        <f>+SIN((AVERAGE(H883:H894)+AVERAGE(H887:H890)*$AB$1)*($AA$19+AB886*$AA$18*AVERAGE(G883:G894))*$Y$20+$AA$17) - SIN($AA$17)+$AB$2</f>
        <v>0.44098964887917275</v>
      </c>
      <c r="AC887">
        <f t="shared" si="303"/>
        <v>0.51899999999999535</v>
      </c>
      <c r="AD887">
        <f t="shared" si="302"/>
        <v>0.25037380806977155</v>
      </c>
      <c r="AE887">
        <v>1</v>
      </c>
    </row>
    <row r="888" spans="1:31" x14ac:dyDescent="0.25">
      <c r="A888">
        <v>72.166666666666927</v>
      </c>
      <c r="B888" s="2">
        <v>1952.166666666601</v>
      </c>
      <c r="C888">
        <f>+D888+($D$2+E888+F888)*SOI!A887*IF(B888&gt;$C$18, IF(B888&lt;$C$19,-1,1),1)</f>
        <v>0.1458253684757527</v>
      </c>
      <c r="D888">
        <f>+$D$3*((1-$D$5)*SOI!D887+$D$5*SOI!D886) +   $D$4*((1-$D$5)*SOI!E887+$D$5*SOI!E886)</f>
        <v>0</v>
      </c>
      <c r="E888">
        <f t="shared" si="284"/>
        <v>4.8302712594027355</v>
      </c>
      <c r="F888">
        <f t="shared" si="291"/>
        <v>-1.1846370475089183</v>
      </c>
      <c r="G888">
        <f t="shared" si="292"/>
        <v>3.6456342118938174</v>
      </c>
      <c r="H888" s="21">
        <f t="shared" si="293"/>
        <v>-0.97654993854104322</v>
      </c>
      <c r="I888" s="37">
        <f t="shared" si="285"/>
        <v>-5.2737842213116499</v>
      </c>
      <c r="J888" s="1">
        <f t="shared" si="294"/>
        <v>-19.677837343763855</v>
      </c>
      <c r="K888" s="1">
        <f t="shared" si="295"/>
        <v>2.9308340446545524</v>
      </c>
      <c r="L888" s="1">
        <f t="shared" si="286"/>
        <v>-0.69634579311088463</v>
      </c>
      <c r="M888" s="1">
        <f t="shared" si="287"/>
        <v>-26.209841019817326</v>
      </c>
      <c r="N888" s="1">
        <f t="shared" si="288"/>
        <v>0.649782636031913</v>
      </c>
      <c r="O888" s="1">
        <f t="shared" si="289"/>
        <v>0.18205597362513876</v>
      </c>
      <c r="P888" s="1">
        <f t="shared" si="290"/>
        <v>0.62138454869940885</v>
      </c>
      <c r="Q888" s="1">
        <f t="shared" si="296"/>
        <v>-8.5230126288415011</v>
      </c>
      <c r="R888" s="1">
        <f t="shared" si="297"/>
        <v>-13.423076442731842</v>
      </c>
      <c r="S888" s="1">
        <f t="shared" si="298"/>
        <v>-2.9326345413091794</v>
      </c>
      <c r="T888" s="1">
        <f t="shared" si="299"/>
        <v>-1.3320100978407878</v>
      </c>
      <c r="U888" s="1">
        <f t="shared" si="300"/>
        <v>36.213898942008953</v>
      </c>
      <c r="V888" s="1">
        <f t="shared" si="301"/>
        <v>-11.356910983345095</v>
      </c>
      <c r="Y888" s="20">
        <f>+$Z$20*SIGN(SOI!A887)*(ABS(SOI!A887))^$Y$2</f>
        <v>0.1199999330744856</v>
      </c>
      <c r="Z888" s="20">
        <f t="shared" si="304"/>
        <v>0.26604200814114648</v>
      </c>
      <c r="AA888" s="19">
        <f>+SIN((AVERAGE(H884:H895)+AVERAGE(H888:H891)/4)*($AA$19+AA887*$AA$18*AVERAGE(G884:G895))*$Y$20+$AA$17) - SIN($AA$17)</f>
        <v>0.51732064984725601</v>
      </c>
      <c r="AB888" s="19">
        <f>+SIN((AVERAGE(H884:H895)+AVERAGE(H888:H891)*$AB$1)*($AA$19+AB887*$AA$18*AVERAGE(G884:G895))*$Y$20+$AA$17) - SIN($AA$17)+$AB$2</f>
        <v>0.44506016325958103</v>
      </c>
      <c r="AC888">
        <f t="shared" si="303"/>
        <v>0.5195999999999954</v>
      </c>
      <c r="AD888">
        <f t="shared" si="302"/>
        <v>0.25127864170610953</v>
      </c>
      <c r="AE888">
        <v>1</v>
      </c>
    </row>
    <row r="889" spans="1:31" x14ac:dyDescent="0.25">
      <c r="A889">
        <v>72.250000000000256</v>
      </c>
      <c r="B889" s="2">
        <v>1952.2499999999343</v>
      </c>
      <c r="C889">
        <f>+D889+($D$2+E889+F889)*SOI!A888*IF(B889&gt;$C$18, IF(B889&lt;$C$19,-1,1),1)</f>
        <v>6.6859983993643395</v>
      </c>
      <c r="D889">
        <f>+$D$3*((1-$D$5)*SOI!D888+$D$5*SOI!D887) +   $D$4*((1-$D$5)*SOI!E888+$D$5*SOI!E887)</f>
        <v>0</v>
      </c>
      <c r="E889">
        <f t="shared" si="284"/>
        <v>16.259671278622768</v>
      </c>
      <c r="F889">
        <f t="shared" si="291"/>
        <v>4.7641890558548949E-2</v>
      </c>
      <c r="G889">
        <f t="shared" si="292"/>
        <v>16.307313169181317</v>
      </c>
      <c r="H889" s="21">
        <f t="shared" si="293"/>
        <v>-0.13605671084854692</v>
      </c>
      <c r="I889" s="37">
        <f t="shared" si="285"/>
        <v>-13.534397517952065</v>
      </c>
      <c r="J889" s="1">
        <f t="shared" si="294"/>
        <v>3.198720276177395</v>
      </c>
      <c r="K889" s="1">
        <f t="shared" si="295"/>
        <v>1.1007671092528235E-2</v>
      </c>
      <c r="L889" s="1">
        <f t="shared" si="286"/>
        <v>6.8145776688991822E-3</v>
      </c>
      <c r="M889" s="1">
        <f t="shared" si="287"/>
        <v>1.6601476389493295</v>
      </c>
      <c r="N889" s="1">
        <f t="shared" si="288"/>
        <v>1.167687905540838E-3</v>
      </c>
      <c r="O889" s="1">
        <f t="shared" si="289"/>
        <v>3.4869664733975019</v>
      </c>
      <c r="P889" s="1">
        <f t="shared" si="290"/>
        <v>-1.245110337868984E-2</v>
      </c>
      <c r="Q889" s="1">
        <f t="shared" si="296"/>
        <v>9.7013938861353433E-4</v>
      </c>
      <c r="R889" s="1">
        <f t="shared" si="297"/>
        <v>3.9211155510517964E-3</v>
      </c>
      <c r="S889" s="1">
        <f t="shared" si="298"/>
        <v>-1.3524873049098282E-2</v>
      </c>
      <c r="T889" s="1">
        <f t="shared" si="299"/>
        <v>0.24966884081425736</v>
      </c>
      <c r="U889" s="1">
        <f t="shared" si="300"/>
        <v>-1.862255415300107</v>
      </c>
      <c r="V889" s="1">
        <f t="shared" si="301"/>
        <v>4.0894630749839316E-4</v>
      </c>
      <c r="Y889" s="20">
        <f>+$Z$20*SIGN(SOI!A888)*(ABS(SOI!A888))^$Y$2</f>
        <v>0.38418739489625303</v>
      </c>
      <c r="Z889" s="20">
        <f t="shared" si="304"/>
        <v>4.4774183266407343E-2</v>
      </c>
      <c r="AA889" s="19">
        <f>+SIN((AVERAGE(H885:H896)+AVERAGE(H889:H892)/4)*($AA$19+AA888*$AA$18*AVERAGE(G885:G896))*$Y$20+$AA$17) - SIN($AA$17)</f>
        <v>0.29395440964353808</v>
      </c>
      <c r="AB889" s="19">
        <f>+SIN((AVERAGE(H885:H896)+AVERAGE(H889:H892)*$AB$1)*($AA$19+AB888*$AA$18*AVERAGE(G885:G896))*$Y$20+$AA$17) - SIN($AA$17)+$AB$2</f>
        <v>0.25691394648722338</v>
      </c>
      <c r="AC889">
        <f t="shared" si="303"/>
        <v>0.52019999999999544</v>
      </c>
      <c r="AD889">
        <f t="shared" si="302"/>
        <v>0.24918022637713075</v>
      </c>
      <c r="AE889">
        <v>1</v>
      </c>
    </row>
    <row r="890" spans="1:31" x14ac:dyDescent="0.25">
      <c r="A890">
        <v>72.333333333333584</v>
      </c>
      <c r="B890" s="2">
        <v>1952.3333333332675</v>
      </c>
      <c r="C890">
        <f>+D890+($D$2+E890+F890)*SOI!A889*IF(B890&gt;$C$18, IF(B890&lt;$C$19,-1,1),1)</f>
        <v>1.2116826804892262</v>
      </c>
      <c r="D890">
        <f>+$D$3*((1-$D$5)*SOI!D889+$D$5*SOI!D888) +   $D$4*((1-$D$5)*SOI!E889+$D$5*SOI!E888)</f>
        <v>0</v>
      </c>
      <c r="E890">
        <f t="shared" si="284"/>
        <v>-2.0891291757160548</v>
      </c>
      <c r="F890">
        <f t="shared" si="291"/>
        <v>-1.0995094571503299</v>
      </c>
      <c r="G890">
        <f t="shared" si="292"/>
        <v>-3.1886386328663847</v>
      </c>
      <c r="H890" s="21">
        <f t="shared" si="293"/>
        <v>-0.46562969186835929</v>
      </c>
      <c r="I890" s="37">
        <f t="shared" si="285"/>
        <v>-7.6161219772583458E-2</v>
      </c>
      <c r="J890" s="1">
        <f t="shared" si="294"/>
        <v>-0.35162312851661576</v>
      </c>
      <c r="K890" s="1">
        <f t="shared" si="295"/>
        <v>-7.9497903574533374E-2</v>
      </c>
      <c r="L890" s="1">
        <f t="shared" si="286"/>
        <v>-6.1546599178879592E-2</v>
      </c>
      <c r="M890" s="1">
        <f t="shared" si="287"/>
        <v>-32.430445864027938</v>
      </c>
      <c r="N890" s="1">
        <f t="shared" si="288"/>
        <v>-0.66769366738933289</v>
      </c>
      <c r="O890" s="1">
        <f t="shared" si="289"/>
        <v>-2.8167036969476293</v>
      </c>
      <c r="P890" s="1">
        <f t="shared" si="290"/>
        <v>1.232564240774711E-2</v>
      </c>
      <c r="Q890" s="1">
        <f t="shared" si="296"/>
        <v>10.836544542635574</v>
      </c>
      <c r="R890" s="1">
        <f t="shared" si="297"/>
        <v>0.24646842304391922</v>
      </c>
      <c r="S890" s="1">
        <f t="shared" si="298"/>
        <v>4.3518972763007584E-2</v>
      </c>
      <c r="T890" s="1">
        <f t="shared" si="299"/>
        <v>1.8214734770120942</v>
      </c>
      <c r="U890" s="1">
        <f t="shared" si="300"/>
        <v>1.037375372723838E-2</v>
      </c>
      <c r="V890" s="1">
        <f t="shared" si="301"/>
        <v>0.23148267439996195</v>
      </c>
      <c r="Y890" s="20">
        <f>+$Z$20*SIGN(SOI!A889)*(ABS(SOI!A889))^$Y$2</f>
        <v>-0.36986477817151658</v>
      </c>
      <c r="Z890" s="20">
        <f t="shared" si="304"/>
        <v>-0.15770655082024149</v>
      </c>
      <c r="AA890" s="19">
        <f>+SIN((AVERAGE(H886:H897)+AVERAGE(H890:H893)/4)*($AA$19+AA889*$AA$18*AVERAGE(G886:G897))*$Y$20+$AA$17) - SIN($AA$17)</f>
        <v>0.16598929845298266</v>
      </c>
      <c r="AB890" s="19">
        <f>+SIN((AVERAGE(H886:H897)+AVERAGE(H890:H893)*$AB$1)*($AA$19+AB889*$AA$18*AVERAGE(G886:G897))*$Y$20+$AA$17) - SIN($AA$17)+$AB$2</f>
        <v>0.14237390292640206</v>
      </c>
      <c r="AC890">
        <f t="shared" si="303"/>
        <v>0.52079999999999549</v>
      </c>
      <c r="AD890">
        <f t="shared" si="302"/>
        <v>0.32369584927322415</v>
      </c>
      <c r="AE890">
        <v>1</v>
      </c>
    </row>
    <row r="891" spans="1:31" x14ac:dyDescent="0.25">
      <c r="A891">
        <v>72.416666666666913</v>
      </c>
      <c r="B891" s="2">
        <v>1952.4166666666008</v>
      </c>
      <c r="C891">
        <f>+D891+($D$2+E891+F891)*SOI!A890*IF(B891&gt;$C$18, IF(B891&lt;$C$19,-1,1),1)</f>
        <v>-3.6217585840227593</v>
      </c>
      <c r="D891">
        <f>+$D$3*((1-$D$5)*SOI!D890+$D$5*SOI!D889) +   $D$4*((1-$D$5)*SOI!E890+$D$5*SOI!E889)</f>
        <v>0</v>
      </c>
      <c r="E891">
        <f t="shared" si="284"/>
        <v>5.5135221545078039</v>
      </c>
      <c r="F891">
        <f t="shared" si="291"/>
        <v>-2.6009148412714178E-2</v>
      </c>
      <c r="G891">
        <f t="shared" si="292"/>
        <v>5.4875130060950896</v>
      </c>
      <c r="H891" s="21">
        <f t="shared" si="293"/>
        <v>0.17031162295106481</v>
      </c>
      <c r="I891" s="37">
        <f t="shared" si="285"/>
        <v>4.802857216488877</v>
      </c>
      <c r="J891" s="1">
        <f t="shared" si="294"/>
        <v>0.23967291400821134</v>
      </c>
      <c r="K891" s="1">
        <f t="shared" si="295"/>
        <v>7.40113254914237E-3</v>
      </c>
      <c r="L891" s="1">
        <f t="shared" si="286"/>
        <v>-1.2258485995158891E-2</v>
      </c>
      <c r="M891" s="1">
        <f t="shared" si="287"/>
        <v>-0.35053279619684857</v>
      </c>
      <c r="N891" s="1">
        <f t="shared" si="288"/>
        <v>-2.8623267177155645E-2</v>
      </c>
      <c r="O891" s="1">
        <f t="shared" si="289"/>
        <v>4.7652542652656189</v>
      </c>
      <c r="P891" s="1">
        <f t="shared" si="290"/>
        <v>3.4054489966199525E-3</v>
      </c>
      <c r="Q891" s="1">
        <f t="shared" si="296"/>
        <v>5.0212113899065595E-3</v>
      </c>
      <c r="R891" s="1">
        <f t="shared" si="297"/>
        <v>-7.2018613487678171E-3</v>
      </c>
      <c r="S891" s="1">
        <f t="shared" si="298"/>
        <v>-0.11764849272598596</v>
      </c>
      <c r="T891" s="1">
        <f t="shared" si="299"/>
        <v>-0.61376277027402515</v>
      </c>
      <c r="U891" s="1">
        <f t="shared" si="300"/>
        <v>-0.18074510103026842</v>
      </c>
      <c r="V891" s="1">
        <f t="shared" si="301"/>
        <v>2.7417336030749234E-3</v>
      </c>
      <c r="Y891" s="20">
        <f>+$Z$20*SIGN(SOI!A890)*(ABS(SOI!A890))^$Y$2</f>
        <v>-0.48744226918546091</v>
      </c>
      <c r="Z891" s="20">
        <f t="shared" si="304"/>
        <v>-0.43939191669892558</v>
      </c>
      <c r="AA891" s="19">
        <f>+SIN((AVERAGE(H887:H898)+AVERAGE(H891:H894)/4)*($AA$19+AA890*$AA$18*AVERAGE(G887:G898))*$Y$20+$AA$17) - SIN($AA$17)</f>
        <v>-0.2914866115407263</v>
      </c>
      <c r="AB891" s="19">
        <f>+SIN((AVERAGE(H887:H898)+AVERAGE(H891:H894)*$AB$1)*($AA$19+AB890*$AA$18*AVERAGE(G887:G898))*$Y$20+$AA$17) - SIN($AA$17)+$AB$2</f>
        <v>-0.218545706666401</v>
      </c>
      <c r="AC891">
        <f t="shared" si="303"/>
        <v>0.52139999999999553</v>
      </c>
      <c r="AD891">
        <f t="shared" si="302"/>
        <v>0.14790530515819927</v>
      </c>
      <c r="AE891">
        <v>1</v>
      </c>
    </row>
    <row r="892" spans="1:31" x14ac:dyDescent="0.25">
      <c r="A892">
        <v>72.500000000000242</v>
      </c>
      <c r="B892" s="2">
        <v>1952.4999999999341</v>
      </c>
      <c r="C892">
        <f>+D892+($D$2+E892+F892)*SOI!A891*IF(B892&gt;$C$18, IF(B892&lt;$C$19,-1,1),1)</f>
        <v>7.4253905517186247</v>
      </c>
      <c r="D892">
        <f>+$D$3*((1-$D$5)*SOI!D891+$D$5*SOI!D890) +   $D$4*((1-$D$5)*SOI!E891+$D$5*SOI!E890)</f>
        <v>0</v>
      </c>
      <c r="E892">
        <f t="shared" si="284"/>
        <v>-12.468834602714871</v>
      </c>
      <c r="F892">
        <f t="shared" si="291"/>
        <v>-0.11657311206245913</v>
      </c>
      <c r="G892">
        <f t="shared" si="292"/>
        <v>-12.585407714777331</v>
      </c>
      <c r="H892" s="21">
        <f t="shared" si="293"/>
        <v>-8.2965589161572595E-2</v>
      </c>
      <c r="I892" s="37">
        <f t="shared" si="285"/>
        <v>-15.733319443937438</v>
      </c>
      <c r="J892" s="1">
        <f t="shared" si="294"/>
        <v>1.9186224101478804</v>
      </c>
      <c r="K892" s="1">
        <f t="shared" si="295"/>
        <v>-0.43723012045028092</v>
      </c>
      <c r="L892" s="1">
        <f t="shared" si="286"/>
        <v>-7.8030552340566092E-2</v>
      </c>
      <c r="M892" s="1">
        <f t="shared" si="287"/>
        <v>0.85660090549165613</v>
      </c>
      <c r="N892" s="1">
        <f t="shared" si="288"/>
        <v>-7.2421599538963363E-2</v>
      </c>
      <c r="O892" s="1">
        <f t="shared" si="289"/>
        <v>-2.9196714318740278</v>
      </c>
      <c r="P892" s="1">
        <f t="shared" si="290"/>
        <v>5.1583466368557686E-2</v>
      </c>
      <c r="Q892" s="1">
        <f t="shared" si="296"/>
        <v>-3.1046116685229233E-2</v>
      </c>
      <c r="R892" s="1">
        <f t="shared" si="297"/>
        <v>-0.14586940817434388</v>
      </c>
      <c r="S892" s="1">
        <f t="shared" si="298"/>
        <v>0.97511527694648936</v>
      </c>
      <c r="T892" s="1">
        <f t="shared" si="299"/>
        <v>2.3937362073773136</v>
      </c>
      <c r="U892" s="1">
        <f t="shared" si="300"/>
        <v>8.9685733096276241</v>
      </c>
      <c r="V892" s="1">
        <f t="shared" si="301"/>
        <v>0.1050776389626978</v>
      </c>
      <c r="Y892" s="20">
        <f>+$Z$20*SIGN(SOI!A891)*(ABS(SOI!A891))^$Y$2</f>
        <v>-0.46086870273979941</v>
      </c>
      <c r="Z892" s="20">
        <f t="shared" si="304"/>
        <v>-0.4457184517947026</v>
      </c>
      <c r="AA892" s="19">
        <f>+SIN((AVERAGE(H888:H899)+AVERAGE(H892:H895)/4)*($AA$19+AA891*$AA$18*AVERAGE(G888:G899))*$Y$20+$AA$17) - SIN($AA$17)</f>
        <v>-0.22407317959526901</v>
      </c>
      <c r="AB892" s="19">
        <f>+SIN((AVERAGE(H888:H899)+AVERAGE(H892:H895)*$AB$1)*($AA$19+AB891*$AA$18*AVERAGE(G888:G899))*$Y$20+$AA$17) - SIN($AA$17)+$AB$2</f>
        <v>-0.14852869123356555</v>
      </c>
      <c r="AC892">
        <f t="shared" si="303"/>
        <v>0.52199999999999558</v>
      </c>
      <c r="AD892">
        <f t="shared" si="302"/>
        <v>0.22164527219943359</v>
      </c>
      <c r="AE892">
        <v>1</v>
      </c>
    </row>
    <row r="893" spans="1:31" x14ac:dyDescent="0.25">
      <c r="A893">
        <v>72.58333333333357</v>
      </c>
      <c r="B893" s="2">
        <v>1952.5833333332673</v>
      </c>
      <c r="C893">
        <f>+D893+($D$2+E893+F893)*SOI!A892*IF(B893&gt;$C$18, IF(B893&lt;$C$19,-1,1),1)</f>
        <v>1.5232055380207714</v>
      </c>
      <c r="D893">
        <f>+$D$3*((1-$D$5)*SOI!D892+$D$5*SOI!D891) +   $D$4*((1-$D$5)*SOI!E892+$D$5*SOI!E891)</f>
        <v>0</v>
      </c>
      <c r="E893">
        <f t="shared" si="284"/>
        <v>-3.6480552378994631</v>
      </c>
      <c r="F893">
        <f t="shared" si="291"/>
        <v>2.1375385469055042E-2</v>
      </c>
      <c r="G893">
        <f t="shared" si="292"/>
        <v>-3.6266798524304082</v>
      </c>
      <c r="H893" s="21">
        <f t="shared" si="293"/>
        <v>-9.87384587519715E-2</v>
      </c>
      <c r="I893" s="37">
        <f t="shared" si="285"/>
        <v>-3.5411368912380929</v>
      </c>
      <c r="J893" s="1">
        <f t="shared" si="294"/>
        <v>-0.26500383975652492</v>
      </c>
      <c r="K893" s="1">
        <f t="shared" si="295"/>
        <v>-2.8690389115093595E-4</v>
      </c>
      <c r="L893" s="1">
        <f t="shared" si="286"/>
        <v>4.6117906968175136E-3</v>
      </c>
      <c r="M893" s="1">
        <f t="shared" si="287"/>
        <v>-0.52567682081818923</v>
      </c>
      <c r="N893" s="1">
        <f t="shared" si="288"/>
        <v>5.1412707158432569E-3</v>
      </c>
      <c r="O893" s="1">
        <f t="shared" si="289"/>
        <v>-0.15368230934563071</v>
      </c>
      <c r="P893" s="1">
        <f t="shared" si="290"/>
        <v>-1.0880330399238811E-2</v>
      </c>
      <c r="Q893" s="1">
        <f t="shared" si="296"/>
        <v>-1.3525394580138957E-3</v>
      </c>
      <c r="R893" s="1">
        <f t="shared" si="297"/>
        <v>-1.4303069025935718E-3</v>
      </c>
      <c r="S893" s="1">
        <f t="shared" si="298"/>
        <v>-1.5580474345541301E-2</v>
      </c>
      <c r="T893" s="1">
        <f t="shared" si="299"/>
        <v>-7.4468240769717713E-3</v>
      </c>
      <c r="U893" s="1">
        <f t="shared" si="300"/>
        <v>-0.42577217718524796</v>
      </c>
      <c r="V893" s="1">
        <f t="shared" si="301"/>
        <v>1.5734184059602253E-3</v>
      </c>
      <c r="Y893" s="20">
        <f>+$Z$20*SIGN(SOI!A892)*(ABS(SOI!A892))^$Y$2</f>
        <v>-0.38884438345884748</v>
      </c>
      <c r="Z893" s="20">
        <f t="shared" si="304"/>
        <v>-0.40155926953937066</v>
      </c>
      <c r="AA893" s="19">
        <f>+SIN((AVERAGE(H889:H900)+AVERAGE(H893:H896)/4)*($AA$19+AA892*$AA$18*AVERAGE(G889:G900))*$Y$20+$AA$17) - SIN($AA$17)</f>
        <v>-0.23052269079166096</v>
      </c>
      <c r="AB893" s="19">
        <f>+SIN((AVERAGE(H889:H900)+AVERAGE(H893:H896)*$AB$1)*($AA$19+AB892*$AA$18*AVERAGE(G889:G900))*$Y$20+$AA$17) - SIN($AA$17)+$AB$2</f>
        <v>-0.30501625200976867</v>
      </c>
      <c r="AC893">
        <f t="shared" si="303"/>
        <v>0.52259999999999562</v>
      </c>
      <c r="AD893">
        <f t="shared" si="302"/>
        <v>0.17103657874770969</v>
      </c>
      <c r="AE893">
        <v>1</v>
      </c>
    </row>
    <row r="894" spans="1:31" x14ac:dyDescent="0.25">
      <c r="A894">
        <v>72.666666666666899</v>
      </c>
      <c r="B894" s="2">
        <v>1952.6666666666006</v>
      </c>
      <c r="C894">
        <f>+D894+($D$2+E894+F894)*SOI!A893*IF(B894&gt;$C$18, IF(B894&lt;$C$19,-1,1),1)</f>
        <v>8.6055484336348247</v>
      </c>
      <c r="D894">
        <f>+$D$3*((1-$D$5)*SOI!D893+$D$5*SOI!D892) +   $D$4*((1-$D$5)*SOI!E893+$D$5*SOI!E892)</f>
        <v>0</v>
      </c>
      <c r="E894">
        <f t="shared" si="284"/>
        <v>-23.521661676278178</v>
      </c>
      <c r="F894">
        <f t="shared" si="291"/>
        <v>-1.065619562678467</v>
      </c>
      <c r="G894">
        <f t="shared" si="292"/>
        <v>-24.587281238956646</v>
      </c>
      <c r="H894" s="21">
        <f t="shared" si="293"/>
        <v>1.2259018951830762</v>
      </c>
      <c r="I894" s="37">
        <f t="shared" si="285"/>
        <v>-4.2447477998124228</v>
      </c>
      <c r="J894" s="1">
        <f t="shared" si="294"/>
        <v>21.42940849802125</v>
      </c>
      <c r="K894" s="1">
        <f t="shared" si="295"/>
        <v>-1.4388200659501258</v>
      </c>
      <c r="L894" s="1">
        <f t="shared" si="286"/>
        <v>-1.1827883504928903E-2</v>
      </c>
      <c r="M894" s="1">
        <f t="shared" si="287"/>
        <v>35.462362799276498</v>
      </c>
      <c r="N894" s="1">
        <f t="shared" si="288"/>
        <v>0.42778224548382043</v>
      </c>
      <c r="O894" s="1">
        <f t="shared" si="289"/>
        <v>-15.488698866982777</v>
      </c>
      <c r="P894" s="1">
        <f t="shared" si="290"/>
        <v>0.21109775918337809</v>
      </c>
      <c r="Q894" s="1">
        <f t="shared" si="296"/>
        <v>7.5919102975116086</v>
      </c>
      <c r="R894" s="1">
        <f t="shared" si="297"/>
        <v>9.6236436851783882</v>
      </c>
      <c r="S894" s="1">
        <f t="shared" si="298"/>
        <v>-1.5539682278846156</v>
      </c>
      <c r="T894" s="1">
        <f t="shared" si="299"/>
        <v>1.9248620141355459</v>
      </c>
      <c r="U894" s="1">
        <f t="shared" si="300"/>
        <v>9.9021156444921417</v>
      </c>
      <c r="V894" s="1">
        <f t="shared" si="301"/>
        <v>-2.5400253399939579</v>
      </c>
      <c r="Y894" s="20">
        <f>+$Z$20*SIGN(SOI!A893)*(ABS(SOI!A893))^$Y$2</f>
        <v>-0.35496472241946514</v>
      </c>
      <c r="Z894" s="20">
        <f t="shared" si="304"/>
        <v>-0.2879363463175994</v>
      </c>
      <c r="AA894" s="19">
        <f>+SIN((AVERAGE(H890:H901)+AVERAGE(H894:H897)/4)*($AA$19+AA893*$AA$18*AVERAGE(G890:G901))*$Y$20+$AA$17) - SIN($AA$17)</f>
        <v>-0.21726575382514118</v>
      </c>
      <c r="AB894" s="19">
        <f>+SIN((AVERAGE(H890:H901)+AVERAGE(H894:H897)*$AB$1)*($AA$19+AB893*$AA$18*AVERAGE(G890:G901))*$Y$20+$AA$17) - SIN($AA$17)+$AB$2</f>
        <v>-0.28138726293551941</v>
      </c>
      <c r="AC894">
        <f t="shared" si="303"/>
        <v>0.52319999999999567</v>
      </c>
      <c r="AD894">
        <f t="shared" si="302"/>
        <v>7.0670592492458217E-2</v>
      </c>
      <c r="AE894">
        <v>1</v>
      </c>
    </row>
    <row r="895" spans="1:31" x14ac:dyDescent="0.25">
      <c r="A895">
        <v>72.750000000000227</v>
      </c>
      <c r="B895" s="2">
        <v>1952.7499999999338</v>
      </c>
      <c r="C895">
        <f>+D895+($D$2+E895+F895)*SOI!A894*IF(B895&gt;$C$18, IF(B895&lt;$C$19,-1,1),1)</f>
        <v>0.26471267597863335</v>
      </c>
      <c r="D895">
        <f>+$D$3*((1-$D$5)*SOI!D894+$D$5*SOI!D893) +   $D$4*((1-$D$5)*SOI!E894+$D$5*SOI!E893)</f>
        <v>0</v>
      </c>
      <c r="E895">
        <f t="shared" si="284"/>
        <v>-6.5637125605614983</v>
      </c>
      <c r="F895">
        <f t="shared" si="291"/>
        <v>-5.4104338904335636E-2</v>
      </c>
      <c r="G895">
        <f t="shared" si="292"/>
        <v>-6.6178168994658337</v>
      </c>
      <c r="H895" s="21">
        <f t="shared" si="293"/>
        <v>8.0147711315763683E-3</v>
      </c>
      <c r="I895" s="37">
        <f t="shared" si="285"/>
        <v>4.7087076557473129</v>
      </c>
      <c r="J895" s="1">
        <f t="shared" si="294"/>
        <v>-1.0028342933454026</v>
      </c>
      <c r="K895" s="1">
        <f t="shared" si="295"/>
        <v>-2.4691725249825398E-7</v>
      </c>
      <c r="L895" s="1">
        <f t="shared" si="286"/>
        <v>-2.2292538875157666E-2</v>
      </c>
      <c r="M895" s="1">
        <f t="shared" si="287"/>
        <v>1.4960180239796042</v>
      </c>
      <c r="N895" s="1">
        <f t="shared" si="288"/>
        <v>3.7944512401493498E-2</v>
      </c>
      <c r="O895" s="1">
        <f t="shared" si="289"/>
        <v>-6.4747228852924064</v>
      </c>
      <c r="P895" s="1">
        <f t="shared" si="290"/>
        <v>4.5980091335427236E-8</v>
      </c>
      <c r="Q895" s="1">
        <f t="shared" si="296"/>
        <v>2.8408378519275371E-2</v>
      </c>
      <c r="R895" s="1">
        <f t="shared" si="297"/>
        <v>-3.9947053266225219E-2</v>
      </c>
      <c r="S895" s="1">
        <f t="shared" si="298"/>
        <v>0.15290376927456412</v>
      </c>
      <c r="T895" s="1">
        <f t="shared" si="299"/>
        <v>1.5165556300134135</v>
      </c>
      <c r="U895" s="1">
        <f t="shared" si="300"/>
        <v>-2.3925666027697665E-6</v>
      </c>
      <c r="V895" s="1">
        <f t="shared" si="301"/>
        <v>-4.9073888995611933E-8</v>
      </c>
      <c r="Y895" s="20">
        <f>+$Z$20*SIGN(SOI!A894)*(ABS(SOI!A894))^$Y$2</f>
        <v>-0.1199999330744856</v>
      </c>
      <c r="Z895" s="20">
        <f t="shared" si="304"/>
        <v>-0.2714586144854117</v>
      </c>
      <c r="AA895" s="19">
        <f>+SIN((AVERAGE(H891:H902)+AVERAGE(H895:H898)/4)*($AA$19+AA894*$AA$18*AVERAGE(G891:G902))*$Y$20+$AA$17) - SIN($AA$17)</f>
        <v>-0.58072912404909882</v>
      </c>
      <c r="AB895" s="19">
        <f>+SIN((AVERAGE(H891:H902)+AVERAGE(H895:H898)*$AB$1)*($AA$19+AB894*$AA$18*AVERAGE(G891:G902))*$Y$20+$AA$17) - SIN($AA$17)+$AB$2</f>
        <v>-0.4133606088683377</v>
      </c>
      <c r="AC895">
        <f t="shared" si="303"/>
        <v>0.52379999999999571</v>
      </c>
      <c r="AD895">
        <f t="shared" si="302"/>
        <v>0.30927050956368712</v>
      </c>
      <c r="AE895">
        <v>1</v>
      </c>
    </row>
    <row r="896" spans="1:31" x14ac:dyDescent="0.25">
      <c r="A896">
        <v>72.833333333333556</v>
      </c>
      <c r="B896" s="2">
        <v>1952.8333333332671</v>
      </c>
      <c r="C896">
        <f>+D896+($D$2+E896+F896)*SOI!A895*IF(B896&gt;$C$18, IF(B896&lt;$C$19,-1,1),1)</f>
        <v>13.567853629595984</v>
      </c>
      <c r="D896">
        <f>+$D$3*((1-$D$5)*SOI!D895+$D$5*SOI!D894) +   $D$4*((1-$D$5)*SOI!E895+$D$5*SOI!E894)</f>
        <v>0</v>
      </c>
      <c r="E896">
        <f t="shared" si="284"/>
        <v>-41.416027393622223</v>
      </c>
      <c r="F896">
        <f t="shared" si="291"/>
        <v>-0.98351519886522665</v>
      </c>
      <c r="G896">
        <f t="shared" si="292"/>
        <v>-42.39954259248745</v>
      </c>
      <c r="H896" s="21">
        <f t="shared" si="293"/>
        <v>-2.3092384312289536</v>
      </c>
      <c r="I896" s="37">
        <f t="shared" si="285"/>
        <v>51.441284901134019</v>
      </c>
      <c r="J896" s="1">
        <f t="shared" si="294"/>
        <v>-69.771945889304234</v>
      </c>
      <c r="K896" s="1">
        <f t="shared" si="295"/>
        <v>-100.59869868579085</v>
      </c>
      <c r="L896" s="1">
        <f t="shared" si="286"/>
        <v>-0.67411710544577608</v>
      </c>
      <c r="M896" s="1">
        <f t="shared" si="287"/>
        <v>9.5274878638145442</v>
      </c>
      <c r="N896" s="1">
        <f t="shared" si="288"/>
        <v>0.77181637470144082</v>
      </c>
      <c r="O896" s="1">
        <f t="shared" si="289"/>
        <v>-20.783367941661137</v>
      </c>
      <c r="P896" s="1">
        <f t="shared" si="290"/>
        <v>0.19299239749524252</v>
      </c>
      <c r="Q896" s="1">
        <f t="shared" si="296"/>
        <v>3.6800442104506139</v>
      </c>
      <c r="R896" s="1">
        <f t="shared" si="297"/>
        <v>-56.532920137143847</v>
      </c>
      <c r="S896" s="1">
        <f t="shared" si="298"/>
        <v>33.977645700391015</v>
      </c>
      <c r="T896" s="1">
        <f t="shared" si="299"/>
        <v>147.20714877094142</v>
      </c>
      <c r="U896" s="1">
        <f t="shared" si="300"/>
        <v>-109.70956372643387</v>
      </c>
      <c r="V896" s="1">
        <f t="shared" si="301"/>
        <v>-4.1897282945962466</v>
      </c>
      <c r="Y896" s="20">
        <f>+$Z$20*SIGN(SOI!A895)*(ABS(SOI!A895))^$Y$2</f>
        <v>-0.33941118796228448</v>
      </c>
      <c r="Z896" s="20">
        <f t="shared" si="304"/>
        <v>-0.30146099472363841</v>
      </c>
      <c r="AA896" s="19">
        <f>+SIN((AVERAGE(H892:H903)+AVERAGE(H896:H899)/4)*($AA$19+AA895*$AA$18*AVERAGE(G892:G903))*$Y$20+$AA$17) - SIN($AA$17)</f>
        <v>-0.53696111510494859</v>
      </c>
      <c r="AB896" s="19">
        <f>+SIN((AVERAGE(H892:H903)+AVERAGE(H896:H899)*$AB$1)*($AA$19+AB895*$AA$18*AVERAGE(G892:G903))*$Y$20+$AA$17) - SIN($AA$17)+$AB$2</f>
        <v>-0.39600317856576789</v>
      </c>
      <c r="AC896">
        <f t="shared" si="303"/>
        <v>0.52439999999999576</v>
      </c>
      <c r="AD896">
        <f t="shared" si="302"/>
        <v>0.23550012038131019</v>
      </c>
      <c r="AE896">
        <v>1</v>
      </c>
    </row>
    <row r="897" spans="1:31" x14ac:dyDescent="0.25">
      <c r="A897">
        <v>72.916666666666885</v>
      </c>
      <c r="B897" s="2">
        <v>1952.9166666666003</v>
      </c>
      <c r="C897">
        <f>+D897+($D$2+E897+F897)*SOI!A896*IF(B897&gt;$C$18, IF(B897&lt;$C$19,-1,1),1)</f>
        <v>-267.39214757845565</v>
      </c>
      <c r="D897">
        <f>+$D$3*((1-$D$5)*SOI!D896+$D$5*SOI!D895) +   $D$4*((1-$D$5)*SOI!E896+$D$5*SOI!E895)</f>
        <v>0</v>
      </c>
      <c r="E897">
        <f t="shared" si="284"/>
        <v>486.38948120111047</v>
      </c>
      <c r="F897">
        <f t="shared" si="291"/>
        <v>-0.22194014937290418</v>
      </c>
      <c r="G897">
        <f t="shared" si="292"/>
        <v>486.16754105173754</v>
      </c>
      <c r="H897" s="21">
        <f t="shared" si="293"/>
        <v>0.20025650747478968</v>
      </c>
      <c r="I897" s="37">
        <f t="shared" si="285"/>
        <v>-530.15611356128068</v>
      </c>
      <c r="J897" s="1">
        <f t="shared" si="294"/>
        <v>-110.27594234191766</v>
      </c>
      <c r="K897" s="1">
        <f t="shared" si="295"/>
        <v>0.31039329874978011</v>
      </c>
      <c r="L897" s="1">
        <f t="shared" si="286"/>
        <v>-2.7151858031460016E-2</v>
      </c>
      <c r="M897" s="1">
        <f t="shared" si="287"/>
        <v>-1.461121665602499</v>
      </c>
      <c r="N897" s="1">
        <f t="shared" si="288"/>
        <v>0.34405692005264521</v>
      </c>
      <c r="O897" s="1">
        <f t="shared" si="289"/>
        <v>2.1248286748041978</v>
      </c>
      <c r="P897" s="1">
        <f t="shared" si="290"/>
        <v>0.14460655360131616</v>
      </c>
      <c r="Q897" s="1">
        <f t="shared" si="296"/>
        <v>-0.25158070017951839</v>
      </c>
      <c r="R897" s="1">
        <f t="shared" si="297"/>
        <v>-39.830675367885355</v>
      </c>
      <c r="S897" s="1">
        <f t="shared" si="298"/>
        <v>-156.09951672990286</v>
      </c>
      <c r="T897" s="1">
        <f t="shared" si="299"/>
        <v>-0.60617929764938328</v>
      </c>
      <c r="U897" s="1">
        <f t="shared" si="300"/>
        <v>847.19664746439423</v>
      </c>
      <c r="V897" s="1">
        <f t="shared" si="301"/>
        <v>-1.3994260154132605</v>
      </c>
      <c r="Y897" s="20">
        <f>+$Z$20*SIGN(SOI!A896)*(ABS(SOI!A896))^$Y$2</f>
        <v>-0.44497186313414522</v>
      </c>
      <c r="Z897" s="20">
        <f t="shared" si="304"/>
        <v>-0.14146103827389098</v>
      </c>
      <c r="AA897" s="19">
        <f>+SIN((AVERAGE(H893:H904)+AVERAGE(H897:H900)/4)*($AA$19+AA896*$AA$18*AVERAGE(G893:G904))*$Y$20+$AA$17) - SIN($AA$17)</f>
        <v>-0.78213260189909983</v>
      </c>
      <c r="AB897" s="19">
        <f>+SIN((AVERAGE(H893:H904)+AVERAGE(H897:H900)*$AB$1)*($AA$19+AB896*$AA$18*AVERAGE(G893:G904))*$Y$20+$AA$17) - SIN($AA$17)+$AB$2</f>
        <v>-0.4347885672309883</v>
      </c>
      <c r="AC897">
        <f t="shared" si="303"/>
        <v>0.5249999999999958</v>
      </c>
      <c r="AD897">
        <f t="shared" si="302"/>
        <v>0.64067156362520883</v>
      </c>
      <c r="AE897">
        <v>1</v>
      </c>
    </row>
    <row r="898" spans="1:31" x14ac:dyDescent="0.25">
      <c r="A898">
        <v>73.000000000000213</v>
      </c>
      <c r="B898" s="2">
        <v>1952.9999999999336</v>
      </c>
      <c r="C898">
        <f>+D898+($D$2+E898+F898)*SOI!A897*IF(B898&gt;$C$18, IF(B898&lt;$C$19,-1,1),1)</f>
        <v>1.7897769543352267</v>
      </c>
      <c r="D898">
        <f>+$D$3*((1-$D$5)*SOI!D897+$D$5*SOI!D896) +   $D$4*((1-$D$5)*SOI!E897+$D$5*SOI!E896)</f>
        <v>0</v>
      </c>
      <c r="E898">
        <f t="shared" si="284"/>
        <v>0.52174827264529711</v>
      </c>
      <c r="F898">
        <f t="shared" si="291"/>
        <v>4.4498543782858881</v>
      </c>
      <c r="G898">
        <f t="shared" si="292"/>
        <v>4.9716026509311853</v>
      </c>
      <c r="H898" s="21">
        <f t="shared" si="293"/>
        <v>4.7097194368769246</v>
      </c>
      <c r="I898" s="37">
        <f t="shared" si="285"/>
        <v>-1.0660730695147045</v>
      </c>
      <c r="J898" s="1">
        <f t="shared" si="294"/>
        <v>19.086192564978251</v>
      </c>
      <c r="K898" s="1">
        <f t="shared" si="295"/>
        <v>0.55305487370912332</v>
      </c>
      <c r="L898" s="1">
        <f t="shared" si="286"/>
        <v>3.8172368562680629E-3</v>
      </c>
      <c r="M898" s="1">
        <f t="shared" si="287"/>
        <v>125.75976159498389</v>
      </c>
      <c r="N898" s="1">
        <f t="shared" si="288"/>
        <v>0.82294547982651634</v>
      </c>
      <c r="O898" s="1">
        <f t="shared" si="289"/>
        <v>1.9433091888266198</v>
      </c>
      <c r="P898" s="1">
        <f t="shared" si="290"/>
        <v>-2.0039012826975044</v>
      </c>
      <c r="Q898" s="1">
        <f t="shared" si="296"/>
        <v>51.793279761963355</v>
      </c>
      <c r="R898" s="1">
        <f t="shared" si="297"/>
        <v>16.489100339259998</v>
      </c>
      <c r="S898" s="1">
        <f t="shared" si="298"/>
        <v>-0.75080217852585129</v>
      </c>
      <c r="T898" s="1">
        <f t="shared" si="299"/>
        <v>7.7941478532237832E-2</v>
      </c>
      <c r="U898" s="1">
        <f t="shared" si="300"/>
        <v>-23.607813997354395</v>
      </c>
      <c r="V898" s="1">
        <f t="shared" si="301"/>
        <v>46.385159853002413</v>
      </c>
      <c r="Y898" s="20">
        <f>+$Z$20*SIGN(SOI!A897)*(ABS(SOI!A897))^$Y$2</f>
        <v>0.35999993627475674</v>
      </c>
      <c r="Z898" s="20">
        <f t="shared" si="304"/>
        <v>6.9655589864437414E-2</v>
      </c>
      <c r="AA898" s="19">
        <f>+SIN((AVERAGE(H894:H905)+AVERAGE(H898:H901)/4)*($AA$19+AA897*$AA$18*AVERAGE(G894:G905))*$Y$20+$AA$17) - SIN($AA$17)</f>
        <v>-0.77167046406861006</v>
      </c>
      <c r="AB898" s="19">
        <f>+SIN((AVERAGE(H894:H905)+AVERAGE(H898:H901)*$AB$1)*($AA$19+AB897*$AA$18*AVERAGE(G894:G905))*$Y$20+$AA$17) - SIN($AA$17)+$AB$2</f>
        <v>-0.43574953168777691</v>
      </c>
      <c r="AC898">
        <f t="shared" si="303"/>
        <v>0.52559999999999585</v>
      </c>
      <c r="AD898">
        <f t="shared" si="302"/>
        <v>0.84132605393304749</v>
      </c>
      <c r="AE898">
        <v>1</v>
      </c>
    </row>
    <row r="899" spans="1:31" x14ac:dyDescent="0.25">
      <c r="A899">
        <v>73.083333333333542</v>
      </c>
      <c r="B899" s="2">
        <v>1953.0833333332669</v>
      </c>
      <c r="C899">
        <f>+D899+($D$2+E899+F899)*SOI!A898*IF(B899&gt;$C$18, IF(B899&lt;$C$19,-1,1),1)</f>
        <v>-6.775795938981954</v>
      </c>
      <c r="D899">
        <f>+$D$3*((1-$D$5)*SOI!D898+$D$5*SOI!D897) +   $D$4*((1-$D$5)*SOI!E898+$D$5*SOI!E897)</f>
        <v>0</v>
      </c>
      <c r="E899">
        <f t="shared" si="284"/>
        <v>-28.465519439770574</v>
      </c>
      <c r="F899">
        <f t="shared" si="291"/>
        <v>0.23303636067909878</v>
      </c>
      <c r="G899">
        <f t="shared" si="292"/>
        <v>-28.232483079091477</v>
      </c>
      <c r="H899" s="21">
        <f t="shared" si="293"/>
        <v>-0.82645804414547297</v>
      </c>
      <c r="I899" s="37">
        <f t="shared" si="285"/>
        <v>-15.203652933399058</v>
      </c>
      <c r="J899" s="1">
        <f t="shared" si="294"/>
        <v>16.218293253044855</v>
      </c>
      <c r="K899" s="1">
        <f t="shared" si="295"/>
        <v>-1.9436598007486419</v>
      </c>
      <c r="L899" s="1">
        <f t="shared" si="286"/>
        <v>6.4657105260396711E-2</v>
      </c>
      <c r="M899" s="1">
        <f t="shared" si="287"/>
        <v>7.4931871323367805</v>
      </c>
      <c r="N899" s="1">
        <f t="shared" si="288"/>
        <v>0.18835676316275865</v>
      </c>
      <c r="O899" s="1">
        <f t="shared" si="289"/>
        <v>-26.57254947458631</v>
      </c>
      <c r="P899" s="1">
        <f t="shared" si="290"/>
        <v>-3.0406741583232685E-2</v>
      </c>
      <c r="Q899" s="1">
        <f t="shared" si="296"/>
        <v>0.70633128241634635</v>
      </c>
      <c r="R899" s="1">
        <f t="shared" si="297"/>
        <v>3.2069557165473803</v>
      </c>
      <c r="S899" s="1">
        <f t="shared" si="298"/>
        <v>-2.4507366922125891</v>
      </c>
      <c r="T899" s="1">
        <f t="shared" si="299"/>
        <v>-18.052074152473395</v>
      </c>
      <c r="U899" s="1">
        <f t="shared" si="300"/>
        <v>-5.1086989287329283</v>
      </c>
      <c r="V899" s="1">
        <f t="shared" si="301"/>
        <v>0.16109526369398883</v>
      </c>
      <c r="Y899" s="20">
        <f>+$Z$20*SIGN(SOI!A898)*(ABS(SOI!A898))^$Y$2</f>
        <v>0.29393869645270071</v>
      </c>
      <c r="Z899" s="20">
        <f t="shared" si="304"/>
        <v>0.3117878348290366</v>
      </c>
      <c r="AA899" s="19">
        <f>+SIN((AVERAGE(H895:H906)+AVERAGE(H899:H902)/4)*($AA$19+AA898*$AA$18*AVERAGE(G895:G906))*$Y$20+$AA$17) - SIN($AA$17)</f>
        <v>-0.39024985610586693</v>
      </c>
      <c r="AB899" s="19">
        <f>+SIN((AVERAGE(H895:H906)+AVERAGE(H899:H902)*$AB$1)*($AA$19+AB898*$AA$18*AVERAGE(G895:G906))*$Y$20+$AA$17) - SIN($AA$17)+$AB$2</f>
        <v>-0.35626851150660355</v>
      </c>
      <c r="AC899">
        <f t="shared" si="303"/>
        <v>0.52619999999999589</v>
      </c>
      <c r="AD899">
        <f t="shared" si="302"/>
        <v>0.70203769093490354</v>
      </c>
      <c r="AE899">
        <v>1</v>
      </c>
    </row>
    <row r="900" spans="1:31" x14ac:dyDescent="0.25">
      <c r="A900">
        <v>73.16666666666687</v>
      </c>
      <c r="B900" s="2">
        <v>1953.1666666666001</v>
      </c>
      <c r="C900">
        <f>+D900+($D$2+E900+F900)*SOI!A899*IF(B900&gt;$C$18, IF(B900&lt;$C$19,-1,1),1)</f>
        <v>-2.1418713527262709</v>
      </c>
      <c r="D900">
        <f>+$D$3*((1-$D$5)*SOI!D899+$D$5*SOI!D898) +   $D$4*((1-$D$5)*SOI!E899+$D$5*SOI!E898)</f>
        <v>0</v>
      </c>
      <c r="E900">
        <f t="shared" si="284"/>
        <v>-8.5511418285002421</v>
      </c>
      <c r="F900">
        <f t="shared" si="291"/>
        <v>-1.1846370475282633</v>
      </c>
      <c r="G900">
        <f t="shared" si="292"/>
        <v>-9.7357788760285047</v>
      </c>
      <c r="H900" s="21">
        <f t="shared" si="293"/>
        <v>0.79777704484702128</v>
      </c>
      <c r="I900" s="37">
        <f t="shared" si="285"/>
        <v>-10.68268943122991</v>
      </c>
      <c r="J900" s="1">
        <f t="shared" si="294"/>
        <v>-43.184142839816559</v>
      </c>
      <c r="K900" s="1">
        <f t="shared" si="295"/>
        <v>-2.787248199686057</v>
      </c>
      <c r="L900" s="1">
        <f t="shared" si="286"/>
        <v>-0.79453970017178299</v>
      </c>
      <c r="M900" s="1">
        <f t="shared" si="287"/>
        <v>-28.395732600551799</v>
      </c>
      <c r="N900" s="1">
        <f t="shared" si="288"/>
        <v>-1.0306251368275843</v>
      </c>
      <c r="O900" s="1">
        <f t="shared" si="289"/>
        <v>-7.3590708601109673</v>
      </c>
      <c r="P900" s="1">
        <f t="shared" si="290"/>
        <v>1.2812567569763508E-2</v>
      </c>
      <c r="Q900" s="1">
        <f t="shared" si="296"/>
        <v>14.645845624658309</v>
      </c>
      <c r="R900" s="1">
        <f t="shared" si="297"/>
        <v>46.723097851209126</v>
      </c>
      <c r="S900" s="1">
        <f t="shared" si="298"/>
        <v>9.4221241133404963</v>
      </c>
      <c r="T900" s="1">
        <f t="shared" si="299"/>
        <v>61.435049750581172</v>
      </c>
      <c r="U900" s="1">
        <f t="shared" si="300"/>
        <v>1.5125482948662485</v>
      </c>
      <c r="V900" s="1">
        <f t="shared" si="301"/>
        <v>0.37142280852059184</v>
      </c>
      <c r="Y900" s="20">
        <f>+$Z$20*SIGN(SOI!A899)*(ABS(SOI!A899))^$Y$2</f>
        <v>0.28142487175965242</v>
      </c>
      <c r="Z900" s="20">
        <f t="shared" si="304"/>
        <v>0.36728713587115935</v>
      </c>
      <c r="AA900" s="19">
        <f>+SIN((AVERAGE(H896:H907)+AVERAGE(H900:H903)/4)*($AA$19+AA899*$AA$18*AVERAGE(G896:G907))*$Y$20+$AA$17) - SIN($AA$17)</f>
        <v>-0.42664064960509512</v>
      </c>
      <c r="AB900" s="19">
        <f>+SIN((AVERAGE(H896:H907)+AVERAGE(H900:H903)*$AB$1)*($AA$19+AB899*$AA$18*AVERAGE(G896:G907))*$Y$20+$AA$17) - SIN($AA$17)+$AB$2</f>
        <v>-0.36268209052432138</v>
      </c>
      <c r="AC900">
        <f t="shared" si="303"/>
        <v>0.52679999999999594</v>
      </c>
      <c r="AD900">
        <f t="shared" si="302"/>
        <v>0.79392778547625453</v>
      </c>
      <c r="AE900">
        <v>1</v>
      </c>
    </row>
    <row r="901" spans="1:31" x14ac:dyDescent="0.25">
      <c r="A901">
        <v>73.250000000000199</v>
      </c>
      <c r="B901" s="2">
        <v>1953.2499999999334</v>
      </c>
      <c r="C901">
        <f>+D901+($D$2+E901+F901)*SOI!A900*IF(B901&gt;$C$18, IF(B901&lt;$C$19,-1,1),1)</f>
        <v>-12.613117896493742</v>
      </c>
      <c r="D901">
        <f>+$D$3*((1-$D$5)*SOI!D900+$D$5*SOI!D899) +   $D$4*((1-$D$5)*SOI!E900+$D$5*SOI!E899)</f>
        <v>0</v>
      </c>
      <c r="E901">
        <f t="shared" si="284"/>
        <v>-16.428314483415143</v>
      </c>
      <c r="F901">
        <f t="shared" si="291"/>
        <v>4.7641890566125555E-2</v>
      </c>
      <c r="G901">
        <f t="shared" si="292"/>
        <v>-16.380672592849017</v>
      </c>
      <c r="H901" s="21">
        <f t="shared" si="293"/>
        <v>-0.48426274442163703</v>
      </c>
      <c r="I901" s="37">
        <f t="shared" si="285"/>
        <v>-19.319930281540515</v>
      </c>
      <c r="J901" s="1">
        <f t="shared" si="294"/>
        <v>0.60149649857932086</v>
      </c>
      <c r="K901" s="1">
        <f t="shared" si="295"/>
        <v>-1.7623152324395999E-2</v>
      </c>
      <c r="L901" s="1">
        <f t="shared" si="286"/>
        <v>1.9072156826255716E-2</v>
      </c>
      <c r="M901" s="1">
        <f t="shared" si="287"/>
        <v>0.21869402891536005</v>
      </c>
      <c r="N901" s="1">
        <f t="shared" si="288"/>
        <v>4.1776758430018039E-2</v>
      </c>
      <c r="O901" s="1">
        <f t="shared" si="289"/>
        <v>-1.8173562789457742</v>
      </c>
      <c r="P901" s="1">
        <f t="shared" si="290"/>
        <v>-1.3666044233097651E-2</v>
      </c>
      <c r="Q901" s="1">
        <f t="shared" si="296"/>
        <v>4.5722746297953368E-3</v>
      </c>
      <c r="R901" s="1">
        <f t="shared" si="297"/>
        <v>2.637997853870044E-2</v>
      </c>
      <c r="S901" s="1">
        <f t="shared" si="298"/>
        <v>-0.69072914478553671</v>
      </c>
      <c r="T901" s="1">
        <f t="shared" si="299"/>
        <v>-0.36418119143746713</v>
      </c>
      <c r="U901" s="1">
        <f t="shared" si="300"/>
        <v>-2.9177014810726538</v>
      </c>
      <c r="V901" s="1">
        <f t="shared" si="301"/>
        <v>1.6058657338142598E-2</v>
      </c>
      <c r="Y901" s="20">
        <f>+$Z$20*SIGN(SOI!A900)*(ABS(SOI!A900))^$Y$2</f>
        <v>0.52649783940112505</v>
      </c>
      <c r="Z901" s="20">
        <f t="shared" si="304"/>
        <v>0.38762914452674752</v>
      </c>
      <c r="AA901" s="19">
        <f>+SIN((AVERAGE(H897:H908)+AVERAGE(H901:H904)/4)*($AA$19+AA900*$AA$18*AVERAGE(G897:G908))*$Y$20+$AA$17) - SIN($AA$17)</f>
        <v>-0.53925944935747894</v>
      </c>
      <c r="AB901" s="19">
        <f>+SIN((AVERAGE(H897:H908)+AVERAGE(H901:H904)*$AB$1)*($AA$19+AB900*$AA$18*AVERAGE(G897:G908))*$Y$20+$AA$17) - SIN($AA$17)+$AB$2</f>
        <v>-0.52240799368642066</v>
      </c>
      <c r="AC901">
        <f t="shared" si="303"/>
        <v>0.52739999999999598</v>
      </c>
      <c r="AD901">
        <f t="shared" si="302"/>
        <v>0.9268885938842264</v>
      </c>
      <c r="AE901">
        <v>1</v>
      </c>
    </row>
    <row r="902" spans="1:31" x14ac:dyDescent="0.25">
      <c r="A902">
        <v>73.333333333333528</v>
      </c>
      <c r="B902" s="2">
        <v>1953.3333333332666</v>
      </c>
      <c r="C902">
        <f>+D902+($D$2+E902+F902)*SOI!A901*IF(B902&gt;$C$18, IF(B902&lt;$C$19,-1,1),1)</f>
        <v>-1.0226933579661306</v>
      </c>
      <c r="D902">
        <f>+$D$3*((1-$D$5)*SOI!D901+$D$5*SOI!D900) +   $D$4*((1-$D$5)*SOI!E901+$D$5*SOI!E900)</f>
        <v>0</v>
      </c>
      <c r="E902">
        <f t="shared" si="284"/>
        <v>-1.8224715656048271</v>
      </c>
      <c r="F902">
        <f t="shared" si="291"/>
        <v>-1.0995094571555462</v>
      </c>
      <c r="G902">
        <f t="shared" si="292"/>
        <v>-2.9219810227603733</v>
      </c>
      <c r="H902" s="21">
        <f t="shared" si="293"/>
        <v>0.57402028881791212</v>
      </c>
      <c r="I902" s="37">
        <f t="shared" si="285"/>
        <v>-1.3563715502901292</v>
      </c>
      <c r="J902" s="1">
        <f t="shared" si="294"/>
        <v>3.4245643912415855</v>
      </c>
      <c r="K902" s="1">
        <f t="shared" si="295"/>
        <v>-0.24778758082979871</v>
      </c>
      <c r="L902" s="1">
        <f t="shared" si="286"/>
        <v>-2.9160654459374304E-2</v>
      </c>
      <c r="M902" s="1">
        <f t="shared" si="287"/>
        <v>17.735198000521038</v>
      </c>
      <c r="N902" s="1">
        <f t="shared" si="288"/>
        <v>-6.1990737670107446E-2</v>
      </c>
      <c r="O902" s="1">
        <f t="shared" si="289"/>
        <v>-0.39656256572691462</v>
      </c>
      <c r="P902" s="1">
        <f t="shared" si="290"/>
        <v>0.57592995202385555</v>
      </c>
      <c r="Q902" s="1">
        <f t="shared" si="296"/>
        <v>-0.55020367823502903</v>
      </c>
      <c r="R902" s="1">
        <f t="shared" si="297"/>
        <v>-0.2228633920525202</v>
      </c>
      <c r="S902" s="1">
        <f t="shared" si="298"/>
        <v>7.1956985917047439E-2</v>
      </c>
      <c r="T902" s="1">
        <f t="shared" si="299"/>
        <v>0.12150289054440644</v>
      </c>
      <c r="U902" s="1">
        <f t="shared" si="300"/>
        <v>8.63258406041294</v>
      </c>
      <c r="V902" s="1">
        <f t="shared" si="301"/>
        <v>1.0042183194986045</v>
      </c>
      <c r="Y902" s="20">
        <f>+$Z$20*SIGN(SOI!A901)*(ABS(SOI!A901))^$Y$2</f>
        <v>0.35496472241946514</v>
      </c>
      <c r="Z902" s="20">
        <f t="shared" si="304"/>
        <v>0.42188331890561442</v>
      </c>
      <c r="AA902" s="19">
        <f>+SIN((AVERAGE(H898:H909)+AVERAGE(H902:H905)/4)*($AA$19+AA901*$AA$18*AVERAGE(G898:G909))*$Y$20+$AA$17) - SIN($AA$17)</f>
        <v>0.55764778723026809</v>
      </c>
      <c r="AB902" s="19">
        <f>+SIN((AVERAGE(H898:H909)+AVERAGE(H902:H905)*$AB$1)*($AA$19+AB901*$AA$18*AVERAGE(G898:G909))*$Y$20+$AA$17) - SIN($AA$17)+$AB$2</f>
        <v>0.53656791492006528</v>
      </c>
      <c r="AC902">
        <f t="shared" si="303"/>
        <v>0.52799999999999603</v>
      </c>
      <c r="AD902">
        <f t="shared" si="302"/>
        <v>0.13576446832465366</v>
      </c>
      <c r="AE902">
        <v>1</v>
      </c>
    </row>
    <row r="903" spans="1:31" x14ac:dyDescent="0.25">
      <c r="A903">
        <v>73.416666666666856</v>
      </c>
      <c r="B903" s="2">
        <v>1953.4166666665999</v>
      </c>
      <c r="C903">
        <f>+D903+($D$2+E903+F903)*SOI!A902*IF(B903&gt;$C$18, IF(B903&lt;$C$19,-1,1),1)</f>
        <v>-2.2791359080518565</v>
      </c>
      <c r="D903">
        <f>+$D$3*((1-$D$5)*SOI!D902+$D$5*SOI!D901) +   $D$4*((1-$D$5)*SOI!E902+$D$5*SOI!E901)</f>
        <v>0</v>
      </c>
      <c r="E903">
        <f t="shared" si="284"/>
        <v>-5.5328589199996951</v>
      </c>
      <c r="F903">
        <f t="shared" si="291"/>
        <v>-2.6009148419466777E-2</v>
      </c>
      <c r="G903">
        <f t="shared" si="292"/>
        <v>-5.5588680684191623</v>
      </c>
      <c r="H903" s="21">
        <f t="shared" si="293"/>
        <v>-3.4824169807988394E-2</v>
      </c>
      <c r="I903" s="37">
        <f t="shared" si="285"/>
        <v>1.9088073552296416</v>
      </c>
      <c r="J903" s="1">
        <f t="shared" si="294"/>
        <v>-0.2245334372912221</v>
      </c>
      <c r="K903" s="1">
        <f t="shared" si="295"/>
        <v>-7.8997868864870875E-3</v>
      </c>
      <c r="L903" s="1">
        <f t="shared" si="286"/>
        <v>-5.0459217593809384E-3</v>
      </c>
      <c r="M903" s="1">
        <f t="shared" si="287"/>
        <v>0.82628201863713102</v>
      </c>
      <c r="N903" s="1">
        <f t="shared" si="288"/>
        <v>1.032689602450834E-2</v>
      </c>
      <c r="O903" s="1">
        <f t="shared" si="289"/>
        <v>-4.2959416700748925</v>
      </c>
      <c r="P903" s="1">
        <f t="shared" si="290"/>
        <v>9.7952516819458484E-3</v>
      </c>
      <c r="Q903" s="1">
        <f t="shared" si="296"/>
        <v>4.2703035735587825E-3</v>
      </c>
      <c r="R903" s="1">
        <f t="shared" si="297"/>
        <v>-2.4342065386124762E-3</v>
      </c>
      <c r="S903" s="1">
        <f t="shared" si="298"/>
        <v>1.6869390498355192E-2</v>
      </c>
      <c r="T903" s="1">
        <f t="shared" si="299"/>
        <v>0.22775950775039377</v>
      </c>
      <c r="U903" s="1">
        <f t="shared" si="300"/>
        <v>-0.20661896324441556</v>
      </c>
      <c r="V903" s="1">
        <f t="shared" si="301"/>
        <v>-2.8452279999439003E-3</v>
      </c>
      <c r="Y903" s="20">
        <f>+$Z$20*SIGN(SOI!A902)*(ABS(SOI!A902))^$Y$2</f>
        <v>0.38418739489625303</v>
      </c>
      <c r="Z903" s="20">
        <f t="shared" si="304"/>
        <v>0.33582673326356094</v>
      </c>
      <c r="AA903" s="19">
        <f>+SIN((AVERAGE(H899:H910)+AVERAGE(H903:H906)/4)*($AA$19+AA902*$AA$18*AVERAGE(G899:G910))*$Y$20+$AA$17) - SIN($AA$17)</f>
        <v>-2.6273240517740326E-2</v>
      </c>
      <c r="AB903" s="19">
        <f>+SIN((AVERAGE(H899:H910)+AVERAGE(H903:H906)*$AB$1)*($AA$19+AB902*$AA$18*AVERAGE(G899:G910))*$Y$20+$AA$17) - SIN($AA$17)+$AB$2</f>
        <v>-6.2408166394079895E-2</v>
      </c>
      <c r="AC903">
        <f t="shared" si="303"/>
        <v>0.52859999999999607</v>
      </c>
      <c r="AD903">
        <f t="shared" si="302"/>
        <v>0.36209997378130127</v>
      </c>
      <c r="AE903">
        <v>1</v>
      </c>
    </row>
    <row r="904" spans="1:31" x14ac:dyDescent="0.25">
      <c r="A904">
        <v>73.500000000000185</v>
      </c>
      <c r="B904" s="2">
        <v>1953.4999999999332</v>
      </c>
      <c r="C904">
        <f>+D904+($D$2+E904+F904)*SOI!A903*IF(B904&gt;$C$18, IF(B904&lt;$C$19,-1,1),1)</f>
        <v>1.6605864033034408</v>
      </c>
      <c r="D904">
        <f>+$D$3*((1-$D$5)*SOI!D903+$D$5*SOI!D902) +   $D$4*((1-$D$5)*SOI!E903+$D$5*SOI!E902)</f>
        <v>0</v>
      </c>
      <c r="E904">
        <f t="shared" si="284"/>
        <v>8.4195051285791926</v>
      </c>
      <c r="F904">
        <f t="shared" si="291"/>
        <v>-0.1165731120619895</v>
      </c>
      <c r="G904">
        <f t="shared" si="292"/>
        <v>8.3029320165172038</v>
      </c>
      <c r="H904" s="21">
        <f t="shared" si="293"/>
        <v>4.487630945163712E-2</v>
      </c>
      <c r="I904" s="37">
        <f t="shared" si="285"/>
        <v>-8.968981084832377</v>
      </c>
      <c r="J904" s="1">
        <f t="shared" si="294"/>
        <v>4.7100542194857411</v>
      </c>
      <c r="K904" s="1">
        <f t="shared" si="295"/>
        <v>0.16689511121304459</v>
      </c>
      <c r="L904" s="1">
        <f t="shared" si="286"/>
        <v>-7.1506436855500802E-2</v>
      </c>
      <c r="M904" s="1">
        <f t="shared" si="287"/>
        <v>3.6888600173767685</v>
      </c>
      <c r="N904" s="1">
        <f t="shared" si="288"/>
        <v>0.10925166767226199</v>
      </c>
      <c r="O904" s="1">
        <f t="shared" si="289"/>
        <v>7.7030048286258248</v>
      </c>
      <c r="P904" s="1">
        <f t="shared" si="290"/>
        <v>8.1439935190086576E-3</v>
      </c>
      <c r="Q904" s="1">
        <f t="shared" si="296"/>
        <v>0.20168838751478965</v>
      </c>
      <c r="R904" s="1">
        <f t="shared" si="297"/>
        <v>0.54020745954802862</v>
      </c>
      <c r="S904" s="1">
        <f t="shared" si="298"/>
        <v>-0.83856874312747565</v>
      </c>
      <c r="T904" s="1">
        <f t="shared" si="299"/>
        <v>-5.7873924757178941</v>
      </c>
      <c r="U904" s="1">
        <f t="shared" si="300"/>
        <v>0.8071848580238532</v>
      </c>
      <c r="V904" s="1">
        <f t="shared" si="301"/>
        <v>-2.5026329864217999E-2</v>
      </c>
      <c r="Y904" s="20">
        <f>+$Z$20*SIGN(SOI!A903)*(ABS(SOI!A903))^$Y$2</f>
        <v>0.26832808247496454</v>
      </c>
      <c r="Z904" s="20">
        <f t="shared" si="304"/>
        <v>0.2575051368152344</v>
      </c>
      <c r="AA904" s="19">
        <f>+SIN((AVERAGE(H900:H911)+AVERAGE(H904:H907)/4)*($AA$19+AA903*$AA$18*AVERAGE(G900:G911))*$Y$20+$AA$17) - SIN($AA$17)</f>
        <v>0.3969525355915457</v>
      </c>
      <c r="AB904" s="19">
        <f>+SIN((AVERAGE(H900:H911)+AVERAGE(H904:H907)*$AB$1)*($AA$19+AB903*$AA$18*AVERAGE(G900:G911))*$Y$20+$AA$17) - SIN($AA$17)+$AB$2</f>
        <v>0.37496448439620539</v>
      </c>
      <c r="AC904">
        <f t="shared" si="303"/>
        <v>0.52919999999999612</v>
      </c>
      <c r="AD904">
        <f t="shared" si="302"/>
        <v>0.13944739877631129</v>
      </c>
      <c r="AE904">
        <v>1</v>
      </c>
    </row>
    <row r="905" spans="1:31" x14ac:dyDescent="0.25">
      <c r="A905">
        <v>73.583333333333513</v>
      </c>
      <c r="B905" s="2">
        <v>1953.5833333332664</v>
      </c>
      <c r="C905">
        <f>+D905+($D$2+E905+F905)*SOI!A904*IF(B905&gt;$C$18, IF(B905&lt;$C$19,-1,1),1)</f>
        <v>0.15190242167078558</v>
      </c>
      <c r="D905">
        <f>+$D$3*((1-$D$5)*SOI!D904+$D$5*SOI!D903) +   $D$4*((1-$D$5)*SOI!E904+$D$5*SOI!E903)</f>
        <v>0</v>
      </c>
      <c r="E905">
        <f t="shared" si="284"/>
        <v>3.7761851562937991</v>
      </c>
      <c r="F905">
        <f t="shared" si="291"/>
        <v>2.1375385475840614E-2</v>
      </c>
      <c r="G905">
        <f t="shared" si="292"/>
        <v>3.7975605417696396</v>
      </c>
      <c r="H905" s="21">
        <f t="shared" si="293"/>
        <v>-7.9931844336591659E-2</v>
      </c>
      <c r="I905" s="37">
        <f t="shared" si="285"/>
        <v>-4.673340496424534</v>
      </c>
      <c r="J905" s="1">
        <f t="shared" si="294"/>
        <v>-0.30012552702083112</v>
      </c>
      <c r="K905" s="1">
        <f t="shared" si="295"/>
        <v>5.0811396826119684E-4</v>
      </c>
      <c r="L905" s="1">
        <f t="shared" si="286"/>
        <v>1.2195615291642514E-2</v>
      </c>
      <c r="M905" s="1">
        <f t="shared" si="287"/>
        <v>-0.45111252768523824</v>
      </c>
      <c r="N905" s="1">
        <f t="shared" si="288"/>
        <v>-1.2888662470091967E-2</v>
      </c>
      <c r="O905" s="1">
        <f t="shared" si="289"/>
        <v>1.2559755030457256</v>
      </c>
      <c r="P905" s="1">
        <f t="shared" si="290"/>
        <v>-8.9161088333941597E-4</v>
      </c>
      <c r="Q905" s="1">
        <f t="shared" si="296"/>
        <v>2.9097346248479579E-3</v>
      </c>
      <c r="R905" s="1">
        <f t="shared" si="297"/>
        <v>4.0608540563773403E-3</v>
      </c>
      <c r="S905" s="1">
        <f t="shared" si="298"/>
        <v>5.1546924951380683E-2</v>
      </c>
      <c r="T905" s="1">
        <f t="shared" si="299"/>
        <v>0.16093944985978928</v>
      </c>
      <c r="U905" s="1">
        <f t="shared" si="300"/>
        <v>-4.604635574742845E-2</v>
      </c>
      <c r="V905" s="1">
        <f t="shared" si="301"/>
        <v>-3.2323239614434341E-4</v>
      </c>
      <c r="Y905" s="20">
        <f>+$Z$20*SIGN(SOI!A904)*(ABS(SOI!A904))^$Y$2</f>
        <v>0.1199999330744856</v>
      </c>
      <c r="Z905" s="20">
        <f t="shared" si="304"/>
        <v>0.29314971592795591</v>
      </c>
      <c r="AA905" s="19">
        <f>+SIN((AVERAGE(H901:H912)+AVERAGE(H905:H908)/4)*($AA$19+AA904*$AA$18*AVERAGE(G901:G912))*$Y$20+$AA$17) - SIN($AA$17)</f>
        <v>0.25295023427503799</v>
      </c>
      <c r="AB905" s="19">
        <f>+SIN((AVERAGE(H901:H912)+AVERAGE(H905:H908)*$AB$1)*($AA$19+AB904*$AA$18*AVERAGE(G901:G912))*$Y$20+$AA$17) - SIN($AA$17)+$AB$2</f>
        <v>0.26694214916278397</v>
      </c>
      <c r="AC905">
        <f t="shared" si="303"/>
        <v>0.52979999999999616</v>
      </c>
      <c r="AD905">
        <f t="shared" si="302"/>
        <v>4.0199481652917923E-2</v>
      </c>
      <c r="AE905">
        <v>1</v>
      </c>
    </row>
    <row r="906" spans="1:31" x14ac:dyDescent="0.25">
      <c r="A906">
        <v>73.666666666666842</v>
      </c>
      <c r="B906" s="2">
        <v>1953.6666666665997</v>
      </c>
      <c r="C906">
        <f>+D906+($D$2+E906+F906)*SOI!A905*IF(B906&gt;$C$18, IF(B906&lt;$C$19,-1,1),1)</f>
        <v>12.208140955755105</v>
      </c>
      <c r="D906">
        <f>+$D$3*((1-$D$5)*SOI!D905+$D$5*SOI!D904) +   $D$4*((1-$D$5)*SOI!E905+$D$5*SOI!E904)</f>
        <v>0</v>
      </c>
      <c r="E906">
        <f t="shared" si="284"/>
        <v>19.28672546678682</v>
      </c>
      <c r="F906">
        <f t="shared" si="291"/>
        <v>-1.0656195626747231</v>
      </c>
      <c r="G906">
        <f t="shared" si="292"/>
        <v>18.221105904112097</v>
      </c>
      <c r="H906" s="21">
        <f t="shared" si="293"/>
        <v>0.75241992911765043</v>
      </c>
      <c r="I906" s="37">
        <f t="shared" si="285"/>
        <v>-13.89886361863975</v>
      </c>
      <c r="J906" s="1">
        <f t="shared" si="294"/>
        <v>0.32977277791431459</v>
      </c>
      <c r="K906" s="1">
        <f t="shared" si="295"/>
        <v>0.21200808445700781</v>
      </c>
      <c r="L906" s="1">
        <f t="shared" si="286"/>
        <v>-9.0385019719958007E-2</v>
      </c>
      <c r="M906" s="1">
        <f t="shared" si="287"/>
        <v>0.16666518394425825</v>
      </c>
      <c r="N906" s="1">
        <f t="shared" si="288"/>
        <v>0.31977695617346152</v>
      </c>
      <c r="O906" s="1">
        <f t="shared" si="289"/>
        <v>0.16923679657215468</v>
      </c>
      <c r="P906" s="1">
        <f t="shared" si="290"/>
        <v>0.37252916665442065</v>
      </c>
      <c r="Q906" s="1">
        <f t="shared" si="296"/>
        <v>2.6671822602784737E-2</v>
      </c>
      <c r="R906" s="1">
        <f t="shared" si="297"/>
        <v>0.11070533804295743</v>
      </c>
      <c r="S906" s="1">
        <f t="shared" si="298"/>
        <v>-3.8035921739678811</v>
      </c>
      <c r="T906" s="1">
        <f t="shared" si="299"/>
        <v>-0.16071961397782875</v>
      </c>
      <c r="U906" s="1">
        <f t="shared" si="300"/>
        <v>57.217918297713283</v>
      </c>
      <c r="V906" s="1">
        <f t="shared" si="301"/>
        <v>-3.3507275418867084</v>
      </c>
      <c r="Y906" s="20">
        <f>+$Z$20*SIGN(SOI!A905)*(ABS(SOI!A905))^$Y$2</f>
        <v>0.49112113223441756</v>
      </c>
      <c r="Z906" s="20">
        <f t="shared" si="304"/>
        <v>0.27003949220857748</v>
      </c>
      <c r="AA906" s="19">
        <f>+SIN((AVERAGE(H902:H913)+AVERAGE(H906:H909)/4)*($AA$19+AA905*$AA$18*AVERAGE(G902:G913))*$Y$20+$AA$17) - SIN($AA$17)</f>
        <v>-1.2792154235925581</v>
      </c>
      <c r="AB906" s="19">
        <f>+SIN((AVERAGE(H902:H913)+AVERAGE(H906:H909)*$AB$1)*($AA$19+AB905*$AA$18*AVERAGE(G902:G913))*$Y$20+$AA$17) - SIN($AA$17)+$AB$2</f>
        <v>0.16317276677284781</v>
      </c>
      <c r="AC906">
        <f t="shared" si="303"/>
        <v>0.53039999999999621</v>
      </c>
      <c r="AD906">
        <f t="shared" si="302"/>
        <v>1.5492549158011357</v>
      </c>
      <c r="AE906">
        <v>1</v>
      </c>
    </row>
    <row r="907" spans="1:31" x14ac:dyDescent="0.25">
      <c r="A907">
        <v>73.750000000000171</v>
      </c>
      <c r="B907" s="2">
        <v>1953.7499999999329</v>
      </c>
      <c r="C907">
        <f>+D907+($D$2+E907+F907)*SOI!A906*IF(B907&gt;$C$18, IF(B907&lt;$C$19,-1,1),1)</f>
        <v>0.7620015263305937</v>
      </c>
      <c r="D907">
        <f>+$D$3*((1-$D$5)*SOI!D906+$D$5*SOI!D905) +   $D$4*((1-$D$5)*SOI!E906+$D$5*SOI!E905)</f>
        <v>0</v>
      </c>
      <c r="E907">
        <f t="shared" si="284"/>
        <v>6.9813909419322044</v>
      </c>
      <c r="F907">
        <f t="shared" si="291"/>
        <v>-5.410433892680766E-2</v>
      </c>
      <c r="G907">
        <f t="shared" si="292"/>
        <v>6.9272866030053972</v>
      </c>
      <c r="H907" s="21">
        <f t="shared" si="293"/>
        <v>6.4026602267691204E-2</v>
      </c>
      <c r="I907" s="37">
        <f t="shared" si="285"/>
        <v>0.99262709282449968</v>
      </c>
      <c r="J907" s="1">
        <f t="shared" si="294"/>
        <v>0.14991333053350295</v>
      </c>
      <c r="K907" s="1">
        <f t="shared" si="295"/>
        <v>1.9209667062804324E-2</v>
      </c>
      <c r="L907" s="1">
        <f t="shared" si="286"/>
        <v>-4.9158347743002906E-3</v>
      </c>
      <c r="M907" s="1">
        <f t="shared" si="287"/>
        <v>-1.0608732647966364</v>
      </c>
      <c r="N907" s="1">
        <f t="shared" si="288"/>
        <v>-2.0213191266895386E-2</v>
      </c>
      <c r="O907" s="1">
        <f t="shared" si="289"/>
        <v>3.595526818183548</v>
      </c>
      <c r="P907" s="1">
        <f t="shared" si="290"/>
        <v>2.921185525538196E-2</v>
      </c>
      <c r="Q907" s="1">
        <f t="shared" si="296"/>
        <v>1.0731465507234328E-2</v>
      </c>
      <c r="R907" s="1">
        <f t="shared" si="297"/>
        <v>-3.1811323171027778E-3</v>
      </c>
      <c r="S907" s="1">
        <f t="shared" si="298"/>
        <v>-1.717071965380838E-2</v>
      </c>
      <c r="T907" s="1">
        <f t="shared" si="299"/>
        <v>-0.18571091818851718</v>
      </c>
      <c r="U907" s="1">
        <f t="shared" si="300"/>
        <v>-0.3204333746705359</v>
      </c>
      <c r="V907" s="1">
        <f t="shared" si="301"/>
        <v>1.6608319685384672E-2</v>
      </c>
      <c r="Y907" s="20">
        <f>+$Z$20*SIGN(SOI!A906)*(ABS(SOI!A906))^$Y$2</f>
        <v>0.19899741131682924</v>
      </c>
      <c r="Z907" s="20">
        <f t="shared" si="304"/>
        <v>0.34139477917714389</v>
      </c>
      <c r="AA907" s="19">
        <f>+SIN((AVERAGE(H903:H914)+AVERAGE(H907:H910)/4)*($AA$19+AA906*$AA$18*AVERAGE(G903:G914))*$Y$20+$AA$17) - SIN($AA$17)</f>
        <v>-0.11066167242421207</v>
      </c>
      <c r="AB907" s="19">
        <f>+SIN((AVERAGE(H903:H914)+AVERAGE(H907:H910)*$AB$1)*($AA$19+AB906*$AA$18*AVERAGE(G903:G914))*$Y$20+$AA$17) - SIN($AA$17)+$AB$2</f>
        <v>0.23133707692769118</v>
      </c>
      <c r="AC907">
        <f t="shared" si="303"/>
        <v>0.53099999999999625</v>
      </c>
      <c r="AD907">
        <f t="shared" si="302"/>
        <v>0.45205645160135599</v>
      </c>
      <c r="AE907">
        <v>1</v>
      </c>
    </row>
    <row r="908" spans="1:31" x14ac:dyDescent="0.25">
      <c r="A908">
        <v>73.833333333333499</v>
      </c>
      <c r="B908" s="2">
        <v>1953.8333333332662</v>
      </c>
      <c r="C908">
        <f>+D908+($D$2+E908+F908)*SOI!A907*IF(B908&gt;$C$18, IF(B908&lt;$C$19,-1,1),1)</f>
        <v>11.014192869064841</v>
      </c>
      <c r="D908">
        <f>+$D$3*((1-$D$5)*SOI!D907+$D$5*SOI!D906) +   $D$4*((1-$D$5)*SOI!E907+$D$5*SOI!E906)</f>
        <v>0</v>
      </c>
      <c r="E908">
        <f t="shared" si="284"/>
        <v>36.513169615182072</v>
      </c>
      <c r="F908">
        <f t="shared" si="291"/>
        <v>-0.98351519884387317</v>
      </c>
      <c r="G908">
        <f t="shared" si="292"/>
        <v>35.529654416338197</v>
      </c>
      <c r="H908" s="21">
        <f t="shared" si="293"/>
        <v>-0.81086017375257446</v>
      </c>
      <c r="I908" s="37">
        <f t="shared" si="285"/>
        <v>34.270338114311166</v>
      </c>
      <c r="J908" s="1">
        <f t="shared" si="294"/>
        <v>152.54898326395053</v>
      </c>
      <c r="K908" s="1">
        <f t="shared" si="295"/>
        <v>217.71090215325657</v>
      </c>
      <c r="L908" s="1">
        <f t="shared" si="286"/>
        <v>-0.53836960296202452</v>
      </c>
      <c r="M908" s="1">
        <f t="shared" si="287"/>
        <v>-31.268014521287892</v>
      </c>
      <c r="N908" s="1">
        <f t="shared" si="288"/>
        <v>-0.80282488449845602</v>
      </c>
      <c r="O908" s="1">
        <f t="shared" si="289"/>
        <v>34.759966171566759</v>
      </c>
      <c r="P908" s="1">
        <f t="shared" si="290"/>
        <v>0.31269390296024291</v>
      </c>
      <c r="Q908" s="1">
        <f t="shared" si="296"/>
        <v>12.562664862011758</v>
      </c>
      <c r="R908" s="1">
        <f t="shared" si="297"/>
        <v>-128.56913983142221</v>
      </c>
      <c r="S908" s="1">
        <f t="shared" si="298"/>
        <v>-23.545434115052288</v>
      </c>
      <c r="T908" s="1">
        <f t="shared" si="299"/>
        <v>-196.62444220931843</v>
      </c>
      <c r="U908" s="1">
        <f t="shared" si="300"/>
        <v>-118.42142462429227</v>
      </c>
      <c r="V908" s="1">
        <f t="shared" si="301"/>
        <v>7.0610926331479016</v>
      </c>
      <c r="Y908" s="20">
        <f>+$Z$20*SIGN(SOI!A907)*(ABS(SOI!A907))^$Y$2</f>
        <v>0.33406579398018493</v>
      </c>
      <c r="Z908" s="20">
        <f t="shared" si="304"/>
        <v>0.25514737656207881</v>
      </c>
      <c r="AA908" s="19">
        <f>+SIN((AVERAGE(H904:H915)+AVERAGE(H908:H911)/4)*($AA$19+AA907*$AA$18*AVERAGE(G904:G915))*$Y$20+$AA$17) - SIN($AA$17)</f>
        <v>-1.0297343675887034</v>
      </c>
      <c r="AB908" s="19">
        <f>+SIN((AVERAGE(H904:H915)+AVERAGE(H908:H911)*$AB$1)*($AA$19+AB907*$AA$18*AVERAGE(G904:G915))*$Y$20+$AA$17) - SIN($AA$17)+$AB$2</f>
        <v>0.20736844515066893</v>
      </c>
      <c r="AC908">
        <f t="shared" si="303"/>
        <v>0.5315999999999963</v>
      </c>
      <c r="AD908">
        <f t="shared" si="302"/>
        <v>1.2848817441507823</v>
      </c>
      <c r="AE908">
        <v>1</v>
      </c>
    </row>
    <row r="909" spans="1:31" x14ac:dyDescent="0.25">
      <c r="A909">
        <v>73.916666666666828</v>
      </c>
      <c r="B909" s="2">
        <v>1953.9166666665994</v>
      </c>
      <c r="C909">
        <f>+D909+($D$2+E909+F909)*SOI!A908*IF(B909&gt;$C$18, IF(B909&lt;$C$19,-1,1),1)</f>
        <v>-69.40428983335174</v>
      </c>
      <c r="D909">
        <f>+$D$3*((1-$D$5)*SOI!D908+$D$5*SOI!D907) +   $D$4*((1-$D$5)*SOI!E908+$D$5*SOI!E907)</f>
        <v>0</v>
      </c>
      <c r="E909">
        <f t="shared" si="284"/>
        <v>-462.47332540623961</v>
      </c>
      <c r="F909">
        <f t="shared" si="291"/>
        <v>-0.22194014943867446</v>
      </c>
      <c r="G909">
        <f t="shared" si="292"/>
        <v>-462.6952655556783</v>
      </c>
      <c r="H909" s="21">
        <f t="shared" si="293"/>
        <v>-27.855541978048102</v>
      </c>
      <c r="I909" s="37">
        <f t="shared" si="285"/>
        <v>-581.59281826789822</v>
      </c>
      <c r="J909" s="1">
        <f t="shared" si="294"/>
        <v>-797.85445336736996</v>
      </c>
      <c r="K909" s="1">
        <f t="shared" si="295"/>
        <v>-9.3198529712265206</v>
      </c>
      <c r="L909" s="1">
        <f t="shared" si="286"/>
        <v>-0.22045240940595145</v>
      </c>
      <c r="M909" s="1">
        <f t="shared" si="287"/>
        <v>-9.6363821663539717</v>
      </c>
      <c r="N909" s="1">
        <f t="shared" si="288"/>
        <v>0.28725127739945572</v>
      </c>
      <c r="O909" s="1">
        <f t="shared" si="289"/>
        <v>-276.64518248147942</v>
      </c>
      <c r="P909" s="1">
        <f t="shared" si="290"/>
        <v>4.1074303852394588E-3</v>
      </c>
      <c r="Q909" s="1">
        <f t="shared" si="296"/>
        <v>-1.385277012521114</v>
      </c>
      <c r="R909" s="1">
        <f t="shared" si="297"/>
        <v>-240.59812446901927</v>
      </c>
      <c r="S909" s="1">
        <f t="shared" si="298"/>
        <v>-142.97117653099068</v>
      </c>
      <c r="T909" s="1">
        <f t="shared" si="299"/>
        <v>640.78979829912737</v>
      </c>
      <c r="U909" s="1">
        <f t="shared" si="300"/>
        <v>26.398650450210479</v>
      </c>
      <c r="V909" s="1">
        <f t="shared" si="301"/>
        <v>-3.3186683262533712E-2</v>
      </c>
      <c r="Y909" s="20">
        <f>+$Z$20*SIGN(SOI!A908)*(ABS(SOI!A908))^$Y$2</f>
        <v>0.23237892438922236</v>
      </c>
      <c r="Z909" s="20">
        <f t="shared" si="304"/>
        <v>0.31371484571416114</v>
      </c>
      <c r="AA909" s="19">
        <f>+SIN((AVERAGE(H905:H916)+AVERAGE(H909:H912)/4)*($AA$19+AA908*$AA$18*AVERAGE(G905:G916))*$Y$20+$AA$17) - SIN($AA$17)</f>
        <v>-0.16765038846479474</v>
      </c>
      <c r="AB909" s="19">
        <f>+SIN((AVERAGE(H905:H916)+AVERAGE(H909:H912)*$AB$1)*($AA$19+AB908*$AA$18*AVERAGE(G905:G916))*$Y$20+$AA$17) - SIN($AA$17)+$AB$2</f>
        <v>0.20749863881176533</v>
      </c>
      <c r="AC909">
        <f t="shared" si="303"/>
        <v>0.53219999999999634</v>
      </c>
      <c r="AD909">
        <f t="shared" si="302"/>
        <v>0.48136523417895588</v>
      </c>
      <c r="AE909">
        <v>1</v>
      </c>
    </row>
    <row r="910" spans="1:31" x14ac:dyDescent="0.25">
      <c r="A910">
        <v>74.000000000000156</v>
      </c>
      <c r="B910" s="2">
        <v>1953.9999999999327</v>
      </c>
      <c r="C910">
        <f>+D910+($D$2+E910+F910)*SOI!A909*IF(B910&gt;$C$18, IF(B910&lt;$C$19,-1,1),1)</f>
        <v>0.36918630711137573</v>
      </c>
      <c r="D910">
        <f>+$D$3*((1-$D$5)*SOI!D909+$D$5*SOI!D908) +   $D$4*((1-$D$5)*SOI!E909+$D$5*SOI!E908)</f>
        <v>0</v>
      </c>
      <c r="E910">
        <f t="shared" si="284"/>
        <v>-3.5032228215846999</v>
      </c>
      <c r="F910">
        <f t="shared" si="291"/>
        <v>4.4498543782805351</v>
      </c>
      <c r="G910">
        <f t="shared" si="292"/>
        <v>0.94663155669583521</v>
      </c>
      <c r="H910" s="21">
        <f t="shared" si="293"/>
        <v>4.3028407796434101</v>
      </c>
      <c r="I910" s="37">
        <f t="shared" si="285"/>
        <v>-1.0713154887413914</v>
      </c>
      <c r="J910" s="1">
        <f t="shared" si="294"/>
        <v>11.127153490680692</v>
      </c>
      <c r="K910" s="1">
        <f t="shared" si="295"/>
        <v>0.50089993581772752</v>
      </c>
      <c r="L910" s="1">
        <f t="shared" si="286"/>
        <v>0.76036241064951959</v>
      </c>
      <c r="M910" s="1">
        <f t="shared" si="287"/>
        <v>72.958529452687259</v>
      </c>
      <c r="N910" s="1">
        <f t="shared" si="288"/>
        <v>2.2654620405594117</v>
      </c>
      <c r="O910" s="1">
        <f t="shared" si="289"/>
        <v>4.2670620074672039E-2</v>
      </c>
      <c r="P910" s="1">
        <f t="shared" si="290"/>
        <v>-0.41495451583091775</v>
      </c>
      <c r="Q910" s="1">
        <f t="shared" si="296"/>
        <v>82.716758145664144</v>
      </c>
      <c r="R910" s="1">
        <f t="shared" si="297"/>
        <v>26.463511061619926</v>
      </c>
      <c r="S910" s="1">
        <f t="shared" si="298"/>
        <v>-2.0770246983983442</v>
      </c>
      <c r="T910" s="1">
        <f t="shared" si="299"/>
        <v>0.34090017190371763</v>
      </c>
      <c r="U910" s="1">
        <f t="shared" si="300"/>
        <v>-4.912588169079525</v>
      </c>
      <c r="V910" s="1">
        <f t="shared" si="301"/>
        <v>26.441674524563552</v>
      </c>
      <c r="Y910" s="20">
        <f>+$Z$20*SIGN(SOI!A909)*(ABS(SOI!A909))^$Y$2</f>
        <v>0.37469981877307607</v>
      </c>
      <c r="Z910" s="20">
        <f t="shared" si="304"/>
        <v>0.2940110701703893</v>
      </c>
      <c r="AA910" s="19">
        <f>+SIN((AVERAGE(H906:H917)+AVERAGE(H910:H913)/4)*($AA$19+AA909*$AA$18*AVERAGE(G906:G917))*$Y$20+$AA$17) - SIN($AA$17)</f>
        <v>0.67153871046158509</v>
      </c>
      <c r="AB910" s="19">
        <f>+SIN((AVERAGE(H906:H917)+AVERAGE(H910:H913)*$AB$1)*($AA$19+AB909*$AA$18*AVERAGE(G906:G917))*$Y$20+$AA$17) - SIN($AA$17)+$AB$2</f>
        <v>0.37291124877716969</v>
      </c>
      <c r="AC910">
        <f t="shared" si="303"/>
        <v>0.53279999999999639</v>
      </c>
      <c r="AD910">
        <f t="shared" si="302"/>
        <v>0.37752764029119579</v>
      </c>
      <c r="AE910">
        <v>1</v>
      </c>
    </row>
    <row r="911" spans="1:31" x14ac:dyDescent="0.25">
      <c r="A911">
        <v>74.083333333333485</v>
      </c>
      <c r="B911" s="2">
        <v>1954.083333333266</v>
      </c>
      <c r="C911">
        <f>+D911+($D$2+E911+F911)*SOI!A910*IF(B911&gt;$C$18, IF(B911&lt;$C$19,-1,1),1)</f>
        <v>5.9273846095106446</v>
      </c>
      <c r="D911">
        <f>+$D$3*((1-$D$5)*SOI!D910+$D$5*SOI!D909) +   $D$4*((1-$D$5)*SOI!E910+$D$5*SOI!E909)</f>
        <v>0</v>
      </c>
      <c r="E911">
        <f t="shared" si="284"/>
        <v>27.992604636938822</v>
      </c>
      <c r="F911">
        <f t="shared" si="291"/>
        <v>0.23303636073091749</v>
      </c>
      <c r="G911">
        <f t="shared" si="292"/>
        <v>28.225640997669739</v>
      </c>
      <c r="H911" s="21">
        <f t="shared" si="293"/>
        <v>0.2137374900039086</v>
      </c>
      <c r="I911" s="37">
        <f t="shared" si="285"/>
        <v>1.755580207956932</v>
      </c>
      <c r="J911" s="1">
        <f t="shared" si="294"/>
        <v>0.27571400944378444</v>
      </c>
      <c r="K911" s="1">
        <f t="shared" si="295"/>
        <v>0.19974231267868597</v>
      </c>
      <c r="L911" s="1">
        <f t="shared" si="286"/>
        <v>7.7100523557190595E-3</v>
      </c>
      <c r="M911" s="1">
        <f t="shared" si="287"/>
        <v>-1.1031829334474514</v>
      </c>
      <c r="N911" s="1">
        <f t="shared" si="288"/>
        <v>-1.7535746061433013E-2</v>
      </c>
      <c r="O911" s="1">
        <f t="shared" si="289"/>
        <v>7.2894866397874232</v>
      </c>
      <c r="P911" s="1">
        <f t="shared" si="290"/>
        <v>-9.5524531090603132E-2</v>
      </c>
      <c r="Q911" s="1">
        <f t="shared" si="296"/>
        <v>9.6812720881665759E-3</v>
      </c>
      <c r="R911" s="1">
        <f t="shared" si="297"/>
        <v>-5.0756267433080555E-3</v>
      </c>
      <c r="S911" s="1">
        <f t="shared" si="298"/>
        <v>-2.6345861909195006E-2</v>
      </c>
      <c r="T911" s="1">
        <f t="shared" si="299"/>
        <v>0.5905163121921011</v>
      </c>
      <c r="U911" s="1">
        <f t="shared" si="300"/>
        <v>1.8532246554169274</v>
      </c>
      <c r="V911" s="1">
        <f t="shared" si="301"/>
        <v>-4.7116262472317504E-2</v>
      </c>
      <c r="Y911" s="20">
        <f>+$Z$20*SIGN(SOI!A910)*(ABS(SOI!A910))^$Y$2</f>
        <v>0.27495446734886958</v>
      </c>
      <c r="Z911" s="20">
        <f t="shared" si="304"/>
        <v>0.2365514127491897</v>
      </c>
      <c r="AA911" s="19">
        <f>+SIN((AVERAGE(H907:H918)+AVERAGE(H911:H914)/4)*($AA$19+AA910*$AA$18*AVERAGE(G907:G918))*$Y$20+$AA$17) - SIN($AA$17)</f>
        <v>0.24605650682280816</v>
      </c>
      <c r="AB911" s="19">
        <f>+SIN((AVERAGE(H907:H918)+AVERAGE(H911:H914)*$AB$1)*($AA$19+AB910*$AA$18*AVERAGE(G907:G918))*$Y$20+$AA$17) - SIN($AA$17)+$AB$2</f>
        <v>0.233507011837983</v>
      </c>
      <c r="AC911">
        <f t="shared" si="303"/>
        <v>0.53339999999999643</v>
      </c>
      <c r="AD911">
        <f t="shared" si="302"/>
        <v>9.5050940736184641E-3</v>
      </c>
      <c r="AE911">
        <v>1</v>
      </c>
    </row>
    <row r="912" spans="1:31" x14ac:dyDescent="0.25">
      <c r="A912">
        <v>74.166666666666814</v>
      </c>
      <c r="B912" s="2">
        <v>1954.1666666665992</v>
      </c>
      <c r="C912">
        <f>+D912+($D$2+E912+F912)*SOI!A911*IF(B912&gt;$C$18, IF(B912&lt;$C$19,-1,1),1)</f>
        <v>3.6456342115957184E-2</v>
      </c>
      <c r="D912">
        <f>+$D$3*((1-$D$5)*SOI!D911+$D$5*SOI!D910) +   $D$4*((1-$D$5)*SOI!E911+$D$5*SOI!E910)</f>
        <v>0</v>
      </c>
      <c r="E912">
        <f t="shared" si="284"/>
        <v>4.8302712591552748</v>
      </c>
      <c r="F912">
        <f t="shared" si="291"/>
        <v>-1.1846370475595565</v>
      </c>
      <c r="G912">
        <f t="shared" si="292"/>
        <v>3.6456342115957181</v>
      </c>
      <c r="H912" s="21">
        <f t="shared" si="293"/>
        <v>1.8406298312358365</v>
      </c>
      <c r="I912" s="37">
        <f t="shared" si="285"/>
        <v>-3.395301201633385</v>
      </c>
      <c r="J912" s="1">
        <f t="shared" si="294"/>
        <v>13.569230595249396</v>
      </c>
      <c r="K912" s="1">
        <f t="shared" si="295"/>
        <v>38.47370457617005</v>
      </c>
      <c r="L912" s="1">
        <f t="shared" si="286"/>
        <v>-0.54135142797210112</v>
      </c>
      <c r="M912" s="1">
        <f t="shared" si="287"/>
        <v>28.072836258890629</v>
      </c>
      <c r="N912" s="1">
        <f t="shared" si="288"/>
        <v>0.76351536853920676</v>
      </c>
      <c r="O912" s="1">
        <f t="shared" si="289"/>
        <v>3.1330737947253389</v>
      </c>
      <c r="P912" s="1">
        <f t="shared" si="290"/>
        <v>0.60969580530001888</v>
      </c>
      <c r="Q912" s="1">
        <f t="shared" si="296"/>
        <v>10.72666504669489</v>
      </c>
      <c r="R912" s="1">
        <f t="shared" si="297"/>
        <v>10.876260516581125</v>
      </c>
      <c r="S912" s="1">
        <f t="shared" si="298"/>
        <v>-2.2185211724453127</v>
      </c>
      <c r="T912" s="1">
        <f t="shared" si="299"/>
        <v>-17.820814034874829</v>
      </c>
      <c r="U912" s="1">
        <f t="shared" si="300"/>
        <v>22.876205706559468</v>
      </c>
      <c r="V912" s="1">
        <f t="shared" si="301"/>
        <v>-13.093708269992673</v>
      </c>
      <c r="Y912" s="20">
        <f>+$Z$20*SIGN(SOI!A911)*(ABS(SOI!A911))^$Y$2</f>
        <v>5.9999952125623465E-2</v>
      </c>
      <c r="Z912" s="20">
        <f t="shared" si="304"/>
        <v>-1.4855894959304727E-3</v>
      </c>
      <c r="AA912" s="19">
        <f>+SIN((AVERAGE(H908:H919)+AVERAGE(H912:H915)/4)*($AA$19+AA911*$AA$18*AVERAGE(G908:G919))*$Y$20+$AA$17) - SIN($AA$17)</f>
        <v>0.39151877741174929</v>
      </c>
      <c r="AB912" s="19">
        <f>+SIN((AVERAGE(H908:H919)+AVERAGE(H912:H915)*$AB$1)*($AA$19+AB911*$AA$18*AVERAGE(G908:G919))*$Y$20+$AA$17) - SIN($AA$17)+$AB$2</f>
        <v>0.28022812817410209</v>
      </c>
      <c r="AC912">
        <f t="shared" si="303"/>
        <v>0.53399999999999648</v>
      </c>
      <c r="AD912">
        <f t="shared" si="302"/>
        <v>0.39300436690767976</v>
      </c>
      <c r="AE912">
        <v>1</v>
      </c>
    </row>
    <row r="913" spans="1:31" x14ac:dyDescent="0.25">
      <c r="A913">
        <v>74.250000000000142</v>
      </c>
      <c r="B913" s="2">
        <v>1954.2499999999325</v>
      </c>
      <c r="C913">
        <f>+D913+($D$2+E913+F913)*SOI!A912*IF(B913&gt;$C$18, IF(B913&lt;$C$19,-1,1),1)</f>
        <v>-5.2183402141972577</v>
      </c>
      <c r="D913">
        <f>+$D$3*((1-$D$5)*SOI!D912+$D$5*SOI!D911) +   $D$4*((1-$D$5)*SOI!E912+$D$5*SOI!E911)</f>
        <v>0</v>
      </c>
      <c r="E913">
        <f t="shared" si="284"/>
        <v>16.259671278793569</v>
      </c>
      <c r="F913">
        <f t="shared" si="291"/>
        <v>4.7641890572863499E-2</v>
      </c>
      <c r="G913">
        <f t="shared" si="292"/>
        <v>16.307313169366431</v>
      </c>
      <c r="H913" s="21">
        <f t="shared" si="293"/>
        <v>-0.19871767723268552</v>
      </c>
      <c r="I913" s="37">
        <f t="shared" si="285"/>
        <v>-20.307704527830225</v>
      </c>
      <c r="J913" s="1">
        <f t="shared" si="294"/>
        <v>-4.8472708736077355</v>
      </c>
      <c r="K913" s="1">
        <f t="shared" si="295"/>
        <v>0.1917360818083878</v>
      </c>
      <c r="L913" s="1">
        <f t="shared" si="286"/>
        <v>3.4865554230963408E-2</v>
      </c>
      <c r="M913" s="1">
        <f t="shared" si="287"/>
        <v>-1.6766631923077435</v>
      </c>
      <c r="N913" s="1">
        <f t="shared" si="288"/>
        <v>-2.464908490861065E-2</v>
      </c>
      <c r="O913" s="1">
        <f t="shared" si="289"/>
        <v>13.596545197206586</v>
      </c>
      <c r="P913" s="1">
        <f t="shared" si="290"/>
        <v>-1.0871208276380698E-2</v>
      </c>
      <c r="Q913" s="1">
        <f t="shared" si="296"/>
        <v>2.0682702013304747E-2</v>
      </c>
      <c r="R913" s="1">
        <f t="shared" si="297"/>
        <v>0.12543094254485965</v>
      </c>
      <c r="S913" s="1">
        <f t="shared" si="298"/>
        <v>0.42837993843656885</v>
      </c>
      <c r="T913" s="1">
        <f t="shared" si="299"/>
        <v>4.9808420674724898</v>
      </c>
      <c r="U913" s="1">
        <f t="shared" si="300"/>
        <v>-2.4396702541152528</v>
      </c>
      <c r="V913" s="1">
        <f t="shared" si="301"/>
        <v>-7.5372043014910557E-3</v>
      </c>
      <c r="Y913" s="20">
        <f>+$Z$20*SIGN(SOI!A912)*(ABS(SOI!A912))^$Y$2</f>
        <v>-0.33941118796228448</v>
      </c>
      <c r="Z913" s="20">
        <f t="shared" si="304"/>
        <v>-0.23873926038143681</v>
      </c>
      <c r="AA913" s="19">
        <f>+SIN((AVERAGE(H909:H920)+AVERAGE(H913:H916)/4)*($AA$19+AA912*$AA$18*AVERAGE(G909:G920))*$Y$20+$AA$17) - SIN($AA$17)</f>
        <v>0.19882472150747615</v>
      </c>
      <c r="AB913" s="19">
        <f>+SIN((AVERAGE(H909:H920)+AVERAGE(H913:H916)*$AB$1)*($AA$19+AB912*$AA$18*AVERAGE(G909:G920))*$Y$20+$AA$17) - SIN($AA$17)+$AB$2</f>
        <v>0.25672680617449101</v>
      </c>
      <c r="AC913">
        <f t="shared" si="303"/>
        <v>0.53459999999999652</v>
      </c>
      <c r="AD913">
        <f t="shared" si="302"/>
        <v>0.43756398188891299</v>
      </c>
      <c r="AE913">
        <v>1</v>
      </c>
    </row>
    <row r="914" spans="1:31" x14ac:dyDescent="0.25">
      <c r="A914">
        <v>74.333333333333471</v>
      </c>
      <c r="B914" s="2">
        <v>1954.3333333332657</v>
      </c>
      <c r="C914">
        <f>+D914+($D$2+E914+F914)*SOI!A913*IF(B914&gt;$C$18, IF(B914&lt;$C$19,-1,1),1)</f>
        <v>1.6899784755275342</v>
      </c>
      <c r="D914">
        <f>+$D$3*((1-$D$5)*SOI!D913+$D$5*SOI!D912) +   $D$4*((1-$D$5)*SOI!E913+$D$5*SOI!E912)</f>
        <v>0</v>
      </c>
      <c r="E914">
        <f t="shared" si="284"/>
        <v>-2.0891291759143691</v>
      </c>
      <c r="F914">
        <f t="shared" si="291"/>
        <v>-1.0995094571564497</v>
      </c>
      <c r="G914">
        <f t="shared" si="292"/>
        <v>-3.188638633070819</v>
      </c>
      <c r="H914" s="21">
        <f t="shared" si="293"/>
        <v>0.54644754608661017</v>
      </c>
      <c r="I914" s="37">
        <f t="shared" si="285"/>
        <v>2.7361487881636157</v>
      </c>
      <c r="J914" s="1">
        <f t="shared" si="294"/>
        <v>-12.178033447561653</v>
      </c>
      <c r="K914" s="1">
        <f t="shared" si="295"/>
        <v>-2.6164948716486704E-2</v>
      </c>
      <c r="L914" s="1">
        <f t="shared" si="286"/>
        <v>-0.30185062770963828</v>
      </c>
      <c r="M914" s="1">
        <f t="shared" si="287"/>
        <v>31.264164653944157</v>
      </c>
      <c r="N914" s="1">
        <f t="shared" si="288"/>
        <v>0.75152453169283007</v>
      </c>
      <c r="O914" s="1">
        <f t="shared" si="289"/>
        <v>-0.62371261960075663</v>
      </c>
      <c r="P914" s="1">
        <f t="shared" si="290"/>
        <v>3.7354453355141837E-3</v>
      </c>
      <c r="Q914" s="1">
        <f t="shared" si="296"/>
        <v>11.758465102306705</v>
      </c>
      <c r="R914" s="1">
        <f t="shared" si="297"/>
        <v>-9.6078656069101704</v>
      </c>
      <c r="S914" s="1">
        <f t="shared" si="298"/>
        <v>1.7597475087399164</v>
      </c>
      <c r="T914" s="1">
        <f t="shared" si="299"/>
        <v>1.9781273241677513</v>
      </c>
      <c r="U914" s="1">
        <f t="shared" si="300"/>
        <v>-0.11294696728593696</v>
      </c>
      <c r="V914" s="1">
        <f t="shared" si="301"/>
        <v>-7.8961832235346266E-2</v>
      </c>
      <c r="Y914" s="20">
        <f>+$Z$20*SIGN(SOI!A913)*(ABS(SOI!A913))^$Y$2</f>
        <v>-0.43680654530764945</v>
      </c>
      <c r="Z914" s="20">
        <f t="shared" si="304"/>
        <v>-0.43762467570712404</v>
      </c>
      <c r="AA914" s="19">
        <f>+SIN((AVERAGE(H910:H921)+AVERAGE(H914:H917)/4)*($AA$19+AA913*$AA$18*AVERAGE(G910:G921))*$Y$20+$AA$17) - SIN($AA$17)</f>
        <v>-1.2797665005885535</v>
      </c>
      <c r="AB914" s="19">
        <f>+SIN((AVERAGE(H910:H921)+AVERAGE(H914:H917)*$AB$1)*($AA$19+AB913*$AA$18*AVERAGE(G910:G921))*$Y$20+$AA$17) - SIN($AA$17)+$AB$2</f>
        <v>-1.2733183040603924</v>
      </c>
      <c r="AC914">
        <f t="shared" si="303"/>
        <v>0.53519999999999657</v>
      </c>
      <c r="AD914">
        <f t="shared" si="302"/>
        <v>0.84214182488142941</v>
      </c>
      <c r="AE914">
        <v>1</v>
      </c>
    </row>
    <row r="915" spans="1:31" x14ac:dyDescent="0.25">
      <c r="A915">
        <v>74.416666666666799</v>
      </c>
      <c r="B915" s="2">
        <v>1954.416666666599</v>
      </c>
      <c r="C915">
        <f>+D915+($D$2+E915+F915)*SOI!A914*IF(B915&gt;$C$18, IF(B915&lt;$C$19,-1,1),1)</f>
        <v>-4.390010405026703</v>
      </c>
      <c r="D915">
        <f>+$D$3*((1-$D$5)*SOI!D914+$D$5*SOI!D913) +   $D$4*((1-$D$5)*SOI!E914+$D$5*SOI!E913)</f>
        <v>0</v>
      </c>
      <c r="E915">
        <f t="shared" si="284"/>
        <v>5.5135221547114304</v>
      </c>
      <c r="F915">
        <f t="shared" si="291"/>
        <v>-2.6009148428052131E-2</v>
      </c>
      <c r="G915">
        <f t="shared" si="292"/>
        <v>5.4875130062833781</v>
      </c>
      <c r="H915" s="21">
        <f t="shared" si="293"/>
        <v>-1.332546207386464E-2</v>
      </c>
      <c r="I915" s="37">
        <f t="shared" si="285"/>
        <v>-1.4629221087904332</v>
      </c>
      <c r="J915" s="1">
        <f t="shared" si="294"/>
        <v>6.2615001900528017E-2</v>
      </c>
      <c r="K915" s="1">
        <f t="shared" si="295"/>
        <v>2.8939990041671996E-6</v>
      </c>
      <c r="L915" s="1">
        <f t="shared" si="286"/>
        <v>-5.0795406845987269E-5</v>
      </c>
      <c r="M915" s="1">
        <f t="shared" si="287"/>
        <v>0.30065371293076959</v>
      </c>
      <c r="N915" s="1">
        <f t="shared" si="288"/>
        <v>5.0277066367759625E-3</v>
      </c>
      <c r="O915" s="1">
        <f t="shared" si="289"/>
        <v>0.36172693617798735</v>
      </c>
      <c r="P915" s="1">
        <f t="shared" si="290"/>
        <v>4.2334281791929296E-3</v>
      </c>
      <c r="Q915" s="1">
        <f t="shared" si="296"/>
        <v>7.564794663648351E-4</v>
      </c>
      <c r="R915" s="1">
        <f t="shared" si="297"/>
        <v>3.304874122210048E-4</v>
      </c>
      <c r="S915" s="1">
        <f t="shared" si="298"/>
        <v>-6.294462052777664E-3</v>
      </c>
      <c r="T915" s="1">
        <f t="shared" si="299"/>
        <v>-1.9305582967916719E-4</v>
      </c>
      <c r="U915" s="1">
        <f t="shared" si="300"/>
        <v>6.8439350367842613E-2</v>
      </c>
      <c r="V915" s="1">
        <f t="shared" si="301"/>
        <v>-5.9867868418239396E-4</v>
      </c>
      <c r="Y915" s="20">
        <f>+$Z$20*SIGN(SOI!A914)*(ABS(SOI!A914))^$Y$2</f>
        <v>-0.53665629385143809</v>
      </c>
      <c r="Z915" s="20">
        <f t="shared" si="304"/>
        <v>-0.52647771251331232</v>
      </c>
      <c r="AA915" s="19">
        <f>+SIN((AVERAGE(H911:H922)+AVERAGE(H915:H918)/4)*($AA$19+AA914*$AA$18*AVERAGE(G911:G922))*$Y$20+$AA$17) - SIN($AA$17)</f>
        <v>0.11395412089977924</v>
      </c>
      <c r="AB915" s="19">
        <f>+SIN((AVERAGE(H911:H922)+AVERAGE(H915:H918)*$AB$1)*($AA$19+AB914*$AA$18*AVERAGE(G911:G922))*$Y$20+$AA$17) - SIN($AA$17)+$AB$2</f>
        <v>0.11054080651844328</v>
      </c>
      <c r="AC915">
        <f t="shared" si="303"/>
        <v>0.53579999999999661</v>
      </c>
      <c r="AD915">
        <f t="shared" si="302"/>
        <v>0.64043183341309162</v>
      </c>
      <c r="AE915">
        <v>1</v>
      </c>
    </row>
    <row r="916" spans="1:31" x14ac:dyDescent="0.25">
      <c r="A916">
        <v>74.500000000000128</v>
      </c>
      <c r="B916" s="2">
        <v>1954.4999999999322</v>
      </c>
      <c r="C916">
        <f>+D916+($D$2+E916+F916)*SOI!A915*IF(B916&gt;$C$18, IF(B916&lt;$C$19,-1,1),1)</f>
        <v>12.837115869205892</v>
      </c>
      <c r="D916">
        <f>+$D$3*((1-$D$5)*SOI!D915+$D$5*SOI!D914) +   $D$4*((1-$D$5)*SOI!E915+$D$5*SOI!E914)</f>
        <v>0</v>
      </c>
      <c r="E916">
        <f t="shared" si="284"/>
        <v>-12.468834602846357</v>
      </c>
      <c r="F916">
        <f t="shared" si="291"/>
        <v>-0.1165731120613791</v>
      </c>
      <c r="G916">
        <f t="shared" si="292"/>
        <v>-12.585407714907737</v>
      </c>
      <c r="H916" s="21">
        <f t="shared" si="293"/>
        <v>-0.21224399283436612</v>
      </c>
      <c r="I916" s="37">
        <f t="shared" si="285"/>
        <v>-7.9878026897501302</v>
      </c>
      <c r="J916" s="1">
        <f t="shared" si="294"/>
        <v>-1.2600215900755829</v>
      </c>
      <c r="K916" s="1">
        <f t="shared" si="295"/>
        <v>-0.72200483980471541</v>
      </c>
      <c r="L916" s="1">
        <f t="shared" si="286"/>
        <v>-4.1966579378130683E-2</v>
      </c>
      <c r="M916" s="1">
        <f t="shared" si="287"/>
        <v>-1.1080517266926795</v>
      </c>
      <c r="N916" s="1">
        <f t="shared" si="288"/>
        <v>-4.5982274031754374E-2</v>
      </c>
      <c r="O916" s="1">
        <f t="shared" si="289"/>
        <v>-8.5192985084803077</v>
      </c>
      <c r="P916" s="1">
        <f t="shared" si="290"/>
        <v>5.4278996879037346E-2</v>
      </c>
      <c r="Q916" s="1">
        <f t="shared" si="296"/>
        <v>2.5498293969695811E-2</v>
      </c>
      <c r="R916" s="1">
        <f t="shared" si="297"/>
        <v>6.0824006992430221E-2</v>
      </c>
      <c r="S916" s="1">
        <f t="shared" si="298"/>
        <v>0.31432958653973703</v>
      </c>
      <c r="T916" s="1">
        <f t="shared" si="299"/>
        <v>3.7565142036552519</v>
      </c>
      <c r="U916" s="1">
        <f t="shared" si="300"/>
        <v>4.7912807601936107</v>
      </c>
      <c r="V916" s="1">
        <f t="shared" si="301"/>
        <v>7.0202718265229266E-2</v>
      </c>
      <c r="Y916" s="20">
        <f>+$Z$20*SIGN(SOI!A915)*(ABS(SOI!A915))^$Y$2</f>
        <v>-0.60597029838084926</v>
      </c>
      <c r="Z916" s="20">
        <f t="shared" si="304"/>
        <v>-0.58872163042388848</v>
      </c>
      <c r="AA916" s="19">
        <f>+SIN((AVERAGE(H912:H923)+AVERAGE(H916:H919)/4)*($AA$19+AA915*$AA$18*AVERAGE(G912:G923))*$Y$20+$AA$17) - SIN($AA$17)</f>
        <v>-0.93944741118964892</v>
      </c>
      <c r="AB916" s="19">
        <f>+SIN((AVERAGE(H912:H923)+AVERAGE(H916:H919)*$AB$1)*($AA$19+AB915*$AA$18*AVERAGE(G912:G923))*$Y$20+$AA$17) - SIN($AA$17)+$AB$2</f>
        <v>-0.93247392651652317</v>
      </c>
      <c r="AC916">
        <f t="shared" si="303"/>
        <v>0.53639999999999666</v>
      </c>
      <c r="AD916">
        <f t="shared" si="302"/>
        <v>0.35072578076576044</v>
      </c>
      <c r="AE916">
        <v>1</v>
      </c>
    </row>
    <row r="917" spans="1:31" x14ac:dyDescent="0.25">
      <c r="A917">
        <v>74.583333333333456</v>
      </c>
      <c r="B917" s="2">
        <v>1954.5833333332655</v>
      </c>
      <c r="C917">
        <f>+D917+($D$2+E917+F917)*SOI!A916*IF(B917&gt;$C$18, IF(B917&lt;$C$19,-1,1),1)</f>
        <v>3.9168142403964077</v>
      </c>
      <c r="D917">
        <f>+$D$3*((1-$D$5)*SOI!D916+$D$5*SOI!D915) +   $D$4*((1-$D$5)*SOI!E916+$D$5*SOI!E915)</f>
        <v>0</v>
      </c>
      <c r="E917">
        <f t="shared" si="284"/>
        <v>-3.64805523769828</v>
      </c>
      <c r="F917">
        <f t="shared" si="291"/>
        <v>2.137538547938439E-2</v>
      </c>
      <c r="G917">
        <f t="shared" si="292"/>
        <v>-3.6266798522188957</v>
      </c>
      <c r="H917" s="21">
        <f t="shared" si="293"/>
        <v>-0.16109790546023983</v>
      </c>
      <c r="I917" s="37">
        <f t="shared" si="285"/>
        <v>-4.3776403846031995</v>
      </c>
      <c r="J917" s="1">
        <f t="shared" si="294"/>
        <v>0.34484269457815325</v>
      </c>
      <c r="K917" s="1">
        <f t="shared" si="295"/>
        <v>-1.8811302900129442E-2</v>
      </c>
      <c r="L917" s="1">
        <f t="shared" si="286"/>
        <v>1.3777644205314667E-2</v>
      </c>
      <c r="M917" s="1">
        <f t="shared" si="287"/>
        <v>0.55333778158209157</v>
      </c>
      <c r="N917" s="1">
        <f t="shared" si="288"/>
        <v>2.1575342580504437E-2</v>
      </c>
      <c r="O917" s="1">
        <f t="shared" si="289"/>
        <v>-3.5069210463768119</v>
      </c>
      <c r="P917" s="1">
        <f t="shared" si="290"/>
        <v>-1.0464465121085845E-2</v>
      </c>
      <c r="Q917" s="1">
        <f t="shared" si="296"/>
        <v>5.9745977167760724E-3</v>
      </c>
      <c r="R917" s="1">
        <f t="shared" si="297"/>
        <v>7.8106167012078004E-3</v>
      </c>
      <c r="S917" s="1">
        <f t="shared" si="298"/>
        <v>-8.0828639683930573E-2</v>
      </c>
      <c r="T917" s="1">
        <f t="shared" si="299"/>
        <v>-0.50766658780814067</v>
      </c>
      <c r="U917" s="1">
        <f t="shared" si="300"/>
        <v>-0.50623200172876981</v>
      </c>
      <c r="V917" s="1">
        <f t="shared" si="301"/>
        <v>6.3504778460285608E-3</v>
      </c>
      <c r="Y917" s="20">
        <f>+$Z$20*SIGN(SOI!A916)*(ABS(SOI!A916))^$Y$2</f>
        <v>-0.62353829903937807</v>
      </c>
      <c r="Z917" s="20">
        <f t="shared" si="304"/>
        <v>-0.61281403148146163</v>
      </c>
      <c r="AA917" s="19">
        <f>+SIN((AVERAGE(H913:H924)+AVERAGE(H917:H920)/4)*($AA$19+AA916*$AA$18*AVERAGE(G913:G924))*$Y$20+$AA$17) - SIN($AA$17)</f>
        <v>-0.39662152062180545</v>
      </c>
      <c r="AB917" s="19">
        <f>+SIN((AVERAGE(H913:H924)+AVERAGE(H917:H920)*$AB$1)*($AA$19+AB916*$AA$18*AVERAGE(G913:G924))*$Y$20+$AA$17) - SIN($AA$17)+$AB$2</f>
        <v>-0.38028236066647714</v>
      </c>
      <c r="AC917">
        <f t="shared" si="303"/>
        <v>0.5369999999999967</v>
      </c>
      <c r="AD917">
        <f t="shared" si="302"/>
        <v>0.21619251085965618</v>
      </c>
      <c r="AE917">
        <v>1</v>
      </c>
    </row>
    <row r="918" spans="1:31" x14ac:dyDescent="0.25">
      <c r="A918">
        <v>74.666666666666785</v>
      </c>
      <c r="B918" s="2">
        <v>1954.6666666665988</v>
      </c>
      <c r="C918">
        <f>+D918+($D$2+E918+F918)*SOI!A917*IF(B918&gt;$C$18, IF(B918&lt;$C$19,-1,1),1)</f>
        <v>25.324899676348</v>
      </c>
      <c r="D918">
        <f>+$D$3*((1-$D$5)*SOI!D917+$D$5*SOI!D916) +   $D$4*((1-$D$5)*SOI!E917+$D$5*SOI!E916)</f>
        <v>0</v>
      </c>
      <c r="E918">
        <f t="shared" ref="E918:E981" si="305">$E$3*COS(2*PI()*(A918+$E$2)/$H$3)+$E$4*COS(2*PI()*(A918+$E$2)/$H$4)+$E$5*COS(2*PI()*(A918+$E$2)/$H$5)+$E$6*COS(2*PI()/$H$6*(A918+$E$2))+$E$7*COS(2*PI()/$H$7*(A918+$E$2))+$E$8*COS(2*PI()/$H$8*(A918+$E$2))+$E$9*COS(2*PI()/$H$9*(A918+$E$2))+$E$10*COS(2*PI()/$H$10*(A918+$E$2))+$E$11*COS(2*PI()/$H$11*(A918+$E$2))+$E$12*COS(2*PI()/$H$12*(A918+$E$2))+$E$13*COS(2*PI()/$H$13*(A918+$E$2))+$E$14*COS(2*PI()/$H$14*(A918+$E$2))+$E$15*COS(2*PI()/$H$15*(A918+$E$2))+$E$16*COS(2*PI()/$H$16*(A918+$E$2))+$E$17*COS(2*PI()/$H$17*(A918+$E$2))</f>
        <v>-23.521661676507868</v>
      </c>
      <c r="F918">
        <f t="shared" si="291"/>
        <v>-1.065619562664947</v>
      </c>
      <c r="G918">
        <f t="shared" si="292"/>
        <v>-24.587281239172814</v>
      </c>
      <c r="H918" s="21">
        <f t="shared" si="293"/>
        <v>0.36832541958045661</v>
      </c>
      <c r="I918" s="37">
        <f t="shared" ref="I918:I981" si="306">+(I$3*$E918+I$5*$F918)*COS(2*PI()*$A918*$A$9+I$4)</f>
        <v>-27.271508011419098</v>
      </c>
      <c r="J918" s="1">
        <f t="shared" si="294"/>
        <v>-137.72181282780707</v>
      </c>
      <c r="K918" s="1">
        <f t="shared" si="295"/>
        <v>-29.158215224595729</v>
      </c>
      <c r="L918" s="1">
        <f t="shared" ref="L918:L981" si="307">+(L$3*$E918+L$5*$F918)*COS(2*PI()*$A918*$A$9+L$4)^2</f>
        <v>-0.41258966221730931</v>
      </c>
      <c r="M918" s="1">
        <f t="shared" ref="M918:M981" si="308">+(M$3*$E918+M$5*$F918)*COS(2*PI()*$A918*$A$7+M$4)</f>
        <v>-35.473411268657294</v>
      </c>
      <c r="N918" s="1">
        <f t="shared" ref="N918:N981" si="309">+(N$3*$E918+N$5*$F918)*COS(2*PI()*$A918*$A$8+N$4)</f>
        <v>-0.83983506121842566</v>
      </c>
      <c r="O918" s="1">
        <f t="shared" ref="O918:O981" si="310">+(O$3*$E918+O$5*$F918)*COS(2*PI()*$A918*$A$8+O$4)^2</f>
        <v>-10.797307816946748</v>
      </c>
      <c r="P918" s="1">
        <f t="shared" ref="P918:P981" si="311">+(P$3*$E918+P$5*$F918)*COS(2*PI()*$A918*$A$7+P$4)^2</f>
        <v>0.17592445911180965</v>
      </c>
      <c r="Q918" s="1">
        <f t="shared" si="296"/>
        <v>14.909311864633068</v>
      </c>
      <c r="R918" s="1">
        <f t="shared" si="297"/>
        <v>121.42366228978683</v>
      </c>
      <c r="S918" s="1">
        <f t="shared" si="298"/>
        <v>19.600657607434972</v>
      </c>
      <c r="T918" s="1">
        <f t="shared" si="299"/>
        <v>46.807069568133286</v>
      </c>
      <c r="U918" s="1">
        <f t="shared" si="300"/>
        <v>53.018551306899781</v>
      </c>
      <c r="V918" s="1">
        <f t="shared" si="301"/>
        <v>4.1557737558847263</v>
      </c>
      <c r="Y918" s="20">
        <f>+$Z$20*SIGN(SOI!A917)*(ABS(SOI!A917))^$Y$2</f>
        <v>-0.60893349702415744</v>
      </c>
      <c r="Z918" s="20">
        <f t="shared" si="304"/>
        <v>-0.60161176918698522</v>
      </c>
      <c r="AA918" s="19">
        <f>+SIN((AVERAGE(H914:H925)+AVERAGE(H918:H921)/4)*($AA$19+AA917*$AA$18*AVERAGE(G914:G925))*$Y$20+$AA$17) - SIN($AA$17)</f>
        <v>0.15399657256072102</v>
      </c>
      <c r="AB918" s="19">
        <f>+SIN((AVERAGE(H914:H925)+AVERAGE(H918:H921)*$AB$1)*($AA$19+AB917*$AA$18*AVERAGE(G914:G925))*$Y$20+$AA$17) - SIN($AA$17)+$AB$2</f>
        <v>-0.71959718117983096</v>
      </c>
      <c r="AC918">
        <f t="shared" si="303"/>
        <v>0.53759999999999675</v>
      </c>
      <c r="AD918">
        <f t="shared" si="302"/>
        <v>0.75560834174770619</v>
      </c>
      <c r="AE918">
        <v>1</v>
      </c>
    </row>
    <row r="919" spans="1:31" x14ac:dyDescent="0.25">
      <c r="A919">
        <v>74.750000000000114</v>
      </c>
      <c r="B919" s="2">
        <v>1954.749999999932</v>
      </c>
      <c r="C919">
        <f>+D919+($D$2+E919+F919)*SOI!A918*IF(B919&gt;$C$18, IF(B919&lt;$C$19,-1,1),1)</f>
        <v>6.0222133782408536</v>
      </c>
      <c r="D919">
        <f>+$D$3*((1-$D$5)*SOI!D918+$D$5*SOI!D917) +   $D$4*((1-$D$5)*SOI!E918+$D$5*SOI!E917)</f>
        <v>0</v>
      </c>
      <c r="E919">
        <f t="shared" si="305"/>
        <v>-6.5637125602294475</v>
      </c>
      <c r="F919">
        <f t="shared" ref="F919:F982" si="312">$F$3*COS(2*PI()*(B919+$F$2)/$G$3)+$F$4*COS(2*PI()*(B919+$F$2)/$G$4)+$F$5*COS(2*PI()*(B919+$F$2)/$G$5)+$F$6*COS(2*PI()/$G$6*(B919+$F$2))+$F$7*COS(2*PI()/$G$7*(B919+$F$2))+$F$8*COS(2*PI()/$G$8*(B919+$F$2))+$F$9*COS(2*PI()/$G$9*(B919+$F$2))+$F$10*COS(2*PI()/$G$10*(B919+$F$2))+$F$11*COS(2*PI()/$G$11*(B919+$F$2))+$F$12*COS(2*PI()/$G$12*(B919+$F$2))+$F$13*COS(2*PI()/$G$13*(B919+$F$2))+$F$14*COS(2*PI()/$G$14*(B919+$F$2))+$F$15*COS(2*PI()/$G$15*(B919+$F$2))</f>
        <v>-5.4104338936325824E-2</v>
      </c>
      <c r="G919">
        <f t="shared" ref="G919:G982" si="313">+E919+F919</f>
        <v>-6.6178168991657733</v>
      </c>
      <c r="H919" s="21">
        <f t="shared" ref="H919:H982" si="314">+$H$19*SUM(I919:V919)</f>
        <v>-0.10066397799151236</v>
      </c>
      <c r="I919" s="37">
        <f t="shared" si="306"/>
        <v>-3.048292236596478</v>
      </c>
      <c r="J919" s="1">
        <f t="shared" ref="J919:J982" si="315">+(J$3)*I919*M919</f>
        <v>-0.61736859608900119</v>
      </c>
      <c r="K919" s="1">
        <f t="shared" ref="K919:K982" si="316">+(K$3)*L919*P919*O919</f>
        <v>-2.4334123933773043E-9</v>
      </c>
      <c r="L919" s="1">
        <f t="shared" si="307"/>
        <v>-4.4151375719075355E-4</v>
      </c>
      <c r="M919" s="1">
        <f t="shared" si="308"/>
        <v>-1.4226475197873545</v>
      </c>
      <c r="N919" s="1">
        <f t="shared" si="309"/>
        <v>-1.7746641768371398E-2</v>
      </c>
      <c r="O919" s="1">
        <f t="shared" si="310"/>
        <v>-1.2640889878390391E-3</v>
      </c>
      <c r="P919" s="1">
        <f t="shared" si="311"/>
        <v>1.1719064357527263E-4</v>
      </c>
      <c r="Q919" s="1">
        <f t="shared" ref="Q919:Q982" si="317">+(Q$3)*M919*N919</f>
        <v>1.2634967742676124E-2</v>
      </c>
      <c r="R919" s="1">
        <f t="shared" ref="R919:R982" si="318">+(R$3)*I919*N919*M919</f>
        <v>1.1501839750692175E-2</v>
      </c>
      <c r="S919" s="1">
        <f t="shared" ref="S919:S982" si="319">+(S$3)*I919*N919</f>
        <v>4.6295658964507422E-2</v>
      </c>
      <c r="T919" s="1">
        <f t="shared" ref="T919:T982" si="320">+(T$3)*L919*O919</f>
        <v>5.8640749941061926E-6</v>
      </c>
      <c r="U919" s="1">
        <f t="shared" ref="U919:U982" si="321">+(U$3)*P919*I919</f>
        <v>3.9476806980118769E-3</v>
      </c>
      <c r="V919" s="1">
        <f t="shared" ref="V919:V982" si="322">+(V$3)*P919*N919</f>
        <v>5.849796957223386E-5</v>
      </c>
      <c r="Y919" s="20">
        <f>+$Z$20*SIGN(SOI!A918)*(ABS(SOI!A918))^$Y$2</f>
        <v>-0.57236351149742037</v>
      </c>
      <c r="Z919" s="20">
        <f t="shared" si="304"/>
        <v>-0.61009875191993512</v>
      </c>
      <c r="AA919" s="19">
        <f>+SIN((AVERAGE(H915:H926)+AVERAGE(H919:H922)/4)*($AA$19+AA918*$AA$18*AVERAGE(G915:G926))*$Y$20+$AA$17) - SIN($AA$17)</f>
        <v>0.51045657371963205</v>
      </c>
      <c r="AB919" s="19">
        <f>+SIN((AVERAGE(H915:H926)+AVERAGE(H919:H922)*$AB$1)*($AA$19+AB918*$AA$18*AVERAGE(G915:G926))*$Y$20+$AA$17) - SIN($AA$17)+$AB$2</f>
        <v>-0.45689992814698743</v>
      </c>
      <c r="AC919">
        <f t="shared" si="303"/>
        <v>0.53819999999999679</v>
      </c>
      <c r="AD919">
        <f t="shared" si="302"/>
        <v>1.1205553256395673</v>
      </c>
      <c r="AE919">
        <v>1</v>
      </c>
    </row>
    <row r="920" spans="1:31" x14ac:dyDescent="0.25">
      <c r="A920">
        <v>74.833333333333442</v>
      </c>
      <c r="B920" s="2">
        <v>1954.8333333332653</v>
      </c>
      <c r="C920">
        <f>+D920+($D$2+E920+F920)*SOI!A919*IF(B920&gt;$C$18, IF(B920&lt;$C$19,-1,1),1)</f>
        <v>49.60746483387944</v>
      </c>
      <c r="D920">
        <f>+$D$3*((1-$D$5)*SOI!D919+$D$5*SOI!D918) +   $D$4*((1-$D$5)*SOI!E919+$D$5*SOI!E918)</f>
        <v>0</v>
      </c>
      <c r="E920">
        <f t="shared" si="305"/>
        <v>-41.416027394248395</v>
      </c>
      <c r="F920">
        <f t="shared" si="312"/>
        <v>-0.98351519881095761</v>
      </c>
      <c r="G920">
        <f t="shared" si="313"/>
        <v>-42.399542593059351</v>
      </c>
      <c r="H920" s="21">
        <f t="shared" si="314"/>
        <v>-0.3713868346883073</v>
      </c>
      <c r="I920" s="37">
        <f t="shared" si="306"/>
        <v>18.977631030661357</v>
      </c>
      <c r="J920" s="1">
        <f t="shared" si="315"/>
        <v>20.095928430413036</v>
      </c>
      <c r="K920" s="1">
        <f t="shared" si="316"/>
        <v>-35.055073427877957</v>
      </c>
      <c r="L920" s="1">
        <f t="shared" si="307"/>
        <v>-0.23870592820032921</v>
      </c>
      <c r="M920" s="1">
        <f t="shared" si="308"/>
        <v>-7.438330199300462</v>
      </c>
      <c r="N920" s="1">
        <f t="shared" si="309"/>
        <v>0.21482925436031697</v>
      </c>
      <c r="O920" s="1">
        <f t="shared" si="310"/>
        <v>-17.430330127701499</v>
      </c>
      <c r="P920" s="1">
        <f t="shared" si="311"/>
        <v>0.22645461501593603</v>
      </c>
      <c r="Q920" s="1">
        <f t="shared" si="317"/>
        <v>-0.79970446017748886</v>
      </c>
      <c r="R920" s="1">
        <f t="shared" si="318"/>
        <v>4.532189829489524</v>
      </c>
      <c r="S920" s="1">
        <f t="shared" si="319"/>
        <v>3.4890155667332912</v>
      </c>
      <c r="T920" s="1">
        <f t="shared" si="320"/>
        <v>43.716606731820562</v>
      </c>
      <c r="U920" s="1">
        <f t="shared" si="321"/>
        <v>-47.491474470423469</v>
      </c>
      <c r="V920" s="1">
        <f t="shared" si="322"/>
        <v>-1.3683785792281877</v>
      </c>
      <c r="Y920" s="20">
        <f>+$Z$20*SIGN(SOI!A919)*(ABS(SOI!A919))^$Y$2</f>
        <v>-0.64899924723822766</v>
      </c>
      <c r="Z920" s="20">
        <f t="shared" si="304"/>
        <v>-0.58488480066462689</v>
      </c>
      <c r="AA920" s="19">
        <f>+SIN((AVERAGE(H916:H927)+AVERAGE(H920:H923)/4)*($AA$19+AA919*$AA$18*AVERAGE(G916:G927))*$Y$20+$AA$17) - SIN($AA$17)</f>
        <v>0.27675206927741131</v>
      </c>
      <c r="AB920" s="19">
        <f>+SIN((AVERAGE(H916:H927)+AVERAGE(H920:H923)*$AB$1)*($AA$19+AB919*$AA$18*AVERAGE(G916:G927))*$Y$20+$AA$17) - SIN($AA$17)+$AB$2</f>
        <v>-0.63755697997401839</v>
      </c>
      <c r="AC920">
        <f t="shared" si="303"/>
        <v>0.53879999999999684</v>
      </c>
      <c r="AD920">
        <f t="shared" ref="AD920:AD983" si="323">+ABS(Z920-AA920)</f>
        <v>0.86163686994203825</v>
      </c>
      <c r="AE920">
        <v>1</v>
      </c>
    </row>
    <row r="921" spans="1:31" x14ac:dyDescent="0.25">
      <c r="A921">
        <v>74.916666666666771</v>
      </c>
      <c r="B921" s="2">
        <v>1954.9166666665985</v>
      </c>
      <c r="C921">
        <f>+D921+($D$2+E921+F921)*SOI!A920*IF(B921&gt;$C$18, IF(B921&lt;$C$19,-1,1),1)</f>
        <v>-384.07235743070942</v>
      </c>
      <c r="D921">
        <f>+$D$3*((1-$D$5)*SOI!D920+$D$5*SOI!D919) +   $D$4*((1-$D$5)*SOI!E920+$D$5*SOI!E919)</f>
        <v>0</v>
      </c>
      <c r="E921">
        <f t="shared" si="305"/>
        <v>486.38948120101685</v>
      </c>
      <c r="F921">
        <f t="shared" si="312"/>
        <v>-0.22194014948598717</v>
      </c>
      <c r="G921">
        <f t="shared" si="313"/>
        <v>486.16754105153086</v>
      </c>
      <c r="H921" s="21">
        <f t="shared" si="314"/>
        <v>12.765703277927114</v>
      </c>
      <c r="I921" s="37">
        <f t="shared" si="306"/>
        <v>-548.6032792650667</v>
      </c>
      <c r="J921" s="1">
        <f t="shared" si="315"/>
        <v>133.59338684862038</v>
      </c>
      <c r="K921" s="1">
        <f t="shared" si="316"/>
        <v>136.97654650719227</v>
      </c>
      <c r="L921" s="1">
        <f t="shared" si="307"/>
        <v>-5.2932816162729893E-2</v>
      </c>
      <c r="M921" s="1">
        <f t="shared" si="308"/>
        <v>1.7105506476275549</v>
      </c>
      <c r="N921" s="1">
        <f t="shared" si="309"/>
        <v>0.59137070662798064</v>
      </c>
      <c r="O921" s="1">
        <f t="shared" si="310"/>
        <v>466.73451764673587</v>
      </c>
      <c r="P921" s="1">
        <f t="shared" si="311"/>
        <v>0.14902200548864239</v>
      </c>
      <c r="Q921" s="1">
        <f t="shared" si="317"/>
        <v>0.50623992069820556</v>
      </c>
      <c r="R921" s="1">
        <f t="shared" si="318"/>
        <v>82.937580873393088</v>
      </c>
      <c r="S921" s="1">
        <f t="shared" si="319"/>
        <v>-277.64233914648685</v>
      </c>
      <c r="T921" s="1">
        <f t="shared" si="320"/>
        <v>-259.58078903258695</v>
      </c>
      <c r="U921" s="1">
        <f t="shared" si="321"/>
        <v>903.44409125190168</v>
      </c>
      <c r="V921" s="1">
        <f t="shared" si="322"/>
        <v>-2.4788022516266581</v>
      </c>
      <c r="Y921" s="20">
        <f>+$Z$20*SIGN(SOI!A920)*(ABS(SOI!A920))^$Y$2</f>
        <v>-0.53329164325823253</v>
      </c>
      <c r="Z921" s="20">
        <f t="shared" si="304"/>
        <v>-0.55657771989397375</v>
      </c>
      <c r="AA921" s="19">
        <f>+SIN((AVERAGE(H917:H928)+AVERAGE(H921:H924)/4)*($AA$19+AA920*$AA$18*AVERAGE(G917:G928))*$Y$20+$AA$17) - SIN($AA$17)</f>
        <v>0.49794748882656742</v>
      </c>
      <c r="AB921" s="19">
        <f>+SIN((AVERAGE(H917:H928)+AVERAGE(H921:H924)*$AB$1)*($AA$19+AB920*$AA$18*AVERAGE(G917:G928))*$Y$20+$AA$17) - SIN($AA$17)+$AB$2</f>
        <v>-0.48264535799718311</v>
      </c>
      <c r="AC921">
        <f t="shared" ref="AC921:AC984" si="324">+AC920+$AC$22</f>
        <v>0.53939999999999688</v>
      </c>
      <c r="AD921">
        <f t="shared" si="323"/>
        <v>1.0545252087205412</v>
      </c>
      <c r="AE921">
        <v>1</v>
      </c>
    </row>
    <row r="922" spans="1:31" x14ac:dyDescent="0.25">
      <c r="A922">
        <v>75.000000000000099</v>
      </c>
      <c r="B922" s="2">
        <v>1954.9999999999318</v>
      </c>
      <c r="C922">
        <f>+D922+($D$2+E922+F922)*SOI!A921*IF(B922&gt;$C$18, IF(B922&lt;$C$19,-1,1),1)</f>
        <v>-3.2812577501182378</v>
      </c>
      <c r="D922">
        <f>+$D$3*((1-$D$5)*SOI!D921+$D$5*SOI!D920) +   $D$4*((1-$D$5)*SOI!E921+$D$5*SOI!E920)</f>
        <v>0</v>
      </c>
      <c r="E922">
        <f t="shared" si="305"/>
        <v>0.52174827342076924</v>
      </c>
      <c r="F922">
        <f t="shared" si="312"/>
        <v>4.44985437827353</v>
      </c>
      <c r="G922">
        <f t="shared" si="313"/>
        <v>4.9716026516942993</v>
      </c>
      <c r="H922" s="21">
        <f t="shared" si="314"/>
        <v>14.334027770621228</v>
      </c>
      <c r="I922" s="37">
        <f t="shared" si="306"/>
        <v>-3.4160815609307638</v>
      </c>
      <c r="J922" s="1">
        <f t="shared" si="315"/>
        <v>-63.492591765615273</v>
      </c>
      <c r="K922" s="1">
        <f t="shared" si="316"/>
        <v>580.25124049423232</v>
      </c>
      <c r="L922" s="1">
        <f t="shared" si="307"/>
        <v>2.1816206030739478</v>
      </c>
      <c r="M922" s="1">
        <f t="shared" si="308"/>
        <v>-130.5582141565796</v>
      </c>
      <c r="N922" s="1">
        <f t="shared" si="309"/>
        <v>-3.8841166336174484</v>
      </c>
      <c r="O922" s="1">
        <f t="shared" si="310"/>
        <v>3.7909292429798933</v>
      </c>
      <c r="P922" s="1">
        <f t="shared" si="311"/>
        <v>-1.8857767838214725</v>
      </c>
      <c r="Q922" s="1">
        <f t="shared" si="317"/>
        <v>253.77983295249797</v>
      </c>
      <c r="R922" s="1">
        <f t="shared" si="318"/>
        <v>258.89395694590297</v>
      </c>
      <c r="S922" s="1">
        <f t="shared" si="319"/>
        <v>11.355022029239871</v>
      </c>
      <c r="T922" s="1">
        <f t="shared" si="320"/>
        <v>86.896549602515279</v>
      </c>
      <c r="U922" s="1">
        <f t="shared" si="321"/>
        <v>-71.188688950561499</v>
      </c>
      <c r="V922" s="1">
        <f t="shared" si="322"/>
        <v>-206.02229348825486</v>
      </c>
      <c r="Y922" s="20">
        <f>+$Z$20*SIGN(SOI!A921)*(ABS(SOI!A921))^$Y$2</f>
        <v>-0.48744226918546091</v>
      </c>
      <c r="Z922" s="20">
        <f t="shared" si="304"/>
        <v>-0.51800851856730867</v>
      </c>
      <c r="AA922" s="19">
        <f>+SIN((AVERAGE(H918:H929)+AVERAGE(H922:H925)/4)*($AA$19+AA921*$AA$18*AVERAGE(G918:G929))*$Y$20+$AA$17) - SIN($AA$17)</f>
        <v>-0.48067654013728911</v>
      </c>
      <c r="AB922" s="19">
        <f>+SIN((AVERAGE(H918:H929)+AVERAGE(H922:H925)*$AB$1)*($AA$19+AB921*$AA$18*AVERAGE(G918:G929))*$Y$20+$AA$17) - SIN($AA$17)+$AB$2</f>
        <v>-0.66613155912354682</v>
      </c>
      <c r="AC922">
        <f t="shared" si="324"/>
        <v>0.53999999999999693</v>
      </c>
      <c r="AD922">
        <f t="shared" si="323"/>
        <v>3.7331978430019563E-2</v>
      </c>
      <c r="AE922">
        <v>1</v>
      </c>
    </row>
    <row r="923" spans="1:31" x14ac:dyDescent="0.25">
      <c r="A923">
        <v>75.083333333333428</v>
      </c>
      <c r="B923" s="2">
        <v>1955.083333333265</v>
      </c>
      <c r="C923">
        <f>+D923+($D$2+E923+F923)*SOI!A922*IF(B923&gt;$C$18, IF(B923&lt;$C$19,-1,1),1)</f>
        <v>22.303661632668167</v>
      </c>
      <c r="D923">
        <f>+$D$3*((1-$D$5)*SOI!D922+$D$5*SOI!D921) +   $D$4*((1-$D$5)*SOI!E922+$D$5*SOI!E921)</f>
        <v>0</v>
      </c>
      <c r="E923">
        <f t="shared" si="305"/>
        <v>-28.465519440127281</v>
      </c>
      <c r="F923">
        <f t="shared" si="312"/>
        <v>0.23303636080048973</v>
      </c>
      <c r="G923">
        <f t="shared" si="313"/>
        <v>-28.232483079326791</v>
      </c>
      <c r="H923" s="21">
        <f t="shared" si="314"/>
        <v>0.54357510954756638</v>
      </c>
      <c r="I923" s="37">
        <f t="shared" si="306"/>
        <v>18.326813546638476</v>
      </c>
      <c r="J923" s="1">
        <f t="shared" si="315"/>
        <v>19.369631571548357</v>
      </c>
      <c r="K923" s="1">
        <f t="shared" si="316"/>
        <v>-2.1825006886794077E-2</v>
      </c>
      <c r="L923" s="1">
        <f t="shared" si="307"/>
        <v>1.096115070754787E-2</v>
      </c>
      <c r="M923" s="1">
        <f t="shared" si="308"/>
        <v>-7.4240993574849741</v>
      </c>
      <c r="N923" s="1">
        <f t="shared" si="309"/>
        <v>-0.15652961331496112</v>
      </c>
      <c r="O923" s="1">
        <f t="shared" si="310"/>
        <v>-2.265516131630565</v>
      </c>
      <c r="P923" s="1">
        <f t="shared" si="311"/>
        <v>-2.3622735840322741E-2</v>
      </c>
      <c r="Q923" s="1">
        <f t="shared" si="317"/>
        <v>0.58156857508732684</v>
      </c>
      <c r="R923" s="1">
        <f t="shared" si="318"/>
        <v>-3.1829108006276159</v>
      </c>
      <c r="S923" s="1">
        <f t="shared" si="319"/>
        <v>-2.4549969741590592</v>
      </c>
      <c r="T923" s="1">
        <f t="shared" si="320"/>
        <v>-0.26091613423753252</v>
      </c>
      <c r="U923" s="1">
        <f t="shared" si="321"/>
        <v>4.7842033832839945</v>
      </c>
      <c r="V923" s="1">
        <f t="shared" si="322"/>
        <v>-0.1040059957055582</v>
      </c>
      <c r="Y923" s="20">
        <f>+$Z$20*SIGN(SOI!A922)*(ABS(SOI!A922))^$Y$2</f>
        <v>-0.53329164325823253</v>
      </c>
      <c r="Z923" s="20">
        <f t="shared" si="304"/>
        <v>-0.51913006876504386</v>
      </c>
      <c r="AA923" s="19">
        <f>+SIN((AVERAGE(H919:H930)+AVERAGE(H923:H926)/4)*($AA$19+AA922*$AA$18*AVERAGE(G919:G930))*$Y$20+$AA$17) - SIN($AA$17)</f>
        <v>-0.44398394335672153</v>
      </c>
      <c r="AB923" s="19">
        <f>+SIN((AVERAGE(H919:H930)+AVERAGE(H923:H926)*$AB$1)*($AA$19+AB922*$AA$18*AVERAGE(G919:G930))*$Y$20+$AA$17) - SIN($AA$17)+$AB$2</f>
        <v>-0.33729353987523747</v>
      </c>
      <c r="AC923">
        <f t="shared" si="324"/>
        <v>0.54059999999999697</v>
      </c>
      <c r="AD923">
        <f t="shared" si="323"/>
        <v>7.5146125408322328E-2</v>
      </c>
      <c r="AE923">
        <v>1</v>
      </c>
    </row>
    <row r="924" spans="1:31" x14ac:dyDescent="0.25">
      <c r="A924">
        <v>75.166666666666757</v>
      </c>
      <c r="B924" s="2">
        <v>1955.1666666665983</v>
      </c>
      <c r="C924">
        <f>+D924+($D$2+E924+F924)*SOI!A923*IF(B924&gt;$C$18, IF(B924&lt;$C$19,-1,1),1)</f>
        <v>7.7886231006467188</v>
      </c>
      <c r="D924">
        <f>+$D$3*((1-$D$5)*SOI!D923+$D$5*SOI!D922) +   $D$4*((1-$D$5)*SOI!E923+$D$5*SOI!E922)</f>
        <v>0</v>
      </c>
      <c r="E924">
        <f t="shared" si="305"/>
        <v>-8.5511418282294969</v>
      </c>
      <c r="F924">
        <f t="shared" si="312"/>
        <v>-1.1846370475789012</v>
      </c>
      <c r="G924">
        <f t="shared" si="313"/>
        <v>-9.7357788758083981</v>
      </c>
      <c r="H924" s="21">
        <f t="shared" si="314"/>
        <v>0.69682511006165049</v>
      </c>
      <c r="I924" s="37">
        <f t="shared" si="306"/>
        <v>-2.3436911123175324</v>
      </c>
      <c r="J924" s="1">
        <f t="shared" si="315"/>
        <v>8.8569127825941827</v>
      </c>
      <c r="K924" s="1">
        <f t="shared" si="316"/>
        <v>-0.27893814926507371</v>
      </c>
      <c r="L924" s="1">
        <f t="shared" si="307"/>
        <v>-0.16728823914888216</v>
      </c>
      <c r="M924" s="1">
        <f t="shared" si="308"/>
        <v>26.545528225356662</v>
      </c>
      <c r="N924" s="1">
        <f t="shared" si="309"/>
        <v>1.1814001430402937E-2</v>
      </c>
      <c r="O924" s="1">
        <f t="shared" si="310"/>
        <v>-1.6562544707268303</v>
      </c>
      <c r="P924" s="1">
        <f t="shared" si="311"/>
        <v>2.7059175142054311E-2</v>
      </c>
      <c r="Q924" s="1">
        <f t="shared" si="317"/>
        <v>0.15694556017735398</v>
      </c>
      <c r="R924" s="1">
        <f t="shared" si="318"/>
        <v>0.10984643900936231</v>
      </c>
      <c r="S924" s="1">
        <f t="shared" si="319"/>
        <v>-2.3695445568108157E-2</v>
      </c>
      <c r="T924" s="1">
        <f t="shared" si="320"/>
        <v>2.9111869840468456</v>
      </c>
      <c r="U924" s="1">
        <f t="shared" si="321"/>
        <v>0.70082148204896466</v>
      </c>
      <c r="V924" s="1">
        <f t="shared" si="322"/>
        <v>-8.9917296968802015E-3</v>
      </c>
      <c r="Y924" s="20">
        <f>+$Z$20*SIGN(SOI!A923)*(ABS(SOI!A923))^$Y$2</f>
        <v>-0.53665629385143809</v>
      </c>
      <c r="Z924" s="20">
        <f t="shared" ref="Z924:Z987" si="325">+AVERAGE(Y923:Y925)</f>
        <v>-0.55158519753362734</v>
      </c>
      <c r="AA924" s="19">
        <f>+SIN((AVERAGE(H920:H931)+AVERAGE(H924:H927)/4)*($AA$19+AA923*$AA$18*AVERAGE(G920:G931))*$Y$20+$AA$17) - SIN($AA$17)</f>
        <v>-0.50262687810895423</v>
      </c>
      <c r="AB924" s="19">
        <f>+SIN((AVERAGE(H920:H931)+AVERAGE(H924:H927)*$AB$1)*($AA$19+AB923*$AA$18*AVERAGE(G920:G931))*$Y$20+$AA$17) - SIN($AA$17)+$AB$2</f>
        <v>-0.57316948663618028</v>
      </c>
      <c r="AC924">
        <f t="shared" si="324"/>
        <v>0.54119999999999702</v>
      </c>
      <c r="AD924">
        <f t="shared" si="323"/>
        <v>4.8958319424673102E-2</v>
      </c>
      <c r="AE924">
        <v>1</v>
      </c>
    </row>
    <row r="925" spans="1:31" x14ac:dyDescent="0.25">
      <c r="A925">
        <v>75.250000000000085</v>
      </c>
      <c r="B925" s="2">
        <v>1955.2499999999316</v>
      </c>
      <c r="C925">
        <f>+D925+($D$2+E925+F925)*SOI!A924*IF(B925&gt;$C$18, IF(B925&lt;$C$19,-1,1),1)</f>
        <v>15.561638963414355</v>
      </c>
      <c r="D925">
        <f>+$D$3*((1-$D$5)*SOI!D924+$D$5*SOI!D923) +   $D$4*((1-$D$5)*SOI!E924+$D$5*SOI!E923)</f>
        <v>0</v>
      </c>
      <c r="E925">
        <f t="shared" si="305"/>
        <v>-16.428314483659243</v>
      </c>
      <c r="F925">
        <f t="shared" si="312"/>
        <v>4.7641890591500591E-2</v>
      </c>
      <c r="G925">
        <f t="shared" si="313"/>
        <v>-16.380672593067743</v>
      </c>
      <c r="H925" s="21">
        <f t="shared" si="314"/>
        <v>-0.75294350075553329</v>
      </c>
      <c r="I925" s="37">
        <f t="shared" si="306"/>
        <v>-16.775081990945953</v>
      </c>
      <c r="J925" s="1">
        <f t="shared" si="315"/>
        <v>-0.29300194239130328</v>
      </c>
      <c r="K925" s="1">
        <f t="shared" si="316"/>
        <v>-0.19551649410902439</v>
      </c>
      <c r="L925" s="1">
        <f t="shared" si="307"/>
        <v>2.5617048151507685E-2</v>
      </c>
      <c r="M925" s="1">
        <f t="shared" si="308"/>
        <v>-0.12269171148543519</v>
      </c>
      <c r="N925" s="1">
        <f t="shared" si="309"/>
        <v>3.8468711279570626E-2</v>
      </c>
      <c r="O925" s="1">
        <f t="shared" si="310"/>
        <v>-13.319621657427405</v>
      </c>
      <c r="P925" s="1">
        <f t="shared" si="311"/>
        <v>-1.5401447494309724E-2</v>
      </c>
      <c r="Q925" s="1">
        <f t="shared" si="317"/>
        <v>-2.3620196476150501E-3</v>
      </c>
      <c r="R925" s="1">
        <f t="shared" si="318"/>
        <v>-1.1832723936688697E-2</v>
      </c>
      <c r="S925" s="1">
        <f t="shared" si="319"/>
        <v>-0.55225515232570521</v>
      </c>
      <c r="T925" s="1">
        <f t="shared" si="320"/>
        <v>-3.5850779334864264</v>
      </c>
      <c r="U925" s="1">
        <f t="shared" si="321"/>
        <v>-2.8550825524065133</v>
      </c>
      <c r="V925" s="1">
        <f t="shared" si="322"/>
        <v>1.6664828448640263E-2</v>
      </c>
      <c r="Y925" s="20">
        <f>+$Z$20*SIGN(SOI!A924)*(ABS(SOI!A924))^$Y$2</f>
        <v>-0.58480765549121116</v>
      </c>
      <c r="Z925" s="20">
        <f t="shared" si="325"/>
        <v>-0.59563205453163237</v>
      </c>
      <c r="AA925" s="19">
        <f>+SIN((AVERAGE(H921:H932)+AVERAGE(H925:H928)/4)*($AA$19+AA924*$AA$18*AVERAGE(G921:G932))*$Y$20+$AA$17) - SIN($AA$17)</f>
        <v>-0.21939573958813485</v>
      </c>
      <c r="AB925" s="19">
        <f>+SIN((AVERAGE(H921:H932)+AVERAGE(H925:H928)*$AB$1)*($AA$19+AB924*$AA$18*AVERAGE(G921:G932))*$Y$20+$AA$17) - SIN($AA$17)+$AB$2</f>
        <v>-7.7211855353873871E-2</v>
      </c>
      <c r="AC925">
        <f t="shared" si="324"/>
        <v>0.54179999999999706</v>
      </c>
      <c r="AD925">
        <f t="shared" si="323"/>
        <v>0.37623631494349752</v>
      </c>
      <c r="AE925">
        <v>1</v>
      </c>
    </row>
    <row r="926" spans="1:31" x14ac:dyDescent="0.25">
      <c r="A926">
        <v>75.333333333333414</v>
      </c>
      <c r="B926" s="2">
        <v>1955.3333333332648</v>
      </c>
      <c r="C926">
        <f>+D926+($D$2+E926+F926)*SOI!A925*IF(B926&gt;$C$18, IF(B926&lt;$C$19,-1,1),1)</f>
        <v>3.5940366578022909</v>
      </c>
      <c r="D926">
        <f>+$D$3*((1-$D$5)*SOI!D925+$D$5*SOI!D924) +   $D$4*((1-$D$5)*SOI!E925+$D$5*SOI!E924)</f>
        <v>0</v>
      </c>
      <c r="E926">
        <f t="shared" si="305"/>
        <v>-1.8224715654459231</v>
      </c>
      <c r="F926">
        <f t="shared" si="312"/>
        <v>-1.0995094571575654</v>
      </c>
      <c r="G926">
        <f t="shared" si="313"/>
        <v>-2.9219810226034886</v>
      </c>
      <c r="H926" s="21">
        <f t="shared" si="314"/>
        <v>1.5890837085220398E-2</v>
      </c>
      <c r="I926" s="37">
        <f t="shared" si="306"/>
        <v>-2.9874993419730473</v>
      </c>
      <c r="J926" s="1">
        <f t="shared" si="315"/>
        <v>-8.4171522279373647</v>
      </c>
      <c r="K926" s="1">
        <f t="shared" si="316"/>
        <v>-37.780831919244804</v>
      </c>
      <c r="L926" s="1">
        <f t="shared" si="307"/>
        <v>-0.63780669728459416</v>
      </c>
      <c r="M926" s="1">
        <f t="shared" si="308"/>
        <v>-19.790954491157269</v>
      </c>
      <c r="N926" s="1">
        <f t="shared" si="309"/>
        <v>-0.95490151164302728</v>
      </c>
      <c r="O926" s="1">
        <f t="shared" si="310"/>
        <v>-2.7354202906144471</v>
      </c>
      <c r="P926" s="1">
        <f t="shared" si="311"/>
        <v>0.58204624181375086</v>
      </c>
      <c r="Q926" s="1">
        <f t="shared" si="317"/>
        <v>9.4577093784422512</v>
      </c>
      <c r="R926" s="1">
        <f t="shared" si="318"/>
        <v>8.4378219697690113</v>
      </c>
      <c r="S926" s="1">
        <f t="shared" si="319"/>
        <v>2.4413715904115731</v>
      </c>
      <c r="T926" s="1">
        <f t="shared" si="320"/>
        <v>18.331194553835783</v>
      </c>
      <c r="U926" s="1">
        <f t="shared" si="321"/>
        <v>19.215769766215249</v>
      </c>
      <c r="V926" s="1">
        <f t="shared" si="322"/>
        <v>15.633194833627957</v>
      </c>
      <c r="Y926" s="20">
        <f>+$Z$20*SIGN(SOI!A925)*(ABS(SOI!A925))^$Y$2</f>
        <v>-0.66543221425224774</v>
      </c>
      <c r="Z926" s="20">
        <f t="shared" si="325"/>
        <v>-0.63583565317082502</v>
      </c>
      <c r="AA926" s="19">
        <f>+SIN((AVERAGE(H922:H933)+AVERAGE(H926:H929)/4)*($AA$19+AA925*$AA$18*AVERAGE(G922:G933))*$Y$20+$AA$17) - SIN($AA$17)</f>
        <v>-1.262998180866344</v>
      </c>
      <c r="AB926" s="19">
        <f>+SIN((AVERAGE(H922:H933)+AVERAGE(H926:H929)*$AB$1)*($AA$19+AB925*$AA$18*AVERAGE(G922:G933))*$Y$20+$AA$17) - SIN($AA$17)+$AB$2</f>
        <v>-1.2329754158726212</v>
      </c>
      <c r="AC926">
        <f t="shared" si="324"/>
        <v>0.54239999999999711</v>
      </c>
      <c r="AD926">
        <f t="shared" si="323"/>
        <v>0.62716252769551895</v>
      </c>
      <c r="AE926">
        <v>1</v>
      </c>
    </row>
    <row r="927" spans="1:31" x14ac:dyDescent="0.25">
      <c r="A927">
        <v>75.416666666666742</v>
      </c>
      <c r="B927" s="2">
        <v>1955.4166666665981</v>
      </c>
      <c r="C927">
        <f>+D927+($D$2+E927+F927)*SOI!A926*IF(B927&gt;$C$18, IF(B927&lt;$C$19,-1,1),1)</f>
        <v>6.6706416823673491</v>
      </c>
      <c r="D927">
        <f>+$D$3*((1-$D$5)*SOI!D926+$D$5*SOI!D925) +   $D$4*((1-$D$5)*SOI!E926+$D$5*SOI!E925)</f>
        <v>0</v>
      </c>
      <c r="E927">
        <f t="shared" si="305"/>
        <v>-5.532858920204653</v>
      </c>
      <c r="F927">
        <f t="shared" si="312"/>
        <v>-2.600914843480473E-2</v>
      </c>
      <c r="G927">
        <f t="shared" si="313"/>
        <v>-5.558868068639458</v>
      </c>
      <c r="H927" s="21">
        <f t="shared" si="314"/>
        <v>-0.13818599972048184</v>
      </c>
      <c r="I927" s="37">
        <f t="shared" si="306"/>
        <v>-4.5118627361933399</v>
      </c>
      <c r="J927" s="1">
        <f t="shared" si="315"/>
        <v>-0.5445643816443434</v>
      </c>
      <c r="K927" s="1">
        <f t="shared" si="316"/>
        <v>-1.7472414956111217E-3</v>
      </c>
      <c r="L927" s="1">
        <f t="shared" si="307"/>
        <v>-3.3245816257024764E-3</v>
      </c>
      <c r="M927" s="1">
        <f t="shared" si="308"/>
        <v>-0.84781818991713254</v>
      </c>
      <c r="N927" s="1">
        <f t="shared" si="309"/>
        <v>-1.4353309309205677E-2</v>
      </c>
      <c r="O927" s="1">
        <f t="shared" si="310"/>
        <v>-1.5711304092438592</v>
      </c>
      <c r="P927" s="1">
        <f t="shared" si="311"/>
        <v>8.9908926558420633E-3</v>
      </c>
      <c r="Q927" s="1">
        <f t="shared" si="317"/>
        <v>6.0899737072849305E-3</v>
      </c>
      <c r="R927" s="1">
        <f t="shared" si="318"/>
        <v>8.2055533088524688E-3</v>
      </c>
      <c r="S927" s="1">
        <f t="shared" si="319"/>
        <v>5.5421134261477406E-2</v>
      </c>
      <c r="T927" s="1">
        <f t="shared" si="320"/>
        <v>5.4881612385886867E-2</v>
      </c>
      <c r="U927" s="1">
        <f t="shared" si="321"/>
        <v>0.44828186507209444</v>
      </c>
      <c r="V927" s="1">
        <f t="shared" si="322"/>
        <v>3.6298320136638339E-3</v>
      </c>
      <c r="Y927" s="20">
        <f>+$Z$20*SIGN(SOI!A926)*(ABS(SOI!A926))^$Y$2</f>
        <v>-0.65726708976901604</v>
      </c>
      <c r="Z927" s="20">
        <f t="shared" si="325"/>
        <v>-0.67068228492192172</v>
      </c>
      <c r="AA927" s="19">
        <f>+SIN((AVERAGE(H923:H934)+AVERAGE(H927:H930)/4)*($AA$19+AA926*$AA$18*AVERAGE(G923:G934))*$Y$20+$AA$17) - SIN($AA$17)</f>
        <v>-0.58436986800532531</v>
      </c>
      <c r="AB927" s="19">
        <f>+SIN((AVERAGE(H923:H934)+AVERAGE(H927:H930)*$AB$1)*($AA$19+AB926*$AA$18*AVERAGE(G923:G934))*$Y$20+$AA$17) - SIN($AA$17)+$AB$2</f>
        <v>-0.48569490364063955</v>
      </c>
      <c r="AC927">
        <f t="shared" si="324"/>
        <v>0.54299999999999715</v>
      </c>
      <c r="AD927">
        <f t="shared" si="323"/>
        <v>8.6312416916596413E-2</v>
      </c>
      <c r="AE927">
        <v>1</v>
      </c>
    </row>
    <row r="928" spans="1:31" x14ac:dyDescent="0.25">
      <c r="A928">
        <v>75.500000000000071</v>
      </c>
      <c r="B928" s="2">
        <v>1955.4999999999313</v>
      </c>
      <c r="C928">
        <f>+D928+($D$2+E928+F928)*SOI!A927*IF(B928&gt;$C$18, IF(B928&lt;$C$19,-1,1),1)</f>
        <v>-10.959870262018894</v>
      </c>
      <c r="D928">
        <f>+$D$3*((1-$D$5)*SOI!D927+$D$5*SOI!D926) +   $D$4*((1-$D$5)*SOI!E927+$D$5*SOI!E926)</f>
        <v>0</v>
      </c>
      <c r="E928">
        <f t="shared" si="305"/>
        <v>8.419505128741644</v>
      </c>
      <c r="F928">
        <f t="shared" si="312"/>
        <v>-0.11657311206066301</v>
      </c>
      <c r="G928">
        <f t="shared" si="313"/>
        <v>8.3029320166809804</v>
      </c>
      <c r="H928" s="21">
        <f t="shared" si="314"/>
        <v>-8.0639058903537786E-2</v>
      </c>
      <c r="I928" s="37">
        <f t="shared" si="306"/>
        <v>-0.43416841274743428</v>
      </c>
      <c r="J928" s="1">
        <f t="shared" si="315"/>
        <v>-0.22365873920237178</v>
      </c>
      <c r="K928" s="1">
        <f t="shared" si="316"/>
        <v>2.737081127945363E-4</v>
      </c>
      <c r="L928" s="1">
        <f t="shared" si="307"/>
        <v>-7.1969016980867198E-3</v>
      </c>
      <c r="M928" s="1">
        <f t="shared" si="308"/>
        <v>-3.6185703917391132</v>
      </c>
      <c r="N928" s="1">
        <f t="shared" si="309"/>
        <v>-3.1615958454464056E-2</v>
      </c>
      <c r="O928" s="1">
        <f t="shared" si="310"/>
        <v>0.18306098523759937</v>
      </c>
      <c r="P928" s="1">
        <f t="shared" si="311"/>
        <v>5.5840000835114768E-3</v>
      </c>
      <c r="Q928" s="1">
        <f t="shared" si="317"/>
        <v>5.7253761059454317E-2</v>
      </c>
      <c r="R928" s="1">
        <f t="shared" si="318"/>
        <v>7.4233309013313374E-3</v>
      </c>
      <c r="S928" s="1">
        <f t="shared" si="319"/>
        <v>1.1747137803557647E-2</v>
      </c>
      <c r="T928" s="1">
        <f t="shared" si="320"/>
        <v>-1.3842642200342469E-2</v>
      </c>
      <c r="U928" s="1">
        <f t="shared" si="321"/>
        <v>2.6791443820049728E-2</v>
      </c>
      <c r="V928" s="1">
        <f t="shared" si="322"/>
        <v>4.9657338466246106E-3</v>
      </c>
      <c r="Y928" s="20">
        <f>+$Z$20*SIGN(SOI!A927)*(ABS(SOI!A927))^$Y$2</f>
        <v>-0.68934755074450116</v>
      </c>
      <c r="Z928" s="20">
        <f t="shared" si="325"/>
        <v>-0.63965938400364586</v>
      </c>
      <c r="AA928" s="19">
        <f>+SIN((AVERAGE(H924:H935)+AVERAGE(H928:H931)/4)*($AA$19+AA927*$AA$18*AVERAGE(G924:G935))*$Y$20+$AA$17) - SIN($AA$17)</f>
        <v>-0.90123690396177025</v>
      </c>
      <c r="AB928" s="19">
        <f>+SIN((AVERAGE(H924:H935)+AVERAGE(H928:H931)*$AB$1)*($AA$19+AB927*$AA$18*AVERAGE(G924:G935))*$Y$20+$AA$17) - SIN($AA$17)+$AB$2</f>
        <v>-0.79147543256762032</v>
      </c>
      <c r="AC928">
        <f t="shared" si="324"/>
        <v>0.5435999999999972</v>
      </c>
      <c r="AD928">
        <f t="shared" si="323"/>
        <v>0.26157751995812439</v>
      </c>
      <c r="AE928">
        <v>1</v>
      </c>
    </row>
    <row r="929" spans="1:31" x14ac:dyDescent="0.25">
      <c r="A929">
        <v>75.5833333333334</v>
      </c>
      <c r="B929" s="2">
        <v>1955.5833333332646</v>
      </c>
      <c r="C929">
        <f>+D929+($D$2+E929+F929)*SOI!A928*IF(B929&gt;$C$18, IF(B929&lt;$C$19,-1,1),1)</f>
        <v>-3.455780092835453</v>
      </c>
      <c r="D929">
        <f>+$D$3*((1-$D$5)*SOI!D928+$D$5*SOI!D927) +   $D$4*((1-$D$5)*SOI!E928+$D$5*SOI!E927)</f>
        <v>0</v>
      </c>
      <c r="E929">
        <f t="shared" si="305"/>
        <v>3.7761851560934971</v>
      </c>
      <c r="F929">
        <f t="shared" si="312"/>
        <v>2.1375385483923204E-2</v>
      </c>
      <c r="G929">
        <f t="shared" si="313"/>
        <v>3.7975605415774205</v>
      </c>
      <c r="H929" s="21">
        <f t="shared" si="314"/>
        <v>-7.1437820512381582E-3</v>
      </c>
      <c r="I929" s="37">
        <f t="shared" si="306"/>
        <v>-3.3702048091482926</v>
      </c>
      <c r="J929" s="1">
        <f t="shared" si="315"/>
        <v>0.19771537734063169</v>
      </c>
      <c r="K929" s="1">
        <f t="shared" si="316"/>
        <v>1.2345510304340962E-3</v>
      </c>
      <c r="L929" s="1">
        <f t="shared" si="307"/>
        <v>1.1529816748233942E-2</v>
      </c>
      <c r="M929" s="1">
        <f t="shared" si="308"/>
        <v>0.41209138054189454</v>
      </c>
      <c r="N929" s="1">
        <f t="shared" si="309"/>
        <v>-6.1568674710069443E-3</v>
      </c>
      <c r="O929" s="1">
        <f t="shared" si="310"/>
        <v>2.1695284022556613</v>
      </c>
      <c r="P929" s="1">
        <f t="shared" si="311"/>
        <v>-1.3265401937139212E-3</v>
      </c>
      <c r="Q929" s="1">
        <f t="shared" si="317"/>
        <v>-1.2697375983958992E-3</v>
      </c>
      <c r="R929" s="1">
        <f t="shared" si="318"/>
        <v>-1.2779293619990882E-3</v>
      </c>
      <c r="S929" s="1">
        <f t="shared" si="319"/>
        <v>1.775757209921193E-2</v>
      </c>
      <c r="T929" s="1">
        <f t="shared" si="320"/>
        <v>0.26282421276004747</v>
      </c>
      <c r="U929" s="1">
        <f t="shared" si="321"/>
        <v>-4.9404804645095536E-2</v>
      </c>
      <c r="V929" s="1">
        <f t="shared" si="322"/>
        <v>-2.2972691951883288E-4</v>
      </c>
      <c r="Y929" s="20">
        <f>+$Z$20*SIGN(SOI!A928)*(ABS(SOI!A928))^$Y$2</f>
        <v>-0.57236351149742037</v>
      </c>
      <c r="Z929" s="20">
        <f t="shared" si="325"/>
        <v>-0.65122161737077044</v>
      </c>
      <c r="AA929" s="19">
        <f>+SIN((AVERAGE(H925:H936)+AVERAGE(H929:H932)/4)*($AA$19+AA928*$AA$18*AVERAGE(G925:G936))*$Y$20+$AA$17) - SIN($AA$17)</f>
        <v>-0.85484986899801862</v>
      </c>
      <c r="AB929" s="19">
        <f>+SIN((AVERAGE(H925:H936)+AVERAGE(H929:H932)*$AB$1)*($AA$19+AB928*$AA$18*AVERAGE(G925:G936))*$Y$20+$AA$17) - SIN($AA$17)+$AB$2</f>
        <v>-0.6736815857250309</v>
      </c>
      <c r="AC929">
        <f t="shared" si="324"/>
        <v>0.54419999999999724</v>
      </c>
      <c r="AD929">
        <f t="shared" si="323"/>
        <v>0.20362825162724818</v>
      </c>
      <c r="AE929">
        <v>1</v>
      </c>
    </row>
    <row r="930" spans="1:31" x14ac:dyDescent="0.25">
      <c r="A930">
        <v>75.666666666666728</v>
      </c>
      <c r="B930" s="2">
        <v>1955.6666666665978</v>
      </c>
      <c r="C930">
        <f>+D930+($D$2+E930+F930)*SOI!A929*IF(B930&gt;$C$18, IF(B930&lt;$C$19,-1,1),1)</f>
        <v>-24.234070852798549</v>
      </c>
      <c r="D930">
        <f>+$D$3*((1-$D$5)*SOI!D929+$D$5*SOI!D928) +   $D$4*((1-$D$5)*SOI!E929+$D$5*SOI!E928)</f>
        <v>0</v>
      </c>
      <c r="E930">
        <f t="shared" si="305"/>
        <v>19.286725467021014</v>
      </c>
      <c r="F930">
        <f t="shared" si="312"/>
        <v>-1.0656195626612028</v>
      </c>
      <c r="G930">
        <f t="shared" si="313"/>
        <v>18.22110590435981</v>
      </c>
      <c r="H930" s="21">
        <f t="shared" si="314"/>
        <v>2.9281022625961612</v>
      </c>
      <c r="I930" s="37">
        <f t="shared" si="306"/>
        <v>-23.545975047515626</v>
      </c>
      <c r="J930" s="1">
        <f t="shared" si="315"/>
        <v>7.1974641979590812</v>
      </c>
      <c r="K930" s="1">
        <f t="shared" si="316"/>
        <v>183.98739778749851</v>
      </c>
      <c r="L930" s="1">
        <f t="shared" si="307"/>
        <v>-0.68255124776749598</v>
      </c>
      <c r="M930" s="1">
        <f t="shared" si="308"/>
        <v>2.1471985767003261</v>
      </c>
      <c r="N930" s="1">
        <f t="shared" si="309"/>
        <v>0.87282960572742674</v>
      </c>
      <c r="O930" s="1">
        <f t="shared" si="310"/>
        <v>17.798950478215854</v>
      </c>
      <c r="P930" s="1">
        <f t="shared" si="311"/>
        <v>0.40705915752184824</v>
      </c>
      <c r="Q930" s="1">
        <f t="shared" si="317"/>
        <v>0.9379124980473893</v>
      </c>
      <c r="R930" s="1">
        <f t="shared" si="318"/>
        <v>6.5950118080703035</v>
      </c>
      <c r="S930" s="1">
        <f t="shared" si="319"/>
        <v>-17.587885740769661</v>
      </c>
      <c r="T930" s="1">
        <f t="shared" si="320"/>
        <v>-127.64602264483545</v>
      </c>
      <c r="U930" s="1">
        <f t="shared" si="321"/>
        <v>105.91724789907464</v>
      </c>
      <c r="V930" s="1">
        <f t="shared" si="322"/>
        <v>-9.993524198119065</v>
      </c>
      <c r="Y930" s="20">
        <f>+$Z$20*SIGN(SOI!A929)*(ABS(SOI!A929))^$Y$2</f>
        <v>-0.6919537898703898</v>
      </c>
      <c r="Z930" s="20">
        <f t="shared" si="325"/>
        <v>-0.67362952497731376</v>
      </c>
      <c r="AA930" s="19">
        <f>+SIN((AVERAGE(H926:H937)+AVERAGE(H930:H933)/4)*($AA$19+AA929*$AA$18*AVERAGE(G926:G937))*$Y$20+$AA$17) - SIN($AA$17)</f>
        <v>-1.0925287255512091</v>
      </c>
      <c r="AB930" s="19">
        <f>+SIN((AVERAGE(H926:H937)+AVERAGE(H930:H933)*$AB$1)*($AA$19+AB929*$AA$18*AVERAGE(G926:G937))*$Y$20+$AA$17) - SIN($AA$17)+$AB$2</f>
        <v>-0.7801620794289289</v>
      </c>
      <c r="AC930">
        <f t="shared" si="324"/>
        <v>0.54479999999999729</v>
      </c>
      <c r="AD930">
        <f t="shared" si="323"/>
        <v>0.41889920057389529</v>
      </c>
      <c r="AE930">
        <v>1</v>
      </c>
    </row>
    <row r="931" spans="1:31" x14ac:dyDescent="0.25">
      <c r="A931">
        <v>75.750000000000057</v>
      </c>
      <c r="B931" s="2">
        <v>1955.7499999999311</v>
      </c>
      <c r="C931">
        <f>+D931+($D$2+E931+F931)*SOI!A930*IF(B931&gt;$C$18, IF(B931&lt;$C$19,-1,1),1)</f>
        <v>-11.014385698195825</v>
      </c>
      <c r="D931">
        <f>+$D$3*((1-$D$5)*SOI!D930+$D$5*SOI!D929) +   $D$4*((1-$D$5)*SOI!E930+$D$5*SOI!E929)</f>
        <v>0</v>
      </c>
      <c r="E931">
        <f t="shared" si="305"/>
        <v>6.9813909415976809</v>
      </c>
      <c r="F931">
        <f t="shared" si="312"/>
        <v>-5.4104338958797626E-2</v>
      </c>
      <c r="G931">
        <f t="shared" si="313"/>
        <v>6.9272866026388833</v>
      </c>
      <c r="H931" s="21">
        <f t="shared" si="314"/>
        <v>1.8209720656151354E-2</v>
      </c>
      <c r="I931" s="37">
        <f t="shared" si="306"/>
        <v>-6.6662974662666361</v>
      </c>
      <c r="J931" s="1">
        <f t="shared" si="315"/>
        <v>1.0912023114561209</v>
      </c>
      <c r="K931" s="1">
        <f t="shared" si="316"/>
        <v>4.5705877416036031E-2</v>
      </c>
      <c r="L931" s="1">
        <f t="shared" si="307"/>
        <v>-1.1207402359807689E-2</v>
      </c>
      <c r="M931" s="1">
        <f t="shared" si="308"/>
        <v>1.1498202820417329</v>
      </c>
      <c r="N931" s="1">
        <f t="shared" si="309"/>
        <v>5.2711023834388783E-2</v>
      </c>
      <c r="O931" s="1">
        <f t="shared" si="310"/>
        <v>3.7844064332226779</v>
      </c>
      <c r="P931" s="1">
        <f t="shared" si="311"/>
        <v>2.8964659440302628E-2</v>
      </c>
      <c r="Q931" s="1">
        <f t="shared" si="317"/>
        <v>3.0331372350718366E-2</v>
      </c>
      <c r="R931" s="1">
        <f t="shared" si="318"/>
        <v>6.0382810675248734E-2</v>
      </c>
      <c r="S931" s="1">
        <f t="shared" si="319"/>
        <v>-0.3007139866245197</v>
      </c>
      <c r="T931" s="1">
        <f t="shared" si="320"/>
        <v>-0.44563609855002084</v>
      </c>
      <c r="U931" s="1">
        <f t="shared" si="321"/>
        <v>2.13376012266975</v>
      </c>
      <c r="V931" s="1">
        <f t="shared" si="322"/>
        <v>-4.2943906498424306E-2</v>
      </c>
      <c r="Y931" s="20">
        <f>+$Z$20*SIGN(SOI!A930)*(ABS(SOI!A930))^$Y$2</f>
        <v>-0.75657127356413112</v>
      </c>
      <c r="Z931" s="20">
        <f t="shared" si="325"/>
        <v>-0.75924721802357398</v>
      </c>
      <c r="AA931" s="19">
        <f>+SIN((AVERAGE(H927:H938)+AVERAGE(H931:H934)/4)*($AA$19+AA930*$AA$18*AVERAGE(G927:G938))*$Y$20+$AA$17) - SIN($AA$17)</f>
        <v>-0.87629396053869746</v>
      </c>
      <c r="AB931" s="19">
        <f>+SIN((AVERAGE(H927:H938)+AVERAGE(H931:H934)*$AB$1)*($AA$19+AB930*$AA$18*AVERAGE(G927:G938))*$Y$20+$AA$17) - SIN($AA$17)+$AB$2</f>
        <v>-0.74053587695520484</v>
      </c>
      <c r="AC931">
        <f t="shared" si="324"/>
        <v>0.54539999999999733</v>
      </c>
      <c r="AD931">
        <f t="shared" si="323"/>
        <v>0.11704674251512348</v>
      </c>
      <c r="AE931">
        <v>1</v>
      </c>
    </row>
    <row r="932" spans="1:31" x14ac:dyDescent="0.25">
      <c r="A932">
        <v>75.833333333333385</v>
      </c>
      <c r="B932" s="2">
        <v>1955.8333333332644</v>
      </c>
      <c r="C932">
        <f>+D932+($D$2+E932+F932)*SOI!A931*IF(B932&gt;$C$18, IF(B932&lt;$C$19,-1,1),1)</f>
        <v>-67.861639936441705</v>
      </c>
      <c r="D932">
        <f>+$D$3*((1-$D$5)*SOI!D931+$D$5*SOI!D930) +   $D$4*((1-$D$5)*SOI!E931+$D$5*SOI!E930)</f>
        <v>0</v>
      </c>
      <c r="E932">
        <f t="shared" si="305"/>
        <v>36.513169615774792</v>
      </c>
      <c r="F932">
        <f t="shared" si="312"/>
        <v>-0.98351519878960381</v>
      </c>
      <c r="G932">
        <f t="shared" si="313"/>
        <v>35.529654416985188</v>
      </c>
      <c r="H932" s="21">
        <f t="shared" si="314"/>
        <v>1.6736184112528956</v>
      </c>
      <c r="I932" s="37">
        <f t="shared" si="306"/>
        <v>-5.5156152257019073</v>
      </c>
      <c r="J932" s="1">
        <f t="shared" si="315"/>
        <v>24.929878533853884</v>
      </c>
      <c r="K932" s="1">
        <f t="shared" si="316"/>
        <v>7.9418435985339042E-2</v>
      </c>
      <c r="L932" s="1">
        <f t="shared" si="307"/>
        <v>-1.4044049153568727E-2</v>
      </c>
      <c r="M932" s="1">
        <f t="shared" si="308"/>
        <v>31.74940402730175</v>
      </c>
      <c r="N932" s="1">
        <f t="shared" si="309"/>
        <v>0.48296338760691643</v>
      </c>
      <c r="O932" s="1">
        <f t="shared" si="310"/>
        <v>0.54578313747369589</v>
      </c>
      <c r="P932" s="1">
        <f t="shared" si="311"/>
        <v>0.2784889628369448</v>
      </c>
      <c r="Q932" s="1">
        <f t="shared" si="317"/>
        <v>7.6737991893826027</v>
      </c>
      <c r="R932" s="1">
        <f t="shared" si="318"/>
        <v>12.63982226086188</v>
      </c>
      <c r="S932" s="1">
        <f t="shared" si="319"/>
        <v>-2.2796892863953429</v>
      </c>
      <c r="T932" s="1">
        <f t="shared" si="320"/>
        <v>-8.0536004855116139E-2</v>
      </c>
      <c r="U932" s="1">
        <f t="shared" si="321"/>
        <v>16.974399857751898</v>
      </c>
      <c r="V932" s="1">
        <f t="shared" si="322"/>
        <v>-3.7831526643042075</v>
      </c>
      <c r="Y932" s="20">
        <f>+$Z$20*SIGN(SOI!A931)*(ABS(SOI!A931))^$Y$2</f>
        <v>-0.82921659063620112</v>
      </c>
      <c r="Z932" s="20">
        <f t="shared" si="325"/>
        <v>-0.77517253274061793</v>
      </c>
      <c r="AA932" s="19">
        <f>+SIN((AVERAGE(H928:H939)+AVERAGE(H932:H935)/4)*($AA$19+AA931*$AA$18*AVERAGE(G928:G939))*$Y$20+$AA$17) - SIN($AA$17)</f>
        <v>-1.0280864577883546</v>
      </c>
      <c r="AB932" s="19">
        <f>+SIN((AVERAGE(H928:H939)+AVERAGE(H932:H935)*$AB$1)*($AA$19+AB931*$AA$18*AVERAGE(G928:G939))*$Y$20+$AA$17) - SIN($AA$17)+$AB$2</f>
        <v>-0.77134540351204151</v>
      </c>
      <c r="AC932">
        <f t="shared" si="324"/>
        <v>0.54599999999999738</v>
      </c>
      <c r="AD932">
        <f t="shared" si="323"/>
        <v>0.25291392504773669</v>
      </c>
      <c r="AE932">
        <v>1</v>
      </c>
    </row>
    <row r="933" spans="1:31" x14ac:dyDescent="0.25">
      <c r="A933">
        <v>75.916666666666714</v>
      </c>
      <c r="B933" s="2">
        <v>1955.9166666665976</v>
      </c>
      <c r="C933">
        <f>+D933+($D$2+E933+F933)*SOI!A932*IF(B933&gt;$C$18, IF(B933&lt;$C$19,-1,1),1)</f>
        <v>703.29680364466287</v>
      </c>
      <c r="D933">
        <f>+$D$3*((1-$D$5)*SOI!D932+$D$5*SOI!D931) +   $D$4*((1-$D$5)*SOI!E932+$D$5*SOI!E931)</f>
        <v>0</v>
      </c>
      <c r="E933">
        <f t="shared" si="305"/>
        <v>-462.47332540615082</v>
      </c>
      <c r="F933">
        <f t="shared" si="312"/>
        <v>-0.22194014954844121</v>
      </c>
      <c r="G933">
        <f t="shared" si="313"/>
        <v>-462.69526555569928</v>
      </c>
      <c r="H933" s="21">
        <f t="shared" si="314"/>
        <v>4.2358315629414927</v>
      </c>
      <c r="I933" s="37">
        <f t="shared" si="306"/>
        <v>-339.26160354498609</v>
      </c>
      <c r="J933" s="1">
        <f t="shared" si="315"/>
        <v>451.612584755314</v>
      </c>
      <c r="K933" s="1">
        <f t="shared" si="316"/>
        <v>-1.5895773114875111</v>
      </c>
      <c r="L933" s="1">
        <f t="shared" si="307"/>
        <v>-0.14611843760576415</v>
      </c>
      <c r="M933" s="1">
        <f t="shared" si="308"/>
        <v>9.3506263266983893</v>
      </c>
      <c r="N933" s="1">
        <f t="shared" si="309"/>
        <v>4.5041192300901076E-2</v>
      </c>
      <c r="O933" s="1">
        <f t="shared" si="310"/>
        <v>-141.09714851500212</v>
      </c>
      <c r="P933" s="1">
        <f t="shared" si="311"/>
        <v>2.0723233026559928E-3</v>
      </c>
      <c r="Q933" s="1">
        <f t="shared" si="317"/>
        <v>0.2107711785363294</v>
      </c>
      <c r="R933" s="1">
        <f t="shared" si="318"/>
        <v>21.354160832903439</v>
      </c>
      <c r="S933" s="1">
        <f t="shared" si="319"/>
        <v>-13.077119012385959</v>
      </c>
      <c r="T933" s="1">
        <f t="shared" si="320"/>
        <v>216.62116353849737</v>
      </c>
      <c r="U933" s="1">
        <f t="shared" si="321"/>
        <v>7.7693502426199554</v>
      </c>
      <c r="V933" s="1">
        <f t="shared" si="322"/>
        <v>-2.6254216309664958E-3</v>
      </c>
      <c r="Y933" s="20">
        <f>+$Z$20*SIGN(SOI!A932)*(ABS(SOI!A932))^$Y$2</f>
        <v>-0.73972973402152142</v>
      </c>
      <c r="Z933" s="20">
        <f t="shared" si="325"/>
        <v>-0.74479284630332343</v>
      </c>
      <c r="AA933" s="19">
        <f>+SIN((AVERAGE(H929:H940)+AVERAGE(H933:H936)/4)*($AA$19+AA932*$AA$18*AVERAGE(G929:G940))*$Y$20+$AA$17) - SIN($AA$17)</f>
        <v>-0.90399010467228091</v>
      </c>
      <c r="AB933" s="19">
        <f>+SIN((AVERAGE(H929:H940)+AVERAGE(H933:H936)*$AB$1)*($AA$19+AB932*$AA$18*AVERAGE(G929:G940))*$Y$20+$AA$17) - SIN($AA$17)+$AB$2</f>
        <v>-0.74947365388436715</v>
      </c>
      <c r="AC933">
        <f t="shared" si="324"/>
        <v>0.54659999999999742</v>
      </c>
      <c r="AD933">
        <f t="shared" si="323"/>
        <v>0.15919725836895748</v>
      </c>
      <c r="AE933">
        <v>1</v>
      </c>
    </row>
    <row r="934" spans="1:31" x14ac:dyDescent="0.25">
      <c r="A934">
        <v>76.000000000000043</v>
      </c>
      <c r="B934" s="2">
        <v>1955.9999999999309</v>
      </c>
      <c r="C934">
        <f>+D934+($D$2+E934+F934)*SOI!A933*IF(B934&gt;$C$18, IF(B934&lt;$C$19,-1,1),1)</f>
        <v>-1.1643568138237654</v>
      </c>
      <c r="D934">
        <f>+$D$3*((1-$D$5)*SOI!D933+$D$5*SOI!D932) +   $D$4*((1-$D$5)*SOI!E933+$D$5*SOI!E932)</f>
        <v>0</v>
      </c>
      <c r="E934">
        <f t="shared" si="305"/>
        <v>-3.5032228223141431</v>
      </c>
      <c r="F934">
        <f t="shared" si="312"/>
        <v>4.4498543782684239</v>
      </c>
      <c r="G934">
        <f t="shared" si="313"/>
        <v>0.94663155595428083</v>
      </c>
      <c r="H934" s="21">
        <f t="shared" si="314"/>
        <v>-1.2470639634717722</v>
      </c>
      <c r="I934" s="37">
        <f t="shared" si="306"/>
        <v>-1.4708095814610176</v>
      </c>
      <c r="J934" s="1">
        <f t="shared" si="315"/>
        <v>-13.479184455922777</v>
      </c>
      <c r="K934" s="1">
        <f t="shared" si="316"/>
        <v>76.263177780840579</v>
      </c>
      <c r="L934" s="1">
        <f t="shared" si="307"/>
        <v>3.0063265789705373</v>
      </c>
      <c r="M934" s="1">
        <f t="shared" si="308"/>
        <v>-64.374896361695633</v>
      </c>
      <c r="N934" s="1">
        <f t="shared" si="309"/>
        <v>2.9943515754585817</v>
      </c>
      <c r="O934" s="1">
        <f t="shared" si="310"/>
        <v>1.2639282574235697</v>
      </c>
      <c r="P934" s="1">
        <f t="shared" si="311"/>
        <v>-0.53945525732597799</v>
      </c>
      <c r="Q934" s="1">
        <f t="shared" si="317"/>
        <v>-96.467267562031495</v>
      </c>
      <c r="R934" s="1">
        <f t="shared" si="318"/>
        <v>-42.371418422705041</v>
      </c>
      <c r="S934" s="1">
        <f t="shared" si="319"/>
        <v>-3.7690051294270965</v>
      </c>
      <c r="T934" s="1">
        <f t="shared" si="320"/>
        <v>39.924198599096847</v>
      </c>
      <c r="U934" s="1">
        <f t="shared" si="321"/>
        <v>-8.768077083200847</v>
      </c>
      <c r="V934" s="1">
        <f t="shared" si="322"/>
        <v>45.43493288839116</v>
      </c>
      <c r="Y934" s="20">
        <f>+$Z$20*SIGN(SOI!A933)*(ABS(SOI!A933))^$Y$2</f>
        <v>-0.66543221425224774</v>
      </c>
      <c r="Z934" s="20">
        <f t="shared" si="325"/>
        <v>-0.66637721413044859</v>
      </c>
      <c r="AA934" s="19">
        <f>+SIN((AVERAGE(H930:H941)+AVERAGE(H934:H937)/4)*($AA$19+AA933*$AA$18*AVERAGE(G930:G941))*$Y$20+$AA$17) - SIN($AA$17)</f>
        <v>-0.72225914310832495</v>
      </c>
      <c r="AB934" s="19">
        <f>+SIN((AVERAGE(H930:H941)+AVERAGE(H934:H937)*$AB$1)*($AA$19+AB933*$AA$18*AVERAGE(G930:G941))*$Y$20+$AA$17) - SIN($AA$17)+$AB$2</f>
        <v>-0.72486089533065201</v>
      </c>
      <c r="AC934">
        <f t="shared" si="324"/>
        <v>0.54719999999999747</v>
      </c>
      <c r="AD934">
        <f t="shared" si="323"/>
        <v>5.5881928977876361E-2</v>
      </c>
      <c r="AE934">
        <v>1</v>
      </c>
    </row>
    <row r="935" spans="1:31" x14ac:dyDescent="0.25">
      <c r="A935">
        <v>76.083333333333371</v>
      </c>
      <c r="B935" s="2">
        <v>1956.0833333332641</v>
      </c>
      <c r="C935">
        <f>+D935+($D$2+E935+F935)*SOI!A934*IF(B935&gt;$C$18, IF(B935&lt;$C$19,-1,1),1)</f>
        <v>-27.66112817817012</v>
      </c>
      <c r="D935">
        <f>+$D$3*((1-$D$5)*SOI!D934+$D$5*SOI!D933) +   $D$4*((1-$D$5)*SOI!E934+$D$5*SOI!E933)</f>
        <v>0</v>
      </c>
      <c r="E935">
        <f t="shared" si="305"/>
        <v>27.992604637280465</v>
      </c>
      <c r="F935">
        <f t="shared" si="312"/>
        <v>0.23303636085230833</v>
      </c>
      <c r="G935">
        <f t="shared" si="313"/>
        <v>28.225640998132775</v>
      </c>
      <c r="H935" s="21">
        <f t="shared" si="314"/>
        <v>2.211091827350903</v>
      </c>
      <c r="I935" s="37">
        <f t="shared" si="306"/>
        <v>30.318296260225026</v>
      </c>
      <c r="J935" s="1">
        <f t="shared" si="315"/>
        <v>-6.9739617422142226</v>
      </c>
      <c r="K935" s="1">
        <f t="shared" si="316"/>
        <v>6.6212665405747471</v>
      </c>
      <c r="L935" s="1">
        <f t="shared" si="307"/>
        <v>7.7925324594842665E-2</v>
      </c>
      <c r="M935" s="1">
        <f t="shared" si="308"/>
        <v>1.6157871314094236</v>
      </c>
      <c r="N935" s="1">
        <f t="shared" si="309"/>
        <v>0.17534480330219698</v>
      </c>
      <c r="O935" s="1">
        <f t="shared" si="310"/>
        <v>22.442424450250073</v>
      </c>
      <c r="P935" s="1">
        <f t="shared" si="311"/>
        <v>-0.10176344272878608</v>
      </c>
      <c r="Q935" s="1">
        <f t="shared" si="317"/>
        <v>0.14178741601084494</v>
      </c>
      <c r="R935" s="1">
        <f t="shared" si="318"/>
        <v>-1.283745857637909</v>
      </c>
      <c r="S935" s="1">
        <f t="shared" si="319"/>
        <v>4.5495158142583287</v>
      </c>
      <c r="T935" s="1">
        <f t="shared" si="320"/>
        <v>18.374943791096641</v>
      </c>
      <c r="U935" s="1">
        <f t="shared" si="321"/>
        <v>34.094871843645201</v>
      </c>
      <c r="V935" s="1">
        <f t="shared" si="322"/>
        <v>0.50189903475875564</v>
      </c>
      <c r="Y935" s="20">
        <f>+$Z$20*SIGN(SOI!A934)*(ABS(SOI!A934))^$Y$2</f>
        <v>-0.59396969411757661</v>
      </c>
      <c r="Z935" s="20">
        <f t="shared" si="325"/>
        <v>-0.61267364891798104</v>
      </c>
      <c r="AA935" s="19">
        <f>+SIN((AVERAGE(H931:H942)+AVERAGE(H935:H938)/4)*($AA$19+AA934*$AA$18*AVERAGE(G931:G942))*$Y$20+$AA$17) - SIN($AA$17)</f>
        <v>-0.84344504026192957</v>
      </c>
      <c r="AB935" s="19">
        <f>+SIN((AVERAGE(H931:H942)+AVERAGE(H935:H938)*$AB$1)*($AA$19+AB934*$AA$18*AVERAGE(G931:G942))*$Y$20+$AA$17) - SIN($AA$17)+$AB$2</f>
        <v>-0.75660257057617786</v>
      </c>
      <c r="AC935">
        <f t="shared" si="324"/>
        <v>0.54779999999999751</v>
      </c>
      <c r="AD935">
        <f t="shared" si="323"/>
        <v>0.23077139134394853</v>
      </c>
      <c r="AE935">
        <v>1</v>
      </c>
    </row>
    <row r="936" spans="1:31" x14ac:dyDescent="0.25">
      <c r="A936">
        <v>76.1666666666667</v>
      </c>
      <c r="B936" s="2">
        <v>1956.1666666665974</v>
      </c>
      <c r="C936">
        <f>+D936+($D$2+E936+F936)*SOI!A935*IF(B936&gt;$C$18, IF(B936&lt;$C$19,-1,1),1)</f>
        <v>-3.3904398165199825</v>
      </c>
      <c r="D936">
        <f>+$D$3*((1-$D$5)*SOI!D935+$D$5*SOI!D934) +   $D$4*((1-$D$5)*SOI!E935+$D$5*SOI!E934)</f>
        <v>0</v>
      </c>
      <c r="E936">
        <f t="shared" si="305"/>
        <v>4.8302712589220036</v>
      </c>
      <c r="F936">
        <f t="shared" si="312"/>
        <v>-1.1846370476101948</v>
      </c>
      <c r="G936">
        <f t="shared" si="313"/>
        <v>3.6456342113118088</v>
      </c>
      <c r="H936" s="21">
        <f t="shared" si="314"/>
        <v>-0.25941438720654519</v>
      </c>
      <c r="I936" s="37">
        <f t="shared" si="306"/>
        <v>1.4933776654971971</v>
      </c>
      <c r="J936" s="1">
        <f t="shared" si="315"/>
        <v>6.3385069645372161</v>
      </c>
      <c r="K936" s="1">
        <f t="shared" si="316"/>
        <v>2.7198268001448031E-3</v>
      </c>
      <c r="L936" s="1">
        <f t="shared" si="307"/>
        <v>-2.3270551010122058E-4</v>
      </c>
      <c r="M936" s="1">
        <f t="shared" si="308"/>
        <v>-29.81444276727748</v>
      </c>
      <c r="N936" s="1">
        <f t="shared" si="309"/>
        <v>-0.77971592884373009</v>
      </c>
      <c r="O936" s="1">
        <f t="shared" si="310"/>
        <v>0.52984287752665649</v>
      </c>
      <c r="P936" s="1">
        <f t="shared" si="311"/>
        <v>0.59290702134154316</v>
      </c>
      <c r="Q936" s="1">
        <f t="shared" si="317"/>
        <v>11.633857688250064</v>
      </c>
      <c r="R936" s="1">
        <f t="shared" si="318"/>
        <v>-5.1883584631765469</v>
      </c>
      <c r="S936" s="1">
        <f t="shared" si="319"/>
        <v>-0.99649137883881767</v>
      </c>
      <c r="T936" s="1">
        <f t="shared" si="320"/>
        <v>-1.2954820351985742E-3</v>
      </c>
      <c r="U936" s="1">
        <f t="shared" si="321"/>
        <v>-9.7847272493453072</v>
      </c>
      <c r="V936" s="1">
        <f t="shared" si="322"/>
        <v>13.003332570747096</v>
      </c>
      <c r="Y936" s="20">
        <f>+$Z$20*SIGN(SOI!A935)*(ABS(SOI!A935))^$Y$2</f>
        <v>-0.57861903838411888</v>
      </c>
      <c r="Z936" s="20">
        <f t="shared" si="325"/>
        <v>-0.56749812055644833</v>
      </c>
      <c r="AA936" s="19">
        <f>+SIN((AVERAGE(H932:H943)+AVERAGE(H936:H939)/4)*($AA$19+AA935*$AA$18*AVERAGE(G932:G943))*$Y$20+$AA$17) - SIN($AA$17)</f>
        <v>-0.6823234877898009</v>
      </c>
      <c r="AB936" s="19">
        <f>+SIN((AVERAGE(H932:H943)+AVERAGE(H936:H939)*$AB$1)*($AA$19+AB935*$AA$18*AVERAGE(G932:G943))*$Y$20+$AA$17) - SIN($AA$17)+$AB$2</f>
        <v>-0.7174692654931778</v>
      </c>
      <c r="AC936">
        <f t="shared" si="324"/>
        <v>0.54839999999999756</v>
      </c>
      <c r="AD936">
        <f t="shared" si="323"/>
        <v>0.11482536723335257</v>
      </c>
      <c r="AE936">
        <v>1</v>
      </c>
    </row>
    <row r="937" spans="1:31" x14ac:dyDescent="0.25">
      <c r="A937">
        <v>76.250000000000028</v>
      </c>
      <c r="B937" s="2">
        <v>1956.2499999999307</v>
      </c>
      <c r="C937">
        <f>+D937+($D$2+E937+F937)*SOI!A936*IF(B937&gt;$C$18, IF(B937&lt;$C$19,-1,1),1)</f>
        <v>-12.71970427231035</v>
      </c>
      <c r="D937">
        <f>+$D$3*((1-$D$5)*SOI!D936+$D$5*SOI!D935) +   $D$4*((1-$D$5)*SOI!E936+$D$5*SOI!E935)</f>
        <v>0</v>
      </c>
      <c r="E937">
        <f t="shared" si="305"/>
        <v>16.259671279030414</v>
      </c>
      <c r="F937">
        <f t="shared" si="312"/>
        <v>4.7641890598238312E-2</v>
      </c>
      <c r="G937">
        <f t="shared" si="313"/>
        <v>16.307313169628653</v>
      </c>
      <c r="H937" s="21">
        <f t="shared" si="314"/>
        <v>-8.7013368807322702E-2</v>
      </c>
      <c r="I937" s="37">
        <f t="shared" si="306"/>
        <v>-9.0766684118317293</v>
      </c>
      <c r="J937" s="1">
        <f t="shared" si="315"/>
        <v>2.1784937055323148</v>
      </c>
      <c r="K937" s="1">
        <f t="shared" si="316"/>
        <v>8.3675264422811025E-3</v>
      </c>
      <c r="L937" s="1">
        <f t="shared" si="307"/>
        <v>1.5712988140202864E-2</v>
      </c>
      <c r="M937" s="1">
        <f t="shared" si="308"/>
        <v>1.6859287476740081</v>
      </c>
      <c r="N937" s="1">
        <f t="shared" si="309"/>
        <v>3.027036783797721E-3</v>
      </c>
      <c r="O937" s="1">
        <f t="shared" si="310"/>
        <v>1.5371968793744324</v>
      </c>
      <c r="P937" s="1">
        <f t="shared" si="311"/>
        <v>-9.3112487424498909E-3</v>
      </c>
      <c r="Q937" s="1">
        <f t="shared" si="317"/>
        <v>2.5539803891550124E-3</v>
      </c>
      <c r="R937" s="1">
        <f t="shared" si="318"/>
        <v>6.9227811631632627E-3</v>
      </c>
      <c r="S937" s="1">
        <f t="shared" si="319"/>
        <v>-2.3513195559523265E-2</v>
      </c>
      <c r="T937" s="1">
        <f t="shared" si="320"/>
        <v>0.25378497357605728</v>
      </c>
      <c r="U937" s="1">
        <f t="shared" si="321"/>
        <v>-0.93395699172662561</v>
      </c>
      <c r="V937" s="1">
        <f t="shared" si="322"/>
        <v>7.9278841878024388E-4</v>
      </c>
      <c r="Y937" s="20">
        <f>+$Z$20*SIGN(SOI!A936)*(ABS(SOI!A936))^$Y$2</f>
        <v>-0.52990562916764949</v>
      </c>
      <c r="Z937" s="20">
        <f t="shared" si="325"/>
        <v>-0.52313112343052259</v>
      </c>
      <c r="AA937" s="19">
        <f>+SIN((AVERAGE(H933:H944)+AVERAGE(H937:H940)/4)*($AA$19+AA936*$AA$18*AVERAGE(G933:G944))*$Y$20+$AA$17) - SIN($AA$17)</f>
        <v>-0.67500156346988494</v>
      </c>
      <c r="AB937" s="19">
        <f>+SIN((AVERAGE(H933:H944)+AVERAGE(H937:H940)*$AB$1)*($AA$19+AB936*$AA$18*AVERAGE(G933:G944))*$Y$20+$AA$17) - SIN($AA$17)+$AB$2</f>
        <v>-0.66982282582183061</v>
      </c>
      <c r="AC937">
        <f t="shared" si="324"/>
        <v>0.5489999999999976</v>
      </c>
      <c r="AD937">
        <f t="shared" si="323"/>
        <v>0.15187044003936234</v>
      </c>
      <c r="AE937">
        <v>1</v>
      </c>
    </row>
    <row r="938" spans="1:31" x14ac:dyDescent="0.25">
      <c r="A938">
        <v>76.333333333333357</v>
      </c>
      <c r="B938" s="2">
        <v>1956.3333333332639</v>
      </c>
      <c r="C938">
        <f>+D938+($D$2+E938+F938)*SOI!A937*IF(B938&gt;$C$18, IF(B938&lt;$C$19,-1,1),1)</f>
        <v>1.8812967936266398</v>
      </c>
      <c r="D938">
        <f>+$D$3*((1-$D$5)*SOI!D937+$D$5*SOI!D936) +   $D$4*((1-$D$5)*SOI!E937+$D$5*SOI!E936)</f>
        <v>0</v>
      </c>
      <c r="E938">
        <f t="shared" si="305"/>
        <v>-2.0891291761029223</v>
      </c>
      <c r="F938">
        <f t="shared" si="312"/>
        <v>-1.099509457162569</v>
      </c>
      <c r="G938">
        <f t="shared" si="313"/>
        <v>-3.1886386332654912</v>
      </c>
      <c r="H938" s="21">
        <f t="shared" si="314"/>
        <v>6.5885390456186507E-2</v>
      </c>
      <c r="I938" s="37">
        <f t="shared" si="306"/>
        <v>3.1226522972251565</v>
      </c>
      <c r="J938" s="1">
        <f t="shared" si="315"/>
        <v>13.319721015491639</v>
      </c>
      <c r="K938" s="1">
        <f t="shared" si="316"/>
        <v>-7.8629681343334503E-3</v>
      </c>
      <c r="L938" s="1">
        <f t="shared" si="307"/>
        <v>-0.73927476333447806</v>
      </c>
      <c r="M938" s="1">
        <f t="shared" si="308"/>
        <v>-29.962695205869228</v>
      </c>
      <c r="N938" s="1">
        <f t="shared" si="309"/>
        <v>0.53980094773320986</v>
      </c>
      <c r="O938" s="1">
        <f t="shared" si="310"/>
        <v>-2.3836431406768135</v>
      </c>
      <c r="P938" s="1">
        <f t="shared" si="311"/>
        <v>1.1993294823466705E-4</v>
      </c>
      <c r="Q938" s="1">
        <f t="shared" si="317"/>
        <v>-8.0942229548634632</v>
      </c>
      <c r="R938" s="1">
        <f t="shared" si="318"/>
        <v>7.5480603987206747</v>
      </c>
      <c r="S938" s="1">
        <f t="shared" si="319"/>
        <v>1.4425296847220144</v>
      </c>
      <c r="T938" s="1">
        <f t="shared" si="320"/>
        <v>18.515043864266357</v>
      </c>
      <c r="U938" s="1">
        <f t="shared" si="321"/>
        <v>-4.1386110935905211E-3</v>
      </c>
      <c r="V938" s="1">
        <f t="shared" si="322"/>
        <v>-1.820974326056259E-3</v>
      </c>
      <c r="Y938" s="20">
        <f>+$Z$20*SIGN(SOI!A937)*(ABS(SOI!A937))^$Y$2</f>
        <v>-0.46086870273979941</v>
      </c>
      <c r="Z938" s="20">
        <f t="shared" si="325"/>
        <v>-0.51246677633626636</v>
      </c>
      <c r="AA938" s="19">
        <f>+SIN((AVERAGE(H934:H945)+AVERAGE(H938:H941)/4)*($AA$19+AA937*$AA$18*AVERAGE(G934:G945))*$Y$20+$AA$17) - SIN($AA$17)</f>
        <v>-0.78560598629733636</v>
      </c>
      <c r="AB938" s="19">
        <f>+SIN((AVERAGE(H934:H945)+AVERAGE(H938:H941)*$AB$1)*($AA$19+AB937*$AA$18*AVERAGE(G934:G945))*$Y$20+$AA$17) - SIN($AA$17)+$AB$2</f>
        <v>-0.78827763902024395</v>
      </c>
      <c r="AC938">
        <f t="shared" si="324"/>
        <v>0.54959999999999765</v>
      </c>
      <c r="AD938">
        <f t="shared" si="323"/>
        <v>0.27313920996107</v>
      </c>
      <c r="AE938">
        <v>1</v>
      </c>
    </row>
    <row r="939" spans="1:31" x14ac:dyDescent="0.25">
      <c r="A939">
        <v>76.416666666666686</v>
      </c>
      <c r="B939" s="2">
        <v>1956.4166666665972</v>
      </c>
      <c r="C939">
        <f>+D939+($D$2+E939+F939)*SOI!A938*IF(B939&gt;$C$18, IF(B939&lt;$C$19,-1,1),1)</f>
        <v>-4.5546357953432057</v>
      </c>
      <c r="D939">
        <f>+$D$3*((1-$D$5)*SOI!D938+$D$5*SOI!D937) +   $D$4*((1-$D$5)*SOI!E938+$D$5*SOI!E937)</f>
        <v>0</v>
      </c>
      <c r="E939">
        <f t="shared" si="305"/>
        <v>5.5135221548776716</v>
      </c>
      <c r="F939">
        <f t="shared" si="312"/>
        <v>-2.6009148440073626E-2</v>
      </c>
      <c r="G939">
        <f t="shared" si="313"/>
        <v>5.4875130064375979</v>
      </c>
      <c r="H939" s="21">
        <f t="shared" si="314"/>
        <v>-4.075195799509803E-2</v>
      </c>
      <c r="I939" s="37">
        <f t="shared" si="306"/>
        <v>-6.4317083854602366</v>
      </c>
      <c r="J939" s="1">
        <f t="shared" si="315"/>
        <v>-0.2284248114726635</v>
      </c>
      <c r="K939" s="1">
        <f t="shared" si="316"/>
        <v>1.0491574553358918E-2</v>
      </c>
      <c r="L939" s="1">
        <f t="shared" si="307"/>
        <v>-1.0564259078104609E-2</v>
      </c>
      <c r="M939" s="1">
        <f t="shared" si="308"/>
        <v>-0.24947458377765322</v>
      </c>
      <c r="N939" s="1">
        <f t="shared" si="309"/>
        <v>2.7767663626965394E-2</v>
      </c>
      <c r="O939" s="1">
        <f t="shared" si="310"/>
        <v>5.2225845257737262</v>
      </c>
      <c r="P939" s="1">
        <f t="shared" si="311"/>
        <v>5.1111104042970146E-3</v>
      </c>
      <c r="Q939" s="1">
        <f t="shared" si="317"/>
        <v>-3.4667800611786958E-3</v>
      </c>
      <c r="R939" s="1">
        <f t="shared" si="318"/>
        <v>-6.6586963447593838E-3</v>
      </c>
      <c r="S939" s="1">
        <f t="shared" si="319"/>
        <v>-0.15283864271986461</v>
      </c>
      <c r="T939" s="1">
        <f t="shared" si="320"/>
        <v>-0.57969846225856714</v>
      </c>
      <c r="U939" s="1">
        <f t="shared" si="321"/>
        <v>0.36327380789773728</v>
      </c>
      <c r="V939" s="1">
        <f t="shared" si="322"/>
        <v>-3.9919608379584085E-3</v>
      </c>
      <c r="Y939" s="20">
        <f>+$Z$20*SIGN(SOI!A938)*(ABS(SOI!A938))^$Y$2</f>
        <v>-0.54662599710135007</v>
      </c>
      <c r="Z939" s="20">
        <f t="shared" si="325"/>
        <v>-0.52973875883154264</v>
      </c>
      <c r="AA939" s="19">
        <f>+SIN((AVERAGE(H935:H946)+AVERAGE(H939:H942)/4)*($AA$19+AA938*$AA$18*AVERAGE(G935:G946))*$Y$20+$AA$17) - SIN($AA$17)</f>
        <v>-1.2727790995527872</v>
      </c>
      <c r="AB939" s="19">
        <f>+SIN((AVERAGE(H935:H946)+AVERAGE(H939:H942)*$AB$1)*($AA$19+AB938*$AA$18*AVERAGE(G935:G946))*$Y$20+$AA$17) - SIN($AA$17)+$AB$2</f>
        <v>-1.285674318150321</v>
      </c>
      <c r="AC939">
        <f t="shared" si="324"/>
        <v>0.55019999999999769</v>
      </c>
      <c r="AD939">
        <f t="shared" si="323"/>
        <v>0.74304034072124459</v>
      </c>
      <c r="AE939">
        <v>1</v>
      </c>
    </row>
    <row r="940" spans="1:31" x14ac:dyDescent="0.25">
      <c r="A940">
        <v>76.500000000000014</v>
      </c>
      <c r="B940" s="2">
        <v>1956.4999999999304</v>
      </c>
      <c r="C940">
        <f>+D940+($D$2+E940+F940)*SOI!A939*IF(B940&gt;$C$18, IF(B940&lt;$C$19,-1,1),1)</f>
        <v>11.830283252193613</v>
      </c>
      <c r="D940">
        <f>+$D$3*((1-$D$5)*SOI!D939+$D$5*SOI!D938) +   $D$4*((1-$D$5)*SOI!E939+$D$5*SOI!E938)</f>
        <v>0</v>
      </c>
      <c r="E940">
        <f t="shared" si="305"/>
        <v>-12.468834603039536</v>
      </c>
      <c r="F940">
        <f t="shared" si="312"/>
        <v>-0.11657311206005327</v>
      </c>
      <c r="G940">
        <f t="shared" si="313"/>
        <v>-12.585407715099588</v>
      </c>
      <c r="H940" s="21">
        <f t="shared" si="314"/>
        <v>-3.4740018913444588E-2</v>
      </c>
      <c r="I940" s="37">
        <f t="shared" si="306"/>
        <v>6.8395159616617596</v>
      </c>
      <c r="J940" s="1">
        <f t="shared" si="315"/>
        <v>-1.3190544752751039</v>
      </c>
      <c r="K940" s="1">
        <f t="shared" si="316"/>
        <v>-2.6880813234609422E-2</v>
      </c>
      <c r="L940" s="1">
        <f t="shared" si="307"/>
        <v>-2.6262014743202895E-3</v>
      </c>
      <c r="M940" s="1">
        <f t="shared" si="308"/>
        <v>1.3547112616911738</v>
      </c>
      <c r="N940" s="1">
        <f t="shared" si="309"/>
        <v>8.024675737826005E-2</v>
      </c>
      <c r="O940" s="1">
        <f t="shared" si="310"/>
        <v>-4.8638620389886498</v>
      </c>
      <c r="P940" s="1">
        <f t="shared" si="311"/>
        <v>5.6562972802524966E-2</v>
      </c>
      <c r="Q940" s="1">
        <f t="shared" si="317"/>
        <v>5.4404506746052357E-2</v>
      </c>
      <c r="R940" s="1">
        <f t="shared" si="318"/>
        <v>-0.11112117360754244</v>
      </c>
      <c r="S940" s="1">
        <f t="shared" si="319"/>
        <v>0.46969976962685833</v>
      </c>
      <c r="T940" s="1">
        <f t="shared" si="320"/>
        <v>0.1342106303431152</v>
      </c>
      <c r="U940" s="1">
        <f t="shared" si="321"/>
        <v>-4.2751373592993254</v>
      </c>
      <c r="V940" s="1">
        <f t="shared" si="322"/>
        <v>-0.12767074404242235</v>
      </c>
      <c r="Y940" s="20">
        <f>+$Z$20*SIGN(SOI!A939)*(ABS(SOI!A939))^$Y$2</f>
        <v>-0.58172157665347868</v>
      </c>
      <c r="Z940" s="20">
        <f t="shared" si="325"/>
        <v>-0.5561158513464397</v>
      </c>
      <c r="AA940" s="19">
        <f>+SIN((AVERAGE(H936:H947)+AVERAGE(H940:H943)/4)*($AA$19+AA939*$AA$18*AVERAGE(G936:G947))*$Y$20+$AA$17) - SIN($AA$17)</f>
        <v>-1.2863913621851828</v>
      </c>
      <c r="AB940" s="19">
        <f>+SIN((AVERAGE(H936:H947)+AVERAGE(H940:H943)*$AB$1)*($AA$19+AB939*$AA$18*AVERAGE(G936:G947))*$Y$20+$AA$17) - SIN($AA$17)+$AB$2</f>
        <v>-1.2298870455343651</v>
      </c>
      <c r="AC940">
        <f t="shared" si="324"/>
        <v>0.55079999999999774</v>
      </c>
      <c r="AD940">
        <f t="shared" si="323"/>
        <v>0.73027551083874309</v>
      </c>
      <c r="AE940">
        <v>1</v>
      </c>
    </row>
    <row r="941" spans="1:31" x14ac:dyDescent="0.25">
      <c r="A941">
        <v>76.583333333333343</v>
      </c>
      <c r="B941" s="2">
        <v>1956.5833333332637</v>
      </c>
      <c r="C941">
        <f>+D941+($D$2+E941+F941)*SOI!A940*IF(B941&gt;$C$18, IF(B941&lt;$C$19,-1,1),1)</f>
        <v>2.937610680097209</v>
      </c>
      <c r="D941">
        <f>+$D$3*((1-$D$5)*SOI!D940+$D$5*SOI!D939) +   $D$4*((1-$D$5)*SOI!E940+$D$5*SOI!E939)</f>
        <v>0</v>
      </c>
      <c r="E941">
        <f t="shared" si="305"/>
        <v>-3.6480552374615769</v>
      </c>
      <c r="F941">
        <f t="shared" si="312"/>
        <v>2.1375385489713628E-2</v>
      </c>
      <c r="G941">
        <f t="shared" si="313"/>
        <v>-3.626679851971863</v>
      </c>
      <c r="H941" s="21">
        <f t="shared" si="314"/>
        <v>-4.3551529420310792E-2</v>
      </c>
      <c r="I941" s="37">
        <f t="shared" si="306"/>
        <v>-1.3330287349073189</v>
      </c>
      <c r="J941" s="1">
        <f t="shared" si="315"/>
        <v>-0.10980272627052745</v>
      </c>
      <c r="K941" s="1">
        <f t="shared" si="316"/>
        <v>-7.8615207415104964E-6</v>
      </c>
      <c r="L941" s="1">
        <f t="shared" si="307"/>
        <v>3.9415087180439262E-3</v>
      </c>
      <c r="M941" s="1">
        <f t="shared" si="308"/>
        <v>-0.57860607458439506</v>
      </c>
      <c r="N941" s="1">
        <f t="shared" si="309"/>
        <v>-8.8129129949537748E-3</v>
      </c>
      <c r="O941" s="1">
        <f t="shared" si="310"/>
        <v>-5.3780799584823638E-3</v>
      </c>
      <c r="P941" s="1">
        <f t="shared" si="311"/>
        <v>-9.9681813468638046E-3</v>
      </c>
      <c r="Q941" s="1">
        <f t="shared" si="317"/>
        <v>2.5518968456877539E-3</v>
      </c>
      <c r="R941" s="1">
        <f t="shared" si="318"/>
        <v>1.0158724936710406E-3</v>
      </c>
      <c r="S941" s="1">
        <f t="shared" si="319"/>
        <v>1.0053712947916703E-2</v>
      </c>
      <c r="T941" s="1">
        <f t="shared" si="320"/>
        <v>-2.2272418257744651E-4</v>
      </c>
      <c r="U941" s="1">
        <f t="shared" si="321"/>
        <v>-0.14684119847142196</v>
      </c>
      <c r="V941" s="1">
        <f t="shared" si="322"/>
        <v>-2.4709677835767227E-3</v>
      </c>
      <c r="Y941" s="20">
        <f>+$Z$20*SIGN(SOI!A940)*(ABS(SOI!A940))^$Y$2</f>
        <v>-0.53999998028449048</v>
      </c>
      <c r="Z941" s="20">
        <f t="shared" si="325"/>
        <v>-0.56469502281179651</v>
      </c>
      <c r="AA941" s="19">
        <f>+SIN((AVERAGE(H937:H948)+AVERAGE(H941:H944)/4)*($AA$19+AA940*$AA$18*AVERAGE(G937:G948))*$Y$20+$AA$17) - SIN($AA$17)</f>
        <v>-1.2749486430436898</v>
      </c>
      <c r="AB941" s="19">
        <f>+SIN((AVERAGE(H937:H948)+AVERAGE(H941:H944)*$AB$1)*($AA$19+AB940*$AA$18*AVERAGE(G937:G948))*$Y$20+$AA$17) - SIN($AA$17)+$AB$2</f>
        <v>-1.2618617856960459</v>
      </c>
      <c r="AC941">
        <f t="shared" si="324"/>
        <v>0.55139999999999778</v>
      </c>
      <c r="AD941">
        <f t="shared" si="323"/>
        <v>0.71025362023189331</v>
      </c>
      <c r="AE941">
        <v>1</v>
      </c>
    </row>
    <row r="942" spans="1:31" x14ac:dyDescent="0.25">
      <c r="A942">
        <v>76.666666666666671</v>
      </c>
      <c r="B942" s="2">
        <v>1956.6666666665969</v>
      </c>
      <c r="C942">
        <f>+D942+($D$2+E942+F942)*SOI!A941*IF(B942&gt;$C$18, IF(B942&lt;$C$19,-1,1),1)</f>
        <v>22.374425927846811</v>
      </c>
      <c r="D942">
        <f>+$D$3*((1-$D$5)*SOI!D941+$D$5*SOI!D940) +   $D$4*((1-$D$5)*SOI!E941+$D$5*SOI!E940)</f>
        <v>0</v>
      </c>
      <c r="E942">
        <f t="shared" si="305"/>
        <v>-23.521661676735214</v>
      </c>
      <c r="F942">
        <f t="shared" si="312"/>
        <v>-1.0656195626568863</v>
      </c>
      <c r="G942">
        <f t="shared" si="313"/>
        <v>-24.587281239392098</v>
      </c>
      <c r="H942" s="21">
        <f t="shared" si="314"/>
        <v>3.4593836388637662</v>
      </c>
      <c r="I942" s="37">
        <f t="shared" si="306"/>
        <v>-26.119977312787526</v>
      </c>
      <c r="J942" s="1">
        <f t="shared" si="315"/>
        <v>131.37726434164958</v>
      </c>
      <c r="K942" s="1">
        <f t="shared" si="316"/>
        <v>-41.054407052837881</v>
      </c>
      <c r="L942" s="1">
        <f t="shared" si="307"/>
        <v>-0.67888153649271377</v>
      </c>
      <c r="M942" s="1">
        <f t="shared" si="308"/>
        <v>35.331070449952392</v>
      </c>
      <c r="N942" s="1">
        <f t="shared" si="309"/>
        <v>-0.28486104261802098</v>
      </c>
      <c r="O942" s="1">
        <f t="shared" si="310"/>
        <v>-11.399922553823535</v>
      </c>
      <c r="P942" s="1">
        <f t="shared" si="311"/>
        <v>0.14258144039601423</v>
      </c>
      <c r="Q942" s="1">
        <f t="shared" si="317"/>
        <v>-5.0367512040214999</v>
      </c>
      <c r="R942" s="1">
        <f t="shared" si="318"/>
        <v>-39.287995310997594</v>
      </c>
      <c r="S942" s="1">
        <f t="shared" si="319"/>
        <v>6.367564344961937</v>
      </c>
      <c r="T942" s="1">
        <f t="shared" si="320"/>
        <v>81.315535372447926</v>
      </c>
      <c r="U942" s="1">
        <f t="shared" si="321"/>
        <v>41.155536930667353</v>
      </c>
      <c r="V942" s="1">
        <f t="shared" si="322"/>
        <v>1.1424250766918507</v>
      </c>
      <c r="Y942" s="20">
        <f>+$Z$20*SIGN(SOI!A941)*(ABS(SOI!A941))^$Y$2</f>
        <v>-0.57236351149742037</v>
      </c>
      <c r="Z942" s="20">
        <f t="shared" si="325"/>
        <v>-0.536920297171395</v>
      </c>
      <c r="AA942" s="19">
        <f>+SIN((AVERAGE(H938:H949)+AVERAGE(H942:H945)/4)*($AA$19+AA941*$AA$18*AVERAGE(G938:G949))*$Y$20+$AA$17) - SIN($AA$17)</f>
        <v>-1.2403238753465746</v>
      </c>
      <c r="AB942" s="19">
        <f>+SIN((AVERAGE(H938:H949)+AVERAGE(H942:H945)*$AB$1)*($AA$19+AB941*$AA$18*AVERAGE(G938:G949))*$Y$20+$AA$17) - SIN($AA$17)+$AB$2</f>
        <v>-1.2614214657890466</v>
      </c>
      <c r="AC942">
        <f t="shared" si="324"/>
        <v>0.55199999999999783</v>
      </c>
      <c r="AD942">
        <f t="shared" si="323"/>
        <v>0.70340357817517962</v>
      </c>
      <c r="AE942">
        <v>1</v>
      </c>
    </row>
    <row r="943" spans="1:31" x14ac:dyDescent="0.25">
      <c r="A943">
        <v>76.75</v>
      </c>
      <c r="B943" s="2">
        <v>1956.7499999999302</v>
      </c>
      <c r="C943">
        <f>+D943+($D$2+E943+F943)*SOI!A942*IF(B943&gt;$C$18, IF(B943&lt;$C$19,-1,1),1)</f>
        <v>4.5662936601997899</v>
      </c>
      <c r="D943">
        <f>+$D$3*((1-$D$5)*SOI!D942+$D$5*SOI!D941) +   $D$4*((1-$D$5)*SOI!E942+$D$5*SOI!E941)</f>
        <v>0</v>
      </c>
      <c r="E943">
        <f t="shared" si="305"/>
        <v>-6.5637125598719592</v>
      </c>
      <c r="F943">
        <f t="shared" si="312"/>
        <v>-5.4104338968316013E-2</v>
      </c>
      <c r="G943">
        <f t="shared" si="313"/>
        <v>-6.6178168988402755</v>
      </c>
      <c r="H943" s="21">
        <f t="shared" si="314"/>
        <v>-0.1899507867796553</v>
      </c>
      <c r="I943" s="37">
        <f t="shared" si="306"/>
        <v>-8.1027464368188795</v>
      </c>
      <c r="J943" s="1">
        <f t="shared" si="315"/>
        <v>1.5493139560329678</v>
      </c>
      <c r="K943" s="1">
        <f t="shared" si="316"/>
        <v>-3.4041005919006532E-3</v>
      </c>
      <c r="L943" s="1">
        <f t="shared" si="307"/>
        <v>-2.9826105483730745E-2</v>
      </c>
      <c r="M943" s="1">
        <f t="shared" si="308"/>
        <v>1.343125397078561</v>
      </c>
      <c r="N943" s="1">
        <f t="shared" si="309"/>
        <v>-3.4924429694307452E-2</v>
      </c>
      <c r="O943" s="1">
        <f t="shared" si="310"/>
        <v>-6.4439679062351107</v>
      </c>
      <c r="P943" s="1">
        <f t="shared" si="311"/>
        <v>4.760489141557013E-4</v>
      </c>
      <c r="Q943" s="1">
        <f t="shared" si="317"/>
        <v>-2.3475050101355057E-2</v>
      </c>
      <c r="R943" s="1">
        <f t="shared" si="318"/>
        <v>-5.6803533398488558E-2</v>
      </c>
      <c r="S943" s="1">
        <f t="shared" si="319"/>
        <v>0.24217486082688314</v>
      </c>
      <c r="T943" s="1">
        <f t="shared" si="320"/>
        <v>2.0194241501197361</v>
      </c>
      <c r="U943" s="1">
        <f t="shared" si="321"/>
        <v>4.2626169377854739E-2</v>
      </c>
      <c r="V943" s="1">
        <f t="shared" si="322"/>
        <v>4.6764099085010147E-4</v>
      </c>
      <c r="Y943" s="20">
        <f>+$Z$20*SIGN(SOI!A942)*(ABS(SOI!A942))^$Y$2</f>
        <v>-0.49839739973227404</v>
      </c>
      <c r="Z943" s="20">
        <f t="shared" si="325"/>
        <v>-0.5579178165121742</v>
      </c>
      <c r="AA943" s="19">
        <f>+SIN((AVERAGE(H939:H950)+AVERAGE(H943:H946)/4)*($AA$19+AA942*$AA$18*AVERAGE(G939:G950))*$Y$20+$AA$17) - SIN($AA$17)</f>
        <v>-1.079609927003389</v>
      </c>
      <c r="AB943" s="19">
        <f>+SIN((AVERAGE(H939:H950)+AVERAGE(H943:H946)*$AB$1)*($AA$19+AB942*$AA$18*AVERAGE(G939:G950))*$Y$20+$AA$17) - SIN($AA$17)+$AB$2</f>
        <v>-1.2817412217631432</v>
      </c>
      <c r="AC943">
        <f t="shared" si="324"/>
        <v>0.55259999999999787</v>
      </c>
      <c r="AD943">
        <f t="shared" si="323"/>
        <v>0.52169211049121478</v>
      </c>
      <c r="AE943">
        <v>1</v>
      </c>
    </row>
    <row r="944" spans="1:31" x14ac:dyDescent="0.25">
      <c r="A944">
        <v>76.833333333333329</v>
      </c>
      <c r="B944" s="2">
        <v>1956.8333333332635</v>
      </c>
      <c r="C944">
        <f>+D944+($D$2+E944+F944)*SOI!A943*IF(B944&gt;$C$18, IF(B944&lt;$C$19,-1,1),1)</f>
        <v>42.823538019604449</v>
      </c>
      <c r="D944">
        <f>+$D$3*((1-$D$5)*SOI!D943+$D$5*SOI!D942) +   $D$4*((1-$D$5)*SOI!E943+$D$5*SOI!E942)</f>
        <v>0</v>
      </c>
      <c r="E944">
        <f t="shared" si="305"/>
        <v>-41.416027394911076</v>
      </c>
      <c r="F944">
        <f t="shared" si="312"/>
        <v>-0.98351519875668836</v>
      </c>
      <c r="G944">
        <f t="shared" si="313"/>
        <v>-42.399542593667768</v>
      </c>
      <c r="H944" s="21">
        <f t="shared" si="314"/>
        <v>1.2764017535288066</v>
      </c>
      <c r="I944" s="37">
        <f t="shared" si="306"/>
        <v>-30.311153437319927</v>
      </c>
      <c r="J944" s="1">
        <f t="shared" si="315"/>
        <v>22.943541695640068</v>
      </c>
      <c r="K944" s="1">
        <f t="shared" si="316"/>
        <v>-20.655433331235301</v>
      </c>
      <c r="L944" s="1">
        <f t="shared" si="307"/>
        <v>-7.6759604606217252E-2</v>
      </c>
      <c r="M944" s="1">
        <f t="shared" si="308"/>
        <v>5.3170087217729805</v>
      </c>
      <c r="N944" s="1">
        <f t="shared" si="309"/>
        <v>-0.80837552396990386</v>
      </c>
      <c r="O944" s="1">
        <f t="shared" si="310"/>
        <v>-27.766195197118961</v>
      </c>
      <c r="P944" s="1">
        <f t="shared" si="311"/>
        <v>0.26048596058801249</v>
      </c>
      <c r="Q944" s="1">
        <f t="shared" si="317"/>
        <v>-2.1510037712772774</v>
      </c>
      <c r="R944" s="1">
        <f t="shared" si="318"/>
        <v>-19.470639227849215</v>
      </c>
      <c r="S944" s="1">
        <f t="shared" si="319"/>
        <v>20.969260058343579</v>
      </c>
      <c r="T944" s="1">
        <f t="shared" si="320"/>
        <v>22.39374501495427</v>
      </c>
      <c r="U944" s="1">
        <f t="shared" si="321"/>
        <v>87.252777965009571</v>
      </c>
      <c r="V944" s="1">
        <f t="shared" si="322"/>
        <v>5.9228283535086446</v>
      </c>
      <c r="Y944" s="20">
        <f>+$Z$20*SIGN(SOI!A943)*(ABS(SOI!A943))^$Y$2</f>
        <v>-0.60299253830682842</v>
      </c>
      <c r="Z944" s="20">
        <f t="shared" si="325"/>
        <v>-0.51944542708793306</v>
      </c>
      <c r="AA944" s="19">
        <f>+SIN((AVERAGE(H940:H951)+AVERAGE(H944:H947)/4)*($AA$19+AA943*$AA$18*AVERAGE(G940:G951))*$Y$20+$AA$17) - SIN($AA$17)</f>
        <v>-1.171360567542254</v>
      </c>
      <c r="AB944" s="19">
        <f>+SIN((AVERAGE(H940:H951)+AVERAGE(H944:H947)*$AB$1)*($AA$19+AB943*$AA$18*AVERAGE(G940:G951))*$Y$20+$AA$17) - SIN($AA$17)+$AB$2</f>
        <v>-1.2781309776736016</v>
      </c>
      <c r="AC944">
        <f t="shared" si="324"/>
        <v>0.55319999999999792</v>
      </c>
      <c r="AD944">
        <f t="shared" si="323"/>
        <v>0.65191514045432097</v>
      </c>
      <c r="AE944">
        <v>1</v>
      </c>
    </row>
    <row r="945" spans="1:31" x14ac:dyDescent="0.25">
      <c r="A945">
        <v>76.916666666666657</v>
      </c>
      <c r="B945" s="2">
        <v>1956.9166666665967</v>
      </c>
      <c r="C945">
        <f>+D945+($D$2+E945+F945)*SOI!A944*IF(B945&gt;$C$18, IF(B945&lt;$C$19,-1,1),1)</f>
        <v>-281.9771738097711</v>
      </c>
      <c r="D945">
        <f>+$D$3*((1-$D$5)*SOI!D944+$D$5*SOI!D943) +   $D$4*((1-$D$5)*SOI!E944+$D$5*SOI!E943)</f>
        <v>0</v>
      </c>
      <c r="E945">
        <f t="shared" si="305"/>
        <v>486.38948120092527</v>
      </c>
      <c r="F945">
        <f t="shared" si="312"/>
        <v>-0.22194014959575403</v>
      </c>
      <c r="G945">
        <f t="shared" si="313"/>
        <v>486.16754105132952</v>
      </c>
      <c r="H945" s="21">
        <f t="shared" si="314"/>
        <v>1.9826842619423222</v>
      </c>
      <c r="I945" s="37">
        <f t="shared" si="306"/>
        <v>-80.671412502348474</v>
      </c>
      <c r="J945" s="1">
        <f t="shared" si="315"/>
        <v>-22.424347276593529</v>
      </c>
      <c r="K945" s="1">
        <f t="shared" si="316"/>
        <v>1.246640594590934</v>
      </c>
      <c r="L945" s="1">
        <f t="shared" si="307"/>
        <v>-8.351859248340851E-3</v>
      </c>
      <c r="M945" s="1">
        <f t="shared" si="308"/>
        <v>-1.9525831001690108</v>
      </c>
      <c r="N945" s="1">
        <f t="shared" si="309"/>
        <v>-0.44469502951016737</v>
      </c>
      <c r="O945" s="1">
        <f t="shared" si="310"/>
        <v>26.360061372698681</v>
      </c>
      <c r="P945" s="1">
        <f t="shared" si="311"/>
        <v>0.15219864748612572</v>
      </c>
      <c r="Q945" s="1">
        <f t="shared" si="317"/>
        <v>0.4345426865157222</v>
      </c>
      <c r="R945" s="1">
        <f t="shared" si="318"/>
        <v>10.468601814248327</v>
      </c>
      <c r="S945" s="1">
        <f t="shared" si="319"/>
        <v>30.700781009206096</v>
      </c>
      <c r="T945" s="1">
        <f t="shared" si="320"/>
        <v>-2.313168188722095</v>
      </c>
      <c r="U945" s="1">
        <f t="shared" si="321"/>
        <v>135.68221762600572</v>
      </c>
      <c r="V945" s="1">
        <f t="shared" si="322"/>
        <v>1.9037273029561146</v>
      </c>
      <c r="Y945" s="20">
        <f>+$Z$20*SIGN(SOI!A944)*(ABS(SOI!A944))^$Y$2</f>
        <v>-0.45694634322469646</v>
      </c>
      <c r="Z945" s="20">
        <f t="shared" si="325"/>
        <v>-0.50297924094580859</v>
      </c>
      <c r="AA945" s="19">
        <f>+SIN((AVERAGE(H941:H952)+AVERAGE(H945:H948)/4)*($AA$19+AA944*$AA$18*AVERAGE(G941:G952))*$Y$20+$AA$17) - SIN($AA$17)</f>
        <v>-1.1433010327675888</v>
      </c>
      <c r="AB945" s="19">
        <f>+SIN((AVERAGE(H941:H952)+AVERAGE(H945:H948)*$AB$1)*($AA$19+AB944*$AA$18*AVERAGE(G941:G952))*$Y$20+$AA$17) - SIN($AA$17)+$AB$2</f>
        <v>-1.2845967891797183</v>
      </c>
      <c r="AC945">
        <f t="shared" si="324"/>
        <v>0.55379999999999796</v>
      </c>
      <c r="AD945">
        <f t="shared" si="323"/>
        <v>0.64032179182178017</v>
      </c>
      <c r="AE945">
        <v>1</v>
      </c>
    </row>
    <row r="946" spans="1:31" x14ac:dyDescent="0.25">
      <c r="A946">
        <v>76.999999999999986</v>
      </c>
      <c r="B946" s="2">
        <v>1956.99999999993</v>
      </c>
      <c r="C946">
        <f>+D946+($D$2+E946+F946)*SOI!A945*IF(B946&gt;$C$18, IF(B946&lt;$C$19,-1,1),1)</f>
        <v>-2.7840974853677563</v>
      </c>
      <c r="D946">
        <f>+$D$3*((1-$D$5)*SOI!D945+$D$5*SOI!D944) +   $D$4*((1-$D$5)*SOI!E945+$D$5*SOI!E944)</f>
        <v>0</v>
      </c>
      <c r="E946">
        <f t="shared" si="305"/>
        <v>0.52174827418124892</v>
      </c>
      <c r="F946">
        <f t="shared" si="312"/>
        <v>4.4498543782611728</v>
      </c>
      <c r="G946">
        <f t="shared" si="313"/>
        <v>4.9716026524424217</v>
      </c>
      <c r="H946" s="21">
        <f t="shared" si="314"/>
        <v>6.4044568016251837</v>
      </c>
      <c r="I946" s="37">
        <f t="shared" si="306"/>
        <v>-2.7374708169362205</v>
      </c>
      <c r="J946" s="1">
        <f t="shared" si="315"/>
        <v>52.529666101204207</v>
      </c>
      <c r="K946" s="1">
        <f t="shared" si="316"/>
        <v>184.77477476363879</v>
      </c>
      <c r="L946" s="1">
        <f t="shared" si="307"/>
        <v>2.5051816148695565</v>
      </c>
      <c r="M946" s="1">
        <f t="shared" si="308"/>
        <v>134.79212468990019</v>
      </c>
      <c r="N946" s="1">
        <f t="shared" si="309"/>
        <v>-0.16195542719192271</v>
      </c>
      <c r="O946" s="1">
        <f t="shared" si="310"/>
        <v>1.129299421545932</v>
      </c>
      <c r="P946" s="1">
        <f t="shared" si="311"/>
        <v>-1.7554702427880806</v>
      </c>
      <c r="Q946" s="1">
        <f t="shared" si="317"/>
        <v>-10.92498045434694</v>
      </c>
      <c r="R946" s="1">
        <f t="shared" si="318"/>
        <v>-8.9311368016680408</v>
      </c>
      <c r="S946" s="1">
        <f t="shared" si="319"/>
        <v>0.37941324822251227</v>
      </c>
      <c r="T946" s="1">
        <f t="shared" si="320"/>
        <v>29.725279639083308</v>
      </c>
      <c r="U946" s="1">
        <f t="shared" si="321"/>
        <v>-53.105004380981391</v>
      </c>
      <c r="V946" s="1">
        <f t="shared" si="322"/>
        <v>-7.9968812732926864</v>
      </c>
      <c r="Y946" s="20">
        <f>+$Z$20*SIGN(SOI!A945)*(ABS(SOI!A945))^$Y$2</f>
        <v>-0.44899884130590079</v>
      </c>
      <c r="Z946" s="20">
        <f t="shared" si="325"/>
        <v>-0.39996129366109928</v>
      </c>
      <c r="AA946" s="19">
        <f>+SIN((AVERAGE(H942:H953)+AVERAGE(H946:H949)/4)*($AA$19+AA945*$AA$18*AVERAGE(G942:G953))*$Y$20+$AA$17) - SIN($AA$17)</f>
        <v>-1.2222281237214399</v>
      </c>
      <c r="AB946" s="19">
        <f>+SIN((AVERAGE(H942:H953)+AVERAGE(H946:H949)*$AB$1)*($AA$19+AB945*$AA$18*AVERAGE(G942:G953))*$Y$20+$AA$17) - SIN($AA$17)+$AB$2</f>
        <v>-1.2848474090201156</v>
      </c>
      <c r="AC946">
        <f t="shared" si="324"/>
        <v>0.55439999999999801</v>
      </c>
      <c r="AD946">
        <f t="shared" si="323"/>
        <v>0.82226683006034063</v>
      </c>
      <c r="AE946">
        <v>1</v>
      </c>
    </row>
    <row r="947" spans="1:31" x14ac:dyDescent="0.25">
      <c r="A947">
        <v>77.083333333333314</v>
      </c>
      <c r="B947" s="2">
        <v>1957.0833333332632</v>
      </c>
      <c r="C947">
        <f>+D947+($D$2+E947+F947)*SOI!A946*IF(B947&gt;$C$18, IF(B947&lt;$C$19,-1,1),1)</f>
        <v>6.77579593911089</v>
      </c>
      <c r="D947">
        <f>+$D$3*((1-$D$5)*SOI!D946+$D$5*SOI!D945) +   $D$4*((1-$D$5)*SOI!E946+$D$5*SOI!E945)</f>
        <v>0</v>
      </c>
      <c r="E947">
        <f t="shared" si="305"/>
        <v>-28.465519440552839</v>
      </c>
      <c r="F947">
        <f t="shared" si="312"/>
        <v>0.23303636092412733</v>
      </c>
      <c r="G947">
        <f t="shared" si="313"/>
        <v>-28.232483079628711</v>
      </c>
      <c r="H947" s="21">
        <f t="shared" si="314"/>
        <v>-0.94923191284352926</v>
      </c>
      <c r="I947" s="37">
        <f t="shared" si="306"/>
        <v>35.609149223272098</v>
      </c>
      <c r="J947" s="1">
        <f t="shared" si="315"/>
        <v>-37.122385480364549</v>
      </c>
      <c r="K947" s="1">
        <f t="shared" si="316"/>
        <v>-2.150948877214526</v>
      </c>
      <c r="L947" s="1">
        <f t="shared" si="307"/>
        <v>0.1375282476741102</v>
      </c>
      <c r="M947" s="1">
        <f t="shared" si="308"/>
        <v>7.3229093044367657</v>
      </c>
      <c r="N947" s="1">
        <f t="shared" si="309"/>
        <v>-0.1617189130469901</v>
      </c>
      <c r="O947" s="1">
        <f t="shared" si="310"/>
        <v>-23.997376036097744</v>
      </c>
      <c r="P947" s="1">
        <f t="shared" si="311"/>
        <v>-1.7517556789396475E-2</v>
      </c>
      <c r="Q947" s="1">
        <f t="shared" si="317"/>
        <v>-0.59265931220947776</v>
      </c>
      <c r="R947" s="1">
        <f t="shared" si="318"/>
        <v>6.3023611345056665</v>
      </c>
      <c r="S947" s="1">
        <f t="shared" si="319"/>
        <v>-4.9282178638416037</v>
      </c>
      <c r="T947" s="1">
        <f t="shared" si="320"/>
        <v>-34.676343290033387</v>
      </c>
      <c r="U947" s="1">
        <f t="shared" si="321"/>
        <v>6.8933068401725874</v>
      </c>
      <c r="V947" s="1">
        <f t="shared" si="322"/>
        <v>-7.9683062640015054E-2</v>
      </c>
      <c r="Y947" s="20">
        <f>+$Z$20*SIGN(SOI!A946)*(ABS(SOI!A946))^$Y$2</f>
        <v>-0.29393869645270071</v>
      </c>
      <c r="Z947" s="20">
        <f t="shared" si="325"/>
        <v>-0.19107732817989634</v>
      </c>
      <c r="AA947" s="19">
        <f>+SIN((AVERAGE(H943:H954)+AVERAGE(H947:H950)/4)*($AA$19+AA946*$AA$18*AVERAGE(G943:G954))*$Y$20+$AA$17) - SIN($AA$17)</f>
        <v>-1.2133525612836404</v>
      </c>
      <c r="AB947" s="19">
        <f>+SIN((AVERAGE(H943:H954)+AVERAGE(H947:H950)*$AB$1)*($AA$19+AB946*$AA$18*AVERAGE(G943:G954))*$Y$20+$AA$17) - SIN($AA$17)+$AB$2</f>
        <v>-1.20356764663891</v>
      </c>
      <c r="AC947">
        <f t="shared" si="324"/>
        <v>0.55499999999999805</v>
      </c>
      <c r="AD947">
        <f t="shared" si="323"/>
        <v>1.0222752331037441</v>
      </c>
      <c r="AE947">
        <v>1</v>
      </c>
    </row>
    <row r="948" spans="1:31" x14ac:dyDescent="0.25">
      <c r="A948">
        <v>77.166666666666643</v>
      </c>
      <c r="B948" s="2">
        <v>1957.1666666665965</v>
      </c>
      <c r="C948">
        <f>+D948+($D$2+E948+F948)*SOI!A947*IF(B948&gt;$C$18, IF(B948&lt;$C$19,-1,1),1)</f>
        <v>-0.77886231004903239</v>
      </c>
      <c r="D948">
        <f>+$D$3*((1-$D$5)*SOI!D947+$D$5*SOI!D946) +   $D$4*((1-$D$5)*SOI!E947+$D$5*SOI!E946)</f>
        <v>0</v>
      </c>
      <c r="E948">
        <f t="shared" si="305"/>
        <v>-8.5511418279833649</v>
      </c>
      <c r="F948">
        <f t="shared" si="312"/>
        <v>-1.1846370476295394</v>
      </c>
      <c r="G948">
        <f t="shared" si="313"/>
        <v>-9.7357788756129047</v>
      </c>
      <c r="H948" s="21">
        <f t="shared" si="314"/>
        <v>0.75758715322614645</v>
      </c>
      <c r="I948" s="37">
        <f t="shared" si="306"/>
        <v>8.0731697685359958</v>
      </c>
      <c r="J948" s="1">
        <f t="shared" si="315"/>
        <v>28.250498490545592</v>
      </c>
      <c r="K948" s="1">
        <f t="shared" si="316"/>
        <v>-2.8119817053363869</v>
      </c>
      <c r="L948" s="1">
        <f t="shared" si="307"/>
        <v>-0.19006957159088517</v>
      </c>
      <c r="M948" s="1">
        <f t="shared" si="308"/>
        <v>-24.580539296259666</v>
      </c>
      <c r="N948" s="1">
        <f t="shared" si="309"/>
        <v>1.0286146572729684</v>
      </c>
      <c r="O948" s="1">
        <f t="shared" si="310"/>
        <v>-8.5952863479474821</v>
      </c>
      <c r="P948" s="1">
        <f t="shared" si="311"/>
        <v>4.6263518306453075E-2</v>
      </c>
      <c r="Q948" s="1">
        <f t="shared" si="317"/>
        <v>-12.653327803502947</v>
      </c>
      <c r="R948" s="1">
        <f t="shared" si="318"/>
        <v>30.50601078486326</v>
      </c>
      <c r="S948" s="1">
        <f t="shared" si="319"/>
        <v>7.1066394290410857</v>
      </c>
      <c r="T948" s="1">
        <f t="shared" si="320"/>
        <v>17.165267383502485</v>
      </c>
      <c r="U948" s="1">
        <f t="shared" si="321"/>
        <v>-4.1273872818238484</v>
      </c>
      <c r="V948" s="1">
        <f t="shared" si="322"/>
        <v>-1.3385143642993018</v>
      </c>
      <c r="Y948" s="20">
        <f>+$Z$20*SIGN(SOI!A947)*(ABS(SOI!A947))^$Y$2</f>
        <v>0.16970555321891248</v>
      </c>
      <c r="Z948" s="20">
        <f t="shared" si="325"/>
        <v>8.8203746741686406E-2</v>
      </c>
      <c r="AA948" s="19">
        <f>+SIN((AVERAGE(H944:H955)+AVERAGE(H948:H951)/4)*($AA$19+AA947*$AA$18*AVERAGE(G944:G955))*$Y$20+$AA$17) - SIN($AA$17)</f>
        <v>-1.2449086240319478</v>
      </c>
      <c r="AB948" s="19">
        <f>+SIN((AVERAGE(H944:H955)+AVERAGE(H948:H951)*$AB$1)*($AA$19+AB947*$AA$18*AVERAGE(G944:G955))*$Y$20+$AA$17) - SIN($AA$17)+$AB$2</f>
        <v>-1.2045244437363636</v>
      </c>
      <c r="AC948">
        <f t="shared" si="324"/>
        <v>0.5555999999999981</v>
      </c>
      <c r="AD948">
        <f t="shared" si="323"/>
        <v>1.3331123707736343</v>
      </c>
      <c r="AE948">
        <v>1</v>
      </c>
    </row>
    <row r="949" spans="1:31" x14ac:dyDescent="0.25">
      <c r="A949">
        <v>77.249999999999972</v>
      </c>
      <c r="B949" s="2">
        <v>1957.2499999999297</v>
      </c>
      <c r="C949">
        <f>+D949+($D$2+E949+F949)*SOI!A948*IF(B949&gt;$C$18, IF(B949&lt;$C$19,-1,1),1)</f>
        <v>-6.8798824891518811</v>
      </c>
      <c r="D949">
        <f>+$D$3*((1-$D$5)*SOI!D948+$D$5*SOI!D947) +   $D$4*((1-$D$5)*SOI!E948+$D$5*SOI!E947)</f>
        <v>0</v>
      </c>
      <c r="E949">
        <f t="shared" si="305"/>
        <v>-16.428314483835642</v>
      </c>
      <c r="F949">
        <f t="shared" si="312"/>
        <v>4.7641890616875182E-2</v>
      </c>
      <c r="G949">
        <f t="shared" si="313"/>
        <v>-16.380672593218765</v>
      </c>
      <c r="H949" s="21">
        <f t="shared" si="314"/>
        <v>-6.5479807146648278E-2</v>
      </c>
      <c r="I949" s="37">
        <f t="shared" si="306"/>
        <v>0.64216764472308119</v>
      </c>
      <c r="J949" s="1">
        <f t="shared" si="315"/>
        <v>-2.391431668057381E-3</v>
      </c>
      <c r="K949" s="1">
        <f t="shared" si="316"/>
        <v>-3.9679016321445219E-3</v>
      </c>
      <c r="L949" s="1">
        <f t="shared" si="307"/>
        <v>1.6084121003091302E-3</v>
      </c>
      <c r="M949" s="1">
        <f t="shared" si="308"/>
        <v>2.6158867176869837E-2</v>
      </c>
      <c r="N949" s="1">
        <f t="shared" si="309"/>
        <v>-4.8323275444007385E-2</v>
      </c>
      <c r="O949" s="1">
        <f t="shared" si="310"/>
        <v>-3.8776505342948857</v>
      </c>
      <c r="P949" s="1">
        <f t="shared" si="311"/>
        <v>-1.7099917331716449E-2</v>
      </c>
      <c r="Q949" s="1">
        <f t="shared" si="317"/>
        <v>-6.3260983617918559E-4</v>
      </c>
      <c r="R949" s="1">
        <f t="shared" si="318"/>
        <v>1.2131679694071484E-4</v>
      </c>
      <c r="S949" s="1">
        <f t="shared" si="319"/>
        <v>-2.6556587718165055E-2</v>
      </c>
      <c r="T949" s="1">
        <f t="shared" si="320"/>
        <v>-6.553052173087083E-2</v>
      </c>
      <c r="U949" s="1">
        <f t="shared" si="321"/>
        <v>0.12134863899725142</v>
      </c>
      <c r="V949" s="1">
        <f t="shared" si="322"/>
        <v>-2.3242457470839851E-2</v>
      </c>
      <c r="Y949" s="20">
        <f>+$Z$20*SIGN(SOI!A948)*(ABS(SOI!A948))^$Y$2</f>
        <v>0.38884438345884748</v>
      </c>
      <c r="Z949" s="20">
        <f t="shared" si="325"/>
        <v>0.32034737231403859</v>
      </c>
      <c r="AA949" s="19">
        <f>+SIN((AVERAGE(H945:H956)+AVERAGE(H949:H952)/4)*($AA$19+AA948*$AA$18*AVERAGE(G945:G956))*$Y$20+$AA$17) - SIN($AA$17)</f>
        <v>-0.56951592724072042</v>
      </c>
      <c r="AB949" s="19">
        <f>+SIN((AVERAGE(H945:H956)+AVERAGE(H949:H952)*$AB$1)*($AA$19+AB948*$AA$18*AVERAGE(G945:G956))*$Y$20+$AA$17) - SIN($AA$17)+$AB$2</f>
        <v>-0.49463840871695341</v>
      </c>
      <c r="AC949">
        <f t="shared" si="324"/>
        <v>0.55619999999999814</v>
      </c>
      <c r="AD949">
        <f t="shared" si="323"/>
        <v>0.88986329955475907</v>
      </c>
      <c r="AE949">
        <v>1</v>
      </c>
    </row>
    <row r="950" spans="1:31" x14ac:dyDescent="0.25">
      <c r="A950">
        <v>77.3333333333333</v>
      </c>
      <c r="B950" s="2">
        <v>1957.333333333263</v>
      </c>
      <c r="C950">
        <f>+D950+($D$2+E950+F950)*SOI!A949*IF(B950&gt;$C$18, IF(B950&lt;$C$19,-1,1),1)</f>
        <v>-1.3148914600825627</v>
      </c>
      <c r="D950">
        <f>+$D$3*((1-$D$5)*SOI!D949+$D$5*SOI!D948) +   $D$4*((1-$D$5)*SOI!E949+$D$5*SOI!E948)</f>
        <v>0</v>
      </c>
      <c r="E950">
        <f t="shared" si="305"/>
        <v>-1.8224715652420098</v>
      </c>
      <c r="F950">
        <f t="shared" si="312"/>
        <v>-1.0995094571636852</v>
      </c>
      <c r="G950">
        <f t="shared" si="313"/>
        <v>-2.9219810224056948</v>
      </c>
      <c r="H950" s="21">
        <f t="shared" si="314"/>
        <v>0.75762038435213419</v>
      </c>
      <c r="I950" s="37">
        <f t="shared" si="306"/>
        <v>-1.9699790223436495</v>
      </c>
      <c r="J950" s="1">
        <f t="shared" si="315"/>
        <v>6.1028646845874963</v>
      </c>
      <c r="K950" s="1">
        <f t="shared" si="316"/>
        <v>-1.3583344611010477</v>
      </c>
      <c r="L950" s="1">
        <f t="shared" si="307"/>
        <v>-0.51616452407465174</v>
      </c>
      <c r="M950" s="1">
        <f t="shared" si="308"/>
        <v>21.761133634936357</v>
      </c>
      <c r="N950" s="1">
        <f t="shared" si="309"/>
        <v>0.22449368492585708</v>
      </c>
      <c r="O950" s="1">
        <f t="shared" si="310"/>
        <v>-0.12129438051993935</v>
      </c>
      <c r="P950" s="1">
        <f t="shared" si="311"/>
        <v>0.58314559308899949</v>
      </c>
      <c r="Q950" s="1">
        <f t="shared" si="317"/>
        <v>2.4448166145400863</v>
      </c>
      <c r="R950" s="1">
        <f t="shared" si="318"/>
        <v>1.4382833892260174</v>
      </c>
      <c r="S950" s="1">
        <f t="shared" si="319"/>
        <v>-0.3784715314815662</v>
      </c>
      <c r="T950" s="1">
        <f t="shared" si="320"/>
        <v>0.65781907152735686</v>
      </c>
      <c r="U950" s="1">
        <f t="shared" si="321"/>
        <v>12.694952445320908</v>
      </c>
      <c r="V950" s="1">
        <f t="shared" si="322"/>
        <v>-3.682245981025523</v>
      </c>
      <c r="Y950" s="20">
        <f>+$Z$20*SIGN(SOI!A949)*(ABS(SOI!A949))^$Y$2</f>
        <v>0.40249218026435574</v>
      </c>
      <c r="Z950" s="20">
        <f t="shared" si="325"/>
        <v>0.40938103634361761</v>
      </c>
      <c r="AA950" s="19">
        <f>+SIN((AVERAGE(H946:H957)+AVERAGE(H950:H953)/4)*($AA$19+AA949*$AA$18*AVERAGE(G946:G957))*$Y$20+$AA$17) - SIN($AA$17)</f>
        <v>-0.15709541871225854</v>
      </c>
      <c r="AB950" s="19">
        <f>+SIN((AVERAGE(H946:H957)+AVERAGE(H950:H953)*$AB$1)*($AA$19+AB949*$AA$18*AVERAGE(G946:G957))*$Y$20+$AA$17) - SIN($AA$17)+$AB$2</f>
        <v>-0.11176986210201187</v>
      </c>
      <c r="AC950">
        <f t="shared" si="324"/>
        <v>0.55679999999999819</v>
      </c>
      <c r="AD950">
        <f t="shared" si="323"/>
        <v>0.56647645505587618</v>
      </c>
      <c r="AE950">
        <v>1</v>
      </c>
    </row>
    <row r="951" spans="1:31" x14ac:dyDescent="0.25">
      <c r="A951">
        <v>77.416666666666629</v>
      </c>
      <c r="B951" s="2">
        <v>1957.4166666665963</v>
      </c>
      <c r="C951">
        <f>+D951+($D$2+E951+F951)*SOI!A950*IF(B951&gt;$C$18, IF(B951&lt;$C$19,-1,1),1)</f>
        <v>-2.946200076505598</v>
      </c>
      <c r="D951">
        <f>+$D$3*((1-$D$5)*SOI!D950+$D$5*SOI!D949) +   $D$4*((1-$D$5)*SOI!E950+$D$5*SOI!E949)</f>
        <v>0</v>
      </c>
      <c r="E951">
        <f t="shared" si="305"/>
        <v>-5.5328589204283434</v>
      </c>
      <c r="F951">
        <f t="shared" si="312"/>
        <v>-2.6009148450142794E-2</v>
      </c>
      <c r="G951">
        <f t="shared" si="313"/>
        <v>-5.5588680688784864</v>
      </c>
      <c r="H951" s="21">
        <f t="shared" si="314"/>
        <v>-0.14760503648783924</v>
      </c>
      <c r="I951" s="37">
        <f t="shared" si="306"/>
        <v>-6.9324192391725887</v>
      </c>
      <c r="J951" s="1">
        <f t="shared" si="315"/>
        <v>0.85435233514257714</v>
      </c>
      <c r="K951" s="1">
        <f t="shared" si="316"/>
        <v>-1.9163887942656423E-2</v>
      </c>
      <c r="L951" s="1">
        <f t="shared" si="307"/>
        <v>-1.8288158082788501E-2</v>
      </c>
      <c r="M951" s="1">
        <f t="shared" si="308"/>
        <v>0.86568834140142903</v>
      </c>
      <c r="N951" s="1">
        <f t="shared" si="309"/>
        <v>-7.884282808804894E-3</v>
      </c>
      <c r="O951" s="1">
        <f t="shared" si="310"/>
        <v>-3.4572067848152552</v>
      </c>
      <c r="P951" s="1">
        <f t="shared" si="311"/>
        <v>8.1468066837207687E-3</v>
      </c>
      <c r="Q951" s="1">
        <f t="shared" si="317"/>
        <v>-3.4157368605085827E-3</v>
      </c>
      <c r="R951" s="1">
        <f t="shared" si="318"/>
        <v>-7.0714064485773E-3</v>
      </c>
      <c r="S951" s="1">
        <f t="shared" si="319"/>
        <v>4.6775075829083614E-2</v>
      </c>
      <c r="T951" s="1">
        <f t="shared" si="320"/>
        <v>0.66431330574364889</v>
      </c>
      <c r="U951" s="1">
        <f t="shared" si="321"/>
        <v>0.62411512677942838</v>
      </c>
      <c r="V951" s="1">
        <f t="shared" si="322"/>
        <v>1.806680159328822E-3</v>
      </c>
      <c r="Y951" s="20">
        <f>+$Z$20*SIGN(SOI!A950)*(ABS(SOI!A950))^$Y$2</f>
        <v>0.43680654530764945</v>
      </c>
      <c r="Z951" s="20">
        <f t="shared" si="325"/>
        <v>0.44589870843475971</v>
      </c>
      <c r="AA951" s="19">
        <f>+SIN((AVERAGE(H947:H958)+AVERAGE(H951:H954)/4)*($AA$19+AA950*$AA$18*AVERAGE(G947:G958))*$Y$20+$AA$17) - SIN($AA$17)</f>
        <v>0.44737547803065164</v>
      </c>
      <c r="AB951" s="19">
        <f>+SIN((AVERAGE(H947:H958)+AVERAGE(H951:H954)*$AB$1)*($AA$19+AB950*$AA$18*AVERAGE(G947:G958))*$Y$20+$AA$17) - SIN($AA$17)+$AB$2</f>
        <v>0.49936815433931586</v>
      </c>
      <c r="AC951">
        <f t="shared" si="324"/>
        <v>0.55739999999999823</v>
      </c>
      <c r="AD951">
        <f t="shared" si="323"/>
        <v>1.4767695958919358E-3</v>
      </c>
      <c r="AE951">
        <v>1</v>
      </c>
    </row>
    <row r="952" spans="1:31" x14ac:dyDescent="0.25">
      <c r="A952">
        <v>77.499999999999957</v>
      </c>
      <c r="B952" s="2">
        <v>1957.4999999999295</v>
      </c>
      <c r="C952">
        <f>+D952+($D$2+E952+F952)*SOI!A951*IF(B952&gt;$C$18, IF(B952&lt;$C$19,-1,1),1)</f>
        <v>5.7290230916211833</v>
      </c>
      <c r="D952">
        <f>+$D$3*((1-$D$5)*SOI!D951+$D$5*SOI!D950) +   $D$4*((1-$D$5)*SOI!E951+$D$5*SOI!E950)</f>
        <v>0</v>
      </c>
      <c r="E952">
        <f t="shared" si="305"/>
        <v>8.4195051289018785</v>
      </c>
      <c r="F952">
        <f t="shared" si="312"/>
        <v>-0.11657311205958365</v>
      </c>
      <c r="G952">
        <f t="shared" si="313"/>
        <v>8.3029320168422949</v>
      </c>
      <c r="H952" s="21">
        <f t="shared" si="314"/>
        <v>0.24853961262032254</v>
      </c>
      <c r="I952" s="37">
        <f t="shared" si="306"/>
        <v>8.4855679750472408</v>
      </c>
      <c r="J952" s="1">
        <f t="shared" si="315"/>
        <v>-4.2674669320904597</v>
      </c>
      <c r="K952" s="1">
        <f t="shared" si="316"/>
        <v>3.1304538661175746E-2</v>
      </c>
      <c r="L952" s="1">
        <f t="shared" si="307"/>
        <v>-2.9911746738781147E-2</v>
      </c>
      <c r="M952" s="1">
        <f t="shared" si="308"/>
        <v>3.5326338374093003</v>
      </c>
      <c r="N952" s="1">
        <f t="shared" si="309"/>
        <v>-0.1038713364358894</v>
      </c>
      <c r="O952" s="1">
        <f t="shared" si="310"/>
        <v>8.1124731611575971</v>
      </c>
      <c r="P952" s="1">
        <f t="shared" si="311"/>
        <v>3.4674592981131461E-3</v>
      </c>
      <c r="Q952" s="1">
        <f t="shared" si="317"/>
        <v>-0.18363480053171791</v>
      </c>
      <c r="R952" s="1">
        <f t="shared" si="318"/>
        <v>0.46534224353383313</v>
      </c>
      <c r="S952" s="1">
        <f t="shared" si="319"/>
        <v>-0.75430002751130543</v>
      </c>
      <c r="T952" s="1">
        <f t="shared" si="320"/>
        <v>-2.549603668990621</v>
      </c>
      <c r="U952" s="1">
        <f t="shared" si="321"/>
        <v>-0.32515075562051826</v>
      </c>
      <c r="V952" s="1">
        <f t="shared" si="322"/>
        <v>1.0130683828162396E-2</v>
      </c>
      <c r="Y952" s="20">
        <f>+$Z$20*SIGN(SOI!A951)*(ABS(SOI!A951))^$Y$2</f>
        <v>0.49839739973227404</v>
      </c>
      <c r="Z952" s="20">
        <f t="shared" si="325"/>
        <v>0.4894985294327186</v>
      </c>
      <c r="AA952" s="19">
        <f>+SIN((AVERAGE(H948:H959)+AVERAGE(H952:H955)/4)*($AA$19+AA951*$AA$18*AVERAGE(G948:G959))*$Y$20+$AA$17) - SIN($AA$17)</f>
        <v>0.29722297058010499</v>
      </c>
      <c r="AB952" s="19">
        <f>+SIN((AVERAGE(H948:H959)+AVERAGE(H952:H955)*$AB$1)*($AA$19+AB951*$AA$18*AVERAGE(G948:G959))*$Y$20+$AA$17) - SIN($AA$17)+$AB$2</f>
        <v>0.36759199958247474</v>
      </c>
      <c r="AC952">
        <f t="shared" si="324"/>
        <v>0.55799999999999828</v>
      </c>
      <c r="AD952">
        <f t="shared" si="323"/>
        <v>0.1922755588526136</v>
      </c>
      <c r="AE952">
        <v>1</v>
      </c>
    </row>
    <row r="953" spans="1:31" x14ac:dyDescent="0.25">
      <c r="A953">
        <v>77.583333333333286</v>
      </c>
      <c r="B953" s="2">
        <v>1957.5833333332628</v>
      </c>
      <c r="C953">
        <f>+D953+($D$2+E953+F953)*SOI!A952*IF(B953&gt;$C$18, IF(B953&lt;$C$19,-1,1),1)</f>
        <v>3.0000728276935802</v>
      </c>
      <c r="D953">
        <f>+$D$3*((1-$D$5)*SOI!D952+$D$5*SOI!D951) +   $D$4*((1-$D$5)*SOI!E952+$D$5*SOI!E951)</f>
        <v>0</v>
      </c>
      <c r="E953">
        <f t="shared" si="305"/>
        <v>3.7761851558900261</v>
      </c>
      <c r="F953">
        <f t="shared" si="312"/>
        <v>2.1375385494252219E-2</v>
      </c>
      <c r="G953">
        <f t="shared" si="313"/>
        <v>3.7975605413842786</v>
      </c>
      <c r="H953" s="21">
        <f t="shared" si="314"/>
        <v>5.0424597301776938E-2</v>
      </c>
      <c r="I953" s="37">
        <f t="shared" si="306"/>
        <v>0.92087684214905552</v>
      </c>
      <c r="J953" s="1">
        <f t="shared" si="315"/>
        <v>4.8674720564641366E-2</v>
      </c>
      <c r="K953" s="1">
        <f t="shared" si="316"/>
        <v>1.0678881861905094E-5</v>
      </c>
      <c r="L953" s="1">
        <f t="shared" si="307"/>
        <v>8.3215399766587206E-5</v>
      </c>
      <c r="M953" s="1">
        <f t="shared" si="308"/>
        <v>-0.37128832404691048</v>
      </c>
      <c r="N953" s="1">
        <f t="shared" si="309"/>
        <v>1.3936424058219397E-2</v>
      </c>
      <c r="O953" s="1">
        <f t="shared" si="310"/>
        <v>1.8806372993875637</v>
      </c>
      <c r="P953" s="1">
        <f t="shared" si="311"/>
        <v>-1.8340710036928126E-3</v>
      </c>
      <c r="Q953" s="1">
        <f t="shared" si="317"/>
        <v>-2.5895439623612785E-3</v>
      </c>
      <c r="R953" s="1">
        <f t="shared" si="318"/>
        <v>7.121334980009045E-4</v>
      </c>
      <c r="S953" s="1">
        <f t="shared" si="319"/>
        <v>1.0982985028535707E-2</v>
      </c>
      <c r="T953" s="1">
        <f t="shared" si="320"/>
        <v>1.6443201419011921E-3</v>
      </c>
      <c r="U953" s="1">
        <f t="shared" si="321"/>
        <v>1.8664234198371255E-2</v>
      </c>
      <c r="V953" s="1">
        <f t="shared" si="322"/>
        <v>7.189507938940153E-4</v>
      </c>
      <c r="Y953" s="20">
        <f>+$Z$20*SIGN(SOI!A952)*(ABS(SOI!A952))^$Y$2</f>
        <v>0.53329164325823253</v>
      </c>
      <c r="Z953" s="20">
        <f t="shared" si="325"/>
        <v>0.48949852943271871</v>
      </c>
      <c r="AA953" s="19">
        <f>+SIN((AVERAGE(H949:H960)+AVERAGE(H953:H956)/4)*($AA$19+AA952*$AA$18*AVERAGE(G949:G960))*$Y$20+$AA$17) - SIN($AA$17)</f>
        <v>0.63118153687901235</v>
      </c>
      <c r="AB953" s="19">
        <f>+SIN((AVERAGE(H949:H960)+AVERAGE(H953:H956)*$AB$1)*($AA$19+AB952*$AA$18*AVERAGE(G949:G960))*$Y$20+$AA$17) - SIN($AA$17)+$AB$2</f>
        <v>0.4331165935875288</v>
      </c>
      <c r="AC953">
        <f t="shared" si="324"/>
        <v>0.55859999999999832</v>
      </c>
      <c r="AD953">
        <f t="shared" si="323"/>
        <v>0.14168300744629364</v>
      </c>
      <c r="AE953">
        <v>1</v>
      </c>
    </row>
    <row r="954" spans="1:31" x14ac:dyDescent="0.25">
      <c r="A954">
        <v>77.666666666666615</v>
      </c>
      <c r="B954" s="2">
        <v>1957.666666666596</v>
      </c>
      <c r="C954">
        <f>+D954+($D$2+E954+F954)*SOI!A953*IF(B954&gt;$C$18, IF(B954&lt;$C$19,-1,1),1)</f>
        <v>9.6571861294439749</v>
      </c>
      <c r="D954">
        <f>+$D$3*((1-$D$5)*SOI!D953+$D$5*SOI!D952) +   $D$4*((1-$D$5)*SOI!E953+$D$5*SOI!E952)</f>
        <v>0</v>
      </c>
      <c r="E954">
        <f t="shared" si="305"/>
        <v>19.286725467258954</v>
      </c>
      <c r="F954">
        <f t="shared" si="312"/>
        <v>-1.065619562647683</v>
      </c>
      <c r="G954">
        <f t="shared" si="313"/>
        <v>18.221105904611271</v>
      </c>
      <c r="H954" s="21">
        <f t="shared" si="314"/>
        <v>1.014834781804671</v>
      </c>
      <c r="I954" s="37">
        <f t="shared" si="306"/>
        <v>-12.317767288659489</v>
      </c>
      <c r="J954" s="1">
        <f t="shared" si="315"/>
        <v>-7.806495060049162</v>
      </c>
      <c r="K954" s="1">
        <f t="shared" si="316"/>
        <v>0.58924437687031628</v>
      </c>
      <c r="L954" s="1">
        <f t="shared" si="307"/>
        <v>-0.38344814982294506</v>
      </c>
      <c r="M954" s="1">
        <f t="shared" si="308"/>
        <v>-4.4517777139356332</v>
      </c>
      <c r="N954" s="1">
        <f t="shared" si="309"/>
        <v>-0.46831309486646222</v>
      </c>
      <c r="O954" s="1">
        <f t="shared" si="310"/>
        <v>9.3988447266970962E-2</v>
      </c>
      <c r="P954" s="1">
        <f t="shared" si="311"/>
        <v>0.43945401560915009</v>
      </c>
      <c r="Q954" s="1">
        <f t="shared" si="317"/>
        <v>1.0433509510908774</v>
      </c>
      <c r="R954" s="1">
        <f t="shared" si="318"/>
        <v>3.837947116532435</v>
      </c>
      <c r="S954" s="1">
        <f t="shared" si="319"/>
        <v>4.9366891752339184</v>
      </c>
      <c r="T954" s="1">
        <f t="shared" si="320"/>
        <v>-0.37866812473237527</v>
      </c>
      <c r="U954" s="1">
        <f t="shared" si="321"/>
        <v>59.818829557310856</v>
      </c>
      <c r="V954" s="1">
        <f t="shared" si="322"/>
        <v>5.788704882385094</v>
      </c>
      <c r="Y954" s="20">
        <f>+$Z$20*SIGN(SOI!A953)*(ABS(SOI!A953))^$Y$2</f>
        <v>0.43680654530764945</v>
      </c>
      <c r="Z954" s="20">
        <f t="shared" si="325"/>
        <v>0.49541255922040545</v>
      </c>
      <c r="AA954" s="19">
        <f>+SIN((AVERAGE(H950:H961)+AVERAGE(H954:H957)/4)*($AA$19+AA953*$AA$18*AVERAGE(G950:G961))*$Y$20+$AA$17) - SIN($AA$17)</f>
        <v>0.63963451954729833</v>
      </c>
      <c r="AB954" s="19">
        <f>+SIN((AVERAGE(H950:H961)+AVERAGE(H954:H957)*$AB$1)*($AA$19+AB953*$AA$18*AVERAGE(G950:G961))*$Y$20+$AA$17) - SIN($AA$17)+$AB$2</f>
        <v>0.39121551606577004</v>
      </c>
      <c r="AC954">
        <f t="shared" si="324"/>
        <v>0.55919999999999837</v>
      </c>
      <c r="AD954">
        <f t="shared" si="323"/>
        <v>0.14422196032689288</v>
      </c>
      <c r="AE954">
        <v>1</v>
      </c>
    </row>
    <row r="955" spans="1:31" x14ac:dyDescent="0.25">
      <c r="A955">
        <v>77.749999999999943</v>
      </c>
      <c r="B955" s="2">
        <v>1957.7499999999293</v>
      </c>
      <c r="C955">
        <f>+D955+($D$2+E955+F955)*SOI!A954*IF(B955&gt;$C$18, IF(B955&lt;$C$19,-1,1),1)</f>
        <v>5.1261920857007164</v>
      </c>
      <c r="D955">
        <f>+$D$3*((1-$D$5)*SOI!D954+$D$5*SOI!D953) +   $D$4*((1-$D$5)*SOI!E954+$D$5*SOI!E953)</f>
        <v>0</v>
      </c>
      <c r="E955">
        <f t="shared" si="305"/>
        <v>6.9813909412779935</v>
      </c>
      <c r="F955">
        <f t="shared" si="312"/>
        <v>-5.4104338979727773E-2</v>
      </c>
      <c r="G955">
        <f t="shared" si="313"/>
        <v>6.927286602298266</v>
      </c>
      <c r="H955" s="21">
        <f t="shared" si="314"/>
        <v>-0.13915251146420957</v>
      </c>
      <c r="I955" s="37">
        <f t="shared" si="306"/>
        <v>-8.4150362233914215</v>
      </c>
      <c r="J955" s="1">
        <f t="shared" si="315"/>
        <v>-1.4780521611221435</v>
      </c>
      <c r="K955" s="1">
        <f t="shared" si="316"/>
        <v>9.1692401085010811E-2</v>
      </c>
      <c r="L955" s="1">
        <f t="shared" si="307"/>
        <v>-3.5338572757294406E-2</v>
      </c>
      <c r="M955" s="1">
        <f t="shared" si="308"/>
        <v>-1.2337954030455842</v>
      </c>
      <c r="N955" s="1">
        <f t="shared" si="309"/>
        <v>1.1242950243960086E-2</v>
      </c>
      <c r="O955" s="1">
        <f t="shared" si="310"/>
        <v>2.4496362328370909</v>
      </c>
      <c r="P955" s="1">
        <f t="shared" si="311"/>
        <v>2.8469632100109121E-2</v>
      </c>
      <c r="Q955" s="1">
        <f t="shared" si="317"/>
        <v>-6.9419915408612679E-3</v>
      </c>
      <c r="R955" s="1">
        <f t="shared" si="318"/>
        <v>-1.7445227801875667E-2</v>
      </c>
      <c r="S955" s="1">
        <f t="shared" si="319"/>
        <v>-8.0966201655427728E-2</v>
      </c>
      <c r="T955" s="1">
        <f t="shared" si="320"/>
        <v>-0.90955345916972918</v>
      </c>
      <c r="U955" s="1">
        <f t="shared" si="321"/>
        <v>2.6474655870761792</v>
      </c>
      <c r="V955" s="1">
        <f t="shared" si="322"/>
        <v>-9.0031360684902032E-3</v>
      </c>
      <c r="Y955" s="20">
        <f>+$Z$20*SIGN(SOI!A954)*(ABS(SOI!A954))^$Y$2</f>
        <v>0.51613948909533436</v>
      </c>
      <c r="Z955" s="20">
        <f t="shared" si="325"/>
        <v>0.52645481143031203</v>
      </c>
      <c r="AA955" s="19">
        <f>+SIN((AVERAGE(H951:H962)+AVERAGE(H955:H958)/4)*($AA$19+AA954*$AA$18*AVERAGE(G951:G962))*$Y$20+$AA$17) - SIN($AA$17)</f>
        <v>0.70471666759595575</v>
      </c>
      <c r="AB955" s="19">
        <f>+SIN((AVERAGE(H951:H962)+AVERAGE(H955:H958)*$AB$1)*($AA$19+AB954*$AA$18*AVERAGE(G951:G962))*$Y$20+$AA$17) - SIN($AA$17)+$AB$2</f>
        <v>0.43590635821806273</v>
      </c>
      <c r="AC955">
        <f t="shared" si="324"/>
        <v>0.55979999999999841</v>
      </c>
      <c r="AD955">
        <f t="shared" si="323"/>
        <v>0.17826185616564372</v>
      </c>
      <c r="AE955">
        <v>1</v>
      </c>
    </row>
    <row r="956" spans="1:31" x14ac:dyDescent="0.25">
      <c r="A956">
        <v>77.833333333333272</v>
      </c>
      <c r="B956" s="2">
        <v>1957.8333333332625</v>
      </c>
      <c r="C956">
        <f>+D956+($D$2+E956+F956)*SOI!A955*IF(B956&gt;$C$18, IF(B956&lt;$C$19,-1,1),1)</f>
        <v>38.727323315244526</v>
      </c>
      <c r="D956">
        <f>+$D$3*((1-$D$5)*SOI!D955+$D$5*SOI!D954) +   $D$4*((1-$D$5)*SOI!E955+$D$5*SOI!E954)</f>
        <v>0</v>
      </c>
      <c r="E956">
        <f t="shared" si="305"/>
        <v>36.513169616390861</v>
      </c>
      <c r="F956">
        <f t="shared" si="312"/>
        <v>-0.98351519873533466</v>
      </c>
      <c r="G956">
        <f t="shared" si="313"/>
        <v>35.529654417655529</v>
      </c>
      <c r="H956" s="21">
        <f t="shared" si="314"/>
        <v>-6.2525238786825961</v>
      </c>
      <c r="I956" s="37">
        <f t="shared" si="306"/>
        <v>-40.411551138535017</v>
      </c>
      <c r="J956" s="1">
        <f t="shared" si="315"/>
        <v>-184.63469865046656</v>
      </c>
      <c r="K956" s="1">
        <f t="shared" si="316"/>
        <v>109.45698032013529</v>
      </c>
      <c r="L956" s="1">
        <f t="shared" si="307"/>
        <v>-0.36214838555737816</v>
      </c>
      <c r="M956" s="1">
        <f t="shared" si="308"/>
        <v>-32.093507089355541</v>
      </c>
      <c r="N956" s="1">
        <f t="shared" si="309"/>
        <v>0.720635283768987</v>
      </c>
      <c r="O956" s="1">
        <f t="shared" si="310"/>
        <v>33.29331433926275</v>
      </c>
      <c r="P956" s="1">
        <f t="shared" si="311"/>
        <v>0.24400514853610286</v>
      </c>
      <c r="Q956" s="1">
        <f t="shared" si="317"/>
        <v>-11.574262934662491</v>
      </c>
      <c r="R956" s="1">
        <f t="shared" si="318"/>
        <v>-139.68039020611224</v>
      </c>
      <c r="S956" s="1">
        <f t="shared" si="319"/>
        <v>-24.922323564287385</v>
      </c>
      <c r="T956" s="1">
        <f t="shared" si="320"/>
        <v>-126.68383795149182</v>
      </c>
      <c r="U956" s="1">
        <f t="shared" si="321"/>
        <v>108.96750058994651</v>
      </c>
      <c r="V956" s="1">
        <f t="shared" si="322"/>
        <v>-4.9459096953109407</v>
      </c>
      <c r="Y956" s="20">
        <f>+$Z$20*SIGN(SOI!A955)*(ABS(SOI!A955))^$Y$2</f>
        <v>0.62641839988795223</v>
      </c>
      <c r="Z956" s="20">
        <f t="shared" si="325"/>
        <v>0.59810824571546151</v>
      </c>
      <c r="AA956" s="19">
        <f>+SIN((AVERAGE(H952:H963)+AVERAGE(H956:H959)/4)*($AA$19+AA955*$AA$18*AVERAGE(G952:G963))*$Y$20+$AA$17) - SIN($AA$17)</f>
        <v>0.67571214746535158</v>
      </c>
      <c r="AB956" s="19">
        <f>+SIN((AVERAGE(H952:H963)+AVERAGE(H956:H959)*$AB$1)*($AA$19+AB955*$AA$18*AVERAGE(G952:G963))*$Y$20+$AA$17) - SIN($AA$17)+$AB$2</f>
        <v>0.42383389997741433</v>
      </c>
      <c r="AC956">
        <f t="shared" si="324"/>
        <v>0.56039999999999845</v>
      </c>
      <c r="AD956">
        <f t="shared" si="323"/>
        <v>7.760390174989007E-2</v>
      </c>
      <c r="AE956">
        <v>1</v>
      </c>
    </row>
    <row r="957" spans="1:31" x14ac:dyDescent="0.25">
      <c r="A957">
        <v>77.9166666666666</v>
      </c>
      <c r="B957" s="2">
        <v>1957.9166666665958</v>
      </c>
      <c r="C957">
        <f>+D957+($D$2+E957+F957)*SOI!A956*IF(B957&gt;$C$18, IF(B957&lt;$C$19,-1,1),1)</f>
        <v>-545.9804133557509</v>
      </c>
      <c r="D957">
        <f>+$D$3*((1-$D$5)*SOI!D956+$D$5*SOI!D955) +   $D$4*((1-$D$5)*SOI!E956+$D$5*SOI!E955)</f>
        <v>0</v>
      </c>
      <c r="E957">
        <f t="shared" si="305"/>
        <v>-462.47332540606294</v>
      </c>
      <c r="F957">
        <f t="shared" si="312"/>
        <v>-0.22194014965820807</v>
      </c>
      <c r="G957">
        <f t="shared" si="313"/>
        <v>-462.69526555572116</v>
      </c>
      <c r="H957" s="21">
        <f t="shared" si="314"/>
        <v>-0.34653622306987741</v>
      </c>
      <c r="I957" s="37">
        <f t="shared" si="306"/>
        <v>203.85113531740609</v>
      </c>
      <c r="J957" s="1">
        <f t="shared" si="315"/>
        <v>261.89301347312926</v>
      </c>
      <c r="K957" s="1">
        <f t="shared" si="316"/>
        <v>-1.7876621326791565E-2</v>
      </c>
      <c r="L957" s="1">
        <f t="shared" si="307"/>
        <v>-1.9283277942020412E-3</v>
      </c>
      <c r="M957" s="1">
        <f t="shared" si="308"/>
        <v>-9.0244377834108178</v>
      </c>
      <c r="N957" s="1">
        <f t="shared" si="309"/>
        <v>-0.29491628392171843</v>
      </c>
      <c r="O957" s="1">
        <f t="shared" si="310"/>
        <v>-347.97538730835288</v>
      </c>
      <c r="P957" s="1">
        <f t="shared" si="311"/>
        <v>7.1606948169338034E-4</v>
      </c>
      <c r="Q957" s="1">
        <f t="shared" si="317"/>
        <v>1.3319243287968934</v>
      </c>
      <c r="R957" s="1">
        <f t="shared" si="318"/>
        <v>-81.082897772261589</v>
      </c>
      <c r="S957" s="1">
        <f t="shared" si="319"/>
        <v>-51.449288692918017</v>
      </c>
      <c r="T957" s="1">
        <f t="shared" si="320"/>
        <v>7.050290554188372</v>
      </c>
      <c r="U957" s="1">
        <f t="shared" si="321"/>
        <v>-1.6130980947889932</v>
      </c>
      <c r="V957" s="1">
        <f t="shared" si="322"/>
        <v>5.9399882787930097E-3</v>
      </c>
      <c r="Y957" s="20">
        <f>+$Z$20*SIGN(SOI!A956)*(ABS(SOI!A956))^$Y$2</f>
        <v>0.65176684816309804</v>
      </c>
      <c r="Z957" s="20">
        <f t="shared" si="325"/>
        <v>0.67425524083802035</v>
      </c>
      <c r="AA957" s="19">
        <f>+SIN((AVERAGE(H953:H964)+AVERAGE(H957:H960)/4)*($AA$19+AA956*$AA$18*AVERAGE(G953:G964))*$Y$20+$AA$17) - SIN($AA$17)</f>
        <v>0.41353920759565493</v>
      </c>
      <c r="AB957" s="19">
        <f>+SIN((AVERAGE(H953:H964)+AVERAGE(H957:H960)*$AB$1)*($AA$19+AB956*$AA$18*AVERAGE(G953:G964))*$Y$20+$AA$17) - SIN($AA$17)+$AB$2</f>
        <v>0.39799782953240609</v>
      </c>
      <c r="AC957">
        <f t="shared" si="324"/>
        <v>0.5609999999999985</v>
      </c>
      <c r="AD957">
        <f t="shared" si="323"/>
        <v>0.26071603324236542</v>
      </c>
      <c r="AE957">
        <v>1</v>
      </c>
    </row>
    <row r="958" spans="1:31" x14ac:dyDescent="0.25">
      <c r="A958">
        <v>77.999999999999929</v>
      </c>
      <c r="B958" s="2">
        <v>1957.9999999999291</v>
      </c>
      <c r="C958">
        <f>+D958+($D$2+E958+F958)*SOI!A957*IF(B958&gt;$C$18, IF(B958&lt;$C$19,-1,1),1)</f>
        <v>1.4578125950840763</v>
      </c>
      <c r="D958">
        <f>+$D$3*((1-$D$5)*SOI!D957+$D$5*SOI!D956) +   $D$4*((1-$D$5)*SOI!E957+$D$5*SOI!E956)</f>
        <v>0</v>
      </c>
      <c r="E958">
        <f t="shared" si="305"/>
        <v>-3.5032228230066664</v>
      </c>
      <c r="F958">
        <f t="shared" si="312"/>
        <v>4.4498543782560667</v>
      </c>
      <c r="G958">
        <f t="shared" si="313"/>
        <v>0.94663155524940024</v>
      </c>
      <c r="H958" s="21">
        <f t="shared" si="314"/>
        <v>-1.642643135978654</v>
      </c>
      <c r="I958" s="37">
        <f t="shared" si="306"/>
        <v>-0.56631777327185939</v>
      </c>
      <c r="J958" s="1">
        <f t="shared" si="315"/>
        <v>4.4755328279858162</v>
      </c>
      <c r="K958" s="1">
        <f t="shared" si="316"/>
        <v>4.4553134601048958</v>
      </c>
      <c r="L958" s="1">
        <f t="shared" si="307"/>
        <v>1.1205281913843992</v>
      </c>
      <c r="M958" s="1">
        <f t="shared" si="308"/>
        <v>55.512902121316976</v>
      </c>
      <c r="N958" s="1">
        <f t="shared" si="309"/>
        <v>-2.775033918056462</v>
      </c>
      <c r="O958" s="1">
        <f t="shared" si="310"/>
        <v>0.15831662976268757</v>
      </c>
      <c r="P958" s="1">
        <f t="shared" si="311"/>
        <v>-0.67503773903581776</v>
      </c>
      <c r="Q958" s="1">
        <f t="shared" si="317"/>
        <v>-77.09440685848746</v>
      </c>
      <c r="R958" s="1">
        <f t="shared" si="318"/>
        <v>-13.038260028451052</v>
      </c>
      <c r="S958" s="1">
        <f t="shared" si="319"/>
        <v>1.3449185222653026</v>
      </c>
      <c r="T958" s="1">
        <f t="shared" si="320"/>
        <v>1.8639186374341963</v>
      </c>
      <c r="U958" s="1">
        <f t="shared" si="321"/>
        <v>-4.2245526206083719</v>
      </c>
      <c r="V958" s="1">
        <f t="shared" si="322"/>
        <v>-52.689978251275946</v>
      </c>
      <c r="Y958" s="20">
        <f>+$Z$20*SIGN(SOI!A957)*(ABS(SOI!A957))^$Y$2</f>
        <v>0.74458047446301101</v>
      </c>
      <c r="Z958" s="20">
        <f t="shared" si="325"/>
        <v>0.70209231266190797</v>
      </c>
      <c r="AA958" s="19">
        <f>+SIN((AVERAGE(H954:H965)+AVERAGE(H958:H961)/4)*($AA$19+AA957*$AA$18*AVERAGE(G954:G965))*$Y$20+$AA$17) - SIN($AA$17)</f>
        <v>0.34607564251162598</v>
      </c>
      <c r="AB958" s="19">
        <f>+SIN((AVERAGE(H954:H965)+AVERAGE(H958:H961)*$AB$1)*($AA$19+AB957*$AA$18*AVERAGE(G954:G965))*$Y$20+$AA$17) - SIN($AA$17)+$AB$2</f>
        <v>0.39554828530765046</v>
      </c>
      <c r="AC958">
        <f t="shared" si="324"/>
        <v>0.56159999999999854</v>
      </c>
      <c r="AD958">
        <f t="shared" si="323"/>
        <v>0.35601667015028199</v>
      </c>
      <c r="AE958">
        <v>1</v>
      </c>
    </row>
    <row r="959" spans="1:31" x14ac:dyDescent="0.25">
      <c r="A959">
        <v>78.083333333333258</v>
      </c>
      <c r="B959" s="2">
        <v>1958.0833333332623</v>
      </c>
      <c r="C959">
        <f>+D959+($D$2+E959+F959)*SOI!A958*IF(B959&gt;$C$18, IF(B959&lt;$C$19,-1,1),1)</f>
        <v>39.515897398114383</v>
      </c>
      <c r="D959">
        <f>+$D$3*((1-$D$5)*SOI!D958+$D$5*SOI!D957) +   $D$4*((1-$D$5)*SOI!E958+$D$5*SOI!E957)</f>
        <v>0</v>
      </c>
      <c r="E959">
        <f t="shared" si="305"/>
        <v>27.992604637679435</v>
      </c>
      <c r="F959">
        <f t="shared" si="312"/>
        <v>0.23303636097369929</v>
      </c>
      <c r="G959">
        <f t="shared" si="313"/>
        <v>28.225640998653134</v>
      </c>
      <c r="H959" s="21">
        <f t="shared" si="314"/>
        <v>1.7777971856642603</v>
      </c>
      <c r="I959" s="37">
        <f t="shared" si="306"/>
        <v>32.001509112005742</v>
      </c>
      <c r="J959" s="1">
        <f t="shared" si="315"/>
        <v>9.6646155092066195</v>
      </c>
      <c r="K959" s="1">
        <f t="shared" si="316"/>
        <v>2.2747016346798965</v>
      </c>
      <c r="L959" s="1">
        <f t="shared" si="307"/>
        <v>0.15889801905596918</v>
      </c>
      <c r="M959" s="1">
        <f t="shared" si="308"/>
        <v>-2.1214045634929777</v>
      </c>
      <c r="N959" s="1">
        <f t="shared" si="309"/>
        <v>-1.2304030053243199E-2</v>
      </c>
      <c r="O959" s="1">
        <f t="shared" si="310"/>
        <v>3.5861552563526407</v>
      </c>
      <c r="P959" s="1">
        <f t="shared" si="311"/>
        <v>-0.10729413456521708</v>
      </c>
      <c r="Q959" s="1">
        <f t="shared" si="317"/>
        <v>1.3062657071816615E-2</v>
      </c>
      <c r="R959" s="1">
        <f t="shared" si="318"/>
        <v>-0.12483563067889575</v>
      </c>
      <c r="S959" s="1">
        <f t="shared" si="319"/>
        <v>-0.33696541579662692</v>
      </c>
      <c r="T959" s="1">
        <f t="shared" si="320"/>
        <v>5.9872197449203552</v>
      </c>
      <c r="U959" s="1">
        <f t="shared" si="321"/>
        <v>37.943633696739759</v>
      </c>
      <c r="V959" s="1">
        <f t="shared" si="322"/>
        <v>-3.7132572232816782E-2</v>
      </c>
      <c r="Y959" s="20">
        <f>+$Z$20*SIGN(SOI!A958)*(ABS(SOI!A958))^$Y$2</f>
        <v>0.70992961535961518</v>
      </c>
      <c r="Z959" s="20">
        <f t="shared" si="325"/>
        <v>0.68383418368234106</v>
      </c>
      <c r="AA959" s="19">
        <f>+SIN((AVERAGE(H955:H966)+AVERAGE(H959:H962)/4)*($AA$19+AA958*$AA$18*AVERAGE(G955:G966))*$Y$20+$AA$17) - SIN($AA$17)</f>
        <v>0.43017070649090111</v>
      </c>
      <c r="AB959" s="19">
        <f>+SIN((AVERAGE(H955:H966)+AVERAGE(H959:H962)*$AB$1)*($AA$19+AB958*$AA$18*AVERAGE(G955:G966))*$Y$20+$AA$17) - SIN($AA$17)+$AB$2</f>
        <v>0.56175229855134634</v>
      </c>
      <c r="AC959">
        <f t="shared" si="324"/>
        <v>0.56219999999999859</v>
      </c>
      <c r="AD959">
        <f t="shared" si="323"/>
        <v>0.25366347719143995</v>
      </c>
      <c r="AE959">
        <v>1</v>
      </c>
    </row>
    <row r="960" spans="1:31" x14ac:dyDescent="0.25">
      <c r="A960">
        <v>78.166666666666586</v>
      </c>
      <c r="B960" s="2">
        <v>1958.1666666665956</v>
      </c>
      <c r="C960">
        <f>+D960+($D$2+E960+F960)*SOI!A959*IF(B960&gt;$C$18, IF(B960&lt;$C$19,-1,1),1)</f>
        <v>3.6091778689070639</v>
      </c>
      <c r="D960">
        <f>+$D$3*((1-$D$5)*SOI!D959+$D$5*SOI!D958) +   $D$4*((1-$D$5)*SOI!E959+$D$5*SOI!E958)</f>
        <v>0</v>
      </c>
      <c r="E960">
        <f t="shared" si="305"/>
        <v>4.8302712586726102</v>
      </c>
      <c r="F960">
        <f t="shared" si="312"/>
        <v>-1.1846370476553738</v>
      </c>
      <c r="G960">
        <f t="shared" si="313"/>
        <v>3.6456342110172364</v>
      </c>
      <c r="H960" s="21">
        <f t="shared" si="314"/>
        <v>0.25963073566915224</v>
      </c>
      <c r="I960" s="37">
        <f t="shared" si="306"/>
        <v>5.0580622879759369</v>
      </c>
      <c r="J960" s="1">
        <f t="shared" si="315"/>
        <v>-22.629737416805096</v>
      </c>
      <c r="K960" s="1">
        <f t="shared" si="316"/>
        <v>32.638222177907323</v>
      </c>
      <c r="L960" s="1">
        <f t="shared" si="307"/>
        <v>-0.56663376635455887</v>
      </c>
      <c r="M960" s="1">
        <f t="shared" si="308"/>
        <v>31.427129727375927</v>
      </c>
      <c r="N960" s="1">
        <f t="shared" si="309"/>
        <v>-0.63082510168081773</v>
      </c>
      <c r="O960" s="1">
        <f t="shared" si="310"/>
        <v>2.7098961486340025</v>
      </c>
      <c r="P960" s="1">
        <f t="shared" si="311"/>
        <v>0.5713082659947647</v>
      </c>
      <c r="Q960" s="1">
        <f t="shared" si="317"/>
        <v>-9.9214312722754503</v>
      </c>
      <c r="R960" s="1">
        <f t="shared" si="318"/>
        <v>14.986322577680745</v>
      </c>
      <c r="S960" s="1">
        <f t="shared" si="319"/>
        <v>-2.7306159766491565</v>
      </c>
      <c r="T960" s="1">
        <f t="shared" si="320"/>
        <v>-16.133653528202604</v>
      </c>
      <c r="U960" s="1">
        <f t="shared" si="321"/>
        <v>-31.933546968873369</v>
      </c>
      <c r="V960" s="1">
        <f t="shared" si="322"/>
        <v>10.13703962872996</v>
      </c>
      <c r="Y960" s="20">
        <f>+$Z$20*SIGN(SOI!A959)*(ABS(SOI!A959))^$Y$2</f>
        <v>0.59699246122439709</v>
      </c>
      <c r="Z960" s="20">
        <f t="shared" si="325"/>
        <v>0.54699595685473235</v>
      </c>
      <c r="AA960" s="19">
        <f>+SIN((AVERAGE(H956:H967)+AVERAGE(H960:H963)/4)*($AA$19+AA959*$AA$18*AVERAGE(G956:G967))*$Y$20+$AA$17) - SIN($AA$17)</f>
        <v>0.53574854774345804</v>
      </c>
      <c r="AB960" s="19">
        <f>+SIN((AVERAGE(H956:H967)+AVERAGE(H960:H963)*$AB$1)*($AA$19+AB959*$AA$18*AVERAGE(G956:G967))*$Y$20+$AA$17) - SIN($AA$17)+$AB$2</f>
        <v>0.58804237893190203</v>
      </c>
      <c r="AC960">
        <f t="shared" si="324"/>
        <v>0.56279999999999863</v>
      </c>
      <c r="AD960">
        <f t="shared" si="323"/>
        <v>1.1247409111274309E-2</v>
      </c>
      <c r="AE960">
        <v>1</v>
      </c>
    </row>
    <row r="961" spans="1:31" x14ac:dyDescent="0.25">
      <c r="A961">
        <v>78.249999999999915</v>
      </c>
      <c r="B961" s="2">
        <v>1958.2499999999288</v>
      </c>
      <c r="C961">
        <f>+D961+($D$2+E961+F961)*SOI!A960*IF(B961&gt;$C$18, IF(B961&lt;$C$19,-1,1),1)</f>
        <v>5.0552670826612056</v>
      </c>
      <c r="D961">
        <f>+$D$3*((1-$D$5)*SOI!D960+$D$5*SOI!D959) +   $D$4*((1-$D$5)*SOI!E960+$D$5*SOI!E959)</f>
        <v>0</v>
      </c>
      <c r="E961">
        <f t="shared" si="305"/>
        <v>16.259671279251243</v>
      </c>
      <c r="F961">
        <f t="shared" si="312"/>
        <v>4.7641890623613126E-2</v>
      </c>
      <c r="G961">
        <f t="shared" si="313"/>
        <v>16.307313169874856</v>
      </c>
      <c r="H961" s="21">
        <f t="shared" si="314"/>
        <v>0.55364560354588988</v>
      </c>
      <c r="I961" s="37">
        <f t="shared" si="306"/>
        <v>10.201532873000632</v>
      </c>
      <c r="J961" s="1">
        <f t="shared" si="315"/>
        <v>2.4513417425615858</v>
      </c>
      <c r="K961" s="1">
        <f t="shared" si="316"/>
        <v>9.803721503834982E-3</v>
      </c>
      <c r="L961" s="1">
        <f t="shared" si="307"/>
        <v>2.2234998474355313E-3</v>
      </c>
      <c r="M961" s="1">
        <f t="shared" si="308"/>
        <v>-1.6879042398288004</v>
      </c>
      <c r="N961" s="1">
        <f t="shared" si="309"/>
        <v>2.4133950781057314E-2</v>
      </c>
      <c r="O961" s="1">
        <f t="shared" si="310"/>
        <v>15.197070624500984</v>
      </c>
      <c r="P961" s="1">
        <f t="shared" si="311"/>
        <v>-7.7981770638831695E-3</v>
      </c>
      <c r="Q961" s="1">
        <f t="shared" si="317"/>
        <v>-2.0386227688811188E-2</v>
      </c>
      <c r="R961" s="1">
        <f t="shared" si="318"/>
        <v>6.2106760759427976E-2</v>
      </c>
      <c r="S961" s="1">
        <f t="shared" si="319"/>
        <v>0.21069845129382991</v>
      </c>
      <c r="T961" s="1">
        <f t="shared" si="320"/>
        <v>0.35503781582516009</v>
      </c>
      <c r="U961" s="1">
        <f t="shared" si="321"/>
        <v>0.87912575665331938</v>
      </c>
      <c r="V961" s="1">
        <f t="shared" si="322"/>
        <v>5.2936251487254267E-3</v>
      </c>
      <c r="Y961" s="20">
        <f>+$Z$20*SIGN(SOI!A960)*(ABS(SOI!A960))^$Y$2</f>
        <v>0.33406579398018493</v>
      </c>
      <c r="Z961" s="20">
        <f t="shared" si="325"/>
        <v>0.42348981438895555</v>
      </c>
      <c r="AA961" s="19">
        <f>+SIN((AVERAGE(H957:H968)+AVERAGE(H961:H964)/4)*($AA$19+AA960*$AA$18*AVERAGE(G957:G968))*$Y$20+$AA$17) - SIN($AA$17)</f>
        <v>-0.16846685349866752</v>
      </c>
      <c r="AB961" s="19">
        <f>+SIN((AVERAGE(H957:H968)+AVERAGE(H961:H964)*$AB$1)*($AA$19+AB960*$AA$18*AVERAGE(G957:G968))*$Y$20+$AA$17) - SIN($AA$17)+$AB$2</f>
        <v>-0.10352860194874489</v>
      </c>
      <c r="AC961">
        <f t="shared" si="324"/>
        <v>0.56339999999999868</v>
      </c>
      <c r="AD961">
        <f t="shared" si="323"/>
        <v>0.59195666788762313</v>
      </c>
      <c r="AE961">
        <v>1</v>
      </c>
    </row>
    <row r="962" spans="1:31" x14ac:dyDescent="0.25">
      <c r="A962">
        <v>78.333333333333243</v>
      </c>
      <c r="B962" s="2">
        <v>1958.3333333332621</v>
      </c>
      <c r="C962">
        <f>+D962+($D$2+E962+F962)*SOI!A961*IF(B962&gt;$C$18, IF(B962&lt;$C$19,-1,1),1)</f>
        <v>-1.0203643626953594</v>
      </c>
      <c r="D962">
        <f>+$D$3*((1-$D$5)*SOI!D961+$D$5*SOI!D960) +   $D$4*((1-$D$5)*SOI!E961+$D$5*SOI!E960)</f>
        <v>0</v>
      </c>
      <c r="E962">
        <f t="shared" si="305"/>
        <v>-2.0891291762543087</v>
      </c>
      <c r="F962">
        <f t="shared" si="312"/>
        <v>-1.0995094571686888</v>
      </c>
      <c r="G962">
        <f t="shared" si="313"/>
        <v>-3.1886386334229977</v>
      </c>
      <c r="H962" s="21">
        <f t="shared" si="314"/>
        <v>0.32369288053357198</v>
      </c>
      <c r="I962" s="37">
        <f t="shared" si="306"/>
        <v>0.74068419748889025</v>
      </c>
      <c r="J962" s="1">
        <f t="shared" si="315"/>
        <v>-3.0085055765708439</v>
      </c>
      <c r="K962" s="1">
        <f t="shared" si="316"/>
        <v>-1.0572107881949122E-2</v>
      </c>
      <c r="L962" s="1">
        <f t="shared" si="307"/>
        <v>-0.16640190885916942</v>
      </c>
      <c r="M962" s="1">
        <f t="shared" si="308"/>
        <v>28.531665156535603</v>
      </c>
      <c r="N962" s="1">
        <f t="shared" si="309"/>
        <v>-0.84338661786141444</v>
      </c>
      <c r="O962" s="1">
        <f t="shared" si="310"/>
        <v>-1.1077415580978833</v>
      </c>
      <c r="P962" s="1">
        <f t="shared" si="311"/>
        <v>1.5415724676361962E-3</v>
      </c>
      <c r="Q962" s="1">
        <f t="shared" si="317"/>
        <v>-12.042439355704312</v>
      </c>
      <c r="R962" s="1">
        <f t="shared" si="318"/>
        <v>2.6636927091172544</v>
      </c>
      <c r="S962" s="1">
        <f t="shared" si="319"/>
        <v>-0.53459792918491511</v>
      </c>
      <c r="T962" s="1">
        <f t="shared" si="320"/>
        <v>1.9367536378301684</v>
      </c>
      <c r="U962" s="1">
        <f t="shared" si="321"/>
        <v>-1.2617970368954396E-2</v>
      </c>
      <c r="V962" s="1">
        <f t="shared" si="322"/>
        <v>3.6569777768484663E-2</v>
      </c>
      <c r="Y962" s="20">
        <f>+$Z$20*SIGN(SOI!A961)*(ABS(SOI!A961))^$Y$2</f>
        <v>0.33941118796228448</v>
      </c>
      <c r="Z962" s="20">
        <f t="shared" si="325"/>
        <v>0.33403681596374696</v>
      </c>
      <c r="AA962" s="19">
        <f>+SIN((AVERAGE(H958:H969)+AVERAGE(H962:H965)/4)*($AA$19+AA961*$AA$18*AVERAGE(G958:G969))*$Y$20+$AA$17) - SIN($AA$17)</f>
        <v>0.21801296221301053</v>
      </c>
      <c r="AB962" s="19">
        <f>+SIN((AVERAGE(H958:H969)+AVERAGE(H962:H965)*$AB$1)*($AA$19+AB961*$AA$18*AVERAGE(G958:G969))*$Y$20+$AA$17) - SIN($AA$17)+$AB$2</f>
        <v>0.23291871013061388</v>
      </c>
      <c r="AC962">
        <f t="shared" si="324"/>
        <v>0.56399999999999872</v>
      </c>
      <c r="AD962">
        <f t="shared" si="323"/>
        <v>0.11602385375073643</v>
      </c>
      <c r="AE962">
        <v>1</v>
      </c>
    </row>
    <row r="963" spans="1:31" x14ac:dyDescent="0.25">
      <c r="A963">
        <v>78.416666666666572</v>
      </c>
      <c r="B963" s="2">
        <v>1958.4166666665953</v>
      </c>
      <c r="C963">
        <f>+D963+($D$2+E963+F963)*SOI!A962*IF(B963&gt;$C$18, IF(B963&lt;$C$19,-1,1),1)</f>
        <v>1.6462539019821454</v>
      </c>
      <c r="D963">
        <f>+$D$3*((1-$D$5)*SOI!D962+$D$5*SOI!D961) +   $D$4*((1-$D$5)*SOI!E962+$D$5*SOI!E961)</f>
        <v>0</v>
      </c>
      <c r="E963">
        <f t="shared" si="305"/>
        <v>5.5135221550625628</v>
      </c>
      <c r="F963">
        <f t="shared" si="312"/>
        <v>-2.6009148455411912E-2</v>
      </c>
      <c r="G963">
        <f t="shared" si="313"/>
        <v>5.4875130066071511</v>
      </c>
      <c r="H963" s="21">
        <f t="shared" si="314"/>
        <v>-9.7907731105623438E-2</v>
      </c>
      <c r="I963" s="37">
        <f t="shared" si="306"/>
        <v>-5.6982901369560688</v>
      </c>
      <c r="J963" s="1">
        <f t="shared" si="315"/>
        <v>0.15998486248804095</v>
      </c>
      <c r="K963" s="1">
        <f t="shared" si="316"/>
        <v>1.4959484251042508E-4</v>
      </c>
      <c r="L963" s="1">
        <f t="shared" si="307"/>
        <v>-1.4778677290745465E-2</v>
      </c>
      <c r="M963" s="1">
        <f t="shared" si="308"/>
        <v>0.19721671062126991</v>
      </c>
      <c r="N963" s="1">
        <f t="shared" si="309"/>
        <v>-9.7531438980688976E-3</v>
      </c>
      <c r="O963" s="1">
        <f t="shared" si="310"/>
        <v>4.5169304510504431E-2</v>
      </c>
      <c r="P963" s="1">
        <f t="shared" si="311"/>
        <v>6.0233314684513643E-3</v>
      </c>
      <c r="Q963" s="1">
        <f t="shared" si="317"/>
        <v>-9.6260693555668493E-4</v>
      </c>
      <c r="R963" s="1">
        <f t="shared" si="318"/>
        <v>-1.6380611853820536E-3</v>
      </c>
      <c r="S963" s="1">
        <f t="shared" si="319"/>
        <v>4.756162423699431E-2</v>
      </c>
      <c r="T963" s="1">
        <f t="shared" si="320"/>
        <v>-7.0138519901490832E-3</v>
      </c>
      <c r="U963" s="1">
        <f t="shared" si="321"/>
        <v>0.3792921028764728</v>
      </c>
      <c r="V963" s="1">
        <f t="shared" si="322"/>
        <v>1.6523919305538642E-3</v>
      </c>
      <c r="Y963" s="20">
        <f>+$Z$20*SIGN(SOI!A962)*(ABS(SOI!A962))^$Y$2</f>
        <v>0.32863346594877141</v>
      </c>
      <c r="Z963" s="20">
        <f t="shared" si="325"/>
        <v>0.26268152899518049</v>
      </c>
      <c r="AA963" s="19">
        <f>+SIN((AVERAGE(H959:H970)+AVERAGE(H963:H966)/4)*($AA$19+AA962*$AA$18*AVERAGE(G959:G970))*$Y$20+$AA$17) - SIN($AA$17)</f>
        <v>0.4010960890652791</v>
      </c>
      <c r="AB963" s="19">
        <f>+SIN((AVERAGE(H959:H970)+AVERAGE(H963:H966)*$AB$1)*($AA$19+AB962*$AA$18*AVERAGE(G959:G970))*$Y$20+$AA$17) - SIN($AA$17)+$AB$2</f>
        <v>0.32803245665881792</v>
      </c>
      <c r="AC963">
        <f t="shared" si="324"/>
        <v>0.56459999999999877</v>
      </c>
      <c r="AD963">
        <f t="shared" si="323"/>
        <v>0.13841456007009861</v>
      </c>
      <c r="AE963">
        <v>1</v>
      </c>
    </row>
    <row r="964" spans="1:31" x14ac:dyDescent="0.25">
      <c r="A964">
        <v>78.499999999999901</v>
      </c>
      <c r="B964" s="2">
        <v>1958.4999999999286</v>
      </c>
      <c r="C964">
        <f>+D964+($D$2+E964+F964)*SOI!A963*IF(B964&gt;$C$18, IF(B964&lt;$C$19,-1,1),1)</f>
        <v>-0.503416308611355</v>
      </c>
      <c r="D964">
        <f>+$D$3*((1-$D$5)*SOI!D963+$D$5*SOI!D962) +   $D$4*((1-$D$5)*SOI!E963+$D$5*SOI!E962)</f>
        <v>0</v>
      </c>
      <c r="E964">
        <f t="shared" si="305"/>
        <v>-12.468834603225147</v>
      </c>
      <c r="F964">
        <f t="shared" si="312"/>
        <v>-0.11657311205872767</v>
      </c>
      <c r="G964">
        <f t="shared" si="313"/>
        <v>-12.585407715283875</v>
      </c>
      <c r="H964" s="21">
        <f t="shared" si="314"/>
        <v>0.10414510064232639</v>
      </c>
      <c r="I964" s="37">
        <f t="shared" si="306"/>
        <v>15.603077283303364</v>
      </c>
      <c r="J964" s="1">
        <f t="shared" si="315"/>
        <v>3.5440612039047763</v>
      </c>
      <c r="K964" s="1">
        <f t="shared" si="316"/>
        <v>-0.96419014774072942</v>
      </c>
      <c r="L964" s="1">
        <f t="shared" si="307"/>
        <v>-6.8600237063081757E-2</v>
      </c>
      <c r="M964" s="1">
        <f t="shared" si="308"/>
        <v>-1.5955129389593119</v>
      </c>
      <c r="N964" s="1">
        <f t="shared" si="309"/>
        <v>3.232606506809519E-2</v>
      </c>
      <c r="O964" s="1">
        <f t="shared" si="310"/>
        <v>-6.4692448125319491</v>
      </c>
      <c r="P964" s="1">
        <f t="shared" si="311"/>
        <v>5.8395932614752469E-2</v>
      </c>
      <c r="Q964" s="1">
        <f t="shared" si="317"/>
        <v>-2.5811534068129818E-2</v>
      </c>
      <c r="R964" s="1">
        <f t="shared" si="318"/>
        <v>0.1202709251030829</v>
      </c>
      <c r="S964" s="1">
        <f t="shared" si="319"/>
        <v>0.4316488515139853</v>
      </c>
      <c r="T964" s="1">
        <f t="shared" si="320"/>
        <v>4.6629078210439596</v>
      </c>
      <c r="U964" s="1">
        <f t="shared" si="321"/>
        <v>-10.068976731233851</v>
      </c>
      <c r="V964" s="1">
        <f t="shared" si="322"/>
        <v>-5.3096648838640223E-2</v>
      </c>
      <c r="Y964" s="20">
        <f>+$Z$20*SIGN(SOI!A963)*(ABS(SOI!A963))^$Y$2</f>
        <v>0.1199999330744856</v>
      </c>
      <c r="Z964" s="20">
        <f t="shared" si="325"/>
        <v>0.24752403182531924</v>
      </c>
      <c r="AA964" s="19">
        <f>+SIN((AVERAGE(H960:H971)+AVERAGE(H964:H967)/4)*($AA$19+AA963*$AA$18*AVERAGE(G960:G971))*$Y$20+$AA$17) - SIN($AA$17)</f>
        <v>0.45514317031884138</v>
      </c>
      <c r="AB964" s="19">
        <f>+SIN((AVERAGE(H960:H971)+AVERAGE(H964:H967)*$AB$1)*($AA$19+AB963*$AA$18*AVERAGE(G960:G971))*$Y$20+$AA$17) - SIN($AA$17)+$AB$2</f>
        <v>0.39541299044955985</v>
      </c>
      <c r="AC964">
        <f t="shared" si="324"/>
        <v>0.56519999999999881</v>
      </c>
      <c r="AD964">
        <f t="shared" si="323"/>
        <v>0.20761913849352215</v>
      </c>
      <c r="AE964">
        <v>1</v>
      </c>
    </row>
    <row r="965" spans="1:31" x14ac:dyDescent="0.25">
      <c r="A965">
        <v>78.583333333333229</v>
      </c>
      <c r="B965" s="2">
        <v>1958.5833333332619</v>
      </c>
      <c r="C965">
        <f>+D965+($D$2+E965+F965)*SOI!A964*IF(B965&gt;$C$18, IF(B965&lt;$C$19,-1,1),1)</f>
        <v>-0.87040316442527621</v>
      </c>
      <c r="D965">
        <f>+$D$3*((1-$D$5)*SOI!D964+$D$5*SOI!D963) +   $D$4*((1-$D$5)*SOI!E964+$D$5*SOI!E963)</f>
        <v>0</v>
      </c>
      <c r="E965">
        <f t="shared" si="305"/>
        <v>-3.6480552372697801</v>
      </c>
      <c r="F965">
        <f t="shared" si="312"/>
        <v>2.1375385497795996E-2</v>
      </c>
      <c r="G965">
        <f t="shared" si="313"/>
        <v>-3.6266798517719843</v>
      </c>
      <c r="H965" s="21">
        <f t="shared" si="314"/>
        <v>-3.5241107140698146E-3</v>
      </c>
      <c r="I965" s="37">
        <f t="shared" si="306"/>
        <v>2.8934154896063378</v>
      </c>
      <c r="J965" s="1">
        <f t="shared" si="315"/>
        <v>-0.24771080178659338</v>
      </c>
      <c r="K965" s="1">
        <f t="shared" si="316"/>
        <v>-2.8013874706554268E-3</v>
      </c>
      <c r="L965" s="1">
        <f t="shared" si="307"/>
        <v>2.253962340193998E-3</v>
      </c>
      <c r="M965" s="1">
        <f t="shared" si="308"/>
        <v>0.60137243804972196</v>
      </c>
      <c r="N965" s="1">
        <f t="shared" si="309"/>
        <v>-2.0075581291785695E-2</v>
      </c>
      <c r="O965" s="1">
        <f t="shared" si="310"/>
        <v>-3.5538190114569055</v>
      </c>
      <c r="P965" s="1">
        <f t="shared" si="311"/>
        <v>-9.4000536468176778E-3</v>
      </c>
      <c r="Q965" s="1">
        <f t="shared" si="317"/>
        <v>-6.0418827442884635E-3</v>
      </c>
      <c r="R965" s="1">
        <f t="shared" si="318"/>
        <v>5.220590991904534E-3</v>
      </c>
      <c r="S965" s="1">
        <f t="shared" si="319"/>
        <v>-4.9710303953611402E-2</v>
      </c>
      <c r="T965" s="1">
        <f t="shared" si="320"/>
        <v>-8.4162686372924386E-2</v>
      </c>
      <c r="U965" s="1">
        <f t="shared" si="321"/>
        <v>0.30056168246655562</v>
      </c>
      <c r="V965" s="1">
        <f t="shared" si="322"/>
        <v>-5.3079904346226055E-3</v>
      </c>
      <c r="Y965" s="20">
        <f>+$Z$20*SIGN(SOI!A964)*(ABS(SOI!A964))^$Y$2</f>
        <v>0.29393869645270071</v>
      </c>
      <c r="Z965" s="20">
        <f t="shared" si="325"/>
        <v>2.6624278515667121E-2</v>
      </c>
      <c r="AA965" s="19">
        <f>+SIN((AVERAGE(H961:H972)+AVERAGE(H965:H968)/4)*($AA$19+AA964*$AA$18*AVERAGE(G961:G972))*$Y$20+$AA$17) - SIN($AA$17)</f>
        <v>0.40275793125389653</v>
      </c>
      <c r="AB965" s="19">
        <f>+SIN((AVERAGE(H961:H972)+AVERAGE(H965:H968)*$AB$1)*($AA$19+AB964*$AA$18*AVERAGE(G961:G972))*$Y$20+$AA$17) - SIN($AA$17)+$AB$2</f>
        <v>0.40557993768306971</v>
      </c>
      <c r="AC965">
        <f t="shared" si="324"/>
        <v>0.56579999999999886</v>
      </c>
      <c r="AD965">
        <f t="shared" si="323"/>
        <v>0.37613365273822941</v>
      </c>
      <c r="AE965">
        <v>1</v>
      </c>
    </row>
    <row r="966" spans="1:31" x14ac:dyDescent="0.25">
      <c r="A966">
        <v>78.666666666666558</v>
      </c>
      <c r="B966" s="2">
        <v>1958.6666666665951</v>
      </c>
      <c r="C966">
        <f>+D966+($D$2+E966+F966)*SOI!A965*IF(B966&gt;$C$18, IF(B966&lt;$C$19,-1,1),1)</f>
        <v>7.6220571842868674</v>
      </c>
      <c r="D966">
        <f>+$D$3*((1-$D$5)*SOI!D965+$D$5*SOI!D964) +   $D$4*((1-$D$5)*SOI!E965+$D$5*SOI!E964)</f>
        <v>0</v>
      </c>
      <c r="E966">
        <f t="shared" si="305"/>
        <v>-23.521661676991691</v>
      </c>
      <c r="F966">
        <f t="shared" si="312"/>
        <v>-1.0656195626433662</v>
      </c>
      <c r="G966">
        <f t="shared" si="313"/>
        <v>-24.587281239635058</v>
      </c>
      <c r="H966" s="21">
        <f t="shared" si="314"/>
        <v>-1.5725344924879026</v>
      </c>
      <c r="I966" s="37">
        <f t="shared" si="306"/>
        <v>-1.8110762998820982</v>
      </c>
      <c r="J966" s="1">
        <f t="shared" si="315"/>
        <v>-9.033194069801123</v>
      </c>
      <c r="K966" s="1">
        <f t="shared" si="316"/>
        <v>-4.6838218458365635</v>
      </c>
      <c r="L966" s="1">
        <f t="shared" si="307"/>
        <v>-7.5660934011455905E-2</v>
      </c>
      <c r="M966" s="1">
        <f t="shared" si="308"/>
        <v>-35.035955833568963</v>
      </c>
      <c r="N966" s="1">
        <f t="shared" si="309"/>
        <v>0.88831205952761783</v>
      </c>
      <c r="O966" s="1">
        <f t="shared" si="310"/>
        <v>-14.903536125236657</v>
      </c>
      <c r="P966" s="1">
        <f t="shared" si="311"/>
        <v>0.1116447889442614</v>
      </c>
      <c r="Q966" s="1">
        <f t="shared" si="317"/>
        <v>-15.575434539249365</v>
      </c>
      <c r="R966" s="1">
        <f t="shared" si="318"/>
        <v>-8.4239056543098449</v>
      </c>
      <c r="S966" s="1">
        <f t="shared" si="319"/>
        <v>-1.3767966250500241</v>
      </c>
      <c r="T966" s="1">
        <f t="shared" si="320"/>
        <v>11.847825531914234</v>
      </c>
      <c r="U966" s="1">
        <f t="shared" si="321"/>
        <v>2.2344347827853035</v>
      </c>
      <c r="V966" s="1">
        <f t="shared" si="322"/>
        <v>-2.7895598606204421</v>
      </c>
      <c r="Y966" s="20">
        <f>+$Z$20*SIGN(SOI!A965)*(ABS(SOI!A965))^$Y$2</f>
        <v>-0.33406579398018493</v>
      </c>
      <c r="Z966" s="20">
        <f t="shared" si="325"/>
        <v>-4.8016694280802963E-2</v>
      </c>
      <c r="AA966" s="19">
        <f>+SIN((AVERAGE(H962:H973)+AVERAGE(H966:H969)/4)*($AA$19+AA965*$AA$18*AVERAGE(G962:G973))*$Y$20+$AA$17) - SIN($AA$17)</f>
        <v>0.58297273838432462</v>
      </c>
      <c r="AB966" s="19">
        <f>+SIN((AVERAGE(H962:H973)+AVERAGE(H966:H969)*$AB$1)*($AA$19+AB965*$AA$18*AVERAGE(G962:G973))*$Y$20+$AA$17) - SIN($AA$17)+$AB$2</f>
        <v>0.44965833386420068</v>
      </c>
      <c r="AC966">
        <f t="shared" si="324"/>
        <v>0.5663999999999989</v>
      </c>
      <c r="AD966">
        <f t="shared" si="323"/>
        <v>0.63098943266512753</v>
      </c>
      <c r="AE966">
        <v>1</v>
      </c>
    </row>
    <row r="967" spans="1:31" x14ac:dyDescent="0.25">
      <c r="A967">
        <v>78.749999999999886</v>
      </c>
      <c r="B967" s="2">
        <v>1958.7499999999284</v>
      </c>
      <c r="C967">
        <f>+D967+($D$2+E967+F967)*SOI!A966*IF(B967&gt;$C$18, IF(B967&lt;$C$19,-1,1),1)</f>
        <v>0.19853450695571059</v>
      </c>
      <c r="D967">
        <f>+$D$3*((1-$D$5)*SOI!D966+$D$5*SOI!D965) +   $D$4*((1-$D$5)*SOI!E966+$D$5*SOI!E965)</f>
        <v>0</v>
      </c>
      <c r="E967">
        <f t="shared" si="305"/>
        <v>-6.5637125595233812</v>
      </c>
      <c r="F967">
        <f t="shared" si="312"/>
        <v>-5.4104339000306201E-2</v>
      </c>
      <c r="G967">
        <f t="shared" si="313"/>
        <v>-6.6178168985236869</v>
      </c>
      <c r="H967" s="21">
        <f t="shared" si="314"/>
        <v>-0.17099260009096068</v>
      </c>
      <c r="I967" s="37">
        <f t="shared" si="306"/>
        <v>-5.9734922610712511</v>
      </c>
      <c r="J967" s="1">
        <f t="shared" si="315"/>
        <v>-1.069618658646341</v>
      </c>
      <c r="K967" s="1">
        <f t="shared" si="316"/>
        <v>-2.5539760104506879E-4</v>
      </c>
      <c r="L967" s="1">
        <f t="shared" si="307"/>
        <v>-2.9336344263897002E-2</v>
      </c>
      <c r="M967" s="1">
        <f t="shared" si="308"/>
        <v>-1.257795514565847</v>
      </c>
      <c r="N967" s="1">
        <f t="shared" si="309"/>
        <v>2.3690001073043539E-2</v>
      </c>
      <c r="O967" s="1">
        <f t="shared" si="310"/>
        <v>-0.21860267628953631</v>
      </c>
      <c r="P967" s="1">
        <f t="shared" si="311"/>
        <v>1.0704205980134841E-3</v>
      </c>
      <c r="Q967" s="1">
        <f t="shared" si="317"/>
        <v>-1.4911995560126443E-2</v>
      </c>
      <c r="R967" s="1">
        <f t="shared" si="318"/>
        <v>-2.6601164329900805E-2</v>
      </c>
      <c r="S967" s="1">
        <f t="shared" si="319"/>
        <v>-0.12110466513045698</v>
      </c>
      <c r="T967" s="1">
        <f t="shared" si="320"/>
        <v>6.7381254975217797E-2</v>
      </c>
      <c r="U967" s="1">
        <f t="shared" si="321"/>
        <v>7.066026174782182E-2</v>
      </c>
      <c r="V967" s="1">
        <f t="shared" si="322"/>
        <v>-7.1326548372836209E-4</v>
      </c>
      <c r="Y967" s="20">
        <f>+$Z$20*SIGN(SOI!A966)*(ABS(SOI!A966))^$Y$2</f>
        <v>-0.10392298531492468</v>
      </c>
      <c r="Z967" s="20">
        <f t="shared" si="325"/>
        <v>-0.10127492342766563</v>
      </c>
      <c r="AA967" s="19">
        <f>+SIN((AVERAGE(H963:H974)+AVERAGE(H967:H970)/4)*($AA$19+AA966*$AA$18*AVERAGE(G963:G974))*$Y$20+$AA$17) - SIN($AA$17)</f>
        <v>0.65217538542779341</v>
      </c>
      <c r="AB967" s="19">
        <f>+SIN((AVERAGE(H963:H974)+AVERAGE(H967:H970)*$AB$1)*($AA$19+AB966*$AA$18*AVERAGE(G963:G974))*$Y$20+$AA$17) - SIN($AA$17)+$AB$2</f>
        <v>0.52298974906566387</v>
      </c>
      <c r="AC967">
        <f t="shared" si="324"/>
        <v>0.56699999999999895</v>
      </c>
      <c r="AD967">
        <f t="shared" si="323"/>
        <v>0.75345030885545905</v>
      </c>
      <c r="AE967">
        <v>1</v>
      </c>
    </row>
    <row r="968" spans="1:31" x14ac:dyDescent="0.25">
      <c r="A968">
        <v>78.833333333333215</v>
      </c>
      <c r="B968" s="2">
        <v>1958.8333333332616</v>
      </c>
      <c r="C968">
        <f>+D968+($D$2+E968+F968)*SOI!A967*IF(B968&gt;$C$18, IF(B968&lt;$C$19,-1,1),1)</f>
        <v>-2.1199771297119185</v>
      </c>
      <c r="D968">
        <f>+$D$3*((1-$D$5)*SOI!D967+$D$5*SOI!D966) +   $D$4*((1-$D$5)*SOI!E967+$D$5*SOI!E966)</f>
        <v>0</v>
      </c>
      <c r="E968">
        <f t="shared" si="305"/>
        <v>-41.416027395531849</v>
      </c>
      <c r="F968">
        <f t="shared" si="312"/>
        <v>-0.98351519870651938</v>
      </c>
      <c r="G968">
        <f t="shared" si="313"/>
        <v>-42.399542594238369</v>
      </c>
      <c r="H968" s="21">
        <f t="shared" si="314"/>
        <v>1.6765169466908283</v>
      </c>
      <c r="I968" s="37">
        <f t="shared" si="306"/>
        <v>-52.726767367615402</v>
      </c>
      <c r="J968" s="1">
        <f t="shared" si="315"/>
        <v>-23.814981700734698</v>
      </c>
      <c r="K968" s="1">
        <f t="shared" si="316"/>
        <v>-74.806810108115684</v>
      </c>
      <c r="L968" s="1">
        <f t="shared" si="307"/>
        <v>-0.6352968150833701</v>
      </c>
      <c r="M968" s="1">
        <f t="shared" si="308"/>
        <v>-3.1726961603424333</v>
      </c>
      <c r="N968" s="1">
        <f t="shared" si="309"/>
        <v>-7.7261763317742385E-2</v>
      </c>
      <c r="O968" s="1">
        <f t="shared" si="310"/>
        <v>-10.746834188097424</v>
      </c>
      <c r="P968" s="1">
        <f t="shared" si="311"/>
        <v>0.29449845569680383</v>
      </c>
      <c r="Q968" s="1">
        <f t="shared" si="317"/>
        <v>0.12267434345080178</v>
      </c>
      <c r="R968" s="1">
        <f t="shared" si="318"/>
        <v>1.9316189761435731</v>
      </c>
      <c r="S968" s="1">
        <f t="shared" si="319"/>
        <v>3.4862879029612976</v>
      </c>
      <c r="T968" s="1">
        <f t="shared" si="320"/>
        <v>71.735619595309359</v>
      </c>
      <c r="U968" s="1">
        <f t="shared" si="321"/>
        <v>171.59579714625832</v>
      </c>
      <c r="V968" s="1">
        <f t="shared" si="322"/>
        <v>0.63999901802800674</v>
      </c>
      <c r="Y968" s="20">
        <f>+$Z$20*SIGN(SOI!A967)*(ABS(SOI!A967))^$Y$2</f>
        <v>0.13416400901211273</v>
      </c>
      <c r="Z968" s="20">
        <f t="shared" si="325"/>
        <v>0.11962482988198649</v>
      </c>
      <c r="AA968" s="19">
        <f>+SIN((AVERAGE(H964:H975)+AVERAGE(H968:H971)/4)*($AA$19+AA967*$AA$18*AVERAGE(G964:G975))*$Y$20+$AA$17) - SIN($AA$17)</f>
        <v>0.62910217919753997</v>
      </c>
      <c r="AB968" s="19">
        <f>+SIN((AVERAGE(H964:H975)+AVERAGE(H968:H971)*$AB$1)*($AA$19+AB967*$AA$18*AVERAGE(G964:G975))*$Y$20+$AA$17) - SIN($AA$17)+$AB$2</f>
        <v>0.51564085195175458</v>
      </c>
      <c r="AC968">
        <f t="shared" si="324"/>
        <v>0.56759999999999899</v>
      </c>
      <c r="AD968">
        <f t="shared" si="323"/>
        <v>0.50947734931555344</v>
      </c>
      <c r="AE968">
        <v>1</v>
      </c>
    </row>
    <row r="969" spans="1:31" x14ac:dyDescent="0.25">
      <c r="A969">
        <v>78.916666666666544</v>
      </c>
      <c r="B969" s="2">
        <v>1958.9166666665949</v>
      </c>
      <c r="C969">
        <f>+D969+($D$2+E969+F969)*SOI!A968*IF(B969&gt;$C$18, IF(B969&lt;$C$19,-1,1),1)</f>
        <v>145.85026231533783</v>
      </c>
      <c r="D969">
        <f>+$D$3*((1-$D$5)*SOI!D968+$D$5*SOI!D967) +   $D$4*((1-$D$5)*SOI!E968+$D$5*SOI!E967)</f>
        <v>0</v>
      </c>
      <c r="E969">
        <f t="shared" si="305"/>
        <v>486.38948120083165</v>
      </c>
      <c r="F969">
        <f t="shared" si="312"/>
        <v>-0.22194014970552078</v>
      </c>
      <c r="G969">
        <f t="shared" si="313"/>
        <v>486.16754105112614</v>
      </c>
      <c r="H969" s="21">
        <f t="shared" si="314"/>
        <v>-3.818205196434274</v>
      </c>
      <c r="I969" s="37">
        <f t="shared" si="306"/>
        <v>458.78187063433563</v>
      </c>
      <c r="J969" s="1">
        <f t="shared" si="315"/>
        <v>-142.78457395025524</v>
      </c>
      <c r="K969" s="1">
        <f t="shared" si="316"/>
        <v>40.563319795075422</v>
      </c>
      <c r="L969" s="1">
        <f t="shared" si="307"/>
        <v>-1.6465319207087575E-2</v>
      </c>
      <c r="M969" s="1">
        <f t="shared" si="308"/>
        <v>2.1861724595213863</v>
      </c>
      <c r="N969" s="1">
        <f t="shared" si="309"/>
        <v>-0.51569352746309416</v>
      </c>
      <c r="O969" s="1">
        <f t="shared" si="310"/>
        <v>429.74584204104531</v>
      </c>
      <c r="P969" s="1">
        <f t="shared" si="311"/>
        <v>0.15408159498152676</v>
      </c>
      <c r="Q969" s="1">
        <f t="shared" si="317"/>
        <v>-0.56420475652432722</v>
      </c>
      <c r="R969" s="1">
        <f t="shared" si="318"/>
        <v>77.300012827459625</v>
      </c>
      <c r="S969" s="1">
        <f t="shared" si="319"/>
        <v>-202.47220651139284</v>
      </c>
      <c r="T969" s="1">
        <f t="shared" si="320"/>
        <v>-74.346318083763151</v>
      </c>
      <c r="U969" s="1">
        <f t="shared" si="321"/>
        <v>-781.17707947014765</v>
      </c>
      <c r="V969" s="1">
        <f t="shared" si="322"/>
        <v>2.2349824446207349</v>
      </c>
      <c r="Y969" s="20">
        <f>+$Z$20*SIGN(SOI!A968)*(ABS(SOI!A968))^$Y$2</f>
        <v>0.32863346594877141</v>
      </c>
      <c r="Z969" s="20">
        <f t="shared" si="325"/>
        <v>0.28541457629525341</v>
      </c>
      <c r="AA969" s="19">
        <f>+SIN((AVERAGE(H965:H976)+AVERAGE(H969:H972)/4)*($AA$19+AA968*$AA$18*AVERAGE(G965:G976))*$Y$20+$AA$17) - SIN($AA$17)</f>
        <v>0.6625501197974788</v>
      </c>
      <c r="AB969" s="19">
        <f>+SIN((AVERAGE(H965:H976)+AVERAGE(H969:H972)*$AB$1)*($AA$19+AB968*$AA$18*AVERAGE(G965:G976))*$Y$20+$AA$17) - SIN($AA$17)+$AB$2</f>
        <v>0.51369489796456191</v>
      </c>
      <c r="AC969">
        <f t="shared" si="324"/>
        <v>0.56819999999999904</v>
      </c>
      <c r="AD969">
        <f t="shared" si="323"/>
        <v>0.37713554350222539</v>
      </c>
      <c r="AE969">
        <v>1</v>
      </c>
    </row>
    <row r="970" spans="1:31" x14ac:dyDescent="0.25">
      <c r="A970">
        <v>78.999999999999872</v>
      </c>
      <c r="B970" s="2">
        <v>1958.9999999999281</v>
      </c>
      <c r="C970">
        <f>+D970+($D$2+E970+F970)*SOI!A969*IF(B970&gt;$C$18, IF(B970&lt;$C$19,-1,1),1)</f>
        <v>2.1377891408635072</v>
      </c>
      <c r="D970">
        <f>+$D$3*((1-$D$5)*SOI!D969+$D$5*SOI!D968) +   $D$4*((1-$D$5)*SOI!E969+$D$5*SOI!E968)</f>
        <v>0</v>
      </c>
      <c r="E970">
        <f t="shared" si="305"/>
        <v>0.52174827492213183</v>
      </c>
      <c r="F970">
        <f t="shared" si="312"/>
        <v>4.4498543782488156</v>
      </c>
      <c r="G970">
        <f t="shared" si="313"/>
        <v>4.9716026531709474</v>
      </c>
      <c r="H970" s="21">
        <f t="shared" si="314"/>
        <v>-3.0720408551256151</v>
      </c>
      <c r="I970" s="37">
        <f t="shared" si="306"/>
        <v>0.36811850743129376</v>
      </c>
      <c r="J970" s="1">
        <f t="shared" si="315"/>
        <v>7.2552078581626969</v>
      </c>
      <c r="K970" s="1">
        <f t="shared" si="316"/>
        <v>22.143053262558521</v>
      </c>
      <c r="L970" s="1">
        <f t="shared" si="307"/>
        <v>8.1378320777613741E-2</v>
      </c>
      <c r="M970" s="1">
        <f t="shared" si="308"/>
        <v>-138.44318549630762</v>
      </c>
      <c r="N970" s="1">
        <f t="shared" si="309"/>
        <v>3.9116778364213944</v>
      </c>
      <c r="O970" s="1">
        <f t="shared" si="310"/>
        <v>4.5278570116279075</v>
      </c>
      <c r="P970" s="1">
        <f t="shared" si="311"/>
        <v>-1.6152330382979176</v>
      </c>
      <c r="Q970" s="1">
        <f t="shared" si="317"/>
        <v>-271.01623430916322</v>
      </c>
      <c r="R970" s="1">
        <f t="shared" si="318"/>
        <v>29.793363411269905</v>
      </c>
      <c r="S970" s="1">
        <f t="shared" si="319"/>
        <v>1.232305024289539</v>
      </c>
      <c r="T970" s="1">
        <f t="shared" si="320"/>
        <v>3.8714981400823039</v>
      </c>
      <c r="U970" s="1">
        <f t="shared" si="321"/>
        <v>6.5707557009819055</v>
      </c>
      <c r="V970" s="1">
        <f t="shared" si="322"/>
        <v>177.71739501388492</v>
      </c>
      <c r="Y970" s="20">
        <f>+$Z$20*SIGN(SOI!A969)*(ABS(SOI!A969))^$Y$2</f>
        <v>0.39344625392487614</v>
      </c>
      <c r="Z970" s="20">
        <f t="shared" si="325"/>
        <v>0.38211457921092523</v>
      </c>
      <c r="AA970" s="19">
        <f>+SIN((AVERAGE(H966:H977)+AVERAGE(H970:H973)/4)*($AA$19+AA969*$AA$18*AVERAGE(G966:G977))*$Y$20+$AA$17) - SIN($AA$17)</f>
        <v>0.54969236521432596</v>
      </c>
      <c r="AB970" s="19">
        <f>+SIN((AVERAGE(H966:H977)+AVERAGE(H970:H973)*$AB$1)*($AA$19+AB969*$AA$18*AVERAGE(G966:G977))*$Y$20+$AA$17) - SIN($AA$17)+$AB$2</f>
        <v>0.49036734164258305</v>
      </c>
      <c r="AC970">
        <f t="shared" si="324"/>
        <v>0.56879999999999908</v>
      </c>
      <c r="AD970">
        <f t="shared" si="323"/>
        <v>0.16757778600340073</v>
      </c>
      <c r="AE970">
        <v>1</v>
      </c>
    </row>
    <row r="971" spans="1:31" x14ac:dyDescent="0.25">
      <c r="A971">
        <v>79.083333333333201</v>
      </c>
      <c r="B971" s="2">
        <v>1959.0833333332614</v>
      </c>
      <c r="C971">
        <f>+D971+($D$2+E971+F971)*SOI!A970*IF(B971&gt;$C$18, IF(B971&lt;$C$19,-1,1),1)</f>
        <v>-14.116241539927303</v>
      </c>
      <c r="D971">
        <f>+$D$3*((1-$D$5)*SOI!D970+$D$5*SOI!D969) +   $D$4*((1-$D$5)*SOI!E970+$D$5*SOI!E969)</f>
        <v>0</v>
      </c>
      <c r="E971">
        <f t="shared" si="305"/>
        <v>-28.465519440900124</v>
      </c>
      <c r="F971">
        <f t="shared" si="312"/>
        <v>0.23303636104551828</v>
      </c>
      <c r="G971">
        <f t="shared" si="313"/>
        <v>-28.232483079854607</v>
      </c>
      <c r="H971" s="21">
        <f t="shared" si="314"/>
        <v>0.6981212217654118</v>
      </c>
      <c r="I971" s="37">
        <f t="shared" si="306"/>
        <v>21.321233315966733</v>
      </c>
      <c r="J971" s="1">
        <f t="shared" si="315"/>
        <v>21.824039029999128</v>
      </c>
      <c r="K971" s="1">
        <f t="shared" si="316"/>
        <v>-0.23579929223220314</v>
      </c>
      <c r="L971" s="1">
        <f t="shared" si="307"/>
        <v>9.4996611289948241E-2</v>
      </c>
      <c r="M971" s="1">
        <f t="shared" si="308"/>
        <v>-7.190054525241556</v>
      </c>
      <c r="N971" s="1">
        <f t="shared" si="309"/>
        <v>0.18405056686441737</v>
      </c>
      <c r="O971" s="1">
        <f t="shared" si="310"/>
        <v>-5.4700540367684933</v>
      </c>
      <c r="P971" s="1">
        <f t="shared" si="311"/>
        <v>-1.2196687010846302E-2</v>
      </c>
      <c r="Q971" s="1">
        <f t="shared" si="317"/>
        <v>-0.66226222956316794</v>
      </c>
      <c r="R971" s="1">
        <f t="shared" si="318"/>
        <v>4.2167600092699873</v>
      </c>
      <c r="S971" s="1">
        <f t="shared" si="319"/>
        <v>3.358280512764106</v>
      </c>
      <c r="T971" s="1">
        <f t="shared" si="320"/>
        <v>-5.4598078355263553</v>
      </c>
      <c r="U971" s="1">
        <f t="shared" si="321"/>
        <v>2.8737347570657064</v>
      </c>
      <c r="V971" s="1">
        <f t="shared" si="322"/>
        <v>6.3140891393190138E-2</v>
      </c>
      <c r="Y971" s="20">
        <f>+$Z$20*SIGN(SOI!A970)*(ABS(SOI!A970))^$Y$2</f>
        <v>0.4242640177591282</v>
      </c>
      <c r="Z971" s="20">
        <f t="shared" si="325"/>
        <v>0.37455045703114237</v>
      </c>
      <c r="AA971" s="19">
        <f>+SIN((AVERAGE(H967:H978)+AVERAGE(H971:H974)/4)*($AA$19+AA970*$AA$18*AVERAGE(G967:G978))*$Y$20+$AA$17) - SIN($AA$17)</f>
        <v>0.4098699171877575</v>
      </c>
      <c r="AB971" s="19">
        <f>+SIN((AVERAGE(H967:H978)+AVERAGE(H971:H974)*$AB$1)*($AA$19+AB970*$AA$18*AVERAGE(G967:G978))*$Y$20+$AA$17) - SIN($AA$17)+$AB$2</f>
        <v>0.40690410140027139</v>
      </c>
      <c r="AC971">
        <f t="shared" si="324"/>
        <v>0.56939999999999913</v>
      </c>
      <c r="AD971">
        <f t="shared" si="323"/>
        <v>3.5319460156615134E-2</v>
      </c>
      <c r="AE971">
        <v>1</v>
      </c>
    </row>
    <row r="972" spans="1:31" x14ac:dyDescent="0.25">
      <c r="A972">
        <v>79.166666666666529</v>
      </c>
      <c r="B972" s="2">
        <v>1959.1666666665947</v>
      </c>
      <c r="C972">
        <f>+D972+($D$2+E972+F972)*SOI!A971*IF(B972&gt;$C$18, IF(B972&lt;$C$19,-1,1),1)</f>
        <v>-2.5313025076032565</v>
      </c>
      <c r="D972">
        <f>+$D$3*((1-$D$5)*SOI!D971+$D$5*SOI!D970) +   $D$4*((1-$D$5)*SOI!E971+$D$5*SOI!E970)</f>
        <v>0</v>
      </c>
      <c r="E972">
        <f t="shared" si="305"/>
        <v>-8.5511418277169611</v>
      </c>
      <c r="F972">
        <f t="shared" si="312"/>
        <v>-1.1846370476801777</v>
      </c>
      <c r="G972">
        <f t="shared" si="313"/>
        <v>-9.7357788753971395</v>
      </c>
      <c r="H972" s="21">
        <f t="shared" si="314"/>
        <v>-0.1057855958865094</v>
      </c>
      <c r="I972" s="37">
        <f t="shared" si="306"/>
        <v>11.332544266136649</v>
      </c>
      <c r="J972" s="1">
        <f t="shared" si="315"/>
        <v>-36.314436893245961</v>
      </c>
      <c r="K972" s="1">
        <f t="shared" si="316"/>
        <v>-1.2955671132248867</v>
      </c>
      <c r="L972" s="1">
        <f t="shared" si="307"/>
        <v>-0.80000063274806144</v>
      </c>
      <c r="M972" s="1">
        <f t="shared" si="308"/>
        <v>22.509262550509575</v>
      </c>
      <c r="N972" s="1">
        <f t="shared" si="309"/>
        <v>-0.1868612826046448</v>
      </c>
      <c r="O972" s="1">
        <f t="shared" si="310"/>
        <v>-0.62099647591924045</v>
      </c>
      <c r="P972" s="1">
        <f t="shared" si="311"/>
        <v>7.0093792927867923E-2</v>
      </c>
      <c r="Q972" s="1">
        <f t="shared" si="317"/>
        <v>-2.1049473426826153</v>
      </c>
      <c r="R972" s="1">
        <f t="shared" si="318"/>
        <v>7.1236936580885093</v>
      </c>
      <c r="S972" s="1">
        <f t="shared" si="319"/>
        <v>-1.8122338450879512</v>
      </c>
      <c r="T972" s="1">
        <f t="shared" si="320"/>
        <v>5.2198388271877691</v>
      </c>
      <c r="U972" s="1">
        <f t="shared" si="321"/>
        <v>-8.7780785799870262</v>
      </c>
      <c r="V972" s="1">
        <f t="shared" si="322"/>
        <v>0.36840927632454701</v>
      </c>
      <c r="Y972" s="20">
        <f>+$Z$20*SIGN(SOI!A971)*(ABS(SOI!A971))^$Y$2</f>
        <v>0.30594109940942271</v>
      </c>
      <c r="Z972" s="20">
        <f t="shared" si="325"/>
        <v>0.34732473060107544</v>
      </c>
      <c r="AA972" s="19">
        <f>+SIN((AVERAGE(H968:H979)+AVERAGE(H972:H975)/4)*($AA$19+AA971*$AA$18*AVERAGE(G968:G979))*$Y$20+$AA$17) - SIN($AA$17)</f>
        <v>0.44481707989320912</v>
      </c>
      <c r="AB972" s="19">
        <f>+SIN((AVERAGE(H968:H979)+AVERAGE(H972:H975)*$AB$1)*($AA$19+AB971*$AA$18*AVERAGE(G968:G979))*$Y$20+$AA$17) - SIN($AA$17)+$AB$2</f>
        <v>0.40242507920992449</v>
      </c>
      <c r="AC972">
        <f t="shared" si="324"/>
        <v>0.56999999999999917</v>
      </c>
      <c r="AD972">
        <f t="shared" si="323"/>
        <v>9.7492349292133684E-2</v>
      </c>
      <c r="AE972">
        <v>1</v>
      </c>
    </row>
    <row r="973" spans="1:31" x14ac:dyDescent="0.25">
      <c r="A973">
        <v>79.249999999999858</v>
      </c>
      <c r="B973" s="2">
        <v>1959.2499999999279</v>
      </c>
      <c r="C973">
        <f>+D973+($D$2+E973+F973)*SOI!A972*IF(B973&gt;$C$18, IF(B973&lt;$C$19,-1,1),1)</f>
        <v>-4.4227816002263456</v>
      </c>
      <c r="D973">
        <f>+$D$3*((1-$D$5)*SOI!D972+$D$5*SOI!D971) +   $D$4*((1-$D$5)*SOI!E972+$D$5*SOI!E971)</f>
        <v>0</v>
      </c>
      <c r="E973">
        <f t="shared" si="305"/>
        <v>-16.428314484062099</v>
      </c>
      <c r="F973">
        <f t="shared" si="312"/>
        <v>4.7641890631189954E-2</v>
      </c>
      <c r="G973">
        <f t="shared" si="313"/>
        <v>-16.380672593430909</v>
      </c>
      <c r="H973" s="21">
        <f t="shared" si="314"/>
        <v>0.15761572688687808</v>
      </c>
      <c r="I973" s="37">
        <f t="shared" si="306"/>
        <v>17.490086236799886</v>
      </c>
      <c r="J973" s="1">
        <f t="shared" si="315"/>
        <v>-0.17550607525528941</v>
      </c>
      <c r="K973" s="1">
        <f t="shared" si="316"/>
        <v>-0.10195999476432339</v>
      </c>
      <c r="L973" s="1">
        <f t="shared" si="307"/>
        <v>1.3317026386698407E-2</v>
      </c>
      <c r="M973" s="1">
        <f t="shared" si="308"/>
        <v>7.0487089831232086E-2</v>
      </c>
      <c r="N973" s="1">
        <f t="shared" si="309"/>
        <v>-3.0245167212810675E-2</v>
      </c>
      <c r="O973" s="1">
        <f t="shared" si="310"/>
        <v>-10.985883659366969</v>
      </c>
      <c r="P973" s="1">
        <f t="shared" si="311"/>
        <v>-1.8732108331702694E-2</v>
      </c>
      <c r="Q973" s="1">
        <f t="shared" si="317"/>
        <v>-1.0669061387011184E-3</v>
      </c>
      <c r="R973" s="1">
        <f t="shared" si="318"/>
        <v>5.572559826916448E-3</v>
      </c>
      <c r="S973" s="1">
        <f t="shared" si="319"/>
        <v>-0.45270514267632067</v>
      </c>
      <c r="T973" s="1">
        <f t="shared" si="320"/>
        <v>-1.5371628615656041</v>
      </c>
      <c r="U973" s="1">
        <f t="shared" si="321"/>
        <v>3.6205211633323859</v>
      </c>
      <c r="V973" s="1">
        <f t="shared" si="322"/>
        <v>-1.5935816521492008E-2</v>
      </c>
      <c r="Y973" s="20">
        <f>+$Z$20*SIGN(SOI!A972)*(ABS(SOI!A972))^$Y$2</f>
        <v>0.31176907463467551</v>
      </c>
      <c r="Z973" s="20">
        <f t="shared" si="325"/>
        <v>0.18590340730615826</v>
      </c>
      <c r="AA973" s="19">
        <f>+SIN((AVERAGE(H969:H980)+AVERAGE(H973:H976)/4)*($AA$19+AA972*$AA$18*AVERAGE(G969:G980))*$Y$20+$AA$17) - SIN($AA$17)</f>
        <v>0.32095450945416565</v>
      </c>
      <c r="AB973" s="19">
        <f>+SIN((AVERAGE(H969:H980)+AVERAGE(H973:H976)*$AB$1)*($AA$19+AB972*$AA$18*AVERAGE(G969:G980))*$Y$20+$AA$17) - SIN($AA$17)+$AB$2</f>
        <v>0.29310351696762643</v>
      </c>
      <c r="AC973">
        <f t="shared" si="324"/>
        <v>0.57059999999999922</v>
      </c>
      <c r="AD973">
        <f t="shared" si="323"/>
        <v>0.13505110214800739</v>
      </c>
      <c r="AE973">
        <v>1</v>
      </c>
    </row>
    <row r="974" spans="1:31" x14ac:dyDescent="0.25">
      <c r="A974">
        <v>79.333333333333186</v>
      </c>
      <c r="B974" s="2">
        <v>1959.3333333332612</v>
      </c>
      <c r="C974">
        <f>+D974+($D$2+E974+F974)*SOI!A973*IF(B974&gt;$C$18, IF(B974&lt;$C$19,-1,1),1)</f>
        <v>2.9219810222157371E-2</v>
      </c>
      <c r="D974">
        <f>+$D$3*((1-$D$5)*SOI!D973+$D$5*SOI!D972) +   $D$4*((1-$D$5)*SOI!E973+$D$5*SOI!E972)</f>
        <v>0</v>
      </c>
      <c r="E974">
        <f t="shared" si="305"/>
        <v>-1.822471565045932</v>
      </c>
      <c r="F974">
        <f t="shared" si="312"/>
        <v>-1.099509457169805</v>
      </c>
      <c r="G974">
        <f t="shared" si="313"/>
        <v>-2.921981022215737</v>
      </c>
      <c r="H974" s="21">
        <f t="shared" si="314"/>
        <v>-0.98553666555533315</v>
      </c>
      <c r="I974" s="37">
        <f t="shared" si="306"/>
        <v>0.79407932742309106</v>
      </c>
      <c r="J974" s="1">
        <f t="shared" si="315"/>
        <v>2.6720885231036462</v>
      </c>
      <c r="K974" s="1">
        <f t="shared" si="316"/>
        <v>-1.079118635206858E-4</v>
      </c>
      <c r="L974" s="1">
        <f t="shared" si="307"/>
        <v>-1.7061905058361874E-6</v>
      </c>
      <c r="M974" s="1">
        <f t="shared" si="308"/>
        <v>-23.637216251768635</v>
      </c>
      <c r="N974" s="1">
        <f t="shared" si="309"/>
        <v>0.91669769168351334</v>
      </c>
      <c r="O974" s="1">
        <f t="shared" si="310"/>
        <v>-2.9349822098251481</v>
      </c>
      <c r="P974" s="1">
        <f t="shared" si="311"/>
        <v>0.57920901174301154</v>
      </c>
      <c r="Q974" s="1">
        <f t="shared" si="317"/>
        <v>-10.843840222903745</v>
      </c>
      <c r="R974" s="1">
        <f t="shared" si="318"/>
        <v>2.5714825105421784</v>
      </c>
      <c r="S974" s="1">
        <f t="shared" si="319"/>
        <v>0.62295620373820315</v>
      </c>
      <c r="T974" s="1">
        <f t="shared" si="320"/>
        <v>5.2615126820298475E-5</v>
      </c>
      <c r="U974" s="1">
        <f t="shared" si="321"/>
        <v>-5.082667259150516</v>
      </c>
      <c r="V974" s="1">
        <f t="shared" si="322"/>
        <v>-14.93458359942505</v>
      </c>
      <c r="Y974" s="20">
        <f>+$Z$20*SIGN(SOI!A973)*(ABS(SOI!A973))^$Y$2</f>
        <v>-5.9999952125623465E-2</v>
      </c>
      <c r="Z974" s="20">
        <f t="shared" si="325"/>
        <v>-3.0968190024899405E-2</v>
      </c>
      <c r="AA974" s="19">
        <f>+SIN((AVERAGE(H970:H981)+AVERAGE(H974:H977)/4)*($AA$19+AA973*$AA$18*AVERAGE(G970:G981))*$Y$20+$AA$17) - SIN($AA$17)</f>
        <v>0.16476487620128333</v>
      </c>
      <c r="AB974" s="19">
        <f>+SIN((AVERAGE(H970:H981)+AVERAGE(H974:H977)*$AB$1)*($AA$19+AB973*$AA$18*AVERAGE(G970:G981))*$Y$20+$AA$17) - SIN($AA$17)+$AB$2</f>
        <v>0.11556659857709606</v>
      </c>
      <c r="AC974">
        <f t="shared" si="324"/>
        <v>0.57119999999999926</v>
      </c>
      <c r="AD974">
        <f t="shared" si="323"/>
        <v>0.19573306622618272</v>
      </c>
      <c r="AE974">
        <v>1</v>
      </c>
    </row>
    <row r="975" spans="1:31" x14ac:dyDescent="0.25">
      <c r="A975">
        <v>79.416666666666515</v>
      </c>
      <c r="B975" s="2">
        <v>1959.4166666665944</v>
      </c>
      <c r="C975">
        <f>+D975+($D$2+E975+F975)*SOI!A974*IF(B975&gt;$C$18, IF(B975&lt;$C$19,-1,1),1)</f>
        <v>1.8344264627809335</v>
      </c>
      <c r="D975">
        <f>+$D$3*((1-$D$5)*SOI!D974+$D$5*SOI!D973) +   $D$4*((1-$D$5)*SOI!E974+$D$5*SOI!E973)</f>
        <v>0</v>
      </c>
      <c r="E975">
        <f t="shared" si="305"/>
        <v>-5.5328589205676506</v>
      </c>
      <c r="F975">
        <f t="shared" si="312"/>
        <v>-2.6009148465480969E-2</v>
      </c>
      <c r="G975">
        <f t="shared" si="313"/>
        <v>-5.5588680690331316</v>
      </c>
      <c r="H975" s="21">
        <f t="shared" si="314"/>
        <v>-0.13045213481096649</v>
      </c>
      <c r="I975" s="37">
        <f t="shared" si="306"/>
        <v>-3.2068525057475981</v>
      </c>
      <c r="J975" s="1">
        <f t="shared" si="315"/>
        <v>-0.40166229956108146</v>
      </c>
      <c r="K975" s="1">
        <f t="shared" si="316"/>
        <v>-5.7606117739926188E-3</v>
      </c>
      <c r="L975" s="1">
        <f t="shared" si="307"/>
        <v>-8.6328533433994662E-3</v>
      </c>
      <c r="M975" s="1">
        <f t="shared" si="308"/>
        <v>-0.87981520141267111</v>
      </c>
      <c r="N975" s="1">
        <f t="shared" si="309"/>
        <v>1.5695038482558626E-2</v>
      </c>
      <c r="O975" s="1">
        <f t="shared" si="310"/>
        <v>-2.4644869176395918</v>
      </c>
      <c r="P975" s="1">
        <f t="shared" si="311"/>
        <v>7.27757750918092E-3</v>
      </c>
      <c r="Q975" s="1">
        <f t="shared" si="317"/>
        <v>-6.9105798573967656E-3</v>
      </c>
      <c r="R975" s="1">
        <f t="shared" si="318"/>
        <v>-6.6180501014058051E-3</v>
      </c>
      <c r="S975" s="1">
        <f t="shared" si="319"/>
        <v>-4.3073370618235268E-2</v>
      </c>
      <c r="T975" s="1">
        <f t="shared" si="320"/>
        <v>0.22354167851545412</v>
      </c>
      <c r="U975" s="1">
        <f t="shared" si="321"/>
        <v>0.25790413431216669</v>
      </c>
      <c r="V975" s="1">
        <f t="shared" si="322"/>
        <v>-3.2127793123117388E-3</v>
      </c>
      <c r="Y975" s="20">
        <f>+$Z$20*SIGN(SOI!A974)*(ABS(SOI!A974))^$Y$2</f>
        <v>-0.34467369258375025</v>
      </c>
      <c r="Z975" s="20">
        <f t="shared" si="325"/>
        <v>-0.24072124400403272</v>
      </c>
      <c r="AA975" s="19">
        <f>+SIN((AVERAGE(H971:H982)+AVERAGE(H975:H978)/4)*($AA$19+AA974*$AA$18*AVERAGE(G971:G982))*$Y$20+$AA$17) - SIN($AA$17)</f>
        <v>-0.11374885623577666</v>
      </c>
      <c r="AB975" s="19">
        <f>+SIN((AVERAGE(H971:H982)+AVERAGE(H975:H978)*$AB$1)*($AA$19+AB974*$AA$18*AVERAGE(G971:G982))*$Y$20+$AA$17) - SIN($AA$17)+$AB$2</f>
        <v>-0.11757153802736037</v>
      </c>
      <c r="AC975">
        <f t="shared" si="324"/>
        <v>0.57179999999999931</v>
      </c>
      <c r="AD975">
        <f t="shared" si="323"/>
        <v>0.12697238776825606</v>
      </c>
      <c r="AE975">
        <v>1</v>
      </c>
    </row>
    <row r="976" spans="1:31" x14ac:dyDescent="0.25">
      <c r="A976">
        <v>79.499999999999844</v>
      </c>
      <c r="B976" s="2">
        <v>1959.4999999999277</v>
      </c>
      <c r="C976">
        <f>+D976+($D$2+E976+F976)*SOI!A975*IF(B976&gt;$C$18, IF(B976&lt;$C$19,-1,1),1)</f>
        <v>-2.3248209647697653</v>
      </c>
      <c r="D976">
        <f>+$D$3*((1-$D$5)*SOI!D975+$D$5*SOI!D974) +   $D$4*((1-$D$5)*SOI!E975+$D$5*SOI!E974)</f>
        <v>0</v>
      </c>
      <c r="E976">
        <f t="shared" si="305"/>
        <v>8.4195051290931318</v>
      </c>
      <c r="F976">
        <f t="shared" si="312"/>
        <v>-0.11657311205825716</v>
      </c>
      <c r="G976">
        <f t="shared" si="313"/>
        <v>8.302932017034875</v>
      </c>
      <c r="H976" s="21">
        <f t="shared" si="314"/>
        <v>0.23265157957619242</v>
      </c>
      <c r="I976" s="37">
        <f t="shared" si="306"/>
        <v>9.882195228256446</v>
      </c>
      <c r="J976" s="1">
        <f t="shared" si="315"/>
        <v>4.8274543710053504</v>
      </c>
      <c r="K976" s="1">
        <f t="shared" si="316"/>
        <v>1.6941969641530008E-5</v>
      </c>
      <c r="L976" s="1">
        <f t="shared" si="307"/>
        <v>-7.6951431578006685E-2</v>
      </c>
      <c r="M976" s="1">
        <f t="shared" si="308"/>
        <v>-3.4314219495015279</v>
      </c>
      <c r="N976" s="1">
        <f t="shared" si="309"/>
        <v>4.9292544049486395E-2</v>
      </c>
      <c r="O976" s="1">
        <f t="shared" si="310"/>
        <v>3.2320065946026331E-3</v>
      </c>
      <c r="P976" s="1">
        <f t="shared" si="311"/>
        <v>1.8309398169921321E-3</v>
      </c>
      <c r="Q976" s="1">
        <f t="shared" si="317"/>
        <v>-8.4647863650049573E-2</v>
      </c>
      <c r="R976" s="1">
        <f t="shared" si="318"/>
        <v>0.24980780661938659</v>
      </c>
      <c r="S976" s="1">
        <f t="shared" si="319"/>
        <v>0.41687144714674934</v>
      </c>
      <c r="T976" s="1">
        <f t="shared" si="320"/>
        <v>-2.6131634152119685E-3</v>
      </c>
      <c r="U976" s="1">
        <f t="shared" si="321"/>
        <v>-0.19994934119257315</v>
      </c>
      <c r="V976" s="1">
        <f t="shared" si="322"/>
        <v>-2.5385573116645539E-3</v>
      </c>
      <c r="Y976" s="20">
        <f>+$Z$20*SIGN(SOI!A975)*(ABS(SOI!A975))^$Y$2</f>
        <v>-0.31749008730272443</v>
      </c>
      <c r="Z976" s="20">
        <f t="shared" si="325"/>
        <v>-0.34878372492757587</v>
      </c>
      <c r="AA976" s="19">
        <f>+SIN((AVERAGE(H972:H983)+AVERAGE(H976:H979)/4)*($AA$19+AA975*$AA$18*AVERAGE(G972:G983))*$Y$20+$AA$17) - SIN($AA$17)</f>
        <v>-0.14212102453091408</v>
      </c>
      <c r="AB976" s="19">
        <f>+SIN((AVERAGE(H972:H983)+AVERAGE(H976:H979)*$AB$1)*($AA$19+AB975*$AA$18*AVERAGE(G972:G983))*$Y$20+$AA$17) - SIN($AA$17)+$AB$2</f>
        <v>-0.13354522546828973</v>
      </c>
      <c r="AC976">
        <f t="shared" si="324"/>
        <v>0.57239999999999935</v>
      </c>
      <c r="AD976">
        <f t="shared" si="323"/>
        <v>0.20666270039666179</v>
      </c>
      <c r="AE976">
        <v>1</v>
      </c>
    </row>
    <row r="977" spans="1:31" x14ac:dyDescent="0.25">
      <c r="A977">
        <v>79.583333333333172</v>
      </c>
      <c r="B977" s="2">
        <v>1959.583333333261</v>
      </c>
      <c r="C977">
        <f>+D977+($D$2+E977+F977)*SOI!A976*IF(B977&gt;$C$18, IF(B977&lt;$C$19,-1,1),1)</f>
        <v>-1.5569998218834225</v>
      </c>
      <c r="D977">
        <f>+$D$3*((1-$D$5)*SOI!D976+$D$5*SOI!D975) +   $D$4*((1-$D$5)*SOI!E976+$D$5*SOI!E975)</f>
        <v>0</v>
      </c>
      <c r="E977">
        <f t="shared" si="305"/>
        <v>3.7761851556744972</v>
      </c>
      <c r="F977">
        <f t="shared" si="312"/>
        <v>2.1375385504581734E-2</v>
      </c>
      <c r="G977">
        <f t="shared" si="313"/>
        <v>3.7975605411790792</v>
      </c>
      <c r="H977" s="21">
        <f t="shared" si="314"/>
        <v>0.12701949002092502</v>
      </c>
      <c r="I977" s="37">
        <f t="shared" si="306"/>
        <v>4.3955302935713503</v>
      </c>
      <c r="J977" s="1">
        <f t="shared" si="315"/>
        <v>-0.20579702455101684</v>
      </c>
      <c r="K977" s="1">
        <f t="shared" si="316"/>
        <v>1.2996871673922443E-3</v>
      </c>
      <c r="L977" s="1">
        <f t="shared" si="307"/>
        <v>9.4517408097916072E-3</v>
      </c>
      <c r="M977" s="1">
        <f t="shared" si="308"/>
        <v>0.32887979316750665</v>
      </c>
      <c r="N977" s="1">
        <f t="shared" si="309"/>
        <v>3.7851988224086052E-3</v>
      </c>
      <c r="O977" s="1">
        <f t="shared" si="310"/>
        <v>1.5365001889397469</v>
      </c>
      <c r="P977" s="1">
        <f t="shared" si="311"/>
        <v>-2.4054344207422871E-3</v>
      </c>
      <c r="Q977" s="1">
        <f t="shared" si="317"/>
        <v>6.2299782521241546E-4</v>
      </c>
      <c r="R977" s="1">
        <f t="shared" si="318"/>
        <v>-8.1777604204228359E-4</v>
      </c>
      <c r="S977" s="1">
        <f t="shared" si="319"/>
        <v>1.4238605621694758E-2</v>
      </c>
      <c r="T977" s="1">
        <f t="shared" si="320"/>
        <v>0.15258858619335997</v>
      </c>
      <c r="U977" s="1">
        <f t="shared" si="321"/>
        <v>0.11684154140042183</v>
      </c>
      <c r="V977" s="1">
        <f t="shared" si="322"/>
        <v>2.5610254116736545E-4</v>
      </c>
      <c r="Y977" s="20">
        <f>+$Z$20*SIGN(SOI!A976)*(ABS(SOI!A976))^$Y$2</f>
        <v>-0.38418739489625303</v>
      </c>
      <c r="Z977" s="20">
        <f t="shared" si="325"/>
        <v>-0.37949467583554236</v>
      </c>
      <c r="AA977" s="19">
        <f>+SIN((AVERAGE(H973:H984)+AVERAGE(H977:H980)/4)*($AA$19+AA976*$AA$18*AVERAGE(G973:G984))*$Y$20+$AA$17) - SIN($AA$17)</f>
        <v>-0.29811493146875967</v>
      </c>
      <c r="AB977" s="19">
        <f>+SIN((AVERAGE(H973:H984)+AVERAGE(H977:H980)*$AB$1)*($AA$19+AB976*$AA$18*AVERAGE(G973:G984))*$Y$20+$AA$17) - SIN($AA$17)+$AB$2</f>
        <v>-0.1038334147873948</v>
      </c>
      <c r="AC977">
        <f t="shared" si="324"/>
        <v>0.5729999999999994</v>
      </c>
      <c r="AD977">
        <f t="shared" si="323"/>
        <v>8.1379744366782691E-2</v>
      </c>
      <c r="AE977">
        <v>1</v>
      </c>
    </row>
    <row r="978" spans="1:31" x14ac:dyDescent="0.25">
      <c r="A978">
        <v>79.666666666666501</v>
      </c>
      <c r="B978" s="2">
        <v>1959.6666666665942</v>
      </c>
      <c r="C978">
        <f>+D978+($D$2+E978+F978)*SOI!A977*IF(B978&gt;$C$18, IF(B978&lt;$C$19,-1,1),1)</f>
        <v>-9.6571861295760257</v>
      </c>
      <c r="D978">
        <f>+$D$3*((1-$D$5)*SOI!D977+$D$5*SOI!D976) +   $D$4*((1-$D$5)*SOI!E977+$D$5*SOI!E976)</f>
        <v>0</v>
      </c>
      <c r="E978">
        <f t="shared" si="305"/>
        <v>19.286725467500048</v>
      </c>
      <c r="F978">
        <f t="shared" si="312"/>
        <v>-1.0656195626396221</v>
      </c>
      <c r="G978">
        <f t="shared" si="313"/>
        <v>18.221105904860426</v>
      </c>
      <c r="H978" s="21">
        <f t="shared" si="314"/>
        <v>-0.31174333161423445</v>
      </c>
      <c r="I978" s="37">
        <f t="shared" si="306"/>
        <v>9.8310892571907065</v>
      </c>
      <c r="J978" s="1">
        <f t="shared" si="315"/>
        <v>-9.4290016663876521</v>
      </c>
      <c r="K978" s="1">
        <f t="shared" si="316"/>
        <v>5.6628694054216959</v>
      </c>
      <c r="L978" s="1">
        <f t="shared" si="307"/>
        <v>-1.8686763023412125E-2</v>
      </c>
      <c r="M978" s="1">
        <f t="shared" si="308"/>
        <v>6.7371070809491584</v>
      </c>
      <c r="N978" s="1">
        <f t="shared" si="309"/>
        <v>-0.7931331582497011</v>
      </c>
      <c r="O978" s="1">
        <f t="shared" si="310"/>
        <v>17.361455140860691</v>
      </c>
      <c r="P978" s="1">
        <f t="shared" si="311"/>
        <v>0.46915403690951429</v>
      </c>
      <c r="Q978" s="1">
        <f t="shared" si="317"/>
        <v>-2.6741157412043797</v>
      </c>
      <c r="R978" s="1">
        <f t="shared" si="318"/>
        <v>7.8508813616317425</v>
      </c>
      <c r="S978" s="1">
        <f t="shared" si="319"/>
        <v>-6.6729094733752854</v>
      </c>
      <c r="T978" s="1">
        <f t="shared" si="320"/>
        <v>-3.4087710123816302</v>
      </c>
      <c r="U978" s="1">
        <f t="shared" si="321"/>
        <v>-50.969406387713114</v>
      </c>
      <c r="V978" s="1">
        <f t="shared" si="322"/>
        <v>10.466301338659937</v>
      </c>
      <c r="Y978" s="20">
        <f>+$Z$20*SIGN(SOI!A977)*(ABS(SOI!A977))^$Y$2</f>
        <v>-0.43680654530764945</v>
      </c>
      <c r="Z978" s="20">
        <f t="shared" si="325"/>
        <v>-0.20733217629569109</v>
      </c>
      <c r="AA978" s="19">
        <f>+SIN((AVERAGE(H974:H985)+AVERAGE(H978:H981)/4)*($AA$19+AA977*$AA$18*AVERAGE(G974:G985))*$Y$20+$AA$17) - SIN($AA$17)</f>
        <v>-0.22843652331478614</v>
      </c>
      <c r="AB978" s="19">
        <f>+SIN((AVERAGE(H974:H985)+AVERAGE(H978:H981)*$AB$1)*($AA$19+AB977*$AA$18*AVERAGE(G974:G985))*$Y$20+$AA$17) - SIN($AA$17)+$AB$2</f>
        <v>-0.11707748405103516</v>
      </c>
      <c r="AC978">
        <f t="shared" si="324"/>
        <v>0.57359999999999944</v>
      </c>
      <c r="AD978">
        <f t="shared" si="323"/>
        <v>2.1104347019095054E-2</v>
      </c>
      <c r="AE978">
        <v>1</v>
      </c>
    </row>
    <row r="979" spans="1:31" x14ac:dyDescent="0.25">
      <c r="A979">
        <v>79.749999999999829</v>
      </c>
      <c r="B979" s="2">
        <v>1959.7499999999275</v>
      </c>
      <c r="C979">
        <f>+D979+($D$2+E979+F979)*SOI!A978*IF(B979&gt;$C$18, IF(B979&lt;$C$19,-1,1),1)</f>
        <v>0.7620015262123474</v>
      </c>
      <c r="D979">
        <f>+$D$3*((1-$D$5)*SOI!D978+$D$5*SOI!D977) +   $D$4*((1-$D$5)*SOI!E978+$D$5*SOI!E977)</f>
        <v>0</v>
      </c>
      <c r="E979">
        <f t="shared" si="305"/>
        <v>6.9813909409421484</v>
      </c>
      <c r="F979">
        <f t="shared" si="312"/>
        <v>-5.4104339011717739E-2</v>
      </c>
      <c r="G979">
        <f t="shared" si="313"/>
        <v>6.9272866019304304</v>
      </c>
      <c r="H979" s="21">
        <f t="shared" si="314"/>
        <v>8.8101361142176385E-2</v>
      </c>
      <c r="I979" s="37">
        <f t="shared" si="306"/>
        <v>-2.70319767246724</v>
      </c>
      <c r="J979" s="1">
        <f t="shared" si="315"/>
        <v>0.50506398603517177</v>
      </c>
      <c r="K979" s="1">
        <f t="shared" si="316"/>
        <v>5.4011505339758167E-2</v>
      </c>
      <c r="L979" s="1">
        <f t="shared" si="307"/>
        <v>-1.0700338059503859E-2</v>
      </c>
      <c r="M979" s="1">
        <f t="shared" si="308"/>
        <v>1.3124355145339384</v>
      </c>
      <c r="N979" s="1">
        <f t="shared" si="309"/>
        <v>-5.4624323343387786E-2</v>
      </c>
      <c r="O979" s="1">
        <f t="shared" si="310"/>
        <v>4.8916414706352702</v>
      </c>
      <c r="P979" s="1">
        <f t="shared" si="311"/>
        <v>2.7735326109266857E-2</v>
      </c>
      <c r="Q979" s="1">
        <f t="shared" si="317"/>
        <v>-3.5877707737627135E-2</v>
      </c>
      <c r="R979" s="1">
        <f t="shared" si="318"/>
        <v>-2.8962701451213737E-2</v>
      </c>
      <c r="S979" s="1">
        <f t="shared" si="319"/>
        <v>0.12636632701217868</v>
      </c>
      <c r="T979" s="1">
        <f t="shared" si="320"/>
        <v>-0.54995827913618278</v>
      </c>
      <c r="U979" s="1">
        <f t="shared" si="321"/>
        <v>0.82852107567580113</v>
      </c>
      <c r="V979" s="1">
        <f t="shared" si="322"/>
        <v>4.2613873962589109E-2</v>
      </c>
      <c r="Y979" s="20">
        <f>+$Z$20*SIGN(SOI!A978)*(ABS(SOI!A978))^$Y$2</f>
        <v>0.19899741131682924</v>
      </c>
      <c r="Z979" s="20">
        <f t="shared" si="325"/>
        <v>-0.16173179852552996</v>
      </c>
      <c r="AA979" s="19">
        <f>+SIN((AVERAGE(H975:H986)+AVERAGE(H979:H982)/4)*($AA$19+AA978*$AA$18*AVERAGE(G975:G986))*$Y$20+$AA$17) - SIN($AA$17)</f>
        <v>-0.24418284378749197</v>
      </c>
      <c r="AB979" s="19">
        <f>+SIN((AVERAGE(H975:H986)+AVERAGE(H979:H982)*$AB$1)*($AA$19+AB978*$AA$18*AVERAGE(G975:G986))*$Y$20+$AA$17) - SIN($AA$17)+$AB$2</f>
        <v>-0.15436447699638534</v>
      </c>
      <c r="AC979">
        <f t="shared" si="324"/>
        <v>0.57419999999999949</v>
      </c>
      <c r="AD979">
        <f t="shared" si="323"/>
        <v>8.2451045261962008E-2</v>
      </c>
      <c r="AE979">
        <v>1</v>
      </c>
    </row>
    <row r="980" spans="1:31" x14ac:dyDescent="0.25">
      <c r="A980">
        <v>79.833333333333158</v>
      </c>
      <c r="B980" s="2">
        <v>1959.8333333332607</v>
      </c>
      <c r="C980">
        <f>+D980+($D$2+E980+F980)*SOI!A979*IF(B980&gt;$C$18, IF(B980&lt;$C$19,-1,1),1)</f>
        <v>-6.0400412511153538</v>
      </c>
      <c r="D980">
        <f>+$D$3*((1-$D$5)*SOI!D979+$D$5*SOI!D978) +   $D$4*((1-$D$5)*SOI!E979+$D$5*SOI!E978)</f>
        <v>0</v>
      </c>
      <c r="E980">
        <f t="shared" si="305"/>
        <v>36.513169617006675</v>
      </c>
      <c r="F980">
        <f t="shared" si="312"/>
        <v>-0.98351519868106574</v>
      </c>
      <c r="G980">
        <f t="shared" si="313"/>
        <v>35.529654418325606</v>
      </c>
      <c r="H980" s="21">
        <f t="shared" si="314"/>
        <v>3.2341435803499219</v>
      </c>
      <c r="I980" s="37">
        <f t="shared" si="306"/>
        <v>-39.479536534493846</v>
      </c>
      <c r="J980" s="1">
        <f t="shared" si="315"/>
        <v>181.53047217627409</v>
      </c>
      <c r="K980" s="1">
        <f t="shared" si="316"/>
        <v>14.373343092923335</v>
      </c>
      <c r="L980" s="1">
        <f t="shared" si="307"/>
        <v>-0.62181398789660169</v>
      </c>
      <c r="M980" s="1">
        <f t="shared" si="308"/>
        <v>32.298835783921788</v>
      </c>
      <c r="N980" s="1">
        <f t="shared" si="309"/>
        <v>-0.60559944590816128</v>
      </c>
      <c r="O980" s="1">
        <f t="shared" si="310"/>
        <v>2.9608182472067424</v>
      </c>
      <c r="P980" s="1">
        <f t="shared" si="311"/>
        <v>0.2098382561273803</v>
      </c>
      <c r="Q980" s="1">
        <f t="shared" si="317"/>
        <v>-9.7888794723584862</v>
      </c>
      <c r="R980" s="1">
        <f t="shared" si="318"/>
        <v>-115.40951125760316</v>
      </c>
      <c r="S980" s="1">
        <f t="shared" si="319"/>
        <v>20.460912689788021</v>
      </c>
      <c r="T980" s="1">
        <f t="shared" si="320"/>
        <v>-19.344159453730214</v>
      </c>
      <c r="U980" s="1">
        <f t="shared" si="321"/>
        <v>91.548069982591684</v>
      </c>
      <c r="V980" s="1">
        <f t="shared" si="322"/>
        <v>3.5743889406535061</v>
      </c>
      <c r="Y980" s="20">
        <f>+$Z$20*SIGN(SOI!A979)*(ABS(SOI!A979))^$Y$2</f>
        <v>-0.24738626158576971</v>
      </c>
      <c r="Z980" s="20">
        <f t="shared" si="325"/>
        <v>-6.08509530936844E-2</v>
      </c>
      <c r="AA980" s="19">
        <f>+SIN((AVERAGE(H976:H987)+AVERAGE(H980:H983)/4)*($AA$19+AA979*$AA$18*AVERAGE(G976:G987))*$Y$20+$AA$17) - SIN($AA$17)</f>
        <v>-0.32288627959516669</v>
      </c>
      <c r="AB980" s="19">
        <f>+SIN((AVERAGE(H976:H987)+AVERAGE(H980:H983)*$AB$1)*($AA$19+AB979*$AA$18*AVERAGE(G976:G987))*$Y$20+$AA$17) - SIN($AA$17)+$AB$2</f>
        <v>-0.18083942799587854</v>
      </c>
      <c r="AC980">
        <f t="shared" si="324"/>
        <v>0.57479999999999953</v>
      </c>
      <c r="AD980">
        <f t="shared" si="323"/>
        <v>0.26203532650148231</v>
      </c>
      <c r="AE980">
        <v>1</v>
      </c>
    </row>
    <row r="981" spans="1:31" x14ac:dyDescent="0.25">
      <c r="A981">
        <v>79.916666666666487</v>
      </c>
      <c r="B981" s="2">
        <v>1959.916666666594</v>
      </c>
      <c r="C981">
        <f>+D981+($D$2+E981+F981)*SOI!A980*IF(B981&gt;$C$18, IF(B981&lt;$C$19,-1,1),1)</f>
        <v>23.13476327778746</v>
      </c>
      <c r="D981">
        <f>+$D$3*((1-$D$5)*SOI!D980+$D$5*SOI!D979) +   $D$4*((1-$D$5)*SOI!E980+$D$5*SOI!E979)</f>
        <v>0</v>
      </c>
      <c r="E981">
        <f t="shared" si="305"/>
        <v>-462.4733254059779</v>
      </c>
      <c r="F981">
        <f t="shared" si="312"/>
        <v>-0.22194014977129106</v>
      </c>
      <c r="G981">
        <f t="shared" si="313"/>
        <v>-462.69526555574919</v>
      </c>
      <c r="H981" s="21">
        <f t="shared" si="314"/>
        <v>-1.0554644668730429</v>
      </c>
      <c r="I981" s="37">
        <f t="shared" si="306"/>
        <v>566.23415252053007</v>
      </c>
      <c r="J981" s="1">
        <f t="shared" si="315"/>
        <v>-698.01669186087076</v>
      </c>
      <c r="K981" s="1">
        <f t="shared" si="316"/>
        <v>-3.2537674120003482E-2</v>
      </c>
      <c r="L981" s="1">
        <f t="shared" si="307"/>
        <v>-0.18588847636001574</v>
      </c>
      <c r="M981" s="1">
        <f t="shared" si="308"/>
        <v>8.6592269965783242</v>
      </c>
      <c r="N981" s="1">
        <f t="shared" si="309"/>
        <v>5.1469839231810081E-3</v>
      </c>
      <c r="O981" s="1">
        <f t="shared" si="310"/>
        <v>-75.758230806354192</v>
      </c>
      <c r="P981" s="1">
        <f t="shared" si="311"/>
        <v>6.2101676635313514E-5</v>
      </c>
      <c r="Q981" s="1">
        <f t="shared" si="317"/>
        <v>2.2304504510896855E-2</v>
      </c>
      <c r="R981" s="1">
        <f t="shared" si="318"/>
        <v>-3.7715964240046937</v>
      </c>
      <c r="S981" s="1">
        <f t="shared" si="319"/>
        <v>2.4941143404524837</v>
      </c>
      <c r="T981" s="1">
        <f t="shared" si="320"/>
        <v>147.96531365976608</v>
      </c>
      <c r="U981" s="1">
        <f t="shared" si="321"/>
        <v>-0.38859021879812466</v>
      </c>
      <c r="V981" s="1">
        <f t="shared" si="322"/>
        <v>-8.9905820206335471E-6</v>
      </c>
      <c r="Y981" s="20">
        <f>+$Z$20*SIGN(SOI!A980)*(ABS(SOI!A980))^$Y$2</f>
        <v>-0.13416400901211273</v>
      </c>
      <c r="Z981" s="20">
        <f t="shared" si="325"/>
        <v>-9.8899171456512058E-2</v>
      </c>
      <c r="AA981" s="19">
        <f>+SIN((AVERAGE(H977:H988)+AVERAGE(H981:H984)/4)*($AA$19+AA980*$AA$18*AVERAGE(G977:G988))*$Y$20+$AA$17) - SIN($AA$17)</f>
        <v>-3.5935363400904252E-2</v>
      </c>
      <c r="AB981" s="19">
        <f>+SIN((AVERAGE(H977:H988)+AVERAGE(H981:H984)*$AB$1)*($AA$19+AB980*$AA$18*AVERAGE(G977:G988))*$Y$20+$AA$17) - SIN($AA$17)+$AB$2</f>
        <v>-0.12808100063954136</v>
      </c>
      <c r="AC981">
        <f t="shared" si="324"/>
        <v>0.57539999999999958</v>
      </c>
      <c r="AD981">
        <f t="shared" si="323"/>
        <v>6.2963808055607806E-2</v>
      </c>
      <c r="AE981">
        <v>1</v>
      </c>
    </row>
    <row r="982" spans="1:31" x14ac:dyDescent="0.25">
      <c r="A982">
        <v>79.999999999999815</v>
      </c>
      <c r="B982" s="2">
        <v>1959.9999999999272</v>
      </c>
      <c r="C982">
        <f>+D982+($D$2+E982+F982)*SOI!A981*IF(B982&gt;$C$18, IF(B982&lt;$C$19,-1,1),1)</f>
        <v>1.8932631089900162E-2</v>
      </c>
      <c r="D982">
        <f>+$D$3*((1-$D$5)*SOI!D981+$D$5*SOI!D980) +   $D$4*((1-$D$5)*SOI!E981+$D$5*SOI!E980)</f>
        <v>0</v>
      </c>
      <c r="E982">
        <f t="shared" ref="E982:E1045" si="326">$E$3*COS(2*PI()*(A982+$E$2)/$H$3)+$E$4*COS(2*PI()*(A982+$E$2)/$H$4)+$E$5*COS(2*PI()*(A982+$E$2)/$H$5)+$E$6*COS(2*PI()/$H$6*(A982+$E$2))+$E$7*COS(2*PI()/$H$7*(A982+$E$2))+$E$8*COS(2*PI()/$H$8*(A982+$E$2))+$E$9*COS(2*PI()/$H$9*(A982+$E$2))+$E$10*COS(2*PI()/$H$10*(A982+$E$2))+$E$11*COS(2*PI()/$H$11*(A982+$E$2))+$E$12*COS(2*PI()/$H$12*(A982+$E$2))+$E$13*COS(2*PI()/$H$13*(A982+$E$2))+$E$14*COS(2*PI()/$H$14*(A982+$E$2))+$E$15*COS(2*PI()/$H$15*(A982+$E$2))+$E$16*COS(2*PI()/$H$16*(A982+$E$2))+$E$17*COS(2*PI()/$H$17*(A982+$E$2))</f>
        <v>-3.5032228237487004</v>
      </c>
      <c r="F982">
        <f t="shared" si="312"/>
        <v>4.4498543782437086</v>
      </c>
      <c r="G982">
        <f t="shared" si="313"/>
        <v>0.94663155449500813</v>
      </c>
      <c r="H982" s="21">
        <f t="shared" si="314"/>
        <v>-0.72558915093735121</v>
      </c>
      <c r="I982" s="37">
        <f t="shared" ref="I982:I1045" si="327">+(I$3*$E982+I$5*$F982)*COS(2*PI()*$A982*$A$9+I$4)</f>
        <v>0.84025833117290905</v>
      </c>
      <c r="J982" s="1">
        <f t="shared" si="315"/>
        <v>5.5516634133922222</v>
      </c>
      <c r="K982" s="1">
        <f t="shared" si="316"/>
        <v>10.491513513548554</v>
      </c>
      <c r="L982" s="1">
        <f t="shared" ref="L982:L1045" si="328">+(L$3*$E982+L$5*$F982)*COS(2*PI()*$A982*$A$9+L$4)^2</f>
        <v>0.30831608347952327</v>
      </c>
      <c r="M982" s="1">
        <f t="shared" ref="M982:M1045" si="329">+(M$3*$E982+M$5*$F982)*COS(2*PI()*$A982*$A$7+M$4)</f>
        <v>-46.410866558604539</v>
      </c>
      <c r="N982" s="1">
        <f t="shared" ref="N982:N1045" si="330">+(N$3*$E982+N$5*$F982)*COS(2*PI()*$A982*$A$8+N$4)</f>
        <v>-2.5221026734224647</v>
      </c>
      <c r="O982" s="1">
        <f t="shared" ref="O982:O1045" si="331">+(O$3*$E982+O$5*$F982)*COS(2*PI()*$A982*$A$8+O$4)^2</f>
        <v>1.116263234971774</v>
      </c>
      <c r="P982" s="1">
        <f t="shared" ref="P982:P1045" si="332">+(P$3*$E982+P$5*$F982)*COS(2*PI()*$A982*$A$7+P$4)^2</f>
        <v>-0.81935942689562247</v>
      </c>
      <c r="Q982" s="1">
        <f t="shared" si="317"/>
        <v>58.579152413594379</v>
      </c>
      <c r="R982" s="1">
        <f t="shared" si="318"/>
        <v>-14.699158934469324</v>
      </c>
      <c r="S982" s="1">
        <f t="shared" si="319"/>
        <v>-1.8136065559588754</v>
      </c>
      <c r="T982" s="1">
        <f t="shared" si="320"/>
        <v>3.6160999756967072</v>
      </c>
      <c r="U982" s="1">
        <f t="shared" si="321"/>
        <v>7.6081621643431756</v>
      </c>
      <c r="V982" s="1">
        <f t="shared" si="322"/>
        <v>-58.12579252771598</v>
      </c>
      <c r="Y982" s="20">
        <f>+$Z$20*SIGN(SOI!A981)*(ABS(SOI!A981))^$Y$2</f>
        <v>8.4852756228346246E-2</v>
      </c>
      <c r="Z982" s="20">
        <f t="shared" si="325"/>
        <v>-0.11441664974548905</v>
      </c>
      <c r="AA982" s="19">
        <f>+SIN((AVERAGE(H978:H989)+AVERAGE(H982:H985)/4)*($AA$19+AA981*$AA$18*AVERAGE(G978:G989))*$Y$20+$AA$17) - SIN($AA$17)</f>
        <v>-0.13605269932206515</v>
      </c>
      <c r="AB982" s="19">
        <f>+SIN((AVERAGE(H978:H989)+AVERAGE(H982:H985)*$AB$1)*($AA$19+AB981*$AA$18*AVERAGE(G978:G989))*$Y$20+$AA$17) - SIN($AA$17)+$AB$2</f>
        <v>-0.13694316692218145</v>
      </c>
      <c r="AC982">
        <f t="shared" si="324"/>
        <v>0.57599999999999962</v>
      </c>
      <c r="AD982">
        <f t="shared" si="323"/>
        <v>2.1636049576576097E-2</v>
      </c>
      <c r="AE982">
        <v>1</v>
      </c>
    </row>
    <row r="983" spans="1:31" x14ac:dyDescent="0.25">
      <c r="A983">
        <v>80.083333333333144</v>
      </c>
      <c r="B983" s="2">
        <v>1960.0833333332605</v>
      </c>
      <c r="C983">
        <f>+D983+($D$2+E983+F983)*SOI!A982*IF(B983&gt;$C$18, IF(B983&lt;$C$19,-1,1),1)</f>
        <v>-6.7741538397955505</v>
      </c>
      <c r="D983">
        <f>+$D$3*((1-$D$5)*SOI!D982+$D$5*SOI!D981) +   $D$4*((1-$D$5)*SOI!E982+$D$5*SOI!E981)</f>
        <v>0</v>
      </c>
      <c r="E983">
        <f t="shared" si="326"/>
        <v>27.992604638050793</v>
      </c>
      <c r="F983">
        <f t="shared" ref="F983:F1046" si="333">$F$3*COS(2*PI()*(B983+$F$2)/$G$3)+$F$4*COS(2*PI()*(B983+$F$2)/$G$4)+$F$5*COS(2*PI()*(B983+$F$2)/$G$5)+$F$6*COS(2*PI()/$G$6*(B983+$F$2))+$F$7*COS(2*PI()/$G$7*(B983+$F$2))+$F$8*COS(2*PI()/$G$8*(B983+$F$2))+$F$9*COS(2*PI()/$G$9*(B983+$F$2))+$F$10*COS(2*PI()/$G$10*(B983+$F$2))+$F$11*COS(2*PI()/$G$11*(B983+$F$2))+$F$12*COS(2*PI()/$G$12*(B983+$F$2))+$F$13*COS(2*PI()/$G$13*(B983+$F$2))+$F$14*COS(2*PI()/$G$14*(B983+$F$2))+$F$15*COS(2*PI()/$G$15*(B983+$F$2))</f>
        <v>0.23303636109733711</v>
      </c>
      <c r="G983">
        <f t="shared" ref="G983:G1046" si="334">+E983+F983</f>
        <v>28.22564099914813</v>
      </c>
      <c r="H983" s="21">
        <f t="shared" ref="H983:H1046" si="335">+$H$19*SUM(I983:V983)</f>
        <v>0.93713810414159537</v>
      </c>
      <c r="I983" s="37">
        <f t="shared" si="327"/>
        <v>5.3129210142180403</v>
      </c>
      <c r="J983" s="1">
        <f t="shared" ref="J983:J1046" si="336">+(J$3)*I983*M983</f>
        <v>-1.9800153619087464</v>
      </c>
      <c r="K983" s="1">
        <f t="shared" ref="K983:K1046" si="337">+(K$3)*L983*P983*O983</f>
        <v>2.8935163662615047</v>
      </c>
      <c r="L983" s="1">
        <f t="shared" si="328"/>
        <v>2.71200854727854E-2</v>
      </c>
      <c r="M983" s="1">
        <f t="shared" si="329"/>
        <v>2.6178489077407603</v>
      </c>
      <c r="N983" s="1">
        <f t="shared" si="330"/>
        <v>-0.17325093192538318</v>
      </c>
      <c r="O983" s="1">
        <f t="shared" si="331"/>
        <v>25.599669772890095</v>
      </c>
      <c r="P983" s="1">
        <f t="shared" si="332"/>
        <v>-0.11202104975670779</v>
      </c>
      <c r="Q983" s="1">
        <f t="shared" ref="Q983:Q1046" si="338">+(Q$3)*M983*N983</f>
        <v>-0.22697645050080789</v>
      </c>
      <c r="R983" s="1">
        <f t="shared" ref="R983:R1046" si="339">+(R$3)*I983*N983*M983</f>
        <v>0.36012289649738066</v>
      </c>
      <c r="S983" s="1">
        <f t="shared" ref="S983:S1046" si="340">+(S$3)*I983*N983</f>
        <v>-0.78772825991464313</v>
      </c>
      <c r="T983" s="1">
        <f t="shared" ref="T983:T1046" si="341">+(T$3)*L983*O983</f>
        <v>7.2946262382879832</v>
      </c>
      <c r="U983" s="1">
        <f t="shared" ref="U983:U1046" si="342">+(U$3)*P983*I983</f>
        <v>6.5769641782361443</v>
      </c>
      <c r="V983" s="1">
        <f t="shared" ref="V983:V1046" si="343">+(V$3)*P983*N983</f>
        <v>-0.54589219851863624</v>
      </c>
      <c r="Y983" s="20">
        <f>+$Z$20*SIGN(SOI!A982)*(ABS(SOI!A982))^$Y$2</f>
        <v>-0.29393869645270071</v>
      </c>
      <c r="Z983" s="20">
        <f t="shared" si="325"/>
        <v>-0.12626383114775563</v>
      </c>
      <c r="AA983" s="19">
        <f>+SIN((AVERAGE(H979:H990)+AVERAGE(H983:H986)/4)*($AA$19+AA982*$AA$18*AVERAGE(G979:G990))*$Y$20+$AA$17) - SIN($AA$17)</f>
        <v>-1.5415175202336928E-2</v>
      </c>
      <c r="AB983" s="19">
        <f>+SIN((AVERAGE(H979:H990)+AVERAGE(H983:H986)*$AB$1)*($AA$19+AB982*$AA$18*AVERAGE(G979:G990))*$Y$20+$AA$17) - SIN($AA$17)+$AB$2</f>
        <v>-8.5267475340058407E-3</v>
      </c>
      <c r="AC983">
        <f t="shared" si="324"/>
        <v>0.57659999999999967</v>
      </c>
      <c r="AD983">
        <f t="shared" si="323"/>
        <v>0.11084865594541871</v>
      </c>
      <c r="AE983">
        <v>1</v>
      </c>
    </row>
    <row r="984" spans="1:31" x14ac:dyDescent="0.25">
      <c r="A984">
        <v>80.166666666666472</v>
      </c>
      <c r="B984" s="2">
        <v>1960.1666666665938</v>
      </c>
      <c r="C984">
        <f>+D984+($D$2+E984+F984)*SOI!A983*IF(B984&gt;$C$18, IF(B984&lt;$C$19,-1,1),1)</f>
        <v>-0.29165073685846782</v>
      </c>
      <c r="D984">
        <f>+$D$3*((1-$D$5)*SOI!D983+$D$5*SOI!D982) +   $D$4*((1-$D$5)*SOI!E983+$D$5*SOI!E982)</f>
        <v>0</v>
      </c>
      <c r="E984">
        <f t="shared" si="326"/>
        <v>4.8302712584368592</v>
      </c>
      <c r="F984">
        <f t="shared" si="333"/>
        <v>-1.1846370477060115</v>
      </c>
      <c r="G984">
        <f t="shared" si="334"/>
        <v>3.6456342107308477</v>
      </c>
      <c r="H984" s="21">
        <f t="shared" si="335"/>
        <v>-0.65669508254656184</v>
      </c>
      <c r="I984" s="37">
        <f t="shared" si="327"/>
        <v>4.1383853784464018</v>
      </c>
      <c r="J984" s="1">
        <f t="shared" si="336"/>
        <v>19.385153515910115</v>
      </c>
      <c r="K984" s="1">
        <f t="shared" si="337"/>
        <v>13.958640454977935</v>
      </c>
      <c r="L984" s="1">
        <f t="shared" si="328"/>
        <v>-0.67712390560358804</v>
      </c>
      <c r="M984" s="1">
        <f t="shared" si="329"/>
        <v>-32.903923778416328</v>
      </c>
      <c r="N984" s="1">
        <f t="shared" si="330"/>
        <v>0.88706829664193931</v>
      </c>
      <c r="O984" s="1">
        <f t="shared" si="331"/>
        <v>1.0161558491295637</v>
      </c>
      <c r="P984" s="1">
        <f t="shared" si="332"/>
        <v>0.54527271299302071</v>
      </c>
      <c r="Q984" s="1">
        <f t="shared" si="338"/>
        <v>-14.607146742523893</v>
      </c>
      <c r="R984" s="1">
        <f t="shared" si="339"/>
        <v>18.052314796203646</v>
      </c>
      <c r="S984" s="1">
        <f t="shared" si="340"/>
        <v>3.1416331898054932</v>
      </c>
      <c r="T984" s="1">
        <f t="shared" si="341"/>
        <v>-7.2294639333177928</v>
      </c>
      <c r="U984" s="1">
        <f t="shared" si="342"/>
        <v>-24.936596313242923</v>
      </c>
      <c r="V984" s="1">
        <f t="shared" si="343"/>
        <v>-13.605123648331681</v>
      </c>
      <c r="Y984" s="20">
        <f>+$Z$20*SIGN(SOI!A983)*(ABS(SOI!A983))^$Y$2</f>
        <v>-0.16970555321891248</v>
      </c>
      <c r="Z984" s="20">
        <f t="shared" si="325"/>
        <v>-0.13454809918199659</v>
      </c>
      <c r="AA984" s="19">
        <f>+SIN((AVERAGE(H980:H991)+AVERAGE(H984:H987)/4)*($AA$19+AA983*$AA$18*AVERAGE(G980:G991))*$Y$20+$AA$17) - SIN($AA$17)</f>
        <v>5.5368912227111378E-2</v>
      </c>
      <c r="AB984" s="19">
        <f>+SIN((AVERAGE(H980:H991)+AVERAGE(H984:H987)*$AB$1)*($AA$19+AB983*$AA$18*AVERAGE(G980:G991))*$Y$20+$AA$17) - SIN($AA$17)+$AB$2</f>
        <v>1.1704524319361143E-2</v>
      </c>
      <c r="AC984">
        <f t="shared" si="324"/>
        <v>0.57719999999999971</v>
      </c>
      <c r="AD984">
        <f t="shared" ref="AD984:AD1047" si="344">+ABS(Z984-AA984)</f>
        <v>0.18991701140910797</v>
      </c>
      <c r="AE984">
        <v>1</v>
      </c>
    </row>
    <row r="985" spans="1:31" x14ac:dyDescent="0.25">
      <c r="A985">
        <v>80.249999999999801</v>
      </c>
      <c r="B985" s="2">
        <v>1960.249999999927</v>
      </c>
      <c r="C985">
        <f>+D985+($D$2+E985+F985)*SOI!A984*IF(B985&gt;$C$18, IF(B985&lt;$C$19,-1,1),1)</f>
        <v>0.16307313170071028</v>
      </c>
      <c r="D985">
        <f>+$D$3*((1-$D$5)*SOI!D984+$D$5*SOI!D983) +   $D$4*((1-$D$5)*SOI!E984+$D$5*SOI!E983)</f>
        <v>0</v>
      </c>
      <c r="E985">
        <f t="shared" si="326"/>
        <v>16.259671279422037</v>
      </c>
      <c r="F985">
        <f t="shared" si="333"/>
        <v>4.7641890648988161E-2</v>
      </c>
      <c r="G985">
        <f t="shared" si="334"/>
        <v>16.307313170071026</v>
      </c>
      <c r="H985" s="21">
        <f t="shared" si="335"/>
        <v>0.3805339764298451</v>
      </c>
      <c r="I985" s="37">
        <f t="shared" si="327"/>
        <v>20.43529006539806</v>
      </c>
      <c r="J985" s="1">
        <f t="shared" si="336"/>
        <v>-4.8949407911605212</v>
      </c>
      <c r="K985" s="1">
        <f t="shared" si="337"/>
        <v>2.48625086027768E-3</v>
      </c>
      <c r="L985" s="1">
        <f t="shared" si="328"/>
        <v>3.1631977625508782E-2</v>
      </c>
      <c r="M985" s="1">
        <f t="shared" si="329"/>
        <v>1.6825811266107966</v>
      </c>
      <c r="N985" s="1">
        <f t="shared" si="330"/>
        <v>-7.1340971368071392E-3</v>
      </c>
      <c r="O985" s="1">
        <f t="shared" si="331"/>
        <v>0.33226755817918513</v>
      </c>
      <c r="P985" s="1">
        <f t="shared" si="332"/>
        <v>-6.3581354231566373E-3</v>
      </c>
      <c r="Q985" s="1">
        <f t="shared" si="338"/>
        <v>-6.0072495719858607E-3</v>
      </c>
      <c r="R985" s="1">
        <f t="shared" si="339"/>
        <v>3.6660050319622869E-2</v>
      </c>
      <c r="S985" s="1">
        <f t="shared" si="340"/>
        <v>-0.12476343184244915</v>
      </c>
      <c r="T985" s="1">
        <f t="shared" si="341"/>
        <v>0.11043123066387708</v>
      </c>
      <c r="U985" s="1">
        <f t="shared" si="342"/>
        <v>1.4358301194504195</v>
      </c>
      <c r="V985" s="1">
        <f t="shared" si="343"/>
        <v>-1.275852480574683E-3</v>
      </c>
      <c r="Y985" s="20">
        <f>+$Z$20*SIGN(SOI!A984)*(ABS(SOI!A984))^$Y$2</f>
        <v>5.9999952125623465E-2</v>
      </c>
      <c r="Z985" s="20">
        <f t="shared" si="325"/>
        <v>8.1528026396079038E-3</v>
      </c>
      <c r="AA985" s="19">
        <f>+SIN((AVERAGE(H981:H992)+AVERAGE(H985:H988)/4)*($AA$19+AA984*$AA$18*AVERAGE(G981:G992))*$Y$20+$AA$17) - SIN($AA$17)</f>
        <v>0.29239906720610437</v>
      </c>
      <c r="AB985" s="19">
        <f>+SIN((AVERAGE(H981:H992)+AVERAGE(H985:H988)*$AB$1)*($AA$19+AB984*$AA$18*AVERAGE(G981:G992))*$Y$20+$AA$17) - SIN($AA$17)+$AB$2</f>
        <v>0.28380932991434976</v>
      </c>
      <c r="AC985">
        <f t="shared" ref="AC985:AC1048" si="345">+AC984+$AC$22</f>
        <v>0.57779999999999976</v>
      </c>
      <c r="AD985">
        <f t="shared" si="344"/>
        <v>0.28424626456649649</v>
      </c>
      <c r="AE985">
        <v>1</v>
      </c>
    </row>
    <row r="986" spans="1:31" x14ac:dyDescent="0.25">
      <c r="A986">
        <v>80.33333333333313</v>
      </c>
      <c r="B986" s="2">
        <v>1960.3333333332603</v>
      </c>
      <c r="C986">
        <f>+D986+($D$2+E986+F986)*SOI!A985*IF(B986&gt;$C$18, IF(B986&lt;$C$19,-1,1),1)</f>
        <v>-0.15943193168116657</v>
      </c>
      <c r="D986">
        <f>+$D$3*((1-$D$5)*SOI!D985+$D$5*SOI!D984) +   $D$4*((1-$D$5)*SOI!E985+$D$5*SOI!E984)</f>
        <v>0</v>
      </c>
      <c r="E986">
        <f t="shared" si="326"/>
        <v>-2.089129176452623</v>
      </c>
      <c r="F986">
        <f t="shared" si="333"/>
        <v>-1.0995094571707082</v>
      </c>
      <c r="G986">
        <f t="shared" si="334"/>
        <v>-3.1886386336233312</v>
      </c>
      <c r="H986" s="21">
        <f t="shared" si="335"/>
        <v>-0.54589672831541192</v>
      </c>
      <c r="I986" s="37">
        <f t="shared" si="327"/>
        <v>-2.2979574533326668</v>
      </c>
      <c r="J986" s="1">
        <f t="shared" si="336"/>
        <v>-8.8253204238078879</v>
      </c>
      <c r="K986" s="1">
        <f t="shared" si="337"/>
        <v>-9.0938179726522544E-2</v>
      </c>
      <c r="L986" s="1">
        <f t="shared" si="328"/>
        <v>-0.16452679102706694</v>
      </c>
      <c r="M986" s="1">
        <f t="shared" si="329"/>
        <v>-26.977262370862405</v>
      </c>
      <c r="N986" s="1">
        <f t="shared" si="330"/>
        <v>-0.39627534912212875</v>
      </c>
      <c r="O986" s="1">
        <f t="shared" si="331"/>
        <v>-1.8626635170787005</v>
      </c>
      <c r="P986" s="1">
        <f t="shared" si="332"/>
        <v>7.9758014358291968E-3</v>
      </c>
      <c r="Q986" s="1">
        <f t="shared" si="338"/>
        <v>5.3500221079236887</v>
      </c>
      <c r="R986" s="1">
        <f t="shared" si="339"/>
        <v>3.6714205555151129</v>
      </c>
      <c r="S986" s="1">
        <f t="shared" si="340"/>
        <v>0.77930332296452065</v>
      </c>
      <c r="T986" s="1">
        <f t="shared" si="341"/>
        <v>3.2199465526546844</v>
      </c>
      <c r="U986" s="1">
        <f t="shared" si="342"/>
        <v>0.2025390626210283</v>
      </c>
      <c r="V986" s="1">
        <f t="shared" si="343"/>
        <v>8.8900266071923931E-2</v>
      </c>
      <c r="Y986" s="20">
        <f>+$Z$20*SIGN(SOI!A985)*(ABS(SOI!A985))^$Y$2</f>
        <v>0.13416400901211273</v>
      </c>
      <c r="Z986" s="20">
        <f t="shared" si="325"/>
        <v>-2.4721373779076111E-2</v>
      </c>
      <c r="AA986" s="19">
        <f>+SIN((AVERAGE(H982:H993)+AVERAGE(H986:H989)/4)*($AA$19+AA985*$AA$18*AVERAGE(G982:G993))*$Y$20+$AA$17) - SIN($AA$17)</f>
        <v>-0.15789113985747372</v>
      </c>
      <c r="AB986" s="19">
        <f>+SIN((AVERAGE(H982:H993)+AVERAGE(H986:H989)*$AB$1)*($AA$19+AB985*$AA$18*AVERAGE(G982:G993))*$Y$20+$AA$17) - SIN($AA$17)+$AB$2</f>
        <v>-0.18041538093778836</v>
      </c>
      <c r="AC986">
        <f t="shared" si="345"/>
        <v>0.5783999999999998</v>
      </c>
      <c r="AD986">
        <f t="shared" si="344"/>
        <v>0.13316976607839762</v>
      </c>
      <c r="AE986">
        <v>1</v>
      </c>
    </row>
    <row r="987" spans="1:31" x14ac:dyDescent="0.25">
      <c r="A987">
        <v>80.416666666666458</v>
      </c>
      <c r="B987" s="2">
        <v>1960.4166666665935</v>
      </c>
      <c r="C987">
        <f>+D987+($D$2+E987+F987)*SOI!A986*IF(B987&gt;$C$18, IF(B987&lt;$C$19,-1,1),1)</f>
        <v>-1.0975026013631854</v>
      </c>
      <c r="D987">
        <f>+$D$3*((1-$D$5)*SOI!D986+$D$5*SOI!D985) +   $D$4*((1-$D$5)*SOI!E986+$D$5*SOI!E985)</f>
        <v>0</v>
      </c>
      <c r="E987">
        <f t="shared" si="326"/>
        <v>5.5135221552866769</v>
      </c>
      <c r="F987">
        <f t="shared" si="333"/>
        <v>-2.6009148470749754E-2</v>
      </c>
      <c r="G987">
        <f t="shared" si="334"/>
        <v>5.4875130068159272</v>
      </c>
      <c r="H987" s="21">
        <f t="shared" si="335"/>
        <v>0.10506938097862972</v>
      </c>
      <c r="I987" s="37">
        <f t="shared" si="327"/>
        <v>8.7100909368722251E-2</v>
      </c>
      <c r="J987" s="1">
        <f t="shared" si="336"/>
        <v>1.7868806919928999E-3</v>
      </c>
      <c r="K987" s="1">
        <f t="shared" si="337"/>
        <v>1.479487351651628E-3</v>
      </c>
      <c r="L987" s="1">
        <f t="shared" si="328"/>
        <v>-1.0610371617823806E-3</v>
      </c>
      <c r="M987" s="1">
        <f t="shared" si="329"/>
        <v>-0.14410605979020441</v>
      </c>
      <c r="N987" s="1">
        <f t="shared" si="330"/>
        <v>-2.6107896012661471E-2</v>
      </c>
      <c r="O987" s="1">
        <f t="shared" si="331"/>
        <v>5.3892018774729271</v>
      </c>
      <c r="P987" s="1">
        <f t="shared" si="332"/>
        <v>6.9543304197285166E-3</v>
      </c>
      <c r="Q987" s="1">
        <f t="shared" si="338"/>
        <v>1.8828458331385735E-3</v>
      </c>
      <c r="R987" s="1">
        <f t="shared" si="339"/>
        <v>-4.8974952763806092E-5</v>
      </c>
      <c r="S987" s="1">
        <f t="shared" si="340"/>
        <v>-1.9460861006283282E-3</v>
      </c>
      <c r="T987" s="1">
        <f t="shared" si="341"/>
        <v>-6.0080380534362376E-2</v>
      </c>
      <c r="U987" s="1">
        <f t="shared" si="342"/>
        <v>-6.6937654335758705E-3</v>
      </c>
      <c r="V987" s="1">
        <f t="shared" si="343"/>
        <v>5.1069177793031557E-3</v>
      </c>
      <c r="Y987" s="20">
        <f>+$Z$20*SIGN(SOI!A986)*(ABS(SOI!A986))^$Y$2</f>
        <v>-0.26832808247496454</v>
      </c>
      <c r="Z987" s="20">
        <f t="shared" si="325"/>
        <v>-0.14472133380157162</v>
      </c>
      <c r="AA987" s="19">
        <f>+SIN((AVERAGE(H983:H994)+AVERAGE(H987:H990)/4)*($AA$19+AA986*$AA$18*AVERAGE(G983:G994))*$Y$20+$AA$17) - SIN($AA$17)</f>
        <v>-0.48326474915208184</v>
      </c>
      <c r="AB987" s="19">
        <f>+SIN((AVERAGE(H983:H994)+AVERAGE(H987:H990)*$AB$1)*($AA$19+AB986*$AA$18*AVERAGE(G983:G994))*$Y$20+$AA$17) - SIN($AA$17)+$AB$2</f>
        <v>-0.58983726878799692</v>
      </c>
      <c r="AC987">
        <f t="shared" si="345"/>
        <v>0.57899999999999985</v>
      </c>
      <c r="AD987">
        <f t="shared" si="344"/>
        <v>0.33854341535051025</v>
      </c>
      <c r="AE987">
        <v>1</v>
      </c>
    </row>
    <row r="988" spans="1:31" x14ac:dyDescent="0.25">
      <c r="A988">
        <v>80.499999999999787</v>
      </c>
      <c r="B988" s="2">
        <v>1960.4999999999268</v>
      </c>
      <c r="C988">
        <f>+D988+($D$2+E988+F988)*SOI!A987*IF(B988&gt;$C$18, IF(B988&lt;$C$19,-1,1),1)</f>
        <v>3.1463519288597781</v>
      </c>
      <c r="D988">
        <f>+$D$3*((1-$D$5)*SOI!D987+$D$5*SOI!D986) +   $D$4*((1-$D$5)*SOI!E987+$D$5*SOI!E986)</f>
        <v>0</v>
      </c>
      <c r="E988">
        <f t="shared" si="326"/>
        <v>-12.468834603381712</v>
      </c>
      <c r="F988">
        <f t="shared" si="333"/>
        <v>-0.11657311205740095</v>
      </c>
      <c r="G988">
        <f t="shared" si="334"/>
        <v>-12.585407715439112</v>
      </c>
      <c r="H988" s="21">
        <f t="shared" si="335"/>
        <v>-3.0159234806965092E-2</v>
      </c>
      <c r="I988" s="37">
        <f t="shared" si="327"/>
        <v>10.533309641436768</v>
      </c>
      <c r="J988" s="1">
        <f t="shared" si="336"/>
        <v>-2.743265442552556</v>
      </c>
      <c r="K988" s="1">
        <f t="shared" si="337"/>
        <v>-0.89399078189189296</v>
      </c>
      <c r="L988" s="1">
        <f t="shared" si="328"/>
        <v>-5.7781271271916693E-2</v>
      </c>
      <c r="M988" s="1">
        <f t="shared" si="329"/>
        <v>1.8294155167204034</v>
      </c>
      <c r="N988" s="1">
        <f t="shared" si="330"/>
        <v>-8.5747932923809375E-2</v>
      </c>
      <c r="O988" s="1">
        <f t="shared" si="331"/>
        <v>-6.9604083446362992</v>
      </c>
      <c r="P988" s="1">
        <f t="shared" si="332"/>
        <v>5.9746207247959954E-2</v>
      </c>
      <c r="Q988" s="1">
        <f t="shared" si="338"/>
        <v>-7.8504881352615852E-2</v>
      </c>
      <c r="R988" s="1">
        <f t="shared" si="339"/>
        <v>0.24694377770161446</v>
      </c>
      <c r="S988" s="1">
        <f t="shared" si="340"/>
        <v>-0.77295818074528533</v>
      </c>
      <c r="T988" s="1">
        <f t="shared" si="341"/>
        <v>4.2257075670360553</v>
      </c>
      <c r="U988" s="1">
        <f t="shared" si="342"/>
        <v>-6.9545281758533735</v>
      </c>
      <c r="V988" s="1">
        <f t="shared" si="343"/>
        <v>0.14410056073669339</v>
      </c>
      <c r="Y988" s="20">
        <f>+$Z$20*SIGN(SOI!A987)*(ABS(SOI!A987))^$Y$2</f>
        <v>-0.29999992794186309</v>
      </c>
      <c r="Z988" s="20">
        <f t="shared" ref="Z988:Z1051" si="346">+AVERAGE(Y987:Y989)</f>
        <v>-0.18944267013894253</v>
      </c>
      <c r="AA988" s="19">
        <f>+SIN((AVERAGE(H984:H995)+AVERAGE(H988:H991)/4)*($AA$19+AA987*$AA$18*AVERAGE(G984:G995))*$Y$20+$AA$17) - SIN($AA$17)</f>
        <v>-0.37636161447640792</v>
      </c>
      <c r="AB988" s="19">
        <f>+SIN((AVERAGE(H984:H995)+AVERAGE(H988:H991)*$AB$1)*($AA$19+AB987*$AA$18*AVERAGE(G984:G995))*$Y$20+$AA$17) - SIN($AA$17)+$AB$2</f>
        <v>-0.51424318951117365</v>
      </c>
      <c r="AC988">
        <f t="shared" si="345"/>
        <v>0.57959999999999989</v>
      </c>
      <c r="AD988">
        <f t="shared" si="344"/>
        <v>0.18691894433746539</v>
      </c>
      <c r="AE988">
        <v>1</v>
      </c>
    </row>
    <row r="989" spans="1:31" x14ac:dyDescent="0.25">
      <c r="A989">
        <v>80.583333333333115</v>
      </c>
      <c r="B989" s="2">
        <v>1960.58333333326</v>
      </c>
      <c r="C989">
        <f>+D989+($D$2+E989+F989)*SOI!A988*IF(B989&gt;$C$18, IF(B989&lt;$C$19,-1,1),1)</f>
        <v>0</v>
      </c>
      <c r="D989">
        <f>+$D$3*((1-$D$5)*SOI!D988+$D$5*SOI!D987) +   $D$4*((1-$D$5)*SOI!E988+$D$5*SOI!E987)</f>
        <v>0</v>
      </c>
      <c r="E989">
        <f t="shared" si="326"/>
        <v>-3.6480552370518353</v>
      </c>
      <c r="F989">
        <f t="shared" si="333"/>
        <v>2.1375385508125344E-2</v>
      </c>
      <c r="G989">
        <f t="shared" si="334"/>
        <v>-3.62667985154371</v>
      </c>
      <c r="H989" s="21">
        <f t="shared" si="335"/>
        <v>9.5525364131623991E-2</v>
      </c>
      <c r="I989" s="37">
        <f t="shared" si="327"/>
        <v>4.5546241791909017</v>
      </c>
      <c r="J989" s="1">
        <f t="shared" si="336"/>
        <v>0.4030056698442222</v>
      </c>
      <c r="K989" s="1">
        <f t="shared" si="337"/>
        <v>-2.6723648525167723E-4</v>
      </c>
      <c r="L989" s="1">
        <f t="shared" si="328"/>
        <v>1.337312105418469E-2</v>
      </c>
      <c r="M989" s="1">
        <f t="shared" si="329"/>
        <v>-0.62153842889899191</v>
      </c>
      <c r="N989" s="1">
        <f t="shared" si="330"/>
        <v>1.2229329342700457E-2</v>
      </c>
      <c r="O989" s="1">
        <f t="shared" si="331"/>
        <v>-6.1244564522282129E-2</v>
      </c>
      <c r="P989" s="1">
        <f t="shared" si="332"/>
        <v>-8.7698978816862297E-3</v>
      </c>
      <c r="Q989" s="1">
        <f t="shared" si="338"/>
        <v>-3.8039190849046525E-3</v>
      </c>
      <c r="R989" s="1">
        <f t="shared" si="339"/>
        <v>5.1739281405080431E-3</v>
      </c>
      <c r="S989" s="1">
        <f t="shared" si="340"/>
        <v>4.7667532974010017E-2</v>
      </c>
      <c r="T989" s="1">
        <f t="shared" si="341"/>
        <v>-8.6055365645003584E-3</v>
      </c>
      <c r="U989" s="1">
        <f t="shared" si="342"/>
        <v>0.44140735222625005</v>
      </c>
      <c r="V989" s="1">
        <f t="shared" si="343"/>
        <v>3.0166772460400986E-3</v>
      </c>
      <c r="Y989" s="20">
        <f>+$Z$20*SIGN(SOI!A988)*(ABS(SOI!A988))^$Y$2</f>
        <v>0</v>
      </c>
      <c r="Z989" s="20">
        <f t="shared" si="346"/>
        <v>-6.5358980875646136E-2</v>
      </c>
      <c r="AA989" s="19">
        <f>+SIN((AVERAGE(H985:H996)+AVERAGE(H989:H992)/4)*($AA$19+AA988*$AA$18*AVERAGE(G985:G996))*$Y$20+$AA$17) - SIN($AA$17)</f>
        <v>-0.43338495374807595</v>
      </c>
      <c r="AB989" s="19">
        <f>+SIN((AVERAGE(H985:H996)+AVERAGE(H989:H992)*$AB$1)*($AA$19+AB988*$AA$18*AVERAGE(G985:G996))*$Y$20+$AA$17) - SIN($AA$17)+$AB$2</f>
        <v>-0.56735860366565949</v>
      </c>
      <c r="AC989">
        <f t="shared" si="345"/>
        <v>0.58019999999999994</v>
      </c>
      <c r="AD989">
        <f t="shared" si="344"/>
        <v>0.36802597287242983</v>
      </c>
      <c r="AE989">
        <v>1</v>
      </c>
    </row>
    <row r="990" spans="1:31" x14ac:dyDescent="0.25">
      <c r="A990">
        <v>80.666666666666444</v>
      </c>
      <c r="B990" s="2">
        <v>1960.6666666665933</v>
      </c>
      <c r="C990">
        <f>+D990+($D$2+E990+F990)*SOI!A989*IF(B990&gt;$C$18, IF(B990&lt;$C$19,-1,1),1)</f>
        <v>-0.73761843719640774</v>
      </c>
      <c r="D990">
        <f>+$D$3*((1-$D$5)*SOI!D989+$D$5*SOI!D988) +   $D$4*((1-$D$5)*SOI!E989+$D$5*SOI!E988)</f>
        <v>0</v>
      </c>
      <c r="E990">
        <f t="shared" si="326"/>
        <v>-23.521661677250414</v>
      </c>
      <c r="F990">
        <f t="shared" si="333"/>
        <v>-1.0656195626298464</v>
      </c>
      <c r="G990">
        <f t="shared" si="334"/>
        <v>-24.587281239880259</v>
      </c>
      <c r="H990" s="21">
        <f t="shared" si="335"/>
        <v>-1.7393738928301667</v>
      </c>
      <c r="I990" s="37">
        <f t="shared" si="327"/>
        <v>24.103483249965933</v>
      </c>
      <c r="J990" s="1">
        <f t="shared" si="336"/>
        <v>-118.68962307499531</v>
      </c>
      <c r="K990" s="1">
        <f t="shared" si="337"/>
        <v>-6.1677925420998356</v>
      </c>
      <c r="L990" s="1">
        <f t="shared" si="328"/>
        <v>-0.26799114116841843</v>
      </c>
      <c r="M990" s="1">
        <f t="shared" si="329"/>
        <v>34.58934351407644</v>
      </c>
      <c r="N990" s="1">
        <f t="shared" si="330"/>
        <v>0.13369013546240482</v>
      </c>
      <c r="O990" s="1">
        <f t="shared" si="331"/>
        <v>-7.3951604754286651</v>
      </c>
      <c r="P990" s="1">
        <f t="shared" si="332"/>
        <v>8.3649014518168363E-2</v>
      </c>
      <c r="Q990" s="1">
        <f t="shared" si="338"/>
        <v>2.3142076582209548</v>
      </c>
      <c r="R990" s="1">
        <f t="shared" si="339"/>
        <v>-16.657840885424431</v>
      </c>
      <c r="S990" s="1">
        <f t="shared" si="340"/>
        <v>2.7576977114300441</v>
      </c>
      <c r="T990" s="1">
        <f t="shared" si="341"/>
        <v>20.823113584908985</v>
      </c>
      <c r="U990" s="1">
        <f t="shared" si="342"/>
        <v>-22.280919817214155</v>
      </c>
      <c r="V990" s="1">
        <f t="shared" si="343"/>
        <v>-0.31455157376043424</v>
      </c>
      <c r="Y990" s="20">
        <f>+$Z$20*SIGN(SOI!A989)*(ABS(SOI!A989))^$Y$2</f>
        <v>0.10392298531492468</v>
      </c>
      <c r="Z990" s="20">
        <f t="shared" si="346"/>
        <v>-1.8274006735621299E-2</v>
      </c>
      <c r="AA990" s="19">
        <f>+SIN((AVERAGE(H986:H997)+AVERAGE(H990:H993)/4)*($AA$19+AA989*$AA$18*AVERAGE(G986:G997))*$Y$20+$AA$17) - SIN($AA$17)</f>
        <v>-0.74823208767973526</v>
      </c>
      <c r="AB990" s="19">
        <f>+SIN((AVERAGE(H986:H997)+AVERAGE(H990:H993)*$AB$1)*($AA$19+AB989*$AA$18*AVERAGE(G986:G997))*$Y$20+$AA$17) - SIN($AA$17)+$AB$2</f>
        <v>-0.59522043367331445</v>
      </c>
      <c r="AC990">
        <f t="shared" si="345"/>
        <v>0.58079999999999998</v>
      </c>
      <c r="AD990">
        <f t="shared" si="344"/>
        <v>0.72995808094411396</v>
      </c>
      <c r="AE990">
        <v>1</v>
      </c>
    </row>
    <row r="991" spans="1:31" x14ac:dyDescent="0.25">
      <c r="A991">
        <v>80.749999999999773</v>
      </c>
      <c r="B991" s="2">
        <v>1960.7499999999266</v>
      </c>
      <c r="C991">
        <f>+D991+($D$2+E991+F991)*SOI!A990*IF(B991&gt;$C$18, IF(B991&lt;$C$19,-1,1),1)</f>
        <v>0.46324718287413663</v>
      </c>
      <c r="D991">
        <f>+$D$3*((1-$D$5)*SOI!D990+$D$5*SOI!D989) +   $D$4*((1-$D$5)*SOI!E990+$D$5*SOI!E989)</f>
        <v>0</v>
      </c>
      <c r="E991">
        <f t="shared" si="326"/>
        <v>-6.5637125591807148</v>
      </c>
      <c r="F991">
        <f t="shared" si="333"/>
        <v>-5.4104339021236125E-2</v>
      </c>
      <c r="G991">
        <f t="shared" si="334"/>
        <v>-6.6178168982019514</v>
      </c>
      <c r="H991" s="21">
        <f t="shared" si="335"/>
        <v>-7.1984582852537504E-2</v>
      </c>
      <c r="I991" s="37">
        <f t="shared" si="327"/>
        <v>1.4517225768420308</v>
      </c>
      <c r="J991" s="1">
        <f t="shared" si="336"/>
        <v>-0.24118766881707793</v>
      </c>
      <c r="K991" s="1">
        <f t="shared" si="337"/>
        <v>-1.3780330568420951E-4</v>
      </c>
      <c r="L991" s="1">
        <f t="shared" si="328"/>
        <v>-3.2411267732321936E-4</v>
      </c>
      <c r="M991" s="1">
        <f t="shared" si="329"/>
        <v>1.1670268438532012</v>
      </c>
      <c r="N991" s="1">
        <f t="shared" si="330"/>
        <v>3.0892919731392941E-2</v>
      </c>
      <c r="O991" s="1">
        <f t="shared" si="331"/>
        <v>-6.0463399330152914</v>
      </c>
      <c r="P991" s="1">
        <f t="shared" si="332"/>
        <v>1.8900364044854476E-3</v>
      </c>
      <c r="Q991" s="1">
        <f t="shared" si="338"/>
        <v>1.8042655021381318E-2</v>
      </c>
      <c r="R991" s="1">
        <f t="shared" si="339"/>
        <v>-7.8220511456272759E-3</v>
      </c>
      <c r="S991" s="1">
        <f t="shared" si="340"/>
        <v>3.8380451048611881E-2</v>
      </c>
      <c r="T991" s="1">
        <f t="shared" si="341"/>
        <v>2.059046743426891E-2</v>
      </c>
      <c r="U991" s="1">
        <f t="shared" si="342"/>
        <v>-3.0321192604251222E-2</v>
      </c>
      <c r="V991" s="1">
        <f t="shared" si="343"/>
        <v>-1.6423313969925856E-3</v>
      </c>
      <c r="Y991" s="20">
        <f>+$Z$20*SIGN(SOI!A990)*(ABS(SOI!A990))^$Y$2</f>
        <v>-0.15874500552178858</v>
      </c>
      <c r="Z991" s="20">
        <f t="shared" si="346"/>
        <v>-0.14156226612612682</v>
      </c>
      <c r="AA991" s="19">
        <f>+SIN((AVERAGE(H987:H998)+AVERAGE(H991:H994)/4)*($AA$19+AA990*$AA$18*AVERAGE(G987:G998))*$Y$20+$AA$17) - SIN($AA$17)</f>
        <v>-1.1385050325672819</v>
      </c>
      <c r="AB991" s="19">
        <f>+SIN((AVERAGE(H987:H998)+AVERAGE(H991:H994)*$AB$1)*($AA$19+AB990*$AA$18*AVERAGE(G987:G998))*$Y$20+$AA$17) - SIN($AA$17)+$AB$2</f>
        <v>-0.70095356555519883</v>
      </c>
      <c r="AC991">
        <f t="shared" si="345"/>
        <v>0.58140000000000003</v>
      </c>
      <c r="AD991">
        <f t="shared" si="344"/>
        <v>0.99694276644115498</v>
      </c>
      <c r="AE991">
        <v>1</v>
      </c>
    </row>
    <row r="992" spans="1:31" x14ac:dyDescent="0.25">
      <c r="A992">
        <v>80.833333333333101</v>
      </c>
      <c r="B992" s="2">
        <v>1960.8333333332598</v>
      </c>
      <c r="C992">
        <f>+D992+($D$2+E992+F992)*SOI!A991*IF(B992&gt;$C$18, IF(B992&lt;$C$19,-1,1),1)</f>
        <v>16.111826186024757</v>
      </c>
      <c r="D992">
        <f>+$D$3*((1-$D$5)*SOI!D991+$D$5*SOI!D990) +   $D$4*((1-$D$5)*SOI!E991+$D$5*SOI!E990)</f>
        <v>0</v>
      </c>
      <c r="E992">
        <f t="shared" si="326"/>
        <v>-41.416027396149744</v>
      </c>
      <c r="F992">
        <f t="shared" si="333"/>
        <v>-0.98351519865225012</v>
      </c>
      <c r="G992">
        <f t="shared" si="334"/>
        <v>-42.399542594801993</v>
      </c>
      <c r="H992" s="21">
        <f t="shared" si="335"/>
        <v>2.8675552095745224E-2</v>
      </c>
      <c r="I992" s="37">
        <f t="shared" si="327"/>
        <v>-28.396043704510262</v>
      </c>
      <c r="J992" s="1">
        <f t="shared" si="336"/>
        <v>4.1017670610170249</v>
      </c>
      <c r="K992" s="1">
        <f t="shared" si="337"/>
        <v>-154.35122944643908</v>
      </c>
      <c r="L992" s="1">
        <f t="shared" si="328"/>
        <v>-0.37259335548836159</v>
      </c>
      <c r="M992" s="1">
        <f t="shared" si="329"/>
        <v>1.014664658980307</v>
      </c>
      <c r="N992" s="1">
        <f t="shared" si="330"/>
        <v>0.82152375340282735</v>
      </c>
      <c r="O992" s="1">
        <f t="shared" si="331"/>
        <v>-33.956802765729293</v>
      </c>
      <c r="P992" s="1">
        <f t="shared" si="332"/>
        <v>0.32790444751411418</v>
      </c>
      <c r="Q992" s="1">
        <f t="shared" si="338"/>
        <v>0.41716061858801495</v>
      </c>
      <c r="R992" s="1">
        <f t="shared" si="339"/>
        <v>3.5375103052287291</v>
      </c>
      <c r="S992" s="1">
        <f t="shared" si="340"/>
        <v>-19.963902875491463</v>
      </c>
      <c r="T992" s="1">
        <f t="shared" si="341"/>
        <v>132.93505674798087</v>
      </c>
      <c r="U992" s="1">
        <f t="shared" si="342"/>
        <v>102.89579383016148</v>
      </c>
      <c r="V992" s="1">
        <f t="shared" si="343"/>
        <v>-7.5770316704276066</v>
      </c>
      <c r="Y992" s="20">
        <f>+$Z$20*SIGN(SOI!A991)*(ABS(SOI!A991))^$Y$2</f>
        <v>-0.36986477817151658</v>
      </c>
      <c r="Z992" s="20">
        <f t="shared" si="346"/>
        <v>-0.14791900915498629</v>
      </c>
      <c r="AA992" s="19">
        <f>+SIN((AVERAGE(H988:H999)+AVERAGE(H992:H995)/4)*($AA$19+AA991*$AA$18*AVERAGE(G988:G999))*$Y$20+$AA$17) - SIN($AA$17)</f>
        <v>-1.1702413002151857</v>
      </c>
      <c r="AB992" s="19">
        <f>+SIN((AVERAGE(H988:H999)+AVERAGE(H992:H995)*$AB$1)*($AA$19+AB991*$AA$18*AVERAGE(G988:G999))*$Y$20+$AA$17) - SIN($AA$17)+$AB$2</f>
        <v>-0.70211343027323014</v>
      </c>
      <c r="AC992">
        <f t="shared" si="345"/>
        <v>0.58200000000000007</v>
      </c>
      <c r="AD992">
        <f t="shared" si="344"/>
        <v>1.0223222910601995</v>
      </c>
      <c r="AE992">
        <v>1</v>
      </c>
    </row>
    <row r="993" spans="1:31" x14ac:dyDescent="0.25">
      <c r="A993">
        <v>80.91666666666643</v>
      </c>
      <c r="B993" s="2">
        <v>1960.9166666665931</v>
      </c>
      <c r="C993">
        <f>+D993+($D$2+E993+F993)*SOI!A992*IF(B993&gt;$C$18, IF(B993&lt;$C$19,-1,1),1)</f>
        <v>9.7233508210184354</v>
      </c>
      <c r="D993">
        <f>+$D$3*((1-$D$5)*SOI!D992+$D$5*SOI!D991) +   $D$4*((1-$D$5)*SOI!E992+$D$5*SOI!E991)</f>
        <v>0</v>
      </c>
      <c r="E993">
        <f t="shared" si="326"/>
        <v>486.38948120073701</v>
      </c>
      <c r="F993">
        <f t="shared" si="333"/>
        <v>-0.22194014981528754</v>
      </c>
      <c r="G993">
        <f t="shared" si="334"/>
        <v>486.16754105092173</v>
      </c>
      <c r="H993" s="21">
        <f t="shared" si="335"/>
        <v>4.3472663714465449</v>
      </c>
      <c r="I993" s="37">
        <f t="shared" si="327"/>
        <v>591.48971351150931</v>
      </c>
      <c r="J993" s="1">
        <f t="shared" si="336"/>
        <v>202.96001322851635</v>
      </c>
      <c r="K993" s="1">
        <f t="shared" si="337"/>
        <v>23.68942241906614</v>
      </c>
      <c r="L993" s="1">
        <f t="shared" si="328"/>
        <v>-5.4877700730173361E-2</v>
      </c>
      <c r="M993" s="1">
        <f t="shared" si="329"/>
        <v>-2.4103086704106667</v>
      </c>
      <c r="N993" s="1">
        <f t="shared" si="330"/>
        <v>0.53245457036072108</v>
      </c>
      <c r="O993" s="1">
        <f t="shared" si="331"/>
        <v>75.03097115396757</v>
      </c>
      <c r="P993" s="1">
        <f t="shared" si="332"/>
        <v>0.15463831524153204</v>
      </c>
      <c r="Q993" s="1">
        <f t="shared" si="338"/>
        <v>-0.64226738086907409</v>
      </c>
      <c r="R993" s="1">
        <f t="shared" si="339"/>
        <v>113.44872963157982</v>
      </c>
      <c r="S993" s="1">
        <f t="shared" si="340"/>
        <v>269.52387554261287</v>
      </c>
      <c r="T993" s="1">
        <f t="shared" si="341"/>
        <v>-43.26274802414531</v>
      </c>
      <c r="U993" s="1">
        <f t="shared" si="342"/>
        <v>-1010.7803365064383</v>
      </c>
      <c r="V993" s="1">
        <f t="shared" si="343"/>
        <v>-2.315961517933578</v>
      </c>
      <c r="Y993" s="20">
        <f>+$Z$20*SIGN(SOI!A992)*(ABS(SOI!A992))^$Y$2</f>
        <v>8.4852756228346246E-2</v>
      </c>
      <c r="Z993" s="20">
        <f t="shared" si="346"/>
        <v>-0.17246364877746423</v>
      </c>
      <c r="AA993" s="19">
        <f>+SIN((AVERAGE(H989:H1000)+AVERAGE(H993:H996)/4)*($AA$19+AA992*$AA$18*AVERAGE(G989:G1000))*$Y$20+$AA$17) - SIN($AA$17)</f>
        <v>-1.1925956762505792</v>
      </c>
      <c r="AB993" s="19">
        <f>+SIN((AVERAGE(H989:H1000)+AVERAGE(H993:H996)*$AB$1)*($AA$19+AB992*$AA$18*AVERAGE(G989:G1000))*$Y$20+$AA$17) - SIN($AA$17)+$AB$2</f>
        <v>-0.73328477965894878</v>
      </c>
      <c r="AC993">
        <f t="shared" si="345"/>
        <v>0.58260000000000012</v>
      </c>
      <c r="AD993">
        <f t="shared" si="344"/>
        <v>1.0201320274731149</v>
      </c>
      <c r="AE993">
        <v>1</v>
      </c>
    </row>
    <row r="994" spans="1:31" x14ac:dyDescent="0.25">
      <c r="A994">
        <v>80.999999999999758</v>
      </c>
      <c r="B994" s="2">
        <v>1960.9999999999263</v>
      </c>
      <c r="C994">
        <f>+D994+($D$2+E994+F994)*SOI!A993*IF(B994&gt;$C$18, IF(B994&lt;$C$19,-1,1),1)</f>
        <v>-0.74574039808579773</v>
      </c>
      <c r="D994">
        <f>+$D$3*((1-$D$5)*SOI!D993+$D$5*SOI!D992) +   $D$4*((1-$D$5)*SOI!E993+$D$5*SOI!E992)</f>
        <v>0</v>
      </c>
      <c r="E994">
        <f t="shared" si="326"/>
        <v>0.52174827566861381</v>
      </c>
      <c r="F994">
        <f t="shared" si="333"/>
        <v>4.4498543782367044</v>
      </c>
      <c r="G994">
        <f t="shared" si="334"/>
        <v>4.9716026539053182</v>
      </c>
      <c r="H994" s="21">
        <f t="shared" si="335"/>
        <v>3.185132495904146</v>
      </c>
      <c r="I994" s="37">
        <f t="shared" si="327"/>
        <v>3.1473424428111261</v>
      </c>
      <c r="J994" s="1">
        <f t="shared" si="336"/>
        <v>-63.398295936627072</v>
      </c>
      <c r="K994" s="1">
        <f t="shared" si="337"/>
        <v>42.890503498125732</v>
      </c>
      <c r="L994" s="1">
        <f t="shared" si="328"/>
        <v>1.6006086645175894</v>
      </c>
      <c r="M994" s="1">
        <f t="shared" si="329"/>
        <v>141.49560915652836</v>
      </c>
      <c r="N994" s="1">
        <f t="shared" si="330"/>
        <v>-0.50372492766455068</v>
      </c>
      <c r="O994" s="1">
        <f t="shared" si="331"/>
        <v>0.49079541504828089</v>
      </c>
      <c r="P994" s="1">
        <f t="shared" si="332"/>
        <v>-1.4674881266542736</v>
      </c>
      <c r="Q994" s="1">
        <f t="shared" si="338"/>
        <v>-35.669502332160995</v>
      </c>
      <c r="R994" s="1">
        <f t="shared" si="339"/>
        <v>33.525682160237999</v>
      </c>
      <c r="S994" s="1">
        <f t="shared" si="340"/>
        <v>-1.3567659284379303</v>
      </c>
      <c r="T994" s="1">
        <f t="shared" si="341"/>
        <v>8.2539776367293261</v>
      </c>
      <c r="U994" s="1">
        <f t="shared" si="342"/>
        <v>51.04004790684138</v>
      </c>
      <c r="V994" s="1">
        <f t="shared" si="343"/>
        <v>-20.792164834087682</v>
      </c>
      <c r="Y994" s="20">
        <f>+$Z$20*SIGN(SOI!A993)*(ABS(SOI!A993))^$Y$2</f>
        <v>-0.23237892438922236</v>
      </c>
      <c r="Z994" s="20">
        <f t="shared" si="346"/>
        <v>-9.1754116954635007E-3</v>
      </c>
      <c r="AA994" s="19">
        <f>+SIN((AVERAGE(H990:H1001)+AVERAGE(H994:H997)/4)*($AA$19+AA993*$AA$18*AVERAGE(G990:G1001))*$Y$20+$AA$17) - SIN($AA$17)</f>
        <v>-0.98584057187688878</v>
      </c>
      <c r="AB994" s="19">
        <f>+SIN((AVERAGE(H990:H1001)+AVERAGE(H994:H997)*$AB$1)*($AA$19+AB993*$AA$18*AVERAGE(G990:G1001))*$Y$20+$AA$17) - SIN($AA$17)+$AB$2</f>
        <v>-0.71224237675991398</v>
      </c>
      <c r="AC994">
        <f t="shared" si="345"/>
        <v>0.58320000000000016</v>
      </c>
      <c r="AD994">
        <f t="shared" si="344"/>
        <v>0.97666516018142524</v>
      </c>
      <c r="AE994">
        <v>1</v>
      </c>
    </row>
    <row r="995" spans="1:31" x14ac:dyDescent="0.25">
      <c r="A995">
        <v>81.083333333333087</v>
      </c>
      <c r="B995" s="2">
        <v>1961.0833333332596</v>
      </c>
      <c r="C995">
        <f>+D995+($D$2+E995+F995)*SOI!A994*IF(B995&gt;$C$18, IF(B995&lt;$C$19,-1,1),1)</f>
        <v>-1.1292993232044655</v>
      </c>
      <c r="D995">
        <f>+$D$3*((1-$D$5)*SOI!D994+$D$5*SOI!D993) +   $D$4*((1-$D$5)*SOI!E994+$D$5*SOI!E993)</f>
        <v>0</v>
      </c>
      <c r="E995">
        <f t="shared" si="326"/>
        <v>-28.465519441278545</v>
      </c>
      <c r="F995">
        <f t="shared" si="333"/>
        <v>0.23303636116690923</v>
      </c>
      <c r="G995">
        <f t="shared" si="334"/>
        <v>-28.232483080111635</v>
      </c>
      <c r="H995" s="21">
        <f t="shared" si="335"/>
        <v>-0.27001107899781362</v>
      </c>
      <c r="I995" s="37">
        <f t="shared" si="327"/>
        <v>-11.869596998586417</v>
      </c>
      <c r="J995" s="1">
        <f t="shared" si="336"/>
        <v>11.872481744531441</v>
      </c>
      <c r="K995" s="1">
        <f t="shared" si="337"/>
        <v>-4.4742966696246561E-3</v>
      </c>
      <c r="L995" s="1">
        <f t="shared" si="328"/>
        <v>7.6585615607101286E-4</v>
      </c>
      <c r="M995" s="1">
        <f t="shared" si="329"/>
        <v>7.0261094924638527</v>
      </c>
      <c r="N995" s="1">
        <f t="shared" si="330"/>
        <v>0.13039761020333396</v>
      </c>
      <c r="O995" s="1">
        <f t="shared" si="331"/>
        <v>-20.256278528555242</v>
      </c>
      <c r="P995" s="1">
        <f t="shared" si="332"/>
        <v>-7.7520581377649687E-3</v>
      </c>
      <c r="Q995" s="1">
        <f t="shared" si="338"/>
        <v>0.45850617525678056</v>
      </c>
      <c r="R995" s="1">
        <f t="shared" si="339"/>
        <v>1.6252408813893275</v>
      </c>
      <c r="S995" s="1">
        <f t="shared" si="340"/>
        <v>-1.3245644455392078</v>
      </c>
      <c r="T995" s="1">
        <f t="shared" si="341"/>
        <v>-0.16299883300435603</v>
      </c>
      <c r="U995" s="1">
        <f t="shared" si="342"/>
        <v>-1.016823263851053</v>
      </c>
      <c r="V995" s="1">
        <f t="shared" si="343"/>
        <v>2.8432714452174313E-2</v>
      </c>
      <c r="Y995" s="20">
        <f>+$Z$20*SIGN(SOI!A994)*(ABS(SOI!A994))^$Y$2</f>
        <v>0.1199999330744856</v>
      </c>
      <c r="Z995" s="20">
        <f t="shared" si="346"/>
        <v>-0.10070519174292958</v>
      </c>
      <c r="AA995" s="19">
        <f>+SIN((AVERAGE(H991:H1002)+AVERAGE(H995:H998)/4)*($AA$19+AA994*$AA$18*AVERAGE(G991:G1002))*$Y$20+$AA$17) - SIN($AA$17)</f>
        <v>-0.80460997322861139</v>
      </c>
      <c r="AB995" s="19">
        <f>+SIN((AVERAGE(H991:H1002)+AVERAGE(H995:H998)*$AB$1)*($AA$19+AB994*$AA$18*AVERAGE(G991:G1002))*$Y$20+$AA$17) - SIN($AA$17)+$AB$2</f>
        <v>-0.75717548821455116</v>
      </c>
      <c r="AC995">
        <f t="shared" si="345"/>
        <v>0.58380000000000021</v>
      </c>
      <c r="AD995">
        <f t="shared" si="344"/>
        <v>0.70390478148568181</v>
      </c>
      <c r="AE995">
        <v>1</v>
      </c>
    </row>
    <row r="996" spans="1:31" x14ac:dyDescent="0.25">
      <c r="A996">
        <v>81.166666666666416</v>
      </c>
      <c r="B996" s="2">
        <v>1961.1666666665928</v>
      </c>
      <c r="C996">
        <f>+D996+($D$2+E996+F996)*SOI!A995*IF(B996&gt;$C$18, IF(B996&lt;$C$19,-1,1),1)</f>
        <v>0.97357788751702512</v>
      </c>
      <c r="D996">
        <f>+$D$3*((1-$D$5)*SOI!D995+$D$5*SOI!D994) +   $D$4*((1-$D$5)*SOI!E995+$D$5*SOI!E994)</f>
        <v>0</v>
      </c>
      <c r="E996">
        <f t="shared" si="326"/>
        <v>-8.5511418274448943</v>
      </c>
      <c r="F996">
        <f t="shared" si="333"/>
        <v>-1.1846370477253565</v>
      </c>
      <c r="G996">
        <f t="shared" si="334"/>
        <v>-9.7357788751702508</v>
      </c>
      <c r="H996" s="21">
        <f t="shared" si="335"/>
        <v>-5.4482586663016419E-2</v>
      </c>
      <c r="I996" s="37">
        <f t="shared" si="327"/>
        <v>4.5447460182798256</v>
      </c>
      <c r="J996" s="1">
        <f t="shared" si="336"/>
        <v>13.160280932942294</v>
      </c>
      <c r="K996" s="1">
        <f t="shared" si="337"/>
        <v>-10.759199980358117</v>
      </c>
      <c r="L996" s="1">
        <f t="shared" si="328"/>
        <v>-0.31349532993965368</v>
      </c>
      <c r="M996" s="1">
        <f t="shared" si="329"/>
        <v>-20.340654320466449</v>
      </c>
      <c r="N996" s="1">
        <f t="shared" si="330"/>
        <v>-0.99681503322661702</v>
      </c>
      <c r="O996" s="1">
        <f t="shared" si="331"/>
        <v>-9.3996053104005011</v>
      </c>
      <c r="P996" s="1">
        <f t="shared" si="332"/>
        <v>9.8138270076688336E-2</v>
      </c>
      <c r="Q996" s="1">
        <f t="shared" si="338"/>
        <v>10.14705798105245</v>
      </c>
      <c r="R996" s="1">
        <f t="shared" si="339"/>
        <v>-13.771661352175803</v>
      </c>
      <c r="S996" s="1">
        <f t="shared" si="340"/>
        <v>-3.8769632493841204</v>
      </c>
      <c r="T996" s="1">
        <f t="shared" si="341"/>
        <v>30.961238225561946</v>
      </c>
      <c r="U996" s="1">
        <f t="shared" si="342"/>
        <v>-4.9287920461005328</v>
      </c>
      <c r="V996" s="1">
        <f t="shared" si="343"/>
        <v>2.7515958609877731</v>
      </c>
      <c r="Y996" s="20">
        <f>+$Z$20*SIGN(SOI!A995)*(ABS(SOI!A995))^$Y$2</f>
        <v>-0.18973658391405196</v>
      </c>
      <c r="Z996" s="20">
        <f t="shared" si="346"/>
        <v>4.8865449738525947E-2</v>
      </c>
      <c r="AA996" s="19">
        <f>+SIN((AVERAGE(H992:H1003)+AVERAGE(H996:H999)/4)*($AA$19+AA995*$AA$18*AVERAGE(G992:G1003))*$Y$20+$AA$17) - SIN($AA$17)</f>
        <v>-0.81999380455514181</v>
      </c>
      <c r="AB996" s="19">
        <f>+SIN((AVERAGE(H992:H1003)+AVERAGE(H996:H999)*$AB$1)*($AA$19+AB995*$AA$18*AVERAGE(G992:G1003))*$Y$20+$AA$17) - SIN($AA$17)+$AB$2</f>
        <v>-0.78751191746026294</v>
      </c>
      <c r="AC996">
        <f t="shared" si="345"/>
        <v>0.58440000000000025</v>
      </c>
      <c r="AD996">
        <f t="shared" si="344"/>
        <v>0.86885925429366773</v>
      </c>
      <c r="AE996">
        <v>1</v>
      </c>
    </row>
    <row r="997" spans="1:31" x14ac:dyDescent="0.25">
      <c r="A997">
        <v>81.249999999999744</v>
      </c>
      <c r="B997" s="2">
        <v>1961.2499999999261</v>
      </c>
      <c r="C997">
        <f>+D997+($D$2+E997+F997)*SOI!A996*IF(B997&gt;$C$18, IF(B997&lt;$C$19,-1,1),1)</f>
        <v>-2.1294874371697112</v>
      </c>
      <c r="D997">
        <f>+$D$3*((1-$D$5)*SOI!D996+$D$5*SOI!D995) +   $D$4*((1-$D$5)*SOI!E996+$D$5*SOI!E995)</f>
        <v>0</v>
      </c>
      <c r="E997">
        <f t="shared" si="326"/>
        <v>-16.428314484269727</v>
      </c>
      <c r="F997">
        <f t="shared" si="333"/>
        <v>4.7641890656564545E-2</v>
      </c>
      <c r="G997">
        <f t="shared" si="334"/>
        <v>-16.380672593613163</v>
      </c>
      <c r="H997" s="21">
        <f t="shared" si="335"/>
        <v>0.31667091535090719</v>
      </c>
      <c r="I997" s="37">
        <f t="shared" si="327"/>
        <v>18.831697187239445</v>
      </c>
      <c r="J997" s="1">
        <f t="shared" si="336"/>
        <v>0.44724932709010795</v>
      </c>
      <c r="K997" s="1">
        <f t="shared" si="337"/>
        <v>-0.13755632165796355</v>
      </c>
      <c r="L997" s="1">
        <f t="shared" si="328"/>
        <v>2.8423730029691327E-2</v>
      </c>
      <c r="M997" s="1">
        <f t="shared" si="329"/>
        <v>-0.16682825628003442</v>
      </c>
      <c r="N997" s="1">
        <f t="shared" si="330"/>
        <v>5.347032860260497E-2</v>
      </c>
      <c r="O997" s="1">
        <f t="shared" si="331"/>
        <v>-6.4172461706154573</v>
      </c>
      <c r="P997" s="1">
        <f t="shared" si="332"/>
        <v>-2.02698202290095E-2</v>
      </c>
      <c r="Q997" s="1">
        <f t="shared" si="338"/>
        <v>-4.4641944912559668E-3</v>
      </c>
      <c r="R997" s="1">
        <f t="shared" si="339"/>
        <v>2.5105515558167337E-2</v>
      </c>
      <c r="S997" s="1">
        <f t="shared" si="340"/>
        <v>0.86172720216461129</v>
      </c>
      <c r="T997" s="1">
        <f t="shared" si="341"/>
        <v>-1.9164937021360988</v>
      </c>
      <c r="U997" s="1">
        <f t="shared" si="342"/>
        <v>4.2182453652038134</v>
      </c>
      <c r="V997" s="1">
        <f t="shared" si="343"/>
        <v>3.0485577066739669E-2</v>
      </c>
      <c r="Y997" s="20">
        <f>+$Z$20*SIGN(SOI!A996)*(ABS(SOI!A996))^$Y$2</f>
        <v>0.21633300005514419</v>
      </c>
      <c r="Z997" s="20">
        <f t="shared" si="346"/>
        <v>-1.1134511994843744E-2</v>
      </c>
      <c r="AA997" s="19">
        <f>+SIN((AVERAGE(H993:H1004)+AVERAGE(H997:H1000)/4)*($AA$19+AA996*$AA$18*AVERAGE(G993:G1004))*$Y$20+$AA$17) - SIN($AA$17)</f>
        <v>-0.86701957080664926</v>
      </c>
      <c r="AB997" s="19">
        <f>+SIN((AVERAGE(H993:H1004)+AVERAGE(H997:H1000)*$AB$1)*($AA$19+AB996*$AA$18*AVERAGE(G993:G1004))*$Y$20+$AA$17) - SIN($AA$17)+$AB$2</f>
        <v>-0.81652591379204731</v>
      </c>
      <c r="AC997">
        <f t="shared" si="345"/>
        <v>0.5850000000000003</v>
      </c>
      <c r="AD997">
        <f t="shared" si="344"/>
        <v>0.85588505881180554</v>
      </c>
      <c r="AE997">
        <v>1</v>
      </c>
    </row>
    <row r="998" spans="1:31" x14ac:dyDescent="0.25">
      <c r="A998">
        <v>81.333333333333073</v>
      </c>
      <c r="B998" s="2">
        <v>1961.3333333332594</v>
      </c>
      <c r="C998">
        <f>+D998+($D$2+E998+F998)*SOI!A997*IF(B998&gt;$C$18, IF(B998&lt;$C$19,-1,1),1)</f>
        <v>2.9219810220672087E-2</v>
      </c>
      <c r="D998">
        <f>+$D$3*((1-$D$5)*SOI!D997+$D$5*SOI!D996) +   $D$4*((1-$D$5)*SOI!E997+$D$5*SOI!E996)</f>
        <v>0</v>
      </c>
      <c r="E998">
        <f t="shared" si="326"/>
        <v>-1.8224715648912841</v>
      </c>
      <c r="F998">
        <f t="shared" si="333"/>
        <v>-1.0995094571759245</v>
      </c>
      <c r="G998">
        <f t="shared" si="334"/>
        <v>-2.9219810220672087</v>
      </c>
      <c r="H998" s="21">
        <f t="shared" si="335"/>
        <v>8.13450097122278E-2</v>
      </c>
      <c r="I998" s="37">
        <f t="shared" si="327"/>
        <v>2.8541252336670095</v>
      </c>
      <c r="J998" s="1">
        <f t="shared" si="336"/>
        <v>-10.324925900059025</v>
      </c>
      <c r="K998" s="1">
        <f t="shared" si="337"/>
        <v>-3.5102602064480182E-2</v>
      </c>
      <c r="L998" s="1">
        <f t="shared" si="328"/>
        <v>-0.51407687146523162</v>
      </c>
      <c r="M998" s="1">
        <f t="shared" si="329"/>
        <v>25.411090041002353</v>
      </c>
      <c r="N998" s="1">
        <f t="shared" si="330"/>
        <v>-0.38049519379981067</v>
      </c>
      <c r="O998" s="1">
        <f t="shared" si="331"/>
        <v>-3.2181297472950372E-3</v>
      </c>
      <c r="P998" s="1">
        <f t="shared" si="332"/>
        <v>0.57030451228466184</v>
      </c>
      <c r="Q998" s="1">
        <f t="shared" si="338"/>
        <v>-4.8387492175305775</v>
      </c>
      <c r="R998" s="1">
        <f t="shared" si="339"/>
        <v>4.1242284548298995</v>
      </c>
      <c r="S998" s="1">
        <f t="shared" si="340"/>
        <v>-0.92937222252622198</v>
      </c>
      <c r="T998" s="1">
        <f t="shared" si="341"/>
        <v>1.7382380102248522E-2</v>
      </c>
      <c r="U998" s="1">
        <f t="shared" si="342"/>
        <v>-17.987562330971528</v>
      </c>
      <c r="V998" s="1">
        <f t="shared" si="343"/>
        <v>6.1036223318893876</v>
      </c>
      <c r="Y998" s="20">
        <f>+$Z$20*SIGN(SOI!A997)*(ABS(SOI!A997))^$Y$2</f>
        <v>-5.9999952125623465E-2</v>
      </c>
      <c r="Z998" s="20">
        <f t="shared" si="346"/>
        <v>0.11535654394785756</v>
      </c>
      <c r="AA998" s="19">
        <f>+SIN((AVERAGE(H994:H1005)+AVERAGE(H998:H1001)/4)*($AA$19+AA997*$AA$18*AVERAGE(G994:G1005))*$Y$20+$AA$17) - SIN($AA$17)</f>
        <v>-1.1085216548938301</v>
      </c>
      <c r="AB998" s="19">
        <f>+SIN((AVERAGE(H994:H1005)+AVERAGE(H998:H1001)*$AB$1)*($AA$19+AB997*$AA$18*AVERAGE(G994:G1005))*$Y$20+$AA$17) - SIN($AA$17)+$AB$2</f>
        <v>-1.0928675539971222</v>
      </c>
      <c r="AC998">
        <f t="shared" si="345"/>
        <v>0.58560000000000034</v>
      </c>
      <c r="AD998">
        <f t="shared" si="344"/>
        <v>1.2238781988416878</v>
      </c>
      <c r="AE998">
        <v>1</v>
      </c>
    </row>
    <row r="999" spans="1:31" x14ac:dyDescent="0.25">
      <c r="A999">
        <v>81.416666666666401</v>
      </c>
      <c r="B999" s="2">
        <v>1961.4166666665926</v>
      </c>
      <c r="C999">
        <f>+D999+($D$2+E999+F999)*SOI!A998*IF(B999&gt;$C$18, IF(B999&lt;$C$19,-1,1),1)</f>
        <v>-0.55588680692518444</v>
      </c>
      <c r="D999">
        <f>+$D$3*((1-$D$5)*SOI!D998+$D$5*SOI!D997) +   $D$4*((1-$D$5)*SOI!E998+$D$5*SOI!E997)</f>
        <v>0</v>
      </c>
      <c r="E999">
        <f t="shared" si="326"/>
        <v>-5.5328589207743413</v>
      </c>
      <c r="F999">
        <f t="shared" si="333"/>
        <v>-2.6009148477502464E-2</v>
      </c>
      <c r="G999">
        <f t="shared" si="334"/>
        <v>-5.5588680692518437</v>
      </c>
      <c r="H999" s="21">
        <f t="shared" si="335"/>
        <v>2.2082150333791777E-2</v>
      </c>
      <c r="I999" s="37">
        <f t="shared" si="327"/>
        <v>3.361835802282259</v>
      </c>
      <c r="J999" s="1">
        <f t="shared" si="336"/>
        <v>-0.42601442884846819</v>
      </c>
      <c r="K999" s="1">
        <f t="shared" si="337"/>
        <v>-6.0956498775379276E-4</v>
      </c>
      <c r="L999" s="1">
        <f t="shared" si="328"/>
        <v>-1.0101003584418121E-3</v>
      </c>
      <c r="M999" s="1">
        <f t="shared" si="329"/>
        <v>0.89013768439682173</v>
      </c>
      <c r="N999" s="1">
        <f t="shared" si="330"/>
        <v>5.213337197517931E-3</v>
      </c>
      <c r="O999" s="1">
        <f t="shared" si="331"/>
        <v>-2.535100661555524</v>
      </c>
      <c r="P999" s="1">
        <f t="shared" si="332"/>
        <v>6.3982232881016794E-3</v>
      </c>
      <c r="Q999" s="1">
        <f t="shared" si="338"/>
        <v>2.3223819480405663E-3</v>
      </c>
      <c r="R999" s="1">
        <f t="shared" si="339"/>
        <v>-2.3315606655961258E-3</v>
      </c>
      <c r="S999" s="1">
        <f t="shared" si="340"/>
        <v>1.4998913523876556E-2</v>
      </c>
      <c r="T999" s="1">
        <f t="shared" si="341"/>
        <v>2.6905270407832006E-2</v>
      </c>
      <c r="U999" s="1">
        <f t="shared" si="342"/>
        <v>-0.23769955520408942</v>
      </c>
      <c r="V999" s="1">
        <f t="shared" si="343"/>
        <v>-9.3822473498700342E-4</v>
      </c>
      <c r="Y999" s="20">
        <f>+$Z$20*SIGN(SOI!A998)*(ABS(SOI!A998))^$Y$2</f>
        <v>0.18973658391405196</v>
      </c>
      <c r="Z999" s="20">
        <f t="shared" si="346"/>
        <v>-6.989151872461867E-2</v>
      </c>
      <c r="AA999" s="19">
        <f>+SIN((AVERAGE(H995:H1006)+AVERAGE(H999:H1002)/4)*($AA$19+AA998*$AA$18*AVERAGE(G995:G1006))*$Y$20+$AA$17) - SIN($AA$17)</f>
        <v>-1.2170948517692852</v>
      </c>
      <c r="AB999" s="19">
        <f>+SIN((AVERAGE(H995:H1006)+AVERAGE(H999:H1002)*$AB$1)*($AA$19+AB998*$AA$18*AVERAGE(G995:G1006))*$Y$20+$AA$17) - SIN($AA$17)+$AB$2</f>
        <v>-1.1978493458329929</v>
      </c>
      <c r="AC999">
        <f t="shared" si="345"/>
        <v>0.58620000000000039</v>
      </c>
      <c r="AD999">
        <f t="shared" si="344"/>
        <v>1.1472033330446665</v>
      </c>
      <c r="AE999">
        <v>1</v>
      </c>
    </row>
    <row r="1000" spans="1:31" x14ac:dyDescent="0.25">
      <c r="A1000">
        <v>81.49999999999973</v>
      </c>
      <c r="B1000" s="2">
        <v>1961.4999999999259</v>
      </c>
      <c r="C1000">
        <f>+D1000+($D$2+E1000+F1000)*SOI!A999*IF(B1000&gt;$C$18, IF(B1000&lt;$C$19,-1,1),1)</f>
        <v>-2.6569382455119417</v>
      </c>
      <c r="D1000">
        <f>+$D$3*((1-$D$5)*SOI!D999+$D$5*SOI!D998) +   $D$4*((1-$D$5)*SOI!E999+$D$5*SOI!E998)</f>
        <v>0</v>
      </c>
      <c r="E1000">
        <f t="shared" si="326"/>
        <v>8.4195051292817489</v>
      </c>
      <c r="F1000">
        <f t="shared" si="333"/>
        <v>-0.11657311205693088</v>
      </c>
      <c r="G1000">
        <f t="shared" si="334"/>
        <v>8.3029320172248173</v>
      </c>
      <c r="H1000" s="21">
        <f t="shared" si="335"/>
        <v>0.22886835243185696</v>
      </c>
      <c r="I1000" s="37">
        <f t="shared" si="327"/>
        <v>2.5174957896484345</v>
      </c>
      <c r="J1000" s="1">
        <f t="shared" si="336"/>
        <v>-1.1882058616295565</v>
      </c>
      <c r="K1000" s="1">
        <f t="shared" si="337"/>
        <v>3.8914579668856536E-3</v>
      </c>
      <c r="L1000" s="1">
        <f t="shared" si="328"/>
        <v>-1.8472824353445418E-2</v>
      </c>
      <c r="M1000" s="1">
        <f t="shared" si="329"/>
        <v>3.3153723746742698</v>
      </c>
      <c r="N1000" s="1">
        <f t="shared" si="330"/>
        <v>9.5482844439953321E-2</v>
      </c>
      <c r="O1000" s="1">
        <f t="shared" si="331"/>
        <v>8.0574548582490806</v>
      </c>
      <c r="P1000" s="1">
        <f t="shared" si="332"/>
        <v>7.0271669894765804E-4</v>
      </c>
      <c r="Q1000" s="1">
        <f t="shared" si="338"/>
        <v>0.15842302667500704</v>
      </c>
      <c r="R1000" s="1">
        <f t="shared" si="339"/>
        <v>-0.11910325597019181</v>
      </c>
      <c r="S1000" s="1">
        <f t="shared" si="340"/>
        <v>0.20571292928371485</v>
      </c>
      <c r="T1000" s="1">
        <f t="shared" si="341"/>
        <v>-1.5638993865399893</v>
      </c>
      <c r="U1000" s="1">
        <f t="shared" si="342"/>
        <v>-1.9549763401170712E-2</v>
      </c>
      <c r="V1000" s="1">
        <f t="shared" si="343"/>
        <v>-1.8872841490905411E-3</v>
      </c>
      <c r="Y1000" s="20">
        <f>+$Z$20*SIGN(SOI!A999)*(ABS(SOI!A999))^$Y$2</f>
        <v>-0.33941118796228448</v>
      </c>
      <c r="Z1000" s="20">
        <f t="shared" si="346"/>
        <v>-0.1498915106633652</v>
      </c>
      <c r="AA1000" s="19">
        <f>+SIN((AVERAGE(H996:H1007)+AVERAGE(H1000:H1003)/4)*($AA$19+AA999*$AA$18*AVERAGE(G996:G1007))*$Y$20+$AA$17) - SIN($AA$17)</f>
        <v>-1.2284000638565493</v>
      </c>
      <c r="AB1000" s="19">
        <f>+SIN((AVERAGE(H996:H1007)+AVERAGE(H1000:H1003)*$AB$1)*($AA$19+AB999*$AA$18*AVERAGE(G996:G1007))*$Y$20+$AA$17) - SIN($AA$17)+$AB$2</f>
        <v>-1.2113624952372373</v>
      </c>
      <c r="AC1000">
        <f t="shared" si="345"/>
        <v>0.58680000000000043</v>
      </c>
      <c r="AD1000">
        <f t="shared" si="344"/>
        <v>1.0785085531931842</v>
      </c>
      <c r="AE1000">
        <v>1</v>
      </c>
    </row>
    <row r="1001" spans="1:31" x14ac:dyDescent="0.25">
      <c r="A1001">
        <v>81.583333333333059</v>
      </c>
      <c r="B1001" s="2">
        <v>1961.5833333332591</v>
      </c>
      <c r="C1001">
        <f>+D1001+($D$2+E1001+F1001)*SOI!A1000*IF(B1001&gt;$C$18, IF(B1001&lt;$C$19,-1,1),1)</f>
        <v>-0.94939013524739202</v>
      </c>
      <c r="D1001">
        <f>+$D$3*((1-$D$5)*SOI!D1000+$D$5*SOI!D999) +   $D$4*((1-$D$5)*SOI!E1000+$D$5*SOI!E999)</f>
        <v>0</v>
      </c>
      <c r="E1001">
        <f t="shared" si="326"/>
        <v>3.7761851554746571</v>
      </c>
      <c r="F1001">
        <f t="shared" si="333"/>
        <v>2.1375385514910972E-2</v>
      </c>
      <c r="G1001">
        <f t="shared" si="334"/>
        <v>3.7975605409895681</v>
      </c>
      <c r="H1001" s="21">
        <f t="shared" si="335"/>
        <v>0.13594780577168003</v>
      </c>
      <c r="I1001" s="37">
        <f t="shared" si="327"/>
        <v>3.973207820400237</v>
      </c>
      <c r="J1001" s="1">
        <f t="shared" si="336"/>
        <v>0.16123216219714681</v>
      </c>
      <c r="K1001" s="1">
        <f t="shared" si="337"/>
        <v>3.8890493840389021E-3</v>
      </c>
      <c r="L1001" s="1">
        <f t="shared" si="328"/>
        <v>1.377555391831726E-2</v>
      </c>
      <c r="M1001" s="1">
        <f t="shared" si="329"/>
        <v>-0.28504916508868966</v>
      </c>
      <c r="N1001" s="1">
        <f t="shared" si="330"/>
        <v>-1.4580580522743998E-2</v>
      </c>
      <c r="O1001" s="1">
        <f t="shared" si="331"/>
        <v>2.5036991462955944</v>
      </c>
      <c r="P1001" s="1">
        <f t="shared" si="332"/>
        <v>-3.0307586809230134E-3</v>
      </c>
      <c r="Q1001" s="1">
        <f t="shared" si="338"/>
        <v>2.079961195162335E-3</v>
      </c>
      <c r="R1001" s="1">
        <f t="shared" si="339"/>
        <v>-2.467931431678159E-3</v>
      </c>
      <c r="S1001" s="1">
        <f t="shared" si="340"/>
        <v>-4.9577381440993447E-2</v>
      </c>
      <c r="T1001" s="1">
        <f t="shared" si="341"/>
        <v>0.36238385413024876</v>
      </c>
      <c r="U1001" s="1">
        <f t="shared" si="342"/>
        <v>0.13307152020570812</v>
      </c>
      <c r="V1001" s="1">
        <f t="shared" si="343"/>
        <v>-1.2429619774241734E-3</v>
      </c>
      <c r="Y1001" s="20">
        <f>+$Z$20*SIGN(SOI!A1000)*(ABS(SOI!A1000))^$Y$2</f>
        <v>-0.29999992794186309</v>
      </c>
      <c r="Z1001" s="20">
        <f t="shared" si="346"/>
        <v>-0.35735907331271571</v>
      </c>
      <c r="AA1001" s="19">
        <f>+SIN((AVERAGE(H997:H1008)+AVERAGE(H1001:H1004)/4)*($AA$19+AA1000*$AA$18*AVERAGE(G997:G1008))*$Y$20+$AA$17) - SIN($AA$17)</f>
        <v>-1.1990282858209502</v>
      </c>
      <c r="AB1001" s="19">
        <f>+SIN((AVERAGE(H997:H1008)+AVERAGE(H1001:H1004)*$AB$1)*($AA$19+AB1000*$AA$18*AVERAGE(G997:G1008))*$Y$20+$AA$17) - SIN($AA$17)+$AB$2</f>
        <v>-1.1750262577101664</v>
      </c>
      <c r="AC1001">
        <f t="shared" si="345"/>
        <v>0.58740000000000048</v>
      </c>
      <c r="AD1001">
        <f t="shared" si="344"/>
        <v>0.84166921250823457</v>
      </c>
      <c r="AE1001">
        <v>1</v>
      </c>
    </row>
    <row r="1002" spans="1:31" x14ac:dyDescent="0.25">
      <c r="A1002">
        <v>81.666666666666387</v>
      </c>
      <c r="B1002" s="2">
        <v>1961.6666666665924</v>
      </c>
      <c r="C1002">
        <f>+D1002+($D$2+E1002+F1002)*SOI!A1001*IF(B1002&gt;$C$18, IF(B1002&lt;$C$19,-1,1),1)</f>
        <v>-9.4749750706639801</v>
      </c>
      <c r="D1002">
        <f>+$D$3*((1-$D$5)*SOI!D1001+$D$5*SOI!D1000) +   $D$4*((1-$D$5)*SOI!E1001+$D$5*SOI!E1000)</f>
        <v>0</v>
      </c>
      <c r="E1002">
        <f t="shared" si="326"/>
        <v>19.286725467749143</v>
      </c>
      <c r="F1002">
        <f t="shared" si="333"/>
        <v>-1.065619562626102</v>
      </c>
      <c r="G1002">
        <f t="shared" si="334"/>
        <v>18.221105905123039</v>
      </c>
      <c r="H1002" s="21">
        <f t="shared" si="335"/>
        <v>-1.1442639145037825</v>
      </c>
      <c r="I1002" s="37">
        <f t="shared" si="327"/>
        <v>23.263928488761891</v>
      </c>
      <c r="J1002" s="1">
        <f t="shared" si="336"/>
        <v>29.784683434829187</v>
      </c>
      <c r="K1002" s="1">
        <f t="shared" si="337"/>
        <v>11.320513380396452</v>
      </c>
      <c r="L1002" s="1">
        <f t="shared" si="328"/>
        <v>-0.5951139870718507</v>
      </c>
      <c r="M1002" s="1">
        <f t="shared" si="329"/>
        <v>-8.9933047680361771</v>
      </c>
      <c r="N1002" s="1">
        <f t="shared" si="330"/>
        <v>0.60328667507099387</v>
      </c>
      <c r="O1002" s="1">
        <f t="shared" si="331"/>
        <v>1.0315574099467357</v>
      </c>
      <c r="P1002" s="1">
        <f t="shared" si="332"/>
        <v>0.49564607760504564</v>
      </c>
      <c r="Q1002" s="1">
        <f t="shared" si="338"/>
        <v>-2.7152116469557739</v>
      </c>
      <c r="R1002" s="1">
        <f t="shared" si="339"/>
        <v>18.863545201465715</v>
      </c>
      <c r="S1002" s="1">
        <f t="shared" si="340"/>
        <v>12.010864696076217</v>
      </c>
      <c r="T1002" s="1">
        <f t="shared" si="341"/>
        <v>-6.4501704031899054</v>
      </c>
      <c r="U1002" s="1">
        <f t="shared" si="342"/>
        <v>-127.42281838474155</v>
      </c>
      <c r="V1002" s="1">
        <f t="shared" si="343"/>
        <v>-8.4106018993461156</v>
      </c>
      <c r="Y1002" s="20">
        <f>+$Z$20*SIGN(SOI!A1001)*(ABS(SOI!A1001))^$Y$2</f>
        <v>-0.43266610403399958</v>
      </c>
      <c r="Z1002" s="20">
        <f t="shared" si="346"/>
        <v>-0.41274499612182991</v>
      </c>
      <c r="AA1002" s="19">
        <f>+SIN((AVERAGE(H998:H1009)+AVERAGE(H1002:H1005)/4)*($AA$19+AA1001*$AA$18*AVERAGE(G998:G1009))*$Y$20+$AA$17) - SIN($AA$17)</f>
        <v>0.30594527447368686</v>
      </c>
      <c r="AB1002" s="19">
        <f>+SIN((AVERAGE(H998:H1009)+AVERAGE(H1002:H1005)*$AB$1)*($AA$19+AB1001*$AA$18*AVERAGE(G998:G1009))*$Y$20+$AA$17) - SIN($AA$17)+$AB$2</f>
        <v>-0.98971772828823346</v>
      </c>
      <c r="AC1002">
        <f t="shared" si="345"/>
        <v>0.58800000000000052</v>
      </c>
      <c r="AD1002">
        <f t="shared" si="344"/>
        <v>0.71869027059551671</v>
      </c>
      <c r="AE1002">
        <v>1</v>
      </c>
    </row>
    <row r="1003" spans="1:31" x14ac:dyDescent="0.25">
      <c r="A1003">
        <v>81.749999999999716</v>
      </c>
      <c r="B1003" s="2">
        <v>1961.7499999999256</v>
      </c>
      <c r="C1003">
        <f>+D1003+($D$2+E1003+F1003)*SOI!A1002*IF(B1003&gt;$C$18, IF(B1003&lt;$C$19,-1,1),1)</f>
        <v>-4.9183734870838141</v>
      </c>
      <c r="D1003">
        <f>+$D$3*((1-$D$5)*SOI!D1002+$D$5*SOI!D1001) +   $D$4*((1-$D$5)*SOI!E1002+$D$5*SOI!E1001)</f>
        <v>0</v>
      </c>
      <c r="E1003">
        <f t="shared" si="326"/>
        <v>6.9813909405702077</v>
      </c>
      <c r="F1003">
        <f t="shared" si="333"/>
        <v>-5.410433904370815E-2</v>
      </c>
      <c r="G1003">
        <f t="shared" si="334"/>
        <v>6.9272866015264993</v>
      </c>
      <c r="H1003" s="21">
        <f t="shared" si="335"/>
        <v>9.6792591010433499E-2</v>
      </c>
      <c r="I1003" s="37">
        <f t="shared" si="327"/>
        <v>5.4052336765574953</v>
      </c>
      <c r="J1003" s="1">
        <f t="shared" si="336"/>
        <v>1.0660570818650887</v>
      </c>
      <c r="K1003" s="1">
        <f t="shared" si="337"/>
        <v>7.4625540854175686E-3</v>
      </c>
      <c r="L1003" s="1">
        <f t="shared" si="328"/>
        <v>-5.3013502821221978E-3</v>
      </c>
      <c r="M1003" s="1">
        <f t="shared" si="329"/>
        <v>-1.3854005714112743</v>
      </c>
      <c r="N1003" s="1">
        <f t="shared" si="330"/>
        <v>-1.9471082954106863E-3</v>
      </c>
      <c r="O1003" s="1">
        <f t="shared" si="331"/>
        <v>1.4131227681080836</v>
      </c>
      <c r="P1003" s="1">
        <f t="shared" si="332"/>
        <v>2.6774428475508295E-2</v>
      </c>
      <c r="Q1003" s="1">
        <f t="shared" si="338"/>
        <v>1.3499762035494081E-3</v>
      </c>
      <c r="R1003" s="1">
        <f t="shared" si="339"/>
        <v>-2.1791000066044355E-3</v>
      </c>
      <c r="S1003" s="1">
        <f t="shared" si="340"/>
        <v>-9.0068321278740527E-3</v>
      </c>
      <c r="T1003" s="1">
        <f t="shared" si="341"/>
        <v>-7.8712557211919193E-2</v>
      </c>
      <c r="U1003" s="1">
        <f t="shared" si="342"/>
        <v>-1.5992897801017429</v>
      </c>
      <c r="V1003" s="1">
        <f t="shared" si="343"/>
        <v>1.4663646634816944E-3</v>
      </c>
      <c r="Y1003" s="20">
        <f>+$Z$20*SIGN(SOI!A1002)*(ABS(SOI!A1002))^$Y$2</f>
        <v>-0.50556895638962718</v>
      </c>
      <c r="Z1003" s="20">
        <f t="shared" si="346"/>
        <v>-0.39992297392711795</v>
      </c>
      <c r="AA1003" s="19">
        <f>+SIN((AVERAGE(H999:H1010)+AVERAGE(H1003:H1006)/4)*($AA$19+AA1002*$AA$18*AVERAGE(G999:G1010))*$Y$20+$AA$17) - SIN($AA$17)</f>
        <v>-0.29513729238755099</v>
      </c>
      <c r="AB1003" s="19">
        <f>+SIN((AVERAGE(H999:H1010)+AVERAGE(H1003:H1006)*$AB$1)*($AA$19+AB1002*$AA$18*AVERAGE(G999:G1010))*$Y$20+$AA$17) - SIN($AA$17)+$AB$2</f>
        <v>-0.76767757204076925</v>
      </c>
      <c r="AC1003">
        <f t="shared" si="345"/>
        <v>0.58860000000000057</v>
      </c>
      <c r="AD1003">
        <f t="shared" si="344"/>
        <v>0.10478568153956697</v>
      </c>
      <c r="AE1003">
        <v>1</v>
      </c>
    </row>
    <row r="1004" spans="1:31" x14ac:dyDescent="0.25">
      <c r="A1004">
        <v>81.833333333333044</v>
      </c>
      <c r="B1004" s="2">
        <v>1961.8333333332589</v>
      </c>
      <c r="C1004">
        <f>+D1004+($D$2+E1004+F1004)*SOI!A1003*IF(B1004&gt;$C$18, IF(B1004&lt;$C$19,-1,1),1)</f>
        <v>-6.7506343396074628</v>
      </c>
      <c r="D1004">
        <f>+$D$3*((1-$D$5)*SOI!D1003+$D$5*SOI!D1002) +   $D$4*((1-$D$5)*SOI!E1003+$D$5*SOI!E1002)</f>
        <v>0</v>
      </c>
      <c r="E1004">
        <f t="shared" si="326"/>
        <v>36.513169617617542</v>
      </c>
      <c r="F1004">
        <f t="shared" si="333"/>
        <v>-0.98351519863089665</v>
      </c>
      <c r="G1004">
        <f t="shared" si="334"/>
        <v>35.529654418986645</v>
      </c>
      <c r="H1004" s="21">
        <f t="shared" si="335"/>
        <v>1.3577184195028966E-2</v>
      </c>
      <c r="I1004" s="37">
        <f t="shared" si="327"/>
        <v>-3.5458740949855203</v>
      </c>
      <c r="J1004" s="1">
        <f t="shared" si="336"/>
        <v>-16.337397140893827</v>
      </c>
      <c r="K1004" s="1">
        <f t="shared" si="337"/>
        <v>15.035508928484301</v>
      </c>
      <c r="L1004" s="1">
        <f t="shared" si="328"/>
        <v>-7.6288710407269006E-2</v>
      </c>
      <c r="M1004" s="1">
        <f t="shared" si="329"/>
        <v>-32.364502256807079</v>
      </c>
      <c r="N1004" s="1">
        <f t="shared" si="330"/>
        <v>-0.61757576016488047</v>
      </c>
      <c r="O1004" s="1">
        <f t="shared" si="331"/>
        <v>29.9998364609086</v>
      </c>
      <c r="P1004" s="1">
        <f t="shared" si="332"/>
        <v>0.1765786060445762</v>
      </c>
      <c r="Q1004" s="1">
        <f t="shared" si="338"/>
        <v>10.002759281223909</v>
      </c>
      <c r="R1004" s="1">
        <f t="shared" si="339"/>
        <v>10.59204222370194</v>
      </c>
      <c r="S1004" s="1">
        <f t="shared" si="340"/>
        <v>1.8740494219632629</v>
      </c>
      <c r="T1004" s="1">
        <f t="shared" si="341"/>
        <v>-24.046772144782516</v>
      </c>
      <c r="U1004" s="1">
        <f t="shared" si="342"/>
        <v>6.9191679718277914</v>
      </c>
      <c r="V1004" s="1">
        <f t="shared" si="343"/>
        <v>3.0673264236381632</v>
      </c>
      <c r="Y1004" s="20">
        <f>+$Z$20*SIGN(SOI!A1003)*(ABS(SOI!A1003))^$Y$2</f>
        <v>-0.26153386135772722</v>
      </c>
      <c r="Z1004" s="20">
        <f t="shared" si="346"/>
        <v>-0.3634042122918133</v>
      </c>
      <c r="AA1004" s="19">
        <f>+SIN((AVERAGE(H1000:H1011)+AVERAGE(H1004:H1007)/4)*($AA$19+AA1003*$AA$18*AVERAGE(G1000:G1011))*$Y$20+$AA$17) - SIN($AA$17)</f>
        <v>0.51396530054977019</v>
      </c>
      <c r="AB1004" s="19">
        <f>+SIN((AVERAGE(H1000:H1011)+AVERAGE(H1004:H1007)*$AB$1)*($AA$19+AB1003*$AA$18*AVERAGE(G1000:G1011))*$Y$20+$AA$17) - SIN($AA$17)+$AB$2</f>
        <v>-0.57039419328187813</v>
      </c>
      <c r="AC1004">
        <f t="shared" si="345"/>
        <v>0.58920000000000061</v>
      </c>
      <c r="AD1004">
        <f t="shared" si="344"/>
        <v>0.87736951284158349</v>
      </c>
      <c r="AE1004">
        <v>1</v>
      </c>
    </row>
    <row r="1005" spans="1:31" x14ac:dyDescent="0.25">
      <c r="A1005">
        <v>81.916666666666373</v>
      </c>
      <c r="B1005" s="2">
        <v>1961.9166666665922</v>
      </c>
      <c r="C1005">
        <f>+D1005+($D$2+E1005+F1005)*SOI!A1004*IF(B1005&gt;$C$18, IF(B1005&lt;$C$19,-1,1),1)</f>
        <v>134.1816270111733</v>
      </c>
      <c r="D1005">
        <f>+$D$3*((1-$D$5)*SOI!D1004+$D$5*SOI!D1003) +   $D$4*((1-$D$5)*SOI!E1004+$D$5*SOI!E1003)</f>
        <v>0</v>
      </c>
      <c r="E1005">
        <f t="shared" si="326"/>
        <v>-462.473325405889</v>
      </c>
      <c r="F1005">
        <f t="shared" si="333"/>
        <v>-0.22194014988105792</v>
      </c>
      <c r="G1005">
        <f t="shared" si="334"/>
        <v>-462.69526555577005</v>
      </c>
      <c r="H1005" s="21">
        <f t="shared" si="335"/>
        <v>31.695010033544165</v>
      </c>
      <c r="I1005" s="37">
        <f t="shared" si="327"/>
        <v>426.6070110868697</v>
      </c>
      <c r="J1005" s="1">
        <f t="shared" si="336"/>
        <v>501.43938864648749</v>
      </c>
      <c r="K1005" s="1">
        <f t="shared" si="337"/>
        <v>-0.34923822473363436</v>
      </c>
      <c r="L1005" s="1">
        <f t="shared" si="328"/>
        <v>-0.19021568062710956</v>
      </c>
      <c r="M1005" s="1">
        <f t="shared" si="329"/>
        <v>-8.2565731606766093</v>
      </c>
      <c r="N1005" s="1">
        <f t="shared" si="330"/>
        <v>0.29404038181714609</v>
      </c>
      <c r="O1005" s="1">
        <f t="shared" si="331"/>
        <v>-405.4307733672498</v>
      </c>
      <c r="P1005" s="1">
        <f t="shared" si="332"/>
        <v>1.2171885506108298E-4</v>
      </c>
      <c r="Q1005" s="1">
        <f t="shared" si="338"/>
        <v>-1.2149753173137494</v>
      </c>
      <c r="R1005" s="1">
        <f t="shared" si="339"/>
        <v>154.78612169721356</v>
      </c>
      <c r="S1005" s="1">
        <f t="shared" si="340"/>
        <v>107.35010015808115</v>
      </c>
      <c r="T1005" s="1">
        <f t="shared" si="341"/>
        <v>810.29032392486738</v>
      </c>
      <c r="U1005" s="1">
        <f t="shared" si="342"/>
        <v>-0.57382349463886051</v>
      </c>
      <c r="V1005" s="1">
        <f t="shared" si="343"/>
        <v>-1.0066917436403978E-3</v>
      </c>
      <c r="Y1005" s="20">
        <f>+$Z$20*SIGN(SOI!A1004)*(ABS(SOI!A1004))^$Y$2</f>
        <v>-0.32310981912808551</v>
      </c>
      <c r="Z1005" s="20">
        <f t="shared" si="346"/>
        <v>-0.29488120280922531</v>
      </c>
      <c r="AA1005" s="19">
        <f>+SIN((AVERAGE(H1001:H1012)+AVERAGE(H1005:H1008)/4)*($AA$19+AA1004*$AA$18*AVERAGE(G1001:G1012))*$Y$20+$AA$17) - SIN($AA$17)</f>
        <v>-0.51869150301475164</v>
      </c>
      <c r="AB1005" s="19">
        <f>+SIN((AVERAGE(H1001:H1012)+AVERAGE(H1005:H1008)*$AB$1)*($AA$19+AB1004*$AA$18*AVERAGE(G1001:G1012))*$Y$20+$AA$17) - SIN($AA$17)+$AB$2</f>
        <v>-0.46327258661650894</v>
      </c>
      <c r="AC1005">
        <f t="shared" si="345"/>
        <v>0.58980000000000066</v>
      </c>
      <c r="AD1005">
        <f t="shared" si="344"/>
        <v>0.22381030020552634</v>
      </c>
      <c r="AE1005">
        <v>1</v>
      </c>
    </row>
    <row r="1006" spans="1:31" x14ac:dyDescent="0.25">
      <c r="A1006">
        <v>81.999999999999702</v>
      </c>
      <c r="B1006" s="2">
        <v>1961.9999999999254</v>
      </c>
      <c r="C1006">
        <f>+D1006+($D$2+E1006+F1006)*SOI!A1005*IF(B1006&gt;$C$18, IF(B1006&lt;$C$19,-1,1),1)</f>
        <v>-0.23665788844409641</v>
      </c>
      <c r="D1006">
        <f>+$D$3*((1-$D$5)*SOI!D1005+$D$5*SOI!D1004) +   $D$4*((1-$D$5)*SOI!E1005+$D$5*SOI!E1004)</f>
        <v>0</v>
      </c>
      <c r="E1006">
        <f t="shared" si="326"/>
        <v>-3.5032228244549657</v>
      </c>
      <c r="F1006">
        <f t="shared" si="333"/>
        <v>4.4498543782313513</v>
      </c>
      <c r="G1006">
        <f t="shared" si="334"/>
        <v>0.94663155377638564</v>
      </c>
      <c r="H1006" s="21">
        <f t="shared" si="335"/>
        <v>4.4044803029854585</v>
      </c>
      <c r="I1006" s="37">
        <f t="shared" si="327"/>
        <v>1.5018807525151066</v>
      </c>
      <c r="J1006" s="1">
        <f t="shared" si="336"/>
        <v>-7.9340575890653593</v>
      </c>
      <c r="K1006" s="1">
        <f t="shared" si="337"/>
        <v>33.859911380724661</v>
      </c>
      <c r="L1006" s="1">
        <f t="shared" si="328"/>
        <v>2.8116305273025</v>
      </c>
      <c r="M1006" s="1">
        <f t="shared" si="329"/>
        <v>37.108147454943627</v>
      </c>
      <c r="N1006" s="1">
        <f t="shared" si="330"/>
        <v>3.2042395614604877</v>
      </c>
      <c r="O1006" s="1">
        <f t="shared" si="331"/>
        <v>0.33372421643519889</v>
      </c>
      <c r="P1006" s="1">
        <f t="shared" si="332"/>
        <v>-0.96992679470144616</v>
      </c>
      <c r="Q1006" s="1">
        <f t="shared" si="338"/>
        <v>59.505196749869029</v>
      </c>
      <c r="R1006" s="1">
        <f t="shared" si="339"/>
        <v>-26.68866940517827</v>
      </c>
      <c r="S1006" s="1">
        <f t="shared" si="340"/>
        <v>4.1183942333780692</v>
      </c>
      <c r="T1006" s="1">
        <f t="shared" si="341"/>
        <v>9.858789627039604</v>
      </c>
      <c r="U1006" s="1">
        <f t="shared" si="342"/>
        <v>16.097813350695009</v>
      </c>
      <c r="V1006" s="1">
        <f t="shared" si="343"/>
        <v>87.416941083854752</v>
      </c>
      <c r="Y1006" s="20">
        <f>+$Z$20*SIGN(SOI!A1005)*(ABS(SOI!A1005))^$Y$2</f>
        <v>-0.29999992794186309</v>
      </c>
      <c r="Z1006" s="20">
        <f t="shared" si="346"/>
        <v>-0.28770322362180367</v>
      </c>
      <c r="AA1006" s="19">
        <f>+SIN((AVERAGE(H1002:H1013)+AVERAGE(H1006:H1009)/4)*($AA$19+AA1005*$AA$18*AVERAGE(G1002:G1013))*$Y$20+$AA$17) - SIN($AA$17)</f>
        <v>-0.38568196422667367</v>
      </c>
      <c r="AB1006" s="19">
        <f>+SIN((AVERAGE(H1002:H1013)+AVERAGE(H1006:H1009)*$AB$1)*($AA$19+AB1005*$AA$18*AVERAGE(G1002:G1013))*$Y$20+$AA$17) - SIN($AA$17)+$AB$2</f>
        <v>-0.58818674183327935</v>
      </c>
      <c r="AC1006">
        <f t="shared" si="345"/>
        <v>0.5904000000000007</v>
      </c>
      <c r="AD1006">
        <f t="shared" si="344"/>
        <v>9.7978740604869996E-2</v>
      </c>
      <c r="AE1006">
        <v>1</v>
      </c>
    </row>
    <row r="1007" spans="1:31" x14ac:dyDescent="0.25">
      <c r="A1007">
        <v>82.08333333333303</v>
      </c>
      <c r="B1007" s="2">
        <v>1962.0833333332587</v>
      </c>
      <c r="C1007">
        <f>+D1007+($D$2+E1007+F1007)*SOI!A1006*IF(B1007&gt;$C$18, IF(B1007&lt;$C$19,-1,1),1)</f>
        <v>-4.5161025599409932</v>
      </c>
      <c r="D1007">
        <f>+$D$3*((1-$D$5)*SOI!D1006+$D$5*SOI!D1005) +   $D$4*((1-$D$5)*SOI!E1006+$D$5*SOI!E1005)</f>
        <v>0</v>
      </c>
      <c r="E1007">
        <f t="shared" si="326"/>
        <v>27.992604638392478</v>
      </c>
      <c r="F1007">
        <f t="shared" si="333"/>
        <v>0.23303636123872828</v>
      </c>
      <c r="G1007">
        <f t="shared" si="334"/>
        <v>28.225640999631207</v>
      </c>
      <c r="H1007" s="21">
        <f t="shared" si="335"/>
        <v>-1.4741622370288678</v>
      </c>
      <c r="I1007" s="37">
        <f t="shared" si="327"/>
        <v>-26.085980493332745</v>
      </c>
      <c r="J1007" s="1">
        <f t="shared" si="336"/>
        <v>-11.523273135610856</v>
      </c>
      <c r="K1007" s="1">
        <f t="shared" si="337"/>
        <v>0.21301100781285076</v>
      </c>
      <c r="L1007" s="1">
        <f t="shared" si="328"/>
        <v>4.6336724717989983E-2</v>
      </c>
      <c r="M1007" s="1">
        <f t="shared" si="329"/>
        <v>-3.1029735074141369</v>
      </c>
      <c r="N1007" s="1">
        <f t="shared" si="330"/>
        <v>4.178747598436558E-2</v>
      </c>
      <c r="O1007" s="1">
        <f t="shared" si="331"/>
        <v>1.0664312453153231</v>
      </c>
      <c r="P1007" s="1">
        <f t="shared" si="332"/>
        <v>-0.11586251876389835</v>
      </c>
      <c r="Q1007" s="1">
        <f t="shared" si="338"/>
        <v>-6.4891057443989708E-2</v>
      </c>
      <c r="R1007" s="1">
        <f t="shared" si="339"/>
        <v>-0.505508650112236</v>
      </c>
      <c r="S1007" s="1">
        <f t="shared" si="340"/>
        <v>-0.93286928180259843</v>
      </c>
      <c r="T1007" s="1">
        <f t="shared" si="341"/>
        <v>0.51920135963092795</v>
      </c>
      <c r="U1007" s="1">
        <f t="shared" si="342"/>
        <v>-33.399703355216289</v>
      </c>
      <c r="V1007" s="1">
        <f t="shared" si="343"/>
        <v>0.13618233479189912</v>
      </c>
      <c r="Y1007" s="20">
        <f>+$Z$20*SIGN(SOI!A1006)*(ABS(SOI!A1006))^$Y$2</f>
        <v>-0.23999992379546239</v>
      </c>
      <c r="Z1007" s="20">
        <f t="shared" si="346"/>
        <v>-0.30806241554452618</v>
      </c>
      <c r="AA1007" s="19">
        <f>+SIN((AVERAGE(H1003:H1014)+AVERAGE(H1007:H1010)/4)*($AA$19+AA1006*$AA$18*AVERAGE(G1003:G1014))*$Y$20+$AA$17) - SIN($AA$17)</f>
        <v>-0.28763739994279952</v>
      </c>
      <c r="AB1007" s="19">
        <f>+SIN((AVERAGE(H1003:H1014)+AVERAGE(H1007:H1010)*$AB$1)*($AA$19+AB1006*$AA$18*AVERAGE(G1003:G1014))*$Y$20+$AA$17) - SIN($AA$17)+$AB$2</f>
        <v>-0.56998589746594752</v>
      </c>
      <c r="AC1007">
        <f t="shared" si="345"/>
        <v>0.59100000000000075</v>
      </c>
      <c r="AD1007">
        <f t="shared" si="344"/>
        <v>2.0425015601726659E-2</v>
      </c>
      <c r="AE1007">
        <v>1</v>
      </c>
    </row>
    <row r="1008" spans="1:31" x14ac:dyDescent="0.25">
      <c r="A1008">
        <v>82.166666666666359</v>
      </c>
      <c r="B1008" s="2">
        <v>1962.1666666665919</v>
      </c>
      <c r="C1008">
        <f>+D1008+($D$2+E1008+F1008)*SOI!A1007*IF(B1008&gt;$C$18, IF(B1008&lt;$C$19,-1,1),1)</f>
        <v>-1.4947100262766375</v>
      </c>
      <c r="D1008">
        <f>+$D$3*((1-$D$5)*SOI!D1007+$D$5*SOI!D1006) +   $D$4*((1-$D$5)*SOI!E1007+$D$5*SOI!E1006)</f>
        <v>0</v>
      </c>
      <c r="E1008">
        <f t="shared" si="326"/>
        <v>4.8302712581874729</v>
      </c>
      <c r="F1008">
        <f t="shared" si="333"/>
        <v>-1.1846370477566497</v>
      </c>
      <c r="G1008">
        <f t="shared" si="334"/>
        <v>3.6456342104308233</v>
      </c>
      <c r="H1008" s="21">
        <f t="shared" si="335"/>
        <v>0.88763210562967931</v>
      </c>
      <c r="I1008" s="37">
        <f t="shared" si="327"/>
        <v>-0.45028869575685865</v>
      </c>
      <c r="J1008" s="1">
        <f t="shared" si="336"/>
        <v>2.1948034076899705</v>
      </c>
      <c r="K1008" s="1">
        <f t="shared" si="337"/>
        <v>1.1137688883854358</v>
      </c>
      <c r="L1008" s="1">
        <f t="shared" si="328"/>
        <v>-2.6718390276568242E-2</v>
      </c>
      <c r="M1008" s="1">
        <f t="shared" si="329"/>
        <v>34.238439168772445</v>
      </c>
      <c r="N1008" s="1">
        <f t="shared" si="330"/>
        <v>0.47986585528979342</v>
      </c>
      <c r="O1008" s="1">
        <f t="shared" si="331"/>
        <v>2.1745316934153021</v>
      </c>
      <c r="P1008" s="1">
        <f t="shared" si="332"/>
        <v>0.51525019308654485</v>
      </c>
      <c r="Q1008" s="1">
        <f t="shared" si="338"/>
        <v>8.2223214384885441</v>
      </c>
      <c r="R1008" s="1">
        <f t="shared" si="339"/>
        <v>1.1056612016375318</v>
      </c>
      <c r="S1008" s="1">
        <f t="shared" si="340"/>
        <v>-0.18491765640595012</v>
      </c>
      <c r="T1008" s="1">
        <f t="shared" si="341"/>
        <v>-0.61045500465821767</v>
      </c>
      <c r="U1008" s="1">
        <f t="shared" si="342"/>
        <v>2.5639035664601209</v>
      </c>
      <c r="V1008" s="1">
        <f t="shared" si="343"/>
        <v>-6.9545603846441271</v>
      </c>
      <c r="Y1008" s="20">
        <f>+$Z$20*SIGN(SOI!A1007)*(ABS(SOI!A1007))^$Y$2</f>
        <v>-0.38418739489625303</v>
      </c>
      <c r="Z1008" s="20">
        <f t="shared" si="346"/>
        <v>-0.32119950221799992</v>
      </c>
      <c r="AA1008" s="19">
        <f>+SIN((AVERAGE(H1004:H1015)+AVERAGE(H1008:H1011)/4)*($AA$19+AA1007*$AA$18*AVERAGE(G1004:G1015))*$Y$20+$AA$17) - SIN($AA$17)</f>
        <v>-8.9106649253306164E-2</v>
      </c>
      <c r="AB1008" s="19">
        <f>+SIN((AVERAGE(H1004:H1015)+AVERAGE(H1008:H1011)*$AB$1)*($AA$19+AB1007*$AA$18*AVERAGE(G1004:G1015))*$Y$20+$AA$17) - SIN($AA$17)+$AB$2</f>
        <v>-0.55847992352179854</v>
      </c>
      <c r="AC1008">
        <f t="shared" si="345"/>
        <v>0.59160000000000079</v>
      </c>
      <c r="AD1008">
        <f t="shared" si="344"/>
        <v>0.23209285296469376</v>
      </c>
      <c r="AE1008">
        <v>1</v>
      </c>
    </row>
    <row r="1009" spans="1:31" x14ac:dyDescent="0.25">
      <c r="A1009">
        <v>82.249999999999687</v>
      </c>
      <c r="B1009" s="2">
        <v>1962.2499999999252</v>
      </c>
      <c r="C1009">
        <f>+D1009+($D$2+E1009+F1009)*SOI!A1008*IF(B1009&gt;$C$18, IF(B1009&lt;$C$19,-1,1),1)</f>
        <v>-5.2183402145024784</v>
      </c>
      <c r="D1009">
        <f>+$D$3*((1-$D$5)*SOI!D1008+$D$5*SOI!D1007) +   $D$4*((1-$D$5)*SOI!E1008+$D$5*SOI!E1007)</f>
        <v>0</v>
      </c>
      <c r="E1009">
        <f t="shared" si="326"/>
        <v>16.259671279656942</v>
      </c>
      <c r="F1009">
        <f t="shared" si="333"/>
        <v>4.7641890663302711E-2</v>
      </c>
      <c r="G1009">
        <f t="shared" si="334"/>
        <v>16.307313170320246</v>
      </c>
      <c r="H1009" s="21">
        <f t="shared" si="335"/>
        <v>0.68226609854652931</v>
      </c>
      <c r="I1009" s="37">
        <f t="shared" si="327"/>
        <v>12.551589732825102</v>
      </c>
      <c r="J1009" s="1">
        <f t="shared" si="336"/>
        <v>2.9840167673131361</v>
      </c>
      <c r="K1009" s="1">
        <f t="shared" si="337"/>
        <v>6.7846124587193843E-2</v>
      </c>
      <c r="L1009" s="1">
        <f t="shared" si="328"/>
        <v>2.2762519253794196E-2</v>
      </c>
      <c r="M1009" s="1">
        <f t="shared" si="329"/>
        <v>-1.6699824251308546</v>
      </c>
      <c r="N1009" s="1">
        <f t="shared" si="330"/>
        <v>-2.2919886539940794E-2</v>
      </c>
      <c r="O1009" s="1">
        <f t="shared" si="331"/>
        <v>15.97150854383214</v>
      </c>
      <c r="P1009" s="1">
        <f t="shared" si="332"/>
        <v>-5.0160042208827029E-3</v>
      </c>
      <c r="Q1009" s="1">
        <f t="shared" si="338"/>
        <v>1.9155125765052194E-2</v>
      </c>
      <c r="R1009" s="1">
        <f t="shared" si="339"/>
        <v>-7.1799317825468695E-2</v>
      </c>
      <c r="S1009" s="1">
        <f t="shared" si="340"/>
        <v>-0.24619469245144091</v>
      </c>
      <c r="T1009" s="1">
        <f t="shared" si="341"/>
        <v>3.8198287374668385</v>
      </c>
      <c r="U1009" s="1">
        <f t="shared" si="342"/>
        <v>0.69574341957921537</v>
      </c>
      <c r="V1009" s="1">
        <f t="shared" si="343"/>
        <v>-3.2337171274178125E-3</v>
      </c>
      <c r="Y1009" s="20">
        <f>+$Z$20*SIGN(SOI!A1008)*(ABS(SOI!A1008))^$Y$2</f>
        <v>-0.33941118796228448</v>
      </c>
      <c r="Z1009" s="20">
        <f t="shared" si="346"/>
        <v>-0.37081432210579496</v>
      </c>
      <c r="AA1009" s="19">
        <f>+SIN((AVERAGE(H1005:H1016)+AVERAGE(H1009:H1012)/4)*($AA$19+AA1008*$AA$18*AVERAGE(G1005:G1016))*$Y$20+$AA$17) - SIN($AA$17)</f>
        <v>-9.4750612903014758E-2</v>
      </c>
      <c r="AB1009" s="19">
        <f>+SIN((AVERAGE(H1005:H1016)+AVERAGE(H1009:H1012)*$AB$1)*($AA$19+AB1008*$AA$18*AVERAGE(G1005:G1016))*$Y$20+$AA$17) - SIN($AA$17)+$AB$2</f>
        <v>-0.75704570596278953</v>
      </c>
      <c r="AC1009">
        <f t="shared" si="345"/>
        <v>0.59220000000000084</v>
      </c>
      <c r="AD1009">
        <f t="shared" si="344"/>
        <v>0.27606370920278023</v>
      </c>
      <c r="AE1009">
        <v>1</v>
      </c>
    </row>
    <row r="1010" spans="1:31" x14ac:dyDescent="0.25">
      <c r="A1010">
        <v>82.333333333333016</v>
      </c>
      <c r="B1010" s="2">
        <v>1962.3333333332585</v>
      </c>
      <c r="C1010">
        <f>+D1010+($D$2+E1010+F1010)*SOI!A1009*IF(B1010&gt;$C$18, IF(B1010&lt;$C$19,-1,1),1)</f>
        <v>1.3392282261879427</v>
      </c>
      <c r="D1010">
        <f>+$D$3*((1-$D$5)*SOI!D1009+$D$5*SOI!D1008) +   $D$4*((1-$D$5)*SOI!E1009+$D$5*SOI!E1008)</f>
        <v>0</v>
      </c>
      <c r="E1010">
        <f t="shared" si="326"/>
        <v>-2.0891291766039881</v>
      </c>
      <c r="F1010">
        <f t="shared" si="333"/>
        <v>-1.0995094571768278</v>
      </c>
      <c r="G1010">
        <f t="shared" si="334"/>
        <v>-3.1886386337808159</v>
      </c>
      <c r="H1010" s="21">
        <f t="shared" si="335"/>
        <v>1.2981735892047588</v>
      </c>
      <c r="I1010" s="37">
        <f t="shared" si="327"/>
        <v>-3.2992829507343528</v>
      </c>
      <c r="J1010" s="1">
        <f t="shared" si="336"/>
        <v>11.886042054288724</v>
      </c>
      <c r="K1010" s="1">
        <f t="shared" si="337"/>
        <v>-0.87618378546929832</v>
      </c>
      <c r="L1010" s="1">
        <f t="shared" si="328"/>
        <v>-0.73882527726190694</v>
      </c>
      <c r="M1010" s="1">
        <f t="shared" si="329"/>
        <v>25.30620818564018</v>
      </c>
      <c r="N1010" s="1">
        <f t="shared" si="330"/>
        <v>0.91082384712260278</v>
      </c>
      <c r="O1010" s="1">
        <f t="shared" si="331"/>
        <v>-1.6505840625812378</v>
      </c>
      <c r="P1010" s="1">
        <f t="shared" si="332"/>
        <v>1.9311452094650412E-2</v>
      </c>
      <c r="Q1010" s="1">
        <f t="shared" si="338"/>
        <v>11.535119895726309</v>
      </c>
      <c r="R1010" s="1">
        <f t="shared" si="339"/>
        <v>11.365230566922374</v>
      </c>
      <c r="S1010" s="1">
        <f t="shared" si="340"/>
        <v>-2.5717067389854442</v>
      </c>
      <c r="T1010" s="1">
        <f t="shared" si="341"/>
        <v>12.813182746283232</v>
      </c>
      <c r="U1010" s="1">
        <f t="shared" si="342"/>
        <v>0.70408804900647903</v>
      </c>
      <c r="V1010" s="1">
        <f t="shared" si="343"/>
        <v>-0.49474452181436857</v>
      </c>
      <c r="Y1010" s="20">
        <f>+$Z$20*SIGN(SOI!A1009)*(ABS(SOI!A1009))^$Y$2</f>
        <v>-0.38884438345884748</v>
      </c>
      <c r="Z1010" s="20">
        <f t="shared" si="346"/>
        <v>-0.33656014772692816</v>
      </c>
      <c r="AA1010" s="19">
        <f>+SIN((AVERAGE(H1006:H1017)+AVERAGE(H1010:H1013)/4)*($AA$19+AA1009*$AA$18*AVERAGE(G1006:G1017))*$Y$20+$AA$17) - SIN($AA$17)</f>
        <v>-0.93320468841846438</v>
      </c>
      <c r="AB1010" s="19">
        <f>+SIN((AVERAGE(H1006:H1017)+AVERAGE(H1010:H1013)*$AB$1)*($AA$19+AB1009*$AA$18*AVERAGE(G1006:G1017))*$Y$20+$AA$17) - SIN($AA$17)+$AB$2</f>
        <v>-1.0014687400389168</v>
      </c>
      <c r="AC1010">
        <f t="shared" si="345"/>
        <v>0.59280000000000088</v>
      </c>
      <c r="AD1010">
        <f t="shared" si="344"/>
        <v>0.59664454069153616</v>
      </c>
      <c r="AE1010">
        <v>1</v>
      </c>
    </row>
    <row r="1011" spans="1:31" x14ac:dyDescent="0.25">
      <c r="A1011">
        <v>82.416666666666345</v>
      </c>
      <c r="B1011" s="2">
        <v>1962.4166666665917</v>
      </c>
      <c r="C1011">
        <f>+D1011+($D$2+E1011+F1011)*SOI!A1010*IF(B1011&gt;$C$18, IF(B1011&lt;$C$19,-1,1),1)</f>
        <v>-1.2072528615327027</v>
      </c>
      <c r="D1011">
        <f>+$D$3*((1-$D$5)*SOI!D1010+$D$5*SOI!D1009) +   $D$4*((1-$D$5)*SOI!E1010+$D$5*SOI!E1009)</f>
        <v>0</v>
      </c>
      <c r="E1011">
        <f t="shared" si="326"/>
        <v>5.5135221554529181</v>
      </c>
      <c r="F1011">
        <f t="shared" si="333"/>
        <v>-2.6009148486087819E-2</v>
      </c>
      <c r="G1011">
        <f t="shared" si="334"/>
        <v>5.4875130069668305</v>
      </c>
      <c r="H1011" s="21">
        <f t="shared" si="335"/>
        <v>0.10836709272294924</v>
      </c>
      <c r="I1011" s="37">
        <f t="shared" si="327"/>
        <v>5.7952702958630971</v>
      </c>
      <c r="J1011" s="1">
        <f t="shared" si="336"/>
        <v>-7.4558915720631558E-2</v>
      </c>
      <c r="K1011" s="1">
        <f t="shared" si="337"/>
        <v>7.1143336114677357E-5</v>
      </c>
      <c r="L1011" s="1">
        <f t="shared" si="328"/>
        <v>-7.2759919710973734E-3</v>
      </c>
      <c r="M1011" s="1">
        <f t="shared" si="329"/>
        <v>9.0372285118447609E-2</v>
      </c>
      <c r="N1011" s="1">
        <f t="shared" si="330"/>
        <v>1.4196125721654521E-2</v>
      </c>
      <c r="O1011" s="1">
        <f t="shared" si="331"/>
        <v>3.3317547183808603E-2</v>
      </c>
      <c r="P1011" s="1">
        <f t="shared" si="332"/>
        <v>7.8880218706859004E-3</v>
      </c>
      <c r="Q1011" s="1">
        <f t="shared" si="338"/>
        <v>6.4204540817601279E-4</v>
      </c>
      <c r="R1011" s="1">
        <f t="shared" si="339"/>
        <v>-1.1111585078309569E-3</v>
      </c>
      <c r="S1011" s="1">
        <f t="shared" si="340"/>
        <v>7.0406218772973719E-2</v>
      </c>
      <c r="T1011" s="1">
        <f t="shared" si="341"/>
        <v>-2.5470816085846884E-3</v>
      </c>
      <c r="U1011" s="1">
        <f t="shared" si="342"/>
        <v>-0.50516619625395531</v>
      </c>
      <c r="V1011" s="1">
        <f t="shared" si="343"/>
        <v>-3.1497030653975708E-3</v>
      </c>
      <c r="Y1011" s="20">
        <f>+$Z$20*SIGN(SOI!A1010)*(ABS(SOI!A1010))^$Y$2</f>
        <v>-0.28142487175965242</v>
      </c>
      <c r="Z1011" s="20">
        <f t="shared" si="346"/>
        <v>-0.33296757372242375</v>
      </c>
      <c r="AA1011" s="19">
        <f>+SIN((AVERAGE(H1007:H1018)+AVERAGE(H1011:H1014)/4)*($AA$19+AA1010*$AA$18*AVERAGE(G1007:G1018))*$Y$20+$AA$17) - SIN($AA$17)</f>
        <v>-1.1399084914256246</v>
      </c>
      <c r="AB1011" s="19">
        <f>+SIN((AVERAGE(H1007:H1018)+AVERAGE(H1011:H1014)*$AB$1)*($AA$19+AB1010*$AA$18*AVERAGE(G1007:G1018))*$Y$20+$AA$17) - SIN($AA$17)+$AB$2</f>
        <v>-1.1748610015197223</v>
      </c>
      <c r="AC1011">
        <f t="shared" si="345"/>
        <v>0.59340000000000093</v>
      </c>
      <c r="AD1011">
        <f t="shared" si="344"/>
        <v>0.80694091770320076</v>
      </c>
      <c r="AE1011">
        <v>1</v>
      </c>
    </row>
    <row r="1012" spans="1:31" x14ac:dyDescent="0.25">
      <c r="A1012">
        <v>82.499999999999673</v>
      </c>
      <c r="B1012" s="2">
        <v>1962.499999999925</v>
      </c>
      <c r="C1012">
        <f>+D1012+($D$2+E1012+F1012)*SOI!A1011*IF(B1012&gt;$C$18, IF(B1012&lt;$C$19,-1,1),1)</f>
        <v>3.7756223146893584</v>
      </c>
      <c r="D1012">
        <f>+$D$3*((1-$D$5)*SOI!D1011+$D$5*SOI!D1010) +   $D$4*((1-$D$5)*SOI!E1011+$D$5*SOI!E1010)</f>
        <v>0</v>
      </c>
      <c r="E1012">
        <f t="shared" si="326"/>
        <v>-12.468834603574873</v>
      </c>
      <c r="F1012">
        <f t="shared" si="333"/>
        <v>-0.11657311205632159</v>
      </c>
      <c r="G1012">
        <f t="shared" si="334"/>
        <v>-12.585407715631195</v>
      </c>
      <c r="H1012" s="21">
        <f t="shared" si="335"/>
        <v>-0.17368481774772029</v>
      </c>
      <c r="I1012" s="37">
        <f t="shared" si="327"/>
        <v>-3.8750477352242094</v>
      </c>
      <c r="J1012" s="1">
        <f t="shared" si="336"/>
        <v>-1.1338761878405998</v>
      </c>
      <c r="K1012" s="1">
        <f t="shared" si="337"/>
        <v>-3.2415149856791569E-4</v>
      </c>
      <c r="L1012" s="1">
        <f t="shared" si="328"/>
        <v>-3.2778030105579884E-5</v>
      </c>
      <c r="M1012" s="1">
        <f t="shared" si="329"/>
        <v>-2.0554075853350438</v>
      </c>
      <c r="N1012" s="1">
        <f t="shared" si="330"/>
        <v>-1.773367867872036E-2</v>
      </c>
      <c r="O1012" s="1">
        <f t="shared" si="331"/>
        <v>-4.3869228246028644</v>
      </c>
      <c r="P1012" s="1">
        <f t="shared" si="332"/>
        <v>6.0590467255185021E-2</v>
      </c>
      <c r="Q1012" s="1">
        <f t="shared" si="338"/>
        <v>1.8241369210811618E-2</v>
      </c>
      <c r="R1012" s="1">
        <f t="shared" si="339"/>
        <v>2.1109165528536509E-2</v>
      </c>
      <c r="S1012" s="1">
        <f t="shared" si="340"/>
        <v>5.880894375008127E-2</v>
      </c>
      <c r="T1012" s="1">
        <f t="shared" si="341"/>
        <v>1.5108469475629855E-3</v>
      </c>
      <c r="U1012" s="1">
        <f t="shared" si="342"/>
        <v>2.5946204534938504</v>
      </c>
      <c r="V1012" s="1">
        <f t="shared" si="343"/>
        <v>3.0222807638072252E-2</v>
      </c>
      <c r="Y1012" s="20">
        <f>+$Z$20*SIGN(SOI!A1011)*(ABS(SOI!A1011))^$Y$2</f>
        <v>-0.32863346594877141</v>
      </c>
      <c r="Z1012" s="20">
        <f t="shared" si="346"/>
        <v>-0.2754637792545227</v>
      </c>
      <c r="AA1012" s="19">
        <f>+SIN((AVERAGE(H1008:H1019)+AVERAGE(H1012:H1015)/4)*($AA$19+AA1011*$AA$18*AVERAGE(G1008:G1019))*$Y$20+$AA$17) - SIN($AA$17)</f>
        <v>-1.1332329518318578</v>
      </c>
      <c r="AB1012" s="19">
        <f>+SIN((AVERAGE(H1008:H1019)+AVERAGE(H1012:H1015)*$AB$1)*($AA$19+AB1011*$AA$18*AVERAGE(G1008:G1019))*$Y$20+$AA$17) - SIN($AA$17)+$AB$2</f>
        <v>-1.1801414583211169</v>
      </c>
      <c r="AC1012">
        <f t="shared" si="345"/>
        <v>0.59400000000000097</v>
      </c>
      <c r="AD1012">
        <f t="shared" si="344"/>
        <v>0.85776917257733509</v>
      </c>
      <c r="AE1012">
        <v>1</v>
      </c>
    </row>
    <row r="1013" spans="1:31" x14ac:dyDescent="0.25">
      <c r="A1013">
        <v>82.583333333333002</v>
      </c>
      <c r="B1013" s="2">
        <v>1962.5833333332582</v>
      </c>
      <c r="C1013">
        <f>+D1013+($D$2+E1013+F1013)*SOI!A1012*IF(B1013&gt;$C$18, IF(B1013&lt;$C$19,-1,1),1)</f>
        <v>0.47146838067096053</v>
      </c>
      <c r="D1013">
        <f>+$D$3*((1-$D$5)*SOI!D1012+$D$5*SOI!D1011) +   $D$4*((1-$D$5)*SOI!E1012+$D$5*SOI!E1011)</f>
        <v>0</v>
      </c>
      <c r="E1013">
        <f t="shared" si="326"/>
        <v>-3.6480552368335353</v>
      </c>
      <c r="F1013">
        <f t="shared" si="333"/>
        <v>2.1375385518454471E-2</v>
      </c>
      <c r="G1013">
        <f t="shared" si="334"/>
        <v>-3.6266798513150809</v>
      </c>
      <c r="H1013" s="21">
        <f t="shared" si="335"/>
        <v>-1.539667055135531E-2</v>
      </c>
      <c r="I1013" s="37">
        <f t="shared" si="327"/>
        <v>2.1778079694935091</v>
      </c>
      <c r="J1013" s="1">
        <f t="shared" si="336"/>
        <v>-0.19811735200915082</v>
      </c>
      <c r="K1013" s="1">
        <f t="shared" si="337"/>
        <v>-6.7537077277988597E-3</v>
      </c>
      <c r="L1013" s="1">
        <f t="shared" si="328"/>
        <v>6.6068916686111562E-3</v>
      </c>
      <c r="M1013" s="1">
        <f t="shared" si="329"/>
        <v>0.63901684803871051</v>
      </c>
      <c r="N1013" s="1">
        <f t="shared" si="330"/>
        <v>1.7994422111813818E-2</v>
      </c>
      <c r="O1013" s="1">
        <f t="shared" si="331"/>
        <v>-3.3968059949711851</v>
      </c>
      <c r="P1013" s="1">
        <f t="shared" si="332"/>
        <v>-8.0886016026360183E-3</v>
      </c>
      <c r="Q1013" s="1">
        <f t="shared" si="338"/>
        <v>5.7545432209903224E-3</v>
      </c>
      <c r="R1013" s="1">
        <f t="shared" si="339"/>
        <v>-3.7425448539228881E-3</v>
      </c>
      <c r="S1013" s="1">
        <f t="shared" si="340"/>
        <v>3.3537058930151076E-2</v>
      </c>
      <c r="T1013" s="1">
        <f t="shared" si="341"/>
        <v>-0.23580095331757814</v>
      </c>
      <c r="U1013" s="1">
        <f t="shared" si="342"/>
        <v>0.19466393887892935</v>
      </c>
      <c r="V1013" s="1">
        <f t="shared" si="343"/>
        <v>4.0939545717910905E-3</v>
      </c>
      <c r="Y1013" s="20">
        <f>+$Z$20*SIGN(SOI!A1012)*(ABS(SOI!A1012))^$Y$2</f>
        <v>-0.21633300005514419</v>
      </c>
      <c r="Z1013" s="20">
        <f t="shared" si="346"/>
        <v>-0.33132176910327216</v>
      </c>
      <c r="AA1013" s="19">
        <f>+SIN((AVERAGE(H1009:H1020)+AVERAGE(H1013:H1016)/4)*($AA$19+AA1012*$AA$18*AVERAGE(G1009:G1020))*$Y$20+$AA$17) - SIN($AA$17)</f>
        <v>-1.1995364697720117</v>
      </c>
      <c r="AB1013" s="19">
        <f>+SIN((AVERAGE(H1009:H1020)+AVERAGE(H1013:H1016)*$AB$1)*($AA$19+AB1012*$AA$18*AVERAGE(G1009:G1020))*$Y$20+$AA$17) - SIN($AA$17)+$AB$2</f>
        <v>-1.1935902448300364</v>
      </c>
      <c r="AC1013">
        <f t="shared" si="345"/>
        <v>0.59460000000000102</v>
      </c>
      <c r="AD1013">
        <f t="shared" si="344"/>
        <v>0.86821470066873951</v>
      </c>
      <c r="AE1013">
        <v>1</v>
      </c>
    </row>
    <row r="1014" spans="1:31" x14ac:dyDescent="0.25">
      <c r="A1014">
        <v>82.66666666666633</v>
      </c>
      <c r="B1014" s="2">
        <v>1962.6666666665915</v>
      </c>
      <c r="C1014">
        <f>+D1014+($D$2+E1014+F1014)*SOI!A1013*IF(B1014&gt;$C$18, IF(B1014&lt;$C$19,-1,1),1)</f>
        <v>13.768877494455973</v>
      </c>
      <c r="D1014">
        <f>+$D$3*((1-$D$5)*SOI!D1013+$D$5*SOI!D1012) +   $D$4*((1-$D$5)*SOI!E1013+$D$5*SOI!E1012)</f>
        <v>0</v>
      </c>
      <c r="E1014">
        <f t="shared" si="326"/>
        <v>-23.521661677483621</v>
      </c>
      <c r="F1014">
        <f t="shared" si="333"/>
        <v>-1.0656195626163261</v>
      </c>
      <c r="G1014">
        <f t="shared" si="334"/>
        <v>-24.587281240099948</v>
      </c>
      <c r="H1014" s="21">
        <f t="shared" si="335"/>
        <v>1.3798389417072481</v>
      </c>
      <c r="I1014" s="37">
        <f t="shared" si="327"/>
        <v>28.648449680098022</v>
      </c>
      <c r="J1014" s="1">
        <f t="shared" si="336"/>
        <v>138.638338914293</v>
      </c>
      <c r="K1014" s="1">
        <f t="shared" si="337"/>
        <v>-29.784035929181659</v>
      </c>
      <c r="L1014" s="1">
        <f t="shared" si="328"/>
        <v>-0.72498517316550859</v>
      </c>
      <c r="M1014" s="1">
        <f t="shared" si="329"/>
        <v>-33.993164671575464</v>
      </c>
      <c r="N1014" s="1">
        <f t="shared" si="330"/>
        <v>-0.91106313986791931</v>
      </c>
      <c r="O1014" s="1">
        <f t="shared" si="331"/>
        <v>-18.690852258308158</v>
      </c>
      <c r="P1014" s="1">
        <f t="shared" si="332"/>
        <v>5.9077815708234067E-2</v>
      </c>
      <c r="Q1014" s="1">
        <f t="shared" si="338"/>
        <v>15.49889435166248</v>
      </c>
      <c r="R1014" s="1">
        <f t="shared" si="339"/>
        <v>-132.59844096230728</v>
      </c>
      <c r="S1014" s="1">
        <f t="shared" si="340"/>
        <v>-22.336601103192169</v>
      </c>
      <c r="T1014" s="1">
        <f t="shared" si="341"/>
        <v>142.37569492066319</v>
      </c>
      <c r="U1014" s="1">
        <f t="shared" si="342"/>
        <v>-18.703291110181766</v>
      </c>
      <c r="V1014" s="1">
        <f t="shared" si="343"/>
        <v>1.5139257507174055</v>
      </c>
      <c r="Y1014" s="20">
        <f>+$Z$20*SIGN(SOI!A1013)*(ABS(SOI!A1013))^$Y$2</f>
        <v>-0.44899884130590079</v>
      </c>
      <c r="Z1014" s="20">
        <f t="shared" si="346"/>
        <v>-0.3366685113149317</v>
      </c>
      <c r="AA1014" s="19">
        <f>+SIN((AVERAGE(H1010:H1021)+AVERAGE(H1014:H1017)/4)*($AA$19+AA1013*$AA$18*AVERAGE(G1010:G1021))*$Y$20+$AA$17) - SIN($AA$17)</f>
        <v>-1.100908031541006</v>
      </c>
      <c r="AB1014" s="19">
        <f>+SIN((AVERAGE(H1010:H1021)+AVERAGE(H1014:H1017)*$AB$1)*($AA$19+AB1013*$AA$18*AVERAGE(G1010:G1021))*$Y$20+$AA$17) - SIN($AA$17)+$AB$2</f>
        <v>-1.2324677468025245</v>
      </c>
      <c r="AC1014">
        <f t="shared" si="345"/>
        <v>0.59520000000000106</v>
      </c>
      <c r="AD1014">
        <f t="shared" si="344"/>
        <v>0.76423952022607433</v>
      </c>
      <c r="AE1014">
        <v>1</v>
      </c>
    </row>
    <row r="1015" spans="1:31" x14ac:dyDescent="0.25">
      <c r="A1015">
        <v>82.749999999999659</v>
      </c>
      <c r="B1015" s="2">
        <v>1962.7499999999247</v>
      </c>
      <c r="C1015">
        <f>+D1015+($D$2+E1015+F1015)*SOI!A1014*IF(B1015&gt;$C$18, IF(B1015&lt;$C$19,-1,1),1)</f>
        <v>2.1838795762903898</v>
      </c>
      <c r="D1015">
        <f>+$D$3*((1-$D$5)*SOI!D1014+$D$5*SOI!D1013) +   $D$4*((1-$D$5)*SOI!E1014+$D$5*SOI!E1013)</f>
        <v>0</v>
      </c>
      <c r="E1015">
        <f t="shared" si="326"/>
        <v>-6.5637125587964391</v>
      </c>
      <c r="F1015">
        <f t="shared" si="333"/>
        <v>-5.4104339053226536E-2</v>
      </c>
      <c r="G1015">
        <f t="shared" si="334"/>
        <v>-6.6178168978496661</v>
      </c>
      <c r="H1015" s="21">
        <f t="shared" si="335"/>
        <v>0.13157251009232138</v>
      </c>
      <c r="I1015" s="37">
        <f t="shared" si="327"/>
        <v>7.5898736121518686</v>
      </c>
      <c r="J1015" s="1">
        <f t="shared" si="336"/>
        <v>1.1574454862397849</v>
      </c>
      <c r="K1015" s="1">
        <f t="shared" si="337"/>
        <v>-1.951016936497479E-3</v>
      </c>
      <c r="L1015" s="1">
        <f t="shared" si="328"/>
        <v>-2.287155893975781E-2</v>
      </c>
      <c r="M1015" s="1">
        <f t="shared" si="329"/>
        <v>-1.0712118749280044</v>
      </c>
      <c r="N1015" s="1">
        <f t="shared" si="330"/>
        <v>-2.8947287268825068E-2</v>
      </c>
      <c r="O1015" s="1">
        <f t="shared" si="331"/>
        <v>-0.78500454869461822</v>
      </c>
      <c r="P1015" s="1">
        <f t="shared" si="332"/>
        <v>2.9207353756670255E-3</v>
      </c>
      <c r="Q1015" s="1">
        <f t="shared" si="338"/>
        <v>1.55182910555632E-2</v>
      </c>
      <c r="R1015" s="1">
        <f t="shared" si="339"/>
        <v>-3.5173453542810977E-2</v>
      </c>
      <c r="S1015" s="1">
        <f t="shared" si="340"/>
        <v>-0.18802253441837199</v>
      </c>
      <c r="T1015" s="1">
        <f t="shared" si="341"/>
        <v>0.18864511696439107</v>
      </c>
      <c r="U1015" s="1">
        <f t="shared" si="342"/>
        <v>-0.24497357141789666</v>
      </c>
      <c r="V1015" s="1">
        <f t="shared" si="343"/>
        <v>2.3781089755759541E-3</v>
      </c>
      <c r="Y1015" s="20">
        <f>+$Z$20*SIGN(SOI!A1014)*(ABS(SOI!A1014))^$Y$2</f>
        <v>-0.34467369258375025</v>
      </c>
      <c r="Z1015" s="20">
        <f t="shared" si="346"/>
        <v>-0.39570626260484243</v>
      </c>
      <c r="AA1015" s="19">
        <f>+SIN((AVERAGE(H1011:H1022)+AVERAGE(H1015:H1018)/4)*($AA$19+AA1014*$AA$18*AVERAGE(G1011:G1022))*$Y$20+$AA$17) - SIN($AA$17)</f>
        <v>-0.39154380647010545</v>
      </c>
      <c r="AB1015" s="19">
        <f>+SIN((AVERAGE(H1011:H1022)+AVERAGE(H1015:H1018)*$AB$1)*($AA$19+AB1014*$AA$18*AVERAGE(G1011:G1022))*$Y$20+$AA$17) - SIN($AA$17)+$AB$2</f>
        <v>-1.2654327555170766</v>
      </c>
      <c r="AC1015">
        <f t="shared" si="345"/>
        <v>0.59580000000000111</v>
      </c>
      <c r="AD1015">
        <f t="shared" si="344"/>
        <v>4.1624561347369804E-3</v>
      </c>
      <c r="AE1015">
        <v>1</v>
      </c>
    </row>
    <row r="1016" spans="1:31" x14ac:dyDescent="0.25">
      <c r="A1016">
        <v>82.833333333332988</v>
      </c>
      <c r="B1016" s="2">
        <v>1962.833333333258</v>
      </c>
      <c r="C1016">
        <f>+D1016+($D$2+E1016+F1016)*SOI!A1015*IF(B1016&gt;$C$18, IF(B1016&lt;$C$19,-1,1),1)</f>
        <v>18.231803316026472</v>
      </c>
      <c r="D1016">
        <f>+$D$3*((1-$D$5)*SOI!D1015+$D$5*SOI!D1014) +   $D$4*((1-$D$5)*SOI!E1015+$D$5*SOI!E1014)</f>
        <v>0</v>
      </c>
      <c r="E1016">
        <f t="shared" si="326"/>
        <v>-41.416027396812424</v>
      </c>
      <c r="F1016">
        <f t="shared" si="333"/>
        <v>-0.98351519859798109</v>
      </c>
      <c r="G1016">
        <f t="shared" si="334"/>
        <v>-42.399542595410402</v>
      </c>
      <c r="H1016" s="21">
        <f t="shared" si="335"/>
        <v>-1.4132244102281288</v>
      </c>
      <c r="I1016" s="37">
        <f t="shared" si="327"/>
        <v>21.109958316282508</v>
      </c>
      <c r="J1016" s="1">
        <f t="shared" si="336"/>
        <v>-3.4492679559893187</v>
      </c>
      <c r="K1016" s="1">
        <f t="shared" si="337"/>
        <v>-0.96579814276183562</v>
      </c>
      <c r="L1016" s="1">
        <f t="shared" si="328"/>
        <v>-1.3786736018284963E-2</v>
      </c>
      <c r="M1016" s="1">
        <f t="shared" si="329"/>
        <v>1.1477543167463129</v>
      </c>
      <c r="N1016" s="1">
        <f t="shared" si="330"/>
        <v>-6.2543263210158337E-2</v>
      </c>
      <c r="O1016" s="1">
        <f t="shared" si="331"/>
        <v>-5.2283977805469775</v>
      </c>
      <c r="P1016" s="1">
        <f t="shared" si="332"/>
        <v>0.36012676211088562</v>
      </c>
      <c r="Q1016" s="1">
        <f t="shared" si="338"/>
        <v>-3.5924448971348485E-2</v>
      </c>
      <c r="R1016" s="1">
        <f t="shared" si="339"/>
        <v>0.22647176572072614</v>
      </c>
      <c r="S1016" s="1">
        <f t="shared" si="340"/>
        <v>-1.1298880098638779</v>
      </c>
      <c r="T1016" s="1">
        <f t="shared" si="341"/>
        <v>0.75736932100877463</v>
      </c>
      <c r="U1016" s="1">
        <f t="shared" si="342"/>
        <v>-84.010825266066149</v>
      </c>
      <c r="V1016" s="1">
        <f t="shared" si="343"/>
        <v>0.63353061015231205</v>
      </c>
      <c r="Y1016" s="20">
        <f>+$Z$20*SIGN(SOI!A1015)*(ABS(SOI!A1015))^$Y$2</f>
        <v>-0.39344625392487614</v>
      </c>
      <c r="Z1016" s="20">
        <f t="shared" si="346"/>
        <v>-0.38603996486592185</v>
      </c>
      <c r="AA1016" s="19">
        <f>+SIN((AVERAGE(H1012:H1023)+AVERAGE(H1016:H1019)/4)*($AA$19+AA1015*$AA$18*AVERAGE(G1012:G1023))*$Y$20+$AA$17) - SIN($AA$17)</f>
        <v>-0.92688257491518966</v>
      </c>
      <c r="AB1016" s="19">
        <f>+SIN((AVERAGE(H1012:H1023)+AVERAGE(H1016:H1019)*$AB$1)*($AA$19+AB1015*$AA$18*AVERAGE(G1012:G1023))*$Y$20+$AA$17) - SIN($AA$17)+$AB$2</f>
        <v>-1.2704216176100696</v>
      </c>
      <c r="AC1016">
        <f t="shared" si="345"/>
        <v>0.59640000000000115</v>
      </c>
      <c r="AD1016">
        <f t="shared" si="344"/>
        <v>0.54084261004926781</v>
      </c>
      <c r="AE1016">
        <v>1</v>
      </c>
    </row>
    <row r="1017" spans="1:31" x14ac:dyDescent="0.25">
      <c r="A1017">
        <v>82.916666666666316</v>
      </c>
      <c r="B1017" s="2">
        <v>1962.9166666665913</v>
      </c>
      <c r="C1017">
        <f>+D1017+($D$2+E1017+F1017)*SOI!A1016*IF(B1017&gt;$C$18, IF(B1017&lt;$C$19,-1,1),1)</f>
        <v>-238.2220951148521</v>
      </c>
      <c r="D1017">
        <f>+$D$3*((1-$D$5)*SOI!D1016+$D$5*SOI!D1015) +   $D$4*((1-$D$5)*SOI!E1016+$D$5*SOI!E1015)</f>
        <v>0</v>
      </c>
      <c r="E1017">
        <f t="shared" si="326"/>
        <v>486.38948120064691</v>
      </c>
      <c r="F1017">
        <f t="shared" si="333"/>
        <v>-0.22194014992837063</v>
      </c>
      <c r="G1017">
        <f t="shared" si="334"/>
        <v>486.16754105071857</v>
      </c>
      <c r="H1017" s="21">
        <f t="shared" si="335"/>
        <v>3.3279200856945916</v>
      </c>
      <c r="I1017" s="37">
        <f t="shared" si="327"/>
        <v>199.79639904041449</v>
      </c>
      <c r="J1017" s="1">
        <f t="shared" si="336"/>
        <v>-74.635568178708596</v>
      </c>
      <c r="K1017" s="1">
        <f t="shared" si="337"/>
        <v>37.272141386376283</v>
      </c>
      <c r="L1017" s="1">
        <f t="shared" si="328"/>
        <v>-1.7559723767927284E-2</v>
      </c>
      <c r="M1017" s="1">
        <f t="shared" si="329"/>
        <v>2.6240225536468937</v>
      </c>
      <c r="N1017" s="1">
        <f t="shared" si="330"/>
        <v>0.42508163106990571</v>
      </c>
      <c r="O1017" s="1">
        <f t="shared" si="331"/>
        <v>370.80222958640621</v>
      </c>
      <c r="P1017" s="1">
        <f t="shared" si="332"/>
        <v>0.1538591895013236</v>
      </c>
      <c r="Q1017" s="1">
        <f t="shared" si="338"/>
        <v>0.55821377006060369</v>
      </c>
      <c r="R1017" s="1">
        <f t="shared" si="339"/>
        <v>-33.306176338814005</v>
      </c>
      <c r="S1017" s="1">
        <f t="shared" si="340"/>
        <v>72.682102581983997</v>
      </c>
      <c r="T1017" s="1">
        <f t="shared" si="341"/>
        <v>-68.412843852338568</v>
      </c>
      <c r="U1017" s="1">
        <f t="shared" si="342"/>
        <v>-339.7062802145054</v>
      </c>
      <c r="V1017" s="1">
        <f t="shared" si="343"/>
        <v>-1.8396171465954196</v>
      </c>
      <c r="Y1017" s="20">
        <f>+$Z$20*SIGN(SOI!A1016)*(ABS(SOI!A1016))^$Y$2</f>
        <v>-0.41999994808913915</v>
      </c>
      <c r="Z1017" s="20">
        <f t="shared" si="346"/>
        <v>-0.38428579665876655</v>
      </c>
      <c r="AA1017" s="19">
        <f>+SIN((AVERAGE(H1013:H1024)+AVERAGE(H1017:H1020)/4)*($AA$19+AA1016*$AA$18*AVERAGE(G1013:G1024))*$Y$20+$AA$17) - SIN($AA$17)</f>
        <v>-0.45412434882482211</v>
      </c>
      <c r="AB1017" s="19">
        <f>+SIN((AVERAGE(H1013:H1024)+AVERAGE(H1017:H1020)*$AB$1)*($AA$19+AB1016*$AA$18*AVERAGE(G1013:G1024))*$Y$20+$AA$17) - SIN($AA$17)+$AB$2</f>
        <v>-1.2614350282335716</v>
      </c>
      <c r="AC1017">
        <f t="shared" si="345"/>
        <v>0.5970000000000012</v>
      </c>
      <c r="AD1017">
        <f t="shared" si="344"/>
        <v>6.9838552166055556E-2</v>
      </c>
      <c r="AE1017">
        <v>1</v>
      </c>
    </row>
    <row r="1018" spans="1:31" x14ac:dyDescent="0.25">
      <c r="A1018">
        <v>82.999999999999645</v>
      </c>
      <c r="B1018" s="2">
        <v>1962.9999999999245</v>
      </c>
      <c r="C1018">
        <f>+D1018+($D$2+E1018+F1018)*SOI!A1017*IF(B1018&gt;$C$18, IF(B1018&lt;$C$19,-1,1),1)</f>
        <v>-1.5909128494890825</v>
      </c>
      <c r="D1018">
        <f>+$D$3*((1-$D$5)*SOI!D1017+$D$5*SOI!D1016) +   $D$4*((1-$D$5)*SOI!E1017+$D$5*SOI!E1016)</f>
        <v>0</v>
      </c>
      <c r="E1018">
        <f t="shared" si="326"/>
        <v>0.52174827642903665</v>
      </c>
      <c r="F1018">
        <f t="shared" si="333"/>
        <v>4.4498543782243463</v>
      </c>
      <c r="G1018">
        <f t="shared" si="334"/>
        <v>4.9716026546533829</v>
      </c>
      <c r="H1018" s="21">
        <f t="shared" si="335"/>
        <v>13.969985241310972</v>
      </c>
      <c r="I1018" s="37">
        <f t="shared" si="327"/>
        <v>3.1362050558539822</v>
      </c>
      <c r="J1018" s="1">
        <f t="shared" si="336"/>
        <v>64.263606845421961</v>
      </c>
      <c r="K1018" s="1">
        <f t="shared" si="337"/>
        <v>708.73695644098814</v>
      </c>
      <c r="L1018" s="1">
        <f t="shared" si="328"/>
        <v>2.8693576060517483</v>
      </c>
      <c r="M1018" s="1">
        <f t="shared" si="329"/>
        <v>-143.93619679626755</v>
      </c>
      <c r="N1018" s="1">
        <f t="shared" si="330"/>
        <v>-3.825955084520523</v>
      </c>
      <c r="O1018" s="1">
        <f t="shared" si="331"/>
        <v>5.0494458947645606</v>
      </c>
      <c r="P1018" s="1">
        <f t="shared" si="332"/>
        <v>-1.31478817900522</v>
      </c>
      <c r="Q1018" s="1">
        <f t="shared" si="338"/>
        <v>275.59449234532462</v>
      </c>
      <c r="R1018" s="1">
        <f t="shared" si="339"/>
        <v>-258.113999139241</v>
      </c>
      <c r="S1018" s="1">
        <f t="shared" si="340"/>
        <v>-10.268613439319459</v>
      </c>
      <c r="T1018" s="1">
        <f t="shared" si="341"/>
        <v>152.23202621813479</v>
      </c>
      <c r="U1018" s="1">
        <f t="shared" si="342"/>
        <v>45.567239583441378</v>
      </c>
      <c r="V1018" s="1">
        <f t="shared" si="343"/>
        <v>-141.49051528607876</v>
      </c>
      <c r="Y1018" s="20">
        <f>+$Z$20*SIGN(SOI!A1017)*(ABS(SOI!A1017))^$Y$2</f>
        <v>-0.33941118796228448</v>
      </c>
      <c r="Z1018" s="20">
        <f t="shared" si="346"/>
        <v>-0.35511741182028206</v>
      </c>
      <c r="AA1018" s="19">
        <f>+SIN((AVERAGE(H1014:H1025)+AVERAGE(H1018:H1021)/4)*($AA$19+AA1017*$AA$18*AVERAGE(G1014:G1025))*$Y$20+$AA$17) - SIN($AA$17)</f>
        <v>-0.95560489975603069</v>
      </c>
      <c r="AB1018" s="19">
        <f>+SIN((AVERAGE(H1014:H1025)+AVERAGE(H1018:H1021)*$AB$1)*($AA$19+AB1017*$AA$18*AVERAGE(G1014:G1025))*$Y$20+$AA$17) - SIN($AA$17)+$AB$2</f>
        <v>-1.26621289084767</v>
      </c>
      <c r="AC1018">
        <f t="shared" si="345"/>
        <v>0.59760000000000124</v>
      </c>
      <c r="AD1018">
        <f t="shared" si="344"/>
        <v>0.60048748793574869</v>
      </c>
      <c r="AE1018">
        <v>1</v>
      </c>
    </row>
    <row r="1019" spans="1:31" x14ac:dyDescent="0.25">
      <c r="A1019">
        <v>83.083333333332973</v>
      </c>
      <c r="B1019" s="2">
        <v>1963.0833333332578</v>
      </c>
      <c r="C1019">
        <f>+D1019+($D$2+E1019+F1019)*SOI!A1018*IF(B1019&gt;$C$18, IF(B1019&lt;$C$19,-1,1),1)</f>
        <v>7.3404456008961381</v>
      </c>
      <c r="D1019">
        <f>+$D$3*((1-$D$5)*SOI!D1018+$D$5*SOI!D1017) +   $D$4*((1-$D$5)*SOI!E1018+$D$5*SOI!E1017)</f>
        <v>0</v>
      </c>
      <c r="E1019">
        <f t="shared" si="326"/>
        <v>-28.46551944165806</v>
      </c>
      <c r="F1019">
        <f t="shared" si="333"/>
        <v>0.23303636128830002</v>
      </c>
      <c r="G1019">
        <f t="shared" si="334"/>
        <v>-28.232483080369761</v>
      </c>
      <c r="H1019" s="21">
        <f t="shared" si="335"/>
        <v>-1.6817582291370716</v>
      </c>
      <c r="I1019" s="37">
        <f t="shared" si="327"/>
        <v>-34.537115984526899</v>
      </c>
      <c r="J1019" s="1">
        <f t="shared" si="336"/>
        <v>-33.5900587041195</v>
      </c>
      <c r="K1019" s="1">
        <f t="shared" si="337"/>
        <v>-0.1756215419435177</v>
      </c>
      <c r="L1019" s="1">
        <f t="shared" si="328"/>
        <v>0.11494011382512243</v>
      </c>
      <c r="M1019" s="1">
        <f t="shared" si="329"/>
        <v>-6.831783114823617</v>
      </c>
      <c r="N1019" s="1">
        <f t="shared" si="330"/>
        <v>-0.20624133301592756</v>
      </c>
      <c r="O1019" s="1">
        <f t="shared" si="331"/>
        <v>-9.6393672761739229</v>
      </c>
      <c r="P1019" s="1">
        <f t="shared" si="332"/>
        <v>-4.2604625005787751E-3</v>
      </c>
      <c r="Q1019" s="1">
        <f t="shared" si="338"/>
        <v>0.70513199539490334</v>
      </c>
      <c r="R1019" s="1">
        <f t="shared" si="339"/>
        <v>7.2726563278010099</v>
      </c>
      <c r="S1019" s="1">
        <f t="shared" si="340"/>
        <v>6.0957797018242124</v>
      </c>
      <c r="T1019" s="1">
        <f t="shared" si="341"/>
        <v>-11.641200739607047</v>
      </c>
      <c r="U1019" s="1">
        <f t="shared" si="342"/>
        <v>-1.6260552392639944</v>
      </c>
      <c r="V1019" s="1">
        <f t="shared" si="343"/>
        <v>-2.4715199723848225E-2</v>
      </c>
      <c r="Y1019" s="20">
        <f>+$Z$20*SIGN(SOI!A1018)*(ABS(SOI!A1018))^$Y$2</f>
        <v>-0.30594109940942271</v>
      </c>
      <c r="Z1019" s="20">
        <f t="shared" si="346"/>
        <v>-0.26410720009897765</v>
      </c>
      <c r="AA1019" s="19">
        <f>+SIN((AVERAGE(H1015:H1026)+AVERAGE(H1019:H1022)/4)*($AA$19+AA1018*$AA$18*AVERAGE(G1015:G1026))*$Y$20+$AA$17) - SIN($AA$17)</f>
        <v>-1.2324353955668066</v>
      </c>
      <c r="AB1019" s="19">
        <f>+SIN((AVERAGE(H1015:H1026)+AVERAGE(H1019:H1022)*$AB$1)*($AA$19+AB1018*$AA$18*AVERAGE(G1015:G1026))*$Y$20+$AA$17) - SIN($AA$17)+$AB$2</f>
        <v>-1.2850053999767166</v>
      </c>
      <c r="AC1019">
        <f t="shared" si="345"/>
        <v>0.59820000000000129</v>
      </c>
      <c r="AD1019">
        <f t="shared" si="344"/>
        <v>0.96832819546782889</v>
      </c>
      <c r="AE1019">
        <v>1</v>
      </c>
    </row>
    <row r="1020" spans="1:31" x14ac:dyDescent="0.25">
      <c r="A1020">
        <v>83.166666666666302</v>
      </c>
      <c r="B1020" s="2">
        <v>1963.166666666591</v>
      </c>
      <c r="C1020">
        <f>+D1020+($D$2+E1020+F1020)*SOI!A1019*IF(B1020&gt;$C$18, IF(B1020&lt;$C$19,-1,1),1)</f>
        <v>0.58414673250025428</v>
      </c>
      <c r="D1020">
        <f>+$D$3*((1-$D$5)*SOI!D1019+$D$5*SOI!D1018) +   $D$4*((1-$D$5)*SOI!E1019+$D$5*SOI!E1018)</f>
        <v>0</v>
      </c>
      <c r="E1020">
        <f t="shared" si="326"/>
        <v>-8.5511418272282427</v>
      </c>
      <c r="F1020">
        <f t="shared" si="333"/>
        <v>-1.1846370477759947</v>
      </c>
      <c r="G1020">
        <f t="shared" si="334"/>
        <v>-9.7357788750042378</v>
      </c>
      <c r="H1020" s="21">
        <f t="shared" si="335"/>
        <v>0.86778852730992362</v>
      </c>
      <c r="I1020" s="37">
        <f t="shared" si="327"/>
        <v>-6.2723193785060376</v>
      </c>
      <c r="J1020" s="1">
        <f t="shared" si="336"/>
        <v>16.147879141791282</v>
      </c>
      <c r="K1020" s="1">
        <f t="shared" si="337"/>
        <v>-2.5173560871933193E-2</v>
      </c>
      <c r="L1020" s="1">
        <f t="shared" si="328"/>
        <v>-7.3448973807144241E-2</v>
      </c>
      <c r="M1020" s="1">
        <f t="shared" si="329"/>
        <v>18.084091806341821</v>
      </c>
      <c r="N1020" s="1">
        <f t="shared" si="330"/>
        <v>0.3564969767713691</v>
      </c>
      <c r="O1020" s="1">
        <f t="shared" si="331"/>
        <v>-7.0909984962375217E-2</v>
      </c>
      <c r="P1020" s="1">
        <f t="shared" si="332"/>
        <v>0.129912409699523</v>
      </c>
      <c r="Q1020" s="1">
        <f t="shared" si="338"/>
        <v>3.2263627731991518</v>
      </c>
      <c r="R1020" s="1">
        <f t="shared" si="339"/>
        <v>6.0433526417590935</v>
      </c>
      <c r="S1020" s="1">
        <f t="shared" si="340"/>
        <v>-1.913601499128706</v>
      </c>
      <c r="T1020" s="1">
        <f t="shared" si="341"/>
        <v>5.4723107738616911E-2</v>
      </c>
      <c r="U1020" s="1">
        <f t="shared" si="342"/>
        <v>9.0047421483575274</v>
      </c>
      <c r="V1020" s="1">
        <f t="shared" si="343"/>
        <v>-1.3026812428860151</v>
      </c>
      <c r="Y1020" s="20">
        <f>+$Z$20*SIGN(SOI!A1019)*(ABS(SOI!A1019))^$Y$2</f>
        <v>-0.14696931292522564</v>
      </c>
      <c r="Z1020" s="20">
        <f t="shared" si="346"/>
        <v>-0.199959908419958</v>
      </c>
      <c r="AA1020" s="19">
        <f>+SIN((AVERAGE(H1016:H1027)+AVERAGE(H1020:H1023)/4)*($AA$19+AA1019*$AA$18*AVERAGE(G1016:G1027))*$Y$20+$AA$17) - SIN($AA$17)</f>
        <v>-1.2876809700214178</v>
      </c>
      <c r="AB1020" s="19">
        <f>+SIN((AVERAGE(H1016:H1027)+AVERAGE(H1020:H1023)*$AB$1)*($AA$19+AB1019*$AA$18*AVERAGE(G1016:G1027))*$Y$20+$AA$17) - SIN($AA$17)+$AB$2</f>
        <v>-1.2882897169782612</v>
      </c>
      <c r="AC1020">
        <f t="shared" si="345"/>
        <v>0.59880000000000133</v>
      </c>
      <c r="AD1020">
        <f t="shared" si="344"/>
        <v>1.0877210616014599</v>
      </c>
      <c r="AE1020">
        <v>1</v>
      </c>
    </row>
    <row r="1021" spans="1:31" x14ac:dyDescent="0.25">
      <c r="A1021">
        <v>83.249999999999631</v>
      </c>
      <c r="B1021" s="2">
        <v>1963.2499999999243</v>
      </c>
      <c r="C1021">
        <f>+D1021+($D$2+E1021+F1021)*SOI!A1020*IF(B1021&gt;$C$18, IF(B1021&lt;$C$19,-1,1),1)</f>
        <v>0.98284035562792305</v>
      </c>
      <c r="D1021">
        <f>+$D$3*((1-$D$5)*SOI!D1020+$D$5*SOI!D1019) +   $D$4*((1-$D$5)*SOI!E1020+$D$5*SOI!E1019)</f>
        <v>0</v>
      </c>
      <c r="E1021">
        <f t="shared" si="326"/>
        <v>-16.428314484480659</v>
      </c>
      <c r="F1021">
        <f t="shared" si="333"/>
        <v>4.764189068193958E-2</v>
      </c>
      <c r="G1021">
        <f t="shared" si="334"/>
        <v>-16.380672593798717</v>
      </c>
      <c r="H1021" s="21">
        <f t="shared" si="335"/>
        <v>-8.5640002709760021E-2</v>
      </c>
      <c r="I1021" s="37">
        <f t="shared" si="327"/>
        <v>3.4775591257787704</v>
      </c>
      <c r="J1021" s="1">
        <f t="shared" si="336"/>
        <v>-0.12992971652016161</v>
      </c>
      <c r="K1021" s="1">
        <f t="shared" si="337"/>
        <v>-3.5080986458762647E-2</v>
      </c>
      <c r="L1021" s="1">
        <f t="shared" si="328"/>
        <v>5.2296528158848922E-3</v>
      </c>
      <c r="M1021" s="1">
        <f t="shared" si="329"/>
        <v>0.26244804684080031</v>
      </c>
      <c r="N1021" s="1">
        <f t="shared" si="330"/>
        <v>2.1145709453092215E-2</v>
      </c>
      <c r="O1021" s="1">
        <f t="shared" si="331"/>
        <v>-8.3139782207707107</v>
      </c>
      <c r="P1021" s="1">
        <f t="shared" si="332"/>
        <v>-2.1686485114802295E-2</v>
      </c>
      <c r="Q1021" s="1">
        <f t="shared" si="338"/>
        <v>2.777322095770288E-3</v>
      </c>
      <c r="R1021" s="1">
        <f t="shared" si="339"/>
        <v>-2.8842795246995252E-3</v>
      </c>
      <c r="S1021" s="1">
        <f t="shared" si="340"/>
        <v>6.2930947498074916E-2</v>
      </c>
      <c r="T1021" s="1">
        <f t="shared" si="341"/>
        <v>-0.45683499828251389</v>
      </c>
      <c r="U1021" s="1">
        <f t="shared" si="342"/>
        <v>0.83340513113011017</v>
      </c>
      <c r="V1021" s="1">
        <f t="shared" si="343"/>
        <v>1.2898615571145789E-2</v>
      </c>
      <c r="Y1021" s="20">
        <f>+$Z$20*SIGN(SOI!A1020)*(ABS(SOI!A1020))^$Y$2</f>
        <v>-0.14696931292522564</v>
      </c>
      <c r="Z1021" s="20">
        <f t="shared" si="346"/>
        <v>-9.797954195015042E-2</v>
      </c>
      <c r="AA1021" s="19">
        <f>+SIN((AVERAGE(H1017:H1028)+AVERAGE(H1021:H1024)/4)*($AA$19+AA1020*$AA$18*AVERAGE(G1017:G1028))*$Y$20+$AA$17) - SIN($AA$17)</f>
        <v>-1.148368193166414</v>
      </c>
      <c r="AB1021" s="19">
        <f>+SIN((AVERAGE(H1017:H1028)+AVERAGE(H1021:H1024)*$AB$1)*($AA$19+AB1020*$AA$18*AVERAGE(G1017:G1028))*$Y$20+$AA$17) - SIN($AA$17)+$AB$2</f>
        <v>-1.1933546060005775</v>
      </c>
      <c r="AC1021">
        <f t="shared" si="345"/>
        <v>0.59940000000000138</v>
      </c>
      <c r="AD1021">
        <f t="shared" si="344"/>
        <v>1.0503886512162637</v>
      </c>
      <c r="AE1021">
        <v>1</v>
      </c>
    </row>
    <row r="1022" spans="1:31" x14ac:dyDescent="0.25">
      <c r="A1022">
        <v>83.333333333332959</v>
      </c>
      <c r="B1022" s="2">
        <v>1963.3333333332575</v>
      </c>
      <c r="C1022">
        <f>+D1022+($D$2+E1022+F1022)*SOI!A1021*IF(B1022&gt;$C$18, IF(B1022&lt;$C$19,-1,1),1)</f>
        <v>0</v>
      </c>
      <c r="D1022">
        <f>+$D$3*((1-$D$5)*SOI!D1021+$D$5*SOI!D1020) +   $D$4*((1-$D$5)*SOI!E1021+$D$5*SOI!E1020)</f>
        <v>0</v>
      </c>
      <c r="E1022">
        <f t="shared" si="326"/>
        <v>-1.8224715646932381</v>
      </c>
      <c r="F1022">
        <f t="shared" si="333"/>
        <v>-1.099509457177944</v>
      </c>
      <c r="G1022">
        <f t="shared" si="334"/>
        <v>-2.9219810218711819</v>
      </c>
      <c r="H1022" s="21">
        <f t="shared" si="335"/>
        <v>-0.77003228763642673</v>
      </c>
      <c r="I1022" s="37">
        <f t="shared" si="327"/>
        <v>2.3837694412018808</v>
      </c>
      <c r="J1022" s="1">
        <f t="shared" si="336"/>
        <v>9.1880784468142576</v>
      </c>
      <c r="K1022" s="1">
        <f t="shared" si="337"/>
        <v>-39.299582986183154</v>
      </c>
      <c r="L1022" s="1">
        <f t="shared" si="328"/>
        <v>-0.63939391693655512</v>
      </c>
      <c r="M1022" s="1">
        <f t="shared" si="329"/>
        <v>-27.075084659360527</v>
      </c>
      <c r="N1022" s="1">
        <f t="shared" si="330"/>
        <v>-0.85194589304457169</v>
      </c>
      <c r="O1022" s="1">
        <f t="shared" si="331"/>
        <v>-2.9681532499715444</v>
      </c>
      <c r="P1022" s="1">
        <f t="shared" si="332"/>
        <v>0.55658594270951367</v>
      </c>
      <c r="Q1022" s="1">
        <f t="shared" si="338"/>
        <v>11.543632190748289</v>
      </c>
      <c r="R1022" s="1">
        <f t="shared" si="339"/>
        <v>-8.2175679443395602</v>
      </c>
      <c r="S1022" s="1">
        <f t="shared" si="340"/>
        <v>-1.7379758964925804</v>
      </c>
      <c r="T1022" s="1">
        <f t="shared" si="341"/>
        <v>19.940334897328981</v>
      </c>
      <c r="U1022" s="1">
        <f t="shared" si="342"/>
        <v>-14.661856357040497</v>
      </c>
      <c r="V1022" s="1">
        <f t="shared" si="343"/>
        <v>13.337545602744733</v>
      </c>
      <c r="Y1022" s="20">
        <f>+$Z$20*SIGN(SOI!A1021)*(ABS(SOI!A1021))^$Y$2</f>
        <v>0</v>
      </c>
      <c r="Z1022" s="20">
        <f t="shared" si="346"/>
        <v>2.0292235875982351E-2</v>
      </c>
      <c r="AA1022" s="19">
        <f>+SIN((AVERAGE(H1018:H1029)+AVERAGE(H1022:H1025)/4)*($AA$19+AA1021*$AA$18*AVERAGE(G1018:G1029))*$Y$20+$AA$17) - SIN($AA$17)</f>
        <v>-0.39148852183955529</v>
      </c>
      <c r="AB1022" s="19">
        <f>+SIN((AVERAGE(H1018:H1029)+AVERAGE(H1022:H1025)*$AB$1)*($AA$19+AB1021*$AA$18*AVERAGE(G1018:G1029))*$Y$20+$AA$17) - SIN($AA$17)+$AB$2</f>
        <v>-0.42201359115483328</v>
      </c>
      <c r="AC1022">
        <f t="shared" si="345"/>
        <v>0.60000000000000142</v>
      </c>
      <c r="AD1022">
        <f t="shared" si="344"/>
        <v>0.41178075771553763</v>
      </c>
      <c r="AE1022">
        <v>1</v>
      </c>
    </row>
    <row r="1023" spans="1:31" x14ac:dyDescent="0.25">
      <c r="A1023">
        <v>83.416666666666288</v>
      </c>
      <c r="B1023" s="2">
        <v>1963.4166666665908</v>
      </c>
      <c r="C1023">
        <f>+D1023+($D$2+E1023+F1023)*SOI!A1022*IF(B1023&gt;$C$18, IF(B1023&lt;$C$19,-1,1),1)</f>
        <v>-0.66706416833664195</v>
      </c>
      <c r="D1023">
        <f>+$D$3*((1-$D$5)*SOI!D1022+$D$5*SOI!D1021) +   $D$4*((1-$D$5)*SOI!E1022+$D$5*SOI!E1021)</f>
        <v>0</v>
      </c>
      <c r="E1023">
        <f t="shared" si="326"/>
        <v>-5.5328589209791756</v>
      </c>
      <c r="F1023">
        <f t="shared" si="333"/>
        <v>-2.6009148492840417E-2</v>
      </c>
      <c r="G1023">
        <f t="shared" si="334"/>
        <v>-5.5588680694720161</v>
      </c>
      <c r="H1023" s="21">
        <f t="shared" si="335"/>
        <v>7.1413049069782811E-2</v>
      </c>
      <c r="I1023" s="37">
        <f t="shared" si="327"/>
        <v>6.9499979151363478</v>
      </c>
      <c r="J1023" s="1">
        <f t="shared" si="336"/>
        <v>0.88711400485853087</v>
      </c>
      <c r="K1023" s="1">
        <f t="shared" si="337"/>
        <v>-1.1463795068931233E-2</v>
      </c>
      <c r="L1023" s="1">
        <f t="shared" si="328"/>
        <v>-1.6460901541187036E-2</v>
      </c>
      <c r="M1023" s="1">
        <f t="shared" si="329"/>
        <v>-0.89661115549205672</v>
      </c>
      <c r="N1023" s="1">
        <f t="shared" si="330"/>
        <v>-1.6582232261996906E-2</v>
      </c>
      <c r="O1023" s="1">
        <f t="shared" si="331"/>
        <v>-3.3886380472405064</v>
      </c>
      <c r="P1023" s="1">
        <f t="shared" si="332"/>
        <v>5.5239371150847772E-3</v>
      </c>
      <c r="Q1023" s="1">
        <f t="shared" si="338"/>
        <v>7.4405968755815394E-3</v>
      </c>
      <c r="R1023" s="1">
        <f t="shared" si="339"/>
        <v>-1.544290588894358E-2</v>
      </c>
      <c r="S1023" s="1">
        <f t="shared" si="340"/>
        <v>-9.8626848395904715E-2</v>
      </c>
      <c r="T1023" s="1">
        <f t="shared" si="341"/>
        <v>0.58607936043543141</v>
      </c>
      <c r="U1023" s="1">
        <f t="shared" si="342"/>
        <v>-0.42425393495701108</v>
      </c>
      <c r="V1023" s="1">
        <f t="shared" si="343"/>
        <v>2.5764599147014163E-3</v>
      </c>
      <c r="Y1023" s="20">
        <f>+$Z$20*SIGN(SOI!A1022)*(ABS(SOI!A1022))^$Y$2</f>
        <v>0.20784602055317269</v>
      </c>
      <c r="Z1023" s="20">
        <f t="shared" si="346"/>
        <v>0.23898762467658019</v>
      </c>
      <c r="AA1023" s="19">
        <f>+SIN((AVERAGE(H1019:H1030)+AVERAGE(H1023:H1026)/4)*($AA$19+AA1022*$AA$18*AVERAGE(G1019:G1030))*$Y$20+$AA$17) - SIN($AA$17)</f>
        <v>0.37234895610281699</v>
      </c>
      <c r="AB1023" s="19">
        <f>+SIN((AVERAGE(H1019:H1030)+AVERAGE(H1023:H1026)*$AB$1)*($AA$19+AB1022*$AA$18*AVERAGE(G1019:G1030))*$Y$20+$AA$17) - SIN($AA$17)+$AB$2</f>
        <v>0.3485135349430129</v>
      </c>
      <c r="AC1023">
        <f t="shared" si="345"/>
        <v>0.60060000000000147</v>
      </c>
      <c r="AD1023">
        <f t="shared" si="344"/>
        <v>0.1333613314262368</v>
      </c>
      <c r="AE1023">
        <v>1</v>
      </c>
    </row>
    <row r="1024" spans="1:31" x14ac:dyDescent="0.25">
      <c r="A1024">
        <v>83.499999999999616</v>
      </c>
      <c r="B1024" s="2">
        <v>1963.4999999999241</v>
      </c>
      <c r="C1024">
        <f>+D1024+($D$2+E1024+F1024)*SOI!A1023*IF(B1024&gt;$C$18, IF(B1024&lt;$C$19,-1,1),1)</f>
        <v>5.9781110525148975</v>
      </c>
      <c r="D1024">
        <f>+$D$3*((1-$D$5)*SOI!D1023+$D$5*SOI!D1022) +   $D$4*((1-$D$5)*SOI!E1023+$D$5*SOI!E1022)</f>
        <v>0</v>
      </c>
      <c r="E1024">
        <f t="shared" si="326"/>
        <v>8.4195051294374075</v>
      </c>
      <c r="F1024">
        <f t="shared" si="333"/>
        <v>-0.11657311205560483</v>
      </c>
      <c r="G1024">
        <f t="shared" si="334"/>
        <v>8.3029320173818029</v>
      </c>
      <c r="H1024" s="21">
        <f t="shared" si="335"/>
        <v>-0.25163737144634463</v>
      </c>
      <c r="I1024" s="37">
        <f t="shared" si="327"/>
        <v>-7.079157435750683</v>
      </c>
      <c r="J1024" s="1">
        <f t="shared" si="336"/>
        <v>-3.209813852635663</v>
      </c>
      <c r="K1024" s="1">
        <f t="shared" si="337"/>
        <v>1.7630969754928068E-5</v>
      </c>
      <c r="L1024" s="1">
        <f t="shared" si="328"/>
        <v>-1.5893790318350174E-2</v>
      </c>
      <c r="M1024" s="1">
        <f t="shared" si="329"/>
        <v>-3.1849869186718296</v>
      </c>
      <c r="N1024" s="1">
        <f t="shared" si="330"/>
        <v>-6.5541595332410926E-2</v>
      </c>
      <c r="O1024" s="1">
        <f t="shared" si="331"/>
        <v>0.2915042369398595</v>
      </c>
      <c r="P1024" s="1">
        <f t="shared" si="332"/>
        <v>1.0228288322600401E-4</v>
      </c>
      <c r="Q1024" s="1">
        <f t="shared" si="338"/>
        <v>0.10446848697626436</v>
      </c>
      <c r="R1024" s="1">
        <f t="shared" si="339"/>
        <v>0.22085307511844721</v>
      </c>
      <c r="S1024" s="1">
        <f t="shared" si="340"/>
        <v>0.39706907709974931</v>
      </c>
      <c r="T1024" s="1">
        <f t="shared" si="341"/>
        <v>-4.8679933705686573E-2</v>
      </c>
      <c r="U1024" s="1">
        <f t="shared" si="342"/>
        <v>8.0016032110590916E-3</v>
      </c>
      <c r="V1024" s="1">
        <f t="shared" si="343"/>
        <v>1.8856089903364877E-4</v>
      </c>
      <c r="Y1024" s="20">
        <f>+$Z$20*SIGN(SOI!A1023)*(ABS(SOI!A1023))^$Y$2</f>
        <v>0.50911685347656788</v>
      </c>
      <c r="Z1024" s="20">
        <f t="shared" si="346"/>
        <v>0.42872428082302094</v>
      </c>
      <c r="AA1024" s="19">
        <f>+SIN((AVERAGE(H1020:H1031)+AVERAGE(H1024:H1027)/4)*($AA$19+AA1023*$AA$18*AVERAGE(G1020:G1031))*$Y$20+$AA$17) - SIN($AA$17)</f>
        <v>0.24644871176572786</v>
      </c>
      <c r="AB1024" s="19">
        <f>+SIN((AVERAGE(H1020:H1031)+AVERAGE(H1024:H1027)*$AB$1)*($AA$19+AB1023*$AA$18*AVERAGE(G1020:G1031))*$Y$20+$AA$17) - SIN($AA$17)+$AB$2</f>
        <v>0.22447189017397023</v>
      </c>
      <c r="AC1024">
        <f t="shared" si="345"/>
        <v>0.60120000000000151</v>
      </c>
      <c r="AD1024">
        <f t="shared" si="344"/>
        <v>0.18227556905729309</v>
      </c>
      <c r="AE1024">
        <v>1</v>
      </c>
    </row>
    <row r="1025" spans="1:31" x14ac:dyDescent="0.25">
      <c r="A1025">
        <v>83.583333333332945</v>
      </c>
      <c r="B1025" s="2">
        <v>1963.5833333332573</v>
      </c>
      <c r="C1025">
        <f>+D1025+($D$2+E1025+F1025)*SOI!A1024*IF(B1025&gt;$C$18, IF(B1025&lt;$C$19,-1,1),1)</f>
        <v>3.4178044867191613</v>
      </c>
      <c r="D1025">
        <f>+$D$3*((1-$D$5)*SOI!D1024+$D$5*SOI!D1023) +   $D$4*((1-$D$5)*SOI!E1024+$D$5*SOI!E1023)</f>
        <v>0</v>
      </c>
      <c r="E1025">
        <f t="shared" si="326"/>
        <v>3.7761851552760746</v>
      </c>
      <c r="F1025">
        <f t="shared" si="333"/>
        <v>2.137538552299334E-2</v>
      </c>
      <c r="G1025">
        <f t="shared" si="334"/>
        <v>3.797560540799068</v>
      </c>
      <c r="H1025" s="21">
        <f t="shared" si="335"/>
        <v>2.4339410825461302E-2</v>
      </c>
      <c r="I1025" s="37">
        <f t="shared" si="327"/>
        <v>2.8330801180858806E-2</v>
      </c>
      <c r="J1025" s="1">
        <f t="shared" si="336"/>
        <v>-9.6791077714320981E-4</v>
      </c>
      <c r="K1025" s="1">
        <f t="shared" si="337"/>
        <v>1.450788593627587E-4</v>
      </c>
      <c r="L1025" s="1">
        <f t="shared" si="328"/>
        <v>1.1196802980658819E-3</v>
      </c>
      <c r="M1025" s="1">
        <f t="shared" si="329"/>
        <v>0.23998596621052198</v>
      </c>
      <c r="N1025" s="1">
        <f t="shared" si="330"/>
        <v>-1.3039091021099538E-3</v>
      </c>
      <c r="O1025" s="1">
        <f t="shared" si="331"/>
        <v>0.94144885982302051</v>
      </c>
      <c r="P1025" s="1">
        <f t="shared" si="332"/>
        <v>-3.6992397083333321E-3</v>
      </c>
      <c r="Q1025" s="1">
        <f t="shared" si="338"/>
        <v>-1.5660073880447413E-4</v>
      </c>
      <c r="R1025" s="1">
        <f t="shared" si="339"/>
        <v>1.3249187247958365E-6</v>
      </c>
      <c r="S1025" s="1">
        <f t="shared" si="340"/>
        <v>-3.1613578650472079E-5</v>
      </c>
      <c r="T1025" s="1">
        <f t="shared" si="341"/>
        <v>1.1075628945383564E-2</v>
      </c>
      <c r="U1025" s="1">
        <f t="shared" si="342"/>
        <v>1.1581473277432418E-3</v>
      </c>
      <c r="V1025" s="1">
        <f t="shared" si="343"/>
        <v>-1.3567238557502182E-4</v>
      </c>
      <c r="Y1025" s="20">
        <f>+$Z$20*SIGN(SOI!A1024)*(ABS(SOI!A1024))^$Y$2</f>
        <v>0.56920996843932226</v>
      </c>
      <c r="Z1025" s="20">
        <f t="shared" si="346"/>
        <v>0.52068741690278453</v>
      </c>
      <c r="AA1025" s="19">
        <f>+SIN((AVERAGE(H1021:H1032)+AVERAGE(H1025:H1028)/4)*($AA$19+AA1024*$AA$18*AVERAGE(G1021:G1032))*$Y$20+$AA$17) - SIN($AA$17)</f>
        <v>0.52420736439902926</v>
      </c>
      <c r="AB1025" s="19">
        <f>+SIN((AVERAGE(H1021:H1032)+AVERAGE(H1025:H1028)*$AB$1)*($AA$19+AB1024*$AA$18*AVERAGE(G1021:G1032))*$Y$20+$AA$17) - SIN($AA$17)+$AB$2</f>
        <v>0.28025755302163519</v>
      </c>
      <c r="AC1025">
        <f t="shared" si="345"/>
        <v>0.60180000000000156</v>
      </c>
      <c r="AD1025">
        <f t="shared" si="344"/>
        <v>3.5199474962447352E-3</v>
      </c>
      <c r="AE1025">
        <v>1</v>
      </c>
    </row>
    <row r="1026" spans="1:31" x14ac:dyDescent="0.25">
      <c r="A1026">
        <v>83.666666666666273</v>
      </c>
      <c r="B1026" s="2">
        <v>1963.6666666665906</v>
      </c>
      <c r="C1026">
        <f>+D1026+($D$2+E1026+F1026)*SOI!A1025*IF(B1026&gt;$C$18, IF(B1026&lt;$C$19,-1,1),1)</f>
        <v>11.843718838488881</v>
      </c>
      <c r="D1026">
        <f>+$D$3*((1-$D$5)*SOI!D1025+$D$5*SOI!D1024) +   $D$4*((1-$D$5)*SOI!E1025+$D$5*SOI!E1024)</f>
        <v>0</v>
      </c>
      <c r="E1026">
        <f t="shared" si="326"/>
        <v>19.286725467980091</v>
      </c>
      <c r="F1026">
        <f t="shared" si="333"/>
        <v>-1.0656195626125822</v>
      </c>
      <c r="G1026">
        <f t="shared" si="334"/>
        <v>18.221105905367509</v>
      </c>
      <c r="H1026" s="21">
        <f t="shared" si="335"/>
        <v>-0.32051376072388027</v>
      </c>
      <c r="I1026" s="37">
        <f t="shared" si="327"/>
        <v>16.071504515843152</v>
      </c>
      <c r="J1026" s="1">
        <f t="shared" si="336"/>
        <v>-25.64936332855034</v>
      </c>
      <c r="K1026" s="1">
        <f t="shared" si="337"/>
        <v>160.49853766136781</v>
      </c>
      <c r="L1026" s="1">
        <f t="shared" si="328"/>
        <v>-0.52162400743235693</v>
      </c>
      <c r="M1026" s="1">
        <f t="shared" si="329"/>
        <v>11.210614832810975</v>
      </c>
      <c r="N1026" s="1">
        <f t="shared" si="330"/>
        <v>0.69046721672615263</v>
      </c>
      <c r="O1026" s="1">
        <f t="shared" si="331"/>
        <v>15.950964973914337</v>
      </c>
      <c r="P1026" s="1">
        <f t="shared" si="332"/>
        <v>0.51847241995273341</v>
      </c>
      <c r="Q1026" s="1">
        <f t="shared" si="338"/>
        <v>3.8737638182432375</v>
      </c>
      <c r="R1026" s="1">
        <f t="shared" si="339"/>
        <v>-18.59200588057378</v>
      </c>
      <c r="S1026" s="1">
        <f t="shared" si="340"/>
        <v>9.4965768086812616</v>
      </c>
      <c r="T1026" s="1">
        <f t="shared" si="341"/>
        <v>-87.422286297219785</v>
      </c>
      <c r="U1026" s="1">
        <f t="shared" si="342"/>
        <v>-92.081984981205153</v>
      </c>
      <c r="V1026" s="1">
        <f t="shared" si="343"/>
        <v>-10.069325788752268</v>
      </c>
      <c r="Y1026" s="20">
        <f>+$Z$20*SIGN(SOI!A1025)*(ABS(SOI!A1025))^$Y$2</f>
        <v>0.48373542879246362</v>
      </c>
      <c r="Z1026" s="20">
        <f t="shared" si="346"/>
        <v>0.53428482133808919</v>
      </c>
      <c r="AA1026" s="19">
        <f>+SIN((AVERAGE(H1022:H1033)+AVERAGE(H1026:H1029)/4)*($AA$19+AA1025*$AA$18*AVERAGE(G1022:G1033))*$Y$20+$AA$17) - SIN($AA$17)</f>
        <v>0.55368019872573249</v>
      </c>
      <c r="AB1026" s="19">
        <f>+SIN((AVERAGE(H1022:H1033)+AVERAGE(H1026:H1029)*$AB$1)*($AA$19+AB1025*$AA$18*AVERAGE(G1022:G1033))*$Y$20+$AA$17) - SIN($AA$17)+$AB$2</f>
        <v>0.28244710246886345</v>
      </c>
      <c r="AC1026">
        <f t="shared" si="345"/>
        <v>0.6024000000000016</v>
      </c>
      <c r="AD1026">
        <f t="shared" si="344"/>
        <v>1.9395377387643298E-2</v>
      </c>
      <c r="AE1026">
        <v>1</v>
      </c>
    </row>
    <row r="1027" spans="1:31" x14ac:dyDescent="0.25">
      <c r="A1027">
        <v>83.749999999999602</v>
      </c>
      <c r="B1027" s="2">
        <v>1963.7499999999238</v>
      </c>
      <c r="C1027">
        <f>+D1027+($D$2+E1027+F1027)*SOI!A1026*IF(B1027&gt;$C$18, IF(B1027&lt;$C$19,-1,1),1)</f>
        <v>5.818920744985717</v>
      </c>
      <c r="D1027">
        <f>+$D$3*((1-$D$5)*SOI!D1026+$D$5*SOI!D1025) +   $D$4*((1-$D$5)*SOI!E1026+$D$5*SOI!E1025)</f>
        <v>0</v>
      </c>
      <c r="E1027">
        <f t="shared" si="326"/>
        <v>6.9813909402491703</v>
      </c>
      <c r="F1027">
        <f t="shared" si="333"/>
        <v>-5.4104339075698338E-2</v>
      </c>
      <c r="G1027">
        <f t="shared" si="334"/>
        <v>6.9272866011734724</v>
      </c>
      <c r="H1027" s="21">
        <f t="shared" si="335"/>
        <v>0.20375791748025004</v>
      </c>
      <c r="I1027" s="37">
        <f t="shared" si="327"/>
        <v>8.7215093357779718</v>
      </c>
      <c r="J1027" s="1">
        <f t="shared" si="336"/>
        <v>-1.8032712484235802</v>
      </c>
      <c r="K1027" s="1">
        <f t="shared" si="337"/>
        <v>0.18898280705055978</v>
      </c>
      <c r="L1027" s="1">
        <f t="shared" si="328"/>
        <v>-3.4044376891744964E-2</v>
      </c>
      <c r="M1027" s="1">
        <f t="shared" si="329"/>
        <v>1.4523750681197465</v>
      </c>
      <c r="N1027" s="1">
        <f t="shared" si="330"/>
        <v>5.4955677818802749E-2</v>
      </c>
      <c r="O1027" s="1">
        <f t="shared" si="331"/>
        <v>5.827415463720623</v>
      </c>
      <c r="P1027" s="1">
        <f t="shared" si="332"/>
        <v>2.5603541162447674E-2</v>
      </c>
      <c r="Q1027" s="1">
        <f t="shared" si="338"/>
        <v>3.9944040880803743E-2</v>
      </c>
      <c r="R1027" s="1">
        <f t="shared" si="339"/>
        <v>-0.1040351799044459</v>
      </c>
      <c r="S1027" s="1">
        <f t="shared" si="340"/>
        <v>0.41017737947390753</v>
      </c>
      <c r="T1027" s="1">
        <f t="shared" si="341"/>
        <v>-2.0844860798227014</v>
      </c>
      <c r="U1027" s="1">
        <f t="shared" si="342"/>
        <v>-2.4676534270264856</v>
      </c>
      <c r="V1027" s="1">
        <f t="shared" si="343"/>
        <v>-3.9577127923403739E-2</v>
      </c>
      <c r="Y1027" s="20">
        <f>+$Z$20*SIGN(SOI!A1026)*(ABS(SOI!A1026))^$Y$2</f>
        <v>0.54990906678248186</v>
      </c>
      <c r="Z1027" s="20">
        <f t="shared" si="346"/>
        <v>0.51775323731517753</v>
      </c>
      <c r="AA1027" s="19">
        <f>+SIN((AVERAGE(H1023:H1034)+AVERAGE(H1027:H1030)/4)*($AA$19+AA1026*$AA$18*AVERAGE(G1023:G1034))*$Y$20+$AA$17) - SIN($AA$17)</f>
        <v>0.41124089059060959</v>
      </c>
      <c r="AB1027" s="19">
        <f>+SIN((AVERAGE(H1023:H1034)+AVERAGE(H1027:H1030)*$AB$1)*($AA$19+AB1026*$AA$18*AVERAGE(G1023:G1034))*$Y$20+$AA$17) - SIN($AA$17)+$AB$2</f>
        <v>0.2528447058321453</v>
      </c>
      <c r="AC1027">
        <f t="shared" si="345"/>
        <v>0.60300000000000165</v>
      </c>
      <c r="AD1027">
        <f t="shared" si="344"/>
        <v>0.10651234672456794</v>
      </c>
      <c r="AE1027">
        <v>1</v>
      </c>
    </row>
    <row r="1028" spans="1:31" x14ac:dyDescent="0.25">
      <c r="A1028">
        <v>83.833333333332931</v>
      </c>
      <c r="B1028" s="2">
        <v>1963.8333333332571</v>
      </c>
      <c r="C1028">
        <f>+D1028+($D$2+E1028+F1028)*SOI!A1027*IF(B1028&gt;$C$18, IF(B1028&lt;$C$19,-1,1),1)</f>
        <v>26.647240814747157</v>
      </c>
      <c r="D1028">
        <f>+$D$3*((1-$D$5)*SOI!D1027+$D$5*SOI!D1026) +   $D$4*((1-$D$5)*SOI!E1027+$D$5*SOI!E1026)</f>
        <v>0</v>
      </c>
      <c r="E1028">
        <f t="shared" si="326"/>
        <v>36.513169618239502</v>
      </c>
      <c r="F1028">
        <f t="shared" si="333"/>
        <v>-0.9835151985766275</v>
      </c>
      <c r="G1028">
        <f t="shared" si="334"/>
        <v>35.529654419662876</v>
      </c>
      <c r="H1028" s="21">
        <f t="shared" si="335"/>
        <v>-4.8940694607224478</v>
      </c>
      <c r="I1028" s="37">
        <f t="shared" si="327"/>
        <v>35.531478653162985</v>
      </c>
      <c r="J1028" s="1">
        <f t="shared" si="336"/>
        <v>-163.33337751579489</v>
      </c>
      <c r="K1028" s="1">
        <f t="shared" si="337"/>
        <v>8.7721807565433334</v>
      </c>
      <c r="L1028" s="1">
        <f t="shared" si="328"/>
        <v>-0.23138005964678218</v>
      </c>
      <c r="M1028" s="1">
        <f t="shared" si="329"/>
        <v>32.290222561744962</v>
      </c>
      <c r="N1028" s="1">
        <f t="shared" si="330"/>
        <v>0.71069707104767821</v>
      </c>
      <c r="O1028" s="1">
        <f t="shared" si="331"/>
        <v>7.03735829183442</v>
      </c>
      <c r="P1028" s="1">
        <f t="shared" si="332"/>
        <v>0.14480084378940913</v>
      </c>
      <c r="Q1028" s="1">
        <f t="shared" si="338"/>
        <v>11.484608833639388</v>
      </c>
      <c r="R1028" s="1">
        <f t="shared" si="339"/>
        <v>-121.86137212013676</v>
      </c>
      <c r="S1028" s="1">
        <f t="shared" si="340"/>
        <v>21.610523830185045</v>
      </c>
      <c r="T1028" s="1">
        <f t="shared" si="341"/>
        <v>-17.108550610086358</v>
      </c>
      <c r="U1028" s="1">
        <f t="shared" si="342"/>
        <v>-56.85607203266261</v>
      </c>
      <c r="V1028" s="1">
        <f t="shared" si="343"/>
        <v>-2.8945915397422644</v>
      </c>
      <c r="Y1028" s="20">
        <f>+$Z$20*SIGN(SOI!A1027)*(ABS(SOI!A1027))^$Y$2</f>
        <v>0.51961521637058716</v>
      </c>
      <c r="Z1028" s="20">
        <f t="shared" si="346"/>
        <v>0.56144711143600856</v>
      </c>
      <c r="AA1028" s="19">
        <f>+SIN((AVERAGE(H1024:H1035)+AVERAGE(H1028:H1031)/4)*($AA$19+AA1027*$AA$18*AVERAGE(G1024:G1035))*$Y$20+$AA$17) - SIN($AA$17)</f>
        <v>0.36063016160050715</v>
      </c>
      <c r="AB1028" s="19">
        <f>+SIN((AVERAGE(H1024:H1035)+AVERAGE(H1028:H1031)*$AB$1)*($AA$19+AB1027*$AA$18*AVERAGE(G1024:G1035))*$Y$20+$AA$17) - SIN($AA$17)+$AB$2</f>
        <v>0.23614635954608226</v>
      </c>
      <c r="AC1028">
        <f t="shared" si="345"/>
        <v>0.60360000000000169</v>
      </c>
      <c r="AD1028">
        <f t="shared" si="344"/>
        <v>0.20081694983550141</v>
      </c>
      <c r="AE1028">
        <v>1</v>
      </c>
    </row>
    <row r="1029" spans="1:31" x14ac:dyDescent="0.25">
      <c r="A1029">
        <v>83.916666666666259</v>
      </c>
      <c r="B1029" s="2">
        <v>1963.9166666665903</v>
      </c>
      <c r="C1029">
        <f>+D1029+($D$2+E1029+F1029)*SOI!A1028*IF(B1029&gt;$C$18, IF(B1029&lt;$C$19,-1,1),1)</f>
        <v>-485.83002883358142</v>
      </c>
      <c r="D1029">
        <f>+$D$3*((1-$D$5)*SOI!D1028+$D$5*SOI!D1027) +   $D$4*((1-$D$5)*SOI!E1028+$D$5*SOI!E1027)</f>
        <v>0</v>
      </c>
      <c r="E1029">
        <f t="shared" si="326"/>
        <v>-462.47332540580101</v>
      </c>
      <c r="F1029">
        <f t="shared" si="333"/>
        <v>-0.22194014999082456</v>
      </c>
      <c r="G1029">
        <f t="shared" si="334"/>
        <v>-462.69526555579182</v>
      </c>
      <c r="H1029" s="21">
        <f t="shared" si="335"/>
        <v>-0.19601788102985918</v>
      </c>
      <c r="I1029" s="37">
        <f t="shared" si="327"/>
        <v>-91.240081153247289</v>
      </c>
      <c r="J1029" s="1">
        <f t="shared" si="336"/>
        <v>101.5509586219089</v>
      </c>
      <c r="K1029" s="1">
        <f t="shared" si="337"/>
        <v>-2.7468115878360208E-3</v>
      </c>
      <c r="L1029" s="1">
        <f t="shared" si="328"/>
        <v>-2.9656055789380109E-3</v>
      </c>
      <c r="M1029" s="1">
        <f t="shared" si="329"/>
        <v>7.8182173765911953</v>
      </c>
      <c r="N1029" s="1">
        <f t="shared" si="330"/>
        <v>-5.5186101104756996E-2</v>
      </c>
      <c r="O1029" s="1">
        <f t="shared" si="331"/>
        <v>-27.850310296114195</v>
      </c>
      <c r="P1029" s="1">
        <f t="shared" si="332"/>
        <v>8.9389097929030851E-4</v>
      </c>
      <c r="Q1029" s="1">
        <f t="shared" si="338"/>
        <v>-0.21592259809773065</v>
      </c>
      <c r="R1029" s="1">
        <f t="shared" si="339"/>
        <v>-5.8832910687331239</v>
      </c>
      <c r="S1029" s="1">
        <f t="shared" si="340"/>
        <v>4.3090631868900369</v>
      </c>
      <c r="T1029" s="1">
        <f t="shared" si="341"/>
        <v>0.86780281723158037</v>
      </c>
      <c r="U1029" s="1">
        <f t="shared" si="342"/>
        <v>0.90128614801120244</v>
      </c>
      <c r="V1029" s="1">
        <f t="shared" si="343"/>
        <v>1.3875413586980103E-3</v>
      </c>
      <c r="Y1029" s="20">
        <f>+$Z$20*SIGN(SOI!A1028)*(ABS(SOI!A1028))^$Y$2</f>
        <v>0.61481705115495688</v>
      </c>
      <c r="Z1029" s="20">
        <f t="shared" si="346"/>
        <v>0.55250003862621577</v>
      </c>
      <c r="AA1029" s="19">
        <f>+SIN((AVERAGE(H1025:H1036)+AVERAGE(H1029:H1032)/4)*($AA$19+AA1028*$AA$18*AVERAGE(G1025:G1036))*$Y$20+$AA$17) - SIN($AA$17)</f>
        <v>-2.8009750914845033E-2</v>
      </c>
      <c r="AB1029" s="19">
        <f>+SIN((AVERAGE(H1025:H1036)+AVERAGE(H1029:H1032)*$AB$1)*($AA$19+AB1028*$AA$18*AVERAGE(G1025:G1036))*$Y$20+$AA$17) - SIN($AA$17)+$AB$2</f>
        <v>0.18341305087359566</v>
      </c>
      <c r="AC1029">
        <f t="shared" si="345"/>
        <v>0.60420000000000174</v>
      </c>
      <c r="AD1029">
        <f t="shared" si="344"/>
        <v>0.58050978954106081</v>
      </c>
      <c r="AE1029">
        <v>1</v>
      </c>
    </row>
    <row r="1030" spans="1:31" x14ac:dyDescent="0.25">
      <c r="A1030">
        <v>83.999999999999588</v>
      </c>
      <c r="B1030" s="2">
        <v>1963.9999999999236</v>
      </c>
      <c r="C1030">
        <f>+D1030+($D$2+E1030+F1030)*SOI!A1029*IF(B1030&gt;$C$18, IF(B1030&lt;$C$19,-1,1),1)</f>
        <v>0.71943998033468204</v>
      </c>
      <c r="D1030">
        <f>+$D$3*((1-$D$5)*SOI!D1029+$D$5*SOI!D1028) +   $D$4*((1-$D$5)*SOI!E1029+$D$5*SOI!E1028)</f>
        <v>0</v>
      </c>
      <c r="E1030">
        <f t="shared" si="326"/>
        <v>-3.5032228251472901</v>
      </c>
      <c r="F1030">
        <f t="shared" si="333"/>
        <v>4.4498543782192401</v>
      </c>
      <c r="G1030">
        <f t="shared" si="334"/>
        <v>0.94663155307195002</v>
      </c>
      <c r="H1030" s="21">
        <f t="shared" si="335"/>
        <v>2.3264123909746637</v>
      </c>
      <c r="I1030" s="37">
        <f t="shared" si="327"/>
        <v>0.83197028860868738</v>
      </c>
      <c r="J1030" s="1">
        <f t="shared" si="336"/>
        <v>3.2742706022600805</v>
      </c>
      <c r="K1030" s="1">
        <f t="shared" si="337"/>
        <v>66.074594430878349</v>
      </c>
      <c r="L1030" s="1">
        <f t="shared" si="328"/>
        <v>1.7205998148959931</v>
      </c>
      <c r="M1030" s="1">
        <f t="shared" si="329"/>
        <v>-27.644970359749426</v>
      </c>
      <c r="N1030" s="1">
        <f t="shared" si="330"/>
        <v>1.9768125402458068</v>
      </c>
      <c r="O1030" s="1">
        <f t="shared" si="331"/>
        <v>0.91819296411398099</v>
      </c>
      <c r="P1030" s="1">
        <f t="shared" si="332"/>
        <v>-1.124138406163576</v>
      </c>
      <c r="Q1030" s="1">
        <f t="shared" si="338"/>
        <v>-27.349050912456551</v>
      </c>
      <c r="R1030" s="1">
        <f t="shared" si="339"/>
        <v>6.7949560446226513</v>
      </c>
      <c r="S1030" s="1">
        <f t="shared" si="340"/>
        <v>1.4074753314214439</v>
      </c>
      <c r="T1030" s="1">
        <f t="shared" si="341"/>
        <v>16.599364432419552</v>
      </c>
      <c r="U1030" s="1">
        <f t="shared" si="342"/>
        <v>10.335228471511114</v>
      </c>
      <c r="V1030" s="1">
        <f t="shared" si="343"/>
        <v>62.505314306125079</v>
      </c>
      <c r="Y1030" s="20">
        <f>+$Z$20*SIGN(SOI!A1029)*(ABS(SOI!A1029))^$Y$2</f>
        <v>0.52306784835310327</v>
      </c>
      <c r="Z1030" s="20">
        <f t="shared" si="346"/>
        <v>0.52761892088073514</v>
      </c>
      <c r="AA1030" s="19">
        <f>+SIN((AVERAGE(H1026:H1037)+AVERAGE(H1030:H1033)/4)*($AA$19+AA1029*$AA$18*AVERAGE(G1026:G1037))*$Y$20+$AA$17) - SIN($AA$17)</f>
        <v>-2.5594548968307096E-2</v>
      </c>
      <c r="AB1030" s="19">
        <f>+SIN((AVERAGE(H1026:H1037)+AVERAGE(H1030:H1033)*$AB$1)*($AA$19+AB1029*$AA$18*AVERAGE(G1026:G1037))*$Y$20+$AA$17) - SIN($AA$17)+$AB$2</f>
        <v>0.18890170074389873</v>
      </c>
      <c r="AC1030">
        <f t="shared" si="345"/>
        <v>0.60480000000000178</v>
      </c>
      <c r="AD1030">
        <f t="shared" si="344"/>
        <v>0.55321346984904229</v>
      </c>
      <c r="AE1030">
        <v>1</v>
      </c>
    </row>
    <row r="1031" spans="1:31" x14ac:dyDescent="0.25">
      <c r="A1031">
        <v>84.083333333332916</v>
      </c>
      <c r="B1031" s="2">
        <v>1964.0833333332569</v>
      </c>
      <c r="C1031">
        <f>+D1031+($D$2+E1031+F1031)*SOI!A1030*IF(B1031&gt;$C$18, IF(B1031&lt;$C$19,-1,1),1)</f>
        <v>15.524102550057595</v>
      </c>
      <c r="D1031">
        <f>+$D$3*((1-$D$5)*SOI!D1030+$D$5*SOI!D1029) +   $D$4*((1-$D$5)*SOI!E1030+$D$5*SOI!E1029)</f>
        <v>0</v>
      </c>
      <c r="E1031">
        <f t="shared" si="326"/>
        <v>27.992604638744595</v>
      </c>
      <c r="F1031">
        <f t="shared" si="333"/>
        <v>0.23303636136011913</v>
      </c>
      <c r="G1031">
        <f t="shared" si="334"/>
        <v>28.225641000104716</v>
      </c>
      <c r="H1031" s="21">
        <f t="shared" si="335"/>
        <v>0.70273947032761608</v>
      </c>
      <c r="I1031" s="37">
        <f t="shared" si="327"/>
        <v>-34.357652484545824</v>
      </c>
      <c r="J1031" s="1">
        <f t="shared" si="336"/>
        <v>17.484425044283618</v>
      </c>
      <c r="K1031" s="1">
        <f t="shared" si="337"/>
        <v>19.799929576467928</v>
      </c>
      <c r="L1031" s="1">
        <f t="shared" si="328"/>
        <v>0.16350445616296788</v>
      </c>
      <c r="M1031" s="1">
        <f t="shared" si="329"/>
        <v>3.574680652419497</v>
      </c>
      <c r="N1031" s="1">
        <f t="shared" si="330"/>
        <v>0.16613963540995877</v>
      </c>
      <c r="O1031" s="1">
        <f t="shared" si="331"/>
        <v>27.408900130198852</v>
      </c>
      <c r="P1031" s="1">
        <f t="shared" si="332"/>
        <v>-0.1187521703677438</v>
      </c>
      <c r="Q1031" s="1">
        <f t="shared" si="338"/>
        <v>0.29721528924231866</v>
      </c>
      <c r="R1031" s="1">
        <f t="shared" si="339"/>
        <v>3.0495180206980192</v>
      </c>
      <c r="S1031" s="1">
        <f t="shared" si="340"/>
        <v>-4.8849961195903724</v>
      </c>
      <c r="T1031" s="1">
        <f t="shared" si="341"/>
        <v>47.086762304673833</v>
      </c>
      <c r="U1031" s="1">
        <f t="shared" si="342"/>
        <v>-45.08764139263738</v>
      </c>
      <c r="V1031" s="1">
        <f t="shared" si="343"/>
        <v>0.55494057396512619</v>
      </c>
      <c r="Y1031" s="20">
        <f>+$Z$20*SIGN(SOI!A1030)*(ABS(SOI!A1030))^$Y$2</f>
        <v>0.44497186313414522</v>
      </c>
      <c r="Z1031" s="20">
        <f t="shared" si="346"/>
        <v>0.24267992923059536</v>
      </c>
      <c r="AA1031" s="19">
        <f>+SIN((AVERAGE(H1027:H1038)+AVERAGE(H1031:H1034)/4)*($AA$19+AA1030*$AA$18*AVERAGE(G1027:G1038))*$Y$20+$AA$17) - SIN($AA$17)</f>
        <v>0.13801222785917949</v>
      </c>
      <c r="AB1031" s="19">
        <f>+SIN((AVERAGE(H1027:H1038)+AVERAGE(H1031:H1034)*$AB$1)*($AA$19+AB1030*$AA$18*AVERAGE(G1027:G1038))*$Y$20+$AA$17) - SIN($AA$17)+$AB$2</f>
        <v>0.17626731459918654</v>
      </c>
      <c r="AC1031">
        <f t="shared" si="345"/>
        <v>0.60540000000000183</v>
      </c>
      <c r="AD1031">
        <f t="shared" si="344"/>
        <v>0.10466770137141587</v>
      </c>
      <c r="AE1031">
        <v>1</v>
      </c>
    </row>
    <row r="1032" spans="1:31" x14ac:dyDescent="0.25">
      <c r="A1032">
        <v>84.166666666666245</v>
      </c>
      <c r="B1032" s="2">
        <v>1964.1666666665901</v>
      </c>
      <c r="C1032">
        <f>+D1032+($D$2+E1032+F1032)*SOI!A1031*IF(B1032&gt;$C$18, IF(B1032&lt;$C$19,-1,1),1)</f>
        <v>-0.58330147361877793</v>
      </c>
      <c r="D1032">
        <f>+$D$3*((1-$D$5)*SOI!D1031+$D$5*SOI!D1030) +   $D$4*((1-$D$5)*SOI!E1031+$D$5*SOI!E1030)</f>
        <v>0</v>
      </c>
      <c r="E1032">
        <f t="shared" si="326"/>
        <v>4.8302712579246503</v>
      </c>
      <c r="F1032">
        <f t="shared" si="333"/>
        <v>-1.1846370478072881</v>
      </c>
      <c r="G1032">
        <f t="shared" si="334"/>
        <v>3.645634210117362</v>
      </c>
      <c r="H1032" s="21">
        <f t="shared" si="335"/>
        <v>0.49394225539412945</v>
      </c>
      <c r="I1032" s="37">
        <f t="shared" si="327"/>
        <v>-4.6397471823513232</v>
      </c>
      <c r="J1032" s="1">
        <f t="shared" si="336"/>
        <v>-23.398802874896418</v>
      </c>
      <c r="K1032" s="1">
        <f t="shared" si="337"/>
        <v>11.668887604291612</v>
      </c>
      <c r="L1032" s="1">
        <f t="shared" si="328"/>
        <v>-0.41072450999111815</v>
      </c>
      <c r="M1032" s="1">
        <f t="shared" si="329"/>
        <v>-35.424905368939925</v>
      </c>
      <c r="N1032" s="1">
        <f t="shared" si="330"/>
        <v>-0.96873076643071609</v>
      </c>
      <c r="O1032" s="1">
        <f t="shared" si="331"/>
        <v>1.5850673906550126</v>
      </c>
      <c r="P1032" s="1">
        <f t="shared" si="332"/>
        <v>0.48175942207661671</v>
      </c>
      <c r="Q1032" s="1">
        <f t="shared" si="338"/>
        <v>17.174038627974333</v>
      </c>
      <c r="R1032" s="1">
        <f t="shared" si="339"/>
        <v>23.795965305951505</v>
      </c>
      <c r="S1032" s="1">
        <f t="shared" si="340"/>
        <v>3.8464925621696691</v>
      </c>
      <c r="T1032" s="1">
        <f t="shared" si="341"/>
        <v>-6.8403130672787213</v>
      </c>
      <c r="U1032" s="1">
        <f t="shared" si="342"/>
        <v>24.701140887934177</v>
      </c>
      <c r="V1032" s="1">
        <f t="shared" si="343"/>
        <v>13.12698473854177</v>
      </c>
      <c r="Y1032" s="20">
        <f>+$Z$20*SIGN(SOI!A1031)*(ABS(SOI!A1031))^$Y$2</f>
        <v>-0.23999992379546239</v>
      </c>
      <c r="Z1032" s="20">
        <f t="shared" si="346"/>
        <v>-7.7278201989655543E-2</v>
      </c>
      <c r="AA1032" s="19">
        <f>+SIN((AVERAGE(H1028:H1039)+AVERAGE(H1032:H1035)/4)*($AA$19+AA1031*$AA$18*AVERAGE(G1028:G1039))*$Y$20+$AA$17) - SIN($AA$17)</f>
        <v>0.18988644647453451</v>
      </c>
      <c r="AB1032" s="19">
        <f>+SIN((AVERAGE(H1028:H1039)+AVERAGE(H1032:H1035)*$AB$1)*($AA$19+AB1031*$AA$18*AVERAGE(G1028:G1039))*$Y$20+$AA$17) - SIN($AA$17)+$AB$2</f>
        <v>0.19199612227820095</v>
      </c>
      <c r="AC1032">
        <f t="shared" si="345"/>
        <v>0.60600000000000187</v>
      </c>
      <c r="AD1032">
        <f t="shared" si="344"/>
        <v>0.26716464846419008</v>
      </c>
      <c r="AE1032">
        <v>1</v>
      </c>
    </row>
    <row r="1033" spans="1:31" x14ac:dyDescent="0.25">
      <c r="A1033">
        <v>84.249999999999574</v>
      </c>
      <c r="B1033" s="2">
        <v>1964.2499999999234</v>
      </c>
      <c r="C1033">
        <f>+D1033+($D$2+E1033+F1033)*SOI!A1032*IF(B1033&gt;$C$18, IF(B1033&lt;$C$19,-1,1),1)</f>
        <v>-8.6428759803819162</v>
      </c>
      <c r="D1033">
        <f>+$D$3*((1-$D$5)*SOI!D1032+$D$5*SOI!D1031) +   $D$4*((1-$D$5)*SOI!E1032+$D$5*SOI!E1031)</f>
        <v>0</v>
      </c>
      <c r="E1033">
        <f t="shared" si="326"/>
        <v>16.259671279843239</v>
      </c>
      <c r="F1033">
        <f t="shared" si="333"/>
        <v>4.7641890688677524E-2</v>
      </c>
      <c r="G1033">
        <f t="shared" si="334"/>
        <v>16.307313170531916</v>
      </c>
      <c r="H1033" s="21">
        <f t="shared" si="335"/>
        <v>-7.1565288638027316E-2</v>
      </c>
      <c r="I1033" s="37">
        <f t="shared" si="327"/>
        <v>-6.4600609805007734</v>
      </c>
      <c r="J1033" s="1">
        <f t="shared" si="336"/>
        <v>1.5175883509993009</v>
      </c>
      <c r="K1033" s="1">
        <f t="shared" si="337"/>
        <v>1.4781429790662944E-7</v>
      </c>
      <c r="L1033" s="1">
        <f t="shared" si="328"/>
        <v>9.7394475873764246E-5</v>
      </c>
      <c r="M1033" s="1">
        <f t="shared" si="329"/>
        <v>1.6501626136967429</v>
      </c>
      <c r="N1033" s="1">
        <f t="shared" si="330"/>
        <v>1.103455082852981E-2</v>
      </c>
      <c r="O1033" s="1">
        <f t="shared" si="331"/>
        <v>1.0749113096721141E-2</v>
      </c>
      <c r="P1033" s="1">
        <f t="shared" si="332"/>
        <v>-3.7949722085203865E-3</v>
      </c>
      <c r="Q1033" s="1">
        <f t="shared" si="338"/>
        <v>9.1125945318700878E-3</v>
      </c>
      <c r="R1033" s="1">
        <f t="shared" si="339"/>
        <v>1.7579852997399979E-2</v>
      </c>
      <c r="S1033" s="1">
        <f t="shared" si="340"/>
        <v>-6.1004063497029026E-2</v>
      </c>
      <c r="T1033" s="1">
        <f t="shared" si="341"/>
        <v>1.0999794825696883E-5</v>
      </c>
      <c r="U1033" s="1">
        <f t="shared" si="342"/>
        <v>-0.2709178973372281</v>
      </c>
      <c r="V1033" s="1">
        <f t="shared" si="343"/>
        <v>1.1778634066235251E-3</v>
      </c>
      <c r="Y1033" s="20">
        <f>+$Z$20*SIGN(SOI!A1032)*(ABS(SOI!A1032))^$Y$2</f>
        <v>-0.43680654530764945</v>
      </c>
      <c r="Z1033" s="20">
        <f t="shared" si="346"/>
        <v>-0.39764865273281541</v>
      </c>
      <c r="AA1033" s="19">
        <f>+SIN((AVERAGE(H1029:H1040)+AVERAGE(H1033:H1036)/4)*($AA$19+AA1032*$AA$18*AVERAGE(G1029:G1040))*$Y$20+$AA$17) - SIN($AA$17)</f>
        <v>0.35996415755254146</v>
      </c>
      <c r="AB1033" s="19">
        <f>+SIN((AVERAGE(H1029:H1040)+AVERAGE(H1033:H1036)*$AB$1)*($AA$19+AB1032*$AA$18*AVERAGE(G1029:G1040))*$Y$20+$AA$17) - SIN($AA$17)+$AB$2</f>
        <v>0.33059637081742405</v>
      </c>
      <c r="AC1033">
        <f t="shared" si="345"/>
        <v>0.60660000000000192</v>
      </c>
      <c r="AD1033">
        <f t="shared" si="344"/>
        <v>0.75761281028535687</v>
      </c>
      <c r="AE1033">
        <v>1</v>
      </c>
    </row>
    <row r="1034" spans="1:31" x14ac:dyDescent="0.25">
      <c r="A1034">
        <v>84.333333333332902</v>
      </c>
      <c r="B1034" s="2">
        <v>1964.3333333332566</v>
      </c>
      <c r="C1034">
        <f>+D1034+($D$2+E1034+F1034)*SOI!A1033*IF(B1034&gt;$C$18, IF(B1034&lt;$C$19,-1,1),1)</f>
        <v>2.3595925891281855</v>
      </c>
      <c r="D1034">
        <f>+$D$3*((1-$D$5)*SOI!D1033+$D$5*SOI!D1032) +   $D$4*((1-$D$5)*SOI!E1033+$D$5*SOI!E1032)</f>
        <v>0</v>
      </c>
      <c r="E1034">
        <f t="shared" si="326"/>
        <v>-2.0891291767740601</v>
      </c>
      <c r="F1034">
        <f t="shared" si="333"/>
        <v>-1.0995094571829473</v>
      </c>
      <c r="G1034">
        <f t="shared" si="334"/>
        <v>-3.1886386339570074</v>
      </c>
      <c r="H1034" s="21">
        <f t="shared" si="335"/>
        <v>-0.62343447963691179</v>
      </c>
      <c r="I1034" s="37">
        <f t="shared" si="327"/>
        <v>-1.3755401700431715</v>
      </c>
      <c r="J1034" s="1">
        <f t="shared" si="336"/>
        <v>-4.6068808361531293</v>
      </c>
      <c r="K1034" s="1">
        <f t="shared" si="337"/>
        <v>-0.52539072806993359</v>
      </c>
      <c r="L1034" s="1">
        <f t="shared" si="328"/>
        <v>-0.30406748494255648</v>
      </c>
      <c r="M1034" s="1">
        <f t="shared" si="329"/>
        <v>-23.525728345423783</v>
      </c>
      <c r="N1034" s="1">
        <f t="shared" si="330"/>
        <v>0.24127343763814019</v>
      </c>
      <c r="O1034" s="1">
        <f t="shared" si="331"/>
        <v>-1.3136790962015268</v>
      </c>
      <c r="P1034" s="1">
        <f t="shared" si="332"/>
        <v>3.5352672092879948E-2</v>
      </c>
      <c r="Q1034" s="1">
        <f t="shared" si="338"/>
        <v>-2.8406206088426447</v>
      </c>
      <c r="R1034" s="1">
        <f t="shared" si="339"/>
        <v>-1.1668716438794573</v>
      </c>
      <c r="S1034" s="1">
        <f t="shared" si="340"/>
        <v>-0.28402088546459114</v>
      </c>
      <c r="T1034" s="1">
        <f t="shared" si="341"/>
        <v>4.1969799899401554</v>
      </c>
      <c r="U1034" s="1">
        <f t="shared" si="342"/>
        <v>0.53738804613264335</v>
      </c>
      <c r="V1034" s="1">
        <f t="shared" si="343"/>
        <v>-0.23991832862860993</v>
      </c>
      <c r="Y1034" s="20">
        <f>+$Z$20*SIGN(SOI!A1033)*(ABS(SOI!A1033))^$Y$2</f>
        <v>-0.51613948909533436</v>
      </c>
      <c r="Z1034" s="20">
        <f t="shared" si="346"/>
        <v>-0.50526530437177808</v>
      </c>
      <c r="AA1034" s="19">
        <f>+SIN((AVERAGE(H1030:H1041)+AVERAGE(H1034:H1037)/4)*($AA$19+AA1033*$AA$18*AVERAGE(G1030:G1041))*$Y$20+$AA$17) - SIN($AA$17)</f>
        <v>-0.56166839068448726</v>
      </c>
      <c r="AB1034" s="19">
        <f>+SIN((AVERAGE(H1030:H1041)+AVERAGE(H1034:H1037)*$AB$1)*($AA$19+AB1033*$AA$18*AVERAGE(G1030:G1041))*$Y$20+$AA$17) - SIN($AA$17)+$AB$2</f>
        <v>-0.59789834667961772</v>
      </c>
      <c r="AC1034">
        <f t="shared" si="345"/>
        <v>0.60720000000000196</v>
      </c>
      <c r="AD1034">
        <f t="shared" si="344"/>
        <v>5.6403086312709183E-2</v>
      </c>
      <c r="AE1034">
        <v>1</v>
      </c>
    </row>
    <row r="1035" spans="1:31" x14ac:dyDescent="0.25">
      <c r="A1035">
        <v>84.416666666666231</v>
      </c>
      <c r="B1035" s="2">
        <v>1964.4166666665899</v>
      </c>
      <c r="C1035">
        <f>+D1035+($D$2+E1035+F1035)*SOI!A1034*IF(B1035&gt;$C$18, IF(B1035&lt;$C$19,-1,1),1)</f>
        <v>-4.8290114462829381</v>
      </c>
      <c r="D1035">
        <f>+$D$3*((1-$D$5)*SOI!D1034+$D$5*SOI!D1033) +   $D$4*((1-$D$5)*SOI!E1034+$D$5*SOI!E1033)</f>
        <v>0</v>
      </c>
      <c r="E1035">
        <f t="shared" si="326"/>
        <v>5.513522155637812</v>
      </c>
      <c r="F1035">
        <f t="shared" si="333"/>
        <v>-2.6009148498109536E-2</v>
      </c>
      <c r="G1035">
        <f t="shared" si="334"/>
        <v>5.487513007139702</v>
      </c>
      <c r="H1035" s="21">
        <f t="shared" si="335"/>
        <v>0.20519009072712335</v>
      </c>
      <c r="I1035" s="37">
        <f t="shared" si="327"/>
        <v>6.3654865096292195</v>
      </c>
      <c r="J1035" s="1">
        <f t="shared" si="336"/>
        <v>3.2847558727664879E-2</v>
      </c>
      <c r="K1035" s="1">
        <f t="shared" si="337"/>
        <v>2.7968045099636372E-2</v>
      </c>
      <c r="L1035" s="1">
        <f t="shared" si="328"/>
        <v>-1.6268469393227118E-2</v>
      </c>
      <c r="M1035" s="1">
        <f t="shared" si="329"/>
        <v>-3.6247734862369416E-2</v>
      </c>
      <c r="N1035" s="1">
        <f t="shared" si="330"/>
        <v>2.3692031946181302E-2</v>
      </c>
      <c r="O1035" s="1">
        <f t="shared" si="331"/>
        <v>5.2459448088582512</v>
      </c>
      <c r="P1035" s="1">
        <f t="shared" si="332"/>
        <v>8.8082739129614444E-3</v>
      </c>
      <c r="Q1035" s="1">
        <f t="shared" si="338"/>
        <v>-4.297776488780284E-4</v>
      </c>
      <c r="R1035" s="1">
        <f t="shared" si="339"/>
        <v>8.1698108697312406E-4</v>
      </c>
      <c r="S1035" s="1">
        <f t="shared" si="340"/>
        <v>0.12906289395828269</v>
      </c>
      <c r="T1035" s="1">
        <f t="shared" si="341"/>
        <v>-0.89670179511854864</v>
      </c>
      <c r="U1035" s="1">
        <f t="shared" si="342"/>
        <v>-0.61960496973674473</v>
      </c>
      <c r="V1035" s="1">
        <f t="shared" si="343"/>
        <v>-5.8698201032358613E-3</v>
      </c>
      <c r="Y1035" s="20">
        <f>+$Z$20*SIGN(SOI!A1034)*(ABS(SOI!A1034))^$Y$2</f>
        <v>-0.56284987871235026</v>
      </c>
      <c r="Z1035" s="20">
        <f t="shared" si="346"/>
        <v>-0.52090826553338276</v>
      </c>
      <c r="AA1035" s="19">
        <f>+SIN((AVERAGE(H1031:H1042)+AVERAGE(H1035:H1038)/4)*($AA$19+AA1034*$AA$18*AVERAGE(G1031:G1042))*$Y$20+$AA$17) - SIN($AA$17)</f>
        <v>-1.0268424072168751</v>
      </c>
      <c r="AB1035" s="19">
        <f>+SIN((AVERAGE(H1031:H1042)+AVERAGE(H1035:H1038)*$AB$1)*($AA$19+AB1034*$AA$18*AVERAGE(G1031:G1042))*$Y$20+$AA$17) - SIN($AA$17)+$AB$2</f>
        <v>-1.0271642226230489</v>
      </c>
      <c r="AC1035">
        <f t="shared" si="345"/>
        <v>0.60780000000000201</v>
      </c>
      <c r="AD1035">
        <f t="shared" si="344"/>
        <v>0.50593414168349238</v>
      </c>
      <c r="AE1035">
        <v>1</v>
      </c>
    </row>
    <row r="1036" spans="1:31" x14ac:dyDescent="0.25">
      <c r="A1036">
        <v>84.499999999999559</v>
      </c>
      <c r="B1036" s="2">
        <v>1964.4999999999231</v>
      </c>
      <c r="C1036">
        <f>+D1036+($D$2+E1036+F1036)*SOI!A1035*IF(B1036&gt;$C$18, IF(B1036&lt;$C$19,-1,1),1)</f>
        <v>8.1805150152793136</v>
      </c>
      <c r="D1036">
        <f>+$D$3*((1-$D$5)*SOI!D1035+$D$5*SOI!D1034) +   $D$4*((1-$D$5)*SOI!E1035+$D$5*SOI!E1034)</f>
        <v>0</v>
      </c>
      <c r="E1036">
        <f t="shared" si="326"/>
        <v>-12.468834603759333</v>
      </c>
      <c r="F1036">
        <f t="shared" si="333"/>
        <v>-0.11657311205499465</v>
      </c>
      <c r="G1036">
        <f t="shared" si="334"/>
        <v>-12.585407715814329</v>
      </c>
      <c r="H1036" s="21">
        <f t="shared" si="335"/>
        <v>-6.6698790646248438E-2</v>
      </c>
      <c r="I1036" s="37">
        <f t="shared" si="327"/>
        <v>-14.84787703676051</v>
      </c>
      <c r="J1036" s="1">
        <f t="shared" si="336"/>
        <v>4.8035372108156951</v>
      </c>
      <c r="K1036" s="1">
        <f t="shared" si="337"/>
        <v>-1.1129258762651315</v>
      </c>
      <c r="L1036" s="1">
        <f t="shared" si="328"/>
        <v>-5.4757296882103103E-2</v>
      </c>
      <c r="M1036" s="1">
        <f t="shared" si="329"/>
        <v>2.2725119407152983</v>
      </c>
      <c r="N1036" s="1">
        <f t="shared" si="330"/>
        <v>8.8765809650863697E-2</v>
      </c>
      <c r="O1036" s="1">
        <f t="shared" si="331"/>
        <v>-8.9682010314352318</v>
      </c>
      <c r="P1036" s="1">
        <f t="shared" si="332"/>
        <v>6.0914125885758896E-2</v>
      </c>
      <c r="Q1036" s="1">
        <f t="shared" si="338"/>
        <v>0.10095144418610563</v>
      </c>
      <c r="R1036" s="1">
        <f t="shared" si="339"/>
        <v>0.44762411304470473</v>
      </c>
      <c r="S1036" s="1">
        <f t="shared" si="340"/>
        <v>-1.1279181061863963</v>
      </c>
      <c r="T1036" s="1">
        <f t="shared" si="341"/>
        <v>5.1597060816986815</v>
      </c>
      <c r="U1036" s="1">
        <f t="shared" si="342"/>
        <v>9.9948172491090563</v>
      </c>
      <c r="V1036" s="1">
        <f t="shared" si="343"/>
        <v>-0.15208815988921032</v>
      </c>
      <c r="Y1036" s="20">
        <f>+$Z$20*SIGN(SOI!A1035)*(ABS(SOI!A1035))^$Y$2</f>
        <v>-0.48373542879246362</v>
      </c>
      <c r="Z1036" s="20">
        <f t="shared" si="346"/>
        <v>-0.52321771861930577</v>
      </c>
      <c r="AA1036" s="19">
        <f>+SIN((AVERAGE(H1032:H1043)+AVERAGE(H1036:H1039)/4)*($AA$19+AA1035*$AA$18*AVERAGE(G1032:G1043))*$Y$20+$AA$17) - SIN($AA$17)</f>
        <v>-0.96998147877200336</v>
      </c>
      <c r="AB1036" s="19">
        <f>+SIN((AVERAGE(H1032:H1043)+AVERAGE(H1036:H1039)*$AB$1)*($AA$19+AB1035*$AA$18*AVERAGE(G1032:G1043))*$Y$20+$AA$17) - SIN($AA$17)+$AB$2</f>
        <v>-0.97083719483179887</v>
      </c>
      <c r="AC1036">
        <f t="shared" si="345"/>
        <v>0.60840000000000205</v>
      </c>
      <c r="AD1036">
        <f t="shared" si="344"/>
        <v>0.44676376015269759</v>
      </c>
      <c r="AE1036">
        <v>1</v>
      </c>
    </row>
    <row r="1037" spans="1:31" x14ac:dyDescent="0.25">
      <c r="A1037">
        <v>84.583333333332888</v>
      </c>
      <c r="B1037" s="2">
        <v>1964.5833333332564</v>
      </c>
      <c r="C1037">
        <f>+D1037+($D$2+E1037+F1037)*SOI!A1036*IF(B1037&gt;$C$18, IF(B1037&lt;$C$19,-1,1),1)</f>
        <v>2.7562766868485995</v>
      </c>
      <c r="D1037">
        <f>+$D$3*((1-$D$5)*SOI!D1036+$D$5*SOI!D1035) +   $D$4*((1-$D$5)*SOI!E1036+$D$5*SOI!E1035)</f>
        <v>0</v>
      </c>
      <c r="E1037">
        <f t="shared" si="326"/>
        <v>-3.6480552366453622</v>
      </c>
      <c r="F1037">
        <f t="shared" si="333"/>
        <v>2.1375385528783875E-2</v>
      </c>
      <c r="G1037">
        <f t="shared" si="334"/>
        <v>-3.6266798511165783</v>
      </c>
      <c r="H1037" s="21">
        <f t="shared" si="335"/>
        <v>-6.9226017128897241E-2</v>
      </c>
      <c r="I1037" s="37">
        <f t="shared" si="327"/>
        <v>-2.1298026282789477</v>
      </c>
      <c r="J1037" s="1">
        <f t="shared" si="336"/>
        <v>-0.19821193629884346</v>
      </c>
      <c r="K1037" s="1">
        <f t="shared" si="337"/>
        <v>-5.4549832046704033E-5</v>
      </c>
      <c r="L1037" s="1">
        <f t="shared" si="328"/>
        <v>6.3202376989121719E-4</v>
      </c>
      <c r="M1037" s="1">
        <f t="shared" si="329"/>
        <v>-0.65373211766907058</v>
      </c>
      <c r="N1037" s="1">
        <f t="shared" si="330"/>
        <v>-1.5291578801871307E-2</v>
      </c>
      <c r="O1037" s="1">
        <f t="shared" si="331"/>
        <v>-0.3148569442403874</v>
      </c>
      <c r="P1037" s="1">
        <f t="shared" si="332"/>
        <v>-7.3679359450229374E-3</v>
      </c>
      <c r="Q1037" s="1">
        <f t="shared" si="338"/>
        <v>5.0027959894409927E-3</v>
      </c>
      <c r="R1037" s="1">
        <f t="shared" si="339"/>
        <v>3.1819161186745029E-3</v>
      </c>
      <c r="S1037" s="1">
        <f t="shared" si="340"/>
        <v>2.7871424959794163E-2</v>
      </c>
      <c r="T1037" s="1">
        <f t="shared" si="341"/>
        <v>-2.0908569255241078E-3</v>
      </c>
      <c r="U1037" s="1">
        <f t="shared" si="342"/>
        <v>-0.17341141383641093</v>
      </c>
      <c r="V1037" s="1">
        <f t="shared" si="343"/>
        <v>-3.1690554545375643E-3</v>
      </c>
      <c r="Y1037" s="20">
        <f>+$Z$20*SIGN(SOI!A1036)*(ABS(SOI!A1036))^$Y$2</f>
        <v>-0.52306784835310327</v>
      </c>
      <c r="Z1037" s="20">
        <f t="shared" si="346"/>
        <v>-0.5284741051765619</v>
      </c>
      <c r="AA1037" s="19">
        <f>+SIN((AVERAGE(H1033:H1044)+AVERAGE(H1037:H1040)/4)*($AA$19+AA1036*$AA$18*AVERAGE(G1033:G1044))*$Y$20+$AA$17) - SIN($AA$17)</f>
        <v>-0.25217343519001534</v>
      </c>
      <c r="AB1037" s="19">
        <f>+SIN((AVERAGE(H1033:H1044)+AVERAGE(H1037:H1040)*$AB$1)*($AA$19+AB1036*$AA$18*AVERAGE(G1033:G1044))*$Y$20+$AA$17) - SIN($AA$17)+$AB$2</f>
        <v>-0.74940820915209039</v>
      </c>
      <c r="AC1037">
        <f t="shared" si="345"/>
        <v>0.6090000000000021</v>
      </c>
      <c r="AD1037">
        <f t="shared" si="344"/>
        <v>0.27630066998654657</v>
      </c>
      <c r="AE1037">
        <v>1</v>
      </c>
    </row>
    <row r="1038" spans="1:31" x14ac:dyDescent="0.25">
      <c r="A1038">
        <v>84.666666666666217</v>
      </c>
      <c r="B1038" s="2">
        <v>1964.6666666665897</v>
      </c>
      <c r="C1038">
        <f>+D1038+($D$2+E1038+F1038)*SOI!A1037*IF(B1038&gt;$C$18, IF(B1038&lt;$C$19,-1,1),1)</f>
        <v>22.866171553511794</v>
      </c>
      <c r="D1038">
        <f>+$D$3*((1-$D$5)*SOI!D1037+$D$5*SOI!D1036) +   $D$4*((1-$D$5)*SOI!E1037+$D$5*SOI!E1036)</f>
        <v>0</v>
      </c>
      <c r="E1038">
        <f t="shared" si="326"/>
        <v>-23.521661677726996</v>
      </c>
      <c r="F1038">
        <f t="shared" si="333"/>
        <v>-1.0656195626082652</v>
      </c>
      <c r="G1038">
        <f t="shared" si="334"/>
        <v>-24.587281240335262</v>
      </c>
      <c r="H1038" s="21">
        <f t="shared" si="335"/>
        <v>6.101172923850081E-2</v>
      </c>
      <c r="I1038" s="37">
        <f t="shared" si="327"/>
        <v>7.7943604286384502</v>
      </c>
      <c r="J1038" s="1">
        <f t="shared" si="336"/>
        <v>-36.894592779310422</v>
      </c>
      <c r="K1038" s="1">
        <f t="shared" si="337"/>
        <v>-1.039994449317833</v>
      </c>
      <c r="L1038" s="1">
        <f t="shared" si="328"/>
        <v>-0.18520736010660666</v>
      </c>
      <c r="M1038" s="1">
        <f t="shared" si="329"/>
        <v>33.249997221502319</v>
      </c>
      <c r="N1038" s="1">
        <f t="shared" si="330"/>
        <v>2.1352498315931594E-2</v>
      </c>
      <c r="O1038" s="1">
        <f t="shared" si="331"/>
        <v>-3.9349726722694913</v>
      </c>
      <c r="P1038" s="1">
        <f t="shared" si="332"/>
        <v>3.8355722804459903E-2</v>
      </c>
      <c r="Q1038" s="1">
        <f t="shared" si="338"/>
        <v>0.35530470071842757</v>
      </c>
      <c r="R1038" s="1">
        <f t="shared" si="339"/>
        <v>-0.82702380976372392</v>
      </c>
      <c r="S1038" s="1">
        <f t="shared" si="340"/>
        <v>0.14242842385295934</v>
      </c>
      <c r="T1038" s="1">
        <f t="shared" si="341"/>
        <v>7.6573339785036172</v>
      </c>
      <c r="U1038" s="1">
        <f t="shared" si="342"/>
        <v>-3.3037192576931944</v>
      </c>
      <c r="V1038" s="1">
        <f t="shared" si="343"/>
        <v>-2.3036183949850752E-2</v>
      </c>
      <c r="Y1038" s="20">
        <f>+$Z$20*SIGN(SOI!A1037)*(ABS(SOI!A1037))^$Y$2</f>
        <v>-0.57861903838411888</v>
      </c>
      <c r="Z1038" s="20">
        <f t="shared" si="346"/>
        <v>-0.56722896224574082</v>
      </c>
      <c r="AA1038" s="19">
        <f>+SIN((AVERAGE(H1034:H1045)+AVERAGE(H1038:H1041)/4)*($AA$19+AA1037*$AA$18*AVERAGE(G1034:G1045))*$Y$20+$AA$17) - SIN($AA$17)</f>
        <v>-0.91562896082393763</v>
      </c>
      <c r="AB1038" s="19">
        <f>+SIN((AVERAGE(H1034:H1045)+AVERAGE(H1038:H1041)*$AB$1)*($AA$19+AB1037*$AA$18*AVERAGE(G1034:G1045))*$Y$20+$AA$17) - SIN($AA$17)+$AB$2</f>
        <v>-0.73965221748021759</v>
      </c>
      <c r="AC1038">
        <f t="shared" si="345"/>
        <v>0.60960000000000214</v>
      </c>
      <c r="AD1038">
        <f t="shared" si="344"/>
        <v>0.34839999857819681</v>
      </c>
      <c r="AE1038">
        <v>1</v>
      </c>
    </row>
    <row r="1039" spans="1:31" x14ac:dyDescent="0.25">
      <c r="A1039">
        <v>84.749999999999545</v>
      </c>
      <c r="B1039" s="2">
        <v>1964.7499999999229</v>
      </c>
      <c r="C1039">
        <f>+D1039+($D$2+E1039+F1039)*SOI!A1038*IF(B1039&gt;$C$18, IF(B1039&lt;$C$19,-1,1),1)</f>
        <v>6.617816897542542</v>
      </c>
      <c r="D1039">
        <f>+$D$3*((1-$D$5)*SOI!D1038+$D$5*SOI!D1037) +   $D$4*((1-$D$5)*SOI!E1038+$D$5*SOI!E1037)</f>
        <v>0</v>
      </c>
      <c r="E1039">
        <f t="shared" si="326"/>
        <v>-6.5637125584573255</v>
      </c>
      <c r="F1039">
        <f t="shared" si="333"/>
        <v>-5.4104339085216502E-2</v>
      </c>
      <c r="G1039">
        <f t="shared" si="334"/>
        <v>-6.617816897542542</v>
      </c>
      <c r="H1039" s="21">
        <f t="shared" si="335"/>
        <v>6.1504504915190709E-2</v>
      </c>
      <c r="I1039" s="37">
        <f t="shared" si="327"/>
        <v>6.9990175057046242</v>
      </c>
      <c r="J1039" s="1">
        <f t="shared" si="336"/>
        <v>-0.96725676520153447</v>
      </c>
      <c r="K1039" s="1">
        <f t="shared" si="337"/>
        <v>-2.854098161804159E-2</v>
      </c>
      <c r="L1039" s="1">
        <f t="shared" si="328"/>
        <v>-3.4741211733436993E-2</v>
      </c>
      <c r="M1039" s="1">
        <f t="shared" si="329"/>
        <v>0.97076491755843364</v>
      </c>
      <c r="N1039" s="1">
        <f t="shared" si="330"/>
        <v>-2.5966736873029035E-2</v>
      </c>
      <c r="O1039" s="1">
        <f t="shared" si="331"/>
        <v>-5.327567413904811</v>
      </c>
      <c r="P1039" s="1">
        <f t="shared" si="332"/>
        <v>4.1447095514187465E-3</v>
      </c>
      <c r="Q1039" s="1">
        <f t="shared" si="338"/>
        <v>-1.2615140558272885E-2</v>
      </c>
      <c r="R1039" s="1">
        <f t="shared" si="339"/>
        <v>2.6367305344959263E-2</v>
      </c>
      <c r="S1039" s="1">
        <f t="shared" si="340"/>
        <v>-0.15553278343898125</v>
      </c>
      <c r="T1039" s="1">
        <f t="shared" si="341"/>
        <v>1.9446952049763435</v>
      </c>
      <c r="U1039" s="1">
        <f t="shared" si="342"/>
        <v>-0.32057057822985457</v>
      </c>
      <c r="V1039" s="1">
        <f t="shared" si="343"/>
        <v>3.0272141817174344E-3</v>
      </c>
      <c r="Y1039" s="20">
        <f>+$Z$20*SIGN(SOI!A1038)*(ABS(SOI!A1038))^$Y$2</f>
        <v>-0.6</v>
      </c>
      <c r="Z1039" s="20">
        <f t="shared" si="346"/>
        <v>-0.60263478589268971</v>
      </c>
      <c r="AA1039" s="19">
        <f>+SIN((AVERAGE(H1035:H1046)+AVERAGE(H1039:H1042)/4)*($AA$19+AA1038*$AA$18*AVERAGE(G1035:G1046))*$Y$20+$AA$17) - SIN($AA$17)</f>
        <v>-1.2764177738427183</v>
      </c>
      <c r="AB1039" s="19">
        <f>+SIN((AVERAGE(H1035:H1046)+AVERAGE(H1039:H1042)*$AB$1)*($AA$19+AB1038*$AA$18*AVERAGE(G1035:G1046))*$Y$20+$AA$17) - SIN($AA$17)+$AB$2</f>
        <v>-0.89501041838373019</v>
      </c>
      <c r="AC1039">
        <f t="shared" si="345"/>
        <v>0.61020000000000219</v>
      </c>
      <c r="AD1039">
        <f t="shared" si="344"/>
        <v>0.67378298795002856</v>
      </c>
      <c r="AE1039">
        <v>1</v>
      </c>
    </row>
    <row r="1040" spans="1:31" x14ac:dyDescent="0.25">
      <c r="A1040">
        <v>84.833333333332874</v>
      </c>
      <c r="B1040" s="2">
        <v>1964.8333333332562</v>
      </c>
      <c r="C1040">
        <f>+D1040+($D$2+E1040+F1040)*SOI!A1039*IF(B1040&gt;$C$18, IF(B1040&lt;$C$19,-1,1),1)</f>
        <v>46.639496855600896</v>
      </c>
      <c r="D1040">
        <f>+$D$3*((1-$D$5)*SOI!D1039+$D$5*SOI!D1038) +   $D$4*((1-$D$5)*SOI!E1039+$D$5*SOI!E1038)</f>
        <v>0</v>
      </c>
      <c r="E1040">
        <f t="shared" si="326"/>
        <v>-41.4160273974571</v>
      </c>
      <c r="F1040">
        <f t="shared" si="333"/>
        <v>-0.98351519854371194</v>
      </c>
      <c r="G1040">
        <f t="shared" si="334"/>
        <v>-42.399542596000813</v>
      </c>
      <c r="H1040" s="21">
        <f t="shared" si="335"/>
        <v>-6.4525749363532121</v>
      </c>
      <c r="I1040" s="37">
        <f t="shared" si="327"/>
        <v>51.900357480375625</v>
      </c>
      <c r="J1040" s="1">
        <f t="shared" si="336"/>
        <v>24.420810508406433</v>
      </c>
      <c r="K1040" s="1">
        <f t="shared" si="337"/>
        <v>-308.47199263548578</v>
      </c>
      <c r="L1040" s="1">
        <f t="shared" si="328"/>
        <v>-0.54928697662987558</v>
      </c>
      <c r="M1040" s="1">
        <f t="shared" si="329"/>
        <v>-3.3052103294852553</v>
      </c>
      <c r="N1040" s="1">
        <f t="shared" si="330"/>
        <v>-0.81088028434279491</v>
      </c>
      <c r="O1040" s="1">
        <f t="shared" si="331"/>
        <v>-38.643251606808803</v>
      </c>
      <c r="P1040" s="1">
        <f t="shared" si="332"/>
        <v>0.39060867660645293</v>
      </c>
      <c r="Q1040" s="1">
        <f t="shared" si="338"/>
        <v>1.3412708501383623</v>
      </c>
      <c r="R1040" s="1">
        <f t="shared" si="339"/>
        <v>-20.788512278980736</v>
      </c>
      <c r="S1040" s="1">
        <f t="shared" si="340"/>
        <v>-36.015925367815768</v>
      </c>
      <c r="T1040" s="1">
        <f t="shared" si="341"/>
        <v>223.0234821119586</v>
      </c>
      <c r="U1040" s="1">
        <f t="shared" si="342"/>
        <v>-224.02924442296379</v>
      </c>
      <c r="V1040" s="1">
        <f t="shared" si="343"/>
        <v>8.909027457366717</v>
      </c>
      <c r="Y1040" s="20">
        <f>+$Z$20*SIGN(SOI!A1039)*(ABS(SOI!A1039))^$Y$2</f>
        <v>-0.62928531929395015</v>
      </c>
      <c r="Z1040" s="20">
        <f t="shared" si="346"/>
        <v>-0.61664338417897779</v>
      </c>
      <c r="AA1040" s="19">
        <f>+SIN((AVERAGE(H1036:H1047)+AVERAGE(H1040:H1043)/4)*($AA$19+AA1039*$AA$18*AVERAGE(G1036:G1047))*$Y$20+$AA$17) - SIN($AA$17)</f>
        <v>-1.2795144817351474</v>
      </c>
      <c r="AB1040" s="19">
        <f>+SIN((AVERAGE(H1036:H1047)+AVERAGE(H1040:H1043)*$AB$1)*($AA$19+AB1039*$AA$18*AVERAGE(G1036:G1047))*$Y$20+$AA$17) - SIN($AA$17)+$AB$2</f>
        <v>-0.89562145164306406</v>
      </c>
      <c r="AC1040">
        <f t="shared" si="345"/>
        <v>0.61080000000000223</v>
      </c>
      <c r="AD1040">
        <f t="shared" si="344"/>
        <v>0.66287109755616958</v>
      </c>
      <c r="AE1040">
        <v>1</v>
      </c>
    </row>
    <row r="1041" spans="1:31" x14ac:dyDescent="0.25">
      <c r="A1041">
        <v>84.916666666666202</v>
      </c>
      <c r="B1041" s="2">
        <v>1964.9166666665894</v>
      </c>
      <c r="C1041">
        <f>+D1041+($D$2+E1041+F1041)*SOI!A1040*IF(B1041&gt;$C$18, IF(B1041&lt;$C$19,-1,1),1)</f>
        <v>-520.19926892405135</v>
      </c>
      <c r="D1041">
        <f>+$D$3*((1-$D$5)*SOI!D1040+$D$5*SOI!D1039) +   $D$4*((1-$D$5)*SOI!E1040+$D$5*SOI!E1039)</f>
        <v>0</v>
      </c>
      <c r="E1041">
        <f t="shared" si="326"/>
        <v>486.38948120055346</v>
      </c>
      <c r="F1041">
        <f t="shared" si="333"/>
        <v>-0.2219401500381375</v>
      </c>
      <c r="G1041">
        <f t="shared" si="334"/>
        <v>486.1675410505153</v>
      </c>
      <c r="H1041" s="21">
        <f t="shared" si="335"/>
        <v>10.482419644435206</v>
      </c>
      <c r="I1041" s="37">
        <f t="shared" si="327"/>
        <v>-369.031801291401</v>
      </c>
      <c r="J1041" s="1">
        <f t="shared" si="336"/>
        <v>-148.48634035825285</v>
      </c>
      <c r="K1041" s="1">
        <f t="shared" si="337"/>
        <v>6.0519469639554302</v>
      </c>
      <c r="L1041" s="1">
        <f t="shared" si="328"/>
        <v>-7.5197954098794534E-3</v>
      </c>
      <c r="M1041" s="1">
        <f t="shared" si="329"/>
        <v>-2.8263899966418635</v>
      </c>
      <c r="N1041" s="1">
        <f t="shared" si="330"/>
        <v>-0.60479398670812723</v>
      </c>
      <c r="O1041" s="1">
        <f t="shared" si="331"/>
        <v>142.54025267510841</v>
      </c>
      <c r="P1041" s="1">
        <f t="shared" si="332"/>
        <v>0.1517576791463561</v>
      </c>
      <c r="Q1041" s="1">
        <f t="shared" si="338"/>
        <v>0.85546096133154292</v>
      </c>
      <c r="R1041" s="1">
        <f t="shared" si="339"/>
        <v>94.275873176467698</v>
      </c>
      <c r="S1041" s="1">
        <f t="shared" si="340"/>
        <v>191.00236506140195</v>
      </c>
      <c r="T1041" s="1">
        <f t="shared" si="341"/>
        <v>-11.262146610457664</v>
      </c>
      <c r="U1041" s="1">
        <f t="shared" si="342"/>
        <v>618.88071264024541</v>
      </c>
      <c r="V1041" s="1">
        <f t="shared" si="343"/>
        <v>2.581605102974998</v>
      </c>
      <c r="Y1041" s="20">
        <f>+$Z$20*SIGN(SOI!A1040)*(ABS(SOI!A1040))^$Y$2</f>
        <v>-0.62064483324298325</v>
      </c>
      <c r="Z1041" s="20">
        <f t="shared" si="346"/>
        <v>-0.56764005817814178</v>
      </c>
      <c r="AA1041" s="19">
        <f>+SIN((AVERAGE(H1037:H1048)+AVERAGE(H1041:H1044)/4)*($AA$19+AA1040*$AA$18*AVERAGE(G1037:G1048))*$Y$20+$AA$17) - SIN($AA$17)</f>
        <v>-1.2138583640437837</v>
      </c>
      <c r="AB1041" s="19">
        <f>+SIN((AVERAGE(H1037:H1048)+AVERAGE(H1041:H1044)*$AB$1)*($AA$19+AB1040*$AA$18*AVERAGE(G1037:G1048))*$Y$20+$AA$17) - SIN($AA$17)+$AB$2</f>
        <v>-0.94391539938218294</v>
      </c>
      <c r="AC1041">
        <f t="shared" si="345"/>
        <v>0.61140000000000227</v>
      </c>
      <c r="AD1041">
        <f t="shared" si="344"/>
        <v>0.64621830586564188</v>
      </c>
      <c r="AE1041">
        <v>1</v>
      </c>
    </row>
    <row r="1042" spans="1:31" x14ac:dyDescent="0.25">
      <c r="A1042">
        <v>84.999999999999531</v>
      </c>
      <c r="B1042" s="2">
        <v>1964.9999999999227</v>
      </c>
      <c r="C1042">
        <f>+D1042+($D$2+E1042+F1042)*SOI!A1041*IF(B1042&gt;$C$18, IF(B1042&lt;$C$19,-1,1),1)</f>
        <v>-2.8338135135748317</v>
      </c>
      <c r="D1042">
        <f>+$D$3*((1-$D$5)*SOI!D1041+$D$5*SOI!D1040) +   $D$4*((1-$D$5)*SOI!E1041+$D$5*SOI!E1040)</f>
        <v>0</v>
      </c>
      <c r="E1042">
        <f t="shared" si="326"/>
        <v>0.52174827718245353</v>
      </c>
      <c r="F1042">
        <f t="shared" si="333"/>
        <v>4.4498543782119881</v>
      </c>
      <c r="G1042">
        <f t="shared" si="334"/>
        <v>4.9716026553944417</v>
      </c>
      <c r="H1042" s="21">
        <f t="shared" si="335"/>
        <v>5.1904178481497762</v>
      </c>
      <c r="I1042" s="37">
        <f t="shared" si="327"/>
        <v>0.3445804958403319</v>
      </c>
      <c r="J1042" s="1">
        <f t="shared" si="336"/>
        <v>-7.149949499965186</v>
      </c>
      <c r="K1042" s="1">
        <f t="shared" si="337"/>
        <v>1.6838645061304292</v>
      </c>
      <c r="L1042" s="1">
        <f t="shared" si="328"/>
        <v>0.38551120311095843</v>
      </c>
      <c r="M1042" s="1">
        <f t="shared" si="329"/>
        <v>145.75439515928096</v>
      </c>
      <c r="N1042" s="1">
        <f t="shared" si="330"/>
        <v>1.1548171813770891</v>
      </c>
      <c r="O1042" s="1">
        <f t="shared" si="331"/>
        <v>0.10122710753654782</v>
      </c>
      <c r="P1042" s="1">
        <f t="shared" si="332"/>
        <v>-1.1597714774104149</v>
      </c>
      <c r="Q1042" s="1">
        <f t="shared" si="338"/>
        <v>84.235574066929686</v>
      </c>
      <c r="R1042" s="1">
        <f t="shared" si="339"/>
        <v>-8.6680779169237834</v>
      </c>
      <c r="S1042" s="1">
        <f t="shared" si="340"/>
        <v>0.34054257503175861</v>
      </c>
      <c r="T1042" s="1">
        <f t="shared" si="341"/>
        <v>0.4100260583202418</v>
      </c>
      <c r="U1042" s="1">
        <f t="shared" si="342"/>
        <v>4.4162697667682282</v>
      </c>
      <c r="V1042" s="1">
        <f t="shared" si="343"/>
        <v>37.671883181461901</v>
      </c>
      <c r="Y1042" s="20">
        <f>+$Z$20*SIGN(SOI!A1041)*(ABS(SOI!A1041))^$Y$2</f>
        <v>-0.45299002199749194</v>
      </c>
      <c r="Z1042" s="20">
        <f t="shared" si="346"/>
        <v>-0.47787826383841064</v>
      </c>
      <c r="AA1042" s="19">
        <f>+SIN((AVERAGE(H1038:H1049)+AVERAGE(H1042:H1045)/4)*($AA$19+AA1041*$AA$18*AVERAGE(G1038:G1049))*$Y$20+$AA$17) - SIN($AA$17)</f>
        <v>-1.0839650780935177</v>
      </c>
      <c r="AB1042" s="19">
        <f>+SIN((AVERAGE(H1038:H1049)+AVERAGE(H1042:H1045)*$AB$1)*($AA$19+AB1041*$AA$18*AVERAGE(G1038:G1049))*$Y$20+$AA$17) - SIN($AA$17)+$AB$2</f>
        <v>-0.88008657162203874</v>
      </c>
      <c r="AC1042">
        <f t="shared" si="345"/>
        <v>0.61200000000000232</v>
      </c>
      <c r="AD1042">
        <f t="shared" si="344"/>
        <v>0.60608681425510702</v>
      </c>
      <c r="AE1042">
        <v>1</v>
      </c>
    </row>
    <row r="1043" spans="1:31" x14ac:dyDescent="0.25">
      <c r="A1043">
        <v>85.08333333333286</v>
      </c>
      <c r="B1043" s="2">
        <v>1965.083333333256</v>
      </c>
      <c r="C1043">
        <f>+D1043+($D$2+E1043+F1043)*SOI!A1042*IF(B1043&gt;$C$18, IF(B1043&lt;$C$19,-1,1),1)</f>
        <v>10.163693909020363</v>
      </c>
      <c r="D1043">
        <f>+$D$3*((1-$D$5)*SOI!D1042+$D$5*SOI!D1041) +   $D$4*((1-$D$5)*SOI!E1042+$D$5*SOI!E1041)</f>
        <v>0</v>
      </c>
      <c r="E1043">
        <f t="shared" si="326"/>
        <v>-28.46551944202406</v>
      </c>
      <c r="F1043">
        <f t="shared" si="333"/>
        <v>0.23303636141193795</v>
      </c>
      <c r="G1043">
        <f t="shared" si="334"/>
        <v>-28.232483080612123</v>
      </c>
      <c r="H1043" s="21">
        <f t="shared" si="335"/>
        <v>-0.64630933431756832</v>
      </c>
      <c r="I1043" s="37">
        <f t="shared" si="327"/>
        <v>-26.584823366084226</v>
      </c>
      <c r="J1043" s="1">
        <f t="shared" si="336"/>
        <v>25.008572018893428</v>
      </c>
      <c r="K1043" s="1">
        <f t="shared" si="337"/>
        <v>-0.12803111953196353</v>
      </c>
      <c r="L1043" s="1">
        <f t="shared" si="328"/>
        <v>0.12236541937466841</v>
      </c>
      <c r="M1043" s="1">
        <f t="shared" si="329"/>
        <v>6.6079156719857552</v>
      </c>
      <c r="N1043" s="1">
        <f t="shared" si="330"/>
        <v>-9.5299933685950827E-2</v>
      </c>
      <c r="O1043" s="1">
        <f t="shared" si="331"/>
        <v>-15.779494750351898</v>
      </c>
      <c r="P1043" s="1">
        <f t="shared" si="332"/>
        <v>-1.7822263438862992E-3</v>
      </c>
      <c r="Q1043" s="1">
        <f t="shared" si="338"/>
        <v>-0.31515030670489463</v>
      </c>
      <c r="R1043" s="1">
        <f t="shared" si="339"/>
        <v>-2.5020045102198334</v>
      </c>
      <c r="S1043" s="1">
        <f t="shared" si="340"/>
        <v>2.1681726656371296</v>
      </c>
      <c r="T1043" s="1">
        <f t="shared" si="341"/>
        <v>-20.287541612388807</v>
      </c>
      <c r="U1043" s="1">
        <f t="shared" si="342"/>
        <v>-0.52358731571401473</v>
      </c>
      <c r="V1043" s="1">
        <f t="shared" si="343"/>
        <v>-4.7773507439188897E-3</v>
      </c>
      <c r="Y1043" s="20">
        <f>+$Z$20*SIGN(SOI!A1042)*(ABS(SOI!A1042))^$Y$2</f>
        <v>-0.35999993627475674</v>
      </c>
      <c r="Z1043" s="20">
        <f t="shared" si="346"/>
        <v>-0.38761566885612336</v>
      </c>
      <c r="AA1043" s="19">
        <f>+SIN((AVERAGE(H1039:H1050)+AVERAGE(H1043:H1046)/4)*($AA$19+AA1042*$AA$18*AVERAGE(G1039:G1050))*$Y$20+$AA$17) - SIN($AA$17)</f>
        <v>-0.82499926623874331</v>
      </c>
      <c r="AB1043" s="19">
        <f>+SIN((AVERAGE(H1039:H1050)+AVERAGE(H1043:H1046)*$AB$1)*($AA$19+AB1042*$AA$18*AVERAGE(G1039:G1050))*$Y$20+$AA$17) - SIN($AA$17)+$AB$2</f>
        <v>-0.90810496741181246</v>
      </c>
      <c r="AC1043">
        <f t="shared" si="345"/>
        <v>0.61260000000000236</v>
      </c>
      <c r="AD1043">
        <f t="shared" si="344"/>
        <v>0.43738359738261995</v>
      </c>
      <c r="AE1043">
        <v>1</v>
      </c>
    </row>
    <row r="1044" spans="1:31" x14ac:dyDescent="0.25">
      <c r="A1044">
        <v>85.166666666666188</v>
      </c>
      <c r="B1044" s="2">
        <v>1965.1666666665892</v>
      </c>
      <c r="C1044">
        <f>+D1044+($D$2+E1044+F1044)*SOI!A1043*IF(B1044&gt;$C$18, IF(B1044&lt;$C$19,-1,1),1)</f>
        <v>3.3101648174261653</v>
      </c>
      <c r="D1044">
        <f>+$D$3*((1-$D$5)*SOI!D1043+$D$5*SOI!D1042) +   $D$4*((1-$D$5)*SOI!E1043+$D$5*SOI!E1042)</f>
        <v>0</v>
      </c>
      <c r="E1044">
        <f t="shared" si="326"/>
        <v>-8.5511418269562043</v>
      </c>
      <c r="F1044">
        <f t="shared" si="333"/>
        <v>-1.1846370478266328</v>
      </c>
      <c r="G1044">
        <f t="shared" si="334"/>
        <v>-9.735778874782838</v>
      </c>
      <c r="H1044" s="21">
        <f t="shared" si="335"/>
        <v>-1.127461613649372</v>
      </c>
      <c r="I1044" s="37">
        <f t="shared" si="327"/>
        <v>-11.528490872237212</v>
      </c>
      <c r="J1044" s="1">
        <f t="shared" si="336"/>
        <v>-25.847898281545074</v>
      </c>
      <c r="K1044" s="1">
        <f t="shared" si="337"/>
        <v>-44.082058795043523</v>
      </c>
      <c r="L1044" s="1">
        <f t="shared" si="328"/>
        <v>-0.74245891769610584</v>
      </c>
      <c r="M1044" s="1">
        <f t="shared" si="329"/>
        <v>-15.749332527969523</v>
      </c>
      <c r="N1044" s="1">
        <f t="shared" si="330"/>
        <v>0.9361471961503538</v>
      </c>
      <c r="O1044" s="1">
        <f t="shared" si="331"/>
        <v>-9.6795285761564873</v>
      </c>
      <c r="P1044" s="1">
        <f t="shared" si="332"/>
        <v>0.16486723228558087</v>
      </c>
      <c r="Q1044" s="1">
        <f t="shared" si="338"/>
        <v>-7.3784805574150143</v>
      </c>
      <c r="R1044" s="1">
        <f t="shared" si="339"/>
        <v>-25.402471469463126</v>
      </c>
      <c r="S1044" s="1">
        <f t="shared" si="340"/>
        <v>-9.2360034886373956</v>
      </c>
      <c r="T1044" s="1">
        <f t="shared" si="341"/>
        <v>75.509963727372835</v>
      </c>
      <c r="U1044" s="1">
        <f t="shared" si="342"/>
        <v>21.003868286592279</v>
      </c>
      <c r="V1044" s="1">
        <f t="shared" si="343"/>
        <v>-4.3412036387061637</v>
      </c>
      <c r="Y1044" s="20">
        <f>+$Z$20*SIGN(SOI!A1043)*(ABS(SOI!A1043))^$Y$2</f>
        <v>-0.34985704829612135</v>
      </c>
      <c r="Z1044" s="20">
        <f t="shared" si="346"/>
        <v>-0.29661896982446062</v>
      </c>
      <c r="AA1044" s="19">
        <f>+SIN((AVERAGE(H1040:H1051)+AVERAGE(H1044:H1047)/4)*($AA$19+AA1043*$AA$18*AVERAGE(G1040:G1051))*$Y$20+$AA$17) - SIN($AA$17)</f>
        <v>-0.84259481717166063</v>
      </c>
      <c r="AB1044" s="19">
        <f>+SIN((AVERAGE(H1040:H1051)+AVERAGE(H1044:H1047)*$AB$1)*($AA$19+AB1043*$AA$18*AVERAGE(G1040:G1051))*$Y$20+$AA$17) - SIN($AA$17)+$AB$2</f>
        <v>-0.92265693293967965</v>
      </c>
      <c r="AC1044">
        <f t="shared" si="345"/>
        <v>0.61320000000000241</v>
      </c>
      <c r="AD1044">
        <f t="shared" si="344"/>
        <v>0.54597584734720006</v>
      </c>
      <c r="AE1044">
        <v>1</v>
      </c>
    </row>
    <row r="1045" spans="1:31" x14ac:dyDescent="0.25">
      <c r="A1045">
        <v>85.249999999999517</v>
      </c>
      <c r="B1045" s="2">
        <v>1965.2499999999225</v>
      </c>
      <c r="C1045">
        <f>+D1045+($D$2+E1045+F1045)*SOI!A1044*IF(B1045&gt;$C$18, IF(B1045&lt;$C$19,-1,1),1)</f>
        <v>1.4742605334599834</v>
      </c>
      <c r="D1045">
        <f>+$D$3*((1-$D$5)*SOI!D1044+$D$5*SOI!D1043) +   $D$4*((1-$D$5)*SOI!E1044+$D$5*SOI!E1043)</f>
        <v>0</v>
      </c>
      <c r="E1045">
        <f t="shared" si="326"/>
        <v>-16.42831448470713</v>
      </c>
      <c r="F1045">
        <f t="shared" si="333"/>
        <v>4.7641890707314394E-2</v>
      </c>
      <c r="G1045">
        <f t="shared" si="334"/>
        <v>-16.380672593999815</v>
      </c>
      <c r="H1045" s="21">
        <f t="shared" si="335"/>
        <v>-0.58289545969316936</v>
      </c>
      <c r="I1045" s="37">
        <f t="shared" si="327"/>
        <v>-14.959702765060401</v>
      </c>
      <c r="J1045" s="1">
        <f t="shared" si="336"/>
        <v>-0.7601517234351991</v>
      </c>
      <c r="K1045" s="1">
        <f t="shared" si="337"/>
        <v>-6.058574049111895E-2</v>
      </c>
      <c r="L1045" s="1">
        <f t="shared" si="328"/>
        <v>7.7571545282541579E-3</v>
      </c>
      <c r="M1045" s="1">
        <f t="shared" si="329"/>
        <v>-0.35693299544906293</v>
      </c>
      <c r="N1045" s="1">
        <f t="shared" si="330"/>
        <v>-5.7068856938868887E-2</v>
      </c>
      <c r="O1045" s="1">
        <f t="shared" si="331"/>
        <v>-9.1440818254124228</v>
      </c>
      <c r="P1045" s="1">
        <f t="shared" si="332"/>
        <v>-2.2957626480596179E-2</v>
      </c>
      <c r="Q1045" s="1">
        <f t="shared" si="338"/>
        <v>1.0194044246138033E-2</v>
      </c>
      <c r="R1045" s="1">
        <f t="shared" si="339"/>
        <v>4.5541366087542896E-2</v>
      </c>
      <c r="S1045" s="1">
        <f t="shared" si="340"/>
        <v>0.73061675223890676</v>
      </c>
      <c r="T1045" s="1">
        <f t="shared" si="341"/>
        <v>-0.74528121363853761</v>
      </c>
      <c r="U1045" s="1">
        <f t="shared" si="342"/>
        <v>-3.795267829162305</v>
      </c>
      <c r="V1045" s="1">
        <f t="shared" si="343"/>
        <v>-3.6851725690796505E-2</v>
      </c>
      <c r="Y1045" s="20">
        <f>+$Z$20*SIGN(SOI!A1044)*(ABS(SOI!A1044))^$Y$2</f>
        <v>-0.17999992490250386</v>
      </c>
      <c r="Z1045" s="20">
        <f t="shared" si="346"/>
        <v>-8.944103728029934E-2</v>
      </c>
      <c r="AA1045" s="19">
        <f>+SIN((AVERAGE(H1041:H1052)+AVERAGE(H1045:H1048)/4)*($AA$19+AA1044*$AA$18*AVERAGE(G1041:G1052))*$Y$20+$AA$17) - SIN($AA$17)</f>
        <v>-1.2096568937005303</v>
      </c>
      <c r="AB1045" s="19">
        <f>+SIN((AVERAGE(H1041:H1052)+AVERAGE(H1045:H1048)*$AB$1)*($AA$19+AB1044*$AA$18*AVERAGE(G1041:G1052))*$Y$20+$AA$17) - SIN($AA$17)+$AB$2</f>
        <v>-1.1931411265031615</v>
      </c>
      <c r="AC1045">
        <f t="shared" si="345"/>
        <v>0.61380000000000245</v>
      </c>
      <c r="AD1045">
        <f t="shared" si="344"/>
        <v>1.1202158564202309</v>
      </c>
      <c r="AE1045">
        <v>1</v>
      </c>
    </row>
    <row r="1046" spans="1:31" x14ac:dyDescent="0.25">
      <c r="A1046">
        <v>85.333333333332845</v>
      </c>
      <c r="B1046" s="2">
        <v>1965.3333333332557</v>
      </c>
      <c r="C1046">
        <f>+D1046+($D$2+E1046+F1046)*SOI!A1045*IF(B1046&gt;$C$18, IF(B1046&lt;$C$19,-1,1),1)</f>
        <v>-0.55517639413200803</v>
      </c>
      <c r="D1046">
        <f>+$D$3*((1-$D$5)*SOI!D1045+$D$5*SOI!D1044) +   $D$4*((1-$D$5)*SOI!E1045+$D$5*SOI!E1044)</f>
        <v>0</v>
      </c>
      <c r="E1046">
        <f t="shared" ref="E1046:E1109" si="347">$E$3*COS(2*PI()*(A1046+$E$2)/$H$3)+$E$4*COS(2*PI()*(A1046+$E$2)/$H$4)+$E$5*COS(2*PI()*(A1046+$E$2)/$H$5)+$E$6*COS(2*PI()/$H$6*(A1046+$E$2))+$E$7*COS(2*PI()/$H$7*(A1046+$E$2))+$E$8*COS(2*PI()/$H$8*(A1046+$E$2))+$E$9*COS(2*PI()/$H$9*(A1046+$E$2))+$E$10*COS(2*PI()/$H$10*(A1046+$E$2))+$E$11*COS(2*PI()/$H$11*(A1046+$E$2))+$E$12*COS(2*PI()/$H$12*(A1046+$E$2))+$E$13*COS(2*PI()/$H$13*(A1046+$E$2))+$E$14*COS(2*PI()/$H$14*(A1046+$E$2))+$E$15*COS(2*PI()/$H$15*(A1046+$E$2))+$E$16*COS(2*PI()/$H$16*(A1046+$E$2))+$E$17*COS(2*PI()/$H$17*(A1046+$E$2))</f>
        <v>-1.8224715645633474</v>
      </c>
      <c r="F1046">
        <f t="shared" si="333"/>
        <v>-1.0995094571840636</v>
      </c>
      <c r="G1046">
        <f t="shared" si="334"/>
        <v>-2.9219810217474107</v>
      </c>
      <c r="H1046" s="21">
        <f t="shared" si="335"/>
        <v>0.62637225757953063</v>
      </c>
      <c r="I1046" s="37">
        <f t="shared" ref="I1046:I1109" si="348">+(I$3*$E1046+I$5*$F1046)*COS(2*PI()*$A1046*$A$9+I$4)</f>
        <v>-0.19998143678629851</v>
      </c>
      <c r="J1046" s="1">
        <f t="shared" si="336"/>
        <v>0.81485504559539657</v>
      </c>
      <c r="K1046" s="1">
        <f t="shared" si="337"/>
        <v>-3.363971836035122E-2</v>
      </c>
      <c r="L1046" s="1">
        <f t="shared" ref="L1046:L1109" si="349">+(L$3*$E1046+L$5*$F1046)*COS(2*PI()*$A1046*$A$9+L$4)^2</f>
        <v>-3.0041561197976952E-2</v>
      </c>
      <c r="M1046" s="1">
        <f t="shared" ref="M1046:M1109" si="350">+(M$3*$E1046+M$5*$F1046)*COS(2*PI()*$A1046*$A$7+M$4)</f>
        <v>28.622004888392421</v>
      </c>
      <c r="N1046" s="1">
        <f t="shared" ref="N1046:N1109" si="351">+(N$3*$E1046+N$5*$F1046)*COS(2*PI()*$A1046*$A$8+N$4)</f>
        <v>0.52547739022171258</v>
      </c>
      <c r="O1046" s="1">
        <f t="shared" ref="O1046:O1109" si="352">+(O$3*$E1046+O$5*$F1046)*COS(2*PI()*$A1046*$A$8+O$4)^2</f>
        <v>-5.5912947833312639E-2</v>
      </c>
      <c r="P1046" s="1">
        <f t="shared" ref="P1046:P1109" si="353">+(P$3*$E1046+P$5*$F1046)*COS(2*PI()*$A1046*$A$7+P$4)^2</f>
        <v>0.53829032639060781</v>
      </c>
      <c r="Q1046" s="1">
        <f t="shared" si="338"/>
        <v>7.5268754478626887</v>
      </c>
      <c r="R1046" s="1">
        <f t="shared" si="339"/>
        <v>0.44951168827091109</v>
      </c>
      <c r="S1046" s="1">
        <f t="shared" si="340"/>
        <v>-8.9931369281643053E-2</v>
      </c>
      <c r="T1046" s="1">
        <f t="shared" si="341"/>
        <v>1.7648691650117621E-2</v>
      </c>
      <c r="U1046" s="1">
        <f t="shared" si="342"/>
        <v>1.1895939268838065</v>
      </c>
      <c r="V1046" s="1">
        <f t="shared" si="343"/>
        <v>-7.9561374928315498</v>
      </c>
      <c r="Y1046" s="20">
        <f>+$Z$20*SIGN(SOI!A1045)*(ABS(SOI!A1045))^$Y$2</f>
        <v>0.26153386135772722</v>
      </c>
      <c r="Z1046" s="20">
        <f t="shared" si="346"/>
        <v>0.16134203890652635</v>
      </c>
      <c r="AA1046" s="19">
        <f>+SIN((AVERAGE(H1042:H1053)+AVERAGE(H1046:H1049)/4)*($AA$19+AA1045*$AA$18*AVERAGE(G1042:G1053))*$Y$20+$AA$17) - SIN($AA$17)</f>
        <v>0.17477531169698657</v>
      </c>
      <c r="AB1046" s="19">
        <f>+SIN((AVERAGE(H1042:H1053)+AVERAGE(H1046:H1049)*$AB$1)*($AA$19+AB1045*$AA$18*AVERAGE(G1042:G1053))*$Y$20+$AA$17) - SIN($AA$17)+$AB$2</f>
        <v>0.19947425375963335</v>
      </c>
      <c r="AC1046">
        <f t="shared" si="345"/>
        <v>0.6144000000000025</v>
      </c>
      <c r="AD1046">
        <f t="shared" si="344"/>
        <v>1.3433272790460221E-2</v>
      </c>
      <c r="AE1046">
        <v>1</v>
      </c>
    </row>
    <row r="1047" spans="1:31" x14ac:dyDescent="0.25">
      <c r="A1047">
        <v>85.416666666666174</v>
      </c>
      <c r="B1047" s="2">
        <v>1965.416666666589</v>
      </c>
      <c r="C1047">
        <f>+D1047+($D$2+E1047+F1047)*SOI!A1046*IF(B1047&gt;$C$18, IF(B1047&lt;$C$19,-1,1),1)</f>
        <v>-2.501490631344748</v>
      </c>
      <c r="D1047">
        <f>+$D$3*((1-$D$5)*SOI!D1046+$D$5*SOI!D1045) +   $D$4*((1-$D$5)*SOI!E1046+$D$5*SOI!E1045)</f>
        <v>0</v>
      </c>
      <c r="E1047">
        <f t="shared" si="347"/>
        <v>-5.5328589211468167</v>
      </c>
      <c r="F1047">
        <f t="shared" ref="F1047:F1110" si="354">$F$3*COS(2*PI()*(B1047+$F$2)/$G$3)+$F$4*COS(2*PI()*(B1047+$F$2)/$G$4)+$F$5*COS(2*PI()*(B1047+$F$2)/$G$5)+$F$6*COS(2*PI()/$G$6*(B1047+$F$2))+$F$7*COS(2*PI()/$G$7*(B1047+$F$2))+$F$8*COS(2*PI()/$G$8*(B1047+$F$2))+$F$9*COS(2*PI()/$G$9*(B1047+$F$2))+$F$10*COS(2*PI()/$G$10*(B1047+$F$2))+$F$11*COS(2*PI()/$G$11*(B1047+$F$2))+$F$12*COS(2*PI()/$G$12*(B1047+$F$2))+$F$13*COS(2*PI()/$G$13*(B1047+$F$2))+$F$14*COS(2*PI()/$G$14*(B1047+$F$2))+$F$15*COS(2*PI()/$G$15*(B1047+$F$2))</f>
        <v>-2.6009148508178481E-2</v>
      </c>
      <c r="G1047">
        <f t="shared" ref="G1047:G1110" si="355">+E1047+F1047</f>
        <v>-5.558868069654995</v>
      </c>
      <c r="H1047" s="21">
        <f t="shared" ref="H1047:H1110" si="356">+$H$19*SUM(I1047:V1047)</f>
        <v>6.088089598563242E-2</v>
      </c>
      <c r="I1047" s="37">
        <f t="shared" si="348"/>
        <v>4.3764519424456161</v>
      </c>
      <c r="J1047" s="1">
        <f t="shared" ref="J1047:J1110" si="357">+(J$3)*I1047*M1047</f>
        <v>-0.56023826319159364</v>
      </c>
      <c r="K1047" s="1">
        <f t="shared" ref="K1047:K1110" si="358">+(K$3)*L1047*P1047*O1047</f>
        <v>-3.5058344986573183E-3</v>
      </c>
      <c r="L1047" s="1">
        <f t="shared" si="349"/>
        <v>-1.2336577984028449E-2</v>
      </c>
      <c r="M1047" s="1">
        <f t="shared" si="350"/>
        <v>0.89920762288512157</v>
      </c>
      <c r="N1047" s="1">
        <f t="shared" si="351"/>
        <v>-2.3914109820004849E-3</v>
      </c>
      <c r="O1047" s="1">
        <f t="shared" si="352"/>
        <v>-1.6356683600238358</v>
      </c>
      <c r="P1047" s="1">
        <f t="shared" si="353"/>
        <v>4.6698245185180388E-3</v>
      </c>
      <c r="Q1047" s="1">
        <f t="shared" ref="Q1047:Q1110" si="359">+(Q$3)*M1047*N1047</f>
        <v>-1.0761550372505567E-3</v>
      </c>
      <c r="R1047" s="1">
        <f t="shared" ref="R1047:R1110" si="360">+(R$3)*I1047*N1047*M1047</f>
        <v>1.4064800673388644E-3</v>
      </c>
      <c r="S1047" s="1">
        <f t="shared" ref="S1047:S1110" si="361">+(S$3)*I1047*N1047</f>
        <v>-8.9566142588026684E-3</v>
      </c>
      <c r="T1047" s="1">
        <f t="shared" ref="T1047:T1110" si="362">+(T$3)*L1047*O1047</f>
        <v>0.21201548841504345</v>
      </c>
      <c r="U1047" s="1">
        <f t="shared" ref="U1047:U1110" si="363">+(U$3)*P1047*I1047</f>
        <v>-0.22584745646436563</v>
      </c>
      <c r="V1047" s="1">
        <f t="shared" ref="V1047:V1110" si="364">+(V$3)*P1047*N1047</f>
        <v>3.1411339051741103E-4</v>
      </c>
      <c r="Y1047" s="20">
        <f>+$Z$20*SIGN(SOI!A1046)*(ABS(SOI!A1046))^$Y$2</f>
        <v>0.40249218026435574</v>
      </c>
      <c r="Z1047" s="20">
        <f t="shared" si="346"/>
        <v>0.40134200730219111</v>
      </c>
      <c r="AA1047" s="19">
        <f>+SIN((AVERAGE(H1043:H1054)+AVERAGE(H1047:H1050)/4)*($AA$19+AA1046*$AA$18*AVERAGE(G1043:G1054))*$Y$20+$AA$17) - SIN($AA$17)</f>
        <v>0.70222188341761904</v>
      </c>
      <c r="AB1047" s="19">
        <f>+SIN((AVERAGE(H1043:H1054)+AVERAGE(H1047:H1050)*$AB$1)*($AA$19+AB1046*$AA$18*AVERAGE(G1043:G1054))*$Y$20+$AA$17) - SIN($AA$17)+$AB$2</f>
        <v>0.70776507871427441</v>
      </c>
      <c r="AC1047">
        <f t="shared" si="345"/>
        <v>0.61500000000000254</v>
      </c>
      <c r="AD1047">
        <f t="shared" si="344"/>
        <v>0.30087987611542794</v>
      </c>
      <c r="AE1047">
        <v>1</v>
      </c>
    </row>
    <row r="1048" spans="1:31" x14ac:dyDescent="0.25">
      <c r="A1048">
        <v>85.499999999999503</v>
      </c>
      <c r="B1048" s="2">
        <v>1965.4999999999222</v>
      </c>
      <c r="C1048">
        <f>+D1048+($D$2+E1048+F1048)*SOI!A1047*IF(B1048&gt;$C$18, IF(B1048&lt;$C$19,-1,1),1)</f>
        <v>6.725374934231068</v>
      </c>
      <c r="D1048">
        <f>+$D$3*((1-$D$5)*SOI!D1047+$D$5*SOI!D1046) +   $D$4*((1-$D$5)*SOI!E1047+$D$5*SOI!E1046)</f>
        <v>0</v>
      </c>
      <c r="E1048">
        <f t="shared" si="347"/>
        <v>8.4195051296237438</v>
      </c>
      <c r="F1048">
        <f t="shared" si="354"/>
        <v>-0.11657311205452503</v>
      </c>
      <c r="G1048">
        <f t="shared" si="355"/>
        <v>8.3029320175692192</v>
      </c>
      <c r="H1048" s="21">
        <f t="shared" si="356"/>
        <v>-2.5894633317228688E-2</v>
      </c>
      <c r="I1048" s="37">
        <f t="shared" si="348"/>
        <v>-10.399592719585298</v>
      </c>
      <c r="J1048" s="1">
        <f t="shared" si="357"/>
        <v>4.5019327863259857</v>
      </c>
      <c r="K1048" s="1">
        <f t="shared" si="358"/>
        <v>8.5728779507862922E-4</v>
      </c>
      <c r="L1048" s="1">
        <f t="shared" si="349"/>
        <v>-7.6333209144586966E-2</v>
      </c>
      <c r="M1048" s="1">
        <f t="shared" si="350"/>
        <v>3.0408293765090146</v>
      </c>
      <c r="N1048" s="1">
        <f t="shared" si="351"/>
        <v>-8.4329126197148177E-2</v>
      </c>
      <c r="O1048" s="1">
        <f t="shared" si="352"/>
        <v>7.5442771950068419</v>
      </c>
      <c r="P1048" s="1">
        <f t="shared" si="353"/>
        <v>4.0012399358287531E-5</v>
      </c>
      <c r="Q1048" s="1">
        <f t="shared" si="359"/>
        <v>-0.12833062108155568</v>
      </c>
      <c r="R1048" s="1">
        <f t="shared" si="360"/>
        <v>-0.39855035693749657</v>
      </c>
      <c r="S1048" s="1">
        <f t="shared" si="361"/>
        <v>0.7505185294235146</v>
      </c>
      <c r="T1048" s="1">
        <f t="shared" si="362"/>
        <v>-6.0507440932231837</v>
      </c>
      <c r="U1048" s="1">
        <f t="shared" si="363"/>
        <v>4.5983646199637832E-3</v>
      </c>
      <c r="V1048" s="1">
        <f t="shared" si="364"/>
        <v>9.4908228078420794E-5</v>
      </c>
      <c r="Y1048" s="20">
        <f>+$Z$20*SIGN(SOI!A1047)*(ABS(SOI!A1047))^$Y$2</f>
        <v>0.53999998028449048</v>
      </c>
      <c r="Z1048" s="20">
        <f t="shared" si="346"/>
        <v>0.53777085991147444</v>
      </c>
      <c r="AA1048" s="19">
        <f>+SIN((AVERAGE(H1044:H1055)+AVERAGE(H1048:H1051)/4)*($AA$19+AA1047*$AA$18*AVERAGE(G1044:G1055))*$Y$20+$AA$17) - SIN($AA$17)</f>
        <v>0.71046569431557827</v>
      </c>
      <c r="AB1048" s="19">
        <f>+SIN((AVERAGE(H1044:H1055)+AVERAGE(H1048:H1051)*$AB$1)*($AA$19+AB1047*$AA$18*AVERAGE(G1044:G1055))*$Y$20+$AA$17) - SIN($AA$17)+$AB$2</f>
        <v>0.70777167937614083</v>
      </c>
      <c r="AC1048">
        <f t="shared" si="345"/>
        <v>0.61560000000000259</v>
      </c>
      <c r="AD1048">
        <f t="shared" ref="AD1048:AD1111" si="365">+ABS(Z1048-AA1048)</f>
        <v>0.17269483440410383</v>
      </c>
      <c r="AE1048">
        <v>1</v>
      </c>
    </row>
    <row r="1049" spans="1:31" x14ac:dyDescent="0.25">
      <c r="A1049">
        <v>85.583333333332831</v>
      </c>
      <c r="B1049" s="2">
        <v>1965.5833333332555</v>
      </c>
      <c r="C1049">
        <f>+D1049+($D$2+E1049+F1049)*SOI!A1048*IF(B1049&gt;$C$18, IF(B1049&lt;$C$19,-1,1),1)</f>
        <v>4.7469506757237543</v>
      </c>
      <c r="D1049">
        <f>+$D$3*((1-$D$5)*SOI!D1048+$D$5*SOI!D1047) +   $D$4*((1-$D$5)*SOI!E1048+$D$5*SOI!E1047)</f>
        <v>0</v>
      </c>
      <c r="E1049">
        <f t="shared" si="347"/>
        <v>3.7761851550456811</v>
      </c>
      <c r="F1049">
        <f t="shared" si="354"/>
        <v>2.1375385533322577E-2</v>
      </c>
      <c r="G1049">
        <f t="shared" si="355"/>
        <v>3.7975605405790036</v>
      </c>
      <c r="H1049" s="21">
        <f t="shared" si="356"/>
        <v>-2.4155108966289224E-2</v>
      </c>
      <c r="I1049" s="37">
        <f t="shared" si="348"/>
        <v>-3.9416636534357559</v>
      </c>
      <c r="J1049" s="1">
        <f t="shared" si="357"/>
        <v>-0.1087963974709269</v>
      </c>
      <c r="K1049" s="1">
        <f t="shared" si="358"/>
        <v>3.2076369633127176E-3</v>
      </c>
      <c r="L1049" s="1">
        <f t="shared" si="349"/>
        <v>6.4179906448895273E-3</v>
      </c>
      <c r="M1049" s="1">
        <f t="shared" si="350"/>
        <v>-0.19388505272547513</v>
      </c>
      <c r="N1049" s="1">
        <f t="shared" si="351"/>
        <v>1.4802476797138822E-2</v>
      </c>
      <c r="O1049" s="1">
        <f t="shared" si="352"/>
        <v>3.0535070019324642</v>
      </c>
      <c r="P1049" s="1">
        <f t="shared" si="353"/>
        <v>-4.399327784666408E-3</v>
      </c>
      <c r="Q1049" s="1">
        <f t="shared" si="359"/>
        <v>-1.4362808225587636E-3</v>
      </c>
      <c r="R1049" s="1">
        <f t="shared" si="360"/>
        <v>-1.6906569705068999E-3</v>
      </c>
      <c r="S1049" s="1">
        <f t="shared" si="361"/>
        <v>-4.9932284811517243E-2</v>
      </c>
      <c r="T1049" s="1">
        <f t="shared" si="362"/>
        <v>0.20590914123053247</v>
      </c>
      <c r="U1049" s="1">
        <f t="shared" si="363"/>
        <v>-0.1916277335751618</v>
      </c>
      <c r="V1049" s="1">
        <f t="shared" si="364"/>
        <v>1.831691713769559E-3</v>
      </c>
      <c r="Y1049" s="20">
        <f>+$Z$20*SIGN(SOI!A1048)*(ABS(SOI!A1048))^$Y$2</f>
        <v>0.67082041918557722</v>
      </c>
      <c r="Z1049" s="20">
        <f t="shared" si="346"/>
        <v>0.62810625201945969</v>
      </c>
      <c r="AA1049" s="19">
        <f>+SIN((AVERAGE(H1045:H1056)+AVERAGE(H1049:H1052)/4)*($AA$19+AA1048*$AA$18*AVERAGE(G1045:G1056))*$Y$20+$AA$17) - SIN($AA$17)</f>
        <v>0.53376765939984994</v>
      </c>
      <c r="AB1049" s="19">
        <f>+SIN((AVERAGE(H1045:H1056)+AVERAGE(H1049:H1052)*$AB$1)*($AA$19+AB1048*$AA$18*AVERAGE(G1045:G1056))*$Y$20+$AA$17) - SIN($AA$17)+$AB$2</f>
        <v>0.67487584234879683</v>
      </c>
      <c r="AC1049">
        <f t="shared" ref="AC1049:AC1112" si="366">+AC1048+$AC$22</f>
        <v>0.61620000000000263</v>
      </c>
      <c r="AD1049">
        <f t="shared" si="365"/>
        <v>9.4338592619609751E-2</v>
      </c>
      <c r="AE1049">
        <v>1</v>
      </c>
    </row>
    <row r="1050" spans="1:31" x14ac:dyDescent="0.25">
      <c r="A1050">
        <v>85.66666666666616</v>
      </c>
      <c r="B1050" s="2">
        <v>1965.6666666665888</v>
      </c>
      <c r="C1050">
        <f>+D1050+($D$2+E1050+F1050)*SOI!A1049*IF(B1050&gt;$C$18, IF(B1050&lt;$C$19,-1,1),1)</f>
        <v>22.958593441047341</v>
      </c>
      <c r="D1050">
        <f>+$D$3*((1-$D$5)*SOI!D1049+$D$5*SOI!D1048) +   $D$4*((1-$D$5)*SOI!E1049+$D$5*SOI!E1048)</f>
        <v>0</v>
      </c>
      <c r="E1050">
        <f t="shared" si="347"/>
        <v>19.286725468192188</v>
      </c>
      <c r="F1050">
        <f t="shared" si="354"/>
        <v>-1.0656195625990619</v>
      </c>
      <c r="G1050">
        <f t="shared" si="355"/>
        <v>18.221105905593127</v>
      </c>
      <c r="H1050" s="21">
        <f t="shared" si="356"/>
        <v>0.64780013937850955</v>
      </c>
      <c r="I1050" s="37">
        <f t="shared" si="348"/>
        <v>-5.369545216964366</v>
      </c>
      <c r="J1050" s="1">
        <f t="shared" si="357"/>
        <v>-10.227426599601701</v>
      </c>
      <c r="K1050" s="1">
        <f t="shared" si="358"/>
        <v>6.1493107820133189E-2</v>
      </c>
      <c r="L1050" s="1">
        <f t="shared" si="349"/>
        <v>-1.0704178212725709E-3</v>
      </c>
      <c r="M1050" s="1">
        <f t="shared" si="350"/>
        <v>-13.379449485419297</v>
      </c>
      <c r="N1050" s="1">
        <f t="shared" si="351"/>
        <v>-0.72078880101493659</v>
      </c>
      <c r="O1050" s="1">
        <f t="shared" si="352"/>
        <v>2.8741203506537847</v>
      </c>
      <c r="P1050" s="1">
        <f t="shared" si="353"/>
        <v>0.53723868051977597</v>
      </c>
      <c r="Q1050" s="1">
        <f t="shared" si="359"/>
        <v>4.8262178123564992</v>
      </c>
      <c r="R1050" s="1">
        <f t="shared" si="360"/>
        <v>7.7389314021961431</v>
      </c>
      <c r="S1050" s="1">
        <f t="shared" si="361"/>
        <v>3.3121730688487694</v>
      </c>
      <c r="T1050" s="1">
        <f t="shared" si="362"/>
        <v>-3.2324804592778061E-2</v>
      </c>
      <c r="U1050" s="1">
        <f t="shared" si="363"/>
        <v>31.878454382958214</v>
      </c>
      <c r="V1050" s="1">
        <f t="shared" si="364"/>
        <v>10.891983488986499</v>
      </c>
      <c r="Y1050" s="20">
        <f>+$Z$20*SIGN(SOI!A1049)*(ABS(SOI!A1049))^$Y$2</f>
        <v>0.67349835658831125</v>
      </c>
      <c r="Z1050" s="20">
        <f t="shared" si="346"/>
        <v>0.7018778303399591</v>
      </c>
      <c r="AA1050" s="19">
        <f>+SIN((AVERAGE(H1046:H1057)+AVERAGE(H1050:H1053)/4)*($AA$19+AA1049*$AA$18*AVERAGE(G1046:G1057))*$Y$20+$AA$17) - SIN($AA$17)</f>
        <v>0.68225638504158104</v>
      </c>
      <c r="AB1050" s="19">
        <f>+SIN((AVERAGE(H1046:H1057)+AVERAGE(H1050:H1053)*$AB$1)*($AA$19+AB1049*$AA$18*AVERAGE(G1046:G1057))*$Y$20+$AA$17) - SIN($AA$17)+$AB$2</f>
        <v>0.68194047515600964</v>
      </c>
      <c r="AC1050">
        <f t="shared" si="366"/>
        <v>0.61680000000000268</v>
      </c>
      <c r="AD1050">
        <f t="shared" si="365"/>
        <v>1.962144529837806E-2</v>
      </c>
      <c r="AE1050">
        <v>1</v>
      </c>
    </row>
    <row r="1051" spans="1:31" x14ac:dyDescent="0.25">
      <c r="A1051">
        <v>85.749999999999488</v>
      </c>
      <c r="B1051" s="2">
        <v>1965.749999999922</v>
      </c>
      <c r="C1051">
        <f>+D1051+($D$2+E1051+F1051)*SOI!A1050*IF(B1051&gt;$C$18, IF(B1051&lt;$C$19,-1,1),1)</f>
        <v>11.152931427302072</v>
      </c>
      <c r="D1051">
        <f>+$D$3*((1-$D$5)*SOI!D1050+$D$5*SOI!D1049) +   $D$4*((1-$D$5)*SOI!E1050+$D$5*SOI!E1049)</f>
        <v>0</v>
      </c>
      <c r="E1051">
        <f t="shared" si="347"/>
        <v>6.9813909399053671</v>
      </c>
      <c r="F1051">
        <f t="shared" si="354"/>
        <v>-5.410433909662804E-2</v>
      </c>
      <c r="G1051">
        <f t="shared" si="355"/>
        <v>6.9272866008087393</v>
      </c>
      <c r="H1051" s="21">
        <f t="shared" si="356"/>
        <v>6.0894657292678879E-2</v>
      </c>
      <c r="I1051" s="37">
        <f t="shared" si="348"/>
        <v>4.3054956837794025</v>
      </c>
      <c r="J1051" s="1">
        <f t="shared" si="357"/>
        <v>0.92741182770255848</v>
      </c>
      <c r="K1051" s="1">
        <f t="shared" si="358"/>
        <v>9.6017570910926654E-3</v>
      </c>
      <c r="L1051" s="1">
        <f t="shared" si="349"/>
        <v>-1.7590353308647388E-2</v>
      </c>
      <c r="M1051" s="1">
        <f t="shared" si="350"/>
        <v>-1.5130694023479172</v>
      </c>
      <c r="N1051" s="1">
        <f t="shared" si="351"/>
        <v>-7.4051228052899373E-3</v>
      </c>
      <c r="O1051" s="1">
        <f t="shared" si="352"/>
        <v>0.60518868213492849</v>
      </c>
      <c r="P1051" s="1">
        <f t="shared" si="353"/>
        <v>2.4242894237513978E-2</v>
      </c>
      <c r="Q1051" s="1">
        <f t="shared" si="359"/>
        <v>5.6072737331204171E-3</v>
      </c>
      <c r="R1051" s="1">
        <f t="shared" si="360"/>
        <v>-7.20960532747767E-3</v>
      </c>
      <c r="S1051" s="1">
        <f t="shared" si="361"/>
        <v>-2.7284934196624682E-2</v>
      </c>
      <c r="T1051" s="1">
        <f t="shared" si="362"/>
        <v>-0.11185180256630324</v>
      </c>
      <c r="U1051" s="1">
        <f t="shared" si="363"/>
        <v>-1.1534535337909753</v>
      </c>
      <c r="V1051" s="1">
        <f t="shared" si="364"/>
        <v>5.0495002985625767E-3</v>
      </c>
      <c r="Y1051" s="20">
        <f>+$Z$20*SIGN(SOI!A1050)*(ABS(SOI!A1050))^$Y$2</f>
        <v>0.76131471524598848</v>
      </c>
      <c r="Z1051" s="20">
        <f t="shared" si="346"/>
        <v>0.72646451543243684</v>
      </c>
      <c r="AA1051" s="19">
        <f>+SIN((AVERAGE(H1047:H1058)+AVERAGE(H1051:H1054)/4)*($AA$19+AA1050*$AA$18*AVERAGE(G1047:G1058))*$Y$20+$AA$17) - SIN($AA$17)</f>
        <v>0.50930902367523023</v>
      </c>
      <c r="AB1051" s="19">
        <f>+SIN((AVERAGE(H1047:H1058)+AVERAGE(H1051:H1054)*$AB$1)*($AA$19+AB1050*$AA$18*AVERAGE(G1047:G1058))*$Y$20+$AA$17) - SIN($AA$17)+$AB$2</f>
        <v>0.69804434396052173</v>
      </c>
      <c r="AC1051">
        <f t="shared" si="366"/>
        <v>0.61740000000000272</v>
      </c>
      <c r="AD1051">
        <f t="shared" si="365"/>
        <v>0.21715549175720661</v>
      </c>
      <c r="AE1051">
        <v>1</v>
      </c>
    </row>
    <row r="1052" spans="1:31" x14ac:dyDescent="0.25">
      <c r="A1052">
        <v>85.833333333332817</v>
      </c>
      <c r="B1052" s="2">
        <v>1965.8333333332553</v>
      </c>
      <c r="C1052">
        <f>+D1052+($D$2+E1052+F1052)*SOI!A1051*IF(B1052&gt;$C$18, IF(B1052&lt;$C$19,-1,1),1)</f>
        <v>54.71566780731272</v>
      </c>
      <c r="D1052">
        <f>+$D$3*((1-$D$5)*SOI!D1051+$D$5*SOI!D1050) +   $D$4*((1-$D$5)*SOI!E1051+$D$5*SOI!E1050)</f>
        <v>0</v>
      </c>
      <c r="E1052">
        <f t="shared" si="347"/>
        <v>36.513169618855287</v>
      </c>
      <c r="F1052">
        <f t="shared" si="354"/>
        <v>-0.98351519852235803</v>
      </c>
      <c r="G1052">
        <f t="shared" si="355"/>
        <v>35.529654420332932</v>
      </c>
      <c r="H1052" s="21">
        <f t="shared" si="356"/>
        <v>3.7202425384908797</v>
      </c>
      <c r="I1052" s="37">
        <f t="shared" si="348"/>
        <v>43.10744075682247</v>
      </c>
      <c r="J1052" s="1">
        <f t="shared" si="357"/>
        <v>196.84635259701199</v>
      </c>
      <c r="K1052" s="1">
        <f t="shared" si="358"/>
        <v>71.250213809119714</v>
      </c>
      <c r="L1052" s="1">
        <f t="shared" si="349"/>
        <v>-0.65899106635151161</v>
      </c>
      <c r="M1052" s="1">
        <f t="shared" si="350"/>
        <v>-32.076317889018114</v>
      </c>
      <c r="N1052" s="1">
        <f t="shared" si="351"/>
        <v>0.49663096397651157</v>
      </c>
      <c r="O1052" s="1">
        <f t="shared" si="352"/>
        <v>25.258292691235887</v>
      </c>
      <c r="P1052" s="1">
        <f t="shared" si="353"/>
        <v>0.11505401146307455</v>
      </c>
      <c r="Q1052" s="1">
        <f t="shared" si="359"/>
        <v>-7.9722139621584889</v>
      </c>
      <c r="R1052" s="1">
        <f t="shared" si="360"/>
        <v>102.62844791907457</v>
      </c>
      <c r="S1052" s="1">
        <f t="shared" si="361"/>
        <v>18.3211833454714</v>
      </c>
      <c r="T1052" s="1">
        <f t="shared" si="362"/>
        <v>-174.88845697096704</v>
      </c>
      <c r="U1052" s="1">
        <f t="shared" si="363"/>
        <v>-54.80831925347335</v>
      </c>
      <c r="V1052" s="1">
        <f t="shared" si="364"/>
        <v>-1.6071900276631208</v>
      </c>
      <c r="Y1052" s="20">
        <f>+$Z$20*SIGN(SOI!A1051)*(ABS(SOI!A1051))^$Y$2</f>
        <v>0.74458047446301101</v>
      </c>
      <c r="Z1052" s="20">
        <f t="shared" ref="Z1052:Z1115" si="367">+AVERAGE(Y1051:Y1053)</f>
        <v>0.74279697031652647</v>
      </c>
      <c r="AA1052" s="19">
        <f>+SIN((AVERAGE(H1048:H1059)+AVERAGE(H1052:H1055)/4)*($AA$19+AA1051*$AA$18*AVERAGE(G1048:G1059))*$Y$20+$AA$17) - SIN($AA$17)</f>
        <v>0.51090884765099376</v>
      </c>
      <c r="AB1052" s="19">
        <f>+SIN((AVERAGE(H1048:H1059)+AVERAGE(H1052:H1055)*$AB$1)*($AA$19+AB1051*$AA$18*AVERAGE(G1048:G1059))*$Y$20+$AA$17) - SIN($AA$17)+$AB$2</f>
        <v>0.69948566042490112</v>
      </c>
      <c r="AC1052">
        <f t="shared" si="366"/>
        <v>0.61800000000000277</v>
      </c>
      <c r="AD1052">
        <f t="shared" si="365"/>
        <v>0.23188812266553271</v>
      </c>
      <c r="AE1052">
        <v>1</v>
      </c>
    </row>
    <row r="1053" spans="1:31" x14ac:dyDescent="0.25">
      <c r="A1053">
        <v>85.916666666666146</v>
      </c>
      <c r="B1053" s="2">
        <v>1965.9166666665885</v>
      </c>
      <c r="C1053">
        <f>+D1053+($D$2+E1053+F1053)*SOI!A1052*IF(B1053&gt;$C$18, IF(B1053&lt;$C$19,-1,1),1)</f>
        <v>-670.90813505592735</v>
      </c>
      <c r="D1053">
        <f>+$D$3*((1-$D$5)*SOI!D1052+$D$5*SOI!D1051) +   $D$4*((1-$D$5)*SOI!E1052+$D$5*SOI!E1051)</f>
        <v>0</v>
      </c>
      <c r="E1053">
        <f t="shared" si="347"/>
        <v>-462.47332540571142</v>
      </c>
      <c r="F1053">
        <f t="shared" si="354"/>
        <v>-0.22194015010059154</v>
      </c>
      <c r="G1053">
        <f t="shared" si="355"/>
        <v>-462.695265555812</v>
      </c>
      <c r="H1053" s="21">
        <f t="shared" si="356"/>
        <v>-11.444191608084749</v>
      </c>
      <c r="I1053" s="37">
        <f t="shared" si="348"/>
        <v>-528.19581880106125</v>
      </c>
      <c r="J1053" s="1">
        <f t="shared" si="357"/>
        <v>-552.38231403190878</v>
      </c>
      <c r="K1053" s="1">
        <f t="shared" si="358"/>
        <v>-5.4894499705290496</v>
      </c>
      <c r="L1053" s="1">
        <f t="shared" si="349"/>
        <v>-0.14100260257169545</v>
      </c>
      <c r="M1053" s="1">
        <f t="shared" si="350"/>
        <v>-7.3460551226102977</v>
      </c>
      <c r="N1053" s="1">
        <f t="shared" si="351"/>
        <v>-0.28464893762271154</v>
      </c>
      <c r="O1053" s="1">
        <f t="shared" si="352"/>
        <v>-442.40379334014744</v>
      </c>
      <c r="P1053" s="1">
        <f t="shared" si="353"/>
        <v>2.3652768028685984E-3</v>
      </c>
      <c r="Q1053" s="1">
        <f t="shared" si="359"/>
        <v>1.0464642439263958</v>
      </c>
      <c r="R1053" s="1">
        <f t="shared" si="360"/>
        <v>165.06535404706446</v>
      </c>
      <c r="S1053" s="1">
        <f t="shared" si="361"/>
        <v>128.66843351161907</v>
      </c>
      <c r="T1053" s="1">
        <f t="shared" si="362"/>
        <v>655.42589879875584</v>
      </c>
      <c r="U1053" s="1">
        <f t="shared" si="363"/>
        <v>13.806048999445494</v>
      </c>
      <c r="V1053" s="1">
        <f t="shared" si="364"/>
        <v>1.8937524599621988E-2</v>
      </c>
      <c r="Y1053" s="20">
        <f>+$Z$20*SIGN(SOI!A1052)*(ABS(SOI!A1052))^$Y$2</f>
        <v>0.72249572124057992</v>
      </c>
      <c r="Z1053" s="20">
        <f t="shared" si="367"/>
        <v>0.70162831932459779</v>
      </c>
      <c r="AA1053" s="19">
        <f>+SIN((AVERAGE(H1049:H1060)+AVERAGE(H1053:H1056)/4)*($AA$19+AA1052*$AA$18*AVERAGE(G1049:G1060))*$Y$20+$AA$17) - SIN($AA$17)</f>
        <v>0.36908598234978679</v>
      </c>
      <c r="AB1053" s="19">
        <f>+SIN((AVERAGE(H1049:H1060)+AVERAGE(H1053:H1056)*$AB$1)*($AA$19+AB1052*$AA$18*AVERAGE(G1049:G1060))*$Y$20+$AA$17) - SIN($AA$17)+$AB$2</f>
        <v>0.70600141115709003</v>
      </c>
      <c r="AC1053">
        <f t="shared" si="366"/>
        <v>0.61860000000000281</v>
      </c>
      <c r="AD1053">
        <f t="shared" si="365"/>
        <v>0.332542336974811</v>
      </c>
      <c r="AE1053">
        <v>1</v>
      </c>
    </row>
    <row r="1054" spans="1:31" x14ac:dyDescent="0.25">
      <c r="A1054">
        <v>85.999999999999474</v>
      </c>
      <c r="B1054" s="2">
        <v>1965.9999999999218</v>
      </c>
      <c r="C1054">
        <f>+D1054+($D$2+E1054+F1054)*SOI!A1053*IF(B1054&gt;$C$18, IF(B1054&lt;$C$19,-1,1),1)</f>
        <v>1.0696936541188253</v>
      </c>
      <c r="D1054">
        <f>+$D$3*((1-$D$5)*SOI!D1053+$D$5*SOI!D1052) +   $D$4*((1-$D$5)*SOI!E1053+$D$5*SOI!E1052)</f>
        <v>0</v>
      </c>
      <c r="E1054">
        <f t="shared" si="347"/>
        <v>-3.5032228258893383</v>
      </c>
      <c r="F1054">
        <f t="shared" si="354"/>
        <v>4.4498543782068829</v>
      </c>
      <c r="G1054">
        <f t="shared" si="355"/>
        <v>0.94663155231754459</v>
      </c>
      <c r="H1054" s="21">
        <f t="shared" si="356"/>
        <v>-3.1014582288424721</v>
      </c>
      <c r="I1054" s="37">
        <f t="shared" si="348"/>
        <v>-0.57554587323780459</v>
      </c>
      <c r="J1054" s="1">
        <f t="shared" si="357"/>
        <v>1.4799346156738693</v>
      </c>
      <c r="K1054" s="1">
        <f t="shared" si="358"/>
        <v>1.22189553071376</v>
      </c>
      <c r="L1054" s="1">
        <f t="shared" si="349"/>
        <v>4.6784188227918251E-2</v>
      </c>
      <c r="M1054" s="1">
        <f t="shared" si="350"/>
        <v>18.062254653124906</v>
      </c>
      <c r="N1054" s="1">
        <f t="shared" si="351"/>
        <v>-3.5406489817260383</v>
      </c>
      <c r="O1054" s="1">
        <f t="shared" si="352"/>
        <v>0.54872096426234862</v>
      </c>
      <c r="P1054" s="1">
        <f t="shared" si="353"/>
        <v>-1.2793298613624156</v>
      </c>
      <c r="Q1054" s="1">
        <f t="shared" si="359"/>
        <v>-32.00482653963428</v>
      </c>
      <c r="R1054" s="1">
        <f t="shared" si="360"/>
        <v>-5.5008777956795765</v>
      </c>
      <c r="S1054" s="1">
        <f t="shared" si="361"/>
        <v>1.7439350439096315</v>
      </c>
      <c r="T1054" s="1">
        <f t="shared" si="362"/>
        <v>0.26972939526278289</v>
      </c>
      <c r="U1054" s="1">
        <f t="shared" si="363"/>
        <v>-8.1368247111420064</v>
      </c>
      <c r="V1054" s="1">
        <f t="shared" si="364"/>
        <v>-127.40811207051669</v>
      </c>
      <c r="Y1054" s="20">
        <f>+$Z$20*SIGN(SOI!A1053)*(ABS(SOI!A1053))^$Y$2</f>
        <v>0.63780876227020233</v>
      </c>
      <c r="Z1054" s="20">
        <f t="shared" si="367"/>
        <v>0.63564349353737748</v>
      </c>
      <c r="AA1054" s="19">
        <f>+SIN((AVERAGE(H1050:H1061)+AVERAGE(H1054:H1057)/4)*($AA$19+AA1053*$AA$18*AVERAGE(G1050:G1061))*$Y$20+$AA$17) - SIN($AA$17)</f>
        <v>0.70731732340974118</v>
      </c>
      <c r="AB1054" s="19">
        <f>+SIN((AVERAGE(H1050:H1061)+AVERAGE(H1054:H1057)*$AB$1)*($AA$19+AB1053*$AA$18*AVERAGE(G1050:G1061))*$Y$20+$AA$17) - SIN($AA$17)+$AB$2</f>
        <v>0.69514229736677735</v>
      </c>
      <c r="AC1054">
        <f t="shared" si="366"/>
        <v>0.61920000000000286</v>
      </c>
      <c r="AD1054">
        <f t="shared" si="365"/>
        <v>7.1673829872363704E-2</v>
      </c>
      <c r="AE1054">
        <v>1</v>
      </c>
    </row>
    <row r="1055" spans="1:31" x14ac:dyDescent="0.25">
      <c r="A1055">
        <v>86.083333333332803</v>
      </c>
      <c r="B1055" s="2">
        <v>1966.083333333255</v>
      </c>
      <c r="C1055">
        <f>+D1055+($D$2+E1055+F1055)*SOI!A1054*IF(B1055&gt;$C$18, IF(B1055&lt;$C$19,-1,1),1)</f>
        <v>23.427282030495892</v>
      </c>
      <c r="D1055">
        <f>+$D$3*((1-$D$5)*SOI!D1054+$D$5*SOI!D1053) +   $D$4*((1-$D$5)*SOI!E1054+$D$5*SOI!E1053)</f>
        <v>0</v>
      </c>
      <c r="E1055">
        <f t="shared" si="347"/>
        <v>27.992604639115953</v>
      </c>
      <c r="F1055">
        <f t="shared" si="354"/>
        <v>0.23303636148150997</v>
      </c>
      <c r="G1055">
        <f t="shared" si="355"/>
        <v>28.225641000597463</v>
      </c>
      <c r="H1055" s="21">
        <f t="shared" si="356"/>
        <v>-0.76714499031631422</v>
      </c>
      <c r="I1055" s="37">
        <f t="shared" si="348"/>
        <v>-12.168621076884651</v>
      </c>
      <c r="J1055" s="1">
        <f t="shared" si="357"/>
        <v>-6.9829240333085432</v>
      </c>
      <c r="K1055" s="1">
        <f t="shared" si="358"/>
        <v>4.9782517112977286E-3</v>
      </c>
      <c r="L1055" s="1">
        <f t="shared" si="349"/>
        <v>5.5206461571443537E-2</v>
      </c>
      <c r="M1055" s="1">
        <f t="shared" si="350"/>
        <v>-4.0309306512087755</v>
      </c>
      <c r="N1055" s="1">
        <f t="shared" si="351"/>
        <v>-7.0060737828875522E-2</v>
      </c>
      <c r="O1055" s="1">
        <f t="shared" si="352"/>
        <v>2.0090670944589172E-2</v>
      </c>
      <c r="P1055" s="1">
        <f t="shared" si="353"/>
        <v>-0.12064007845680134</v>
      </c>
      <c r="Q1055" s="1">
        <f t="shared" si="359"/>
        <v>0.14133205602042412</v>
      </c>
      <c r="R1055" s="1">
        <f t="shared" si="360"/>
        <v>0.51359243664167298</v>
      </c>
      <c r="S1055" s="1">
        <f t="shared" si="361"/>
        <v>0.72959787715573654</v>
      </c>
      <c r="T1055" s="1">
        <f t="shared" si="362"/>
        <v>1.1653650258080486E-2</v>
      </c>
      <c r="U1055" s="1">
        <f t="shared" si="363"/>
        <v>-16.222786680174508</v>
      </c>
      <c r="V1055" s="1">
        <f t="shared" si="364"/>
        <v>-0.23773766225680093</v>
      </c>
      <c r="Y1055" s="20">
        <f>+$Z$20*SIGN(SOI!A1054)*(ABS(SOI!A1054))^$Y$2</f>
        <v>0.54662599710135007</v>
      </c>
      <c r="Z1055" s="20">
        <f t="shared" si="367"/>
        <v>0.57702025215763408</v>
      </c>
      <c r="AA1055" s="19">
        <f>+SIN((AVERAGE(H1051:H1062)+AVERAGE(H1055:H1058)/4)*($AA$19+AA1054*$AA$18*AVERAGE(G1051:G1062))*$Y$20+$AA$17) - SIN($AA$17)</f>
        <v>0.63549020370662146</v>
      </c>
      <c r="AB1055" s="19">
        <f>+SIN((AVERAGE(H1051:H1062)+AVERAGE(H1055:H1058)*$AB$1)*($AA$19+AB1054*$AA$18*AVERAGE(G1051:G1062))*$Y$20+$AA$17) - SIN($AA$17)+$AB$2</f>
        <v>0.60961095937429488</v>
      </c>
      <c r="AC1055">
        <f t="shared" si="366"/>
        <v>0.6198000000000029</v>
      </c>
      <c r="AD1055">
        <f t="shared" si="365"/>
        <v>5.8469951548987376E-2</v>
      </c>
      <c r="AE1055">
        <v>1</v>
      </c>
    </row>
    <row r="1056" spans="1:31" x14ac:dyDescent="0.25">
      <c r="A1056">
        <v>86.166666666666131</v>
      </c>
      <c r="B1056" s="2">
        <v>1966.1666666665883</v>
      </c>
      <c r="C1056">
        <f>+D1056+($D$2+E1056+F1056)*SOI!A1055*IF(B1056&gt;$C$18, IF(B1056&lt;$C$19,-1,1),1)</f>
        <v>3.0258763941780802</v>
      </c>
      <c r="D1056">
        <f>+$D$3*((1-$D$5)*SOI!D1055+$D$5*SOI!D1054) +   $D$4*((1-$D$5)*SOI!E1055+$D$5*SOI!E1054)</f>
        <v>0</v>
      </c>
      <c r="E1056">
        <f t="shared" si="347"/>
        <v>4.8302712577055757</v>
      </c>
      <c r="F1056">
        <f t="shared" si="354"/>
        <v>-1.1846370478524668</v>
      </c>
      <c r="G1056">
        <f t="shared" si="355"/>
        <v>3.6456342098531089</v>
      </c>
      <c r="H1056" s="21">
        <f t="shared" si="356"/>
        <v>1.5832429676502708</v>
      </c>
      <c r="I1056" s="37">
        <f t="shared" si="348"/>
        <v>-4.7157126752529361</v>
      </c>
      <c r="J1056" s="1">
        <f t="shared" si="357"/>
        <v>24.47558535991184</v>
      </c>
      <c r="K1056" s="1">
        <f t="shared" si="358"/>
        <v>20.246784621143892</v>
      </c>
      <c r="L1056" s="1">
        <f t="shared" si="349"/>
        <v>-0.76917433757608311</v>
      </c>
      <c r="M1056" s="1">
        <f t="shared" si="350"/>
        <v>36.458192023354179</v>
      </c>
      <c r="N1056" s="1">
        <f t="shared" si="351"/>
        <v>-0.31500947723411388</v>
      </c>
      <c r="O1056" s="1">
        <f t="shared" si="352"/>
        <v>1.5885489992831017</v>
      </c>
      <c r="P1056" s="1">
        <f t="shared" si="353"/>
        <v>0.44537903866944223</v>
      </c>
      <c r="Q1056" s="1">
        <f t="shared" si="359"/>
        <v>-5.7475054485031576</v>
      </c>
      <c r="R1056" s="1">
        <f t="shared" si="360"/>
        <v>-8.0940019115920947</v>
      </c>
      <c r="S1056" s="1">
        <f t="shared" si="361"/>
        <v>1.2712718877424298</v>
      </c>
      <c r="T1056" s="1">
        <f t="shared" si="362"/>
        <v>-12.838167241773744</v>
      </c>
      <c r="U1056" s="1">
        <f t="shared" si="363"/>
        <v>23.209703284449404</v>
      </c>
      <c r="V1056" s="1">
        <f t="shared" si="364"/>
        <v>3.9462542598913726</v>
      </c>
      <c r="Y1056" s="20">
        <f>+$Z$20*SIGN(SOI!A1055)*(ABS(SOI!A1055))^$Y$2</f>
        <v>0.54662599710135007</v>
      </c>
      <c r="Z1056" s="20">
        <f t="shared" si="367"/>
        <v>0.51138670027708855</v>
      </c>
      <c r="AA1056" s="19">
        <f>+SIN((AVERAGE(H1052:H1063)+AVERAGE(H1056:H1059)/4)*($AA$19+AA1055*$AA$18*AVERAGE(G1052:G1063))*$Y$20+$AA$17) - SIN($AA$17)</f>
        <v>0.66138205695516095</v>
      </c>
      <c r="AB1056" s="19">
        <f>+SIN((AVERAGE(H1052:H1063)+AVERAGE(H1056:H1059)*$AB$1)*($AA$19+AB1055*$AA$18*AVERAGE(G1052:G1063))*$Y$20+$AA$17) - SIN($AA$17)+$AB$2</f>
        <v>0.61855222056885562</v>
      </c>
      <c r="AC1056">
        <f t="shared" si="366"/>
        <v>0.62040000000000295</v>
      </c>
      <c r="AD1056">
        <f t="shared" si="365"/>
        <v>0.1499953566780724</v>
      </c>
      <c r="AE1056">
        <v>1</v>
      </c>
    </row>
    <row r="1057" spans="1:31" x14ac:dyDescent="0.25">
      <c r="A1057">
        <v>86.24999999999946</v>
      </c>
      <c r="B1057" s="2">
        <v>1966.2499999999216</v>
      </c>
      <c r="C1057">
        <f>+D1057+($D$2+E1057+F1057)*SOI!A1056*IF(B1057&gt;$C$18, IF(B1057&lt;$C$19,-1,1),1)</f>
        <v>8.8059491122204534</v>
      </c>
      <c r="D1057">
        <f>+$D$3*((1-$D$5)*SOI!D1056+$D$5*SOI!D1055) +   $D$4*((1-$D$5)*SOI!E1056+$D$5*SOI!E1055)</f>
        <v>0</v>
      </c>
      <c r="E1057">
        <f t="shared" si="347"/>
        <v>16.259671280064566</v>
      </c>
      <c r="F1057">
        <f t="shared" si="354"/>
        <v>4.7641890714052115E-2</v>
      </c>
      <c r="G1057">
        <f t="shared" si="355"/>
        <v>16.307313170778617</v>
      </c>
      <c r="H1057" s="21">
        <f t="shared" si="356"/>
        <v>-0.13439183740566857</v>
      </c>
      <c r="I1057" s="37">
        <f t="shared" si="348"/>
        <v>-19.744370411178128</v>
      </c>
      <c r="J1057" s="1">
        <f t="shared" si="357"/>
        <v>-4.5625530325108157</v>
      </c>
      <c r="K1057" s="1">
        <f t="shared" si="358"/>
        <v>4.1911983261733995E-2</v>
      </c>
      <c r="L1057" s="1">
        <f t="shared" si="349"/>
        <v>2.6198901420925427E-2</v>
      </c>
      <c r="M1057" s="1">
        <f t="shared" si="350"/>
        <v>-1.6232073940624134</v>
      </c>
      <c r="N1057" s="1">
        <f t="shared" si="351"/>
        <v>2.1042052049415883E-2</v>
      </c>
      <c r="O1057" s="1">
        <f t="shared" si="352"/>
        <v>15.830796196337499</v>
      </c>
      <c r="P1057" s="1">
        <f t="shared" si="353"/>
        <v>-2.7161358350508251E-3</v>
      </c>
      <c r="Q1057" s="1">
        <f t="shared" si="359"/>
        <v>-1.7093175297740647E-2</v>
      </c>
      <c r="R1057" s="1">
        <f t="shared" si="360"/>
        <v>-0.1007865574776005</v>
      </c>
      <c r="S1057" s="1">
        <f t="shared" si="361"/>
        <v>-0.35554851397229525</v>
      </c>
      <c r="T1057" s="1">
        <f t="shared" si="362"/>
        <v>4.3577615841696069</v>
      </c>
      <c r="U1057" s="1">
        <f t="shared" si="363"/>
        <v>-0.59263494219757806</v>
      </c>
      <c r="V1057" s="1">
        <f t="shared" si="364"/>
        <v>1.6075750090107587E-3</v>
      </c>
      <c r="Y1057" s="20">
        <f>+$Z$20*SIGN(SOI!A1056)*(ABS(SOI!A1056))^$Y$2</f>
        <v>0.4409081066285655</v>
      </c>
      <c r="Z1057" s="20">
        <f t="shared" si="367"/>
        <v>0.28018826360156329</v>
      </c>
      <c r="AA1057" s="19">
        <f>+SIN((AVERAGE(H1053:H1064)+AVERAGE(H1057:H1060)/4)*($AA$19+AA1056*$AA$18*AVERAGE(G1053:G1064))*$Y$20+$AA$17) - SIN($AA$17)</f>
        <v>-6.9220138371938161E-2</v>
      </c>
      <c r="AB1057" s="19">
        <f>+SIN((AVERAGE(H1053:H1064)+AVERAGE(H1057:H1060)*$AB$1)*($AA$19+AB1056*$AA$18*AVERAGE(G1053:G1064))*$Y$20+$AA$17) - SIN($AA$17)+$AB$2</f>
        <v>-2.825204608449311E-2</v>
      </c>
      <c r="AC1057">
        <f t="shared" si="366"/>
        <v>0.62100000000000299</v>
      </c>
      <c r="AD1057">
        <f t="shared" si="365"/>
        <v>0.34940840197350143</v>
      </c>
      <c r="AE1057">
        <v>1</v>
      </c>
    </row>
    <row r="1058" spans="1:31" x14ac:dyDescent="0.25">
      <c r="A1058">
        <v>86.333333333332789</v>
      </c>
      <c r="B1058" s="2">
        <v>1966.3333333332548</v>
      </c>
      <c r="C1058">
        <f>+D1058+($D$2+E1058+F1058)*SOI!A1057*IF(B1058&gt;$C$18, IF(B1058&lt;$C$19,-1,1),1)</f>
        <v>0.1913183180494748</v>
      </c>
      <c r="D1058">
        <f>+$D$3*((1-$D$5)*SOI!D1057+$D$5*SOI!D1056) +   $D$4*((1-$D$5)*SOI!E1057+$D$5*SOI!E1056)</f>
        <v>0</v>
      </c>
      <c r="E1058">
        <f t="shared" si="347"/>
        <v>-2.0891291769688465</v>
      </c>
      <c r="F1058">
        <f t="shared" si="354"/>
        <v>-1.0995094571890669</v>
      </c>
      <c r="G1058">
        <f t="shared" si="355"/>
        <v>-3.1886386341579134</v>
      </c>
      <c r="H1058" s="21">
        <f t="shared" si="356"/>
        <v>0.20056645367069303</v>
      </c>
      <c r="I1058" s="37">
        <f t="shared" si="348"/>
        <v>1.7677248455696626</v>
      </c>
      <c r="J1058" s="1">
        <f t="shared" si="357"/>
        <v>-5.4466970272418296</v>
      </c>
      <c r="K1058" s="1">
        <f t="shared" si="358"/>
        <v>-0.27428957973982654</v>
      </c>
      <c r="L1058" s="1">
        <f t="shared" si="349"/>
        <v>-6.0310632759081606E-2</v>
      </c>
      <c r="M1058" s="1">
        <f t="shared" si="350"/>
        <v>21.643521758371488</v>
      </c>
      <c r="N1058" s="1">
        <f t="shared" si="351"/>
        <v>-0.95188320690125861</v>
      </c>
      <c r="O1058" s="1">
        <f t="shared" si="352"/>
        <v>-2.1898115640600282</v>
      </c>
      <c r="P1058" s="1">
        <f t="shared" si="353"/>
        <v>5.582230833644599E-2</v>
      </c>
      <c r="Q1058" s="1">
        <f t="shared" si="359"/>
        <v>-10.310322211825897</v>
      </c>
      <c r="R1058" s="1">
        <f t="shared" si="360"/>
        <v>5.4428138194501683</v>
      </c>
      <c r="S1058" s="1">
        <f t="shared" si="361"/>
        <v>-1.4400110293177031</v>
      </c>
      <c r="T1058" s="1">
        <f t="shared" si="362"/>
        <v>1.3876446232974968</v>
      </c>
      <c r="U1058" s="1">
        <f t="shared" si="363"/>
        <v>-1.0904730482162188</v>
      </c>
      <c r="V1058" s="1">
        <f t="shared" si="364"/>
        <v>1.4945936285712293</v>
      </c>
      <c r="Y1058" s="20">
        <f>+$Z$20*SIGN(SOI!A1057)*(ABS(SOI!A1057))^$Y$2</f>
        <v>-0.14696931292522564</v>
      </c>
      <c r="Z1058" s="20">
        <f t="shared" si="367"/>
        <v>0.17281272014430785</v>
      </c>
      <c r="AA1058" s="19">
        <f>+SIN((AVERAGE(H1054:H1065)+AVERAGE(H1058:H1061)/4)*($AA$19+AA1057*$AA$18*AVERAGE(G1054:G1065))*$Y$20+$AA$17) - SIN($AA$17)</f>
        <v>-0.77021319067821215</v>
      </c>
      <c r="AB1058" s="19">
        <f>+SIN((AVERAGE(H1054:H1065)+AVERAGE(H1058:H1061)*$AB$1)*($AA$19+AB1057*$AA$18*AVERAGE(G1054:G1065))*$Y$20+$AA$17) - SIN($AA$17)+$AB$2</f>
        <v>-0.77101980983553142</v>
      </c>
      <c r="AC1058">
        <f t="shared" si="366"/>
        <v>0.62160000000000304</v>
      </c>
      <c r="AD1058">
        <f t="shared" si="365"/>
        <v>0.94302591082251996</v>
      </c>
      <c r="AE1058">
        <v>1</v>
      </c>
    </row>
    <row r="1059" spans="1:31" x14ac:dyDescent="0.25">
      <c r="A1059">
        <v>86.416666666666117</v>
      </c>
      <c r="B1059" s="2">
        <v>1966.4166666665881</v>
      </c>
      <c r="C1059">
        <f>+D1059+($D$2+E1059+F1059)*SOI!A1058*IF(B1059&gt;$C$18, IF(B1059&lt;$C$19,-1,1),1)</f>
        <v>0.76825182101676903</v>
      </c>
      <c r="D1059">
        <f>+$D$3*((1-$D$5)*SOI!D1058+$D$5*SOI!D1057) +   $D$4*((1-$D$5)*SOI!E1058+$D$5*SOI!E1057)</f>
        <v>0</v>
      </c>
      <c r="E1059">
        <f t="shared" si="347"/>
        <v>5.5135221557760836</v>
      </c>
      <c r="F1059">
        <f t="shared" si="354"/>
        <v>-2.60091485134476E-2</v>
      </c>
      <c r="G1059">
        <f t="shared" si="355"/>
        <v>5.4875130072626357</v>
      </c>
      <c r="H1059" s="21">
        <f t="shared" si="356"/>
        <v>2.8580108516030888E-2</v>
      </c>
      <c r="I1059" s="37">
        <f t="shared" si="348"/>
        <v>1.2922089878729957</v>
      </c>
      <c r="J1059" s="1">
        <f t="shared" si="357"/>
        <v>3.3174522478412018E-3</v>
      </c>
      <c r="K1059" s="1">
        <f t="shared" si="358"/>
        <v>3.801848300699681E-4</v>
      </c>
      <c r="L1059" s="1">
        <f t="shared" si="349"/>
        <v>-3.2166315360201386E-3</v>
      </c>
      <c r="M1059" s="1">
        <f t="shared" si="350"/>
        <v>-1.8033552961066301E-2</v>
      </c>
      <c r="N1059" s="1">
        <f t="shared" si="351"/>
        <v>-1.8227981346637789E-2</v>
      </c>
      <c r="O1059" s="1">
        <f t="shared" si="352"/>
        <v>0.32753465304280993</v>
      </c>
      <c r="P1059" s="1">
        <f t="shared" si="353"/>
        <v>9.6991868414607989E-3</v>
      </c>
      <c r="Q1059" s="1">
        <f t="shared" si="359"/>
        <v>1.645055364509153E-4</v>
      </c>
      <c r="R1059" s="1">
        <f t="shared" si="360"/>
        <v>-6.3481890431521469E-5</v>
      </c>
      <c r="S1059" s="1">
        <f t="shared" si="361"/>
        <v>-2.0157599873963778E-2</v>
      </c>
      <c r="T1059" s="1">
        <f t="shared" si="362"/>
        <v>-1.1069708834756557E-2</v>
      </c>
      <c r="U1059" s="1">
        <f t="shared" si="363"/>
        <v>-0.13850344055147254</v>
      </c>
      <c r="V1059" s="1">
        <f t="shared" si="364"/>
        <v>4.9728524242642867E-3</v>
      </c>
      <c r="Y1059" s="20">
        <f>+$Z$20*SIGN(SOI!A1058)*(ABS(SOI!A1058))^$Y$2</f>
        <v>0.22449936672958373</v>
      </c>
      <c r="Z1059" s="20">
        <f t="shared" si="367"/>
        <v>0.12175995731009086</v>
      </c>
      <c r="AA1059" s="19">
        <f>+SIN((AVERAGE(H1055:H1066)+AVERAGE(H1059:H1062)/4)*($AA$19+AA1058*$AA$18*AVERAGE(G1055:G1066))*$Y$20+$AA$17) - SIN($AA$17)</f>
        <v>5.4607801424649827E-4</v>
      </c>
      <c r="AB1059" s="19">
        <f>+SIN((AVERAGE(H1055:H1066)+AVERAGE(H1059:H1062)*$AB$1)*($AA$19+AB1058*$AA$18*AVERAGE(G1055:G1066))*$Y$20+$AA$17) - SIN($AA$17)+$AB$2</f>
        <v>-0.42070043657119821</v>
      </c>
      <c r="AC1059">
        <f t="shared" si="366"/>
        <v>0.62220000000000308</v>
      </c>
      <c r="AD1059">
        <f t="shared" si="365"/>
        <v>0.12121387929584436</v>
      </c>
      <c r="AE1059">
        <v>1</v>
      </c>
    </row>
    <row r="1060" spans="1:31" x14ac:dyDescent="0.25">
      <c r="A1060">
        <v>86.499999999999446</v>
      </c>
      <c r="B1060" s="2">
        <v>1966.4999999999213</v>
      </c>
      <c r="C1060">
        <f>+D1060+($D$2+E1060+F1060)*SOI!A1059*IF(B1060&gt;$C$18, IF(B1060&lt;$C$19,-1,1),1)</f>
        <v>-2.8946437746727298</v>
      </c>
      <c r="D1060">
        <f>+$D$3*((1-$D$5)*SOI!D1059+$D$5*SOI!D1058) +   $D$4*((1-$D$5)*SOI!E1059+$D$5*SOI!E1058)</f>
        <v>0</v>
      </c>
      <c r="E1060">
        <f t="shared" si="347"/>
        <v>-12.468834603914722</v>
      </c>
      <c r="F1060">
        <f t="shared" si="354"/>
        <v>-0.11657311205366905</v>
      </c>
      <c r="G1060">
        <f t="shared" si="355"/>
        <v>-12.58540771596839</v>
      </c>
      <c r="H1060" s="21">
        <f t="shared" si="356"/>
        <v>-0.24424575557726233</v>
      </c>
      <c r="I1060" s="37">
        <f t="shared" si="348"/>
        <v>-12.656920520372164</v>
      </c>
      <c r="J1060" s="1">
        <f t="shared" si="357"/>
        <v>-4.4682097014200313</v>
      </c>
      <c r="K1060" s="1">
        <f t="shared" si="358"/>
        <v>-0.40225434454017678</v>
      </c>
      <c r="L1060" s="1">
        <f t="shared" si="349"/>
        <v>-7.0899331989521919E-2</v>
      </c>
      <c r="M1060" s="1">
        <f t="shared" si="350"/>
        <v>-2.479789809815812</v>
      </c>
      <c r="N1060" s="1">
        <f t="shared" si="351"/>
        <v>2.6277169560281928E-3</v>
      </c>
      <c r="O1060" s="1">
        <f t="shared" si="352"/>
        <v>-2.5118060216237099</v>
      </c>
      <c r="P1060" s="1">
        <f t="shared" si="353"/>
        <v>6.071159110932664E-2</v>
      </c>
      <c r="Q1060" s="1">
        <f t="shared" si="359"/>
        <v>-3.2610247739784689E-3</v>
      </c>
      <c r="R1060" s="1">
        <f t="shared" si="360"/>
        <v>-1.2325902443466015E-2</v>
      </c>
      <c r="S1060" s="1">
        <f t="shared" si="361"/>
        <v>-2.8462570789674641E-2</v>
      </c>
      <c r="T1060" s="1">
        <f t="shared" si="362"/>
        <v>1.8711382120892976</v>
      </c>
      <c r="U1060" s="1">
        <f t="shared" si="363"/>
        <v>8.4916511953062788</v>
      </c>
      <c r="V1060" s="1">
        <f t="shared" si="364"/>
        <v>-4.487266555515651E-3</v>
      </c>
      <c r="Y1060" s="20">
        <f>+$Z$20*SIGN(SOI!A1059)*(ABS(SOI!A1059))^$Y$2</f>
        <v>0.28774981812591449</v>
      </c>
      <c r="Z1060" s="20">
        <f t="shared" si="367"/>
        <v>0.10750420031381541</v>
      </c>
      <c r="AA1060" s="19">
        <f>+SIN((AVERAGE(H1056:H1067)+AVERAGE(H1060:H1063)/4)*($AA$19+AA1059*$AA$18*AVERAGE(G1056:G1067))*$Y$20+$AA$17) - SIN($AA$17)</f>
        <v>-4.6807054513191171E-2</v>
      </c>
      <c r="AB1060" s="19">
        <f>+SIN((AVERAGE(H1056:H1067)+AVERAGE(H1060:H1063)*$AB$1)*($AA$19+AB1059*$AA$18*AVERAGE(G1056:G1067))*$Y$20+$AA$17) - SIN($AA$17)+$AB$2</f>
        <v>-0.43857275567736942</v>
      </c>
      <c r="AC1060">
        <f t="shared" si="366"/>
        <v>0.62280000000000313</v>
      </c>
      <c r="AD1060">
        <f t="shared" si="365"/>
        <v>0.15431125482700658</v>
      </c>
      <c r="AE1060">
        <v>1</v>
      </c>
    </row>
    <row r="1061" spans="1:31" x14ac:dyDescent="0.25">
      <c r="A1061">
        <v>86.583333333332774</v>
      </c>
      <c r="B1061" s="2">
        <v>1966.5833333332546</v>
      </c>
      <c r="C1061">
        <f>+D1061+($D$2+E1061+F1061)*SOI!A1060*IF(B1061&gt;$C$18, IF(B1061&lt;$C$19,-1,1),1)</f>
        <v>0.36266798508905729</v>
      </c>
      <c r="D1061">
        <f>+$D$3*((1-$D$5)*SOI!D1060+$D$5*SOI!D1059) +   $D$4*((1-$D$5)*SOI!E1060+$D$5*SOI!E1059)</f>
        <v>0</v>
      </c>
      <c r="E1061">
        <f t="shared" si="347"/>
        <v>-3.6480552364274388</v>
      </c>
      <c r="F1061">
        <f t="shared" si="354"/>
        <v>2.1375385536866076E-2</v>
      </c>
      <c r="G1061">
        <f t="shared" si="355"/>
        <v>-3.6266798508905729</v>
      </c>
      <c r="H1061" s="21">
        <f t="shared" si="356"/>
        <v>-0.14392973435076167</v>
      </c>
      <c r="I1061" s="37">
        <f t="shared" si="348"/>
        <v>-4.5491792670948463</v>
      </c>
      <c r="J1061" s="1">
        <f t="shared" si="357"/>
        <v>0.43107261480306391</v>
      </c>
      <c r="K1061" s="1">
        <f t="shared" si="358"/>
        <v>-8.9821166421327047E-3</v>
      </c>
      <c r="L1061" s="1">
        <f t="shared" si="349"/>
        <v>1.1940880432173621E-2</v>
      </c>
      <c r="M1061" s="1">
        <f t="shared" si="350"/>
        <v>0.66562060795263289</v>
      </c>
      <c r="N1061" s="1">
        <f t="shared" si="351"/>
        <v>-1.5392136345185008E-2</v>
      </c>
      <c r="O1061" s="1">
        <f t="shared" si="352"/>
        <v>-3.0539389800925973</v>
      </c>
      <c r="P1061" s="1">
        <f t="shared" si="353"/>
        <v>-6.6203522502153896E-3</v>
      </c>
      <c r="Q1061" s="1">
        <f t="shared" si="359"/>
        <v>-5.1272713818222015E-3</v>
      </c>
      <c r="R1061" s="1">
        <f t="shared" si="360"/>
        <v>-6.965558292142569E-3</v>
      </c>
      <c r="S1061" s="1">
        <f t="shared" si="361"/>
        <v>5.9923813027127452E-2</v>
      </c>
      <c r="T1061" s="1">
        <f t="shared" si="362"/>
        <v>-0.38315485447753111</v>
      </c>
      <c r="U1061" s="1">
        <f t="shared" si="363"/>
        <v>-0.33281786300391364</v>
      </c>
      <c r="V1061" s="1">
        <f t="shared" si="364"/>
        <v>-2.8662341726952245E-3</v>
      </c>
      <c r="Y1061" s="20">
        <f>+$Z$20*SIGN(SOI!A1060)*(ABS(SOI!A1060))^$Y$2</f>
        <v>-0.18973658391405196</v>
      </c>
      <c r="Z1061" s="20">
        <f t="shared" si="367"/>
        <v>-1.2050258266750066E-2</v>
      </c>
      <c r="AA1061" s="19">
        <f>+SIN((AVERAGE(H1057:H1068)+AVERAGE(H1061:H1064)/4)*($AA$19+AA1060*$AA$18*AVERAGE(G1057:G1068))*$Y$20+$AA$17) - SIN($AA$17)</f>
        <v>0.24341030880775777</v>
      </c>
      <c r="AB1061" s="19">
        <f>+SIN((AVERAGE(H1057:H1068)+AVERAGE(H1061:H1064)*$AB$1)*($AA$19+AB1060*$AA$18*AVERAGE(G1057:G1068))*$Y$20+$AA$17) - SIN($AA$17)+$AB$2</f>
        <v>-0.30732034740642616</v>
      </c>
      <c r="AC1061">
        <f t="shared" si="366"/>
        <v>0.62340000000000317</v>
      </c>
      <c r="AD1061">
        <f t="shared" si="365"/>
        <v>0.25546056707450782</v>
      </c>
      <c r="AE1061">
        <v>1</v>
      </c>
    </row>
    <row r="1062" spans="1:31" x14ac:dyDescent="0.25">
      <c r="A1062">
        <v>86.666666666666103</v>
      </c>
      <c r="B1062" s="2">
        <v>1966.6666666665878</v>
      </c>
      <c r="C1062">
        <f>+D1062+($D$2+E1062+F1062)*SOI!A1061*IF(B1062&gt;$C$18, IF(B1062&lt;$C$19,-1,1),1)</f>
        <v>1.2293640620282975</v>
      </c>
      <c r="D1062">
        <f>+$D$3*((1-$D$5)*SOI!D1061+$D$5*SOI!D1060) +   $D$4*((1-$D$5)*SOI!E1061+$D$5*SOI!E1060)</f>
        <v>0</v>
      </c>
      <c r="E1062">
        <f t="shared" si="347"/>
        <v>-23.521661677971203</v>
      </c>
      <c r="F1062">
        <f t="shared" si="354"/>
        <v>-1.0656195625947453</v>
      </c>
      <c r="G1062">
        <f t="shared" si="355"/>
        <v>-24.587281240565947</v>
      </c>
      <c r="H1062" s="21">
        <f t="shared" si="356"/>
        <v>-4.9934680892311354</v>
      </c>
      <c r="I1062" s="37">
        <f t="shared" si="348"/>
        <v>-19.970029266720797</v>
      </c>
      <c r="J1062" s="1">
        <f t="shared" si="357"/>
        <v>-92.006568062266808</v>
      </c>
      <c r="K1062" s="1">
        <f t="shared" si="358"/>
        <v>-2.4466254557846634</v>
      </c>
      <c r="L1062" s="1">
        <f t="shared" si="349"/>
        <v>-0.13860054485827084</v>
      </c>
      <c r="M1062" s="1">
        <f t="shared" si="350"/>
        <v>-32.363054666875556</v>
      </c>
      <c r="N1062" s="1">
        <f t="shared" si="351"/>
        <v>0.90742942070023214</v>
      </c>
      <c r="O1062" s="1">
        <f t="shared" si="352"/>
        <v>-21.723703132770364</v>
      </c>
      <c r="P1062" s="1">
        <f t="shared" si="353"/>
        <v>2.1840762949164746E-2</v>
      </c>
      <c r="Q1062" s="1">
        <f t="shared" si="359"/>
        <v>-14.696807519112303</v>
      </c>
      <c r="R1062" s="1">
        <f t="shared" si="360"/>
        <v>-87.647247650600249</v>
      </c>
      <c r="S1062" s="1">
        <f t="shared" si="361"/>
        <v>-15.508116132587501</v>
      </c>
      <c r="T1062" s="1">
        <f t="shared" si="362"/>
        <v>31.635625388741673</v>
      </c>
      <c r="U1062" s="1">
        <f t="shared" si="363"/>
        <v>4.8199106273341501</v>
      </c>
      <c r="V1062" s="1">
        <f t="shared" si="364"/>
        <v>-0.55745822970548853</v>
      </c>
      <c r="Y1062" s="20">
        <f>+$Z$20*SIGN(SOI!A1061)*(ABS(SOI!A1061))^$Y$2</f>
        <v>-0.13416400901211273</v>
      </c>
      <c r="Z1062" s="20">
        <f t="shared" si="367"/>
        <v>-0.15268820064609248</v>
      </c>
      <c r="AA1062" s="19">
        <f>+SIN((AVERAGE(H1058:H1069)+AVERAGE(H1062:H1065)/4)*($AA$19+AA1061*$AA$18*AVERAGE(G1058:G1069))*$Y$20+$AA$17) - SIN($AA$17)</f>
        <v>-0.94932807868076075</v>
      </c>
      <c r="AB1062" s="19">
        <f>+SIN((AVERAGE(H1058:H1069)+AVERAGE(H1062:H1065)*$AB$1)*($AA$19+AB1061*$AA$18*AVERAGE(G1058:G1069))*$Y$20+$AA$17) - SIN($AA$17)+$AB$2</f>
        <v>-0.39800663417225268</v>
      </c>
      <c r="AC1062">
        <f t="shared" si="366"/>
        <v>0.62400000000000322</v>
      </c>
      <c r="AD1062">
        <f t="shared" si="365"/>
        <v>0.79663987803466829</v>
      </c>
      <c r="AE1062">
        <v>1</v>
      </c>
    </row>
    <row r="1063" spans="1:31" x14ac:dyDescent="0.25">
      <c r="A1063">
        <v>86.749999999999432</v>
      </c>
      <c r="B1063" s="2">
        <v>1966.7499999999211</v>
      </c>
      <c r="C1063">
        <f>+D1063+($D$2+E1063+F1063)*SOI!A1062*IF(B1063&gt;$C$18, IF(B1063&lt;$C$19,-1,1),1)</f>
        <v>0.33089084486159259</v>
      </c>
      <c r="D1063">
        <f>+$D$3*((1-$D$5)*SOI!D1062+$D$5*SOI!D1061) +   $D$4*((1-$D$5)*SOI!E1062+$D$5*SOI!E1061)</f>
        <v>0</v>
      </c>
      <c r="E1063">
        <f t="shared" si="347"/>
        <v>-6.5637125581146449</v>
      </c>
      <c r="F1063">
        <f t="shared" si="354"/>
        <v>-5.410433911720669E-2</v>
      </c>
      <c r="G1063">
        <f t="shared" si="355"/>
        <v>-6.6178168972318518</v>
      </c>
      <c r="H1063" s="21">
        <f t="shared" si="356"/>
        <v>-4.4194416883873357E-2</v>
      </c>
      <c r="I1063" s="37">
        <f t="shared" si="348"/>
        <v>0.20299367404089624</v>
      </c>
      <c r="J1063" s="1">
        <f t="shared" si="357"/>
        <v>2.5029452526850252E-2</v>
      </c>
      <c r="K1063" s="1">
        <f t="shared" si="358"/>
        <v>-1.0684564104373731E-3</v>
      </c>
      <c r="L1063" s="1">
        <f t="shared" si="349"/>
        <v>-3.1693971911091524E-3</v>
      </c>
      <c r="M1063" s="1">
        <f t="shared" si="350"/>
        <v>-0.86612031077648777</v>
      </c>
      <c r="N1063" s="1">
        <f t="shared" si="351"/>
        <v>3.3366246986387169E-2</v>
      </c>
      <c r="O1063" s="1">
        <f t="shared" si="352"/>
        <v>-1.6353317368306646</v>
      </c>
      <c r="P1063" s="1">
        <f t="shared" si="353"/>
        <v>5.5408116484221576E-3</v>
      </c>
      <c r="Q1063" s="1">
        <f t="shared" si="359"/>
        <v>-1.4462595074778005E-2</v>
      </c>
      <c r="R1063" s="1">
        <f t="shared" si="360"/>
        <v>8.7672886641637963E-4</v>
      </c>
      <c r="S1063" s="1">
        <f t="shared" si="361"/>
        <v>5.7963867050911102E-3</v>
      </c>
      <c r="T1063" s="1">
        <f t="shared" si="362"/>
        <v>5.4457808608138834E-2</v>
      </c>
      <c r="U1063" s="1">
        <f t="shared" si="363"/>
        <v>-1.2429348643841426E-2</v>
      </c>
      <c r="V1063" s="1">
        <f t="shared" si="364"/>
        <v>-5.2001086485516969E-3</v>
      </c>
      <c r="Y1063" s="20">
        <f>+$Z$20*SIGN(SOI!A1062)*(ABS(SOI!A1062))^$Y$2</f>
        <v>-0.13416400901211273</v>
      </c>
      <c r="Z1063" s="20">
        <f t="shared" si="367"/>
        <v>-0.21109790232348091</v>
      </c>
      <c r="AA1063" s="19">
        <f>+SIN((AVERAGE(H1059:H1070)+AVERAGE(H1063:H1066)/4)*($AA$19+AA1062*$AA$18*AVERAGE(G1059:G1070))*$Y$20+$AA$17) - SIN($AA$17)</f>
        <v>-0.86848274892254729</v>
      </c>
      <c r="AB1063" s="19">
        <f>+SIN((AVERAGE(H1059:H1070)+AVERAGE(H1063:H1066)*$AB$1)*($AA$19+AB1062*$AA$18*AVERAGE(G1059:G1070))*$Y$20+$AA$17) - SIN($AA$17)+$AB$2</f>
        <v>-0.21311175357820727</v>
      </c>
      <c r="AC1063">
        <f t="shared" si="366"/>
        <v>0.62460000000000326</v>
      </c>
      <c r="AD1063">
        <f t="shared" si="365"/>
        <v>0.65738484659906637</v>
      </c>
      <c r="AE1063">
        <v>1</v>
      </c>
    </row>
    <row r="1064" spans="1:31" x14ac:dyDescent="0.25">
      <c r="A1064">
        <v>86.83333333333276</v>
      </c>
      <c r="B1064" s="2">
        <v>1966.8333333332544</v>
      </c>
      <c r="C1064">
        <f>+D1064+($D$2+E1064+F1064)*SOI!A1063*IF(B1064&gt;$C$18, IF(B1064&lt;$C$19,-1,1),1)</f>
        <v>15.687830760733432</v>
      </c>
      <c r="D1064">
        <f>+$D$3*((1-$D$5)*SOI!D1063+$D$5*SOI!D1062) +   $D$4*((1-$D$5)*SOI!E1063+$D$5*SOI!E1062)</f>
        <v>0</v>
      </c>
      <c r="E1064">
        <f t="shared" si="347"/>
        <v>-41.416027398083301</v>
      </c>
      <c r="F1064">
        <f t="shared" si="354"/>
        <v>-0.98351519849354263</v>
      </c>
      <c r="G1064">
        <f t="shared" si="355"/>
        <v>-42.399542596576843</v>
      </c>
      <c r="H1064" s="21">
        <f t="shared" si="356"/>
        <v>-3.2563156297688174</v>
      </c>
      <c r="I1064" s="37">
        <f t="shared" si="348"/>
        <v>36.677095024222204</v>
      </c>
      <c r="J1064" s="1">
        <f t="shared" si="357"/>
        <v>-28.448049666353388</v>
      </c>
      <c r="K1064" s="1">
        <f t="shared" si="358"/>
        <v>-11.784533776740286</v>
      </c>
      <c r="L1064" s="1">
        <f t="shared" si="349"/>
        <v>-0.50095857121651111</v>
      </c>
      <c r="M1064" s="1">
        <f t="shared" si="350"/>
        <v>5.4483744021653822</v>
      </c>
      <c r="N1064" s="1">
        <f t="shared" si="351"/>
        <v>0.20053700859174553</v>
      </c>
      <c r="O1064" s="1">
        <f t="shared" si="352"/>
        <v>-1.5096581807722924</v>
      </c>
      <c r="P1064" s="1">
        <f t="shared" si="353"/>
        <v>0.41882353798540067</v>
      </c>
      <c r="Q1064" s="1">
        <f t="shared" si="359"/>
        <v>0.54679195960134419</v>
      </c>
      <c r="R1064" s="1">
        <f t="shared" si="360"/>
        <v>-5.9889905143365443</v>
      </c>
      <c r="S1064" s="1">
        <f t="shared" si="361"/>
        <v>6.2944378549068087</v>
      </c>
      <c r="T1064" s="1">
        <f t="shared" si="362"/>
        <v>7.9461738735162442</v>
      </c>
      <c r="U1064" s="1">
        <f t="shared" si="363"/>
        <v>-169.75340349907583</v>
      </c>
      <c r="V1064" s="1">
        <f t="shared" si="364"/>
        <v>-2.3624209409351424</v>
      </c>
      <c r="Y1064" s="20">
        <f>+$Z$20*SIGN(SOI!A1063)*(ABS(SOI!A1063))^$Y$2</f>
        <v>-0.36496568894621723</v>
      </c>
      <c r="Z1064" s="20">
        <f t="shared" si="367"/>
        <v>-0.26835693245591757</v>
      </c>
      <c r="AA1064" s="19">
        <f>+SIN((AVERAGE(H1060:H1071)+AVERAGE(H1064:H1067)/4)*($AA$19+AA1063*$AA$18*AVERAGE(G1060:G1071))*$Y$20+$AA$17) - SIN($AA$17)</f>
        <v>-0.82484870026115642</v>
      </c>
      <c r="AB1064" s="19">
        <f>+SIN((AVERAGE(H1060:H1071)+AVERAGE(H1064:H1067)*$AB$1)*($AA$19+AB1063*$AA$18*AVERAGE(G1060:G1071))*$Y$20+$AA$17) - SIN($AA$17)+$AB$2</f>
        <v>-0.18540164774691736</v>
      </c>
      <c r="AC1064">
        <f t="shared" si="366"/>
        <v>0.62520000000000331</v>
      </c>
      <c r="AD1064">
        <f t="shared" si="365"/>
        <v>0.55649176780523879</v>
      </c>
      <c r="AE1064">
        <v>1</v>
      </c>
    </row>
    <row r="1065" spans="1:31" x14ac:dyDescent="0.25">
      <c r="A1065">
        <v>86.916666666666089</v>
      </c>
      <c r="B1065" s="2">
        <v>1966.9166666665876</v>
      </c>
      <c r="C1065">
        <f>+D1065+($D$2+E1065+F1065)*SOI!A1064*IF(B1065&gt;$C$18, IF(B1065&lt;$C$19,-1,1),1)</f>
        <v>-126.40356067307989</v>
      </c>
      <c r="D1065">
        <f>+$D$3*((1-$D$5)*SOI!D1064+$D$5*SOI!D1063) +   $D$4*((1-$D$5)*SOI!E1064+$D$5*SOI!E1063)</f>
        <v>0</v>
      </c>
      <c r="E1065">
        <f t="shared" si="347"/>
        <v>486.38948120045518</v>
      </c>
      <c r="F1065">
        <f t="shared" si="354"/>
        <v>-0.22194015014790425</v>
      </c>
      <c r="G1065">
        <f t="shared" si="355"/>
        <v>486.16754105030725</v>
      </c>
      <c r="H1065" s="21">
        <f t="shared" si="356"/>
        <v>19.104364902173781</v>
      </c>
      <c r="I1065" s="37">
        <f t="shared" si="348"/>
        <v>-610.68490580149592</v>
      </c>
      <c r="J1065" s="1">
        <f t="shared" si="357"/>
        <v>262.25049364768751</v>
      </c>
      <c r="K1065" s="1">
        <f t="shared" si="358"/>
        <v>85.932713513930182</v>
      </c>
      <c r="L1065" s="1">
        <f t="shared" si="349"/>
        <v>-5.2471021224872044E-2</v>
      </c>
      <c r="M1065" s="1">
        <f t="shared" si="350"/>
        <v>3.0165359497371949</v>
      </c>
      <c r="N1065" s="1">
        <f t="shared" si="351"/>
        <v>-0.32215917883206374</v>
      </c>
      <c r="O1065" s="1">
        <f t="shared" si="352"/>
        <v>296.68237824472362</v>
      </c>
      <c r="P1065" s="1">
        <f t="shared" si="353"/>
        <v>0.14837009314296634</v>
      </c>
      <c r="Q1065" s="1">
        <f t="shared" si="359"/>
        <v>-0.4863396284629527</v>
      </c>
      <c r="R1065" s="1">
        <f t="shared" si="360"/>
        <v>-88.693832098985112</v>
      </c>
      <c r="S1065" s="1">
        <f t="shared" si="361"/>
        <v>168.36630570350047</v>
      </c>
      <c r="T1065" s="1">
        <f t="shared" si="362"/>
        <v>-163.56444182301126</v>
      </c>
      <c r="U1065" s="1">
        <f t="shared" si="363"/>
        <v>1001.281135454291</v>
      </c>
      <c r="V1065" s="1">
        <f t="shared" si="364"/>
        <v>1.3444620536881315</v>
      </c>
      <c r="Y1065" s="20">
        <f>+$Z$20*SIGN(SOI!A1064)*(ABS(SOI!A1064))^$Y$2</f>
        <v>-0.30594109940942271</v>
      </c>
      <c r="Z1065" s="20">
        <f t="shared" si="367"/>
        <v>-0.37195955049659507</v>
      </c>
      <c r="AA1065" s="19">
        <f>+SIN((AVERAGE(H1061:H1072)+AVERAGE(H1065:H1068)/4)*($AA$19+AA1064*$AA$18*AVERAGE(G1061:G1072))*$Y$20+$AA$17) - SIN($AA$17)</f>
        <v>-1.0749230966941312</v>
      </c>
      <c r="AB1065" s="19">
        <f>+SIN((AVERAGE(H1061:H1072)+AVERAGE(H1065:H1068)*$AB$1)*($AA$19+AB1064*$AA$18*AVERAGE(G1061:G1072))*$Y$20+$AA$17) - SIN($AA$17)+$AB$2</f>
        <v>-0.22043530068417888</v>
      </c>
      <c r="AC1065">
        <f t="shared" si="366"/>
        <v>0.62580000000000335</v>
      </c>
      <c r="AD1065">
        <f t="shared" si="365"/>
        <v>0.70296354619753609</v>
      </c>
      <c r="AE1065">
        <v>1</v>
      </c>
    </row>
    <row r="1066" spans="1:31" x14ac:dyDescent="0.25">
      <c r="A1066">
        <v>86.999999999999417</v>
      </c>
      <c r="B1066" s="2">
        <v>1966.9999999999209</v>
      </c>
      <c r="C1066">
        <f>+D1066+($D$2+E1066+F1066)*SOI!A1065*IF(B1066&gt;$C$18, IF(B1066&lt;$C$19,-1,1),1)</f>
        <v>-2.7343814608605745</v>
      </c>
      <c r="D1066">
        <f>+$D$3*((1-$D$5)*SOI!D1065+$D$5*SOI!D1064) +   $D$4*((1-$D$5)*SOI!E1065+$D$5*SOI!E1064)</f>
        <v>0</v>
      </c>
      <c r="E1066">
        <f t="shared" si="347"/>
        <v>0.52174827791050404</v>
      </c>
      <c r="F1066">
        <f t="shared" si="354"/>
        <v>4.4498543781996309</v>
      </c>
      <c r="G1066">
        <f t="shared" si="355"/>
        <v>4.971602656110135</v>
      </c>
      <c r="H1066" s="21">
        <f t="shared" si="356"/>
        <v>-7.3230950042525205</v>
      </c>
      <c r="I1066" s="37">
        <f t="shared" si="348"/>
        <v>-2.7525411972512055</v>
      </c>
      <c r="J1066" s="1">
        <f t="shared" si="357"/>
        <v>-57.579966667716043</v>
      </c>
      <c r="K1066" s="1">
        <f t="shared" si="358"/>
        <v>199.06533370921838</v>
      </c>
      <c r="L1066" s="1">
        <f t="shared" si="349"/>
        <v>1.0052037415410062</v>
      </c>
      <c r="M1066" s="1">
        <f t="shared" si="350"/>
        <v>-146.94234224011902</v>
      </c>
      <c r="N1066" s="1">
        <f t="shared" si="351"/>
        <v>3.6294309474791238</v>
      </c>
      <c r="O1066" s="1">
        <f t="shared" si="352"/>
        <v>5.2957115555574266</v>
      </c>
      <c r="P1066" s="1">
        <f t="shared" si="353"/>
        <v>-1.005116331779945</v>
      </c>
      <c r="Q1066" s="1">
        <f t="shared" si="359"/>
        <v>-266.89850421336598</v>
      </c>
      <c r="R1066" s="1">
        <f t="shared" si="360"/>
        <v>-219.38985576366468</v>
      </c>
      <c r="S1066" s="1">
        <f t="shared" si="361"/>
        <v>-8.5494830018729715</v>
      </c>
      <c r="T1066" s="1">
        <f t="shared" si="362"/>
        <v>55.931445825493888</v>
      </c>
      <c r="U1066" s="1">
        <f t="shared" si="363"/>
        <v>-30.573322426260169</v>
      </c>
      <c r="V1066" s="1">
        <f t="shared" si="364"/>
        <v>102.60925585011422</v>
      </c>
      <c r="Y1066" s="20">
        <f>+$Z$20*SIGN(SOI!A1065)*(ABS(SOI!A1065))^$Y$2</f>
        <v>-0.44497186313414522</v>
      </c>
      <c r="Z1066" s="20">
        <f t="shared" si="367"/>
        <v>-0.39997060128315626</v>
      </c>
      <c r="AA1066" s="19">
        <f>+SIN((AVERAGE(H1062:H1073)+AVERAGE(H1066:H1069)/4)*($AA$19+AA1065*$AA$18*AVERAGE(G1062:G1073))*$Y$20+$AA$17) - SIN($AA$17)</f>
        <v>0.43838279506711392</v>
      </c>
      <c r="AB1066" s="19">
        <f>+SIN((AVERAGE(H1062:H1073)+AVERAGE(H1066:H1069)*$AB$1)*($AA$19+AB1065*$AA$18*AVERAGE(G1062:G1073))*$Y$20+$AA$17) - SIN($AA$17)+$AB$2</f>
        <v>-7.7372723484468997E-2</v>
      </c>
      <c r="AC1066">
        <f t="shared" si="366"/>
        <v>0.6264000000000034</v>
      </c>
      <c r="AD1066">
        <f t="shared" si="365"/>
        <v>0.83835339635027017</v>
      </c>
      <c r="AE1066">
        <v>1</v>
      </c>
    </row>
    <row r="1067" spans="1:31" x14ac:dyDescent="0.25">
      <c r="A1067">
        <v>87.083333333332746</v>
      </c>
      <c r="B1067" s="2">
        <v>1967.0833333332541</v>
      </c>
      <c r="C1067">
        <f>+D1067+($D$2+E1067+F1067)*SOI!A1066*IF(B1067&gt;$C$18, IF(B1067&lt;$C$19,-1,1),1)</f>
        <v>15.810190525287164</v>
      </c>
      <c r="D1067">
        <f>+$D$3*((1-$D$5)*SOI!D1066+$D$5*SOI!D1065) +   $D$4*((1-$D$5)*SOI!E1066+$D$5*SOI!E1065)</f>
        <v>0</v>
      </c>
      <c r="E1067">
        <f t="shared" si="347"/>
        <v>-28.465519442403263</v>
      </c>
      <c r="F1067">
        <f t="shared" si="354"/>
        <v>0.2330363615333288</v>
      </c>
      <c r="G1067">
        <f t="shared" si="355"/>
        <v>-28.232483080869933</v>
      </c>
      <c r="H1067" s="21">
        <f t="shared" si="356"/>
        <v>-0.20212877255020048</v>
      </c>
      <c r="I1067" s="37">
        <f t="shared" si="348"/>
        <v>4.9369613717761416</v>
      </c>
      <c r="J1067" s="1">
        <f t="shared" si="357"/>
        <v>4.4668192538810656</v>
      </c>
      <c r="K1067" s="1">
        <f t="shared" si="358"/>
        <v>-4.8761792276801589E-4</v>
      </c>
      <c r="L1067" s="1">
        <f t="shared" si="349"/>
        <v>2.5457824193553286E-3</v>
      </c>
      <c r="M1067" s="1">
        <f t="shared" si="350"/>
        <v>-6.3554751808560974</v>
      </c>
      <c r="N1067" s="1">
        <f t="shared" si="351"/>
        <v>0.22245925716464907</v>
      </c>
      <c r="O1067" s="1">
        <f t="shared" si="352"/>
        <v>-14.293971916415023</v>
      </c>
      <c r="P1067" s="1">
        <f t="shared" si="353"/>
        <v>-3.6016753585702769E-4</v>
      </c>
      <c r="Q1067" s="1">
        <f t="shared" si="359"/>
        <v>-0.70755328791290195</v>
      </c>
      <c r="R1067" s="1">
        <f t="shared" si="360"/>
        <v>1.0431708855541741</v>
      </c>
      <c r="S1067" s="1">
        <f t="shared" si="361"/>
        <v>0.9398914506542021</v>
      </c>
      <c r="T1067" s="1">
        <f t="shared" si="362"/>
        <v>-0.38234184799207366</v>
      </c>
      <c r="U1067" s="1">
        <f t="shared" si="363"/>
        <v>1.9649738387998179E-2</v>
      </c>
      <c r="V1067" s="1">
        <f t="shared" si="364"/>
        <v>2.2536512871126433E-3</v>
      </c>
      <c r="Y1067" s="20">
        <f>+$Z$20*SIGN(SOI!A1066)*(ABS(SOI!A1066))^$Y$2</f>
        <v>-0.44899884130590079</v>
      </c>
      <c r="Z1067" s="20">
        <f t="shared" si="367"/>
        <v>-0.4351033088845595</v>
      </c>
      <c r="AA1067" s="19">
        <f>+SIN((AVERAGE(H1063:H1074)+AVERAGE(H1067:H1070)/4)*($AA$19+AA1066*$AA$18*AVERAGE(G1063:G1074))*$Y$20+$AA$17) - SIN($AA$17)</f>
        <v>-0.80697028252323921</v>
      </c>
      <c r="AB1067" s="19">
        <f>+SIN((AVERAGE(H1063:H1074)+AVERAGE(H1067:H1070)*$AB$1)*($AA$19+AB1066*$AA$18*AVERAGE(G1063:G1074))*$Y$20+$AA$17) - SIN($AA$17)+$AB$2</f>
        <v>-0.99936841339812665</v>
      </c>
      <c r="AC1067">
        <f t="shared" si="366"/>
        <v>0.62700000000000344</v>
      </c>
      <c r="AD1067">
        <f t="shared" si="365"/>
        <v>0.37186697363867971</v>
      </c>
      <c r="AE1067">
        <v>1</v>
      </c>
    </row>
    <row r="1068" spans="1:31" x14ac:dyDescent="0.25">
      <c r="A1068">
        <v>87.166666666666075</v>
      </c>
      <c r="B1068" s="2">
        <v>1967.1666666665874</v>
      </c>
      <c r="C1068">
        <f>+D1068+($D$2+E1068+F1068)*SOI!A1067*IF(B1068&gt;$C$18, IF(B1068&lt;$C$19,-1,1),1)</f>
        <v>4.575816071052401</v>
      </c>
      <c r="D1068">
        <f>+$D$3*((1-$D$5)*SOI!D1067+$D$5*SOI!D1066) +   $D$4*((1-$D$5)*SOI!E1067+$D$5*SOI!E1066)</f>
        <v>0</v>
      </c>
      <c r="E1068">
        <f t="shared" si="347"/>
        <v>-8.551141826702306</v>
      </c>
      <c r="F1068">
        <f t="shared" si="354"/>
        <v>-1.184637047877271</v>
      </c>
      <c r="G1068">
        <f t="shared" si="355"/>
        <v>-9.7357788745795766</v>
      </c>
      <c r="H1068" s="21">
        <f t="shared" si="356"/>
        <v>0.57623212167710725</v>
      </c>
      <c r="I1068" s="37">
        <f t="shared" si="348"/>
        <v>-6.563767872322404</v>
      </c>
      <c r="J1068" s="1">
        <f t="shared" si="357"/>
        <v>12.471259643271214</v>
      </c>
      <c r="K1068" s="1">
        <f t="shared" si="358"/>
        <v>-0.24712931140267516</v>
      </c>
      <c r="L1068" s="1">
        <f t="shared" si="349"/>
        <v>-0.4738642697212565</v>
      </c>
      <c r="M1068" s="1">
        <f t="shared" si="350"/>
        <v>13.346472133108007</v>
      </c>
      <c r="N1068" s="1">
        <f t="shared" si="351"/>
        <v>-0.51580835770388955</v>
      </c>
      <c r="O1068" s="1">
        <f t="shared" si="352"/>
        <v>-6.9256647705176033E-2</v>
      </c>
      <c r="P1068" s="1">
        <f t="shared" si="353"/>
        <v>0.20239880389235829</v>
      </c>
      <c r="Q1068" s="1">
        <f t="shared" si="359"/>
        <v>-3.4452084398066685</v>
      </c>
      <c r="R1068" s="1">
        <f t="shared" si="360"/>
        <v>-6.7531328166770024</v>
      </c>
      <c r="S1068" s="1">
        <f t="shared" si="361"/>
        <v>2.8974041375444846</v>
      </c>
      <c r="T1068" s="1">
        <f t="shared" si="362"/>
        <v>0.34482048380190222</v>
      </c>
      <c r="U1068" s="1">
        <f t="shared" si="363"/>
        <v>14.680932246038823</v>
      </c>
      <c r="V1068" s="1">
        <f t="shared" si="364"/>
        <v>2.9364863515376487</v>
      </c>
      <c r="Y1068" s="20">
        <f>+$Z$20*SIGN(SOI!A1067)*(ABS(SOI!A1067))^$Y$2</f>
        <v>-0.41133922221363256</v>
      </c>
      <c r="Z1068" s="20">
        <f t="shared" si="367"/>
        <v>-0.43238153627572756</v>
      </c>
      <c r="AA1068" s="19">
        <f>+SIN((AVERAGE(H1064:H1075)+AVERAGE(H1068:H1071)/4)*($AA$19+AA1067*$AA$18*AVERAGE(G1064:G1075))*$Y$20+$AA$17) - SIN($AA$17)</f>
        <v>-1.0698231131235196</v>
      </c>
      <c r="AB1068" s="19">
        <f>+SIN((AVERAGE(H1064:H1075)+AVERAGE(H1068:H1071)*$AB$1)*($AA$19+AB1067*$AA$18*AVERAGE(G1064:G1075))*$Y$20+$AA$17) - SIN($AA$17)+$AB$2</f>
        <v>-1.17338315310014</v>
      </c>
      <c r="AC1068">
        <f t="shared" si="366"/>
        <v>0.62760000000000349</v>
      </c>
      <c r="AD1068">
        <f t="shared" si="365"/>
        <v>0.63744157684779212</v>
      </c>
      <c r="AE1068">
        <v>1</v>
      </c>
    </row>
    <row r="1069" spans="1:31" x14ac:dyDescent="0.25">
      <c r="A1069">
        <v>87.249999999999403</v>
      </c>
      <c r="B1069" s="2">
        <v>1967.2499999999206</v>
      </c>
      <c r="C1069">
        <f>+D1069+($D$2+E1069+F1069)*SOI!A1068*IF(B1069&gt;$C$18, IF(B1069&lt;$C$19,-1,1),1)</f>
        <v>8.6817564749233078</v>
      </c>
      <c r="D1069">
        <f>+$D$3*((1-$D$5)*SOI!D1068+$D$5*SOI!D1067) +   $D$4*((1-$D$5)*SOI!E1068+$D$5*SOI!E1067)</f>
        <v>0</v>
      </c>
      <c r="E1069">
        <f t="shared" si="347"/>
        <v>-16.428314484916548</v>
      </c>
      <c r="F1069">
        <f t="shared" si="354"/>
        <v>4.7641890721628943E-2</v>
      </c>
      <c r="G1069">
        <f t="shared" si="355"/>
        <v>-16.38067259419492</v>
      </c>
      <c r="H1069" s="21">
        <f t="shared" si="356"/>
        <v>-0.62103943563364372</v>
      </c>
      <c r="I1069" s="37">
        <f t="shared" si="348"/>
        <v>-20.134036722903573</v>
      </c>
      <c r="J1069" s="1">
        <f t="shared" si="357"/>
        <v>1.2894749156129561</v>
      </c>
      <c r="K1069" s="1">
        <f t="shared" si="358"/>
        <v>-0.14581933458423832</v>
      </c>
      <c r="L1069" s="1">
        <f t="shared" si="349"/>
        <v>2.9029599646297227E-2</v>
      </c>
      <c r="M1069" s="1">
        <f t="shared" si="350"/>
        <v>0.44987454306053698</v>
      </c>
      <c r="N1069" s="1">
        <f t="shared" si="351"/>
        <v>-1.1433862392540087E-2</v>
      </c>
      <c r="O1069" s="1">
        <f t="shared" si="352"/>
        <v>-5.6111827411104986</v>
      </c>
      <c r="P1069" s="1">
        <f t="shared" si="353"/>
        <v>-2.4061282103539222E-2</v>
      </c>
      <c r="Q1069" s="1">
        <f t="shared" si="359"/>
        <v>-2.5742162253017259E-3</v>
      </c>
      <c r="R1069" s="1">
        <f t="shared" si="360"/>
        <v>-1.5477914907397699E-2</v>
      </c>
      <c r="S1069" s="1">
        <f t="shared" si="361"/>
        <v>0.19701137627194015</v>
      </c>
      <c r="T1069" s="1">
        <f t="shared" si="362"/>
        <v>-1.7114849580972418</v>
      </c>
      <c r="U1069" s="1">
        <f t="shared" si="363"/>
        <v>-5.3535529225473502</v>
      </c>
      <c r="V1069" s="1">
        <f t="shared" si="364"/>
        <v>-7.738261402238265E-3</v>
      </c>
      <c r="Y1069" s="20">
        <f>+$Z$20*SIGN(SOI!A1068)*(ABS(SOI!A1068))^$Y$2</f>
        <v>-0.43680654530764945</v>
      </c>
      <c r="Z1069" s="20">
        <f t="shared" si="367"/>
        <v>-0.38069482132466087</v>
      </c>
      <c r="AA1069" s="19">
        <f>+SIN((AVERAGE(H1065:H1076)+AVERAGE(H1069:H1072)/4)*($AA$19+AA1068*$AA$18*AVERAGE(G1065:G1076))*$Y$20+$AA$17) - SIN($AA$17)</f>
        <v>-1.2686892261417968</v>
      </c>
      <c r="AB1069" s="19">
        <f>+SIN((AVERAGE(H1065:H1076)+AVERAGE(H1069:H1072)*$AB$1)*($AA$19+AB1068*$AA$18*AVERAGE(G1065:G1076))*$Y$20+$AA$17) - SIN($AA$17)+$AB$2</f>
        <v>-1.2876489944343821</v>
      </c>
      <c r="AC1069">
        <f t="shared" si="366"/>
        <v>0.62820000000000353</v>
      </c>
      <c r="AD1069">
        <f t="shared" si="365"/>
        <v>0.88799440481713598</v>
      </c>
      <c r="AE1069">
        <v>1</v>
      </c>
    </row>
    <row r="1070" spans="1:31" x14ac:dyDescent="0.25">
      <c r="A1070">
        <v>87.333333333332732</v>
      </c>
      <c r="B1070" s="2">
        <v>1967.3333333332539</v>
      </c>
      <c r="C1070">
        <f>+D1070+($D$2+E1070+F1070)*SOI!A1069*IF(B1070&gt;$C$18, IF(B1070&lt;$C$19,-1,1),1)</f>
        <v>0.70127544517538098</v>
      </c>
      <c r="D1070">
        <f>+$D$3*((1-$D$5)*SOI!D1069+$D$5*SOI!D1068) +   $D$4*((1-$D$5)*SOI!E1069+$D$5*SOI!E1068)</f>
        <v>0</v>
      </c>
      <c r="E1070">
        <f t="shared" si="347"/>
        <v>-1.8224715643739042</v>
      </c>
      <c r="F1070">
        <f t="shared" si="354"/>
        <v>-1.0995094571901833</v>
      </c>
      <c r="G1070">
        <f t="shared" si="355"/>
        <v>-2.9219810215640876</v>
      </c>
      <c r="H1070" s="21">
        <f t="shared" si="356"/>
        <v>-1.4612464186643817</v>
      </c>
      <c r="I1070" s="37">
        <f t="shared" si="348"/>
        <v>-2.6064333783804838</v>
      </c>
      <c r="J1070" s="1">
        <f t="shared" si="357"/>
        <v>-11.148380890519022</v>
      </c>
      <c r="K1070" s="1">
        <f t="shared" si="358"/>
        <v>-19.991361707541905</v>
      </c>
      <c r="L1070" s="1">
        <f t="shared" si="349"/>
        <v>-0.36800850266978208</v>
      </c>
      <c r="M1070" s="1">
        <f t="shared" si="350"/>
        <v>-30.04516174646708</v>
      </c>
      <c r="N1070" s="1">
        <f t="shared" si="351"/>
        <v>0.76252135703113</v>
      </c>
      <c r="O1070" s="1">
        <f t="shared" si="352"/>
        <v>-2.8311186387319727</v>
      </c>
      <c r="P1070" s="1">
        <f t="shared" si="353"/>
        <v>0.51573376688106642</v>
      </c>
      <c r="Q1070" s="1">
        <f t="shared" si="359"/>
        <v>-11.465346970276022</v>
      </c>
      <c r="R1070" s="1">
        <f t="shared" si="360"/>
        <v>-8.9242228306882279</v>
      </c>
      <c r="S1070" s="1">
        <f t="shared" si="361"/>
        <v>-1.7008504454592468</v>
      </c>
      <c r="T1070" s="1">
        <f t="shared" si="362"/>
        <v>10.946960457624717</v>
      </c>
      <c r="U1070" s="1">
        <f t="shared" si="363"/>
        <v>14.85472699590259</v>
      </c>
      <c r="V1070" s="1">
        <f t="shared" si="364"/>
        <v>-11.061378399924843</v>
      </c>
      <c r="Y1070" s="20">
        <f>+$Z$20*SIGN(SOI!A1069)*(ABS(SOI!A1069))^$Y$2</f>
        <v>-0.29393869645270071</v>
      </c>
      <c r="Z1070" s="20">
        <f t="shared" si="367"/>
        <v>-0.31286375410450762</v>
      </c>
      <c r="AA1070" s="19">
        <f>+SIN((AVERAGE(H1066:H1077)+AVERAGE(H1070:H1073)/4)*($AA$19+AA1069*$AA$18*AVERAGE(G1066:G1077))*$Y$20+$AA$17) - SIN($AA$17)</f>
        <v>0.28478810643329439</v>
      </c>
      <c r="AB1070" s="19">
        <f>+SIN((AVERAGE(H1066:H1077)+AVERAGE(H1070:H1073)*$AB$1)*($AA$19+AB1069*$AA$18*AVERAGE(G1066:G1077))*$Y$20+$AA$17) - SIN($AA$17)+$AB$2</f>
        <v>0.21954626434003183</v>
      </c>
      <c r="AC1070">
        <f t="shared" si="366"/>
        <v>0.62880000000000358</v>
      </c>
      <c r="AD1070">
        <f t="shared" si="365"/>
        <v>0.59765186053780206</v>
      </c>
      <c r="AE1070">
        <v>1</v>
      </c>
    </row>
    <row r="1071" spans="1:31" x14ac:dyDescent="0.25">
      <c r="A1071">
        <v>87.41666666666606</v>
      </c>
      <c r="B1071" s="2">
        <v>1967.4166666665872</v>
      </c>
      <c r="C1071">
        <f>+D1071+($D$2+E1071+F1071)*SOI!A1070*IF(B1071&gt;$C$18, IF(B1071&lt;$C$19,-1,1),1)</f>
        <v>0.6670641683805465</v>
      </c>
      <c r="D1071">
        <f>+$D$3*((1-$D$5)*SOI!D1070+$D$5*SOI!D1069) +   $D$4*((1-$D$5)*SOI!E1070+$D$5*SOI!E1069)</f>
        <v>0</v>
      </c>
      <c r="E1071">
        <f t="shared" si="347"/>
        <v>-5.5328589213143715</v>
      </c>
      <c r="F1071">
        <f t="shared" si="354"/>
        <v>-2.6009148523516545E-2</v>
      </c>
      <c r="G1071">
        <f t="shared" si="355"/>
        <v>-5.5588680698378878</v>
      </c>
      <c r="H1071" s="21">
        <f t="shared" si="356"/>
        <v>-0.14824310075329541</v>
      </c>
      <c r="I1071" s="37">
        <f t="shared" si="348"/>
        <v>-2.0771555282584564</v>
      </c>
      <c r="J1071" s="1">
        <f t="shared" si="357"/>
        <v>-0.26551880285118884</v>
      </c>
      <c r="K1071" s="1">
        <f t="shared" si="358"/>
        <v>-1.302439623572625E-5</v>
      </c>
      <c r="L1071" s="1">
        <f t="shared" si="349"/>
        <v>-2.1455267679347316E-5</v>
      </c>
      <c r="M1071" s="1">
        <f t="shared" si="350"/>
        <v>-0.89791585928158024</v>
      </c>
      <c r="N1071" s="1">
        <f t="shared" si="351"/>
        <v>1.6989197119655821E-2</v>
      </c>
      <c r="O1071" s="1">
        <f t="shared" si="352"/>
        <v>-4.2373035562984196</v>
      </c>
      <c r="P1071" s="1">
        <f t="shared" si="353"/>
        <v>3.8506424776435818E-3</v>
      </c>
      <c r="Q1071" s="1">
        <f t="shared" si="359"/>
        <v>-7.6342985786737767E-3</v>
      </c>
      <c r="R1071" s="1">
        <f t="shared" si="360"/>
        <v>-4.7355969487840391E-3</v>
      </c>
      <c r="S1071" s="1">
        <f t="shared" si="361"/>
        <v>-3.0200167973076425E-2</v>
      </c>
      <c r="T1071" s="1">
        <f t="shared" si="362"/>
        <v>9.5521501870066302E-4</v>
      </c>
      <c r="U1071" s="1">
        <f t="shared" si="363"/>
        <v>8.8388281886253153E-2</v>
      </c>
      <c r="V1071" s="1">
        <f t="shared" si="364"/>
        <v>-1.8400843129300942E-3</v>
      </c>
      <c r="Y1071" s="20">
        <f>+$Z$20*SIGN(SOI!A1070)*(ABS(SOI!A1070))^$Y$2</f>
        <v>-0.20784602055317269</v>
      </c>
      <c r="Z1071" s="20">
        <f t="shared" si="367"/>
        <v>-0.23050710030664176</v>
      </c>
      <c r="AA1071" s="19">
        <f>+SIN((AVERAGE(H1067:H1078)+AVERAGE(H1071:H1074)/4)*($AA$19+AA1070*$AA$18*AVERAGE(G1067:G1078))*$Y$20+$AA$17) - SIN($AA$17)</f>
        <v>-0.73578633304235952</v>
      </c>
      <c r="AB1071" s="19">
        <f>+SIN((AVERAGE(H1067:H1078)+AVERAGE(H1071:H1074)*$AB$1)*($AA$19+AB1070*$AA$18*AVERAGE(G1067:G1078))*$Y$20+$AA$17) - SIN($AA$17)+$AB$2</f>
        <v>-0.43465001972320244</v>
      </c>
      <c r="AC1071">
        <f t="shared" si="366"/>
        <v>0.62940000000000362</v>
      </c>
      <c r="AD1071">
        <f t="shared" si="365"/>
        <v>0.50527923273571773</v>
      </c>
      <c r="AE1071">
        <v>1</v>
      </c>
    </row>
    <row r="1072" spans="1:31" x14ac:dyDescent="0.25">
      <c r="A1072">
        <v>87.499999999999389</v>
      </c>
      <c r="B1072" s="2">
        <v>1967.4999999999204</v>
      </c>
      <c r="C1072">
        <f>+D1072+($D$2+E1072+F1072)*SOI!A1071*IF(B1072&gt;$C$18, IF(B1072&lt;$C$19,-1,1),1)</f>
        <v>-0.83029320177272803</v>
      </c>
      <c r="D1072">
        <f>+$D$3*((1-$D$5)*SOI!D1071+$D$5*SOI!D1070) +   $D$4*((1-$D$5)*SOI!E1071+$D$5*SOI!E1070)</f>
        <v>0</v>
      </c>
      <c r="E1072">
        <f t="shared" si="347"/>
        <v>8.4195051297804788</v>
      </c>
      <c r="F1072">
        <f t="shared" si="354"/>
        <v>-0.11657311205319898</v>
      </c>
      <c r="G1072">
        <f t="shared" si="355"/>
        <v>8.3029320177272794</v>
      </c>
      <c r="H1072" s="21">
        <f t="shared" si="356"/>
        <v>-0.18145410185009045</v>
      </c>
      <c r="I1072" s="37">
        <f t="shared" si="348"/>
        <v>-4.4999886120991688</v>
      </c>
      <c r="J1072" s="1">
        <f t="shared" si="357"/>
        <v>-1.8472491356764216</v>
      </c>
      <c r="K1072" s="1">
        <f t="shared" si="358"/>
        <v>6.4331251516767224E-4</v>
      </c>
      <c r="L1072" s="1">
        <f t="shared" si="349"/>
        <v>-3.2960808580758248E-2</v>
      </c>
      <c r="M1072" s="1">
        <f t="shared" si="350"/>
        <v>-2.8835230945692674</v>
      </c>
      <c r="N1072" s="1">
        <f t="shared" si="351"/>
        <v>7.9892532447906658E-2</v>
      </c>
      <c r="O1072" s="1">
        <f t="shared" si="352"/>
        <v>1.0147254771392402</v>
      </c>
      <c r="P1072" s="1">
        <f t="shared" si="353"/>
        <v>5.1698112917030619E-4</v>
      </c>
      <c r="Q1072" s="1">
        <f t="shared" si="359"/>
        <v>-0.11528963532681925</v>
      </c>
      <c r="R1072" s="1">
        <f t="shared" si="360"/>
        <v>-0.15493097543618334</v>
      </c>
      <c r="S1072" s="1">
        <f t="shared" si="361"/>
        <v>-0.30766995627186877</v>
      </c>
      <c r="T1072" s="1">
        <f t="shared" si="362"/>
        <v>-0.35141803743901284</v>
      </c>
      <c r="U1072" s="1">
        <f t="shared" si="363"/>
        <v>2.5708609309195798E-2</v>
      </c>
      <c r="V1072" s="1">
        <f t="shared" si="364"/>
        <v>-1.1617496457019295E-3</v>
      </c>
      <c r="Y1072" s="20">
        <f>+$Z$20*SIGN(SOI!A1071)*(ABS(SOI!A1071))^$Y$2</f>
        <v>-0.18973658391405196</v>
      </c>
      <c r="Z1072" s="20">
        <f t="shared" si="367"/>
        <v>-0.24388279948246985</v>
      </c>
      <c r="AA1072" s="19">
        <f>+SIN((AVERAGE(H1068:H1079)+AVERAGE(H1072:H1075)/4)*($AA$19+AA1071*$AA$18*AVERAGE(G1068:G1079))*$Y$20+$AA$17) - SIN($AA$17)</f>
        <v>-0.69360602606431021</v>
      </c>
      <c r="AB1072" s="19">
        <f>+SIN((AVERAGE(H1068:H1079)+AVERAGE(H1072:H1075)*$AB$1)*($AA$19+AB1071*$AA$18*AVERAGE(G1068:G1079))*$Y$20+$AA$17) - SIN($AA$17)+$AB$2</f>
        <v>-0.50520577085548568</v>
      </c>
      <c r="AC1072">
        <f t="shared" si="366"/>
        <v>0.63000000000000367</v>
      </c>
      <c r="AD1072">
        <f t="shared" si="365"/>
        <v>0.44972322658184039</v>
      </c>
      <c r="AE1072">
        <v>1</v>
      </c>
    </row>
    <row r="1073" spans="1:31" x14ac:dyDescent="0.25">
      <c r="A1073">
        <v>87.583333333332718</v>
      </c>
      <c r="B1073" s="2">
        <v>1967.5833333332537</v>
      </c>
      <c r="C1073">
        <f>+D1073+($D$2+E1073+F1073)*SOI!A1072*IF(B1073&gt;$C$18, IF(B1073&lt;$C$19,-1,1),1)</f>
        <v>-1.177243767525223</v>
      </c>
      <c r="D1073">
        <f>+$D$3*((1-$D$5)*SOI!D1072+$D$5*SOI!D1071) +   $D$4*((1-$D$5)*SOI!E1072+$D$5*SOI!E1071)</f>
        <v>0</v>
      </c>
      <c r="E1073">
        <f t="shared" si="347"/>
        <v>3.7761851548602934</v>
      </c>
      <c r="F1073">
        <f t="shared" si="354"/>
        <v>2.1375385543652037E-2</v>
      </c>
      <c r="G1073">
        <f t="shared" si="355"/>
        <v>3.7975605404039454</v>
      </c>
      <c r="H1073" s="21">
        <f t="shared" si="356"/>
        <v>-7.7779565786372629E-2</v>
      </c>
      <c r="I1073" s="37">
        <f t="shared" si="348"/>
        <v>-4.4170698935067909</v>
      </c>
      <c r="J1073" s="1">
        <f t="shared" si="357"/>
        <v>9.2402128899782873E-2</v>
      </c>
      <c r="K1073" s="1">
        <f t="shared" si="358"/>
        <v>1.2974872626443676E-3</v>
      </c>
      <c r="L1073" s="1">
        <f t="shared" si="349"/>
        <v>1.5045616392719147E-2</v>
      </c>
      <c r="M1073" s="1">
        <f t="shared" si="350"/>
        <v>0.14694576788819347</v>
      </c>
      <c r="N1073" s="1">
        <f t="shared" si="351"/>
        <v>-1.2151424197477875E-3</v>
      </c>
      <c r="O1073" s="1">
        <f t="shared" si="352"/>
        <v>0.45280716039401697</v>
      </c>
      <c r="P1073" s="1">
        <f t="shared" si="353"/>
        <v>-5.1189270979663725E-3</v>
      </c>
      <c r="Q1073" s="1">
        <f t="shared" si="359"/>
        <v>-8.9360359724107366E-5</v>
      </c>
      <c r="R1073" s="1">
        <f t="shared" si="360"/>
        <v>-1.1787338480466365E-4</v>
      </c>
      <c r="S1073" s="1">
        <f t="shared" si="361"/>
        <v>4.5933436762695132E-3</v>
      </c>
      <c r="T1073" s="1">
        <f t="shared" si="362"/>
        <v>7.1581517004465009E-2</v>
      </c>
      <c r="U1073" s="1">
        <f t="shared" si="363"/>
        <v>-0.2498651544597795</v>
      </c>
      <c r="V1073" s="1">
        <f t="shared" si="364"/>
        <v>-1.7495960790887973E-4</v>
      </c>
      <c r="Y1073" s="20">
        <f>+$Z$20*SIGN(SOI!A1072)*(ABS(SOI!A1072))^$Y$2</f>
        <v>-0.33406579398018493</v>
      </c>
      <c r="Z1073" s="20">
        <f t="shared" si="367"/>
        <v>-0.32822369354467879</v>
      </c>
      <c r="AA1073" s="19">
        <f>+SIN((AVERAGE(H1069:H1080)+AVERAGE(H1073:H1076)/4)*($AA$19+AA1072*$AA$18*AVERAGE(G1069:G1080))*$Y$20+$AA$17) - SIN($AA$17)</f>
        <v>-0.57201714202821274</v>
      </c>
      <c r="AB1073" s="19">
        <f>+SIN((AVERAGE(H1069:H1080)+AVERAGE(H1073:H1076)*$AB$1)*($AA$19+AB1072*$AA$18*AVERAGE(G1069:G1080))*$Y$20+$AA$17) - SIN($AA$17)+$AB$2</f>
        <v>-0.33656649313785142</v>
      </c>
      <c r="AC1073">
        <f t="shared" si="366"/>
        <v>0.63060000000000371</v>
      </c>
      <c r="AD1073">
        <f t="shared" si="365"/>
        <v>0.24379344848353396</v>
      </c>
      <c r="AE1073">
        <v>1</v>
      </c>
    </row>
    <row r="1074" spans="1:31" x14ac:dyDescent="0.25">
      <c r="A1074">
        <v>87.666666666666046</v>
      </c>
      <c r="B1074" s="2">
        <v>1967.6666666665869</v>
      </c>
      <c r="C1074">
        <f>+D1074+($D$2+E1074+F1074)*SOI!A1073*IF(B1074&gt;$C$18, IF(B1074&lt;$C$19,-1,1),1)</f>
        <v>-10.75045248445231</v>
      </c>
      <c r="D1074">
        <f>+$D$3*((1-$D$5)*SOI!D1073+$D$5*SOI!D1072) +   $D$4*((1-$D$5)*SOI!E1073+$D$5*SOI!E1072)</f>
        <v>0</v>
      </c>
      <c r="E1074">
        <f t="shared" si="347"/>
        <v>19.286725468442377</v>
      </c>
      <c r="F1074">
        <f t="shared" si="354"/>
        <v>-1.0656195625910014</v>
      </c>
      <c r="G1074">
        <f t="shared" si="355"/>
        <v>18.221105905851374</v>
      </c>
      <c r="H1074" s="21">
        <f t="shared" si="356"/>
        <v>4.810787545096737</v>
      </c>
      <c r="I1074" s="37">
        <f t="shared" si="348"/>
        <v>-22.050079827360811</v>
      </c>
      <c r="J1074" s="1">
        <f t="shared" si="357"/>
        <v>48.625522178536045</v>
      </c>
      <c r="K1074" s="1">
        <f t="shared" si="358"/>
        <v>132.52760147642437</v>
      </c>
      <c r="L1074" s="1">
        <f t="shared" si="349"/>
        <v>-0.47033164562010665</v>
      </c>
      <c r="M1074" s="1">
        <f t="shared" si="350"/>
        <v>15.490430546854384</v>
      </c>
      <c r="N1074" s="1">
        <f t="shared" si="351"/>
        <v>-0.56780503314392905</v>
      </c>
      <c r="O1074" s="1">
        <f t="shared" si="352"/>
        <v>13.72969071436202</v>
      </c>
      <c r="P1074" s="1">
        <f t="shared" si="353"/>
        <v>0.55162062417091862</v>
      </c>
      <c r="Q1074" s="1">
        <f t="shared" si="359"/>
        <v>-4.4017297039621726</v>
      </c>
      <c r="R1074" s="1">
        <f t="shared" si="360"/>
        <v>-28.984786882472672</v>
      </c>
      <c r="S1074" s="1">
        <f t="shared" si="361"/>
        <v>10.714622915109395</v>
      </c>
      <c r="T1074" s="1">
        <f t="shared" si="362"/>
        <v>-67.848864236694212</v>
      </c>
      <c r="U1074" s="1">
        <f t="shared" si="363"/>
        <v>134.41357751502474</v>
      </c>
      <c r="V1074" s="1">
        <f t="shared" si="364"/>
        <v>8.8099086136088847</v>
      </c>
      <c r="Y1074" s="20">
        <f>+$Z$20*SIGN(SOI!A1073)*(ABS(SOI!A1073))^$Y$2</f>
        <v>-0.46086870273979941</v>
      </c>
      <c r="Z1074" s="20">
        <f t="shared" si="367"/>
        <v>-0.38826642496383362</v>
      </c>
      <c r="AA1074" s="19">
        <f>+SIN((AVERAGE(H1070:H1081)+AVERAGE(H1074:H1077)/4)*($AA$19+AA1073*$AA$18*AVERAGE(G1070:G1081))*$Y$20+$AA$17) - SIN($AA$17)</f>
        <v>-0.67536043957277903</v>
      </c>
      <c r="AB1074" s="19">
        <f>+SIN((AVERAGE(H1070:H1081)+AVERAGE(H1074:H1077)*$AB$1)*($AA$19+AB1073*$AA$18*AVERAGE(G1070:G1081))*$Y$20+$AA$17) - SIN($AA$17)+$AB$2</f>
        <v>-0.3982943397197829</v>
      </c>
      <c r="AC1074">
        <f t="shared" si="366"/>
        <v>0.63120000000000376</v>
      </c>
      <c r="AD1074">
        <f t="shared" si="365"/>
        <v>0.2870940146089454</v>
      </c>
      <c r="AE1074">
        <v>1</v>
      </c>
    </row>
    <row r="1075" spans="1:31" x14ac:dyDescent="0.25">
      <c r="A1075">
        <v>87.749999999999375</v>
      </c>
      <c r="B1075" s="2">
        <v>1967.7499999999202</v>
      </c>
      <c r="C1075">
        <f>+D1075+($D$2+E1075+F1075)*SOI!A1074*IF(B1075&gt;$C$18, IF(B1075&lt;$C$19,-1,1),1)</f>
        <v>-2.6323689081680404</v>
      </c>
      <c r="D1075">
        <f>+$D$3*((1-$D$5)*SOI!D1074+$D$5*SOI!D1073) +   $D$4*((1-$D$5)*SOI!E1074+$D$5*SOI!E1073)</f>
        <v>0</v>
      </c>
      <c r="E1075">
        <f t="shared" si="347"/>
        <v>6.9813909395708293</v>
      </c>
      <c r="F1075">
        <f t="shared" si="354"/>
        <v>-5.4104339128618451E-2</v>
      </c>
      <c r="G1075">
        <f t="shared" si="355"/>
        <v>6.9272866004422111</v>
      </c>
      <c r="H1075" s="21">
        <f t="shared" si="356"/>
        <v>0.11983701411707129</v>
      </c>
      <c r="I1075" s="37">
        <f t="shared" si="348"/>
        <v>-3.9276712805698262</v>
      </c>
      <c r="J1075" s="1">
        <f t="shared" si="357"/>
        <v>0.87630650250315212</v>
      </c>
      <c r="K1075" s="1">
        <f t="shared" si="358"/>
        <v>7.4371846172846066E-3</v>
      </c>
      <c r="L1075" s="1">
        <f t="shared" si="349"/>
        <v>-1.3571423693176177E-3</v>
      </c>
      <c r="M1075" s="1">
        <f t="shared" si="350"/>
        <v>1.5672211285457154</v>
      </c>
      <c r="N1075" s="1">
        <f t="shared" si="351"/>
        <v>-5.369549106358007E-2</v>
      </c>
      <c r="O1075" s="1">
        <f t="shared" si="352"/>
        <v>6.484111505551752</v>
      </c>
      <c r="P1075" s="1">
        <f t="shared" si="353"/>
        <v>2.2715996365515509E-2</v>
      </c>
      <c r="Q1075" s="1">
        <f t="shared" si="359"/>
        <v>-4.2114217928017637E-2</v>
      </c>
      <c r="R1075" s="1">
        <f t="shared" si="360"/>
        <v>-4.9396985702064806E-2</v>
      </c>
      <c r="S1075" s="1">
        <f t="shared" si="361"/>
        <v>0.18048471956763168</v>
      </c>
      <c r="T1075" s="1">
        <f t="shared" si="362"/>
        <v>-9.2459919558956841E-2</v>
      </c>
      <c r="U1075" s="1">
        <f t="shared" si="363"/>
        <v>0.98596024155987494</v>
      </c>
      <c r="V1075" s="1">
        <f t="shared" si="364"/>
        <v>3.430846433440158E-2</v>
      </c>
      <c r="Y1075" s="20">
        <f>+$Z$20*SIGN(SOI!A1074)*(ABS(SOI!A1074))^$Y$2</f>
        <v>-0.36986477817151658</v>
      </c>
      <c r="Z1075" s="20">
        <f t="shared" si="367"/>
        <v>-0.39353017640247917</v>
      </c>
      <c r="AA1075" s="19">
        <f>+SIN((AVERAGE(H1071:H1082)+AVERAGE(H1075:H1078)/4)*($AA$19+AA1074*$AA$18*AVERAGE(G1071:G1082))*$Y$20+$AA$17) - SIN($AA$17)</f>
        <v>-0.51102011415778692</v>
      </c>
      <c r="AB1075" s="19">
        <f>+SIN((AVERAGE(H1071:H1082)+AVERAGE(H1075:H1078)*$AB$1)*($AA$19+AB1074*$AA$18*AVERAGE(G1071:G1082))*$Y$20+$AA$17) - SIN($AA$17)+$AB$2</f>
        <v>-0.4770518240946251</v>
      </c>
      <c r="AC1075">
        <f t="shared" si="366"/>
        <v>0.6318000000000038</v>
      </c>
      <c r="AD1075">
        <f t="shared" si="365"/>
        <v>0.11748993775530775</v>
      </c>
      <c r="AE1075">
        <v>1</v>
      </c>
    </row>
    <row r="1076" spans="1:31" x14ac:dyDescent="0.25">
      <c r="A1076">
        <v>87.833333333332703</v>
      </c>
      <c r="B1076" s="2">
        <v>1967.8333333332534</v>
      </c>
      <c r="C1076">
        <f>+D1076+($D$2+E1076+F1076)*SOI!A1075*IF(B1076&gt;$C$18, IF(B1076&lt;$C$19,-1,1),1)</f>
        <v>-12.080082503137088</v>
      </c>
      <c r="D1076">
        <f>+$D$3*((1-$D$5)*SOI!D1075+$D$5*SOI!D1074) +   $D$4*((1-$D$5)*SOI!E1075+$D$5*SOI!E1074)</f>
        <v>0</v>
      </c>
      <c r="E1076">
        <f t="shared" si="347"/>
        <v>36.513169619459525</v>
      </c>
      <c r="F1076">
        <f t="shared" si="354"/>
        <v>-0.98351519846808921</v>
      </c>
      <c r="G1076">
        <f t="shared" si="355"/>
        <v>35.529654420991434</v>
      </c>
      <c r="H1076" s="21">
        <f t="shared" si="356"/>
        <v>-1.7228697724643006E-2</v>
      </c>
      <c r="I1076" s="37">
        <f t="shared" si="348"/>
        <v>12.465338696277897</v>
      </c>
      <c r="J1076" s="1">
        <f t="shared" si="357"/>
        <v>-56.296153355130031</v>
      </c>
      <c r="K1076" s="1">
        <f t="shared" si="358"/>
        <v>7.1918048827739129</v>
      </c>
      <c r="L1076" s="1">
        <f t="shared" si="349"/>
        <v>-0.17879170663403798</v>
      </c>
      <c r="M1076" s="1">
        <f t="shared" si="350"/>
        <v>31.723713176062354</v>
      </c>
      <c r="N1076" s="1">
        <f t="shared" si="351"/>
        <v>-0.79521258839116304</v>
      </c>
      <c r="O1076" s="1">
        <f t="shared" si="352"/>
        <v>12.306588542687045</v>
      </c>
      <c r="P1076" s="1">
        <f t="shared" si="353"/>
        <v>8.7852061658537164E-2</v>
      </c>
      <c r="Q1076" s="1">
        <f t="shared" si="359"/>
        <v>-12.624898775804629</v>
      </c>
      <c r="R1076" s="1">
        <f t="shared" si="360"/>
        <v>46.996829756962974</v>
      </c>
      <c r="S1076" s="1">
        <f t="shared" si="361"/>
        <v>-8.4831045014568165</v>
      </c>
      <c r="T1076" s="1">
        <f t="shared" si="362"/>
        <v>-23.118661065600996</v>
      </c>
      <c r="U1076" s="1">
        <f t="shared" si="363"/>
        <v>-12.101759554209496</v>
      </c>
      <c r="V1076" s="1">
        <f t="shared" si="364"/>
        <v>1.9650195445722907</v>
      </c>
      <c r="Y1076" s="20">
        <f>+$Z$20*SIGN(SOI!A1075)*(ABS(SOI!A1075))^$Y$2</f>
        <v>-0.34985704829612135</v>
      </c>
      <c r="Z1076" s="20">
        <f t="shared" si="367"/>
        <v>-0.3582288496290344</v>
      </c>
      <c r="AA1076" s="19">
        <f>+SIN((AVERAGE(H1072:H1083)+AVERAGE(H1076:H1079)/4)*($AA$19+AA1075*$AA$18*AVERAGE(G1072:G1083))*$Y$20+$AA$17) - SIN($AA$17)</f>
        <v>-0.63198721833908278</v>
      </c>
      <c r="AB1076" s="19">
        <f>+SIN((AVERAGE(H1072:H1083)+AVERAGE(H1076:H1079)*$AB$1)*($AA$19+AB1075*$AA$18*AVERAGE(G1072:G1083))*$Y$20+$AA$17) - SIN($AA$17)+$AB$2</f>
        <v>-0.49146846724905474</v>
      </c>
      <c r="AC1076">
        <f t="shared" si="366"/>
        <v>0.63240000000000385</v>
      </c>
      <c r="AD1076">
        <f t="shared" si="365"/>
        <v>0.27375836871004838</v>
      </c>
      <c r="AE1076">
        <v>1</v>
      </c>
    </row>
    <row r="1077" spans="1:31" x14ac:dyDescent="0.25">
      <c r="A1077">
        <v>87.916666666666032</v>
      </c>
      <c r="B1077" s="2">
        <v>1967.9166666665867</v>
      </c>
      <c r="C1077">
        <f>+D1077+($D$2+E1077+F1077)*SOI!A1076*IF(B1077&gt;$C$18, IF(B1077&lt;$C$19,-1,1),1)</f>
        <v>161.94334294454299</v>
      </c>
      <c r="D1077">
        <f>+$D$3*((1-$D$5)*SOI!D1076+$D$5*SOI!D1075) +   $D$4*((1-$D$5)*SOI!E1076+$D$5*SOI!E1075)</f>
        <v>0</v>
      </c>
      <c r="E1077">
        <f t="shared" si="347"/>
        <v>-462.47332540562343</v>
      </c>
      <c r="F1077">
        <f t="shared" si="354"/>
        <v>-0.22194015021367453</v>
      </c>
      <c r="G1077">
        <f t="shared" si="355"/>
        <v>-462.69526555583712</v>
      </c>
      <c r="H1077" s="21">
        <f t="shared" si="356"/>
        <v>0.62602433962947757</v>
      </c>
      <c r="I1077" s="37">
        <f t="shared" si="348"/>
        <v>-496.86530842414885</v>
      </c>
      <c r="J1077" s="1">
        <f t="shared" si="357"/>
        <v>483.97228973471067</v>
      </c>
      <c r="K1077" s="1">
        <f t="shared" si="358"/>
        <v>-0.10803276184844153</v>
      </c>
      <c r="L1077" s="1">
        <f t="shared" si="349"/>
        <v>-0.22330464616505083</v>
      </c>
      <c r="M1077" s="1">
        <f t="shared" si="350"/>
        <v>6.8421280584160078</v>
      </c>
      <c r="N1077" s="1">
        <f t="shared" si="351"/>
        <v>0.10362700383811976</v>
      </c>
      <c r="O1077" s="1">
        <f t="shared" si="352"/>
        <v>-2.8829461980029141</v>
      </c>
      <c r="P1077" s="1">
        <f t="shared" si="353"/>
        <v>4.5104543748428318E-3</v>
      </c>
      <c r="Q1077" s="1">
        <f t="shared" si="359"/>
        <v>0.35483363764374981</v>
      </c>
      <c r="R1077" s="1">
        <f t="shared" si="360"/>
        <v>52.650200995591263</v>
      </c>
      <c r="S1077" s="1">
        <f t="shared" si="361"/>
        <v>-44.063511503955674</v>
      </c>
      <c r="T1077" s="1">
        <f t="shared" si="362"/>
        <v>6.7641296658104135</v>
      </c>
      <c r="U1077" s="1">
        <f t="shared" si="363"/>
        <v>24.765747912021169</v>
      </c>
      <c r="V1077" s="1">
        <f t="shared" si="364"/>
        <v>-1.3146946811432934E-2</v>
      </c>
      <c r="Y1077" s="20">
        <f>+$Z$20*SIGN(SOI!A1076)*(ABS(SOI!A1076))^$Y$2</f>
        <v>-0.35496472241946514</v>
      </c>
      <c r="Z1077" s="20">
        <f t="shared" si="367"/>
        <v>-0.38985991037533568</v>
      </c>
      <c r="AA1077" s="19">
        <f>+SIN((AVERAGE(H1073:H1084)+AVERAGE(H1077:H1080)/4)*($AA$19+AA1076*$AA$18*AVERAGE(G1073:G1084))*$Y$20+$AA$17) - SIN($AA$17)</f>
        <v>-0.52993623590712891</v>
      </c>
      <c r="AB1077" s="19">
        <f>+SIN((AVERAGE(H1073:H1084)+AVERAGE(H1077:H1080)*$AB$1)*($AA$19+AB1076*$AA$18*AVERAGE(G1073:G1084))*$Y$20+$AA$17) - SIN($AA$17)+$AB$2</f>
        <v>-0.47962296435821206</v>
      </c>
      <c r="AC1077">
        <f t="shared" si="366"/>
        <v>0.63300000000000389</v>
      </c>
      <c r="AD1077">
        <f t="shared" si="365"/>
        <v>0.14007632553179322</v>
      </c>
      <c r="AE1077">
        <v>1</v>
      </c>
    </row>
    <row r="1078" spans="1:31" x14ac:dyDescent="0.25">
      <c r="A1078">
        <v>87.999999999999361</v>
      </c>
      <c r="B1078" s="2">
        <v>1967.99999999992</v>
      </c>
      <c r="C1078">
        <f>+D1078+($D$2+E1078+F1078)*SOI!A1077*IF(B1078&gt;$C$18, IF(B1078&lt;$C$19,-1,1),1)</f>
        <v>-0.56797893095936125</v>
      </c>
      <c r="D1078">
        <f>+$D$3*((1-$D$5)*SOI!D1077+$D$5*SOI!D1076) +   $D$4*((1-$D$5)*SOI!E1077+$D$5*SOI!E1076)</f>
        <v>0</v>
      </c>
      <c r="E1078">
        <f t="shared" si="347"/>
        <v>-3.5032228265955894</v>
      </c>
      <c r="F1078">
        <f t="shared" si="354"/>
        <v>4.4498543781945248</v>
      </c>
      <c r="G1078">
        <f t="shared" si="355"/>
        <v>0.94663155159893542</v>
      </c>
      <c r="H1078" s="21">
        <f t="shared" si="356"/>
        <v>0.53051408820581047</v>
      </c>
      <c r="I1078" s="37">
        <f t="shared" si="348"/>
        <v>-1.4727963207192789</v>
      </c>
      <c r="J1078" s="1">
        <f t="shared" si="357"/>
        <v>-1.761517120706678</v>
      </c>
      <c r="K1078" s="1">
        <f t="shared" si="358"/>
        <v>88.981295570781356</v>
      </c>
      <c r="L1078" s="1">
        <f t="shared" si="349"/>
        <v>2.4103987671057441</v>
      </c>
      <c r="M1078" s="1">
        <f t="shared" si="350"/>
        <v>-8.4014366077432481</v>
      </c>
      <c r="N1078" s="1">
        <f t="shared" si="351"/>
        <v>-1.3742730241635757</v>
      </c>
      <c r="O1078" s="1">
        <f t="shared" si="352"/>
        <v>0.69249613929901954</v>
      </c>
      <c r="P1078" s="1">
        <f t="shared" si="353"/>
        <v>-1.4328198310724536</v>
      </c>
      <c r="Q1078" s="1">
        <f t="shared" si="359"/>
        <v>5.7781288232722918</v>
      </c>
      <c r="R1078" s="1">
        <f t="shared" si="360"/>
        <v>2.5413617305144554</v>
      </c>
      <c r="S1078" s="1">
        <f t="shared" si="361"/>
        <v>1.7321408326069303</v>
      </c>
      <c r="T1078" s="1">
        <f t="shared" si="362"/>
        <v>17.538154049631206</v>
      </c>
      <c r="U1078" s="1">
        <f t="shared" si="363"/>
        <v>-23.319903730033058</v>
      </c>
      <c r="V1078" s="1">
        <f t="shared" si="364"/>
        <v>-55.3855248684822</v>
      </c>
      <c r="Y1078" s="20">
        <f>+$Z$20*SIGN(SOI!A1077)*(ABS(SOI!A1077))^$Y$2</f>
        <v>-0.4647579604104205</v>
      </c>
      <c r="Z1078" s="20">
        <f t="shared" si="367"/>
        <v>-0.44528739064174</v>
      </c>
      <c r="AA1078" s="19">
        <f>+SIN((AVERAGE(H1074:H1085)+AVERAGE(H1078:H1081)/4)*($AA$19+AA1077*$AA$18*AVERAGE(G1074:G1085))*$Y$20+$AA$17) - SIN($AA$17)</f>
        <v>-0.49124903175105394</v>
      </c>
      <c r="AB1078" s="19">
        <f>+SIN((AVERAGE(H1074:H1085)+AVERAGE(H1078:H1081)*$AB$1)*($AA$19+AB1077*$AA$18*AVERAGE(G1074:G1085))*$Y$20+$AA$17) - SIN($AA$17)+$AB$2</f>
        <v>-0.47287872078038673</v>
      </c>
      <c r="AC1078">
        <f t="shared" si="366"/>
        <v>0.63360000000000394</v>
      </c>
      <c r="AD1078">
        <f t="shared" si="365"/>
        <v>4.5961641109313944E-2</v>
      </c>
      <c r="AE1078">
        <v>1</v>
      </c>
    </row>
    <row r="1079" spans="1:31" x14ac:dyDescent="0.25">
      <c r="A1079">
        <v>88.083333333332689</v>
      </c>
      <c r="B1079" s="2">
        <v>1968.0833333332532</v>
      </c>
      <c r="C1079">
        <f>+D1079+($D$2+E1079+F1079)*SOI!A1078*IF(B1079&gt;$C$18, IF(B1079&lt;$C$19,-1,1),1)</f>
        <v>-20.886974340784075</v>
      </c>
      <c r="D1079">
        <f>+$D$3*((1-$D$5)*SOI!D1078+$D$5*SOI!D1077) +   $D$4*((1-$D$5)*SOI!E1078+$D$5*SOI!E1077)</f>
        <v>0</v>
      </c>
      <c r="E1079">
        <f t="shared" si="347"/>
        <v>27.992604639456658</v>
      </c>
      <c r="F1079">
        <f t="shared" si="354"/>
        <v>0.23303636160290092</v>
      </c>
      <c r="G1079">
        <f t="shared" si="355"/>
        <v>28.225641001059561</v>
      </c>
      <c r="H1079" s="21">
        <f t="shared" si="356"/>
        <v>1.4875543337452157</v>
      </c>
      <c r="I1079" s="37">
        <f t="shared" si="348"/>
        <v>20.8088295218034</v>
      </c>
      <c r="J1079" s="1">
        <f t="shared" si="357"/>
        <v>-13.241023965390228</v>
      </c>
      <c r="K1079" s="1">
        <f t="shared" si="358"/>
        <v>2.5478200267404638</v>
      </c>
      <c r="L1079" s="1">
        <f t="shared" si="349"/>
        <v>2.0376520834550129E-2</v>
      </c>
      <c r="M1079" s="1">
        <f t="shared" si="350"/>
        <v>4.4697506497425108</v>
      </c>
      <c r="N1079" s="1">
        <f t="shared" si="351"/>
        <v>-0.15421686006665491</v>
      </c>
      <c r="O1079" s="1">
        <f t="shared" si="352"/>
        <v>27.662048428496497</v>
      </c>
      <c r="P1079" s="1">
        <f t="shared" si="353"/>
        <v>-0.12149362459087545</v>
      </c>
      <c r="Q1079" s="1">
        <f t="shared" si="359"/>
        <v>-0.34496560549113708</v>
      </c>
      <c r="R1079" s="1">
        <f t="shared" si="360"/>
        <v>2.1436803324474467</v>
      </c>
      <c r="S1079" s="1">
        <f t="shared" si="361"/>
        <v>-2.7462937971654884</v>
      </c>
      <c r="T1079" s="1">
        <f t="shared" si="362"/>
        <v>5.9223217420151482</v>
      </c>
      <c r="U1079" s="1">
        <f t="shared" si="363"/>
        <v>27.937891084383388</v>
      </c>
      <c r="V1079" s="1">
        <f t="shared" si="364"/>
        <v>-0.52700776649822545</v>
      </c>
      <c r="Y1079" s="20">
        <f>+$Z$20*SIGN(SOI!A1078)*(ABS(SOI!A1078))^$Y$2</f>
        <v>-0.51613948909533436</v>
      </c>
      <c r="Z1079" s="20">
        <f t="shared" si="367"/>
        <v>-0.50132176595295264</v>
      </c>
      <c r="AA1079" s="19">
        <f>+SIN((AVERAGE(H1075:H1086)+AVERAGE(H1079:H1082)/4)*($AA$19+AA1078*$AA$18*AVERAGE(G1075:G1086))*$Y$20+$AA$17) - SIN($AA$17)</f>
        <v>-0.25293634910170404</v>
      </c>
      <c r="AB1079" s="19">
        <f>+SIN((AVERAGE(H1075:H1086)+AVERAGE(H1079:H1082)*$AB$1)*($AA$19+AB1078*$AA$18*AVERAGE(G1075:G1086))*$Y$20+$AA$17) - SIN($AA$17)+$AB$2</f>
        <v>-0.26728873359544136</v>
      </c>
      <c r="AC1079">
        <f t="shared" si="366"/>
        <v>0.63420000000000398</v>
      </c>
      <c r="AD1079">
        <f t="shared" si="365"/>
        <v>0.2483854168512486</v>
      </c>
      <c r="AE1079">
        <v>1</v>
      </c>
    </row>
    <row r="1080" spans="1:31" x14ac:dyDescent="0.25">
      <c r="A1080">
        <v>88.166666666666018</v>
      </c>
      <c r="B1080" s="2">
        <v>1968.1666666665865</v>
      </c>
      <c r="C1080">
        <f>+D1080+($D$2+E1080+F1080)*SOI!A1079*IF(B1080&gt;$C$18, IF(B1080&lt;$C$19,-1,1),1)</f>
        <v>-2.7706819992603604</v>
      </c>
      <c r="D1080">
        <f>+$D$3*((1-$D$5)*SOI!D1079+$D$5*SOI!D1078) +   $D$4*((1-$D$5)*SOI!E1079+$D$5*SOI!E1078)</f>
        <v>0</v>
      </c>
      <c r="E1080">
        <f t="shared" si="347"/>
        <v>4.8302712574562108</v>
      </c>
      <c r="F1080">
        <f t="shared" si="354"/>
        <v>-1.184637047903105</v>
      </c>
      <c r="G1080">
        <f t="shared" si="355"/>
        <v>3.6456342095531058</v>
      </c>
      <c r="H1080" s="21">
        <f t="shared" si="356"/>
        <v>-1.3728535751646842</v>
      </c>
      <c r="I1080" s="37">
        <f t="shared" si="348"/>
        <v>-0.61083591849039454</v>
      </c>
      <c r="J1080" s="1">
        <f t="shared" si="357"/>
        <v>-3.2465175026915358</v>
      </c>
      <c r="K1080" s="1">
        <f t="shared" si="358"/>
        <v>3.7009079837633414</v>
      </c>
      <c r="L1080" s="1">
        <f t="shared" si="349"/>
        <v>-0.11264270175415868</v>
      </c>
      <c r="M1080" s="1">
        <f t="shared" si="350"/>
        <v>-37.333831135098436</v>
      </c>
      <c r="N1080" s="1">
        <f t="shared" si="351"/>
        <v>1.0223383562350408</v>
      </c>
      <c r="O1080" s="1">
        <f t="shared" si="352"/>
        <v>2.1711509130804241</v>
      </c>
      <c r="P1080" s="1">
        <f t="shared" si="353"/>
        <v>0.40673760701917444</v>
      </c>
      <c r="Q1080" s="1">
        <f t="shared" si="359"/>
        <v>-19.101077094656659</v>
      </c>
      <c r="R1080" s="1">
        <f t="shared" si="360"/>
        <v>-3.4843277442845495</v>
      </c>
      <c r="S1080" s="1">
        <f t="shared" si="361"/>
        <v>-0.53442492993983259</v>
      </c>
      <c r="T1080" s="1">
        <f t="shared" si="362"/>
        <v>-2.5696306129853994</v>
      </c>
      <c r="U1080" s="1">
        <f t="shared" si="363"/>
        <v>2.7455627544113885</v>
      </c>
      <c r="V1080" s="1">
        <f t="shared" si="364"/>
        <v>-11.696088732842613</v>
      </c>
      <c r="Y1080" s="20">
        <f>+$Z$20*SIGN(SOI!A1079)*(ABS(SOI!A1079))^$Y$2</f>
        <v>-0.52306784835310327</v>
      </c>
      <c r="Z1080" s="20">
        <f t="shared" si="367"/>
        <v>-0.48351551988735669</v>
      </c>
      <c r="AA1080" s="19">
        <f>+SIN((AVERAGE(H1076:H1087)+AVERAGE(H1080:H1083)/4)*($AA$19+AA1079*$AA$18*AVERAGE(G1076:G1087))*$Y$20+$AA$17) - SIN($AA$17)</f>
        <v>-0.14698418448301309</v>
      </c>
      <c r="AB1080" s="19">
        <f>+SIN((AVERAGE(H1076:H1087)+AVERAGE(H1080:H1083)*$AB$1)*($AA$19+AB1079*$AA$18*AVERAGE(G1076:G1087))*$Y$20+$AA$17) - SIN($AA$17)+$AB$2</f>
        <v>-0.24798480211774512</v>
      </c>
      <c r="AC1080">
        <f t="shared" si="366"/>
        <v>0.63480000000000403</v>
      </c>
      <c r="AD1080">
        <f t="shared" si="365"/>
        <v>0.3365313354043436</v>
      </c>
      <c r="AE1080">
        <v>1</v>
      </c>
    </row>
    <row r="1081" spans="1:31" x14ac:dyDescent="0.25">
      <c r="A1081">
        <v>88.249999999999346</v>
      </c>
      <c r="B1081" s="2">
        <v>1968.2499999999197</v>
      </c>
      <c r="C1081">
        <f>+D1081+($D$2+E1081+F1081)*SOI!A1080*IF(B1081&gt;$C$18, IF(B1081&lt;$C$19,-1,1),1)</f>
        <v>-7.6644371903816833</v>
      </c>
      <c r="D1081">
        <f>+$D$3*((1-$D$5)*SOI!D1080+$D$5*SOI!D1079) +   $D$4*((1-$D$5)*SOI!E1080+$D$5*SOI!E1079)</f>
        <v>0</v>
      </c>
      <c r="E1081">
        <f t="shared" si="347"/>
        <v>16.259671280285431</v>
      </c>
      <c r="F1081">
        <f t="shared" si="354"/>
        <v>4.7641890739427151E-2</v>
      </c>
      <c r="G1081">
        <f t="shared" si="355"/>
        <v>16.307313171024859</v>
      </c>
      <c r="H1081" s="21">
        <f t="shared" si="356"/>
        <v>-0.19587285857711709</v>
      </c>
      <c r="I1081" s="37">
        <f t="shared" si="348"/>
        <v>-15.523775769744468</v>
      </c>
      <c r="J1081" s="1">
        <f t="shared" si="357"/>
        <v>3.5121709530262839</v>
      </c>
      <c r="K1081" s="1">
        <f t="shared" si="358"/>
        <v>1.1834985855861358E-3</v>
      </c>
      <c r="L1081" s="1">
        <f t="shared" si="349"/>
        <v>2.9019333605705761E-2</v>
      </c>
      <c r="M1081" s="1">
        <f t="shared" si="350"/>
        <v>1.589233322306028</v>
      </c>
      <c r="N1081" s="1">
        <f t="shared" si="351"/>
        <v>-1.4615438966788899E-2</v>
      </c>
      <c r="O1081" s="1">
        <f t="shared" si="352"/>
        <v>0.60961716103307428</v>
      </c>
      <c r="P1081" s="1">
        <f t="shared" si="353"/>
        <v>-1.7981347577827186E-3</v>
      </c>
      <c r="Q1081" s="1">
        <f t="shared" si="359"/>
        <v>-1.1624122280832705E-2</v>
      </c>
      <c r="R1081" s="1">
        <f t="shared" si="360"/>
        <v>-5.3888253181132939E-2</v>
      </c>
      <c r="S1081" s="1">
        <f t="shared" si="361"/>
        <v>0.19416757742312268</v>
      </c>
      <c r="T1081" s="1">
        <f t="shared" si="362"/>
        <v>0.18587554147750759</v>
      </c>
      <c r="U1081" s="1">
        <f t="shared" si="363"/>
        <v>-0.30846939089439951</v>
      </c>
      <c r="V1081" s="1">
        <f t="shared" si="364"/>
        <v>-7.3920648776033035E-4</v>
      </c>
      <c r="Y1081" s="20">
        <f>+$Z$20*SIGN(SOI!A1080)*(ABS(SOI!A1080))^$Y$2</f>
        <v>-0.41133922221363256</v>
      </c>
      <c r="Z1081" s="20">
        <f t="shared" si="367"/>
        <v>-0.44413399626543398</v>
      </c>
      <c r="AA1081" s="19">
        <f>+SIN((AVERAGE(H1077:H1088)+AVERAGE(H1081:H1084)/4)*($AA$19+AA1080*$AA$18*AVERAGE(G1077:G1088))*$Y$20+$AA$17) - SIN($AA$17)</f>
        <v>-0.15051934174795312</v>
      </c>
      <c r="AB1081" s="19">
        <f>+SIN((AVERAGE(H1077:H1088)+AVERAGE(H1081:H1084)*$AB$1)*($AA$19+AB1080*$AA$18*AVERAGE(G1077:G1088))*$Y$20+$AA$17) - SIN($AA$17)+$AB$2</f>
        <v>-0.17387507348081233</v>
      </c>
      <c r="AC1081">
        <f t="shared" si="366"/>
        <v>0.63540000000000407</v>
      </c>
      <c r="AD1081">
        <f t="shared" si="365"/>
        <v>0.29361465451748087</v>
      </c>
      <c r="AE1081">
        <v>1</v>
      </c>
    </row>
    <row r="1082" spans="1:31" x14ac:dyDescent="0.25">
      <c r="A1082">
        <v>88.333333333332675</v>
      </c>
      <c r="B1082" s="2">
        <v>1968.333333333253</v>
      </c>
      <c r="C1082">
        <f>+D1082+($D$2+E1082+F1082)*SOI!A1081*IF(B1082&gt;$C$18, IF(B1082&lt;$C$19,-1,1),1)</f>
        <v>1.4030009990950101</v>
      </c>
      <c r="D1082">
        <f>+$D$3*((1-$D$5)*SOI!D1081+$D$5*SOI!D1080) +   $D$4*((1-$D$5)*SOI!E1081+$D$5*SOI!E1080)</f>
        <v>0</v>
      </c>
      <c r="E1082">
        <f t="shared" si="347"/>
        <v>-2.0891291771157547</v>
      </c>
      <c r="F1082">
        <f t="shared" si="354"/>
        <v>-1.0995094571910864</v>
      </c>
      <c r="G1082">
        <f t="shared" si="355"/>
        <v>-3.1886386343068409</v>
      </c>
      <c r="H1082" s="21">
        <f t="shared" si="356"/>
        <v>-0.14732648578649885</v>
      </c>
      <c r="I1082" s="37">
        <f t="shared" si="348"/>
        <v>3.3437657260130367</v>
      </c>
      <c r="J1082" s="1">
        <f t="shared" si="357"/>
        <v>9.3622587764566472</v>
      </c>
      <c r="K1082" s="1">
        <f t="shared" si="358"/>
        <v>-1.6271680475687342</v>
      </c>
      <c r="L1082" s="1">
        <f t="shared" si="349"/>
        <v>-0.68039411597741073</v>
      </c>
      <c r="M1082" s="1">
        <f t="shared" si="350"/>
        <v>-19.667727205440595</v>
      </c>
      <c r="N1082" s="1">
        <f t="shared" si="351"/>
        <v>-7.9284138559364253E-2</v>
      </c>
      <c r="O1082" s="1">
        <f t="shared" si="352"/>
        <v>-0.79982478652251676</v>
      </c>
      <c r="P1082" s="1">
        <f t="shared" si="353"/>
        <v>8.0366695517253298E-2</v>
      </c>
      <c r="Q1082" s="1">
        <f t="shared" si="359"/>
        <v>0.78037101719677138</v>
      </c>
      <c r="R1082" s="1">
        <f t="shared" si="360"/>
        <v>-0.77924414588275914</v>
      </c>
      <c r="S1082" s="1">
        <f t="shared" si="361"/>
        <v>-0.22687656652886848</v>
      </c>
      <c r="T1082" s="1">
        <f t="shared" si="362"/>
        <v>5.7178536511412874</v>
      </c>
      <c r="U1082" s="1">
        <f t="shared" si="363"/>
        <v>-2.9696442939942584</v>
      </c>
      <c r="V1082" s="1">
        <f t="shared" si="364"/>
        <v>0.17922314482456794</v>
      </c>
      <c r="Y1082" s="20">
        <f>+$Z$20*SIGN(SOI!A1081)*(ABS(SOI!A1081))^$Y$2</f>
        <v>-0.39799491822956612</v>
      </c>
      <c r="Z1082" s="20">
        <f t="shared" si="367"/>
        <v>-0.18260009302849048</v>
      </c>
      <c r="AA1082" s="19">
        <f>+SIN((AVERAGE(H1078:H1089)+AVERAGE(H1082:H1085)/4)*($AA$19+AA1081*$AA$18*AVERAGE(G1078:G1089))*$Y$20+$AA$17) - SIN($AA$17)</f>
        <v>-1.4769259646856825E-2</v>
      </c>
      <c r="AB1082" s="19">
        <f>+SIN((AVERAGE(H1078:H1089)+AVERAGE(H1082:H1085)*$AB$1)*($AA$19+AB1081*$AA$18*AVERAGE(G1078:G1089))*$Y$20+$AA$17) - SIN($AA$17)+$AB$2</f>
        <v>-4.0509684384864325E-2</v>
      </c>
      <c r="AC1082">
        <f t="shared" si="366"/>
        <v>0.63600000000000412</v>
      </c>
      <c r="AD1082">
        <f t="shared" si="365"/>
        <v>0.16783083338163365</v>
      </c>
      <c r="AE1082">
        <v>1</v>
      </c>
    </row>
    <row r="1083" spans="1:31" x14ac:dyDescent="0.25">
      <c r="A1083">
        <v>88.416666666666003</v>
      </c>
      <c r="B1083" s="2">
        <v>1968.4166666665863</v>
      </c>
      <c r="C1083">
        <f>+D1083+($D$2+E1083+F1083)*SOI!A1082*IF(B1083&gt;$C$18, IF(B1083&lt;$C$19,-1,1),1)</f>
        <v>1.042627471412116</v>
      </c>
      <c r="D1083">
        <f>+$D$3*((1-$D$5)*SOI!D1082+$D$5*SOI!D1081) +   $D$4*((1-$D$5)*SOI!E1082+$D$5*SOI!E1081)</f>
        <v>0</v>
      </c>
      <c r="E1083">
        <f t="shared" si="347"/>
        <v>5.5135221559609748</v>
      </c>
      <c r="F1083">
        <f t="shared" si="354"/>
        <v>-2.6009148528785664E-2</v>
      </c>
      <c r="G1083">
        <f t="shared" si="355"/>
        <v>5.4875130074321889</v>
      </c>
      <c r="H1083" s="21">
        <f t="shared" si="356"/>
        <v>9.0951032630473844E-3</v>
      </c>
      <c r="I1083" s="37">
        <f t="shared" si="348"/>
        <v>-4.926711261863324</v>
      </c>
      <c r="J1083" s="1">
        <f t="shared" si="357"/>
        <v>5.0664832265137204E-2</v>
      </c>
      <c r="K1083" s="1">
        <f t="shared" si="358"/>
        <v>7.8254891555605138E-3</v>
      </c>
      <c r="L1083" s="1">
        <f t="shared" si="349"/>
        <v>-4.1473248827538483E-3</v>
      </c>
      <c r="M1083" s="1">
        <f t="shared" si="350"/>
        <v>7.2236862620313133E-2</v>
      </c>
      <c r="N1083" s="1">
        <f t="shared" si="351"/>
        <v>-2.0590035944392685E-2</v>
      </c>
      <c r="O1083" s="1">
        <f t="shared" si="352"/>
        <v>4.8092883264449426</v>
      </c>
      <c r="P1083" s="1">
        <f t="shared" si="353"/>
        <v>1.054536785626493E-2</v>
      </c>
      <c r="Q1083" s="1">
        <f t="shared" si="359"/>
        <v>-7.4434902517248535E-4</v>
      </c>
      <c r="R1083" s="1">
        <f t="shared" si="360"/>
        <v>-1.0951416832662489E-3</v>
      </c>
      <c r="S1083" s="1">
        <f t="shared" si="361"/>
        <v>8.6812387962881765E-2</v>
      </c>
      <c r="T1083" s="1">
        <f t="shared" si="362"/>
        <v>-0.20956873863986103</v>
      </c>
      <c r="U1083" s="1">
        <f t="shared" si="363"/>
        <v>0.57413143123511978</v>
      </c>
      <c r="V1083" s="1">
        <f t="shared" si="364"/>
        <v>6.1073176509195979E-3</v>
      </c>
      <c r="Y1083" s="20">
        <f>+$Z$20*SIGN(SOI!A1082)*(ABS(SOI!A1082))^$Y$2</f>
        <v>0.26153386135772722</v>
      </c>
      <c r="Z1083" s="20">
        <f t="shared" si="367"/>
        <v>6.5868245702782005E-2</v>
      </c>
      <c r="AA1083" s="19">
        <f>+SIN((AVERAGE(H1079:H1090)+AVERAGE(H1083:H1086)/4)*($AA$19+AA1082*$AA$18*AVERAGE(G1079:G1090))*$Y$20+$AA$17) - SIN($AA$17)</f>
        <v>6.8377482689370717E-2</v>
      </c>
      <c r="AB1083" s="19">
        <f>+SIN((AVERAGE(H1079:H1090)+AVERAGE(H1083:H1086)*$AB$1)*($AA$19+AB1082*$AA$18*AVERAGE(G1079:G1090))*$Y$20+$AA$17) - SIN($AA$17)+$AB$2</f>
        <v>0.20076241316046156</v>
      </c>
      <c r="AC1083">
        <f t="shared" si="366"/>
        <v>0.63660000000000416</v>
      </c>
      <c r="AD1083">
        <f t="shared" si="365"/>
        <v>2.5092369865887115E-3</v>
      </c>
      <c r="AE1083">
        <v>1</v>
      </c>
    </row>
    <row r="1084" spans="1:31" x14ac:dyDescent="0.25">
      <c r="A1084">
        <v>88.499999999999332</v>
      </c>
      <c r="B1084" s="2">
        <v>1968.4999999999195</v>
      </c>
      <c r="C1084">
        <f>+D1084+($D$2+E1084+F1084)*SOI!A1083*IF(B1084&gt;$C$18, IF(B1084&lt;$C$19,-1,1),1)</f>
        <v>-3.9014763920042834</v>
      </c>
      <c r="D1084">
        <f>+$D$3*((1-$D$5)*SOI!D1083+$D$5*SOI!D1082) +   $D$4*((1-$D$5)*SOI!E1083+$D$5*SOI!E1082)</f>
        <v>0</v>
      </c>
      <c r="E1084">
        <f t="shared" si="347"/>
        <v>-12.468834604090507</v>
      </c>
      <c r="F1084">
        <f t="shared" si="354"/>
        <v>-0.11657311205234255</v>
      </c>
      <c r="G1084">
        <f t="shared" si="355"/>
        <v>-12.58540771614285</v>
      </c>
      <c r="H1084" s="21">
        <f t="shared" si="356"/>
        <v>-0.15403711761209468</v>
      </c>
      <c r="I1084" s="37">
        <f t="shared" si="348"/>
        <v>0.75537022693165157</v>
      </c>
      <c r="J1084" s="1">
        <f t="shared" si="357"/>
        <v>-0.28780117850728543</v>
      </c>
      <c r="K1084" s="1">
        <f t="shared" si="358"/>
        <v>-9.2804875904826889E-2</v>
      </c>
      <c r="L1084" s="1">
        <f t="shared" si="349"/>
        <v>-3.9021989244825074E-3</v>
      </c>
      <c r="M1084" s="1">
        <f t="shared" si="350"/>
        <v>2.6763449099259415</v>
      </c>
      <c r="N1084" s="1">
        <f t="shared" si="351"/>
        <v>-8.9212988487759298E-2</v>
      </c>
      <c r="O1084" s="1">
        <f t="shared" si="352"/>
        <v>-10.656337722812903</v>
      </c>
      <c r="P1084" s="1">
        <f t="shared" si="353"/>
        <v>5.9986362232061136E-2</v>
      </c>
      <c r="Q1084" s="1">
        <f t="shared" si="359"/>
        <v>-0.11948979420895228</v>
      </c>
      <c r="R1084" s="1">
        <f t="shared" si="360"/>
        <v>2.6954249941187683E-2</v>
      </c>
      <c r="S1084" s="1">
        <f t="shared" si="361"/>
        <v>-5.7670728587849586E-2</v>
      </c>
      <c r="T1084" s="1">
        <f t="shared" si="362"/>
        <v>0.43691304134217585</v>
      </c>
      <c r="U1084" s="1">
        <f t="shared" si="363"/>
        <v>-0.50073144786162405</v>
      </c>
      <c r="V1084" s="1">
        <f t="shared" si="364"/>
        <v>0.15052626431793292</v>
      </c>
      <c r="Y1084" s="20">
        <f>+$Z$20*SIGN(SOI!A1083)*(ABS(SOI!A1083))^$Y$2</f>
        <v>0.33406579398018493</v>
      </c>
      <c r="Z1084" s="20">
        <f t="shared" si="367"/>
        <v>0.3134244493072208</v>
      </c>
      <c r="AA1084" s="19">
        <f>+SIN((AVERAGE(H1080:H1091)+AVERAGE(H1084:H1087)/4)*($AA$19+AA1083*$AA$18*AVERAGE(G1080:G1091))*$Y$20+$AA$17) - SIN($AA$17)</f>
        <v>0.22226819955883698</v>
      </c>
      <c r="AB1084" s="19">
        <f>+SIN((AVERAGE(H1080:H1091)+AVERAGE(H1084:H1087)*$AB$1)*($AA$19+AB1083*$AA$18*AVERAGE(G1080:G1091))*$Y$20+$AA$17) - SIN($AA$17)+$AB$2</f>
        <v>0.31903029573576186</v>
      </c>
      <c r="AC1084">
        <f t="shared" si="366"/>
        <v>0.63720000000000421</v>
      </c>
      <c r="AD1084">
        <f t="shared" si="365"/>
        <v>9.1156249748383822E-2</v>
      </c>
      <c r="AE1084">
        <v>1</v>
      </c>
    </row>
    <row r="1085" spans="1:31" x14ac:dyDescent="0.25">
      <c r="A1085">
        <v>88.583333333332661</v>
      </c>
      <c r="B1085" s="2">
        <v>1968.5833333332528</v>
      </c>
      <c r="C1085">
        <f>+D1085+($D$2+E1085+F1085)*SOI!A1084*IF(B1085&gt;$C$18, IF(B1085&lt;$C$19,-1,1),1)</f>
        <v>-1.1968043507284301</v>
      </c>
      <c r="D1085">
        <f>+$D$3*((1-$D$5)*SOI!D1084+$D$5*SOI!D1083) +   $D$4*((1-$D$5)*SOI!E1084+$D$5*SOI!E1083)</f>
        <v>0</v>
      </c>
      <c r="E1085">
        <f t="shared" si="347"/>
        <v>-3.6480552362394079</v>
      </c>
      <c r="F1085">
        <f t="shared" si="354"/>
        <v>2.1375385547195536E-2</v>
      </c>
      <c r="G1085">
        <f t="shared" si="355"/>
        <v>-3.6266798506922124</v>
      </c>
      <c r="H1085" s="21">
        <f t="shared" si="356"/>
        <v>-9.8493486513711176E-2</v>
      </c>
      <c r="I1085" s="37">
        <f t="shared" si="348"/>
        <v>-2.9353583402211698</v>
      </c>
      <c r="J1085" s="1">
        <f t="shared" si="357"/>
        <v>-0.28191487177934793</v>
      </c>
      <c r="K1085" s="1">
        <f t="shared" si="358"/>
        <v>-1.4969745069089381E-3</v>
      </c>
      <c r="L1085" s="1">
        <f t="shared" si="349"/>
        <v>9.3177472788948165E-3</v>
      </c>
      <c r="M1085" s="1">
        <f t="shared" si="350"/>
        <v>-0.67463091244108242</v>
      </c>
      <c r="N1085" s="1">
        <f t="shared" si="351"/>
        <v>1.7910977243757644E-2</v>
      </c>
      <c r="O1085" s="1">
        <f t="shared" si="352"/>
        <v>-0.73704901001993561</v>
      </c>
      <c r="P1085" s="1">
        <f t="shared" si="353"/>
        <v>-5.8587669396283851E-3</v>
      </c>
      <c r="Q1085" s="1">
        <f t="shared" si="359"/>
        <v>-6.0470862496150649E-3</v>
      </c>
      <c r="R1085" s="1">
        <f t="shared" si="360"/>
        <v>-5.3008298511361216E-3</v>
      </c>
      <c r="S1085" s="1">
        <f t="shared" si="361"/>
        <v>-4.4993305012457081E-2</v>
      </c>
      <c r="T1085" s="1">
        <f t="shared" si="362"/>
        <v>-7.2158072162490997E-2</v>
      </c>
      <c r="U1085" s="1">
        <f t="shared" si="363"/>
        <v>-0.19004647880107642</v>
      </c>
      <c r="V1085" s="1">
        <f t="shared" si="364"/>
        <v>2.9515977766370271E-3</v>
      </c>
      <c r="Y1085" s="20">
        <f>+$Z$20*SIGN(SOI!A1084)*(ABS(SOI!A1084))^$Y$2</f>
        <v>0.34467369258375025</v>
      </c>
      <c r="Z1085" s="20">
        <f t="shared" si="367"/>
        <v>0.27096783185868262</v>
      </c>
      <c r="AA1085" s="19">
        <f>+SIN((AVERAGE(H1081:H1092)+AVERAGE(H1085:H1088)/4)*($AA$19+AA1084*$AA$18*AVERAGE(G1081:G1092))*$Y$20+$AA$17) - SIN($AA$17)</f>
        <v>0.18291371434380449</v>
      </c>
      <c r="AB1085" s="19">
        <f>+SIN((AVERAGE(H1081:H1092)+AVERAGE(H1085:H1088)*$AB$1)*($AA$19+AB1084*$AA$18*AVERAGE(G1081:G1092))*$Y$20+$AA$17) - SIN($AA$17)+$AB$2</f>
        <v>0.24378947331230555</v>
      </c>
      <c r="AC1085">
        <f t="shared" si="366"/>
        <v>0.63780000000000425</v>
      </c>
      <c r="AD1085">
        <f t="shared" si="365"/>
        <v>8.8054117514878127E-2</v>
      </c>
      <c r="AE1085">
        <v>1</v>
      </c>
    </row>
    <row r="1086" spans="1:31" x14ac:dyDescent="0.25">
      <c r="A1086">
        <v>88.666666666665989</v>
      </c>
      <c r="B1086" s="2">
        <v>1968.666666666586</v>
      </c>
      <c r="C1086">
        <f>+D1086+($D$2+E1086+F1086)*SOI!A1085*IF(B1086&gt;$C$18, IF(B1086&lt;$C$19,-1,1),1)</f>
        <v>-1.2293640620392818</v>
      </c>
      <c r="D1086">
        <f>+$D$3*((1-$D$5)*SOI!D1085+$D$5*SOI!D1084) +   $D$4*((1-$D$5)*SOI!E1085+$D$5*SOI!E1084)</f>
        <v>0</v>
      </c>
      <c r="E1086">
        <f t="shared" si="347"/>
        <v>-23.52166167820441</v>
      </c>
      <c r="F1086">
        <f t="shared" si="354"/>
        <v>-1.0656195625812255</v>
      </c>
      <c r="G1086">
        <f t="shared" si="355"/>
        <v>-24.587281240785636</v>
      </c>
      <c r="H1086" s="21">
        <f t="shared" si="356"/>
        <v>2.4715952199214151</v>
      </c>
      <c r="I1086" s="37">
        <f t="shared" si="348"/>
        <v>-30.029450946069069</v>
      </c>
      <c r="J1086" s="1">
        <f t="shared" si="357"/>
        <v>133.96272096206397</v>
      </c>
      <c r="K1086" s="1">
        <f t="shared" si="358"/>
        <v>-0.36955550853139091</v>
      </c>
      <c r="L1086" s="1">
        <f t="shared" si="349"/>
        <v>-0.71381301402281194</v>
      </c>
      <c r="M1086" s="1">
        <f t="shared" si="350"/>
        <v>31.336172203933526</v>
      </c>
      <c r="N1086" s="1">
        <f t="shared" si="351"/>
        <v>-0.1757767541033653</v>
      </c>
      <c r="O1086" s="1">
        <f t="shared" si="352"/>
        <v>-1.4172914568604313</v>
      </c>
      <c r="P1086" s="1">
        <f t="shared" si="353"/>
        <v>9.8182743040507673E-3</v>
      </c>
      <c r="Q1086" s="1">
        <f t="shared" si="359"/>
        <v>-2.7565636778800511</v>
      </c>
      <c r="R1086" s="1">
        <f t="shared" si="360"/>
        <v>-24.720200904961366</v>
      </c>
      <c r="S1086" s="1">
        <f t="shared" si="361"/>
        <v>4.517272810325542</v>
      </c>
      <c r="T1086" s="1">
        <f t="shared" si="362"/>
        <v>10.629706134438978</v>
      </c>
      <c r="U1086" s="1">
        <f t="shared" si="363"/>
        <v>3.2581796879521425</v>
      </c>
      <c r="V1086" s="1">
        <f t="shared" si="364"/>
        <v>4.8543185481048599E-2</v>
      </c>
      <c r="Y1086" s="20">
        <f>+$Z$20*SIGN(SOI!A1085)*(ABS(SOI!A1085))^$Y$2</f>
        <v>0.13416400901211273</v>
      </c>
      <c r="Z1086" s="20">
        <f t="shared" si="367"/>
        <v>0.27274962985271584</v>
      </c>
      <c r="AA1086" s="19">
        <f>+SIN((AVERAGE(H1082:H1093)+AVERAGE(H1086:H1089)/4)*($AA$19+AA1085*$AA$18*AVERAGE(G1082:G1093))*$Y$20+$AA$17) - SIN($AA$17)</f>
        <v>0.26039789069896119</v>
      </c>
      <c r="AB1086" s="19">
        <f>+SIN((AVERAGE(H1082:H1093)+AVERAGE(H1086:H1089)*$AB$1)*($AA$19+AB1085*$AA$18*AVERAGE(G1082:G1093))*$Y$20+$AA$17) - SIN($AA$17)+$AB$2</f>
        <v>0.27653213661846071</v>
      </c>
      <c r="AC1086">
        <f t="shared" si="366"/>
        <v>0.6384000000000043</v>
      </c>
      <c r="AD1086">
        <f t="shared" si="365"/>
        <v>1.2351739153754648E-2</v>
      </c>
      <c r="AE1086">
        <v>1</v>
      </c>
    </row>
    <row r="1087" spans="1:31" x14ac:dyDescent="0.25">
      <c r="A1087">
        <v>88.749999999999318</v>
      </c>
      <c r="B1087" s="2">
        <v>1968.7499999999193</v>
      </c>
      <c r="C1087">
        <f>+D1087+($D$2+E1087+F1087)*SOI!A1086*IF(B1087&gt;$C$18, IF(B1087&lt;$C$19,-1,1),1)</f>
        <v>-2.1177014070118738</v>
      </c>
      <c r="D1087">
        <f>+$D$3*((1-$D$5)*SOI!D1086+$D$5*SOI!D1085) +   $D$4*((1-$D$5)*SOI!E1086+$D$5*SOI!E1085)</f>
        <v>0</v>
      </c>
      <c r="E1087">
        <f t="shared" si="347"/>
        <v>-6.5637125577739681</v>
      </c>
      <c r="F1087">
        <f t="shared" si="354"/>
        <v>-5.4104339138136615E-2</v>
      </c>
      <c r="G1087">
        <f t="shared" si="355"/>
        <v>-6.617816896912105</v>
      </c>
      <c r="H1087" s="21">
        <f t="shared" si="356"/>
        <v>-0.1705183077777371</v>
      </c>
      <c r="I1087" s="37">
        <f t="shared" si="348"/>
        <v>-6.7729996731774502</v>
      </c>
      <c r="J1087" s="1">
        <f t="shared" si="357"/>
        <v>0.73061144647362686</v>
      </c>
      <c r="K1087" s="1">
        <f t="shared" si="358"/>
        <v>-1.7629405696062174E-2</v>
      </c>
      <c r="L1087" s="1">
        <f t="shared" si="349"/>
        <v>-1.5303452588176815E-2</v>
      </c>
      <c r="M1087" s="1">
        <f t="shared" si="350"/>
        <v>0.75773054436692222</v>
      </c>
      <c r="N1087" s="1">
        <f t="shared" si="351"/>
        <v>2.028854558145024E-2</v>
      </c>
      <c r="O1087" s="1">
        <f t="shared" si="352"/>
        <v>-4.3703114144701916</v>
      </c>
      <c r="P1087" s="1">
        <f t="shared" si="353"/>
        <v>7.0849204318727977E-3</v>
      </c>
      <c r="Q1087" s="1">
        <f t="shared" si="359"/>
        <v>7.6935424222062069E-3</v>
      </c>
      <c r="R1087" s="1">
        <f t="shared" si="360"/>
        <v>1.5561232174475793E-2</v>
      </c>
      <c r="S1087" s="1">
        <f t="shared" si="361"/>
        <v>-0.11759787037950302</v>
      </c>
      <c r="T1087" s="1">
        <f t="shared" si="362"/>
        <v>0.70271534028734384</v>
      </c>
      <c r="U1087" s="1">
        <f t="shared" si="363"/>
        <v>0.53028398435413915</v>
      </c>
      <c r="V1087" s="1">
        <f t="shared" si="364"/>
        <v>-4.043128667505811E-3</v>
      </c>
      <c r="Y1087" s="20">
        <f>+$Z$20*SIGN(SOI!A1086)*(ABS(SOI!A1086))^$Y$2</f>
        <v>0.33941118796228448</v>
      </c>
      <c r="Z1087" s="20">
        <f t="shared" si="367"/>
        <v>0.33221434844250014</v>
      </c>
      <c r="AA1087" s="19">
        <f>+SIN((AVERAGE(H1083:H1094)+AVERAGE(H1087:H1090)/4)*($AA$19+AA1086*$AA$18*AVERAGE(G1083:G1094))*$Y$20+$AA$17) - SIN($AA$17)</f>
        <v>0.43384370954055612</v>
      </c>
      <c r="AB1087" s="19">
        <f>+SIN((AVERAGE(H1083:H1094)+AVERAGE(H1087:H1090)*$AB$1)*($AA$19+AB1086*$AA$18*AVERAGE(G1083:G1094))*$Y$20+$AA$17) - SIN($AA$17)+$AB$2</f>
        <v>0.22374504545857771</v>
      </c>
      <c r="AC1087">
        <f t="shared" si="366"/>
        <v>0.63900000000000434</v>
      </c>
      <c r="AD1087">
        <f t="shared" si="365"/>
        <v>0.10162936109805598</v>
      </c>
      <c r="AE1087">
        <v>1</v>
      </c>
    </row>
    <row r="1088" spans="1:31" x14ac:dyDescent="0.25">
      <c r="A1088">
        <v>88.833333333332646</v>
      </c>
      <c r="B1088" s="2">
        <v>1968.8333333332525</v>
      </c>
      <c r="C1088">
        <f>+D1088+($D$2+E1088+F1088)*SOI!A1087*IF(B1088&gt;$C$18, IF(B1088&lt;$C$19,-1,1),1)</f>
        <v>-32.223652373860773</v>
      </c>
      <c r="D1088">
        <f>+$D$3*((1-$D$5)*SOI!D1087+$D$5*SOI!D1086) +   $D$4*((1-$D$5)*SOI!E1087+$D$5*SOI!E1086)</f>
        <v>0</v>
      </c>
      <c r="E1088">
        <f t="shared" si="347"/>
        <v>-41.416027398745953</v>
      </c>
      <c r="F1088">
        <f t="shared" si="354"/>
        <v>-0.9835151984392736</v>
      </c>
      <c r="G1088">
        <f t="shared" si="355"/>
        <v>-42.399542597185224</v>
      </c>
      <c r="H1088" s="21">
        <f t="shared" si="356"/>
        <v>-0.9314235547606543</v>
      </c>
      <c r="I1088" s="37">
        <f t="shared" si="348"/>
        <v>-11.063235167956627</v>
      </c>
      <c r="J1088" s="1">
        <f t="shared" si="357"/>
        <v>-11.919353665251393</v>
      </c>
      <c r="K1088" s="1">
        <f t="shared" si="358"/>
        <v>-1.5026803907642421</v>
      </c>
      <c r="L1088" s="1">
        <f t="shared" si="349"/>
        <v>-2.2018930683956935E-3</v>
      </c>
      <c r="M1088" s="1">
        <f t="shared" si="350"/>
        <v>-7.5679793568865845</v>
      </c>
      <c r="N1088" s="1">
        <f t="shared" si="351"/>
        <v>0.77675335646782806</v>
      </c>
      <c r="O1088" s="1">
        <f t="shared" si="352"/>
        <v>-41.286585591163941</v>
      </c>
      <c r="P1088" s="1">
        <f t="shared" si="353"/>
        <v>0.44428386236640416</v>
      </c>
      <c r="Q1088" s="1">
        <f t="shared" si="359"/>
        <v>-2.9418716493588835</v>
      </c>
      <c r="R1088" s="1">
        <f t="shared" si="360"/>
        <v>-9.7194667893638425</v>
      </c>
      <c r="S1088" s="1">
        <f t="shared" si="361"/>
        <v>-7.354154848469812</v>
      </c>
      <c r="T1088" s="1">
        <f t="shared" si="362"/>
        <v>0.95517472017002936</v>
      </c>
      <c r="U1088" s="1">
        <f t="shared" si="363"/>
        <v>54.316923271130243</v>
      </c>
      <c r="V1088" s="1">
        <f t="shared" si="364"/>
        <v>-9.7067835958834845</v>
      </c>
      <c r="Y1088" s="20">
        <f>+$Z$20*SIGN(SOI!A1087)*(ABS(SOI!A1087))^$Y$2</f>
        <v>0.52306784835310327</v>
      </c>
      <c r="Z1088" s="20">
        <f t="shared" si="367"/>
        <v>0.46184896155616367</v>
      </c>
      <c r="AA1088" s="19">
        <f>+SIN((AVERAGE(H1084:H1095)+AVERAGE(H1088:H1091)/4)*($AA$19+AA1087*$AA$18*AVERAGE(G1084:G1095))*$Y$20+$AA$17) - SIN($AA$17)</f>
        <v>0.42871593672417269</v>
      </c>
      <c r="AB1088" s="19">
        <f>+SIN((AVERAGE(H1084:H1095)+AVERAGE(H1088:H1091)*$AB$1)*($AA$19+AB1087*$AA$18*AVERAGE(G1084:G1095))*$Y$20+$AA$17) - SIN($AA$17)+$AB$2</f>
        <v>0.23631397914209157</v>
      </c>
      <c r="AC1088">
        <f t="shared" si="366"/>
        <v>0.63960000000000439</v>
      </c>
      <c r="AD1088">
        <f t="shared" si="365"/>
        <v>3.3133024831990987E-2</v>
      </c>
      <c r="AE1088">
        <v>1</v>
      </c>
    </row>
    <row r="1089" spans="1:31" x14ac:dyDescent="0.25">
      <c r="A1089">
        <v>88.916666666665975</v>
      </c>
      <c r="B1089" s="2">
        <v>1968.9166666665858</v>
      </c>
      <c r="C1089">
        <f>+D1089+($D$2+E1089+F1089)*SOI!A1088*IF(B1089&gt;$C$18, IF(B1089&lt;$C$19,-1,1),1)</f>
        <v>369.48733119808134</v>
      </c>
      <c r="D1089">
        <f>+$D$3*((1-$D$5)*SOI!D1088+$D$5*SOI!D1087) +   $D$4*((1-$D$5)*SOI!E1088+$D$5*SOI!E1087)</f>
        <v>0</v>
      </c>
      <c r="E1089">
        <f t="shared" si="347"/>
        <v>486.38948120036468</v>
      </c>
      <c r="F1089">
        <f t="shared" si="354"/>
        <v>-0.22194015025767122</v>
      </c>
      <c r="G1089">
        <f t="shared" si="355"/>
        <v>486.16754105010699</v>
      </c>
      <c r="H1089" s="21">
        <f t="shared" si="356"/>
        <v>-0.98174223152136875</v>
      </c>
      <c r="I1089" s="37">
        <f t="shared" si="348"/>
        <v>-310.91883756554591</v>
      </c>
      <c r="J1089" s="1">
        <f t="shared" si="357"/>
        <v>-141.3589707021473</v>
      </c>
      <c r="K1089" s="1">
        <f t="shared" si="358"/>
        <v>33.510691639434576</v>
      </c>
      <c r="L1089" s="1">
        <f t="shared" si="349"/>
        <v>-2.8335020227472571E-2</v>
      </c>
      <c r="M1089" s="1">
        <f t="shared" si="350"/>
        <v>-3.1936382097009366</v>
      </c>
      <c r="N1089" s="1">
        <f t="shared" si="351"/>
        <v>0.65961829640922409</v>
      </c>
      <c r="O1089" s="1">
        <f t="shared" si="352"/>
        <v>221.12412950647419</v>
      </c>
      <c r="P1089" s="1">
        <f t="shared" si="353"/>
        <v>0.14375496070134194</v>
      </c>
      <c r="Q1089" s="1">
        <f t="shared" si="359"/>
        <v>-1.0542389383972459</v>
      </c>
      <c r="R1089" s="1">
        <f t="shared" si="360"/>
        <v>-97.886469101121335</v>
      </c>
      <c r="S1089" s="1">
        <f t="shared" si="361"/>
        <v>-175.5121620972609</v>
      </c>
      <c r="T1089" s="1">
        <f t="shared" si="362"/>
        <v>-65.832036583597983</v>
      </c>
      <c r="U1089" s="1">
        <f t="shared" si="363"/>
        <v>493.92653078344085</v>
      </c>
      <c r="V1089" s="1">
        <f t="shared" si="364"/>
        <v>-2.6671485445294962</v>
      </c>
      <c r="Y1089" s="20">
        <f>+$Z$20*SIGN(SOI!A1088)*(ABS(SOI!A1088))^$Y$2</f>
        <v>0.52306784835310327</v>
      </c>
      <c r="Z1089" s="20">
        <f t="shared" si="367"/>
        <v>0.53844855504850964</v>
      </c>
      <c r="AA1089" s="19">
        <f>+SIN((AVERAGE(H1085:H1096)+AVERAGE(H1089:H1092)/4)*($AA$19+AA1088*$AA$18*AVERAGE(G1085:G1096))*$Y$20+$AA$17) - SIN($AA$17)</f>
        <v>0.37661572111168978</v>
      </c>
      <c r="AB1089" s="19">
        <f>+SIN((AVERAGE(H1085:H1096)+AVERAGE(H1089:H1092)*$AB$1)*($AA$19+AB1088*$AA$18*AVERAGE(G1085:G1096))*$Y$20+$AA$17) - SIN($AA$17)+$AB$2</f>
        <v>0.20008715975353197</v>
      </c>
      <c r="AC1089">
        <f t="shared" si="366"/>
        <v>0.64020000000000443</v>
      </c>
      <c r="AD1089">
        <f t="shared" si="365"/>
        <v>0.16183283393681985</v>
      </c>
      <c r="AE1089">
        <v>1</v>
      </c>
    </row>
    <row r="1090" spans="1:31" x14ac:dyDescent="0.25">
      <c r="A1090">
        <v>88.999999999999304</v>
      </c>
      <c r="B1090" s="2">
        <v>1968.9999999999191</v>
      </c>
      <c r="C1090">
        <f>+D1090+($D$2+E1090+F1090)*SOI!A1089*IF(B1090&gt;$C$18, IF(B1090&lt;$C$19,-1,1),1)</f>
        <v>4.4744423911987958</v>
      </c>
      <c r="D1090">
        <f>+$D$3*((1-$D$5)*SOI!D1089+$D$5*SOI!D1088) +   $D$4*((1-$D$5)*SOI!E1089+$D$5*SOI!E1088)</f>
        <v>0</v>
      </c>
      <c r="E1090">
        <f t="shared" si="347"/>
        <v>0.52174827870003071</v>
      </c>
      <c r="F1090">
        <f t="shared" si="354"/>
        <v>4.4498543781875197</v>
      </c>
      <c r="G1090">
        <f t="shared" si="355"/>
        <v>4.9716026568875504</v>
      </c>
      <c r="H1090" s="21">
        <f t="shared" si="356"/>
        <v>-2.3362895087536515</v>
      </c>
      <c r="I1090" s="37">
        <f t="shared" si="348"/>
        <v>-3.4093232599062313</v>
      </c>
      <c r="J1090" s="1">
        <f t="shared" si="357"/>
        <v>71.587271877413414</v>
      </c>
      <c r="K1090" s="1">
        <f t="shared" si="358"/>
        <v>0.51711142052438741</v>
      </c>
      <c r="L1090" s="1">
        <f t="shared" si="349"/>
        <v>3.017904628771038</v>
      </c>
      <c r="M1090" s="1">
        <f t="shared" si="350"/>
        <v>147.49490128000173</v>
      </c>
      <c r="N1090" s="1">
        <f t="shared" si="351"/>
        <v>-1.7724654085732225</v>
      </c>
      <c r="O1090" s="1">
        <f t="shared" si="352"/>
        <v>5.3960609698506089E-3</v>
      </c>
      <c r="P1090" s="1">
        <f t="shared" si="353"/>
        <v>-0.85349480522011467</v>
      </c>
      <c r="Q1090" s="1">
        <f t="shared" si="359"/>
        <v>-130.83243351277397</v>
      </c>
      <c r="R1090" s="1">
        <f t="shared" si="360"/>
        <v>-133.20489233994942</v>
      </c>
      <c r="S1090" s="1">
        <f t="shared" si="361"/>
        <v>5.171463181421549</v>
      </c>
      <c r="T1090" s="1">
        <f t="shared" si="362"/>
        <v>0.17110393075975044</v>
      </c>
      <c r="U1090" s="1">
        <f t="shared" si="363"/>
        <v>-32.155964642804832</v>
      </c>
      <c r="V1090" s="1">
        <f t="shared" si="364"/>
        <v>-42.551053848316471</v>
      </c>
      <c r="Y1090" s="20">
        <f>+$Z$20*SIGN(SOI!A1089)*(ABS(SOI!A1089))^$Y$2</f>
        <v>0.56920996843932226</v>
      </c>
      <c r="Z1090" s="20">
        <f t="shared" si="367"/>
        <v>0.56608270505775826</v>
      </c>
      <c r="AA1090" s="19">
        <f>+SIN((AVERAGE(H1086:H1097)+AVERAGE(H1090:H1093)/4)*($AA$19+AA1089*$AA$18*AVERAGE(G1086:G1097))*$Y$20+$AA$17) - SIN($AA$17)</f>
        <v>0.34590850712603533</v>
      </c>
      <c r="AB1090" s="19">
        <f>+SIN((AVERAGE(H1086:H1097)+AVERAGE(H1090:H1093)*$AB$1)*($AA$19+AB1089*$AA$18*AVERAGE(G1086:G1097))*$Y$20+$AA$17) - SIN($AA$17)+$AB$2</f>
        <v>0.18678821408743856</v>
      </c>
      <c r="AC1090">
        <f t="shared" si="366"/>
        <v>0.64080000000000448</v>
      </c>
      <c r="AD1090">
        <f t="shared" si="365"/>
        <v>0.22017419793172294</v>
      </c>
      <c r="AE1090">
        <v>1</v>
      </c>
    </row>
    <row r="1091" spans="1:31" x14ac:dyDescent="0.25">
      <c r="A1091">
        <v>89.083333333332632</v>
      </c>
      <c r="B1091" s="2">
        <v>1969.0833333332523</v>
      </c>
      <c r="C1091">
        <f>+D1091+($D$2+E1091+F1091)*SOI!A1090*IF(B1091&gt;$C$18, IF(B1091&lt;$C$19,-1,1),1)</f>
        <v>-28.79713274274901</v>
      </c>
      <c r="D1091">
        <f>+$D$3*((1-$D$5)*SOI!D1090+$D$5*SOI!D1089) +   $D$4*((1-$D$5)*SOI!E1090+$D$5*SOI!E1089)</f>
        <v>0</v>
      </c>
      <c r="E1091">
        <f t="shared" si="347"/>
        <v>-28.465519442781201</v>
      </c>
      <c r="F1091">
        <f t="shared" si="354"/>
        <v>0.23303636165471969</v>
      </c>
      <c r="G1091">
        <f t="shared" si="355"/>
        <v>-28.232483081126482</v>
      </c>
      <c r="H1091" s="21">
        <f t="shared" si="356"/>
        <v>-0.20967140562833997</v>
      </c>
      <c r="I1091" s="37">
        <f t="shared" si="348"/>
        <v>32.081749861658885</v>
      </c>
      <c r="J1091" s="1">
        <f t="shared" si="357"/>
        <v>-27.748179826895093</v>
      </c>
      <c r="K1091" s="1">
        <f t="shared" si="358"/>
        <v>-6.7028049728080138E-4</v>
      </c>
      <c r="L1091" s="1">
        <f t="shared" si="349"/>
        <v>8.621804742050411E-2</v>
      </c>
      <c r="M1091" s="1">
        <f t="shared" si="350"/>
        <v>6.0755532102242347</v>
      </c>
      <c r="N1091" s="1">
        <f t="shared" si="351"/>
        <v>5.7442328031523188E-2</v>
      </c>
      <c r="O1091" s="1">
        <f t="shared" si="352"/>
        <v>-11.081868699135358</v>
      </c>
      <c r="P1091" s="1">
        <f t="shared" si="353"/>
        <v>-1.8855780409266603E-5</v>
      </c>
      <c r="Q1091" s="1">
        <f t="shared" si="359"/>
        <v>0.17465398742159419</v>
      </c>
      <c r="R1091" s="1">
        <f t="shared" si="360"/>
        <v>-1.6732973703024103</v>
      </c>
      <c r="S1091" s="1">
        <f t="shared" si="361"/>
        <v>1.5770939599120233</v>
      </c>
      <c r="T1091" s="1">
        <f t="shared" si="362"/>
        <v>-10.038962010878299</v>
      </c>
      <c r="U1091" s="1">
        <f t="shared" si="363"/>
        <v>6.684901909776571E-3</v>
      </c>
      <c r="V1091" s="1">
        <f t="shared" si="364"/>
        <v>3.0465493309311912E-5</v>
      </c>
      <c r="Y1091" s="20">
        <f>+$Z$20*SIGN(SOI!A1090)*(ABS(SOI!A1090))^$Y$2</f>
        <v>0.60597029838084926</v>
      </c>
      <c r="Z1091" s="20">
        <f t="shared" si="367"/>
        <v>0.54793173574693543</v>
      </c>
      <c r="AA1091" s="19">
        <f>+SIN((AVERAGE(H1087:H1098)+AVERAGE(H1091:H1094)/4)*($AA$19+AA1090*$AA$18*AVERAGE(G1087:G1098))*$Y$20+$AA$17) - SIN($AA$17)</f>
        <v>0.34640945788717031</v>
      </c>
      <c r="AB1091" s="19">
        <f>+SIN((AVERAGE(H1087:H1098)+AVERAGE(H1091:H1094)*$AB$1)*($AA$19+AB1090*$AA$18*AVERAGE(G1087:G1098))*$Y$20+$AA$17) - SIN($AA$17)+$AB$2</f>
        <v>0.35162639428495773</v>
      </c>
      <c r="AC1091">
        <f t="shared" si="366"/>
        <v>0.64140000000000452</v>
      </c>
      <c r="AD1091">
        <f t="shared" si="365"/>
        <v>0.20152227785976512</v>
      </c>
      <c r="AE1091">
        <v>1</v>
      </c>
    </row>
    <row r="1092" spans="1:31" x14ac:dyDescent="0.25">
      <c r="A1092">
        <v>89.166666666665961</v>
      </c>
      <c r="B1092" s="2">
        <v>1969.1666666665856</v>
      </c>
      <c r="C1092">
        <f>+D1092+($D$2+E1092+F1092)*SOI!A1091*IF(B1092&gt;$C$18, IF(B1092&lt;$C$19,-1,1),1)</f>
        <v>-5.9388251133891323</v>
      </c>
      <c r="D1092">
        <f>+$D$3*((1-$D$5)*SOI!D1091+$D$5*SOI!D1090) +   $D$4*((1-$D$5)*SOI!E1091+$D$5*SOI!E1090)</f>
        <v>0</v>
      </c>
      <c r="E1092">
        <f t="shared" si="347"/>
        <v>-8.5511418264740158</v>
      </c>
      <c r="F1092">
        <f t="shared" si="354"/>
        <v>-1.1846370479343982</v>
      </c>
      <c r="G1092">
        <f t="shared" si="355"/>
        <v>-9.7357788744084139</v>
      </c>
      <c r="H1092" s="21">
        <f t="shared" si="356"/>
        <v>-0.39581078289459215</v>
      </c>
      <c r="I1092" s="37">
        <f t="shared" si="348"/>
        <v>4.2202405521078648</v>
      </c>
      <c r="J1092" s="1">
        <f t="shared" si="357"/>
        <v>6.540217624374697</v>
      </c>
      <c r="K1092" s="1">
        <f t="shared" si="358"/>
        <v>-0.7669003548479616</v>
      </c>
      <c r="L1092" s="1">
        <f t="shared" si="349"/>
        <v>-9.0639234676091768E-3</v>
      </c>
      <c r="M1092" s="1">
        <f t="shared" si="350"/>
        <v>-10.885900743038265</v>
      </c>
      <c r="N1092" s="1">
        <f t="shared" si="351"/>
        <v>-0.84836811396771195</v>
      </c>
      <c r="O1092" s="1">
        <f t="shared" si="352"/>
        <v>-9.4028641028086639</v>
      </c>
      <c r="P1092" s="1">
        <f t="shared" si="353"/>
        <v>0.2418586706519093</v>
      </c>
      <c r="Q1092" s="1">
        <f t="shared" si="359"/>
        <v>4.6217808727267196</v>
      </c>
      <c r="R1092" s="1">
        <f t="shared" si="360"/>
        <v>-5.8248283551667379</v>
      </c>
      <c r="S1092" s="1">
        <f t="shared" si="361"/>
        <v>-3.0640019035765995</v>
      </c>
      <c r="T1092" s="1">
        <f t="shared" si="362"/>
        <v>0.89547613612148669</v>
      </c>
      <c r="U1092" s="1">
        <f t="shared" si="363"/>
        <v>-11.279538908487211</v>
      </c>
      <c r="V1092" s="1">
        <f t="shared" si="364"/>
        <v>5.7713534046484787</v>
      </c>
      <c r="Y1092" s="20">
        <f>+$Z$20*SIGN(SOI!A1091)*(ABS(SOI!A1091))^$Y$2</f>
        <v>0.46861494042063478</v>
      </c>
      <c r="Z1092" s="20">
        <f t="shared" si="367"/>
        <v>0.47308631046174482</v>
      </c>
      <c r="AA1092" s="19">
        <f>+SIN((AVERAGE(H1088:H1099)+AVERAGE(H1092:H1095)/4)*($AA$19+AA1091*$AA$18*AVERAGE(G1088:G1099))*$Y$20+$AA$17) - SIN($AA$17)</f>
        <v>0.34272891859523241</v>
      </c>
      <c r="AB1092" s="19">
        <f>+SIN((AVERAGE(H1088:H1099)+AVERAGE(H1092:H1095)*$AB$1)*($AA$19+AB1091*$AA$18*AVERAGE(G1088:G1099))*$Y$20+$AA$17) - SIN($AA$17)+$AB$2</f>
        <v>0.33791339693316375</v>
      </c>
      <c r="AC1092">
        <f t="shared" si="366"/>
        <v>0.64200000000000457</v>
      </c>
      <c r="AD1092">
        <f t="shared" si="365"/>
        <v>0.13035739186651241</v>
      </c>
      <c r="AE1092">
        <v>1</v>
      </c>
    </row>
    <row r="1093" spans="1:31" x14ac:dyDescent="0.25">
      <c r="A1093">
        <v>89.249999999999289</v>
      </c>
      <c r="B1093" s="2">
        <v>1969.2499999999188</v>
      </c>
      <c r="C1093">
        <f>+D1093+($D$2+E1093+F1093)*SOI!A1092*IF(B1093&gt;$C$18, IF(B1093&lt;$C$19,-1,1),1)</f>
        <v>-5.4056219561456063</v>
      </c>
      <c r="D1093">
        <f>+$D$3*((1-$D$5)*SOI!D1092+$D$5*SOI!D1091) +   $D$4*((1-$D$5)*SOI!E1092+$D$5*SOI!E1091)</f>
        <v>0</v>
      </c>
      <c r="E1093">
        <f t="shared" si="347"/>
        <v>-16.428314485127629</v>
      </c>
      <c r="F1093">
        <f t="shared" si="354"/>
        <v>4.7641890747003979E-2</v>
      </c>
      <c r="G1093">
        <f t="shared" si="355"/>
        <v>-16.380672594380624</v>
      </c>
      <c r="H1093" s="21">
        <f t="shared" si="356"/>
        <v>-0.48212045072444376</v>
      </c>
      <c r="I1093" s="37">
        <f t="shared" si="348"/>
        <v>-7.4579974308743111</v>
      </c>
      <c r="J1093" s="1">
        <f t="shared" si="357"/>
        <v>-0.57425712484150593</v>
      </c>
      <c r="K1093" s="1">
        <f t="shared" si="358"/>
        <v>-0.1127341963053005</v>
      </c>
      <c r="L1093" s="1">
        <f t="shared" si="349"/>
        <v>1.0328888645213355E-2</v>
      </c>
      <c r="M1093" s="1">
        <f t="shared" si="350"/>
        <v>-0.5408708047067361</v>
      </c>
      <c r="N1093" s="1">
        <f t="shared" si="351"/>
        <v>5.9014645428902703E-2</v>
      </c>
      <c r="O1093" s="1">
        <f t="shared" si="352"/>
        <v>-11.744562954331277</v>
      </c>
      <c r="P1093" s="1">
        <f t="shared" si="353"/>
        <v>-2.4978383520899889E-2</v>
      </c>
      <c r="Q1093" s="1">
        <f t="shared" si="359"/>
        <v>-1.5974011229218897E-2</v>
      </c>
      <c r="R1093" s="1">
        <f t="shared" si="360"/>
        <v>-3.5577283933514191E-2</v>
      </c>
      <c r="S1093" s="1">
        <f t="shared" si="361"/>
        <v>-0.37666001461514581</v>
      </c>
      <c r="T1093" s="1">
        <f t="shared" si="362"/>
        <v>-1.2745828863106337</v>
      </c>
      <c r="U1093" s="1">
        <f t="shared" si="363"/>
        <v>-2.0586335099253747</v>
      </c>
      <c r="V1093" s="1">
        <f t="shared" si="364"/>
        <v>4.1462530297612252E-2</v>
      </c>
      <c r="Y1093" s="20">
        <f>+$Z$20*SIGN(SOI!A1092)*(ABS(SOI!A1092))^$Y$2</f>
        <v>0.34467369258375025</v>
      </c>
      <c r="Z1093" s="20">
        <f t="shared" si="367"/>
        <v>0.395996150592487</v>
      </c>
      <c r="AA1093" s="19">
        <f>+SIN((AVERAGE(H1089:H1100)+AVERAGE(H1093:H1096)/4)*($AA$19+AA1092*$AA$18*AVERAGE(G1089:G1100))*$Y$20+$AA$17) - SIN($AA$17)</f>
        <v>0.38094532302119538</v>
      </c>
      <c r="AB1093" s="19">
        <f>+SIN((AVERAGE(H1089:H1100)+AVERAGE(H1093:H1096)*$AB$1)*($AA$19+AB1092*$AA$18*AVERAGE(G1089:G1100))*$Y$20+$AA$17) - SIN($AA$17)+$AB$2</f>
        <v>0.40464534455231876</v>
      </c>
      <c r="AC1093">
        <f t="shared" si="366"/>
        <v>0.64260000000000461</v>
      </c>
      <c r="AD1093">
        <f t="shared" si="365"/>
        <v>1.5050827571291614E-2</v>
      </c>
      <c r="AE1093">
        <v>1</v>
      </c>
    </row>
    <row r="1094" spans="1:31" x14ac:dyDescent="0.25">
      <c r="A1094">
        <v>89.333333333332618</v>
      </c>
      <c r="B1094" s="2">
        <v>1969.3333333332521</v>
      </c>
      <c r="C1094">
        <f>+D1094+($D$2+E1094+F1094)*SOI!A1093*IF(B1094&gt;$C$18, IF(B1094&lt;$C$19,-1,1),1)</f>
        <v>-1.1395725983351483</v>
      </c>
      <c r="D1094">
        <f>+$D$3*((1-$D$5)*SOI!D1093+$D$5*SOI!D1092) +   $D$4*((1-$D$5)*SOI!E1093+$D$5*SOI!E1092)</f>
        <v>0</v>
      </c>
      <c r="E1094">
        <f t="shared" si="347"/>
        <v>-1.8224715641758724</v>
      </c>
      <c r="F1094">
        <f t="shared" si="354"/>
        <v>-1.0995094571963029</v>
      </c>
      <c r="G1094">
        <f t="shared" si="355"/>
        <v>-2.9219810213721753</v>
      </c>
      <c r="H1094" s="21">
        <f t="shared" si="356"/>
        <v>0.8918258770276859</v>
      </c>
      <c r="I1094" s="37">
        <f t="shared" si="348"/>
        <v>-2.7020815154927535</v>
      </c>
      <c r="J1094" s="1">
        <f t="shared" si="357"/>
        <v>12.054963752713695</v>
      </c>
      <c r="K1094" s="1">
        <f t="shared" si="358"/>
        <v>-3.584507995765343</v>
      </c>
      <c r="L1094" s="1">
        <f t="shared" si="349"/>
        <v>-0.72040825846028189</v>
      </c>
      <c r="M1094" s="1">
        <f t="shared" si="350"/>
        <v>31.338401412776744</v>
      </c>
      <c r="N1094" s="1">
        <f t="shared" si="351"/>
        <v>-0.65524152438248306</v>
      </c>
      <c r="O1094" s="1">
        <f t="shared" si="352"/>
        <v>-0.27331876745810235</v>
      </c>
      <c r="P1094" s="1">
        <f t="shared" si="353"/>
        <v>0.48930598642453954</v>
      </c>
      <c r="Q1094" s="1">
        <f t="shared" si="359"/>
        <v>-10.276350175098786</v>
      </c>
      <c r="R1094" s="1">
        <f t="shared" si="360"/>
        <v>-8.2922791999258969</v>
      </c>
      <c r="S1094" s="1">
        <f t="shared" si="361"/>
        <v>1.5151908739632856</v>
      </c>
      <c r="T1094" s="1">
        <f t="shared" si="362"/>
        <v>2.068834565854647</v>
      </c>
      <c r="U1094" s="1">
        <f t="shared" si="363"/>
        <v>14.61071450248787</v>
      </c>
      <c r="V1094" s="1">
        <f t="shared" si="364"/>
        <v>9.0180701937471461</v>
      </c>
      <c r="Y1094" s="20">
        <f>+$Z$20*SIGN(SOI!A1093)*(ABS(SOI!A1093))^$Y$2</f>
        <v>0.37469981877307607</v>
      </c>
      <c r="Z1094" s="20">
        <f t="shared" si="367"/>
        <v>0.34177153692208301</v>
      </c>
      <c r="AA1094" s="19">
        <f>+SIN((AVERAGE(H1090:H1101)+AVERAGE(H1094:H1097)/4)*($AA$19+AA1093*$AA$18*AVERAGE(G1090:G1101))*$Y$20+$AA$17) - SIN($AA$17)</f>
        <v>0.71071723594262948</v>
      </c>
      <c r="AB1094" s="19">
        <f>+SIN((AVERAGE(H1090:H1101)+AVERAGE(H1094:H1097)*$AB$1)*($AA$19+AB1093*$AA$18*AVERAGE(G1090:G1101))*$Y$20+$AA$17) - SIN($AA$17)+$AB$2</f>
        <v>0.70589496108729288</v>
      </c>
      <c r="AC1094">
        <f t="shared" si="366"/>
        <v>0.64320000000000466</v>
      </c>
      <c r="AD1094">
        <f t="shared" si="365"/>
        <v>0.36894569902054647</v>
      </c>
      <c r="AE1094">
        <v>1</v>
      </c>
    </row>
    <row r="1095" spans="1:31" x14ac:dyDescent="0.25">
      <c r="A1095">
        <v>89.416666666665947</v>
      </c>
      <c r="B1095" s="2">
        <v>1969.4166666665853</v>
      </c>
      <c r="C1095">
        <f>+D1095+($D$2+E1095+F1095)*SOI!A1094*IF(B1095&gt;$C$18, IF(B1095&lt;$C$19,-1,1),1)</f>
        <v>-1.4453056982045316</v>
      </c>
      <c r="D1095">
        <f>+$D$3*((1-$D$5)*SOI!D1094+$D$5*SOI!D1093) +   $D$4*((1-$D$5)*SOI!E1094+$D$5*SOI!E1093)</f>
        <v>0</v>
      </c>
      <c r="E1095">
        <f t="shared" si="347"/>
        <v>-5.5328589214818908</v>
      </c>
      <c r="F1095">
        <f t="shared" si="354"/>
        <v>-2.6009148535538151E-2</v>
      </c>
      <c r="G1095">
        <f t="shared" si="355"/>
        <v>-5.5588680700174287</v>
      </c>
      <c r="H1095" s="21">
        <f t="shared" si="356"/>
        <v>-0.10937165579278382</v>
      </c>
      <c r="I1095" s="37">
        <f t="shared" si="348"/>
        <v>-6.6892047471059763</v>
      </c>
      <c r="J1095" s="1">
        <f t="shared" si="357"/>
        <v>0.85014070760277627</v>
      </c>
      <c r="K1095" s="1">
        <f t="shared" si="358"/>
        <v>-1.3351450570242228E-3</v>
      </c>
      <c r="L1095" s="1">
        <f t="shared" si="349"/>
        <v>-1.3508833076954715E-2</v>
      </c>
      <c r="M1095" s="1">
        <f t="shared" si="350"/>
        <v>0.89274145023591378</v>
      </c>
      <c r="N1095" s="1">
        <f t="shared" si="351"/>
        <v>-4.9977158318620038E-4</v>
      </c>
      <c r="O1095" s="1">
        <f t="shared" si="352"/>
        <v>-0.86234738015262802</v>
      </c>
      <c r="P1095" s="1">
        <f t="shared" si="353"/>
        <v>3.080544456647529E-3</v>
      </c>
      <c r="Q1095" s="1">
        <f t="shared" si="359"/>
        <v>-2.2328415337279247E-4</v>
      </c>
      <c r="R1095" s="1">
        <f t="shared" si="360"/>
        <v>-4.4603502823313215E-4</v>
      </c>
      <c r="S1095" s="1">
        <f t="shared" si="361"/>
        <v>2.8609715249986877E-3</v>
      </c>
      <c r="T1095" s="1">
        <f t="shared" si="362"/>
        <v>0.12239895529736604</v>
      </c>
      <c r="U1095" s="1">
        <f t="shared" si="363"/>
        <v>0.22771647313171456</v>
      </c>
      <c r="V1095" s="1">
        <f t="shared" si="364"/>
        <v>4.3304268768673703E-5</v>
      </c>
      <c r="Y1095" s="20">
        <f>+$Z$20*SIGN(SOI!A1094)*(ABS(SOI!A1094))^$Y$2</f>
        <v>0.30594109940942271</v>
      </c>
      <c r="Z1095" s="20">
        <f t="shared" si="367"/>
        <v>0.29012583403218356</v>
      </c>
      <c r="AA1095" s="19">
        <f>+SIN((AVERAGE(H1091:H1102)+AVERAGE(H1095:H1098)/4)*($AA$19+AA1094*$AA$18*AVERAGE(G1091:G1102))*$Y$20+$AA$17) - SIN($AA$17)</f>
        <v>0.47874784246154262</v>
      </c>
      <c r="AB1095" s="19">
        <f>+SIN((AVERAGE(H1091:H1102)+AVERAGE(H1095:H1098)*$AB$1)*($AA$19+AB1094*$AA$18*AVERAGE(G1091:G1102))*$Y$20+$AA$17) - SIN($AA$17)+$AB$2</f>
        <v>0.48926969564047901</v>
      </c>
      <c r="AC1095">
        <f t="shared" si="366"/>
        <v>0.6438000000000047</v>
      </c>
      <c r="AD1095">
        <f t="shared" si="365"/>
        <v>0.18862200842935906</v>
      </c>
      <c r="AE1095">
        <v>1</v>
      </c>
    </row>
    <row r="1096" spans="1:31" x14ac:dyDescent="0.25">
      <c r="A1096">
        <v>89.499999999999275</v>
      </c>
      <c r="B1096" s="2">
        <v>1969.4999999999186</v>
      </c>
      <c r="C1096">
        <f>+D1096+($D$2+E1096+F1096)*SOI!A1095*IF(B1096&gt;$C$18, IF(B1096&lt;$C$19,-1,1),1)</f>
        <v>0.83029320178945754</v>
      </c>
      <c r="D1096">
        <f>+$D$3*((1-$D$5)*SOI!D1095+$D$5*SOI!D1094) +   $D$4*((1-$D$5)*SOI!E1095+$D$5*SOI!E1094)</f>
        <v>0</v>
      </c>
      <c r="E1096">
        <f t="shared" si="347"/>
        <v>8.4195051299464474</v>
      </c>
      <c r="F1096">
        <f t="shared" si="354"/>
        <v>-0.11657311205187226</v>
      </c>
      <c r="G1096">
        <f t="shared" si="355"/>
        <v>8.3029320178945749</v>
      </c>
      <c r="H1096" s="21">
        <f t="shared" si="356"/>
        <v>0.25025024885813052</v>
      </c>
      <c r="I1096" s="37">
        <f t="shared" si="348"/>
        <v>5.389201759548901</v>
      </c>
      <c r="J1096" s="1">
        <f t="shared" si="357"/>
        <v>-2.0820187032124791</v>
      </c>
      <c r="K1096" s="1">
        <f t="shared" si="358"/>
        <v>2.0683304162588704E-3</v>
      </c>
      <c r="L1096" s="1">
        <f t="shared" si="349"/>
        <v>-5.4969554791297545E-3</v>
      </c>
      <c r="M1096" s="1">
        <f t="shared" si="350"/>
        <v>2.7137482752315951</v>
      </c>
      <c r="N1096" s="1">
        <f t="shared" si="351"/>
        <v>7.0733198418810414E-2</v>
      </c>
      <c r="O1096" s="1">
        <f t="shared" si="352"/>
        <v>6.6319571918438935</v>
      </c>
      <c r="P1096" s="1">
        <f t="shared" si="353"/>
        <v>1.5249482181806297E-3</v>
      </c>
      <c r="Q1096" s="1">
        <f t="shared" si="359"/>
        <v>9.6062415003886251E-2</v>
      </c>
      <c r="R1096" s="1">
        <f t="shared" si="360"/>
        <v>-0.15460179019094905</v>
      </c>
      <c r="S1096" s="1">
        <f t="shared" si="361"/>
        <v>0.32622348787509309</v>
      </c>
      <c r="T1096" s="1">
        <f t="shared" si="362"/>
        <v>-0.38303773550149944</v>
      </c>
      <c r="U1096" s="1">
        <f t="shared" si="363"/>
        <v>-9.0818017779326451E-2</v>
      </c>
      <c r="V1096" s="1">
        <f t="shared" si="364"/>
        <v>-3.0339614867126745E-3</v>
      </c>
      <c r="Y1096" s="20">
        <f>+$Z$20*SIGN(SOI!A1095)*(ABS(SOI!A1095))^$Y$2</f>
        <v>0.18973658391405196</v>
      </c>
      <c r="Z1096" s="20">
        <f t="shared" si="367"/>
        <v>0.30944792911915808</v>
      </c>
      <c r="AA1096" s="19">
        <f>+SIN((AVERAGE(H1092:H1103)+AVERAGE(H1096:H1099)/4)*($AA$19+AA1095*$AA$18*AVERAGE(G1092:G1103))*$Y$20+$AA$17) - SIN($AA$17)</f>
        <v>0.26003383014211207</v>
      </c>
      <c r="AB1096" s="19">
        <f>+SIN((AVERAGE(H1092:H1103)+AVERAGE(H1096:H1099)*$AB$1)*($AA$19+AB1095*$AA$18*AVERAGE(G1092:G1103))*$Y$20+$AA$17) - SIN($AA$17)+$AB$2</f>
        <v>0.26809057706320777</v>
      </c>
      <c r="AC1096">
        <f t="shared" si="366"/>
        <v>0.64440000000000475</v>
      </c>
      <c r="AD1096">
        <f t="shared" si="365"/>
        <v>4.9414098977046017E-2</v>
      </c>
      <c r="AE1096">
        <v>1</v>
      </c>
    </row>
    <row r="1097" spans="1:31" x14ac:dyDescent="0.25">
      <c r="A1097">
        <v>89.583333333332604</v>
      </c>
      <c r="B1097" s="2">
        <v>1969.5833333332519</v>
      </c>
      <c r="C1097">
        <f>+D1097+($D$2+E1097+F1097)*SOI!A1096*IF(B1097&gt;$C$18, IF(B1097&lt;$C$19,-1,1),1)</f>
        <v>1.9747314809121561</v>
      </c>
      <c r="D1097">
        <f>+$D$3*((1-$D$5)*SOI!D1096+$D$5*SOI!D1095) +   $D$4*((1-$D$5)*SOI!E1096+$D$5*SOI!E1095)</f>
        <v>0</v>
      </c>
      <c r="E1097">
        <f t="shared" si="347"/>
        <v>3.7761851546617038</v>
      </c>
      <c r="F1097">
        <f t="shared" si="354"/>
        <v>2.1375385553981219E-2</v>
      </c>
      <c r="G1097">
        <f t="shared" si="355"/>
        <v>3.7975605402156849</v>
      </c>
      <c r="H1097" s="21">
        <f t="shared" si="356"/>
        <v>4.8523450116703712E-2</v>
      </c>
      <c r="I1097" s="37">
        <f t="shared" si="348"/>
        <v>-0.97640369605252753</v>
      </c>
      <c r="J1097" s="1">
        <f t="shared" si="357"/>
        <v>-1.3812746724425874E-2</v>
      </c>
      <c r="K1097" s="1">
        <f t="shared" si="358"/>
        <v>2.4035671076563046E-3</v>
      </c>
      <c r="L1097" s="1">
        <f t="shared" si="349"/>
        <v>3.1878157681675748E-3</v>
      </c>
      <c r="M1097" s="1">
        <f t="shared" si="350"/>
        <v>-9.9371080153274172E-2</v>
      </c>
      <c r="N1097" s="1">
        <f t="shared" si="351"/>
        <v>-1.4595686667990708E-2</v>
      </c>
      <c r="O1097" s="1">
        <f t="shared" si="352"/>
        <v>3.4668312603675906</v>
      </c>
      <c r="P1097" s="1">
        <f t="shared" si="353"/>
        <v>-5.8456047300852916E-3</v>
      </c>
      <c r="Q1097" s="1">
        <f t="shared" si="359"/>
        <v>7.258471665552924E-4</v>
      </c>
      <c r="R1097" s="1">
        <f t="shared" si="360"/>
        <v>2.1164654122742322E-4</v>
      </c>
      <c r="S1097" s="1">
        <f t="shared" si="361"/>
        <v>1.2196112834710846E-2</v>
      </c>
      <c r="T1097" s="1">
        <f t="shared" si="362"/>
        <v>0.1161190691790389</v>
      </c>
      <c r="U1097" s="1">
        <f t="shared" si="363"/>
        <v>-6.3074140235790943E-2</v>
      </c>
      <c r="V1097" s="1">
        <f t="shared" si="364"/>
        <v>-2.3998585656664021E-3</v>
      </c>
      <c r="Y1097" s="20">
        <f>+$Z$20*SIGN(SOI!A1096)*(ABS(SOI!A1096))^$Y$2</f>
        <v>0.43266610403399958</v>
      </c>
      <c r="Z1097" s="20">
        <f t="shared" si="367"/>
        <v>0.34458063672056133</v>
      </c>
      <c r="AA1097" s="19">
        <f>+SIN((AVERAGE(H1093:H1104)+AVERAGE(H1097:H1100)/4)*($AA$19+AA1096*$AA$18*AVERAGE(G1093:G1104))*$Y$20+$AA$17) - SIN($AA$17)</f>
        <v>0.35227689962427772</v>
      </c>
      <c r="AB1097" s="19">
        <f>+SIN((AVERAGE(H1093:H1104)+AVERAGE(H1097:H1100)*$AB$1)*($AA$19+AB1096*$AA$18*AVERAGE(G1093:G1104))*$Y$20+$AA$17) - SIN($AA$17)+$AB$2</f>
        <v>0.22834650283341423</v>
      </c>
      <c r="AC1097">
        <f t="shared" si="366"/>
        <v>0.64500000000000479</v>
      </c>
      <c r="AD1097">
        <f t="shared" si="365"/>
        <v>7.6962629037163888E-3</v>
      </c>
      <c r="AE1097">
        <v>1</v>
      </c>
    </row>
    <row r="1098" spans="1:31" x14ac:dyDescent="0.25">
      <c r="A1098">
        <v>89.666666666665932</v>
      </c>
      <c r="B1098" s="2">
        <v>1969.6666666665851</v>
      </c>
      <c r="C1098">
        <f>+D1098+($D$2+E1098+F1098)*SOI!A1097*IF(B1098&gt;$C$18, IF(B1098&lt;$C$19,-1,1),1)</f>
        <v>8.5639197758613559</v>
      </c>
      <c r="D1098">
        <f>+$D$3*((1-$D$5)*SOI!D1097+$D$5*SOI!D1096) +   $D$4*((1-$D$5)*SOI!E1097+$D$5*SOI!E1096)</f>
        <v>0</v>
      </c>
      <c r="E1098">
        <f t="shared" si="347"/>
        <v>19.286725468665473</v>
      </c>
      <c r="F1098">
        <f t="shared" si="354"/>
        <v>-1.0656195625774814</v>
      </c>
      <c r="G1098">
        <f t="shared" si="355"/>
        <v>18.221105906087992</v>
      </c>
      <c r="H1098" s="21">
        <f t="shared" si="356"/>
        <v>3.1366803625491574E-2</v>
      </c>
      <c r="I1098" s="37">
        <f t="shared" si="348"/>
        <v>-19.181521500285083</v>
      </c>
      <c r="J1098" s="1">
        <f t="shared" si="357"/>
        <v>-47.881233363498282</v>
      </c>
      <c r="K1098" s="1">
        <f t="shared" si="358"/>
        <v>71.646429500095451</v>
      </c>
      <c r="L1098" s="1">
        <f t="shared" si="349"/>
        <v>-0.63411101339674936</v>
      </c>
      <c r="M1098" s="1">
        <f t="shared" si="350"/>
        <v>-17.534430000492609</v>
      </c>
      <c r="N1098" s="1">
        <f t="shared" si="351"/>
        <v>0.81741655813147773</v>
      </c>
      <c r="O1098" s="1">
        <f t="shared" si="352"/>
        <v>5.4097768254537195</v>
      </c>
      <c r="P1098" s="1">
        <f t="shared" si="353"/>
        <v>0.5613697660483169</v>
      </c>
      <c r="Q1098" s="1">
        <f t="shared" si="359"/>
        <v>-7.1729157052692978</v>
      </c>
      <c r="R1098" s="1">
        <f t="shared" si="360"/>
        <v>-41.088033395539981</v>
      </c>
      <c r="S1098" s="1">
        <f t="shared" si="361"/>
        <v>-13.418191049578452</v>
      </c>
      <c r="T1098" s="1">
        <f t="shared" si="362"/>
        <v>-36.043111282065958</v>
      </c>
      <c r="U1098" s="1">
        <f t="shared" si="363"/>
        <v>118.99385947256272</v>
      </c>
      <c r="V1098" s="1">
        <f t="shared" si="364"/>
        <v>-12.906964630890684</v>
      </c>
      <c r="Y1098" s="20">
        <f>+$Z$20*SIGN(SOI!A1097)*(ABS(SOI!A1097))^$Y$2</f>
        <v>0.41133922221363256</v>
      </c>
      <c r="Z1098" s="20">
        <f t="shared" si="367"/>
        <v>0.44381586514436439</v>
      </c>
      <c r="AA1098" s="19">
        <f>+SIN((AVERAGE(H1094:H1105)+AVERAGE(H1098:H1101)/4)*($AA$19+AA1097*$AA$18*AVERAGE(G1094:G1105))*$Y$20+$AA$17) - SIN($AA$17)</f>
        <v>0.66480757817511504</v>
      </c>
      <c r="AB1098" s="19">
        <f>+SIN((AVERAGE(H1094:H1105)+AVERAGE(H1098:H1101)*$AB$1)*($AA$19+AB1097*$AA$18*AVERAGE(G1094:G1105))*$Y$20+$AA$17) - SIN($AA$17)+$AB$2</f>
        <v>0.21053407346862935</v>
      </c>
      <c r="AC1098">
        <f t="shared" si="366"/>
        <v>0.64560000000000484</v>
      </c>
      <c r="AD1098">
        <f t="shared" si="365"/>
        <v>0.22099171303075066</v>
      </c>
      <c r="AE1098">
        <v>1</v>
      </c>
    </row>
    <row r="1099" spans="1:31" x14ac:dyDescent="0.25">
      <c r="A1099">
        <v>89.749999999999261</v>
      </c>
      <c r="B1099" s="2">
        <v>1969.7499999999184</v>
      </c>
      <c r="C1099">
        <f>+D1099+($D$2+E1099+F1099)*SOI!A1098*IF(B1099&gt;$C$18, IF(B1099&lt;$C$19,-1,1),1)</f>
        <v>4.5720091560575291</v>
      </c>
      <c r="D1099">
        <f>+$D$3*((1-$D$5)*SOI!D1098+$D$5*SOI!D1097) +   $D$4*((1-$D$5)*SOI!E1098+$D$5*SOI!E1097)</f>
        <v>0</v>
      </c>
      <c r="E1099">
        <f t="shared" si="347"/>
        <v>6.981390939247774</v>
      </c>
      <c r="F1099">
        <f t="shared" si="354"/>
        <v>-5.4104339160608639E-2</v>
      </c>
      <c r="G1099">
        <f t="shared" si="355"/>
        <v>6.9272866000871653</v>
      </c>
      <c r="H1099" s="21">
        <f t="shared" si="356"/>
        <v>-0.20717287902397505</v>
      </c>
      <c r="I1099" s="37">
        <f t="shared" si="348"/>
        <v>-8.6786553454628041</v>
      </c>
      <c r="J1099" s="1">
        <f t="shared" si="357"/>
        <v>-1.9948349175722615</v>
      </c>
      <c r="K1099" s="1">
        <f t="shared" si="358"/>
        <v>2.8041331189231711E-3</v>
      </c>
      <c r="L1099" s="1">
        <f t="shared" si="349"/>
        <v>-3.0153100212372601E-2</v>
      </c>
      <c r="M1099" s="1">
        <f t="shared" si="350"/>
        <v>-1.6145960908892569</v>
      </c>
      <c r="N1099" s="1">
        <f t="shared" si="351"/>
        <v>1.654289822738059E-2</v>
      </c>
      <c r="O1099" s="1">
        <f t="shared" si="352"/>
        <v>0.11874889660599502</v>
      </c>
      <c r="P1099" s="1">
        <f t="shared" si="353"/>
        <v>2.1049228606420285E-2</v>
      </c>
      <c r="Q1099" s="1">
        <f t="shared" si="359"/>
        <v>-1.3367067412607425E-2</v>
      </c>
      <c r="R1099" s="1">
        <f t="shared" si="360"/>
        <v>-3.464377065639257E-2</v>
      </c>
      <c r="S1099" s="1">
        <f t="shared" si="361"/>
        <v>-0.12286594546212104</v>
      </c>
      <c r="T1099" s="1">
        <f t="shared" si="362"/>
        <v>-3.7621766305661997E-2</v>
      </c>
      <c r="U1099" s="1">
        <f t="shared" si="363"/>
        <v>2.0187433326719963</v>
      </c>
      <c r="V1099" s="1">
        <f t="shared" si="364"/>
        <v>-9.7944364559896212E-3</v>
      </c>
      <c r="Y1099" s="20">
        <f>+$Z$20*SIGN(SOI!A1098)*(ABS(SOI!A1098))^$Y$2</f>
        <v>0.48744226918546091</v>
      </c>
      <c r="Z1099" s="20">
        <f t="shared" si="367"/>
        <v>0.47279890258989354</v>
      </c>
      <c r="AA1099" s="19">
        <f>+SIN((AVERAGE(H1095:H1106)+AVERAGE(H1099:H1102)/4)*($AA$19+AA1098*$AA$18*AVERAGE(G1095:G1106))*$Y$20+$AA$17) - SIN($AA$17)</f>
        <v>0.51888305989851125</v>
      </c>
      <c r="AB1099" s="19">
        <f>+SIN((AVERAGE(H1095:H1106)+AVERAGE(H1099:H1102)*$AB$1)*($AA$19+AB1098*$AA$18*AVERAGE(G1095:G1106))*$Y$20+$AA$17) - SIN($AA$17)+$AB$2</f>
        <v>0.21633820711788804</v>
      </c>
      <c r="AC1099">
        <f t="shared" si="366"/>
        <v>0.64620000000000488</v>
      </c>
      <c r="AD1099">
        <f t="shared" si="365"/>
        <v>4.6084157308617701E-2</v>
      </c>
      <c r="AE1099">
        <v>1</v>
      </c>
    </row>
    <row r="1100" spans="1:31" x14ac:dyDescent="0.25">
      <c r="A1100">
        <v>89.83333333333259</v>
      </c>
      <c r="B1100" s="2">
        <v>1969.8333333332516</v>
      </c>
      <c r="C1100">
        <f>+D1100+($D$2+E1100+F1100)*SOI!A1099*IF(B1100&gt;$C$18, IF(B1100&lt;$C$19,-1,1),1)</f>
        <v>26.64724081622974</v>
      </c>
      <c r="D1100">
        <f>+$D$3*((1-$D$5)*SOI!D1099+$D$5*SOI!D1098) +   $D$4*((1-$D$5)*SOI!E1099+$D$5*SOI!E1098)</f>
        <v>0</v>
      </c>
      <c r="E1100">
        <f t="shared" si="347"/>
        <v>36.513169620057575</v>
      </c>
      <c r="F1100">
        <f t="shared" si="354"/>
        <v>-0.98351519841792012</v>
      </c>
      <c r="G1100">
        <f t="shared" si="355"/>
        <v>35.529654421639655</v>
      </c>
      <c r="H1100" s="21">
        <f t="shared" si="356"/>
        <v>-2.0919010374674292</v>
      </c>
      <c r="I1100" s="37">
        <f t="shared" si="348"/>
        <v>-29.228245563352569</v>
      </c>
      <c r="J1100" s="1">
        <f t="shared" si="357"/>
        <v>-129.9630953690538</v>
      </c>
      <c r="K1100" s="1">
        <f t="shared" si="358"/>
        <v>5.4018031180688801</v>
      </c>
      <c r="L1100" s="1">
        <f t="shared" si="349"/>
        <v>-0.11627106478293872</v>
      </c>
      <c r="M1100" s="1">
        <f t="shared" si="350"/>
        <v>-31.233933108246863</v>
      </c>
      <c r="N1100" s="1">
        <f t="shared" si="351"/>
        <v>-0.3613035110692786</v>
      </c>
      <c r="O1100" s="1">
        <f t="shared" si="352"/>
        <v>19.61397524679882</v>
      </c>
      <c r="P1100" s="1">
        <f t="shared" si="353"/>
        <v>6.3664977615939769E-2</v>
      </c>
      <c r="Q1100" s="1">
        <f t="shared" si="359"/>
        <v>5.6475424173221684</v>
      </c>
      <c r="R1100" s="1">
        <f t="shared" si="360"/>
        <v>49.294540639521038</v>
      </c>
      <c r="S1100" s="1">
        <f t="shared" si="361"/>
        <v>9.0373773586918666</v>
      </c>
      <c r="T1100" s="1">
        <f t="shared" si="362"/>
        <v>-23.961549564912072</v>
      </c>
      <c r="U1100" s="1">
        <f t="shared" si="363"/>
        <v>20.563442308352254</v>
      </c>
      <c r="V1100" s="1">
        <f t="shared" si="364"/>
        <v>0.64700024167514025</v>
      </c>
      <c r="Y1100" s="20">
        <f>+$Z$20*SIGN(SOI!A1099)*(ABS(SOI!A1099))^$Y$2</f>
        <v>0.51961521637058716</v>
      </c>
      <c r="Z1100" s="20">
        <f t="shared" si="367"/>
        <v>0.50061004252296781</v>
      </c>
      <c r="AA1100" s="19">
        <f>+SIN((AVERAGE(H1096:H1107)+AVERAGE(H1100:H1103)/4)*($AA$19+AA1099*$AA$18*AVERAGE(G1096:G1107))*$Y$20+$AA$17) - SIN($AA$17)</f>
        <v>0.3751251904732697</v>
      </c>
      <c r="AB1100" s="19">
        <f>+SIN((AVERAGE(H1096:H1107)+AVERAGE(H1100:H1103)*$AB$1)*($AA$19+AB1099*$AA$18*AVERAGE(G1096:G1107))*$Y$20+$AA$17) - SIN($AA$17)+$AB$2</f>
        <v>0.20029295868655195</v>
      </c>
      <c r="AC1100">
        <f t="shared" si="366"/>
        <v>0.64680000000000493</v>
      </c>
      <c r="AD1100">
        <f t="shared" si="365"/>
        <v>0.12548485204969811</v>
      </c>
      <c r="AE1100">
        <v>1</v>
      </c>
    </row>
    <row r="1101" spans="1:31" x14ac:dyDescent="0.25">
      <c r="A1101">
        <v>89.916666666665918</v>
      </c>
      <c r="B1101" s="2">
        <v>1969.9166666665849</v>
      </c>
      <c r="C1101">
        <f>+D1101+($D$2+E1101+F1101)*SOI!A1100*IF(B1101&gt;$C$18, IF(B1101&lt;$C$19,-1,1),1)</f>
        <v>-314.63278057798414</v>
      </c>
      <c r="D1101">
        <f>+$D$3*((1-$D$5)*SOI!D1100+$D$5*SOI!D1099) +   $D$4*((1-$D$5)*SOI!E1100+$D$5*SOI!E1099)</f>
        <v>0</v>
      </c>
      <c r="E1101">
        <f t="shared" si="347"/>
        <v>-462.47332540553555</v>
      </c>
      <c r="F1101">
        <f t="shared" si="354"/>
        <v>-0.22194015032344139</v>
      </c>
      <c r="G1101">
        <f t="shared" si="355"/>
        <v>-462.69526555585901</v>
      </c>
      <c r="H1101" s="21">
        <f t="shared" si="356"/>
        <v>-8.2698105252588086</v>
      </c>
      <c r="I1101" s="37">
        <f t="shared" si="348"/>
        <v>-25.025458946925465</v>
      </c>
      <c r="J1101" s="1">
        <f t="shared" si="357"/>
        <v>-22.475362847574196</v>
      </c>
      <c r="K1101" s="1">
        <f t="shared" si="358"/>
        <v>-2.7993405077087758</v>
      </c>
      <c r="L1101" s="1">
        <f t="shared" si="349"/>
        <v>-2.2694298087272313E-2</v>
      </c>
      <c r="M1101" s="1">
        <f t="shared" si="350"/>
        <v>-6.3086151965528714</v>
      </c>
      <c r="N1101" s="1">
        <f t="shared" si="351"/>
        <v>0.2670139318045478</v>
      </c>
      <c r="O1101" s="1">
        <f t="shared" si="352"/>
        <v>-454.64243543664395</v>
      </c>
      <c r="P1101" s="1">
        <f t="shared" si="353"/>
        <v>7.2923602685026137E-3</v>
      </c>
      <c r="Q1101" s="1">
        <f t="shared" si="359"/>
        <v>-0.84300199668341458</v>
      </c>
      <c r="R1101" s="1">
        <f t="shared" si="360"/>
        <v>-6.3000968974524509</v>
      </c>
      <c r="S1101" s="1">
        <f t="shared" si="361"/>
        <v>-5.7185175730452533</v>
      </c>
      <c r="T1101" s="1">
        <f t="shared" si="362"/>
        <v>108.40875374862205</v>
      </c>
      <c r="U1101" s="1">
        <f t="shared" si="363"/>
        <v>2.0167062579156121</v>
      </c>
      <c r="V1101" s="1">
        <f t="shared" si="364"/>
        <v>-5.4768860877466401E-2</v>
      </c>
      <c r="Y1101" s="20">
        <f>+$Z$20*SIGN(SOI!A1100)*(ABS(SOI!A1100))^$Y$2</f>
        <v>0.49477264201285531</v>
      </c>
      <c r="Z1101" s="20">
        <f t="shared" si="367"/>
        <v>0.48645324050586258</v>
      </c>
      <c r="AA1101" s="19">
        <f>+SIN((AVERAGE(H1097:H1108)+AVERAGE(H1101:H1104)/4)*($AA$19+AA1100*$AA$18*AVERAGE(G1097:G1108))*$Y$20+$AA$17) - SIN($AA$17)</f>
        <v>0.23929543055835317</v>
      </c>
      <c r="AB1101" s="19">
        <f>+SIN((AVERAGE(H1097:H1108)+AVERAGE(H1101:H1104)*$AB$1)*($AA$19+AB1100*$AA$18*AVERAGE(G1097:G1108))*$Y$20+$AA$17) - SIN($AA$17)+$AB$2</f>
        <v>0.19534672548654636</v>
      </c>
      <c r="AC1101">
        <f t="shared" si="366"/>
        <v>0.64740000000000497</v>
      </c>
      <c r="AD1101">
        <f t="shared" si="365"/>
        <v>0.24715780994750941</v>
      </c>
      <c r="AE1101">
        <v>1</v>
      </c>
    </row>
    <row r="1102" spans="1:31" x14ac:dyDescent="0.25">
      <c r="A1102">
        <v>89.999999999999247</v>
      </c>
      <c r="B1102" s="2">
        <v>1969.9999999999181</v>
      </c>
      <c r="C1102">
        <f>+D1102+($D$2+E1102+F1102)*SOI!A1101*IF(B1102&gt;$C$18, IF(B1102&lt;$C$19,-1,1),1)</f>
        <v>0.52064735296635123</v>
      </c>
      <c r="D1102">
        <f>+$D$3*((1-$D$5)*SOI!D1101+$D$5*SOI!D1100) +   $D$4*((1-$D$5)*SOI!E1101+$D$5*SOI!E1100)</f>
        <v>0</v>
      </c>
      <c r="E1102">
        <f t="shared" si="347"/>
        <v>-3.5032228273342554</v>
      </c>
      <c r="F1102">
        <f t="shared" si="354"/>
        <v>4.4498543781821667</v>
      </c>
      <c r="G1102">
        <f t="shared" si="355"/>
        <v>0.94663155084791129</v>
      </c>
      <c r="H1102" s="21">
        <f t="shared" si="356"/>
        <v>5.3781131319441355</v>
      </c>
      <c r="I1102" s="37">
        <f t="shared" si="348"/>
        <v>-1.0642994706716205</v>
      </c>
      <c r="J1102" s="1">
        <f t="shared" si="357"/>
        <v>-0.19631894322819562</v>
      </c>
      <c r="K1102" s="1">
        <f t="shared" si="358"/>
        <v>104.80948753960092</v>
      </c>
      <c r="L1102" s="1">
        <f t="shared" si="349"/>
        <v>2.28718386556598</v>
      </c>
      <c r="M1102" s="1">
        <f t="shared" si="350"/>
        <v>-1.2957097842406529</v>
      </c>
      <c r="N1102" s="1">
        <f t="shared" si="351"/>
        <v>3.7745196102845981</v>
      </c>
      <c r="O1102" s="1">
        <f t="shared" si="352"/>
        <v>0.77858158131833888</v>
      </c>
      <c r="P1102" s="1">
        <f t="shared" si="353"/>
        <v>-1.5819563835807997</v>
      </c>
      <c r="Q1102" s="1">
        <f t="shared" si="359"/>
        <v>-2.4475415204287443</v>
      </c>
      <c r="R1102" s="1">
        <f t="shared" si="360"/>
        <v>-0.77791203255929975</v>
      </c>
      <c r="S1102" s="1">
        <f t="shared" si="361"/>
        <v>-3.4378982552195176</v>
      </c>
      <c r="T1102" s="1">
        <f t="shared" si="362"/>
        <v>18.710389638652895</v>
      </c>
      <c r="U1102" s="1">
        <f t="shared" si="363"/>
        <v>-18.60590633640598</v>
      </c>
      <c r="V1102" s="1">
        <f t="shared" si="364"/>
        <v>167.95303708811883</v>
      </c>
      <c r="Y1102" s="20">
        <f>+$Z$20*SIGN(SOI!A1101)*(ABS(SOI!A1101))^$Y$2</f>
        <v>0.44497186313414522</v>
      </c>
      <c r="Z1102" s="20">
        <f t="shared" si="367"/>
        <v>0.43324814714058579</v>
      </c>
      <c r="AA1102" s="19">
        <f>+SIN((AVERAGE(H1098:H1109)+AVERAGE(H1102:H1105)/4)*($AA$19+AA1101*$AA$18*AVERAGE(G1098:G1109))*$Y$20+$AA$17) - SIN($AA$17)</f>
        <v>-0.38876268483059301</v>
      </c>
      <c r="AB1102" s="19">
        <f>+SIN((AVERAGE(H1098:H1109)+AVERAGE(H1102:H1105)*$AB$1)*($AA$19+AB1101*$AA$18*AVERAGE(G1098:G1109))*$Y$20+$AA$17) - SIN($AA$17)+$AB$2</f>
        <v>0.14171621303108761</v>
      </c>
      <c r="AC1102">
        <f t="shared" si="366"/>
        <v>0.64800000000000502</v>
      </c>
      <c r="AD1102">
        <f t="shared" si="365"/>
        <v>0.82201083197117875</v>
      </c>
      <c r="AE1102">
        <v>1</v>
      </c>
    </row>
    <row r="1103" spans="1:31" x14ac:dyDescent="0.25">
      <c r="A1103">
        <v>90.083333333332575</v>
      </c>
      <c r="B1103" s="2">
        <v>1970.0833333332514</v>
      </c>
      <c r="C1103">
        <f>+D1103+($D$2+E1103+F1103)*SOI!A1102*IF(B1103&gt;$C$18, IF(B1103&lt;$C$19,-1,1),1)</f>
        <v>10.161230760552698</v>
      </c>
      <c r="D1103">
        <f>+$D$3*((1-$D$5)*SOI!D1102+$D$5*SOI!D1101) +   $D$4*((1-$D$5)*SOI!E1102+$D$5*SOI!E1101)</f>
        <v>0</v>
      </c>
      <c r="E1103">
        <f t="shared" si="347"/>
        <v>27.992604639808732</v>
      </c>
      <c r="F1103">
        <f t="shared" si="354"/>
        <v>0.2330363617265388</v>
      </c>
      <c r="G1103">
        <f t="shared" si="355"/>
        <v>28.225641001535273</v>
      </c>
      <c r="H1103" s="21">
        <f t="shared" si="356"/>
        <v>2.1984945557189053</v>
      </c>
      <c r="I1103" s="37">
        <f t="shared" si="348"/>
        <v>35.337651117118135</v>
      </c>
      <c r="J1103" s="1">
        <f t="shared" si="357"/>
        <v>24.59630892084877</v>
      </c>
      <c r="K1103" s="1">
        <f t="shared" si="358"/>
        <v>0.39733907875014818</v>
      </c>
      <c r="L1103" s="1">
        <f t="shared" si="349"/>
        <v>0.15515534183510607</v>
      </c>
      <c r="M1103" s="1">
        <f t="shared" si="350"/>
        <v>-4.8892431624429182</v>
      </c>
      <c r="N1103" s="1">
        <f t="shared" si="351"/>
        <v>9.6305009168818803E-2</v>
      </c>
      <c r="O1103" s="1">
        <f t="shared" si="352"/>
        <v>0.56746593959139791</v>
      </c>
      <c r="P1103" s="1">
        <f t="shared" si="353"/>
        <v>-0.12129806157855359</v>
      </c>
      <c r="Q1103" s="1">
        <f t="shared" si="359"/>
        <v>-0.23564116307559158</v>
      </c>
      <c r="R1103" s="1">
        <f t="shared" si="360"/>
        <v>2.4867115489874907</v>
      </c>
      <c r="S1103" s="1">
        <f t="shared" si="361"/>
        <v>2.9124202564176991</v>
      </c>
      <c r="T1103" s="1">
        <f t="shared" si="362"/>
        <v>0.92509036844640402</v>
      </c>
      <c r="U1103" s="1">
        <f t="shared" si="363"/>
        <v>47.367887674212746</v>
      </c>
      <c r="V1103" s="1">
        <f t="shared" si="364"/>
        <v>0.32857491766561042</v>
      </c>
      <c r="Y1103" s="20">
        <f>+$Z$20*SIGN(SOI!A1102)*(ABS(SOI!A1102))^$Y$2</f>
        <v>0.35999993627475674</v>
      </c>
      <c r="Z1103" s="20">
        <f t="shared" si="367"/>
        <v>0.37030429960610817</v>
      </c>
      <c r="AA1103" s="19">
        <f>+SIN((AVERAGE(H1099:H1110)+AVERAGE(H1103:H1106)/4)*($AA$19+AA1102*$AA$18*AVERAGE(G1099:G1110))*$Y$20+$AA$17) - SIN($AA$17)</f>
        <v>-5.9259611730418826E-2</v>
      </c>
      <c r="AB1103" s="19">
        <f>+SIN((AVERAGE(H1099:H1110)+AVERAGE(H1103:H1106)*$AB$1)*($AA$19+AB1102*$AA$18*AVERAGE(G1099:G1110))*$Y$20+$AA$17) - SIN($AA$17)+$AB$2</f>
        <v>0.12304737580083758</v>
      </c>
      <c r="AC1103">
        <f t="shared" si="366"/>
        <v>0.64860000000000506</v>
      </c>
      <c r="AD1103">
        <f t="shared" si="365"/>
        <v>0.42956391133652699</v>
      </c>
      <c r="AE1103">
        <v>1</v>
      </c>
    </row>
    <row r="1104" spans="1:31" x14ac:dyDescent="0.25">
      <c r="A1104">
        <v>90.166666666665904</v>
      </c>
      <c r="B1104" s="2">
        <v>1970.1666666665847</v>
      </c>
      <c r="C1104">
        <f>+D1104+($D$2+E1104+F1104)*SOI!A1103*IF(B1104&gt;$C$18, IF(B1104&lt;$C$19,-1,1),1)</f>
        <v>0.94786489440230404</v>
      </c>
      <c r="D1104">
        <f>+$D$3*((1-$D$5)*SOI!D1103+$D$5*SOI!D1102) +   $D$4*((1-$D$5)*SOI!E1103+$D$5*SOI!E1102)</f>
        <v>0</v>
      </c>
      <c r="E1104">
        <f t="shared" si="347"/>
        <v>4.8302712571933739</v>
      </c>
      <c r="F1104">
        <f t="shared" si="354"/>
        <v>-1.1846370479537431</v>
      </c>
      <c r="G1104">
        <f t="shared" si="355"/>
        <v>3.6456342092396308</v>
      </c>
      <c r="H1104" s="21">
        <f t="shared" si="356"/>
        <v>8.8874270658702084E-2</v>
      </c>
      <c r="I1104" s="37">
        <f t="shared" si="348"/>
        <v>4.0355938948055226</v>
      </c>
      <c r="J1104" s="1">
        <f t="shared" si="357"/>
        <v>-21.859001898815762</v>
      </c>
      <c r="K1104" s="1">
        <f t="shared" si="358"/>
        <v>3.5213699139717063</v>
      </c>
      <c r="L1104" s="1">
        <f t="shared" si="349"/>
        <v>-0.25334675607724799</v>
      </c>
      <c r="M1104" s="1">
        <f t="shared" si="350"/>
        <v>38.048036384725194</v>
      </c>
      <c r="N1104" s="1">
        <f t="shared" si="351"/>
        <v>0.1410302825891698</v>
      </c>
      <c r="O1104" s="1">
        <f t="shared" si="352"/>
        <v>1.0193378906110642</v>
      </c>
      <c r="P1104" s="1">
        <f t="shared" si="353"/>
        <v>0.36650275666513371</v>
      </c>
      <c r="Q1104" s="1">
        <f t="shared" si="359"/>
        <v>2.6853770193082847</v>
      </c>
      <c r="R1104" s="1">
        <f t="shared" si="360"/>
        <v>-3.2363039205993207</v>
      </c>
      <c r="S1104" s="1">
        <f t="shared" si="361"/>
        <v>0.48706544534763135</v>
      </c>
      <c r="T1104" s="1">
        <f t="shared" si="362"/>
        <v>-2.7133832720376097</v>
      </c>
      <c r="U1104" s="1">
        <f t="shared" si="363"/>
        <v>-16.34470854643256</v>
      </c>
      <c r="V1104" s="1">
        <f t="shared" si="364"/>
        <v>-1.4538556611261051</v>
      </c>
      <c r="Y1104" s="20">
        <f>+$Z$20*SIGN(SOI!A1103)*(ABS(SOI!A1103))^$Y$2</f>
        <v>0.30594109940942271</v>
      </c>
      <c r="Z1104" s="20">
        <f t="shared" si="367"/>
        <v>0.30683313375970339</v>
      </c>
      <c r="AA1104" s="19">
        <f>+SIN((AVERAGE(H1100:H1111)+AVERAGE(H1104:H1107)/4)*($AA$19+AA1103*$AA$18*AVERAGE(G1100:G1111))*$Y$20+$AA$17) - SIN($AA$17)</f>
        <v>8.9558474170436164E-2</v>
      </c>
      <c r="AB1104" s="19">
        <f>+SIN((AVERAGE(H1100:H1111)+AVERAGE(H1104:H1107)*$AB$1)*($AA$19+AB1103*$AA$18*AVERAGE(G1100:G1111))*$Y$20+$AA$17) - SIN($AA$17)+$AB$2</f>
        <v>0.13754225131848757</v>
      </c>
      <c r="AC1104">
        <f t="shared" si="366"/>
        <v>0.64920000000000511</v>
      </c>
      <c r="AD1104">
        <f t="shared" si="365"/>
        <v>0.21727465958926723</v>
      </c>
      <c r="AE1104">
        <v>1</v>
      </c>
    </row>
    <row r="1105" spans="1:31" x14ac:dyDescent="0.25">
      <c r="A1105">
        <v>90.249999999999233</v>
      </c>
      <c r="B1105" s="2">
        <v>1970.2499999999179</v>
      </c>
      <c r="C1105">
        <f>+D1105+($D$2+E1105+F1105)*SOI!A1104*IF(B1105&gt;$C$18, IF(B1105&lt;$C$19,-1,1),1)</f>
        <v>2.9353163708205834</v>
      </c>
      <c r="D1105">
        <f>+$D$3*((1-$D$5)*SOI!D1104+$D$5*SOI!D1103) +   $D$4*((1-$D$5)*SOI!E1104+$D$5*SOI!E1103)</f>
        <v>0</v>
      </c>
      <c r="E1105">
        <f t="shared" si="347"/>
        <v>16.259671280471721</v>
      </c>
      <c r="F1105">
        <f t="shared" si="354"/>
        <v>4.76418907537417E-2</v>
      </c>
      <c r="G1105">
        <f t="shared" si="355"/>
        <v>16.307313171225463</v>
      </c>
      <c r="H1105" s="21">
        <f t="shared" si="356"/>
        <v>0.3267908549957646</v>
      </c>
      <c r="I1105" s="37">
        <f t="shared" si="348"/>
        <v>2.4598409400298964</v>
      </c>
      <c r="J1105" s="1">
        <f t="shared" si="357"/>
        <v>0.54222214443910965</v>
      </c>
      <c r="K1105" s="1">
        <f t="shared" si="358"/>
        <v>4.4983936597079268E-4</v>
      </c>
      <c r="L1105" s="1">
        <f t="shared" si="349"/>
        <v>7.7348265866465768E-4</v>
      </c>
      <c r="M1105" s="1">
        <f t="shared" si="350"/>
        <v>-1.5483873041328478</v>
      </c>
      <c r="N1105" s="1">
        <f t="shared" si="351"/>
        <v>-1.8554830224282344E-2</v>
      </c>
      <c r="O1105" s="1">
        <f t="shared" si="352"/>
        <v>14.791115937661964</v>
      </c>
      <c r="P1105" s="1">
        <f t="shared" si="353"/>
        <v>-1.0568297927750396E-3</v>
      </c>
      <c r="Q1105" s="1">
        <f t="shared" si="359"/>
        <v>1.4377958650374055E-2</v>
      </c>
      <c r="R1105" s="1">
        <f t="shared" si="360"/>
        <v>-1.056187031423763E-2</v>
      </c>
      <c r="S1105" s="1">
        <f t="shared" si="361"/>
        <v>-3.9059933327305965E-2</v>
      </c>
      <c r="T1105" s="1">
        <f t="shared" si="362"/>
        <v>0.1202068315343509</v>
      </c>
      <c r="U1105" s="1">
        <f t="shared" si="363"/>
        <v>2.8727944433227202E-2</v>
      </c>
      <c r="V1105" s="1">
        <f t="shared" si="364"/>
        <v>-5.5156119388422725E-4</v>
      </c>
      <c r="Y1105" s="20">
        <f>+$Z$20*SIGN(SOI!A1104)*(ABS(SOI!A1104))^$Y$2</f>
        <v>0.25455836559493072</v>
      </c>
      <c r="Z1105" s="20">
        <f t="shared" si="367"/>
        <v>0.20683313904332565</v>
      </c>
      <c r="AA1105" s="19">
        <f>+SIN((AVERAGE(H1101:H1112)+AVERAGE(H1105:H1108)/4)*($AA$19+AA1104*$AA$18*AVERAGE(G1101:G1112))*$Y$20+$AA$17) - SIN($AA$17)</f>
        <v>-0.64000827010515349</v>
      </c>
      <c r="AB1105" s="19">
        <f>+SIN((AVERAGE(H1101:H1112)+AVERAGE(H1105:H1108)*$AB$1)*($AA$19+AB1104*$AA$18*AVERAGE(G1101:G1112))*$Y$20+$AA$17) - SIN($AA$17)+$AB$2</f>
        <v>-0.60111380193746333</v>
      </c>
      <c r="AC1105">
        <f t="shared" si="366"/>
        <v>0.64980000000000515</v>
      </c>
      <c r="AD1105">
        <f t="shared" si="365"/>
        <v>0.84684140914847916</v>
      </c>
      <c r="AE1105">
        <v>1</v>
      </c>
    </row>
    <row r="1106" spans="1:31" x14ac:dyDescent="0.25">
      <c r="A1106">
        <v>90.333333333332561</v>
      </c>
      <c r="B1106" s="2">
        <v>1970.3333333332512</v>
      </c>
      <c r="C1106">
        <f>+D1106+($D$2+E1106+F1106)*SOI!A1105*IF(B1106&gt;$C$18, IF(B1106&lt;$C$19,-1,1),1)</f>
        <v>-3.1886386345050526E-2</v>
      </c>
      <c r="D1106">
        <f>+$D$3*((1-$D$5)*SOI!D1105+$D$5*SOI!D1104) +   $D$4*((1-$D$5)*SOI!E1105+$D$5*SOI!E1104)</f>
        <v>0</v>
      </c>
      <c r="E1106">
        <f t="shared" si="347"/>
        <v>-2.0891291773078464</v>
      </c>
      <c r="F1106">
        <f t="shared" si="354"/>
        <v>-1.0995094571972062</v>
      </c>
      <c r="G1106">
        <f t="shared" si="355"/>
        <v>-3.1886386345050526</v>
      </c>
      <c r="H1106" s="21">
        <f t="shared" si="356"/>
        <v>0.40557601243418878</v>
      </c>
      <c r="I1106" s="37">
        <f t="shared" si="348"/>
        <v>1.9553009243824262</v>
      </c>
      <c r="J1106" s="1">
        <f t="shared" si="357"/>
        <v>-4.9010240547832353</v>
      </c>
      <c r="K1106" s="1">
        <f t="shared" si="358"/>
        <v>-4.8700609654077081</v>
      </c>
      <c r="L1106" s="1">
        <f t="shared" si="349"/>
        <v>-0.45270822139761369</v>
      </c>
      <c r="M1106" s="1">
        <f t="shared" si="350"/>
        <v>17.606888148303035</v>
      </c>
      <c r="N1106" s="1">
        <f t="shared" si="351"/>
        <v>0.96537559960939623</v>
      </c>
      <c r="O1106" s="1">
        <f t="shared" si="352"/>
        <v>-2.6634112300336907</v>
      </c>
      <c r="P1106" s="1">
        <f t="shared" si="353"/>
        <v>0.10856176658399846</v>
      </c>
      <c r="Q1106" s="1">
        <f t="shared" si="359"/>
        <v>8.5062778908371826</v>
      </c>
      <c r="R1106" s="1">
        <f t="shared" si="360"/>
        <v>-4.9669495303366187</v>
      </c>
      <c r="S1106" s="1">
        <f t="shared" si="361"/>
        <v>1.6153900761181084</v>
      </c>
      <c r="T1106" s="1">
        <f t="shared" si="362"/>
        <v>12.668763695961919</v>
      </c>
      <c r="U1106" s="1">
        <f t="shared" si="363"/>
        <v>-2.3457568126338066</v>
      </c>
      <c r="V1106" s="1">
        <f t="shared" si="364"/>
        <v>-2.9478466654939548</v>
      </c>
      <c r="Y1106" s="20">
        <f>+$Z$20*SIGN(SOI!A1105)*(ABS(SOI!A1105))^$Y$2</f>
        <v>5.9999952125623465E-2</v>
      </c>
      <c r="Z1106" s="20">
        <f t="shared" si="367"/>
        <v>-4.6917160760724013E-3</v>
      </c>
      <c r="AA1106" s="19">
        <f>+SIN((AVERAGE(H1102:H1113)+AVERAGE(H1106:H1109)/4)*($AA$19+AA1105*$AA$18*AVERAGE(G1102:G1113))*$Y$20+$AA$17) - SIN($AA$17)</f>
        <v>-1.2554727445421885</v>
      </c>
      <c r="AB1106" s="19">
        <f>+SIN((AVERAGE(H1102:H1113)+AVERAGE(H1106:H1109)*$AB$1)*($AA$19+AB1105*$AA$18*AVERAGE(G1102:G1113))*$Y$20+$AA$17) - SIN($AA$17)+$AB$2</f>
        <v>-1.2421689611233131</v>
      </c>
      <c r="AC1106">
        <f t="shared" si="366"/>
        <v>0.6504000000000052</v>
      </c>
      <c r="AD1106">
        <f t="shared" si="365"/>
        <v>1.2507810284661161</v>
      </c>
      <c r="AE1106">
        <v>1</v>
      </c>
    </row>
    <row r="1107" spans="1:31" x14ac:dyDescent="0.25">
      <c r="A1107">
        <v>90.41666666666589</v>
      </c>
      <c r="B1107" s="2">
        <v>1970.4166666665844</v>
      </c>
      <c r="C1107">
        <f>+D1107+($D$2+E1107+F1107)*SOI!A1106*IF(B1107&gt;$C$18, IF(B1107&lt;$C$19,-1,1),1)</f>
        <v>-1.6462539022861218</v>
      </c>
      <c r="D1107">
        <f>+$D$3*((1-$D$5)*SOI!D1106+$D$5*SOI!D1105) +   $D$4*((1-$D$5)*SOI!E1106+$D$5*SOI!E1105)</f>
        <v>0</v>
      </c>
      <c r="E1107">
        <f t="shared" si="347"/>
        <v>5.5135221561645302</v>
      </c>
      <c r="F1107">
        <f t="shared" si="354"/>
        <v>-2.6009148544123728E-2</v>
      </c>
      <c r="G1107">
        <f t="shared" si="355"/>
        <v>5.4875130076204064</v>
      </c>
      <c r="H1107" s="21">
        <f t="shared" si="356"/>
        <v>-0.11104077686809312</v>
      </c>
      <c r="I1107" s="37">
        <f t="shared" si="348"/>
        <v>-6.7777227746291056</v>
      </c>
      <c r="J1107" s="1">
        <f t="shared" si="357"/>
        <v>-0.12169852049504716</v>
      </c>
      <c r="K1107" s="1">
        <f t="shared" si="358"/>
        <v>6.2159430635443449E-3</v>
      </c>
      <c r="L1107" s="1">
        <f t="shared" si="349"/>
        <v>-1.6491566713104932E-2</v>
      </c>
      <c r="M1107" s="1">
        <f t="shared" si="350"/>
        <v>-0.12612781555400535</v>
      </c>
      <c r="N1107" s="1">
        <f t="shared" si="351"/>
        <v>2.1731946417837118E-2</v>
      </c>
      <c r="O1107" s="1">
        <f t="shared" si="352"/>
        <v>0.8939847438801074</v>
      </c>
      <c r="P1107" s="1">
        <f t="shared" si="353"/>
        <v>1.1332197016600348E-2</v>
      </c>
      <c r="Q1107" s="1">
        <f t="shared" si="359"/>
        <v>-1.3717347583192343E-3</v>
      </c>
      <c r="R1107" s="1">
        <f t="shared" si="360"/>
        <v>-2.7764542363120336E-3</v>
      </c>
      <c r="S1107" s="1">
        <f t="shared" si="361"/>
        <v>-0.12605205029932479</v>
      </c>
      <c r="T1107" s="1">
        <f t="shared" si="362"/>
        <v>-0.15490650334256403</v>
      </c>
      <c r="U1107" s="1">
        <f t="shared" si="363"/>
        <v>0.84877073387586632</v>
      </c>
      <c r="V1107" s="1">
        <f t="shared" si="364"/>
        <v>-6.9269876308288283E-3</v>
      </c>
      <c r="Y1107" s="20">
        <f>+$Z$20*SIGN(SOI!A1106)*(ABS(SOI!A1106))^$Y$2</f>
        <v>-0.32863346594877141</v>
      </c>
      <c r="Z1107" s="20">
        <f t="shared" si="367"/>
        <v>-0.28753440264690816</v>
      </c>
      <c r="AA1107" s="19">
        <f>+SIN((AVERAGE(H1103:H1114)+AVERAGE(H1107:H1110)/4)*($AA$19+AA1106*$AA$18*AVERAGE(G1103:G1114))*$Y$20+$AA$17) - SIN($AA$17)</f>
        <v>-1.2883629156889045</v>
      </c>
      <c r="AB1107" s="19">
        <f>+SIN((AVERAGE(H1103:H1114)+AVERAGE(H1107:H1110)*$AB$1)*($AA$19+AB1106*$AA$18*AVERAGE(G1103:G1114))*$Y$20+$AA$17) - SIN($AA$17)+$AB$2</f>
        <v>-1.284081181470107</v>
      </c>
      <c r="AC1107">
        <f t="shared" si="366"/>
        <v>0.65100000000000524</v>
      </c>
      <c r="AD1107">
        <f t="shared" si="365"/>
        <v>1.0008285130419963</v>
      </c>
      <c r="AE1107">
        <v>1</v>
      </c>
    </row>
    <row r="1108" spans="1:31" x14ac:dyDescent="0.25">
      <c r="A1108">
        <v>90.499999999999218</v>
      </c>
      <c r="B1108" s="2">
        <v>1970.4999999999177</v>
      </c>
      <c r="C1108">
        <f>+D1108+($D$2+E1108+F1108)*SOI!A1107*IF(B1108&gt;$C$18, IF(B1108&lt;$C$19,-1,1),1)</f>
        <v>12.333699561967796</v>
      </c>
      <c r="D1108">
        <f>+$D$3*((1-$D$5)*SOI!D1107+$D$5*SOI!D1106) +   $D$4*((1-$D$5)*SOI!E1107+$D$5*SOI!E1106)</f>
        <v>0</v>
      </c>
      <c r="E1108">
        <f t="shared" si="347"/>
        <v>-12.468834604242407</v>
      </c>
      <c r="F1108">
        <f t="shared" si="354"/>
        <v>-0.11657311205126253</v>
      </c>
      <c r="G1108">
        <f t="shared" si="355"/>
        <v>-12.58540771629367</v>
      </c>
      <c r="H1108" s="21">
        <f t="shared" si="356"/>
        <v>0.13728919334925319</v>
      </c>
      <c r="I1108" s="37">
        <f t="shared" si="348"/>
        <v>13.497967128375073</v>
      </c>
      <c r="J1108" s="1">
        <f t="shared" si="357"/>
        <v>5.4982759364722522</v>
      </c>
      <c r="K1108" s="1">
        <f t="shared" si="358"/>
        <v>-8.9621876832892036E-2</v>
      </c>
      <c r="L1108" s="1">
        <f t="shared" si="349"/>
        <v>-3.8697357423763123E-2</v>
      </c>
      <c r="M1108" s="1">
        <f t="shared" si="350"/>
        <v>-2.8613273242936281</v>
      </c>
      <c r="N1108" s="1">
        <f t="shared" si="351"/>
        <v>1.2554344634355638E-2</v>
      </c>
      <c r="O1108" s="1">
        <f t="shared" si="352"/>
        <v>-1.0595386425818711</v>
      </c>
      <c r="P1108" s="1">
        <f t="shared" si="353"/>
        <v>5.8750969437422876E-2</v>
      </c>
      <c r="Q1108" s="1">
        <f t="shared" si="359"/>
        <v>-1.7977207543805562E-2</v>
      </c>
      <c r="R1108" s="1">
        <f t="shared" si="360"/>
        <v>7.2464812606005055E-2</v>
      </c>
      <c r="S1108" s="1">
        <f t="shared" si="361"/>
        <v>0.14502066757686152</v>
      </c>
      <c r="T1108" s="1">
        <f t="shared" si="362"/>
        <v>0.43080004179710396</v>
      </c>
      <c r="U1108" s="1">
        <f t="shared" si="363"/>
        <v>-8.7634655199739768</v>
      </c>
      <c r="V1108" s="1">
        <f t="shared" si="364"/>
        <v>-2.0746304786478254E-2</v>
      </c>
      <c r="Y1108" s="20">
        <f>+$Z$20*SIGN(SOI!A1107)*(ABS(SOI!A1107))^$Y$2</f>
        <v>-0.59396969411757661</v>
      </c>
      <c r="Z1108" s="20">
        <f t="shared" si="367"/>
        <v>-0.50247027185251969</v>
      </c>
      <c r="AA1108" s="19">
        <f>+SIN((AVERAGE(H1104:H1115)+AVERAGE(H1108:H1111)/4)*($AA$19+AA1107*$AA$18*AVERAGE(G1104:G1115))*$Y$20+$AA$17) - SIN($AA$17)</f>
        <v>-1.2088107887374657</v>
      </c>
      <c r="AB1108" s="19">
        <f>+SIN((AVERAGE(H1104:H1115)+AVERAGE(H1108:H1111)*$AB$1)*($AA$19+AB1107*$AA$18*AVERAGE(G1104:G1115))*$Y$20+$AA$17) - SIN($AA$17)+$AB$2</f>
        <v>-1.1891193618212677</v>
      </c>
      <c r="AC1108">
        <f t="shared" si="366"/>
        <v>0.65160000000000529</v>
      </c>
      <c r="AD1108">
        <f t="shared" si="365"/>
        <v>0.70634051688494603</v>
      </c>
      <c r="AE1108">
        <v>1</v>
      </c>
    </row>
    <row r="1109" spans="1:31" x14ac:dyDescent="0.25">
      <c r="A1109">
        <v>90.583333333332547</v>
      </c>
      <c r="B1109" s="2">
        <v>1970.5833333332509</v>
      </c>
      <c r="C1109">
        <f>+D1109+($D$2+E1109+F1109)*SOI!A1108*IF(B1109&gt;$C$18, IF(B1109&lt;$C$19,-1,1),1)</f>
        <v>3.4453458579369478</v>
      </c>
      <c r="D1109">
        <f>+$D$3*((1-$D$5)*SOI!D1108+$D$5*SOI!D1107) +   $D$4*((1-$D$5)*SOI!E1108+$D$5*SOI!E1107)</f>
        <v>0</v>
      </c>
      <c r="E1109">
        <f t="shared" si="347"/>
        <v>-3.6480552360174698</v>
      </c>
      <c r="F1109">
        <f t="shared" si="354"/>
        <v>2.1375385557524662E-2</v>
      </c>
      <c r="G1109">
        <f t="shared" si="355"/>
        <v>-3.6266798504599453</v>
      </c>
      <c r="H1109" s="21">
        <f t="shared" si="356"/>
        <v>-1.2599446669988299E-2</v>
      </c>
      <c r="I1109" s="37">
        <f t="shared" si="348"/>
        <v>1.2808836862778221</v>
      </c>
      <c r="J1109" s="1">
        <f t="shared" si="357"/>
        <v>-0.12412847642478268</v>
      </c>
      <c r="K1109" s="1">
        <f t="shared" si="358"/>
        <v>-1.5708331520334297E-6</v>
      </c>
      <c r="L1109" s="1">
        <f t="shared" si="349"/>
        <v>3.230301257720374E-6</v>
      </c>
      <c r="M1109" s="1">
        <f t="shared" si="350"/>
        <v>0.6807240699306103</v>
      </c>
      <c r="N1109" s="1">
        <f t="shared" si="351"/>
        <v>1.2344087363728743E-2</v>
      </c>
      <c r="O1109" s="1">
        <f t="shared" si="352"/>
        <v>-2.5646487352597793</v>
      </c>
      <c r="P1109" s="1">
        <f t="shared" si="353"/>
        <v>-5.0963383462182118E-3</v>
      </c>
      <c r="Q1109" s="1">
        <f t="shared" si="359"/>
        <v>4.2052395242575518E-3</v>
      </c>
      <c r="R1109" s="1">
        <f t="shared" si="360"/>
        <v>-1.6085590446268216E-3</v>
      </c>
      <c r="S1109" s="1">
        <f t="shared" si="361"/>
        <v>1.3531195489082251E-2</v>
      </c>
      <c r="T1109" s="1">
        <f t="shared" si="362"/>
        <v>-8.7045945038629401E-5</v>
      </c>
      <c r="U1109" s="1">
        <f t="shared" si="363"/>
        <v>7.2137390218394923E-2</v>
      </c>
      <c r="V1109" s="1">
        <f t="shared" si="364"/>
        <v>1.7694932490290411E-3</v>
      </c>
      <c r="Y1109" s="20">
        <f>+$Z$20*SIGN(SOI!A1108)*(ABS(SOI!A1108))^$Y$2</f>
        <v>-0.58480765549121116</v>
      </c>
      <c r="Z1109" s="20">
        <f t="shared" si="367"/>
        <v>-0.56956099292547913</v>
      </c>
      <c r="AA1109" s="19">
        <f>+SIN((AVERAGE(H1105:H1116)+AVERAGE(H1109:H1112)/4)*($AA$19+AA1108*$AA$18*AVERAGE(G1105:G1116))*$Y$20+$AA$17) - SIN($AA$17)</f>
        <v>-1.2885921064023025</v>
      </c>
      <c r="AB1109" s="19">
        <f>+SIN((AVERAGE(H1105:H1116)+AVERAGE(H1109:H1112)*$AB$1)*($AA$19+AB1108*$AA$18*AVERAGE(G1105:G1116))*$Y$20+$AA$17) - SIN($AA$17)+$AB$2</f>
        <v>-1.1493656094523486</v>
      </c>
      <c r="AC1109">
        <f t="shared" si="366"/>
        <v>0.65220000000000533</v>
      </c>
      <c r="AD1109">
        <f t="shared" si="365"/>
        <v>0.71903111347682336</v>
      </c>
      <c r="AE1109">
        <v>1</v>
      </c>
    </row>
    <row r="1110" spans="1:31" x14ac:dyDescent="0.25">
      <c r="A1110">
        <v>90.666666666665876</v>
      </c>
      <c r="B1110" s="2">
        <v>1970.6666666665842</v>
      </c>
      <c r="C1110">
        <f>+D1110+($D$2+E1110+F1110)*SOI!A1109*IF(B1110&gt;$C$18, IF(B1110&lt;$C$19,-1,1),1)</f>
        <v>19.178079367987532</v>
      </c>
      <c r="D1110">
        <f>+$D$3*((1-$D$5)*SOI!D1109+$D$5*SOI!D1108) +   $D$4*((1-$D$5)*SOI!E1109+$D$5*SOI!E1108)</f>
        <v>0</v>
      </c>
      <c r="E1110">
        <f t="shared" ref="E1110:E1173" si="368">$E$3*COS(2*PI()*(A1110+$E$2)/$H$3)+$E$4*COS(2*PI()*(A1110+$E$2)/$H$4)+$E$5*COS(2*PI()*(A1110+$E$2)/$H$5)+$E$6*COS(2*PI()/$H$6*(A1110+$E$2))+$E$7*COS(2*PI()/$H$7*(A1110+$E$2))+$E$8*COS(2*PI()/$H$8*(A1110+$E$2))+$E$9*COS(2*PI()/$H$9*(A1110+$E$2))+$E$10*COS(2*PI()/$H$10*(A1110+$E$2))+$E$11*COS(2*PI()/$H$11*(A1110+$E$2))+$E$12*COS(2*PI()/$H$12*(A1110+$E$2))+$E$13*COS(2*PI()/$H$13*(A1110+$E$2))+$E$14*COS(2*PI()/$H$14*(A1110+$E$2))+$E$15*COS(2*PI()/$H$15*(A1110+$E$2))+$E$16*COS(2*PI()/$H$16*(A1110+$E$2))+$E$17*COS(2*PI()/$H$17*(A1110+$E$2))</f>
        <v>-23.521661678441951</v>
      </c>
      <c r="F1110">
        <f t="shared" si="354"/>
        <v>-1.0656195625677054</v>
      </c>
      <c r="G1110">
        <f t="shared" si="355"/>
        <v>-24.587281241009656</v>
      </c>
      <c r="H1110" s="21">
        <f t="shared" si="356"/>
        <v>0.60670174622732786</v>
      </c>
      <c r="I1110" s="37">
        <f t="shared" ref="I1110:I1173" si="369">+(I$3*$E1110+I$5*$F1110)*COS(2*PI()*$A1110*$A$9+I$4)</f>
        <v>-13.465453027466157</v>
      </c>
      <c r="J1110" s="1">
        <f t="shared" si="357"/>
        <v>-57.84175451025812</v>
      </c>
      <c r="K1110" s="1">
        <f t="shared" si="358"/>
        <v>-0.70967469653142623</v>
      </c>
      <c r="L1110" s="1">
        <f t="shared" ref="L1110:L1173" si="370">+(L$3*$E1110+L$5*$F1110)*COS(2*PI()*$A1110*$A$9+L$4)^2</f>
        <v>-0.32309202780100782</v>
      </c>
      <c r="M1110" s="1">
        <f t="shared" ref="M1110:M1173" si="371">+(M$3*$E1110+M$5*$F1110)*COS(2*PI()*$A1110*$A$7+M$4)</f>
        <v>-30.173790137812258</v>
      </c>
      <c r="N1110" s="1">
        <f t="shared" ref="N1110:N1173" si="372">+(N$3*$E1110+N$5*$F1110)*COS(2*PI()*$A1110*$A$8+N$4)</f>
        <v>-0.87751613616244339</v>
      </c>
      <c r="O1110" s="1">
        <f t="shared" ref="O1110:O1173" si="373">+(O$3*$E1110+O$5*$F1110)*COS(2*PI()*$A1110*$A$8+O$4)^2</f>
        <v>-23.65330150627635</v>
      </c>
      <c r="P1110" s="1">
        <f t="shared" ref="P1110:P1173" si="374">+(P$3*$E1110+P$5*$F1110)*COS(2*PI()*$A1110*$A$7+P$4)^2</f>
        <v>2.4959761027465873E-3</v>
      </c>
      <c r="Q1110" s="1">
        <f t="shared" si="359"/>
        <v>13.250907438579638</v>
      </c>
      <c r="R1110" s="1">
        <f t="shared" si="360"/>
        <v>53.28477847097718</v>
      </c>
      <c r="S1110" s="1">
        <f t="shared" si="361"/>
        <v>10.112151505880856</v>
      </c>
      <c r="T1110" s="1">
        <f t="shared" si="362"/>
        <v>80.296319129256744</v>
      </c>
      <c r="U1110" s="1">
        <f t="shared" si="363"/>
        <v>0.37141023810379475</v>
      </c>
      <c r="V1110" s="1">
        <f t="shared" si="364"/>
        <v>6.160659477320371E-2</v>
      </c>
      <c r="Y1110" s="20">
        <f>+$Z$20*SIGN(SOI!A1109)*(ABS(SOI!A1109))^$Y$2</f>
        <v>-0.52990562916764949</v>
      </c>
      <c r="Z1110" s="20">
        <f t="shared" si="367"/>
        <v>-0.53281623781710807</v>
      </c>
      <c r="AA1110" s="19">
        <f>+SIN((AVERAGE(H1106:H1117)+AVERAGE(H1110:H1113)/4)*($AA$19+AA1109*$AA$18*AVERAGE(G1106:G1117))*$Y$20+$AA$17) - SIN($AA$17)</f>
        <v>-1.2831644683942358</v>
      </c>
      <c r="AB1110" s="19">
        <f>+SIN((AVERAGE(H1106:H1117)+AVERAGE(H1110:H1113)*$AB$1)*($AA$19+AB1109*$AA$18*AVERAGE(G1106:G1117))*$Y$20+$AA$17) - SIN($AA$17)+$AB$2</f>
        <v>-1.1212839619358419</v>
      </c>
      <c r="AC1110">
        <f t="shared" si="366"/>
        <v>0.65280000000000538</v>
      </c>
      <c r="AD1110">
        <f t="shared" si="365"/>
        <v>0.75034823057712774</v>
      </c>
      <c r="AE1110">
        <v>1</v>
      </c>
    </row>
    <row r="1111" spans="1:31" x14ac:dyDescent="0.25">
      <c r="A1111">
        <v>90.749999999999204</v>
      </c>
      <c r="B1111" s="2">
        <v>1970.7499999999175</v>
      </c>
      <c r="C1111">
        <f>+D1111+($D$2+E1111+F1111)*SOI!A1110*IF(B1111&gt;$C$18, IF(B1111&lt;$C$19,-1,1),1)</f>
        <v>4.3015809827881855</v>
      </c>
      <c r="D1111">
        <f>+$D$3*((1-$D$5)*SOI!D1110+$D$5*SOI!D1109) +   $D$4*((1-$D$5)*SOI!E1110+$D$5*SOI!E1109)</f>
        <v>0</v>
      </c>
      <c r="E1111">
        <f t="shared" si="368"/>
        <v>-6.5637125574270812</v>
      </c>
      <c r="F1111">
        <f t="shared" ref="F1111:F1174" si="375">$F$3*COS(2*PI()*(B1111+$F$2)/$G$3)+$F$4*COS(2*PI()*(B1111+$F$2)/$G$4)+$F$5*COS(2*PI()*(B1111+$F$2)/$G$5)+$F$6*COS(2*PI()/$G$6*(B1111+$F$2))+$F$7*COS(2*PI()/$G$7*(B1111+$F$2))+$F$8*COS(2*PI()/$G$8*(B1111+$F$2))+$F$9*COS(2*PI()/$G$9*(B1111+$F$2))+$F$10*COS(2*PI()/$G$10*(B1111+$F$2))+$F$11*COS(2*PI()/$G$11*(B1111+$F$2))+$F$12*COS(2*PI()/$G$12*(B1111+$F$2))+$F$13*COS(2*PI()/$G$13*(B1111+$F$2))+$F$14*COS(2*PI()/$G$14*(B1111+$F$2))+$F$15*COS(2*PI()/$G$15*(B1111+$F$2))</f>
        <v>-5.4104339170126803E-2</v>
      </c>
      <c r="G1111">
        <f t="shared" ref="G1111:G1174" si="376">+E1111+F1111</f>
        <v>-6.6178168965972084</v>
      </c>
      <c r="H1111" s="21">
        <f t="shared" ref="H1111:H1174" si="377">+$H$19*SUM(I1111:V1111)</f>
        <v>-0.19549026573444805</v>
      </c>
      <c r="I1111" s="37">
        <f t="shared" si="369"/>
        <v>-7.744207499307481</v>
      </c>
      <c r="J1111" s="1">
        <f t="shared" ref="J1111:J1174" si="378">+(J$3)*I1111*M1111</f>
        <v>-0.71226786303268053</v>
      </c>
      <c r="K1111" s="1">
        <f t="shared" ref="K1111:K1174" si="379">+(K$3)*L1111*P1111*O1111</f>
        <v>-3.2748635260600165E-2</v>
      </c>
      <c r="L1111" s="1">
        <f t="shared" si="370"/>
        <v>-3.7649876473825457E-2</v>
      </c>
      <c r="M1111" s="1">
        <f t="shared" si="371"/>
        <v>-0.64606430289728234</v>
      </c>
      <c r="N1111" s="1">
        <f t="shared" si="372"/>
        <v>-3.6818905141860543E-2</v>
      </c>
      <c r="O1111" s="1">
        <f t="shared" si="373"/>
        <v>-2.67179398077162</v>
      </c>
      <c r="P1111" s="1">
        <f t="shared" si="374"/>
        <v>8.75035747703597E-3</v>
      </c>
      <c r="Q1111" s="1">
        <f t="shared" ref="Q1111:Q1174" si="380">+(Q$3)*M1111*N1111</f>
        <v>1.1904393094439181E-2</v>
      </c>
      <c r="R1111" s="1">
        <f t="shared" ref="R1111:R1174" si="381">+(R$3)*I1111*N1111*M1111</f>
        <v>2.7530925755750748E-2</v>
      </c>
      <c r="S1111" s="1">
        <f t="shared" ref="S1111:S1174" si="382">+(S$3)*I1111*N1111</f>
        <v>0.24401433388246449</v>
      </c>
      <c r="T1111" s="1">
        <f t="shared" ref="T1111:T1174" si="383">+(T$3)*L1111*O1111</f>
        <v>1.0569249502235036</v>
      </c>
      <c r="U1111" s="1">
        <f t="shared" ref="U1111:U1174" si="384">+(U$3)*P1111*I1111</f>
        <v>0.7488507264652926</v>
      </c>
      <c r="V1111" s="1">
        <f t="shared" ref="V1111:V1174" si="385">+(V$3)*P1111*N1111</f>
        <v>9.0620892644598886E-3</v>
      </c>
      <c r="Y1111" s="20">
        <f>+$Z$20*SIGN(SOI!A1110)*(ABS(SOI!A1110))^$Y$2</f>
        <v>-0.48373542879246362</v>
      </c>
      <c r="Z1111" s="20">
        <f t="shared" si="367"/>
        <v>-0.52227123660704844</v>
      </c>
      <c r="AA1111" s="19">
        <f>+SIN((AVERAGE(H1107:H1118)+AVERAGE(H1111:H1114)/4)*($AA$19+AA1110*$AA$18*AVERAGE(G1107:G1118))*$Y$20+$AA$17) - SIN($AA$17)</f>
        <v>-1.26811182551954</v>
      </c>
      <c r="AB1111" s="19">
        <f>+SIN((AVERAGE(H1107:H1118)+AVERAGE(H1111:H1114)*$AB$1)*($AA$19+AB1110*$AA$18*AVERAGE(G1107:G1118))*$Y$20+$AA$17) - SIN($AA$17)+$AB$2</f>
        <v>-1.0891197822358956</v>
      </c>
      <c r="AC1111">
        <f t="shared" si="366"/>
        <v>0.65340000000000542</v>
      </c>
      <c r="AD1111">
        <f t="shared" si="365"/>
        <v>0.74584058891249161</v>
      </c>
      <c r="AE1111">
        <v>1</v>
      </c>
    </row>
    <row r="1112" spans="1:31" x14ac:dyDescent="0.25">
      <c r="A1112">
        <v>90.833333333332533</v>
      </c>
      <c r="B1112" s="2">
        <v>1970.8333333332507</v>
      </c>
      <c r="C1112">
        <f>+D1112+($D$2+E1112+F1112)*SOI!A1111*IF(B1112&gt;$C$18, IF(B1112&lt;$C$19,-1,1),1)</f>
        <v>36.039611208088992</v>
      </c>
      <c r="D1112">
        <f>+$D$3*((1-$D$5)*SOI!D1111+$D$5*SOI!D1110) +   $D$4*((1-$D$5)*SOI!E1111+$D$5*SOI!E1110)</f>
        <v>0</v>
      </c>
      <c r="E1112">
        <f t="shared" si="368"/>
        <v>-41.416027399366747</v>
      </c>
      <c r="F1112">
        <f t="shared" si="375"/>
        <v>-0.98351519838500423</v>
      </c>
      <c r="G1112">
        <f t="shared" si="376"/>
        <v>-42.399542597751754</v>
      </c>
      <c r="H1112" s="21">
        <f t="shared" si="377"/>
        <v>5.4685510051430688</v>
      </c>
      <c r="I1112" s="37">
        <f t="shared" si="369"/>
        <v>-48.995155859802537</v>
      </c>
      <c r="J1112" s="1">
        <f t="shared" si="378"/>
        <v>67.342578679554919</v>
      </c>
      <c r="K1112" s="1">
        <f t="shared" si="379"/>
        <v>-0.13636937201027879</v>
      </c>
      <c r="L1112" s="1">
        <f t="shared" si="370"/>
        <v>-0.42972959121149246</v>
      </c>
      <c r="M1112" s="1">
        <f t="shared" si="371"/>
        <v>9.6548598869250544</v>
      </c>
      <c r="N1112" s="1">
        <f t="shared" si="372"/>
        <v>-0.33272311170914787</v>
      </c>
      <c r="O1112" s="1">
        <f t="shared" si="373"/>
        <v>-1.8281958731043966E-2</v>
      </c>
      <c r="P1112" s="1">
        <f t="shared" si="374"/>
        <v>0.46654975754342304</v>
      </c>
      <c r="Q1112" s="1">
        <f t="shared" si="380"/>
        <v>-1.6076429052772894</v>
      </c>
      <c r="R1112" s="1">
        <f t="shared" si="381"/>
        <v>-23.522274121050813</v>
      </c>
      <c r="S1112" s="1">
        <f t="shared" si="382"/>
        <v>13.950944143913894</v>
      </c>
      <c r="T1112" s="1">
        <f t="shared" si="383"/>
        <v>8.2545919938709966E-2</v>
      </c>
      <c r="U1112" s="1">
        <f t="shared" si="384"/>
        <v>252.60595848743495</v>
      </c>
      <c r="V1112" s="1">
        <f t="shared" si="385"/>
        <v>4.3662903016350771</v>
      </c>
      <c r="Y1112" s="20">
        <f>+$Z$20*SIGN(SOI!A1111)*(ABS(SOI!A1111))^$Y$2</f>
        <v>-0.55317265186103193</v>
      </c>
      <c r="Z1112" s="20">
        <f t="shared" si="367"/>
        <v>-0.55634910575161489</v>
      </c>
      <c r="AA1112" s="19">
        <f>+SIN((AVERAGE(H1108:H1119)+AVERAGE(H1112:H1115)/4)*($AA$19+AA1111*$AA$18*AVERAGE(G1108:G1119))*$Y$20+$AA$17) - SIN($AA$17)</f>
        <v>-1.2739453564482068</v>
      </c>
      <c r="AB1112" s="19">
        <f>+SIN((AVERAGE(H1108:H1119)+AVERAGE(H1112:H1115)*$AB$1)*($AA$19+AB1111*$AA$18*AVERAGE(G1108:G1119))*$Y$20+$AA$17) - SIN($AA$17)+$AB$2</f>
        <v>-1.072447436521019</v>
      </c>
      <c r="AC1112">
        <f t="shared" si="366"/>
        <v>0.65400000000000547</v>
      </c>
      <c r="AD1112">
        <f t="shared" ref="AD1112:AD1175" si="386">+ABS(Z1112-AA1112)</f>
        <v>0.71759625069659194</v>
      </c>
      <c r="AE1112">
        <v>1</v>
      </c>
    </row>
    <row r="1113" spans="1:31" x14ac:dyDescent="0.25">
      <c r="A1113">
        <v>90.916666666665861</v>
      </c>
      <c r="B1113" s="2">
        <v>1970.916666666584</v>
      </c>
      <c r="C1113">
        <f>+D1113+($D$2+E1113+F1113)*SOI!A1112*IF(B1113&gt;$C$18, IF(B1113&lt;$C$19,-1,1),1)</f>
        <v>-539.64597056538821</v>
      </c>
      <c r="D1113">
        <f>+$D$3*((1-$D$5)*SOI!D1112+$D$5*SOI!D1111) +   $D$4*((1-$D$5)*SOI!E1112+$D$5*SOI!E1111)</f>
        <v>0</v>
      </c>
      <c r="E1113">
        <f t="shared" si="368"/>
        <v>486.38948120027004</v>
      </c>
      <c r="F1113">
        <f t="shared" si="375"/>
        <v>-0.22194015037075421</v>
      </c>
      <c r="G1113">
        <f t="shared" si="376"/>
        <v>486.16754104989928</v>
      </c>
      <c r="H1113" s="21">
        <f t="shared" si="377"/>
        <v>-0.56891462084801303</v>
      </c>
      <c r="I1113" s="37">
        <f t="shared" si="369"/>
        <v>264.50071125700185</v>
      </c>
      <c r="J1113" s="1">
        <f t="shared" si="378"/>
        <v>-126.40372687924426</v>
      </c>
      <c r="K1113" s="1">
        <f t="shared" si="379"/>
        <v>1.9222546657396118</v>
      </c>
      <c r="L1113" s="1">
        <f t="shared" si="370"/>
        <v>-1.7341341937374842E-3</v>
      </c>
      <c r="M1113" s="1">
        <f t="shared" si="371"/>
        <v>3.3569309751569252</v>
      </c>
      <c r="N1113" s="1">
        <f t="shared" si="372"/>
        <v>0.2099068513902187</v>
      </c>
      <c r="O1113" s="1">
        <f t="shared" si="373"/>
        <v>215.91030044430252</v>
      </c>
      <c r="P1113" s="1">
        <f t="shared" si="374"/>
        <v>0.13799202003681399</v>
      </c>
      <c r="Q1113" s="1">
        <f t="shared" si="380"/>
        <v>0.35263845438702351</v>
      </c>
      <c r="R1113" s="1">
        <f t="shared" si="381"/>
        <v>-27.854353858817525</v>
      </c>
      <c r="S1113" s="1">
        <f t="shared" si="382"/>
        <v>47.513929156867768</v>
      </c>
      <c r="T1113" s="1">
        <f t="shared" si="383"/>
        <v>-3.9339939790913241</v>
      </c>
      <c r="U1113" s="1">
        <f t="shared" si="384"/>
        <v>-403.34185873894273</v>
      </c>
      <c r="V1113" s="1">
        <f t="shared" si="385"/>
        <v>-0.81472727699381764</v>
      </c>
      <c r="Y1113" s="20">
        <f>+$Z$20*SIGN(SOI!A1112)*(ABS(SOI!A1112))^$Y$2</f>
        <v>-0.63213923660134907</v>
      </c>
      <c r="Z1113" s="20">
        <f t="shared" si="367"/>
        <v>-0.6375910920668888</v>
      </c>
      <c r="AA1113" s="19">
        <f>+SIN((AVERAGE(H1109:H1120)+AVERAGE(H1113:H1116)/4)*($AA$19+AA1112*$AA$18*AVERAGE(G1109:G1120))*$Y$20+$AA$17) - SIN($AA$17)</f>
        <v>-1.2238034884090037</v>
      </c>
      <c r="AB1113" s="19">
        <f>+SIN((AVERAGE(H1109:H1120)+AVERAGE(H1113:H1116)*$AB$1)*($AA$19+AB1112*$AA$18*AVERAGE(G1109:G1120))*$Y$20+$AA$17) - SIN($AA$17)+$AB$2</f>
        <v>-1.048868867244068</v>
      </c>
      <c r="AC1113">
        <f t="shared" ref="AC1113:AC1176" si="387">+AC1112+$AC$22</f>
        <v>0.65460000000000551</v>
      </c>
      <c r="AD1113">
        <f t="shared" si="386"/>
        <v>0.58621239634211486</v>
      </c>
      <c r="AE1113">
        <v>1</v>
      </c>
    </row>
    <row r="1114" spans="1:31" x14ac:dyDescent="0.25">
      <c r="A1114">
        <v>90.99999999999919</v>
      </c>
      <c r="B1114" s="2">
        <v>1970.9999999999172</v>
      </c>
      <c r="C1114">
        <f>+D1114+($D$2+E1114+F1114)*SOI!A1113*IF(B1114&gt;$C$18, IF(B1114&lt;$C$19,-1,1),1)</f>
        <v>-7.3082559067242929</v>
      </c>
      <c r="D1114">
        <f>+$D$3*((1-$D$5)*SOI!D1113+$D$5*SOI!D1112) +   $D$4*((1-$D$5)*SOI!E1113+$D$5*SOI!E1112)</f>
        <v>0</v>
      </c>
      <c r="E1114">
        <f t="shared" si="368"/>
        <v>0.52174827946041091</v>
      </c>
      <c r="F1114">
        <f t="shared" si="375"/>
        <v>4.4498543781751625</v>
      </c>
      <c r="G1114">
        <f t="shared" si="376"/>
        <v>4.9716026576355734</v>
      </c>
      <c r="H1114" s="21">
        <f t="shared" si="377"/>
        <v>4.9952322796472819</v>
      </c>
      <c r="I1114" s="37">
        <f t="shared" si="369"/>
        <v>-1.0434778402648108</v>
      </c>
      <c r="J1114" s="1">
        <f t="shared" si="378"/>
        <v>-21.897768796422703</v>
      </c>
      <c r="K1114" s="1">
        <f t="shared" si="379"/>
        <v>119.68649242007851</v>
      </c>
      <c r="L1114" s="1">
        <f t="shared" si="370"/>
        <v>0.86797743584116782</v>
      </c>
      <c r="M1114" s="1">
        <f t="shared" si="371"/>
        <v>-147.40968297845592</v>
      </c>
      <c r="N1114" s="1">
        <f t="shared" si="372"/>
        <v>-3.3277968529618827</v>
      </c>
      <c r="O1114" s="1">
        <f t="shared" si="373"/>
        <v>5.2383326804220642</v>
      </c>
      <c r="P1114" s="1">
        <f t="shared" si="374"/>
        <v>-0.70752654731041908</v>
      </c>
      <c r="Q1114" s="1">
        <f t="shared" si="380"/>
        <v>245.49545859691207</v>
      </c>
      <c r="R1114" s="1">
        <f t="shared" si="381"/>
        <v>76.500322882544936</v>
      </c>
      <c r="S1114" s="1">
        <f t="shared" si="382"/>
        <v>2.9717175200151282</v>
      </c>
      <c r="T1114" s="1">
        <f t="shared" si="383"/>
        <v>47.772628711961403</v>
      </c>
      <c r="U1114" s="1">
        <f t="shared" si="384"/>
        <v>-8.1586527558829971</v>
      </c>
      <c r="V1114" s="1">
        <f t="shared" si="385"/>
        <v>-66.226410494112514</v>
      </c>
      <c r="Y1114" s="20">
        <f>+$Z$20*SIGN(SOI!A1113)*(ABS(SOI!A1113))^$Y$2</f>
        <v>-0.7274613877382855</v>
      </c>
      <c r="Z1114" s="20">
        <f t="shared" si="367"/>
        <v>-0.67947438777105384</v>
      </c>
      <c r="AA1114" s="19">
        <f>+SIN((AVERAGE(H1110:H1121)+AVERAGE(H1114:H1117)/4)*($AA$19+AA1113*$AA$18*AVERAGE(G1110:G1121))*$Y$20+$AA$17) - SIN($AA$17)</f>
        <v>-1.2488517379312067</v>
      </c>
      <c r="AB1114" s="19">
        <f>+SIN((AVERAGE(H1110:H1121)+AVERAGE(H1114:H1117)*$AB$1)*($AA$19+AB1113*$AA$18*AVERAGE(G1110:G1121))*$Y$20+$AA$17) - SIN($AA$17)+$AB$2</f>
        <v>-1.0601334101521551</v>
      </c>
      <c r="AC1114">
        <f t="shared" si="387"/>
        <v>0.65520000000000556</v>
      </c>
      <c r="AD1114">
        <f t="shared" si="386"/>
        <v>0.5693773501601529</v>
      </c>
      <c r="AE1114">
        <v>1</v>
      </c>
    </row>
    <row r="1115" spans="1:31" x14ac:dyDescent="0.25">
      <c r="A1115">
        <v>91.083333333332519</v>
      </c>
      <c r="B1115" s="2">
        <v>1971.0833333332505</v>
      </c>
      <c r="C1115">
        <f>+D1115+($D$2+E1115+F1115)*SOI!A1114*IF(B1115&gt;$C$18, IF(B1115&lt;$C$19,-1,1),1)</f>
        <v>36.137578344190977</v>
      </c>
      <c r="D1115">
        <f>+$D$3*((1-$D$5)*SOI!D1114+$D$5*SOI!D1113) +   $D$4*((1-$D$5)*SOI!E1114+$D$5*SOI!E1113)</f>
        <v>0</v>
      </c>
      <c r="E1115">
        <f t="shared" si="368"/>
        <v>-28.46551944317531</v>
      </c>
      <c r="F1115">
        <f t="shared" si="375"/>
        <v>0.23303636177611042</v>
      </c>
      <c r="G1115">
        <f t="shared" si="376"/>
        <v>-28.232483081399199</v>
      </c>
      <c r="H1115" s="21">
        <f t="shared" si="377"/>
        <v>-0.16809991298328936</v>
      </c>
      <c r="I1115" s="37">
        <f t="shared" si="369"/>
        <v>30.783597802066485</v>
      </c>
      <c r="J1115" s="1">
        <f t="shared" si="378"/>
        <v>25.283526629070668</v>
      </c>
      <c r="K1115" s="1">
        <f t="shared" si="379"/>
        <v>-7.6526000581796885E-2</v>
      </c>
      <c r="L1115" s="1">
        <f t="shared" si="370"/>
        <v>0.14242256902632261</v>
      </c>
      <c r="M1115" s="1">
        <f t="shared" si="371"/>
        <v>-5.7693601604798745</v>
      </c>
      <c r="N1115" s="1">
        <f t="shared" si="372"/>
        <v>-0.23223466089612407</v>
      </c>
      <c r="O1115" s="1">
        <f t="shared" si="373"/>
        <v>-18.898574010045181</v>
      </c>
      <c r="P1115" s="1">
        <f t="shared" si="374"/>
        <v>-7.6418811254670672E-4</v>
      </c>
      <c r="Q1115" s="1">
        <f t="shared" si="380"/>
        <v>0.67052555356825605</v>
      </c>
      <c r="R1115" s="1">
        <f t="shared" si="381"/>
        <v>-6.1641228355638491</v>
      </c>
      <c r="S1115" s="1">
        <f t="shared" si="382"/>
        <v>-6.1180623975647199</v>
      </c>
      <c r="T1115" s="1">
        <f t="shared" si="383"/>
        <v>-28.280395483586652</v>
      </c>
      <c r="U1115" s="1">
        <f t="shared" si="384"/>
        <v>0.25996335473440108</v>
      </c>
      <c r="V1115" s="1">
        <f t="shared" si="385"/>
        <v>-4.9918207998559854E-3</v>
      </c>
      <c r="Y1115" s="20">
        <f>+$Z$20*SIGN(SOI!A1114)*(ABS(SOI!A1114))^$Y$2</f>
        <v>-0.67882253897352707</v>
      </c>
      <c r="Z1115" s="20">
        <f t="shared" si="367"/>
        <v>-0.69591765275811557</v>
      </c>
      <c r="AA1115" s="19">
        <f>+SIN((AVERAGE(H1111:H1122)+AVERAGE(H1115:H1118)/4)*($AA$19+AA1114*$AA$18*AVERAGE(G1111:G1122))*$Y$20+$AA$17) - SIN($AA$17)</f>
        <v>-1.0162191733209183</v>
      </c>
      <c r="AB1115" s="19">
        <f>+SIN((AVERAGE(H1111:H1122)+AVERAGE(H1115:H1118)*$AB$1)*($AA$19+AB1114*$AA$18*AVERAGE(G1111:G1122))*$Y$20+$AA$17) - SIN($AA$17)+$AB$2</f>
        <v>-1.0422209216182918</v>
      </c>
      <c r="AC1115">
        <f t="shared" si="387"/>
        <v>0.6558000000000056</v>
      </c>
      <c r="AD1115">
        <f t="shared" si="386"/>
        <v>0.3203015205628027</v>
      </c>
      <c r="AE1115">
        <v>1</v>
      </c>
    </row>
    <row r="1116" spans="1:31" x14ac:dyDescent="0.25">
      <c r="A1116">
        <v>91.166666666665847</v>
      </c>
      <c r="B1116" s="2">
        <v>1971.1666666665838</v>
      </c>
      <c r="C1116">
        <f>+D1116+($D$2+E1116+F1116)*SOI!A1115*IF(B1116&gt;$C$18, IF(B1116&lt;$C$19,-1,1),1)</f>
        <v>12.559154747697644</v>
      </c>
      <c r="D1116">
        <f>+$D$3*((1-$D$5)*SOI!D1115+$D$5*SOI!D1114) +   $D$4*((1-$D$5)*SOI!E1115+$D$5*SOI!E1114)</f>
        <v>0</v>
      </c>
      <c r="E1116">
        <f t="shared" si="368"/>
        <v>-8.5511418262046419</v>
      </c>
      <c r="F1116">
        <f t="shared" si="375"/>
        <v>-1.1846370479795771</v>
      </c>
      <c r="G1116">
        <f t="shared" si="376"/>
        <v>-9.7357788741842199</v>
      </c>
      <c r="H1116" s="21">
        <f t="shared" si="377"/>
        <v>-0.69387217610030205</v>
      </c>
      <c r="I1116" s="37">
        <f t="shared" si="369"/>
        <v>11.262680899321483</v>
      </c>
      <c r="J1116" s="1">
        <f t="shared" si="378"/>
        <v>-13.433405792714039</v>
      </c>
      <c r="K1116" s="1">
        <f t="shared" si="379"/>
        <v>-4.0880625470043013</v>
      </c>
      <c r="L1116" s="1">
        <f t="shared" si="370"/>
        <v>-0.63104123348852215</v>
      </c>
      <c r="M1116" s="1">
        <f t="shared" si="371"/>
        <v>8.3782580249273106</v>
      </c>
      <c r="N1116" s="1">
        <f t="shared" si="372"/>
        <v>0.66018169594156306</v>
      </c>
      <c r="O1116" s="1">
        <f t="shared" si="373"/>
        <v>-0.61622660298195375</v>
      </c>
      <c r="P1116" s="1">
        <f t="shared" si="374"/>
        <v>0.28256506246008911</v>
      </c>
      <c r="Q1116" s="1">
        <f t="shared" si="380"/>
        <v>2.7680750053872436</v>
      </c>
      <c r="R1116" s="1">
        <f t="shared" si="381"/>
        <v>-9.3101399304857431</v>
      </c>
      <c r="S1116" s="1">
        <f t="shared" si="382"/>
        <v>6.3631585695919659</v>
      </c>
      <c r="T1116" s="1">
        <f t="shared" si="383"/>
        <v>4.0857878108238594</v>
      </c>
      <c r="U1116" s="1">
        <f t="shared" si="384"/>
        <v>-35.16840898462906</v>
      </c>
      <c r="V1116" s="1">
        <f t="shared" si="385"/>
        <v>-5.2470307821649973</v>
      </c>
      <c r="Y1116" s="20">
        <f>+$Z$20*SIGN(SOI!A1115)*(ABS(SOI!A1115))^$Y$2</f>
        <v>-0.68146903156253402</v>
      </c>
      <c r="Z1116" s="20">
        <f t="shared" ref="Z1116:Z1179" si="388">+AVERAGE(Y1115:Y1117)</f>
        <v>-0.65040767850840331</v>
      </c>
      <c r="AA1116" s="19">
        <f>+SIN((AVERAGE(H1112:H1123)+AVERAGE(H1116:H1119)/4)*($AA$19+AA1115*$AA$18*AVERAGE(G1112:G1123))*$Y$20+$AA$17) - SIN($AA$17)</f>
        <v>-1.0049587388934962</v>
      </c>
      <c r="AB1116" s="19">
        <f>+SIN((AVERAGE(H1112:H1123)+AVERAGE(H1116:H1119)*$AB$1)*($AA$19+AB1115*$AA$18*AVERAGE(G1112:G1123))*$Y$20+$AA$17) - SIN($AA$17)+$AB$2</f>
        <v>-1.0657608935352127</v>
      </c>
      <c r="AC1116">
        <f t="shared" si="387"/>
        <v>0.65640000000000565</v>
      </c>
      <c r="AD1116">
        <f t="shared" si="386"/>
        <v>0.35455106038509288</v>
      </c>
      <c r="AE1116">
        <v>1</v>
      </c>
    </row>
    <row r="1117" spans="1:31" x14ac:dyDescent="0.25">
      <c r="A1117">
        <v>91.249999999999176</v>
      </c>
      <c r="B1117" s="2">
        <v>1971.249999999917</v>
      </c>
      <c r="C1117">
        <f>+D1117+($D$2+E1117+F1117)*SOI!A1116*IF(B1117&gt;$C$18, IF(B1117&lt;$C$19,-1,1),1)</f>
        <v>15.889252416761217</v>
      </c>
      <c r="D1117">
        <f>+$D$3*((1-$D$5)*SOI!D1116+$D$5*SOI!D1115) +   $D$4*((1-$D$5)*SOI!E1116+$D$5*SOI!E1115)</f>
        <v>0</v>
      </c>
      <c r="E1117">
        <f t="shared" si="368"/>
        <v>-16.428314485371573</v>
      </c>
      <c r="F1117">
        <f t="shared" si="375"/>
        <v>4.764189077237857E-2</v>
      </c>
      <c r="G1117">
        <f t="shared" si="376"/>
        <v>-16.380672594599194</v>
      </c>
      <c r="H1117" s="21">
        <f t="shared" si="377"/>
        <v>0.22886601923185662</v>
      </c>
      <c r="I1117" s="37">
        <f t="shared" si="369"/>
        <v>11.830130617991024</v>
      </c>
      <c r="J1117" s="1">
        <f t="shared" si="378"/>
        <v>-1.0602186166526575</v>
      </c>
      <c r="K1117" s="1">
        <f t="shared" si="379"/>
        <v>-9.9795415415926056E-3</v>
      </c>
      <c r="L1117" s="1">
        <f t="shared" si="370"/>
        <v>3.2743912754742699E-3</v>
      </c>
      <c r="M1117" s="1">
        <f t="shared" si="371"/>
        <v>0.62952830666865334</v>
      </c>
      <c r="N1117" s="1">
        <f t="shared" si="372"/>
        <v>1.390885507772895E-3</v>
      </c>
      <c r="O1117" s="1">
        <f t="shared" si="373"/>
        <v>-3.1883270702697719</v>
      </c>
      <c r="P1117" s="1">
        <f t="shared" si="374"/>
        <v>-2.5693085455432918E-2</v>
      </c>
      <c r="Q1117" s="1">
        <f t="shared" si="380"/>
        <v>4.3819486966920252E-4</v>
      </c>
      <c r="R1117" s="1">
        <f t="shared" si="381"/>
        <v>-1.5480800121188225E-3</v>
      </c>
      <c r="S1117" s="1">
        <f t="shared" si="382"/>
        <v>1.4081483452470248E-2</v>
      </c>
      <c r="T1117" s="1">
        <f t="shared" si="383"/>
        <v>-0.10969101835017894</v>
      </c>
      <c r="U1117" s="1">
        <f t="shared" si="384"/>
        <v>3.3589093245832431</v>
      </c>
      <c r="V1117" s="1">
        <f t="shared" si="385"/>
        <v>1.0051695262778106E-3</v>
      </c>
      <c r="Y1117" s="20">
        <f>+$Z$20*SIGN(SOI!A1116)*(ABS(SOI!A1116))^$Y$2</f>
        <v>-0.59093146498914895</v>
      </c>
      <c r="Z1117" s="20">
        <f t="shared" si="388"/>
        <v>-0.60524119538605736</v>
      </c>
      <c r="AA1117" s="19">
        <f>+SIN((AVERAGE(H1113:H1124)+AVERAGE(H1117:H1120)/4)*($AA$19+AA1116*$AA$18*AVERAGE(G1113:G1124))*$Y$20+$AA$17) - SIN($AA$17)</f>
        <v>-1.0875433780729145</v>
      </c>
      <c r="AB1117" s="19">
        <f>+SIN((AVERAGE(H1113:H1124)+AVERAGE(H1117:H1120)*$AB$1)*($AA$19+AB1116*$AA$18*AVERAGE(G1113:G1124))*$Y$20+$AA$17) - SIN($AA$17)+$AB$2</f>
        <v>-1.1042337725700393</v>
      </c>
      <c r="AC1117">
        <f t="shared" si="387"/>
        <v>0.65700000000000569</v>
      </c>
      <c r="AD1117">
        <f t="shared" si="386"/>
        <v>0.48230218268685709</v>
      </c>
      <c r="AE1117">
        <v>1</v>
      </c>
    </row>
    <row r="1118" spans="1:31" x14ac:dyDescent="0.25">
      <c r="A1118">
        <v>91.333333333332504</v>
      </c>
      <c r="B1118" s="2">
        <v>1971.3333333332503</v>
      </c>
      <c r="C1118">
        <f>+D1118+($D$2+E1118+F1118)*SOI!A1117*IF(B1118&gt;$C$18, IF(B1118&lt;$C$19,-1,1),1)</f>
        <v>2.3960244373917385</v>
      </c>
      <c r="D1118">
        <f>+$D$3*((1-$D$5)*SOI!D1117+$D$5*SOI!D1116) +   $D$4*((1-$D$5)*SOI!E1117+$D$5*SOI!E1116)</f>
        <v>0</v>
      </c>
      <c r="E1118">
        <f t="shared" si="368"/>
        <v>-1.8224715640111153</v>
      </c>
      <c r="F1118">
        <f t="shared" si="375"/>
        <v>-1.0995094571983224</v>
      </c>
      <c r="G1118">
        <f t="shared" si="376"/>
        <v>-2.9219810212094375</v>
      </c>
      <c r="H1118" s="21">
        <f t="shared" si="377"/>
        <v>-0.33964383273230608</v>
      </c>
      <c r="I1118" s="37">
        <f t="shared" si="369"/>
        <v>-0.40212641302925639</v>
      </c>
      <c r="J1118" s="1">
        <f t="shared" si="378"/>
        <v>-1.8603081605518661</v>
      </c>
      <c r="K1118" s="1">
        <f t="shared" si="379"/>
        <v>-4.9715114318399385</v>
      </c>
      <c r="L1118" s="1">
        <f t="shared" si="370"/>
        <v>-0.11451560484367013</v>
      </c>
      <c r="M1118" s="1">
        <f t="shared" si="371"/>
        <v>-32.496131836493682</v>
      </c>
      <c r="N1118" s="1">
        <f t="shared" si="372"/>
        <v>-0.65101385853969507</v>
      </c>
      <c r="O1118" s="1">
        <f t="shared" si="373"/>
        <v>-2.5396377806920523</v>
      </c>
      <c r="P1118" s="1">
        <f t="shared" si="374"/>
        <v>0.4594635925060902</v>
      </c>
      <c r="Q1118" s="1">
        <f t="shared" si="380"/>
        <v>10.587234814510076</v>
      </c>
      <c r="R1118" s="1">
        <f t="shared" si="381"/>
        <v>1.2713985751171324</v>
      </c>
      <c r="S1118" s="1">
        <f t="shared" si="382"/>
        <v>0.22403729535536288</v>
      </c>
      <c r="T1118" s="1">
        <f t="shared" si="383"/>
        <v>3.055723666949909</v>
      </c>
      <c r="U1118" s="1">
        <f t="shared" si="384"/>
        <v>2.0417670120842897</v>
      </c>
      <c r="V1118" s="1">
        <f t="shared" si="385"/>
        <v>8.41342849285199</v>
      </c>
      <c r="Y1118" s="20">
        <f>+$Z$20*SIGN(SOI!A1117)*(ABS(SOI!A1117))^$Y$2</f>
        <v>-0.5433230896064889</v>
      </c>
      <c r="Z1118" s="20">
        <f t="shared" si="388"/>
        <v>-0.55472006125442908</v>
      </c>
      <c r="AA1118" s="19">
        <f>+SIN((AVERAGE(H1114:H1125)+AVERAGE(H1118:H1121)/4)*($AA$19+AA1117*$AA$18*AVERAGE(G1114:G1125))*$Y$20+$AA$17) - SIN($AA$17)</f>
        <v>-0.67999959940555454</v>
      </c>
      <c r="AB1118" s="19">
        <f>+SIN((AVERAGE(H1114:H1125)+AVERAGE(H1118:H1121)*$AB$1)*($AA$19+AB1117*$AA$18*AVERAGE(G1114:G1125))*$Y$20+$AA$17) - SIN($AA$17)+$AB$2</f>
        <v>-0.68601164235367229</v>
      </c>
      <c r="AC1118">
        <f t="shared" si="387"/>
        <v>0.65760000000000574</v>
      </c>
      <c r="AD1118">
        <f t="shared" si="386"/>
        <v>0.12527953815112547</v>
      </c>
      <c r="AE1118">
        <v>1</v>
      </c>
    </row>
    <row r="1119" spans="1:31" x14ac:dyDescent="0.25">
      <c r="A1119">
        <v>91.416666666665833</v>
      </c>
      <c r="B1119" s="2">
        <v>1971.4166666665835</v>
      </c>
      <c r="C1119">
        <f>+D1119+($D$2+E1119+F1119)*SOI!A1118*IF(B1119&gt;$C$18, IF(B1119&lt;$C$19,-1,1),1)</f>
        <v>4.3359170947854242</v>
      </c>
      <c r="D1119">
        <f>+$D$3*((1-$D$5)*SOI!D1118+$D$5*SOI!D1117) +   $D$4*((1-$D$5)*SOI!E1118+$D$5*SOI!E1117)</f>
        <v>0</v>
      </c>
      <c r="E1119">
        <f t="shared" si="368"/>
        <v>-5.5328589216868469</v>
      </c>
      <c r="F1119">
        <f t="shared" si="375"/>
        <v>-2.6009148550876326E-2</v>
      </c>
      <c r="G1119">
        <f t="shared" si="376"/>
        <v>-5.5588680702377236</v>
      </c>
      <c r="H1119" s="21">
        <f t="shared" si="377"/>
        <v>-0.21674110339640501</v>
      </c>
      <c r="I1119" s="37">
        <f t="shared" si="369"/>
        <v>-5.3707590969658261</v>
      </c>
      <c r="J1119" s="1">
        <f t="shared" si="378"/>
        <v>-0.6756697537615417</v>
      </c>
      <c r="K1119" s="1">
        <f t="shared" si="379"/>
        <v>-6.7528007706793994E-3</v>
      </c>
      <c r="L1119" s="1">
        <f t="shared" si="370"/>
        <v>-1.5569648752042519E-2</v>
      </c>
      <c r="M1119" s="1">
        <f t="shared" si="371"/>
        <v>-0.88370677043700785</v>
      </c>
      <c r="N1119" s="1">
        <f t="shared" si="372"/>
        <v>-1.6904147162445697E-2</v>
      </c>
      <c r="O1119" s="1">
        <f t="shared" si="373"/>
        <v>-4.9128842832981094</v>
      </c>
      <c r="P1119" s="1">
        <f t="shared" si="374"/>
        <v>2.3728358690784388E-3</v>
      </c>
      <c r="Q1119" s="1">
        <f t="shared" si="380"/>
        <v>7.4758760276406253E-3</v>
      </c>
      <c r="R1119" s="1">
        <f t="shared" si="381"/>
        <v>1.1990418419550919E-2</v>
      </c>
      <c r="S1119" s="1">
        <f t="shared" si="382"/>
        <v>7.7695600022432948E-2</v>
      </c>
      <c r="T1119" s="1">
        <f t="shared" si="383"/>
        <v>0.80369816638558611</v>
      </c>
      <c r="U1119" s="1">
        <f t="shared" si="384"/>
        <v>0.14083021761747955</v>
      </c>
      <c r="V1119" s="1">
        <f t="shared" si="385"/>
        <v>1.1282169856336322E-3</v>
      </c>
      <c r="Y1119" s="20">
        <f>+$Z$20*SIGN(SOI!A1118)*(ABS(SOI!A1118))^$Y$2</f>
        <v>-0.52990562916764949</v>
      </c>
      <c r="Z1119" s="20">
        <f t="shared" si="388"/>
        <v>-0.51774289388602446</v>
      </c>
      <c r="AA1119" s="19">
        <f>+SIN((AVERAGE(H1115:H1126)+AVERAGE(H1119:H1122)/4)*($AA$19+AA1118*$AA$18*AVERAGE(G1115:G1126))*$Y$20+$AA$17) - SIN($AA$17)</f>
        <v>-0.56269582872040158</v>
      </c>
      <c r="AB1119" s="19">
        <f>+SIN((AVERAGE(H1115:H1126)+AVERAGE(H1119:H1122)*$AB$1)*($AA$19+AB1118*$AA$18*AVERAGE(G1115:G1126))*$Y$20+$AA$17) - SIN($AA$17)+$AB$2</f>
        <v>-0.53074623602888571</v>
      </c>
      <c r="AC1119">
        <f t="shared" si="387"/>
        <v>0.65820000000000578</v>
      </c>
      <c r="AD1119">
        <f t="shared" si="386"/>
        <v>4.4952934834377123E-2</v>
      </c>
      <c r="AE1119">
        <v>1</v>
      </c>
    </row>
    <row r="1120" spans="1:31" x14ac:dyDescent="0.25">
      <c r="A1120">
        <v>91.499999999999162</v>
      </c>
      <c r="B1120" s="2">
        <v>1971.4999999999168</v>
      </c>
      <c r="C1120">
        <f>+D1120+($D$2+E1120+F1120)*SOI!A1119*IF(B1120&gt;$C$18, IF(B1120&lt;$C$19,-1,1),1)</f>
        <v>-5.3138764915726187</v>
      </c>
      <c r="D1120">
        <f>+$D$3*((1-$D$5)*SOI!D1119+$D$5*SOI!D1118) +   $D$4*((1-$D$5)*SOI!E1119+$D$5*SOI!E1118)</f>
        <v>0</v>
      </c>
      <c r="E1120">
        <f t="shared" si="368"/>
        <v>8.4195051301327624</v>
      </c>
      <c r="F1120">
        <f t="shared" si="375"/>
        <v>-0.11657311205054643</v>
      </c>
      <c r="G1120">
        <f t="shared" si="376"/>
        <v>8.3029320180822168</v>
      </c>
      <c r="H1120" s="21">
        <f t="shared" si="377"/>
        <v>0.21498257968345527</v>
      </c>
      <c r="I1120" s="37">
        <f t="shared" si="369"/>
        <v>10.50044997067924</v>
      </c>
      <c r="J1120" s="1">
        <f t="shared" si="378"/>
        <v>3.7853255194209563</v>
      </c>
      <c r="K1120" s="1">
        <f t="shared" si="379"/>
        <v>1.6520900253600732E-2</v>
      </c>
      <c r="L1120" s="1">
        <f t="shared" si="370"/>
        <v>-6.9749825676345162E-2</v>
      </c>
      <c r="M1120" s="1">
        <f t="shared" si="371"/>
        <v>-2.5322390356215312</v>
      </c>
      <c r="N1120" s="1">
        <f t="shared" si="372"/>
        <v>-9.1929745783728797E-2</v>
      </c>
      <c r="O1120" s="1">
        <f t="shared" si="373"/>
        <v>2.0897230450644204</v>
      </c>
      <c r="P1120" s="1">
        <f t="shared" si="374"/>
        <v>3.0464984574568154E-3</v>
      </c>
      <c r="Q1120" s="1">
        <f t="shared" si="380"/>
        <v>0.11649878665116747</v>
      </c>
      <c r="R1120" s="1">
        <f t="shared" si="381"/>
        <v>-0.36531363925221749</v>
      </c>
      <c r="S1120" s="1">
        <f t="shared" si="382"/>
        <v>-0.8260977828785796</v>
      </c>
      <c r="T1120" s="1">
        <f t="shared" si="383"/>
        <v>-1.5314734987351708</v>
      </c>
      <c r="U1120" s="1">
        <f t="shared" si="384"/>
        <v>-0.35350971348659749</v>
      </c>
      <c r="V1120" s="1">
        <f t="shared" si="385"/>
        <v>7.8775050800909321E-3</v>
      </c>
      <c r="Y1120" s="20">
        <f>+$Z$20*SIGN(SOI!A1119)*(ABS(SOI!A1119))^$Y$2</f>
        <v>-0.47999996288393498</v>
      </c>
      <c r="Z1120" s="20">
        <f t="shared" si="388"/>
        <v>-0.49788034028134937</v>
      </c>
      <c r="AA1120" s="19">
        <f>+SIN((AVERAGE(H1116:H1127)+AVERAGE(H1120:H1123)/4)*($AA$19+AA1119*$AA$18*AVERAGE(G1116:G1127))*$Y$20+$AA$17) - SIN($AA$17)</f>
        <v>-0.77434540008831476</v>
      </c>
      <c r="AB1120" s="19">
        <f>+SIN((AVERAGE(H1116:H1127)+AVERAGE(H1120:H1123)*$AB$1)*($AA$19+AB1119*$AA$18*AVERAGE(G1116:G1127))*$Y$20+$AA$17) - SIN($AA$17)+$AB$2</f>
        <v>-0.73666199722069137</v>
      </c>
      <c r="AC1120">
        <f t="shared" si="387"/>
        <v>0.65880000000000583</v>
      </c>
      <c r="AD1120">
        <f t="shared" si="386"/>
        <v>0.2764650598069654</v>
      </c>
      <c r="AE1120">
        <v>1</v>
      </c>
    </row>
    <row r="1121" spans="1:31" x14ac:dyDescent="0.25">
      <c r="A1121">
        <v>91.58333333333249</v>
      </c>
      <c r="B1121" s="2">
        <v>1971.58333333325</v>
      </c>
      <c r="C1121">
        <f>+D1121+($D$2+E1121+F1121)*SOI!A1120*IF(B1121&gt;$C$18, IF(B1121&lt;$C$19,-1,1),1)</f>
        <v>-2.4684143510128829</v>
      </c>
      <c r="D1121">
        <f>+$D$3*((1-$D$5)*SOI!D1120+$D$5*SOI!D1119) +   $D$4*((1-$D$5)*SOI!E1120+$D$5*SOI!E1119)</f>
        <v>0</v>
      </c>
      <c r="E1121">
        <f t="shared" si="368"/>
        <v>3.7761851544577567</v>
      </c>
      <c r="F1121">
        <f t="shared" si="375"/>
        <v>2.1375385562063309E-2</v>
      </c>
      <c r="G1121">
        <f t="shared" si="376"/>
        <v>3.7975605400198198</v>
      </c>
      <c r="H1121" s="21">
        <f t="shared" si="377"/>
        <v>7.4843170875573267E-2</v>
      </c>
      <c r="I1121" s="37">
        <f t="shared" si="369"/>
        <v>3.3299195302826052</v>
      </c>
      <c r="J1121" s="1">
        <f t="shared" si="378"/>
        <v>-2.4350398564563443E-2</v>
      </c>
      <c r="K1121" s="1">
        <f t="shared" si="379"/>
        <v>1.1074277857167384E-4</v>
      </c>
      <c r="L1121" s="1">
        <f t="shared" si="370"/>
        <v>3.575547229142459E-3</v>
      </c>
      <c r="M1121" s="1">
        <f t="shared" si="371"/>
        <v>5.1366705493000937E-2</v>
      </c>
      <c r="N1121" s="1">
        <f t="shared" si="372"/>
        <v>3.6990028747863543E-3</v>
      </c>
      <c r="O1121" s="1">
        <f t="shared" si="373"/>
        <v>0.12677039920427993</v>
      </c>
      <c r="P1121" s="1">
        <f t="shared" si="374"/>
        <v>-6.5668054660955426E-3</v>
      </c>
      <c r="Q1121" s="1">
        <f t="shared" si="380"/>
        <v>9.5088287227242717E-5</v>
      </c>
      <c r="R1121" s="1">
        <f t="shared" si="381"/>
        <v>-9.4557795446610079E-5</v>
      </c>
      <c r="S1121" s="1">
        <f t="shared" si="382"/>
        <v>1.0541099064326761E-2</v>
      </c>
      <c r="T1121" s="1">
        <f t="shared" si="383"/>
        <v>4.7625330698086851E-3</v>
      </c>
      <c r="U1121" s="1">
        <f t="shared" si="384"/>
        <v>0.24164642171650796</v>
      </c>
      <c r="V1121" s="1">
        <f t="shared" si="385"/>
        <v>6.8323560451079149E-4</v>
      </c>
      <c r="Y1121" s="20">
        <f>+$Z$20*SIGN(SOI!A1120)*(ABS(SOI!A1120))^$Y$2</f>
        <v>-0.48373542879246362</v>
      </c>
      <c r="Z1121" s="20">
        <f t="shared" si="388"/>
        <v>-0.49445020268232859</v>
      </c>
      <c r="AA1121" s="19">
        <f>+SIN((AVERAGE(H1117:H1128)+AVERAGE(H1121:H1124)/4)*($AA$19+AA1120*$AA$18*AVERAGE(G1117:G1128))*$Y$20+$AA$17) - SIN($AA$17)</f>
        <v>-0.99259939184235146</v>
      </c>
      <c r="AB1121" s="19">
        <f>+SIN((AVERAGE(H1117:H1128)+AVERAGE(H1121:H1124)*$AB$1)*($AA$19+AB1120*$AA$18*AVERAGE(G1117:G1128))*$Y$20+$AA$17) - SIN($AA$17)+$AB$2</f>
        <v>-0.74154460868202388</v>
      </c>
      <c r="AC1121">
        <f t="shared" si="387"/>
        <v>0.65940000000000587</v>
      </c>
      <c r="AD1121">
        <f t="shared" si="386"/>
        <v>0.49814918916002288</v>
      </c>
      <c r="AE1121">
        <v>1</v>
      </c>
    </row>
    <row r="1122" spans="1:31" x14ac:dyDescent="0.25">
      <c r="A1122">
        <v>91.666666666665819</v>
      </c>
      <c r="B1122" s="2">
        <v>1971.6666666665833</v>
      </c>
      <c r="C1122">
        <f>+D1122+($D$2+E1122+F1122)*SOI!A1121*IF(B1122&gt;$C$18, IF(B1122&lt;$C$19,-1,1),1)</f>
        <v>-13.665829429746362</v>
      </c>
      <c r="D1122">
        <f>+$D$3*((1-$D$5)*SOI!D1121+$D$5*SOI!D1120) +   $D$4*((1-$D$5)*SOI!E1121+$D$5*SOI!E1120)</f>
        <v>0</v>
      </c>
      <c r="E1122">
        <f t="shared" si="368"/>
        <v>19.286725468892442</v>
      </c>
      <c r="F1122">
        <f t="shared" si="375"/>
        <v>-1.0656195625639615</v>
      </c>
      <c r="G1122">
        <f t="shared" si="376"/>
        <v>18.221105906328482</v>
      </c>
      <c r="H1122" s="21">
        <f t="shared" si="377"/>
        <v>0.54505336219887446</v>
      </c>
      <c r="I1122" s="37">
        <f t="shared" si="369"/>
        <v>0.69293201793560255</v>
      </c>
      <c r="J1122" s="1">
        <f t="shared" si="378"/>
        <v>-1.9238622649147081</v>
      </c>
      <c r="K1122" s="1">
        <f t="shared" si="379"/>
        <v>9.3073678248927187</v>
      </c>
      <c r="L1122" s="1">
        <f t="shared" si="370"/>
        <v>-4.0330108654582253E-2</v>
      </c>
      <c r="M1122" s="1">
        <f t="shared" si="371"/>
        <v>19.502609462663177</v>
      </c>
      <c r="N1122" s="1">
        <f t="shared" si="372"/>
        <v>0.42869895966643901</v>
      </c>
      <c r="O1122" s="1">
        <f t="shared" si="373"/>
        <v>10.9530857806149</v>
      </c>
      <c r="P1122" s="1">
        <f t="shared" si="374"/>
        <v>0.56631766479950929</v>
      </c>
      <c r="Q1122" s="1">
        <f t="shared" si="380"/>
        <v>4.184136049436793</v>
      </c>
      <c r="R1122" s="1">
        <f t="shared" si="381"/>
        <v>-0.86583074136136029</v>
      </c>
      <c r="S1122" s="1">
        <f t="shared" si="382"/>
        <v>0.25422048677497366</v>
      </c>
      <c r="T1122" s="1">
        <f t="shared" si="383"/>
        <v>-4.641341332494342</v>
      </c>
      <c r="U1122" s="1">
        <f t="shared" si="384"/>
        <v>-4.3365385996862287</v>
      </c>
      <c r="V1122" s="1">
        <f t="shared" si="385"/>
        <v>-6.8287970897291714</v>
      </c>
      <c r="Y1122" s="20">
        <f>+$Z$20*SIGN(SOI!A1121)*(ABS(SOI!A1121))^$Y$2</f>
        <v>-0.51961521637058716</v>
      </c>
      <c r="Z1122" s="20">
        <f t="shared" si="388"/>
        <v>-0.5110854247769</v>
      </c>
      <c r="AA1122" s="19">
        <f>+SIN((AVERAGE(H1118:H1129)+AVERAGE(H1122:H1125)/4)*($AA$19+AA1121*$AA$18*AVERAGE(G1118:G1129))*$Y$20+$AA$17) - SIN($AA$17)</f>
        <v>-0.99306930279281436</v>
      </c>
      <c r="AB1122" s="19">
        <f>+SIN((AVERAGE(H1118:H1129)+AVERAGE(H1122:H1125)*$AB$1)*($AA$19+AB1121*$AA$18*AVERAGE(G1118:G1129))*$Y$20+$AA$17) - SIN($AA$17)+$AB$2</f>
        <v>-0.76743305211813517</v>
      </c>
      <c r="AC1122">
        <f t="shared" si="387"/>
        <v>0.66000000000000592</v>
      </c>
      <c r="AD1122">
        <f t="shared" si="386"/>
        <v>0.48198387801591436</v>
      </c>
      <c r="AE1122">
        <v>1</v>
      </c>
    </row>
    <row r="1123" spans="1:31" x14ac:dyDescent="0.25">
      <c r="A1123">
        <v>91.749999999999147</v>
      </c>
      <c r="B1123" s="2">
        <v>1971.7499999999166</v>
      </c>
      <c r="C1123">
        <f>+D1123+($D$2+E1123+F1123)*SOI!A1122*IF(B1123&gt;$C$18, IF(B1123&lt;$C$19,-1,1),1)</f>
        <v>-5.4032835477820971</v>
      </c>
      <c r="D1123">
        <f>+$D$3*((1-$D$5)*SOI!D1122+$D$5*SOI!D1121) +   $D$4*((1-$D$5)*SOI!E1122+$D$5*SOI!E1121)</f>
        <v>0</v>
      </c>
      <c r="E1123">
        <f t="shared" si="368"/>
        <v>6.9813909389132363</v>
      </c>
      <c r="F1123">
        <f t="shared" si="375"/>
        <v>-5.4104339192598827E-2</v>
      </c>
      <c r="G1123">
        <f t="shared" si="376"/>
        <v>6.9272865997206372</v>
      </c>
      <c r="H1123" s="21">
        <f t="shared" si="377"/>
        <v>7.0679506497220934E-2</v>
      </c>
      <c r="I1123" s="37">
        <f t="shared" si="369"/>
        <v>-5.7353434598475719</v>
      </c>
      <c r="J1123" s="1">
        <f t="shared" si="378"/>
        <v>1.3512797858538945</v>
      </c>
      <c r="K1123" s="1">
        <f t="shared" si="379"/>
        <v>0.11917468772637864</v>
      </c>
      <c r="L1123" s="1">
        <f t="shared" si="370"/>
        <v>-2.4493056765662075E-2</v>
      </c>
      <c r="M1123" s="1">
        <f t="shared" si="371"/>
        <v>1.654989437018163</v>
      </c>
      <c r="N1123" s="1">
        <f t="shared" si="372"/>
        <v>5.0880258670701346E-2</v>
      </c>
      <c r="O1123" s="1">
        <f t="shared" si="373"/>
        <v>6.7862075177504471</v>
      </c>
      <c r="P1123" s="1">
        <f t="shared" si="374"/>
        <v>1.9271388635299515E-2</v>
      </c>
      <c r="Q1123" s="1">
        <f t="shared" si="380"/>
        <v>4.2141033312223401E-2</v>
      </c>
      <c r="R1123" s="1">
        <f t="shared" si="381"/>
        <v>7.2177392086782116E-2</v>
      </c>
      <c r="S1123" s="1">
        <f t="shared" si="382"/>
        <v>-0.2497331692086936</v>
      </c>
      <c r="T1123" s="1">
        <f t="shared" si="383"/>
        <v>-1.7464162043849509</v>
      </c>
      <c r="U1123" s="1">
        <f t="shared" si="384"/>
        <v>1.2214196967783029</v>
      </c>
      <c r="V1123" s="1">
        <f t="shared" si="385"/>
        <v>-2.75799827642687E-2</v>
      </c>
      <c r="Y1123" s="20">
        <f>+$Z$20*SIGN(SOI!A1122)*(ABS(SOI!A1122))^$Y$2</f>
        <v>-0.52990562916764949</v>
      </c>
      <c r="Z1123" s="20">
        <f t="shared" si="388"/>
        <v>-0.53423116579975616</v>
      </c>
      <c r="AA1123" s="19">
        <f>+SIN((AVERAGE(H1119:H1130)+AVERAGE(H1123:H1126)/4)*($AA$19+AA1122*$AA$18*AVERAGE(G1119:G1130))*$Y$20+$AA$17) - SIN($AA$17)</f>
        <v>-1.0154950682661512</v>
      </c>
      <c r="AB1123" s="19">
        <f>+SIN((AVERAGE(H1119:H1130)+AVERAGE(H1123:H1126)*$AB$1)*($AA$19+AB1122*$AA$18*AVERAGE(G1119:G1130))*$Y$20+$AA$17) - SIN($AA$17)+$AB$2</f>
        <v>-0.76612938630291483</v>
      </c>
      <c r="AC1123">
        <f t="shared" si="387"/>
        <v>0.66060000000000596</v>
      </c>
      <c r="AD1123">
        <f t="shared" si="386"/>
        <v>0.48126390246639505</v>
      </c>
      <c r="AE1123">
        <v>1</v>
      </c>
    </row>
    <row r="1124" spans="1:31" x14ac:dyDescent="0.25">
      <c r="A1124">
        <v>91.833333333332476</v>
      </c>
      <c r="B1124" s="2">
        <v>1971.8333333332498</v>
      </c>
      <c r="C1124">
        <f>+D1124+($D$2+E1124+F1124)*SOI!A1123*IF(B1124&gt;$C$18, IF(B1124&lt;$C$19,-1,1),1)</f>
        <v>-30.200206258963259</v>
      </c>
      <c r="D1124">
        <f>+$D$3*((1-$D$5)*SOI!D1123+$D$5*SOI!D1122) +   $D$4*((1-$D$5)*SOI!E1123+$D$5*SOI!E1122)</f>
        <v>0</v>
      </c>
      <c r="E1124">
        <f t="shared" si="368"/>
        <v>36.513169620673366</v>
      </c>
      <c r="F1124">
        <f t="shared" si="375"/>
        <v>-0.98351519836365098</v>
      </c>
      <c r="G1124">
        <f t="shared" si="376"/>
        <v>35.529654422309719</v>
      </c>
      <c r="H1124" s="21">
        <f t="shared" si="377"/>
        <v>5.4549054566698638</v>
      </c>
      <c r="I1124" s="37">
        <f t="shared" si="369"/>
        <v>-45.008740465797366</v>
      </c>
      <c r="J1124" s="1">
        <f t="shared" si="378"/>
        <v>196.12726839919031</v>
      </c>
      <c r="K1124" s="1">
        <f t="shared" si="379"/>
        <v>18.673730153270196</v>
      </c>
      <c r="L1124" s="1">
        <f t="shared" si="370"/>
        <v>-0.6440041902864585</v>
      </c>
      <c r="M1124" s="1">
        <f t="shared" si="371"/>
        <v>30.60909552551071</v>
      </c>
      <c r="N1124" s="1">
        <f t="shared" si="372"/>
        <v>0.85669839044194163</v>
      </c>
      <c r="O1124" s="1">
        <f t="shared" si="373"/>
        <v>18.162531203982958</v>
      </c>
      <c r="P1124" s="1">
        <f t="shared" si="374"/>
        <v>4.2910653059213065E-2</v>
      </c>
      <c r="Q1124" s="1">
        <f t="shared" si="380"/>
        <v>13.123180169314553</v>
      </c>
      <c r="R1124" s="1">
        <f t="shared" si="381"/>
        <v>176.38941749981367</v>
      </c>
      <c r="S1124" s="1">
        <f t="shared" si="382"/>
        <v>-32.99835557818696</v>
      </c>
      <c r="T1124" s="1">
        <f t="shared" si="383"/>
        <v>-122.89739968683259</v>
      </c>
      <c r="U1124" s="1">
        <f t="shared" si="384"/>
        <v>21.342950775273184</v>
      </c>
      <c r="V1124" s="1">
        <f t="shared" si="385"/>
        <v>-1.0340100152601481</v>
      </c>
      <c r="Y1124" s="20">
        <f>+$Z$20*SIGN(SOI!A1123)*(ABS(SOI!A1123))^$Y$2</f>
        <v>-0.55317265186103193</v>
      </c>
      <c r="Z1124" s="20">
        <f t="shared" si="388"/>
        <v>-0.5497057125077246</v>
      </c>
      <c r="AA1124" s="19">
        <f>+SIN((AVERAGE(H1120:H1131)+AVERAGE(H1124:H1127)/4)*($AA$19+AA1123*$AA$18*AVERAGE(G1120:G1131))*$Y$20+$AA$17) - SIN($AA$17)</f>
        <v>-1.0957735977840606</v>
      </c>
      <c r="AB1124" s="19">
        <f>+SIN((AVERAGE(H1120:H1131)+AVERAGE(H1124:H1127)*$AB$1)*($AA$19+AB1123*$AA$18*AVERAGE(G1120:G1131))*$Y$20+$AA$17) - SIN($AA$17)+$AB$2</f>
        <v>-0.79847586345362265</v>
      </c>
      <c r="AC1124">
        <f t="shared" si="387"/>
        <v>0.66120000000000601</v>
      </c>
      <c r="AD1124">
        <f t="shared" si="386"/>
        <v>0.54606788527633598</v>
      </c>
      <c r="AE1124">
        <v>1</v>
      </c>
    </row>
    <row r="1125" spans="1:31" x14ac:dyDescent="0.25">
      <c r="A1125">
        <v>91.916666666665805</v>
      </c>
      <c r="B1125" s="2">
        <v>1971.9166666665831</v>
      </c>
      <c r="C1125">
        <f>+D1125+($D$2+E1125+F1125)*SOI!A1124*IF(B1125&gt;$C$18, IF(B1125&lt;$C$19,-1,1),1)</f>
        <v>411.79878634473584</v>
      </c>
      <c r="D1125">
        <f>+$D$3*((1-$D$5)*SOI!D1124+$D$5*SOI!D1123) +   $D$4*((1-$D$5)*SOI!E1124+$D$5*SOI!E1123)</f>
        <v>0</v>
      </c>
      <c r="E1125">
        <f t="shared" si="368"/>
        <v>-462.47332540544971</v>
      </c>
      <c r="F1125">
        <f t="shared" si="375"/>
        <v>-0.22194015043320825</v>
      </c>
      <c r="G1125">
        <f t="shared" si="376"/>
        <v>-462.69526555588294</v>
      </c>
      <c r="H1125" s="21">
        <f t="shared" si="377"/>
        <v>0.70203397533480205</v>
      </c>
      <c r="I1125" s="37">
        <f t="shared" si="369"/>
        <v>469.00138606906143</v>
      </c>
      <c r="J1125" s="1">
        <f t="shared" si="378"/>
        <v>-383.7674811171176</v>
      </c>
      <c r="K1125" s="1">
        <f t="shared" si="379"/>
        <v>-0.13739549654942079</v>
      </c>
      <c r="L1125" s="1">
        <f t="shared" si="370"/>
        <v>-9.2914126386538051E-2</v>
      </c>
      <c r="M1125" s="1">
        <f t="shared" si="371"/>
        <v>5.7478234806452893</v>
      </c>
      <c r="N1125" s="1">
        <f t="shared" si="372"/>
        <v>-0.14906682173368838</v>
      </c>
      <c r="O1125" s="1">
        <f t="shared" si="373"/>
        <v>-3.7274626989826611</v>
      </c>
      <c r="P1125" s="1">
        <f t="shared" si="374"/>
        <v>1.0662929947420989E-2</v>
      </c>
      <c r="Q1125" s="1">
        <f t="shared" si="380"/>
        <v>-0.42879040417519321</v>
      </c>
      <c r="R1125" s="1">
        <f t="shared" si="381"/>
        <v>60.055910963343685</v>
      </c>
      <c r="S1125" s="1">
        <f t="shared" si="382"/>
        <v>-59.830496317894905</v>
      </c>
      <c r="T1125" s="1">
        <f t="shared" si="383"/>
        <v>3.6389214534043655</v>
      </c>
      <c r="U1125" s="1">
        <f t="shared" si="384"/>
        <v>-55.264107556118709</v>
      </c>
      <c r="V1125" s="1">
        <f t="shared" si="385"/>
        <v>4.4708409296593976E-2</v>
      </c>
      <c r="Y1125" s="20">
        <f>+$Z$20*SIGN(SOI!A1124)*(ABS(SOI!A1124))^$Y$2</f>
        <v>-0.56603885649449215</v>
      </c>
      <c r="Z1125" s="20">
        <f t="shared" si="388"/>
        <v>-0.5253859505267402</v>
      </c>
      <c r="AA1125" s="19">
        <f>+SIN((AVERAGE(H1121:H1132)+AVERAGE(H1125:H1128)/4)*($AA$19+AA1124*$AA$18*AVERAGE(G1121:G1132))*$Y$20+$AA$17) - SIN($AA$17)</f>
        <v>-0.8131388739395109</v>
      </c>
      <c r="AB1125" s="19">
        <f>+SIN((AVERAGE(H1121:H1132)+AVERAGE(H1125:H1128)*$AB$1)*($AA$19+AB1124*$AA$18*AVERAGE(G1121:G1132))*$Y$20+$AA$17) - SIN($AA$17)+$AB$2</f>
        <v>-0.73477882087082103</v>
      </c>
      <c r="AC1125">
        <f t="shared" si="387"/>
        <v>0.66180000000000605</v>
      </c>
      <c r="AD1125">
        <f t="shared" si="386"/>
        <v>0.2877529234127707</v>
      </c>
      <c r="AE1125">
        <v>1</v>
      </c>
    </row>
    <row r="1126" spans="1:31" x14ac:dyDescent="0.25">
      <c r="A1126">
        <v>91.999999999999133</v>
      </c>
      <c r="B1126" s="2">
        <v>1971.9999999999163</v>
      </c>
      <c r="C1126">
        <f>+D1126+($D$2+E1126+F1126)*SOI!A1125*IF(B1126&gt;$C$18, IF(B1126&lt;$C$19,-1,1),1)</f>
        <v>-0.54904629906781921</v>
      </c>
      <c r="D1126">
        <f>+$D$3*((1-$D$5)*SOI!D1125+$D$5*SOI!D1124) +   $D$4*((1-$D$5)*SOI!E1125+$D$5*SOI!E1124)</f>
        <v>0</v>
      </c>
      <c r="E1126">
        <f t="shared" si="368"/>
        <v>-3.5032228280531257</v>
      </c>
      <c r="F1126">
        <f t="shared" si="375"/>
        <v>4.4498543781700555</v>
      </c>
      <c r="G1126">
        <f t="shared" si="376"/>
        <v>0.94663155011692979</v>
      </c>
      <c r="H1126" s="21">
        <f t="shared" si="377"/>
        <v>1.1150465481853435</v>
      </c>
      <c r="I1126" s="37">
        <f t="shared" si="369"/>
        <v>0.28778077919383638</v>
      </c>
      <c r="J1126" s="1">
        <f t="shared" si="378"/>
        <v>-0.45013372238253813</v>
      </c>
      <c r="K1126" s="1">
        <f t="shared" si="379"/>
        <v>0.51463223207512931</v>
      </c>
      <c r="L1126" s="1">
        <f t="shared" si="370"/>
        <v>1.7248239922287124E-2</v>
      </c>
      <c r="M1126" s="1">
        <f t="shared" si="371"/>
        <v>10.987253444589633</v>
      </c>
      <c r="N1126" s="1">
        <f t="shared" si="372"/>
        <v>0.73193394137488299</v>
      </c>
      <c r="O1126" s="1">
        <f t="shared" si="373"/>
        <v>0.46512859427850023</v>
      </c>
      <c r="P1126" s="1">
        <f t="shared" si="374"/>
        <v>-1.7241628035888641</v>
      </c>
      <c r="Q1126" s="1">
        <f t="shared" si="380"/>
        <v>4.0245902712581296</v>
      </c>
      <c r="R1126" s="1">
        <f t="shared" si="381"/>
        <v>-0.34587568491963278</v>
      </c>
      <c r="S1126" s="1">
        <f t="shared" si="382"/>
        <v>0.18026074362264236</v>
      </c>
      <c r="T1126" s="1">
        <f t="shared" si="383"/>
        <v>8.4293764785065756E-2</v>
      </c>
      <c r="U1126" s="1">
        <f t="shared" si="384"/>
        <v>5.4831803990284396</v>
      </c>
      <c r="V1126" s="1">
        <f t="shared" si="385"/>
        <v>35.496197210029671</v>
      </c>
      <c r="Y1126" s="20">
        <f>+$Z$20*SIGN(SOI!A1125)*(ABS(SOI!A1125))^$Y$2</f>
        <v>-0.45694634322469646</v>
      </c>
      <c r="Z1126" s="20">
        <f t="shared" si="388"/>
        <v>-0.43480335715961366</v>
      </c>
      <c r="AA1126" s="19">
        <f>+SIN((AVERAGE(H1122:H1133)+AVERAGE(H1126:H1129)/4)*($AA$19+AA1125*$AA$18*AVERAGE(G1122:G1133))*$Y$20+$AA$17) - SIN($AA$17)</f>
        <v>-0.85646489269754311</v>
      </c>
      <c r="AB1126" s="19">
        <f>+SIN((AVERAGE(H1122:H1133)+AVERAGE(H1126:H1129)*$AB$1)*($AA$19+AB1125*$AA$18*AVERAGE(G1122:G1133))*$Y$20+$AA$17) - SIN($AA$17)+$AB$2</f>
        <v>-0.74127935312739468</v>
      </c>
      <c r="AC1126">
        <f t="shared" si="387"/>
        <v>0.6624000000000061</v>
      </c>
      <c r="AD1126">
        <f t="shared" si="386"/>
        <v>0.42166153553792945</v>
      </c>
      <c r="AE1126">
        <v>1</v>
      </c>
    </row>
    <row r="1127" spans="1:31" x14ac:dyDescent="0.25">
      <c r="A1127">
        <v>92.083333333332462</v>
      </c>
      <c r="B1127" s="2">
        <v>1972.0833333332496</v>
      </c>
      <c r="C1127">
        <f>+D1127+($D$2+E1127+F1127)*SOI!A1126*IF(B1127&gt;$C$18, IF(B1127&lt;$C$19,-1,1),1)</f>
        <v>-6.2096410204526045</v>
      </c>
      <c r="D1127">
        <f>+$D$3*((1-$D$5)*SOI!D1126+$D$5*SOI!D1125) +   $D$4*((1-$D$5)*SOI!E1126+$D$5*SOI!E1125)</f>
        <v>0</v>
      </c>
      <c r="E1127">
        <f t="shared" si="368"/>
        <v>27.992604640209365</v>
      </c>
      <c r="F1127">
        <f t="shared" si="375"/>
        <v>0.23303636184792953</v>
      </c>
      <c r="G1127">
        <f t="shared" si="376"/>
        <v>28.225641002057294</v>
      </c>
      <c r="H1127" s="21">
        <f t="shared" si="377"/>
        <v>1.9280062864516583</v>
      </c>
      <c r="I1127" s="37">
        <f t="shared" si="369"/>
        <v>18.536925096504962</v>
      </c>
      <c r="J1127" s="1">
        <f t="shared" si="378"/>
        <v>-13.953605557058282</v>
      </c>
      <c r="K1127" s="1">
        <f t="shared" si="379"/>
        <v>10.29243136885931</v>
      </c>
      <c r="L1127" s="1">
        <f t="shared" si="370"/>
        <v>8.7514406894933089E-2</v>
      </c>
      <c r="M1127" s="1">
        <f t="shared" si="371"/>
        <v>5.2875942768751854</v>
      </c>
      <c r="N1127" s="1">
        <f t="shared" si="372"/>
        <v>0.13782789485560831</v>
      </c>
      <c r="O1127" s="1">
        <f t="shared" si="373"/>
        <v>26.330001829534119</v>
      </c>
      <c r="P1127" s="1">
        <f t="shared" si="374"/>
        <v>-0.12005676826801592</v>
      </c>
      <c r="Q1127" s="1">
        <f t="shared" si="380"/>
        <v>0.36471690217927283</v>
      </c>
      <c r="R1127" s="1">
        <f t="shared" si="381"/>
        <v>-2.0189713698501155</v>
      </c>
      <c r="S1127" s="1">
        <f t="shared" si="382"/>
        <v>2.1864638701682146</v>
      </c>
      <c r="T1127" s="1">
        <f t="shared" si="383"/>
        <v>24.210740372284079</v>
      </c>
      <c r="U1127" s="1">
        <f t="shared" si="384"/>
        <v>24.593300854146342</v>
      </c>
      <c r="V1127" s="1">
        <f t="shared" si="385"/>
        <v>0.46543114545729675</v>
      </c>
      <c r="Y1127" s="20">
        <f>+$Z$20*SIGN(SOI!A1126)*(ABS(SOI!A1126))^$Y$2</f>
        <v>-0.28142487175965242</v>
      </c>
      <c r="Z1127" s="20">
        <f t="shared" si="388"/>
        <v>-0.34612371430873728</v>
      </c>
      <c r="AA1127" s="19">
        <f>+SIN((AVERAGE(H1123:H1134)+AVERAGE(H1127:H1130)/4)*($AA$19+AA1126*$AA$18*AVERAGE(G1123:G1134))*$Y$20+$AA$17) - SIN($AA$17)</f>
        <v>-0.67876710550482444</v>
      </c>
      <c r="AB1127" s="19">
        <f>+SIN((AVERAGE(H1123:H1134)+AVERAGE(H1127:H1130)*$AB$1)*($AA$19+AB1126*$AA$18*AVERAGE(G1123:G1134))*$Y$20+$AA$17) - SIN($AA$17)+$AB$2</f>
        <v>-0.63386181507884698</v>
      </c>
      <c r="AC1127">
        <f t="shared" si="387"/>
        <v>0.66300000000000614</v>
      </c>
      <c r="AD1127">
        <f t="shared" si="386"/>
        <v>0.33264339119608716</v>
      </c>
      <c r="AE1127">
        <v>1</v>
      </c>
    </row>
    <row r="1128" spans="1:31" x14ac:dyDescent="0.25">
      <c r="A1128">
        <v>92.16666666666579</v>
      </c>
      <c r="B1128" s="2">
        <v>1972.1666666665828</v>
      </c>
      <c r="C1128">
        <f>+D1128+($D$2+E1128+F1128)*SOI!A1127*IF(B1128&gt;$C$18, IF(B1128&lt;$C$19,-1,1),1)</f>
        <v>-0.91140855224287032</v>
      </c>
      <c r="D1128">
        <f>+$D$3*((1-$D$5)*SOI!D1127+$D$5*SOI!D1126) +   $D$4*((1-$D$5)*SOI!E1127+$D$5*SOI!E1126)</f>
        <v>0</v>
      </c>
      <c r="E1128">
        <f t="shared" si="368"/>
        <v>4.8302712569758626</v>
      </c>
      <c r="F1128">
        <f t="shared" si="375"/>
        <v>-1.1846370480043815</v>
      </c>
      <c r="G1128">
        <f t="shared" si="376"/>
        <v>3.6456342089714813</v>
      </c>
      <c r="H1128" s="21">
        <f t="shared" si="377"/>
        <v>-0.494662761058689</v>
      </c>
      <c r="I1128" s="37">
        <f t="shared" si="369"/>
        <v>5.1041591047458228</v>
      </c>
      <c r="J1128" s="1">
        <f t="shared" si="378"/>
        <v>28.046357945434092</v>
      </c>
      <c r="K1128" s="1">
        <f t="shared" si="379"/>
        <v>26.310545973809212</v>
      </c>
      <c r="L1128" s="1">
        <f t="shared" si="370"/>
        <v>-0.8029026255944498</v>
      </c>
      <c r="M1128" s="1">
        <f t="shared" si="371"/>
        <v>-38.597719503273339</v>
      </c>
      <c r="N1128" s="1">
        <f t="shared" si="372"/>
        <v>-1.0463385660753142</v>
      </c>
      <c r="O1128" s="1">
        <f t="shared" si="373"/>
        <v>2.7070049963517038</v>
      </c>
      <c r="P1128" s="1">
        <f t="shared" si="374"/>
        <v>0.32536964752989644</v>
      </c>
      <c r="Q1128" s="1">
        <f t="shared" si="380"/>
        <v>20.211312742838391</v>
      </c>
      <c r="R1128" s="1">
        <f t="shared" si="381"/>
        <v>-30.807417972072283</v>
      </c>
      <c r="S1128" s="1">
        <f t="shared" si="382"/>
        <v>-4.5705022157424464</v>
      </c>
      <c r="T1128" s="1">
        <f t="shared" si="383"/>
        <v>-22.836501033696422</v>
      </c>
      <c r="U1128" s="1">
        <f t="shared" si="384"/>
        <v>-18.352436044984465</v>
      </c>
      <c r="V1128" s="1">
        <f t="shared" si="385"/>
        <v>9.5759294977951512</v>
      </c>
      <c r="Y1128" s="20">
        <f>+$Z$20*SIGN(SOI!A1127)*(ABS(SOI!A1127))^$Y$2</f>
        <v>-0.29999992794186309</v>
      </c>
      <c r="Z1128" s="20">
        <f t="shared" si="388"/>
        <v>-0.10215677745088197</v>
      </c>
      <c r="AA1128" s="19">
        <f>+SIN((AVERAGE(H1124:H1135)+AVERAGE(H1128:H1131)/4)*($AA$19+AA1127*$AA$18*AVERAGE(G1124:G1135))*$Y$20+$AA$17) - SIN($AA$17)</f>
        <v>-0.60003366990299634</v>
      </c>
      <c r="AB1128" s="19">
        <f>+SIN((AVERAGE(H1124:H1135)+AVERAGE(H1128:H1131)*$AB$1)*($AA$19+AB1127*$AA$18*AVERAGE(G1124:G1135))*$Y$20+$AA$17) - SIN($AA$17)+$AB$2</f>
        <v>-0.6297066133889645</v>
      </c>
      <c r="AC1128">
        <f t="shared" si="387"/>
        <v>0.66360000000000618</v>
      </c>
      <c r="AD1128">
        <f t="shared" si="386"/>
        <v>0.49787689245211436</v>
      </c>
      <c r="AE1128">
        <v>1</v>
      </c>
    </row>
    <row r="1129" spans="1:31" x14ac:dyDescent="0.25">
      <c r="A1129">
        <v>92.249999999999119</v>
      </c>
      <c r="B1129" s="2">
        <v>1972.2499999999161</v>
      </c>
      <c r="C1129">
        <f>+D1129+($D$2+E1129+F1129)*SOI!A1128*IF(B1129&gt;$C$18, IF(B1129&lt;$C$19,-1,1),1)</f>
        <v>3.4245357660124176</v>
      </c>
      <c r="D1129">
        <f>+$D$3*((1-$D$5)*SOI!D1128+$D$5*SOI!D1127) +   $D$4*((1-$D$5)*SOI!E1128+$D$5*SOI!E1127)</f>
        <v>0</v>
      </c>
      <c r="E1129">
        <f t="shared" si="368"/>
        <v>16.259671280708588</v>
      </c>
      <c r="F1129">
        <f t="shared" si="375"/>
        <v>4.7641890779116514E-2</v>
      </c>
      <c r="G1129">
        <f t="shared" si="376"/>
        <v>16.307313171487703</v>
      </c>
      <c r="H1129" s="21">
        <f t="shared" si="377"/>
        <v>0.37399786961921039</v>
      </c>
      <c r="I1129" s="37">
        <f t="shared" si="369"/>
        <v>18.262619325649123</v>
      </c>
      <c r="J1129" s="1">
        <f t="shared" si="378"/>
        <v>-3.9020228709032341</v>
      </c>
      <c r="K1129" s="1">
        <f t="shared" si="379"/>
        <v>7.5199311785691353E-4</v>
      </c>
      <c r="L1129" s="1">
        <f t="shared" si="370"/>
        <v>1.9428064617505011E-2</v>
      </c>
      <c r="M1129" s="1">
        <f t="shared" si="371"/>
        <v>1.5008459610007023</v>
      </c>
      <c r="N1129" s="1">
        <f t="shared" si="372"/>
        <v>1.7773057404581301E-2</v>
      </c>
      <c r="O1129" s="1">
        <f t="shared" si="373"/>
        <v>2.0600000220460104</v>
      </c>
      <c r="P1129" s="1">
        <f t="shared" si="374"/>
        <v>-5.0502887984101952E-4</v>
      </c>
      <c r="Q1129" s="1">
        <f t="shared" si="380"/>
        <v>1.3349312755019332E-2</v>
      </c>
      <c r="R1129" s="1">
        <f t="shared" si="381"/>
        <v>-7.2804554653190121E-2</v>
      </c>
      <c r="S1129" s="1">
        <f t="shared" si="382"/>
        <v>0.27777470659489828</v>
      </c>
      <c r="T1129" s="1">
        <f t="shared" si="383"/>
        <v>0.42050812508877361</v>
      </c>
      <c r="U1129" s="1">
        <f t="shared" si="384"/>
        <v>0.10192289697842379</v>
      </c>
      <c r="V1129" s="1">
        <f t="shared" si="385"/>
        <v>2.5247014389063874E-4</v>
      </c>
      <c r="Y1129" s="20">
        <f>+$Z$20*SIGN(SOI!A1128)*(ABS(SOI!A1128))^$Y$2</f>
        <v>0.27495446734886958</v>
      </c>
      <c r="Z1129" s="20">
        <f t="shared" si="388"/>
        <v>0.10654274399691892</v>
      </c>
      <c r="AA1129" s="19">
        <f>+SIN((AVERAGE(H1125:H1136)+AVERAGE(H1129:H1132)/4)*($AA$19+AA1128*$AA$18*AVERAGE(G1125:G1136))*$Y$20+$AA$17) - SIN($AA$17)</f>
        <v>-0.15911498504033314</v>
      </c>
      <c r="AB1129" s="19">
        <f>+SIN((AVERAGE(H1125:H1136)+AVERAGE(H1129:H1132)*$AB$1)*($AA$19+AB1128*$AA$18*AVERAGE(G1125:G1136))*$Y$20+$AA$17) - SIN($AA$17)+$AB$2</f>
        <v>-0.15424215848256936</v>
      </c>
      <c r="AC1129">
        <f t="shared" si="387"/>
        <v>0.66420000000000623</v>
      </c>
      <c r="AD1129">
        <f t="shared" si="386"/>
        <v>0.26565772903725204</v>
      </c>
      <c r="AE1129">
        <v>1</v>
      </c>
    </row>
    <row r="1130" spans="1:31" x14ac:dyDescent="0.25">
      <c r="A1130">
        <v>92.333333333332448</v>
      </c>
      <c r="B1130" s="2">
        <v>1972.3333333332494</v>
      </c>
      <c r="C1130">
        <f>+D1130+($D$2+E1130+F1130)*SOI!A1129*IF(B1130&gt;$C$18, IF(B1130&lt;$C$19,-1,1),1)</f>
        <v>-1.0522507494509117</v>
      </c>
      <c r="D1130">
        <f>+$D$3*((1-$D$5)*SOI!D1129+$D$5*SOI!D1128) +   $D$4*((1-$D$5)*SOI!E1129+$D$5*SOI!E1128)</f>
        <v>0</v>
      </c>
      <c r="E1130">
        <f t="shared" si="368"/>
        <v>-2.0891291774964067</v>
      </c>
      <c r="F1130">
        <f t="shared" si="375"/>
        <v>-1.0995094572033257</v>
      </c>
      <c r="G1130">
        <f t="shared" si="376"/>
        <v>-3.1886386346997324</v>
      </c>
      <c r="H1130" s="21">
        <f t="shared" si="377"/>
        <v>-0.32829501821009904</v>
      </c>
      <c r="I1130" s="37">
        <f t="shared" si="369"/>
        <v>-1.1666886444298585</v>
      </c>
      <c r="J1130" s="1">
        <f t="shared" si="378"/>
        <v>-2.5694107899617906</v>
      </c>
      <c r="K1130" s="1">
        <f t="shared" si="379"/>
        <v>-1.1344461675655192E-2</v>
      </c>
      <c r="L1130" s="1">
        <f t="shared" si="370"/>
        <v>-5.7318543107206721E-3</v>
      </c>
      <c r="M1130" s="1">
        <f t="shared" si="371"/>
        <v>-15.469915786082364</v>
      </c>
      <c r="N1130" s="1">
        <f t="shared" si="372"/>
        <v>-8.5001264940724117E-2</v>
      </c>
      <c r="O1130" s="1">
        <f t="shared" si="373"/>
        <v>-0.38019542491684016</v>
      </c>
      <c r="P1130" s="1">
        <f t="shared" si="374"/>
        <v>0.13992037958743672</v>
      </c>
      <c r="Q1130" s="1">
        <f t="shared" si="380"/>
        <v>0.65807286259780295</v>
      </c>
      <c r="R1130" s="1">
        <f t="shared" si="381"/>
        <v>0.22927965928411129</v>
      </c>
      <c r="S1130" s="1">
        <f t="shared" si="382"/>
        <v>8.4868758052606727E-2</v>
      </c>
      <c r="T1130" s="1">
        <f t="shared" si="383"/>
        <v>2.2897056567862006E-2</v>
      </c>
      <c r="U1130" s="1">
        <f t="shared" si="384"/>
        <v>1.8039663173510363</v>
      </c>
      <c r="V1130" s="1">
        <f t="shared" si="385"/>
        <v>0.33453228237214555</v>
      </c>
      <c r="Y1130" s="20">
        <f>+$Z$20*SIGN(SOI!A1129)*(ABS(SOI!A1129))^$Y$2</f>
        <v>0.34467369258375025</v>
      </c>
      <c r="Z1130" s="20">
        <f t="shared" si="388"/>
        <v>0.36902347637269362</v>
      </c>
      <c r="AA1130" s="19">
        <f>+SIN((AVERAGE(H1126:H1137)+AVERAGE(H1130:H1133)/4)*($AA$19+AA1129*$AA$18*AVERAGE(G1126:G1137))*$Y$20+$AA$17) - SIN($AA$17)</f>
        <v>0.45164854774525137</v>
      </c>
      <c r="AB1130" s="19">
        <f>+SIN((AVERAGE(H1126:H1137)+AVERAGE(H1130:H1133)*$AB$1)*($AA$19+AB1129*$AA$18*AVERAGE(G1126:G1137))*$Y$20+$AA$17) - SIN($AA$17)+$AB$2</f>
        <v>0.43917660439776246</v>
      </c>
      <c r="AC1130">
        <f t="shared" si="387"/>
        <v>0.66480000000000627</v>
      </c>
      <c r="AD1130">
        <f t="shared" si="386"/>
        <v>8.2625071372557757E-2</v>
      </c>
      <c r="AE1130">
        <v>1</v>
      </c>
    </row>
    <row r="1131" spans="1:31" x14ac:dyDescent="0.25">
      <c r="A1131">
        <v>92.416666666665776</v>
      </c>
      <c r="B1131" s="2">
        <v>1972.4166666665826</v>
      </c>
      <c r="C1131">
        <f>+D1131+($D$2+E1131+F1131)*SOI!A1130*IF(B1131&gt;$C$18, IF(B1131&lt;$C$19,-1,1),1)</f>
        <v>3.621758585131253</v>
      </c>
      <c r="D1131">
        <f>+$D$3*((1-$D$5)*SOI!D1130+$D$5*SOI!D1129) +   $D$4*((1-$D$5)*SOI!E1130+$D$5*SOI!E1129)</f>
        <v>0</v>
      </c>
      <c r="E1131">
        <f t="shared" si="368"/>
        <v>5.5135221563307706</v>
      </c>
      <c r="F1131">
        <f t="shared" si="375"/>
        <v>-2.6009148556145112E-2</v>
      </c>
      <c r="G1131">
        <f t="shared" si="376"/>
        <v>5.4875130077746253</v>
      </c>
      <c r="H1131" s="21">
        <f t="shared" si="377"/>
        <v>3.6603715531547378E-2</v>
      </c>
      <c r="I1131" s="37">
        <f t="shared" si="369"/>
        <v>-2.6197613736314929</v>
      </c>
      <c r="J1131" s="1">
        <f t="shared" si="378"/>
        <v>6.693486763245006E-2</v>
      </c>
      <c r="K1131" s="1">
        <f t="shared" si="379"/>
        <v>1.1429403348171014E-2</v>
      </c>
      <c r="L1131" s="1">
        <f t="shared" si="370"/>
        <v>-6.1756801967449192E-3</v>
      </c>
      <c r="M1131" s="1">
        <f t="shared" si="371"/>
        <v>0.17947338382703634</v>
      </c>
      <c r="N1131" s="1">
        <f t="shared" si="372"/>
        <v>1.6891743205324331E-2</v>
      </c>
      <c r="O1131" s="1">
        <f t="shared" si="373"/>
        <v>4.129449277956116</v>
      </c>
      <c r="P1131" s="1">
        <f t="shared" si="374"/>
        <v>1.2046079835237502E-2</v>
      </c>
      <c r="Q1131" s="1">
        <f t="shared" si="380"/>
        <v>1.5171732097094659E-3</v>
      </c>
      <c r="R1131" s="1">
        <f t="shared" si="381"/>
        <v>1.1869528697758328E-3</v>
      </c>
      <c r="S1131" s="1">
        <f t="shared" si="382"/>
        <v>-3.7870731365139805E-2</v>
      </c>
      <c r="T1131" s="1">
        <f t="shared" si="383"/>
        <v>-0.26795049379426517</v>
      </c>
      <c r="U1131" s="1">
        <f t="shared" si="384"/>
        <v>0.34873854440697089</v>
      </c>
      <c r="V1131" s="1">
        <f t="shared" si="385"/>
        <v>-5.7233707257795044E-3</v>
      </c>
      <c r="Y1131" s="20">
        <f>+$Z$20*SIGN(SOI!A1130)*(ABS(SOI!A1130))^$Y$2</f>
        <v>0.48744226918546091</v>
      </c>
      <c r="Z1131" s="20">
        <f t="shared" si="388"/>
        <v>0.45958065295685374</v>
      </c>
      <c r="AA1131" s="19">
        <f>+SIN((AVERAGE(H1127:H1138)+AVERAGE(H1131:H1134)/4)*($AA$19+AA1130*$AA$18*AVERAGE(G1127:G1138))*$Y$20+$AA$17) - SIN($AA$17)</f>
        <v>0.17570460452156611</v>
      </c>
      <c r="AB1131" s="19">
        <f>+SIN((AVERAGE(H1127:H1138)+AVERAGE(H1131:H1134)*$AB$1)*($AA$19+AB1130*$AA$18*AVERAGE(G1127:G1138))*$Y$20+$AA$17) - SIN($AA$17)+$AB$2</f>
        <v>0.14983333161092621</v>
      </c>
      <c r="AC1131">
        <f t="shared" si="387"/>
        <v>0.66540000000000632</v>
      </c>
      <c r="AD1131">
        <f t="shared" si="386"/>
        <v>0.28387604843528763</v>
      </c>
      <c r="AE1131">
        <v>1</v>
      </c>
    </row>
    <row r="1132" spans="1:31" x14ac:dyDescent="0.25">
      <c r="A1132">
        <v>92.499999999999105</v>
      </c>
      <c r="B1132" s="2">
        <v>1972.4999999999159</v>
      </c>
      <c r="C1132">
        <f>+D1132+($D$2+E1132+F1132)*SOI!A1131*IF(B1132&gt;$C$18, IF(B1132&lt;$C$19,-1,1),1)</f>
        <v>-10.445888404682977</v>
      </c>
      <c r="D1132">
        <f>+$D$3*((1-$D$5)*SOI!D1131+$D$5*SOI!D1130) +   $D$4*((1-$D$5)*SOI!E1131+$D$5*SOI!E1130)</f>
        <v>0</v>
      </c>
      <c r="E1132">
        <f t="shared" si="368"/>
        <v>-12.468834604435578</v>
      </c>
      <c r="F1132">
        <f t="shared" si="375"/>
        <v>-0.1165731120499367</v>
      </c>
      <c r="G1132">
        <f t="shared" si="376"/>
        <v>-12.585407716485514</v>
      </c>
      <c r="H1132" s="21">
        <f t="shared" si="377"/>
        <v>-2.5295267468428966E-2</v>
      </c>
      <c r="I1132" s="37">
        <f t="shared" si="369"/>
        <v>14.273577246864336</v>
      </c>
      <c r="J1132" s="1">
        <f t="shared" si="378"/>
        <v>-6.1649567855644509</v>
      </c>
      <c r="K1132" s="1">
        <f t="shared" si="379"/>
        <v>-1.9889975280055352</v>
      </c>
      <c r="L1132" s="1">
        <f t="shared" si="370"/>
        <v>-7.9240108873275067E-2</v>
      </c>
      <c r="M1132" s="1">
        <f t="shared" si="371"/>
        <v>3.0339371771738488</v>
      </c>
      <c r="N1132" s="1">
        <f t="shared" si="372"/>
        <v>8.7076518934219166E-2</v>
      </c>
      <c r="O1132" s="1">
        <f t="shared" si="373"/>
        <v>-11.830677471723195</v>
      </c>
      <c r="P1132" s="1">
        <f t="shared" si="374"/>
        <v>5.7026757294684635E-2</v>
      </c>
      <c r="Q1132" s="1">
        <f t="shared" si="380"/>
        <v>0.13221121193601543</v>
      </c>
      <c r="R1132" s="1">
        <f t="shared" si="381"/>
        <v>-0.56355679551930027</v>
      </c>
      <c r="S1132" s="1">
        <f t="shared" si="382"/>
        <v>1.0636564450397625</v>
      </c>
      <c r="T1132" s="1">
        <f t="shared" si="383"/>
        <v>9.8499109853446303</v>
      </c>
      <c r="U1132" s="1">
        <f t="shared" si="384"/>
        <v>-8.9950583656843719</v>
      </c>
      <c r="V1132" s="1">
        <f t="shared" si="385"/>
        <v>-0.13967266063881689</v>
      </c>
      <c r="Y1132" s="20">
        <f>+$Z$20*SIGN(SOI!A1131)*(ABS(SOI!A1131))^$Y$2</f>
        <v>0.54662599710135007</v>
      </c>
      <c r="Z1132" s="20">
        <f t="shared" si="388"/>
        <v>0.5727245174814678</v>
      </c>
      <c r="AA1132" s="19">
        <f>+SIN((AVERAGE(H1128:H1139)+AVERAGE(H1132:H1135)/4)*($AA$19+AA1131*$AA$18*AVERAGE(G1128:G1139))*$Y$20+$AA$17) - SIN($AA$17)</f>
        <v>0.34827219749620292</v>
      </c>
      <c r="AB1132" s="19">
        <f>+SIN((AVERAGE(H1128:H1139)+AVERAGE(H1132:H1135)*$AB$1)*($AA$19+AB1131*$AA$18*AVERAGE(G1128:G1139))*$Y$20+$AA$17) - SIN($AA$17)+$AB$2</f>
        <v>0.31905559875878714</v>
      </c>
      <c r="AC1132">
        <f t="shared" si="387"/>
        <v>0.66600000000000636</v>
      </c>
      <c r="AD1132">
        <f t="shared" si="386"/>
        <v>0.22445231998526488</v>
      </c>
      <c r="AE1132">
        <v>1</v>
      </c>
    </row>
    <row r="1133" spans="1:31" x14ac:dyDescent="0.25">
      <c r="A1133">
        <v>92.583333333332433</v>
      </c>
      <c r="B1133" s="2">
        <v>1972.5833333332491</v>
      </c>
      <c r="C1133">
        <f>+D1133+($D$2+E1133+F1133)*SOI!A1132*IF(B1133&gt;$C$18, IF(B1133&lt;$C$19,-1,1),1)</f>
        <v>-4.7146838052744586</v>
      </c>
      <c r="D1133">
        <f>+$D$3*((1-$D$5)*SOI!D1132+$D$5*SOI!D1131) +   $D$4*((1-$D$5)*SOI!E1132+$D$5*SOI!E1131)</f>
        <v>0</v>
      </c>
      <c r="E1133">
        <f t="shared" si="368"/>
        <v>-3.6480552357789762</v>
      </c>
      <c r="F1133">
        <f t="shared" si="375"/>
        <v>2.13753855678539E-2</v>
      </c>
      <c r="G1133">
        <f t="shared" si="376"/>
        <v>-3.6266798502111222</v>
      </c>
      <c r="H1133" s="21">
        <f t="shared" si="377"/>
        <v>5.6122567577761455E-2</v>
      </c>
      <c r="I1133" s="37">
        <f t="shared" si="369"/>
        <v>4.3615237361904162</v>
      </c>
      <c r="J1133" s="1">
        <f t="shared" si="378"/>
        <v>0.42462424418137212</v>
      </c>
      <c r="K1133" s="1">
        <f t="shared" si="379"/>
        <v>-2.008212342108844E-3</v>
      </c>
      <c r="L1133" s="1">
        <f t="shared" si="370"/>
        <v>9.7080897019801646E-3</v>
      </c>
      <c r="M1133" s="1">
        <f t="shared" si="371"/>
        <v>-0.6838737332173519</v>
      </c>
      <c r="N1133" s="1">
        <f t="shared" si="372"/>
        <v>-2.0011665709986144E-2</v>
      </c>
      <c r="O1133" s="1">
        <f t="shared" si="373"/>
        <v>-1.2792673668296717</v>
      </c>
      <c r="P1133" s="1">
        <f t="shared" si="374"/>
        <v>-4.3462393735805684E-3</v>
      </c>
      <c r="Q1133" s="1">
        <f t="shared" si="380"/>
        <v>6.8488839347188909E-3</v>
      </c>
      <c r="R1133" s="1">
        <f t="shared" si="381"/>
        <v>-8.9206114151368018E-3</v>
      </c>
      <c r="S1133" s="1">
        <f t="shared" si="382"/>
        <v>-7.4694558940684885E-2</v>
      </c>
      <c r="T1133" s="1">
        <f t="shared" si="383"/>
        <v>-0.13048864740606742</v>
      </c>
      <c r="U1133" s="1">
        <f t="shared" si="384"/>
        <v>0.20948086621747056</v>
      </c>
      <c r="V1133" s="1">
        <f t="shared" si="385"/>
        <v>-2.4464061032970644E-3</v>
      </c>
      <c r="Y1133" s="20">
        <f>+$Z$20*SIGN(SOI!A1132)*(ABS(SOI!A1132))^$Y$2</f>
        <v>0.68410528615759225</v>
      </c>
      <c r="Z1133" s="20">
        <f t="shared" si="388"/>
        <v>0.62841800995473673</v>
      </c>
      <c r="AA1133" s="19">
        <f>+SIN((AVERAGE(H1129:H1140)+AVERAGE(H1133:H1136)/4)*($AA$19+AA1132*$AA$18*AVERAGE(G1129:G1140))*$Y$20+$AA$17) - SIN($AA$17)</f>
        <v>0.37792842369797736</v>
      </c>
      <c r="AB1133" s="19">
        <f>+SIN((AVERAGE(H1129:H1140)+AVERAGE(H1133:H1136)*$AB$1)*($AA$19+AB1132*$AA$18*AVERAGE(G1129:G1140))*$Y$20+$AA$17) - SIN($AA$17)+$AB$2</f>
        <v>0.32436299987628953</v>
      </c>
      <c r="AC1133">
        <f t="shared" si="387"/>
        <v>0.66660000000000641</v>
      </c>
      <c r="AD1133">
        <f t="shared" si="386"/>
        <v>0.25048958625675938</v>
      </c>
      <c r="AE1133">
        <v>1</v>
      </c>
    </row>
    <row r="1134" spans="1:31" x14ac:dyDescent="0.25">
      <c r="A1134">
        <v>92.666666666665762</v>
      </c>
      <c r="B1134" s="2">
        <v>1972.6666666665824</v>
      </c>
      <c r="C1134">
        <f>+D1134+($D$2+E1134+F1134)*SOI!A1133*IF(B1134&gt;$C$18, IF(B1134&lt;$C$19,-1,1),1)</f>
        <v>-29.258864677103894</v>
      </c>
      <c r="D1134">
        <f>+$D$3*((1-$D$5)*SOI!D1133+$D$5*SOI!D1132) +   $D$4*((1-$D$5)*SOI!E1133+$D$5*SOI!E1132)</f>
        <v>0</v>
      </c>
      <c r="E1134">
        <f t="shared" si="368"/>
        <v>-23.521661678704135</v>
      </c>
      <c r="F1134">
        <f t="shared" si="375"/>
        <v>-1.0656195625596445</v>
      </c>
      <c r="G1134">
        <f t="shared" si="376"/>
        <v>-24.587281241263778</v>
      </c>
      <c r="H1134" s="21">
        <f t="shared" si="377"/>
        <v>-0.59826543178540514</v>
      </c>
      <c r="I1134" s="37">
        <f t="shared" si="369"/>
        <v>15.03670542171899</v>
      </c>
      <c r="J1134" s="1">
        <f t="shared" si="378"/>
        <v>-61.823638256117896</v>
      </c>
      <c r="K1134" s="1">
        <f t="shared" si="379"/>
        <v>-8.3600077268407902E-8</v>
      </c>
      <c r="L1134" s="1">
        <f t="shared" si="370"/>
        <v>-4.4940486639018937E-2</v>
      </c>
      <c r="M1134" s="1">
        <f t="shared" si="371"/>
        <v>28.880934682703874</v>
      </c>
      <c r="N1134" s="1">
        <f t="shared" si="372"/>
        <v>0.32511043579325011</v>
      </c>
      <c r="O1134" s="1">
        <f t="shared" si="373"/>
        <v>-0.13165796548186018</v>
      </c>
      <c r="P1134" s="1">
        <f t="shared" si="374"/>
        <v>3.7977019743589675E-7</v>
      </c>
      <c r="Q1134" s="1">
        <f t="shared" si="380"/>
        <v>4.6989713621320846</v>
      </c>
      <c r="R1134" s="1">
        <f t="shared" si="381"/>
        <v>-21.100466884306748</v>
      </c>
      <c r="S1134" s="1">
        <f t="shared" si="382"/>
        <v>4.1836090067554172</v>
      </c>
      <c r="T1134" s="1">
        <f t="shared" si="383"/>
        <v>6.2167376162303667E-2</v>
      </c>
      <c r="U1134" s="1">
        <f t="shared" si="384"/>
        <v>-6.3105331280292965E-5</v>
      </c>
      <c r="V1134" s="1">
        <f t="shared" si="385"/>
        <v>-3.4728294907237008E-6</v>
      </c>
      <c r="Y1134" s="20">
        <f>+$Z$20*SIGN(SOI!A1133)*(ABS(SOI!A1133))^$Y$2</f>
        <v>0.65452274660526788</v>
      </c>
      <c r="Z1134" s="20">
        <f t="shared" si="388"/>
        <v>0.71229206449078442</v>
      </c>
      <c r="AA1134" s="19">
        <f>+SIN((AVERAGE(H1130:H1141)+AVERAGE(H1134:H1137)/4)*($AA$19+AA1133*$AA$18*AVERAGE(G1130:G1141))*$Y$20+$AA$17) - SIN($AA$17)</f>
        <v>0.63668349653305634</v>
      </c>
      <c r="AB1134" s="19">
        <f>+SIN((AVERAGE(H1130:H1141)+AVERAGE(H1134:H1137)*$AB$1)*($AA$19+AB1133*$AA$18*AVERAGE(G1130:G1141))*$Y$20+$AA$17) - SIN($AA$17)+$AB$2</f>
        <v>0.37482773879176817</v>
      </c>
      <c r="AC1134">
        <f t="shared" si="387"/>
        <v>0.66720000000000645</v>
      </c>
      <c r="AD1134">
        <f t="shared" si="386"/>
        <v>7.5608567957728079E-2</v>
      </c>
      <c r="AE1134">
        <v>1</v>
      </c>
    </row>
    <row r="1135" spans="1:31" x14ac:dyDescent="0.25">
      <c r="A1135">
        <v>92.749999999999091</v>
      </c>
      <c r="B1135" s="2">
        <v>1972.7499999999156</v>
      </c>
      <c r="C1135">
        <f>+D1135+($D$2+E1135+F1135)*SOI!A1134*IF(B1135&gt;$C$18, IF(B1135&lt;$C$19,-1,1),1)</f>
        <v>-11.713535906429176</v>
      </c>
      <c r="D1135">
        <f>+$D$3*((1-$D$5)*SOI!D1134+$D$5*SOI!D1133) +   $D$4*((1-$D$5)*SOI!E1134+$D$5*SOI!E1133)</f>
        <v>0</v>
      </c>
      <c r="E1135">
        <f t="shared" si="368"/>
        <v>-6.5637125570855517</v>
      </c>
      <c r="F1135">
        <f t="shared" si="375"/>
        <v>-5.4104339202117213E-2</v>
      </c>
      <c r="G1135">
        <f t="shared" si="376"/>
        <v>-6.6178168962876693</v>
      </c>
      <c r="H1135" s="21">
        <f t="shared" si="377"/>
        <v>-7.9121303029710377E-2</v>
      </c>
      <c r="I1135" s="37">
        <f t="shared" si="369"/>
        <v>-1.8495793143237778</v>
      </c>
      <c r="J1135" s="1">
        <f t="shared" si="378"/>
        <v>0.13997554942677826</v>
      </c>
      <c r="K1135" s="1">
        <f t="shared" si="379"/>
        <v>-1.094901227620944E-2</v>
      </c>
      <c r="L1135" s="1">
        <f t="shared" si="370"/>
        <v>-8.5260773750712188E-3</v>
      </c>
      <c r="M1135" s="1">
        <f t="shared" si="371"/>
        <v>0.53160443813020464</v>
      </c>
      <c r="N1135" s="1">
        <f t="shared" si="372"/>
        <v>-1.4022788847141556E-2</v>
      </c>
      <c r="O1135" s="1">
        <f t="shared" si="373"/>
        <v>-3.2846593389391483</v>
      </c>
      <c r="P1135" s="1">
        <f t="shared" si="374"/>
        <v>1.0508348099377859E-2</v>
      </c>
      <c r="Q1135" s="1">
        <f t="shared" si="380"/>
        <v>-3.7306425236936338E-3</v>
      </c>
      <c r="R1135" s="1">
        <f t="shared" si="381"/>
        <v>-2.0605975106285589E-3</v>
      </c>
      <c r="S1135" s="1">
        <f t="shared" si="382"/>
        <v>2.2196006408139363E-2</v>
      </c>
      <c r="T1135" s="1">
        <f t="shared" si="383"/>
        <v>0.2942505148220726</v>
      </c>
      <c r="U1135" s="1">
        <f t="shared" si="384"/>
        <v>0.21478299266307599</v>
      </c>
      <c r="V1135" s="1">
        <f t="shared" si="385"/>
        <v>4.1447707605047537E-3</v>
      </c>
      <c r="Y1135" s="20">
        <f>+$Z$20*SIGN(SOI!A1134)*(ABS(SOI!A1134))^$Y$2</f>
        <v>0.79824816070949312</v>
      </c>
      <c r="Z1135" s="20">
        <f t="shared" si="388"/>
        <v>0.75775288538967345</v>
      </c>
      <c r="AA1135" s="19">
        <f>+SIN((AVERAGE(H1131:H1142)+AVERAGE(H1135:H1138)/4)*($AA$19+AA1134*$AA$18*AVERAGE(G1131:G1142))*$Y$20+$AA$17) - SIN($AA$17)</f>
        <v>0.40937684043608763</v>
      </c>
      <c r="AB1135" s="19">
        <f>+SIN((AVERAGE(H1131:H1142)+AVERAGE(H1135:H1138)*$AB$1)*($AA$19+AB1134*$AA$18*AVERAGE(G1131:G1142))*$Y$20+$AA$17) - SIN($AA$17)+$AB$2</f>
        <v>0.30785941709243286</v>
      </c>
      <c r="AC1135">
        <f t="shared" si="387"/>
        <v>0.6678000000000065</v>
      </c>
      <c r="AD1135">
        <f t="shared" si="386"/>
        <v>0.34837604495358582</v>
      </c>
      <c r="AE1135">
        <v>1</v>
      </c>
    </row>
    <row r="1136" spans="1:31" x14ac:dyDescent="0.25">
      <c r="A1136">
        <v>92.833333333332419</v>
      </c>
      <c r="B1136" s="2">
        <v>1972.8333333332489</v>
      </c>
      <c r="C1136">
        <f>+D1136+($D$2+E1136+F1136)*SOI!A1135*IF(B1136&gt;$C$18, IF(B1136&lt;$C$19,-1,1),1)</f>
        <v>-79.287144658900374</v>
      </c>
      <c r="D1136">
        <f>+$D$3*((1-$D$5)*SOI!D1135+$D$5*SOI!D1134) +   $D$4*((1-$D$5)*SOI!E1135+$D$5*SOI!E1134)</f>
        <v>0</v>
      </c>
      <c r="E1136">
        <f t="shared" si="368"/>
        <v>-41.416027400011707</v>
      </c>
      <c r="F1136">
        <f t="shared" si="375"/>
        <v>-0.98351519833073542</v>
      </c>
      <c r="G1136">
        <f t="shared" si="376"/>
        <v>-42.399542598342443</v>
      </c>
      <c r="H1136" s="21">
        <f t="shared" si="377"/>
        <v>-0.61191303760311644</v>
      </c>
      <c r="I1136" s="37">
        <f t="shared" si="369"/>
        <v>-43.489099778520021</v>
      </c>
      <c r="J1136" s="1">
        <f t="shared" si="378"/>
        <v>-72.436359068368347</v>
      </c>
      <c r="K1136" s="1">
        <f t="shared" si="379"/>
        <v>-453.00550654442901</v>
      </c>
      <c r="L1136" s="1">
        <f t="shared" si="370"/>
        <v>-0.60344159740573566</v>
      </c>
      <c r="M1136" s="1">
        <f t="shared" si="371"/>
        <v>-11.699992188039834</v>
      </c>
      <c r="N1136" s="1">
        <f t="shared" si="372"/>
        <v>-0.72013130100197631</v>
      </c>
      <c r="O1136" s="1">
        <f t="shared" si="373"/>
        <v>-41.582813124967032</v>
      </c>
      <c r="P1136" s="1">
        <f t="shared" si="374"/>
        <v>0.48523652324172534</v>
      </c>
      <c r="Q1136" s="1">
        <f t="shared" si="380"/>
        <v>4.2165563020341024</v>
      </c>
      <c r="R1136" s="1">
        <f t="shared" si="381"/>
        <v>54.76144463696729</v>
      </c>
      <c r="S1136" s="1">
        <f t="shared" si="382"/>
        <v>26.80153040029753</v>
      </c>
      <c r="T1136" s="1">
        <f t="shared" si="383"/>
        <v>263.64937022161962</v>
      </c>
      <c r="U1136" s="1">
        <f t="shared" si="384"/>
        <v>233.19883640697728</v>
      </c>
      <c r="V1136" s="1">
        <f t="shared" si="385"/>
        <v>9.8287172314385973</v>
      </c>
      <c r="Y1136" s="20">
        <f>+$Z$20*SIGN(SOI!A1135)*(ABS(SOI!A1135))^$Y$2</f>
        <v>0.82048774885425935</v>
      </c>
      <c r="Z1136" s="20">
        <f t="shared" si="388"/>
        <v>0.83555164845966268</v>
      </c>
      <c r="AA1136" s="19">
        <f>+SIN((AVERAGE(H1132:H1143)+AVERAGE(H1136:H1139)/4)*($AA$19+AA1135*$AA$18*AVERAGE(G1132:G1143))*$Y$20+$AA$17) - SIN($AA$17)</f>
        <v>0.43030331431229069</v>
      </c>
      <c r="AB1136" s="19">
        <f>+SIN((AVERAGE(H1132:H1143)+AVERAGE(H1136:H1139)*$AB$1)*($AA$19+AB1135*$AA$18*AVERAGE(G1132:G1143))*$Y$20+$AA$17) - SIN($AA$17)+$AB$2</f>
        <v>0.31393509017310045</v>
      </c>
      <c r="AC1136">
        <f t="shared" si="387"/>
        <v>0.66840000000000654</v>
      </c>
      <c r="AD1136">
        <f t="shared" si="386"/>
        <v>0.40524833414737199</v>
      </c>
      <c r="AE1136">
        <v>1</v>
      </c>
    </row>
    <row r="1137" spans="1:31" x14ac:dyDescent="0.25">
      <c r="A1137">
        <v>92.916666666665748</v>
      </c>
      <c r="B1137" s="2">
        <v>1972.9166666665822</v>
      </c>
      <c r="C1137">
        <f>+D1137+($D$2+E1137+F1137)*SOI!A1136*IF(B1137&gt;$C$18, IF(B1137&lt;$C$19,-1,1),1)</f>
        <v>1064.7069148988339</v>
      </c>
      <c r="D1137">
        <f>+$D$3*((1-$D$5)*SOI!D1136+$D$5*SOI!D1135) +   $D$4*((1-$D$5)*SOI!E1136+$D$5*SOI!E1135)</f>
        <v>0</v>
      </c>
      <c r="E1137">
        <f t="shared" si="368"/>
        <v>486.38948120017642</v>
      </c>
      <c r="F1137">
        <f t="shared" si="375"/>
        <v>-0.22194015048052074</v>
      </c>
      <c r="G1137">
        <f t="shared" si="376"/>
        <v>486.1675410496959</v>
      </c>
      <c r="H1137" s="21">
        <f t="shared" si="377"/>
        <v>-6.5548425519675657</v>
      </c>
      <c r="I1137" s="37">
        <f t="shared" si="369"/>
        <v>605.42002121765529</v>
      </c>
      <c r="J1137" s="1">
        <f t="shared" si="378"/>
        <v>302.1503915513137</v>
      </c>
      <c r="K1137" s="1">
        <f t="shared" si="379"/>
        <v>67.882964393505446</v>
      </c>
      <c r="L1137" s="1">
        <f t="shared" si="370"/>
        <v>-4.6094500522947369E-2</v>
      </c>
      <c r="M1137" s="1">
        <f t="shared" si="371"/>
        <v>-3.5057081575932139</v>
      </c>
      <c r="N1137" s="1">
        <f t="shared" si="372"/>
        <v>-0.69533976271958531</v>
      </c>
      <c r="O1137" s="1">
        <f t="shared" si="373"/>
        <v>301.74521246479765</v>
      </c>
      <c r="P1137" s="1">
        <f t="shared" si="374"/>
        <v>0.13118084068214714</v>
      </c>
      <c r="Q1137" s="1">
        <f t="shared" si="380"/>
        <v>1.2199259452029998</v>
      </c>
      <c r="R1137" s="1">
        <f t="shared" si="381"/>
        <v>-220.56003492040298</v>
      </c>
      <c r="S1137" s="1">
        <f t="shared" si="382"/>
        <v>-360.26438548272642</v>
      </c>
      <c r="T1137" s="1">
        <f t="shared" si="383"/>
        <v>-146.13933574742225</v>
      </c>
      <c r="U1137" s="1">
        <f t="shared" si="384"/>
        <v>-877.64658568634195</v>
      </c>
      <c r="V1137" s="1">
        <f t="shared" si="385"/>
        <v>2.5656602461941653</v>
      </c>
      <c r="Y1137" s="20">
        <f>+$Z$20*SIGN(SOI!A1136)*(ABS(SOI!A1136))^$Y$2</f>
        <v>0.88791903581523579</v>
      </c>
      <c r="Z1137" s="20">
        <f t="shared" si="388"/>
        <v>0.82245116163807586</v>
      </c>
      <c r="AA1137" s="19">
        <f>+SIN((AVERAGE(H1133:H1144)+AVERAGE(H1137:H1140)/4)*($AA$19+AA1136*$AA$18*AVERAGE(G1133:G1144))*$Y$20+$AA$17) - SIN($AA$17)</f>
        <v>0.41828674130564331</v>
      </c>
      <c r="AB1137" s="19">
        <f>+SIN((AVERAGE(H1133:H1144)+AVERAGE(H1137:H1140)*$AB$1)*($AA$19+AB1136*$AA$18*AVERAGE(G1133:G1144))*$Y$20+$AA$17) - SIN($AA$17)+$AB$2</f>
        <v>0.29862942572945411</v>
      </c>
      <c r="AC1137">
        <f t="shared" si="387"/>
        <v>0.66900000000000659</v>
      </c>
      <c r="AD1137">
        <f t="shared" si="386"/>
        <v>0.40416442033243255</v>
      </c>
      <c r="AE1137">
        <v>1</v>
      </c>
    </row>
    <row r="1138" spans="1:31" x14ac:dyDescent="0.25">
      <c r="A1138">
        <v>92.999999999999076</v>
      </c>
      <c r="B1138" s="2">
        <v>1972.9999999999154</v>
      </c>
      <c r="C1138">
        <f>+D1138+($D$2+E1138+F1138)*SOI!A1137*IF(B1138&gt;$C$18, IF(B1138&lt;$C$19,-1,1),1)</f>
        <v>7.9545642533620722</v>
      </c>
      <c r="D1138">
        <f>+$D$3*((1-$D$5)*SOI!D1137+$D$5*SOI!D1136) +   $D$4*((1-$D$5)*SOI!E1137+$D$5*SOI!E1136)</f>
        <v>0</v>
      </c>
      <c r="E1138">
        <f t="shared" si="368"/>
        <v>0.52174828018848984</v>
      </c>
      <c r="F1138">
        <f t="shared" si="375"/>
        <v>4.4498543781628053</v>
      </c>
      <c r="G1138">
        <f t="shared" si="376"/>
        <v>4.9716026583512951</v>
      </c>
      <c r="H1138" s="21">
        <f t="shared" si="377"/>
        <v>4.4077380657309462</v>
      </c>
      <c r="I1138" s="37">
        <f t="shared" si="369"/>
        <v>2.2474910016075471</v>
      </c>
      <c r="J1138" s="1">
        <f t="shared" si="378"/>
        <v>-46.933222736971118</v>
      </c>
      <c r="K1138" s="1">
        <f t="shared" si="379"/>
        <v>2.2253510652354311</v>
      </c>
      <c r="L1138" s="1">
        <f t="shared" si="370"/>
        <v>0.48984287494822459</v>
      </c>
      <c r="M1138" s="1">
        <f t="shared" si="371"/>
        <v>146.68705582485342</v>
      </c>
      <c r="N1138" s="1">
        <f t="shared" si="372"/>
        <v>2.3387822379681285</v>
      </c>
      <c r="O1138" s="1">
        <f t="shared" si="373"/>
        <v>0.21432314271182357</v>
      </c>
      <c r="P1138" s="1">
        <f t="shared" si="374"/>
        <v>-0.56973353295870233</v>
      </c>
      <c r="Q1138" s="1">
        <f t="shared" si="380"/>
        <v>171.68890169875874</v>
      </c>
      <c r="R1138" s="1">
        <f t="shared" si="381"/>
        <v>-115.23297093931285</v>
      </c>
      <c r="S1138" s="1">
        <f t="shared" si="382"/>
        <v>4.4983706389938156</v>
      </c>
      <c r="T1138" s="1">
        <f t="shared" si="383"/>
        <v>1.1030710625549116</v>
      </c>
      <c r="U1138" s="1">
        <f t="shared" si="384"/>
        <v>14.150188395262784</v>
      </c>
      <c r="V1138" s="1">
        <f t="shared" si="385"/>
        <v>37.479452552895175</v>
      </c>
      <c r="Y1138" s="20">
        <f>+$Z$20*SIGN(SOI!A1137)*(ABS(SOI!A1137))^$Y$2</f>
        <v>0.75894670024473221</v>
      </c>
      <c r="Z1138" s="20">
        <f t="shared" si="388"/>
        <v>0.75680134503311536</v>
      </c>
      <c r="AA1138" s="19">
        <f>+SIN((AVERAGE(H1134:H1145)+AVERAGE(H1138:H1141)/4)*($AA$19+AA1137*$AA$18*AVERAGE(G1134:G1145))*$Y$20+$AA$17) - SIN($AA$17)</f>
        <v>4.3973259312196089E-2</v>
      </c>
      <c r="AB1138" s="19">
        <f>+SIN((AVERAGE(H1134:H1145)+AVERAGE(H1138:H1141)*$AB$1)*($AA$19+AB1137*$AA$18*AVERAGE(G1134:G1145))*$Y$20+$AA$17) - SIN($AA$17)+$AB$2</f>
        <v>0.25153835605235014</v>
      </c>
      <c r="AC1138">
        <f t="shared" si="387"/>
        <v>0.66960000000000663</v>
      </c>
      <c r="AD1138">
        <f t="shared" si="386"/>
        <v>0.71282808572091927</v>
      </c>
      <c r="AE1138">
        <v>1</v>
      </c>
    </row>
    <row r="1139" spans="1:31" x14ac:dyDescent="0.25">
      <c r="A1139">
        <v>93.083333333332405</v>
      </c>
      <c r="B1139" s="2">
        <v>1973.0833333332487</v>
      </c>
      <c r="C1139">
        <f>+D1139+($D$2+E1139+F1139)*SOI!A1138*IF(B1139&gt;$C$18, IF(B1139&lt;$C$19,-1,1),1)</f>
        <v>-30.491081728187147</v>
      </c>
      <c r="D1139">
        <f>+$D$3*((1-$D$5)*SOI!D1138+$D$5*SOI!D1137) +   $D$4*((1-$D$5)*SOI!E1138+$D$5*SOI!E1137)</f>
        <v>0</v>
      </c>
      <c r="E1139">
        <f t="shared" si="368"/>
        <v>-28.465519443554513</v>
      </c>
      <c r="F1139">
        <f t="shared" si="375"/>
        <v>0.23303636189974841</v>
      </c>
      <c r="G1139">
        <f t="shared" si="376"/>
        <v>-28.232483081654763</v>
      </c>
      <c r="H1139" s="21">
        <f t="shared" si="377"/>
        <v>-3.8047098346828248E-2</v>
      </c>
      <c r="I1139" s="37">
        <f t="shared" si="369"/>
        <v>2.1934169105256225</v>
      </c>
      <c r="J1139" s="1">
        <f t="shared" si="378"/>
        <v>-1.6981208161481884</v>
      </c>
      <c r="K1139" s="1">
        <f t="shared" si="379"/>
        <v>-1.0320704483079743E-2</v>
      </c>
      <c r="L1139" s="1">
        <f t="shared" si="370"/>
        <v>1.6018615851599704E-2</v>
      </c>
      <c r="M1139" s="1">
        <f t="shared" si="371"/>
        <v>5.4382200298863799</v>
      </c>
      <c r="N1139" s="1">
        <f t="shared" si="372"/>
        <v>-1.7921166574410782E-2</v>
      </c>
      <c r="O1139" s="1">
        <f t="shared" si="373"/>
        <v>-6.7036419178263777</v>
      </c>
      <c r="P1139" s="1">
        <f t="shared" si="374"/>
        <v>-2.5832870120451809E-3</v>
      </c>
      <c r="Q1139" s="1">
        <f t="shared" si="380"/>
        <v>-4.8773474565623337E-2</v>
      </c>
      <c r="R1139" s="1">
        <f t="shared" si="381"/>
        <v>3.1947836835033327E-2</v>
      </c>
      <c r="S1139" s="1">
        <f t="shared" si="382"/>
        <v>-3.3639919767617509E-2</v>
      </c>
      <c r="T1139" s="1">
        <f t="shared" si="383"/>
        <v>-1.12827099033958</v>
      </c>
      <c r="U1139" s="1">
        <f t="shared" si="384"/>
        <v>6.2616145036805293E-2</v>
      </c>
      <c r="V1139" s="1">
        <f t="shared" si="385"/>
        <v>-1.3021787599309137E-3</v>
      </c>
      <c r="Y1139" s="20">
        <f>+$Z$20*SIGN(SOI!A1138)*(ABS(SOI!A1138))^$Y$2</f>
        <v>0.62353829903937807</v>
      </c>
      <c r="Z1139" s="20">
        <f t="shared" si="388"/>
        <v>0.61314378083626897</v>
      </c>
      <c r="AA1139" s="19">
        <f>+SIN((AVERAGE(H1135:H1146)+AVERAGE(H1139:H1142)/4)*($AA$19+AA1138*$AA$18*AVERAGE(G1135:G1146))*$Y$20+$AA$17) - SIN($AA$17)</f>
        <v>0.37987526355776896</v>
      </c>
      <c r="AB1139" s="19">
        <f>+SIN((AVERAGE(H1135:H1146)+AVERAGE(H1139:H1142)*$AB$1)*($AA$19+AB1138*$AA$18*AVERAGE(G1135:G1146))*$Y$20+$AA$17) - SIN($AA$17)+$AB$2</f>
        <v>0.34438041714495177</v>
      </c>
      <c r="AC1139">
        <f t="shared" si="387"/>
        <v>0.67020000000000668</v>
      </c>
      <c r="AD1139">
        <f t="shared" si="386"/>
        <v>0.23326851727850001</v>
      </c>
      <c r="AE1139">
        <v>1</v>
      </c>
    </row>
    <row r="1140" spans="1:31" x14ac:dyDescent="0.25">
      <c r="A1140">
        <v>93.166666666665733</v>
      </c>
      <c r="B1140" s="2">
        <v>1973.1666666665819</v>
      </c>
      <c r="C1140">
        <f>+D1140+($D$2+E1140+F1140)*SOI!A1139*IF(B1140&gt;$C$18, IF(B1140&lt;$C$19,-1,1),1)</f>
        <v>-5.6467517468913249</v>
      </c>
      <c r="D1140">
        <f>+$D$3*((1-$D$5)*SOI!D1139+$D$5*SOI!D1138) +   $D$4*((1-$D$5)*SOI!E1139+$D$5*SOI!E1138)</f>
        <v>0</v>
      </c>
      <c r="E1140">
        <f t="shared" si="368"/>
        <v>-8.5511418259203467</v>
      </c>
      <c r="F1140">
        <f t="shared" si="375"/>
        <v>-1.1846370480302153</v>
      </c>
      <c r="G1140">
        <f t="shared" si="376"/>
        <v>-9.7357788739505615</v>
      </c>
      <c r="H1140" s="21">
        <f t="shared" si="377"/>
        <v>-0.70136127239700363</v>
      </c>
      <c r="I1140" s="37">
        <f t="shared" si="369"/>
        <v>8.3198877528720114</v>
      </c>
      <c r="J1140" s="1">
        <f t="shared" si="378"/>
        <v>6.9104023910876791</v>
      </c>
      <c r="K1140" s="1">
        <f t="shared" si="379"/>
        <v>-64.554641941856502</v>
      </c>
      <c r="L1140" s="1">
        <f t="shared" si="370"/>
        <v>-0.622958977063783</v>
      </c>
      <c r="M1140" s="1">
        <f t="shared" si="371"/>
        <v>-5.8343871855911082</v>
      </c>
      <c r="N1140" s="1">
        <f t="shared" si="372"/>
        <v>0.73601990847984089</v>
      </c>
      <c r="O1140" s="1">
        <f t="shared" si="373"/>
        <v>-8.6014291614735008</v>
      </c>
      <c r="P1140" s="1">
        <f t="shared" si="374"/>
        <v>0.32381467231387062</v>
      </c>
      <c r="Q1140" s="1">
        <f t="shared" si="380"/>
        <v>-2.1490447154169123</v>
      </c>
      <c r="R1140" s="1">
        <f t="shared" si="381"/>
        <v>5.3394865154098019</v>
      </c>
      <c r="S1140" s="1">
        <f t="shared" si="382"/>
        <v>5.24052160871637</v>
      </c>
      <c r="T1140" s="1">
        <f t="shared" si="383"/>
        <v>56.299909007684363</v>
      </c>
      <c r="U1140" s="1">
        <f t="shared" si="384"/>
        <v>-29.771894344025053</v>
      </c>
      <c r="V1140" s="1">
        <f t="shared" si="385"/>
        <v>-6.7037491509872726</v>
      </c>
      <c r="Y1140" s="20">
        <f>+$Z$20*SIGN(SOI!A1139)*(ABS(SOI!A1139))^$Y$2</f>
        <v>0.45694634322469646</v>
      </c>
      <c r="Z1140" s="20">
        <f t="shared" si="388"/>
        <v>0.30724654558076198</v>
      </c>
      <c r="AA1140" s="19">
        <f>+SIN((AVERAGE(H1136:H1147)+AVERAGE(H1140:H1143)/4)*($AA$19+AA1139*$AA$18*AVERAGE(G1136:G1147))*$Y$20+$AA$17) - SIN($AA$17)</f>
        <v>0.33885122664037542</v>
      </c>
      <c r="AB1140" s="19">
        <f>+SIN((AVERAGE(H1136:H1147)+AVERAGE(H1140:H1143)*$AB$1)*($AA$19+AB1139*$AA$18*AVERAGE(G1136:G1147))*$Y$20+$AA$17) - SIN($AA$17)+$AB$2</f>
        <v>0.32849401304906573</v>
      </c>
      <c r="AC1140">
        <f t="shared" si="387"/>
        <v>0.67080000000000672</v>
      </c>
      <c r="AD1140">
        <f t="shared" si="386"/>
        <v>3.1604681059613449E-2</v>
      </c>
      <c r="AE1140">
        <v>1</v>
      </c>
    </row>
    <row r="1141" spans="1:31" x14ac:dyDescent="0.25">
      <c r="A1141">
        <v>93.249999999999062</v>
      </c>
      <c r="B1141" s="2">
        <v>1973.2499999999152</v>
      </c>
      <c r="C1141">
        <f>+D1141+($D$2+E1141+F1141)*SOI!A1140*IF(B1141&gt;$C$18, IF(B1141&lt;$C$19,-1,1),1)</f>
        <v>1.1466470816336027</v>
      </c>
      <c r="D1141">
        <f>+$D$3*((1-$D$5)*SOI!D1140+$D$5*SOI!D1139) +   $D$4*((1-$D$5)*SOI!E1140+$D$5*SOI!E1139)</f>
        <v>0</v>
      </c>
      <c r="E1141">
        <f t="shared" si="368"/>
        <v>-16.428314485563504</v>
      </c>
      <c r="F1141">
        <f t="shared" si="375"/>
        <v>4.7641890797753383E-2</v>
      </c>
      <c r="G1141">
        <f t="shared" si="376"/>
        <v>-16.380672594765752</v>
      </c>
      <c r="H1141" s="21">
        <f t="shared" si="377"/>
        <v>0.16881951871181411</v>
      </c>
      <c r="I1141" s="37">
        <f t="shared" si="369"/>
        <v>20.629937322040792</v>
      </c>
      <c r="J1141" s="1">
        <f t="shared" si="378"/>
        <v>2.1012422697606929</v>
      </c>
      <c r="K1141" s="1">
        <f t="shared" si="379"/>
        <v>-0.37084292462638546</v>
      </c>
      <c r="L1141" s="1">
        <f t="shared" si="370"/>
        <v>2.7338560161554011E-2</v>
      </c>
      <c r="M1141" s="1">
        <f t="shared" si="371"/>
        <v>-0.71546368826196771</v>
      </c>
      <c r="N1141" s="1">
        <f t="shared" si="372"/>
        <v>-5.9251343176753825E-2</v>
      </c>
      <c r="O1141" s="1">
        <f t="shared" si="373"/>
        <v>-13.919626174668018</v>
      </c>
      <c r="P1141" s="1">
        <f t="shared" si="374"/>
        <v>-2.619303960356795E-2</v>
      </c>
      <c r="Q1141" s="1">
        <f t="shared" si="380"/>
        <v>2.1215166305787441E-2</v>
      </c>
      <c r="R1141" s="1">
        <f t="shared" si="381"/>
        <v>-0.1307016060041461</v>
      </c>
      <c r="S1141" s="1">
        <f t="shared" si="382"/>
        <v>-1.0460768610704447</v>
      </c>
      <c r="T1141" s="1">
        <f t="shared" si="383"/>
        <v>-3.998350270717566</v>
      </c>
      <c r="U1141" s="1">
        <f t="shared" si="384"/>
        <v>5.9714016937360928</v>
      </c>
      <c r="V1141" s="1">
        <f t="shared" si="385"/>
        <v>-4.3653168285367534E-2</v>
      </c>
      <c r="Y1141" s="20">
        <f>+$Z$20*SIGN(SOI!A1140)*(ABS(SOI!A1140))^$Y$2</f>
        <v>-0.15874500552178858</v>
      </c>
      <c r="Z1141" s="20">
        <f t="shared" si="388"/>
        <v>-5.0265834534330957E-2</v>
      </c>
      <c r="AA1141" s="19">
        <f>+SIN((AVERAGE(H1137:H1148)+AVERAGE(H1141:H1144)/4)*($AA$19+AA1140*$AA$18*AVERAGE(G1137:G1148))*$Y$20+$AA$17) - SIN($AA$17)</f>
        <v>0.48635092827898513</v>
      </c>
      <c r="AB1141" s="19">
        <f>+SIN((AVERAGE(H1137:H1148)+AVERAGE(H1141:H1144)*$AB$1)*($AA$19+AB1140*$AA$18*AVERAGE(G1137:G1148))*$Y$20+$AA$17) - SIN($AA$17)+$AB$2</f>
        <v>0.50815823574773678</v>
      </c>
      <c r="AC1141">
        <f t="shared" si="387"/>
        <v>0.67140000000000677</v>
      </c>
      <c r="AD1141">
        <f t="shared" si="386"/>
        <v>0.53661676281331605</v>
      </c>
      <c r="AE1141">
        <v>1</v>
      </c>
    </row>
    <row r="1142" spans="1:31" x14ac:dyDescent="0.25">
      <c r="A1142">
        <v>93.333333333332391</v>
      </c>
      <c r="B1142" s="2">
        <v>1973.3333333332484</v>
      </c>
      <c r="C1142">
        <f>+D1142+($D$2+E1142+F1142)*SOI!A1141*IF(B1142&gt;$C$18, IF(B1142&lt;$C$19,-1,1),1)</f>
        <v>1.6363093717732879</v>
      </c>
      <c r="D1142">
        <f>+$D$3*((1-$D$5)*SOI!D1141+$D$5*SOI!D1140) +   $D$4*((1-$D$5)*SOI!E1141+$D$5*SOI!E1140)</f>
        <v>0</v>
      </c>
      <c r="E1142">
        <f t="shared" si="368"/>
        <v>-1.8224715638192865</v>
      </c>
      <c r="F1142">
        <f t="shared" si="375"/>
        <v>-1.0995094572044419</v>
      </c>
      <c r="G1142">
        <f t="shared" si="376"/>
        <v>-2.9219810210237283</v>
      </c>
      <c r="H1142" s="21">
        <f t="shared" si="377"/>
        <v>0.20897924627266881</v>
      </c>
      <c r="I1142" s="37">
        <f t="shared" si="369"/>
        <v>2.2543447054550763</v>
      </c>
      <c r="J1142" s="1">
        <f t="shared" si="378"/>
        <v>-10.755454043750953</v>
      </c>
      <c r="K1142" s="1">
        <f t="shared" si="379"/>
        <v>-2.2296714744027248</v>
      </c>
      <c r="L1142" s="1">
        <f t="shared" si="370"/>
        <v>-0.22276946199541842</v>
      </c>
      <c r="M1142" s="1">
        <f t="shared" si="371"/>
        <v>33.513346917848018</v>
      </c>
      <c r="N1142" s="1">
        <f t="shared" si="372"/>
        <v>0.76602956841752601</v>
      </c>
      <c r="O1142" s="1">
        <f t="shared" si="373"/>
        <v>-0.63043324607819018</v>
      </c>
      <c r="P1142" s="1">
        <f t="shared" si="374"/>
        <v>0.42672218879288171</v>
      </c>
      <c r="Q1142" s="1">
        <f t="shared" si="380"/>
        <v>12.847658357362672</v>
      </c>
      <c r="R1142" s="1">
        <f t="shared" si="381"/>
        <v>-8.6492983487654698</v>
      </c>
      <c r="S1142" s="1">
        <f t="shared" si="382"/>
        <v>1.4778601694993674</v>
      </c>
      <c r="T1142" s="1">
        <f t="shared" si="383"/>
        <v>1.4756127229962617</v>
      </c>
      <c r="U1142" s="1">
        <f t="shared" si="384"/>
        <v>-10.630606149747036</v>
      </c>
      <c r="V1142" s="1">
        <f t="shared" si="385"/>
        <v>-9.1943795919985725</v>
      </c>
      <c r="Y1142" s="20">
        <f>+$Z$20*SIGN(SOI!A1141)*(ABS(SOI!A1141))^$Y$2</f>
        <v>-0.44899884130590079</v>
      </c>
      <c r="Z1142" s="20">
        <f t="shared" si="388"/>
        <v>-0.38805364733903569</v>
      </c>
      <c r="AA1142" s="19">
        <f>+SIN((AVERAGE(H1138:H1149)+AVERAGE(H1142:H1145)/4)*($AA$19+AA1141*$AA$18*AVERAGE(G1138:G1149))*$Y$20+$AA$17) - SIN($AA$17)</f>
        <v>-0.94883410522792255</v>
      </c>
      <c r="AB1142" s="19">
        <f>+SIN((AVERAGE(H1138:H1149)+AVERAGE(H1142:H1145)*$AB$1)*($AA$19+AB1141*$AA$18*AVERAGE(G1138:G1149))*$Y$20+$AA$17) - SIN($AA$17)+$AB$2</f>
        <v>-0.97019929431523622</v>
      </c>
      <c r="AC1142">
        <f t="shared" si="387"/>
        <v>0.67200000000000681</v>
      </c>
      <c r="AD1142">
        <f t="shared" si="386"/>
        <v>0.56078045788888686</v>
      </c>
      <c r="AE1142">
        <v>1</v>
      </c>
    </row>
    <row r="1143" spans="1:31" x14ac:dyDescent="0.25">
      <c r="A1143">
        <v>93.416666666665719</v>
      </c>
      <c r="B1143" s="2">
        <v>1973.4166666665817</v>
      </c>
      <c r="C1143">
        <f>+D1143+($D$2+E1143+F1143)*SOI!A1142*IF(B1143&gt;$C$18, IF(B1143&lt;$C$19,-1,1),1)</f>
        <v>4.7806265405695276</v>
      </c>
      <c r="D1143">
        <f>+$D$3*((1-$D$5)*SOI!D1142+$D$5*SOI!D1141) +   $D$4*((1-$D$5)*SOI!E1142+$D$5*SOI!E1141)</f>
        <v>0</v>
      </c>
      <c r="E1143">
        <f t="shared" si="368"/>
        <v>-5.5328589218634683</v>
      </c>
      <c r="F1143">
        <f t="shared" si="375"/>
        <v>-2.600914856621428E-2</v>
      </c>
      <c r="G1143">
        <f t="shared" si="376"/>
        <v>-5.5588680704296829</v>
      </c>
      <c r="H1143" s="21">
        <f t="shared" si="377"/>
        <v>2.3675385393813992E-2</v>
      </c>
      <c r="I1143" s="37">
        <f t="shared" si="369"/>
        <v>0.70927787440548695</v>
      </c>
      <c r="J1143" s="1">
        <f t="shared" si="378"/>
        <v>-8.7932786115831246E-2</v>
      </c>
      <c r="K1143" s="1">
        <f t="shared" si="379"/>
        <v>-1.0145036789897607E-5</v>
      </c>
      <c r="L1143" s="1">
        <f t="shared" si="370"/>
        <v>-5.1545513542625371E-4</v>
      </c>
      <c r="M1143" s="1">
        <f t="shared" si="371"/>
        <v>0.87085088630079333</v>
      </c>
      <c r="N1143" s="1">
        <f t="shared" si="372"/>
        <v>3.3764805464712808E-3</v>
      </c>
      <c r="O1143" s="1">
        <f t="shared" si="373"/>
        <v>-0.30407202942491984</v>
      </c>
      <c r="P1143" s="1">
        <f t="shared" si="374"/>
        <v>1.7397441901019829E-3</v>
      </c>
      <c r="Q1143" s="1">
        <f t="shared" si="380"/>
        <v>1.4715285540388299E-3</v>
      </c>
      <c r="R1143" s="1">
        <f t="shared" si="381"/>
        <v>-3.1168914751126701E-4</v>
      </c>
      <c r="S1143" s="1">
        <f t="shared" si="382"/>
        <v>2.0495010808293714E-3</v>
      </c>
      <c r="T1143" s="1">
        <f t="shared" si="383"/>
        <v>1.6468155945153736E-3</v>
      </c>
      <c r="U1143" s="1">
        <f t="shared" si="384"/>
        <v>-1.363622900714939E-2</v>
      </c>
      <c r="V1143" s="1">
        <f t="shared" si="385"/>
        <v>-1.6522711390943269E-4</v>
      </c>
      <c r="Y1143" s="20">
        <f>+$Z$20*SIGN(SOI!A1142)*(ABS(SOI!A1142))^$Y$2</f>
        <v>-0.55641709518941773</v>
      </c>
      <c r="Z1143" s="20">
        <f t="shared" si="388"/>
        <v>-0.5486802153869671</v>
      </c>
      <c r="AA1143" s="19">
        <f>+SIN((AVERAGE(H1139:H1150)+AVERAGE(H1143:H1146)/4)*($AA$19+AA1142*$AA$18*AVERAGE(G1139:G1150))*$Y$20+$AA$17) - SIN($AA$17)</f>
        <v>-1.1181125016764457</v>
      </c>
      <c r="AB1143" s="19">
        <f>+SIN((AVERAGE(H1139:H1150)+AVERAGE(H1143:H1146)*$AB$1)*($AA$19+AB1142*$AA$18*AVERAGE(G1139:G1150))*$Y$20+$AA$17) - SIN($AA$17)+$AB$2</f>
        <v>-1.1408594022453711</v>
      </c>
      <c r="AC1143">
        <f t="shared" si="387"/>
        <v>0.67260000000000686</v>
      </c>
      <c r="AD1143">
        <f t="shared" si="386"/>
        <v>0.56943228628947862</v>
      </c>
      <c r="AE1143">
        <v>1</v>
      </c>
    </row>
    <row r="1144" spans="1:31" x14ac:dyDescent="0.25">
      <c r="A1144">
        <v>93.499999999999048</v>
      </c>
      <c r="B1144" s="2">
        <v>1973.499999999915</v>
      </c>
      <c r="C1144">
        <f>+D1144+($D$2+E1144+F1144)*SOI!A1143*IF(B1144&gt;$C$18, IF(B1144&lt;$C$19,-1,1),1)</f>
        <v>-9.4653425007936303</v>
      </c>
      <c r="D1144">
        <f>+$D$3*((1-$D$5)*SOI!D1143+$D$5*SOI!D1142) +   $D$4*((1-$D$5)*SOI!E1143+$D$5*SOI!E1142)</f>
        <v>0</v>
      </c>
      <c r="E1144">
        <f t="shared" si="368"/>
        <v>8.4195051302894939</v>
      </c>
      <c r="F1144">
        <f t="shared" si="375"/>
        <v>-0.11657311204946663</v>
      </c>
      <c r="G1144">
        <f t="shared" si="376"/>
        <v>8.3029320182400266</v>
      </c>
      <c r="H1144" s="21">
        <f t="shared" si="377"/>
        <v>0.17155563730795112</v>
      </c>
      <c r="I1144" s="37">
        <f t="shared" si="369"/>
        <v>6.3022410745784692</v>
      </c>
      <c r="J1144" s="1">
        <f t="shared" si="378"/>
        <v>-2.0992332798233524</v>
      </c>
      <c r="K1144" s="1">
        <f t="shared" si="379"/>
        <v>4.9351113116489424E-2</v>
      </c>
      <c r="L1144" s="1">
        <f t="shared" si="370"/>
        <v>-4.8362918462337652E-2</v>
      </c>
      <c r="M1144" s="1">
        <f t="shared" si="371"/>
        <v>2.3397802332527173</v>
      </c>
      <c r="N1144" s="1">
        <f t="shared" si="372"/>
        <v>-5.5088805307139242E-2</v>
      </c>
      <c r="O1144" s="1">
        <f t="shared" si="373"/>
        <v>5.4254144743181874</v>
      </c>
      <c r="P1144" s="1">
        <f t="shared" si="374"/>
        <v>5.0553431758522376E-3</v>
      </c>
      <c r="Q1144" s="1">
        <f t="shared" si="380"/>
        <v>-6.4505844513322558E-2</v>
      </c>
      <c r="R1144" s="1">
        <f t="shared" si="381"/>
        <v>0.12140334481531315</v>
      </c>
      <c r="S1144" s="1">
        <f t="shared" si="382"/>
        <v>-0.29711587252350619</v>
      </c>
      <c r="T1144" s="1">
        <f t="shared" si="383"/>
        <v>-2.7569129258922529</v>
      </c>
      <c r="U1144" s="1">
        <f t="shared" si="384"/>
        <v>-0.3520773877019272</v>
      </c>
      <c r="V1144" s="1">
        <f t="shared" si="385"/>
        <v>7.8333163643639018E-3</v>
      </c>
      <c r="Y1144" s="20">
        <f>+$Z$20*SIGN(SOI!A1143)*(ABS(SOI!A1143))^$Y$2</f>
        <v>-0.64062470966558271</v>
      </c>
      <c r="Z1144" s="20">
        <f t="shared" si="388"/>
        <v>-0.61901394221771611</v>
      </c>
      <c r="AA1144" s="19">
        <f>+SIN((AVERAGE(H1140:H1151)+AVERAGE(H1144:H1147)/4)*($AA$19+AA1143*$AA$18*AVERAGE(G1140:G1151))*$Y$20+$AA$17) - SIN($AA$17)</f>
        <v>-1.0733178494260889</v>
      </c>
      <c r="AB1144" s="19">
        <f>+SIN((AVERAGE(H1140:H1151)+AVERAGE(H1144:H1147)*$AB$1)*($AA$19+AB1143*$AA$18*AVERAGE(G1140:G1151))*$Y$20+$AA$17) - SIN($AA$17)+$AB$2</f>
        <v>-1.099320493140997</v>
      </c>
      <c r="AC1144">
        <f t="shared" si="387"/>
        <v>0.6732000000000069</v>
      </c>
      <c r="AD1144">
        <f t="shared" si="386"/>
        <v>0.45430390720837277</v>
      </c>
      <c r="AE1144">
        <v>1</v>
      </c>
    </row>
    <row r="1145" spans="1:31" x14ac:dyDescent="0.25">
      <c r="A1145">
        <v>93.583333333332376</v>
      </c>
      <c r="B1145" s="2">
        <v>1973.5833333332482</v>
      </c>
      <c r="C1145">
        <f>+D1145+($D$2+E1145+F1145)*SOI!A1144*IF(B1145&gt;$C$18, IF(B1145&lt;$C$19,-1,1),1)</f>
        <v>-4.5950482531726387</v>
      </c>
      <c r="D1145">
        <f>+$D$3*((1-$D$5)*SOI!D1144+$D$5*SOI!D1143) +   $D$4*((1-$D$5)*SOI!E1144+$D$5*SOI!E1143)</f>
        <v>0</v>
      </c>
      <c r="E1145">
        <f t="shared" si="368"/>
        <v>3.7761851542397054</v>
      </c>
      <c r="F1145">
        <f t="shared" si="375"/>
        <v>2.1375385572392769E-2</v>
      </c>
      <c r="G1145">
        <f t="shared" si="376"/>
        <v>3.797560539812098</v>
      </c>
      <c r="H1145" s="21">
        <f t="shared" si="377"/>
        <v>0.18878290325063457</v>
      </c>
      <c r="I1145" s="37">
        <f t="shared" si="369"/>
        <v>4.6840127924204857</v>
      </c>
      <c r="J1145" s="1">
        <f t="shared" si="378"/>
        <v>2.0939604745997919E-3</v>
      </c>
      <c r="K1145" s="1">
        <f t="shared" si="379"/>
        <v>1.5134643142985991E-2</v>
      </c>
      <c r="L1145" s="1">
        <f t="shared" si="370"/>
        <v>1.5138559848203264E-2</v>
      </c>
      <c r="M1145" s="1">
        <f t="shared" si="371"/>
        <v>-3.1402178939652458E-3</v>
      </c>
      <c r="N1145" s="1">
        <f t="shared" si="372"/>
        <v>1.3966198865923382E-2</v>
      </c>
      <c r="O1145" s="1">
        <f t="shared" si="373"/>
        <v>3.6961383518925386</v>
      </c>
      <c r="P1145" s="1">
        <f t="shared" si="374"/>
        <v>-7.2700687204794419E-3</v>
      </c>
      <c r="Q1145" s="1">
        <f t="shared" si="380"/>
        <v>-2.194818687975863E-5</v>
      </c>
      <c r="R1145" s="1">
        <f t="shared" si="381"/>
        <v>3.0701054800822852E-5</v>
      </c>
      <c r="S1145" s="1">
        <f t="shared" si="382"/>
        <v>5.5983981491022967E-2</v>
      </c>
      <c r="T1145" s="1">
        <f t="shared" si="383"/>
        <v>0.58790940612720688</v>
      </c>
      <c r="U1145" s="1">
        <f t="shared" si="384"/>
        <v>0.37631286642918144</v>
      </c>
      <c r="V1145" s="1">
        <f t="shared" si="385"/>
        <v>2.8559355861051826E-3</v>
      </c>
      <c r="Y1145" s="20">
        <f>+$Z$20*SIGN(SOI!A1144)*(ABS(SOI!A1144))^$Y$2</f>
        <v>-0.66000002179814798</v>
      </c>
      <c r="Z1145" s="20">
        <f t="shared" si="388"/>
        <v>-0.67018478227444866</v>
      </c>
      <c r="AA1145" s="19">
        <f>+SIN((AVERAGE(H1141:H1152)+AVERAGE(H1145:H1148)/4)*($AA$19+AA1144*$AA$18*AVERAGE(G1141:G1152))*$Y$20+$AA$17) - SIN($AA$17)</f>
        <v>-1.0193221619173674</v>
      </c>
      <c r="AB1145" s="19">
        <f>+SIN((AVERAGE(H1141:H1152)+AVERAGE(H1145:H1148)*$AB$1)*($AA$19+AB1144*$AA$18*AVERAGE(G1141:G1152))*$Y$20+$AA$17) - SIN($AA$17)+$AB$2</f>
        <v>-1.1546275782052555</v>
      </c>
      <c r="AC1145">
        <f t="shared" si="387"/>
        <v>0.67380000000000695</v>
      </c>
      <c r="AD1145">
        <f t="shared" si="386"/>
        <v>0.34913737964291869</v>
      </c>
      <c r="AE1145">
        <v>1</v>
      </c>
    </row>
    <row r="1146" spans="1:31" x14ac:dyDescent="0.25">
      <c r="A1146">
        <v>93.666666666665705</v>
      </c>
      <c r="B1146" s="2">
        <v>1973.6666666665815</v>
      </c>
      <c r="C1146">
        <f>+D1146+($D$2+E1146+F1146)*SOI!A1145*IF(B1146&gt;$C$18, IF(B1146&lt;$C$19,-1,1),1)</f>
        <v>-25.509548269269711</v>
      </c>
      <c r="D1146">
        <f>+$D$3*((1-$D$5)*SOI!D1145+$D$5*SOI!D1144) +   $D$4*((1-$D$5)*SOI!E1145+$D$5*SOI!E1144)</f>
        <v>0</v>
      </c>
      <c r="E1146">
        <f t="shared" si="368"/>
        <v>19.286725469171664</v>
      </c>
      <c r="F1146">
        <f t="shared" si="375"/>
        <v>-1.0656195625504412</v>
      </c>
      <c r="G1146">
        <f t="shared" si="376"/>
        <v>18.221105906621222</v>
      </c>
      <c r="H1146" s="21">
        <f t="shared" si="377"/>
        <v>-1.5444379953518432</v>
      </c>
      <c r="I1146" s="37">
        <f t="shared" si="369"/>
        <v>19.953047968576506</v>
      </c>
      <c r="J1146" s="1">
        <f t="shared" si="378"/>
        <v>60.748945141478444</v>
      </c>
      <c r="K1146" s="1">
        <f t="shared" si="379"/>
        <v>57.690263064645116</v>
      </c>
      <c r="L1146" s="1">
        <f t="shared" si="370"/>
        <v>-0.32799592249960496</v>
      </c>
      <c r="M1146" s="1">
        <f t="shared" si="371"/>
        <v>-21.386458400095766</v>
      </c>
      <c r="N1146" s="1">
        <f t="shared" si="372"/>
        <v>-0.89037156297865416</v>
      </c>
      <c r="O1146" s="1">
        <f t="shared" si="373"/>
        <v>8.3469184876912319</v>
      </c>
      <c r="P1146" s="1">
        <f t="shared" si="374"/>
        <v>0.56637883282146062</v>
      </c>
      <c r="Q1146" s="1">
        <f t="shared" si="380"/>
        <v>9.5295149530044814</v>
      </c>
      <c r="R1146" s="1">
        <f t="shared" si="381"/>
        <v>-56.782775600009465</v>
      </c>
      <c r="S1146" s="1">
        <f t="shared" si="382"/>
        <v>-15.203655308137741</v>
      </c>
      <c r="T1146" s="1">
        <f t="shared" si="383"/>
        <v>-28.765521015317582</v>
      </c>
      <c r="U1146" s="1">
        <f t="shared" si="384"/>
        <v>-124.88455759565825</v>
      </c>
      <c r="V1146" s="1">
        <f t="shared" si="385"/>
        <v>14.184367188887682</v>
      </c>
      <c r="Y1146" s="20">
        <f>+$Z$20*SIGN(SOI!A1145)*(ABS(SOI!A1145))^$Y$2</f>
        <v>-0.70992961535961518</v>
      </c>
      <c r="Z1146" s="20">
        <f t="shared" si="388"/>
        <v>-0.70803933410982545</v>
      </c>
      <c r="AA1146" s="19">
        <f>+SIN((AVERAGE(H1142:H1153)+AVERAGE(H1146:H1149)/4)*($AA$19+AA1145*$AA$18*AVERAGE(G1142:G1153))*$Y$20+$AA$17) - SIN($AA$17)</f>
        <v>-1.0423178552789436</v>
      </c>
      <c r="AB1146" s="19">
        <f>+SIN((AVERAGE(H1142:H1153)+AVERAGE(H1146:H1149)*$AB$1)*($AA$19+AB1145*$AA$18*AVERAGE(G1142:G1153))*$Y$20+$AA$17) - SIN($AA$17)+$AB$2</f>
        <v>-1.2359162112923414</v>
      </c>
      <c r="AC1146">
        <f t="shared" si="387"/>
        <v>0.67440000000000699</v>
      </c>
      <c r="AD1146">
        <f t="shared" si="386"/>
        <v>0.33427852116911816</v>
      </c>
      <c r="AE1146">
        <v>1</v>
      </c>
    </row>
    <row r="1147" spans="1:31" x14ac:dyDescent="0.25">
      <c r="A1147">
        <v>93.749999999999034</v>
      </c>
      <c r="B1147" s="2">
        <v>1973.7499999999147</v>
      </c>
      <c r="C1147">
        <f>+D1147+($D$2+E1147+F1147)*SOI!A1146*IF(B1147&gt;$C$18, IF(B1147&lt;$C$19,-1,1),1)</f>
        <v>-10.945112827035006</v>
      </c>
      <c r="D1147">
        <f>+$D$3*((1-$D$5)*SOI!D1146+$D$5*SOI!D1145) +   $D$4*((1-$D$5)*SOI!E1146+$D$5*SOI!E1145)</f>
        <v>0</v>
      </c>
      <c r="E1147">
        <f t="shared" si="368"/>
        <v>6.9813909386027717</v>
      </c>
      <c r="F1147">
        <f t="shared" si="375"/>
        <v>-5.4104339213528307E-2</v>
      </c>
      <c r="G1147">
        <f t="shared" si="376"/>
        <v>6.9272865993892436</v>
      </c>
      <c r="H1147" s="21">
        <f t="shared" si="377"/>
        <v>1.371946427923311E-2</v>
      </c>
      <c r="I1147" s="37">
        <f t="shared" si="369"/>
        <v>2.2927918455290652</v>
      </c>
      <c r="J1147" s="1">
        <f t="shared" si="378"/>
        <v>0.55104360361004412</v>
      </c>
      <c r="K1147" s="1">
        <f t="shared" si="379"/>
        <v>2.3269895552148368E-9</v>
      </c>
      <c r="L1147" s="1">
        <f t="shared" si="370"/>
        <v>-3.685626401329441E-7</v>
      </c>
      <c r="M1147" s="1">
        <f t="shared" si="371"/>
        <v>-1.6882265031683965</v>
      </c>
      <c r="N1147" s="1">
        <f t="shared" si="372"/>
        <v>-2.5201583867773211E-2</v>
      </c>
      <c r="O1147" s="1">
        <f t="shared" si="373"/>
        <v>9.7454930848729204E-3</v>
      </c>
      <c r="P1147" s="1">
        <f t="shared" si="374"/>
        <v>1.7413193180324044E-2</v>
      </c>
      <c r="Q1147" s="1">
        <f t="shared" si="380"/>
        <v>2.1292134147556097E-2</v>
      </c>
      <c r="R1147" s="1">
        <f t="shared" si="381"/>
        <v>-1.4578753642729593E-2</v>
      </c>
      <c r="S1147" s="1">
        <f t="shared" si="382"/>
        <v>-4.9449277663379948E-2</v>
      </c>
      <c r="T1147" s="1">
        <f t="shared" si="383"/>
        <v>-3.7739205701396346E-8</v>
      </c>
      <c r="U1147" s="1">
        <f t="shared" si="384"/>
        <v>-0.44120002199093611</v>
      </c>
      <c r="V1147" s="1">
        <f t="shared" si="385"/>
        <v>1.234348871786446E-2</v>
      </c>
      <c r="Y1147" s="20">
        <f>+$Z$20*SIGN(SOI!A1146)*(ABS(SOI!A1146))^$Y$2</f>
        <v>-0.75418836517171295</v>
      </c>
      <c r="Z1147" s="20">
        <f t="shared" si="388"/>
        <v>-0.77578925451554781</v>
      </c>
      <c r="AA1147" s="19">
        <f>+SIN((AVERAGE(H1143:H1154)+AVERAGE(H1147:H1150)/4)*($AA$19+AA1146*$AA$18*AVERAGE(G1143:G1154))*$Y$20+$AA$17) - SIN($AA$17)</f>
        <v>-1.0078239812828396</v>
      </c>
      <c r="AB1147" s="19">
        <f>+SIN((AVERAGE(H1143:H1154)+AVERAGE(H1147:H1150)*$AB$1)*($AA$19+AB1146*$AA$18*AVERAGE(G1143:G1154))*$Y$20+$AA$17) - SIN($AA$17)+$AB$2</f>
        <v>-1.2287902171116598</v>
      </c>
      <c r="AC1147">
        <f t="shared" si="387"/>
        <v>0.67500000000000704</v>
      </c>
      <c r="AD1147">
        <f t="shared" si="386"/>
        <v>0.23203472676729175</v>
      </c>
      <c r="AE1147">
        <v>1</v>
      </c>
    </row>
    <row r="1148" spans="1:31" x14ac:dyDescent="0.25">
      <c r="A1148">
        <v>93.833333333332362</v>
      </c>
      <c r="B1148" s="2">
        <v>1973.833333333248</v>
      </c>
      <c r="C1148">
        <f>+D1148+($D$2+E1148+F1148)*SOI!A1147*IF(B1148&gt;$C$18, IF(B1148&lt;$C$19,-1,1),1)</f>
        <v>-73.546384655557674</v>
      </c>
      <c r="D1148">
        <f>+$D$3*((1-$D$5)*SOI!D1147+$D$5*SOI!D1146) +   $D$4*((1-$D$5)*SOI!E1147+$D$5*SOI!E1146)</f>
        <v>0</v>
      </c>
      <c r="E1148">
        <f t="shared" si="368"/>
        <v>36.513169621284106</v>
      </c>
      <c r="F1148">
        <f t="shared" si="375"/>
        <v>-0.98351519830938172</v>
      </c>
      <c r="G1148">
        <f t="shared" si="376"/>
        <v>35.529654422974723</v>
      </c>
      <c r="H1148" s="21">
        <f t="shared" si="377"/>
        <v>-3.7423861885922554</v>
      </c>
      <c r="I1148" s="37">
        <f t="shared" si="369"/>
        <v>-20.885522671324065</v>
      </c>
      <c r="J1148" s="1">
        <f t="shared" si="378"/>
        <v>-88.758097044194528</v>
      </c>
      <c r="K1148" s="1">
        <f t="shared" si="379"/>
        <v>4.0424669905937938</v>
      </c>
      <c r="L1148" s="1">
        <f t="shared" si="370"/>
        <v>-0.30529506065751377</v>
      </c>
      <c r="M1148" s="1">
        <f t="shared" si="371"/>
        <v>-29.851902265481858</v>
      </c>
      <c r="N1148" s="1">
        <f t="shared" si="372"/>
        <v>0.21551254552355092</v>
      </c>
      <c r="O1148" s="1">
        <f t="shared" si="373"/>
        <v>13.715998112358408</v>
      </c>
      <c r="P1148" s="1">
        <f t="shared" si="374"/>
        <v>2.5947672015259986E-2</v>
      </c>
      <c r="Q1148" s="1">
        <f t="shared" si="380"/>
        <v>-3.2196244095678157</v>
      </c>
      <c r="R1148" s="1">
        <f t="shared" si="381"/>
        <v>-20.081083152996879</v>
      </c>
      <c r="S1148" s="1">
        <f t="shared" si="382"/>
        <v>-3.8519921388187881</v>
      </c>
      <c r="T1148" s="1">
        <f t="shared" si="383"/>
        <v>-43.997178050504708</v>
      </c>
      <c r="U1148" s="1">
        <f t="shared" si="384"/>
        <v>5.9887505918020132</v>
      </c>
      <c r="V1148" s="1">
        <f t="shared" si="385"/>
        <v>-0.15729054835964096</v>
      </c>
      <c r="Y1148" s="20">
        <f>+$Z$20*SIGN(SOI!A1147)*(ABS(SOI!A1147))^$Y$2</f>
        <v>-0.8632497830153153</v>
      </c>
      <c r="Z1148" s="20">
        <f t="shared" si="388"/>
        <v>-0.83444255047373606</v>
      </c>
      <c r="AA1148" s="19">
        <f>+SIN((AVERAGE(H1144:H1155)+AVERAGE(H1148:H1151)/4)*($AA$19+AA1147*$AA$18*AVERAGE(G1144:G1155))*$Y$20+$AA$17) - SIN($AA$17)</f>
        <v>-1.0032231988473712</v>
      </c>
      <c r="AB1148" s="19">
        <f>+SIN((AVERAGE(H1144:H1155)+AVERAGE(H1148:H1151)*$AB$1)*($AA$19+AB1147*$AA$18*AVERAGE(G1144:G1155))*$Y$20+$AA$17) - SIN($AA$17)+$AB$2</f>
        <v>-1.2362634564541009</v>
      </c>
      <c r="AC1148">
        <f t="shared" si="387"/>
        <v>0.67560000000000708</v>
      </c>
      <c r="AD1148">
        <f t="shared" si="386"/>
        <v>0.16878064837363516</v>
      </c>
      <c r="AE1148">
        <v>1</v>
      </c>
    </row>
    <row r="1149" spans="1:31" x14ac:dyDescent="0.25">
      <c r="A1149">
        <v>93.916666666665691</v>
      </c>
      <c r="B1149" s="2">
        <v>1973.9166666665812</v>
      </c>
      <c r="C1149">
        <f>+D1149+($D$2+E1149+F1149)*SOI!A1148*IF(B1149&gt;$C$18, IF(B1149&lt;$C$19,-1,1),1)</f>
        <v>1008.6756789118723</v>
      </c>
      <c r="D1149">
        <f>+$D$3*((1-$D$5)*SOI!D1148+$D$5*SOI!D1147) +   $D$4*((1-$D$5)*SOI!E1148+$D$5*SOI!E1147)</f>
        <v>0</v>
      </c>
      <c r="E1149">
        <f t="shared" si="368"/>
        <v>-462.47332540536172</v>
      </c>
      <c r="F1149">
        <f t="shared" si="375"/>
        <v>-0.22194015054297489</v>
      </c>
      <c r="G1149">
        <f t="shared" si="376"/>
        <v>-462.69526555590471</v>
      </c>
      <c r="H1149" s="21">
        <f t="shared" si="377"/>
        <v>25.103202112394143</v>
      </c>
      <c r="I1149" s="37">
        <f t="shared" si="369"/>
        <v>547.22240380782841</v>
      </c>
      <c r="J1149" s="1">
        <f t="shared" si="378"/>
        <v>402.14942523252171</v>
      </c>
      <c r="K1149" s="1">
        <f t="shared" si="379"/>
        <v>-57.348277365397493</v>
      </c>
      <c r="L1149" s="1">
        <f t="shared" si="370"/>
        <v>-0.2401371008334813</v>
      </c>
      <c r="M1149" s="1">
        <f t="shared" si="371"/>
        <v>-5.1621778097499496</v>
      </c>
      <c r="N1149" s="1">
        <f t="shared" si="372"/>
        <v>-0.24164608210166202</v>
      </c>
      <c r="O1149" s="1">
        <f t="shared" si="373"/>
        <v>-440.73921791688593</v>
      </c>
      <c r="P1149" s="1">
        <f t="shared" si="374"/>
        <v>1.4563928202870106E-2</v>
      </c>
      <c r="Q1149" s="1">
        <f t="shared" si="380"/>
        <v>0.6242712886659586</v>
      </c>
      <c r="R1149" s="1">
        <f t="shared" si="381"/>
        <v>-102.01729545367284</v>
      </c>
      <c r="S1149" s="1">
        <f t="shared" si="382"/>
        <v>-113.16473610703558</v>
      </c>
      <c r="T1149" s="1">
        <f t="shared" si="383"/>
        <v>1112.0353349779161</v>
      </c>
      <c r="U1149" s="1">
        <f t="shared" si="384"/>
        <v>-88.071395468256057</v>
      </c>
      <c r="V1149" s="1">
        <f t="shared" si="385"/>
        <v>9.8989688505184789E-2</v>
      </c>
      <c r="Y1149" s="20">
        <f>+$Z$20*SIGN(SOI!A1148)*(ABS(SOI!A1148))^$Y$2</f>
        <v>-0.8858895032341797</v>
      </c>
      <c r="Z1149" s="20">
        <f t="shared" si="388"/>
        <v>-0.86729987144888776</v>
      </c>
      <c r="AA1149" s="19">
        <f>+SIN((AVERAGE(H1145:H1156)+AVERAGE(H1149:H1152)/4)*($AA$19+AA1148*$AA$18*AVERAGE(G1145:G1156))*$Y$20+$AA$17) - SIN($AA$17)</f>
        <v>-0.86890966089655075</v>
      </c>
      <c r="AB1149" s="19">
        <f>+SIN((AVERAGE(H1145:H1156)+AVERAGE(H1149:H1152)*$AB$1)*($AA$19+AB1148*$AA$18*AVERAGE(G1145:G1156))*$Y$20+$AA$17) - SIN($AA$17)+$AB$2</f>
        <v>-1.2259110608103088</v>
      </c>
      <c r="AC1149">
        <f t="shared" si="387"/>
        <v>0.67620000000000713</v>
      </c>
      <c r="AD1149">
        <f t="shared" si="386"/>
        <v>1.6097894476629904E-3</v>
      </c>
      <c r="AE1149">
        <v>1</v>
      </c>
    </row>
    <row r="1150" spans="1:31" x14ac:dyDescent="0.25">
      <c r="A1150">
        <v>93.999999999999019</v>
      </c>
      <c r="B1150" s="2">
        <v>1973.9999999999145</v>
      </c>
      <c r="C1150">
        <f>+D1150+($D$2+E1150+F1150)*SOI!A1149*IF(B1150&gt;$C$18, IF(B1150&lt;$C$19,-1,1),1)</f>
        <v>-1.9121957297837195</v>
      </c>
      <c r="D1150">
        <f>+$D$3*((1-$D$5)*SOI!D1149+$D$5*SOI!D1148) +   $D$4*((1-$D$5)*SOI!E1149+$D$5*SOI!E1148)</f>
        <v>0</v>
      </c>
      <c r="E1150">
        <f t="shared" si="368"/>
        <v>-3.5032228287598173</v>
      </c>
      <c r="F1150">
        <f t="shared" si="375"/>
        <v>4.4498543781576982</v>
      </c>
      <c r="G1150">
        <f t="shared" si="376"/>
        <v>0.94663154939788097</v>
      </c>
      <c r="H1150" s="21">
        <f t="shared" si="377"/>
        <v>-0.52483823011422148</v>
      </c>
      <c r="I1150" s="37">
        <f t="shared" si="369"/>
        <v>1.3847212196035932</v>
      </c>
      <c r="J1150" s="1">
        <f t="shared" si="378"/>
        <v>4.0670480383506256</v>
      </c>
      <c r="K1150" s="1">
        <f t="shared" si="379"/>
        <v>128.53527977157864</v>
      </c>
      <c r="L1150" s="1">
        <f t="shared" si="370"/>
        <v>1.8662705775489961</v>
      </c>
      <c r="M1150" s="1">
        <f t="shared" si="371"/>
        <v>-20.631287521633727</v>
      </c>
      <c r="N1150" s="1">
        <f t="shared" si="372"/>
        <v>-3.8990784482376646</v>
      </c>
      <c r="O1150" s="1">
        <f t="shared" si="373"/>
        <v>0.99687138476994086</v>
      </c>
      <c r="P1150" s="1">
        <f t="shared" si="374"/>
        <v>-1.8569821115576397</v>
      </c>
      <c r="Q1150" s="1">
        <f t="shared" si="380"/>
        <v>40.257698992914314</v>
      </c>
      <c r="R1150" s="1">
        <f t="shared" si="381"/>
        <v>-16.647455809037766</v>
      </c>
      <c r="S1150" s="1">
        <f t="shared" si="382"/>
        <v>-4.6205301443235847</v>
      </c>
      <c r="T1150" s="1">
        <f t="shared" si="383"/>
        <v>19.547506510416799</v>
      </c>
      <c r="U1150" s="1">
        <f t="shared" si="384"/>
        <v>28.415973983960352</v>
      </c>
      <c r="V1150" s="1">
        <f t="shared" si="385"/>
        <v>-203.657947950064</v>
      </c>
      <c r="Y1150" s="20">
        <f>+$Z$20*SIGN(SOI!A1149)*(ABS(SOI!A1149))^$Y$2</f>
        <v>-0.8527603280971684</v>
      </c>
      <c r="Z1150" s="20">
        <f t="shared" si="388"/>
        <v>-0.82449893526363593</v>
      </c>
      <c r="AA1150" s="19">
        <f>+SIN((AVERAGE(H1146:H1157)+AVERAGE(H1150:H1153)/4)*($AA$19+AA1149*$AA$18*AVERAGE(G1146:G1157))*$Y$20+$AA$17) - SIN($AA$17)</f>
        <v>-1.2315606652308408</v>
      </c>
      <c r="AB1150" s="19">
        <f>+SIN((AVERAGE(H1146:H1157)+AVERAGE(H1150:H1153)*$AB$1)*($AA$19+AB1149*$AA$18*AVERAGE(G1146:G1157))*$Y$20+$AA$17) - SIN($AA$17)+$AB$2</f>
        <v>-1.1659018766194886</v>
      </c>
      <c r="AC1150">
        <f t="shared" si="387"/>
        <v>0.67680000000000717</v>
      </c>
      <c r="AD1150">
        <f t="shared" si="386"/>
        <v>0.40706172996720491</v>
      </c>
      <c r="AE1150">
        <v>1</v>
      </c>
    </row>
    <row r="1151" spans="1:31" x14ac:dyDescent="0.25">
      <c r="A1151">
        <v>94.083333333332348</v>
      </c>
      <c r="B1151" s="2">
        <v>1974.0833333332478</v>
      </c>
      <c r="C1151">
        <f>+D1151+($D$2+E1151+F1151)*SOI!A1150*IF(B1151&gt;$C$18, IF(B1151&lt;$C$19,-1,1),1)</f>
        <v>-42.338461503788906</v>
      </c>
      <c r="D1151">
        <f>+$D$3*((1-$D$5)*SOI!D1150+$D$5*SOI!D1149) +   $D$4*((1-$D$5)*SOI!E1150+$D$5*SOI!E1149)</f>
        <v>0</v>
      </c>
      <c r="E1151">
        <f t="shared" si="368"/>
        <v>27.992604640556621</v>
      </c>
      <c r="F1151">
        <f t="shared" si="375"/>
        <v>0.23303636196932043</v>
      </c>
      <c r="G1151">
        <f t="shared" si="376"/>
        <v>28.22564100252594</v>
      </c>
      <c r="H1151" s="21">
        <f t="shared" si="377"/>
        <v>-0.91656823735070225</v>
      </c>
      <c r="I1151" s="37">
        <f t="shared" si="369"/>
        <v>-14.698211789935211</v>
      </c>
      <c r="J1151" s="1">
        <f t="shared" si="378"/>
        <v>-11.84971583465911</v>
      </c>
      <c r="K1151" s="1">
        <f t="shared" si="379"/>
        <v>4.8257826597327233E-2</v>
      </c>
      <c r="L1151" s="1">
        <f t="shared" si="370"/>
        <v>4.1622550894329854E-3</v>
      </c>
      <c r="M1151" s="1">
        <f t="shared" si="371"/>
        <v>-5.6630814974840833</v>
      </c>
      <c r="N1151" s="1">
        <f t="shared" si="372"/>
        <v>-0.11976024405955606</v>
      </c>
      <c r="O1151" s="1">
        <f t="shared" si="373"/>
        <v>2.6456072005082691</v>
      </c>
      <c r="P1151" s="1">
        <f t="shared" si="374"/>
        <v>-0.1177911911759474</v>
      </c>
      <c r="Q1151" s="1">
        <f t="shared" si="380"/>
        <v>0.33941116752186773</v>
      </c>
      <c r="R1151" s="1">
        <f t="shared" si="381"/>
        <v>1.4897973710583601</v>
      </c>
      <c r="S1151" s="1">
        <f t="shared" si="382"/>
        <v>1.50641510127476</v>
      </c>
      <c r="T1151" s="1">
        <f t="shared" si="383"/>
        <v>0.11569955386962635</v>
      </c>
      <c r="U1151" s="1">
        <f t="shared" si="384"/>
        <v>-19.132415040687519</v>
      </c>
      <c r="V1151" s="1">
        <f t="shared" si="385"/>
        <v>-0.39678674545332421</v>
      </c>
      <c r="Y1151" s="20">
        <f>+$Z$20*SIGN(SOI!A1150)*(ABS(SOI!A1150))^$Y$2</f>
        <v>-0.73484697445955971</v>
      </c>
      <c r="Z1151" s="20">
        <f t="shared" si="388"/>
        <v>-0.76920244934859372</v>
      </c>
      <c r="AA1151" s="19">
        <f>+SIN((AVERAGE(H1147:H1158)+AVERAGE(H1151:H1154)/4)*($AA$19+AA1150*$AA$18*AVERAGE(G1147:G1158))*$Y$20+$AA$17) - SIN($AA$17)</f>
        <v>-1.2883779419395918</v>
      </c>
      <c r="AB1151" s="19">
        <f>+SIN((AVERAGE(H1147:H1158)+AVERAGE(H1151:H1154)*$AB$1)*($AA$19+AB1150*$AA$18*AVERAGE(G1147:G1158))*$Y$20+$AA$17) - SIN($AA$17)+$AB$2</f>
        <v>-1.2875897867226853</v>
      </c>
      <c r="AC1151">
        <f t="shared" si="387"/>
        <v>0.67740000000000722</v>
      </c>
      <c r="AD1151">
        <f t="shared" si="386"/>
        <v>0.51917549259099804</v>
      </c>
      <c r="AE1151">
        <v>1</v>
      </c>
    </row>
    <row r="1152" spans="1:31" x14ac:dyDescent="0.25">
      <c r="A1152">
        <v>94.166666666665677</v>
      </c>
      <c r="B1152" s="2">
        <v>1974.166666666581</v>
      </c>
      <c r="C1152">
        <f>+D1152+($D$2+E1152+F1152)*SOI!A1151*IF(B1152&gt;$C$18, IF(B1152&lt;$C$19,-1,1),1)</f>
        <v>-5.2497132604718706</v>
      </c>
      <c r="D1152">
        <f>+$D$3*((1-$D$5)*SOI!D1151+$D$5*SOI!D1150) +   $D$4*((1-$D$5)*SOI!E1151+$D$5*SOI!E1150)</f>
        <v>0</v>
      </c>
      <c r="E1152">
        <f t="shared" si="368"/>
        <v>4.8302712567105814</v>
      </c>
      <c r="F1152">
        <f t="shared" si="375"/>
        <v>-1.1846370480495603</v>
      </c>
      <c r="G1152">
        <f t="shared" si="376"/>
        <v>3.6456342086610212</v>
      </c>
      <c r="H1152" s="21">
        <f t="shared" si="377"/>
        <v>0.54108968987602946</v>
      </c>
      <c r="I1152" s="37">
        <f t="shared" si="369"/>
        <v>1.6474944068768402</v>
      </c>
      <c r="J1152" s="1">
        <f t="shared" si="378"/>
        <v>-9.1424378763645819</v>
      </c>
      <c r="K1152" s="1">
        <f t="shared" si="379"/>
        <v>1.3748639211877953</v>
      </c>
      <c r="L1152" s="1">
        <f t="shared" si="370"/>
        <v>-0.24437720426309029</v>
      </c>
      <c r="M1152" s="1">
        <f t="shared" si="371"/>
        <v>38.980503625726278</v>
      </c>
      <c r="N1152" s="1">
        <f t="shared" si="372"/>
        <v>3.7033212686224726E-2</v>
      </c>
      <c r="O1152" s="1">
        <f t="shared" si="373"/>
        <v>0.53235940754262767</v>
      </c>
      <c r="P1152" s="1">
        <f t="shared" si="374"/>
        <v>0.28404895925556495</v>
      </c>
      <c r="Q1152" s="1">
        <f t="shared" si="380"/>
        <v>0.7224361656120275</v>
      </c>
      <c r="R1152" s="1">
        <f t="shared" si="381"/>
        <v>-0.35543484599018532</v>
      </c>
      <c r="S1152" s="1">
        <f t="shared" si="382"/>
        <v>5.2213502354119479E-2</v>
      </c>
      <c r="T1152" s="1">
        <f t="shared" si="383"/>
        <v>-1.3669204866799287</v>
      </c>
      <c r="U1152" s="1">
        <f t="shared" si="384"/>
        <v>-5.1714178499912036</v>
      </c>
      <c r="V1152" s="1">
        <f t="shared" si="385"/>
        <v>-0.29588044415101827</v>
      </c>
      <c r="Y1152" s="20">
        <f>+$Z$20*SIGN(SOI!A1151)*(ABS(SOI!A1151))^$Y$2</f>
        <v>-0.72000004548905305</v>
      </c>
      <c r="Z1152" s="20">
        <f t="shared" si="388"/>
        <v>-0.68494900664953751</v>
      </c>
      <c r="AA1152" s="19">
        <f>+SIN((AVERAGE(H1148:H1159)+AVERAGE(H1152:H1155)/4)*($AA$19+AA1151*$AA$18*AVERAGE(G1148:G1159))*$Y$20+$AA$17) - SIN($AA$17)</f>
        <v>-1.2891374344385196</v>
      </c>
      <c r="AB1152" s="19">
        <f>+SIN((AVERAGE(H1148:H1159)+AVERAGE(H1152:H1155)*$AB$1)*($AA$19+AB1151*$AA$18*AVERAGE(G1148:G1159))*$Y$20+$AA$17) - SIN($AA$17)+$AB$2</f>
        <v>-1.2872725669085416</v>
      </c>
      <c r="AC1152">
        <f t="shared" si="387"/>
        <v>0.67800000000000726</v>
      </c>
      <c r="AD1152">
        <f t="shared" si="386"/>
        <v>0.60418842778898207</v>
      </c>
      <c r="AE1152">
        <v>1</v>
      </c>
    </row>
    <row r="1153" spans="1:31" x14ac:dyDescent="0.25">
      <c r="A1153">
        <v>94.249999999999005</v>
      </c>
      <c r="B1153" s="2">
        <v>1974.2499999999143</v>
      </c>
      <c r="C1153">
        <f>+D1153+($D$2+E1153+F1153)*SOI!A1152*IF(B1153&gt;$C$18, IF(B1153&lt;$C$19,-1,1),1)</f>
        <v>-16.307313171718405</v>
      </c>
      <c r="D1153">
        <f>+$D$3*((1-$D$5)*SOI!D1152+$D$5*SOI!D1151) +   $D$4*((1-$D$5)*SOI!E1152+$D$5*SOI!E1151)</f>
        <v>0</v>
      </c>
      <c r="E1153">
        <f t="shared" si="368"/>
        <v>16.259671280913913</v>
      </c>
      <c r="F1153">
        <f t="shared" si="375"/>
        <v>4.7641890804491327E-2</v>
      </c>
      <c r="G1153">
        <f t="shared" si="376"/>
        <v>16.307313171718405</v>
      </c>
      <c r="H1153" s="21">
        <f t="shared" si="377"/>
        <v>0.76026945852613115</v>
      </c>
      <c r="I1153" s="37">
        <f t="shared" si="369"/>
        <v>17.874180025321415</v>
      </c>
      <c r="J1153" s="1">
        <f t="shared" si="378"/>
        <v>3.6815416063032966</v>
      </c>
      <c r="K1153" s="1">
        <f t="shared" si="379"/>
        <v>2.4611605203718875E-3</v>
      </c>
      <c r="L1153" s="1">
        <f t="shared" si="370"/>
        <v>3.3491039269964912E-2</v>
      </c>
      <c r="M1153" s="1">
        <f t="shared" si="371"/>
        <v>-1.4468148643510705</v>
      </c>
      <c r="N1153" s="1">
        <f t="shared" si="372"/>
        <v>1.5530252144138008E-2</v>
      </c>
      <c r="O1153" s="1">
        <f t="shared" si="373"/>
        <v>12.972034217135489</v>
      </c>
      <c r="P1153" s="1">
        <f t="shared" si="374"/>
        <v>-1.5226579064549998E-4</v>
      </c>
      <c r="Q1153" s="1">
        <f t="shared" si="380"/>
        <v>-1.1244809761656665E-2</v>
      </c>
      <c r="R1153" s="1">
        <f t="shared" si="381"/>
        <v>6.0022601573787644E-2</v>
      </c>
      <c r="S1153" s="1">
        <f t="shared" si="382"/>
        <v>0.23755934652545324</v>
      </c>
      <c r="T1153" s="1">
        <f t="shared" si="383"/>
        <v>4.564722043083</v>
      </c>
      <c r="U1153" s="1">
        <f t="shared" si="384"/>
        <v>3.0076060416806039E-2</v>
      </c>
      <c r="V1153" s="1">
        <f t="shared" si="385"/>
        <v>6.6513916206770897E-5</v>
      </c>
      <c r="Y1153" s="20">
        <f>+$Z$20*SIGN(SOI!A1152)*(ABS(SOI!A1152))^$Y$2</f>
        <v>-0.6</v>
      </c>
      <c r="Z1153" s="20">
        <f t="shared" si="388"/>
        <v>-0.61776389624909511</v>
      </c>
      <c r="AA1153" s="19">
        <f>+SIN((AVERAGE(H1149:H1160)+AVERAGE(H1153:H1156)/4)*($AA$19+AA1152*$AA$18*AVERAGE(G1149:G1160))*$Y$20+$AA$17) - SIN($AA$17)</f>
        <v>-1.2891888686221988</v>
      </c>
      <c r="AB1153" s="19">
        <f>+SIN((AVERAGE(H1149:H1160)+AVERAGE(H1153:H1156)*$AB$1)*($AA$19+AB1152*$AA$18*AVERAGE(G1149:G1160))*$Y$20+$AA$17) - SIN($AA$17)+$AB$2</f>
        <v>-1.2884740463091429</v>
      </c>
      <c r="AC1153">
        <f t="shared" si="387"/>
        <v>0.67860000000000731</v>
      </c>
      <c r="AD1153">
        <f t="shared" si="386"/>
        <v>0.67142497237310372</v>
      </c>
      <c r="AE1153">
        <v>1</v>
      </c>
    </row>
    <row r="1154" spans="1:31" x14ac:dyDescent="0.25">
      <c r="A1154">
        <v>94.333333333332334</v>
      </c>
      <c r="B1154" s="2">
        <v>1974.3333333332475</v>
      </c>
      <c r="C1154">
        <f>+D1154+($D$2+E1154+F1154)*SOI!A1153*IF(B1154&gt;$C$18, IF(B1154&lt;$C$19,-1,1),1)</f>
        <v>2.5190245215421401</v>
      </c>
      <c r="D1154">
        <f>+$D$3*((1-$D$5)*SOI!D1153+$D$5*SOI!D1152) +   $D$4*((1-$D$5)*SOI!E1153+$D$5*SOI!E1152)</f>
        <v>0</v>
      </c>
      <c r="E1154">
        <f t="shared" si="368"/>
        <v>-2.0891291776540228</v>
      </c>
      <c r="F1154">
        <f t="shared" si="375"/>
        <v>-1.0995094572094453</v>
      </c>
      <c r="G1154">
        <f t="shared" si="376"/>
        <v>-3.1886386348634681</v>
      </c>
      <c r="H1154" s="21">
        <f t="shared" si="377"/>
        <v>0.39754853838133331</v>
      </c>
      <c r="I1154" s="37">
        <f t="shared" si="369"/>
        <v>-3.2543189315358032</v>
      </c>
      <c r="J1154" s="1">
        <f t="shared" si="378"/>
        <v>6.145997550307249</v>
      </c>
      <c r="K1154" s="1">
        <f t="shared" si="379"/>
        <v>-11.189458959551985</v>
      </c>
      <c r="L1154" s="1">
        <f t="shared" si="370"/>
        <v>-0.57324903282214634</v>
      </c>
      <c r="M1154" s="1">
        <f t="shared" si="371"/>
        <v>13.266050523293645</v>
      </c>
      <c r="N1154" s="1">
        <f t="shared" si="372"/>
        <v>-0.95091027947427886</v>
      </c>
      <c r="O1154" s="1">
        <f t="shared" si="373"/>
        <v>-3.0169176323625662</v>
      </c>
      <c r="P1154" s="1">
        <f t="shared" si="374"/>
        <v>0.17390073430151617</v>
      </c>
      <c r="Q1154" s="1">
        <f t="shared" si="380"/>
        <v>-6.3130878502120513</v>
      </c>
      <c r="R1154" s="1">
        <f t="shared" si="381"/>
        <v>-6.1353383835844468</v>
      </c>
      <c r="S1154" s="1">
        <f t="shared" si="382"/>
        <v>2.6482997663617014</v>
      </c>
      <c r="T1154" s="1">
        <f t="shared" si="383"/>
        <v>18.171233593859995</v>
      </c>
      <c r="U1154" s="1">
        <f t="shared" si="384"/>
        <v>6.2539442774607128</v>
      </c>
      <c r="V1154" s="1">
        <f t="shared" si="385"/>
        <v>4.6512815430251218</v>
      </c>
      <c r="Y1154" s="20">
        <f>+$Z$20*SIGN(SOI!A1153)*(ABS(SOI!A1153))^$Y$2</f>
        <v>-0.53329164325823253</v>
      </c>
      <c r="Z1154" s="20">
        <f t="shared" si="388"/>
        <v>-0.54509587605200127</v>
      </c>
      <c r="AA1154" s="19">
        <f>+SIN((AVERAGE(H1150:H1161)+AVERAGE(H1154:H1157)/4)*($AA$19+AA1153*$AA$18*AVERAGE(G1150:G1161))*$Y$20+$AA$17) - SIN($AA$17)</f>
        <v>-0.40094189668955488</v>
      </c>
      <c r="AB1154" s="19">
        <f>+SIN((AVERAGE(H1150:H1161)+AVERAGE(H1154:H1157)*$AB$1)*($AA$19+AB1153*$AA$18*AVERAGE(G1150:G1161))*$Y$20+$AA$17) - SIN($AA$17)+$AB$2</f>
        <v>-0.3561939995932939</v>
      </c>
      <c r="AC1154">
        <f t="shared" si="387"/>
        <v>0.67920000000000735</v>
      </c>
      <c r="AD1154">
        <f t="shared" si="386"/>
        <v>0.14415397936244639</v>
      </c>
      <c r="AE1154">
        <v>1</v>
      </c>
    </row>
    <row r="1155" spans="1:31" x14ac:dyDescent="0.25">
      <c r="A1155">
        <v>94.416666666665662</v>
      </c>
      <c r="B1155" s="2">
        <v>1974.4166666665808</v>
      </c>
      <c r="C1155">
        <f>+D1155+($D$2+E1155+F1155)*SOI!A1154*IF(B1155&gt;$C$18, IF(B1155&lt;$C$19,-1,1),1)</f>
        <v>-3.8412591055740388</v>
      </c>
      <c r="D1155">
        <f>+$D$3*((1-$D$5)*SOI!D1154+$D$5*SOI!D1153) +   $D$4*((1-$D$5)*SOI!E1154+$D$5*SOI!E1153)</f>
        <v>0</v>
      </c>
      <c r="E1155">
        <f t="shared" si="368"/>
        <v>5.5135221565343961</v>
      </c>
      <c r="F1155">
        <f t="shared" si="375"/>
        <v>-2.6009148571483398E-2</v>
      </c>
      <c r="G1155">
        <f t="shared" si="376"/>
        <v>5.4875130079629129</v>
      </c>
      <c r="H1155" s="21">
        <f t="shared" si="377"/>
        <v>9.5369593186522952E-2</v>
      </c>
      <c r="I1155" s="37">
        <f t="shared" si="369"/>
        <v>3.8608201256106405</v>
      </c>
      <c r="J1155" s="1">
        <f t="shared" si="378"/>
        <v>0.12753766811638856</v>
      </c>
      <c r="K1155" s="1">
        <f t="shared" si="379"/>
        <v>1.3167217019559004E-3</v>
      </c>
      <c r="L1155" s="1">
        <f t="shared" si="370"/>
        <v>-1.6744950008216921E-3</v>
      </c>
      <c r="M1155" s="1">
        <f t="shared" si="371"/>
        <v>-0.23204289784646903</v>
      </c>
      <c r="N1155" s="1">
        <f t="shared" si="372"/>
        <v>-2.4606544521015447E-2</v>
      </c>
      <c r="O1155" s="1">
        <f t="shared" si="373"/>
        <v>1.6675243051766693</v>
      </c>
      <c r="P1155" s="1">
        <f t="shared" si="374"/>
        <v>1.2674682163891862E-2</v>
      </c>
      <c r="Q1155" s="1">
        <f t="shared" si="380"/>
        <v>2.8574560180542647E-3</v>
      </c>
      <c r="R1155" s="1">
        <f t="shared" si="381"/>
        <v>-3.2945469265918273E-3</v>
      </c>
      <c r="S1155" s="1">
        <f t="shared" si="382"/>
        <v>-8.1301336721707584E-2</v>
      </c>
      <c r="T1155" s="1">
        <f t="shared" si="383"/>
        <v>-2.9338212874924104E-2</v>
      </c>
      <c r="U1155" s="1">
        <f t="shared" si="384"/>
        <v>-0.54076568479725062</v>
      </c>
      <c r="V1155" s="1">
        <f t="shared" si="385"/>
        <v>8.7724192273260036E-3</v>
      </c>
      <c r="Y1155" s="20">
        <f>+$Z$20*SIGN(SOI!A1154)*(ABS(SOI!A1154))^$Y$2</f>
        <v>-0.50199598489777131</v>
      </c>
      <c r="Z1155" s="20">
        <f t="shared" si="388"/>
        <v>-0.50634101898282247</v>
      </c>
      <c r="AA1155" s="19">
        <f>+SIN((AVERAGE(H1151:H1162)+AVERAGE(H1155:H1158)/4)*($AA$19+AA1154*$AA$18*AVERAGE(G1151:G1162))*$Y$20+$AA$17) - SIN($AA$17)</f>
        <v>-1.2881517694015339</v>
      </c>
      <c r="AB1155" s="19">
        <f>+SIN((AVERAGE(H1151:H1162)+AVERAGE(H1155:H1158)*$AB$1)*($AA$19+AB1154*$AA$18*AVERAGE(G1151:G1162))*$Y$20+$AA$17) - SIN($AA$17)+$AB$2</f>
        <v>-1.1109041838801113</v>
      </c>
      <c r="AC1155">
        <f t="shared" si="387"/>
        <v>0.6798000000000074</v>
      </c>
      <c r="AD1155">
        <f t="shared" si="386"/>
        <v>0.7818107504187114</v>
      </c>
      <c r="AE1155">
        <v>1</v>
      </c>
    </row>
    <row r="1156" spans="1:31" x14ac:dyDescent="0.25">
      <c r="A1156">
        <v>94.499999999998991</v>
      </c>
      <c r="B1156" s="2">
        <v>1974.4999999999141</v>
      </c>
      <c r="C1156">
        <f>+D1156+($D$2+E1156+F1156)*SOI!A1155*IF(B1156&gt;$C$18, IF(B1156&lt;$C$19,-1,1),1)</f>
        <v>8.1805150158384059</v>
      </c>
      <c r="D1156">
        <f>+$D$3*((1-$D$5)*SOI!D1155+$D$5*SOI!D1154) +   $D$4*((1-$D$5)*SOI!E1155+$D$5*SOI!E1154)</f>
        <v>0</v>
      </c>
      <c r="E1156">
        <f t="shared" si="368"/>
        <v>-12.468834604625858</v>
      </c>
      <c r="F1156">
        <f t="shared" si="375"/>
        <v>-0.11657311204861043</v>
      </c>
      <c r="G1156">
        <f t="shared" si="376"/>
        <v>-12.585407716674469</v>
      </c>
      <c r="H1156" s="21">
        <f t="shared" si="377"/>
        <v>-2.6469277486634506E-2</v>
      </c>
      <c r="I1156" s="37">
        <f t="shared" si="369"/>
        <v>2.3945625141095688</v>
      </c>
      <c r="J1156" s="1">
        <f t="shared" si="378"/>
        <v>1.088614072620977</v>
      </c>
      <c r="K1156" s="1">
        <f t="shared" si="379"/>
        <v>-5.4788896298554679E-3</v>
      </c>
      <c r="L1156" s="1">
        <f t="shared" si="370"/>
        <v>-1.362073617975953E-2</v>
      </c>
      <c r="M1156" s="1">
        <f t="shared" si="371"/>
        <v>-3.1934280925793326</v>
      </c>
      <c r="N1156" s="1">
        <f t="shared" si="372"/>
        <v>-2.7372826739855048E-2</v>
      </c>
      <c r="O1156" s="1">
        <f t="shared" si="373"/>
        <v>-0.19713593334557086</v>
      </c>
      <c r="P1156" s="1">
        <f t="shared" si="374"/>
        <v>5.4843515977730052E-2</v>
      </c>
      <c r="Q1156" s="1">
        <f t="shared" si="380"/>
        <v>4.374590783196397E-2</v>
      </c>
      <c r="R1156" s="1">
        <f t="shared" si="381"/>
        <v>-3.1282408872082341E-2</v>
      </c>
      <c r="S1156" s="1">
        <f t="shared" si="382"/>
        <v>-5.6093600273596889E-2</v>
      </c>
      <c r="T1156" s="1">
        <f t="shared" si="383"/>
        <v>2.8212657848622324E-2</v>
      </c>
      <c r="U1156" s="1">
        <f t="shared" si="384"/>
        <v>-1.4512557308083691</v>
      </c>
      <c r="V1156" s="1">
        <f t="shared" si="385"/>
        <v>4.2225675707834531E-2</v>
      </c>
      <c r="Y1156" s="20">
        <f>+$Z$20*SIGN(SOI!A1155)*(ABS(SOI!A1155))^$Y$2</f>
        <v>-0.48373542879246362</v>
      </c>
      <c r="Z1156" s="20">
        <f t="shared" si="388"/>
        <v>-0.44171420055083982</v>
      </c>
      <c r="AA1156" s="19">
        <f>+SIN((AVERAGE(H1152:H1163)+AVERAGE(H1156:H1159)/4)*($AA$19+AA1155*$AA$18*AVERAGE(G1152:G1163))*$Y$20+$AA$17) - SIN($AA$17)</f>
        <v>-1.2775890057850796</v>
      </c>
      <c r="AB1156" s="19">
        <f>+SIN((AVERAGE(H1152:H1163)+AVERAGE(H1156:H1159)*$AB$1)*($AA$19+AB1155*$AA$18*AVERAGE(G1152:G1163))*$Y$20+$AA$17) - SIN($AA$17)+$AB$2</f>
        <v>-1.146667588854396</v>
      </c>
      <c r="AC1156">
        <f t="shared" si="387"/>
        <v>0.68040000000000744</v>
      </c>
      <c r="AD1156">
        <f t="shared" si="386"/>
        <v>0.83587480523423974</v>
      </c>
      <c r="AE1156">
        <v>1</v>
      </c>
    </row>
    <row r="1157" spans="1:31" x14ac:dyDescent="0.25">
      <c r="A1157">
        <v>94.58333333333232</v>
      </c>
      <c r="B1157" s="2">
        <v>1974.5833333332473</v>
      </c>
      <c r="C1157">
        <f>+D1157+($D$2+E1157+F1157)*SOI!A1156*IF(B1157&gt;$C$18, IF(B1157&lt;$C$19,-1,1),1)</f>
        <v>1.1605375520101757</v>
      </c>
      <c r="D1157">
        <f>+$D$3*((1-$D$5)*SOI!D1156+$D$5*SOI!D1155) +   $D$4*((1-$D$5)*SOI!E1156+$D$5*SOI!E1155)</f>
        <v>0</v>
      </c>
      <c r="E1157">
        <f t="shared" si="368"/>
        <v>-3.6480552356077354</v>
      </c>
      <c r="F1157">
        <f t="shared" si="375"/>
        <v>2.1375385575936323E-2</v>
      </c>
      <c r="G1157">
        <f t="shared" si="376"/>
        <v>-3.6266798500317989</v>
      </c>
      <c r="H1157" s="21">
        <f t="shared" si="377"/>
        <v>3.5882768082142767E-2</v>
      </c>
      <c r="I1157" s="37">
        <f t="shared" si="369"/>
        <v>3.5753372921470983</v>
      </c>
      <c r="J1157" s="1">
        <f t="shared" si="378"/>
        <v>-0.34818160819312421</v>
      </c>
      <c r="K1157" s="1">
        <f t="shared" si="379"/>
        <v>-3.1145303378840757E-3</v>
      </c>
      <c r="L1157" s="1">
        <f t="shared" si="370"/>
        <v>1.1644107351867085E-2</v>
      </c>
      <c r="M1157" s="1">
        <f t="shared" si="371"/>
        <v>0.68406628287874882</v>
      </c>
      <c r="N1157" s="1">
        <f t="shared" si="372"/>
        <v>-8.9385480380115324E-3</v>
      </c>
      <c r="O1157" s="1">
        <f t="shared" si="373"/>
        <v>-1.9852051538237399</v>
      </c>
      <c r="P1157" s="1">
        <f t="shared" si="374"/>
        <v>-3.6214298992066547E-3</v>
      </c>
      <c r="Q1157" s="1">
        <f t="shared" si="380"/>
        <v>-3.0600308652351227E-3</v>
      </c>
      <c r="R1157" s="1">
        <f t="shared" si="381"/>
        <v>3.2672276878316906E-3</v>
      </c>
      <c r="S1157" s="1">
        <f t="shared" si="382"/>
        <v>-2.7349631844161511E-2</v>
      </c>
      <c r="T1157" s="1">
        <f t="shared" si="383"/>
        <v>-0.24287858393552253</v>
      </c>
      <c r="U1157" s="1">
        <f t="shared" si="384"/>
        <v>0.14308350842379602</v>
      </c>
      <c r="V1157" s="1">
        <f t="shared" si="385"/>
        <v>-9.1049744531832867E-4</v>
      </c>
      <c r="Y1157" s="20">
        <f>+$Z$20*SIGN(SOI!A1156)*(ABS(SOI!A1156))^$Y$2</f>
        <v>-0.33941118796228448</v>
      </c>
      <c r="Z1157" s="20">
        <f t="shared" si="388"/>
        <v>-0.39270377972473774</v>
      </c>
      <c r="AA1157" s="19">
        <f>+SIN((AVERAGE(H1153:H1164)+AVERAGE(H1157:H1160)/4)*($AA$19+AA1156*$AA$18*AVERAGE(G1153:G1164))*$Y$20+$AA$17) - SIN($AA$17)</f>
        <v>-1.2824799913014531</v>
      </c>
      <c r="AB1157" s="19">
        <f>+SIN((AVERAGE(H1153:H1164)+AVERAGE(H1157:H1160)*$AB$1)*($AA$19+AB1156*$AA$18*AVERAGE(G1153:G1164))*$Y$20+$AA$17) - SIN($AA$17)+$AB$2</f>
        <v>-1.1319044875096809</v>
      </c>
      <c r="AC1157">
        <f t="shared" si="387"/>
        <v>0.68100000000000749</v>
      </c>
      <c r="AD1157">
        <f t="shared" si="386"/>
        <v>0.88977621157671538</v>
      </c>
      <c r="AE1157">
        <v>1</v>
      </c>
    </row>
    <row r="1158" spans="1:31" x14ac:dyDescent="0.25">
      <c r="A1158">
        <v>94.666666666665648</v>
      </c>
      <c r="B1158" s="2">
        <v>1974.6666666665806</v>
      </c>
      <c r="C1158">
        <f>+D1158+($D$2+E1158+F1158)*SOI!A1157*IF(B1158&gt;$C$18, IF(B1158&lt;$C$19,-1,1),1)</f>
        <v>8.6055484345184787</v>
      </c>
      <c r="D1158">
        <f>+$D$3*((1-$D$5)*SOI!D1157+$D$5*SOI!D1156) +   $D$4*((1-$D$5)*SOI!E1157+$D$5*SOI!E1156)</f>
        <v>0</v>
      </c>
      <c r="E1158">
        <f t="shared" si="368"/>
        <v>-23.521661678935246</v>
      </c>
      <c r="F1158">
        <f t="shared" si="375"/>
        <v>-1.0656195625461247</v>
      </c>
      <c r="G1158">
        <f t="shared" si="376"/>
        <v>-24.587281241481371</v>
      </c>
      <c r="H1158" s="21">
        <f t="shared" si="377"/>
        <v>7.4272881825413712</v>
      </c>
      <c r="I1158" s="37">
        <f t="shared" si="369"/>
        <v>30.207667156101845</v>
      </c>
      <c r="J1158" s="1">
        <f t="shared" si="378"/>
        <v>118.10244552543868</v>
      </c>
      <c r="K1158" s="1">
        <f t="shared" si="379"/>
        <v>-1.3868787530588367</v>
      </c>
      <c r="L1158" s="1">
        <f t="shared" si="370"/>
        <v>-0.6471370727098581</v>
      </c>
      <c r="M1158" s="1">
        <f t="shared" si="371"/>
        <v>-27.463196227590277</v>
      </c>
      <c r="N1158" s="1">
        <f t="shared" si="372"/>
        <v>0.82218958847946388</v>
      </c>
      <c r="O1158" s="1">
        <f t="shared" si="373"/>
        <v>-24.257737590536756</v>
      </c>
      <c r="P1158" s="1">
        <f t="shared" si="374"/>
        <v>2.3746031143135858E-3</v>
      </c>
      <c r="Q1158" s="1">
        <f t="shared" si="380"/>
        <v>-11.300136682472807</v>
      </c>
      <c r="R1158" s="1">
        <f t="shared" si="381"/>
        <v>101.93831695616122</v>
      </c>
      <c r="S1158" s="1">
        <f t="shared" si="382"/>
        <v>21.254781641464746</v>
      </c>
      <c r="T1158" s="1">
        <f t="shared" si="383"/>
        <v>164.93932055708299</v>
      </c>
      <c r="U1158" s="1">
        <f t="shared" si="384"/>
        <v>-0.79268510803771719</v>
      </c>
      <c r="V1158" s="1">
        <f t="shared" si="385"/>
        <v>-5.491546636843541E-2</v>
      </c>
      <c r="Y1158" s="20">
        <f>+$Z$20*SIGN(SOI!A1157)*(ABS(SOI!A1157))^$Y$2</f>
        <v>-0.35496472241946514</v>
      </c>
      <c r="Z1158" s="20">
        <f t="shared" si="388"/>
        <v>-0.40466370891744557</v>
      </c>
      <c r="AA1158" s="19">
        <f>+SIN((AVERAGE(H1154:H1165)+AVERAGE(H1158:H1161)/4)*($AA$19+AA1157*$AA$18*AVERAGE(G1154:G1165))*$Y$20+$AA$17) - SIN($AA$17)</f>
        <v>-1.1751738719960885</v>
      </c>
      <c r="AB1158" s="19">
        <f>+SIN((AVERAGE(H1154:H1165)+AVERAGE(H1158:H1161)*$AB$1)*($AA$19+AB1157*$AA$18*AVERAGE(G1154:G1165))*$Y$20+$AA$17) - SIN($AA$17)+$AB$2</f>
        <v>-1.0487786902459457</v>
      </c>
      <c r="AC1158">
        <f t="shared" si="387"/>
        <v>0.68160000000000753</v>
      </c>
      <c r="AD1158">
        <f t="shared" si="386"/>
        <v>0.77051016307864284</v>
      </c>
      <c r="AE1158">
        <v>1</v>
      </c>
    </row>
    <row r="1159" spans="1:31" x14ac:dyDescent="0.25">
      <c r="A1159">
        <v>94.749999999998977</v>
      </c>
      <c r="B1159" s="2">
        <v>1974.7499999999138</v>
      </c>
      <c r="C1159">
        <f>+D1159+($D$2+E1159+F1159)*SOI!A1158*IF(B1159&gt;$C$18, IF(B1159&lt;$C$19,-1,1),1)</f>
        <v>4.9633626719774471</v>
      </c>
      <c r="D1159">
        <f>+$D$3*((1-$D$5)*SOI!D1158+$D$5*SOI!D1157) +   $D$4*((1-$D$5)*SOI!E1158+$D$5*SOI!E1157)</f>
        <v>0</v>
      </c>
      <c r="E1159">
        <f t="shared" si="368"/>
        <v>-6.5637125567358225</v>
      </c>
      <c r="F1159">
        <f t="shared" si="375"/>
        <v>-5.4104339234107179E-2</v>
      </c>
      <c r="G1159">
        <f t="shared" si="376"/>
        <v>-6.6178168959699297</v>
      </c>
      <c r="H1159" s="21">
        <f t="shared" si="377"/>
        <v>3.1955225276259984E-2</v>
      </c>
      <c r="I1159" s="37">
        <f t="shared" si="369"/>
        <v>5.6848432922485621</v>
      </c>
      <c r="J1159" s="1">
        <f t="shared" si="378"/>
        <v>0.33573444768185012</v>
      </c>
      <c r="K1159" s="1">
        <f t="shared" si="379"/>
        <v>-1.4410774705177201E-2</v>
      </c>
      <c r="L1159" s="1">
        <f t="shared" si="370"/>
        <v>-8.3221620799368602E-3</v>
      </c>
      <c r="M1159" s="1">
        <f t="shared" si="371"/>
        <v>-0.41484588180200499</v>
      </c>
      <c r="N1159" s="1">
        <f t="shared" si="372"/>
        <v>3.9205271211581232E-2</v>
      </c>
      <c r="O1159" s="1">
        <f t="shared" si="373"/>
        <v>-3.77519491283776</v>
      </c>
      <c r="P1159" s="1">
        <f t="shared" si="374"/>
        <v>1.2328518515837689E-2</v>
      </c>
      <c r="Q1159" s="1">
        <f t="shared" si="380"/>
        <v>-8.1393905831306061E-3</v>
      </c>
      <c r="R1159" s="1">
        <f t="shared" si="381"/>
        <v>1.3818056427264446E-2</v>
      </c>
      <c r="S1159" s="1">
        <f t="shared" si="382"/>
        <v>0.19073502357509914</v>
      </c>
      <c r="T1159" s="1">
        <f t="shared" si="383"/>
        <v>0.33010581614663931</v>
      </c>
      <c r="U1159" s="1">
        <f t="shared" si="384"/>
        <v>-0.77450079542160033</v>
      </c>
      <c r="V1159" s="1">
        <f t="shared" si="385"/>
        <v>-1.3595244564224791E-2</v>
      </c>
      <c r="Y1159" s="20">
        <f>+$Z$20*SIGN(SOI!A1158)*(ABS(SOI!A1158))^$Y$2</f>
        <v>-0.51961521637058716</v>
      </c>
      <c r="Z1159" s="20">
        <f t="shared" si="388"/>
        <v>-0.48748582429999554</v>
      </c>
      <c r="AA1159" s="19">
        <f>+SIN((AVERAGE(H1155:H1166)+AVERAGE(H1159:H1162)/4)*($AA$19+AA1158*$AA$18*AVERAGE(G1155:G1166))*$Y$20+$AA$17) - SIN($AA$17)</f>
        <v>-1.1107683413886085</v>
      </c>
      <c r="AB1159" s="19">
        <f>+SIN((AVERAGE(H1155:H1166)+AVERAGE(H1159:H1162)*$AB$1)*($AA$19+AB1158*$AA$18*AVERAGE(G1155:G1166))*$Y$20+$AA$17) - SIN($AA$17)+$AB$2</f>
        <v>-0.9325882620338688</v>
      </c>
      <c r="AC1159">
        <f t="shared" si="387"/>
        <v>0.68220000000000758</v>
      </c>
      <c r="AD1159">
        <f t="shared" si="386"/>
        <v>0.62328251708861293</v>
      </c>
      <c r="AE1159">
        <v>1</v>
      </c>
    </row>
    <row r="1160" spans="1:31" x14ac:dyDescent="0.25">
      <c r="A1160">
        <v>94.833333333332305</v>
      </c>
      <c r="B1160" s="2">
        <v>1974.8333333332471</v>
      </c>
      <c r="C1160">
        <f>+D1160+($D$2+E1160+F1160)*SOI!A1159*IF(B1160&gt;$C$18, IF(B1160&lt;$C$19,-1,1),1)</f>
        <v>40.703560894966657</v>
      </c>
      <c r="D1160">
        <f>+$D$3*((1-$D$5)*SOI!D1159+$D$5*SOI!D1158) +   $D$4*((1-$D$5)*SOI!E1159+$D$5*SOI!E1158)</f>
        <v>0</v>
      </c>
      <c r="E1160">
        <f t="shared" si="368"/>
        <v>-41.416027400643038</v>
      </c>
      <c r="F1160">
        <f t="shared" si="375"/>
        <v>-0.98351519828056633</v>
      </c>
      <c r="G1160">
        <f t="shared" si="376"/>
        <v>-42.399542598923603</v>
      </c>
      <c r="H1160" s="21">
        <f t="shared" si="377"/>
        <v>0.12089905073597251</v>
      </c>
      <c r="I1160" s="37">
        <f t="shared" si="369"/>
        <v>0.57339056589403925</v>
      </c>
      <c r="J1160" s="1">
        <f t="shared" si="378"/>
        <v>-1.1178625129855246</v>
      </c>
      <c r="K1160" s="1">
        <f t="shared" si="379"/>
        <v>-0.75508158675137171</v>
      </c>
      <c r="L1160" s="1">
        <f t="shared" si="370"/>
        <v>-4.3842545063585397E-2</v>
      </c>
      <c r="M1160" s="1">
        <f t="shared" si="371"/>
        <v>13.694532978046556</v>
      </c>
      <c r="N1160" s="1">
        <f t="shared" si="372"/>
        <v>0.45527340339224187</v>
      </c>
      <c r="O1160" s="1">
        <f t="shared" si="373"/>
        <v>-0.92578199844574083</v>
      </c>
      <c r="P1160" s="1">
        <f t="shared" si="374"/>
        <v>0.50002129780258631</v>
      </c>
      <c r="Q1160" s="1">
        <f t="shared" si="380"/>
        <v>3.1201836001505399</v>
      </c>
      <c r="R1160" s="1">
        <f t="shared" si="381"/>
        <v>-0.53427797095214069</v>
      </c>
      <c r="S1160" s="1">
        <f t="shared" si="382"/>
        <v>0.22340367371394418</v>
      </c>
      <c r="T1160" s="1">
        <f t="shared" si="383"/>
        <v>0.426463744893883</v>
      </c>
      <c r="U1160" s="1">
        <f t="shared" si="384"/>
        <v>-3.1683381374910988</v>
      </c>
      <c r="V1160" s="1">
        <f t="shared" si="385"/>
        <v>-6.403131975405703</v>
      </c>
      <c r="Y1160" s="20">
        <f>+$Z$20*SIGN(SOI!A1159)*(ABS(SOI!A1159))^$Y$2</f>
        <v>-0.58787753410993426</v>
      </c>
      <c r="Z1160" s="20">
        <f t="shared" si="388"/>
        <v>-0.55463661522331309</v>
      </c>
      <c r="AA1160" s="19">
        <f>+SIN((AVERAGE(H1156:H1167)+AVERAGE(H1160:H1163)/4)*($AA$19+AA1159*$AA$18*AVERAGE(G1156:G1167))*$Y$20+$AA$17) - SIN($AA$17)</f>
        <v>-0.96665032965329645</v>
      </c>
      <c r="AB1160" s="19">
        <f>+SIN((AVERAGE(H1156:H1167)+AVERAGE(H1160:H1163)*$AB$1)*($AA$19+AB1159*$AA$18*AVERAGE(G1156:G1167))*$Y$20+$AA$17) - SIN($AA$17)+$AB$2</f>
        <v>-0.8905851399803042</v>
      </c>
      <c r="AC1160">
        <f t="shared" si="387"/>
        <v>0.68280000000000762</v>
      </c>
      <c r="AD1160">
        <f t="shared" si="386"/>
        <v>0.41201371442998336</v>
      </c>
      <c r="AE1160">
        <v>1</v>
      </c>
    </row>
    <row r="1161" spans="1:31" x14ac:dyDescent="0.25">
      <c r="A1161">
        <v>94.916666666665634</v>
      </c>
      <c r="B1161" s="2">
        <v>1974.9166666665803</v>
      </c>
      <c r="C1161">
        <f>+D1161+($D$2+E1161+F1161)*SOI!A1160*IF(B1161&gt;$C$18, IF(B1161&lt;$C$19,-1,1),1)</f>
        <v>-418.1040853025662</v>
      </c>
      <c r="D1161">
        <f>+$D$3*((1-$D$5)*SOI!D1160+$D$5*SOI!D1159) +   $D$4*((1-$D$5)*SOI!E1160+$D$5*SOI!E1159)</f>
        <v>0</v>
      </c>
      <c r="E1161">
        <f t="shared" si="368"/>
        <v>486.38948120008587</v>
      </c>
      <c r="F1161">
        <f t="shared" si="375"/>
        <v>-0.22194015059028782</v>
      </c>
      <c r="G1161">
        <f t="shared" si="376"/>
        <v>486.16754104949558</v>
      </c>
      <c r="H1161" s="21">
        <f t="shared" si="377"/>
        <v>-5.2646065894850986</v>
      </c>
      <c r="I1161" s="37">
        <f t="shared" si="369"/>
        <v>409.5878838477733</v>
      </c>
      <c r="J1161" s="1">
        <f t="shared" si="378"/>
        <v>-212.20652636999273</v>
      </c>
      <c r="K1161" s="1">
        <f t="shared" si="379"/>
        <v>24.656980186726845</v>
      </c>
      <c r="L1161" s="1">
        <f t="shared" si="370"/>
        <v>-3.8968681306401874E-2</v>
      </c>
      <c r="M1161" s="1">
        <f t="shared" si="371"/>
        <v>3.6393264350621846</v>
      </c>
      <c r="N1161" s="1">
        <f t="shared" si="372"/>
        <v>-9.157552677959642E-2</v>
      </c>
      <c r="O1161" s="1">
        <f t="shared" si="373"/>
        <v>137.77503525840953</v>
      </c>
      <c r="P1161" s="1">
        <f t="shared" si="374"/>
        <v>0.12343910317881716</v>
      </c>
      <c r="Q1161" s="1">
        <f t="shared" si="380"/>
        <v>-0.16678657148736103</v>
      </c>
      <c r="R1161" s="1">
        <f t="shared" si="381"/>
        <v>20.400685343672386</v>
      </c>
      <c r="S1161" s="1">
        <f t="shared" si="382"/>
        <v>-32.099185613669114</v>
      </c>
      <c r="T1161" s="1">
        <f t="shared" si="383"/>
        <v>-56.411008999622524</v>
      </c>
      <c r="U1161" s="1">
        <f t="shared" si="384"/>
        <v>-558.71758156453416</v>
      </c>
      <c r="V1161" s="1">
        <f t="shared" si="385"/>
        <v>0.31795367831397492</v>
      </c>
      <c r="Y1161" s="20">
        <f>+$Z$20*SIGN(SOI!A1160)*(ABS(SOI!A1160))^$Y$2</f>
        <v>-0.55641709518941773</v>
      </c>
      <c r="Z1161" s="20">
        <f t="shared" si="388"/>
        <v>-0.50308677274852309</v>
      </c>
      <c r="AA1161" s="19">
        <f>+SIN((AVERAGE(H1157:H1168)+AVERAGE(H1161:H1164)/4)*($AA$19+AA1160*$AA$18*AVERAGE(G1157:G1168))*$Y$20+$AA$17) - SIN($AA$17)</f>
        <v>-0.96372222844316924</v>
      </c>
      <c r="AB1161" s="19">
        <f>+SIN((AVERAGE(H1157:H1168)+AVERAGE(H1161:H1164)*$AB$1)*($AA$19+AB1160*$AA$18*AVERAGE(G1157:G1168))*$Y$20+$AA$17) - SIN($AA$17)+$AB$2</f>
        <v>-0.88978486323052008</v>
      </c>
      <c r="AC1161">
        <f t="shared" si="387"/>
        <v>0.68340000000000767</v>
      </c>
      <c r="AD1161">
        <f t="shared" si="386"/>
        <v>0.46063545569464615</v>
      </c>
      <c r="AE1161">
        <v>1</v>
      </c>
    </row>
    <row r="1162" spans="1:31" x14ac:dyDescent="0.25">
      <c r="A1162">
        <v>94.999999999998963</v>
      </c>
      <c r="B1162" s="2">
        <v>1974.9999999999136</v>
      </c>
      <c r="C1162">
        <f>+D1162+($D$2+E1162+F1162)*SOI!A1161*IF(B1162&gt;$C$18, IF(B1162&lt;$C$19,-1,1),1)</f>
        <v>-1.8394929838727572</v>
      </c>
      <c r="D1162">
        <f>+$D$3*((1-$D$5)*SOI!D1161+$D$5*SOI!D1160) +   $D$4*((1-$D$5)*SOI!E1161+$D$5*SOI!E1160)</f>
        <v>0</v>
      </c>
      <c r="E1162">
        <f t="shared" si="368"/>
        <v>0.52174828096511305</v>
      </c>
      <c r="F1162">
        <f t="shared" si="375"/>
        <v>4.4498543781504472</v>
      </c>
      <c r="G1162">
        <f t="shared" si="376"/>
        <v>4.9716026591155602</v>
      </c>
      <c r="H1162" s="21">
        <f t="shared" si="377"/>
        <v>8.0540310861104576</v>
      </c>
      <c r="I1162" s="37">
        <f t="shared" si="369"/>
        <v>3.5458860848457721</v>
      </c>
      <c r="J1162" s="1">
        <f t="shared" si="378"/>
        <v>73.361990766578927</v>
      </c>
      <c r="K1162" s="1">
        <f t="shared" si="379"/>
        <v>235.36383912178144</v>
      </c>
      <c r="L1162" s="1">
        <f t="shared" si="370"/>
        <v>2.9272616731952135</v>
      </c>
      <c r="M1162" s="1">
        <f t="shared" si="371"/>
        <v>-145.3301445050067</v>
      </c>
      <c r="N1162" s="1">
        <f t="shared" si="372"/>
        <v>2.9297882604113314</v>
      </c>
      <c r="O1162" s="1">
        <f t="shared" si="373"/>
        <v>4.8839080174938365</v>
      </c>
      <c r="P1162" s="1">
        <f t="shared" si="374"/>
        <v>-0.44249648883552256</v>
      </c>
      <c r="Q1162" s="1">
        <f t="shared" si="380"/>
        <v>-213.08485507703944</v>
      </c>
      <c r="R1162" s="1">
        <f t="shared" si="381"/>
        <v>225.63888128106649</v>
      </c>
      <c r="S1162" s="1">
        <f t="shared" si="382"/>
        <v>8.8905473880549639</v>
      </c>
      <c r="T1162" s="1">
        <f t="shared" si="383"/>
        <v>150.21269912130751</v>
      </c>
      <c r="U1162" s="1">
        <f t="shared" si="384"/>
        <v>17.33912139472411</v>
      </c>
      <c r="V1162" s="1">
        <f t="shared" si="385"/>
        <v>36.465127266944975</v>
      </c>
      <c r="Y1162" s="20">
        <f>+$Z$20*SIGN(SOI!A1161)*(ABS(SOI!A1161))^$Y$2</f>
        <v>-0.36496568894621723</v>
      </c>
      <c r="Z1162" s="20">
        <f t="shared" si="388"/>
        <v>-0.42201882557312836</v>
      </c>
      <c r="AA1162" s="19">
        <f>+SIN((AVERAGE(H1158:H1169)+AVERAGE(H1162:H1165)/4)*($AA$19+AA1161*$AA$18*AVERAGE(G1158:G1169))*$Y$20+$AA$17) - SIN($AA$17)</f>
        <v>-1.233087104989909</v>
      </c>
      <c r="AB1162" s="19">
        <f>+SIN((AVERAGE(H1158:H1169)+AVERAGE(H1162:H1165)*$AB$1)*($AA$19+AB1161*$AA$18*AVERAGE(G1158:G1169))*$Y$20+$AA$17) - SIN($AA$17)+$AB$2</f>
        <v>-0.93143303823929768</v>
      </c>
      <c r="AC1162">
        <f t="shared" si="387"/>
        <v>0.68400000000000771</v>
      </c>
      <c r="AD1162">
        <f t="shared" si="386"/>
        <v>0.81106827941678072</v>
      </c>
      <c r="AE1162">
        <v>1</v>
      </c>
    </row>
    <row r="1163" spans="1:31" x14ac:dyDescent="0.25">
      <c r="A1163">
        <v>95.083333333332291</v>
      </c>
      <c r="B1163" s="2">
        <v>1975.0833333332469</v>
      </c>
      <c r="C1163">
        <f>+D1163+($D$2+E1163+F1163)*SOI!A1162*IF(B1163&gt;$C$18, IF(B1163&lt;$C$19,-1,1),1)</f>
        <v>9.3167194170307237</v>
      </c>
      <c r="D1163">
        <f>+$D$3*((1-$D$5)*SOI!D1162+$D$5*SOI!D1161) +   $D$4*((1-$D$5)*SOI!E1162+$D$5*SOI!E1161)</f>
        <v>0</v>
      </c>
      <c r="E1163">
        <f t="shared" si="368"/>
        <v>-28.465519443932422</v>
      </c>
      <c r="F1163">
        <f t="shared" si="375"/>
        <v>0.23303636202113903</v>
      </c>
      <c r="G1163">
        <f t="shared" si="376"/>
        <v>-28.232483081911283</v>
      </c>
      <c r="H1163" s="21">
        <f t="shared" si="377"/>
        <v>-2.0668406278259845</v>
      </c>
      <c r="I1163" s="37">
        <f t="shared" si="369"/>
        <v>-28.341396897768949</v>
      </c>
      <c r="J1163" s="1">
        <f t="shared" si="378"/>
        <v>-20.510688061447453</v>
      </c>
      <c r="K1163" s="1">
        <f t="shared" si="379"/>
        <v>-0.25966233852548487</v>
      </c>
      <c r="L1163" s="1">
        <f t="shared" si="370"/>
        <v>5.59176489530126E-2</v>
      </c>
      <c r="M1163" s="1">
        <f t="shared" si="371"/>
        <v>-5.0835646893092834</v>
      </c>
      <c r="N1163" s="1">
        <f t="shared" si="372"/>
        <v>0.23528444410036065</v>
      </c>
      <c r="O1163" s="1">
        <f t="shared" si="373"/>
        <v>-22.923630057368403</v>
      </c>
      <c r="P1163" s="1">
        <f t="shared" si="374"/>
        <v>-5.4447228954538664E-3</v>
      </c>
      <c r="Q1163" s="1">
        <f t="shared" si="380"/>
        <v>-0.59858001482886447</v>
      </c>
      <c r="R1163" s="1">
        <f t="shared" si="381"/>
        <v>-5.0661732763648857</v>
      </c>
      <c r="S1163" s="1">
        <f t="shared" si="382"/>
        <v>-5.7066594186570896</v>
      </c>
      <c r="T1163" s="1">
        <f t="shared" si="383"/>
        <v>-13.468211317031303</v>
      </c>
      <c r="U1163" s="1">
        <f t="shared" si="384"/>
        <v>-1.7052557104611294</v>
      </c>
      <c r="V1163" s="1">
        <f t="shared" si="385"/>
        <v>3.6033020305708326E-2</v>
      </c>
      <c r="Y1163" s="20">
        <f>+$Z$20*SIGN(SOI!A1162)*(ABS(SOI!A1162))^$Y$2</f>
        <v>-0.34467369258375025</v>
      </c>
      <c r="Z1163" s="20">
        <f t="shared" si="388"/>
        <v>-0.3901693614232557</v>
      </c>
      <c r="AA1163" s="19">
        <f>+SIN((AVERAGE(H1159:H1170)+AVERAGE(H1163:H1166)/4)*($AA$19+AA1162*$AA$18*AVERAGE(G1159:G1170))*$Y$20+$AA$17) - SIN($AA$17)</f>
        <v>0.31642366430644492</v>
      </c>
      <c r="AB1163" s="19">
        <f>+SIN((AVERAGE(H1159:H1170)+AVERAGE(H1163:H1166)*$AB$1)*($AA$19+AB1162*$AA$18*AVERAGE(G1159:G1170))*$Y$20+$AA$17) - SIN($AA$17)+$AB$2</f>
        <v>0.13273525004100639</v>
      </c>
      <c r="AC1163">
        <f t="shared" si="387"/>
        <v>0.68460000000000776</v>
      </c>
      <c r="AD1163">
        <f t="shared" si="386"/>
        <v>0.70659302572970062</v>
      </c>
      <c r="AE1163">
        <v>1</v>
      </c>
    </row>
    <row r="1164" spans="1:31" x14ac:dyDescent="0.25">
      <c r="A1164">
        <v>95.16666666666562</v>
      </c>
      <c r="B1164" s="2">
        <v>1975.1666666665801</v>
      </c>
      <c r="C1164">
        <f>+D1164+($D$2+E1164+F1164)*SOI!A1163*IF(B1164&gt;$C$18, IF(B1164&lt;$C$19,-1,1),1)</f>
        <v>5.7441095355260119</v>
      </c>
      <c r="D1164">
        <f>+$D$3*((1-$D$5)*SOI!D1163+$D$5*SOI!D1162) +   $D$4*((1-$D$5)*SOI!E1163+$D$5*SOI!E1162)</f>
        <v>0</v>
      </c>
      <c r="E1164">
        <f t="shared" si="368"/>
        <v>-8.5511418256920493</v>
      </c>
      <c r="F1164">
        <f t="shared" si="375"/>
        <v>-1.1846370480808537</v>
      </c>
      <c r="G1164">
        <f t="shared" si="376"/>
        <v>-9.7357788737729027</v>
      </c>
      <c r="H1164" s="21">
        <f t="shared" si="377"/>
        <v>0.30998845526288454</v>
      </c>
      <c r="I1164" s="37">
        <f t="shared" si="369"/>
        <v>-1.9991262588509031</v>
      </c>
      <c r="J1164" s="1">
        <f t="shared" si="378"/>
        <v>0.9292923252724089</v>
      </c>
      <c r="K1164" s="1">
        <f t="shared" si="379"/>
        <v>-0.15953086071801961</v>
      </c>
      <c r="L1164" s="1">
        <f t="shared" si="370"/>
        <v>-7.1265189357687673E-3</v>
      </c>
      <c r="M1164" s="1">
        <f t="shared" si="371"/>
        <v>3.2652880845483656</v>
      </c>
      <c r="N1164" s="1">
        <f t="shared" si="372"/>
        <v>-0.78543587447834728</v>
      </c>
      <c r="O1164" s="1">
        <f t="shared" si="373"/>
        <v>-1.6489166120734176</v>
      </c>
      <c r="P1164" s="1">
        <f t="shared" si="374"/>
        <v>0.36489480772133376</v>
      </c>
      <c r="Q1164" s="1">
        <f t="shared" si="380"/>
        <v>-1.2834911569735492</v>
      </c>
      <c r="R1164" s="1">
        <f t="shared" si="381"/>
        <v>-0.76624857438264804</v>
      </c>
      <c r="S1164" s="1">
        <f t="shared" si="382"/>
        <v>1.3437498992622909</v>
      </c>
      <c r="T1164" s="1">
        <f t="shared" si="383"/>
        <v>0.12346781546813887</v>
      </c>
      <c r="U1164" s="1">
        <f t="shared" si="384"/>
        <v>8.0612128075364282</v>
      </c>
      <c r="V1164" s="1">
        <f t="shared" si="385"/>
        <v>8.0613928797479133</v>
      </c>
      <c r="Y1164" s="20">
        <f>+$Z$20*SIGN(SOI!A1163)*(ABS(SOI!A1163))^$Y$2</f>
        <v>-0.46086870273979941</v>
      </c>
      <c r="Z1164" s="20">
        <f t="shared" si="388"/>
        <v>-0.42213703268778308</v>
      </c>
      <c r="AA1164" s="19">
        <f>+SIN((AVERAGE(H1160:H1171)+AVERAGE(H1164:H1167)/4)*($AA$19+AA1163*$AA$18*AVERAGE(G1160:G1171))*$Y$20+$AA$17) - SIN($AA$17)</f>
        <v>8.4493600793890677E-2</v>
      </c>
      <c r="AB1164" s="19">
        <f>+SIN((AVERAGE(H1160:H1171)+AVERAGE(H1164:H1167)*$AB$1)*($AA$19+AB1163*$AA$18*AVERAGE(G1160:G1171))*$Y$20+$AA$17) - SIN($AA$17)+$AB$2</f>
        <v>7.2268541241337692E-2</v>
      </c>
      <c r="AC1164">
        <f t="shared" si="387"/>
        <v>0.6852000000000078</v>
      </c>
      <c r="AD1164">
        <f t="shared" si="386"/>
        <v>0.5066306334816737</v>
      </c>
      <c r="AE1164">
        <v>1</v>
      </c>
    </row>
    <row r="1165" spans="1:31" x14ac:dyDescent="0.25">
      <c r="A1165">
        <v>95.249999999998948</v>
      </c>
      <c r="B1165" s="2">
        <v>1975.2499999999134</v>
      </c>
      <c r="C1165">
        <f>+D1165+($D$2+E1165+F1165)*SOI!A1164*IF(B1165&gt;$C$18, IF(B1165&lt;$C$19,-1,1),1)</f>
        <v>9.6645968310256727</v>
      </c>
      <c r="D1165">
        <f>+$D$3*((1-$D$5)*SOI!D1164+$D$5*SOI!D1163) +   $D$4*((1-$D$5)*SOI!E1164+$D$5*SOI!E1163)</f>
        <v>0</v>
      </c>
      <c r="E1165">
        <f t="shared" si="368"/>
        <v>-16.428314485770834</v>
      </c>
      <c r="F1165">
        <f t="shared" si="375"/>
        <v>4.7641890812067933E-2</v>
      </c>
      <c r="G1165">
        <f t="shared" si="376"/>
        <v>-16.380672594958767</v>
      </c>
      <c r="H1165" s="21">
        <f t="shared" si="377"/>
        <v>0.24882189908648664</v>
      </c>
      <c r="I1165" s="37">
        <f t="shared" si="369"/>
        <v>11.139716726253887</v>
      </c>
      <c r="J1165" s="1">
        <f t="shared" si="378"/>
        <v>-1.2660003193851279</v>
      </c>
      <c r="K1165" s="1">
        <f t="shared" si="379"/>
        <v>-2.0989674746789585E-2</v>
      </c>
      <c r="L1165" s="1">
        <f t="shared" si="370"/>
        <v>1.6097330947985353E-2</v>
      </c>
      <c r="M1165" s="1">
        <f t="shared" si="371"/>
        <v>0.79830535922408041</v>
      </c>
      <c r="N1165" s="1">
        <f t="shared" si="372"/>
        <v>8.6923720626541721E-3</v>
      </c>
      <c r="O1165" s="1">
        <f t="shared" si="373"/>
        <v>-1.3240471132095504</v>
      </c>
      <c r="P1165" s="1">
        <f t="shared" si="374"/>
        <v>-2.646960797301524E-2</v>
      </c>
      <c r="Q1165" s="1">
        <f t="shared" si="380"/>
        <v>3.4727058269774015E-3</v>
      </c>
      <c r="R1165" s="1">
        <f t="shared" si="381"/>
        <v>-1.1552572906933038E-2</v>
      </c>
      <c r="S1165" s="1">
        <f t="shared" si="382"/>
        <v>8.2866680462816866E-2</v>
      </c>
      <c r="T1165" s="1">
        <f t="shared" si="383"/>
        <v>-0.223941683667122</v>
      </c>
      <c r="U1165" s="1">
        <f t="shared" si="384"/>
        <v>3.2584730647013829</v>
      </c>
      <c r="V1165" s="1">
        <f t="shared" si="385"/>
        <v>6.4716867330859122E-3</v>
      </c>
      <c r="Y1165" s="20">
        <f>+$Z$20*SIGN(SOI!A1164)*(ABS(SOI!A1164))^$Y$2</f>
        <v>-0.46086870273979941</v>
      </c>
      <c r="Z1165" s="20">
        <f t="shared" si="388"/>
        <v>-0.50724580182653289</v>
      </c>
      <c r="AA1165" s="19">
        <f>+SIN((AVERAGE(H1161:H1172)+AVERAGE(H1165:H1168)/4)*($AA$19+AA1164*$AA$18*AVERAGE(G1161:G1172))*$Y$20+$AA$17) - SIN($AA$17)</f>
        <v>7.7705071307233864E-2</v>
      </c>
      <c r="AB1165" s="19">
        <f>+SIN((AVERAGE(H1161:H1172)+AVERAGE(H1165:H1168)*$AB$1)*($AA$19+AB1164*$AA$18*AVERAGE(G1161:G1172))*$Y$20+$AA$17) - SIN($AA$17)+$AB$2</f>
        <v>3.8304767968444675E-2</v>
      </c>
      <c r="AC1165">
        <f t="shared" si="387"/>
        <v>0.68580000000000785</v>
      </c>
      <c r="AD1165">
        <f t="shared" si="386"/>
        <v>0.5849508731337667</v>
      </c>
      <c r="AE1165">
        <v>1</v>
      </c>
    </row>
    <row r="1166" spans="1:31" x14ac:dyDescent="0.25">
      <c r="A1166">
        <v>95.333333333332277</v>
      </c>
      <c r="B1166" s="2">
        <v>1975.3333333332466</v>
      </c>
      <c r="C1166">
        <f>+D1166+($D$2+E1166+F1166)*SOI!A1165*IF(B1166&gt;$C$18, IF(B1166&lt;$C$19,-1,1),1)</f>
        <v>2.9219810208275314</v>
      </c>
      <c r="D1166">
        <f>+$D$3*((1-$D$5)*SOI!D1165+$D$5*SOI!D1164) +   $D$4*((1-$D$5)*SOI!E1165+$D$5*SOI!E1164)</f>
        <v>0</v>
      </c>
      <c r="E1166">
        <f t="shared" si="368"/>
        <v>-1.8224715636169702</v>
      </c>
      <c r="F1166">
        <f t="shared" si="375"/>
        <v>-1.0995094572105615</v>
      </c>
      <c r="G1166">
        <f t="shared" si="376"/>
        <v>-2.9219810208275314</v>
      </c>
      <c r="H1166" s="21">
        <f t="shared" si="377"/>
        <v>-0.87683050178897459</v>
      </c>
      <c r="I1166" s="37">
        <f t="shared" si="369"/>
        <v>2.912165727817567</v>
      </c>
      <c r="J1166" s="1">
        <f t="shared" si="378"/>
        <v>14.255548261824222</v>
      </c>
      <c r="K1166" s="1">
        <f t="shared" si="379"/>
        <v>-23.134396030217651</v>
      </c>
      <c r="L1166" s="1">
        <f t="shared" si="370"/>
        <v>-0.7463578821668494</v>
      </c>
      <c r="M1166" s="1">
        <f t="shared" si="371"/>
        <v>-34.385648153962343</v>
      </c>
      <c r="N1166" s="1">
        <f t="shared" si="372"/>
        <v>0.52065270503060557</v>
      </c>
      <c r="O1166" s="1">
        <f t="shared" si="373"/>
        <v>-2.1272318771831822</v>
      </c>
      <c r="P1166" s="1">
        <f t="shared" si="374"/>
        <v>0.39164746675461709</v>
      </c>
      <c r="Q1166" s="1">
        <f t="shared" si="380"/>
        <v>-8.9595456740437562</v>
      </c>
      <c r="R1166" s="1">
        <f t="shared" si="381"/>
        <v>7.7918152988609943</v>
      </c>
      <c r="S1166" s="1">
        <f t="shared" si="382"/>
        <v>1.2975727096950302</v>
      </c>
      <c r="T1166" s="1">
        <f t="shared" si="383"/>
        <v>16.681672222178381</v>
      </c>
      <c r="U1166" s="1">
        <f t="shared" si="384"/>
        <v>-12.6038691906721</v>
      </c>
      <c r="V1166" s="1">
        <f t="shared" si="385"/>
        <v>-5.7355506733642656</v>
      </c>
      <c r="Y1166" s="20">
        <f>+$Z$20*SIGN(SOI!A1165)*(ABS(SOI!A1165))^$Y$2</f>
        <v>-0.6</v>
      </c>
      <c r="Z1166" s="20">
        <f t="shared" si="388"/>
        <v>-0.57722970730845891</v>
      </c>
      <c r="AA1166" s="19">
        <f>+SIN((AVERAGE(H1162:H1173)+AVERAGE(H1166:H1169)/4)*($AA$19+AA1165*$AA$18*AVERAGE(G1162:G1173))*$Y$20+$AA$17) - SIN($AA$17)</f>
        <v>-0.44320589137512201</v>
      </c>
      <c r="AB1166" s="19">
        <f>+SIN((AVERAGE(H1162:H1173)+AVERAGE(H1166:H1169)*$AB$1)*($AA$19+AB1165*$AA$18*AVERAGE(G1162:G1173))*$Y$20+$AA$17) - SIN($AA$17)+$AB$2</f>
        <v>-0.49478633853520304</v>
      </c>
      <c r="AC1166">
        <f t="shared" si="387"/>
        <v>0.68640000000000789</v>
      </c>
      <c r="AD1166">
        <f t="shared" si="386"/>
        <v>0.1340238159333369</v>
      </c>
      <c r="AE1166">
        <v>1</v>
      </c>
    </row>
    <row r="1167" spans="1:31" x14ac:dyDescent="0.25">
      <c r="A1167">
        <v>95.416666666665606</v>
      </c>
      <c r="B1167" s="2">
        <v>1975.4166666665799</v>
      </c>
      <c r="C1167">
        <f>+D1167+($D$2+E1167+F1167)*SOI!A1166*IF(B1167&gt;$C$18, IF(B1167&lt;$C$19,-1,1),1)</f>
        <v>6.9485850882892484</v>
      </c>
      <c r="D1167">
        <f>+$D$3*((1-$D$5)*SOI!D1166+$D$5*SOI!D1165) +   $D$4*((1-$D$5)*SOI!E1166+$D$5*SOI!E1165)</f>
        <v>0</v>
      </c>
      <c r="E1167">
        <f t="shared" si="368"/>
        <v>-5.5328589220498463</v>
      </c>
      <c r="F1167">
        <f t="shared" si="375"/>
        <v>-2.6009148581552233E-2</v>
      </c>
      <c r="G1167">
        <f t="shared" si="376"/>
        <v>-5.5588680706313989</v>
      </c>
      <c r="H1167" s="21">
        <f t="shared" si="377"/>
        <v>2.5769794261082044E-2</v>
      </c>
      <c r="I1167" s="37">
        <f t="shared" si="369"/>
        <v>6.1604854181638036</v>
      </c>
      <c r="J1167" s="1">
        <f t="shared" si="378"/>
        <v>0.74916946042757071</v>
      </c>
      <c r="K1167" s="1">
        <f t="shared" si="379"/>
        <v>-2.3439531861714573E-3</v>
      </c>
      <c r="L1167" s="1">
        <f t="shared" si="370"/>
        <v>-9.900179605440056E-3</v>
      </c>
      <c r="M1167" s="1">
        <f t="shared" si="371"/>
        <v>-0.85422938748452937</v>
      </c>
      <c r="N1167" s="1">
        <f t="shared" si="372"/>
        <v>1.6329545479816857E-2</v>
      </c>
      <c r="O1167" s="1">
        <f t="shared" si="373"/>
        <v>-5.3376863525397287</v>
      </c>
      <c r="P1167" s="1">
        <f t="shared" si="374"/>
        <v>1.1922076975053914E-3</v>
      </c>
      <c r="Q1167" s="1">
        <f t="shared" si="380"/>
        <v>-6.9808651439076967E-3</v>
      </c>
      <c r="R1167" s="1">
        <f t="shared" si="381"/>
        <v>1.2842830693987846E-2</v>
      </c>
      <c r="S1167" s="1">
        <f t="shared" si="382"/>
        <v>8.6090755283758105E-2</v>
      </c>
      <c r="T1167" s="1">
        <f t="shared" si="383"/>
        <v>0.55523105831792052</v>
      </c>
      <c r="U1167" s="1">
        <f t="shared" si="384"/>
        <v>-8.1163232301936603E-2</v>
      </c>
      <c r="V1167" s="1">
        <f t="shared" si="385"/>
        <v>-5.4759274854754151E-4</v>
      </c>
      <c r="Y1167" s="20">
        <f>+$Z$20*SIGN(SOI!A1166)*(ABS(SOI!A1166))^$Y$2</f>
        <v>-0.67082041918557722</v>
      </c>
      <c r="Z1167" s="20">
        <f t="shared" si="388"/>
        <v>-0.6463173892090146</v>
      </c>
      <c r="AA1167" s="19">
        <f>+SIN((AVERAGE(H1163:H1174)+AVERAGE(H1167:H1170)/4)*($AA$19+AA1166*$AA$18*AVERAGE(G1163:G1174))*$Y$20+$AA$17) - SIN($AA$17)</f>
        <v>0.13981701283000658</v>
      </c>
      <c r="AB1167" s="19">
        <f>+SIN((AVERAGE(H1163:H1174)+AVERAGE(H1167:H1170)*$AB$1)*($AA$19+AB1166*$AA$18*AVERAGE(G1163:G1174))*$Y$20+$AA$17) - SIN($AA$17)+$AB$2</f>
        <v>5.8366805443616609E-2</v>
      </c>
      <c r="AC1167">
        <f t="shared" si="387"/>
        <v>0.68700000000000794</v>
      </c>
      <c r="AD1167">
        <f t="shared" si="386"/>
        <v>0.78613440203902119</v>
      </c>
      <c r="AE1167">
        <v>1</v>
      </c>
    </row>
    <row r="1168" spans="1:31" x14ac:dyDescent="0.25">
      <c r="A1168">
        <v>95.499999999998934</v>
      </c>
      <c r="B1168" s="2">
        <v>1975.4999999999131</v>
      </c>
      <c r="C1168">
        <f>+D1168+($D$2+E1168+F1168)*SOI!A1167*IF(B1168&gt;$C$18, IF(B1168&lt;$C$19,-1,1),1)</f>
        <v>-10.295635702863578</v>
      </c>
      <c r="D1168">
        <f>+$D$3*((1-$D$5)*SOI!D1167+$D$5*SOI!D1166) +   $D$4*((1-$D$5)*SOI!E1167+$D$5*SOI!E1166)</f>
        <v>0</v>
      </c>
      <c r="E1168">
        <f t="shared" si="368"/>
        <v>8.4195051304865096</v>
      </c>
      <c r="F1168">
        <f t="shared" si="375"/>
        <v>-0.11657311204814058</v>
      </c>
      <c r="G1168">
        <f t="shared" si="376"/>
        <v>8.3029320184383693</v>
      </c>
      <c r="H1168" s="21">
        <f t="shared" si="377"/>
        <v>-6.8941693029330009E-2</v>
      </c>
      <c r="I1168" s="37">
        <f t="shared" si="369"/>
        <v>-3.4833896110621034</v>
      </c>
      <c r="J1168" s="1">
        <f t="shared" si="378"/>
        <v>-1.0598360027872757</v>
      </c>
      <c r="K1168" s="1">
        <f t="shared" si="379"/>
        <v>3.5134349264327844E-4</v>
      </c>
      <c r="L1168" s="1">
        <f t="shared" si="370"/>
        <v>-3.702818542699062E-4</v>
      </c>
      <c r="M1168" s="1">
        <f t="shared" si="371"/>
        <v>-2.1372040722211016</v>
      </c>
      <c r="N1168" s="1">
        <f t="shared" si="372"/>
        <v>0.10130463221182848</v>
      </c>
      <c r="O1168" s="1">
        <f t="shared" si="373"/>
        <v>3.3928688915194156</v>
      </c>
      <c r="P1168" s="1">
        <f t="shared" si="374"/>
        <v>7.5167744441039259E-3</v>
      </c>
      <c r="Q1168" s="1">
        <f t="shared" si="380"/>
        <v>-0.10835175269442118</v>
      </c>
      <c r="R1168" s="1">
        <f t="shared" si="381"/>
        <v>-0.11271314503827103</v>
      </c>
      <c r="S1168" s="1">
        <f t="shared" si="382"/>
        <v>-0.30199436804584273</v>
      </c>
      <c r="T1168" s="1">
        <f t="shared" si="383"/>
        <v>-1.3200097379904241E-2</v>
      </c>
      <c r="U1168" s="1">
        <f t="shared" si="384"/>
        <v>0.28935170761742052</v>
      </c>
      <c r="V1168" s="1">
        <f t="shared" si="385"/>
        <v>-2.1418669668722697E-2</v>
      </c>
      <c r="Y1168" s="20">
        <f>+$Z$20*SIGN(SOI!A1167)*(ABS(SOI!A1167))^$Y$2</f>
        <v>-0.6681317484414665</v>
      </c>
      <c r="Z1168" s="20">
        <f t="shared" si="388"/>
        <v>-0.66172398703373192</v>
      </c>
      <c r="AA1168" s="19">
        <f>+SIN((AVERAGE(H1164:H1175)+AVERAGE(H1168:H1171)/4)*($AA$19+AA1167*$AA$18*AVERAGE(G1164:G1175))*$Y$20+$AA$17) - SIN($AA$17)</f>
        <v>-9.1315548849343509E-2</v>
      </c>
      <c r="AB1168" s="19">
        <f>+SIN((AVERAGE(H1164:H1175)+AVERAGE(H1168:H1171)*$AB$1)*($AA$19+AB1167*$AA$18*AVERAGE(G1164:G1175))*$Y$20+$AA$17) - SIN($AA$17)+$AB$2</f>
        <v>-0.17728024082961646</v>
      </c>
      <c r="AC1168">
        <f t="shared" si="387"/>
        <v>0.68760000000000798</v>
      </c>
      <c r="AD1168">
        <f t="shared" si="386"/>
        <v>0.57040843818438836</v>
      </c>
      <c r="AE1168">
        <v>1</v>
      </c>
    </row>
    <row r="1169" spans="1:31" x14ac:dyDescent="0.25">
      <c r="A1169">
        <v>95.583333333332263</v>
      </c>
      <c r="B1169" s="2">
        <v>1975.5833333332464</v>
      </c>
      <c r="C1169">
        <f>+D1169+($D$2+E1169+F1169)*SOI!A1168*IF(B1169&gt;$C$18, IF(B1169&lt;$C$19,-1,1),1)</f>
        <v>-4.4051702259636683</v>
      </c>
      <c r="D1169">
        <f>+$D$3*((1-$D$5)*SOI!D1168+$D$5*SOI!D1167) +   $D$4*((1-$D$5)*SOI!E1168+$D$5*SOI!E1167)</f>
        <v>0</v>
      </c>
      <c r="E1169">
        <f t="shared" si="368"/>
        <v>3.77618515404113</v>
      </c>
      <c r="F1169">
        <f t="shared" si="375"/>
        <v>2.1375385582722006E-2</v>
      </c>
      <c r="G1169">
        <f t="shared" si="376"/>
        <v>3.7975605396238521</v>
      </c>
      <c r="H1169" s="21">
        <f t="shared" si="377"/>
        <v>3.999192752918828E-2</v>
      </c>
      <c r="I1169" s="37">
        <f t="shared" si="369"/>
        <v>1.8853681907985214</v>
      </c>
      <c r="J1169" s="1">
        <f t="shared" si="378"/>
        <v>1.2104918767923557E-2</v>
      </c>
      <c r="K1169" s="1">
        <f t="shared" si="379"/>
        <v>1.4685353425153908E-6</v>
      </c>
      <c r="L1169" s="1">
        <f t="shared" si="370"/>
        <v>5.9595953121196936E-3</v>
      </c>
      <c r="M1169" s="1">
        <f t="shared" si="371"/>
        <v>-4.5099848253287937E-2</v>
      </c>
      <c r="N1169" s="1">
        <f t="shared" si="372"/>
        <v>-6.0757385441992324E-3</v>
      </c>
      <c r="O1169" s="1">
        <f t="shared" si="373"/>
        <v>8.3381336389876516E-4</v>
      </c>
      <c r="P1169" s="1">
        <f t="shared" si="374"/>
        <v>-7.9432438216266946E-3</v>
      </c>
      <c r="Q1169" s="1">
        <f t="shared" si="380"/>
        <v>1.3713073411797473E-4</v>
      </c>
      <c r="R1169" s="1">
        <f t="shared" si="381"/>
        <v>-7.7208933144811798E-5</v>
      </c>
      <c r="S1169" s="1">
        <f t="shared" si="382"/>
        <v>-9.8030843523304323E-3</v>
      </c>
      <c r="T1169" s="1">
        <f t="shared" si="383"/>
        <v>5.221114875951647E-5</v>
      </c>
      <c r="U1169" s="1">
        <f t="shared" si="384"/>
        <v>0.16549563670237483</v>
      </c>
      <c r="V1169" s="1">
        <f t="shared" si="385"/>
        <v>-1.3574649990549983E-3</v>
      </c>
      <c r="Y1169" s="20">
        <f>+$Z$20*SIGN(SOI!A1168)*(ABS(SOI!A1168))^$Y$2</f>
        <v>-0.64621979347415215</v>
      </c>
      <c r="Z1169" s="20">
        <f t="shared" si="388"/>
        <v>-0.67811719580155716</v>
      </c>
      <c r="AA1169" s="19">
        <f>+SIN((AVERAGE(H1165:H1176)+AVERAGE(H1169:H1172)/4)*($AA$19+AA1168*$AA$18*AVERAGE(G1165:G1176))*$Y$20+$AA$17) - SIN($AA$17)</f>
        <v>7.7301118828145499E-2</v>
      </c>
      <c r="AB1169" s="19">
        <f>+SIN((AVERAGE(H1165:H1176)+AVERAGE(H1169:H1172)*$AB$1)*($AA$19+AB1168*$AA$18*AVERAGE(G1165:G1176))*$Y$20+$AA$17) - SIN($AA$17)+$AB$2</f>
        <v>3.2722015426280893E-2</v>
      </c>
      <c r="AC1169">
        <f t="shared" si="387"/>
        <v>0.68820000000000803</v>
      </c>
      <c r="AD1169">
        <f t="shared" si="386"/>
        <v>0.75541831462970266</v>
      </c>
      <c r="AE1169">
        <v>1</v>
      </c>
    </row>
    <row r="1170" spans="1:31" x14ac:dyDescent="0.25">
      <c r="A1170">
        <v>95.666666666665591</v>
      </c>
      <c r="B1170" s="2">
        <v>1975.6666666665797</v>
      </c>
      <c r="C1170">
        <f>+D1170+($D$2+E1170+F1170)*SOI!A1169*IF(B1170&gt;$C$18, IF(B1170&lt;$C$19,-1,1),1)</f>
        <v>-26.238392505833886</v>
      </c>
      <c r="D1170">
        <f>+$D$3*((1-$D$5)*SOI!D1169+$D$5*SOI!D1168) +   $D$4*((1-$D$5)*SOI!E1169+$D$5*SOI!E1168)</f>
        <v>0</v>
      </c>
      <c r="E1170">
        <f t="shared" si="368"/>
        <v>19.286725469371468</v>
      </c>
      <c r="F1170">
        <f t="shared" si="375"/>
        <v>-1.0656195625423805</v>
      </c>
      <c r="G1170">
        <f t="shared" si="376"/>
        <v>18.221105906829088</v>
      </c>
      <c r="H1170" s="21">
        <f t="shared" si="377"/>
        <v>-1.5531617837919758</v>
      </c>
      <c r="I1170" s="37">
        <f t="shared" si="369"/>
        <v>21.52325113088164</v>
      </c>
      <c r="J1170" s="1">
        <f t="shared" si="378"/>
        <v>-71.018465921017395</v>
      </c>
      <c r="K1170" s="1">
        <f t="shared" si="379"/>
        <v>116.6364390609095</v>
      </c>
      <c r="L1170" s="1">
        <f t="shared" si="370"/>
        <v>-0.70306762902176601</v>
      </c>
      <c r="M1170" s="1">
        <f t="shared" si="371"/>
        <v>23.177830930196908</v>
      </c>
      <c r="N1170" s="1">
        <f t="shared" si="372"/>
        <v>-0.27717757093956208</v>
      </c>
      <c r="O1170" s="1">
        <f t="shared" si="373"/>
        <v>7.9404683383531829</v>
      </c>
      <c r="P1170" s="1">
        <f t="shared" si="374"/>
        <v>0.56155221328310145</v>
      </c>
      <c r="Q1170" s="1">
        <f t="shared" si="380"/>
        <v>-3.215078037497217</v>
      </c>
      <c r="R1170" s="1">
        <f t="shared" si="381"/>
        <v>20.665026509131398</v>
      </c>
      <c r="S1170" s="1">
        <f t="shared" si="382"/>
        <v>-5.1054431528633328</v>
      </c>
      <c r="T1170" s="1">
        <f t="shared" si="383"/>
        <v>-58.65713518264176</v>
      </c>
      <c r="U1170" s="1">
        <f t="shared" si="384"/>
        <v>-133.56433162035367</v>
      </c>
      <c r="V1170" s="1">
        <f t="shared" si="385"/>
        <v>4.3780417419801925</v>
      </c>
      <c r="Y1170" s="20">
        <f>+$Z$20*SIGN(SOI!A1169)*(ABS(SOI!A1169))^$Y$2</f>
        <v>-0.72000004548905305</v>
      </c>
      <c r="Z1170" s="20">
        <f t="shared" si="388"/>
        <v>-0.69789374223383016</v>
      </c>
      <c r="AA1170" s="19">
        <f>+SIN((AVERAGE(H1166:H1177)+AVERAGE(H1170:H1173)/4)*($AA$19+AA1169*$AA$18*AVERAGE(G1166:G1177))*$Y$20+$AA$17) - SIN($AA$17)</f>
        <v>7.0365803000415894E-2</v>
      </c>
      <c r="AB1170" s="19">
        <f>+SIN((AVERAGE(H1166:H1177)+AVERAGE(H1170:H1173)*$AB$1)*($AA$19+AB1169*$AA$18*AVERAGE(G1166:G1177))*$Y$20+$AA$17) - SIN($AA$17)+$AB$2</f>
        <v>4.2347993497440561E-2</v>
      </c>
      <c r="AC1170">
        <f t="shared" si="387"/>
        <v>0.68880000000000807</v>
      </c>
      <c r="AD1170">
        <f t="shared" si="386"/>
        <v>0.768259545234246</v>
      </c>
      <c r="AE1170">
        <v>1</v>
      </c>
    </row>
    <row r="1171" spans="1:31" x14ac:dyDescent="0.25">
      <c r="A1171">
        <v>95.74999999999892</v>
      </c>
      <c r="B1171" s="2">
        <v>1975.7499999999129</v>
      </c>
      <c r="C1171">
        <f>+D1171+($D$2+E1171+F1171)*SOI!A1170*IF(B1171&gt;$C$18, IF(B1171&lt;$C$19,-1,1),1)</f>
        <v>-10.183111300492907</v>
      </c>
      <c r="D1171">
        <f>+$D$3*((1-$D$5)*SOI!D1170+$D$5*SOI!D1169) +   $D$4*((1-$D$5)*SOI!E1170+$D$5*SOI!E1169)</f>
        <v>0</v>
      </c>
      <c r="E1171">
        <f t="shared" si="368"/>
        <v>6.9813909382202866</v>
      </c>
      <c r="F1171">
        <f t="shared" si="375"/>
        <v>-5.410433924551894E-2</v>
      </c>
      <c r="G1171">
        <f t="shared" si="376"/>
        <v>6.9272865989747672</v>
      </c>
      <c r="H1171" s="21">
        <f t="shared" si="377"/>
        <v>0.22673314241358233</v>
      </c>
      <c r="I1171" s="37">
        <f t="shared" si="369"/>
        <v>8.2881907054069792</v>
      </c>
      <c r="J1171" s="1">
        <f t="shared" si="378"/>
        <v>-2.0225656157836034</v>
      </c>
      <c r="K1171" s="1">
        <f t="shared" si="379"/>
        <v>9.3845275590780514E-2</v>
      </c>
      <c r="L1171" s="1">
        <f t="shared" si="370"/>
        <v>-2.4281937241925393E-2</v>
      </c>
      <c r="M1171" s="1">
        <f t="shared" si="371"/>
        <v>1.7141635708444738</v>
      </c>
      <c r="N1171" s="1">
        <f t="shared" si="372"/>
        <v>-4.6591511019109258E-2</v>
      </c>
      <c r="O1171" s="1">
        <f t="shared" si="373"/>
        <v>6.6989615234350346</v>
      </c>
      <c r="P1171" s="1">
        <f t="shared" si="374"/>
        <v>1.550674732688981E-2</v>
      </c>
      <c r="Q1171" s="1">
        <f t="shared" si="380"/>
        <v>-3.9968670316487598E-2</v>
      </c>
      <c r="R1171" s="1">
        <f t="shared" si="381"/>
        <v>9.892726685571504E-2</v>
      </c>
      <c r="S1171" s="1">
        <f t="shared" si="382"/>
        <v>-0.33047150483384735</v>
      </c>
      <c r="T1171" s="1">
        <f t="shared" si="383"/>
        <v>-1.7091038129838421</v>
      </c>
      <c r="U1171" s="1">
        <f t="shared" si="384"/>
        <v>-1.4202765763684366</v>
      </c>
      <c r="V1171" s="1">
        <f t="shared" si="385"/>
        <v>2.0321659766497132E-2</v>
      </c>
      <c r="Y1171" s="20">
        <f>+$Z$20*SIGN(SOI!A1170)*(ABS(SOI!A1170))^$Y$2</f>
        <v>-0.7274613877382855</v>
      </c>
      <c r="Z1171" s="20">
        <f t="shared" si="388"/>
        <v>-0.72414807972649708</v>
      </c>
      <c r="AA1171" s="19">
        <f>+SIN((AVERAGE(H1167:H1178)+AVERAGE(H1171:H1174)/4)*($AA$19+AA1170*$AA$18*AVERAGE(G1167:G1178))*$Y$20+$AA$17) - SIN($AA$17)</f>
        <v>-0.25077996621534132</v>
      </c>
      <c r="AB1171" s="19">
        <f>+SIN((AVERAGE(H1167:H1178)+AVERAGE(H1171:H1174)*$AB$1)*($AA$19+AB1170*$AA$18*AVERAGE(G1167:G1178))*$Y$20+$AA$17) - SIN($AA$17)+$AB$2</f>
        <v>-3.590900374468825E-2</v>
      </c>
      <c r="AC1171">
        <f t="shared" si="387"/>
        <v>0.68940000000000812</v>
      </c>
      <c r="AD1171">
        <f t="shared" si="386"/>
        <v>0.47336811351115576</v>
      </c>
      <c r="AE1171">
        <v>1</v>
      </c>
    </row>
    <row r="1172" spans="1:31" x14ac:dyDescent="0.25">
      <c r="A1172">
        <v>95.833333333332249</v>
      </c>
      <c r="B1172" s="2">
        <v>1975.8333333332462</v>
      </c>
      <c r="C1172">
        <f>+D1172+($D$2+E1172+F1172)*SOI!A1171*IF(B1172&gt;$C$18, IF(B1172&lt;$C$19,-1,1),1)</f>
        <v>-51.873295458521383</v>
      </c>
      <c r="D1172">
        <f>+$D$3*((1-$D$5)*SOI!D1171+$D$5*SOI!D1170) +   $D$4*((1-$D$5)*SOI!E1171+$D$5*SOI!E1170)</f>
        <v>0</v>
      </c>
      <c r="E1172">
        <f t="shared" si="368"/>
        <v>36.513169621899898</v>
      </c>
      <c r="F1172">
        <f t="shared" si="375"/>
        <v>-0.98351519825511258</v>
      </c>
      <c r="G1172">
        <f t="shared" si="376"/>
        <v>35.529654423644786</v>
      </c>
      <c r="H1172" s="21">
        <f t="shared" si="377"/>
        <v>0.54708520033322605</v>
      </c>
      <c r="I1172" s="37">
        <f t="shared" si="369"/>
        <v>21.754318508446747</v>
      </c>
      <c r="J1172" s="1">
        <f t="shared" si="378"/>
        <v>-89.705495009149416</v>
      </c>
      <c r="K1172" s="1">
        <f t="shared" si="379"/>
        <v>0.4081934944835251</v>
      </c>
      <c r="L1172" s="1">
        <f t="shared" si="370"/>
        <v>-3.5078812712960365E-2</v>
      </c>
      <c r="M1172" s="1">
        <f t="shared" si="371"/>
        <v>28.965627480027745</v>
      </c>
      <c r="N1172" s="1">
        <f t="shared" si="372"/>
        <v>-0.89337382063406101</v>
      </c>
      <c r="O1172" s="1">
        <f t="shared" si="373"/>
        <v>23.931734735756663</v>
      </c>
      <c r="P1172" s="1">
        <f t="shared" si="374"/>
        <v>1.3069113356632309E-2</v>
      </c>
      <c r="Q1172" s="1">
        <f t="shared" si="380"/>
        <v>-12.950209865542961</v>
      </c>
      <c r="R1172" s="1">
        <f t="shared" si="381"/>
        <v>84.131544970607038</v>
      </c>
      <c r="S1172" s="1">
        <f t="shared" si="382"/>
        <v>-16.632065703113867</v>
      </c>
      <c r="T1172" s="1">
        <f t="shared" si="383"/>
        <v>-8.8205708654651627</v>
      </c>
      <c r="U1172" s="1">
        <f t="shared" si="384"/>
        <v>-3.1418401593157599</v>
      </c>
      <c r="V1172" s="1">
        <f t="shared" si="385"/>
        <v>0.32840594991713323</v>
      </c>
      <c r="Y1172" s="20">
        <f>+$Z$20*SIGN(SOI!A1171)*(ABS(SOI!A1171))^$Y$2</f>
        <v>-0.7249828059521527</v>
      </c>
      <c r="Z1172" s="20">
        <f t="shared" si="388"/>
        <v>-0.74027305601394711</v>
      </c>
      <c r="AA1172" s="19">
        <f>+SIN((AVERAGE(H1168:H1179)+AVERAGE(H1172:H1175)/4)*($AA$19+AA1171*$AA$18*AVERAGE(G1168:G1179))*$Y$20+$AA$17) - SIN($AA$17)</f>
        <v>-0.26640376913091557</v>
      </c>
      <c r="AB1172" s="19">
        <f>+SIN((AVERAGE(H1168:H1179)+AVERAGE(H1172:H1175)*$AB$1)*($AA$19+AB1171*$AA$18*AVERAGE(G1168:G1179))*$Y$20+$AA$17) - SIN($AA$17)+$AB$2</f>
        <v>-5.0930583054083434E-2</v>
      </c>
      <c r="AC1172">
        <f t="shared" si="387"/>
        <v>0.69000000000000816</v>
      </c>
      <c r="AD1172">
        <f t="shared" si="386"/>
        <v>0.47386928688303154</v>
      </c>
      <c r="AE1172">
        <v>1</v>
      </c>
    </row>
    <row r="1173" spans="1:31" x14ac:dyDescent="0.25">
      <c r="A1173">
        <v>95.916666666665577</v>
      </c>
      <c r="B1173" s="2">
        <v>1975.9166666665794</v>
      </c>
      <c r="C1173">
        <f>+D1173+($D$2+E1173+F1173)*SOI!A1172*IF(B1173&gt;$C$18, IF(B1173&lt;$C$19,-1,1),1)</f>
        <v>758.82023551172983</v>
      </c>
      <c r="D1173">
        <f>+$D$3*((1-$D$5)*SOI!D1172+$D$5*SOI!D1171) +   $D$4*((1-$D$5)*SOI!E1172+$D$5*SOI!E1171)</f>
        <v>0</v>
      </c>
      <c r="E1173">
        <f t="shared" si="368"/>
        <v>-462.4733254052768</v>
      </c>
      <c r="F1173">
        <f t="shared" si="375"/>
        <v>-0.22194015065605832</v>
      </c>
      <c r="G1173">
        <f t="shared" si="376"/>
        <v>-462.69526555593285</v>
      </c>
      <c r="H1173" s="21">
        <f t="shared" si="377"/>
        <v>0.33259180235759567</v>
      </c>
      <c r="I1173" s="37">
        <f t="shared" si="369"/>
        <v>140.28864145729835</v>
      </c>
      <c r="J1173" s="1">
        <f t="shared" si="378"/>
        <v>-90.954928771484418</v>
      </c>
      <c r="K1173" s="1">
        <f t="shared" si="379"/>
        <v>-1.2367290459255076</v>
      </c>
      <c r="L1173" s="1">
        <f t="shared" si="370"/>
        <v>-5.7985241890881618E-2</v>
      </c>
      <c r="M1173" s="1">
        <f t="shared" si="371"/>
        <v>4.5542105530566124</v>
      </c>
      <c r="N1173" s="1">
        <f t="shared" si="372"/>
        <v>0.19018959716886691</v>
      </c>
      <c r="O1173" s="1">
        <f t="shared" si="373"/>
        <v>-30.286737786447006</v>
      </c>
      <c r="P1173" s="1">
        <f t="shared" si="374"/>
        <v>1.8927955316428505E-2</v>
      </c>
      <c r="Q1173" s="1">
        <f t="shared" si="380"/>
        <v>0.43347145897956557</v>
      </c>
      <c r="R1173" s="1">
        <f t="shared" si="381"/>
        <v>-18.160156719451241</v>
      </c>
      <c r="S1173" s="1">
        <f t="shared" si="382"/>
        <v>22.833724433101164</v>
      </c>
      <c r="T1173" s="1">
        <f t="shared" si="383"/>
        <v>18.452176418706642</v>
      </c>
      <c r="U1173" s="1">
        <f t="shared" si="384"/>
        <v>-29.343957872595322</v>
      </c>
      <c r="V1173" s="1">
        <f t="shared" si="385"/>
        <v>-0.10125631795347964</v>
      </c>
      <c r="Y1173" s="20">
        <f>+$Z$20*SIGN(SOI!A1172)*(ABS(SOI!A1172))^$Y$2</f>
        <v>-0.76837497435140312</v>
      </c>
      <c r="Z1173" s="20">
        <f t="shared" si="388"/>
        <v>-0.76611411139485275</v>
      </c>
      <c r="AA1173" s="19">
        <f>+SIN((AVERAGE(H1169:H1180)+AVERAGE(H1173:H1176)/4)*($AA$19+AA1172*$AA$18*AVERAGE(G1169:G1180))*$Y$20+$AA$17) - SIN($AA$17)</f>
        <v>-9.1708293881695602E-2</v>
      </c>
      <c r="AB1173" s="19">
        <f>+SIN((AVERAGE(H1169:H1180)+AVERAGE(H1173:H1176)*$AB$1)*($AA$19+AB1172*$AA$18*AVERAGE(G1169:G1180))*$Y$20+$AA$17) - SIN($AA$17)+$AB$2</f>
        <v>-2.8800363647940086E-2</v>
      </c>
      <c r="AC1173">
        <f t="shared" si="387"/>
        <v>0.69060000000000821</v>
      </c>
      <c r="AD1173">
        <f t="shared" si="386"/>
        <v>0.67440581751315709</v>
      </c>
      <c r="AE1173">
        <v>1</v>
      </c>
    </row>
    <row r="1174" spans="1:31" x14ac:dyDescent="0.25">
      <c r="A1174">
        <v>95.999999999998906</v>
      </c>
      <c r="B1174" s="2">
        <v>1975.9999999999127</v>
      </c>
      <c r="C1174">
        <f>+D1174+($D$2+E1174+F1174)*SOI!A1173*IF(B1174&gt;$C$18, IF(B1174&lt;$C$19,-1,1),1)</f>
        <v>-1.7039367875833751</v>
      </c>
      <c r="D1174">
        <f>+$D$3*((1-$D$5)*SOI!D1173+$D$5*SOI!D1172) +   $D$4*((1-$D$5)*SOI!E1173+$D$5*SOI!E1172)</f>
        <v>0</v>
      </c>
      <c r="E1174">
        <f t="shared" ref="E1174:E1237" si="389">$E$3*COS(2*PI()*(A1174+$E$2)/$H$3)+$E$4*COS(2*PI()*(A1174+$E$2)/$H$4)+$E$5*COS(2*PI()*(A1174+$E$2)/$H$5)+$E$6*COS(2*PI()/$H$6*(A1174+$E$2))+$E$7*COS(2*PI()/$H$7*(A1174+$E$2))+$E$8*COS(2*PI()/$H$8*(A1174+$E$2))+$E$9*COS(2*PI()/$H$9*(A1174+$E$2))+$E$10*COS(2*PI()/$H$10*(A1174+$E$2))+$E$11*COS(2*PI()/$H$11*(A1174+$E$2))+$E$12*COS(2*PI()/$H$12*(A1174+$E$2))+$E$13*COS(2*PI()/$H$13*(A1174+$E$2))+$E$14*COS(2*PI()/$H$14*(A1174+$E$2))+$E$15*COS(2*PI()/$H$15*(A1174+$E$2))+$E$16*COS(2*PI()/$H$16*(A1174+$E$2))+$E$17*COS(2*PI()/$H$17*(A1174+$E$2))</f>
        <v>-3.5032228294879104</v>
      </c>
      <c r="F1174">
        <f t="shared" si="375"/>
        <v>4.449854378145341</v>
      </c>
      <c r="G1174">
        <f t="shared" si="376"/>
        <v>0.9466315486574306</v>
      </c>
      <c r="H1174" s="21">
        <f t="shared" si="377"/>
        <v>2.2020684820969847</v>
      </c>
      <c r="I1174" s="37">
        <f t="shared" ref="I1174:I1237" si="390">+(I$3*$E1174+I$5*$F1174)*COS(2*PI()*$A1174*$A$9+I$4)</f>
        <v>1.253999718947767</v>
      </c>
      <c r="J1174" s="1">
        <f t="shared" si="378"/>
        <v>-5.3888391578020238</v>
      </c>
      <c r="K1174" s="1">
        <f t="shared" si="379"/>
        <v>52.696058289105629</v>
      </c>
      <c r="L1174" s="1">
        <f t="shared" ref="L1174:L1237" si="391">+(L$3*$E1174+L$5*$F1174)*COS(2*PI()*$A1174*$A$9+L$4)^2</f>
        <v>2.7304145746583459</v>
      </c>
      <c r="M1174" s="1">
        <f t="shared" ref="M1174:M1237" si="392">+(M$3*$E1174+M$5*$F1174)*COS(2*PI()*$A1174*$A$7+M$4)</f>
        <v>30.186110598297493</v>
      </c>
      <c r="N1174" s="1">
        <f t="shared" ref="N1174:N1237" si="393">+(N$3*$E1174+N$5*$F1174)*COS(2*PI()*$A1174*$A$8+N$4)</f>
        <v>-6.8397721477905835E-2</v>
      </c>
      <c r="O1174" s="1">
        <f t="shared" ref="O1174:O1237" si="394">+(O$3*$E1174+O$5*$F1174)*COS(2*PI()*$A1174*$A$8+O$4)^2</f>
        <v>0.26223830071525656</v>
      </c>
      <c r="P1174" s="1">
        <f t="shared" ref="P1174:P1237" si="395">+(P$3*$E1174+P$5*$F1174)*COS(2*PI()*$A1174*$A$7+P$4)^2</f>
        <v>-1.9781195143140617</v>
      </c>
      <c r="Q1174" s="1">
        <f t="shared" si="380"/>
        <v>-1.0332595713413688</v>
      </c>
      <c r="R1174" s="1">
        <f t="shared" si="381"/>
        <v>0.38693984298554734</v>
      </c>
      <c r="S1174" s="1">
        <f t="shared" si="382"/>
        <v>-7.3401774788908677E-2</v>
      </c>
      <c r="T1174" s="1">
        <f t="shared" si="383"/>
        <v>7.5231954180284903</v>
      </c>
      <c r="U1174" s="1">
        <f t="shared" si="384"/>
        <v>27.412108704230352</v>
      </c>
      <c r="V1174" s="1">
        <f t="shared" si="385"/>
        <v>-3.8056236023953764</v>
      </c>
      <c r="Y1174" s="20">
        <f>+$Z$20*SIGN(SOI!A1173)*(ABS(SOI!A1173))^$Y$2</f>
        <v>-0.8049845538810021</v>
      </c>
      <c r="Z1174" s="20">
        <f t="shared" si="388"/>
        <v>-0.72939219312912085</v>
      </c>
      <c r="AA1174" s="19">
        <f>+SIN((AVERAGE(H1170:H1181)+AVERAGE(H1174:H1177)/4)*($AA$19+AA1173*$AA$18*AVERAGE(G1170:G1181))*$Y$20+$AA$17) - SIN($AA$17)</f>
        <v>-7.335174610615211E-2</v>
      </c>
      <c r="AB1174" s="19">
        <f>+SIN((AVERAGE(H1170:H1181)+AVERAGE(H1174:H1177)*$AB$1)*($AA$19+AB1173*$AA$18*AVERAGE(G1170:G1181))*$Y$20+$AA$17) - SIN($AA$17)+$AB$2</f>
        <v>-1.840905289906003E-2</v>
      </c>
      <c r="AC1174">
        <f t="shared" si="387"/>
        <v>0.69120000000000825</v>
      </c>
      <c r="AD1174">
        <f t="shared" si="386"/>
        <v>0.65604044702296871</v>
      </c>
      <c r="AE1174">
        <v>1</v>
      </c>
    </row>
    <row r="1175" spans="1:31" x14ac:dyDescent="0.25">
      <c r="A1175">
        <v>96.083333333332234</v>
      </c>
      <c r="B1175" s="2">
        <v>1976.0833333332459</v>
      </c>
      <c r="C1175">
        <f>+D1175+($D$2+E1175+F1175)*SOI!A1174*IF(B1175&gt;$C$18, IF(B1175&lt;$C$19,-1,1),1)</f>
        <v>-29.63692305316961</v>
      </c>
      <c r="D1175">
        <f>+$D$3*((1-$D$5)*SOI!D1174+$D$5*SOI!D1173) +   $D$4*((1-$D$5)*SOI!E1174+$D$5*SOI!E1173)</f>
        <v>0</v>
      </c>
      <c r="E1175">
        <f t="shared" si="389"/>
        <v>27.992604640927965</v>
      </c>
      <c r="F1175">
        <f t="shared" ref="F1175:F1238" si="396">$F$3*COS(2*PI()*(B1175+$F$2)/$G$3)+$F$4*COS(2*PI()*(B1175+$F$2)/$G$4)+$F$5*COS(2*PI()*(B1175+$F$2)/$G$5)+$F$6*COS(2*PI()/$G$6*(B1175+$F$2))+$F$7*COS(2*PI()/$G$7*(B1175+$F$2))+$F$8*COS(2*PI()/$G$8*(B1175+$F$2))+$F$9*COS(2*PI()/$G$9*(B1175+$F$2))+$F$10*COS(2*PI()/$G$10*(B1175+$F$2))+$F$11*COS(2*PI()/$G$11*(B1175+$F$2))+$F$12*COS(2*PI()/$G$12*(B1175+$F$2))+$F$13*COS(2*PI()/$G$13*(B1175+$F$2))+$F$14*COS(2*PI()/$G$14*(B1175+$F$2))+$F$15*COS(2*PI()/$G$15*(B1175+$F$2))</f>
        <v>0.23303636209071116</v>
      </c>
      <c r="G1175">
        <f t="shared" ref="G1175:G1238" si="397">+E1175+F1175</f>
        <v>28.225641003018676</v>
      </c>
      <c r="H1175" s="21">
        <f t="shared" ref="H1175:H1238" si="398">+$H$19*SUM(I1175:V1175)</f>
        <v>0.52844797321399795</v>
      </c>
      <c r="I1175" s="37">
        <f t="shared" si="390"/>
        <v>-34.902252620020604</v>
      </c>
      <c r="J1175" s="1">
        <f t="shared" ref="J1175:J1238" si="399">+(J$3)*I1175*M1175</f>
        <v>29.882255023895603</v>
      </c>
      <c r="K1175" s="1">
        <f t="shared" ref="K1175:K1238" si="400">+(K$3)*L1175*P1175*O1175</f>
        <v>13.575034958715072</v>
      </c>
      <c r="L1175" s="1">
        <f t="shared" si="391"/>
        <v>0.1351749272108802</v>
      </c>
      <c r="M1175" s="1">
        <f t="shared" si="392"/>
        <v>6.0140811936035776</v>
      </c>
      <c r="N1175" s="1">
        <f t="shared" si="393"/>
        <v>-0.11744737158874959</v>
      </c>
      <c r="O1175" s="1">
        <f t="shared" si="394"/>
        <v>23.565949816974065</v>
      </c>
      <c r="P1175" s="1">
        <f t="shared" si="395"/>
        <v>-0.11454047393936093</v>
      </c>
      <c r="Q1175" s="1">
        <f t="shared" ref="Q1175:Q1238" si="401">+(Q$3)*M1175*N1175</f>
        <v>-0.35348682582759927</v>
      </c>
      <c r="R1175" s="1">
        <f t="shared" ref="R1175:R1238" si="402">+(R$3)*I1175*N1175*M1175</f>
        <v>-3.6843702357688488</v>
      </c>
      <c r="S1175" s="1">
        <f t="shared" ref="S1175:S1238" si="403">+(S$3)*I1175*N1175</f>
        <v>3.5080376588418036</v>
      </c>
      <c r="T1175" s="1">
        <f t="shared" ref="T1175:T1238" si="404">+(T$3)*L1175*O1175</f>
        <v>33.470231817241682</v>
      </c>
      <c r="U1175" s="1">
        <f t="shared" ref="U1175:U1238" si="405">+(U$3)*P1175*I1175</f>
        <v>-44.177884177077082</v>
      </c>
      <c r="V1175" s="1">
        <f t="shared" ref="V1175:V1238" si="406">+(V$3)*P1175*N1175</f>
        <v>-0.37838503156053249</v>
      </c>
      <c r="Y1175" s="20">
        <f>+$Z$20*SIGN(SOI!A1174)*(ABS(SOI!A1174))^$Y$2</f>
        <v>-0.61481705115495688</v>
      </c>
      <c r="Z1175" s="20">
        <f t="shared" si="388"/>
        <v>-0.63819141568293813</v>
      </c>
      <c r="AA1175" s="19">
        <f>+SIN((AVERAGE(H1171:H1182)+AVERAGE(H1175:H1178)/4)*($AA$19+AA1174*$AA$18*AVERAGE(G1171:G1182))*$Y$20+$AA$17) - SIN($AA$17)</f>
        <v>-3.165162770881419E-2</v>
      </c>
      <c r="AB1175" s="19">
        <f>+SIN((AVERAGE(H1171:H1182)+AVERAGE(H1175:H1178)*$AB$1)*($AA$19+AB1174*$AA$18*AVERAGE(G1171:G1182))*$Y$20+$AA$17) - SIN($AA$17)+$AB$2</f>
        <v>-0.13417985878885433</v>
      </c>
      <c r="AC1175">
        <f t="shared" si="387"/>
        <v>0.6918000000000083</v>
      </c>
      <c r="AD1175">
        <f t="shared" si="386"/>
        <v>0.60653978797412389</v>
      </c>
      <c r="AE1175">
        <v>1</v>
      </c>
    </row>
    <row r="1176" spans="1:31" x14ac:dyDescent="0.25">
      <c r="A1176">
        <v>96.166666666665563</v>
      </c>
      <c r="B1176" s="2">
        <v>1976.1666666665792</v>
      </c>
      <c r="C1176">
        <f>+D1176+($D$2+E1176+F1176)*SOI!A1175*IF(B1176&gt;$C$18, IF(B1176&lt;$C$19,-1,1),1)</f>
        <v>-2.4790312616860191</v>
      </c>
      <c r="D1176">
        <f>+$D$3*((1-$D$5)*SOI!D1175+$D$5*SOI!D1174) +   $D$4*((1-$D$5)*SOI!E1175+$D$5*SOI!E1174)</f>
        <v>0</v>
      </c>
      <c r="E1176">
        <f t="shared" si="389"/>
        <v>4.830271256461991</v>
      </c>
      <c r="F1176">
        <f t="shared" si="396"/>
        <v>-1.1846370481001984</v>
      </c>
      <c r="G1176">
        <f t="shared" si="397"/>
        <v>3.6456342083617925</v>
      </c>
      <c r="H1176" s="21">
        <f t="shared" si="398"/>
        <v>-1.9703322399434069</v>
      </c>
      <c r="I1176" s="37">
        <f t="shared" si="390"/>
        <v>-3.2698008879796054</v>
      </c>
      <c r="J1176" s="1">
        <f t="shared" si="399"/>
        <v>-18.244822697791246</v>
      </c>
      <c r="K1176" s="1">
        <f t="shared" si="400"/>
        <v>3.3851353939959323</v>
      </c>
      <c r="L1176" s="1">
        <f t="shared" si="391"/>
        <v>-0.11946215474800292</v>
      </c>
      <c r="M1176" s="1">
        <f t="shared" si="392"/>
        <v>-39.19473356953425</v>
      </c>
      <c r="N1176" s="1">
        <f t="shared" si="393"/>
        <v>1.0400363390343532</v>
      </c>
      <c r="O1176" s="1">
        <f t="shared" si="394"/>
        <v>3.1310047615118815</v>
      </c>
      <c r="P1176" s="1">
        <f t="shared" si="395"/>
        <v>0.24325461239428123</v>
      </c>
      <c r="Q1176" s="1">
        <f t="shared" si="401"/>
        <v>-20.400315036364855</v>
      </c>
      <c r="R1176" s="1">
        <f t="shared" si="402"/>
        <v>-19.920248717840344</v>
      </c>
      <c r="S1176" s="1">
        <f t="shared" si="403"/>
        <v>-2.9102969802110321</v>
      </c>
      <c r="T1176" s="1">
        <f t="shared" si="404"/>
        <v>-3.929992299092171</v>
      </c>
      <c r="U1176" s="1">
        <f t="shared" si="405"/>
        <v>8.7897165473179033</v>
      </c>
      <c r="V1176" s="1">
        <f t="shared" si="406"/>
        <v>-7.1160873078631939</v>
      </c>
      <c r="Y1176" s="20">
        <f>+$Z$20*SIGN(SOI!A1175)*(ABS(SOI!A1175))^$Y$2</f>
        <v>-0.49477264201285531</v>
      </c>
      <c r="Z1176" s="20">
        <f t="shared" si="388"/>
        <v>-0.49947802554221993</v>
      </c>
      <c r="AA1176" s="19">
        <f>+SIN((AVERAGE(H1172:H1183)+AVERAGE(H1176:H1179)/4)*($AA$19+AA1175*$AA$18*AVERAGE(G1172:G1183))*$Y$20+$AA$17) - SIN($AA$17)</f>
        <v>3.1223412304260401E-3</v>
      </c>
      <c r="AB1176" s="19">
        <f>+SIN((AVERAGE(H1172:H1183)+AVERAGE(H1176:H1179)*$AB$1)*($AA$19+AB1175*$AA$18*AVERAGE(G1172:G1183))*$Y$20+$AA$17) - SIN($AA$17)+$AB$2</f>
        <v>-0.11660741448574452</v>
      </c>
      <c r="AC1176">
        <f t="shared" si="387"/>
        <v>0.69240000000000834</v>
      </c>
      <c r="AD1176">
        <f t="shared" ref="AD1176:AD1239" si="407">+ABS(Z1176-AA1176)</f>
        <v>0.50260036677264597</v>
      </c>
      <c r="AE1176">
        <v>1</v>
      </c>
    </row>
    <row r="1177" spans="1:31" x14ac:dyDescent="0.25">
      <c r="A1177">
        <v>96.249999999998892</v>
      </c>
      <c r="B1177" s="2">
        <v>1976.2499999999125</v>
      </c>
      <c r="C1177">
        <f>+D1177+($D$2+E1177+F1177)*SOI!A1176*IF(B1177&gt;$C$18, IF(B1177&lt;$C$19,-1,1),1)</f>
        <v>-6.8490715322095097</v>
      </c>
      <c r="D1177">
        <f>+$D$3*((1-$D$5)*SOI!D1176+$D$5*SOI!D1175) +   $D$4*((1-$D$5)*SOI!E1176+$D$5*SOI!E1175)</f>
        <v>0</v>
      </c>
      <c r="E1177">
        <f t="shared" si="389"/>
        <v>16.259671281097539</v>
      </c>
      <c r="F1177">
        <f t="shared" si="396"/>
        <v>4.764189082986614E-2</v>
      </c>
      <c r="G1177">
        <f t="shared" si="397"/>
        <v>16.307313171927404</v>
      </c>
      <c r="H1177" s="21">
        <f t="shared" si="398"/>
        <v>0.14055309561674403</v>
      </c>
      <c r="I1177" s="37">
        <f t="shared" si="390"/>
        <v>1.6389043761107751</v>
      </c>
      <c r="J1177" s="1">
        <f t="shared" si="399"/>
        <v>-0.3234988730804938</v>
      </c>
      <c r="K1177" s="1">
        <f t="shared" si="400"/>
        <v>2.998517431791479E-6</v>
      </c>
      <c r="L1177" s="1">
        <f t="shared" si="391"/>
        <v>4.1445302125585606E-3</v>
      </c>
      <c r="M1177" s="1">
        <f t="shared" si="392"/>
        <v>1.386527648078741</v>
      </c>
      <c r="N1177" s="1">
        <f t="shared" si="393"/>
        <v>-2.0415960098695771E-2</v>
      </c>
      <c r="O1177" s="1">
        <f t="shared" si="394"/>
        <v>4.1950991758302436</v>
      </c>
      <c r="P1177" s="1">
        <f t="shared" si="395"/>
        <v>-4.6354099398553435E-6</v>
      </c>
      <c r="Q1177" s="1">
        <f t="shared" si="401"/>
        <v>-1.4166383222661472E-2</v>
      </c>
      <c r="R1177" s="1">
        <f t="shared" si="402"/>
        <v>6.9334466120349299E-3</v>
      </c>
      <c r="S1177" s="1">
        <f t="shared" si="403"/>
        <v>-2.8634586133226451E-2</v>
      </c>
      <c r="T1177" s="1">
        <f t="shared" si="404"/>
        <v>0.1826817526899614</v>
      </c>
      <c r="U1177" s="1">
        <f t="shared" si="405"/>
        <v>8.3952617539710691E-5</v>
      </c>
      <c r="V1177" s="1">
        <f t="shared" si="406"/>
        <v>-2.6618870668024521E-6</v>
      </c>
      <c r="Y1177" s="20">
        <f>+$Z$20*SIGN(SOI!A1176)*(ABS(SOI!A1176))^$Y$2</f>
        <v>-0.38884438345884748</v>
      </c>
      <c r="Z1177" s="20">
        <f t="shared" si="388"/>
        <v>-0.43453899118694733</v>
      </c>
      <c r="AA1177" s="19">
        <f>+SIN((AVERAGE(H1173:H1184)+AVERAGE(H1177:H1180)/4)*($AA$19+AA1176*$AA$18*AVERAGE(G1173:G1184))*$Y$20+$AA$17) - SIN($AA$17)</f>
        <v>0.24958961941836905</v>
      </c>
      <c r="AB1177" s="19">
        <f>+SIN((AVERAGE(H1173:H1184)+AVERAGE(H1177:H1180)*$AB$1)*($AA$19+AB1176*$AA$18*AVERAGE(G1173:G1184))*$Y$20+$AA$17) - SIN($AA$17)+$AB$2</f>
        <v>0.23392638648146385</v>
      </c>
      <c r="AC1177">
        <f t="shared" ref="AC1177:AC1240" si="408">+AC1176+$AC$22</f>
        <v>0.69300000000000839</v>
      </c>
      <c r="AD1177">
        <f t="shared" si="407"/>
        <v>0.68412861060531638</v>
      </c>
      <c r="AE1177">
        <v>1</v>
      </c>
    </row>
    <row r="1178" spans="1:31" x14ac:dyDescent="0.25">
      <c r="A1178">
        <v>96.33333333333222</v>
      </c>
      <c r="B1178" s="2">
        <v>1976.3333333332457</v>
      </c>
      <c r="C1178">
        <f>+D1178+($D$2+E1178+F1178)*SOI!A1177*IF(B1178&gt;$C$18, IF(B1178&lt;$C$19,-1,1),1)</f>
        <v>1.5624329311812533</v>
      </c>
      <c r="D1178">
        <f>+$D$3*((1-$D$5)*SOI!D1177+$D$5*SOI!D1176) +   $D$4*((1-$D$5)*SOI!E1177+$D$5*SOI!E1176)</f>
        <v>0</v>
      </c>
      <c r="E1178">
        <f t="shared" si="389"/>
        <v>-2.0891291778523176</v>
      </c>
      <c r="F1178">
        <f t="shared" si="396"/>
        <v>-1.0995094572114648</v>
      </c>
      <c r="G1178">
        <f t="shared" si="397"/>
        <v>-3.1886386350637821</v>
      </c>
      <c r="H1178" s="21">
        <f t="shared" si="398"/>
        <v>-0.32031680396555218</v>
      </c>
      <c r="I1178" s="37">
        <f t="shared" si="390"/>
        <v>-2.4567450045576034</v>
      </c>
      <c r="J1178" s="1">
        <f t="shared" si="399"/>
        <v>-3.8488742999576622</v>
      </c>
      <c r="K1178" s="1">
        <f t="shared" si="400"/>
        <v>-0.47382959433391469</v>
      </c>
      <c r="L1178" s="1">
        <f t="shared" si="391"/>
        <v>-0.58874824447203744</v>
      </c>
      <c r="M1178" s="1">
        <f t="shared" si="392"/>
        <v>-11.004822013571159</v>
      </c>
      <c r="N1178" s="1">
        <f t="shared" si="393"/>
        <v>0.24682499346739054</v>
      </c>
      <c r="O1178" s="1">
        <f t="shared" si="394"/>
        <v>-0.10304968745987345</v>
      </c>
      <c r="P1178" s="1">
        <f t="shared" si="395"/>
        <v>0.20991573320733911</v>
      </c>
      <c r="Q1178" s="1">
        <f t="shared" si="401"/>
        <v>-1.3593547238245567</v>
      </c>
      <c r="R1178" s="1">
        <f t="shared" si="402"/>
        <v>-0.99730835496545256</v>
      </c>
      <c r="S1178" s="1">
        <f t="shared" si="403"/>
        <v>-0.51893946910862876</v>
      </c>
      <c r="T1178" s="1">
        <f t="shared" si="404"/>
        <v>0.63746145769179507</v>
      </c>
      <c r="U1178" s="1">
        <f t="shared" si="405"/>
        <v>5.698985483774079</v>
      </c>
      <c r="V1178" s="1">
        <f t="shared" si="406"/>
        <v>-1.4573564741673315</v>
      </c>
      <c r="Y1178" s="20">
        <f>+$Z$20*SIGN(SOI!A1177)*(ABS(SOI!A1177))^$Y$2</f>
        <v>-0.41999994808913915</v>
      </c>
      <c r="Z1178" s="20">
        <f t="shared" si="388"/>
        <v>-0.26961477718266219</v>
      </c>
      <c r="AA1178" s="19">
        <f>+SIN((AVERAGE(H1174:H1185)+AVERAGE(H1178:H1181)/4)*($AA$19+AA1177*$AA$18*AVERAGE(G1174:G1185))*$Y$20+$AA$17) - SIN($AA$17)</f>
        <v>-1.8666969036346959E-2</v>
      </c>
      <c r="AB1178" s="19">
        <f>+SIN((AVERAGE(H1174:H1185)+AVERAGE(H1178:H1181)*$AB$1)*($AA$19+AB1177*$AA$18*AVERAGE(G1174:G1185))*$Y$20+$AA$17) - SIN($AA$17)+$AB$2</f>
        <v>-3.7476018901001162E-2</v>
      </c>
      <c r="AC1178">
        <f t="shared" si="408"/>
        <v>0.69360000000000843</v>
      </c>
      <c r="AD1178">
        <f t="shared" si="407"/>
        <v>0.25094780814631523</v>
      </c>
      <c r="AE1178">
        <v>1</v>
      </c>
    </row>
    <row r="1179" spans="1:31" x14ac:dyDescent="0.25">
      <c r="A1179">
        <v>96.416666666665549</v>
      </c>
      <c r="B1179" s="2">
        <v>1976.416666666579</v>
      </c>
      <c r="C1179">
        <f>+D1179+($D$2+E1179+F1179)*SOI!A1178*IF(B1179&gt;$C$18, IF(B1179&lt;$C$19,-1,1),1)</f>
        <v>0</v>
      </c>
      <c r="D1179">
        <f>+$D$3*((1-$D$5)*SOI!D1178+$D$5*SOI!D1177) +   $D$4*((1-$D$5)*SOI!E1178+$D$5*SOI!E1177)</f>
        <v>0</v>
      </c>
      <c r="E1179">
        <f t="shared" si="389"/>
        <v>5.5135221567603416</v>
      </c>
      <c r="F1179">
        <f t="shared" si="396"/>
        <v>-2.6009148586821351E-2</v>
      </c>
      <c r="G1179">
        <f t="shared" si="397"/>
        <v>5.4875130081735204</v>
      </c>
      <c r="H1179" s="21">
        <f t="shared" si="398"/>
        <v>0.17214215495898266</v>
      </c>
      <c r="I1179" s="37">
        <f t="shared" si="390"/>
        <v>6.9184874207373497</v>
      </c>
      <c r="J1179" s="1">
        <f t="shared" si="399"/>
        <v>-0.27933274826488547</v>
      </c>
      <c r="K1179" s="1">
        <f t="shared" si="400"/>
        <v>2.4875350375054554E-2</v>
      </c>
      <c r="L1179" s="1">
        <f t="shared" si="391"/>
        <v>-1.5412583828219842E-2</v>
      </c>
      <c r="M1179" s="1">
        <f t="shared" si="392"/>
        <v>0.28360904366963846</v>
      </c>
      <c r="N1179" s="1">
        <f t="shared" si="393"/>
        <v>-1.2704257957725031E-2</v>
      </c>
      <c r="O1179" s="1">
        <f t="shared" si="394"/>
        <v>3.2846112591829164</v>
      </c>
      <c r="P1179" s="1">
        <f t="shared" si="395"/>
        <v>1.3207143288512422E-2</v>
      </c>
      <c r="Q1179" s="1">
        <f t="shared" si="401"/>
        <v>-1.8031423867567085E-3</v>
      </c>
      <c r="R1179" s="1">
        <f t="shared" si="402"/>
        <v>3.7254415430369846E-3</v>
      </c>
      <c r="S1179" s="1">
        <f t="shared" si="403"/>
        <v>-7.5219067728517428E-2</v>
      </c>
      <c r="T1179" s="1">
        <f t="shared" si="404"/>
        <v>-0.5319086541802015</v>
      </c>
      <c r="U1179" s="1">
        <f t="shared" si="405"/>
        <v>-1.0097468899179201</v>
      </c>
      <c r="V1179" s="1">
        <f t="shared" si="406"/>
        <v>4.7194334168500314E-3</v>
      </c>
      <c r="Y1179" s="20">
        <f>+$Z$20*SIGN(SOI!A1178)*(ABS(SOI!A1178))^$Y$2</f>
        <v>0</v>
      </c>
      <c r="Z1179" s="20">
        <f t="shared" si="388"/>
        <v>-6.2540341233305596E-2</v>
      </c>
      <c r="AA1179" s="19">
        <f>+SIN((AVERAGE(H1175:H1186)+AVERAGE(H1179:H1182)/4)*($AA$19+AA1178*$AA$18*AVERAGE(G1175:G1186))*$Y$20+$AA$17) - SIN($AA$17)</f>
        <v>0.14981889543923038</v>
      </c>
      <c r="AB1179" s="19">
        <f>+SIN((AVERAGE(H1175:H1186)+AVERAGE(H1179:H1182)*$AB$1)*($AA$19+AB1178*$AA$18*AVERAGE(G1175:G1186))*$Y$20+$AA$17) - SIN($AA$17)+$AB$2</f>
        <v>0.14350410382787565</v>
      </c>
      <c r="AC1179">
        <f t="shared" si="408"/>
        <v>0.69420000000000848</v>
      </c>
      <c r="AD1179">
        <f t="shared" si="407"/>
        <v>0.21235923667253598</v>
      </c>
      <c r="AE1179">
        <v>1</v>
      </c>
    </row>
    <row r="1180" spans="1:31" x14ac:dyDescent="0.25">
      <c r="A1180">
        <v>96.499999999998877</v>
      </c>
      <c r="B1180" s="2">
        <v>1976.4999999999122</v>
      </c>
      <c r="C1180">
        <f>+D1180+($D$2+E1180+F1180)*SOI!A1179*IF(B1180&gt;$C$18, IF(B1180&lt;$C$19,-1,1),1)</f>
        <v>-1.8878111575242817</v>
      </c>
      <c r="D1180">
        <f>+$D$3*((1-$D$5)*SOI!D1179+$D$5*SOI!D1178) +   $D$4*((1-$D$5)*SOI!E1179+$D$5*SOI!E1178)</f>
        <v>0</v>
      </c>
      <c r="E1180">
        <f t="shared" si="389"/>
        <v>-12.468834604781261</v>
      </c>
      <c r="F1180">
        <f t="shared" si="396"/>
        <v>-0.11657311204728438</v>
      </c>
      <c r="G1180">
        <f t="shared" si="397"/>
        <v>-12.585407716828545</v>
      </c>
      <c r="H1180" s="21">
        <f t="shared" si="398"/>
        <v>-0.11408574046962576</v>
      </c>
      <c r="I1180" s="37">
        <f t="shared" si="390"/>
        <v>-11.607416194636865</v>
      </c>
      <c r="J1180" s="1">
        <f t="shared" si="399"/>
        <v>5.5176857326517315</v>
      </c>
      <c r="K1180" s="1">
        <f t="shared" si="400"/>
        <v>-0.55156464706894626</v>
      </c>
      <c r="L1180" s="1">
        <f t="shared" si="391"/>
        <v>-2.2967682070404817E-2</v>
      </c>
      <c r="M1180" s="1">
        <f t="shared" si="392"/>
        <v>3.3391104216445529</v>
      </c>
      <c r="N1180" s="1">
        <f t="shared" si="393"/>
        <v>-8.2418274111977802E-2</v>
      </c>
      <c r="O1180" s="1">
        <f t="shared" si="394"/>
        <v>-12.356167570459563</v>
      </c>
      <c r="P1180" s="1">
        <f t="shared" si="395"/>
        <v>5.2238966562978224E-2</v>
      </c>
      <c r="Q1180" s="1">
        <f t="shared" si="401"/>
        <v>-0.13772568484942863</v>
      </c>
      <c r="R1180" s="1">
        <f t="shared" si="402"/>
        <v>-0.47740511998789159</v>
      </c>
      <c r="S1180" s="1">
        <f t="shared" si="403"/>
        <v>0.81870333594940969</v>
      </c>
      <c r="T1180" s="1">
        <f t="shared" si="404"/>
        <v>2.981800509799823</v>
      </c>
      <c r="U1180" s="1">
        <f t="shared" si="405"/>
        <v>6.7007376160664389</v>
      </c>
      <c r="V1180" s="1">
        <f t="shared" si="406"/>
        <v>0.12110156702885426</v>
      </c>
      <c r="Y1180" s="20">
        <f>+$Z$20*SIGN(SOI!A1179)*(ABS(SOI!A1179))^$Y$2</f>
        <v>0.23237892438922236</v>
      </c>
      <c r="Z1180" s="20">
        <f t="shared" ref="Z1180:Z1243" si="409">+AVERAGE(Y1179:Y1181)</f>
        <v>0.18881490612313576</v>
      </c>
      <c r="AA1180" s="19">
        <f>+SIN((AVERAGE(H1176:H1187)+AVERAGE(H1180:H1183)/4)*($AA$19+AA1179*$AA$18*AVERAGE(G1176:G1187))*$Y$20+$AA$17) - SIN($AA$17)</f>
        <v>0.21955848538366191</v>
      </c>
      <c r="AB1180" s="19">
        <f>+SIN((AVERAGE(H1176:H1187)+AVERAGE(H1180:H1183)*$AB$1)*($AA$19+AB1179*$AA$18*AVERAGE(G1176:G1187))*$Y$20+$AA$17) - SIN($AA$17)+$AB$2</f>
        <v>0.21007537690671046</v>
      </c>
      <c r="AC1180">
        <f t="shared" si="408"/>
        <v>0.69480000000000852</v>
      </c>
      <c r="AD1180">
        <f t="shared" si="407"/>
        <v>3.0743579260526149E-2</v>
      </c>
      <c r="AE1180">
        <v>1</v>
      </c>
    </row>
    <row r="1181" spans="1:31" x14ac:dyDescent="0.25">
      <c r="A1181">
        <v>96.583333333332206</v>
      </c>
      <c r="B1181" s="2">
        <v>1976.5833333332455</v>
      </c>
      <c r="C1181">
        <f>+D1181+($D$2+E1181+F1181)*SOI!A1180*IF(B1181&gt;$C$18, IF(B1181&lt;$C$19,-1,1),1)</f>
        <v>-1.124270753439095</v>
      </c>
      <c r="D1181">
        <f>+$D$3*((1-$D$5)*SOI!D1180+$D$5*SOI!D1179) +   $D$4*((1-$D$5)*SOI!E1180+$D$5*SOI!E1179)</f>
        <v>0</v>
      </c>
      <c r="E1181">
        <f t="shared" si="389"/>
        <v>-3.6480552353897977</v>
      </c>
      <c r="F1181">
        <f t="shared" si="396"/>
        <v>2.1375385586265561E-2</v>
      </c>
      <c r="G1181">
        <f t="shared" si="397"/>
        <v>-3.6266798498035322</v>
      </c>
      <c r="H1181" s="21">
        <f t="shared" si="398"/>
        <v>-5.9881042676288757E-2</v>
      </c>
      <c r="I1181" s="37">
        <f t="shared" si="390"/>
        <v>-0.38066085097392771</v>
      </c>
      <c r="J1181" s="1">
        <f t="shared" si="399"/>
        <v>-3.6920518489045685E-2</v>
      </c>
      <c r="K1181" s="1">
        <f t="shared" si="400"/>
        <v>-9.5873192932456424E-5</v>
      </c>
      <c r="L1181" s="1">
        <f t="shared" si="391"/>
        <v>4.6731472959760301E-4</v>
      </c>
      <c r="M1181" s="1">
        <f t="shared" si="392"/>
        <v>-0.68130088646448872</v>
      </c>
      <c r="N1181" s="1">
        <f t="shared" si="393"/>
        <v>2.1532807310967343E-2</v>
      </c>
      <c r="O1181" s="1">
        <f t="shared" si="394"/>
        <v>-1.8791552245446597</v>
      </c>
      <c r="P1181" s="1">
        <f t="shared" si="395"/>
        <v>-2.9344328610831152E-3</v>
      </c>
      <c r="Q1181" s="1">
        <f t="shared" si="401"/>
        <v>-7.3417611547528421E-3</v>
      </c>
      <c r="R1181" s="1">
        <f t="shared" si="402"/>
        <v>-8.3459358236959993E-4</v>
      </c>
      <c r="S1181" s="1">
        <f t="shared" si="403"/>
        <v>-7.0146556376271428E-3</v>
      </c>
      <c r="T1181" s="1">
        <f t="shared" si="404"/>
        <v>-9.2267712394596066E-3</v>
      </c>
      <c r="U1181" s="1">
        <f t="shared" si="405"/>
        <v>-1.2343970366437539E-2</v>
      </c>
      <c r="V1181" s="1">
        <f t="shared" si="406"/>
        <v>1.7772826517820914E-3</v>
      </c>
      <c r="Y1181" s="20">
        <f>+$Z$20*SIGN(SOI!A1180)*(ABS(SOI!A1180))^$Y$2</f>
        <v>0.33406579398018493</v>
      </c>
      <c r="Z1181" s="20">
        <f t="shared" si="409"/>
        <v>0.33981158012229978</v>
      </c>
      <c r="AA1181" s="19">
        <f>+SIN((AVERAGE(H1177:H1188)+AVERAGE(H1181:H1184)/4)*($AA$19+AA1180*$AA$18*AVERAGE(G1177:G1188))*$Y$20+$AA$17) - SIN($AA$17)</f>
        <v>0.23362333636543503</v>
      </c>
      <c r="AB1181" s="19">
        <f>+SIN((AVERAGE(H1177:H1188)+AVERAGE(H1181:H1184)*$AB$1)*($AA$19+AB1180*$AA$18*AVERAGE(G1177:G1188))*$Y$20+$AA$17) - SIN($AA$17)+$AB$2</f>
        <v>2.6721626018976152E-2</v>
      </c>
      <c r="AC1181">
        <f t="shared" si="408"/>
        <v>0.69540000000000857</v>
      </c>
      <c r="AD1181">
        <f t="shared" si="407"/>
        <v>0.10618824375686475</v>
      </c>
      <c r="AE1181">
        <v>1</v>
      </c>
    </row>
    <row r="1182" spans="1:31" x14ac:dyDescent="0.25">
      <c r="A1182">
        <v>96.666666666665535</v>
      </c>
      <c r="B1182" s="2">
        <v>1976.6666666665787</v>
      </c>
      <c r="C1182">
        <f>+D1182+($D$2+E1182+F1182)*SOI!A1181*IF(B1182&gt;$C$18, IF(B1182&lt;$C$19,-1,1),1)</f>
        <v>-14.014750307775891</v>
      </c>
      <c r="D1182">
        <f>+$D$3*((1-$D$5)*SOI!D1181+$D$5*SOI!D1180) +   $D$4*((1-$D$5)*SOI!E1181+$D$5*SOI!E1180)</f>
        <v>0</v>
      </c>
      <c r="E1182">
        <f t="shared" si="389"/>
        <v>-23.521661679179488</v>
      </c>
      <c r="F1182">
        <f t="shared" si="396"/>
        <v>-1.0656195625326044</v>
      </c>
      <c r="G1182">
        <f t="shared" si="397"/>
        <v>-24.587281241712091</v>
      </c>
      <c r="H1182" s="21">
        <f t="shared" si="398"/>
        <v>-0.11924652943905228</v>
      </c>
      <c r="I1182" s="37">
        <f t="shared" si="390"/>
        <v>18.597206905333444</v>
      </c>
      <c r="J1182" s="1">
        <f t="shared" si="399"/>
        <v>-68.641327661428164</v>
      </c>
      <c r="K1182" s="1">
        <f t="shared" si="400"/>
        <v>-3.763151951422003E-2</v>
      </c>
      <c r="L1182" s="1">
        <f t="shared" si="391"/>
        <v>-0.46744508098727144</v>
      </c>
      <c r="M1182" s="1">
        <f t="shared" si="392"/>
        <v>25.92670516394988</v>
      </c>
      <c r="N1182" s="1">
        <f t="shared" si="393"/>
        <v>-0.4650287725961304</v>
      </c>
      <c r="O1182" s="1">
        <f t="shared" si="394"/>
        <v>-0.22592403092408836</v>
      </c>
      <c r="P1182" s="1">
        <f t="shared" si="395"/>
        <v>9.577625355573622E-3</v>
      </c>
      <c r="Q1182" s="1">
        <f t="shared" si="401"/>
        <v>-6.0337567449720337</v>
      </c>
      <c r="R1182" s="1">
        <f t="shared" si="402"/>
        <v>33.509820014069476</v>
      </c>
      <c r="S1182" s="1">
        <f t="shared" si="403"/>
        <v>-7.401078914840407</v>
      </c>
      <c r="T1182" s="1">
        <f t="shared" si="404"/>
        <v>1.1096107344586641</v>
      </c>
      <c r="U1182" s="1">
        <f t="shared" si="405"/>
        <v>-1.9683306114921273</v>
      </c>
      <c r="V1182" s="1">
        <f t="shared" si="406"/>
        <v>0.12527642163479222</v>
      </c>
      <c r="Y1182" s="20">
        <f>+$Z$20*SIGN(SOI!A1181)*(ABS(SOI!A1181))^$Y$2</f>
        <v>0.45299002199749194</v>
      </c>
      <c r="Z1182" s="20">
        <f t="shared" si="409"/>
        <v>0.44782430372236481</v>
      </c>
      <c r="AA1182" s="19">
        <f>+SIN((AVERAGE(H1178:H1189)+AVERAGE(H1182:H1185)/4)*($AA$19+AA1181*$AA$18*AVERAGE(G1178:G1189))*$Y$20+$AA$17) - SIN($AA$17)</f>
        <v>7.0421497062017946E-2</v>
      </c>
      <c r="AB1182" s="19">
        <f>+SIN((AVERAGE(H1178:H1189)+AVERAGE(H1182:H1185)*$AB$1)*($AA$19+AB1181*$AA$18*AVERAGE(G1178:G1189))*$Y$20+$AA$17) - SIN($AA$17)+$AB$2</f>
        <v>6.6826798133293508E-2</v>
      </c>
      <c r="AC1182">
        <f t="shared" si="408"/>
        <v>0.69600000000000861</v>
      </c>
      <c r="AD1182">
        <f t="shared" si="407"/>
        <v>0.37740280666034687</v>
      </c>
      <c r="AE1182">
        <v>1</v>
      </c>
    </row>
    <row r="1183" spans="1:31" x14ac:dyDescent="0.25">
      <c r="A1183">
        <v>96.749999999998863</v>
      </c>
      <c r="B1183" s="2">
        <v>1976.749999999912</v>
      </c>
      <c r="C1183">
        <f>+D1183+($D$2+E1183+F1183)*SOI!A1182*IF(B1183&gt;$C$18, IF(B1183&lt;$C$19,-1,1),1)</f>
        <v>-5.6913225302252917</v>
      </c>
      <c r="D1183">
        <f>+$D$3*((1-$D$5)*SOI!D1182+$D$5*SOI!D1181) +   $D$4*((1-$D$5)*SOI!E1182+$D$5*SOI!E1181)</f>
        <v>0</v>
      </c>
      <c r="E1183">
        <f t="shared" si="389"/>
        <v>-6.5637125563557674</v>
      </c>
      <c r="F1183">
        <f t="shared" si="396"/>
        <v>-5.4104339255037326E-2</v>
      </c>
      <c r="G1183">
        <f t="shared" si="397"/>
        <v>-6.6178168956108046</v>
      </c>
      <c r="H1183" s="21">
        <f t="shared" si="398"/>
        <v>0.11016215030700886</v>
      </c>
      <c r="I1183" s="37">
        <f t="shared" si="390"/>
        <v>8.1792147634812604</v>
      </c>
      <c r="J1183" s="1">
        <f t="shared" si="399"/>
        <v>-0.34500418785330822</v>
      </c>
      <c r="K1183" s="1">
        <f t="shared" si="400"/>
        <v>-4.3549697957639209E-2</v>
      </c>
      <c r="L1183" s="1">
        <f t="shared" si="391"/>
        <v>-3.7600995821573176E-2</v>
      </c>
      <c r="M1183" s="1">
        <f t="shared" si="392"/>
        <v>0.29629350528062498</v>
      </c>
      <c r="N1183" s="1">
        <f t="shared" si="393"/>
        <v>7.3509258021474868E-3</v>
      </c>
      <c r="O1183" s="1">
        <f t="shared" si="394"/>
        <v>-2.1954645378482867</v>
      </c>
      <c r="P1183" s="1">
        <f t="shared" si="395"/>
        <v>1.417942062540427E-2</v>
      </c>
      <c r="Q1183" s="1">
        <f t="shared" si="401"/>
        <v>1.0899957753791368E-3</v>
      </c>
      <c r="R1183" s="1">
        <f t="shared" si="402"/>
        <v>-2.6623981411315763E-3</v>
      </c>
      <c r="S1183" s="1">
        <f t="shared" si="403"/>
        <v>5.1454236484629046E-2</v>
      </c>
      <c r="T1183" s="1">
        <f t="shared" si="404"/>
        <v>0.86736801056872159</v>
      </c>
      <c r="U1183" s="1">
        <f t="shared" si="405"/>
        <v>-1.2816297395282457</v>
      </c>
      <c r="V1183" s="1">
        <f t="shared" si="406"/>
        <v>-2.9317855175392204E-3</v>
      </c>
      <c r="Y1183" s="20">
        <f>+$Z$20*SIGN(SOI!A1182)*(ABS(SOI!A1182))^$Y$2</f>
        <v>0.55641709518941773</v>
      </c>
      <c r="Z1183" s="20">
        <f t="shared" si="409"/>
        <v>0.52408566529975331</v>
      </c>
      <c r="AA1183" s="19">
        <f>+SIN((AVERAGE(H1179:H1190)+AVERAGE(H1183:H1186)/4)*($AA$19+AA1182*$AA$18*AVERAGE(G1179:G1190))*$Y$20+$AA$17) - SIN($AA$17)</f>
        <v>-1.3897527350184291E-2</v>
      </c>
      <c r="AB1183" s="19">
        <f>+SIN((AVERAGE(H1179:H1190)+AVERAGE(H1183:H1186)*$AB$1)*($AA$19+AB1182*$AA$18*AVERAGE(G1179:G1190))*$Y$20+$AA$17) - SIN($AA$17)+$AB$2</f>
        <v>-3.795083341941119E-3</v>
      </c>
      <c r="AC1183">
        <f t="shared" si="408"/>
        <v>0.69660000000000866</v>
      </c>
      <c r="AD1183">
        <f t="shared" si="407"/>
        <v>0.53798319264993766</v>
      </c>
      <c r="AE1183">
        <v>1</v>
      </c>
    </row>
    <row r="1184" spans="1:31" x14ac:dyDescent="0.25">
      <c r="A1184">
        <v>96.833333333332192</v>
      </c>
      <c r="B1184" s="2">
        <v>1976.8333333332453</v>
      </c>
      <c r="C1184">
        <f>+D1184+($D$2+E1184+F1184)*SOI!A1183*IF(B1184&gt;$C$18, IF(B1184&lt;$C$19,-1,1),1)</f>
        <v>-37.311597487571682</v>
      </c>
      <c r="D1184">
        <f>+$D$3*((1-$D$5)*SOI!D1183+$D$5*SOI!D1182) +   $D$4*((1-$D$5)*SOI!E1183+$D$5*SOI!E1182)</f>
        <v>0</v>
      </c>
      <c r="E1184">
        <f t="shared" si="389"/>
        <v>-41.416027401286975</v>
      </c>
      <c r="F1184">
        <f t="shared" si="396"/>
        <v>-0.98351519822629707</v>
      </c>
      <c r="G1184">
        <f t="shared" si="397"/>
        <v>-42.399542599513275</v>
      </c>
      <c r="H1184" s="21">
        <f t="shared" si="398"/>
        <v>-3.67712222618393</v>
      </c>
      <c r="I1184" s="37">
        <f t="shared" si="390"/>
        <v>44.127526041670315</v>
      </c>
      <c r="J1184" s="1">
        <f t="shared" si="399"/>
        <v>98.187279744574056</v>
      </c>
      <c r="K1184" s="1">
        <f t="shared" si="400"/>
        <v>-221.8109401692908</v>
      </c>
      <c r="L1184" s="1">
        <f t="shared" si="391"/>
        <v>-0.29558762881352924</v>
      </c>
      <c r="M1184" s="1">
        <f t="shared" si="392"/>
        <v>-15.629857735514634</v>
      </c>
      <c r="N1184" s="1">
        <f t="shared" si="393"/>
        <v>0.64265391822587392</v>
      </c>
      <c r="O1184" s="1">
        <f t="shared" si="394"/>
        <v>-39.497867124481978</v>
      </c>
      <c r="P1184" s="1">
        <f t="shared" si="395"/>
        <v>0.51064863643570169</v>
      </c>
      <c r="Q1184" s="1">
        <f t="shared" si="401"/>
        <v>-5.0268141447800359</v>
      </c>
      <c r="R1184" s="1">
        <f t="shared" si="402"/>
        <v>66.242846080257777</v>
      </c>
      <c r="S1184" s="1">
        <f t="shared" si="403"/>
        <v>24.269131062135131</v>
      </c>
      <c r="T1184" s="1">
        <f t="shared" si="404"/>
        <v>122.66976280065026</v>
      </c>
      <c r="U1184" s="1">
        <f t="shared" si="405"/>
        <v>-249.01426994356288</v>
      </c>
      <c r="V1184" s="1">
        <f t="shared" si="406"/>
        <v>-9.2306228467017135</v>
      </c>
      <c r="Y1184" s="20">
        <f>+$Z$20*SIGN(SOI!A1183)*(ABS(SOI!A1183))^$Y$2</f>
        <v>0.56284987871235026</v>
      </c>
      <c r="Z1184" s="20">
        <f t="shared" si="409"/>
        <v>0.53308897892856766</v>
      </c>
      <c r="AA1184" s="19">
        <f>+SIN((AVERAGE(H1180:H1191)+AVERAGE(H1184:H1187)/4)*($AA$19+AA1183*$AA$18*AVERAGE(G1180:G1191))*$Y$20+$AA$17) - SIN($AA$17)</f>
        <v>2.2952105247481758E-2</v>
      </c>
      <c r="AB1184" s="19">
        <f>+SIN((AVERAGE(H1180:H1191)+AVERAGE(H1184:H1187)*$AB$1)*($AA$19+AB1183*$AA$18*AVERAGE(G1180:G1191))*$Y$20+$AA$17) - SIN($AA$17)+$AB$2</f>
        <v>4.0342743734312903E-3</v>
      </c>
      <c r="AC1184">
        <f t="shared" si="408"/>
        <v>0.6972000000000087</v>
      </c>
      <c r="AD1184">
        <f t="shared" si="407"/>
        <v>0.51013687368108585</v>
      </c>
      <c r="AE1184">
        <v>1</v>
      </c>
    </row>
    <row r="1185" spans="1:31" x14ac:dyDescent="0.25">
      <c r="A1185">
        <v>96.91666666666552</v>
      </c>
      <c r="B1185" s="2">
        <v>1976.9166666665785</v>
      </c>
      <c r="C1185">
        <f>+D1185+($D$2+E1185+F1185)*SOI!A1184*IF(B1185&gt;$C$18, IF(B1185&lt;$C$19,-1,1),1)</f>
        <v>311.14722627154578</v>
      </c>
      <c r="D1185">
        <f>+$D$3*((1-$D$5)*SOI!D1184+$D$5*SOI!D1183) +   $D$4*((1-$D$5)*SOI!E1184+$D$5*SOI!E1183)</f>
        <v>0</v>
      </c>
      <c r="E1185">
        <f t="shared" si="389"/>
        <v>486.38948119999031</v>
      </c>
      <c r="F1185">
        <f t="shared" si="396"/>
        <v>-0.22194015070005457</v>
      </c>
      <c r="G1185">
        <f t="shared" si="397"/>
        <v>486.16754104929026</v>
      </c>
      <c r="H1185" s="21">
        <f t="shared" si="398"/>
        <v>3.5677920005639816</v>
      </c>
      <c r="I1185" s="37">
        <f t="shared" si="390"/>
        <v>-149.37543808719445</v>
      </c>
      <c r="J1185" s="1">
        <f t="shared" si="399"/>
        <v>-79.897843483321637</v>
      </c>
      <c r="K1185" s="1">
        <f t="shared" si="400"/>
        <v>4.1691488495335501E-2</v>
      </c>
      <c r="L1185" s="1">
        <f t="shared" si="391"/>
        <v>-2.5998029538743048E-5</v>
      </c>
      <c r="M1185" s="1">
        <f t="shared" si="392"/>
        <v>-3.7572080335997184</v>
      </c>
      <c r="N1185" s="1">
        <f t="shared" si="393"/>
        <v>0.71092387584394834</v>
      </c>
      <c r="O1185" s="1">
        <f t="shared" si="394"/>
        <v>375.13182735116567</v>
      </c>
      <c r="P1185" s="1">
        <f t="shared" si="395"/>
        <v>0.11490056583828694</v>
      </c>
      <c r="Q1185" s="1">
        <f t="shared" si="401"/>
        <v>-1.3367462851176597</v>
      </c>
      <c r="R1185" s="1">
        <f t="shared" si="402"/>
        <v>-59.629992238850008</v>
      </c>
      <c r="S1185" s="1">
        <f t="shared" si="403"/>
        <v>-90.880305707726606</v>
      </c>
      <c r="T1185" s="1">
        <f t="shared" si="404"/>
        <v>-0.10247123557789273</v>
      </c>
      <c r="U1185" s="1">
        <f t="shared" si="405"/>
        <v>189.66790112163534</v>
      </c>
      <c r="V1185" s="1">
        <f t="shared" si="406"/>
        <v>-2.297613305361994</v>
      </c>
      <c r="Y1185" s="20">
        <f>+$Z$20*SIGN(SOI!A1184)*(ABS(SOI!A1184))^$Y$2</f>
        <v>0.47999996288393498</v>
      </c>
      <c r="Z1185" s="20">
        <f t="shared" si="409"/>
        <v>0.5309196361262557</v>
      </c>
      <c r="AA1185" s="19">
        <f>+SIN((AVERAGE(H1181:H1192)+AVERAGE(H1185:H1188)/4)*($AA$19+AA1184*$AA$18*AVERAGE(G1181:G1192))*$Y$20+$AA$17) - SIN($AA$17)</f>
        <v>-0.27501175949055051</v>
      </c>
      <c r="AB1185" s="19">
        <f>+SIN((AVERAGE(H1181:H1192)+AVERAGE(H1185:H1188)*$AB$1)*($AA$19+AB1184*$AA$18*AVERAGE(G1181:G1192))*$Y$20+$AA$17) - SIN($AA$17)+$AB$2</f>
        <v>-3.0701416401999471E-2</v>
      </c>
      <c r="AC1185">
        <f t="shared" si="408"/>
        <v>0.69780000000000875</v>
      </c>
      <c r="AD1185">
        <f t="shared" si="407"/>
        <v>0.80593139561680616</v>
      </c>
      <c r="AE1185">
        <v>1</v>
      </c>
    </row>
    <row r="1186" spans="1:31" x14ac:dyDescent="0.25">
      <c r="A1186">
        <v>96.999999999998849</v>
      </c>
      <c r="B1186" s="2">
        <v>1976.9999999999118</v>
      </c>
      <c r="C1186">
        <f>+D1186+($D$2+E1186+F1186)*SOI!A1185*IF(B1186&gt;$C$18, IF(B1186&lt;$C$19,-1,1),1)</f>
        <v>4.1761462342856994</v>
      </c>
      <c r="D1186">
        <f>+$D$3*((1-$D$5)*SOI!D1185+$D$5*SOI!D1184) +   $D$4*((1-$D$5)*SOI!E1185+$D$5*SOI!E1184)</f>
        <v>0</v>
      </c>
      <c r="E1186">
        <f t="shared" si="389"/>
        <v>0.52174828172559273</v>
      </c>
      <c r="F1186">
        <f t="shared" si="396"/>
        <v>4.4498543781383351</v>
      </c>
      <c r="G1186">
        <f t="shared" si="397"/>
        <v>4.9716026598639278</v>
      </c>
      <c r="H1186" s="21">
        <f t="shared" si="398"/>
        <v>0.1646748173848615</v>
      </c>
      <c r="I1186" s="37">
        <f t="shared" si="390"/>
        <v>1.7005802307173388</v>
      </c>
      <c r="J1186" s="1">
        <f t="shared" si="399"/>
        <v>-34.703217485460257</v>
      </c>
      <c r="K1186" s="1">
        <f t="shared" si="400"/>
        <v>12.476600664284655</v>
      </c>
      <c r="L1186" s="1">
        <f t="shared" si="391"/>
        <v>1.4522531583992619</v>
      </c>
      <c r="M1186" s="1">
        <f t="shared" si="392"/>
        <v>143.34481638981163</v>
      </c>
      <c r="N1186" s="1">
        <f t="shared" si="393"/>
        <v>-2.8373668787096693</v>
      </c>
      <c r="O1186" s="1">
        <f t="shared" si="394"/>
        <v>0.7039810916201853</v>
      </c>
      <c r="P1186" s="1">
        <f t="shared" si="395"/>
        <v>-0.32801376023180434</v>
      </c>
      <c r="Q1186" s="1">
        <f t="shared" si="401"/>
        <v>-203.54391855357198</v>
      </c>
      <c r="R1186" s="1">
        <f t="shared" si="402"/>
        <v>103.36936114593638</v>
      </c>
      <c r="S1186" s="1">
        <f t="shared" si="403"/>
        <v>-4.1293349143204692</v>
      </c>
      <c r="T1186" s="1">
        <f t="shared" si="404"/>
        <v>10.741896203244531</v>
      </c>
      <c r="U1186" s="1">
        <f t="shared" si="405"/>
        <v>6.1642702112362429</v>
      </c>
      <c r="V1186" s="1">
        <f t="shared" si="406"/>
        <v>-26.178166633712959</v>
      </c>
      <c r="Y1186" s="20">
        <f>+$Z$20*SIGN(SOI!A1185)*(ABS(SOI!A1185))^$Y$2</f>
        <v>0.54990906678248186</v>
      </c>
      <c r="Z1186" s="20">
        <f t="shared" si="409"/>
        <v>0.49162696426685404</v>
      </c>
      <c r="AA1186" s="19">
        <f>+SIN((AVERAGE(H1182:H1193)+AVERAGE(H1186:H1189)/4)*($AA$19+AA1185*$AA$18*AVERAGE(G1182:G1193))*$Y$20+$AA$17) - SIN($AA$17)</f>
        <v>9.712338373630558E-3</v>
      </c>
      <c r="AB1186" s="19">
        <f>+SIN((AVERAGE(H1182:H1193)+AVERAGE(H1186:H1189)*$AB$1)*($AA$19+AB1185*$AA$18*AVERAGE(G1182:G1193))*$Y$20+$AA$17) - SIN($AA$17)+$AB$2</f>
        <v>-8.9174364952619434E-3</v>
      </c>
      <c r="AC1186">
        <f t="shared" si="408"/>
        <v>0.69840000000000879</v>
      </c>
      <c r="AD1186">
        <f t="shared" si="407"/>
        <v>0.48191462589322348</v>
      </c>
      <c r="AE1186">
        <v>1</v>
      </c>
    </row>
    <row r="1187" spans="1:31" x14ac:dyDescent="0.25">
      <c r="A1187">
        <v>97.083333333332178</v>
      </c>
      <c r="B1187" s="2">
        <v>1977.083333333245</v>
      </c>
      <c r="C1187">
        <f>+D1187+($D$2+E1187+F1187)*SOI!A1186*IF(B1187&gt;$C$18, IF(B1187&lt;$C$19,-1,1),1)</f>
        <v>-15.527865695185117</v>
      </c>
      <c r="D1187">
        <f>+$D$3*((1-$D$5)*SOI!D1186+$D$5*SOI!D1185) +   $D$4*((1-$D$5)*SOI!E1186+$D$5*SOI!E1185)</f>
        <v>0</v>
      </c>
      <c r="E1187">
        <f t="shared" si="389"/>
        <v>-28.465519444297286</v>
      </c>
      <c r="F1187">
        <f t="shared" si="396"/>
        <v>0.23303636214252998</v>
      </c>
      <c r="G1187">
        <f t="shared" si="397"/>
        <v>-28.232483082154754</v>
      </c>
      <c r="H1187" s="21">
        <f t="shared" si="398"/>
        <v>-0.36121664030674139</v>
      </c>
      <c r="I1187" s="37">
        <f t="shared" si="390"/>
        <v>-33.749380950058345</v>
      </c>
      <c r="J1187" s="1">
        <f t="shared" si="399"/>
        <v>22.614862992014931</v>
      </c>
      <c r="K1187" s="1">
        <f t="shared" si="400"/>
        <v>-0.16554844377504693</v>
      </c>
      <c r="L1187" s="1">
        <f t="shared" si="391"/>
        <v>0.15198680024686081</v>
      </c>
      <c r="M1187" s="1">
        <f t="shared" si="392"/>
        <v>4.7069276910484339</v>
      </c>
      <c r="N1187" s="1">
        <f t="shared" si="393"/>
        <v>-2.2119000023750435E-2</v>
      </c>
      <c r="O1187" s="1">
        <f t="shared" si="394"/>
        <v>-3.1483240443134486</v>
      </c>
      <c r="P1187" s="1">
        <f t="shared" si="395"/>
        <v>-9.2990571425731593E-3</v>
      </c>
      <c r="Q1187" s="1">
        <f t="shared" si="401"/>
        <v>-5.2103111504924464E-2</v>
      </c>
      <c r="R1187" s="1">
        <f t="shared" si="402"/>
        <v>-0.52512905182480052</v>
      </c>
      <c r="S1187" s="1">
        <f t="shared" si="403"/>
        <v>0.63884983595750655</v>
      </c>
      <c r="T1187" s="1">
        <f t="shared" si="404"/>
        <v>-5.0276255606897484</v>
      </c>
      <c r="U1187" s="1">
        <f t="shared" si="405"/>
        <v>-3.468144679510933</v>
      </c>
      <c r="V1187" s="1">
        <f t="shared" si="406"/>
        <v>-5.7854357612321366E-3</v>
      </c>
      <c r="Y1187" s="20">
        <f>+$Z$20*SIGN(SOI!A1186)*(ABS(SOI!A1186))^$Y$2</f>
        <v>0.44497186313414522</v>
      </c>
      <c r="Z1187" s="20">
        <f t="shared" si="409"/>
        <v>0.45811806296395036</v>
      </c>
      <c r="AA1187" s="19">
        <f>+SIN((AVERAGE(H1183:H1194)+AVERAGE(H1187:H1190)/4)*($AA$19+AA1186*$AA$18*AVERAGE(G1183:G1194))*$Y$20+$AA$17) - SIN($AA$17)</f>
        <v>2.4030850927687641E-3</v>
      </c>
      <c r="AB1187" s="19">
        <f>+SIN((AVERAGE(H1183:H1194)+AVERAGE(H1187:H1190)*$AB$1)*($AA$19+AB1186*$AA$18*AVERAGE(G1183:G1194))*$Y$20+$AA$17) - SIN($AA$17)+$AB$2</f>
        <v>1.4692416860441759E-3</v>
      </c>
      <c r="AC1187">
        <f t="shared" si="408"/>
        <v>0.69900000000000884</v>
      </c>
      <c r="AD1187">
        <f t="shared" si="407"/>
        <v>0.45571497787118159</v>
      </c>
      <c r="AE1187">
        <v>1</v>
      </c>
    </row>
    <row r="1188" spans="1:31" x14ac:dyDescent="0.25">
      <c r="A1188">
        <v>97.166666666665506</v>
      </c>
      <c r="B1188" s="2">
        <v>1977.1666666665783</v>
      </c>
      <c r="C1188">
        <f>+D1188+($D$2+E1188+F1188)*SOI!A1187*IF(B1188&gt;$C$18, IF(B1188&lt;$C$19,-1,1),1)</f>
        <v>-3.894311549426297</v>
      </c>
      <c r="D1188">
        <f>+$D$3*((1-$D$5)*SOI!D1187+$D$5*SOI!D1186) +   $D$4*((1-$D$5)*SOI!E1187+$D$5*SOI!E1186)</f>
        <v>0</v>
      </c>
      <c r="E1188">
        <f t="shared" si="389"/>
        <v>-8.5511418254342502</v>
      </c>
      <c r="F1188">
        <f t="shared" si="396"/>
        <v>-1.1846370481314916</v>
      </c>
      <c r="G1188">
        <f t="shared" si="397"/>
        <v>-9.7357788735657422</v>
      </c>
      <c r="H1188" s="21">
        <f t="shared" si="398"/>
        <v>0.47610574781386206</v>
      </c>
      <c r="I1188" s="37">
        <f t="shared" si="390"/>
        <v>-10.545760971077325</v>
      </c>
      <c r="J1188" s="1">
        <f t="shared" si="399"/>
        <v>-1.0239936993515004</v>
      </c>
      <c r="K1188" s="1">
        <f t="shared" si="400"/>
        <v>-53.678013755952364</v>
      </c>
      <c r="L1188" s="1">
        <f t="shared" si="391"/>
        <v>-0.48341951392797022</v>
      </c>
      <c r="M1188" s="1">
        <f t="shared" si="392"/>
        <v>-0.68206966976755035</v>
      </c>
      <c r="N1188" s="1">
        <f t="shared" si="393"/>
        <v>-0.60235623440493113</v>
      </c>
      <c r="O1188" s="1">
        <f t="shared" si="394"/>
        <v>-7.3673912523374829</v>
      </c>
      <c r="P1188" s="1">
        <f t="shared" si="395"/>
        <v>0.40509570429945452</v>
      </c>
      <c r="Q1188" s="1">
        <f t="shared" si="401"/>
        <v>0.20560931731565701</v>
      </c>
      <c r="R1188" s="1">
        <f t="shared" si="402"/>
        <v>0.64752611669221916</v>
      </c>
      <c r="S1188" s="1">
        <f t="shared" si="403"/>
        <v>5.4362424868499657</v>
      </c>
      <c r="T1188" s="1">
        <f t="shared" si="404"/>
        <v>37.421012915468367</v>
      </c>
      <c r="U1188" s="1">
        <f t="shared" si="405"/>
        <v>47.20935209813009</v>
      </c>
      <c r="V1188" s="1">
        <f t="shared" si="406"/>
        <v>6.8634538487564791</v>
      </c>
      <c r="Y1188" s="20">
        <f>+$Z$20*SIGN(SOI!A1187)*(ABS(SOI!A1187))^$Y$2</f>
        <v>0.37947325897522405</v>
      </c>
      <c r="Z1188" s="20">
        <f t="shared" si="409"/>
        <v>0.17481506472250205</v>
      </c>
      <c r="AA1188" s="19">
        <f>+SIN((AVERAGE(H1184:H1195)+AVERAGE(H1188:H1191)/4)*($AA$19+AA1187*$AA$18*AVERAGE(G1184:G1195))*$Y$20+$AA$17) - SIN($AA$17)</f>
        <v>-3.2560061212259184E-2</v>
      </c>
      <c r="AB1188" s="19">
        <f>+SIN((AVERAGE(H1184:H1195)+AVERAGE(H1188:H1191)*$AB$1)*($AA$19+AB1187*$AA$18*AVERAGE(G1184:G1195))*$Y$20+$AA$17) - SIN($AA$17)+$AB$2</f>
        <v>-3.4195579533887188E-3</v>
      </c>
      <c r="AC1188">
        <f t="shared" si="408"/>
        <v>0.69960000000000888</v>
      </c>
      <c r="AD1188">
        <f t="shared" si="407"/>
        <v>0.20737512593476123</v>
      </c>
      <c r="AE1188">
        <v>1</v>
      </c>
    </row>
    <row r="1189" spans="1:31" x14ac:dyDescent="0.25">
      <c r="A1189">
        <v>97.249999999998835</v>
      </c>
      <c r="B1189" s="2">
        <v>1977.2499999999116</v>
      </c>
      <c r="C1189">
        <f>+D1189+($D$2+E1189+F1189)*SOI!A1188*IF(B1189&gt;$C$18, IF(B1189&lt;$C$19,-1,1),1)</f>
        <v>4.0951681487904503</v>
      </c>
      <c r="D1189">
        <f>+$D$3*((1-$D$5)*SOI!D1188+$D$5*SOI!D1187) +   $D$4*((1-$D$5)*SOI!E1188+$D$5*SOI!E1187)</f>
        <v>0</v>
      </c>
      <c r="E1189">
        <f t="shared" si="389"/>
        <v>-16.428314485999245</v>
      </c>
      <c r="F1189">
        <f t="shared" si="396"/>
        <v>4.7641890837442968E-2</v>
      </c>
      <c r="G1189">
        <f t="shared" si="397"/>
        <v>-16.380672595161801</v>
      </c>
      <c r="H1189" s="21">
        <f t="shared" si="398"/>
        <v>-0.56969077192663709</v>
      </c>
      <c r="I1189" s="37">
        <f t="shared" si="390"/>
        <v>-8.2267201596230404</v>
      </c>
      <c r="J1189" s="1">
        <f t="shared" si="399"/>
        <v>-1.0279240451365261</v>
      </c>
      <c r="K1189" s="1">
        <f t="shared" si="400"/>
        <v>-8.819421233931625E-3</v>
      </c>
      <c r="L1189" s="1">
        <f t="shared" si="391"/>
        <v>5.7974671006502773E-4</v>
      </c>
      <c r="M1189" s="1">
        <f t="shared" si="392"/>
        <v>-0.87769510727061795</v>
      </c>
      <c r="N1189" s="1">
        <f t="shared" si="393"/>
        <v>5.7772095287424656E-2</v>
      </c>
      <c r="O1189" s="1">
        <f t="shared" si="394"/>
        <v>-15.419132480641746</v>
      </c>
      <c r="P1189" s="1">
        <f t="shared" si="395"/>
        <v>-2.6518012149474038E-2</v>
      </c>
      <c r="Q1189" s="1">
        <f t="shared" si="401"/>
        <v>-2.5375957596216976E-2</v>
      </c>
      <c r="R1189" s="1">
        <f t="shared" si="402"/>
        <v>-6.2342718988508711E-2</v>
      </c>
      <c r="S1189" s="1">
        <f t="shared" si="403"/>
        <v>-0.40673573545535635</v>
      </c>
      <c r="T1189" s="1">
        <f t="shared" si="404"/>
        <v>-9.3923844336359696E-2</v>
      </c>
      <c r="U1189" s="1">
        <f t="shared" si="405"/>
        <v>-2.4107943708001884</v>
      </c>
      <c r="V1189" s="1">
        <f t="shared" si="406"/>
        <v>4.3091414902621375E-2</v>
      </c>
      <c r="Y1189" s="20">
        <f>+$Z$20*SIGN(SOI!A1188)*(ABS(SOI!A1188))^$Y$2</f>
        <v>-0.29999992794186309</v>
      </c>
      <c r="Z1189" s="20">
        <f t="shared" si="409"/>
        <v>-8.1498847605212393E-3</v>
      </c>
      <c r="AA1189" s="19">
        <f>+SIN((AVERAGE(H1185:H1196)+AVERAGE(H1189:H1192)/4)*($AA$19+AA1188*$AA$18*AVERAGE(G1185:G1196))*$Y$20+$AA$17) - SIN($AA$17)</f>
        <v>-0.61253981533546176</v>
      </c>
      <c r="AB1189" s="19">
        <f>+SIN((AVERAGE(H1185:H1196)+AVERAGE(H1189:H1192)*$AB$1)*($AA$19+AB1188*$AA$18*AVERAGE(G1185:G1196))*$Y$20+$AA$17) - SIN($AA$17)+$AB$2</f>
        <v>-0.61084439658556544</v>
      </c>
      <c r="AC1189">
        <f t="shared" si="408"/>
        <v>0.70020000000000893</v>
      </c>
      <c r="AD1189">
        <f t="shared" si="407"/>
        <v>0.6043899305749405</v>
      </c>
      <c r="AE1189">
        <v>1</v>
      </c>
    </row>
    <row r="1190" spans="1:31" x14ac:dyDescent="0.25">
      <c r="A1190">
        <v>97.333333333332163</v>
      </c>
      <c r="B1190" s="2">
        <v>1977.3333333332448</v>
      </c>
      <c r="C1190">
        <f>+D1190+($D$2+E1190+F1190)*SOI!A1189*IF(B1190&gt;$C$18, IF(B1190&lt;$C$19,-1,1),1)</f>
        <v>8.7659430621054343E-2</v>
      </c>
      <c r="D1190">
        <f>+$D$3*((1-$D$5)*SOI!D1189+$D$5*SOI!D1188) +   $D$4*((1-$D$5)*SOI!E1189+$D$5*SOI!E1188)</f>
        <v>0</v>
      </c>
      <c r="E1190">
        <f t="shared" si="389"/>
        <v>-1.8224715634851307</v>
      </c>
      <c r="F1190">
        <f t="shared" si="396"/>
        <v>-1.099509457216681</v>
      </c>
      <c r="G1190">
        <f t="shared" si="397"/>
        <v>-2.9219810207018115</v>
      </c>
      <c r="H1190" s="21">
        <f t="shared" si="398"/>
        <v>0.43954629835642778</v>
      </c>
      <c r="I1190" s="37">
        <f t="shared" si="390"/>
        <v>0.98812768637581327</v>
      </c>
      <c r="J1190" s="1">
        <f t="shared" si="399"/>
        <v>-4.9388451797772568</v>
      </c>
      <c r="K1190" s="1">
        <f t="shared" si="400"/>
        <v>-3.4419297756202356</v>
      </c>
      <c r="L1190" s="1">
        <f t="shared" si="391"/>
        <v>-0.24002542808264057</v>
      </c>
      <c r="M1190" s="1">
        <f t="shared" si="392"/>
        <v>35.109263658767212</v>
      </c>
      <c r="N1190" s="1">
        <f t="shared" si="393"/>
        <v>-0.85463305059947026</v>
      </c>
      <c r="O1190" s="1">
        <f t="shared" si="394"/>
        <v>-1.0861871127481679</v>
      </c>
      <c r="P1190" s="1">
        <f t="shared" si="395"/>
        <v>0.35484543190337459</v>
      </c>
      <c r="Q1190" s="1">
        <f t="shared" si="401"/>
        <v>-15.016269317774499</v>
      </c>
      <c r="R1190" s="1">
        <f t="shared" si="402"/>
        <v>4.4311014339547778</v>
      </c>
      <c r="S1190" s="1">
        <f t="shared" si="403"/>
        <v>-0.72270363530300474</v>
      </c>
      <c r="T1190" s="1">
        <f t="shared" si="404"/>
        <v>2.7392995493716605</v>
      </c>
      <c r="U1190" s="1">
        <f t="shared" si="405"/>
        <v>-3.8747596235737749</v>
      </c>
      <c r="V1190" s="1">
        <f t="shared" si="406"/>
        <v>8.5300302809276012</v>
      </c>
      <c r="Y1190" s="20">
        <f>+$Z$20*SIGN(SOI!A1189)*(ABS(SOI!A1189))^$Y$2</f>
        <v>-0.10392298531492468</v>
      </c>
      <c r="Z1190" s="20">
        <f t="shared" si="409"/>
        <v>-1.4640992327343672E-2</v>
      </c>
      <c r="AA1190" s="19">
        <f>+SIN((AVERAGE(H1186:H1197)+AVERAGE(H1190:H1193)/4)*($AA$19+AA1189*$AA$18*AVERAGE(G1186:G1197))*$Y$20+$AA$17) - SIN($AA$17)</f>
        <v>0.68820422082070043</v>
      </c>
      <c r="AB1190" s="19">
        <f>+SIN((AVERAGE(H1186:H1197)+AVERAGE(H1190:H1193)*$AB$1)*($AA$19+AB1189*$AA$18*AVERAGE(G1186:G1197))*$Y$20+$AA$17) - SIN($AA$17)+$AB$2</f>
        <v>0.69384254657831357</v>
      </c>
      <c r="AC1190">
        <f t="shared" si="408"/>
        <v>0.70080000000000897</v>
      </c>
      <c r="AD1190">
        <f t="shared" si="407"/>
        <v>0.70284521314804405</v>
      </c>
      <c r="AE1190">
        <v>1</v>
      </c>
    </row>
    <row r="1191" spans="1:31" x14ac:dyDescent="0.25">
      <c r="A1191">
        <v>97.416666666665492</v>
      </c>
      <c r="B1191" s="2">
        <v>1977.4166666665781</v>
      </c>
      <c r="C1191">
        <f>+D1191+($D$2+E1191+F1191)*SOI!A1190*IF(B1191&gt;$C$18, IF(B1191&lt;$C$19,-1,1),1)</f>
        <v>-2.0011925054999193</v>
      </c>
      <c r="D1191">
        <f>+$D$3*((1-$D$5)*SOI!D1190+$D$5*SOI!D1189) +   $D$4*((1-$D$5)*SOI!E1190+$D$5*SOI!E1189)</f>
        <v>0</v>
      </c>
      <c r="E1191">
        <f t="shared" si="389"/>
        <v>-5.5328589222395355</v>
      </c>
      <c r="F1191">
        <f t="shared" si="396"/>
        <v>-2.6009148593573839E-2</v>
      </c>
      <c r="G1191">
        <f t="shared" si="397"/>
        <v>-5.5588680708331095</v>
      </c>
      <c r="H1191" s="21">
        <f t="shared" si="398"/>
        <v>0.12259534986315686</v>
      </c>
      <c r="I1191" s="37">
        <f t="shared" si="390"/>
        <v>6.1499484730510936</v>
      </c>
      <c r="J1191" s="1">
        <f t="shared" si="399"/>
        <v>-0.73010183747018564</v>
      </c>
      <c r="K1191" s="1">
        <f t="shared" si="400"/>
        <v>-1.2282072734690561E-5</v>
      </c>
      <c r="L1191" s="1">
        <f t="shared" si="391"/>
        <v>-1.7819269020771751E-2</v>
      </c>
      <c r="M1191" s="1">
        <f t="shared" si="392"/>
        <v>0.83391414630023508</v>
      </c>
      <c r="N1191" s="1">
        <f t="shared" si="393"/>
        <v>-6.1554051177661268E-3</v>
      </c>
      <c r="O1191" s="1">
        <f t="shared" si="394"/>
        <v>-2.5045702014453348E-2</v>
      </c>
      <c r="P1191" s="1">
        <f t="shared" si="395"/>
        <v>7.3968648436436256E-4</v>
      </c>
      <c r="Q1191" s="1">
        <f t="shared" si="401"/>
        <v>-2.5688492923483593E-3</v>
      </c>
      <c r="R1191" s="1">
        <f t="shared" si="402"/>
        <v>4.717877694973829E-3</v>
      </c>
      <c r="S1191" s="1">
        <f t="shared" si="403"/>
        <v>-3.2396314449331845E-2</v>
      </c>
      <c r="T1191" s="1">
        <f t="shared" si="404"/>
        <v>4.6892212143556577E-3</v>
      </c>
      <c r="U1191" s="1">
        <f t="shared" si="405"/>
        <v>-5.0270318783515358E-2</v>
      </c>
      <c r="V1191" s="1">
        <f t="shared" si="406"/>
        <v>1.2806663392787745E-4</v>
      </c>
      <c r="Y1191" s="20">
        <f>+$Z$20*SIGN(SOI!A1190)*(ABS(SOI!A1190))^$Y$2</f>
        <v>0.35999993627475674</v>
      </c>
      <c r="Z1191" s="20">
        <f t="shared" si="409"/>
        <v>0.21952304374139595</v>
      </c>
      <c r="AA1191" s="19">
        <f>+SIN((AVERAGE(H1187:H1198)+AVERAGE(H1191:H1194)/4)*($AA$19+AA1190*$AA$18*AVERAGE(G1187:G1198))*$Y$20+$AA$17) - SIN($AA$17)</f>
        <v>0.70973030805079529</v>
      </c>
      <c r="AB1191" s="19">
        <f>+SIN((AVERAGE(H1187:H1198)+AVERAGE(H1191:H1194)*$AB$1)*($AA$19+AB1190*$AA$18*AVERAGE(G1187:G1198))*$Y$20+$AA$17) - SIN($AA$17)+$AB$2</f>
        <v>0.71017898343610408</v>
      </c>
      <c r="AC1191">
        <f t="shared" si="408"/>
        <v>0.70140000000000902</v>
      </c>
      <c r="AD1191">
        <f t="shared" si="407"/>
        <v>0.49020726430939932</v>
      </c>
      <c r="AE1191">
        <v>1</v>
      </c>
    </row>
    <row r="1192" spans="1:31" x14ac:dyDescent="0.25">
      <c r="A1192">
        <v>97.49999999999882</v>
      </c>
      <c r="B1192" s="2">
        <v>1977.4999999999113</v>
      </c>
      <c r="C1192">
        <f>+D1192+($D$2+E1192+F1192)*SOI!A1191*IF(B1192&gt;$C$18, IF(B1192&lt;$C$19,-1,1),1)</f>
        <v>3.7363194083825291</v>
      </c>
      <c r="D1192">
        <f>+$D$3*((1-$D$5)*SOI!D1191+$D$5*SOI!D1190) +   $D$4*((1-$D$5)*SOI!E1191+$D$5*SOI!E1190)</f>
        <v>0</v>
      </c>
      <c r="E1192">
        <f t="shared" si="389"/>
        <v>8.4195051306746578</v>
      </c>
      <c r="F1192">
        <f t="shared" si="396"/>
        <v>-0.11657311204681431</v>
      </c>
      <c r="G1192">
        <f t="shared" si="397"/>
        <v>8.3029320186278426</v>
      </c>
      <c r="H1192" s="21">
        <f t="shared" si="398"/>
        <v>-5.6628318241249954E-2</v>
      </c>
      <c r="I1192" s="37">
        <f t="shared" si="390"/>
        <v>-10.180727294165067</v>
      </c>
      <c r="J1192" s="1">
        <f t="shared" si="399"/>
        <v>2.7905342101709669</v>
      </c>
      <c r="K1192" s="1">
        <f t="shared" si="400"/>
        <v>9.1473686749553904E-2</v>
      </c>
      <c r="L1192" s="1">
        <f t="shared" si="391"/>
        <v>-5.8245470143798904E-2</v>
      </c>
      <c r="M1192" s="1">
        <f t="shared" si="392"/>
        <v>1.9253865047497289</v>
      </c>
      <c r="N1192" s="1">
        <f t="shared" si="393"/>
        <v>3.7849015543509494E-2</v>
      </c>
      <c r="O1192" s="1">
        <f t="shared" si="394"/>
        <v>4.0634051912100944</v>
      </c>
      <c r="P1192" s="1">
        <f t="shared" si="395"/>
        <v>1.0388264742942632E-2</v>
      </c>
      <c r="Q1192" s="1">
        <f t="shared" si="401"/>
        <v>3.6469780972525317E-2</v>
      </c>
      <c r="R1192" s="1">
        <f t="shared" si="402"/>
        <v>0.11087880442863918</v>
      </c>
      <c r="S1192" s="1">
        <f t="shared" si="403"/>
        <v>-0.32976220595996497</v>
      </c>
      <c r="T1192" s="1">
        <f t="shared" si="404"/>
        <v>-2.4867373286588856</v>
      </c>
      <c r="U1192" s="1">
        <f t="shared" si="405"/>
        <v>1.1687302697555932</v>
      </c>
      <c r="V1192" s="1">
        <f t="shared" si="406"/>
        <v>-1.105934145833426E-2</v>
      </c>
      <c r="Y1192" s="20">
        <f>+$Z$20*SIGN(SOI!A1191)*(ABS(SOI!A1191))^$Y$2</f>
        <v>0.40249218026435574</v>
      </c>
      <c r="Z1192" s="20">
        <f t="shared" si="409"/>
        <v>0.35416401482699184</v>
      </c>
      <c r="AA1192" s="19">
        <f>+SIN((AVERAGE(H1188:H1199)+AVERAGE(H1192:H1195)/4)*($AA$19+AA1191*$AA$18*AVERAGE(G1188:G1199))*$Y$20+$AA$17) - SIN($AA$17)</f>
        <v>0.70030022947868265</v>
      </c>
      <c r="AB1192" s="19">
        <f>+SIN((AVERAGE(H1188:H1199)+AVERAGE(H1192:H1195)*$AB$1)*($AA$19+AB1191*$AA$18*AVERAGE(G1188:G1199))*$Y$20+$AA$17) - SIN($AA$17)+$AB$2</f>
        <v>0.70199489773700874</v>
      </c>
      <c r="AC1192">
        <f t="shared" si="408"/>
        <v>0.70200000000000906</v>
      </c>
      <c r="AD1192">
        <f t="shared" si="407"/>
        <v>0.34613621465169081</v>
      </c>
      <c r="AE1192">
        <v>1</v>
      </c>
    </row>
    <row r="1193" spans="1:31" x14ac:dyDescent="0.25">
      <c r="A1193">
        <v>97.583333333332149</v>
      </c>
      <c r="B1193" s="2">
        <v>1977.5833333332446</v>
      </c>
      <c r="C1193">
        <f>+D1193+($D$2+E1193+F1193)*SOI!A1192*IF(B1193&gt;$C$18, IF(B1193&lt;$C$19,-1,1),1)</f>
        <v>0.94939013485434687</v>
      </c>
      <c r="D1193">
        <f>+$D$3*((1-$D$5)*SOI!D1192+$D$5*SOI!D1191) +   $D$4*((1-$D$5)*SOI!E1192+$D$5*SOI!E1191)</f>
        <v>0</v>
      </c>
      <c r="E1193">
        <f t="shared" si="389"/>
        <v>3.7761851538243363</v>
      </c>
      <c r="F1193">
        <f t="shared" si="396"/>
        <v>2.1375385593051355E-2</v>
      </c>
      <c r="G1193">
        <f t="shared" si="397"/>
        <v>3.7975605394173875</v>
      </c>
      <c r="H1193" s="21">
        <f t="shared" si="398"/>
        <v>2.1446958689002846E-2</v>
      </c>
      <c r="I1193" s="37">
        <f t="shared" si="390"/>
        <v>-2.5848004263207796</v>
      </c>
      <c r="J1193" s="1">
        <f t="shared" si="399"/>
        <v>3.4274941312115483E-2</v>
      </c>
      <c r="K1193" s="1">
        <f t="shared" si="400"/>
        <v>1.6299224627142588E-3</v>
      </c>
      <c r="L1193" s="1">
        <f t="shared" si="391"/>
        <v>1.3752498755932451E-3</v>
      </c>
      <c r="M1193" s="1">
        <f t="shared" si="392"/>
        <v>9.3144899829423131E-2</v>
      </c>
      <c r="N1193" s="1">
        <f t="shared" si="393"/>
        <v>-1.2932243644395382E-2</v>
      </c>
      <c r="O1193" s="1">
        <f t="shared" si="394"/>
        <v>3.7150572509514124</v>
      </c>
      <c r="P1193" s="1">
        <f t="shared" si="395"/>
        <v>-8.5746999482791408E-3</v>
      </c>
      <c r="Q1193" s="1">
        <f t="shared" si="401"/>
        <v>-6.0282825774880095E-4</v>
      </c>
      <c r="R1193" s="1">
        <f t="shared" si="402"/>
        <v>-4.6532586509221281E-4</v>
      </c>
      <c r="S1193" s="1">
        <f t="shared" si="403"/>
        <v>2.8606740879869027E-2</v>
      </c>
      <c r="T1193" s="1">
        <f t="shared" si="404"/>
        <v>5.3681513590483891E-2</v>
      </c>
      <c r="U1193" s="1">
        <f t="shared" si="405"/>
        <v>-0.24492799502126447</v>
      </c>
      <c r="V1193" s="1">
        <f t="shared" si="406"/>
        <v>-3.1190653939091087E-3</v>
      </c>
      <c r="Y1193" s="20">
        <f>+$Z$20*SIGN(SOI!A1192)*(ABS(SOI!A1192))^$Y$2</f>
        <v>0.29999992794186309</v>
      </c>
      <c r="Z1193" s="20">
        <f t="shared" si="409"/>
        <v>0.36682900881192831</v>
      </c>
      <c r="AA1193" s="19">
        <f>+SIN((AVERAGE(H1189:H1200)+AVERAGE(H1193:H1196)/4)*($AA$19+AA1192*$AA$18*AVERAGE(G1189:G1200))*$Y$20+$AA$17) - SIN($AA$17)</f>
        <v>0.69068638321183262</v>
      </c>
      <c r="AB1193" s="19">
        <f>+SIN((AVERAGE(H1189:H1200)+AVERAGE(H1193:H1196)*$AB$1)*($AA$19+AB1192*$AA$18*AVERAGE(G1189:G1200))*$Y$20+$AA$17) - SIN($AA$17)+$AB$2</f>
        <v>0.71079144354376744</v>
      </c>
      <c r="AC1193">
        <f t="shared" si="408"/>
        <v>0.70260000000000911</v>
      </c>
      <c r="AD1193">
        <f t="shared" si="407"/>
        <v>0.32385737439990431</v>
      </c>
      <c r="AE1193">
        <v>1</v>
      </c>
    </row>
    <row r="1194" spans="1:31" x14ac:dyDescent="0.25">
      <c r="A1194">
        <v>97.666666666665478</v>
      </c>
      <c r="B1194" s="2">
        <v>1977.6666666665778</v>
      </c>
      <c r="C1194">
        <f>+D1194+($D$2+E1194+F1194)*SOI!A1193*IF(B1194&gt;$C$18, IF(B1194&lt;$C$19,-1,1),1)</f>
        <v>8.0172865991231603</v>
      </c>
      <c r="D1194">
        <f>+$D$3*((1-$D$5)*SOI!D1193+$D$5*SOI!D1192) +   $D$4*((1-$D$5)*SOI!E1193+$D$5*SOI!E1192)</f>
        <v>0</v>
      </c>
      <c r="E1194">
        <f t="shared" si="389"/>
        <v>19.286725469626951</v>
      </c>
      <c r="F1194">
        <f t="shared" si="396"/>
        <v>-1.0656195625288605</v>
      </c>
      <c r="G1194">
        <f t="shared" si="397"/>
        <v>18.221105907098092</v>
      </c>
      <c r="H1194" s="21">
        <f t="shared" si="398"/>
        <v>-0.25243712516160272</v>
      </c>
      <c r="I1194" s="37">
        <f t="shared" si="390"/>
        <v>4.0114355442518193</v>
      </c>
      <c r="J1194" s="1">
        <f t="shared" si="399"/>
        <v>14.201964831154653</v>
      </c>
      <c r="K1194" s="1">
        <f t="shared" si="400"/>
        <v>30.34791762340657</v>
      </c>
      <c r="L1194" s="1">
        <f t="shared" si="391"/>
        <v>-0.13023886479176297</v>
      </c>
      <c r="M1194" s="1">
        <f t="shared" si="392"/>
        <v>-24.868981043895509</v>
      </c>
      <c r="N1194" s="1">
        <f t="shared" si="393"/>
        <v>0.9375410057160114</v>
      </c>
      <c r="O1194" s="1">
        <f t="shared" si="394"/>
        <v>11.347764950828978</v>
      </c>
      <c r="P1194" s="1">
        <f t="shared" si="395"/>
        <v>0.55192119837334064</v>
      </c>
      <c r="Q1194" s="1">
        <f t="shared" si="401"/>
        <v>-11.66833546827997</v>
      </c>
      <c r="R1194" s="1">
        <f t="shared" si="402"/>
        <v>13.97800849457734</v>
      </c>
      <c r="S1194" s="1">
        <f t="shared" si="403"/>
        <v>3.2185301180472781</v>
      </c>
      <c r="T1194" s="1">
        <f t="shared" si="404"/>
        <v>-15.528466199247514</v>
      </c>
      <c r="U1194" s="1">
        <f t="shared" si="405"/>
        <v>-24.466360589372787</v>
      </c>
      <c r="V1194" s="1">
        <f t="shared" si="406"/>
        <v>-14.554557858848575</v>
      </c>
      <c r="Y1194" s="20">
        <f>+$Z$20*SIGN(SOI!A1193)*(ABS(SOI!A1193))^$Y$2</f>
        <v>0.39799491822956612</v>
      </c>
      <c r="Z1194" s="20">
        <f t="shared" si="409"/>
        <v>0.42134456755530714</v>
      </c>
      <c r="AA1194" s="19">
        <f>+SIN((AVERAGE(H1190:H1201)+AVERAGE(H1194:H1197)/4)*($AA$19+AA1193*$AA$18*AVERAGE(G1190:G1201))*$Y$20+$AA$17) - SIN($AA$17)</f>
        <v>0.12366528122413645</v>
      </c>
      <c r="AB1194" s="19">
        <f>+SIN((AVERAGE(H1190:H1201)+AVERAGE(H1194:H1197)*$AB$1)*($AA$19+AB1193*$AA$18*AVERAGE(G1190:G1201))*$Y$20+$AA$17) - SIN($AA$17)+$AB$2</f>
        <v>0.70688689480954459</v>
      </c>
      <c r="AC1194">
        <f t="shared" si="408"/>
        <v>0.70320000000000915</v>
      </c>
      <c r="AD1194">
        <f t="shared" si="407"/>
        <v>0.29767928633117069</v>
      </c>
      <c r="AE1194">
        <v>1</v>
      </c>
    </row>
    <row r="1195" spans="1:31" x14ac:dyDescent="0.25">
      <c r="A1195">
        <v>97.749999999998806</v>
      </c>
      <c r="B1195" s="2">
        <v>1977.7499999999111</v>
      </c>
      <c r="C1195">
        <f>+D1195+($D$2+E1195+F1195)*SOI!A1194*IF(B1195&gt;$C$18, IF(B1195&lt;$C$19,-1,1),1)</f>
        <v>6.1652850727707689</v>
      </c>
      <c r="D1195">
        <f>+$D$3*((1-$D$5)*SOI!D1194+$D$5*SOI!D1193) +   $D$4*((1-$D$5)*SOI!E1194+$D$5*SOI!E1193)</f>
        <v>0</v>
      </c>
      <c r="E1195">
        <f t="shared" si="389"/>
        <v>6.9813909378963501</v>
      </c>
      <c r="F1195">
        <f t="shared" si="396"/>
        <v>-5.4104339277508906E-2</v>
      </c>
      <c r="G1195">
        <f t="shared" si="397"/>
        <v>6.9272865986188412</v>
      </c>
      <c r="H1195" s="21">
        <f t="shared" si="398"/>
        <v>0.1261215595059664</v>
      </c>
      <c r="I1195" s="37">
        <f t="shared" si="390"/>
        <v>6.9354705716979907</v>
      </c>
      <c r="J1195" s="1">
        <f t="shared" si="399"/>
        <v>1.7107519589970686</v>
      </c>
      <c r="K1195" s="1">
        <f t="shared" si="400"/>
        <v>4.4541428454803718E-3</v>
      </c>
      <c r="L1195" s="1">
        <f t="shared" si="391"/>
        <v>-3.0313612183369653E-2</v>
      </c>
      <c r="M1195" s="1">
        <f t="shared" si="392"/>
        <v>-1.7326884861576382</v>
      </c>
      <c r="N1195" s="1">
        <f t="shared" si="393"/>
        <v>3.3130420290592322E-2</v>
      </c>
      <c r="O1195" s="1">
        <f t="shared" si="394"/>
        <v>0.29071420039823181</v>
      </c>
      <c r="P1195" s="1">
        <f t="shared" si="395"/>
        <v>1.3584989798295709E-2</v>
      </c>
      <c r="Q1195" s="1">
        <f t="shared" si="401"/>
        <v>-2.8728177700660388E-2</v>
      </c>
      <c r="R1195" s="1">
        <f t="shared" si="402"/>
        <v>5.9500496097909347E-2</v>
      </c>
      <c r="S1195" s="1">
        <f t="shared" si="403"/>
        <v>0.19663932103637841</v>
      </c>
      <c r="T1195" s="1">
        <f t="shared" si="404"/>
        <v>-9.2593726656893735E-2</v>
      </c>
      <c r="U1195" s="1">
        <f t="shared" si="405"/>
        <v>-1.0411845829659241</v>
      </c>
      <c r="V1195" s="1">
        <f t="shared" si="406"/>
        <v>-1.2659540199140144E-2</v>
      </c>
      <c r="Y1195" s="20">
        <f>+$Z$20*SIGN(SOI!A1194)*(ABS(SOI!A1194))^$Y$2</f>
        <v>0.56603885649449215</v>
      </c>
      <c r="Z1195" s="20">
        <f t="shared" si="409"/>
        <v>0.52432242391607187</v>
      </c>
      <c r="AA1195" s="19">
        <f>+SIN((AVERAGE(H1191:H1202)+AVERAGE(H1195:H1198)/4)*($AA$19+AA1194*$AA$18*AVERAGE(G1191:G1202))*$Y$20+$AA$17) - SIN($AA$17)</f>
        <v>0.48537891108464798</v>
      </c>
      <c r="AB1195" s="19">
        <f>+SIN((AVERAGE(H1191:H1202)+AVERAGE(H1195:H1198)*$AB$1)*($AA$19+AB1194*$AA$18*AVERAGE(G1191:G1202))*$Y$20+$AA$17) - SIN($AA$17)+$AB$2</f>
        <v>0.70530514384807796</v>
      </c>
      <c r="AC1195">
        <f t="shared" si="408"/>
        <v>0.7038000000000092</v>
      </c>
      <c r="AD1195">
        <f t="shared" si="407"/>
        <v>3.8943512831423888E-2</v>
      </c>
      <c r="AE1195">
        <v>1</v>
      </c>
    </row>
    <row r="1196" spans="1:31" x14ac:dyDescent="0.25">
      <c r="A1196">
        <v>97.833333333332135</v>
      </c>
      <c r="B1196" s="2">
        <v>1977.8333333332444</v>
      </c>
      <c r="C1196">
        <f>+D1196+($D$2+E1196+F1196)*SOI!A1195*IF(B1196&gt;$C$18, IF(B1196&lt;$C$19,-1,1),1)</f>
        <v>36.595544057041465</v>
      </c>
      <c r="D1196">
        <f>+$D$3*((1-$D$5)*SOI!D1195+$D$5*SOI!D1194) +   $D$4*((1-$D$5)*SOI!E1195+$D$5*SOI!E1194)</f>
        <v>0</v>
      </c>
      <c r="E1196">
        <f t="shared" si="389"/>
        <v>36.51316962251704</v>
      </c>
      <c r="F1196">
        <f t="shared" si="396"/>
        <v>-0.98351519820494349</v>
      </c>
      <c r="G1196">
        <f t="shared" si="397"/>
        <v>35.529654424312099</v>
      </c>
      <c r="H1196" s="21">
        <f t="shared" si="398"/>
        <v>2.7828155769987424</v>
      </c>
      <c r="I1196" s="37">
        <f t="shared" si="390"/>
        <v>45.107281925402987</v>
      </c>
      <c r="J1196" s="1">
        <f t="shared" si="399"/>
        <v>179.50760386860338</v>
      </c>
      <c r="K1196" s="1">
        <f t="shared" si="400"/>
        <v>0.79889348303307839</v>
      </c>
      <c r="L1196" s="1">
        <f t="shared" si="391"/>
        <v>-0.57923042474859698</v>
      </c>
      <c r="M1196" s="1">
        <f t="shared" si="392"/>
        <v>-27.954103477865058</v>
      </c>
      <c r="N1196" s="1">
        <f t="shared" si="393"/>
        <v>-6.3480239473528391E-2</v>
      </c>
      <c r="O1196" s="1">
        <f t="shared" si="394"/>
        <v>8.2426469226563572</v>
      </c>
      <c r="P1196" s="1">
        <f t="shared" si="395"/>
        <v>4.4974871149713949E-3</v>
      </c>
      <c r="Q1196" s="1">
        <f t="shared" si="401"/>
        <v>0.88806502935292919</v>
      </c>
      <c r="R1196" s="1">
        <f t="shared" si="402"/>
        <v>-11.962666671484318</v>
      </c>
      <c r="S1196" s="1">
        <f t="shared" si="403"/>
        <v>-2.450488687396537</v>
      </c>
      <c r="T1196" s="1">
        <f t="shared" si="404"/>
        <v>-50.164407843690135</v>
      </c>
      <c r="U1196" s="1">
        <f t="shared" si="405"/>
        <v>-2.2418629765983562</v>
      </c>
      <c r="V1196" s="1">
        <f t="shared" si="406"/>
        <v>8.0304550299416817E-3</v>
      </c>
      <c r="Y1196" s="20">
        <f>+$Z$20*SIGN(SOI!A1195)*(ABS(SOI!A1195))^$Y$2</f>
        <v>0.60893349702415744</v>
      </c>
      <c r="Z1196" s="20">
        <f t="shared" si="409"/>
        <v>0.60046358446886727</v>
      </c>
      <c r="AA1196" s="19">
        <f>+SIN((AVERAGE(H1192:H1203)+AVERAGE(H1196:H1199)/4)*($AA$19+AA1195*$AA$18*AVERAGE(G1192:G1203))*$Y$20+$AA$17) - SIN($AA$17)</f>
        <v>0.28221805729674715</v>
      </c>
      <c r="AB1196" s="19">
        <f>+SIN((AVERAGE(H1192:H1203)+AVERAGE(H1196:H1199)*$AB$1)*($AA$19+AB1195*$AA$18*AVERAGE(G1192:G1203))*$Y$20+$AA$17) - SIN($AA$17)+$AB$2</f>
        <v>0.70443427309059192</v>
      </c>
      <c r="AC1196">
        <f t="shared" si="408"/>
        <v>0.70440000000000924</v>
      </c>
      <c r="AD1196">
        <f t="shared" si="407"/>
        <v>0.31824552717212012</v>
      </c>
      <c r="AE1196">
        <v>1</v>
      </c>
    </row>
    <row r="1197" spans="1:31" x14ac:dyDescent="0.25">
      <c r="A1197">
        <v>97.916666666665463</v>
      </c>
      <c r="B1197" s="2">
        <v>1977.9166666665776</v>
      </c>
      <c r="C1197">
        <f>+D1197+($D$2+E1197+F1197)*SOI!A1196*IF(B1197&gt;$C$18, IF(B1197&lt;$C$19,-1,1),1)</f>
        <v>-504.33783945599106</v>
      </c>
      <c r="D1197">
        <f>+$D$3*((1-$D$5)*SOI!D1196+$D$5*SOI!D1195) +   $D$4*((1-$D$5)*SOI!E1196+$D$5*SOI!E1195)</f>
        <v>0</v>
      </c>
      <c r="E1197">
        <f t="shared" si="389"/>
        <v>-462.47332540518926</v>
      </c>
      <c r="F1197">
        <f t="shared" si="396"/>
        <v>-0.22194015076582463</v>
      </c>
      <c r="G1197">
        <f t="shared" si="397"/>
        <v>-462.69526555595507</v>
      </c>
      <c r="H1197" s="21">
        <f t="shared" si="398"/>
        <v>-16.823924314118695</v>
      </c>
      <c r="I1197" s="37">
        <f t="shared" si="390"/>
        <v>-391.02179940933217</v>
      </c>
      <c r="J1197" s="1">
        <f t="shared" si="399"/>
        <v>-218.57615979876741</v>
      </c>
      <c r="K1197" s="1">
        <f t="shared" si="400"/>
        <v>-17.455300061795306</v>
      </c>
      <c r="L1197" s="1">
        <f t="shared" si="391"/>
        <v>-4.925035020581555E-2</v>
      </c>
      <c r="M1197" s="1">
        <f t="shared" si="392"/>
        <v>-3.9265505995643464</v>
      </c>
      <c r="N1197" s="1">
        <f t="shared" si="393"/>
        <v>0.20928005289009194</v>
      </c>
      <c r="O1197" s="1">
        <f t="shared" si="394"/>
        <v>-402.29305384956297</v>
      </c>
      <c r="P1197" s="1">
        <f t="shared" si="395"/>
        <v>2.3679611560948506E-2</v>
      </c>
      <c r="Q1197" s="1">
        <f t="shared" si="401"/>
        <v>-0.41124409821823815</v>
      </c>
      <c r="R1197" s="1">
        <f t="shared" si="402"/>
        <v>-48.021666056642481</v>
      </c>
      <c r="S1197" s="1">
        <f t="shared" si="403"/>
        <v>-70.031962010364737</v>
      </c>
      <c r="T1197" s="1">
        <f t="shared" si="404"/>
        <v>208.17543668292546</v>
      </c>
      <c r="U1197" s="1">
        <f t="shared" si="405"/>
        <v>102.32176497149584</v>
      </c>
      <c r="V1197" s="1">
        <f t="shared" si="406"/>
        <v>-0.1393907903533832</v>
      </c>
      <c r="Y1197" s="20">
        <f>+$Z$20*SIGN(SOI!A1196)*(ABS(SOI!A1196))^$Y$2</f>
        <v>0.62641839988795223</v>
      </c>
      <c r="Z1197" s="20">
        <f t="shared" si="409"/>
        <v>0.58148958346289248</v>
      </c>
      <c r="AA1197" s="19">
        <f>+SIN((AVERAGE(H1193:H1204)+AVERAGE(H1197:H1200)/4)*($AA$19+AA1196*$AA$18*AVERAGE(G1193:G1204))*$Y$20+$AA$17) - SIN($AA$17)</f>
        <v>0.23021788972966467</v>
      </c>
      <c r="AB1197" s="19">
        <f>+SIN((AVERAGE(H1193:H1204)+AVERAGE(H1197:H1200)*$AB$1)*($AA$19+AB1196*$AA$18*AVERAGE(G1193:G1204))*$Y$20+$AA$17) - SIN($AA$17)+$AB$2</f>
        <v>0.69582547784806215</v>
      </c>
      <c r="AC1197">
        <f t="shared" si="408"/>
        <v>0.70500000000000929</v>
      </c>
      <c r="AD1197">
        <f t="shared" si="407"/>
        <v>0.35127169373322781</v>
      </c>
      <c r="AE1197">
        <v>1</v>
      </c>
    </row>
    <row r="1198" spans="1:31" x14ac:dyDescent="0.25">
      <c r="A1198">
        <v>97.999999999998792</v>
      </c>
      <c r="B1198" s="2">
        <v>1977.9999999999109</v>
      </c>
      <c r="C1198">
        <f>+D1198+($D$2+E1198+F1198)*SOI!A1197*IF(B1198&gt;$C$18, IF(B1198&lt;$C$19,-1,1),1)</f>
        <v>0.68157471452923235</v>
      </c>
      <c r="D1198">
        <f>+$D$3*((1-$D$5)*SOI!D1197+$D$5*SOI!D1196) +   $D$4*((1-$D$5)*SOI!E1197+$D$5*SOI!E1196)</f>
        <v>0</v>
      </c>
      <c r="E1198">
        <f t="shared" si="389"/>
        <v>-3.5032228301757158</v>
      </c>
      <c r="F1198">
        <f t="shared" si="396"/>
        <v>4.4498543781329829</v>
      </c>
      <c r="G1198">
        <f t="shared" si="397"/>
        <v>0.94663154795726712</v>
      </c>
      <c r="H1198" s="21">
        <f t="shared" si="398"/>
        <v>2.7887920023194988</v>
      </c>
      <c r="I1198" s="37">
        <f t="shared" si="390"/>
        <v>1.151094760463316E-2</v>
      </c>
      <c r="J1198" s="1">
        <f t="shared" si="399"/>
        <v>6.4909909746795599E-2</v>
      </c>
      <c r="K1198" s="1">
        <f t="shared" si="400"/>
        <v>20.51828585991171</v>
      </c>
      <c r="L1198" s="1">
        <f t="shared" si="391"/>
        <v>0.22439292867036964</v>
      </c>
      <c r="M1198" s="1">
        <f t="shared" si="392"/>
        <v>-39.610407011154315</v>
      </c>
      <c r="N1198" s="1">
        <f t="shared" si="393"/>
        <v>3.9107182154493603</v>
      </c>
      <c r="O1198" s="1">
        <f t="shared" si="394"/>
        <v>1.1784863712113673</v>
      </c>
      <c r="P1198" s="1">
        <f t="shared" si="395"/>
        <v>-2.0854820534641632</v>
      </c>
      <c r="Q1198" s="1">
        <f t="shared" si="401"/>
        <v>-77.522268510311363</v>
      </c>
      <c r="R1198" s="1">
        <f t="shared" si="402"/>
        <v>0.26648583242368112</v>
      </c>
      <c r="S1198" s="1">
        <f t="shared" si="403"/>
        <v>3.8524329496559498E-2</v>
      </c>
      <c r="T1198" s="1">
        <f t="shared" si="404"/>
        <v>2.7785061259496793</v>
      </c>
      <c r="U1198" s="1">
        <f t="shared" si="405"/>
        <v>0.265283362039271</v>
      </c>
      <c r="V1198" s="1">
        <f t="shared" si="406"/>
        <v>229.40065380840136</v>
      </c>
      <c r="Y1198" s="20">
        <f>+$Z$20*SIGN(SOI!A1197)*(ABS(SOI!A1197))^$Y$2</f>
        <v>0.50911685347656788</v>
      </c>
      <c r="Z1198" s="20">
        <f t="shared" si="409"/>
        <v>0.52134030302914935</v>
      </c>
      <c r="AA1198" s="19">
        <f>+SIN((AVERAGE(H1194:H1205)+AVERAGE(H1198:H1201)/4)*($AA$19+AA1197*$AA$18*AVERAGE(G1194:G1205))*$Y$20+$AA$17) - SIN($AA$17)</f>
        <v>0.67836083702906103</v>
      </c>
      <c r="AB1198" s="19">
        <f>+SIN((AVERAGE(H1194:H1205)+AVERAGE(H1198:H1201)*$AB$1)*($AA$19+AB1197*$AA$18*AVERAGE(G1194:G1205))*$Y$20+$AA$17) - SIN($AA$17)+$AB$2</f>
        <v>0.7098354059287173</v>
      </c>
      <c r="AC1198">
        <f t="shared" si="408"/>
        <v>0.70560000000000933</v>
      </c>
      <c r="AD1198">
        <f t="shared" si="407"/>
        <v>0.15702053399991167</v>
      </c>
      <c r="AE1198">
        <v>1</v>
      </c>
    </row>
    <row r="1199" spans="1:31" x14ac:dyDescent="0.25">
      <c r="A1199">
        <v>98.083333333332121</v>
      </c>
      <c r="B1199" s="2">
        <v>1978.0833333332441</v>
      </c>
      <c r="C1199">
        <f>+D1199+($D$2+E1199+F1199)*SOI!A1198*IF(B1199&gt;$C$18, IF(B1199&lt;$C$19,-1,1),1)</f>
        <v>14.395076911783667</v>
      </c>
      <c r="D1199">
        <f>+$D$3*((1-$D$5)*SOI!D1198+$D$5*SOI!D1197) +   $D$4*((1-$D$5)*SOI!E1198+$D$5*SOI!E1197)</f>
        <v>0</v>
      </c>
      <c r="E1199">
        <f t="shared" si="389"/>
        <v>27.992604641283037</v>
      </c>
      <c r="F1199">
        <f t="shared" si="396"/>
        <v>0.23303636221434909</v>
      </c>
      <c r="G1199">
        <f t="shared" si="397"/>
        <v>28.225641003497387</v>
      </c>
      <c r="H1199" s="21">
        <f t="shared" si="398"/>
        <v>-1.4251252036335291</v>
      </c>
      <c r="I1199" s="37">
        <f t="shared" si="390"/>
        <v>-24.162760114163277</v>
      </c>
      <c r="J1199" s="1">
        <f t="shared" si="399"/>
        <v>-21.805351813053626</v>
      </c>
      <c r="K1199" s="1">
        <f t="shared" si="400"/>
        <v>2.937259182632991</v>
      </c>
      <c r="L1199" s="1">
        <f t="shared" si="391"/>
        <v>0.11891956553497</v>
      </c>
      <c r="M1199" s="1">
        <f t="shared" si="392"/>
        <v>-6.3390756202397593</v>
      </c>
      <c r="N1199" s="1">
        <f t="shared" si="393"/>
        <v>0.13974716831252912</v>
      </c>
      <c r="O1199" s="1">
        <f t="shared" si="394"/>
        <v>6.0155217734696169</v>
      </c>
      <c r="P1199" s="1">
        <f t="shared" si="395"/>
        <v>-0.11036078101149016</v>
      </c>
      <c r="Q1199" s="1">
        <f t="shared" si="401"/>
        <v>-0.44333252339428042</v>
      </c>
      <c r="R1199" s="1">
        <f t="shared" si="402"/>
        <v>-3.1989887300653677</v>
      </c>
      <c r="S1199" s="1">
        <f t="shared" si="403"/>
        <v>-2.8897285332567404</v>
      </c>
      <c r="T1199" s="1">
        <f t="shared" si="404"/>
        <v>7.5163023966028168</v>
      </c>
      <c r="U1199" s="1">
        <f t="shared" si="405"/>
        <v>-29.468212057520809</v>
      </c>
      <c r="V1199" s="1">
        <f t="shared" si="406"/>
        <v>0.43379990447596073</v>
      </c>
      <c r="Y1199" s="20">
        <f>+$Z$20*SIGN(SOI!A1198)*(ABS(SOI!A1198))^$Y$2</f>
        <v>0.42848565572292807</v>
      </c>
      <c r="Z1199" s="20">
        <f t="shared" si="409"/>
        <v>0.36152394070824051</v>
      </c>
      <c r="AA1199" s="19">
        <f>+SIN((AVERAGE(H1195:H1206)+AVERAGE(H1199:H1202)/4)*($AA$19+AA1198*$AA$18*AVERAGE(G1195:G1206))*$Y$20+$AA$17) - SIN($AA$17)</f>
        <v>0.69464462359939438</v>
      </c>
      <c r="AB1199" s="19">
        <f>+SIN((AVERAGE(H1195:H1206)+AVERAGE(H1199:H1202)*$AB$1)*($AA$19+AB1198*$AA$18*AVERAGE(G1195:G1206))*$Y$20+$AA$17) - SIN($AA$17)+$AB$2</f>
        <v>0.69583294759407832</v>
      </c>
      <c r="AC1199">
        <f t="shared" si="408"/>
        <v>0.70620000000000938</v>
      </c>
      <c r="AD1199">
        <f t="shared" si="407"/>
        <v>0.33312068289115387</v>
      </c>
      <c r="AE1199">
        <v>1</v>
      </c>
    </row>
    <row r="1200" spans="1:31" x14ac:dyDescent="0.25">
      <c r="A1200">
        <v>98.166666666665449</v>
      </c>
      <c r="B1200" s="2">
        <v>1978.1666666665774</v>
      </c>
      <c r="C1200">
        <f>+D1200+($D$2+E1200+F1200)*SOI!A1199*IF(B1200&gt;$C$18, IF(B1200&lt;$C$19,-1,1),1)</f>
        <v>0.21873805248462266</v>
      </c>
      <c r="D1200">
        <f>+$D$3*((1-$D$5)*SOI!D1199+$D$5*SOI!D1198) +   $D$4*((1-$D$5)*SOI!E1199+$D$5*SOI!E1198)</f>
        <v>0</v>
      </c>
      <c r="E1200">
        <f t="shared" si="389"/>
        <v>4.8302712562278813</v>
      </c>
      <c r="F1200">
        <f t="shared" si="396"/>
        <v>-1.1846370481508366</v>
      </c>
      <c r="G1200">
        <f t="shared" si="397"/>
        <v>3.6456342080770447</v>
      </c>
      <c r="H1200" s="21">
        <f t="shared" si="398"/>
        <v>1.3146921221265553</v>
      </c>
      <c r="I1200" s="37">
        <f t="shared" si="390"/>
        <v>-5.2881660221874478</v>
      </c>
      <c r="J1200" s="1">
        <f t="shared" si="399"/>
        <v>29.540577495632547</v>
      </c>
      <c r="K1200" s="1">
        <f t="shared" si="400"/>
        <v>1.0755842985215665</v>
      </c>
      <c r="L1200" s="1">
        <f t="shared" si="391"/>
        <v>-0.77295913347347778</v>
      </c>
      <c r="M1200" s="1">
        <f t="shared" si="392"/>
        <v>39.239482990591647</v>
      </c>
      <c r="N1200" s="1">
        <f t="shared" si="393"/>
        <v>-0.21402420944682848</v>
      </c>
      <c r="O1200" s="1">
        <f t="shared" si="394"/>
        <v>0.18361758355260771</v>
      </c>
      <c r="P1200" s="1">
        <f t="shared" si="395"/>
        <v>0.20369143360128536</v>
      </c>
      <c r="Q1200" s="1">
        <f t="shared" si="401"/>
        <v>-4.2028783695739715</v>
      </c>
      <c r="R1200" s="1">
        <f t="shared" si="402"/>
        <v>-6.6372546152268148</v>
      </c>
      <c r="S1200" s="1">
        <f t="shared" si="403"/>
        <v>0.96857994008873682</v>
      </c>
      <c r="T1200" s="1">
        <f t="shared" si="404"/>
        <v>-1.4912430353397872</v>
      </c>
      <c r="U1200" s="1">
        <f t="shared" si="405"/>
        <v>11.903380738986677</v>
      </c>
      <c r="V1200" s="1">
        <f t="shared" si="406"/>
        <v>1.2262170106010162</v>
      </c>
      <c r="Y1200" s="20">
        <f>+$Z$20*SIGN(SOI!A1199)*(ABS(SOI!A1199))^$Y$2</f>
        <v>0.14696931292522564</v>
      </c>
      <c r="Z1200" s="20">
        <f t="shared" si="409"/>
        <v>7.0163093233978832E-2</v>
      </c>
      <c r="AA1200" s="19">
        <f>+SIN((AVERAGE(H1196:H1207)+AVERAGE(H1200:H1203)/4)*($AA$19+AA1199*$AA$18*AVERAGE(G1196:G1207))*$Y$20+$AA$17) - SIN($AA$17)</f>
        <v>0.70769340715903994</v>
      </c>
      <c r="AB1200" s="19">
        <f>+SIN((AVERAGE(H1196:H1207)+AVERAGE(H1200:H1203)*$AB$1)*($AA$19+AB1199*$AA$18*AVERAGE(G1196:G1207))*$Y$20+$AA$17) - SIN($AA$17)+$AB$2</f>
        <v>0.69454454759582207</v>
      </c>
      <c r="AC1200">
        <f t="shared" si="408"/>
        <v>0.70680000000000942</v>
      </c>
      <c r="AD1200">
        <f t="shared" si="407"/>
        <v>0.6375303139250611</v>
      </c>
      <c r="AE1200">
        <v>1</v>
      </c>
    </row>
    <row r="1201" spans="1:31" x14ac:dyDescent="0.25">
      <c r="A1201">
        <v>98.249999999998778</v>
      </c>
      <c r="B1201" s="2">
        <v>1978.2499999999106</v>
      </c>
      <c r="C1201">
        <f>+D1201+($D$2+E1201+F1201)*SOI!A1200*IF(B1201&gt;$C$18, IF(B1201&lt;$C$19,-1,1),1)</f>
        <v>-6.0337058737102804</v>
      </c>
      <c r="D1201">
        <f>+$D$3*((1-$D$5)*SOI!D1200+$D$5*SOI!D1199) +   $D$4*((1-$D$5)*SOI!E1200+$D$5*SOI!E1199)</f>
        <v>0</v>
      </c>
      <c r="E1201">
        <f t="shared" si="389"/>
        <v>16.259671281333866</v>
      </c>
      <c r="F1201">
        <f t="shared" si="396"/>
        <v>4.764189085608006E-2</v>
      </c>
      <c r="G1201">
        <f t="shared" si="397"/>
        <v>16.307313172189946</v>
      </c>
      <c r="H1201" s="21">
        <f t="shared" si="398"/>
        <v>-0.16449008171284407</v>
      </c>
      <c r="I1201" s="37">
        <f t="shared" si="390"/>
        <v>-16.049386147673008</v>
      </c>
      <c r="J1201" s="1">
        <f t="shared" si="399"/>
        <v>-3.0165017404951162</v>
      </c>
      <c r="K1201" s="1">
        <f t="shared" si="400"/>
        <v>3.1565751456216529E-4</v>
      </c>
      <c r="L1201" s="1">
        <f t="shared" si="391"/>
        <v>1.2393388120866232E-2</v>
      </c>
      <c r="M1201" s="1">
        <f t="shared" si="392"/>
        <v>-1.3202449979603001</v>
      </c>
      <c r="N1201" s="1">
        <f t="shared" si="393"/>
        <v>-1.2055910944928009E-2</v>
      </c>
      <c r="O1201" s="1">
        <f t="shared" si="394"/>
        <v>10.582751065684041</v>
      </c>
      <c r="P1201" s="1">
        <f t="shared" si="395"/>
        <v>-6.4688430401711478E-5</v>
      </c>
      <c r="Q1201" s="1">
        <f t="shared" si="401"/>
        <v>7.9655396849048904E-3</v>
      </c>
      <c r="R1201" s="1">
        <f t="shared" si="402"/>
        <v>3.8177739204168448E-2</v>
      </c>
      <c r="S1201" s="1">
        <f t="shared" si="403"/>
        <v>0.16558688826728918</v>
      </c>
      <c r="T1201" s="1">
        <f t="shared" si="404"/>
        <v>1.378054071303215</v>
      </c>
      <c r="U1201" s="1">
        <f t="shared" si="405"/>
        <v>-1.1473013873171335E-2</v>
      </c>
      <c r="V1201" s="1">
        <f t="shared" si="406"/>
        <v>-2.193604432578949E-5</v>
      </c>
      <c r="Y1201" s="20">
        <f>+$Z$20*SIGN(SOI!A1200)*(ABS(SOI!A1200))^$Y$2</f>
        <v>-0.36496568894621723</v>
      </c>
      <c r="Z1201" s="20">
        <f t="shared" si="409"/>
        <v>-0.21266544137004359</v>
      </c>
      <c r="AA1201" s="19">
        <f>+SIN((AVERAGE(H1197:H1208)+AVERAGE(H1201:H1204)/4)*($AA$19+AA1200*$AA$18*AVERAGE(G1197:G1208))*$Y$20+$AA$17) - SIN($AA$17)</f>
        <v>-5.958646829455011E-2</v>
      </c>
      <c r="AB1201" s="19">
        <f>+SIN((AVERAGE(H1197:H1208)+AVERAGE(H1201:H1204)*$AB$1)*($AA$19+AB1200*$AA$18*AVERAGE(G1197:G1208))*$Y$20+$AA$17) - SIN($AA$17)+$AB$2</f>
        <v>-2.1144136959971693E-2</v>
      </c>
      <c r="AC1201">
        <f t="shared" si="408"/>
        <v>0.70740000000000947</v>
      </c>
      <c r="AD1201">
        <f t="shared" si="407"/>
        <v>0.15307897307549348</v>
      </c>
      <c r="AE1201">
        <v>1</v>
      </c>
    </row>
    <row r="1202" spans="1:31" x14ac:dyDescent="0.25">
      <c r="A1202">
        <v>98.333333333332106</v>
      </c>
      <c r="B1202" s="2">
        <v>1978.3333333332439</v>
      </c>
      <c r="C1202">
        <f>+D1202+($D$2+E1202+F1202)*SOI!A1201*IF(B1202&gt;$C$18, IF(B1202&lt;$C$19,-1,1),1)</f>
        <v>1.5624329312628242</v>
      </c>
      <c r="D1202">
        <f>+$D$3*((1-$D$5)*SOI!D1201+$D$5*SOI!D1200) +   $D$4*((1-$D$5)*SOI!E1201+$D$5*SOI!E1200)</f>
        <v>0</v>
      </c>
      <c r="E1202">
        <f t="shared" si="389"/>
        <v>-2.0891291780126693</v>
      </c>
      <c r="F1202">
        <f t="shared" si="396"/>
        <v>-1.0995094572175841</v>
      </c>
      <c r="G1202">
        <f t="shared" si="397"/>
        <v>-3.1886386352302534</v>
      </c>
      <c r="H1202" s="21">
        <f t="shared" si="398"/>
        <v>5.1071341239999714E-2</v>
      </c>
      <c r="I1202" s="37">
        <f t="shared" si="390"/>
        <v>0.51892246223265392</v>
      </c>
      <c r="J1202" s="1">
        <f t="shared" si="399"/>
        <v>-0.64241107812931852</v>
      </c>
      <c r="K1202" s="1">
        <f t="shared" si="400"/>
        <v>-0.27903863245105381</v>
      </c>
      <c r="L1202" s="1">
        <f t="shared" si="391"/>
        <v>-9.447183449729878E-3</v>
      </c>
      <c r="M1202" s="1">
        <f t="shared" si="392"/>
        <v>8.6960079530114296</v>
      </c>
      <c r="N1202" s="1">
        <f t="shared" si="393"/>
        <v>0.90890616868479279</v>
      </c>
      <c r="O1202" s="1">
        <f t="shared" si="394"/>
        <v>-3.2096764400663749</v>
      </c>
      <c r="P1202" s="1">
        <f t="shared" si="395"/>
        <v>0.24734312510704037</v>
      </c>
      <c r="Q1202" s="1">
        <f t="shared" si="401"/>
        <v>3.955483915822489</v>
      </c>
      <c r="R1202" s="1">
        <f t="shared" si="402"/>
        <v>-0.61296922115816077</v>
      </c>
      <c r="S1202" s="1">
        <f t="shared" si="403"/>
        <v>0.40363517721346648</v>
      </c>
      <c r="T1202" s="1">
        <f t="shared" si="404"/>
        <v>0.31859666880721477</v>
      </c>
      <c r="U1202" s="1">
        <f t="shared" si="405"/>
        <v>-1.4183871649462276</v>
      </c>
      <c r="V1202" s="1">
        <f t="shared" si="406"/>
        <v>-6.3233986886782363</v>
      </c>
      <c r="Y1202" s="20">
        <f>+$Z$20*SIGN(SOI!A1201)*(ABS(SOI!A1201))^$Y$2</f>
        <v>-0.41999994808913915</v>
      </c>
      <c r="Z1202" s="20">
        <f t="shared" si="409"/>
        <v>-0.39581927243323739</v>
      </c>
      <c r="AA1202" s="19">
        <f>+SIN((AVERAGE(H1198:H1209)+AVERAGE(H1202:H1205)/4)*($AA$19+AA1201*$AA$18*AVERAGE(G1198:G1209))*$Y$20+$AA$17) - SIN($AA$17)</f>
        <v>-0.41881810953606469</v>
      </c>
      <c r="AB1202" s="19">
        <f>+SIN((AVERAGE(H1198:H1209)+AVERAGE(H1202:H1205)*$AB$1)*($AA$19+AB1201*$AA$18*AVERAGE(G1198:G1209))*$Y$20+$AA$17) - SIN($AA$17)+$AB$2</f>
        <v>-0.43405027554604325</v>
      </c>
      <c r="AC1202">
        <f t="shared" si="408"/>
        <v>0.70800000000000951</v>
      </c>
      <c r="AD1202">
        <f t="shared" si="407"/>
        <v>2.2998837102827296E-2</v>
      </c>
      <c r="AE1202">
        <v>1</v>
      </c>
    </row>
    <row r="1203" spans="1:31" x14ac:dyDescent="0.25">
      <c r="A1203">
        <v>98.416666666665435</v>
      </c>
      <c r="B1203" s="2">
        <v>1978.4166666665772</v>
      </c>
      <c r="C1203">
        <f>+D1203+($D$2+E1203+F1203)*SOI!A1202*IF(B1203&gt;$C$18, IF(B1203&lt;$C$19,-1,1),1)</f>
        <v>-2.4693808537375594</v>
      </c>
      <c r="D1203">
        <f>+$D$3*((1-$D$5)*SOI!D1202+$D$5*SOI!D1201) +   $D$4*((1-$D$5)*SOI!E1202+$D$5*SOI!E1201)</f>
        <v>0</v>
      </c>
      <c r="E1203">
        <f t="shared" si="389"/>
        <v>5.5135221569078467</v>
      </c>
      <c r="F1203">
        <f t="shared" si="396"/>
        <v>-2.6009148602159304E-2</v>
      </c>
      <c r="G1203">
        <f t="shared" si="397"/>
        <v>5.4875130083056876</v>
      </c>
      <c r="H1203" s="21">
        <f t="shared" si="398"/>
        <v>0.11076804985463673</v>
      </c>
      <c r="I1203" s="37">
        <f t="shared" si="390"/>
        <v>3.8423831088778142</v>
      </c>
      <c r="J1203" s="1">
        <f t="shared" si="399"/>
        <v>0.18267168496527705</v>
      </c>
      <c r="K1203" s="1">
        <f t="shared" si="400"/>
        <v>1.2292294597060485E-2</v>
      </c>
      <c r="L1203" s="1">
        <f t="shared" si="391"/>
        <v>-9.4688491075487578E-3</v>
      </c>
      <c r="M1203" s="1">
        <f t="shared" si="392"/>
        <v>-0.33394884599998875</v>
      </c>
      <c r="N1203" s="1">
        <f t="shared" si="393"/>
        <v>2.6768526001823317E-2</v>
      </c>
      <c r="O1203" s="1">
        <f t="shared" si="394"/>
        <v>2.5591938920141035</v>
      </c>
      <c r="P1203" s="1">
        <f t="shared" si="395"/>
        <v>1.3634263581583917E-2</v>
      </c>
      <c r="Q1203" s="1">
        <f t="shared" si="401"/>
        <v>-4.4736813626413087E-3</v>
      </c>
      <c r="R1203" s="1">
        <f t="shared" si="402"/>
        <v>5.1333666850031821E-3</v>
      </c>
      <c r="S1203" s="1">
        <f t="shared" si="403"/>
        <v>8.8022279133319961E-2</v>
      </c>
      <c r="T1203" s="1">
        <f t="shared" si="404"/>
        <v>-0.25461149901420604</v>
      </c>
      <c r="U1203" s="1">
        <f t="shared" si="405"/>
        <v>-0.57892836548719018</v>
      </c>
      <c r="V1203" s="1">
        <f t="shared" si="406"/>
        <v>-1.0265682152575112E-2</v>
      </c>
      <c r="Y1203" s="20">
        <f>+$Z$20*SIGN(SOI!A1202)*(ABS(SOI!A1202))^$Y$2</f>
        <v>-0.40249218026435574</v>
      </c>
      <c r="Z1203" s="20">
        <f t="shared" si="409"/>
        <v>-0.41272808976883701</v>
      </c>
      <c r="AA1203" s="19">
        <f>+SIN((AVERAGE(H1199:H1210)+AVERAGE(H1203:H1206)/4)*($AA$19+AA1202*$AA$18*AVERAGE(G1199:G1210))*$Y$20+$AA$17) - SIN($AA$17)</f>
        <v>-0.25136514395652892</v>
      </c>
      <c r="AB1203" s="19">
        <f>+SIN((AVERAGE(H1199:H1210)+AVERAGE(H1203:H1206)*$AB$1)*($AA$19+AB1202*$AA$18*AVERAGE(G1199:G1210))*$Y$20+$AA$17) - SIN($AA$17)+$AB$2</f>
        <v>-0.34731559173613635</v>
      </c>
      <c r="AC1203">
        <f t="shared" si="408"/>
        <v>0.70860000000000956</v>
      </c>
      <c r="AD1203">
        <f t="shared" si="407"/>
        <v>0.16136294581230809</v>
      </c>
      <c r="AE1203">
        <v>1</v>
      </c>
    </row>
    <row r="1204" spans="1:31" x14ac:dyDescent="0.25">
      <c r="A1204">
        <v>98.499999999998764</v>
      </c>
      <c r="B1204" s="2">
        <v>1978.4999999999104</v>
      </c>
      <c r="C1204">
        <f>+D1204+($D$2+E1204+F1204)*SOI!A1203*IF(B1204&gt;$C$18, IF(B1204&lt;$C$19,-1,1),1)</f>
        <v>6.040995704168207</v>
      </c>
      <c r="D1204">
        <f>+$D$3*((1-$D$5)*SOI!D1203+$D$5*SOI!D1202) +   $D$4*((1-$D$5)*SOI!E1203+$D$5*SOI!E1202)</f>
        <v>0</v>
      </c>
      <c r="E1204">
        <f t="shared" si="389"/>
        <v>-12.468834604970894</v>
      </c>
      <c r="F1204">
        <f t="shared" si="396"/>
        <v>-0.11657311204620435</v>
      </c>
      <c r="G1204">
        <f t="shared" si="397"/>
        <v>-12.585407717017098</v>
      </c>
      <c r="H1204" s="21">
        <f t="shared" si="398"/>
        <v>-0.38034144918263918</v>
      </c>
      <c r="I1204" s="37">
        <f t="shared" si="390"/>
        <v>-15.318527036889295</v>
      </c>
      <c r="J1204" s="1">
        <f t="shared" si="399"/>
        <v>-7.5680054620324348</v>
      </c>
      <c r="K1204" s="1">
        <f t="shared" si="400"/>
        <v>-3.5504878365304041E-3</v>
      </c>
      <c r="L1204" s="1">
        <f t="shared" si="391"/>
        <v>-8.1480673179340171E-2</v>
      </c>
      <c r="M1204" s="1">
        <f t="shared" si="392"/>
        <v>-3.4703542247129846</v>
      </c>
      <c r="N1204" s="1">
        <f t="shared" si="393"/>
        <v>4.1398579434359387E-2</v>
      </c>
      <c r="O1204" s="1">
        <f t="shared" si="394"/>
        <v>-2.3776876099435421E-2</v>
      </c>
      <c r="P1204" s="1">
        <f t="shared" si="395"/>
        <v>4.9258109301697467E-2</v>
      </c>
      <c r="Q1204" s="1">
        <f t="shared" si="401"/>
        <v>-7.1898509733172744E-2</v>
      </c>
      <c r="R1204" s="1">
        <f t="shared" si="402"/>
        <v>-0.32890726855556107</v>
      </c>
      <c r="S1204" s="1">
        <f t="shared" si="403"/>
        <v>-0.54271263629071897</v>
      </c>
      <c r="T1204" s="1">
        <f t="shared" si="404"/>
        <v>2.0355746347905063E-2</v>
      </c>
      <c r="U1204" s="1">
        <f t="shared" si="405"/>
        <v>8.3384863930439614</v>
      </c>
      <c r="V1204" s="1">
        <f t="shared" si="406"/>
        <v>-5.735811193040994E-2</v>
      </c>
      <c r="Y1204" s="20">
        <f>+$Z$20*SIGN(SOI!A1203)*(ABS(SOI!A1203))^$Y$2</f>
        <v>-0.4156921409530161</v>
      </c>
      <c r="Z1204" s="20">
        <f t="shared" si="409"/>
        <v>-0.43020825150923936</v>
      </c>
      <c r="AA1204" s="19">
        <f>+SIN((AVERAGE(H1200:H1211)+AVERAGE(H1204:H1207)/4)*($AA$19+AA1203*$AA$18*AVERAGE(G1200:G1211))*$Y$20+$AA$17) - SIN($AA$17)</f>
        <v>-0.26177843281336172</v>
      </c>
      <c r="AB1204" s="19">
        <f>+SIN((AVERAGE(H1200:H1211)+AVERAGE(H1204:H1207)*$AB$1)*($AA$19+AB1203*$AA$18*AVERAGE(G1200:G1211))*$Y$20+$AA$17) - SIN($AA$17)+$AB$2</f>
        <v>-0.36955414953359061</v>
      </c>
      <c r="AC1204">
        <f t="shared" si="408"/>
        <v>0.7092000000000096</v>
      </c>
      <c r="AD1204">
        <f t="shared" si="407"/>
        <v>0.16842981869587764</v>
      </c>
      <c r="AE1204">
        <v>1</v>
      </c>
    </row>
    <row r="1205" spans="1:31" x14ac:dyDescent="0.25">
      <c r="A1205">
        <v>98.583333333332092</v>
      </c>
      <c r="B1205" s="2">
        <v>1978.5833333332437</v>
      </c>
      <c r="C1205">
        <f>+D1205+($D$2+E1205+F1205)*SOI!A1204*IF(B1205&gt;$C$18, IF(B1205&lt;$C$19,-1,1),1)</f>
        <v>2.248541506725946</v>
      </c>
      <c r="D1205">
        <f>+$D$3*((1-$D$5)*SOI!D1204+$D$5*SOI!D1203) +   $D$4*((1-$D$5)*SOI!E1204+$D$5*SOI!E1203)</f>
        <v>0</v>
      </c>
      <c r="E1205">
        <f t="shared" si="389"/>
        <v>-3.6480552351545725</v>
      </c>
      <c r="F1205">
        <f t="shared" si="396"/>
        <v>2.137538559659502E-2</v>
      </c>
      <c r="G1205">
        <f t="shared" si="397"/>
        <v>-3.6266798495579775</v>
      </c>
      <c r="H1205" s="21">
        <f t="shared" si="398"/>
        <v>-9.0588440761404446E-2</v>
      </c>
      <c r="I1205" s="37">
        <f t="shared" si="390"/>
        <v>-3.9991738501725433</v>
      </c>
      <c r="J1205" s="1">
        <f t="shared" si="399"/>
        <v>0.38463057079662949</v>
      </c>
      <c r="K1205" s="1">
        <f t="shared" si="400"/>
        <v>-8.3034075359599707E-4</v>
      </c>
      <c r="L1205" s="1">
        <f t="shared" si="391"/>
        <v>7.0288912962119792E-3</v>
      </c>
      <c r="M1205" s="1">
        <f t="shared" si="392"/>
        <v>0.67558950164703735</v>
      </c>
      <c r="N1205" s="1">
        <f t="shared" si="393"/>
        <v>5.2741443244035237E-3</v>
      </c>
      <c r="O1205" s="1">
        <f t="shared" si="394"/>
        <v>-1.3822460419540521</v>
      </c>
      <c r="P1205" s="1">
        <f t="shared" si="395"/>
        <v>-2.2971178893644376E-3</v>
      </c>
      <c r="Q1205" s="1">
        <f t="shared" si="401"/>
        <v>1.7831814832979971E-3</v>
      </c>
      <c r="R1205" s="1">
        <f t="shared" si="402"/>
        <v>2.1296214120198509E-3</v>
      </c>
      <c r="S1205" s="1">
        <f t="shared" si="403"/>
        <v>-1.8050522644477884E-2</v>
      </c>
      <c r="T1205" s="1">
        <f t="shared" si="404"/>
        <v>-0.10208215022336672</v>
      </c>
      <c r="U1205" s="1">
        <f t="shared" si="405"/>
        <v>-0.1015186997942054</v>
      </c>
      <c r="V1205" s="1">
        <f t="shared" si="406"/>
        <v>3.4077440178338327E-4</v>
      </c>
      <c r="Y1205" s="20">
        <f>+$Z$20*SIGN(SOI!A1204)*(ABS(SOI!A1204))^$Y$2</f>
        <v>-0.47244043331034624</v>
      </c>
      <c r="Z1205" s="20">
        <f t="shared" si="409"/>
        <v>-0.45096351155792763</v>
      </c>
      <c r="AA1205" s="19">
        <f>+SIN((AVERAGE(H1201:H1212)+AVERAGE(H1205:H1208)/4)*($AA$19+AA1204*$AA$18*AVERAGE(G1201:G1212))*$Y$20+$AA$17) - SIN($AA$17)</f>
        <v>0.28933020634268242</v>
      </c>
      <c r="AB1205" s="19">
        <f>+SIN((AVERAGE(H1201:H1212)+AVERAGE(H1205:H1208)*$AB$1)*($AA$19+AB1204*$AA$18*AVERAGE(G1201:G1212))*$Y$20+$AA$17) - SIN($AA$17)+$AB$2</f>
        <v>-0.17687939302427497</v>
      </c>
      <c r="AC1205">
        <f t="shared" si="408"/>
        <v>0.70980000000000965</v>
      </c>
      <c r="AD1205">
        <f t="shared" si="407"/>
        <v>0.74029371790061005</v>
      </c>
      <c r="AE1205">
        <v>1</v>
      </c>
    </row>
    <row r="1206" spans="1:31" x14ac:dyDescent="0.25">
      <c r="A1206">
        <v>98.666666666665421</v>
      </c>
      <c r="B1206" s="2">
        <v>1978.6666666665769</v>
      </c>
      <c r="C1206">
        <f>+D1206+($D$2+E1206+F1206)*SOI!A1205*IF(B1206&gt;$C$18, IF(B1206&lt;$C$19,-1,1),1)</f>
        <v>14.752368745166404</v>
      </c>
      <c r="D1206">
        <f>+$D$3*((1-$D$5)*SOI!D1205+$D$5*SOI!D1204) +   $D$4*((1-$D$5)*SOI!E1205+$D$5*SOI!E1204)</f>
        <v>0</v>
      </c>
      <c r="E1206">
        <f t="shared" si="389"/>
        <v>-23.521661679424923</v>
      </c>
      <c r="F1206">
        <f t="shared" si="396"/>
        <v>-1.0656195625190845</v>
      </c>
      <c r="G1206">
        <f t="shared" si="397"/>
        <v>-24.587281241944009</v>
      </c>
      <c r="H1206" s="21">
        <f t="shared" si="398"/>
        <v>-0.93985781958491299</v>
      </c>
      <c r="I1206" s="37">
        <f t="shared" si="390"/>
        <v>-9.5011086742082185</v>
      </c>
      <c r="J1206" s="1">
        <f t="shared" si="399"/>
        <v>-32.838227018233894</v>
      </c>
      <c r="K1206" s="1">
        <f t="shared" si="400"/>
        <v>-3.501064274560544E-2</v>
      </c>
      <c r="L1206" s="1">
        <f t="shared" si="391"/>
        <v>-1.8663672567879224E-3</v>
      </c>
      <c r="M1206" s="1">
        <f t="shared" si="392"/>
        <v>-24.278105376897702</v>
      </c>
      <c r="N1206" s="1">
        <f t="shared" si="393"/>
        <v>-0.74305205942188535</v>
      </c>
      <c r="O1206" s="1">
        <f t="shared" si="394"/>
        <v>-23.467499364072488</v>
      </c>
      <c r="P1206" s="1">
        <f t="shared" si="395"/>
        <v>2.1484995866265448E-2</v>
      </c>
      <c r="Q1206" s="1">
        <f t="shared" si="401"/>
        <v>9.0280650149163222</v>
      </c>
      <c r="R1206" s="1">
        <f t="shared" si="402"/>
        <v>25.615659314338899</v>
      </c>
      <c r="S1206" s="1">
        <f t="shared" si="403"/>
        <v>6.0417258550559909</v>
      </c>
      <c r="T1206" s="1">
        <f t="shared" si="404"/>
        <v>0.46019463238767438</v>
      </c>
      <c r="U1206" s="1">
        <f t="shared" si="405"/>
        <v>2.2558075140692742</v>
      </c>
      <c r="V1206" s="1">
        <f t="shared" si="406"/>
        <v>0.44904119695649597</v>
      </c>
      <c r="Y1206" s="20">
        <f>+$Z$20*SIGN(SOI!A1205)*(ABS(SOI!A1205))^$Y$2</f>
        <v>-0.4647579604104205</v>
      </c>
      <c r="Z1206" s="20">
        <f t="shared" si="409"/>
        <v>-0.42901848067229603</v>
      </c>
      <c r="AA1206" s="19">
        <f>+SIN((AVERAGE(H1202:H1213)+AVERAGE(H1206:H1209)/4)*($AA$19+AA1205*$AA$18*AVERAGE(G1202:G1213))*$Y$20+$AA$17) - SIN($AA$17)</f>
        <v>-0.33290582503360794</v>
      </c>
      <c r="AB1206" s="19">
        <f>+SIN((AVERAGE(H1202:H1213)+AVERAGE(H1206:H1209)*$AB$1)*($AA$19+AB1205*$AA$18*AVERAGE(G1202:G1213))*$Y$20+$AA$17) - SIN($AA$17)+$AB$2</f>
        <v>-0.21315808984036561</v>
      </c>
      <c r="AC1206">
        <f t="shared" si="408"/>
        <v>0.71040000000000969</v>
      </c>
      <c r="AD1206">
        <f t="shared" si="407"/>
        <v>9.6112655638688094E-2</v>
      </c>
      <c r="AE1206">
        <v>1</v>
      </c>
    </row>
    <row r="1207" spans="1:31" x14ac:dyDescent="0.25">
      <c r="A1207">
        <v>98.749999999998749</v>
      </c>
      <c r="B1207" s="2">
        <v>1978.7499999999102</v>
      </c>
      <c r="C1207">
        <f>+D1207+($D$2+E1207+F1207)*SOI!A1206*IF(B1207&gt;$C$18, IF(B1207&lt;$C$19,-1,1),1)</f>
        <v>2.2500577444068512</v>
      </c>
      <c r="D1207">
        <f>+$D$3*((1-$D$5)*SOI!D1206+$D$5*SOI!D1205) +   $D$4*((1-$D$5)*SOI!E1206+$D$5*SOI!E1205)</f>
        <v>0</v>
      </c>
      <c r="E1207">
        <f t="shared" si="389"/>
        <v>-6.5637125560272409</v>
      </c>
      <c r="F1207">
        <f t="shared" si="396"/>
        <v>-5.4104339287027292E-2</v>
      </c>
      <c r="G1207">
        <f t="shared" si="397"/>
        <v>-6.6178168953142684</v>
      </c>
      <c r="H1207" s="21">
        <f t="shared" si="398"/>
        <v>-2.9823339353433346E-2</v>
      </c>
      <c r="I1207" s="37">
        <f t="shared" si="390"/>
        <v>3.4220828017733953</v>
      </c>
      <c r="J1207" s="1">
        <f t="shared" si="399"/>
        <v>8.5966106207243043E-2</v>
      </c>
      <c r="K1207" s="1">
        <f t="shared" si="400"/>
        <v>-4.4669539531800966E-2</v>
      </c>
      <c r="L1207" s="1">
        <f t="shared" si="391"/>
        <v>-1.5544531401832897E-2</v>
      </c>
      <c r="M1207" s="1">
        <f t="shared" si="392"/>
        <v>-0.17645993672675009</v>
      </c>
      <c r="N1207" s="1">
        <f t="shared" si="393"/>
        <v>-4.0456234936907455E-2</v>
      </c>
      <c r="O1207" s="1">
        <f t="shared" si="394"/>
        <v>-4.8186400089009522</v>
      </c>
      <c r="P1207" s="1">
        <f t="shared" si="395"/>
        <v>1.6029075366880828E-2</v>
      </c>
      <c r="Q1207" s="1">
        <f t="shared" si="401"/>
        <v>3.5726644249313641E-3</v>
      </c>
      <c r="R1207" s="1">
        <f t="shared" si="402"/>
        <v>-3.6510628927739447E-3</v>
      </c>
      <c r="S1207" s="1">
        <f t="shared" si="403"/>
        <v>-0.11847956845798181</v>
      </c>
      <c r="T1207" s="1">
        <f t="shared" si="404"/>
        <v>0.78700908213300713</v>
      </c>
      <c r="U1207" s="1">
        <f t="shared" si="405"/>
        <v>-0.6061658470583714</v>
      </c>
      <c r="V1207" s="1">
        <f t="shared" si="406"/>
        <v>1.8240032330245921E-2</v>
      </c>
      <c r="Y1207" s="20">
        <f>+$Z$20*SIGN(SOI!A1206)*(ABS(SOI!A1206))^$Y$2</f>
        <v>-0.34985704829612135</v>
      </c>
      <c r="Z1207" s="20">
        <f t="shared" si="409"/>
        <v>-0.34899797769858809</v>
      </c>
      <c r="AA1207" s="19">
        <f>+SIN((AVERAGE(H1203:H1214)+AVERAGE(H1207:H1210)/4)*($AA$19+AA1206*$AA$18*AVERAGE(G1203:G1214))*$Y$20+$AA$17) - SIN($AA$17)</f>
        <v>-0.51382415660728054</v>
      </c>
      <c r="AB1207" s="19">
        <f>+SIN((AVERAGE(H1203:H1214)+AVERAGE(H1207:H1210)*$AB$1)*($AA$19+AB1206*$AA$18*AVERAGE(G1203:G1214))*$Y$20+$AA$17) - SIN($AA$17)+$AB$2</f>
        <v>-0.1726885922593982</v>
      </c>
      <c r="AC1207">
        <f t="shared" si="408"/>
        <v>0.71100000000000974</v>
      </c>
      <c r="AD1207">
        <f t="shared" si="407"/>
        <v>0.16482617890869244</v>
      </c>
      <c r="AE1207">
        <v>1</v>
      </c>
    </row>
    <row r="1208" spans="1:31" x14ac:dyDescent="0.25">
      <c r="A1208">
        <v>98.833333333332078</v>
      </c>
      <c r="B1208" s="2">
        <v>1978.8333333332434</v>
      </c>
      <c r="C1208">
        <f>+D1208+($D$2+E1208+F1208)*SOI!A1207*IF(B1208&gt;$C$18, IF(B1208&lt;$C$19,-1,1),1)</f>
        <v>6.3599313900161762</v>
      </c>
      <c r="D1208">
        <f>+$D$3*((1-$D$5)*SOI!D1207+$D$5*SOI!D1206) +   $D$4*((1-$D$5)*SOI!E1207+$D$5*SOI!E1206)</f>
        <v>0</v>
      </c>
      <c r="E1208">
        <f t="shared" si="389"/>
        <v>-41.416027401935814</v>
      </c>
      <c r="F1208">
        <f t="shared" si="396"/>
        <v>-0.98351519817202804</v>
      </c>
      <c r="G1208">
        <f t="shared" si="397"/>
        <v>-42.399542600107843</v>
      </c>
      <c r="H1208" s="21">
        <f t="shared" si="398"/>
        <v>-6.190899630958187</v>
      </c>
      <c r="I1208" s="37">
        <f t="shared" si="390"/>
        <v>48.559213234477497</v>
      </c>
      <c r="J1208" s="1">
        <f t="shared" si="399"/>
        <v>-120.95969949204989</v>
      </c>
      <c r="K1208" s="1">
        <f t="shared" si="400"/>
        <v>-52.696748891489605</v>
      </c>
      <c r="L1208" s="1">
        <f t="shared" si="391"/>
        <v>-0.66378762434796312</v>
      </c>
      <c r="M1208" s="1">
        <f t="shared" si="392"/>
        <v>17.497597993086895</v>
      </c>
      <c r="N1208" s="1">
        <f t="shared" si="393"/>
        <v>-0.56463877190975387</v>
      </c>
      <c r="O1208" s="1">
        <f t="shared" si="394"/>
        <v>-4.1277929853004256</v>
      </c>
      <c r="P1208" s="1">
        <f t="shared" si="395"/>
        <v>0.51693492469354585</v>
      </c>
      <c r="Q1208" s="1">
        <f t="shared" si="401"/>
        <v>-4.9443564726502505</v>
      </c>
      <c r="R1208" s="1">
        <f t="shared" si="402"/>
        <v>71.699807730445414</v>
      </c>
      <c r="S1208" s="1">
        <f t="shared" si="403"/>
        <v>-23.464420092535466</v>
      </c>
      <c r="T1208" s="1">
        <f t="shared" si="404"/>
        <v>28.788874550787941</v>
      </c>
      <c r="U1208" s="1">
        <f t="shared" si="405"/>
        <v>-277.39587272004849</v>
      </c>
      <c r="V1208" s="1">
        <f t="shared" si="406"/>
        <v>8.209907068931189</v>
      </c>
      <c r="Y1208" s="20">
        <f>+$Z$20*SIGN(SOI!A1207)*(ABS(SOI!A1207))^$Y$2</f>
        <v>-0.23237892438922236</v>
      </c>
      <c r="Z1208" s="20">
        <f t="shared" si="409"/>
        <v>-0.14116365572118503</v>
      </c>
      <c r="AA1208" s="19">
        <f>+SIN((AVERAGE(H1204:H1215)+AVERAGE(H1208:H1211)/4)*($AA$19+AA1207*$AA$18*AVERAGE(G1204:G1215))*$Y$20+$AA$17) - SIN($AA$17)</f>
        <v>-0.42544289771092803</v>
      </c>
      <c r="AB1208" s="19">
        <f>+SIN((AVERAGE(H1204:H1215)+AVERAGE(H1208:H1211)*$AB$1)*($AA$19+AB1207*$AA$18*AVERAGE(G1204:G1215))*$Y$20+$AA$17) - SIN($AA$17)+$AB$2</f>
        <v>-0.14127528841194176</v>
      </c>
      <c r="AC1208">
        <f t="shared" si="408"/>
        <v>0.71160000000000978</v>
      </c>
      <c r="AD1208">
        <f t="shared" si="407"/>
        <v>0.28427924198974297</v>
      </c>
      <c r="AE1208">
        <v>1</v>
      </c>
    </row>
    <row r="1209" spans="1:31" x14ac:dyDescent="0.25">
      <c r="A1209">
        <v>98.916666666665407</v>
      </c>
      <c r="B1209" s="2">
        <v>1978.9166666665767</v>
      </c>
      <c r="C1209">
        <f>+D1209+($D$2+E1209+F1209)*SOI!A1208*IF(B1209&gt;$C$18, IF(B1209&lt;$C$19,-1,1),1)</f>
        <v>34.031727873436267</v>
      </c>
      <c r="D1209">
        <f>+$D$3*((1-$D$5)*SOI!D1208+$D$5*SOI!D1207) +   $D$4*((1-$D$5)*SOI!E1208+$D$5*SOI!E1207)</f>
        <v>0</v>
      </c>
      <c r="E1209">
        <f t="shared" si="389"/>
        <v>486.3894811999026</v>
      </c>
      <c r="F1209">
        <f t="shared" si="396"/>
        <v>-0.22194015081313745</v>
      </c>
      <c r="G1209">
        <f t="shared" si="397"/>
        <v>486.16754104908949</v>
      </c>
      <c r="H1209" s="21">
        <f t="shared" si="398"/>
        <v>9.518831824268716</v>
      </c>
      <c r="I1209" s="37">
        <f t="shared" si="390"/>
        <v>-575.90593689225182</v>
      </c>
      <c r="J1209" s="1">
        <f t="shared" si="399"/>
        <v>316.37292775302762</v>
      </c>
      <c r="K1209" s="1">
        <f t="shared" si="400"/>
        <v>10.302874160349887</v>
      </c>
      <c r="L1209" s="1">
        <f t="shared" si="391"/>
        <v>-3.6759517126946133E-2</v>
      </c>
      <c r="M1209" s="1">
        <f t="shared" si="392"/>
        <v>3.8588432257477736</v>
      </c>
      <c r="N1209" s="1">
        <f t="shared" si="393"/>
        <v>-2.940786646206733E-2</v>
      </c>
      <c r="O1209" s="1">
        <f t="shared" si="394"/>
        <v>71.262380142628402</v>
      </c>
      <c r="P1209" s="1">
        <f t="shared" si="395"/>
        <v>0.10571275372773686</v>
      </c>
      <c r="Q1209" s="1">
        <f t="shared" si="401"/>
        <v>-5.6791232766964211E-2</v>
      </c>
      <c r="R1209" s="1">
        <f t="shared" si="402"/>
        <v>-9.7671852887826454</v>
      </c>
      <c r="S1209" s="1">
        <f t="shared" si="403"/>
        <v>14.493809891520934</v>
      </c>
      <c r="T1209" s="1">
        <f t="shared" si="404"/>
        <v>-27.523759149145192</v>
      </c>
      <c r="U1209" s="1">
        <f t="shared" si="405"/>
        <v>672.7774407313351</v>
      </c>
      <c r="V1209" s="1">
        <f t="shared" si="406"/>
        <v>8.7442501633975822E-2</v>
      </c>
      <c r="Y1209" s="20">
        <f>+$Z$20*SIGN(SOI!A1208)*(ABS(SOI!A1208))^$Y$2</f>
        <v>0.15874500552178858</v>
      </c>
      <c r="Z1209" s="20">
        <f t="shared" si="409"/>
        <v>2.0176696714892983E-2</v>
      </c>
      <c r="AA1209" s="19">
        <f>+SIN((AVERAGE(H1205:H1216)+AVERAGE(H1209:H1212)/4)*($AA$19+AA1208*$AA$18*AVERAGE(G1205:G1216))*$Y$20+$AA$17) - SIN($AA$17)</f>
        <v>-0.88629505557127941</v>
      </c>
      <c r="AB1209" s="19">
        <f>+SIN((AVERAGE(H1205:H1216)+AVERAGE(H1209:H1212)*$AB$1)*($AA$19+AB1208*$AA$18*AVERAGE(G1205:G1216))*$Y$20+$AA$17) - SIN($AA$17)+$AB$2</f>
        <v>-0.20942158241894959</v>
      </c>
      <c r="AC1209">
        <f t="shared" si="408"/>
        <v>0.71220000000000983</v>
      </c>
      <c r="AD1209">
        <f t="shared" si="407"/>
        <v>0.90647175228617238</v>
      </c>
      <c r="AE1209">
        <v>1</v>
      </c>
    </row>
    <row r="1210" spans="1:31" x14ac:dyDescent="0.25">
      <c r="A1210">
        <v>98.999999999998735</v>
      </c>
      <c r="B1210" s="2">
        <v>1978.99999999991</v>
      </c>
      <c r="C1210">
        <f>+D1210+($D$2+E1210+F1210)*SOI!A1209*IF(B1210&gt;$C$18, IF(B1210&lt;$C$19,-1,1),1)</f>
        <v>0.24858013302770854</v>
      </c>
      <c r="D1210">
        <f>+$D$3*((1-$D$5)*SOI!D1209+$D$5*SOI!D1208) +   $D$4*((1-$D$5)*SOI!E1209+$D$5*SOI!E1208)</f>
        <v>0</v>
      </c>
      <c r="E1210">
        <f t="shared" si="389"/>
        <v>0.5217482824281916</v>
      </c>
      <c r="F1210">
        <f t="shared" si="396"/>
        <v>4.4498543781259787</v>
      </c>
      <c r="G1210">
        <f t="shared" si="397"/>
        <v>4.9716026605541703</v>
      </c>
      <c r="H1210" s="21">
        <f t="shared" si="398"/>
        <v>1.5654217793715526</v>
      </c>
      <c r="I1210" s="37">
        <f t="shared" si="390"/>
        <v>-1.6524208911057179</v>
      </c>
      <c r="J1210" s="1">
        <f t="shared" si="399"/>
        <v>-33.107606586901589</v>
      </c>
      <c r="K1210" s="1">
        <f t="shared" si="400"/>
        <v>4.9451761425440237</v>
      </c>
      <c r="L1210" s="1">
        <f t="shared" si="391"/>
        <v>0.13626733577651701</v>
      </c>
      <c r="M1210" s="1">
        <f t="shared" si="392"/>
        <v>-140.73965616440941</v>
      </c>
      <c r="N1210" s="1">
        <f t="shared" si="393"/>
        <v>-2.4469316782183097</v>
      </c>
      <c r="O1210" s="1">
        <f t="shared" si="394"/>
        <v>4.2731975005036302</v>
      </c>
      <c r="P1210" s="1">
        <f t="shared" si="395"/>
        <v>-0.22826332902737537</v>
      </c>
      <c r="Q1210" s="1">
        <f t="shared" si="401"/>
        <v>172.34511285599032</v>
      </c>
      <c r="R1210" s="1">
        <f t="shared" si="402"/>
        <v>85.046456791625474</v>
      </c>
      <c r="S1210" s="1">
        <f t="shared" si="403"/>
        <v>3.4602701614594511</v>
      </c>
      <c r="T1210" s="1">
        <f t="shared" si="404"/>
        <v>6.118181521636604</v>
      </c>
      <c r="U1210" s="1">
        <f t="shared" si="405"/>
        <v>-4.1682072311405438</v>
      </c>
      <c r="V1210" s="1">
        <f t="shared" si="406"/>
        <v>-15.710487460155452</v>
      </c>
      <c r="Y1210" s="20">
        <f>+$Z$20*SIGN(SOI!A1209)*(ABS(SOI!A1209))^$Y$2</f>
        <v>0.13416400901211273</v>
      </c>
      <c r="Z1210" s="20">
        <f t="shared" si="409"/>
        <v>0.15763631314546836</v>
      </c>
      <c r="AA1210" s="19">
        <f>+SIN((AVERAGE(H1206:H1217)+AVERAGE(H1210:H1213)/4)*($AA$19+AA1209*$AA$18*AVERAGE(G1206:G1217))*$Y$20+$AA$17) - SIN($AA$17)</f>
        <v>-0.15134060496402243</v>
      </c>
      <c r="AB1210" s="19">
        <f>+SIN((AVERAGE(H1206:H1217)+AVERAGE(H1210:H1213)*$AB$1)*($AA$19+AB1209*$AA$18*AVERAGE(G1206:G1217))*$Y$20+$AA$17) - SIN($AA$17)+$AB$2</f>
        <v>-0.13445359349476557</v>
      </c>
      <c r="AC1210">
        <f t="shared" si="408"/>
        <v>0.71280000000000987</v>
      </c>
      <c r="AD1210">
        <f t="shared" si="407"/>
        <v>0.30897691810949079</v>
      </c>
      <c r="AE1210">
        <v>1</v>
      </c>
    </row>
    <row r="1211" spans="1:31" x14ac:dyDescent="0.25">
      <c r="A1211">
        <v>99.083333333332064</v>
      </c>
      <c r="B1211" s="2">
        <v>1979.0833333332432</v>
      </c>
      <c r="C1211">
        <f>+D1211+($D$2+E1211+F1211)*SOI!A1210*IF(B1211&gt;$C$18, IF(B1211&lt;$C$19,-1,1),1)</f>
        <v>-2.5409234774155514</v>
      </c>
      <c r="D1211">
        <f>+$D$3*((1-$D$5)*SOI!D1210+$D$5*SOI!D1209) +   $D$4*((1-$D$5)*SOI!E1210+$D$5*SOI!E1209)</f>
        <v>0</v>
      </c>
      <c r="E1211">
        <f t="shared" si="389"/>
        <v>-28.465519444658938</v>
      </c>
      <c r="F1211">
        <f t="shared" si="396"/>
        <v>0.23303636226392083</v>
      </c>
      <c r="G1211">
        <f t="shared" si="397"/>
        <v>-28.232483082395017</v>
      </c>
      <c r="H1211" s="21">
        <f t="shared" si="398"/>
        <v>-1.0861216264725519</v>
      </c>
      <c r="I1211" s="37">
        <f t="shared" si="390"/>
        <v>-9.2359411367134552</v>
      </c>
      <c r="J1211" s="1">
        <f t="shared" si="399"/>
        <v>-5.6668636829866541</v>
      </c>
      <c r="K1211" s="1">
        <f t="shared" si="400"/>
        <v>-0.52989662712099572</v>
      </c>
      <c r="L1211" s="1">
        <f t="shared" si="391"/>
        <v>3.9047433428603361E-2</v>
      </c>
      <c r="M1211" s="1">
        <f t="shared" si="392"/>
        <v>-4.3099376374295719</v>
      </c>
      <c r="N1211" s="1">
        <f t="shared" si="393"/>
        <v>-0.2315202836636461</v>
      </c>
      <c r="O1211" s="1">
        <f t="shared" si="394"/>
        <v>-25.906246148584557</v>
      </c>
      <c r="P1211" s="1">
        <f t="shared" si="395"/>
        <v>-1.4079696275055431E-2</v>
      </c>
      <c r="Q1211" s="1">
        <f t="shared" si="401"/>
        <v>0.4993679618758361</v>
      </c>
      <c r="R1211" s="1">
        <f t="shared" si="402"/>
        <v>1.3773312685831189</v>
      </c>
      <c r="S1211" s="1">
        <f t="shared" si="403"/>
        <v>1.8299435363633476</v>
      </c>
      <c r="T1211" s="1">
        <f t="shared" si="404"/>
        <v>-10.628564397356868</v>
      </c>
      <c r="U1211" s="1">
        <f t="shared" si="405"/>
        <v>-1.437033596447175</v>
      </c>
      <c r="V1211" s="1">
        <f t="shared" si="406"/>
        <v>-9.1688317300522168E-2</v>
      </c>
      <c r="Y1211" s="20">
        <f>+$Z$20*SIGN(SOI!A1210)*(ABS(SOI!A1210))^$Y$2</f>
        <v>0.17999992490250386</v>
      </c>
      <c r="Z1211" s="20">
        <f t="shared" si="409"/>
        <v>0.17683231132325361</v>
      </c>
      <c r="AA1211" s="19">
        <f>+SIN((AVERAGE(H1207:H1218)+AVERAGE(H1211:H1214)/4)*($AA$19+AA1210*$AA$18*AVERAGE(G1207:G1218))*$Y$20+$AA$17) - SIN($AA$17)</f>
        <v>-0.45351375156401841</v>
      </c>
      <c r="AB1211" s="19">
        <f>+SIN((AVERAGE(H1207:H1218)+AVERAGE(H1211:H1214)*$AB$1)*($AA$19+AB1210*$AA$18*AVERAGE(G1207:G1218))*$Y$20+$AA$17) - SIN($AA$17)+$AB$2</f>
        <v>-0.59374904600626244</v>
      </c>
      <c r="AC1211">
        <f t="shared" si="408"/>
        <v>0.71340000000000992</v>
      </c>
      <c r="AD1211">
        <f t="shared" si="407"/>
        <v>0.63034606288727202</v>
      </c>
      <c r="AE1211">
        <v>1</v>
      </c>
    </row>
    <row r="1212" spans="1:31" x14ac:dyDescent="0.25">
      <c r="A1212">
        <v>99.166666666665392</v>
      </c>
      <c r="B1212" s="2">
        <v>1979.1666666665765</v>
      </c>
      <c r="C1212">
        <f>+D1212+($D$2+E1212+F1212)*SOI!A1211*IF(B1212&gt;$C$18, IF(B1212&lt;$C$19,-1,1),1)</f>
        <v>-1.2656512535337174</v>
      </c>
      <c r="D1212">
        <f>+$D$3*((1-$D$5)*SOI!D1211+$D$5*SOI!D1210) +   $D$4*((1-$D$5)*SOI!E1211+$D$5*SOI!E1210)</f>
        <v>0</v>
      </c>
      <c r="E1212">
        <f t="shared" si="389"/>
        <v>-8.5511418251596183</v>
      </c>
      <c r="F1212">
        <f t="shared" si="396"/>
        <v>-1.1846370481766706</v>
      </c>
      <c r="G1212">
        <f t="shared" si="397"/>
        <v>-9.7357788733362884</v>
      </c>
      <c r="H1212" s="21">
        <f t="shared" si="398"/>
        <v>-8.4982052028924684E-2</v>
      </c>
      <c r="I1212" s="37">
        <f t="shared" si="390"/>
        <v>-9.7427668864723618</v>
      </c>
      <c r="J1212" s="1">
        <f t="shared" si="399"/>
        <v>-2.640962561518398</v>
      </c>
      <c r="K1212" s="1">
        <f t="shared" si="400"/>
        <v>-37.098211304154674</v>
      </c>
      <c r="L1212" s="1">
        <f t="shared" si="391"/>
        <v>-0.73713157399228213</v>
      </c>
      <c r="M1212" s="1">
        <f t="shared" si="392"/>
        <v>-1.9040980578918092</v>
      </c>
      <c r="N1212" s="1">
        <f t="shared" si="393"/>
        <v>0.88794347579602129</v>
      </c>
      <c r="O1212" s="1">
        <f t="shared" si="394"/>
        <v>-3.0485641259724061</v>
      </c>
      <c r="P1212" s="1">
        <f t="shared" si="395"/>
        <v>0.44372278876102245</v>
      </c>
      <c r="Q1212" s="1">
        <f t="shared" si="401"/>
        <v>-0.84612645576285628</v>
      </c>
      <c r="R1212" s="1">
        <f t="shared" si="402"/>
        <v>-2.4618078980846692</v>
      </c>
      <c r="S1212" s="1">
        <f t="shared" si="403"/>
        <v>-7.4034665637540167</v>
      </c>
      <c r="T1212" s="1">
        <f t="shared" si="404"/>
        <v>23.611195445062055</v>
      </c>
      <c r="U1212" s="1">
        <f t="shared" si="405"/>
        <v>47.773441061587064</v>
      </c>
      <c r="V1212" s="1">
        <f t="shared" si="406"/>
        <v>-11.082269945048916</v>
      </c>
      <c r="Y1212" s="20">
        <f>+$Z$20*SIGN(SOI!A1211)*(ABS(SOI!A1211))^$Y$2</f>
        <v>0.21633300005514419</v>
      </c>
      <c r="Z1212" s="20">
        <f t="shared" si="409"/>
        <v>0.21457306218113925</v>
      </c>
      <c r="AA1212" s="19">
        <f>+SIN((AVERAGE(H1208:H1219)+AVERAGE(H1212:H1215)/4)*($AA$19+AA1211*$AA$18*AVERAGE(G1208:G1219))*$Y$20+$AA$17) - SIN($AA$17)</f>
        <v>-0.58659593278877631</v>
      </c>
      <c r="AB1212" s="19">
        <f>+SIN((AVERAGE(H1208:H1219)+AVERAGE(H1212:H1215)*$AB$1)*($AA$19+AB1211*$AA$18*AVERAGE(G1208:G1219))*$Y$20+$AA$17) - SIN($AA$17)+$AB$2</f>
        <v>-0.69116408958445885</v>
      </c>
      <c r="AC1212">
        <f t="shared" si="408"/>
        <v>0.71400000000000996</v>
      </c>
      <c r="AD1212">
        <f t="shared" si="407"/>
        <v>0.80116899496991556</v>
      </c>
      <c r="AE1212">
        <v>1</v>
      </c>
    </row>
    <row r="1213" spans="1:31" x14ac:dyDescent="0.25">
      <c r="A1213">
        <v>99.249999999998721</v>
      </c>
      <c r="B1213" s="2">
        <v>1979.2499999999097</v>
      </c>
      <c r="C1213">
        <f>+D1213+($D$2+E1213+F1213)*SOI!A1212*IF(B1213&gt;$C$18, IF(B1213&lt;$C$19,-1,1),1)</f>
        <v>-2.7847143412084558</v>
      </c>
      <c r="D1213">
        <f>+$D$3*((1-$D$5)*SOI!D1212+$D$5*SOI!D1211) +   $D$4*((1-$D$5)*SOI!E1212+$D$5*SOI!E1211)</f>
        <v>0</v>
      </c>
      <c r="E1213">
        <f t="shared" si="389"/>
        <v>-16.428314486206673</v>
      </c>
      <c r="F1213">
        <f t="shared" si="396"/>
        <v>4.7641890862817782E-2</v>
      </c>
      <c r="G1213">
        <f t="shared" si="397"/>
        <v>-16.380672595343857</v>
      </c>
      <c r="H1213" s="21">
        <f t="shared" si="398"/>
        <v>-0.45141973063452506</v>
      </c>
      <c r="I1213" s="37">
        <f t="shared" si="390"/>
        <v>-20.299536422651951</v>
      </c>
      <c r="J1213" s="1">
        <f t="shared" si="399"/>
        <v>2.7548732326778351</v>
      </c>
      <c r="K1213" s="1">
        <f t="shared" si="400"/>
        <v>-5.3864789461459698E-3</v>
      </c>
      <c r="L1213" s="1">
        <f t="shared" si="391"/>
        <v>2.3618826950497395E-2</v>
      </c>
      <c r="M1213" s="1">
        <f t="shared" si="392"/>
        <v>0.95328964589526444</v>
      </c>
      <c r="N1213" s="1">
        <f t="shared" si="393"/>
        <v>-1.8523894631913094E-2</v>
      </c>
      <c r="O1213" s="1">
        <f t="shared" si="394"/>
        <v>-0.23274083814838134</v>
      </c>
      <c r="P1213" s="1">
        <f t="shared" si="395"/>
        <v>-2.6337415821107987E-2</v>
      </c>
      <c r="Q1213" s="1">
        <f t="shared" si="401"/>
        <v>-8.8372638477386307E-3</v>
      </c>
      <c r="R1213" s="1">
        <f t="shared" si="402"/>
        <v>-5.3572327694830092E-2</v>
      </c>
      <c r="S1213" s="1">
        <f t="shared" si="403"/>
        <v>0.32179990342647724</v>
      </c>
      <c r="T1213" s="1">
        <f t="shared" si="404"/>
        <v>-5.7757521118609087E-2</v>
      </c>
      <c r="U1213" s="1">
        <f t="shared" si="405"/>
        <v>-5.908153354799115</v>
      </c>
      <c r="V1213" s="1">
        <f t="shared" si="406"/>
        <v>-1.3722623016533986E-2</v>
      </c>
      <c r="Y1213" s="20">
        <f>+$Z$20*SIGN(SOI!A1212)*(ABS(SOI!A1212))^$Y$2</f>
        <v>0.24738626158576971</v>
      </c>
      <c r="Z1213" s="20">
        <f t="shared" si="409"/>
        <v>9.4573112246136695E-2</v>
      </c>
      <c r="AA1213" s="19">
        <f>+SIN((AVERAGE(H1209:H1220)+AVERAGE(H1213:H1216)/4)*($AA$19+AA1212*$AA$18*AVERAGE(G1209:G1220))*$Y$20+$AA$17) - SIN($AA$17)</f>
        <v>-0.79016027931567789</v>
      </c>
      <c r="AB1213" s="19">
        <f>+SIN((AVERAGE(H1209:H1220)+AVERAGE(H1213:H1216)*$AB$1)*($AA$19+AB1212*$AA$18*AVERAGE(G1209:G1220))*$Y$20+$AA$17) - SIN($AA$17)+$AB$2</f>
        <v>-0.89404825260862908</v>
      </c>
      <c r="AC1213">
        <f t="shared" si="408"/>
        <v>0.71460000000001</v>
      </c>
      <c r="AD1213">
        <f t="shared" si="407"/>
        <v>0.88473339156181463</v>
      </c>
      <c r="AE1213">
        <v>1</v>
      </c>
    </row>
    <row r="1214" spans="1:31" x14ac:dyDescent="0.25">
      <c r="A1214">
        <v>99.33333333333205</v>
      </c>
      <c r="B1214" s="2">
        <v>1979.333333333243</v>
      </c>
      <c r="C1214">
        <f>+D1214+($D$2+E1214+F1214)*SOI!A1213*IF(B1214&gt;$C$18, IF(B1214&lt;$C$19,-1,1),1)</f>
        <v>0.26297829184663862</v>
      </c>
      <c r="D1214">
        <f>+$D$3*((1-$D$5)*SOI!D1213+$D$5*SOI!D1212) +   $D$4*((1-$D$5)*SOI!E1213+$D$5*SOI!E1212)</f>
        <v>0</v>
      </c>
      <c r="E1214">
        <f t="shared" si="389"/>
        <v>-1.8224715632995068</v>
      </c>
      <c r="F1214">
        <f t="shared" si="396"/>
        <v>-1.0995094572187005</v>
      </c>
      <c r="G1214">
        <f t="shared" si="397"/>
        <v>-2.9219810205182073</v>
      </c>
      <c r="H1214" s="21">
        <f t="shared" si="398"/>
        <v>-0.5622609942944814</v>
      </c>
      <c r="I1214" s="37">
        <f t="shared" si="390"/>
        <v>-1.8119616038587374</v>
      </c>
      <c r="J1214" s="1">
        <f t="shared" si="399"/>
        <v>-9.2040170812209414</v>
      </c>
      <c r="K1214" s="1">
        <f t="shared" si="400"/>
        <v>-1.9625063712739532</v>
      </c>
      <c r="L1214" s="1">
        <f t="shared" si="391"/>
        <v>-0.10139608099285917</v>
      </c>
      <c r="M1214" s="1">
        <f t="shared" si="392"/>
        <v>-35.681064472631981</v>
      </c>
      <c r="N1214" s="1">
        <f t="shared" si="393"/>
        <v>-0.37521321431197452</v>
      </c>
      <c r="O1214" s="1">
        <f t="shared" si="394"/>
        <v>-1.6413288842693654</v>
      </c>
      <c r="P1214" s="1">
        <f t="shared" si="395"/>
        <v>0.31695193349525996</v>
      </c>
      <c r="Q1214" s="1">
        <f t="shared" si="401"/>
        <v>6.700027278223744</v>
      </c>
      <c r="R1214" s="1">
        <f t="shared" si="402"/>
        <v>3.6254518069235906</v>
      </c>
      <c r="S1214" s="1">
        <f t="shared" si="403"/>
        <v>0.58182798053180829</v>
      </c>
      <c r="T1214" s="1">
        <f t="shared" si="404"/>
        <v>1.7486158448021829</v>
      </c>
      <c r="U1214" s="1">
        <f t="shared" si="405"/>
        <v>6.3465086293485431</v>
      </c>
      <c r="V1214" s="1">
        <f t="shared" si="406"/>
        <v>3.3450545205106144</v>
      </c>
      <c r="Y1214" s="20">
        <f>+$Z$20*SIGN(SOI!A1213)*(ABS(SOI!A1213))^$Y$2</f>
        <v>-0.17999992490250386</v>
      </c>
      <c r="Z1214" s="20">
        <f t="shared" si="409"/>
        <v>6.2462089919250487E-2</v>
      </c>
      <c r="AA1214" s="19">
        <f>+SIN((AVERAGE(H1210:H1221)+AVERAGE(H1214:H1217)/4)*($AA$19+AA1213*$AA$18*AVERAGE(G1210:G1221))*$Y$20+$AA$17) - SIN($AA$17)</f>
        <v>0.11197758580731237</v>
      </c>
      <c r="AB1214" s="19">
        <f>+SIN((AVERAGE(H1210:H1221)+AVERAGE(H1214:H1217)*$AB$1)*($AA$19+AB1213*$AA$18*AVERAGE(G1210:G1221))*$Y$20+$AA$17) - SIN($AA$17)+$AB$2</f>
        <v>6.6646085775914243E-2</v>
      </c>
      <c r="AC1214">
        <f t="shared" si="408"/>
        <v>0.71520000000001005</v>
      </c>
      <c r="AD1214">
        <f t="shared" si="407"/>
        <v>4.9515495888061888E-2</v>
      </c>
      <c r="AE1214">
        <v>1</v>
      </c>
    </row>
    <row r="1215" spans="1:31" x14ac:dyDescent="0.25">
      <c r="A1215">
        <v>99.416666666665378</v>
      </c>
      <c r="B1215" s="2">
        <v>1979.4166666665762</v>
      </c>
      <c r="C1215">
        <f>+D1215+($D$2+E1215+F1215)*SOI!A1214*IF(B1215&gt;$C$18, IF(B1215&lt;$C$19,-1,1),1)</f>
        <v>-0.22235472284063523</v>
      </c>
      <c r="D1215">
        <f>+$D$3*((1-$D$5)*SOI!D1214+$D$5*SOI!D1213) +   $D$4*((1-$D$5)*SOI!E1214+$D$5*SOI!E1213)</f>
        <v>0</v>
      </c>
      <c r="E1215">
        <f t="shared" si="389"/>
        <v>-5.5328589224069686</v>
      </c>
      <c r="F1215">
        <f t="shared" si="396"/>
        <v>-2.6009148608912125E-2</v>
      </c>
      <c r="G1215">
        <f t="shared" si="397"/>
        <v>-5.5588680710158807</v>
      </c>
      <c r="H1215" s="21">
        <f t="shared" si="398"/>
        <v>-0.10784854826432161</v>
      </c>
      <c r="I1215" s="37">
        <f t="shared" si="390"/>
        <v>0.68700885153234204</v>
      </c>
      <c r="J1215" s="1">
        <f t="shared" si="399"/>
        <v>7.9219888253896142E-2</v>
      </c>
      <c r="K1215" s="1">
        <f t="shared" si="400"/>
        <v>-1.9132682670329105E-4</v>
      </c>
      <c r="L1215" s="1">
        <f t="shared" si="391"/>
        <v>-2.4137467607770378E-3</v>
      </c>
      <c r="M1215" s="1">
        <f t="shared" si="392"/>
        <v>-0.80999300734713853</v>
      </c>
      <c r="N1215" s="1">
        <f t="shared" si="393"/>
        <v>-1.5282032788671338E-2</v>
      </c>
      <c r="O1215" s="1">
        <f t="shared" si="394"/>
        <v>-5.4628562105640119</v>
      </c>
      <c r="P1215" s="1">
        <f t="shared" si="395"/>
        <v>3.8999901222302953E-4</v>
      </c>
      <c r="Q1215" s="1">
        <f t="shared" si="401"/>
        <v>6.1947393890915831E-3</v>
      </c>
      <c r="R1215" s="1">
        <f t="shared" si="402"/>
        <v>-1.2709309271248586E-3</v>
      </c>
      <c r="S1215" s="1">
        <f t="shared" si="403"/>
        <v>-8.9848524012590466E-3</v>
      </c>
      <c r="T1215" s="1">
        <f t="shared" si="404"/>
        <v>0.13854443977075531</v>
      </c>
      <c r="U1215" s="1">
        <f t="shared" si="405"/>
        <v>-2.9608630384698569E-3</v>
      </c>
      <c r="V1215" s="1">
        <f t="shared" si="406"/>
        <v>1.6763947976598963E-4</v>
      </c>
      <c r="Y1215" s="20">
        <f>+$Z$20*SIGN(SOI!A1214)*(ABS(SOI!A1214))^$Y$2</f>
        <v>0.1199999330744856</v>
      </c>
      <c r="Z1215" s="20">
        <f t="shared" si="409"/>
        <v>-0.1094426914343276</v>
      </c>
      <c r="AA1215" s="19">
        <f>+SIN((AVERAGE(H1211:H1222)+AVERAGE(H1215:H1218)/4)*($AA$19+AA1214*$AA$18*AVERAGE(G1211:G1222))*$Y$20+$AA$17) - SIN($AA$17)</f>
        <v>1.9268909046213978E-2</v>
      </c>
      <c r="AB1215" s="19">
        <f>+SIN((AVERAGE(H1211:H1222)+AVERAGE(H1215:H1218)*$AB$1)*($AA$19+AB1214*$AA$18*AVERAGE(G1211:G1222))*$Y$20+$AA$17) - SIN($AA$17)+$AB$2</f>
        <v>0.23100627073181518</v>
      </c>
      <c r="AC1215">
        <f t="shared" si="408"/>
        <v>0.71580000000001009</v>
      </c>
      <c r="AD1215">
        <f t="shared" si="407"/>
        <v>0.12871160048054159</v>
      </c>
      <c r="AE1215">
        <v>1</v>
      </c>
    </row>
    <row r="1216" spans="1:31" x14ac:dyDescent="0.25">
      <c r="A1216">
        <v>99.499999999998707</v>
      </c>
      <c r="B1216" s="2">
        <v>1979.4999999999095</v>
      </c>
      <c r="C1216">
        <f>+D1216+($D$2+E1216+F1216)*SOI!A1215*IF(B1216&gt;$C$18, IF(B1216&lt;$C$19,-1,1),1)</f>
        <v>-1.6605864037568179</v>
      </c>
      <c r="D1216">
        <f>+$D$3*((1-$D$5)*SOI!D1215+$D$5*SOI!D1214) +   $D$4*((1-$D$5)*SOI!E1215+$D$5*SOI!E1214)</f>
        <v>0</v>
      </c>
      <c r="E1216">
        <f t="shared" si="389"/>
        <v>8.4195051308295774</v>
      </c>
      <c r="F1216">
        <f t="shared" si="396"/>
        <v>-0.11657311204548781</v>
      </c>
      <c r="G1216">
        <f t="shared" si="397"/>
        <v>8.3029320187840892</v>
      </c>
      <c r="H1216" s="21">
        <f t="shared" si="398"/>
        <v>-0.1512450601278591</v>
      </c>
      <c r="I1216" s="37">
        <f t="shared" si="390"/>
        <v>-7.8520666315404517</v>
      </c>
      <c r="J1216" s="1">
        <f t="shared" si="399"/>
        <v>-1.9061671809265215</v>
      </c>
      <c r="K1216" s="1">
        <f t="shared" si="400"/>
        <v>0.15056954849675697</v>
      </c>
      <c r="L1216" s="1">
        <f t="shared" si="391"/>
        <v>-6.2236228816644562E-2</v>
      </c>
      <c r="M1216" s="1">
        <f t="shared" si="392"/>
        <v>-1.7052434434800448</v>
      </c>
      <c r="N1216" s="1">
        <f t="shared" si="393"/>
        <v>-0.10774569079193226</v>
      </c>
      <c r="O1216" s="1">
        <f t="shared" si="394"/>
        <v>4.7742972087586075</v>
      </c>
      <c r="P1216" s="1">
        <f t="shared" si="395"/>
        <v>1.3620201734857817E-2</v>
      </c>
      <c r="Q1216" s="1">
        <f t="shared" si="401"/>
        <v>9.1948985506470807E-2</v>
      </c>
      <c r="R1216" s="1">
        <f t="shared" si="402"/>
        <v>0.2156093018012756</v>
      </c>
      <c r="S1216" s="1">
        <f t="shared" si="403"/>
        <v>0.72402135110301824</v>
      </c>
      <c r="T1216" s="1">
        <f t="shared" si="404"/>
        <v>-3.1219816593907259</v>
      </c>
      <c r="U1216" s="1">
        <f t="shared" si="405"/>
        <v>1.1818435663268771</v>
      </c>
      <c r="V1216" s="1">
        <f t="shared" si="406"/>
        <v>4.1277664825501208E-2</v>
      </c>
      <c r="Y1216" s="20">
        <f>+$Z$20*SIGN(SOI!A1215)*(ABS(SOI!A1215))^$Y$2</f>
        <v>-0.26832808247496454</v>
      </c>
      <c r="Z1216" s="20">
        <f t="shared" si="409"/>
        <v>4.2208772649463544E-2</v>
      </c>
      <c r="AA1216" s="19">
        <f>+SIN((AVERAGE(H1212:H1223)+AVERAGE(H1216:H1219)/4)*($AA$19+AA1215*$AA$18*AVERAGE(G1212:G1223))*$Y$20+$AA$17) - SIN($AA$17)</f>
        <v>-0.17082526554967231</v>
      </c>
      <c r="AB1216" s="19">
        <f>+SIN((AVERAGE(H1212:H1223)+AVERAGE(H1216:H1219)*$AB$1)*($AA$19+AB1215*$AA$18*AVERAGE(G1212:G1223))*$Y$20+$AA$17) - SIN($AA$17)+$AB$2</f>
        <v>7.2311212829583582E-2</v>
      </c>
      <c r="AC1216">
        <f t="shared" si="408"/>
        <v>0.71640000000001014</v>
      </c>
      <c r="AD1216">
        <f t="shared" si="407"/>
        <v>0.21303403819913586</v>
      </c>
      <c r="AE1216">
        <v>1</v>
      </c>
    </row>
    <row r="1217" spans="1:31" x14ac:dyDescent="0.25">
      <c r="A1217">
        <v>99.583333333332035</v>
      </c>
      <c r="B1217" s="2">
        <v>1979.5833333332428</v>
      </c>
      <c r="C1217">
        <f>+D1217+($D$2+E1217+F1217)*SOI!A1216*IF(B1217&gt;$C$18, IF(B1217&lt;$C$19,-1,1),1)</f>
        <v>0.79748771323765077</v>
      </c>
      <c r="D1217">
        <f>+$D$3*((1-$D$5)*SOI!D1216+$D$5*SOI!D1215) +   $D$4*((1-$D$5)*SOI!E1216+$D$5*SOI!E1215)</f>
        <v>0</v>
      </c>
      <c r="E1217">
        <f t="shared" si="389"/>
        <v>3.7761851536257751</v>
      </c>
      <c r="F1217">
        <f t="shared" si="396"/>
        <v>2.1375385601133612E-2</v>
      </c>
      <c r="G1217">
        <f t="shared" si="397"/>
        <v>3.7975605392269087</v>
      </c>
      <c r="H1217" s="21">
        <f t="shared" si="398"/>
        <v>-0.10796360352396787</v>
      </c>
      <c r="I1217" s="37">
        <f t="shared" si="390"/>
        <v>-4.7633445158814851</v>
      </c>
      <c r="J1217" s="1">
        <f t="shared" si="399"/>
        <v>-9.5469741866705135E-2</v>
      </c>
      <c r="K1217" s="1">
        <f t="shared" si="400"/>
        <v>4.2783253924331212E-4</v>
      </c>
      <c r="L1217" s="1">
        <f t="shared" si="391"/>
        <v>1.4039642542745926E-2</v>
      </c>
      <c r="M1217" s="1">
        <f t="shared" si="392"/>
        <v>-0.14078718696072465</v>
      </c>
      <c r="N1217" s="1">
        <f t="shared" si="393"/>
        <v>8.2765180892756338E-3</v>
      </c>
      <c r="O1217" s="1">
        <f t="shared" si="394"/>
        <v>8.9480500161982585E-2</v>
      </c>
      <c r="P1217" s="1">
        <f t="shared" si="395"/>
        <v>-9.1535270802031148E-3</v>
      </c>
      <c r="Q1217" s="1">
        <f t="shared" si="401"/>
        <v>-5.8313813523081252E-4</v>
      </c>
      <c r="R1217" s="1">
        <f t="shared" si="402"/>
        <v>-8.2950691797362521E-4</v>
      </c>
      <c r="S1217" s="1">
        <f t="shared" si="403"/>
        <v>-3.3738607163910944E-2</v>
      </c>
      <c r="T1217" s="1">
        <f t="shared" si="404"/>
        <v>1.3199639826160455E-2</v>
      </c>
      <c r="U1217" s="1">
        <f t="shared" si="405"/>
        <v>-0.48182900860943934</v>
      </c>
      <c r="V1217" s="1">
        <f t="shared" si="406"/>
        <v>2.1309232578719272E-3</v>
      </c>
      <c r="Y1217" s="20">
        <f>+$Z$20*SIGN(SOI!A1216)*(ABS(SOI!A1216))^$Y$2</f>
        <v>0.27495446734886958</v>
      </c>
      <c r="Z1217" s="20">
        <f t="shared" si="409"/>
        <v>0.14077284194230705</v>
      </c>
      <c r="AA1217" s="19">
        <f>+SIN((AVERAGE(H1213:H1224)+AVERAGE(H1217:H1220)/4)*($AA$19+AA1216*$AA$18*AVERAGE(G1213:G1224))*$Y$20+$AA$17) - SIN($AA$17)</f>
        <v>0.14049060528847884</v>
      </c>
      <c r="AB1217" s="19">
        <f>+SIN((AVERAGE(H1213:H1224)+AVERAGE(H1217:H1220)*$AB$1)*($AA$19+AB1216*$AA$18*AVERAGE(G1213:G1224))*$Y$20+$AA$17) - SIN($AA$17)+$AB$2</f>
        <v>0.11610754949454744</v>
      </c>
      <c r="AC1217">
        <f t="shared" si="408"/>
        <v>0.71700000000001018</v>
      </c>
      <c r="AD1217">
        <f t="shared" si="407"/>
        <v>2.8223665382820506E-4</v>
      </c>
      <c r="AE1217">
        <v>1</v>
      </c>
    </row>
    <row r="1218" spans="1:31" x14ac:dyDescent="0.25">
      <c r="A1218">
        <v>99.666666666665364</v>
      </c>
      <c r="B1218" s="2">
        <v>1979.666666666576</v>
      </c>
      <c r="C1218">
        <f>+D1218+($D$2+E1218+F1218)*SOI!A1217*IF(B1218&gt;$C$18, IF(B1218&lt;$C$19,-1,1),1)</f>
        <v>8.7461308355277971</v>
      </c>
      <c r="D1218">
        <f>+$D$3*((1-$D$5)*SOI!D1217+$D$5*SOI!D1216) +   $D$4*((1-$D$5)*SOI!E1217+$D$5*SOI!E1216)</f>
        <v>0</v>
      </c>
      <c r="E1218">
        <f t="shared" si="389"/>
        <v>19.286725469864919</v>
      </c>
      <c r="F1218">
        <f t="shared" si="396"/>
        <v>-1.0656195625153404</v>
      </c>
      <c r="G1218">
        <f t="shared" si="397"/>
        <v>18.221105907349578</v>
      </c>
      <c r="H1218" s="21">
        <f t="shared" si="398"/>
        <v>3.9118125053759982</v>
      </c>
      <c r="I1218" s="37">
        <f t="shared" si="390"/>
        <v>-17.056826408701166</v>
      </c>
      <c r="J1218" s="1">
        <f t="shared" si="399"/>
        <v>64.232844318471777</v>
      </c>
      <c r="K1218" s="1">
        <f t="shared" si="400"/>
        <v>19.21752297373763</v>
      </c>
      <c r="L1218" s="1">
        <f t="shared" si="391"/>
        <v>-0.19068265471676094</v>
      </c>
      <c r="M1218" s="1">
        <f t="shared" si="392"/>
        <v>26.452596100610737</v>
      </c>
      <c r="N1218" s="1">
        <f t="shared" si="393"/>
        <v>0.11762899472855</v>
      </c>
      <c r="O1218" s="1">
        <f t="shared" si="394"/>
        <v>5.0382987225538489</v>
      </c>
      <c r="P1218" s="1">
        <f t="shared" si="395"/>
        <v>0.53765218850450802</v>
      </c>
      <c r="Q1218" s="1">
        <f t="shared" si="401"/>
        <v>1.557196181136141</v>
      </c>
      <c r="R1218" s="1">
        <f t="shared" si="402"/>
        <v>7.9319165151426629</v>
      </c>
      <c r="S1218" s="1">
        <f t="shared" si="403"/>
        <v>-1.7170387738168686</v>
      </c>
      <c r="T1218" s="1">
        <f t="shared" si="404"/>
        <v>-10.094219177924952</v>
      </c>
      <c r="U1218" s="1">
        <f t="shared" si="405"/>
        <v>101.34261965305873</v>
      </c>
      <c r="V1218" s="1">
        <f t="shared" si="406"/>
        <v>-1.7788833639849015</v>
      </c>
      <c r="Y1218" s="20">
        <f>+$Z$20*SIGN(SOI!A1217)*(ABS(SOI!A1217))^$Y$2</f>
        <v>0.4156921409530161</v>
      </c>
      <c r="Z1218" s="20">
        <f t="shared" si="409"/>
        <v>0.3433525987547234</v>
      </c>
      <c r="AA1218" s="19">
        <f>+SIN((AVERAGE(H1214:H1225)+AVERAGE(H1218:H1221)/4)*($AA$19+AA1217*$AA$18*AVERAGE(G1214:G1225))*$Y$20+$AA$17) - SIN($AA$17)</f>
        <v>7.8947482563191396E-2</v>
      </c>
      <c r="AB1218" s="19">
        <f>+SIN((AVERAGE(H1214:H1225)+AVERAGE(H1218:H1221)*$AB$1)*($AA$19+AB1217*$AA$18*AVERAGE(G1214:G1225))*$Y$20+$AA$17) - SIN($AA$17)+$AB$2</f>
        <v>8.2272708599861799E-2</v>
      </c>
      <c r="AC1218">
        <f t="shared" si="408"/>
        <v>0.71760000000001023</v>
      </c>
      <c r="AD1218">
        <f t="shared" si="407"/>
        <v>0.26440511619153201</v>
      </c>
      <c r="AE1218">
        <v>1</v>
      </c>
    </row>
    <row r="1219" spans="1:31" x14ac:dyDescent="0.25">
      <c r="A1219">
        <v>99.749999999998693</v>
      </c>
      <c r="B1219" s="2">
        <v>1979.7499999999093</v>
      </c>
      <c r="C1219">
        <f>+D1219+($D$2+E1219+F1219)*SOI!A1218*IF(B1219&gt;$C$18, IF(B1219&lt;$C$19,-1,1),1)</f>
        <v>2.2167317114420819</v>
      </c>
      <c r="D1219">
        <f>+$D$3*((1-$D$5)*SOI!D1218+$D$5*SOI!D1217) +   $D$4*((1-$D$5)*SOI!E1218+$D$5*SOI!E1217)</f>
        <v>0</v>
      </c>
      <c r="E1219">
        <f t="shared" si="389"/>
        <v>6.9813909375660046</v>
      </c>
      <c r="F1219">
        <f t="shared" si="396"/>
        <v>-5.4104339309499316E-2</v>
      </c>
      <c r="G1219">
        <f t="shared" si="397"/>
        <v>6.9272865982565053</v>
      </c>
      <c r="H1219" s="21">
        <f t="shared" si="398"/>
        <v>0.15185059274512544</v>
      </c>
      <c r="I1219" s="37">
        <f t="shared" si="390"/>
        <v>-0.56607803901390352</v>
      </c>
      <c r="J1219" s="1">
        <f t="shared" si="399"/>
        <v>0.14052188414463798</v>
      </c>
      <c r="K1219" s="1">
        <f t="shared" si="400"/>
        <v>3.9172170303706172E-3</v>
      </c>
      <c r="L1219" s="1">
        <f t="shared" si="391"/>
        <v>-1.4462264638942213E-3</v>
      </c>
      <c r="M1219" s="1">
        <f t="shared" si="392"/>
        <v>1.7437211461864266</v>
      </c>
      <c r="N1219" s="1">
        <f t="shared" si="393"/>
        <v>4.095345218992253E-2</v>
      </c>
      <c r="O1219" s="1">
        <f t="shared" si="394"/>
        <v>6.2324070822118562</v>
      </c>
      <c r="P1219" s="1">
        <f t="shared" si="395"/>
        <v>1.1681123870055068E-2</v>
      </c>
      <c r="Q1219" s="1">
        <f t="shared" si="401"/>
        <v>3.5737831317942247E-2</v>
      </c>
      <c r="R1219" s="1">
        <f t="shared" si="402"/>
        <v>6.041448481476073E-3</v>
      </c>
      <c r="S1219" s="1">
        <f t="shared" si="403"/>
        <v>-1.9839663910563764E-2</v>
      </c>
      <c r="T1219" s="1">
        <f t="shared" si="404"/>
        <v>-9.4704309963590916E-2</v>
      </c>
      <c r="U1219" s="1">
        <f t="shared" si="405"/>
        <v>7.3072407300182399E-2</v>
      </c>
      <c r="V1219" s="1">
        <f t="shared" si="406"/>
        <v>-1.3455716124645118E-2</v>
      </c>
      <c r="Y1219" s="20">
        <f>+$Z$20*SIGN(SOI!A1218)*(ABS(SOI!A1218))^$Y$2</f>
        <v>0.33941118796228448</v>
      </c>
      <c r="Z1219" s="20">
        <f t="shared" si="409"/>
        <v>0.37002268377825526</v>
      </c>
      <c r="AA1219" s="19">
        <f>+SIN((AVERAGE(H1215:H1226)+AVERAGE(H1219:H1222)/4)*($AA$19+AA1218*$AA$18*AVERAGE(G1215:G1226))*$Y$20+$AA$17) - SIN($AA$17)</f>
        <v>0.31714696165334982</v>
      </c>
      <c r="AB1219" s="19">
        <f>+SIN((AVERAGE(H1215:H1226)+AVERAGE(H1219:H1222)*$AB$1)*($AA$19+AB1218*$AA$18*AVERAGE(G1215:G1226))*$Y$20+$AA$17) - SIN($AA$17)+$AB$2</f>
        <v>7.5712585040313807E-2</v>
      </c>
      <c r="AC1219">
        <f t="shared" si="408"/>
        <v>0.71820000000001027</v>
      </c>
      <c r="AD1219">
        <f t="shared" si="407"/>
        <v>5.2875722124905433E-2</v>
      </c>
      <c r="AE1219">
        <v>1</v>
      </c>
    </row>
    <row r="1220" spans="1:31" x14ac:dyDescent="0.25">
      <c r="A1220">
        <v>99.833333333332021</v>
      </c>
      <c r="B1220" s="2">
        <v>1979.8333333332425</v>
      </c>
      <c r="C1220">
        <f>+D1220+($D$2+E1220+F1220)*SOI!A1219*IF(B1220&gt;$C$18, IF(B1220&lt;$C$19,-1,1),1)</f>
        <v>12.435379048743782</v>
      </c>
      <c r="D1220">
        <f>+$D$3*((1-$D$5)*SOI!D1219+$D$5*SOI!D1218) +   $D$4*((1-$D$5)*SOI!E1219+$D$5*SOI!E1218)</f>
        <v>0</v>
      </c>
      <c r="E1220">
        <f t="shared" si="389"/>
        <v>36.51316962313291</v>
      </c>
      <c r="F1220">
        <f t="shared" si="396"/>
        <v>-0.98351519815067445</v>
      </c>
      <c r="G1220">
        <f t="shared" si="397"/>
        <v>35.529654424982233</v>
      </c>
      <c r="H1220" s="21">
        <f t="shared" si="398"/>
        <v>-4.5101510574323065</v>
      </c>
      <c r="I1220" s="37">
        <f t="shared" si="390"/>
        <v>28.469168057212645</v>
      </c>
      <c r="J1220" s="1">
        <f t="shared" si="399"/>
        <v>-108.70556238841858</v>
      </c>
      <c r="K1220" s="1">
        <f t="shared" si="400"/>
        <v>0.17876458354984665</v>
      </c>
      <c r="L1220" s="1">
        <f t="shared" si="391"/>
        <v>-0.43573410395936157</v>
      </c>
      <c r="M1220" s="1">
        <f t="shared" si="392"/>
        <v>26.821704152889485</v>
      </c>
      <c r="N1220" s="1">
        <f t="shared" si="393"/>
        <v>0.90417674197727427</v>
      </c>
      <c r="O1220" s="1">
        <f t="shared" si="394"/>
        <v>28.950722866541586</v>
      </c>
      <c r="P1220" s="1">
        <f t="shared" si="395"/>
        <v>3.808900510751884E-4</v>
      </c>
      <c r="Q1220" s="1">
        <f t="shared" si="401"/>
        <v>12.136692344748171</v>
      </c>
      <c r="R1220" s="1">
        <f t="shared" si="402"/>
        <v>-103.18384190325951</v>
      </c>
      <c r="S1220" s="1">
        <f t="shared" si="403"/>
        <v>22.029041192242723</v>
      </c>
      <c r="T1220" s="1">
        <f t="shared" si="404"/>
        <v>-132.54354804383917</v>
      </c>
      <c r="U1220" s="1">
        <f t="shared" si="405"/>
        <v>-0.11983036549459337</v>
      </c>
      <c r="V1220" s="1">
        <f t="shared" si="406"/>
        <v>-9.6868958568978192E-3</v>
      </c>
      <c r="Y1220" s="20">
        <f>+$Z$20*SIGN(SOI!A1219)*(ABS(SOI!A1219))^$Y$2</f>
        <v>0.35496472241946514</v>
      </c>
      <c r="Z1220" s="20">
        <f t="shared" si="409"/>
        <v>0.39759110337134124</v>
      </c>
      <c r="AA1220" s="19">
        <f>+SIN((AVERAGE(H1216:H1227)+AVERAGE(H1220:H1223)/4)*($AA$19+AA1219*$AA$18*AVERAGE(G1216:G1227))*$Y$20+$AA$17) - SIN($AA$17)</f>
        <v>0.2859097706220563</v>
      </c>
      <c r="AB1220" s="19">
        <f>+SIN((AVERAGE(H1216:H1227)+AVERAGE(H1220:H1223)*$AB$1)*($AA$19+AB1219*$AA$18*AVERAGE(G1216:G1227))*$Y$20+$AA$17) - SIN($AA$17)+$AB$2</f>
        <v>6.0442328304092685E-2</v>
      </c>
      <c r="AC1220">
        <f t="shared" si="408"/>
        <v>0.71880000000001032</v>
      </c>
      <c r="AD1220">
        <f t="shared" si="407"/>
        <v>0.11168133274928493</v>
      </c>
      <c r="AE1220">
        <v>1</v>
      </c>
    </row>
    <row r="1221" spans="1:31" x14ac:dyDescent="0.25">
      <c r="A1221">
        <v>99.91666666666535</v>
      </c>
      <c r="B1221" s="2">
        <v>1979.9166666665758</v>
      </c>
      <c r="C1221">
        <f>+D1221+($D$2+E1221+F1221)*SOI!A1220*IF(B1221&gt;$C$18, IF(B1221&lt;$C$19,-1,1),1)</f>
        <v>-319.25973323362052</v>
      </c>
      <c r="D1221">
        <f>+$D$3*((1-$D$5)*SOI!D1220+$D$5*SOI!D1219) +   $D$4*((1-$D$5)*SOI!E1220+$D$5*SOI!E1219)</f>
        <v>0</v>
      </c>
      <c r="E1221">
        <f t="shared" si="389"/>
        <v>-462.47332540509626</v>
      </c>
      <c r="F1221">
        <f t="shared" si="396"/>
        <v>-0.22194015087559171</v>
      </c>
      <c r="G1221">
        <f t="shared" si="397"/>
        <v>-462.69526555597184</v>
      </c>
      <c r="H1221" s="21">
        <f t="shared" si="398"/>
        <v>0.50725876811125725</v>
      </c>
      <c r="I1221" s="37">
        <f t="shared" si="390"/>
        <v>-575.66131857653409</v>
      </c>
      <c r="J1221" s="1">
        <f t="shared" si="399"/>
        <v>268.9580838115258</v>
      </c>
      <c r="K1221" s="1">
        <f t="shared" si="400"/>
        <v>-20.234715748350315</v>
      </c>
      <c r="L1221" s="1">
        <f t="shared" si="391"/>
        <v>-0.23804325277598073</v>
      </c>
      <c r="M1221" s="1">
        <f t="shared" si="392"/>
        <v>3.2819119908871501</v>
      </c>
      <c r="N1221" s="1">
        <f t="shared" si="393"/>
        <v>-0.22580439602654157</v>
      </c>
      <c r="O1221" s="1">
        <f t="shared" si="394"/>
        <v>-79.506372579474885</v>
      </c>
      <c r="P1221" s="1">
        <f t="shared" si="395"/>
        <v>2.8736799925886344E-2</v>
      </c>
      <c r="Q1221" s="1">
        <f t="shared" si="401"/>
        <v>-0.3708685163882533</v>
      </c>
      <c r="R1221" s="1">
        <f t="shared" si="402"/>
        <v>-63.756371135070914</v>
      </c>
      <c r="S1221" s="1">
        <f t="shared" si="403"/>
        <v>111.24152351038327</v>
      </c>
      <c r="T1221" s="1">
        <f t="shared" si="404"/>
        <v>198.85450902451257</v>
      </c>
      <c r="U1221" s="1">
        <f t="shared" si="405"/>
        <v>182.8091508320982</v>
      </c>
      <c r="V1221" s="1">
        <f t="shared" si="406"/>
        <v>0.1825166408510539</v>
      </c>
      <c r="Y1221" s="20">
        <f>+$Z$20*SIGN(SOI!A1220)*(ABS(SOI!A1220))^$Y$2</f>
        <v>0.49839739973227404</v>
      </c>
      <c r="Z1221" s="20">
        <f t="shared" si="409"/>
        <v>0.4327779950952948</v>
      </c>
      <c r="AA1221" s="19">
        <f>+SIN((AVERAGE(H1217:H1228)+AVERAGE(H1221:H1224)/4)*($AA$19+AA1220*$AA$18*AVERAGE(G1217:G1228))*$Y$20+$AA$17) - SIN($AA$17)</f>
        <v>-1.1754690592092665E-2</v>
      </c>
      <c r="AB1221" s="19">
        <f>+SIN((AVERAGE(H1217:H1228)+AVERAGE(H1221:H1224)*$AB$1)*($AA$19+AB1220*$AA$18*AVERAGE(G1217:G1228))*$Y$20+$AA$17) - SIN($AA$17)+$AB$2</f>
        <v>2.6589214184615795E-2</v>
      </c>
      <c r="AC1221">
        <f t="shared" si="408"/>
        <v>0.71940000000001036</v>
      </c>
      <c r="AD1221">
        <f t="shared" si="407"/>
        <v>0.44453268568738746</v>
      </c>
      <c r="AE1221">
        <v>1</v>
      </c>
    </row>
    <row r="1222" spans="1:31" x14ac:dyDescent="0.25">
      <c r="A1222">
        <v>99.999999999998678</v>
      </c>
      <c r="B1222" s="2">
        <v>1979.9999999999091</v>
      </c>
      <c r="C1222">
        <f>+D1222+($D$2+E1222+F1222)*SOI!A1221*IF(B1222&gt;$C$18, IF(B1222&lt;$C$19,-1,1),1)</f>
        <v>0.52064735096939241</v>
      </c>
      <c r="D1222">
        <f>+$D$3*((1-$D$5)*SOI!D1221+$D$5*SOI!D1220) +   $D$4*((1-$D$5)*SOI!E1221+$D$5*SOI!E1220)</f>
        <v>0</v>
      </c>
      <c r="E1222">
        <f t="shared" si="389"/>
        <v>-3.5032228309037947</v>
      </c>
      <c r="F1222">
        <f t="shared" si="396"/>
        <v>4.4498543781208717</v>
      </c>
      <c r="G1222">
        <f t="shared" si="397"/>
        <v>0.94663154721707699</v>
      </c>
      <c r="H1222" s="21">
        <f t="shared" si="398"/>
        <v>-0.37090505660284323</v>
      </c>
      <c r="I1222" s="37">
        <f t="shared" si="390"/>
        <v>-1.2411831662668993</v>
      </c>
      <c r="J1222" s="1">
        <f t="shared" si="399"/>
        <v>8.6339674948684806</v>
      </c>
      <c r="K1222" s="1">
        <f t="shared" si="400"/>
        <v>10.985179701048791</v>
      </c>
      <c r="L1222" s="1">
        <f t="shared" si="391"/>
        <v>1.2655500082899125</v>
      </c>
      <c r="M1222" s="1">
        <f t="shared" si="392"/>
        <v>48.863425502906516</v>
      </c>
      <c r="N1222" s="1">
        <f t="shared" si="393"/>
        <v>-0.59711932728404027</v>
      </c>
      <c r="O1222" s="1">
        <f t="shared" si="394"/>
        <v>0.10715827048428815</v>
      </c>
      <c r="P1222" s="1">
        <f t="shared" si="395"/>
        <v>-2.1772147666126016</v>
      </c>
      <c r="Q1222" s="1">
        <f t="shared" si="401"/>
        <v>-14.60177598687382</v>
      </c>
      <c r="R1222" s="1">
        <f t="shared" si="402"/>
        <v>-5.4122535401330536</v>
      </c>
      <c r="S1222" s="1">
        <f t="shared" si="403"/>
        <v>0.63425586604816031</v>
      </c>
      <c r="T1222" s="1">
        <f t="shared" si="404"/>
        <v>1.424894250142287</v>
      </c>
      <c r="U1222" s="1">
        <f t="shared" si="405"/>
        <v>-29.862738194768063</v>
      </c>
      <c r="V1222" s="1">
        <f t="shared" si="406"/>
        <v>-36.567398941992124</v>
      </c>
      <c r="Y1222" s="20">
        <f>+$Z$20*SIGN(SOI!A1221)*(ABS(SOI!A1221))^$Y$2</f>
        <v>0.44497186313414522</v>
      </c>
      <c r="Z1222" s="20">
        <f t="shared" si="409"/>
        <v>0.42934765181672319</v>
      </c>
      <c r="AA1222" s="19">
        <f>+SIN((AVERAGE(H1218:H1229)+AVERAGE(H1222:H1225)/4)*($AA$19+AA1221*$AA$18*AVERAGE(G1218:G1229))*$Y$20+$AA$17) - SIN($AA$17)</f>
        <v>3.6320698559885289E-2</v>
      </c>
      <c r="AB1222" s="19">
        <f>+SIN((AVERAGE(H1218:H1229)+AVERAGE(H1222:H1225)*$AB$1)*($AA$19+AB1221*$AA$18*AVERAGE(G1218:G1229))*$Y$20+$AA$17) - SIN($AA$17)+$AB$2</f>
        <v>3.540991529241172E-2</v>
      </c>
      <c r="AC1222">
        <f t="shared" si="408"/>
        <v>0.72000000000001041</v>
      </c>
      <c r="AD1222">
        <f t="shared" si="407"/>
        <v>0.3930269532568379</v>
      </c>
      <c r="AE1222">
        <v>0</v>
      </c>
    </row>
    <row r="1223" spans="1:31" x14ac:dyDescent="0.25">
      <c r="A1223">
        <v>100.08333333333201</v>
      </c>
      <c r="B1223" s="2">
        <v>1980.0833333332423</v>
      </c>
      <c r="C1223">
        <f>+D1223+($D$2+E1223+F1223)*SOI!A1222*IF(B1223&gt;$C$18, IF(B1223&lt;$C$19,-1,1),1)</f>
        <v>9.3144615313056534</v>
      </c>
      <c r="D1223">
        <f>+$D$3*((1-$D$5)*SOI!D1222+$D$5*SOI!D1221) +   $D$4*((1-$D$5)*SOI!E1222+$D$5*SOI!E1221)</f>
        <v>0</v>
      </c>
      <c r="E1223">
        <f t="shared" si="389"/>
        <v>27.992604641620787</v>
      </c>
      <c r="F1223">
        <f t="shared" si="396"/>
        <v>0.23303636233573982</v>
      </c>
      <c r="G1223">
        <f t="shared" si="397"/>
        <v>28.225641003956525</v>
      </c>
      <c r="H1223" s="21">
        <f t="shared" si="398"/>
        <v>0.73253340390124633</v>
      </c>
      <c r="I1223" s="37">
        <f t="shared" si="390"/>
        <v>7.9988790149454845</v>
      </c>
      <c r="J1223" s="1">
        <f t="shared" si="399"/>
        <v>-7.5573456554965128</v>
      </c>
      <c r="K1223" s="1">
        <f t="shared" si="400"/>
        <v>2.0495863875025826E-2</v>
      </c>
      <c r="L1223" s="1">
        <f t="shared" si="391"/>
        <v>2.6566857525983645E-4</v>
      </c>
      <c r="M1223" s="1">
        <f t="shared" si="392"/>
        <v>6.6366594806658492</v>
      </c>
      <c r="N1223" s="1">
        <f t="shared" si="393"/>
        <v>9.3665519407585732E-2</v>
      </c>
      <c r="O1223" s="1">
        <f t="shared" si="394"/>
        <v>19.687766931675228</v>
      </c>
      <c r="P1223" s="1">
        <f t="shared" si="395"/>
        <v>-0.10532432727281144</v>
      </c>
      <c r="Q1223" s="1">
        <f t="shared" si="401"/>
        <v>0.31109277469843283</v>
      </c>
      <c r="R1223" s="1">
        <f t="shared" si="402"/>
        <v>-0.74311431512857851</v>
      </c>
      <c r="S1223" s="1">
        <f t="shared" si="403"/>
        <v>0.64117467620849322</v>
      </c>
      <c r="T1223" s="1">
        <f t="shared" si="404"/>
        <v>5.4955893541447753E-2</v>
      </c>
      <c r="U1223" s="1">
        <f t="shared" si="405"/>
        <v>9.3100132870192205</v>
      </c>
      <c r="V1223" s="1">
        <f t="shared" si="406"/>
        <v>0.27748538234819259</v>
      </c>
      <c r="Y1223" s="20">
        <f>+$Z$20*SIGN(SOI!A1222)*(ABS(SOI!A1222))^$Y$2</f>
        <v>0.34467369258375025</v>
      </c>
      <c r="Z1223" s="20">
        <f t="shared" si="409"/>
        <v>0.32321516020679975</v>
      </c>
      <c r="AA1223" s="19">
        <f>+SIN((AVERAGE(H1219:H1230)+AVERAGE(H1223:H1226)/4)*($AA$19+AA1222*$AA$18*AVERAGE(G1219:G1230))*$Y$20+$AA$17) - SIN($AA$17)</f>
        <v>9.6347445890324068E-2</v>
      </c>
      <c r="AB1223" s="19">
        <f>+SIN((AVERAGE(H1219:H1230)+AVERAGE(H1223:H1226)*$AB$1)*($AA$19+AB1222*$AA$18*AVERAGE(G1219:G1230))*$Y$20+$AA$17) - SIN($AA$17)+$AB$2</f>
        <v>0.10730260654499069</v>
      </c>
      <c r="AC1223">
        <f t="shared" si="408"/>
        <v>0.72060000000001045</v>
      </c>
      <c r="AD1223">
        <f t="shared" si="407"/>
        <v>0.22686771431647568</v>
      </c>
      <c r="AE1223">
        <v>0</v>
      </c>
    </row>
    <row r="1224" spans="1:31" x14ac:dyDescent="0.25">
      <c r="A1224">
        <v>100.16666666666534</v>
      </c>
      <c r="B1224" s="2">
        <v>1980.1666666665756</v>
      </c>
      <c r="C1224">
        <f>+D1224+($D$2+E1224+F1224)*SOI!A1223*IF(B1224&gt;$C$18, IF(B1224&lt;$C$19,-1,1),1)</f>
        <v>0.32810707870000405</v>
      </c>
      <c r="D1224">
        <f>+$D$3*((1-$D$5)*SOI!D1223+$D$5*SOI!D1222) +   $D$4*((1-$D$5)*SOI!E1223+$D$5*SOI!E1222)</f>
        <v>0</v>
      </c>
      <c r="E1224">
        <f t="shared" si="389"/>
        <v>4.830271255979298</v>
      </c>
      <c r="F1224">
        <f t="shared" si="396"/>
        <v>-1.1846370482014748</v>
      </c>
      <c r="G1224">
        <f t="shared" si="397"/>
        <v>3.6456342077778232</v>
      </c>
      <c r="H1224" s="21">
        <f t="shared" si="398"/>
        <v>-0.2660644740179538</v>
      </c>
      <c r="I1224" s="37">
        <f t="shared" si="390"/>
        <v>-2.6181649533618208</v>
      </c>
      <c r="J1224" s="1">
        <f t="shared" si="399"/>
        <v>-14.578943728088051</v>
      </c>
      <c r="K1224" s="1">
        <f t="shared" si="400"/>
        <v>8.4092483298990164</v>
      </c>
      <c r="L1224" s="1">
        <f t="shared" si="391"/>
        <v>-0.40102751802902048</v>
      </c>
      <c r="M1224" s="1">
        <f t="shared" si="392"/>
        <v>-39.114558389539127</v>
      </c>
      <c r="N1224" s="1">
        <f t="shared" si="393"/>
        <v>-1.0036141904545237</v>
      </c>
      <c r="O1224" s="1">
        <f t="shared" si="394"/>
        <v>3.3943889226272623</v>
      </c>
      <c r="P1224" s="1">
        <f t="shared" si="395"/>
        <v>0.16604297795680012</v>
      </c>
      <c r="Q1224" s="1">
        <f t="shared" si="401"/>
        <v>19.645625834529444</v>
      </c>
      <c r="R1224" s="1">
        <f t="shared" si="402"/>
        <v>15.360291175648902</v>
      </c>
      <c r="S1224" s="1">
        <f t="shared" si="403"/>
        <v>2.2486987879070264</v>
      </c>
      <c r="T1224" s="1">
        <f t="shared" si="404"/>
        <v>-14.302547648723889</v>
      </c>
      <c r="U1224" s="1">
        <f t="shared" si="405"/>
        <v>4.8040774215429893</v>
      </c>
      <c r="V1224" s="1">
        <f t="shared" si="406"/>
        <v>4.6872592771872972</v>
      </c>
      <c r="Y1224" s="20">
        <f>+$Z$20*SIGN(SOI!A1223)*(ABS(SOI!A1223))^$Y$2</f>
        <v>0.17999992490250386</v>
      </c>
      <c r="Z1224" s="20">
        <f t="shared" si="409"/>
        <v>0.26433389998707285</v>
      </c>
      <c r="AA1224" s="19">
        <f>+SIN((AVERAGE(H1220:H1231)+AVERAGE(H1224:H1227)/4)*($AA$19+AA1223*$AA$18*AVERAGE(G1220:G1231))*$Y$20+$AA$17) - SIN($AA$17)</f>
        <v>0.16795159938737181</v>
      </c>
      <c r="AB1224" s="19">
        <f>+SIN((AVERAGE(H1220:H1231)+AVERAGE(H1224:H1227)*$AB$1)*($AA$19+AB1223*$AA$18*AVERAGE(G1220:G1231))*$Y$20+$AA$17) - SIN($AA$17)+$AB$2</f>
        <v>0.13637213348383403</v>
      </c>
      <c r="AC1224">
        <f t="shared" si="408"/>
        <v>0.7212000000000105</v>
      </c>
      <c r="AD1224">
        <f t="shared" si="407"/>
        <v>9.6382300599701043E-2</v>
      </c>
      <c r="AE1224">
        <v>0</v>
      </c>
    </row>
    <row r="1225" spans="1:31" x14ac:dyDescent="0.25">
      <c r="A1225">
        <v>100.24999999999866</v>
      </c>
      <c r="B1225" s="2">
        <v>1980.2499999999088</v>
      </c>
      <c r="C1225">
        <f>+D1225+($D$2+E1225+F1225)*SOI!A1224*IF(B1225&gt;$C$18, IF(B1225&lt;$C$19,-1,1),1)</f>
        <v>3.2614626344824047</v>
      </c>
      <c r="D1225">
        <f>+$D$3*((1-$D$5)*SOI!D1224+$D$5*SOI!D1223) +   $D$4*((1-$D$5)*SOI!E1224+$D$5*SOI!E1223)</f>
        <v>0</v>
      </c>
      <c r="E1225">
        <f t="shared" si="389"/>
        <v>16.259671281541628</v>
      </c>
      <c r="F1225">
        <f t="shared" si="396"/>
        <v>4.7641890870394388E-2</v>
      </c>
      <c r="G1225">
        <f t="shared" si="397"/>
        <v>16.307313172412023</v>
      </c>
      <c r="H1225" s="21">
        <f t="shared" si="398"/>
        <v>-0.11583114519202582</v>
      </c>
      <c r="I1225" s="37">
        <f t="shared" si="390"/>
        <v>-19.508660548024547</v>
      </c>
      <c r="J1225" s="1">
        <f t="shared" si="399"/>
        <v>3.4667368437038553</v>
      </c>
      <c r="K1225" s="1">
        <f t="shared" si="400"/>
        <v>2.9602366732305284E-3</v>
      </c>
      <c r="L1225" s="1">
        <f t="shared" si="391"/>
        <v>3.5468380021293294E-2</v>
      </c>
      <c r="M1225" s="1">
        <f t="shared" si="392"/>
        <v>1.2482535240717998</v>
      </c>
      <c r="N1225" s="1">
        <f t="shared" si="393"/>
        <v>2.2467607378846972E-2</v>
      </c>
      <c r="O1225" s="1">
        <f t="shared" si="394"/>
        <v>6.7693716080262929</v>
      </c>
      <c r="P1225" s="1">
        <f t="shared" si="395"/>
        <v>-3.3138728281181242E-4</v>
      </c>
      <c r="Q1225" s="1">
        <f t="shared" si="401"/>
        <v>1.4035253801961169E-2</v>
      </c>
      <c r="R1225" s="1">
        <f t="shared" si="402"/>
        <v>8.1768173631412366E-2</v>
      </c>
      <c r="S1225" s="1">
        <f t="shared" si="403"/>
        <v>-0.37510406046779288</v>
      </c>
      <c r="T1225" s="1">
        <f t="shared" si="404"/>
        <v>2.5227100420328181</v>
      </c>
      <c r="U1225" s="1">
        <f t="shared" si="405"/>
        <v>-7.1442356147238734E-2</v>
      </c>
      <c r="V1225" s="1">
        <f t="shared" si="406"/>
        <v>2.0942297958871341E-4</v>
      </c>
      <c r="Y1225" s="20">
        <f>+$Z$20*SIGN(SOI!A1224)*(ABS(SOI!A1224))^$Y$2</f>
        <v>0.26832808247496454</v>
      </c>
      <c r="Z1225" s="20">
        <f t="shared" si="409"/>
        <v>0.22155366914420419</v>
      </c>
      <c r="AA1225" s="19">
        <f>+SIN((AVERAGE(H1221:H1232)+AVERAGE(H1225:H1228)/4)*($AA$19+AA1224*$AA$18*AVERAGE(G1221:G1232))*$Y$20+$AA$17) - SIN($AA$17)</f>
        <v>-3.2958729296134248E-2</v>
      </c>
      <c r="AB1225" s="19">
        <f>+SIN((AVERAGE(H1221:H1232)+AVERAGE(H1225:H1228)*$AB$1)*($AA$19+AB1224*$AA$18*AVERAGE(G1221:G1232))*$Y$20+$AA$17) - SIN($AA$17)+$AB$2</f>
        <v>-5.7600141113869352E-2</v>
      </c>
      <c r="AC1225">
        <f t="shared" si="408"/>
        <v>0.72180000000001054</v>
      </c>
      <c r="AD1225">
        <f t="shared" si="407"/>
        <v>0.25451239844033846</v>
      </c>
      <c r="AE1225">
        <v>0</v>
      </c>
    </row>
    <row r="1226" spans="1:31" x14ac:dyDescent="0.25">
      <c r="A1226">
        <v>100.33333333333199</v>
      </c>
      <c r="B1226" s="2">
        <v>1980.3333333332421</v>
      </c>
      <c r="C1226">
        <f>+D1226+($D$2+E1226+F1226)*SOI!A1225*IF(B1226&gt;$C$18, IF(B1226&lt;$C$19,-1,1),1)</f>
        <v>-0.41452302260167145</v>
      </c>
      <c r="D1226">
        <f>+$D$3*((1-$D$5)*SOI!D1225+$D$5*SOI!D1224) +   $D$4*((1-$D$5)*SOI!E1225+$D$5*SOI!E1224)</f>
        <v>0</v>
      </c>
      <c r="E1226">
        <f t="shared" si="389"/>
        <v>-2.0891291781737689</v>
      </c>
      <c r="F1226">
        <f t="shared" si="396"/>
        <v>-1.0995094572237039</v>
      </c>
      <c r="G1226">
        <f t="shared" si="397"/>
        <v>-3.1886386353974725</v>
      </c>
      <c r="H1226" s="21">
        <f t="shared" si="398"/>
        <v>-0.16792363241658378</v>
      </c>
      <c r="I1226" s="37">
        <f t="shared" si="390"/>
        <v>3.0345252256908544</v>
      </c>
      <c r="J1226" s="1">
        <f t="shared" si="399"/>
        <v>2.7430086792065387</v>
      </c>
      <c r="K1226" s="1">
        <f t="shared" si="400"/>
        <v>-1.2006892447883324E-3</v>
      </c>
      <c r="L1226" s="1">
        <f t="shared" si="391"/>
        <v>-0.43438428531220985</v>
      </c>
      <c r="M1226" s="1">
        <f t="shared" si="392"/>
        <v>-6.3495918004895033</v>
      </c>
      <c r="N1226" s="1">
        <f t="shared" si="393"/>
        <v>-0.40150055884305375</v>
      </c>
      <c r="O1226" s="1">
        <f t="shared" si="394"/>
        <v>-2.601922557236808E-4</v>
      </c>
      <c r="P1226" s="1">
        <f t="shared" si="395"/>
        <v>0.28553625610064309</v>
      </c>
      <c r="Q1226" s="1">
        <f t="shared" si="401"/>
        <v>1.2758293955742335</v>
      </c>
      <c r="R1226" s="1">
        <f t="shared" si="402"/>
        <v>-1.1561653014646631</v>
      </c>
      <c r="S1226" s="1">
        <f t="shared" si="403"/>
        <v>-1.0426640350636276</v>
      </c>
      <c r="T1226" s="1">
        <f t="shared" si="404"/>
        <v>1.1875341268682363E-3</v>
      </c>
      <c r="U1226" s="1">
        <f t="shared" si="405"/>
        <v>-9.5751258721754322</v>
      </c>
      <c r="V1226" s="1">
        <f t="shared" si="406"/>
        <v>3.2246240233206755</v>
      </c>
      <c r="Y1226" s="20">
        <f>+$Z$20*SIGN(SOI!A1225)*(ABS(SOI!A1225))^$Y$2</f>
        <v>0.21633300005514419</v>
      </c>
      <c r="Z1226" s="20">
        <f t="shared" si="409"/>
        <v>0.28320892382544199</v>
      </c>
      <c r="AA1226" s="19">
        <f>+SIN((AVERAGE(H1222:H1233)+AVERAGE(H1226:H1229)/4)*($AA$19+AA1225*$AA$18*AVERAGE(G1222:G1233))*$Y$20+$AA$17) - SIN($AA$17)</f>
        <v>-0.96510320620141421</v>
      </c>
      <c r="AB1226" s="19">
        <f>+SIN((AVERAGE(H1222:H1233)+AVERAGE(H1226:H1229)*$AB$1)*($AA$19+AB1225*$AA$18*AVERAGE(G1222:G1233))*$Y$20+$AA$17) - SIN($AA$17)+$AB$2</f>
        <v>-0.99073024114702868</v>
      </c>
      <c r="AC1226">
        <f t="shared" si="408"/>
        <v>0.72240000000001059</v>
      </c>
      <c r="AD1226">
        <f t="shared" si="407"/>
        <v>1.2483121300268563</v>
      </c>
      <c r="AE1226">
        <v>0</v>
      </c>
    </row>
    <row r="1227" spans="1:31" x14ac:dyDescent="0.25">
      <c r="A1227">
        <v>100.41666666666532</v>
      </c>
      <c r="B1227" s="2">
        <v>1980.4166666665753</v>
      </c>
      <c r="C1227">
        <f>+D1227+($D$2+E1227+F1227)*SOI!A1226*IF(B1227&gt;$C$18, IF(B1227&lt;$C$19,-1,1),1)</f>
        <v>2.0303798131267188</v>
      </c>
      <c r="D1227">
        <f>+$D$3*((1-$D$5)*SOI!D1226+$D$5*SOI!D1225) +   $D$4*((1-$D$5)*SOI!E1226+$D$5*SOI!E1225)</f>
        <v>0</v>
      </c>
      <c r="E1227">
        <f t="shared" si="389"/>
        <v>5.5135221570647728</v>
      </c>
      <c r="F1227">
        <f t="shared" si="396"/>
        <v>-2.6009148614181132E-2</v>
      </c>
      <c r="G1227">
        <f t="shared" si="397"/>
        <v>5.4875130084505912</v>
      </c>
      <c r="H1227" s="21">
        <f t="shared" si="398"/>
        <v>1.32497459107378E-2</v>
      </c>
      <c r="I1227" s="37">
        <f t="shared" si="390"/>
        <v>-2.6402895733074674</v>
      </c>
      <c r="J1227" s="1">
        <f t="shared" si="399"/>
        <v>0.14390130957209615</v>
      </c>
      <c r="K1227" s="1">
        <f t="shared" si="400"/>
        <v>3.0738637712287339E-4</v>
      </c>
      <c r="L1227" s="1">
        <f t="shared" si="391"/>
        <v>-2.4971732150478752E-4</v>
      </c>
      <c r="M1227" s="1">
        <f t="shared" si="392"/>
        <v>0.38284463227244564</v>
      </c>
      <c r="N1227" s="1">
        <f t="shared" si="393"/>
        <v>8.1488516596193404E-3</v>
      </c>
      <c r="O1227" s="1">
        <f t="shared" si="394"/>
        <v>2.3719332584019344</v>
      </c>
      <c r="P1227" s="1">
        <f t="shared" si="395"/>
        <v>1.3948663446064505E-2</v>
      </c>
      <c r="Q1227" s="1">
        <f t="shared" si="401"/>
        <v>1.5612757638877551E-3</v>
      </c>
      <c r="R1227" s="1">
        <f t="shared" si="402"/>
        <v>1.2310274970380023E-3</v>
      </c>
      <c r="S1227" s="1">
        <f t="shared" si="403"/>
        <v>-1.841261447931308E-2</v>
      </c>
      <c r="T1227" s="1">
        <f t="shared" si="404"/>
        <v>-6.2234149680663589E-3</v>
      </c>
      <c r="U1227" s="1">
        <f t="shared" si="405"/>
        <v>0.40698334343735959</v>
      </c>
      <c r="V1227" s="1">
        <f t="shared" si="406"/>
        <v>-3.1971328143268231E-3</v>
      </c>
      <c r="Y1227" s="20">
        <f>+$Z$20*SIGN(SOI!A1226)*(ABS(SOI!A1226))^$Y$2</f>
        <v>0.36496568894621723</v>
      </c>
      <c r="Z1227" s="20">
        <f t="shared" si="409"/>
        <v>0.22205048174323586</v>
      </c>
      <c r="AA1227" s="19">
        <f>+SIN((AVERAGE(H1223:H1234)+AVERAGE(H1227:H1230)/4)*($AA$19+AA1226*$AA$18*AVERAGE(G1223:G1234))*$Y$20+$AA$17) - SIN($AA$17)</f>
        <v>-0.25251674868980223</v>
      </c>
      <c r="AB1227" s="19">
        <f>+SIN((AVERAGE(H1223:H1234)+AVERAGE(H1227:H1230)*$AB$1)*($AA$19+AB1226*$AA$18*AVERAGE(G1223:G1234))*$Y$20+$AA$17) - SIN($AA$17)+$AB$2</f>
        <v>-0.46940761168969808</v>
      </c>
      <c r="AC1227">
        <f t="shared" si="408"/>
        <v>0.72300000000001063</v>
      </c>
      <c r="AD1227">
        <f t="shared" si="407"/>
        <v>0.47456723043303806</v>
      </c>
      <c r="AE1227">
        <v>0</v>
      </c>
    </row>
    <row r="1228" spans="1:31" x14ac:dyDescent="0.25">
      <c r="A1228">
        <v>100.49999999999865</v>
      </c>
      <c r="B1228" s="2">
        <v>1980.4999999999086</v>
      </c>
      <c r="C1228">
        <f>+D1228+($D$2+E1228+F1228)*SOI!A1227*IF(B1228&gt;$C$18, IF(B1228&lt;$C$19,-1,1),1)</f>
        <v>-0.25170815434412191</v>
      </c>
      <c r="D1228">
        <f>+$D$3*((1-$D$5)*SOI!D1227+$D$5*SOI!D1226) +   $D$4*((1-$D$5)*SOI!E1227+$D$5*SOI!E1226)</f>
        <v>0</v>
      </c>
      <c r="E1228">
        <f t="shared" si="389"/>
        <v>-12.468834605161216</v>
      </c>
      <c r="F1228">
        <f t="shared" si="396"/>
        <v>-0.11657311204487808</v>
      </c>
      <c r="G1228">
        <f t="shared" si="397"/>
        <v>-12.585407717206095</v>
      </c>
      <c r="H1228" s="21">
        <f t="shared" si="398"/>
        <v>-0.11049513215230052</v>
      </c>
      <c r="I1228" s="37">
        <f t="shared" si="390"/>
        <v>-5.4485846104827989</v>
      </c>
      <c r="J1228" s="1">
        <f t="shared" si="399"/>
        <v>2.7819946947880116</v>
      </c>
      <c r="K1228" s="1">
        <f t="shared" si="400"/>
        <v>-0.57534962606199824</v>
      </c>
      <c r="L1228" s="1">
        <f t="shared" si="391"/>
        <v>-2.7646934789082186E-2</v>
      </c>
      <c r="M1228" s="1">
        <f t="shared" si="392"/>
        <v>3.5865919952087189</v>
      </c>
      <c r="N1228" s="1">
        <f t="shared" si="393"/>
        <v>7.5373158892994285E-2</v>
      </c>
      <c r="O1228" s="1">
        <f t="shared" si="394"/>
        <v>-12.172375030407116</v>
      </c>
      <c r="P1228" s="1">
        <f t="shared" si="395"/>
        <v>4.5952446125236697E-2</v>
      </c>
      <c r="Q1228" s="1">
        <f t="shared" si="401"/>
        <v>0.13528801836130286</v>
      </c>
      <c r="R1228" s="1">
        <f t="shared" si="402"/>
        <v>0.22013019071730439</v>
      </c>
      <c r="S1228" s="1">
        <f t="shared" si="403"/>
        <v>-0.35145352512843081</v>
      </c>
      <c r="T1228" s="1">
        <f t="shared" si="404"/>
        <v>3.5358997229072129</v>
      </c>
      <c r="U1228" s="1">
        <f t="shared" si="405"/>
        <v>2.7668448879135488</v>
      </c>
      <c r="V1228" s="1">
        <f t="shared" si="406"/>
        <v>-9.7421995659928207E-2</v>
      </c>
      <c r="Y1228" s="20">
        <f>+$Z$20*SIGN(SOI!A1227)*(ABS(SOI!A1227))^$Y$2</f>
        <v>8.4852756228346246E-2</v>
      </c>
      <c r="Z1228" s="20">
        <f t="shared" si="409"/>
        <v>5.4022875682882998E-2</v>
      </c>
      <c r="AA1228" s="19">
        <f>+SIN((AVERAGE(H1224:H1235)+AVERAGE(H1228:H1231)/4)*($AA$19+AA1227*$AA$18*AVERAGE(G1224:G1235))*$Y$20+$AA$17) - SIN($AA$17)</f>
        <v>-0.85911766911452436</v>
      </c>
      <c r="AB1228" s="19">
        <f>+SIN((AVERAGE(H1224:H1235)+AVERAGE(H1228:H1231)*$AB$1)*($AA$19+AB1227*$AA$18*AVERAGE(G1224:G1235))*$Y$20+$AA$17) - SIN($AA$17)+$AB$2</f>
        <v>-0.89837128625014562</v>
      </c>
      <c r="AC1228">
        <f t="shared" si="408"/>
        <v>0.72360000000001068</v>
      </c>
      <c r="AD1228">
        <f t="shared" si="407"/>
        <v>0.91314054479740736</v>
      </c>
      <c r="AE1228">
        <v>0</v>
      </c>
    </row>
    <row r="1229" spans="1:31" x14ac:dyDescent="0.25">
      <c r="A1229">
        <v>100.58333333333198</v>
      </c>
      <c r="B1229" s="2">
        <v>1980.5833333332419</v>
      </c>
      <c r="C1229">
        <f>+D1229+($D$2+E1229+F1229)*SOI!A1228*IF(B1229&gt;$C$18, IF(B1229&lt;$C$19,-1,1),1)</f>
        <v>0.83413636535656877</v>
      </c>
      <c r="D1229">
        <f>+$D$3*((1-$D$5)*SOI!D1228+$D$5*SOI!D1227) +   $D$4*((1-$D$5)*SOI!E1228+$D$5*SOI!E1227)</f>
        <v>0</v>
      </c>
      <c r="E1229">
        <f t="shared" si="389"/>
        <v>-3.6480552349833104</v>
      </c>
      <c r="F1229">
        <f t="shared" si="396"/>
        <v>2.1375385606924369E-2</v>
      </c>
      <c r="G1229">
        <f t="shared" si="397"/>
        <v>-3.6266798493763859</v>
      </c>
      <c r="H1229" s="21">
        <f t="shared" si="398"/>
        <v>-0.15865796674680699</v>
      </c>
      <c r="I1229" s="37">
        <f t="shared" si="390"/>
        <v>-4.0721114189535683</v>
      </c>
      <c r="J1229" s="1">
        <f t="shared" si="399"/>
        <v>-0.3866410811893034</v>
      </c>
      <c r="K1229" s="1">
        <f t="shared" si="400"/>
        <v>-2.087774754601846E-3</v>
      </c>
      <c r="L1229" s="1">
        <f t="shared" si="391"/>
        <v>1.3216988441364898E-2</v>
      </c>
      <c r="M1229" s="1">
        <f t="shared" si="392"/>
        <v>-0.66695682481454965</v>
      </c>
      <c r="N1229" s="1">
        <f t="shared" si="393"/>
        <v>-2.2430349102378164E-2</v>
      </c>
      <c r="O1229" s="1">
        <f t="shared" si="394"/>
        <v>-2.4677236218179908</v>
      </c>
      <c r="P1229" s="1">
        <f t="shared" si="395"/>
        <v>-1.7204962299701295E-3</v>
      </c>
      <c r="Q1229" s="1">
        <f t="shared" si="401"/>
        <v>7.4867683811363451E-3</v>
      </c>
      <c r="R1229" s="1">
        <f t="shared" si="402"/>
        <v>9.1043852169191437E-3</v>
      </c>
      <c r="S1229" s="1">
        <f t="shared" si="403"/>
        <v>7.8166951111639821E-2</v>
      </c>
      <c r="T1229" s="1">
        <f t="shared" si="404"/>
        <v>-0.34269412245589465</v>
      </c>
      <c r="U1229" s="1">
        <f t="shared" si="405"/>
        <v>-7.7422262166753922E-2</v>
      </c>
      <c r="V1229" s="1">
        <f t="shared" si="406"/>
        <v>-1.0854790063987868E-3</v>
      </c>
      <c r="Y1229" s="20">
        <f>+$Z$20*SIGN(SOI!A1228)*(ABS(SOI!A1228))^$Y$2</f>
        <v>-0.28774981812591449</v>
      </c>
      <c r="Z1229" s="20">
        <f t="shared" si="409"/>
        <v>-0.13691436081691363</v>
      </c>
      <c r="AA1229" s="19">
        <f>+SIN((AVERAGE(H1225:H1236)+AVERAGE(H1229:H1232)/4)*($AA$19+AA1228*$AA$18*AVERAGE(G1225:G1236))*$Y$20+$AA$17) - SIN($AA$17)</f>
        <v>-0.67528230800521172</v>
      </c>
      <c r="AB1229" s="19">
        <f>+SIN((AVERAGE(H1225:H1236)+AVERAGE(H1229:H1232)*$AB$1)*($AA$19+AB1228*$AA$18*AVERAGE(G1225:G1236))*$Y$20+$AA$17) - SIN($AA$17)+$AB$2</f>
        <v>-0.68184689326501413</v>
      </c>
      <c r="AC1229">
        <f t="shared" si="408"/>
        <v>0.72420000000001072</v>
      </c>
      <c r="AD1229">
        <f t="shared" si="407"/>
        <v>0.53836794718829806</v>
      </c>
      <c r="AE1229">
        <v>0</v>
      </c>
    </row>
    <row r="1230" spans="1:31" x14ac:dyDescent="0.25">
      <c r="A1230">
        <v>100.66666666666531</v>
      </c>
      <c r="B1230" s="2">
        <v>1980.6666666665751</v>
      </c>
      <c r="C1230">
        <f>+D1230+($D$2+E1230+F1230)*SOI!A1229*IF(B1230&gt;$C$18, IF(B1230&lt;$C$19,-1,1),1)</f>
        <v>2.9504737490600488</v>
      </c>
      <c r="D1230">
        <f>+$D$3*((1-$D$5)*SOI!D1229+$D$5*SOI!D1228) +   $D$4*((1-$D$5)*SOI!E1229+$D$5*SOI!E1228)</f>
        <v>0</v>
      </c>
      <c r="E1230">
        <f t="shared" si="389"/>
        <v>-23.521661679656049</v>
      </c>
      <c r="F1230">
        <f t="shared" si="396"/>
        <v>-1.0656195625110239</v>
      </c>
      <c r="G1230">
        <f t="shared" si="397"/>
        <v>-24.587281242167073</v>
      </c>
      <c r="H1230" s="21">
        <f t="shared" si="398"/>
        <v>3.1023288457590255</v>
      </c>
      <c r="I1230" s="37">
        <f t="shared" si="390"/>
        <v>-29.175960124522362</v>
      </c>
      <c r="J1230" s="1">
        <f t="shared" si="399"/>
        <v>93.555953900015837</v>
      </c>
      <c r="K1230" s="1">
        <f t="shared" si="400"/>
        <v>-1.2753120564395135</v>
      </c>
      <c r="L1230" s="1">
        <f t="shared" si="391"/>
        <v>-0.53553280527172209</v>
      </c>
      <c r="M1230" s="1">
        <f t="shared" si="392"/>
        <v>22.524525517057675</v>
      </c>
      <c r="N1230" s="1">
        <f t="shared" si="393"/>
        <v>0.59147966636483029</v>
      </c>
      <c r="O1230" s="1">
        <f t="shared" si="394"/>
        <v>-1.6892487638041738</v>
      </c>
      <c r="P1230" s="1">
        <f t="shared" si="395"/>
        <v>3.7890984372076893E-2</v>
      </c>
      <c r="Q1230" s="1">
        <f t="shared" si="401"/>
        <v>6.6673939118549201</v>
      </c>
      <c r="R1230" s="1">
        <f t="shared" si="402"/>
        <v>58.092202941696371</v>
      </c>
      <c r="S1230" s="1">
        <f t="shared" si="403"/>
        <v>-14.768366561933313</v>
      </c>
      <c r="T1230" s="1">
        <f t="shared" si="404"/>
        <v>9.5051137131913102</v>
      </c>
      <c r="U1230" s="1">
        <f t="shared" si="405"/>
        <v>12.216689152577525</v>
      </c>
      <c r="V1230" s="1">
        <f t="shared" si="406"/>
        <v>-0.63038718720821429</v>
      </c>
      <c r="Y1230" s="20">
        <f>+$Z$20*SIGN(SOI!A1229)*(ABS(SOI!A1229))^$Y$2</f>
        <v>-0.20784602055317269</v>
      </c>
      <c r="Z1230" s="20">
        <f t="shared" si="409"/>
        <v>-0.23153108333197214</v>
      </c>
      <c r="AA1230" s="19">
        <f>+SIN((AVERAGE(H1226:H1237)+AVERAGE(H1230:H1233)/4)*($AA$19+AA1229*$AA$18*AVERAGE(G1226:G1237))*$Y$20+$AA$17) - SIN($AA$17)</f>
        <v>-1.040286342327168E-3</v>
      </c>
      <c r="AB1230" s="19">
        <f>+SIN((AVERAGE(H1226:H1237)+AVERAGE(H1230:H1233)*$AB$1)*($AA$19+AB1229*$AA$18*AVERAGE(G1226:G1237))*$Y$20+$AA$17) - SIN($AA$17)+$AB$2</f>
        <v>-0.81946097119645245</v>
      </c>
      <c r="AC1230">
        <f t="shared" si="408"/>
        <v>0.72480000000001077</v>
      </c>
      <c r="AD1230">
        <f t="shared" si="407"/>
        <v>0.23049079698964497</v>
      </c>
      <c r="AE1230">
        <v>0</v>
      </c>
    </row>
    <row r="1231" spans="1:31" x14ac:dyDescent="0.25">
      <c r="A1231">
        <v>100.74999999999864</v>
      </c>
      <c r="B1231" s="2">
        <v>1980.7499999999084</v>
      </c>
      <c r="C1231">
        <f>+D1231+($D$2+E1231+F1231)*SOI!A1230*IF(B1231&gt;$C$18, IF(B1231&lt;$C$19,-1,1),1)</f>
        <v>0.72795985844876632</v>
      </c>
      <c r="D1231">
        <f>+$D$3*((1-$D$5)*SOI!D1230+$D$5*SOI!D1229) +   $D$4*((1-$D$5)*SOI!E1230+$D$5*SOI!E1229)</f>
        <v>0</v>
      </c>
      <c r="E1231">
        <f t="shared" si="389"/>
        <v>-6.5637125556697669</v>
      </c>
      <c r="F1231">
        <f t="shared" si="396"/>
        <v>-5.410433931901748E-2</v>
      </c>
      <c r="G1231">
        <f t="shared" si="397"/>
        <v>-6.6178168949887848</v>
      </c>
      <c r="H1231" s="21">
        <f t="shared" si="398"/>
        <v>-9.1835962316384828E-2</v>
      </c>
      <c r="I1231" s="37">
        <f t="shared" si="390"/>
        <v>-4.3689889570812195</v>
      </c>
      <c r="J1231" s="1">
        <f t="shared" si="399"/>
        <v>3.4745494716316772E-2</v>
      </c>
      <c r="K1231" s="1">
        <f t="shared" si="400"/>
        <v>-2.4744648893663492E-3</v>
      </c>
      <c r="L1231" s="1">
        <f t="shared" si="391"/>
        <v>-3.0349883351113412E-3</v>
      </c>
      <c r="M1231" s="1">
        <f t="shared" si="392"/>
        <v>5.5863344037676482E-2</v>
      </c>
      <c r="N1231" s="1">
        <f t="shared" si="393"/>
        <v>-4.6617661426631403E-4</v>
      </c>
      <c r="O1231" s="1">
        <f t="shared" si="394"/>
        <v>-1.2279877862248307</v>
      </c>
      <c r="P1231" s="1">
        <f t="shared" si="395"/>
        <v>1.7845525222407042E-2</v>
      </c>
      <c r="Q1231" s="1">
        <f t="shared" si="401"/>
        <v>-1.3032809777221223E-5</v>
      </c>
      <c r="R1231" s="1">
        <f t="shared" si="402"/>
        <v>-1.7004175491926558E-5</v>
      </c>
      <c r="S1231" s="1">
        <f t="shared" si="403"/>
        <v>1.7430061429683041E-3</v>
      </c>
      <c r="T1231" s="1">
        <f t="shared" si="404"/>
        <v>3.9158739251682402E-2</v>
      </c>
      <c r="U1231" s="1">
        <f t="shared" si="405"/>
        <v>0.86159418729400306</v>
      </c>
      <c r="V1231" s="1">
        <f t="shared" si="406"/>
        <v>2.339976457680682E-4</v>
      </c>
      <c r="Y1231" s="20">
        <f>+$Z$20*SIGN(SOI!A1230)*(ABS(SOI!A1230))^$Y$2</f>
        <v>-0.19899741131682924</v>
      </c>
      <c r="Z1231" s="20">
        <f t="shared" si="409"/>
        <v>-7.2368949318649997E-2</v>
      </c>
      <c r="AA1231" s="19">
        <f>+SIN((AVERAGE(H1227:H1238)+AVERAGE(H1231:H1234)/4)*($AA$19+AA1230*$AA$18*AVERAGE(G1227:G1238))*$Y$20+$AA$17) - SIN($AA$17)</f>
        <v>0.41632900654449184</v>
      </c>
      <c r="AB1231" s="19">
        <f>+SIN((AVERAGE(H1227:H1238)+AVERAGE(H1231:H1234)*$AB$1)*($AA$19+AB1230*$AA$18*AVERAGE(G1227:G1238))*$Y$20+$AA$17) - SIN($AA$17)+$AB$2</f>
        <v>-0.46814029169298277</v>
      </c>
      <c r="AC1231">
        <f t="shared" si="408"/>
        <v>0.72540000000001081</v>
      </c>
      <c r="AD1231">
        <f t="shared" si="407"/>
        <v>0.48869795586314185</v>
      </c>
      <c r="AE1231">
        <v>0</v>
      </c>
    </row>
    <row r="1232" spans="1:31" x14ac:dyDescent="0.25">
      <c r="A1232">
        <v>100.83333333333196</v>
      </c>
      <c r="B1232" s="2">
        <v>1980.8333333332416</v>
      </c>
      <c r="C1232">
        <f>+D1232+($D$2+E1232+F1232)*SOI!A1231*IF(B1232&gt;$C$18, IF(B1232&lt;$C$19,-1,1),1)</f>
        <v>-4.2399542600692088</v>
      </c>
      <c r="D1232">
        <f>+$D$3*((1-$D$5)*SOI!D1231+$D$5*SOI!D1230) +   $D$4*((1-$D$5)*SOI!E1231+$D$5*SOI!E1230)</f>
        <v>0</v>
      </c>
      <c r="E1232">
        <f t="shared" si="389"/>
        <v>-41.416027402574329</v>
      </c>
      <c r="F1232">
        <f t="shared" si="396"/>
        <v>-0.98351519811775878</v>
      </c>
      <c r="G1232">
        <f t="shared" si="397"/>
        <v>-42.399542600692087</v>
      </c>
      <c r="H1232" s="21">
        <f t="shared" si="398"/>
        <v>-2.4500405183562539</v>
      </c>
      <c r="I1232" s="37">
        <f t="shared" si="390"/>
        <v>9.9394203446600518</v>
      </c>
      <c r="J1232" s="1">
        <f t="shared" si="399"/>
        <v>27.294594595196926</v>
      </c>
      <c r="K1232" s="1">
        <f t="shared" si="400"/>
        <v>-89.932667029598974</v>
      </c>
      <c r="L1232" s="1">
        <f t="shared" si="391"/>
        <v>-0.13210407754018474</v>
      </c>
      <c r="M1232" s="1">
        <f t="shared" si="392"/>
        <v>-19.289677523009537</v>
      </c>
      <c r="N1232" s="1">
        <f t="shared" si="393"/>
        <v>-0.54656498809384169</v>
      </c>
      <c r="O1232" s="1">
        <f t="shared" si="394"/>
        <v>-35.271522836166326</v>
      </c>
      <c r="P1232" s="1">
        <f t="shared" si="395"/>
        <v>0.51877155087197913</v>
      </c>
      <c r="Q1232" s="1">
        <f t="shared" si="401"/>
        <v>5.2762749543004839</v>
      </c>
      <c r="R1232" s="1">
        <f t="shared" si="402"/>
        <v>-15.661200578095917</v>
      </c>
      <c r="S1232" s="1">
        <f t="shared" si="403"/>
        <v>-4.6491156866551027</v>
      </c>
      <c r="T1232" s="1">
        <f t="shared" si="404"/>
        <v>48.957367906474779</v>
      </c>
      <c r="U1232" s="1">
        <f t="shared" si="405"/>
        <v>-56.98095032319889</v>
      </c>
      <c r="V1232" s="1">
        <f t="shared" si="406"/>
        <v>7.9753477730418671</v>
      </c>
      <c r="Y1232" s="20">
        <f>+$Z$20*SIGN(SOI!A1231)*(ABS(SOI!A1231))^$Y$2</f>
        <v>0.18973658391405196</v>
      </c>
      <c r="Z1232" s="20">
        <f t="shared" si="409"/>
        <v>0.11691303629065981</v>
      </c>
      <c r="AA1232" s="19">
        <f>+SIN((AVERAGE(H1228:H1239)+AVERAGE(H1232:H1235)/4)*($AA$19+AA1231*$AA$18*AVERAGE(G1228:G1239))*$Y$20+$AA$17) - SIN($AA$17)</f>
        <v>0.11112861056230011</v>
      </c>
      <c r="AB1232" s="19">
        <f>+SIN((AVERAGE(H1228:H1239)+AVERAGE(H1232:H1235)*$AB$1)*($AA$19+AB1231*$AA$18*AVERAGE(G1228:G1239))*$Y$20+$AA$17) - SIN($AA$17)+$AB$2</f>
        <v>-0.69480048695808083</v>
      </c>
      <c r="AC1232">
        <f t="shared" si="408"/>
        <v>0.72600000000001086</v>
      </c>
      <c r="AD1232">
        <f t="shared" si="407"/>
        <v>5.7844257283597017E-3</v>
      </c>
      <c r="AE1232">
        <v>0</v>
      </c>
    </row>
    <row r="1233" spans="1:31" x14ac:dyDescent="0.25">
      <c r="A1233">
        <v>100.91666666666529</v>
      </c>
      <c r="B1233" s="2">
        <v>1980.9166666665749</v>
      </c>
      <c r="C1233">
        <f>+D1233+($D$2+E1233+F1233)*SOI!A1232*IF(B1233&gt;$C$18, IF(B1233&lt;$C$19,-1,1),1)</f>
        <v>175.02031477759721</v>
      </c>
      <c r="D1233">
        <f>+$D$3*((1-$D$5)*SOI!D1232+$D$5*SOI!D1231) +   $D$4*((1-$D$5)*SOI!E1232+$D$5*SOI!E1231)</f>
        <v>0</v>
      </c>
      <c r="E1233">
        <f t="shared" si="389"/>
        <v>486.38948119980404</v>
      </c>
      <c r="F1233">
        <f t="shared" si="396"/>
        <v>-0.22194015092290442</v>
      </c>
      <c r="G1233">
        <f t="shared" si="397"/>
        <v>486.16754104888116</v>
      </c>
      <c r="H1233" s="21">
        <f t="shared" si="398"/>
        <v>10.878391430325832</v>
      </c>
      <c r="I1233" s="37">
        <f t="shared" si="390"/>
        <v>-491.8514957883765</v>
      </c>
      <c r="J1233" s="1">
        <f t="shared" si="399"/>
        <v>-276.14595129316757</v>
      </c>
      <c r="K1233" s="1">
        <f t="shared" si="400"/>
        <v>73.884272779528288</v>
      </c>
      <c r="L1233" s="1">
        <f t="shared" si="391"/>
        <v>-4.7774104423731104E-2</v>
      </c>
      <c r="M1233" s="1">
        <f t="shared" si="392"/>
        <v>-3.9437925342279572</v>
      </c>
      <c r="N1233" s="1">
        <f t="shared" si="393"/>
        <v>-0.70591931283093223</v>
      </c>
      <c r="O1233" s="1">
        <f t="shared" si="394"/>
        <v>432.84428619943719</v>
      </c>
      <c r="P1233" s="1">
        <f t="shared" si="395"/>
        <v>9.603440979343128E-2</v>
      </c>
      <c r="Q1233" s="1">
        <f t="shared" si="401"/>
        <v>1.3932522973649319</v>
      </c>
      <c r="R1233" s="1">
        <f t="shared" si="402"/>
        <v>204.64462355682153</v>
      </c>
      <c r="S1233" s="1">
        <f t="shared" si="403"/>
        <v>297.13687222501483</v>
      </c>
      <c r="T1233" s="1">
        <f t="shared" si="404"/>
        <v>-217.27105384072075</v>
      </c>
      <c r="U1233" s="1">
        <f t="shared" si="405"/>
        <v>521.97937976759647</v>
      </c>
      <c r="V1233" s="1">
        <f t="shared" si="406"/>
        <v>1.9068371544825027</v>
      </c>
      <c r="Y1233" s="20">
        <f>+$Z$20*SIGN(SOI!A1232)*(ABS(SOI!A1232))^$Y$2</f>
        <v>0.35999993627475674</v>
      </c>
      <c r="Z1233" s="20">
        <f t="shared" si="409"/>
        <v>4.9081446641484318E-2</v>
      </c>
      <c r="AA1233" s="19">
        <f>+SIN((AVERAGE(H1229:H1240)+AVERAGE(H1233:H1236)/4)*($AA$19+AA1232*$AA$18*AVERAGE(G1229:G1240))*$Y$20+$AA$17) - SIN($AA$17)</f>
        <v>0.47941607097479738</v>
      </c>
      <c r="AB1233" s="19">
        <f>+SIN((AVERAGE(H1229:H1240)+AVERAGE(H1233:H1236)*$AB$1)*($AA$19+AB1232*$AA$18*AVERAGE(G1229:G1240))*$Y$20+$AA$17) - SIN($AA$17)+$AB$2</f>
        <v>-0.49721904005540229</v>
      </c>
      <c r="AC1233">
        <f t="shared" si="408"/>
        <v>0.7266000000000109</v>
      </c>
      <c r="AD1233">
        <f t="shared" si="407"/>
        <v>0.43033462433331304</v>
      </c>
      <c r="AE1233">
        <v>0</v>
      </c>
    </row>
    <row r="1234" spans="1:31" x14ac:dyDescent="0.25">
      <c r="A1234">
        <v>100.99999999999862</v>
      </c>
      <c r="B1234" s="2">
        <v>1980.9999999999081</v>
      </c>
      <c r="C1234">
        <f>+D1234+($D$2+E1234+F1234)*SOI!A1233*IF(B1234&gt;$C$18, IF(B1234&lt;$C$19,-1,1),1)</f>
        <v>-2.2372211975942999</v>
      </c>
      <c r="D1234">
        <f>+$D$3*((1-$D$5)*SOI!D1233+$D$5*SOI!D1232) +   $D$4*((1-$D$5)*SOI!E1233+$D$5*SOI!E1232)</f>
        <v>0</v>
      </c>
      <c r="E1234">
        <f t="shared" si="389"/>
        <v>0.52174828320704592</v>
      </c>
      <c r="F1234">
        <f t="shared" si="396"/>
        <v>4.4498543781136206</v>
      </c>
      <c r="G1234">
        <f t="shared" si="397"/>
        <v>4.9716026613206665</v>
      </c>
      <c r="H1234" s="21">
        <f t="shared" si="398"/>
        <v>14.555555814960064</v>
      </c>
      <c r="I1234" s="37">
        <f t="shared" si="390"/>
        <v>-3.5404237093080271</v>
      </c>
      <c r="J1234" s="1">
        <f t="shared" si="399"/>
        <v>69.315514321989497</v>
      </c>
      <c r="K1234" s="1">
        <f t="shared" si="400"/>
        <v>19.9760542529222</v>
      </c>
      <c r="L1234" s="1">
        <f t="shared" si="391"/>
        <v>2.6118055981048633</v>
      </c>
      <c r="M1234" s="1">
        <f t="shared" si="392"/>
        <v>137.52592870749831</v>
      </c>
      <c r="N1234" s="1">
        <f t="shared" si="393"/>
        <v>3.2537800947062956</v>
      </c>
      <c r="O1234" s="1">
        <f t="shared" si="394"/>
        <v>1.4180577274804567</v>
      </c>
      <c r="P1234" s="1">
        <f t="shared" si="395"/>
        <v>-0.14496863899206933</v>
      </c>
      <c r="Q1234" s="1">
        <f t="shared" si="401"/>
        <v>223.94090452895816</v>
      </c>
      <c r="R1234" s="1">
        <f t="shared" si="402"/>
        <v>236.76922002394724</v>
      </c>
      <c r="S1234" s="1">
        <f t="shared" si="403"/>
        <v>-9.8585019298559242</v>
      </c>
      <c r="T1234" s="1">
        <f t="shared" si="404"/>
        <v>38.914583504634791</v>
      </c>
      <c r="U1234" s="1">
        <f t="shared" si="405"/>
        <v>-5.6718113972780451</v>
      </c>
      <c r="V1234" s="1">
        <f t="shared" si="406"/>
        <v>13.267647663195454</v>
      </c>
      <c r="Y1234" s="20">
        <f>+$Z$20*SIGN(SOI!A1233)*(ABS(SOI!A1233))^$Y$2</f>
        <v>-0.40249218026435574</v>
      </c>
      <c r="Z1234" s="20">
        <f t="shared" si="409"/>
        <v>-0.14832814141798492</v>
      </c>
      <c r="AA1234" s="19">
        <f>+SIN((AVERAGE(H1230:H1241)+AVERAGE(H1234:H1237)/4)*($AA$19+AA1233*$AA$18*AVERAGE(G1230:G1241))*$Y$20+$AA$17) - SIN($AA$17)</f>
        <v>-0.53717672534492888</v>
      </c>
      <c r="AB1234" s="19">
        <f>+SIN((AVERAGE(H1230:H1241)+AVERAGE(H1234:H1237)*$AB$1)*($AA$19+AB1233*$AA$18*AVERAGE(G1230:G1241))*$Y$20+$AA$17) - SIN($AA$17)+$AB$2</f>
        <v>-0.68781407908636982</v>
      </c>
      <c r="AC1234">
        <f t="shared" si="408"/>
        <v>0.72720000000001095</v>
      </c>
      <c r="AD1234">
        <f t="shared" si="407"/>
        <v>0.38884858392694399</v>
      </c>
      <c r="AE1234">
        <v>0</v>
      </c>
    </row>
    <row r="1235" spans="1:31" x14ac:dyDescent="0.25">
      <c r="A1235">
        <v>101.08333333333195</v>
      </c>
      <c r="B1235" s="2">
        <v>1981.0833333332414</v>
      </c>
      <c r="C1235">
        <f>+D1235+($D$2+E1235+F1235)*SOI!A1234*IF(B1235&gt;$C$18, IF(B1235&lt;$C$19,-1,1),1)</f>
        <v>12.704617387190485</v>
      </c>
      <c r="D1235">
        <f>+$D$3*((1-$D$5)*SOI!D1234+$D$5*SOI!D1233) +   $D$4*((1-$D$5)*SOI!E1234+$D$5*SOI!E1233)</f>
        <v>0</v>
      </c>
      <c r="E1235">
        <f t="shared" si="389"/>
        <v>-28.465519445033081</v>
      </c>
      <c r="F1235">
        <f t="shared" si="396"/>
        <v>0.23303636238755876</v>
      </c>
      <c r="G1235">
        <f t="shared" si="397"/>
        <v>-28.232483082645523</v>
      </c>
      <c r="H1235" s="21">
        <f t="shared" si="398"/>
        <v>0.37976029606759826</v>
      </c>
      <c r="I1235" s="37">
        <f t="shared" si="390"/>
        <v>23.465871375256615</v>
      </c>
      <c r="J1235" s="1">
        <f t="shared" si="399"/>
        <v>-13.009420630664776</v>
      </c>
      <c r="K1235" s="1">
        <f t="shared" si="400"/>
        <v>-1.7440814901823719E-2</v>
      </c>
      <c r="L1235" s="1">
        <f t="shared" si="391"/>
        <v>2.8844857825409784E-2</v>
      </c>
      <c r="M1235" s="1">
        <f t="shared" si="392"/>
        <v>3.8943111387422</v>
      </c>
      <c r="N1235" s="1">
        <f t="shared" si="393"/>
        <v>6.1518590476437811E-2</v>
      </c>
      <c r="O1235" s="1">
        <f t="shared" si="394"/>
        <v>-0.82478764376879032</v>
      </c>
      <c r="P1235" s="1">
        <f t="shared" si="395"/>
        <v>-1.9704042528929135E-2</v>
      </c>
      <c r="Q1235" s="1">
        <f t="shared" si="401"/>
        <v>0.1198940599213037</v>
      </c>
      <c r="R1235" s="1">
        <f t="shared" si="402"/>
        <v>-0.84017726910614243</v>
      </c>
      <c r="S1235" s="1">
        <f t="shared" si="403"/>
        <v>1.2354083986294515</v>
      </c>
      <c r="T1235" s="1">
        <f t="shared" si="404"/>
        <v>-0.24997016461482913</v>
      </c>
      <c r="U1235" s="1">
        <f t="shared" si="405"/>
        <v>5.1095717370939973</v>
      </c>
      <c r="V1235" s="1">
        <f t="shared" si="406"/>
        <v>3.4095211019787276E-2</v>
      </c>
      <c r="Y1235" s="20">
        <f>+$Z$20*SIGN(SOI!A1234)*(ABS(SOI!A1234))^$Y$2</f>
        <v>-0.40249218026435574</v>
      </c>
      <c r="Z1235" s="20">
        <f t="shared" si="409"/>
        <v>-0.29661237225235254</v>
      </c>
      <c r="AA1235" s="19">
        <f>+SIN((AVERAGE(H1231:H1242)+AVERAGE(H1235:H1238)/4)*($AA$19+AA1234*$AA$18*AVERAGE(G1231:G1242))*$Y$20+$AA$17) - SIN($AA$17)</f>
        <v>-0.50276044187007207</v>
      </c>
      <c r="AB1235" s="19">
        <f>+SIN((AVERAGE(H1231:H1242)+AVERAGE(H1235:H1238)*$AB$1)*($AA$19+AB1234*$AA$18*AVERAGE(G1231:G1242))*$Y$20+$AA$17) - SIN($AA$17)+$AB$2</f>
        <v>-0.46521535292862226</v>
      </c>
      <c r="AC1235">
        <f t="shared" si="408"/>
        <v>0.72780000000001099</v>
      </c>
      <c r="AD1235">
        <f t="shared" si="407"/>
        <v>0.20614806961771953</v>
      </c>
      <c r="AE1235">
        <v>0</v>
      </c>
    </row>
    <row r="1236" spans="1:31" x14ac:dyDescent="0.25">
      <c r="A1236">
        <v>101.16666666666528</v>
      </c>
      <c r="B1236" s="2">
        <v>1981.1666666665747</v>
      </c>
      <c r="C1236">
        <f>+D1236+($D$2+E1236+F1236)*SOI!A1235*IF(B1236&gt;$C$18, IF(B1236&lt;$C$19,-1,1),1)</f>
        <v>0.19471557746317258</v>
      </c>
      <c r="D1236">
        <f>+$D$3*((1-$D$5)*SOI!D1235+$D$5*SOI!D1234) +   $D$4*((1-$D$5)*SOI!E1235+$D$5*SOI!E1234)</f>
        <v>0</v>
      </c>
      <c r="E1236">
        <f t="shared" si="389"/>
        <v>-8.5511418249313209</v>
      </c>
      <c r="F1236">
        <f t="shared" si="396"/>
        <v>-1.1846370482273088</v>
      </c>
      <c r="G1236">
        <f t="shared" si="397"/>
        <v>-9.7357788731586297</v>
      </c>
      <c r="H1236" s="21">
        <f t="shared" si="398"/>
        <v>-0.14061669653822365</v>
      </c>
      <c r="I1236" s="37">
        <f t="shared" si="390"/>
        <v>-0.30206006710727817</v>
      </c>
      <c r="J1236" s="1">
        <f t="shared" si="399"/>
        <v>0.19273426148051684</v>
      </c>
      <c r="K1236" s="1">
        <f t="shared" si="400"/>
        <v>-7.0909289851952773</v>
      </c>
      <c r="L1236" s="1">
        <f t="shared" si="391"/>
        <v>-6.7944051532378799E-2</v>
      </c>
      <c r="M1236" s="1">
        <f t="shared" si="392"/>
        <v>4.4820323445670649</v>
      </c>
      <c r="N1236" s="1">
        <f t="shared" si="393"/>
        <v>0.45124805203039109</v>
      </c>
      <c r="O1236" s="1">
        <f t="shared" si="394"/>
        <v>-5.8426685562934173</v>
      </c>
      <c r="P1236" s="1">
        <f t="shared" si="395"/>
        <v>0.48010867945337965</v>
      </c>
      <c r="Q1236" s="1">
        <f t="shared" si="401"/>
        <v>1.0121641947071822</v>
      </c>
      <c r="R1236" s="1">
        <f t="shared" si="402"/>
        <v>9.1302119539153861E-2</v>
      </c>
      <c r="S1236" s="1">
        <f t="shared" si="403"/>
        <v>-0.11664768979784441</v>
      </c>
      <c r="T1236" s="1">
        <f t="shared" si="404"/>
        <v>4.1710012324071668</v>
      </c>
      <c r="U1236" s="1">
        <f t="shared" si="405"/>
        <v>1.6026007833633713</v>
      </c>
      <c r="V1236" s="1">
        <f t="shared" si="406"/>
        <v>-6.0937771445332123</v>
      </c>
      <c r="Y1236" s="20">
        <f>+$Z$20*SIGN(SOI!A1235)*(ABS(SOI!A1235))^$Y$2</f>
        <v>-8.4852756228346246E-2</v>
      </c>
      <c r="Z1236" s="20">
        <f t="shared" si="409"/>
        <v>-0.24491039935949055</v>
      </c>
      <c r="AA1236" s="19">
        <f>+SIN((AVERAGE(H1232:H1243)+AVERAGE(H1236:H1239)/4)*($AA$19+AA1235*$AA$18*AVERAGE(G1232:G1243))*$Y$20+$AA$17) - SIN($AA$17)</f>
        <v>-0.56258908387584816</v>
      </c>
      <c r="AB1236" s="19">
        <f>+SIN((AVERAGE(H1232:H1243)+AVERAGE(H1236:H1239)*$AB$1)*($AA$19+AB1235*$AA$18*AVERAGE(G1232:G1243))*$Y$20+$AA$17) - SIN($AA$17)+$AB$2</f>
        <v>-0.62743149618348204</v>
      </c>
      <c r="AC1236">
        <f t="shared" si="408"/>
        <v>0.72840000000001104</v>
      </c>
      <c r="AD1236">
        <f t="shared" si="407"/>
        <v>0.31767868451635761</v>
      </c>
      <c r="AE1236">
        <v>0</v>
      </c>
    </row>
    <row r="1237" spans="1:31" x14ac:dyDescent="0.25">
      <c r="A1237">
        <v>101.24999999999861</v>
      </c>
      <c r="B1237" s="2">
        <v>1981.2499999999079</v>
      </c>
      <c r="C1237">
        <f>+D1237+($D$2+E1237+F1237)*SOI!A1236*IF(B1237&gt;$C$18, IF(B1237&lt;$C$19,-1,1),1)</f>
        <v>2.784714341243602</v>
      </c>
      <c r="D1237">
        <f>+$D$3*((1-$D$5)*SOI!D1236+$D$5*SOI!D1235) +   $D$4*((1-$D$5)*SOI!E1236+$D$5*SOI!E1235)</f>
        <v>0</v>
      </c>
      <c r="E1237">
        <f t="shared" si="389"/>
        <v>-16.428314486438794</v>
      </c>
      <c r="F1237">
        <f t="shared" si="396"/>
        <v>4.7641890888192817E-2</v>
      </c>
      <c r="G1237">
        <f t="shared" si="397"/>
        <v>-16.3806725955506</v>
      </c>
      <c r="H1237" s="21">
        <f t="shared" si="398"/>
        <v>-0.81903030288994505</v>
      </c>
      <c r="I1237" s="37">
        <f t="shared" si="390"/>
        <v>-14.375251213868827</v>
      </c>
      <c r="J1237" s="1">
        <f t="shared" si="399"/>
        <v>-2.0971481946998796</v>
      </c>
      <c r="K1237" s="1">
        <f t="shared" si="400"/>
        <v>-0.33520370329549243</v>
      </c>
      <c r="L1237" s="1">
        <f t="shared" si="391"/>
        <v>2.1620048398752145E-2</v>
      </c>
      <c r="M1237" s="1">
        <f t="shared" si="392"/>
        <v>-1.0247620994985063</v>
      </c>
      <c r="N1237" s="1">
        <f t="shared" si="393"/>
        <v>-5.4619741463732004E-2</v>
      </c>
      <c r="O1237" s="1">
        <f t="shared" si="394"/>
        <v>-16.070634003529982</v>
      </c>
      <c r="P1237" s="1">
        <f t="shared" si="395"/>
        <v>-2.5930939251163476E-2</v>
      </c>
      <c r="Q1237" s="1">
        <f t="shared" si="401"/>
        <v>2.8011304756183492E-2</v>
      </c>
      <c r="R1237" s="1">
        <f t="shared" si="402"/>
        <v>0.12025007515300948</v>
      </c>
      <c r="S1237" s="1">
        <f t="shared" si="403"/>
        <v>0.67194321101236332</v>
      </c>
      <c r="T1237" s="1">
        <f t="shared" si="404"/>
        <v>-3.650625639967171</v>
      </c>
      <c r="U1237" s="1">
        <f t="shared" si="405"/>
        <v>-4.1193260619561096</v>
      </c>
      <c r="V1237" s="1">
        <f t="shared" si="406"/>
        <v>-3.9838186286694582E-2</v>
      </c>
      <c r="Y1237" s="20">
        <f>+$Z$20*SIGN(SOI!A1236)*(ABS(SOI!A1236))^$Y$2</f>
        <v>-0.24738626158576971</v>
      </c>
      <c r="Z1237" s="20">
        <f t="shared" si="409"/>
        <v>-0.17707880971031509</v>
      </c>
      <c r="AA1237" s="19">
        <f>+SIN((AVERAGE(H1233:H1244)+AVERAGE(H1237:H1240)/4)*($AA$19+AA1236*$AA$18*AVERAGE(G1233:G1244))*$Y$20+$AA$17) - SIN($AA$17)</f>
        <v>-0.31564254767770267</v>
      </c>
      <c r="AB1237" s="19">
        <f>+SIN((AVERAGE(H1233:H1244)+AVERAGE(H1237:H1240)*$AB$1)*($AA$19+AB1236*$AA$18*AVERAGE(G1233:G1244))*$Y$20+$AA$17) - SIN($AA$17)+$AB$2</f>
        <v>-0.31442860986645638</v>
      </c>
      <c r="AC1237">
        <f t="shared" si="408"/>
        <v>0.72900000000001108</v>
      </c>
      <c r="AD1237">
        <f t="shared" si="407"/>
        <v>0.13856373796738758</v>
      </c>
      <c r="AE1237">
        <v>0</v>
      </c>
    </row>
    <row r="1238" spans="1:31" x14ac:dyDescent="0.25">
      <c r="A1238">
        <v>101.33333333333194</v>
      </c>
      <c r="B1238" s="2">
        <v>1981.3333333332412</v>
      </c>
      <c r="C1238">
        <f>+D1238+($D$2+E1238+F1238)*SOI!A1237*IF(B1238&gt;$C$18, IF(B1238&lt;$C$19,-1,1),1)</f>
        <v>0.32141791223542426</v>
      </c>
      <c r="D1238">
        <f>+$D$3*((1-$D$5)*SOI!D1237+$D$5*SOI!D1236) +   $D$4*((1-$D$5)*SOI!E1237+$D$5*SOI!E1236)</f>
        <v>0</v>
      </c>
      <c r="E1238">
        <f t="shared" ref="E1238:E1301" si="410">$E$3*COS(2*PI()*(A1238+$E$2)/$H$3)+$E$4*COS(2*PI()*(A1238+$E$2)/$H$4)+$E$5*COS(2*PI()*(A1238+$E$2)/$H$5)+$E$6*COS(2*PI()/$H$6*(A1238+$E$2))+$E$7*COS(2*PI()/$H$7*(A1238+$E$2))+$E$8*COS(2*PI()/$H$8*(A1238+$E$2))+$E$9*COS(2*PI()/$H$9*(A1238+$E$2))+$E$10*COS(2*PI()/$H$10*(A1238+$E$2))+$E$11*COS(2*PI()/$H$11*(A1238+$E$2))+$E$12*COS(2*PI()/$H$12*(A1238+$E$2))+$E$13*COS(2*PI()/$H$13*(A1238+$E$2))+$E$14*COS(2*PI()/$H$14*(A1238+$E$2))+$E$15*COS(2*PI()/$H$15*(A1238+$E$2))+$E$16*COS(2*PI()/$H$16*(A1238+$E$2))+$E$17*COS(2*PI()/$H$17*(A1238+$E$2))</f>
        <v>-1.8224715630972188</v>
      </c>
      <c r="F1238">
        <f t="shared" si="396"/>
        <v>-1.0995094572248203</v>
      </c>
      <c r="G1238">
        <f t="shared" si="397"/>
        <v>-2.9219810203220389</v>
      </c>
      <c r="H1238" s="21">
        <f t="shared" si="398"/>
        <v>1.5754816697702843</v>
      </c>
      <c r="I1238" s="37">
        <f t="shared" ref="I1238:I1301" si="411">+(I$3*$E1238+I$5*$F1238)*COS(2*PI()*$A1238*$A$9+I$4)</f>
        <v>-3.0056074672284452</v>
      </c>
      <c r="J1238" s="1">
        <f t="shared" si="399"/>
        <v>15.445891500263478</v>
      </c>
      <c r="K1238" s="1">
        <f t="shared" si="400"/>
        <v>-11.740291092897433</v>
      </c>
      <c r="L1238" s="1">
        <f t="shared" ref="L1238:L1301" si="412">+(L$3*$E1238+L$5*$F1238)*COS(2*PI()*$A1238*$A$9+L$4)^2</f>
        <v>-0.71312692408325673</v>
      </c>
      <c r="M1238" s="1">
        <f t="shared" ref="M1238:M1301" si="413">+(M$3*$E1238+M$5*$F1238)*COS(2*PI()*$A1238*$A$7+M$4)</f>
        <v>36.098578092688079</v>
      </c>
      <c r="N1238" s="1">
        <f t="shared" ref="N1238:N1301" si="414">+(N$3*$E1238+N$5*$F1238)*COS(2*PI()*$A1238*$A$8+N$4)</f>
        <v>0.91848597410816601</v>
      </c>
      <c r="O1238" s="1">
        <f t="shared" ref="O1238:O1301" si="415">+(O$3*$E1238+O$5*$F1238)*COS(2*PI()*$A1238*$A$8+O$4)^2</f>
        <v>-1.5881672614072853</v>
      </c>
      <c r="P1238" s="1">
        <f t="shared" ref="P1238:P1301" si="416">+(P$3*$E1238+P$5*$F1238)*COS(2*PI()*$A1238*$A$7+P$4)^2</f>
        <v>0.2786216786155265</v>
      </c>
      <c r="Q1238" s="1">
        <f t="shared" si="401"/>
        <v>16.592937140950873</v>
      </c>
      <c r="R1238" s="1">
        <f t="shared" si="402"/>
        <v>14.893339994544993</v>
      </c>
      <c r="S1238" s="1">
        <f t="shared" si="403"/>
        <v>-2.3625025019644452</v>
      </c>
      <c r="T1238" s="1">
        <f t="shared" si="404"/>
        <v>11.899828438069566</v>
      </c>
      <c r="U1238" s="1">
        <f t="shared" si="405"/>
        <v>9.2542162618759232</v>
      </c>
      <c r="V1238" s="1">
        <f t="shared" si="406"/>
        <v>-7.1981203450215379</v>
      </c>
      <c r="Y1238" s="20">
        <f>+$Z$20*SIGN(SOI!A1237)*(ABS(SOI!A1237))^$Y$2</f>
        <v>-0.19899741131682924</v>
      </c>
      <c r="Z1238" s="20">
        <f t="shared" si="409"/>
        <v>-0.22625419909727376</v>
      </c>
      <c r="AA1238" s="19">
        <f>+SIN((AVERAGE(H1234:H1245)+AVERAGE(H1238:H1241)/4)*($AA$19+AA1237*$AA$18*AVERAGE(G1234:G1245))*$Y$20+$AA$17) - SIN($AA$17)</f>
        <v>-1.1545028179497645</v>
      </c>
      <c r="AB1238" s="19">
        <f>+SIN((AVERAGE(H1234:H1245)+AVERAGE(H1238:H1241)*$AB$1)*($AA$19+AB1237*$AA$18*AVERAGE(G1234:G1245))*$Y$20+$AA$17) - SIN($AA$17)+$AB$2</f>
        <v>-1.1035056000033254</v>
      </c>
      <c r="AC1238">
        <f t="shared" si="408"/>
        <v>0.72960000000001113</v>
      </c>
      <c r="AD1238">
        <f t="shared" si="407"/>
        <v>0.92824861885249077</v>
      </c>
      <c r="AE1238">
        <v>0</v>
      </c>
    </row>
    <row r="1239" spans="1:31" x14ac:dyDescent="0.25">
      <c r="A1239">
        <v>101.41666666666526</v>
      </c>
      <c r="B1239" s="2">
        <v>1981.4166666665744</v>
      </c>
      <c r="C1239">
        <f>+D1239+($D$2+E1239+F1239)*SOI!A1238*IF(B1239&gt;$C$18, IF(B1239&lt;$C$19,-1,1),1)</f>
        <v>0.83383021068263918</v>
      </c>
      <c r="D1239">
        <f>+$D$3*((1-$D$5)*SOI!D1238+$D$5*SOI!D1237) +   $D$4*((1-$D$5)*SOI!E1238+$D$5*SOI!E1237)</f>
        <v>0</v>
      </c>
      <c r="E1239">
        <f t="shared" si="410"/>
        <v>-5.5328589225933449</v>
      </c>
      <c r="F1239">
        <f t="shared" ref="F1239:F1302" si="417">$F$3*COS(2*PI()*(B1239+$F$2)/$G$3)+$F$4*COS(2*PI()*(B1239+$F$2)/$G$4)+$F$5*COS(2*PI()*(B1239+$F$2)/$G$5)+$F$6*COS(2*PI()/$G$6*(B1239+$F$2))+$F$7*COS(2*PI()/$G$7*(B1239+$F$2))+$F$8*COS(2*PI()/$G$8*(B1239+$F$2))+$F$9*COS(2*PI()/$G$9*(B1239+$F$2))+$F$10*COS(2*PI()/$G$10*(B1239+$F$2))+$F$11*COS(2*PI()/$G$11*(B1239+$F$2))+$F$12*COS(2*PI()/$G$12*(B1239+$F$2))+$F$13*COS(2*PI()/$G$13*(B1239+$F$2))+$F$14*COS(2*PI()/$G$14*(B1239+$F$2))+$F$15*COS(2*PI()/$G$15*(B1239+$F$2))</f>
        <v>-2.6009148624250078E-2</v>
      </c>
      <c r="G1239">
        <f t="shared" ref="G1239:G1302" si="418">+E1239+F1239</f>
        <v>-5.5588680712175949</v>
      </c>
      <c r="H1239" s="21">
        <f t="shared" ref="H1239:H1302" si="419">+$H$19*SUM(I1239:V1239)</f>
        <v>-8.1520099140968957E-2</v>
      </c>
      <c r="I1239" s="37">
        <f t="shared" si="411"/>
        <v>-5.3850169955706004</v>
      </c>
      <c r="J1239" s="1">
        <f t="shared" ref="J1239:J1302" si="420">+(J$3)*I1239*M1239</f>
        <v>0.59992998316498281</v>
      </c>
      <c r="K1239" s="1">
        <f t="shared" ref="K1239:K1302" si="421">+(K$3)*L1239*P1239*O1239</f>
        <v>-1.9761682655408049E-6</v>
      </c>
      <c r="L1239" s="1">
        <f t="shared" si="412"/>
        <v>-6.2073088399381164E-3</v>
      </c>
      <c r="M1239" s="1">
        <f t="shared" si="413"/>
        <v>0.78256940704393541</v>
      </c>
      <c r="N1239" s="1">
        <f t="shared" si="414"/>
        <v>8.7560663891682079E-3</v>
      </c>
      <c r="O1239" s="1">
        <f t="shared" si="415"/>
        <v>-5.735728969214747E-2</v>
      </c>
      <c r="P1239" s="1">
        <f t="shared" si="416"/>
        <v>1.4918702636936931E-4</v>
      </c>
      <c r="Q1239" s="1">
        <f t="shared" ref="Q1239:Q1302" si="422">+(Q$3)*M1239*N1239</f>
        <v>3.4291979502066973E-3</v>
      </c>
      <c r="R1239" s="1">
        <f t="shared" ref="R1239:R1302" si="423">+(R$3)*I1239*N1239*M1239</f>
        <v>5.5146278369903531E-3</v>
      </c>
      <c r="S1239" s="1">
        <f t="shared" ref="S1239:S1302" si="424">+(S$3)*I1239*N1239</f>
        <v>-4.0351864952661701E-2</v>
      </c>
      <c r="T1239" s="1">
        <f t="shared" ref="T1239:T1302" si="425">+(T$3)*L1239*O1239</f>
        <v>3.7408440431877885E-3</v>
      </c>
      <c r="U1239" s="1">
        <f t="shared" ref="U1239:U1302" si="426">+(U$3)*P1239*I1239</f>
        <v>8.8779074801162497E-3</v>
      </c>
      <c r="V1239" s="1">
        <f t="shared" ref="V1239:V1302" si="427">+(V$3)*P1239*N1239</f>
        <v>-3.6742759790305522E-5</v>
      </c>
      <c r="Y1239" s="20">
        <f>+$Z$20*SIGN(SOI!A1238)*(ABS(SOI!A1238))^$Y$2</f>
        <v>-0.23237892438922236</v>
      </c>
      <c r="Z1239" s="20">
        <f t="shared" si="409"/>
        <v>-0.27494086321030925</v>
      </c>
      <c r="AA1239" s="19">
        <f>+SIN((AVERAGE(H1235:H1246)+AVERAGE(H1239:H1242)/4)*($AA$19+AA1238*$AA$18*AVERAGE(G1235:G1246))*$Y$20+$AA$17) - SIN($AA$17)</f>
        <v>-0.4139674626376712</v>
      </c>
      <c r="AB1239" s="19">
        <f>+SIN((AVERAGE(H1235:H1246)+AVERAGE(H1239:H1242)*$AB$1)*($AA$19+AB1238*$AA$18*AVERAGE(G1235:G1246))*$Y$20+$AA$17) - SIN($AA$17)+$AB$2</f>
        <v>-0.22337868965821484</v>
      </c>
      <c r="AC1239">
        <f t="shared" si="408"/>
        <v>0.73020000000001117</v>
      </c>
      <c r="AD1239">
        <f t="shared" si="407"/>
        <v>0.13902659942736195</v>
      </c>
      <c r="AE1239">
        <v>0</v>
      </c>
    </row>
    <row r="1240" spans="1:31" x14ac:dyDescent="0.25">
      <c r="A1240">
        <v>101.49999999999859</v>
      </c>
      <c r="B1240" s="2">
        <v>1981.4999999999077</v>
      </c>
      <c r="C1240">
        <f>+D1240+($D$2+E1240+F1240)*SOI!A1239*IF(B1240&gt;$C$18, IF(B1240&lt;$C$19,-1,1),1)</f>
        <v>-3.570260768159252</v>
      </c>
      <c r="D1240">
        <f>+$D$3*((1-$D$5)*SOI!D1239+$D$5*SOI!D1238) +   $D$4*((1-$D$5)*SOI!E1239+$D$5*SOI!E1238)</f>
        <v>0</v>
      </c>
      <c r="E1240">
        <f t="shared" si="410"/>
        <v>8.4195051310194131</v>
      </c>
      <c r="F1240">
        <f t="shared" si="417"/>
        <v>-0.11657311204440823</v>
      </c>
      <c r="G1240">
        <f t="shared" si="418"/>
        <v>8.3029320189750049</v>
      </c>
      <c r="H1240" s="21">
        <f t="shared" si="419"/>
        <v>9.9625403305929283E-2</v>
      </c>
      <c r="I1240" s="37">
        <f t="shared" si="411"/>
        <v>1.4380554652088606</v>
      </c>
      <c r="J1240" s="1">
        <f t="shared" si="420"/>
        <v>-0.30252440133041641</v>
      </c>
      <c r="K1240" s="1">
        <f t="shared" si="421"/>
        <v>2.289039824465084E-3</v>
      </c>
      <c r="L1240" s="1">
        <f t="shared" si="412"/>
        <v>-1.3269099926784789E-3</v>
      </c>
      <c r="M1240" s="1">
        <f t="shared" si="413"/>
        <v>1.477726801030671</v>
      </c>
      <c r="N1240" s="1">
        <f t="shared" si="414"/>
        <v>-1.9513101216635884E-2</v>
      </c>
      <c r="O1240" s="1">
        <f t="shared" si="415"/>
        <v>2.7025646277616073</v>
      </c>
      <c r="P1240" s="1">
        <f t="shared" si="416"/>
        <v>1.7156745443927528E-2</v>
      </c>
      <c r="Q1240" s="1">
        <f t="shared" si="422"/>
        <v>-1.4430490425138632E-2</v>
      </c>
      <c r="R1240" s="1">
        <f t="shared" si="423"/>
        <v>6.1971684742493944E-3</v>
      </c>
      <c r="S1240" s="1">
        <f t="shared" si="424"/>
        <v>-2.4014271788193552E-2</v>
      </c>
      <c r="T1240" s="1">
        <f t="shared" si="425"/>
        <v>-3.7678636674553387E-2</v>
      </c>
      <c r="U1240" s="1">
        <f t="shared" si="426"/>
        <v>-0.27264844396798105</v>
      </c>
      <c r="V1240" s="1">
        <f t="shared" si="427"/>
        <v>9.4165729482809726E-3</v>
      </c>
      <c r="Y1240" s="20">
        <f>+$Z$20*SIGN(SOI!A1239)*(ABS(SOI!A1239))^$Y$2</f>
        <v>-0.39344625392487614</v>
      </c>
      <c r="Z1240" s="20">
        <f t="shared" si="409"/>
        <v>-0.29346118130300974</v>
      </c>
      <c r="AA1240" s="19">
        <f>+SIN((AVERAGE(H1236:H1247)+AVERAGE(H1240:H1243)/4)*($AA$19+AA1239*$AA$18*AVERAGE(G1236:G1247))*$Y$20+$AA$17) - SIN($AA$17)</f>
        <v>-0.70377215264197623</v>
      </c>
      <c r="AB1240" s="19">
        <f>+SIN((AVERAGE(H1236:H1247)+AVERAGE(H1240:H1243)*$AB$1)*($AA$19+AB1239*$AA$18*AVERAGE(G1236:G1247))*$Y$20+$AA$17) - SIN($AA$17)+$AB$2</f>
        <v>-0.48021022334091434</v>
      </c>
      <c r="AC1240">
        <f t="shared" si="408"/>
        <v>0.73080000000001122</v>
      </c>
      <c r="AD1240">
        <f t="shared" ref="AD1240:AD1303" si="428">+ABS(Z1240-AA1240)</f>
        <v>0.41031097133896649</v>
      </c>
      <c r="AE1240">
        <v>0</v>
      </c>
    </row>
    <row r="1241" spans="1:31" x14ac:dyDescent="0.25">
      <c r="A1241">
        <v>101.58333333333192</v>
      </c>
      <c r="B1241" s="2">
        <v>1981.5833333332409</v>
      </c>
      <c r="C1241">
        <f>+D1241+($D$2+E1241+F1241)*SOI!A1240*IF(B1241&gt;$C$18, IF(B1241&lt;$C$19,-1,1),1)</f>
        <v>-0.68356089702427725</v>
      </c>
      <c r="D1241">
        <f>+$D$3*((1-$D$5)*SOI!D1240+$D$5*SOI!D1239) +   $D$4*((1-$D$5)*SOI!E1240+$D$5*SOI!E1239)</f>
        <v>0</v>
      </c>
      <c r="E1241">
        <f t="shared" si="410"/>
        <v>3.7761851534122997</v>
      </c>
      <c r="F1241">
        <f t="shared" si="417"/>
        <v>2.137538561146296E-2</v>
      </c>
      <c r="G1241">
        <f t="shared" si="418"/>
        <v>3.7975605390237628</v>
      </c>
      <c r="H1241" s="21">
        <f t="shared" si="419"/>
        <v>2.2118775474637749E-2</v>
      </c>
      <c r="I1241" s="37">
        <f t="shared" si="411"/>
        <v>-2.7188170626460062</v>
      </c>
      <c r="J1241" s="1">
        <f t="shared" si="420"/>
        <v>7.2696594729152783E-2</v>
      </c>
      <c r="K1241" s="1">
        <f t="shared" si="421"/>
        <v>1.1395981561680847E-2</v>
      </c>
      <c r="L1241" s="1">
        <f t="shared" si="412"/>
        <v>8.9953876032523167E-3</v>
      </c>
      <c r="M1241" s="1">
        <f t="shared" si="413"/>
        <v>0.18782070138705684</v>
      </c>
      <c r="N1241" s="1">
        <f t="shared" si="414"/>
        <v>1.1523764808534469E-2</v>
      </c>
      <c r="O1241" s="1">
        <f t="shared" si="415"/>
        <v>3.5214122255799598</v>
      </c>
      <c r="P1241" s="1">
        <f t="shared" si="416"/>
        <v>-9.6697245004652172E-3</v>
      </c>
      <c r="Q1241" s="1">
        <f t="shared" si="422"/>
        <v>1.0831746506617321E-3</v>
      </c>
      <c r="R1241" s="1">
        <f t="shared" si="423"/>
        <v>8.794578900229381E-4</v>
      </c>
      <c r="S1241" s="1">
        <f t="shared" si="424"/>
        <v>-2.681278095190066E-2</v>
      </c>
      <c r="T1241" s="1">
        <f t="shared" si="425"/>
        <v>0.3328238013048706</v>
      </c>
      <c r="U1241" s="1">
        <f t="shared" si="426"/>
        <v>-0.29052704475766722</v>
      </c>
      <c r="V1241" s="1">
        <f t="shared" si="427"/>
        <v>3.1342970727349442E-3</v>
      </c>
      <c r="Y1241" s="20">
        <f>+$Z$20*SIGN(SOI!A1240)*(ABS(SOI!A1240))^$Y$2</f>
        <v>-0.25455836559493072</v>
      </c>
      <c r="Z1241" s="20">
        <f t="shared" si="409"/>
        <v>-0.26891654168053181</v>
      </c>
      <c r="AA1241" s="19">
        <f>+SIN((AVERAGE(H1237:H1248)+AVERAGE(H1241:H1244)/4)*($AA$19+AA1240*$AA$18*AVERAGE(G1237:G1248))*$Y$20+$AA$17) - SIN($AA$17)</f>
        <v>-0.61063058838133899</v>
      </c>
      <c r="AB1241" s="19">
        <f>+SIN((AVERAGE(H1237:H1248)+AVERAGE(H1241:H1244)*$AB$1)*($AA$19+AB1240*$AA$18*AVERAGE(G1237:G1248))*$Y$20+$AA$17) - SIN($AA$17)+$AB$2</f>
        <v>-0.49377998201207707</v>
      </c>
      <c r="AC1241">
        <f t="shared" ref="AC1241:AC1304" si="429">+AC1240+$AC$22</f>
        <v>0.73140000000001126</v>
      </c>
      <c r="AD1241">
        <f t="shared" si="428"/>
        <v>0.34171404670080718</v>
      </c>
      <c r="AE1241">
        <v>0</v>
      </c>
    </row>
    <row r="1242" spans="1:31" x14ac:dyDescent="0.25">
      <c r="A1242">
        <v>101.66666666666525</v>
      </c>
      <c r="B1242" s="2">
        <v>1981.6666666665742</v>
      </c>
      <c r="C1242">
        <f>+D1242+($D$2+E1242+F1242)*SOI!A1241*IF(B1242&gt;$C$18, IF(B1242&lt;$C$19,-1,1),1)</f>
        <v>-1.2754774135292468</v>
      </c>
      <c r="D1242">
        <f>+$D$3*((1-$D$5)*SOI!D1241+$D$5*SOI!D1240) +   $D$4*((1-$D$5)*SOI!E1241+$D$5*SOI!E1240)</f>
        <v>0</v>
      </c>
      <c r="E1242">
        <f t="shared" si="410"/>
        <v>19.286725470062485</v>
      </c>
      <c r="F1242">
        <f t="shared" si="417"/>
        <v>-1.0656195625018205</v>
      </c>
      <c r="G1242">
        <f t="shared" si="418"/>
        <v>18.221105907560666</v>
      </c>
      <c r="H1242" s="21">
        <f t="shared" si="419"/>
        <v>4.5890209240055047</v>
      </c>
      <c r="I1242" s="37">
        <f t="shared" si="411"/>
        <v>-23.002898905269973</v>
      </c>
      <c r="J1242" s="1">
        <f t="shared" si="420"/>
        <v>-91.435964095571407</v>
      </c>
      <c r="K1242" s="1">
        <f t="shared" si="421"/>
        <v>194.9061186264012</v>
      </c>
      <c r="L1242" s="1">
        <f t="shared" si="412"/>
        <v>-0.71755666102279647</v>
      </c>
      <c r="M1242" s="1">
        <f t="shared" si="413"/>
        <v>-27.921828447953157</v>
      </c>
      <c r="N1242" s="1">
        <f t="shared" si="414"/>
        <v>-0.95755883799589714</v>
      </c>
      <c r="O1242" s="1">
        <f t="shared" si="415"/>
        <v>14.06720957904003</v>
      </c>
      <c r="P1242" s="1">
        <f t="shared" si="416"/>
        <v>0.51899171730992466</v>
      </c>
      <c r="Q1242" s="1">
        <f t="shared" si="422"/>
        <v>13.380426820446187</v>
      </c>
      <c r="R1242" s="1">
        <f t="shared" si="423"/>
        <v>91.915575957874978</v>
      </c>
      <c r="S1242" s="1">
        <f t="shared" si="424"/>
        <v>18.850181108305041</v>
      </c>
      <c r="T1242" s="1">
        <f t="shared" si="425"/>
        <v>-106.05759764935398</v>
      </c>
      <c r="U1242" s="1">
        <f t="shared" si="426"/>
        <v>131.92754369672937</v>
      </c>
      <c r="V1242" s="1">
        <f t="shared" si="427"/>
        <v>13.978403291335729</v>
      </c>
      <c r="Y1242" s="20">
        <f>+$Z$20*SIGN(SOI!A1241)*(ABS(SOI!A1241))^$Y$2</f>
        <v>-0.15874500552178858</v>
      </c>
      <c r="Z1242" s="20">
        <f t="shared" si="409"/>
        <v>-0.17240878547721469</v>
      </c>
      <c r="AA1242" s="19">
        <f>+SIN((AVERAGE(H1238:H1249)+AVERAGE(H1242:H1245)/4)*($AA$19+AA1241*$AA$18*AVERAGE(G1238:G1249))*$Y$20+$AA$17) - SIN($AA$17)</f>
        <v>-0.44585018437634483</v>
      </c>
      <c r="AB1242" s="19">
        <f>+SIN((AVERAGE(H1238:H1249)+AVERAGE(H1242:H1245)*$AB$1)*($AA$19+AB1241*$AA$18*AVERAGE(G1238:G1249))*$Y$20+$AA$17) - SIN($AA$17)+$AB$2</f>
        <v>-0.5396066835182487</v>
      </c>
      <c r="AC1242">
        <f t="shared" si="429"/>
        <v>0.73200000000001131</v>
      </c>
      <c r="AD1242">
        <f t="shared" si="428"/>
        <v>0.27344139889913011</v>
      </c>
      <c r="AE1242">
        <v>0</v>
      </c>
    </row>
    <row r="1243" spans="1:31" x14ac:dyDescent="0.25">
      <c r="A1243">
        <v>101.74999999999858</v>
      </c>
      <c r="B1243" s="2">
        <v>1981.7499999999075</v>
      </c>
      <c r="C1243">
        <f>+D1243+($D$2+E1243+F1243)*SOI!A1242*IF(B1243&gt;$C$18, IF(B1243&lt;$C$19,-1,1),1)</f>
        <v>-0.20781859793671351</v>
      </c>
      <c r="D1243">
        <f>+$D$3*((1-$D$5)*SOI!D1242+$D$5*SOI!D1241) +   $D$4*((1-$D$5)*SOI!E1242+$D$5*SOI!E1241)</f>
        <v>0</v>
      </c>
      <c r="E1243">
        <f t="shared" si="410"/>
        <v>6.9813909372208798</v>
      </c>
      <c r="F1243">
        <f t="shared" si="417"/>
        <v>-5.4104339330429019E-2</v>
      </c>
      <c r="G1243">
        <f t="shared" si="418"/>
        <v>6.9272865978904505</v>
      </c>
      <c r="H1243" s="21">
        <f t="shared" si="419"/>
        <v>-0.18540121557133568</v>
      </c>
      <c r="I1243" s="37">
        <f t="shared" si="411"/>
        <v>-7.5657548970039832</v>
      </c>
      <c r="J1243" s="1">
        <f t="shared" si="420"/>
        <v>-1.8818671148650852</v>
      </c>
      <c r="K1243" s="1">
        <f t="shared" si="421"/>
        <v>5.8999241628253226E-3</v>
      </c>
      <c r="L1243" s="1">
        <f t="shared" si="412"/>
        <v>-1.7362111817318667E-2</v>
      </c>
      <c r="M1243" s="1">
        <f t="shared" si="413"/>
        <v>-1.7472138446305059</v>
      </c>
      <c r="N1243" s="1">
        <f t="shared" si="414"/>
        <v>-4.0099784804664106E-2</v>
      </c>
      <c r="O1243" s="1">
        <f t="shared" si="415"/>
        <v>0.92934274702811659</v>
      </c>
      <c r="P1243" s="1">
        <f t="shared" si="416"/>
        <v>9.8280436926812507E-3</v>
      </c>
      <c r="Q1243" s="1">
        <f t="shared" si="422"/>
        <v>3.5062973862148773E-2</v>
      </c>
      <c r="R1243" s="1">
        <f t="shared" si="423"/>
        <v>7.9220502085512859E-2</v>
      </c>
      <c r="S1243" s="1">
        <f t="shared" si="424"/>
        <v>0.25963413911152844</v>
      </c>
      <c r="T1243" s="1">
        <f t="shared" si="425"/>
        <v>-0.1695337194225528</v>
      </c>
      <c r="U1243" s="1">
        <f t="shared" si="426"/>
        <v>0.82169723403152406</v>
      </c>
      <c r="V1243" s="1">
        <f t="shared" si="427"/>
        <v>1.1085130002991592E-2</v>
      </c>
      <c r="Y1243" s="20">
        <f>+$Z$20*SIGN(SOI!A1242)*(ABS(SOI!A1242))^$Y$2</f>
        <v>-0.10392298531492468</v>
      </c>
      <c r="Z1243" s="20">
        <f t="shared" si="409"/>
        <v>-0.19147902182379628</v>
      </c>
      <c r="AA1243" s="19">
        <f>+SIN((AVERAGE(H1239:H1250)+AVERAGE(H1243:H1246)/4)*($AA$19+AA1242*$AA$18*AVERAGE(G1239:G1250))*$Y$20+$AA$17) - SIN($AA$17)</f>
        <v>-0.25166252384675303</v>
      </c>
      <c r="AB1243" s="19">
        <f>+SIN((AVERAGE(H1239:H1250)+AVERAGE(H1243:H1246)*$AB$1)*($AA$19+AB1242*$AA$18*AVERAGE(G1239:G1250))*$Y$20+$AA$17) - SIN($AA$17)+$AB$2</f>
        <v>-0.38386473535128091</v>
      </c>
      <c r="AC1243">
        <f t="shared" si="429"/>
        <v>0.73260000000001135</v>
      </c>
      <c r="AD1243">
        <f t="shared" si="428"/>
        <v>6.0183502022956747E-2</v>
      </c>
      <c r="AE1243">
        <v>0</v>
      </c>
    </row>
    <row r="1244" spans="1:31" x14ac:dyDescent="0.25">
      <c r="A1244">
        <v>101.83333333333191</v>
      </c>
      <c r="B1244" s="2">
        <v>1981.8333333332407</v>
      </c>
      <c r="C1244">
        <f>+D1244+($D$2+E1244+F1244)*SOI!A1243*IF(B1244&gt;$C$18, IF(B1244&lt;$C$19,-1,1),1)</f>
        <v>-9.5930066949243606</v>
      </c>
      <c r="D1244">
        <f>+$D$3*((1-$D$5)*SOI!D1243+$D$5*SOI!D1242) +   $D$4*((1-$D$5)*SOI!E1243+$D$5*SOI!E1242)</f>
        <v>0</v>
      </c>
      <c r="E1244">
        <f t="shared" si="410"/>
        <v>36.513169623742186</v>
      </c>
      <c r="F1244">
        <f t="shared" si="417"/>
        <v>-0.98351519809640542</v>
      </c>
      <c r="G1244">
        <f t="shared" si="418"/>
        <v>35.529654425645781</v>
      </c>
      <c r="H1244" s="21">
        <f t="shared" si="419"/>
        <v>-1.5429700613635613</v>
      </c>
      <c r="I1244" s="37">
        <f t="shared" si="411"/>
        <v>-13.409054535622076</v>
      </c>
      <c r="J1244" s="1">
        <f t="shared" si="420"/>
        <v>-48.817551874562113</v>
      </c>
      <c r="K1244" s="1">
        <f t="shared" si="421"/>
        <v>7.6592724329930251E-5</v>
      </c>
      <c r="L1244" s="1">
        <f t="shared" si="412"/>
        <v>-6.8118823997250367E-4</v>
      </c>
      <c r="M1244" s="1">
        <f t="shared" si="413"/>
        <v>-25.573326072090062</v>
      </c>
      <c r="N1244" s="1">
        <f t="shared" si="414"/>
        <v>-9.0390482916650444E-2</v>
      </c>
      <c r="O1244" s="1">
        <f t="shared" si="415"/>
        <v>3.8233740137500223</v>
      </c>
      <c r="P1244" s="1">
        <f t="shared" si="416"/>
        <v>7.9044690534471899E-4</v>
      </c>
      <c r="Q1244" s="1">
        <f t="shared" si="422"/>
        <v>1.1568327271016661</v>
      </c>
      <c r="R1244" s="1">
        <f t="shared" si="423"/>
        <v>4.632391952749761</v>
      </c>
      <c r="S1244" s="1">
        <f t="shared" si="424"/>
        <v>1.0372617211290345</v>
      </c>
      <c r="T1244" s="1">
        <f t="shared" si="425"/>
        <v>-2.7364754304921461E-2</v>
      </c>
      <c r="U1244" s="1">
        <f t="shared" si="426"/>
        <v>0.11712870441164705</v>
      </c>
      <c r="V1244" s="1">
        <f t="shared" si="427"/>
        <v>2.0096807859469449E-3</v>
      </c>
      <c r="Y1244" s="20">
        <f>+$Z$20*SIGN(SOI!A1243)*(ABS(SOI!A1243))^$Y$2</f>
        <v>-0.31176907463467551</v>
      </c>
      <c r="Z1244" s="20">
        <f t="shared" ref="Z1244:Z1307" si="430">+AVERAGE(Y1243:Y1245)</f>
        <v>-8.564901814260388E-2</v>
      </c>
      <c r="AA1244" s="19">
        <f>+SIN((AVERAGE(H1240:H1251)+AVERAGE(H1244:H1247)/4)*($AA$19+AA1243*$AA$18*AVERAGE(G1240:G1251))*$Y$20+$AA$17) - SIN($AA$17)</f>
        <v>-0.42951334460546819</v>
      </c>
      <c r="AB1244" s="19">
        <f>+SIN((AVERAGE(H1240:H1251)+AVERAGE(H1244:H1247)*$AB$1)*($AA$19+AB1243*$AA$18*AVERAGE(G1240:G1251))*$Y$20+$AA$17) - SIN($AA$17)+$AB$2</f>
        <v>-0.41829705374637693</v>
      </c>
      <c r="AC1244">
        <f t="shared" si="429"/>
        <v>0.7332000000000114</v>
      </c>
      <c r="AD1244">
        <f t="shared" si="428"/>
        <v>0.3438643264628643</v>
      </c>
      <c r="AE1244">
        <v>0</v>
      </c>
    </row>
    <row r="1245" spans="1:31" x14ac:dyDescent="0.25">
      <c r="A1245">
        <v>101.91666666666524</v>
      </c>
      <c r="B1245" s="2">
        <v>1981.916666666574</v>
      </c>
      <c r="C1245">
        <f>+D1245+($D$2+E1245+F1245)*SOI!A1244*IF(B1245&gt;$C$18, IF(B1245&lt;$C$19,-1,1),1)</f>
        <v>-32.388668588919707</v>
      </c>
      <c r="D1245">
        <f>+$D$3*((1-$D$5)*SOI!D1244+$D$5*SOI!D1243) +   $D$4*((1-$D$5)*SOI!E1244+$D$5*SOI!E1243)</f>
        <v>0</v>
      </c>
      <c r="E1245">
        <f t="shared" si="410"/>
        <v>-462.47332540501037</v>
      </c>
      <c r="F1245">
        <f t="shared" si="417"/>
        <v>-0.22194015098535846</v>
      </c>
      <c r="G1245">
        <f t="shared" si="418"/>
        <v>-462.69526555599572</v>
      </c>
      <c r="H1245" s="21">
        <f t="shared" si="419"/>
        <v>-4.2858049609080338</v>
      </c>
      <c r="I1245" s="37">
        <f t="shared" si="411"/>
        <v>-249.93277079969721</v>
      </c>
      <c r="J1245" s="1">
        <f t="shared" si="420"/>
        <v>-93.330958291595593</v>
      </c>
      <c r="K1245" s="1">
        <f t="shared" si="421"/>
        <v>-44.905390672418768</v>
      </c>
      <c r="L1245" s="1">
        <f t="shared" si="412"/>
        <v>-0.10324094837786879</v>
      </c>
      <c r="M1245" s="1">
        <f t="shared" si="413"/>
        <v>-2.6230821854260116</v>
      </c>
      <c r="N1245" s="1">
        <f t="shared" si="414"/>
        <v>-0.1708531789885952</v>
      </c>
      <c r="O1245" s="1">
        <f t="shared" si="415"/>
        <v>-343.72537115662698</v>
      </c>
      <c r="P1245" s="1">
        <f t="shared" si="416"/>
        <v>3.4012144551195368E-2</v>
      </c>
      <c r="Q1245" s="1">
        <f t="shared" si="422"/>
        <v>0.22428261214699469</v>
      </c>
      <c r="R1245" s="1">
        <f t="shared" si="423"/>
        <v>16.739997330762616</v>
      </c>
      <c r="S1245" s="1">
        <f t="shared" si="424"/>
        <v>36.543804188551178</v>
      </c>
      <c r="T1245" s="1">
        <f t="shared" si="425"/>
        <v>372.85605682819295</v>
      </c>
      <c r="U1245" s="1">
        <f t="shared" si="426"/>
        <v>93.939814643809356</v>
      </c>
      <c r="V1245" s="1">
        <f t="shared" si="427"/>
        <v>0.16345143971498199</v>
      </c>
      <c r="Y1245" s="20">
        <f>+$Z$20*SIGN(SOI!A1244)*(ABS(SOI!A1244))^$Y$2</f>
        <v>0.15874500552178858</v>
      </c>
      <c r="Z1245" s="20">
        <f t="shared" si="430"/>
        <v>-9.1008000729124183E-2</v>
      </c>
      <c r="AA1245" s="19">
        <f>+SIN((AVERAGE(H1241:H1252)+AVERAGE(H1245:H1248)/4)*($AA$19+AA1244*$AA$18*AVERAGE(G1241:G1252))*$Y$20+$AA$17) - SIN($AA$17)</f>
        <v>-0.54061461216688711</v>
      </c>
      <c r="AB1245" s="19">
        <f>+SIN((AVERAGE(H1241:H1252)+AVERAGE(H1245:H1248)*$AB$1)*($AA$19+AB1244*$AA$18*AVERAGE(G1241:G1252))*$Y$20+$AA$17) - SIN($AA$17)+$AB$2</f>
        <v>-0.425856044242303</v>
      </c>
      <c r="AC1245">
        <f t="shared" si="429"/>
        <v>0.73380000000001144</v>
      </c>
      <c r="AD1245">
        <f t="shared" si="428"/>
        <v>0.44960661143776293</v>
      </c>
      <c r="AE1245">
        <v>0</v>
      </c>
    </row>
    <row r="1246" spans="1:31" x14ac:dyDescent="0.25">
      <c r="A1246">
        <v>101.99999999999856</v>
      </c>
      <c r="B1246" s="2">
        <v>1981.9999999999072</v>
      </c>
      <c r="C1246">
        <f>+D1246+($D$2+E1246+F1246)*SOI!A1245*IF(B1246&gt;$C$18, IF(B1246&lt;$C$19,-1,1),1)</f>
        <v>-3.7865261858037902E-2</v>
      </c>
      <c r="D1246">
        <f>+$D$3*((1-$D$5)*SOI!D1245+$D$5*SOI!D1244) +   $D$4*((1-$D$5)*SOI!E1245+$D$5*SOI!E1244)</f>
        <v>0</v>
      </c>
      <c r="E1246">
        <f t="shared" si="410"/>
        <v>-3.5032228316575669</v>
      </c>
      <c r="F1246">
        <f t="shared" si="417"/>
        <v>4.4498543781085145</v>
      </c>
      <c r="G1246">
        <f t="shared" si="418"/>
        <v>0.9466315464509476</v>
      </c>
      <c r="H1246" s="21">
        <f t="shared" si="419"/>
        <v>3.5666451977237101</v>
      </c>
      <c r="I1246" s="37">
        <f t="shared" si="411"/>
        <v>-1.3934728716186269</v>
      </c>
      <c r="J1246" s="1">
        <f t="shared" si="420"/>
        <v>-11.486993441941404</v>
      </c>
      <c r="K1246" s="1">
        <f t="shared" si="421"/>
        <v>325.18003100547656</v>
      </c>
      <c r="L1246" s="1">
        <f t="shared" si="412"/>
        <v>2.9799912191708984</v>
      </c>
      <c r="M1246" s="1">
        <f t="shared" si="413"/>
        <v>-57.905155432366776</v>
      </c>
      <c r="N1246" s="1">
        <f t="shared" si="414"/>
        <v>-3.8091018190117159</v>
      </c>
      <c r="O1246" s="1">
        <f t="shared" si="415"/>
        <v>1.3025402547565854</v>
      </c>
      <c r="P1246" s="1">
        <f t="shared" si="416"/>
        <v>-2.2517327365691298</v>
      </c>
      <c r="Q1246" s="1">
        <f t="shared" si="422"/>
        <v>110.38255873791668</v>
      </c>
      <c r="R1246" s="1">
        <f t="shared" si="423"/>
        <v>45.934135825450888</v>
      </c>
      <c r="S1246" s="1">
        <f t="shared" si="424"/>
        <v>4.5424335961594098</v>
      </c>
      <c r="T1246" s="1">
        <f t="shared" si="425"/>
        <v>40.783431634708307</v>
      </c>
      <c r="U1246" s="1">
        <f t="shared" si="426"/>
        <v>-34.674310902107138</v>
      </c>
      <c r="V1246" s="1">
        <f t="shared" si="427"/>
        <v>-241.252095183839</v>
      </c>
      <c r="Y1246" s="20">
        <f>+$Z$20*SIGN(SOI!A1245)*(ABS(SOI!A1245))^$Y$2</f>
        <v>-0.1199999330744856</v>
      </c>
      <c r="Z1246" s="20">
        <f t="shared" si="430"/>
        <v>-5.9195975869280403E-2</v>
      </c>
      <c r="AA1246" s="19">
        <f>+SIN((AVERAGE(H1242:H1253)+AVERAGE(H1246:H1249)/4)*($AA$19+AA1245*$AA$18*AVERAGE(G1242:G1253))*$Y$20+$AA$17) - SIN($AA$17)</f>
        <v>-0.77105891553407857</v>
      </c>
      <c r="AB1246" s="19">
        <f>+SIN((AVERAGE(H1242:H1253)+AVERAGE(H1246:H1249)*$AB$1)*($AA$19+AB1245*$AA$18*AVERAGE(G1242:G1253))*$Y$20+$AA$17) - SIN($AA$17)+$AB$2</f>
        <v>-0.44913326441428936</v>
      </c>
      <c r="AC1246">
        <f t="shared" si="429"/>
        <v>0.73440000000001149</v>
      </c>
      <c r="AD1246">
        <f t="shared" si="428"/>
        <v>0.71186293966479819</v>
      </c>
      <c r="AE1246">
        <v>0</v>
      </c>
    </row>
    <row r="1247" spans="1:31" x14ac:dyDescent="0.25">
      <c r="A1247">
        <v>102.08333333333189</v>
      </c>
      <c r="B1247" s="2">
        <v>1982.0833333332405</v>
      </c>
      <c r="C1247">
        <f>+D1247+($D$2+E1247+F1247)*SOI!A1246*IF(B1247&gt;$C$18, IF(B1247&lt;$C$19,-1,1),1)</f>
        <v>-3.6693333305784024</v>
      </c>
      <c r="D1247">
        <f>+$D$3*((1-$D$5)*SOI!D1246+$D$5*SOI!D1245) +   $D$4*((1-$D$5)*SOI!E1246+$D$5*SOI!E1245)</f>
        <v>0</v>
      </c>
      <c r="E1247">
        <f t="shared" si="410"/>
        <v>27.992604641992116</v>
      </c>
      <c r="F1247">
        <f t="shared" si="417"/>
        <v>0.23303636245713083</v>
      </c>
      <c r="G1247">
        <f t="shared" si="418"/>
        <v>28.225641004449248</v>
      </c>
      <c r="H1247" s="21">
        <f t="shared" si="419"/>
        <v>2.2233979211305264</v>
      </c>
      <c r="I1247" s="37">
        <f t="shared" si="411"/>
        <v>33.068896233101178</v>
      </c>
      <c r="J1247" s="1">
        <f t="shared" si="420"/>
        <v>32.509354429285558</v>
      </c>
      <c r="K1247" s="1">
        <f t="shared" si="421"/>
        <v>4.066305036672917</v>
      </c>
      <c r="L1247" s="1">
        <f t="shared" si="412"/>
        <v>0.10673230134789015</v>
      </c>
      <c r="M1247" s="1">
        <f t="shared" si="413"/>
        <v>-6.9055460033478182</v>
      </c>
      <c r="N1247" s="1">
        <f t="shared" si="414"/>
        <v>-0.15568695157333362</v>
      </c>
      <c r="O1247" s="1">
        <f t="shared" si="415"/>
        <v>10.289659047217974</v>
      </c>
      <c r="P1247" s="1">
        <f t="shared" si="416"/>
        <v>-9.9518130341229166E-2</v>
      </c>
      <c r="Q1247" s="1">
        <f t="shared" si="422"/>
        <v>0.53803543778021834</v>
      </c>
      <c r="R1247" s="1">
        <f t="shared" si="423"/>
        <v>-5.3133344770019235</v>
      </c>
      <c r="S1247" s="1">
        <f t="shared" si="424"/>
        <v>-4.4059483504216885</v>
      </c>
      <c r="T1247" s="1">
        <f t="shared" si="425"/>
        <v>11.539167714134486</v>
      </c>
      <c r="U1247" s="1">
        <f t="shared" si="426"/>
        <v>36.367578633350455</v>
      </c>
      <c r="V1247" s="1">
        <f t="shared" si="427"/>
        <v>-0.43579886367837362</v>
      </c>
      <c r="Y1247" s="20">
        <f>+$Z$20*SIGN(SOI!A1246)*(ABS(SOI!A1246))^$Y$2</f>
        <v>-0.21633300005514419</v>
      </c>
      <c r="Z1247" s="20">
        <f t="shared" si="430"/>
        <v>-0.14039522978599203</v>
      </c>
      <c r="AA1247" s="19">
        <f>+SIN((AVERAGE(H1243:H1254)+AVERAGE(H1247:H1250)/4)*($AA$19+AA1246*$AA$18*AVERAGE(G1243:G1254))*$Y$20+$AA$17) - SIN($AA$17)</f>
        <v>-4.4592236689002668E-2</v>
      </c>
      <c r="AB1247" s="19">
        <f>+SIN((AVERAGE(H1243:H1254)+AVERAGE(H1247:H1250)*$AB$1)*($AA$19+AB1246*$AA$18*AVERAGE(G1243:G1254))*$Y$20+$AA$17) - SIN($AA$17)+$AB$2</f>
        <v>9.1931032918746602E-2</v>
      </c>
      <c r="AC1247">
        <f t="shared" si="429"/>
        <v>0.73500000000001153</v>
      </c>
      <c r="AD1247">
        <f t="shared" si="428"/>
        <v>9.5802993096989364E-2</v>
      </c>
      <c r="AE1247">
        <v>0</v>
      </c>
    </row>
    <row r="1248" spans="1:31" x14ac:dyDescent="0.25">
      <c r="A1248">
        <v>102.16666666666522</v>
      </c>
      <c r="B1248" s="2">
        <v>1982.1666666665737</v>
      </c>
      <c r="C1248">
        <f>+D1248+($D$2+E1248+F1248)*SOI!A1247*IF(B1248&gt;$C$18, IF(B1248&lt;$C$19,-1,1),1)</f>
        <v>-7.2912684150272106E-2</v>
      </c>
      <c r="D1248">
        <f>+$D$3*((1-$D$5)*SOI!D1247+$D$5*SOI!D1246) +   $D$4*((1-$D$5)*SOI!E1247+$D$5*SOI!E1246)</f>
        <v>0</v>
      </c>
      <c r="E1248">
        <f t="shared" si="410"/>
        <v>4.830271255760259</v>
      </c>
      <c r="F1248">
        <f t="shared" si="417"/>
        <v>-1.1846370482466537</v>
      </c>
      <c r="G1248">
        <f t="shared" si="418"/>
        <v>3.6456342075136052</v>
      </c>
      <c r="H1248" s="21">
        <f t="shared" si="419"/>
        <v>0.53366151719364452</v>
      </c>
      <c r="I1248" s="37">
        <f t="shared" si="411"/>
        <v>2.3730408634440332</v>
      </c>
      <c r="J1248" s="1">
        <f t="shared" si="420"/>
        <v>-13.114657831929891</v>
      </c>
      <c r="K1248" s="1">
        <f t="shared" si="421"/>
        <v>1.9519161432928929E-3</v>
      </c>
      <c r="L1248" s="1">
        <f t="shared" si="412"/>
        <v>-3.0306112501798849E-2</v>
      </c>
      <c r="M1248" s="1">
        <f t="shared" si="413"/>
        <v>38.820499948109443</v>
      </c>
      <c r="N1248" s="1">
        <f t="shared" si="414"/>
        <v>0.38481696858293024</v>
      </c>
      <c r="O1248" s="1">
        <f t="shared" si="415"/>
        <v>1.3218808254756062E-2</v>
      </c>
      <c r="P1248" s="1">
        <f t="shared" si="416"/>
        <v>0.13095971880201338</v>
      </c>
      <c r="Q1248" s="1">
        <f t="shared" si="422"/>
        <v>7.4761151491232187</v>
      </c>
      <c r="R1248" s="1">
        <f t="shared" si="423"/>
        <v>-5.298070995218394</v>
      </c>
      <c r="S1248" s="1">
        <f t="shared" si="424"/>
        <v>0.78149628565987528</v>
      </c>
      <c r="T1248" s="1">
        <f t="shared" si="425"/>
        <v>-4.2092058126763079E-3</v>
      </c>
      <c r="U1248" s="1">
        <f t="shared" si="426"/>
        <v>-3.4342778558155724</v>
      </c>
      <c r="V1248" s="1">
        <f t="shared" si="427"/>
        <v>-1.4175017971590134</v>
      </c>
      <c r="Y1248" s="20">
        <f>+$Z$20*SIGN(SOI!A1247)*(ABS(SOI!A1247))^$Y$2</f>
        <v>-8.4852756228346246E-2</v>
      </c>
      <c r="Z1248" s="20">
        <f t="shared" si="430"/>
        <v>-2.4156866102632382E-3</v>
      </c>
      <c r="AA1248" s="19">
        <f>+SIN((AVERAGE(H1244:H1255)+AVERAGE(H1248:H1251)/4)*($AA$19+AA1247*$AA$18*AVERAGE(G1244:G1255))*$Y$20+$AA$17) - SIN($AA$17)</f>
        <v>0.10092232205377827</v>
      </c>
      <c r="AB1248" s="19">
        <f>+SIN((AVERAGE(H1244:H1255)+AVERAGE(H1248:H1251)*$AB$1)*($AA$19+AB1247*$AA$18*AVERAGE(G1244:G1255))*$Y$20+$AA$17) - SIN($AA$17)+$AB$2</f>
        <v>0.12488947679835871</v>
      </c>
      <c r="AC1248">
        <f t="shared" si="429"/>
        <v>0.73560000000001158</v>
      </c>
      <c r="AD1248">
        <f t="shared" si="428"/>
        <v>0.10333800866404151</v>
      </c>
      <c r="AE1248">
        <v>0</v>
      </c>
    </row>
    <row r="1249" spans="1:31" x14ac:dyDescent="0.25">
      <c r="A1249">
        <v>102.24999999999855</v>
      </c>
      <c r="B1249" s="2">
        <v>1982.249999999907</v>
      </c>
      <c r="C1249">
        <f>+D1249+($D$2+E1249+F1249)*SOI!A1248*IF(B1249&gt;$C$18, IF(B1249&lt;$C$19,-1,1),1)</f>
        <v>3.9137551614298109</v>
      </c>
      <c r="D1249">
        <f>+$D$3*((1-$D$5)*SOI!D1248+$D$5*SOI!D1247) +   $D$4*((1-$D$5)*SOI!E1248+$D$5*SOI!E1247)</f>
        <v>0</v>
      </c>
      <c r="E1249">
        <f t="shared" si="410"/>
        <v>16.259671281728444</v>
      </c>
      <c r="F1249">
        <f t="shared" si="417"/>
        <v>4.7641890895769423E-2</v>
      </c>
      <c r="G1249">
        <f t="shared" si="418"/>
        <v>16.307313172624212</v>
      </c>
      <c r="H1249" s="21">
        <f t="shared" si="419"/>
        <v>1.6582771920102938E-2</v>
      </c>
      <c r="I1249" s="37">
        <f t="shared" si="411"/>
        <v>-5.6720058120396883</v>
      </c>
      <c r="J1249" s="1">
        <f t="shared" si="420"/>
        <v>-0.94543992337429161</v>
      </c>
      <c r="K1249" s="1">
        <f t="shared" si="421"/>
        <v>2.274924703053998E-3</v>
      </c>
      <c r="L1249" s="1">
        <f t="shared" si="412"/>
        <v>9.6758560531793776E-3</v>
      </c>
      <c r="M1249" s="1">
        <f t="shared" si="413"/>
        <v>-1.1708645227018244</v>
      </c>
      <c r="N1249" s="1">
        <f t="shared" si="414"/>
        <v>8.2324251095310923E-3</v>
      </c>
      <c r="O1249" s="1">
        <f t="shared" si="415"/>
        <v>7.8980414445316898</v>
      </c>
      <c r="P1249" s="1">
        <f t="shared" si="416"/>
        <v>-8.0012406293104702E-4</v>
      </c>
      <c r="Q1249" s="1">
        <f t="shared" si="422"/>
        <v>-4.8238642681989342E-3</v>
      </c>
      <c r="R1249" s="1">
        <f t="shared" si="423"/>
        <v>-8.1708703882582938E-3</v>
      </c>
      <c r="S1249" s="1">
        <f t="shared" si="424"/>
        <v>-3.9960594729776672E-2</v>
      </c>
      <c r="T1249" s="1">
        <f t="shared" si="425"/>
        <v>0.80294617672893764</v>
      </c>
      <c r="U1249" s="1">
        <f t="shared" si="426"/>
        <v>-5.0151794542821003E-2</v>
      </c>
      <c r="V1249" s="1">
        <f t="shared" si="427"/>
        <v>1.8527498654592167E-4</v>
      </c>
      <c r="Y1249" s="20">
        <f>+$Z$20*SIGN(SOI!A1248)*(ABS(SOI!A1248))^$Y$2</f>
        <v>0.29393869645270071</v>
      </c>
      <c r="Z1249" s="20">
        <f t="shared" si="430"/>
        <v>0.23094045633893936</v>
      </c>
      <c r="AA1249" s="19">
        <f>+SIN((AVERAGE(H1245:H1256)+AVERAGE(H1249:H1252)/4)*($AA$19+AA1248*$AA$18*AVERAGE(G1245:G1256))*$Y$20+$AA$17) - SIN($AA$17)</f>
        <v>-0.67189294695441037</v>
      </c>
      <c r="AB1249" s="19">
        <f>+SIN((AVERAGE(H1245:H1256)+AVERAGE(H1249:H1252)*$AB$1)*($AA$19+AB1248*$AA$18*AVERAGE(G1245:G1256))*$Y$20+$AA$17) - SIN($AA$17)+$AB$2</f>
        <v>-0.68303273456503732</v>
      </c>
      <c r="AC1249">
        <f t="shared" si="429"/>
        <v>0.73620000000001162</v>
      </c>
      <c r="AD1249">
        <f t="shared" si="428"/>
        <v>0.90283340329334971</v>
      </c>
      <c r="AE1249">
        <v>0</v>
      </c>
    </row>
    <row r="1250" spans="1:31" x14ac:dyDescent="0.25">
      <c r="A1250">
        <v>102.33333333333188</v>
      </c>
      <c r="B1250" s="2">
        <v>1982.3333333332403</v>
      </c>
      <c r="C1250">
        <f>+D1250+($D$2+E1250+F1250)*SOI!A1249*IF(B1250&gt;$C$18, IF(B1250&lt;$C$19,-1,1),1)</f>
        <v>-2.0726151131389439</v>
      </c>
      <c r="D1250">
        <f>+$D$3*((1-$D$5)*SOI!D1249+$D$5*SOI!D1248) +   $D$4*((1-$D$5)*SOI!E1249+$D$5*SOI!E1248)</f>
        <v>0</v>
      </c>
      <c r="E1250">
        <f t="shared" si="410"/>
        <v>-2.0891291783685517</v>
      </c>
      <c r="F1250">
        <f t="shared" si="417"/>
        <v>-1.0995094572298236</v>
      </c>
      <c r="G1250">
        <f t="shared" si="418"/>
        <v>-3.1886386355983753</v>
      </c>
      <c r="H1250" s="21">
        <f t="shared" si="419"/>
        <v>-0.15031708609123556</v>
      </c>
      <c r="I1250" s="37">
        <f t="shared" si="411"/>
        <v>2.8597878126477441</v>
      </c>
      <c r="J1250" s="1">
        <f t="shared" si="420"/>
        <v>-1.6186024075429921</v>
      </c>
      <c r="K1250" s="1">
        <f t="shared" si="421"/>
        <v>-26.788545516433359</v>
      </c>
      <c r="L1250" s="1">
        <f t="shared" si="412"/>
        <v>-0.69061027673204445</v>
      </c>
      <c r="M1250" s="1">
        <f t="shared" si="413"/>
        <v>3.9757196088665139</v>
      </c>
      <c r="N1250" s="1">
        <f t="shared" si="414"/>
        <v>-0.84057972524389235</v>
      </c>
      <c r="O1250" s="1">
        <f t="shared" si="415"/>
        <v>-3.2195197933294213</v>
      </c>
      <c r="P1250" s="1">
        <f t="shared" si="416"/>
        <v>0.32383524218632265</v>
      </c>
      <c r="Q1250" s="1">
        <f t="shared" si="422"/>
        <v>-1.6724583151348815</v>
      </c>
      <c r="R1250" s="1">
        <f t="shared" si="423"/>
        <v>1.4283205612824887</v>
      </c>
      <c r="S1250" s="1">
        <f t="shared" si="424"/>
        <v>-2.057217495060558</v>
      </c>
      <c r="T1250" s="1">
        <f t="shared" si="425"/>
        <v>23.361555883850489</v>
      </c>
      <c r="U1250" s="1">
        <f t="shared" si="426"/>
        <v>-10.234117528409781</v>
      </c>
      <c r="V1250" s="1">
        <f t="shared" si="427"/>
        <v>7.6565776444915956</v>
      </c>
      <c r="Y1250" s="20">
        <f>+$Z$20*SIGN(SOI!A1249)*(ABS(SOI!A1249))^$Y$2</f>
        <v>0.48373542879246362</v>
      </c>
      <c r="Z1250" s="20">
        <f t="shared" si="430"/>
        <v>0.45105796657615499</v>
      </c>
      <c r="AA1250" s="19">
        <f>+SIN((AVERAGE(H1246:H1257)+AVERAGE(H1250:H1253)/4)*($AA$19+AA1249*$AA$18*AVERAGE(G1246:G1257))*$Y$20+$AA$17) - SIN($AA$17)</f>
        <v>-1.1443767179591398</v>
      </c>
      <c r="AB1250" s="19">
        <f>+SIN((AVERAGE(H1246:H1257)+AVERAGE(H1250:H1253)*$AB$1)*($AA$19+AB1249*$AA$18*AVERAGE(G1246:G1257))*$Y$20+$AA$17) - SIN($AA$17)+$AB$2</f>
        <v>-1.1514705698358425</v>
      </c>
      <c r="AC1250">
        <f t="shared" si="429"/>
        <v>0.73680000000001167</v>
      </c>
      <c r="AD1250">
        <f t="shared" si="428"/>
        <v>1.5954346845352947</v>
      </c>
      <c r="AE1250">
        <v>0</v>
      </c>
    </row>
    <row r="1251" spans="1:31" x14ac:dyDescent="0.25">
      <c r="A1251">
        <v>102.41666666666521</v>
      </c>
      <c r="B1251" s="2">
        <v>1982.4166666665735</v>
      </c>
      <c r="C1251">
        <f>+D1251+($D$2+E1251+F1251)*SOI!A1250*IF(B1251&gt;$C$18, IF(B1251&lt;$C$19,-1,1),1)</f>
        <v>5.0485119679649371</v>
      </c>
      <c r="D1251">
        <f>+$D$3*((1-$D$5)*SOI!D1250+$D$5*SOI!D1249) +   $D$4*((1-$D$5)*SOI!E1250+$D$5*SOI!E1249)</f>
        <v>0</v>
      </c>
      <c r="E1251">
        <f t="shared" si="410"/>
        <v>5.5135221572870599</v>
      </c>
      <c r="F1251">
        <f t="shared" si="417"/>
        <v>-2.6009148629519085E-2</v>
      </c>
      <c r="G1251">
        <f t="shared" si="418"/>
        <v>5.4875130086575403</v>
      </c>
      <c r="H1251" s="21">
        <f t="shared" si="419"/>
        <v>-6.7838831544664871E-2</v>
      </c>
      <c r="I1251" s="37">
        <f t="shared" si="411"/>
        <v>-6.7821423288998659</v>
      </c>
      <c r="J1251" s="1">
        <f t="shared" si="420"/>
        <v>-0.41525205715104485</v>
      </c>
      <c r="K1251" s="1">
        <f t="shared" si="421"/>
        <v>2.4085033621535711E-2</v>
      </c>
      <c r="L1251" s="1">
        <f t="shared" si="412"/>
        <v>-1.3202657971326869E-2</v>
      </c>
      <c r="M1251" s="1">
        <f t="shared" si="413"/>
        <v>-0.43008497408963614</v>
      </c>
      <c r="N1251" s="1">
        <f t="shared" si="414"/>
        <v>-2.8155278894846762E-2</v>
      </c>
      <c r="O1251" s="1">
        <f t="shared" si="415"/>
        <v>3.4664487407458191</v>
      </c>
      <c r="P1251" s="1">
        <f t="shared" si="416"/>
        <v>1.4144910823703597E-2</v>
      </c>
      <c r="Q1251" s="1">
        <f t="shared" si="422"/>
        <v>6.0600296233444383E-3</v>
      </c>
      <c r="R1251" s="1">
        <f t="shared" si="423"/>
        <v>1.2273776810305698E-2</v>
      </c>
      <c r="S1251" s="1">
        <f t="shared" si="424"/>
        <v>0.16341586629960275</v>
      </c>
      <c r="T1251" s="1">
        <f t="shared" si="425"/>
        <v>-0.48086568057076245</v>
      </c>
      <c r="U1251" s="1">
        <f t="shared" si="426"/>
        <v>1.0601311417423156</v>
      </c>
      <c r="V1251" s="1">
        <f t="shared" si="427"/>
        <v>1.1201900677612073E-2</v>
      </c>
      <c r="Y1251" s="20">
        <f>+$Z$20*SIGN(SOI!A1250)*(ABS(SOI!A1250))^$Y$2</f>
        <v>0.57549977448330081</v>
      </c>
      <c r="Z1251" s="20">
        <f t="shared" si="430"/>
        <v>0.51307838871989986</v>
      </c>
      <c r="AA1251" s="19">
        <f>+SIN((AVERAGE(H1247:H1258)+AVERAGE(H1251:H1254)/4)*($AA$19+AA1250*$AA$18*AVERAGE(G1247:G1258))*$Y$20+$AA$17) - SIN($AA$17)</f>
        <v>-0.12692213714621509</v>
      </c>
      <c r="AB1251" s="19">
        <f>+SIN((AVERAGE(H1247:H1258)+AVERAGE(H1251:H1254)*$AB$1)*($AA$19+AB1250*$AA$18*AVERAGE(G1247:G1258))*$Y$20+$AA$17) - SIN($AA$17)+$AB$2</f>
        <v>-0.25974924793110071</v>
      </c>
      <c r="AC1251">
        <f t="shared" si="429"/>
        <v>0.73740000000001171</v>
      </c>
      <c r="AD1251">
        <f t="shared" si="428"/>
        <v>0.640000525866115</v>
      </c>
      <c r="AE1251">
        <v>0</v>
      </c>
    </row>
    <row r="1252" spans="1:31" x14ac:dyDescent="0.25">
      <c r="A1252">
        <v>102.49999999999854</v>
      </c>
      <c r="B1252" s="2">
        <v>1982.4999999999068</v>
      </c>
      <c r="C1252">
        <f>+D1252+($D$2+E1252+F1252)*SOI!A1251*IF(B1252&gt;$C$18, IF(B1252&lt;$C$19,-1,1),1)</f>
        <v>-8.0546609391034529</v>
      </c>
      <c r="D1252">
        <f>+$D$3*((1-$D$5)*SOI!D1251+$D$5*SOI!D1250) +   $D$4*((1-$D$5)*SOI!E1251+$D$5*SOI!E1250)</f>
        <v>0</v>
      </c>
      <c r="E1252">
        <f t="shared" si="410"/>
        <v>-12.468834605305592</v>
      </c>
      <c r="F1252">
        <f t="shared" si="417"/>
        <v>-0.11657311204355203</v>
      </c>
      <c r="G1252">
        <f t="shared" si="418"/>
        <v>-12.585407717349144</v>
      </c>
      <c r="H1252" s="21">
        <f t="shared" si="419"/>
        <v>0.10032443690659497</v>
      </c>
      <c r="I1252" s="37">
        <f t="shared" si="411"/>
        <v>9.2519474451053814</v>
      </c>
      <c r="J1252" s="1">
        <f t="shared" si="420"/>
        <v>4.856626894451102</v>
      </c>
      <c r="K1252" s="1">
        <f t="shared" si="421"/>
        <v>-8.8758030781784757E-3</v>
      </c>
      <c r="L1252" s="1">
        <f t="shared" si="412"/>
        <v>-1.0063151088854395E-2</v>
      </c>
      <c r="M1252" s="1">
        <f t="shared" si="413"/>
        <v>-3.6873211136222812</v>
      </c>
      <c r="N1252" s="1">
        <f t="shared" si="414"/>
        <v>-5.422541059254677E-2</v>
      </c>
      <c r="O1252" s="1">
        <f t="shared" si="415"/>
        <v>-0.55939829932383345</v>
      </c>
      <c r="P1252" s="1">
        <f t="shared" si="416"/>
        <v>4.2379090817890708E-2</v>
      </c>
      <c r="Q1252" s="1">
        <f t="shared" si="422"/>
        <v>0.10006321510772449</v>
      </c>
      <c r="R1252" s="1">
        <f t="shared" si="423"/>
        <v>-0.27646756348827456</v>
      </c>
      <c r="S1252" s="1">
        <f t="shared" si="424"/>
        <v>-0.42934211726334398</v>
      </c>
      <c r="T1252" s="1">
        <f t="shared" si="425"/>
        <v>5.9147005548145289E-2</v>
      </c>
      <c r="U1252" s="1">
        <f t="shared" si="426"/>
        <v>-4.3328860859569147</v>
      </c>
      <c r="V1252" s="1">
        <f t="shared" si="427"/>
        <v>6.4637738713732296E-2</v>
      </c>
      <c r="Y1252" s="20">
        <f>+$Z$20*SIGN(SOI!A1251)*(ABS(SOI!A1251))^$Y$2</f>
        <v>0.47999996288393498</v>
      </c>
      <c r="Z1252" s="20">
        <f t="shared" si="430"/>
        <v>0.54470625858378485</v>
      </c>
      <c r="AA1252" s="19">
        <f>+SIN((AVERAGE(H1248:H1259)+AVERAGE(H1252:H1255)/4)*($AA$19+AA1251*$AA$18*AVERAGE(G1248:G1259))*$Y$20+$AA$17) - SIN($AA$17)</f>
        <v>0.1300803604783351</v>
      </c>
      <c r="AB1252" s="19">
        <f>+SIN((AVERAGE(H1248:H1259)+AVERAGE(H1252:H1255)*$AB$1)*($AA$19+AB1251*$AA$18*AVERAGE(G1248:G1259))*$Y$20+$AA$17) - SIN($AA$17)+$AB$2</f>
        <v>2.6992803714800895E-2</v>
      </c>
      <c r="AC1252">
        <f t="shared" si="429"/>
        <v>0.73800000000001176</v>
      </c>
      <c r="AD1252">
        <f t="shared" si="428"/>
        <v>0.41462589810544975</v>
      </c>
      <c r="AE1252">
        <v>0</v>
      </c>
    </row>
    <row r="1253" spans="1:31" x14ac:dyDescent="0.25">
      <c r="A1253">
        <v>102.58333333333186</v>
      </c>
      <c r="B1253" s="2">
        <v>1982.58333333324</v>
      </c>
      <c r="C1253">
        <f>+D1253+($D$2+E1253+F1253)*SOI!A1252*IF(B1253&gt;$C$18, IF(B1253&lt;$C$19,-1,1),1)</f>
        <v>-3.3728122597098538</v>
      </c>
      <c r="D1253">
        <f>+$D$3*((1-$D$5)*SOI!D1252+$D$5*SOI!D1251) +   $D$4*((1-$D$5)*SOI!E1252+$D$5*SOI!E1251)</f>
        <v>0</v>
      </c>
      <c r="E1253">
        <f t="shared" si="410"/>
        <v>-3.648055234765387</v>
      </c>
      <c r="F1253">
        <f t="shared" si="417"/>
        <v>2.1375385615006515E-2</v>
      </c>
      <c r="G1253">
        <f t="shared" si="418"/>
        <v>-3.6266798491503804</v>
      </c>
      <c r="H1253" s="21">
        <f t="shared" si="419"/>
        <v>-1.3587991878855002E-2</v>
      </c>
      <c r="I1253" s="37">
        <f t="shared" si="411"/>
        <v>-0.53480878900149109</v>
      </c>
      <c r="J1253" s="1">
        <f t="shared" si="420"/>
        <v>4.9902490756431418E-2</v>
      </c>
      <c r="K1253" s="1">
        <f t="shared" si="421"/>
        <v>-7.2728823436124244E-5</v>
      </c>
      <c r="L1253" s="1">
        <f t="shared" si="412"/>
        <v>1.9506687327424973E-3</v>
      </c>
      <c r="M1253" s="1">
        <f t="shared" si="413"/>
        <v>0.65544018413752791</v>
      </c>
      <c r="N1253" s="1">
        <f t="shared" si="414"/>
        <v>-1.4569990060465338E-3</v>
      </c>
      <c r="O1253" s="1">
        <f t="shared" si="415"/>
        <v>-0.82511356470885688</v>
      </c>
      <c r="P1253" s="1">
        <f t="shared" si="416"/>
        <v>-1.2145304965075197E-3</v>
      </c>
      <c r="Q1253" s="1">
        <f t="shared" si="422"/>
        <v>-4.7791753252308792E-4</v>
      </c>
      <c r="R1253" s="1">
        <f t="shared" si="423"/>
        <v>-7.6328736572141013E-5</v>
      </c>
      <c r="S1253" s="1">
        <f t="shared" si="424"/>
        <v>6.6684558267316992E-4</v>
      </c>
      <c r="T1253" s="1">
        <f t="shared" si="425"/>
        <v>-1.6911217572405109E-2</v>
      </c>
      <c r="U1253" s="1">
        <f t="shared" si="426"/>
        <v>-7.1779336402854515E-3</v>
      </c>
      <c r="V1253" s="1">
        <f t="shared" si="427"/>
        <v>-4.9773634001201798E-5</v>
      </c>
      <c r="Y1253" s="20">
        <f>+$Z$20*SIGN(SOI!A1252)*(ABS(SOI!A1252))^$Y$2</f>
        <v>0.57861903838411888</v>
      </c>
      <c r="Z1253" s="20">
        <f t="shared" si="430"/>
        <v>0.58866953632737662</v>
      </c>
      <c r="AA1253" s="19">
        <f>+SIN((AVERAGE(H1249:H1260)+AVERAGE(H1253:H1256)/4)*($AA$19+AA1252*$AA$18*AVERAGE(G1249:G1260))*$Y$20+$AA$17) - SIN($AA$17)</f>
        <v>-0.17336039517436788</v>
      </c>
      <c r="AB1253" s="19">
        <f>+SIN((AVERAGE(H1249:H1260)+AVERAGE(H1253:H1256)*$AB$1)*($AA$19+AB1252*$AA$18*AVERAGE(G1249:G1260))*$Y$20+$AA$17) - SIN($AA$17)+$AB$2</f>
        <v>0.13285512858668141</v>
      </c>
      <c r="AC1253">
        <f t="shared" si="429"/>
        <v>0.7386000000000118</v>
      </c>
      <c r="AD1253">
        <f t="shared" si="428"/>
        <v>0.76202993150174447</v>
      </c>
      <c r="AE1253">
        <v>0</v>
      </c>
    </row>
    <row r="1254" spans="1:31" x14ac:dyDescent="0.25">
      <c r="A1254">
        <v>102.66666666666519</v>
      </c>
      <c r="B1254" s="2">
        <v>1982.6666666665733</v>
      </c>
      <c r="C1254">
        <f>+D1254+($D$2+E1254+F1254)*SOI!A1253*IF(B1254&gt;$C$18, IF(B1254&lt;$C$19,-1,1),1)</f>
        <v>-34.176320926928938</v>
      </c>
      <c r="D1254">
        <f>+$D$3*((1-$D$5)*SOI!D1253+$D$5*SOI!D1252) +   $D$4*((1-$D$5)*SOI!E1253+$D$5*SOI!E1252)</f>
        <v>0</v>
      </c>
      <c r="E1254">
        <f t="shared" si="410"/>
        <v>-23.52166167989742</v>
      </c>
      <c r="F1254">
        <f t="shared" si="417"/>
        <v>-1.0656195624975038</v>
      </c>
      <c r="G1254">
        <f t="shared" si="418"/>
        <v>-24.587281242394923</v>
      </c>
      <c r="H1254" s="21">
        <f t="shared" si="419"/>
        <v>-1.5533089441105277</v>
      </c>
      <c r="I1254" s="37">
        <f t="shared" si="411"/>
        <v>-22.984077282632057</v>
      </c>
      <c r="J1254" s="1">
        <f t="shared" si="420"/>
        <v>-67.644535188517111</v>
      </c>
      <c r="K1254" s="1">
        <f t="shared" si="421"/>
        <v>-27.70188188056348</v>
      </c>
      <c r="L1254" s="1">
        <f t="shared" si="412"/>
        <v>-0.5953707143911906</v>
      </c>
      <c r="M1254" s="1">
        <f t="shared" si="413"/>
        <v>-20.673548175081727</v>
      </c>
      <c r="N1254" s="1">
        <f t="shared" si="414"/>
        <v>0.64239540754030988</v>
      </c>
      <c r="O1254" s="1">
        <f t="shared" si="415"/>
        <v>-21.373466670014572</v>
      </c>
      <c r="P1254" s="1">
        <f t="shared" si="416"/>
        <v>5.851213546995853E-2</v>
      </c>
      <c r="Q1254" s="1">
        <f t="shared" si="422"/>
        <v>-6.646271705078898</v>
      </c>
      <c r="R1254" s="1">
        <f t="shared" si="423"/>
        <v>-45.618577616015614</v>
      </c>
      <c r="S1254" s="1">
        <f t="shared" si="424"/>
        <v>-12.635632556532139</v>
      </c>
      <c r="T1254" s="1">
        <f t="shared" si="425"/>
        <v>133.70266507456037</v>
      </c>
      <c r="U1254" s="1">
        <f t="shared" si="426"/>
        <v>14.86159769246067</v>
      </c>
      <c r="V1254" s="1">
        <f t="shared" si="427"/>
        <v>-1.0572557267308669</v>
      </c>
      <c r="Y1254" s="20">
        <f>+$Z$20*SIGN(SOI!A1253)*(ABS(SOI!A1253))^$Y$2</f>
        <v>0.70738960771407589</v>
      </c>
      <c r="Z1254" s="20">
        <f t="shared" si="430"/>
        <v>0.71151229514255487</v>
      </c>
      <c r="AA1254" s="19">
        <f>+SIN((AVERAGE(H1250:H1261)+AVERAGE(H1254:H1257)/4)*($AA$19+AA1253*$AA$18*AVERAGE(G1250:G1261))*$Y$20+$AA$17) - SIN($AA$17)</f>
        <v>-0.2189453149840199</v>
      </c>
      <c r="AB1254" s="19">
        <f>+SIN((AVERAGE(H1250:H1261)+AVERAGE(H1254:H1257)*$AB$1)*($AA$19+AB1253*$AA$18*AVERAGE(G1250:G1261))*$Y$20+$AA$17) - SIN($AA$17)+$AB$2</f>
        <v>0.11906676182527121</v>
      </c>
      <c r="AC1254">
        <f t="shared" si="429"/>
        <v>0.73920000000001185</v>
      </c>
      <c r="AD1254">
        <f t="shared" si="428"/>
        <v>0.9304576101265748</v>
      </c>
      <c r="AE1254">
        <v>0</v>
      </c>
    </row>
    <row r="1255" spans="1:31" x14ac:dyDescent="0.25">
      <c r="A1255">
        <v>102.74999999999852</v>
      </c>
      <c r="B1255" s="2">
        <v>1982.7499999999065</v>
      </c>
      <c r="C1255">
        <f>+D1255+($D$2+E1255+F1255)*SOI!A1254*IF(B1255&gt;$C$18, IF(B1255&lt;$C$19,-1,1),1)</f>
        <v>-13.235633789356246</v>
      </c>
      <c r="D1255">
        <f>+$D$3*((1-$D$5)*SOI!D1254+$D$5*SOI!D1253) +   $D$4*((1-$D$5)*SOI!E1254+$D$5*SOI!E1253)</f>
        <v>0</v>
      </c>
      <c r="E1255">
        <f t="shared" si="410"/>
        <v>-6.5637125553271147</v>
      </c>
      <c r="F1255">
        <f t="shared" si="417"/>
        <v>-5.4104339351007891E-2</v>
      </c>
      <c r="G1255">
        <f t="shared" si="418"/>
        <v>-6.6178168946781231</v>
      </c>
      <c r="H1255" s="21">
        <f t="shared" si="419"/>
        <v>-0.20779489025124057</v>
      </c>
      <c r="I1255" s="37">
        <f t="shared" si="411"/>
        <v>-8.2866157285719684</v>
      </c>
      <c r="J1255" s="1">
        <f t="shared" si="420"/>
        <v>7.6650115030190286E-2</v>
      </c>
      <c r="K1255" s="1">
        <f t="shared" si="421"/>
        <v>-0.14335585977805101</v>
      </c>
      <c r="L1255" s="1">
        <f t="shared" si="412"/>
        <v>-3.4602322728447335E-2</v>
      </c>
      <c r="M1255" s="1">
        <f t="shared" si="413"/>
        <v>6.4974805445845801E-2</v>
      </c>
      <c r="N1255" s="1">
        <f t="shared" si="414"/>
        <v>4.0535567859841512E-2</v>
      </c>
      <c r="O1255" s="1">
        <f t="shared" si="415"/>
        <v>-5.682129851718015</v>
      </c>
      <c r="P1255" s="1">
        <f t="shared" si="416"/>
        <v>1.9597386376033102E-2</v>
      </c>
      <c r="Q1255" s="1">
        <f t="shared" si="422"/>
        <v>1.318080371911333E-3</v>
      </c>
      <c r="R1255" s="1">
        <f t="shared" si="423"/>
        <v>3.2617875278206131E-3</v>
      </c>
      <c r="S1255" s="1">
        <f t="shared" si="424"/>
        <v>-0.28746233485267936</v>
      </c>
      <c r="T1255" s="1">
        <f t="shared" si="425"/>
        <v>2.0658274033338713</v>
      </c>
      <c r="U1255" s="1">
        <f t="shared" si="426"/>
        <v>1.7946007048272186</v>
      </c>
      <c r="V1255" s="1">
        <f t="shared" si="427"/>
        <v>-2.2344265685600679E-2</v>
      </c>
      <c r="Y1255" s="20">
        <f>+$Z$20*SIGN(SOI!A1254)*(ABS(SOI!A1254))^$Y$2</f>
        <v>0.84852823932946986</v>
      </c>
      <c r="Z1255" s="20">
        <f t="shared" si="430"/>
        <v>0.80638921001962027</v>
      </c>
      <c r="AA1255" s="19">
        <f>+SIN((AVERAGE(H1251:H1262)+AVERAGE(H1255:H1258)/4)*($AA$19+AA1254*$AA$18*AVERAGE(G1251:G1262))*$Y$20+$AA$17) - SIN($AA$17)</f>
        <v>0.16953871350196503</v>
      </c>
      <c r="AB1255" s="19">
        <f>+SIN((AVERAGE(H1251:H1262)+AVERAGE(H1255:H1258)*$AB$1)*($AA$19+AB1254*$AA$18*AVERAGE(G1251:G1262))*$Y$20+$AA$17) - SIN($AA$17)+$AB$2</f>
        <v>0.21673843647788521</v>
      </c>
      <c r="AC1255">
        <f t="shared" si="429"/>
        <v>0.73980000000001189</v>
      </c>
      <c r="AD1255">
        <f t="shared" si="428"/>
        <v>0.63685049651765524</v>
      </c>
      <c r="AE1255">
        <v>0</v>
      </c>
    </row>
    <row r="1256" spans="1:31" x14ac:dyDescent="0.25">
      <c r="A1256">
        <v>102.83333333333185</v>
      </c>
      <c r="B1256" s="2">
        <v>1982.8333333332398</v>
      </c>
      <c r="C1256">
        <f>+D1256+($D$2+E1256+F1256)*SOI!A1255*IF(B1256&gt;$C$18, IF(B1256&lt;$C$19,-1,1),1)</f>
        <v>-87.767053184700515</v>
      </c>
      <c r="D1256">
        <f>+$D$3*((1-$D$5)*SOI!D1255+$D$5*SOI!D1254) +   $D$4*((1-$D$5)*SOI!E1255+$D$5*SOI!E1254)</f>
        <v>0</v>
      </c>
      <c r="E1256">
        <f t="shared" si="410"/>
        <v>-41.41602740323701</v>
      </c>
      <c r="F1256">
        <f t="shared" si="417"/>
        <v>-0.9835151980675898</v>
      </c>
      <c r="G1256">
        <f t="shared" si="418"/>
        <v>-42.399542601304603</v>
      </c>
      <c r="H1256" s="21">
        <f t="shared" si="419"/>
        <v>6.8256696718332766</v>
      </c>
      <c r="I1256" s="37">
        <f t="shared" si="411"/>
        <v>-37.492433708446057</v>
      </c>
      <c r="J1256" s="1">
        <f t="shared" si="420"/>
        <v>112.07774104034644</v>
      </c>
      <c r="K1256" s="1">
        <f t="shared" si="421"/>
        <v>-29.884651782841782</v>
      </c>
      <c r="L1256" s="1">
        <f t="shared" si="412"/>
        <v>-0.16813731588904482</v>
      </c>
      <c r="M1256" s="1">
        <f t="shared" si="413"/>
        <v>20.998347259349323</v>
      </c>
      <c r="N1256" s="1">
        <f t="shared" si="414"/>
        <v>0.65765194686102257</v>
      </c>
      <c r="O1256" s="1">
        <f t="shared" si="415"/>
        <v>-9.2560737403345019</v>
      </c>
      <c r="P1256" s="1">
        <f t="shared" si="416"/>
        <v>0.51612678255979483</v>
      </c>
      <c r="Q1256" s="1">
        <f t="shared" si="422"/>
        <v>6.9110155052086766</v>
      </c>
      <c r="R1256" s="1">
        <f t="shared" si="423"/>
        <v>77.378815006170584</v>
      </c>
      <c r="S1256" s="1">
        <f t="shared" si="424"/>
        <v>-21.101203688057954</v>
      </c>
      <c r="T1256" s="1">
        <f t="shared" si="425"/>
        <v>16.351912081109294</v>
      </c>
      <c r="U1256" s="1">
        <f t="shared" si="426"/>
        <v>213.84175349440838</v>
      </c>
      <c r="V1256" s="1">
        <f t="shared" si="427"/>
        <v>-9.5473792887804034</v>
      </c>
      <c r="Y1256" s="20">
        <f>+$Z$20*SIGN(SOI!A1255)*(ABS(SOI!A1255))^$Y$2</f>
        <v>0.8632497830153153</v>
      </c>
      <c r="Z1256" s="20">
        <f t="shared" si="430"/>
        <v>0.87587946930657823</v>
      </c>
      <c r="AA1256" s="19">
        <f>+SIN((AVERAGE(H1252:H1263)+AVERAGE(H1256:H1259)/4)*($AA$19+AA1255*$AA$18*AVERAGE(G1252:G1263))*$Y$20+$AA$17) - SIN($AA$17)</f>
        <v>0.16328006287047486</v>
      </c>
      <c r="AB1256" s="19">
        <f>+SIN((AVERAGE(H1252:H1263)+AVERAGE(H1256:H1259)*$AB$1)*($AA$19+AB1255*$AA$18*AVERAGE(G1252:G1263))*$Y$20+$AA$17) - SIN($AA$17)+$AB$2</f>
        <v>0.22589832993395226</v>
      </c>
      <c r="AC1256">
        <f t="shared" si="429"/>
        <v>0.74040000000001194</v>
      </c>
      <c r="AD1256">
        <f t="shared" si="428"/>
        <v>0.71259940643610342</v>
      </c>
      <c r="AE1256">
        <v>0</v>
      </c>
    </row>
    <row r="1257" spans="1:31" x14ac:dyDescent="0.25">
      <c r="A1257">
        <v>102.91666666666518</v>
      </c>
      <c r="B1257" s="2">
        <v>1982.9166666665731</v>
      </c>
      <c r="C1257">
        <f>+D1257+($D$2+E1257+F1257)*SOI!A1256*IF(B1257&gt;$C$18, IF(B1257&lt;$C$19,-1,1),1)</f>
        <v>1132.7703706434133</v>
      </c>
      <c r="D1257">
        <f>+$D$3*((1-$D$5)*SOI!D1256+$D$5*SOI!D1255) +   $D$4*((1-$D$5)*SOI!E1256+$D$5*SOI!E1255)</f>
        <v>0</v>
      </c>
      <c r="E1257">
        <f t="shared" si="410"/>
        <v>486.38948119970792</v>
      </c>
      <c r="F1257">
        <f t="shared" si="417"/>
        <v>-0.22194015103267128</v>
      </c>
      <c r="G1257">
        <f t="shared" si="418"/>
        <v>486.16754104867522</v>
      </c>
      <c r="H1257" s="21">
        <f t="shared" si="419"/>
        <v>0.28137682475164</v>
      </c>
      <c r="I1257" s="37">
        <f t="shared" si="411"/>
        <v>28.267153606402783</v>
      </c>
      <c r="J1257" s="1">
        <f t="shared" si="420"/>
        <v>-16.143582595105588</v>
      </c>
      <c r="K1257" s="1">
        <f t="shared" si="421"/>
        <v>0.20501048132708241</v>
      </c>
      <c r="L1257" s="1">
        <f t="shared" si="412"/>
        <v>-2.6663140622341448E-3</v>
      </c>
      <c r="M1257" s="1">
        <f t="shared" si="413"/>
        <v>4.0116886328967878</v>
      </c>
      <c r="N1257" s="1">
        <f t="shared" si="414"/>
        <v>0.14953959469019143</v>
      </c>
      <c r="O1257" s="1">
        <f t="shared" si="415"/>
        <v>24.021496403423146</v>
      </c>
      <c r="P1257" s="1">
        <f t="shared" si="416"/>
        <v>8.6032752176392696E-2</v>
      </c>
      <c r="Q1257" s="1">
        <f t="shared" si="422"/>
        <v>0.30022306940817589</v>
      </c>
      <c r="R1257" s="1">
        <f t="shared" si="423"/>
        <v>-2.5343273746163977</v>
      </c>
      <c r="S1257" s="1">
        <f t="shared" si="424"/>
        <v>3.6174768910805417</v>
      </c>
      <c r="T1257" s="1">
        <f t="shared" si="425"/>
        <v>-0.67295959334651867</v>
      </c>
      <c r="U1257" s="1">
        <f t="shared" si="426"/>
        <v>-26.874375062320297</v>
      </c>
      <c r="V1257" s="1">
        <f t="shared" si="427"/>
        <v>-0.3618692543720749</v>
      </c>
      <c r="Y1257" s="20">
        <f>+$Z$20*SIGN(SOI!A1256)*(ABS(SOI!A1256))^$Y$2</f>
        <v>0.91586038557494953</v>
      </c>
      <c r="Z1257" s="20">
        <f t="shared" si="430"/>
        <v>0.90480591618804374</v>
      </c>
      <c r="AA1257" s="19">
        <f>+SIN((AVERAGE(H1253:H1264)+AVERAGE(H1257:H1260)/4)*($AA$19+AA1256*$AA$18*AVERAGE(G1253:G1264))*$Y$20+$AA$17) - SIN($AA$17)</f>
        <v>0.55854255316008761</v>
      </c>
      <c r="AB1257" s="19">
        <f>+SIN((AVERAGE(H1253:H1264)+AVERAGE(H1257:H1260)*$AB$1)*($AA$19+AB1256*$AA$18*AVERAGE(G1253:G1264))*$Y$20+$AA$17) - SIN($AA$17)+$AB$2</f>
        <v>0.26106554697543255</v>
      </c>
      <c r="AC1257">
        <f t="shared" si="429"/>
        <v>0.74100000000001198</v>
      </c>
      <c r="AD1257">
        <f t="shared" si="428"/>
        <v>0.34626336302795613</v>
      </c>
      <c r="AE1257">
        <v>0</v>
      </c>
    </row>
    <row r="1258" spans="1:31" x14ac:dyDescent="0.25">
      <c r="A1258">
        <v>102.99999999999851</v>
      </c>
      <c r="B1258" s="2">
        <v>1982.9999999999063</v>
      </c>
      <c r="C1258">
        <f>+D1258+($D$2+E1258+F1258)*SOI!A1257*IF(B1258&gt;$C$18, IF(B1258&lt;$C$19,-1,1),1)</f>
        <v>12.08099446886383</v>
      </c>
      <c r="D1258">
        <f>+$D$3*((1-$D$5)*SOI!D1257+$D$5*SOI!D1256) +   $D$4*((1-$D$5)*SOI!E1257+$D$5*SOI!E1256)</f>
        <v>0</v>
      </c>
      <c r="E1258">
        <f t="shared" si="410"/>
        <v>0.52174828398261752</v>
      </c>
      <c r="F1258">
        <f t="shared" si="417"/>
        <v>4.4498543781012625</v>
      </c>
      <c r="G1258">
        <f t="shared" si="418"/>
        <v>4.97160266208388</v>
      </c>
      <c r="H1258" s="21">
        <f t="shared" si="419"/>
        <v>-5.8256507942797455</v>
      </c>
      <c r="I1258" s="37">
        <f t="shared" si="411"/>
        <v>-2.2895684068145239</v>
      </c>
      <c r="J1258" s="1">
        <f t="shared" si="420"/>
        <v>-43.584552772427941</v>
      </c>
      <c r="K1258" s="1">
        <f t="shared" si="421"/>
        <v>21.052938360337183</v>
      </c>
      <c r="L1258" s="1">
        <f t="shared" si="412"/>
        <v>2.0456665299362013</v>
      </c>
      <c r="M1258" s="1">
        <f t="shared" si="413"/>
        <v>-133.71753038113195</v>
      </c>
      <c r="N1258" s="1">
        <f t="shared" si="414"/>
        <v>1.8932108508138419</v>
      </c>
      <c r="O1258" s="1">
        <f t="shared" si="415"/>
        <v>3.47643473012667</v>
      </c>
      <c r="P1258" s="1">
        <f t="shared" si="416"/>
        <v>-7.9568818885783849E-2</v>
      </c>
      <c r="Q1258" s="1">
        <f t="shared" si="422"/>
        <v>-126.69164513082255</v>
      </c>
      <c r="R1258" s="1">
        <f t="shared" si="423"/>
        <v>-86.623988083925227</v>
      </c>
      <c r="S1258" s="1">
        <f t="shared" si="424"/>
        <v>-3.7095403209907567</v>
      </c>
      <c r="T1258" s="1">
        <f t="shared" si="425"/>
        <v>74.721666084734466</v>
      </c>
      <c r="U1258" s="1">
        <f t="shared" si="426"/>
        <v>-2.0132096993324828</v>
      </c>
      <c r="V1258" s="1">
        <f t="shared" si="427"/>
        <v>4.2371473443955647</v>
      </c>
      <c r="Y1258" s="20">
        <f>+$Z$20*SIGN(SOI!A1257)*(ABS(SOI!A1257))^$Y$2</f>
        <v>0.93530757997386649</v>
      </c>
      <c r="Z1258" s="20">
        <f t="shared" si="430"/>
        <v>0.91504931820761526</v>
      </c>
      <c r="AA1258" s="19">
        <f>+SIN((AVERAGE(H1254:H1265)+AVERAGE(H1258:H1261)/4)*($AA$19+AA1257*$AA$18*AVERAGE(G1254:G1265))*$Y$20+$AA$17) - SIN($AA$17)</f>
        <v>0.52125811778987097</v>
      </c>
      <c r="AB1258" s="19">
        <f>+SIN((AVERAGE(H1254:H1265)+AVERAGE(H1258:H1261)*$AB$1)*($AA$19+AB1257*$AA$18*AVERAGE(G1254:G1265))*$Y$20+$AA$17) - SIN($AA$17)+$AB$2</f>
        <v>0.25534935592695723</v>
      </c>
      <c r="AC1258">
        <f t="shared" si="429"/>
        <v>0.74160000000001203</v>
      </c>
      <c r="AD1258">
        <f t="shared" si="428"/>
        <v>0.39379120041774429</v>
      </c>
      <c r="AE1258">
        <v>0</v>
      </c>
    </row>
    <row r="1259" spans="1:31" x14ac:dyDescent="0.25">
      <c r="A1259">
        <v>103.08333333333184</v>
      </c>
      <c r="B1259" s="2">
        <v>1983.0833333332396</v>
      </c>
      <c r="C1259">
        <f>+D1259+($D$2+E1259+F1259)*SOI!A1258*IF(B1259&gt;$C$18, IF(B1259&lt;$C$19,-1,1),1)</f>
        <v>-62.67611244406698</v>
      </c>
      <c r="D1259">
        <f>+$D$3*((1-$D$5)*SOI!D1258+$D$5*SOI!D1257) +   $D$4*((1-$D$5)*SOI!E1258+$D$5*SOI!E1257)</f>
        <v>0</v>
      </c>
      <c r="E1259">
        <f t="shared" si="410"/>
        <v>-28.465519445422004</v>
      </c>
      <c r="F1259">
        <f t="shared" si="417"/>
        <v>0.23303636250894949</v>
      </c>
      <c r="G1259">
        <f t="shared" si="418"/>
        <v>-28.232483082913053</v>
      </c>
      <c r="H1259" s="21">
        <f t="shared" si="419"/>
        <v>-8.6599299165449256E-2</v>
      </c>
      <c r="I1259" s="37">
        <f t="shared" si="411"/>
        <v>35.363382770980301</v>
      </c>
      <c r="J1259" s="1">
        <f t="shared" si="420"/>
        <v>17.428182256622229</v>
      </c>
      <c r="K1259" s="1">
        <f t="shared" si="421"/>
        <v>-3.9899837890401209</v>
      </c>
      <c r="L1259" s="1">
        <f t="shared" si="412"/>
        <v>0.14954113245714501</v>
      </c>
      <c r="M1259" s="1">
        <f t="shared" si="413"/>
        <v>-3.4618453903165425</v>
      </c>
      <c r="N1259" s="1">
        <f t="shared" si="414"/>
        <v>0.22105119136187729</v>
      </c>
      <c r="O1259" s="1">
        <f t="shared" si="415"/>
        <v>-27.503412197067536</v>
      </c>
      <c r="P1259" s="1">
        <f t="shared" si="416"/>
        <v>-2.6074920941877428E-2</v>
      </c>
      <c r="Q1259" s="1">
        <f t="shared" si="422"/>
        <v>-0.38296684016190502</v>
      </c>
      <c r="R1259" s="1">
        <f t="shared" si="423"/>
        <v>4.0443762209877692</v>
      </c>
      <c r="S1259" s="1">
        <f t="shared" si="424"/>
        <v>6.6898156332849377</v>
      </c>
      <c r="T1259" s="1">
        <f t="shared" si="425"/>
        <v>-43.214040069626542</v>
      </c>
      <c r="U1259" s="1">
        <f t="shared" si="426"/>
        <v>10.189884961019388</v>
      </c>
      <c r="V1259" s="1">
        <f t="shared" si="427"/>
        <v>0.16212408216841431</v>
      </c>
      <c r="Y1259" s="20">
        <f>+$Z$20*SIGN(SOI!A1258)*(ABS(SOI!A1258))^$Y$2</f>
        <v>0.89397998907402987</v>
      </c>
      <c r="Z1259" s="20">
        <f t="shared" si="430"/>
        <v>0.86976254665416608</v>
      </c>
      <c r="AA1259" s="19">
        <f>+SIN((AVERAGE(H1255:H1266)+AVERAGE(H1259:H1262)/4)*($AA$19+AA1258*$AA$18*AVERAGE(G1255:G1266))*$Y$20+$AA$17) - SIN($AA$17)</f>
        <v>3.2400422028018294E-2</v>
      </c>
      <c r="AB1259" s="19">
        <f>+SIN((AVERAGE(H1255:H1266)+AVERAGE(H1259:H1262)*$AB$1)*($AA$19+AB1258*$AA$18*AVERAGE(G1255:G1266))*$Y$20+$AA$17) - SIN($AA$17)+$AB$2</f>
        <v>-9.0256168306820372E-2</v>
      </c>
      <c r="AC1259">
        <f t="shared" si="429"/>
        <v>0.74220000000001207</v>
      </c>
      <c r="AD1259">
        <f t="shared" si="428"/>
        <v>0.83736212462614779</v>
      </c>
      <c r="AE1259">
        <v>0</v>
      </c>
    </row>
    <row r="1260" spans="1:31" x14ac:dyDescent="0.25">
      <c r="A1260">
        <v>103.16666666666517</v>
      </c>
      <c r="B1260" s="2">
        <v>1983.1666666665728</v>
      </c>
      <c r="C1260">
        <f>+D1260+($D$2+E1260+F1260)*SOI!A1259*IF(B1260&gt;$C$18, IF(B1260&lt;$C$19,-1,1),1)</f>
        <v>-16.453466295318663</v>
      </c>
      <c r="D1260">
        <f>+$D$3*((1-$D$5)*SOI!D1259+$D$5*SOI!D1258) +   $D$4*((1-$D$5)*SOI!E1259+$D$5*SOI!E1258)</f>
        <v>0</v>
      </c>
      <c r="E1260">
        <f t="shared" si="410"/>
        <v>-8.5511418246916762</v>
      </c>
      <c r="F1260">
        <f t="shared" si="417"/>
        <v>-1.1846370482779469</v>
      </c>
      <c r="G1260">
        <f t="shared" si="418"/>
        <v>-9.7357788729696235</v>
      </c>
      <c r="H1260" s="21">
        <f t="shared" si="419"/>
        <v>-1.1987036695775464</v>
      </c>
      <c r="I1260" s="37">
        <f t="shared" si="411"/>
        <v>9.4064462505381155</v>
      </c>
      <c r="J1260" s="1">
        <f t="shared" si="420"/>
        <v>9.4281180458184721</v>
      </c>
      <c r="K1260" s="1">
        <f t="shared" si="421"/>
        <v>-28.728015833205006</v>
      </c>
      <c r="L1260" s="1">
        <f t="shared" si="412"/>
        <v>-0.32300800672758107</v>
      </c>
      <c r="M1260" s="1">
        <f t="shared" si="413"/>
        <v>-7.0405860383149843</v>
      </c>
      <c r="N1260" s="1">
        <f t="shared" si="414"/>
        <v>-0.96473583352080416</v>
      </c>
      <c r="O1260" s="1">
        <f t="shared" si="415"/>
        <v>-4.6542053463060977</v>
      </c>
      <c r="P1260" s="1">
        <f t="shared" si="416"/>
        <v>0.5136247170713345</v>
      </c>
      <c r="Q1260" s="1">
        <f t="shared" si="422"/>
        <v>3.3992089668056247</v>
      </c>
      <c r="R1260" s="1">
        <f t="shared" si="423"/>
        <v>-9.548606952477865</v>
      </c>
      <c r="S1260" s="1">
        <f t="shared" si="424"/>
        <v>-7.7660731256308617</v>
      </c>
      <c r="T1260" s="1">
        <f t="shared" si="425"/>
        <v>15.795611948851318</v>
      </c>
      <c r="U1260" s="1">
        <f t="shared" si="426"/>
        <v>-53.390498049179101</v>
      </c>
      <c r="V1260" s="1">
        <f t="shared" si="427"/>
        <v>13.937535777400113</v>
      </c>
      <c r="Y1260" s="20">
        <f>+$Z$20*SIGN(SOI!A1259)*(ABS(SOI!A1259))^$Y$2</f>
        <v>0.78000007091460188</v>
      </c>
      <c r="Z1260" s="20">
        <f t="shared" si="430"/>
        <v>0.7696534623708039</v>
      </c>
      <c r="AA1260" s="19">
        <f>+SIN((AVERAGE(H1256:H1267)+AVERAGE(H1260:H1263)/4)*($AA$19+AA1259*$AA$18*AVERAGE(G1256:G1267))*$Y$20+$AA$17) - SIN($AA$17)</f>
        <v>2.9364786987986835E-2</v>
      </c>
      <c r="AB1260" s="19">
        <f>+SIN((AVERAGE(H1256:H1267)+AVERAGE(H1260:H1263)*$AB$1)*($AA$19+AB1259*$AA$18*AVERAGE(G1256:G1267))*$Y$20+$AA$17) - SIN($AA$17)+$AB$2</f>
        <v>-0.11873740756657861</v>
      </c>
      <c r="AC1260">
        <f t="shared" si="429"/>
        <v>0.74280000000001212</v>
      </c>
      <c r="AD1260">
        <f t="shared" si="428"/>
        <v>0.74028867538281706</v>
      </c>
      <c r="AE1260">
        <v>0</v>
      </c>
    </row>
    <row r="1261" spans="1:31" x14ac:dyDescent="0.25">
      <c r="A1261">
        <v>103.24999999999849</v>
      </c>
      <c r="B1261" s="2">
        <v>1983.2499999999061</v>
      </c>
      <c r="C1261">
        <f>+D1261+($D$2+E1261+F1261)*SOI!A1260*IF(B1261&gt;$C$18, IF(B1261&lt;$C$19,-1,1),1)</f>
        <v>-18.346353307237091</v>
      </c>
      <c r="D1261">
        <f>+$D$3*((1-$D$5)*SOI!D1260+$D$5*SOI!D1259) +   $D$4*((1-$D$5)*SOI!E1260+$D$5*SOI!E1259)</f>
        <v>0</v>
      </c>
      <c r="E1261">
        <f t="shared" si="410"/>
        <v>-16.42831448664991</v>
      </c>
      <c r="F1261">
        <f t="shared" si="417"/>
        <v>4.7641890902507145E-2</v>
      </c>
      <c r="G1261">
        <f t="shared" si="418"/>
        <v>-16.380672595747402</v>
      </c>
      <c r="H1261" s="21">
        <f t="shared" si="419"/>
        <v>0.11998708489540856</v>
      </c>
      <c r="I1261" s="37">
        <f t="shared" si="411"/>
        <v>4.2938006437739684</v>
      </c>
      <c r="J1261" s="1">
        <f t="shared" si="420"/>
        <v>-0.66738578000879922</v>
      </c>
      <c r="K1261" s="1">
        <f t="shared" si="421"/>
        <v>-3.78089219465091E-6</v>
      </c>
      <c r="L1261" s="1">
        <f t="shared" si="412"/>
        <v>1.0061780951998249E-4</v>
      </c>
      <c r="M1261" s="1">
        <f t="shared" si="413"/>
        <v>1.0918034163605994</v>
      </c>
      <c r="N1261" s="1">
        <f t="shared" si="414"/>
        <v>2.7818956866312548E-2</v>
      </c>
      <c r="O1261" s="1">
        <f t="shared" si="415"/>
        <v>-3.9911846182172202E-2</v>
      </c>
      <c r="P1261" s="1">
        <f t="shared" si="416"/>
        <v>-2.5305605356089451E-2</v>
      </c>
      <c r="Q1261" s="1">
        <f t="shared" si="422"/>
        <v>1.5200082100027542E-2</v>
      </c>
      <c r="R1261" s="1">
        <f t="shared" si="423"/>
        <v>-1.9490563055032953E-2</v>
      </c>
      <c r="S1261" s="1">
        <f t="shared" si="424"/>
        <v>0.10222337258964313</v>
      </c>
      <c r="T1261" s="1">
        <f t="shared" si="425"/>
        <v>-4.219435019046454E-5</v>
      </c>
      <c r="U1261" s="1">
        <f t="shared" si="426"/>
        <v>1.2007458285276538</v>
      </c>
      <c r="V1261" s="1">
        <f t="shared" si="427"/>
        <v>1.9801096587183192E-2</v>
      </c>
      <c r="Y1261" s="20">
        <f>+$Z$20*SIGN(SOI!A1260)*(ABS(SOI!A1260))^$Y$2</f>
        <v>0.63498032712378005</v>
      </c>
      <c r="Z1261" s="20">
        <f t="shared" si="430"/>
        <v>0.68332024172072059</v>
      </c>
      <c r="AA1261" s="19">
        <f>+SIN((AVERAGE(H1257:H1268)+AVERAGE(H1261:H1264)/4)*($AA$19+AA1260*$AA$18*AVERAGE(G1257:G1268))*$Y$20+$AA$17) - SIN($AA$17)</f>
        <v>0.59474000167069563</v>
      </c>
      <c r="AB1261" s="19">
        <f>+SIN((AVERAGE(H1257:H1268)+AVERAGE(H1261:H1264)*$AB$1)*($AA$19+AB1260*$AA$18*AVERAGE(G1257:G1268))*$Y$20+$AA$17) - SIN($AA$17)+$AB$2</f>
        <v>0.58525437050233431</v>
      </c>
      <c r="AC1261">
        <f t="shared" si="429"/>
        <v>0.74340000000001216</v>
      </c>
      <c r="AD1261">
        <f t="shared" si="428"/>
        <v>8.8580240050024961E-2</v>
      </c>
      <c r="AE1261">
        <v>0</v>
      </c>
    </row>
    <row r="1262" spans="1:31" x14ac:dyDescent="0.25">
      <c r="A1262">
        <v>103.33333333333182</v>
      </c>
      <c r="B1262" s="2">
        <v>1983.3333333332394</v>
      </c>
      <c r="C1262">
        <f>+D1262+($D$2+E1262+F1262)*SOI!A1261*IF(B1262&gt;$C$18, IF(B1262&lt;$C$19,-1,1),1)</f>
        <v>-3.2726187425873747</v>
      </c>
      <c r="D1262">
        <f>+$D$3*((1-$D$5)*SOI!D1261+$D$5*SOI!D1260) +   $D$4*((1-$D$5)*SOI!E1261+$D$5*SOI!E1260)</f>
        <v>0</v>
      </c>
      <c r="E1262">
        <f t="shared" si="410"/>
        <v>-1.822471562936359</v>
      </c>
      <c r="F1262">
        <f t="shared" si="417"/>
        <v>-1.0995094572309398</v>
      </c>
      <c r="G1262">
        <f t="shared" si="418"/>
        <v>-2.9219810201672987</v>
      </c>
      <c r="H1262" s="21">
        <f t="shared" si="419"/>
        <v>-0.99431204058979039</v>
      </c>
      <c r="I1262" s="37">
        <f t="shared" si="411"/>
        <v>-1.5345509726094613</v>
      </c>
      <c r="J1262" s="1">
        <f t="shared" si="420"/>
        <v>-7.9432056494009302</v>
      </c>
      <c r="K1262" s="1">
        <f t="shared" si="421"/>
        <v>-3.9368568504685308</v>
      </c>
      <c r="L1262" s="1">
        <f t="shared" si="412"/>
        <v>-0.38666394610188859</v>
      </c>
      <c r="M1262" s="1">
        <f t="shared" si="413"/>
        <v>-36.359999163343723</v>
      </c>
      <c r="N1262" s="1">
        <f t="shared" si="414"/>
        <v>0.21890737964695883</v>
      </c>
      <c r="O1262" s="1">
        <f t="shared" si="415"/>
        <v>-1.1378091507341859</v>
      </c>
      <c r="P1262" s="1">
        <f t="shared" si="416"/>
        <v>0.24051692042892842</v>
      </c>
      <c r="Q1262" s="1">
        <f t="shared" si="422"/>
        <v>-3.9833173749082453</v>
      </c>
      <c r="R1262" s="1">
        <f t="shared" si="423"/>
        <v>-1.8254199996557114</v>
      </c>
      <c r="S1262" s="1">
        <f t="shared" si="424"/>
        <v>-0.28748104085492288</v>
      </c>
      <c r="T1262" s="1">
        <f t="shared" si="425"/>
        <v>4.622540538014257</v>
      </c>
      <c r="U1262" s="1">
        <f t="shared" si="426"/>
        <v>4.0786781112927555</v>
      </c>
      <c r="V1262" s="1">
        <f t="shared" si="427"/>
        <v>-1.4809408307948111</v>
      </c>
      <c r="Y1262" s="20">
        <f>+$Z$20*SIGN(SOI!A1261)*(ABS(SOI!A1261))^$Y$2</f>
        <v>0.63498032712378005</v>
      </c>
      <c r="Z1262" s="20">
        <f t="shared" si="430"/>
        <v>0.58080036251930212</v>
      </c>
      <c r="AA1262" s="19">
        <f>+SIN((AVERAGE(H1258:H1269)+AVERAGE(H1262:H1265)/4)*($AA$19+AA1261*$AA$18*AVERAGE(G1258:G1269))*$Y$20+$AA$17) - SIN($AA$17)</f>
        <v>0.6616020045860771</v>
      </c>
      <c r="AB1262" s="19">
        <f>+SIN((AVERAGE(H1258:H1269)+AVERAGE(H1262:H1265)*$AB$1)*($AA$19+AB1261*$AA$18*AVERAGE(G1258:G1269))*$Y$20+$AA$17) - SIN($AA$17)+$AB$2</f>
        <v>0.63574896722059671</v>
      </c>
      <c r="AC1262">
        <f t="shared" si="429"/>
        <v>0.74400000000001221</v>
      </c>
      <c r="AD1262">
        <f t="shared" si="428"/>
        <v>8.0801642066774981E-2</v>
      </c>
      <c r="AE1262">
        <v>0</v>
      </c>
    </row>
    <row r="1263" spans="1:31" x14ac:dyDescent="0.25">
      <c r="A1263">
        <v>103.41666666666515</v>
      </c>
      <c r="B1263" s="2">
        <v>1983.4166666665726</v>
      </c>
      <c r="C1263">
        <f>+D1263+($D$2+E1263+F1263)*SOI!A1262*IF(B1263&gt;$C$18, IF(B1263&lt;$C$19,-1,1),1)</f>
        <v>-3.4464982043031069</v>
      </c>
      <c r="D1263">
        <f>+$D$3*((1-$D$5)*SOI!D1262+$D$5*SOI!D1261) +   $D$4*((1-$D$5)*SOI!E1262+$D$5*SOI!E1261)</f>
        <v>0</v>
      </c>
      <c r="E1263">
        <f t="shared" si="410"/>
        <v>-5.5328589228170362</v>
      </c>
      <c r="F1263">
        <f t="shared" si="417"/>
        <v>-2.6009148639588031E-2</v>
      </c>
      <c r="G1263">
        <f t="shared" si="418"/>
        <v>-5.5588680714566241</v>
      </c>
      <c r="H1263" s="21">
        <f t="shared" si="419"/>
        <v>-0.2496758931817443</v>
      </c>
      <c r="I1263" s="37">
        <f t="shared" si="411"/>
        <v>-6.682810797502361</v>
      </c>
      <c r="J1263" s="1">
        <f t="shared" si="420"/>
        <v>-0.7152042981921154</v>
      </c>
      <c r="K1263" s="1">
        <f t="shared" si="421"/>
        <v>-7.8684151006467782E-5</v>
      </c>
      <c r="L1263" s="1">
        <f t="shared" si="412"/>
        <v>-1.8728627026689856E-2</v>
      </c>
      <c r="M1263" s="1">
        <f t="shared" si="413"/>
        <v>-0.75176192678008991</v>
      </c>
      <c r="N1263" s="1">
        <f t="shared" si="414"/>
        <v>1.3791945533003617E-2</v>
      </c>
      <c r="O1263" s="1">
        <f t="shared" si="415"/>
        <v>-5.2739989361344284</v>
      </c>
      <c r="P1263" s="1">
        <f t="shared" si="416"/>
        <v>2.141116983949507E-5</v>
      </c>
      <c r="Q1263" s="1">
        <f t="shared" si="422"/>
        <v>-5.188794894209617E-3</v>
      </c>
      <c r="R1263" s="1">
        <f t="shared" si="423"/>
        <v>-1.0355289493924719E-2</v>
      </c>
      <c r="S1263" s="1">
        <f t="shared" si="424"/>
        <v>-7.8877327286545729E-2</v>
      </c>
      <c r="T1263" s="1">
        <f t="shared" si="425"/>
        <v>1.037823752718819</v>
      </c>
      <c r="U1263" s="1">
        <f t="shared" si="426"/>
        <v>1.5812190609981738E-3</v>
      </c>
      <c r="V1263" s="1">
        <f t="shared" si="427"/>
        <v>-8.306108502978864E-6</v>
      </c>
      <c r="Y1263" s="20">
        <f>+$Z$20*SIGN(SOI!A1262)*(ABS(SOI!A1262))^$Y$2</f>
        <v>0.47244043331034624</v>
      </c>
      <c r="Z1263" s="20">
        <f t="shared" si="430"/>
        <v>0.302807783039099</v>
      </c>
      <c r="AA1263" s="19">
        <f>+SIN((AVERAGE(H1259:H1270)+AVERAGE(H1263:H1266)/4)*($AA$19+AA1262*$AA$18*AVERAGE(G1259:G1270))*$Y$20+$AA$17) - SIN($AA$17)</f>
        <v>-0.39869037512787964</v>
      </c>
      <c r="AB1263" s="19">
        <f>+SIN((AVERAGE(H1259:H1270)+AVERAGE(H1263:H1266)*$AB$1)*($AA$19+AB1262*$AA$18*AVERAGE(G1259:G1270))*$Y$20+$AA$17) - SIN($AA$17)+$AB$2</f>
        <v>-0.21992381480607098</v>
      </c>
      <c r="AC1263">
        <f t="shared" si="429"/>
        <v>0.74460000000001225</v>
      </c>
      <c r="AD1263">
        <f t="shared" si="428"/>
        <v>0.70149815816697858</v>
      </c>
      <c r="AE1263">
        <v>0</v>
      </c>
    </row>
    <row r="1264" spans="1:31" x14ac:dyDescent="0.25">
      <c r="A1264">
        <v>103.49999999999848</v>
      </c>
      <c r="B1264" s="2">
        <v>1983.4999999999059</v>
      </c>
      <c r="C1264">
        <f>+D1264+($D$2+E1264+F1264)*SOI!A1263*IF(B1264&gt;$C$18, IF(B1264&lt;$C$19,-1,1),1)</f>
        <v>-0.91332252210546194</v>
      </c>
      <c r="D1264">
        <f>+$D$3*((1-$D$5)*SOI!D1263+$D$5*SOI!D1262) +   $D$4*((1-$D$5)*SOI!E1263+$D$5*SOI!E1262)</f>
        <v>0</v>
      </c>
      <c r="E1264">
        <f t="shared" si="410"/>
        <v>8.4195051311836444</v>
      </c>
      <c r="F1264">
        <f t="shared" si="417"/>
        <v>-0.11657311204308196</v>
      </c>
      <c r="G1264">
        <f t="shared" si="418"/>
        <v>8.3029320191405631</v>
      </c>
      <c r="H1264" s="21">
        <f t="shared" si="419"/>
        <v>0.24478834728110144</v>
      </c>
      <c r="I1264" s="37">
        <f t="shared" si="411"/>
        <v>9.4532307068391006</v>
      </c>
      <c r="J1264" s="1">
        <f t="shared" si="420"/>
        <v>1.6738962889124924</v>
      </c>
      <c r="K1264" s="1">
        <f t="shared" si="421"/>
        <v>0.20653814084990857</v>
      </c>
      <c r="L1264" s="1">
        <f t="shared" si="412"/>
        <v>-4.3644845788093529E-2</v>
      </c>
      <c r="M1264" s="1">
        <f t="shared" si="413"/>
        <v>-1.2438203738358631</v>
      </c>
      <c r="N1264" s="1">
        <f t="shared" si="414"/>
        <v>0.11106638556250331</v>
      </c>
      <c r="O1264" s="1">
        <f t="shared" si="415"/>
        <v>6.0751394624987904</v>
      </c>
      <c r="P1264" s="1">
        <f t="shared" si="416"/>
        <v>2.093679303431872E-2</v>
      </c>
      <c r="Q1264" s="1">
        <f t="shared" si="422"/>
        <v>-6.9135474641919811E-2</v>
      </c>
      <c r="R1264" s="1">
        <f t="shared" si="423"/>
        <v>0.19517212055784683</v>
      </c>
      <c r="S1264" s="1">
        <f t="shared" si="424"/>
        <v>0.89852545113483417</v>
      </c>
      <c r="T1264" s="1">
        <f t="shared" si="425"/>
        <v>-2.7859084645859395</v>
      </c>
      <c r="U1264" s="1">
        <f t="shared" si="426"/>
        <v>-2.1871717904827817</v>
      </c>
      <c r="V1264" s="1">
        <f t="shared" si="427"/>
        <v>-6.540703600012078E-2</v>
      </c>
      <c r="Y1264" s="20">
        <f>+$Z$20*SIGN(SOI!A1263)*(ABS(SOI!A1263))^$Y$2</f>
        <v>-0.19899741131682924</v>
      </c>
      <c r="Z1264" s="20">
        <f t="shared" si="430"/>
        <v>1.9036673979457602E-2</v>
      </c>
      <c r="AA1264" s="19">
        <f>+SIN((AVERAGE(H1260:H1271)+AVERAGE(H1264:H1267)/4)*($AA$19+AA1263*$AA$18*AVERAGE(G1260:G1271))*$Y$20+$AA$17) - SIN($AA$17)</f>
        <v>-0.46128374581230286</v>
      </c>
      <c r="AB1264" s="19">
        <f>+SIN((AVERAGE(H1260:H1271)+AVERAGE(H1264:H1267)*$AB$1)*($AA$19+AB1263*$AA$18*AVERAGE(G1260:G1271))*$Y$20+$AA$17) - SIN($AA$17)+$AB$2</f>
        <v>-0.33127602411368673</v>
      </c>
      <c r="AC1264">
        <f t="shared" si="429"/>
        <v>0.7452000000000123</v>
      </c>
      <c r="AD1264">
        <f t="shared" si="428"/>
        <v>0.48032041979176043</v>
      </c>
      <c r="AE1264">
        <v>0</v>
      </c>
    </row>
    <row r="1265" spans="1:31" x14ac:dyDescent="0.25">
      <c r="A1265">
        <v>103.58333333333181</v>
      </c>
      <c r="B1265" s="2">
        <v>1983.5833333332391</v>
      </c>
      <c r="C1265">
        <f>+D1265+($D$2+E1265+F1265)*SOI!A1264*IF(B1265&gt;$C$18, IF(B1265&lt;$C$19,-1,1),1)</f>
        <v>-0.49368287004812761</v>
      </c>
      <c r="D1265">
        <f>+$D$3*((1-$D$5)*SOI!D1264+$D$5*SOI!D1263) +   $D$4*((1-$D$5)*SOI!E1264+$D$5*SOI!E1263)</f>
        <v>0</v>
      </c>
      <c r="E1265">
        <f t="shared" si="410"/>
        <v>3.7761851532099584</v>
      </c>
      <c r="F1265">
        <f t="shared" si="417"/>
        <v>2.1375385621792364E-2</v>
      </c>
      <c r="G1265">
        <f t="shared" si="418"/>
        <v>3.7975605388317506</v>
      </c>
      <c r="H1265" s="21">
        <f t="shared" si="419"/>
        <v>4.1989649902593094E-2</v>
      </c>
      <c r="I1265" s="37">
        <f t="shared" si="411"/>
        <v>1.736150980671475</v>
      </c>
      <c r="J1265" s="1">
        <f t="shared" si="420"/>
        <v>5.7845827555301627E-2</v>
      </c>
      <c r="K1265" s="1">
        <f t="shared" si="421"/>
        <v>2.3907027650496069E-5</v>
      </c>
      <c r="L1265" s="1">
        <f t="shared" si="412"/>
        <v>1.6608725549007247E-4</v>
      </c>
      <c r="M1265" s="1">
        <f t="shared" si="413"/>
        <v>-0.23404206718886567</v>
      </c>
      <c r="N1265" s="1">
        <f t="shared" si="414"/>
        <v>-1.0237605942974536E-2</v>
      </c>
      <c r="O1265" s="1">
        <f t="shared" si="415"/>
        <v>0.38251581604218243</v>
      </c>
      <c r="P1265" s="1">
        <f t="shared" si="416"/>
        <v>-1.0114373577735196E-2</v>
      </c>
      <c r="Q1265" s="1">
        <f t="shared" si="422"/>
        <v>1.1990933048257977E-3</v>
      </c>
      <c r="R1265" s="1">
        <f t="shared" si="423"/>
        <v>-6.2169452544525252E-4</v>
      </c>
      <c r="S1265" s="1">
        <f t="shared" si="424"/>
        <v>-1.5210846594579832E-2</v>
      </c>
      <c r="T1265" s="1">
        <f t="shared" si="425"/>
        <v>6.6751854054972529E-4</v>
      </c>
      <c r="U1265" s="1">
        <f t="shared" si="426"/>
        <v>0.19405237359022062</v>
      </c>
      <c r="V1265" s="1">
        <f t="shared" si="427"/>
        <v>-2.9125210284401013E-3</v>
      </c>
      <c r="Y1265" s="20">
        <f>+$Z$20*SIGN(SOI!A1264)*(ABS(SOI!A1264))^$Y$2</f>
        <v>-0.21633300005514419</v>
      </c>
      <c r="Z1265" s="20">
        <f t="shared" si="430"/>
        <v>-0.27986480971036726</v>
      </c>
      <c r="AA1265" s="19">
        <f>+SIN((AVERAGE(H1261:H1272)+AVERAGE(H1265:H1268)/4)*($AA$19+AA1264*$AA$18*AVERAGE(G1261:G1272))*$Y$20+$AA$17) - SIN($AA$17)</f>
        <v>-0.38075762904865806</v>
      </c>
      <c r="AB1265" s="19">
        <f>+SIN((AVERAGE(H1261:H1272)+AVERAGE(H1265:H1268)*$AB$1)*($AA$19+AB1264*$AA$18*AVERAGE(G1261:G1272))*$Y$20+$AA$17) - SIN($AA$17)+$AB$2</f>
        <v>-0.39179652617989069</v>
      </c>
      <c r="AC1265">
        <f t="shared" si="429"/>
        <v>0.74580000000001234</v>
      </c>
      <c r="AD1265">
        <f t="shared" si="428"/>
        <v>0.10089281933829081</v>
      </c>
      <c r="AE1265">
        <v>0</v>
      </c>
    </row>
    <row r="1266" spans="1:31" x14ac:dyDescent="0.25">
      <c r="A1266">
        <v>103.66666666666514</v>
      </c>
      <c r="B1266" s="2">
        <v>1983.6666666665724</v>
      </c>
      <c r="C1266">
        <f>+D1266+($D$2+E1266+F1266)*SOI!A1265*IF(B1266&gt;$C$18, IF(B1266&lt;$C$19,-1,1),1)</f>
        <v>-9.1105529539155832</v>
      </c>
      <c r="D1266">
        <f>+$D$3*((1-$D$5)*SOI!D1265+$D$5*SOI!D1264) +   $D$4*((1-$D$5)*SOI!E1265+$D$5*SOI!E1264)</f>
        <v>0</v>
      </c>
      <c r="E1266">
        <f t="shared" si="410"/>
        <v>19.286725470324924</v>
      </c>
      <c r="F1266">
        <f t="shared" si="417"/>
        <v>-1.0656195624937597</v>
      </c>
      <c r="G1266">
        <f t="shared" si="418"/>
        <v>18.221105907831166</v>
      </c>
      <c r="H1266" s="21">
        <f t="shared" si="419"/>
        <v>2.2561770475552483</v>
      </c>
      <c r="I1266" s="37">
        <f t="shared" si="411"/>
        <v>-8.555131014129234</v>
      </c>
      <c r="J1266" s="1">
        <f t="shared" si="420"/>
        <v>35.648793245036444</v>
      </c>
      <c r="K1266" s="1">
        <f t="shared" si="421"/>
        <v>12.221852358782749</v>
      </c>
      <c r="L1266" s="1">
        <f t="shared" si="412"/>
        <v>-0.25653627865601086</v>
      </c>
      <c r="M1266" s="1">
        <f t="shared" si="413"/>
        <v>29.270325031932156</v>
      </c>
      <c r="N1266" s="1">
        <f t="shared" si="414"/>
        <v>4.5326170224775926E-2</v>
      </c>
      <c r="O1266" s="1">
        <f t="shared" si="415"/>
        <v>2.5803354261122307</v>
      </c>
      <c r="P1266" s="1">
        <f t="shared" si="416"/>
        <v>0.49626219214804868</v>
      </c>
      <c r="Q1266" s="1">
        <f t="shared" si="422"/>
        <v>0.6639528114120502</v>
      </c>
      <c r="R1266" s="1">
        <f t="shared" si="423"/>
        <v>1.6962913752773296</v>
      </c>
      <c r="S1266" s="1">
        <f t="shared" si="424"/>
        <v>-0.33185103583322056</v>
      </c>
      <c r="T1266" s="1">
        <f t="shared" si="425"/>
        <v>-6.9550872566141395</v>
      </c>
      <c r="U1266" s="1">
        <f t="shared" si="426"/>
        <v>46.917010685123699</v>
      </c>
      <c r="V1266" s="1">
        <f t="shared" si="427"/>
        <v>-0.63269133305447289</v>
      </c>
      <c r="Y1266" s="20">
        <f>+$Z$20*SIGN(SOI!A1265)*(ABS(SOI!A1265))^$Y$2</f>
        <v>-0.4242640177591282</v>
      </c>
      <c r="Z1266" s="20">
        <f t="shared" si="430"/>
        <v>-0.4165101716128099</v>
      </c>
      <c r="AA1266" s="19">
        <f>+SIN((AVERAGE(H1262:H1273)+AVERAGE(H1266:H1269)/4)*($AA$19+AA1265*$AA$18*AVERAGE(G1262:G1273))*$Y$20+$AA$17) - SIN($AA$17)</f>
        <v>-0.42751608185661816</v>
      </c>
      <c r="AB1266" s="19">
        <f>+SIN((AVERAGE(H1262:H1273)+AVERAGE(H1266:H1269)*$AB$1)*($AA$19+AB1265*$AA$18*AVERAGE(G1262:G1273))*$Y$20+$AA$17) - SIN($AA$17)+$AB$2</f>
        <v>-0.41778971215534716</v>
      </c>
      <c r="AC1266">
        <f t="shared" si="429"/>
        <v>0.74640000000001239</v>
      </c>
      <c r="AD1266">
        <f t="shared" si="428"/>
        <v>1.1005910243808259E-2</v>
      </c>
      <c r="AE1266">
        <v>0</v>
      </c>
    </row>
    <row r="1267" spans="1:31" x14ac:dyDescent="0.25">
      <c r="A1267">
        <v>103.74999999999847</v>
      </c>
      <c r="B1267" s="2">
        <v>1983.7499999999056</v>
      </c>
      <c r="C1267">
        <f>+D1267+($D$2+E1267+F1267)*SOI!A1266*IF(B1267&gt;$C$18, IF(B1267&lt;$C$19,-1,1),1)</f>
        <v>-7.1351051954701035</v>
      </c>
      <c r="D1267">
        <f>+$D$3*((1-$D$5)*SOI!D1266+$D$5*SOI!D1265) +   $D$4*((1-$D$5)*SOI!E1266+$D$5*SOI!E1265)</f>
        <v>0</v>
      </c>
      <c r="E1267">
        <f t="shared" si="410"/>
        <v>6.9813909369062088</v>
      </c>
      <c r="F1267">
        <f t="shared" si="417"/>
        <v>-5.4104339362419429E-2</v>
      </c>
      <c r="G1267">
        <f t="shared" si="418"/>
        <v>6.9272865975437892</v>
      </c>
      <c r="H1267" s="21">
        <f t="shared" si="419"/>
        <v>3.14929626756357E-3</v>
      </c>
      <c r="I1267" s="37">
        <f t="shared" si="411"/>
        <v>-7.8578077105185073</v>
      </c>
      <c r="J1267" s="1">
        <f t="shared" si="420"/>
        <v>1.9499664939653389</v>
      </c>
      <c r="K1267" s="1">
        <f t="shared" si="421"/>
        <v>5.566108418022149E-2</v>
      </c>
      <c r="L1267" s="1">
        <f t="shared" si="412"/>
        <v>-3.4128822580553934E-2</v>
      </c>
      <c r="M1267" s="1">
        <f t="shared" si="413"/>
        <v>1.7431514795629059</v>
      </c>
      <c r="N1267" s="1">
        <f t="shared" si="414"/>
        <v>-3.4129362892449548E-2</v>
      </c>
      <c r="O1267" s="1">
        <f t="shared" si="415"/>
        <v>5.4401993995871338</v>
      </c>
      <c r="P1267" s="1">
        <f t="shared" si="416"/>
        <v>8.0577659691778297E-3</v>
      </c>
      <c r="Q1267" s="1">
        <f t="shared" si="422"/>
        <v>-2.9773092980486127E-2</v>
      </c>
      <c r="R1267" s="1">
        <f t="shared" si="423"/>
        <v>-6.9865363926160121E-2</v>
      </c>
      <c r="S1267" s="1">
        <f t="shared" si="424"/>
        <v>0.22950759681452454</v>
      </c>
      <c r="T1267" s="1">
        <f t="shared" si="425"/>
        <v>-1.9508045114896362</v>
      </c>
      <c r="U1267" s="1">
        <f t="shared" si="426"/>
        <v>0.69969460507825887</v>
      </c>
      <c r="V1267" s="1">
        <f t="shared" si="427"/>
        <v>7.735252608410105E-3</v>
      </c>
      <c r="Y1267" s="20">
        <f>+$Z$20*SIGN(SOI!A1266)*(ABS(SOI!A1266))^$Y$2</f>
        <v>-0.60893349702415744</v>
      </c>
      <c r="Z1267" s="20">
        <f t="shared" si="430"/>
        <v>-0.5570020923511626</v>
      </c>
      <c r="AA1267" s="19">
        <f>+SIN((AVERAGE(H1263:H1274)+AVERAGE(H1267:H1270)/4)*($AA$19+AA1266*$AA$18*AVERAGE(G1263:G1274))*$Y$20+$AA$17) - SIN($AA$17)</f>
        <v>-0.58947061237061105</v>
      </c>
      <c r="AB1267" s="19">
        <f>+SIN((AVERAGE(H1263:H1274)+AVERAGE(H1267:H1270)*$AB$1)*($AA$19+AB1266*$AA$18*AVERAGE(G1263:G1274))*$Y$20+$AA$17) - SIN($AA$17)+$AB$2</f>
        <v>-0.49770052983670765</v>
      </c>
      <c r="AC1267">
        <f t="shared" si="429"/>
        <v>0.74700000000001243</v>
      </c>
      <c r="AD1267">
        <f t="shared" si="428"/>
        <v>3.2468520019448444E-2</v>
      </c>
      <c r="AE1267">
        <v>0</v>
      </c>
    </row>
    <row r="1268" spans="1:31" x14ac:dyDescent="0.25">
      <c r="A1268">
        <v>103.83333333333179</v>
      </c>
      <c r="B1268" s="2">
        <v>1983.8333333332389</v>
      </c>
      <c r="C1268">
        <f>+D1268+($D$2+E1268+F1268)*SOI!A1267*IF(B1268&gt;$C$18, IF(B1268&lt;$C$19,-1,1),1)</f>
        <v>-40.148509501711089</v>
      </c>
      <c r="D1268">
        <f>+$D$3*((1-$D$5)*SOI!D1267+$D$5*SOI!D1266) +   $D$4*((1-$D$5)*SOI!E1267+$D$5*SOI!E1266)</f>
        <v>0</v>
      </c>
      <c r="E1268">
        <f t="shared" si="410"/>
        <v>36.513169624335134</v>
      </c>
      <c r="F1268">
        <f t="shared" si="417"/>
        <v>-0.98351519804213605</v>
      </c>
      <c r="G1268">
        <f t="shared" si="418"/>
        <v>35.529654426293</v>
      </c>
      <c r="H1268" s="21">
        <f t="shared" si="419"/>
        <v>-2.2470640579368175</v>
      </c>
      <c r="I1268" s="37">
        <f t="shared" si="411"/>
        <v>-43.399118203570218</v>
      </c>
      <c r="J1268" s="1">
        <f t="shared" si="420"/>
        <v>149.60449914202903</v>
      </c>
      <c r="K1268" s="1">
        <f t="shared" si="421"/>
        <v>3.2987533855049076</v>
      </c>
      <c r="L1268" s="1">
        <f t="shared" si="412"/>
        <v>-0.47494352211353325</v>
      </c>
      <c r="M1268" s="1">
        <f t="shared" si="413"/>
        <v>24.214367301717548</v>
      </c>
      <c r="N1268" s="1">
        <f t="shared" si="414"/>
        <v>-0.88879429699448342</v>
      </c>
      <c r="O1268" s="1">
        <f t="shared" si="415"/>
        <v>32.64229641913802</v>
      </c>
      <c r="P1268" s="1">
        <f t="shared" si="416"/>
        <v>5.7190815348448628E-3</v>
      </c>
      <c r="Q1268" s="1">
        <f t="shared" si="422"/>
        <v>-10.770479259470285</v>
      </c>
      <c r="R1268" s="1">
        <f t="shared" si="423"/>
        <v>-139.58942207691945</v>
      </c>
      <c r="S1268" s="1">
        <f t="shared" si="424"/>
        <v>33.0103137458579</v>
      </c>
      <c r="T1268" s="1">
        <f t="shared" si="425"/>
        <v>-162.89220425742923</v>
      </c>
      <c r="U1268" s="1">
        <f t="shared" si="426"/>
        <v>2.7428349360771422</v>
      </c>
      <c r="V1268" s="1">
        <f t="shared" si="427"/>
        <v>0.14297470779693638</v>
      </c>
      <c r="Y1268" s="20">
        <f>+$Z$20*SIGN(SOI!A1267)*(ABS(SOI!A1267))^$Y$2</f>
        <v>-0.63780876227020233</v>
      </c>
      <c r="Z1268" s="20">
        <f t="shared" si="430"/>
        <v>-0.61051663826185698</v>
      </c>
      <c r="AA1268" s="19">
        <f>+SIN((AVERAGE(H1264:H1275)+AVERAGE(H1268:H1271)/4)*($AA$19+AA1267*$AA$18*AVERAGE(G1264:G1275))*$Y$20+$AA$17) - SIN($AA$17)</f>
        <v>-0.68116599751416151</v>
      </c>
      <c r="AB1268" s="19">
        <f>+SIN((AVERAGE(H1264:H1275)+AVERAGE(H1268:H1271)*$AB$1)*($AA$19+AB1267*$AA$18*AVERAGE(G1264:G1275))*$Y$20+$AA$17) - SIN($AA$17)+$AB$2</f>
        <v>-0.51755259998851799</v>
      </c>
      <c r="AC1268">
        <f t="shared" si="429"/>
        <v>0.74760000000001248</v>
      </c>
      <c r="AD1268">
        <f t="shared" si="428"/>
        <v>7.0649359252304533E-2</v>
      </c>
      <c r="AE1268">
        <v>0</v>
      </c>
    </row>
    <row r="1269" spans="1:31" x14ac:dyDescent="0.25">
      <c r="A1269">
        <v>103.91666666666512</v>
      </c>
      <c r="B1269" s="2">
        <v>1983.9166666665722</v>
      </c>
      <c r="C1269">
        <f>+D1269+($D$2+E1269+F1269)*SOI!A1268*IF(B1269&gt;$C$18, IF(B1269&lt;$C$19,-1,1),1)</f>
        <v>439.56050227822118</v>
      </c>
      <c r="D1269">
        <f>+$D$3*((1-$D$5)*SOI!D1268+$D$5*SOI!D1267) +   $D$4*((1-$D$5)*SOI!E1268+$D$5*SOI!E1267)</f>
        <v>0</v>
      </c>
      <c r="E1269">
        <f t="shared" si="410"/>
        <v>-462.47332540492386</v>
      </c>
      <c r="F1269">
        <f t="shared" si="417"/>
        <v>-0.22194015109844145</v>
      </c>
      <c r="G1269">
        <f t="shared" si="418"/>
        <v>-462.69526555602232</v>
      </c>
      <c r="H1269" s="21">
        <f t="shared" si="419"/>
        <v>0.13407657593825922</v>
      </c>
      <c r="I1269" s="37">
        <f t="shared" si="411"/>
        <v>297.38041534528213</v>
      </c>
      <c r="J1269" s="1">
        <f t="shared" si="420"/>
        <v>-82.677096667685674</v>
      </c>
      <c r="K1269" s="1">
        <f t="shared" si="421"/>
        <v>-3.6192998651662283</v>
      </c>
      <c r="L1269" s="1">
        <f t="shared" si="412"/>
        <v>-1.6936775773229214E-2</v>
      </c>
      <c r="M1269" s="1">
        <f t="shared" si="413"/>
        <v>1.9529100052080113</v>
      </c>
      <c r="N1269" s="1">
        <f t="shared" si="414"/>
        <v>0.25487979767009222</v>
      </c>
      <c r="O1269" s="1">
        <f t="shared" si="415"/>
        <v>-145.72595666086883</v>
      </c>
      <c r="P1269" s="1">
        <f t="shared" si="416"/>
        <v>3.9414500370566548E-2</v>
      </c>
      <c r="Q1269" s="1">
        <f t="shared" si="422"/>
        <v>0.24910261564649619</v>
      </c>
      <c r="R1269" s="1">
        <f t="shared" si="423"/>
        <v>-22.122144585063552</v>
      </c>
      <c r="S1269" s="1">
        <f t="shared" si="424"/>
        <v>64.865723239862589</v>
      </c>
      <c r="T1269" s="1">
        <f t="shared" si="425"/>
        <v>25.932553371300571</v>
      </c>
      <c r="U1269" s="1">
        <f t="shared" si="426"/>
        <v>-129.52716743806158</v>
      </c>
      <c r="V1269" s="1">
        <f t="shared" si="427"/>
        <v>-0.28256808580841891</v>
      </c>
      <c r="Y1269" s="20">
        <f>+$Z$20*SIGN(SOI!A1268)*(ABS(SOI!A1268))^$Y$2</f>
        <v>-0.58480765549121116</v>
      </c>
      <c r="Z1269" s="20">
        <f t="shared" si="430"/>
        <v>-0.58642423720428383</v>
      </c>
      <c r="AA1269" s="19">
        <f>+SIN((AVERAGE(H1265:H1276)+AVERAGE(H1269:H1272)/4)*($AA$19+AA1268*$AA$18*AVERAGE(G1265:G1276))*$Y$20+$AA$17) - SIN($AA$17)</f>
        <v>-0.75342834117434543</v>
      </c>
      <c r="AB1269" s="19">
        <f>+SIN((AVERAGE(H1265:H1276)+AVERAGE(H1269:H1272)*$AB$1)*($AA$19+AB1268*$AA$18*AVERAGE(G1265:G1276))*$Y$20+$AA$17) - SIN($AA$17)+$AB$2</f>
        <v>-0.50445480765150896</v>
      </c>
      <c r="AC1269">
        <f t="shared" si="429"/>
        <v>0.74820000000001252</v>
      </c>
      <c r="AD1269">
        <f t="shared" si="428"/>
        <v>0.1670041039700616</v>
      </c>
      <c r="AE1269">
        <v>0</v>
      </c>
    </row>
    <row r="1270" spans="1:31" x14ac:dyDescent="0.25">
      <c r="A1270">
        <v>103.99999999999845</v>
      </c>
      <c r="B1270" s="2">
        <v>1983.9999999999054</v>
      </c>
      <c r="C1270">
        <f>+D1270+($D$2+E1270+F1270)*SOI!A1269*IF(B1270&gt;$C$18, IF(B1270&lt;$C$19,-1,1),1)</f>
        <v>-0.75730523660065074</v>
      </c>
      <c r="D1270">
        <f>+$D$3*((1-$D$5)*SOI!D1269+$D$5*SOI!D1268) +   $D$4*((1-$D$5)*SOI!E1269+$D$5*SOI!E1268)</f>
        <v>0</v>
      </c>
      <c r="E1270">
        <f t="shared" si="410"/>
        <v>-3.5032228323453438</v>
      </c>
      <c r="F1270">
        <f t="shared" si="417"/>
        <v>4.4498543780961572</v>
      </c>
      <c r="G1270">
        <f t="shared" si="418"/>
        <v>0.94663154575081343</v>
      </c>
      <c r="H1270" s="21">
        <f t="shared" si="419"/>
        <v>3.7604018828242212</v>
      </c>
      <c r="I1270" s="37">
        <f t="shared" si="411"/>
        <v>-0.31034162157874351</v>
      </c>
      <c r="J1270" s="1">
        <f t="shared" si="420"/>
        <v>2.9466848558881376</v>
      </c>
      <c r="K1270" s="1">
        <f t="shared" si="421"/>
        <v>0.96683677027349191</v>
      </c>
      <c r="L1270" s="1">
        <f t="shared" si="412"/>
        <v>0.63536308201235647</v>
      </c>
      <c r="M1270" s="1">
        <f t="shared" si="413"/>
        <v>66.696499783932666</v>
      </c>
      <c r="N1270" s="1">
        <f t="shared" si="414"/>
        <v>1.2453435309665768</v>
      </c>
      <c r="O1270" s="1">
        <f t="shared" si="415"/>
        <v>1.7723187086944134E-2</v>
      </c>
      <c r="P1270" s="1">
        <f t="shared" si="416"/>
        <v>-2.3077484748558788</v>
      </c>
      <c r="Q1270" s="1">
        <f t="shared" si="422"/>
        <v>41.567399517560958</v>
      </c>
      <c r="R1270" s="1">
        <f t="shared" si="423"/>
        <v>3.8523829817359783</v>
      </c>
      <c r="S1270" s="1">
        <f t="shared" si="424"/>
        <v>-0.33074758478562288</v>
      </c>
      <c r="T1270" s="1">
        <f t="shared" si="425"/>
        <v>0.11831544070662145</v>
      </c>
      <c r="U1270" s="1">
        <f t="shared" si="426"/>
        <v>-7.9144543154329856</v>
      </c>
      <c r="V1270" s="1">
        <f t="shared" si="427"/>
        <v>80.836836987700551</v>
      </c>
      <c r="Y1270" s="20">
        <f>+$Z$20*SIGN(SOI!A1269)*(ABS(SOI!A1269))^$Y$2</f>
        <v>-0.53665629385143809</v>
      </c>
      <c r="Z1270" s="20">
        <f t="shared" si="430"/>
        <v>-0.51942349821676626</v>
      </c>
      <c r="AA1270" s="19">
        <f>+SIN((AVERAGE(H1266:H1277)+AVERAGE(H1270:H1273)/4)*($AA$19+AA1269*$AA$18*AVERAGE(G1266:G1277))*$Y$20+$AA$17) - SIN($AA$17)</f>
        <v>-0.74989831259385609</v>
      </c>
      <c r="AB1270" s="19">
        <f>+SIN((AVERAGE(H1266:H1277)+AVERAGE(H1270:H1273)*$AB$1)*($AA$19+AB1269*$AA$18*AVERAGE(G1266:G1277))*$Y$20+$AA$17) - SIN($AA$17)+$AB$2</f>
        <v>-0.50360390462118099</v>
      </c>
      <c r="AC1270">
        <f t="shared" si="429"/>
        <v>0.74880000000001257</v>
      </c>
      <c r="AD1270">
        <f t="shared" si="428"/>
        <v>0.23047481437708983</v>
      </c>
      <c r="AE1270">
        <v>0</v>
      </c>
    </row>
    <row r="1271" spans="1:31" x14ac:dyDescent="0.25">
      <c r="A1271">
        <v>104.08333333333178</v>
      </c>
      <c r="B1271" s="2">
        <v>1984.0833333332387</v>
      </c>
      <c r="C1271">
        <f>+D1271+($D$2+E1271+F1271)*SOI!A1270*IF(B1271&gt;$C$18, IF(B1271&lt;$C$19,-1,1),1)</f>
        <v>-14.959589732613662</v>
      </c>
      <c r="D1271">
        <f>+$D$3*((1-$D$5)*SOI!D1270+$D$5*SOI!D1269) +   $D$4*((1-$D$5)*SOI!E1270+$D$5*SOI!E1269)</f>
        <v>0</v>
      </c>
      <c r="E1271">
        <f t="shared" si="410"/>
        <v>27.992604642352916</v>
      </c>
      <c r="F1271">
        <f t="shared" si="417"/>
        <v>0.23303636257852167</v>
      </c>
      <c r="G1271">
        <f t="shared" si="418"/>
        <v>28.225641004931436</v>
      </c>
      <c r="H1271" s="21">
        <f t="shared" si="419"/>
        <v>1.6390971244955312</v>
      </c>
      <c r="I1271" s="37">
        <f t="shared" si="411"/>
        <v>28.82079166393363</v>
      </c>
      <c r="J1271" s="1">
        <f t="shared" si="420"/>
        <v>-29.313844331506445</v>
      </c>
      <c r="K1271" s="1">
        <f t="shared" si="421"/>
        <v>7.5707645409359019</v>
      </c>
      <c r="L1271" s="1">
        <f t="shared" si="412"/>
        <v>0.14444077235659061</v>
      </c>
      <c r="M1271" s="1">
        <f t="shared" si="413"/>
        <v>7.1445725058207863</v>
      </c>
      <c r="N1271" s="1">
        <f t="shared" si="414"/>
        <v>-6.7171071469071142E-2</v>
      </c>
      <c r="O1271" s="1">
        <f t="shared" si="415"/>
        <v>15.141456214858858</v>
      </c>
      <c r="P1271" s="1">
        <f t="shared" si="416"/>
        <v>-9.3042507115378453E-2</v>
      </c>
      <c r="Q1271" s="1">
        <f t="shared" si="422"/>
        <v>-0.2401702264555525</v>
      </c>
      <c r="R1271" s="1">
        <f t="shared" si="423"/>
        <v>2.0671007692940266</v>
      </c>
      <c r="S1271" s="1">
        <f t="shared" si="424"/>
        <v>-1.6567450029417914</v>
      </c>
      <c r="T1271" s="1">
        <f t="shared" si="425"/>
        <v>22.979208963824629</v>
      </c>
      <c r="U1271" s="1">
        <f t="shared" si="426"/>
        <v>29.633284412627916</v>
      </c>
      <c r="V1271" s="1">
        <f t="shared" si="427"/>
        <v>-0.17579047938753228</v>
      </c>
      <c r="Y1271" s="20">
        <f>+$Z$20*SIGN(SOI!A1270)*(ABS(SOI!A1270))^$Y$2</f>
        <v>-0.43680654530764945</v>
      </c>
      <c r="Z1271" s="20">
        <f t="shared" si="430"/>
        <v>-0.46305166003736792</v>
      </c>
      <c r="AA1271" s="19">
        <f>+SIN((AVERAGE(H1267:H1278)+AVERAGE(H1271:H1274)/4)*($AA$19+AA1270*$AA$18*AVERAGE(G1267:G1278))*$Y$20+$AA$17) - SIN($AA$17)</f>
        <v>-0.35944917489302408</v>
      </c>
      <c r="AB1271" s="19">
        <f>+SIN((AVERAGE(H1267:H1278)+AVERAGE(H1271:H1274)*$AB$1)*($AA$19+AB1270*$AA$18*AVERAGE(G1267:G1278))*$Y$20+$AA$17) - SIN($AA$17)+$AB$2</f>
        <v>-0.29330652620349495</v>
      </c>
      <c r="AC1271">
        <f t="shared" si="429"/>
        <v>0.74940000000001261</v>
      </c>
      <c r="AD1271">
        <f t="shared" si="428"/>
        <v>0.10360248514434384</v>
      </c>
      <c r="AE1271">
        <v>0</v>
      </c>
    </row>
    <row r="1272" spans="1:31" x14ac:dyDescent="0.25">
      <c r="A1272">
        <v>104.16666666666511</v>
      </c>
      <c r="B1272" s="2">
        <v>1984.1666666665719</v>
      </c>
      <c r="C1272">
        <f>+D1272+($D$2+E1272+F1272)*SOI!A1271*IF(B1272&gt;$C$18, IF(B1272&lt;$C$19,-1,1),1)</f>
        <v>-1.7499044194556805</v>
      </c>
      <c r="D1272">
        <f>+$D$3*((1-$D$5)*SOI!D1271+$D$5*SOI!D1270) +   $D$4*((1-$D$5)*SOI!E1271+$D$5*SOI!E1270)</f>
        <v>0</v>
      </c>
      <c r="E1272">
        <f t="shared" si="410"/>
        <v>4.8302712554966263</v>
      </c>
      <c r="F1272">
        <f t="shared" si="417"/>
        <v>-1.1846370482972919</v>
      </c>
      <c r="G1272">
        <f t="shared" si="418"/>
        <v>3.6456342071993344</v>
      </c>
      <c r="H1272" s="21">
        <f t="shared" si="419"/>
        <v>-0.21197135468533035</v>
      </c>
      <c r="I1272" s="37">
        <f t="shared" si="411"/>
        <v>5.2603633039230253</v>
      </c>
      <c r="J1272" s="1">
        <f t="shared" si="420"/>
        <v>28.725584554365611</v>
      </c>
      <c r="K1272" s="1">
        <f t="shared" si="421"/>
        <v>8.7397351493603335</v>
      </c>
      <c r="L1272" s="1">
        <f t="shared" si="412"/>
        <v>-0.68409319175559746</v>
      </c>
      <c r="M1272" s="1">
        <f t="shared" si="413"/>
        <v>-38.358579194066131</v>
      </c>
      <c r="N1272" s="1">
        <f t="shared" si="414"/>
        <v>0.93812692217378535</v>
      </c>
      <c r="O1272" s="1">
        <f t="shared" si="415"/>
        <v>3.4668674855686019</v>
      </c>
      <c r="P1272" s="1">
        <f t="shared" si="416"/>
        <v>9.9047809151338304E-2</v>
      </c>
      <c r="Q1272" s="1">
        <f t="shared" si="422"/>
        <v>-18.008799195801195</v>
      </c>
      <c r="R1272" s="1">
        <f t="shared" si="423"/>
        <v>28.290268546773788</v>
      </c>
      <c r="S1272" s="1">
        <f t="shared" si="424"/>
        <v>4.2232308968778094</v>
      </c>
      <c r="T1272" s="1">
        <f t="shared" si="425"/>
        <v>-24.918972886570497</v>
      </c>
      <c r="U1272" s="1">
        <f t="shared" si="426"/>
        <v>-5.7577538202122689</v>
      </c>
      <c r="V1272" s="1">
        <f t="shared" si="427"/>
        <v>-2.6135941140551173</v>
      </c>
      <c r="Y1272" s="20">
        <f>+$Z$20*SIGN(SOI!A1271)*(ABS(SOI!A1271))^$Y$2</f>
        <v>-0.4156921409530161</v>
      </c>
      <c r="Z1272" s="20">
        <f t="shared" si="430"/>
        <v>-0.439085548890362</v>
      </c>
      <c r="AA1272" s="19">
        <f>+SIN((AVERAGE(H1268:H1279)+AVERAGE(H1272:H1275)/4)*($AA$19+AA1271*$AA$18*AVERAGE(G1268:G1279))*$Y$20+$AA$17) - SIN($AA$17)</f>
        <v>-0.28960904440000262</v>
      </c>
      <c r="AB1272" s="19">
        <f>+SIN((AVERAGE(H1268:H1279)+AVERAGE(H1272:H1275)*$AB$1)*($AA$19+AB1271*$AA$18*AVERAGE(G1268:G1279))*$Y$20+$AA$17) - SIN($AA$17)+$AB$2</f>
        <v>-0.29262175126912399</v>
      </c>
      <c r="AC1272">
        <f t="shared" si="429"/>
        <v>0.75000000000001266</v>
      </c>
      <c r="AD1272">
        <f t="shared" si="428"/>
        <v>0.14947650449035937</v>
      </c>
      <c r="AE1272">
        <v>1</v>
      </c>
    </row>
    <row r="1273" spans="1:31" x14ac:dyDescent="0.25">
      <c r="A1273">
        <v>104.24999999999844</v>
      </c>
      <c r="B1273" s="2">
        <v>1984.2499999999052</v>
      </c>
      <c r="C1273">
        <f>+D1273+($D$2+E1273+F1273)*SOI!A1272*IF(B1273&gt;$C$18, IF(B1273&lt;$C$19,-1,1),1)</f>
        <v>-9.7843879037315542</v>
      </c>
      <c r="D1273">
        <f>+$D$3*((1-$D$5)*SOI!D1272+$D$5*SOI!D1271) +   $D$4*((1-$D$5)*SOI!E1272+$D$5*SOI!E1271)</f>
        <v>0</v>
      </c>
      <c r="E1273">
        <f t="shared" si="410"/>
        <v>16.259671281964778</v>
      </c>
      <c r="F1273">
        <f t="shared" si="417"/>
        <v>4.7641890921144237E-2</v>
      </c>
      <c r="G1273">
        <f t="shared" si="418"/>
        <v>16.307313172885923</v>
      </c>
      <c r="H1273" s="21">
        <f t="shared" si="419"/>
        <v>0.44616785039795348</v>
      </c>
      <c r="I1273" s="37">
        <f t="shared" si="411"/>
        <v>13.193318644874328</v>
      </c>
      <c r="J1273" s="1">
        <f t="shared" si="420"/>
        <v>-2.0442699606163042</v>
      </c>
      <c r="K1273" s="1">
        <f t="shared" si="421"/>
        <v>3.2065686798785609E-3</v>
      </c>
      <c r="L1273" s="1">
        <f t="shared" si="412"/>
        <v>6.21064038423076E-3</v>
      </c>
      <c r="M1273" s="1">
        <f t="shared" si="413"/>
        <v>1.0884126285308011</v>
      </c>
      <c r="N1273" s="1">
        <f t="shared" si="414"/>
        <v>-2.3868582627793813E-2</v>
      </c>
      <c r="O1273" s="1">
        <f t="shared" si="415"/>
        <v>9.4867680173125652</v>
      </c>
      <c r="P1273" s="1">
        <f t="shared" si="416"/>
        <v>-1.462800144581237E-3</v>
      </c>
      <c r="Q1273" s="1">
        <f t="shared" si="422"/>
        <v>-1.3001122373913475E-2</v>
      </c>
      <c r="R1273" s="1">
        <f t="shared" si="423"/>
        <v>5.1223762211020825E-2</v>
      </c>
      <c r="S1273" s="1">
        <f t="shared" si="424"/>
        <v>-0.26949342217544653</v>
      </c>
      <c r="T1273" s="1">
        <f t="shared" si="425"/>
        <v>0.61905935535786627</v>
      </c>
      <c r="U1273" s="1">
        <f t="shared" si="426"/>
        <v>0.21327086240850338</v>
      </c>
      <c r="V1273" s="1">
        <f t="shared" si="427"/>
        <v>-9.8207192348020588E-4</v>
      </c>
      <c r="Y1273" s="20">
        <f>+$Z$20*SIGN(SOI!A1272)*(ABS(SOI!A1272))^$Y$2</f>
        <v>-0.4647579604104205</v>
      </c>
      <c r="Z1273" s="20">
        <f t="shared" si="430"/>
        <v>-0.45348335474912388</v>
      </c>
      <c r="AA1273" s="19">
        <f>+SIN((AVERAGE(H1269:H1280)+AVERAGE(H1273:H1276)/4)*($AA$19+AA1272*$AA$18*AVERAGE(G1269:G1280))*$Y$20+$AA$17) - SIN($AA$17)</f>
        <v>-6.4927396601806742E-2</v>
      </c>
      <c r="AB1273" s="19">
        <f>+SIN((AVERAGE(H1269:H1280)+AVERAGE(H1273:H1276)*$AB$1)*($AA$19+AB1272*$AA$18*AVERAGE(G1269:G1280))*$Y$20+$AA$17) - SIN($AA$17)+$AB$2</f>
        <v>-4.9343263515397473E-2</v>
      </c>
      <c r="AC1273">
        <f t="shared" si="429"/>
        <v>0.7506000000000127</v>
      </c>
      <c r="AD1273">
        <f t="shared" si="428"/>
        <v>0.38855595814731714</v>
      </c>
      <c r="AE1273">
        <v>1</v>
      </c>
    </row>
    <row r="1274" spans="1:31" x14ac:dyDescent="0.25">
      <c r="A1274">
        <v>104.33333333333177</v>
      </c>
      <c r="B1274" s="2">
        <v>1984.3333333332384</v>
      </c>
      <c r="C1274">
        <f>+D1274+($D$2+E1274+F1274)*SOI!A1273*IF(B1274&gt;$C$18, IF(B1274&lt;$C$19,-1,1),1)</f>
        <v>2.0407287269009751</v>
      </c>
      <c r="D1274">
        <f>+$D$3*((1-$D$5)*SOI!D1273+$D$5*SOI!D1272) +   $D$4*((1-$D$5)*SOI!E1273+$D$5*SOI!E1272)</f>
        <v>0</v>
      </c>
      <c r="E1274">
        <f t="shared" si="410"/>
        <v>-2.0891291785509303</v>
      </c>
      <c r="F1274">
        <f t="shared" si="417"/>
        <v>-1.0995094572318429</v>
      </c>
      <c r="G1274">
        <f t="shared" si="418"/>
        <v>-3.1886386357827732</v>
      </c>
      <c r="H1274" s="21">
        <f t="shared" si="419"/>
        <v>-0.14292087713793536</v>
      </c>
      <c r="I1274" s="37">
        <f t="shared" si="411"/>
        <v>0.14962838871880912</v>
      </c>
      <c r="J1274" s="1">
        <f t="shared" si="420"/>
        <v>3.3755120571707181E-2</v>
      </c>
      <c r="K1274" s="1">
        <f t="shared" si="421"/>
        <v>-7.9745325888705421E-2</v>
      </c>
      <c r="L1274" s="1">
        <f t="shared" si="412"/>
        <v>-7.086733265967074E-2</v>
      </c>
      <c r="M1274" s="1">
        <f t="shared" si="413"/>
        <v>-1.5846561525613421</v>
      </c>
      <c r="N1274" s="1">
        <f t="shared" si="414"/>
        <v>0.54454848691983182</v>
      </c>
      <c r="O1274" s="1">
        <f t="shared" si="415"/>
        <v>-8.364804961791604E-2</v>
      </c>
      <c r="P1274" s="1">
        <f t="shared" si="416"/>
        <v>0.36157837044508495</v>
      </c>
      <c r="Q1274" s="1">
        <f t="shared" si="422"/>
        <v>-0.43184932038262924</v>
      </c>
      <c r="R1274" s="1">
        <f t="shared" si="423"/>
        <v>1.9296689764417067E-2</v>
      </c>
      <c r="S1274" s="1">
        <f t="shared" si="424"/>
        <v>6.9729739419166159E-2</v>
      </c>
      <c r="T1274" s="1">
        <f t="shared" si="425"/>
        <v>6.2284435611791283E-2</v>
      </c>
      <c r="U1274" s="1">
        <f t="shared" si="426"/>
        <v>-0.59787297274592355</v>
      </c>
      <c r="V1274" s="1">
        <f t="shared" si="427"/>
        <v>-5.5382259344913889</v>
      </c>
      <c r="Y1274" s="20">
        <f>+$Z$20*SIGN(SOI!A1273)*(ABS(SOI!A1273))^$Y$2</f>
        <v>-0.47999996288393498</v>
      </c>
      <c r="Z1274" s="20">
        <f t="shared" si="430"/>
        <v>-0.50465596391122591</v>
      </c>
      <c r="AA1274" s="19">
        <f>+SIN((AVERAGE(H1270:H1281)+AVERAGE(H1274:H1277)/4)*($AA$19+AA1273*$AA$18*AVERAGE(G1270:G1281))*$Y$20+$AA$17) - SIN($AA$17)</f>
        <v>-1.0755337562732639</v>
      </c>
      <c r="AB1274" s="19">
        <f>+SIN((AVERAGE(H1270:H1281)+AVERAGE(H1274:H1277)*$AB$1)*($AA$19+AB1273*$AA$18*AVERAGE(G1270:G1281))*$Y$20+$AA$17) - SIN($AA$17)+$AB$2</f>
        <v>-1.0757264049327266</v>
      </c>
      <c r="AC1274">
        <f t="shared" si="429"/>
        <v>0.75120000000001275</v>
      </c>
      <c r="AD1274">
        <f t="shared" si="428"/>
        <v>0.57087779236203795</v>
      </c>
      <c r="AE1274">
        <v>1</v>
      </c>
    </row>
    <row r="1275" spans="1:31" x14ac:dyDescent="0.25">
      <c r="A1275">
        <v>104.41666666666509</v>
      </c>
      <c r="B1275" s="2">
        <v>1984.4166666665717</v>
      </c>
      <c r="C1275">
        <f>+D1275+($D$2+E1275+F1275)*SOI!A1274*IF(B1275&gt;$C$18, IF(B1275&lt;$C$19,-1,1),1)</f>
        <v>-4.9387617078939412</v>
      </c>
      <c r="D1275">
        <f>+$D$3*((1-$D$5)*SOI!D1274+$D$5*SOI!D1273) +   $D$4*((1-$D$5)*SOI!E1274+$D$5*SOI!E1273)</f>
        <v>0</v>
      </c>
      <c r="E1275">
        <f t="shared" si="410"/>
        <v>5.5135221574159035</v>
      </c>
      <c r="F1275">
        <f t="shared" si="417"/>
        <v>-2.600914864485715E-2</v>
      </c>
      <c r="G1275">
        <f t="shared" si="418"/>
        <v>5.487513008771046</v>
      </c>
      <c r="H1275" s="21">
        <f t="shared" si="419"/>
        <v>-4.0221723338342848E-2</v>
      </c>
      <c r="I1275" s="37">
        <f t="shared" si="411"/>
        <v>-4.9111038958049837</v>
      </c>
      <c r="J1275" s="1">
        <f t="shared" si="420"/>
        <v>0.33242130283553439</v>
      </c>
      <c r="K1275" s="1">
        <f t="shared" si="421"/>
        <v>9.9539706961244995E-3</v>
      </c>
      <c r="L1275" s="1">
        <f t="shared" si="412"/>
        <v>-1.2573809489310254E-2</v>
      </c>
      <c r="M1275" s="1">
        <f t="shared" si="413"/>
        <v>0.47546560116052289</v>
      </c>
      <c r="N1275" s="1">
        <f t="shared" si="414"/>
        <v>-3.3574509338069485E-3</v>
      </c>
      <c r="O1275" s="1">
        <f t="shared" si="415"/>
        <v>1.4963760720471331</v>
      </c>
      <c r="P1275" s="1">
        <f t="shared" si="416"/>
        <v>1.4219615037466195E-2</v>
      </c>
      <c r="Q1275" s="1">
        <f t="shared" si="422"/>
        <v>-7.9889448004787252E-4</v>
      </c>
      <c r="R1275" s="1">
        <f t="shared" si="423"/>
        <v>-1.171669479499503E-3</v>
      </c>
      <c r="S1275" s="1">
        <f t="shared" si="424"/>
        <v>1.411095099924857E-2</v>
      </c>
      <c r="T1275" s="1">
        <f t="shared" si="425"/>
        <v>-0.197690253476143</v>
      </c>
      <c r="U1275" s="1">
        <f t="shared" si="426"/>
        <v>0.77171943877504323</v>
      </c>
      <c r="V1275" s="1">
        <f t="shared" si="427"/>
        <v>1.3428551955756065E-3</v>
      </c>
      <c r="Y1275" s="20">
        <f>+$Z$20*SIGN(SOI!A1274)*(ABS(SOI!A1274))^$Y$2</f>
        <v>-0.56920996843932226</v>
      </c>
      <c r="Z1275" s="20">
        <f t="shared" si="430"/>
        <v>-0.47622773009949376</v>
      </c>
      <c r="AA1275" s="19">
        <f>+SIN((AVERAGE(H1271:H1282)+AVERAGE(H1275:H1278)/4)*($AA$19+AA1274*$AA$18*AVERAGE(G1271:G1282))*$Y$20+$AA$17) - SIN($AA$17)</f>
        <v>-0.9760176172390278</v>
      </c>
      <c r="AB1275" s="19">
        <f>+SIN((AVERAGE(H1271:H1282)+AVERAGE(H1275:H1278)*$AB$1)*($AA$19+AB1274*$AA$18*AVERAGE(G1271:G1282))*$Y$20+$AA$17) - SIN($AA$17)+$AB$2</f>
        <v>-0.98040683888565794</v>
      </c>
      <c r="AC1275">
        <f t="shared" si="429"/>
        <v>0.75180000000001279</v>
      </c>
      <c r="AD1275">
        <f t="shared" si="428"/>
        <v>0.49978988713953404</v>
      </c>
      <c r="AE1275">
        <v>1</v>
      </c>
    </row>
    <row r="1276" spans="1:31" x14ac:dyDescent="0.25">
      <c r="A1276">
        <v>104.49999999999842</v>
      </c>
      <c r="B1276" s="2">
        <v>1984.499999999905</v>
      </c>
      <c r="C1276">
        <f>+D1276+($D$2+E1276+F1276)*SOI!A1275*IF(B1276&gt;$C$18, IF(B1276&lt;$C$19,-1,1),1)</f>
        <v>5.034163087012451</v>
      </c>
      <c r="D1276">
        <f>+$D$3*((1-$D$5)*SOI!D1275+$D$5*SOI!D1274) +   $D$4*((1-$D$5)*SOI!E1275+$D$5*SOI!E1274)</f>
        <v>0</v>
      </c>
      <c r="E1276">
        <f t="shared" si="410"/>
        <v>-12.468834605488901</v>
      </c>
      <c r="F1276">
        <f t="shared" si="417"/>
        <v>-0.11657311204222576</v>
      </c>
      <c r="G1276">
        <f t="shared" si="418"/>
        <v>-12.585407717531126</v>
      </c>
      <c r="H1276" s="21">
        <f t="shared" si="419"/>
        <v>1.007245420381118E-2</v>
      </c>
      <c r="I1276" s="37">
        <f t="shared" si="411"/>
        <v>15.749915978547259</v>
      </c>
      <c r="J1276" s="1">
        <f t="shared" si="420"/>
        <v>-8.4577093256894003</v>
      </c>
      <c r="K1276" s="1">
        <f t="shared" si="421"/>
        <v>-1.2539130543799013</v>
      </c>
      <c r="L1276" s="1">
        <f t="shared" si="412"/>
        <v>-7.7265649507462966E-2</v>
      </c>
      <c r="M1276" s="1">
        <f t="shared" si="413"/>
        <v>3.7721060208349311</v>
      </c>
      <c r="N1276" s="1">
        <f t="shared" si="414"/>
        <v>-6.6145202991886393E-2</v>
      </c>
      <c r="O1276" s="1">
        <f t="shared" si="415"/>
        <v>-11.300436562720559</v>
      </c>
      <c r="P1276" s="1">
        <f t="shared" si="416"/>
        <v>3.8599782229943383E-2</v>
      </c>
      <c r="Q1276" s="1">
        <f t="shared" si="422"/>
        <v>-0.12486562289503465</v>
      </c>
      <c r="R1276" s="1">
        <f t="shared" si="423"/>
        <v>0.58729689433396692</v>
      </c>
      <c r="S1276" s="1">
        <f t="shared" si="424"/>
        <v>-0.89154667003510324</v>
      </c>
      <c r="T1276" s="1">
        <f t="shared" si="425"/>
        <v>9.1740121028835002</v>
      </c>
      <c r="U1276" s="1">
        <f t="shared" si="426"/>
        <v>-6.7182409330416455</v>
      </c>
      <c r="V1276" s="1">
        <f t="shared" si="427"/>
        <v>7.1814952621952768E-2</v>
      </c>
      <c r="Y1276" s="20">
        <f>+$Z$20*SIGN(SOI!A1275)*(ABS(SOI!A1275))^$Y$2</f>
        <v>-0.37947325897522405</v>
      </c>
      <c r="Z1276" s="20">
        <f t="shared" si="430"/>
        <v>-0.44271882879659014</v>
      </c>
      <c r="AA1276" s="19">
        <f>+SIN((AVERAGE(H1272:H1283)+AVERAGE(H1276:H1279)/4)*($AA$19+AA1275*$AA$18*AVERAGE(G1272:G1283))*$Y$20+$AA$17) - SIN($AA$17)</f>
        <v>-1.1576975410779322</v>
      </c>
      <c r="AB1276" s="19">
        <f>+SIN((AVERAGE(H1272:H1283)+AVERAGE(H1276:H1279)*$AB$1)*($AA$19+AB1275*$AA$18*AVERAGE(G1272:G1283))*$Y$20+$AA$17) - SIN($AA$17)+$AB$2</f>
        <v>-1.1576120264330139</v>
      </c>
      <c r="AC1276">
        <f t="shared" si="429"/>
        <v>0.75240000000001284</v>
      </c>
      <c r="AD1276">
        <f t="shared" si="428"/>
        <v>0.71497871228134202</v>
      </c>
      <c r="AE1276">
        <v>1</v>
      </c>
    </row>
    <row r="1277" spans="1:31" x14ac:dyDescent="0.25">
      <c r="A1277">
        <v>104.58333333333175</v>
      </c>
      <c r="B1277" s="2">
        <v>1984.5833333332382</v>
      </c>
      <c r="C1277">
        <f>+D1277+($D$2+E1277+F1277)*SOI!A1276*IF(B1277&gt;$C$18, IF(B1277&lt;$C$19,-1,1),1)</f>
        <v>1.4506719395605492</v>
      </c>
      <c r="D1277">
        <f>+$D$3*((1-$D$5)*SOI!D1276+$D$5*SOI!D1275) +   $D$4*((1-$D$5)*SOI!E1276+$D$5*SOI!E1275)</f>
        <v>0</v>
      </c>
      <c r="E1277">
        <f t="shared" si="410"/>
        <v>-3.6480552345267085</v>
      </c>
      <c r="F1277">
        <f t="shared" si="417"/>
        <v>2.1375385625335752E-2</v>
      </c>
      <c r="G1277">
        <f t="shared" si="418"/>
        <v>-3.626679848901373</v>
      </c>
      <c r="H1277" s="21">
        <f t="shared" si="419"/>
        <v>3.2907974137675751E-3</v>
      </c>
      <c r="I1277" s="37">
        <f t="shared" si="411"/>
        <v>3.4766429955650735</v>
      </c>
      <c r="J1277" s="1">
        <f t="shared" si="420"/>
        <v>0.31729943702331814</v>
      </c>
      <c r="K1277" s="1">
        <f t="shared" si="421"/>
        <v>-3.7777871281204886E-4</v>
      </c>
      <c r="L1277" s="1">
        <f t="shared" si="412"/>
        <v>4.3282322731530813E-3</v>
      </c>
      <c r="M1277" s="1">
        <f t="shared" si="413"/>
        <v>-0.64108937844422809</v>
      </c>
      <c r="N1277" s="1">
        <f t="shared" si="414"/>
        <v>2.2678297864292249E-2</v>
      </c>
      <c r="O1277" s="1">
        <f t="shared" si="415"/>
        <v>-2.9772853703145006</v>
      </c>
      <c r="P1277" s="1">
        <f t="shared" si="416"/>
        <v>-7.8796254122625664E-4</v>
      </c>
      <c r="Q1277" s="1">
        <f t="shared" si="422"/>
        <v>-7.2759495716275824E-3</v>
      </c>
      <c r="R1277" s="1">
        <f t="shared" si="423"/>
        <v>7.5541630096234392E-3</v>
      </c>
      <c r="S1277" s="1">
        <f t="shared" si="424"/>
        <v>6.7474245863344037E-2</v>
      </c>
      <c r="T1277" s="1">
        <f t="shared" si="425"/>
        <v>-0.13539687780130299</v>
      </c>
      <c r="U1277" s="1">
        <f t="shared" si="426"/>
        <v>3.0273187295636533E-2</v>
      </c>
      <c r="V1277" s="1">
        <f t="shared" si="427"/>
        <v>5.0262917963473871E-4</v>
      </c>
      <c r="Y1277" s="20">
        <f>+$Z$20*SIGN(SOI!A1276)*(ABS(SOI!A1276))^$Y$2</f>
        <v>-0.37947325897522405</v>
      </c>
      <c r="Z1277" s="20">
        <f t="shared" si="430"/>
        <v>-0.37130374678997108</v>
      </c>
      <c r="AA1277" s="19">
        <f>+SIN((AVERAGE(H1273:H1284)+AVERAGE(H1277:H1280)/4)*($AA$19+AA1276*$AA$18*AVERAGE(G1273:G1284))*$Y$20+$AA$17) - SIN($AA$17)</f>
        <v>-1.2858384566703416</v>
      </c>
      <c r="AB1277" s="19">
        <f>+SIN((AVERAGE(H1273:H1284)+AVERAGE(H1277:H1280)*$AB$1)*($AA$19+AB1276*$AA$18*AVERAGE(G1273:G1284))*$Y$20+$AA$17) - SIN($AA$17)+$AB$2</f>
        <v>-1.2326635171902875</v>
      </c>
      <c r="AC1277">
        <f t="shared" si="429"/>
        <v>0.75300000000001288</v>
      </c>
      <c r="AD1277">
        <f t="shared" si="428"/>
        <v>0.91453470988037044</v>
      </c>
      <c r="AE1277">
        <v>1</v>
      </c>
    </row>
    <row r="1278" spans="1:31" x14ac:dyDescent="0.25">
      <c r="A1278">
        <v>104.66666666666508</v>
      </c>
      <c r="B1278" s="2">
        <v>1984.6666666665715</v>
      </c>
      <c r="C1278">
        <f>+D1278+($D$2+E1278+F1278)*SOI!A1277*IF(B1278&gt;$C$18, IF(B1278&lt;$C$19,-1,1),1)</f>
        <v>8.6055484349194042</v>
      </c>
      <c r="D1278">
        <f>+$D$3*((1-$D$5)*SOI!D1277+$D$5*SOI!D1276) +   $D$4*((1-$D$5)*SOI!E1277+$D$5*SOI!E1276)</f>
        <v>0</v>
      </c>
      <c r="E1278">
        <f t="shared" si="410"/>
        <v>-23.521661680142884</v>
      </c>
      <c r="F1278">
        <f t="shared" si="417"/>
        <v>-1.0656195624839835</v>
      </c>
      <c r="G1278">
        <f t="shared" si="418"/>
        <v>-24.587281242626869</v>
      </c>
      <c r="H1278" s="21">
        <f t="shared" si="419"/>
        <v>9.910947325837953E-2</v>
      </c>
      <c r="I1278" s="37">
        <f t="shared" si="411"/>
        <v>3.5849591300449051</v>
      </c>
      <c r="J1278" s="1">
        <f t="shared" si="420"/>
        <v>-9.5606247103027613</v>
      </c>
      <c r="K1278" s="1">
        <f t="shared" si="421"/>
        <v>-0.21789561305507374</v>
      </c>
      <c r="L1278" s="1">
        <f t="shared" si="412"/>
        <v>-1.6210163085642104E-2</v>
      </c>
      <c r="M1278" s="1">
        <f t="shared" si="413"/>
        <v>18.733177094940359</v>
      </c>
      <c r="N1278" s="1">
        <f t="shared" si="414"/>
        <v>-0.70080104216861394</v>
      </c>
      <c r="O1278" s="1">
        <f t="shared" si="415"/>
        <v>-4.3533452884488728</v>
      </c>
      <c r="P1278" s="1">
        <f t="shared" si="416"/>
        <v>8.2992166044709201E-2</v>
      </c>
      <c r="Q1278" s="1">
        <f t="shared" si="422"/>
        <v>-6.5700219637908157</v>
      </c>
      <c r="R1278" s="1">
        <f t="shared" si="423"/>
        <v>7.0337609669136363</v>
      </c>
      <c r="S1278" s="1">
        <f t="shared" si="424"/>
        <v>-2.1500394827746221</v>
      </c>
      <c r="T1278" s="1">
        <f t="shared" si="425"/>
        <v>0.74146068225652673</v>
      </c>
      <c r="U1278" s="1">
        <f t="shared" si="426"/>
        <v>-3.2878635636908355</v>
      </c>
      <c r="V1278" s="1">
        <f t="shared" si="427"/>
        <v>1.6359254500360756</v>
      </c>
      <c r="Y1278" s="20">
        <f>+$Z$20*SIGN(SOI!A1277)*(ABS(SOI!A1277))^$Y$2</f>
        <v>-0.35496472241946514</v>
      </c>
      <c r="Z1278" s="20">
        <f t="shared" si="430"/>
        <v>-0.42702132616534644</v>
      </c>
      <c r="AA1278" s="19">
        <f>+SIN((AVERAGE(H1274:H1285)+AVERAGE(H1278:H1281)/4)*($AA$19+AA1277*$AA$18*AVERAGE(G1274:G1285))*$Y$20+$AA$17) - SIN($AA$17)</f>
        <v>0.35797612771552129</v>
      </c>
      <c r="AB1278" s="19">
        <f>+SIN((AVERAGE(H1274:H1285)+AVERAGE(H1278:H1281)*$AB$1)*($AA$19+AB1277*$AA$18*AVERAGE(G1274:G1285))*$Y$20+$AA$17) - SIN($AA$17)+$AB$2</f>
        <v>-1.1509549376578669</v>
      </c>
      <c r="AC1278">
        <f t="shared" si="429"/>
        <v>0.75360000000001293</v>
      </c>
      <c r="AD1278">
        <f t="shared" si="428"/>
        <v>0.78499745388086772</v>
      </c>
      <c r="AE1278">
        <v>1</v>
      </c>
    </row>
    <row r="1279" spans="1:31" x14ac:dyDescent="0.25">
      <c r="A1279">
        <v>104.74999999999841</v>
      </c>
      <c r="B1279" s="2">
        <v>1984.7499999999047</v>
      </c>
      <c r="C1279">
        <f>+D1279+($D$2+E1279+F1279)*SOI!A1278*IF(B1279&gt;$C$18, IF(B1279&lt;$C$19,-1,1),1)</f>
        <v>5.4927880223275478</v>
      </c>
      <c r="D1279">
        <f>+$D$3*((1-$D$5)*SOI!D1278+$D$5*SOI!D1277) +   $D$4*((1-$D$5)*SOI!E1278+$D$5*SOI!E1277)</f>
        <v>0</v>
      </c>
      <c r="E1279">
        <f t="shared" si="410"/>
        <v>-6.5637125549986024</v>
      </c>
      <c r="F1279">
        <f t="shared" si="417"/>
        <v>-5.4104339371937593E-2</v>
      </c>
      <c r="G1279">
        <f t="shared" si="418"/>
        <v>-6.6178168943705398</v>
      </c>
      <c r="H1279" s="21">
        <f t="shared" si="419"/>
        <v>-8.778693622173829E-2</v>
      </c>
      <c r="I1279" s="37">
        <f t="shared" si="411"/>
        <v>-4.8575198448589516</v>
      </c>
      <c r="J1279" s="1">
        <f t="shared" si="420"/>
        <v>-0.12829922487529496</v>
      </c>
      <c r="K1279" s="1">
        <f t="shared" si="421"/>
        <v>-9.019011074546425E-3</v>
      </c>
      <c r="L1279" s="1">
        <f t="shared" si="412"/>
        <v>-2.3111563866017738E-2</v>
      </c>
      <c r="M1279" s="1">
        <f t="shared" si="413"/>
        <v>-0.18553199983688284</v>
      </c>
      <c r="N1279" s="1">
        <f t="shared" si="414"/>
        <v>-6.4320732764537435E-3</v>
      </c>
      <c r="O1279" s="1">
        <f t="shared" si="415"/>
        <v>-0.49349190635689405</v>
      </c>
      <c r="P1279" s="1">
        <f t="shared" si="416"/>
        <v>2.1254390942310041E-2</v>
      </c>
      <c r="Q1279" s="1">
        <f t="shared" si="422"/>
        <v>5.9721465031532632E-4</v>
      </c>
      <c r="R1279" s="1">
        <f t="shared" si="423"/>
        <v>8.6632652434898421E-4</v>
      </c>
      <c r="S1279" s="1">
        <f t="shared" si="424"/>
        <v>2.6738254599955928E-2</v>
      </c>
      <c r="T1279" s="1">
        <f t="shared" si="425"/>
        <v>0.11983591469021454</v>
      </c>
      <c r="U1279" s="1">
        <f t="shared" si="426"/>
        <v>1.1409214019985239</v>
      </c>
      <c r="V1279" s="1">
        <f t="shared" si="427"/>
        <v>3.8453096524567951E-3</v>
      </c>
      <c r="Y1279" s="20">
        <f>+$Z$20*SIGN(SOI!A1278)*(ABS(SOI!A1278))^$Y$2</f>
        <v>-0.54662599710135007</v>
      </c>
      <c r="Z1279" s="20">
        <f t="shared" si="430"/>
        <v>-0.51778585589463777</v>
      </c>
      <c r="AA1279" s="19">
        <f>+SIN((AVERAGE(H1275:H1286)+AVERAGE(H1279:H1282)/4)*($AA$19+AA1278*$AA$18*AVERAGE(G1275:G1286))*$Y$20+$AA$17) - SIN($AA$17)</f>
        <v>-0.80735246190434373</v>
      </c>
      <c r="AB1279" s="19">
        <f>+SIN((AVERAGE(H1275:H1286)+AVERAGE(H1279:H1282)*$AB$1)*($AA$19+AB1278*$AA$18*AVERAGE(G1275:G1286))*$Y$20+$AA$17) - SIN($AA$17)+$AB$2</f>
        <v>-1.1420651020773587</v>
      </c>
      <c r="AC1279">
        <f t="shared" si="429"/>
        <v>0.75420000000001297</v>
      </c>
      <c r="AD1279">
        <f t="shared" si="428"/>
        <v>0.28956660600970596</v>
      </c>
      <c r="AE1279">
        <v>1</v>
      </c>
    </row>
    <row r="1280" spans="1:31" x14ac:dyDescent="0.25">
      <c r="A1280">
        <v>104.83333333333174</v>
      </c>
      <c r="B1280" s="2">
        <v>1984.833333333238</v>
      </c>
      <c r="C1280">
        <f>+D1280+($D$2+E1280+F1280)*SOI!A1279*IF(B1280&gt;$C$18, IF(B1280&lt;$C$19,-1,1),1)</f>
        <v>50.031460270193364</v>
      </c>
      <c r="D1280">
        <f>+$D$3*((1-$D$5)*SOI!D1279+$D$5*SOI!D1278) +   $D$4*((1-$D$5)*SOI!E1279+$D$5*SOI!E1278)</f>
        <v>0</v>
      </c>
      <c r="E1280">
        <f t="shared" si="410"/>
        <v>-41.416027403845462</v>
      </c>
      <c r="F1280">
        <f t="shared" si="417"/>
        <v>-0.98351519801332077</v>
      </c>
      <c r="G1280">
        <f t="shared" si="418"/>
        <v>-42.399542601858784</v>
      </c>
      <c r="H1280" s="21">
        <f t="shared" si="419"/>
        <v>-5.040378387689497</v>
      </c>
      <c r="I1280" s="37">
        <f t="shared" si="411"/>
        <v>-51.684359527968994</v>
      </c>
      <c r="J1280" s="1">
        <f t="shared" si="420"/>
        <v>-166.40629807155128</v>
      </c>
      <c r="K1280" s="1">
        <f t="shared" si="421"/>
        <v>-374.2821580211691</v>
      </c>
      <c r="L1280" s="1">
        <f t="shared" si="412"/>
        <v>-0.67242518229828185</v>
      </c>
      <c r="M1280" s="1">
        <f t="shared" si="413"/>
        <v>-22.616218805300047</v>
      </c>
      <c r="N1280" s="1">
        <f t="shared" si="414"/>
        <v>0.43464728937646646</v>
      </c>
      <c r="O1280" s="1">
        <f t="shared" si="415"/>
        <v>-29.389822940655655</v>
      </c>
      <c r="P1280" s="1">
        <f t="shared" si="416"/>
        <v>0.50904631488851337</v>
      </c>
      <c r="Q1280" s="1">
        <f t="shared" si="422"/>
        <v>-4.9194620694340117</v>
      </c>
      <c r="R1280" s="1">
        <f t="shared" si="423"/>
        <v>-75.929987822595493</v>
      </c>
      <c r="S1280" s="1">
        <f t="shared" si="424"/>
        <v>-19.224878411560294</v>
      </c>
      <c r="T1280" s="1">
        <f t="shared" si="425"/>
        <v>207.64360796056428</v>
      </c>
      <c r="U1280" s="1">
        <f t="shared" si="426"/>
        <v>290.74276451139946</v>
      </c>
      <c r="V1280" s="1">
        <f t="shared" si="427"/>
        <v>-6.2233746081704044</v>
      </c>
      <c r="Y1280" s="20">
        <f>+$Z$20*SIGN(SOI!A1279)*(ABS(SOI!A1279))^$Y$2</f>
        <v>-0.65176684816309804</v>
      </c>
      <c r="Z1280" s="20">
        <f t="shared" si="430"/>
        <v>-0.64685063752010696</v>
      </c>
      <c r="AA1280" s="19">
        <f>+SIN((AVERAGE(H1276:H1287)+AVERAGE(H1280:H1283)/4)*($AA$19+AA1279*$AA$18*AVERAGE(G1276:G1287))*$Y$20+$AA$17) - SIN($AA$17)</f>
        <v>2.7817474916624618E-2</v>
      </c>
      <c r="AB1280" s="19">
        <f>+SIN((AVERAGE(H1276:H1287)+AVERAGE(H1280:H1283)*$AB$1)*($AA$19+AB1279*$AA$18*AVERAGE(G1276:G1287))*$Y$20+$AA$17) - SIN($AA$17)+$AB$2</f>
        <v>-1.1496170464864646</v>
      </c>
      <c r="AC1280">
        <f t="shared" si="429"/>
        <v>0.75480000000001302</v>
      </c>
      <c r="AD1280">
        <f t="shared" si="428"/>
        <v>0.67466811243673153</v>
      </c>
      <c r="AE1280">
        <v>1</v>
      </c>
    </row>
    <row r="1281" spans="1:31" x14ac:dyDescent="0.25">
      <c r="A1281">
        <v>104.91666666666507</v>
      </c>
      <c r="B1281" s="2">
        <v>1984.9166666665712</v>
      </c>
      <c r="C1281">
        <f>+D1281+($D$2+E1281+F1281)*SOI!A1280*IF(B1281&gt;$C$18, IF(B1281&lt;$C$19,-1,1),1)</f>
        <v>-743.83633780417108</v>
      </c>
      <c r="D1281">
        <f>+$D$3*((1-$D$5)*SOI!D1280+$D$5*SOI!D1279) +   $D$4*((1-$D$5)*SOI!E1280+$D$5*SOI!E1279)</f>
        <v>0</v>
      </c>
      <c r="E1281">
        <f t="shared" si="410"/>
        <v>486.38948119962026</v>
      </c>
      <c r="F1281">
        <f t="shared" si="417"/>
        <v>-0.22194015114243815</v>
      </c>
      <c r="G1281">
        <f t="shared" si="418"/>
        <v>486.1675410484778</v>
      </c>
      <c r="H1281" s="21">
        <f t="shared" si="419"/>
        <v>25.536166443834645</v>
      </c>
      <c r="I1281" s="37">
        <f t="shared" si="411"/>
        <v>523.32479563732284</v>
      </c>
      <c r="J1281" s="1">
        <f t="shared" si="420"/>
        <v>302.64067238782025</v>
      </c>
      <c r="K1281" s="1">
        <f t="shared" si="421"/>
        <v>34.29944749578631</v>
      </c>
      <c r="L1281" s="1">
        <f t="shared" si="412"/>
        <v>-2.5946690650748373E-2</v>
      </c>
      <c r="M1281" s="1">
        <f t="shared" si="413"/>
        <v>-4.0622379346702795</v>
      </c>
      <c r="N1281" s="1">
        <f t="shared" si="414"/>
        <v>0.6804710080660753</v>
      </c>
      <c r="O1281" s="1">
        <f t="shared" si="415"/>
        <v>468.24547752524302</v>
      </c>
      <c r="P1281" s="1">
        <f t="shared" si="416"/>
        <v>7.5880585087599026E-2</v>
      </c>
      <c r="Q1281" s="1">
        <f t="shared" si="422"/>
        <v>-1.3833613179738</v>
      </c>
      <c r="R1281" s="1">
        <f t="shared" si="423"/>
        <v>216.19393939195248</v>
      </c>
      <c r="S1281" s="1">
        <f t="shared" si="424"/>
        <v>304.75330656230051</v>
      </c>
      <c r="T1281" s="1">
        <f t="shared" si="425"/>
        <v>-127.65363700740107</v>
      </c>
      <c r="U1281" s="1">
        <f t="shared" si="426"/>
        <v>-438.82813318186493</v>
      </c>
      <c r="V1281" s="1">
        <f t="shared" si="427"/>
        <v>-1.4523522692857918</v>
      </c>
      <c r="Y1281" s="20">
        <f>+$Z$20*SIGN(SOI!A1280)*(ABS(SOI!A1280))^$Y$2</f>
        <v>-0.74215906729587289</v>
      </c>
      <c r="Z1281" s="20">
        <f t="shared" si="430"/>
        <v>-0.65332159065115436</v>
      </c>
      <c r="AA1281" s="19">
        <f>+SIN((AVERAGE(H1277:H1288)+AVERAGE(H1281:H1284)/4)*($AA$19+AA1280*$AA$18*AVERAGE(G1277:G1288))*$Y$20+$AA$17) - SIN($AA$17)</f>
        <v>-0.32116904733614082</v>
      </c>
      <c r="AB1281" s="19">
        <f>+SIN((AVERAGE(H1277:H1288)+AVERAGE(H1281:H1284)*$AB$1)*($AA$19+AB1280*$AA$18*AVERAGE(G1277:G1288))*$Y$20+$AA$17) - SIN($AA$17)+$AB$2</f>
        <v>-1.1067935379303362</v>
      </c>
      <c r="AC1281">
        <f t="shared" si="429"/>
        <v>0.75540000000001306</v>
      </c>
      <c r="AD1281">
        <f t="shared" si="428"/>
        <v>0.33215254331501354</v>
      </c>
      <c r="AE1281">
        <v>1</v>
      </c>
    </row>
    <row r="1282" spans="1:31" x14ac:dyDescent="0.25">
      <c r="A1282">
        <v>104.99999999999839</v>
      </c>
      <c r="B1282" s="2">
        <v>1984.9999999999045</v>
      </c>
      <c r="C1282">
        <f>+D1282+($D$2+E1282+F1282)*SOI!A1281*IF(B1282&gt;$C$18, IF(B1282&lt;$C$19,-1,1),1)</f>
        <v>-4.4247263698878179</v>
      </c>
      <c r="D1282">
        <f>+$D$3*((1-$D$5)*SOI!D1281+$D$5*SOI!D1280) +   $D$4*((1-$D$5)*SOI!E1281+$D$5*SOI!E1280)</f>
        <v>0</v>
      </c>
      <c r="E1282">
        <f t="shared" si="410"/>
        <v>0.52174828470614898</v>
      </c>
      <c r="F1282">
        <f t="shared" si="417"/>
        <v>4.4498543780891522</v>
      </c>
      <c r="G1282">
        <f t="shared" si="418"/>
        <v>4.9716026627953012</v>
      </c>
      <c r="H1282" s="21">
        <f t="shared" si="419"/>
        <v>-1.1639268253553536</v>
      </c>
      <c r="I1282" s="37">
        <f t="shared" si="411"/>
        <v>0.99116551512772211</v>
      </c>
      <c r="J1282" s="1">
        <f t="shared" si="420"/>
        <v>-18.249005569980348</v>
      </c>
      <c r="K1282" s="1">
        <f t="shared" si="421"/>
        <v>1.5663943232654151E-3</v>
      </c>
      <c r="L1282" s="1">
        <f t="shared" si="412"/>
        <v>5.576607061204493E-4</v>
      </c>
      <c r="M1282" s="1">
        <f t="shared" si="413"/>
        <v>129.33092894209429</v>
      </c>
      <c r="N1282" s="1">
        <f t="shared" si="414"/>
        <v>-3.5759623713694153</v>
      </c>
      <c r="O1282" s="1">
        <f t="shared" si="415"/>
        <v>2.2744320260909139</v>
      </c>
      <c r="P1282" s="1">
        <f t="shared" si="416"/>
        <v>-3.3193817833260031E-2</v>
      </c>
      <c r="Q1282" s="1">
        <f t="shared" si="422"/>
        <v>-231.44935820678216</v>
      </c>
      <c r="R1282" s="1">
        <f t="shared" si="423"/>
        <v>68.507597802251041</v>
      </c>
      <c r="S1282" s="1">
        <f t="shared" si="424"/>
        <v>-3.033238858992882</v>
      </c>
      <c r="T1282" s="1">
        <f t="shared" si="425"/>
        <v>1.3326639008163377E-2</v>
      </c>
      <c r="U1282" s="1">
        <f t="shared" si="426"/>
        <v>0.36357655370495628</v>
      </c>
      <c r="V1282" s="1">
        <f t="shared" si="427"/>
        <v>-3.3387339761160919</v>
      </c>
      <c r="Y1282" s="20">
        <f>+$Z$20*SIGN(SOI!A1281)*(ABS(SOI!A1281))^$Y$2</f>
        <v>-0.56603885649449215</v>
      </c>
      <c r="Z1282" s="20">
        <f t="shared" si="430"/>
        <v>-0.62685381176259514</v>
      </c>
      <c r="AA1282" s="19">
        <f>+SIN((AVERAGE(H1278:H1289)+AVERAGE(H1282:H1285)/4)*($AA$19+AA1281*$AA$18*AVERAGE(G1278:G1289))*$Y$20+$AA$17) - SIN($AA$17)</f>
        <v>-1.2815148870711472</v>
      </c>
      <c r="AB1282" s="19">
        <f>+SIN((AVERAGE(H1278:H1289)+AVERAGE(H1282:H1285)*$AB$1)*($AA$19+AB1281*$AA$18*AVERAGE(G1278:G1289))*$Y$20+$AA$17) - SIN($AA$17)+$AB$2</f>
        <v>-1.2149166149389905</v>
      </c>
      <c r="AC1282">
        <f t="shared" si="429"/>
        <v>0.75600000000001311</v>
      </c>
      <c r="AD1282">
        <f t="shared" si="428"/>
        <v>0.65466107530855211</v>
      </c>
      <c r="AE1282">
        <v>1</v>
      </c>
    </row>
    <row r="1283" spans="1:31" x14ac:dyDescent="0.25">
      <c r="A1283">
        <v>105.08333333333172</v>
      </c>
      <c r="B1283" s="2">
        <v>1985.0833333332378</v>
      </c>
      <c r="C1283">
        <f>+D1283+($D$2+E1283+F1283)*SOI!A1282*IF(B1283&gt;$C$18, IF(B1283&lt;$C$19,-1,1),1)</f>
        <v>25.691559605703567</v>
      </c>
      <c r="D1283">
        <f>+$D$3*((1-$D$5)*SOI!D1282+$D$5*SOI!D1281) +   $D$4*((1-$D$5)*SOI!E1282+$D$5*SOI!E1281)</f>
        <v>0</v>
      </c>
      <c r="E1283">
        <f t="shared" si="410"/>
        <v>-28.465519445821073</v>
      </c>
      <c r="F1283">
        <f t="shared" si="417"/>
        <v>0.23303636263034028</v>
      </c>
      <c r="G1283">
        <f t="shared" si="418"/>
        <v>-28.232483083190733</v>
      </c>
      <c r="H1283" s="21">
        <f t="shared" si="419"/>
        <v>0.33932586723204611</v>
      </c>
      <c r="I1283" s="37">
        <f t="shared" si="411"/>
        <v>15.908533459073666</v>
      </c>
      <c r="J1283" s="1">
        <f t="shared" si="420"/>
        <v>-6.8268938259022249</v>
      </c>
      <c r="K1283" s="1">
        <f t="shared" si="421"/>
        <v>-2.063306221989471E-5</v>
      </c>
      <c r="L1283" s="1">
        <f t="shared" si="412"/>
        <v>6.7979639624144106E-2</v>
      </c>
      <c r="M1283" s="1">
        <f t="shared" si="413"/>
        <v>3.0144104015890205</v>
      </c>
      <c r="N1283" s="1">
        <f t="shared" si="414"/>
        <v>-9.9136574867243171E-2</v>
      </c>
      <c r="O1283" s="1">
        <f t="shared" si="415"/>
        <v>-2.4659757055624866E-4</v>
      </c>
      <c r="P1283" s="1">
        <f t="shared" si="416"/>
        <v>-3.3082258300071818E-2</v>
      </c>
      <c r="Q1283" s="1">
        <f t="shared" si="422"/>
        <v>-0.14955362127980001</v>
      </c>
      <c r="R1283" s="1">
        <f t="shared" si="423"/>
        <v>0.71049929962148339</v>
      </c>
      <c r="S1283" s="1">
        <f t="shared" si="424"/>
        <v>-1.3496822710138043</v>
      </c>
      <c r="T1283" s="1">
        <f t="shared" si="425"/>
        <v>-1.7613484398310811E-4</v>
      </c>
      <c r="U1283" s="1">
        <f t="shared" si="426"/>
        <v>5.8159112791909813</v>
      </c>
      <c r="V1283" s="1">
        <f t="shared" si="427"/>
        <v>-9.2248800657087057E-2</v>
      </c>
      <c r="Y1283" s="20">
        <f>+$Z$20*SIGN(SOI!A1282)*(ABS(SOI!A1282))^$Y$2</f>
        <v>-0.57236351149742037</v>
      </c>
      <c r="Z1283" s="20">
        <f t="shared" si="430"/>
        <v>-0.575426634033949</v>
      </c>
      <c r="AA1283" s="19">
        <f>+SIN((AVERAGE(H1279:H1290)+AVERAGE(H1283:H1286)/4)*($AA$19+AA1282*$AA$18*AVERAGE(G1279:G1290))*$Y$20+$AA$17) - SIN($AA$17)</f>
        <v>-1.1406844424059073</v>
      </c>
      <c r="AB1283" s="19">
        <f>+SIN((AVERAGE(H1279:H1290)+AVERAGE(H1283:H1286)*$AB$1)*($AA$19+AB1282*$AA$18*AVERAGE(G1279:G1290))*$Y$20+$AA$17) - SIN($AA$17)+$AB$2</f>
        <v>-1.1139877291536691</v>
      </c>
      <c r="AC1283">
        <f t="shared" si="429"/>
        <v>0.75660000000001315</v>
      </c>
      <c r="AD1283">
        <f t="shared" si="428"/>
        <v>0.56525780837195827</v>
      </c>
      <c r="AE1283">
        <v>1</v>
      </c>
    </row>
    <row r="1284" spans="1:31" x14ac:dyDescent="0.25">
      <c r="A1284">
        <v>105.16666666666505</v>
      </c>
      <c r="B1284" s="2">
        <v>1985.166666666571</v>
      </c>
      <c r="C1284">
        <f>+D1284+($D$2+E1284+F1284)*SOI!A1283*IF(B1284&gt;$C$18, IF(B1284&lt;$C$19,-1,1),1)</f>
        <v>9.3463477178529324</v>
      </c>
      <c r="D1284">
        <f>+$D$3*((1-$D$5)*SOI!D1283+$D$5*SOI!D1282) +   $D$4*((1-$D$5)*SOI!E1283+$D$5*SOI!E1282)</f>
        <v>0</v>
      </c>
      <c r="E1284">
        <f t="shared" si="410"/>
        <v>-8.551141824434886</v>
      </c>
      <c r="F1284">
        <f t="shared" si="417"/>
        <v>-1.1846370483285851</v>
      </c>
      <c r="G1284">
        <f t="shared" si="418"/>
        <v>-9.735778872763472</v>
      </c>
      <c r="H1284" s="21">
        <f t="shared" si="419"/>
        <v>-1.832804440481705</v>
      </c>
      <c r="I1284" s="37">
        <f t="shared" si="411"/>
        <v>10.775413962865551</v>
      </c>
      <c r="J1284" s="1">
        <f t="shared" si="420"/>
        <v>-14.678353222446185</v>
      </c>
      <c r="K1284" s="1">
        <f t="shared" si="421"/>
        <v>-67.861616666235932</v>
      </c>
      <c r="L1284" s="1">
        <f t="shared" si="412"/>
        <v>-0.79827317061153547</v>
      </c>
      <c r="M1284" s="1">
        <f t="shared" si="413"/>
        <v>9.5686957901056555</v>
      </c>
      <c r="N1284" s="1">
        <f t="shared" si="414"/>
        <v>-0.28707152248671686</v>
      </c>
      <c r="O1284" s="1">
        <f t="shared" si="415"/>
        <v>-4.2026089049790283</v>
      </c>
      <c r="P1284" s="1">
        <f t="shared" si="416"/>
        <v>0.54369182636181412</v>
      </c>
      <c r="Q1284" s="1">
        <f t="shared" si="422"/>
        <v>-1.3746859813222896</v>
      </c>
      <c r="R1284" s="1">
        <f t="shared" si="423"/>
        <v>4.4235815950809512</v>
      </c>
      <c r="S1284" s="1">
        <f t="shared" si="424"/>
        <v>-2.6472293153493389</v>
      </c>
      <c r="T1284" s="1">
        <f t="shared" si="425"/>
        <v>35.249108457096796</v>
      </c>
      <c r="U1284" s="1">
        <f t="shared" si="426"/>
        <v>-64.740976630062519</v>
      </c>
      <c r="V1284" s="1">
        <f t="shared" si="427"/>
        <v>4.3901017578975399</v>
      </c>
      <c r="Y1284" s="20">
        <f>+$Z$20*SIGN(SOI!A1283)*(ABS(SOI!A1283))^$Y$2</f>
        <v>-0.58787753410993426</v>
      </c>
      <c r="Z1284" s="20">
        <f t="shared" si="430"/>
        <v>-0.58473691324164367</v>
      </c>
      <c r="AA1284" s="19">
        <f>+SIN((AVERAGE(H1280:H1291)+AVERAGE(H1284:H1287)/4)*($AA$19+AA1283*$AA$18*AVERAGE(G1280:G1291))*$Y$20+$AA$17) - SIN($AA$17)</f>
        <v>-1.1788204215647726</v>
      </c>
      <c r="AB1284" s="19">
        <f>+SIN((AVERAGE(H1280:H1291)+AVERAGE(H1284:H1287)*$AB$1)*($AA$19+AB1283*$AA$18*AVERAGE(G1280:G1291))*$Y$20+$AA$17) - SIN($AA$17)+$AB$2</f>
        <v>-1.1296710167354178</v>
      </c>
      <c r="AC1284">
        <f t="shared" si="429"/>
        <v>0.7572000000000132</v>
      </c>
      <c r="AD1284">
        <f t="shared" si="428"/>
        <v>0.59408350832312895</v>
      </c>
      <c r="AE1284">
        <v>1</v>
      </c>
    </row>
    <row r="1285" spans="1:31" x14ac:dyDescent="0.25">
      <c r="A1285">
        <v>105.24999999999838</v>
      </c>
      <c r="B1285" s="2">
        <v>1985.2499999999043</v>
      </c>
      <c r="C1285">
        <f>+D1285+($D$2+E1285+F1285)*SOI!A1284*IF(B1285&gt;$C$18, IF(B1285&lt;$C$19,-1,1),1)</f>
        <v>16.053059144010874</v>
      </c>
      <c r="D1285">
        <f>+$D$3*((1-$D$5)*SOI!D1284+$D$5*SOI!D1283) +   $D$4*((1-$D$5)*SOI!E1284+$D$5*SOI!E1283)</f>
        <v>0</v>
      </c>
      <c r="E1285">
        <f t="shared" si="410"/>
        <v>-16.428314486857346</v>
      </c>
      <c r="F1285">
        <f t="shared" si="417"/>
        <v>4.764189092788218E-2</v>
      </c>
      <c r="G1285">
        <f t="shared" si="418"/>
        <v>-16.380672595929465</v>
      </c>
      <c r="H1285" s="21">
        <f t="shared" si="419"/>
        <v>0.16465290464645507</v>
      </c>
      <c r="I1285" s="37">
        <f t="shared" si="411"/>
        <v>19.156067741968045</v>
      </c>
      <c r="J1285" s="1">
        <f t="shared" si="420"/>
        <v>3.1473812195645912</v>
      </c>
      <c r="K1285" s="1">
        <f t="shared" si="421"/>
        <v>-0.26555242395380202</v>
      </c>
      <c r="L1285" s="1">
        <f t="shared" si="412"/>
        <v>1.8460386066134208E-2</v>
      </c>
      <c r="M1285" s="1">
        <f t="shared" si="413"/>
        <v>-1.1541237060849305</v>
      </c>
      <c r="N1285" s="1">
        <f t="shared" si="414"/>
        <v>4.9885575274012529E-2</v>
      </c>
      <c r="O1285" s="1">
        <f t="shared" si="415"/>
        <v>-15.799206050713376</v>
      </c>
      <c r="P1285" s="1">
        <f t="shared" si="416"/>
        <v>-2.4472218389130943E-2</v>
      </c>
      <c r="Q1285" s="1">
        <f t="shared" si="422"/>
        <v>-2.881296755134316E-2</v>
      </c>
      <c r="R1285" s="1">
        <f t="shared" si="423"/>
        <v>0.16482797734406596</v>
      </c>
      <c r="S1285" s="1">
        <f t="shared" si="424"/>
        <v>0.81780325792402797</v>
      </c>
      <c r="T1285" s="1">
        <f t="shared" si="425"/>
        <v>-3.0644579740317983</v>
      </c>
      <c r="U1285" s="1">
        <f t="shared" si="426"/>
        <v>5.1805060197041</v>
      </c>
      <c r="V1285" s="1">
        <f t="shared" si="427"/>
        <v>3.4338395202162836E-2</v>
      </c>
      <c r="Y1285" s="20">
        <f>+$Z$20*SIGN(SOI!A1284)*(ABS(SOI!A1284))^$Y$2</f>
        <v>-0.59396969411757661</v>
      </c>
      <c r="Z1285" s="20">
        <f t="shared" si="430"/>
        <v>-0.58368573222227782</v>
      </c>
      <c r="AA1285" s="19">
        <f>+SIN((AVERAGE(H1281:H1292)+AVERAGE(H1285:H1288)/4)*($AA$19+AA1284*$AA$18*AVERAGE(G1281:G1292))*$Y$20+$AA$17) - SIN($AA$17)</f>
        <v>-0.89922376225207001</v>
      </c>
      <c r="AB1285" s="19">
        <f>+SIN((AVERAGE(H1281:H1292)+AVERAGE(H1285:H1288)*$AB$1)*($AA$19+AB1284*$AA$18*AVERAGE(G1281:G1292))*$Y$20+$AA$17) - SIN($AA$17)+$AB$2</f>
        <v>-0.9682615326621955</v>
      </c>
      <c r="AC1285">
        <f t="shared" si="429"/>
        <v>0.75780000000001324</v>
      </c>
      <c r="AD1285">
        <f t="shared" si="428"/>
        <v>0.31553803002979219</v>
      </c>
      <c r="AE1285">
        <v>1</v>
      </c>
    </row>
    <row r="1286" spans="1:31" x14ac:dyDescent="0.25">
      <c r="A1286">
        <v>105.33333333333171</v>
      </c>
      <c r="B1286" s="2">
        <v>1985.3333333332375</v>
      </c>
      <c r="C1286">
        <f>+D1286+($D$2+E1286+F1286)*SOI!A1285*IF(B1286&gt;$C$18, IF(B1286&lt;$C$19,-1,1),1)</f>
        <v>2.6297829179799233</v>
      </c>
      <c r="D1286">
        <f>+$D$3*((1-$D$5)*SOI!D1285+$D$5*SOI!D1284) +   $D$4*((1-$D$5)*SOI!E1285+$D$5*SOI!E1284)</f>
        <v>0</v>
      </c>
      <c r="E1286">
        <f t="shared" si="410"/>
        <v>-1.8224715627406329</v>
      </c>
      <c r="F1286">
        <f t="shared" si="417"/>
        <v>-1.0995094572370596</v>
      </c>
      <c r="G1286">
        <f t="shared" si="418"/>
        <v>-2.9219810199776926</v>
      </c>
      <c r="H1286" s="21">
        <f t="shared" si="419"/>
        <v>0.38241315251254876</v>
      </c>
      <c r="I1286" s="37">
        <f t="shared" si="411"/>
        <v>1.2970030716433409</v>
      </c>
      <c r="J1286" s="1">
        <f t="shared" si="420"/>
        <v>-6.7328398661625277</v>
      </c>
      <c r="K1286" s="1">
        <f t="shared" si="421"/>
        <v>-0.36379890157408862</v>
      </c>
      <c r="L1286" s="1">
        <f t="shared" si="412"/>
        <v>-2.3139364302796266E-2</v>
      </c>
      <c r="M1286" s="1">
        <f t="shared" si="413"/>
        <v>36.464197283247309</v>
      </c>
      <c r="N1286" s="1">
        <f t="shared" si="414"/>
        <v>-0.9557391294804769</v>
      </c>
      <c r="O1286" s="1">
        <f t="shared" si="415"/>
        <v>-2.0786444205026009</v>
      </c>
      <c r="P1286" s="1">
        <f t="shared" si="416"/>
        <v>0.20329601607008649</v>
      </c>
      <c r="Q1286" s="1">
        <f t="shared" si="422"/>
        <v>-17.440810696254722</v>
      </c>
      <c r="R1286" s="1">
        <f t="shared" si="423"/>
        <v>6.7552938904991038</v>
      </c>
      <c r="S1286" s="1">
        <f t="shared" si="424"/>
        <v>-1.0608350467050391</v>
      </c>
      <c r="T1286" s="1">
        <f t="shared" si="425"/>
        <v>0.50536976417496904</v>
      </c>
      <c r="U1286" s="1">
        <f t="shared" si="426"/>
        <v>-2.9138175281325664</v>
      </c>
      <c r="V1286" s="1">
        <f t="shared" si="427"/>
        <v>5.4651225531074505</v>
      </c>
      <c r="Y1286" s="20">
        <f>+$Z$20*SIGN(SOI!A1285)*(ABS(SOI!A1285))^$Y$2</f>
        <v>-0.56920996843932226</v>
      </c>
      <c r="Z1286" s="20">
        <f t="shared" si="430"/>
        <v>-0.56208250363666734</v>
      </c>
      <c r="AA1286" s="19">
        <f>+SIN((AVERAGE(H1282:H1293)+AVERAGE(H1286:H1289)/4)*($AA$19+AA1285*$AA$18*AVERAGE(G1282:G1293))*$Y$20+$AA$17) - SIN($AA$17)</f>
        <v>-0.67445111151365111</v>
      </c>
      <c r="AB1286" s="19">
        <f>+SIN((AVERAGE(H1282:H1293)+AVERAGE(H1286:H1289)*$AB$1)*($AA$19+AB1285*$AA$18*AVERAGE(G1282:G1293))*$Y$20+$AA$17) - SIN($AA$17)+$AB$2</f>
        <v>-0.62810787572093107</v>
      </c>
      <c r="AC1286">
        <f t="shared" si="429"/>
        <v>0.75840000000001329</v>
      </c>
      <c r="AD1286">
        <f t="shared" si="428"/>
        <v>0.11236860787698377</v>
      </c>
      <c r="AE1286">
        <v>1</v>
      </c>
    </row>
    <row r="1287" spans="1:31" x14ac:dyDescent="0.25">
      <c r="A1287">
        <v>105.41666666666504</v>
      </c>
      <c r="B1287" s="2">
        <v>1985.4166666665708</v>
      </c>
      <c r="C1287">
        <f>+D1287+($D$2+E1287+F1287)*SOI!A1286*IF(B1287&gt;$C$18, IF(B1287&lt;$C$19,-1,1),1)</f>
        <v>4.2247397344433688</v>
      </c>
      <c r="D1287">
        <f>+$D$3*((1-$D$5)*SOI!D1286+$D$5*SOI!D1285) +   $D$4*((1-$D$5)*SOI!E1286+$D$5*SOI!E1285)</f>
        <v>0</v>
      </c>
      <c r="E1287">
        <f t="shared" si="410"/>
        <v>-5.532858922984401</v>
      </c>
      <c r="F1287">
        <f t="shared" si="417"/>
        <v>-2.6009148651609859E-2</v>
      </c>
      <c r="G1287">
        <f t="shared" si="418"/>
        <v>-5.5588680716360113</v>
      </c>
      <c r="H1287" s="21">
        <f t="shared" si="419"/>
        <v>-3.0118474196915743E-2</v>
      </c>
      <c r="I1287" s="37">
        <f t="shared" si="411"/>
        <v>-2.0557784586057704</v>
      </c>
      <c r="J1287" s="1">
        <f t="shared" si="420"/>
        <v>0.21004491289933694</v>
      </c>
      <c r="K1287" s="1">
        <f t="shared" si="421"/>
        <v>-7.107161747454712E-7</v>
      </c>
      <c r="L1287" s="1">
        <f t="shared" si="412"/>
        <v>-5.4152425425347313E-3</v>
      </c>
      <c r="M1287" s="1">
        <f t="shared" si="413"/>
        <v>0.71770377996917267</v>
      </c>
      <c r="N1287" s="1">
        <f t="shared" si="414"/>
        <v>-1.1103148033863707E-2</v>
      </c>
      <c r="O1287" s="1">
        <f t="shared" si="415"/>
        <v>-0.39729085988723523</v>
      </c>
      <c r="P1287" s="1">
        <f t="shared" si="416"/>
        <v>8.8790974956669836E-6</v>
      </c>
      <c r="Q1287" s="1">
        <f t="shared" si="422"/>
        <v>-3.9879711453249334E-3</v>
      </c>
      <c r="R1287" s="1">
        <f t="shared" si="423"/>
        <v>-2.4483014700154636E-3</v>
      </c>
      <c r="S1287" s="1">
        <f t="shared" si="424"/>
        <v>1.9533943556775957E-2</v>
      </c>
      <c r="T1287" s="1">
        <f t="shared" si="425"/>
        <v>2.2604979322433303E-2</v>
      </c>
      <c r="U1287" s="1">
        <f t="shared" si="426"/>
        <v>2.0171473063386892E-4</v>
      </c>
      <c r="V1287" s="1">
        <f t="shared" si="427"/>
        <v>2.7729792835848448E-6</v>
      </c>
      <c r="Y1287" s="20">
        <f>+$Z$20*SIGN(SOI!A1286)*(ABS(SOI!A1286))^$Y$2</f>
        <v>-0.52306784835310327</v>
      </c>
      <c r="Z1287" s="20">
        <f t="shared" si="430"/>
        <v>-0.5202975857376867</v>
      </c>
      <c r="AA1287" s="19">
        <f>+SIN((AVERAGE(H1283:H1294)+AVERAGE(H1287:H1290)/4)*($AA$19+AA1286*$AA$18*AVERAGE(G1283:G1294))*$Y$20+$AA$17) - SIN($AA$17)</f>
        <v>-1.0657538903911721</v>
      </c>
      <c r="AB1287" s="19">
        <f>+SIN((AVERAGE(H1283:H1294)+AVERAGE(H1287:H1290)*$AB$1)*($AA$19+AB1286*$AA$18*AVERAGE(G1283:G1294))*$Y$20+$AA$17) - SIN($AA$17)+$AB$2</f>
        <v>-1.04219079204528</v>
      </c>
      <c r="AC1287">
        <f t="shared" si="429"/>
        <v>0.75900000000001333</v>
      </c>
      <c r="AD1287">
        <f t="shared" si="428"/>
        <v>0.54545630465348538</v>
      </c>
      <c r="AE1287">
        <v>1</v>
      </c>
    </row>
    <row r="1288" spans="1:31" x14ac:dyDescent="0.25">
      <c r="A1288">
        <v>105.49999999999837</v>
      </c>
      <c r="B1288" s="2">
        <v>1985.499999999904</v>
      </c>
      <c r="C1288">
        <f>+D1288+($D$2+E1288+F1288)*SOI!A1287*IF(B1288&gt;$C$18, IF(B1288&lt;$C$19,-1,1),1)</f>
        <v>-5.0647885317683023</v>
      </c>
      <c r="D1288">
        <f>+$D$3*((1-$D$5)*SOI!D1287+$D$5*SOI!D1286) +   $D$4*((1-$D$5)*SOI!E1287+$D$5*SOI!E1286)</f>
        <v>0</v>
      </c>
      <c r="E1288">
        <f t="shared" si="410"/>
        <v>8.4195051313340556</v>
      </c>
      <c r="F1288">
        <f t="shared" si="417"/>
        <v>-0.11657311204175591</v>
      </c>
      <c r="G1288">
        <f t="shared" si="418"/>
        <v>8.3029320192922995</v>
      </c>
      <c r="H1288" s="21">
        <f t="shared" si="419"/>
        <v>0.13417803988376067</v>
      </c>
      <c r="I1288" s="37">
        <f t="shared" si="411"/>
        <v>9.0873893221036273</v>
      </c>
      <c r="J1288" s="1">
        <f t="shared" si="420"/>
        <v>-1.2995562583275462</v>
      </c>
      <c r="K1288" s="1">
        <f t="shared" si="421"/>
        <v>0.10051934561072187</v>
      </c>
      <c r="L1288" s="1">
        <f t="shared" si="412"/>
        <v>-7.2380297011407399E-2</v>
      </c>
      <c r="M1288" s="1">
        <f t="shared" si="413"/>
        <v>1.0045355881790767</v>
      </c>
      <c r="N1288" s="1">
        <f t="shared" si="414"/>
        <v>6.120786768237669E-4</v>
      </c>
      <c r="O1288" s="1">
        <f t="shared" si="415"/>
        <v>1.4993936628932947</v>
      </c>
      <c r="P1288" s="1">
        <f t="shared" si="416"/>
        <v>2.4895034518041696E-2</v>
      </c>
      <c r="Q1288" s="1">
        <f t="shared" si="422"/>
        <v>3.0770405610693909E-4</v>
      </c>
      <c r="R1288" s="1">
        <f t="shared" si="423"/>
        <v>-8.3504317458464659E-4</v>
      </c>
      <c r="S1288" s="1">
        <f t="shared" si="424"/>
        <v>4.7600758376652825E-3</v>
      </c>
      <c r="T1288" s="1">
        <f t="shared" si="425"/>
        <v>-1.1402856509052763</v>
      </c>
      <c r="U1288" s="1">
        <f t="shared" si="426"/>
        <v>-2.5000249687753895</v>
      </c>
      <c r="V1288" s="1">
        <f t="shared" si="427"/>
        <v>-4.2859949312271605E-4</v>
      </c>
      <c r="Y1288" s="20">
        <f>+$Z$20*SIGN(SOI!A1287)*(ABS(SOI!A1287))^$Y$2</f>
        <v>-0.46861494042063478</v>
      </c>
      <c r="Z1288" s="20">
        <f t="shared" si="430"/>
        <v>-0.47056091228762575</v>
      </c>
      <c r="AA1288" s="19">
        <f>+SIN((AVERAGE(H1284:H1295)+AVERAGE(H1288:H1291)/4)*($AA$19+AA1287*$AA$18*AVERAGE(G1284:G1295))*$Y$20+$AA$17) - SIN($AA$17)</f>
        <v>-0.9782060618590156</v>
      </c>
      <c r="AB1288" s="19">
        <f>+SIN((AVERAGE(H1284:H1295)+AVERAGE(H1288:H1291)*$AB$1)*($AA$19+AB1287*$AA$18*AVERAGE(G1284:G1295))*$Y$20+$AA$17) - SIN($AA$17)+$AB$2</f>
        <v>-0.94702012353221887</v>
      </c>
      <c r="AC1288">
        <f t="shared" si="429"/>
        <v>0.75960000000001338</v>
      </c>
      <c r="AD1288">
        <f t="shared" si="428"/>
        <v>0.50764514957138984</v>
      </c>
      <c r="AE1288">
        <v>1</v>
      </c>
    </row>
    <row r="1289" spans="1:31" x14ac:dyDescent="0.25">
      <c r="A1289">
        <v>105.58333333333169</v>
      </c>
      <c r="B1289" s="2">
        <v>1985.5833333332373</v>
      </c>
      <c r="C1289">
        <f>+D1289+($D$2+E1289+F1289)*SOI!A1288*IF(B1289&gt;$C$18, IF(B1289&lt;$C$19,-1,1),1)</f>
        <v>-1.8608046639335416</v>
      </c>
      <c r="D1289">
        <f>+$D$3*((1-$D$5)*SOI!D1288+$D$5*SOI!D1287) +   $D$4*((1-$D$5)*SOI!E1288+$D$5*SOI!E1287)</f>
        <v>0</v>
      </c>
      <c r="E1289">
        <f t="shared" si="410"/>
        <v>3.7761851530077593</v>
      </c>
      <c r="F1289">
        <f t="shared" si="417"/>
        <v>2.1375385632121491E-2</v>
      </c>
      <c r="G1289">
        <f t="shared" si="418"/>
        <v>3.797560538639881</v>
      </c>
      <c r="H1289" s="21">
        <f t="shared" si="419"/>
        <v>0.17560838463110848</v>
      </c>
      <c r="I1289" s="37">
        <f t="shared" si="411"/>
        <v>4.6518875495819438</v>
      </c>
      <c r="J1289" s="1">
        <f t="shared" si="420"/>
        <v>-0.18493334356829527</v>
      </c>
      <c r="K1289" s="1">
        <f t="shared" si="421"/>
        <v>1.4585625190683198E-2</v>
      </c>
      <c r="L1289" s="1">
        <f t="shared" si="412"/>
        <v>1.1923163502718954E-2</v>
      </c>
      <c r="M1289" s="1">
        <f t="shared" si="413"/>
        <v>0.27925142023749538</v>
      </c>
      <c r="N1289" s="1">
        <f t="shared" si="414"/>
        <v>-9.7815525432068205E-3</v>
      </c>
      <c r="O1289" s="1">
        <f t="shared" si="415"/>
        <v>3.1374730533808242</v>
      </c>
      <c r="P1289" s="1">
        <f t="shared" si="416"/>
        <v>-1.0479791862173054E-2</v>
      </c>
      <c r="Q1289" s="1">
        <f t="shared" si="422"/>
        <v>-1.3669852433448168E-3</v>
      </c>
      <c r="R1289" s="1">
        <f t="shared" si="423"/>
        <v>1.8990203089714751E-3</v>
      </c>
      <c r="S1289" s="1">
        <f t="shared" si="424"/>
        <v>-3.8940765751283128E-2</v>
      </c>
      <c r="T1289" s="1">
        <f t="shared" si="425"/>
        <v>0.39305120440913532</v>
      </c>
      <c r="U1289" s="1">
        <f t="shared" si="426"/>
        <v>0.53873394909981209</v>
      </c>
      <c r="V1289" s="1">
        <f t="shared" si="427"/>
        <v>-2.8833151878578963E-3</v>
      </c>
      <c r="Y1289" s="20">
        <f>+$Z$20*SIGN(SOI!A1288)*(ABS(SOI!A1288))^$Y$2</f>
        <v>-0.41999994808913915</v>
      </c>
      <c r="Z1289" s="20">
        <f t="shared" si="430"/>
        <v>-0.44720163683575526</v>
      </c>
      <c r="AA1289" s="19">
        <f>+SIN((AVERAGE(H1285:H1296)+AVERAGE(H1289:H1292)/4)*($AA$19+AA1288*$AA$18*AVERAGE(G1285:G1296))*$Y$20+$AA$17) - SIN($AA$17)</f>
        <v>-0.95770624931974191</v>
      </c>
      <c r="AB1289" s="19">
        <f>+SIN((AVERAGE(H1285:H1296)+AVERAGE(H1289:H1292)*$AB$1)*($AA$19+AB1288*$AA$18*AVERAGE(G1285:G1296))*$Y$20+$AA$17) - SIN($AA$17)+$AB$2</f>
        <v>-1.0731216222611939</v>
      </c>
      <c r="AC1289">
        <f t="shared" si="429"/>
        <v>0.76020000000001342</v>
      </c>
      <c r="AD1289">
        <f t="shared" si="428"/>
        <v>0.51050461248398671</v>
      </c>
      <c r="AE1289">
        <v>1</v>
      </c>
    </row>
    <row r="1290" spans="1:31" x14ac:dyDescent="0.25">
      <c r="A1290">
        <v>105.66666666666502</v>
      </c>
      <c r="B1290" s="2">
        <v>1985.6666666665706</v>
      </c>
      <c r="C1290">
        <f>+D1290+($D$2+E1290+F1290)*SOI!A1289*IF(B1290&gt;$C$18, IF(B1290&lt;$C$19,-1,1),1)</f>
        <v>-10.386030367598638</v>
      </c>
      <c r="D1290">
        <f>+$D$3*((1-$D$5)*SOI!D1289+$D$5*SOI!D1288) +   $D$4*((1-$D$5)*SOI!E1289+$D$5*SOI!E1288)</f>
        <v>0</v>
      </c>
      <c r="E1290">
        <f t="shared" si="410"/>
        <v>19.286725470548028</v>
      </c>
      <c r="F1290">
        <f t="shared" si="417"/>
        <v>-1.0656195624802396</v>
      </c>
      <c r="G1290">
        <f t="shared" si="418"/>
        <v>18.221105908067788</v>
      </c>
      <c r="H1290" s="21">
        <f t="shared" si="419"/>
        <v>0.80683044347648081</v>
      </c>
      <c r="I1290" s="37">
        <f t="shared" si="411"/>
        <v>13.477419000653219</v>
      </c>
      <c r="J1290" s="1">
        <f t="shared" si="420"/>
        <v>58.504179746725498</v>
      </c>
      <c r="K1290" s="1">
        <f t="shared" si="421"/>
        <v>22.6933051456468</v>
      </c>
      <c r="L1290" s="1">
        <f t="shared" si="412"/>
        <v>-8.0171068761094505E-2</v>
      </c>
      <c r="M1290" s="1">
        <f t="shared" si="413"/>
        <v>-30.492254867194315</v>
      </c>
      <c r="N1290" s="1">
        <f t="shared" si="414"/>
        <v>0.94984533437585594</v>
      </c>
      <c r="O1290" s="1">
        <f t="shared" si="415"/>
        <v>16.19250781879613</v>
      </c>
      <c r="P1290" s="1">
        <f t="shared" si="416"/>
        <v>0.46985632368212904</v>
      </c>
      <c r="Q1290" s="1">
        <f t="shared" si="422"/>
        <v>-14.494494660380072</v>
      </c>
      <c r="R1290" s="1">
        <f t="shared" si="423"/>
        <v>58.337307924802055</v>
      </c>
      <c r="S1290" s="1">
        <f t="shared" si="424"/>
        <v>10.955371559676866</v>
      </c>
      <c r="T1290" s="1">
        <f t="shared" si="425"/>
        <v>-13.639844401035541</v>
      </c>
      <c r="U1290" s="1">
        <f t="shared" si="426"/>
        <v>-69.978444651671282</v>
      </c>
      <c r="V1290" s="1">
        <f t="shared" si="427"/>
        <v>-12.553061031492199</v>
      </c>
      <c r="Y1290" s="20">
        <f>+$Z$20*SIGN(SOI!A1289)*(ABS(SOI!A1289))^$Y$2</f>
        <v>-0.45299002199749194</v>
      </c>
      <c r="Z1290" s="20">
        <f t="shared" si="430"/>
        <v>-0.45099664432352204</v>
      </c>
      <c r="AA1290" s="19">
        <f>+SIN((AVERAGE(H1286:H1297)+AVERAGE(H1290:H1293)/4)*($AA$19+AA1289*$AA$18*AVERAGE(G1286:G1297))*$Y$20+$AA$17) - SIN($AA$17)</f>
        <v>-1.2886757757973821</v>
      </c>
      <c r="AB1290" s="19">
        <f>+SIN((AVERAGE(H1286:H1297)+AVERAGE(H1290:H1293)*$AB$1)*($AA$19+AB1289*$AA$18*AVERAGE(G1286:G1297))*$Y$20+$AA$17) - SIN($AA$17)+$AB$2</f>
        <v>-1.1296618327906298</v>
      </c>
      <c r="AC1290">
        <f t="shared" si="429"/>
        <v>0.76080000000001347</v>
      </c>
      <c r="AD1290">
        <f t="shared" si="428"/>
        <v>0.83767913147386008</v>
      </c>
      <c r="AE1290">
        <v>1</v>
      </c>
    </row>
    <row r="1291" spans="1:31" x14ac:dyDescent="0.25">
      <c r="A1291">
        <v>105.74999999999835</v>
      </c>
      <c r="B1291" s="2">
        <v>1985.7499999999038</v>
      </c>
      <c r="C1291">
        <f>+D1291+($D$2+E1291+F1291)*SOI!A1290*IF(B1291&gt;$C$18, IF(B1291&lt;$C$19,-1,1),1)</f>
        <v>-4.4334634221961853</v>
      </c>
      <c r="D1291">
        <f>+$D$3*((1-$D$5)*SOI!D1290+$D$5*SOI!D1289) +   $D$4*((1-$D$5)*SOI!E1290+$D$5*SOI!E1289)</f>
        <v>0</v>
      </c>
      <c r="E1291">
        <f t="shared" si="410"/>
        <v>6.9813909365759486</v>
      </c>
      <c r="F1291">
        <f t="shared" si="417"/>
        <v>-5.4104339394409395E-2</v>
      </c>
      <c r="G1291">
        <f t="shared" si="418"/>
        <v>6.9272865971815394</v>
      </c>
      <c r="H1291" s="21">
        <f t="shared" si="419"/>
        <v>-2.8727322243307964E-2</v>
      </c>
      <c r="I1291" s="37">
        <f t="shared" si="411"/>
        <v>-1.1833091820365682</v>
      </c>
      <c r="J1291" s="1">
        <f t="shared" si="420"/>
        <v>-0.29169185331011921</v>
      </c>
      <c r="K1291" s="1">
        <f t="shared" si="421"/>
        <v>2.4107169736842906E-3</v>
      </c>
      <c r="L1291" s="1">
        <f t="shared" si="412"/>
        <v>-5.4653888904414409E-3</v>
      </c>
      <c r="M1291" s="1">
        <f t="shared" si="413"/>
        <v>-1.731551616533884</v>
      </c>
      <c r="N1291" s="1">
        <f t="shared" si="414"/>
        <v>4.5907841480447298E-2</v>
      </c>
      <c r="O1291" s="1">
        <f t="shared" si="415"/>
        <v>1.852186872367277</v>
      </c>
      <c r="P1291" s="1">
        <f t="shared" si="416"/>
        <v>6.4008767718740332E-3</v>
      </c>
      <c r="Q1291" s="1">
        <f t="shared" si="422"/>
        <v>-3.9781665298536849E-2</v>
      </c>
      <c r="R1291" s="1">
        <f t="shared" si="423"/>
        <v>-1.4057813216296546E-2</v>
      </c>
      <c r="S1291" s="1">
        <f t="shared" si="424"/>
        <v>-4.6489255922878982E-2</v>
      </c>
      <c r="T1291" s="1">
        <f t="shared" si="425"/>
        <v>-0.10636126619619886</v>
      </c>
      <c r="U1291" s="1">
        <f t="shared" si="426"/>
        <v>8.3700910006863555E-2</v>
      </c>
      <c r="V1291" s="1">
        <f t="shared" si="427"/>
        <v>-8.2652883606202029E-3</v>
      </c>
      <c r="Y1291" s="20">
        <f>+$Z$20*SIGN(SOI!A1290)*(ABS(SOI!A1290))^$Y$2</f>
        <v>-0.47999996288393498</v>
      </c>
      <c r="Z1291" s="20">
        <f t="shared" si="430"/>
        <v>-0.44214541293543436</v>
      </c>
      <c r="AA1291" s="19">
        <f>+SIN((AVERAGE(H1287:H1298)+AVERAGE(H1291:H1294)/4)*($AA$19+AA1290*$AA$18*AVERAGE(G1287:G1298))*$Y$20+$AA$17) - SIN($AA$17)</f>
        <v>-1.2889662742090673</v>
      </c>
      <c r="AB1291" s="19">
        <f>+SIN((AVERAGE(H1287:H1298)+AVERAGE(H1291:H1294)*$AB$1)*($AA$19+AB1290*$AA$18*AVERAGE(G1287:G1298))*$Y$20+$AA$17) - SIN($AA$17)+$AB$2</f>
        <v>-1.1051626425543644</v>
      </c>
      <c r="AC1291">
        <f t="shared" si="429"/>
        <v>0.76140000000001351</v>
      </c>
      <c r="AD1291">
        <f t="shared" si="428"/>
        <v>0.84682086127363299</v>
      </c>
      <c r="AE1291">
        <v>1</v>
      </c>
    </row>
    <row r="1292" spans="1:31" x14ac:dyDescent="0.25">
      <c r="A1292">
        <v>105.83333333333168</v>
      </c>
      <c r="B1292" s="2">
        <v>1985.8333333332371</v>
      </c>
      <c r="C1292">
        <f>+D1292+($D$2+E1292+F1292)*SOI!A1291*IF(B1292&gt;$C$18, IF(B1292&lt;$C$19,-1,1),1)</f>
        <v>-15.27775140359236</v>
      </c>
      <c r="D1292">
        <f>+$D$3*((1-$D$5)*SOI!D1291+$D$5*SOI!D1290) +   $D$4*((1-$D$5)*SOI!E1291+$D$5*SOI!E1290)</f>
        <v>0</v>
      </c>
      <c r="E1292">
        <f t="shared" si="410"/>
        <v>36.513169624950947</v>
      </c>
      <c r="F1292">
        <f t="shared" si="417"/>
        <v>-0.98351519799196718</v>
      </c>
      <c r="G1292">
        <f t="shared" si="418"/>
        <v>35.529654426958977</v>
      </c>
      <c r="H1292" s="21">
        <f t="shared" si="419"/>
        <v>-4.1656979342052178</v>
      </c>
      <c r="I1292" s="37">
        <f t="shared" si="411"/>
        <v>-34.912523201470883</v>
      </c>
      <c r="J1292" s="1">
        <f t="shared" si="420"/>
        <v>-113.07502744912574</v>
      </c>
      <c r="K1292" s="1">
        <f t="shared" si="421"/>
        <v>0.29793053273596309</v>
      </c>
      <c r="L1292" s="1">
        <f t="shared" si="412"/>
        <v>-0.54941992923469674</v>
      </c>
      <c r="M1292" s="1">
        <f t="shared" si="413"/>
        <v>-22.750704066102287</v>
      </c>
      <c r="N1292" s="1">
        <f t="shared" si="414"/>
        <v>0.24164345611547572</v>
      </c>
      <c r="O1292" s="1">
        <f t="shared" si="415"/>
        <v>0.96640945543063117</v>
      </c>
      <c r="P1292" s="1">
        <f t="shared" si="416"/>
        <v>1.5081639172762132E-2</v>
      </c>
      <c r="Q1292" s="1">
        <f t="shared" si="422"/>
        <v>-2.7512529649271404</v>
      </c>
      <c r="R1292" s="1">
        <f t="shared" si="423"/>
        <v>-28.684569469950251</v>
      </c>
      <c r="S1292" s="1">
        <f t="shared" si="424"/>
        <v>-7.2197766631442555</v>
      </c>
      <c r="T1292" s="1">
        <f t="shared" si="425"/>
        <v>-5.5788310131117509</v>
      </c>
      <c r="U1292" s="1">
        <f t="shared" si="426"/>
        <v>5.8186503720198557</v>
      </c>
      <c r="V1292" s="1">
        <f t="shared" si="427"/>
        <v>-0.1025074086685932</v>
      </c>
      <c r="Y1292" s="20">
        <f>+$Z$20*SIGN(SOI!A1291)*(ABS(SOI!A1291))^$Y$2</f>
        <v>-0.39344625392487614</v>
      </c>
      <c r="Z1292" s="20">
        <f t="shared" si="430"/>
        <v>-0.41763982526134508</v>
      </c>
      <c r="AA1292" s="19">
        <f>+SIN((AVERAGE(H1288:H1299)+AVERAGE(H1292:H1295)/4)*($AA$19+AA1291*$AA$18*AVERAGE(G1288:G1299))*$Y$20+$AA$17) - SIN($AA$17)</f>
        <v>-1.2890132432484287</v>
      </c>
      <c r="AB1292" s="19">
        <f>+SIN((AVERAGE(H1288:H1299)+AVERAGE(H1292:H1295)*$AB$1)*($AA$19+AB1291*$AA$18*AVERAGE(G1288:G1299))*$Y$20+$AA$17) - SIN($AA$17)+$AB$2</f>
        <v>-1.1240529715977656</v>
      </c>
      <c r="AC1292">
        <f t="shared" si="429"/>
        <v>0.76200000000001356</v>
      </c>
      <c r="AD1292">
        <f t="shared" si="428"/>
        <v>0.87137341798708356</v>
      </c>
      <c r="AE1292">
        <v>1</v>
      </c>
    </row>
    <row r="1293" spans="1:31" x14ac:dyDescent="0.25">
      <c r="A1293">
        <v>105.91666666666501</v>
      </c>
      <c r="B1293" s="2">
        <v>1985.9166666665703</v>
      </c>
      <c r="C1293">
        <f>+D1293+($D$2+E1293+F1293)*SOI!A1292*IF(B1293&gt;$C$18, IF(B1293&lt;$C$19,-1,1),1)</f>
        <v>185.07810622241709</v>
      </c>
      <c r="D1293">
        <f>+$D$3*((1-$D$5)*SOI!D1292+$D$5*SOI!D1291) +   $D$4*((1-$D$5)*SOI!E1292+$D$5*SOI!E1291)</f>
        <v>0</v>
      </c>
      <c r="E1293">
        <f t="shared" si="410"/>
        <v>-462.47332540483444</v>
      </c>
      <c r="F1293">
        <f t="shared" si="417"/>
        <v>-0.2219401512082082</v>
      </c>
      <c r="G1293">
        <f t="shared" si="418"/>
        <v>-462.69526555604267</v>
      </c>
      <c r="H1293" s="21">
        <f t="shared" si="419"/>
        <v>14.494306582300219</v>
      </c>
      <c r="I1293" s="37">
        <f t="shared" si="411"/>
        <v>581.04297423874084</v>
      </c>
      <c r="J1293" s="1">
        <f t="shared" si="420"/>
        <v>105.40671602964173</v>
      </c>
      <c r="K1293" s="1">
        <f t="shared" si="421"/>
        <v>-98.569515461902654</v>
      </c>
      <c r="L1293" s="1">
        <f t="shared" si="412"/>
        <v>-0.21735520674225273</v>
      </c>
      <c r="M1293" s="1">
        <f t="shared" si="413"/>
        <v>-1.2742933173058164</v>
      </c>
      <c r="N1293" s="1">
        <f t="shared" si="414"/>
        <v>0.12747832000415232</v>
      </c>
      <c r="O1293" s="1">
        <f t="shared" si="415"/>
        <v>-271.77163471434642</v>
      </c>
      <c r="P1293" s="1">
        <f t="shared" si="416"/>
        <v>4.4850527872333033E-2</v>
      </c>
      <c r="Q1293" s="1">
        <f t="shared" si="422"/>
        <v>-8.129547644187389E-2</v>
      </c>
      <c r="R1293" s="1">
        <f t="shared" si="423"/>
        <v>14.106238093164583</v>
      </c>
      <c r="S1293" s="1">
        <f t="shared" si="424"/>
        <v>63.388733249921536</v>
      </c>
      <c r="T1293" s="1">
        <f t="shared" si="425"/>
        <v>620.65720632150578</v>
      </c>
      <c r="U1293" s="1">
        <f t="shared" si="426"/>
        <v>-287.98395515444531</v>
      </c>
      <c r="V1293" s="1">
        <f t="shared" si="427"/>
        <v>-0.1608183346557289</v>
      </c>
      <c r="Y1293" s="20">
        <f>+$Z$20*SIGN(SOI!A1292)*(ABS(SOI!A1292))^$Y$2</f>
        <v>-0.37947325897522405</v>
      </c>
      <c r="Z1293" s="20">
        <f t="shared" si="430"/>
        <v>-0.43540371871944422</v>
      </c>
      <c r="AA1293" s="19">
        <f>+SIN((AVERAGE(H1289:H1300)+AVERAGE(H1293:H1296)/4)*($AA$19+AA1292*$AA$18*AVERAGE(G1289:G1300))*$Y$20+$AA$17) - SIN($AA$17)</f>
        <v>-1.2698067355389455</v>
      </c>
      <c r="AB1293" s="19">
        <f>+SIN((AVERAGE(H1289:H1300)+AVERAGE(H1293:H1296)*$AB$1)*($AA$19+AB1292*$AA$18*AVERAGE(G1289:G1300))*$Y$20+$AA$17) - SIN($AA$17)+$AB$2</f>
        <v>-1.1179905729914621</v>
      </c>
      <c r="AC1293">
        <f t="shared" si="429"/>
        <v>0.7626000000000136</v>
      </c>
      <c r="AD1293">
        <f t="shared" si="428"/>
        <v>0.83440301681950135</v>
      </c>
      <c r="AE1293">
        <v>1</v>
      </c>
    </row>
    <row r="1294" spans="1:31" x14ac:dyDescent="0.25">
      <c r="A1294">
        <v>105.99999999999834</v>
      </c>
      <c r="B1294" s="2">
        <v>1985.9999999999036</v>
      </c>
      <c r="C1294">
        <f>+D1294+($D$2+E1294+F1294)*SOI!A1293*IF(B1294&gt;$C$18, IF(B1294&lt;$C$19,-1,1),1)</f>
        <v>-0.747838920562789</v>
      </c>
      <c r="D1294">
        <f>+$D$3*((1-$D$5)*SOI!D1293+$D$5*SOI!D1292) +   $D$4*((1-$D$5)*SOI!E1293+$D$5*SOI!E1292)</f>
        <v>0</v>
      </c>
      <c r="E1294">
        <f t="shared" si="410"/>
        <v>-3.5032228330676105</v>
      </c>
      <c r="F1294">
        <f t="shared" si="417"/>
        <v>4.4498543780837991</v>
      </c>
      <c r="G1294">
        <f t="shared" si="418"/>
        <v>0.94663154501618862</v>
      </c>
      <c r="H1294" s="21">
        <f t="shared" si="419"/>
        <v>4.1616103985552346</v>
      </c>
      <c r="I1294" s="37">
        <f t="shared" si="411"/>
        <v>1.0479313640992516</v>
      </c>
      <c r="J1294" s="1">
        <f t="shared" si="420"/>
        <v>11.218585259509839</v>
      </c>
      <c r="K1294" s="1">
        <f t="shared" si="421"/>
        <v>83.128923704016046</v>
      </c>
      <c r="L1294" s="1">
        <f t="shared" si="412"/>
        <v>0.70351721360881891</v>
      </c>
      <c r="M1294" s="1">
        <f t="shared" si="413"/>
        <v>-75.199444225046207</v>
      </c>
      <c r="N1294" s="1">
        <f t="shared" si="414"/>
        <v>3.597172115606861</v>
      </c>
      <c r="O1294" s="1">
        <f t="shared" si="415"/>
        <v>1.3547664548111098</v>
      </c>
      <c r="P1294" s="1">
        <f t="shared" si="416"/>
        <v>-2.3442941663572823</v>
      </c>
      <c r="Q1294" s="1">
        <f t="shared" si="422"/>
        <v>-135.37438377849548</v>
      </c>
      <c r="R1294" s="1">
        <f t="shared" si="423"/>
        <v>42.364872772932657</v>
      </c>
      <c r="S1294" s="1">
        <f t="shared" si="424"/>
        <v>3.2259790623409108</v>
      </c>
      <c r="T1294" s="1">
        <f t="shared" si="425"/>
        <v>10.01421220880516</v>
      </c>
      <c r="U1294" s="1">
        <f t="shared" si="426"/>
        <v>27.147973995018049</v>
      </c>
      <c r="V1294" s="1">
        <f t="shared" si="427"/>
        <v>237.19470794691199</v>
      </c>
      <c r="Y1294" s="20">
        <f>+$Z$20*SIGN(SOI!A1293)*(ABS(SOI!A1293))^$Y$2</f>
        <v>-0.53329164325823253</v>
      </c>
      <c r="Z1294" s="20">
        <f t="shared" si="430"/>
        <v>-0.46425495503913056</v>
      </c>
      <c r="AA1294" s="19">
        <f>+SIN((AVERAGE(H1290:H1301)+AVERAGE(H1294:H1297)/4)*($AA$19+AA1293*$AA$18*AVERAGE(G1290:G1301))*$Y$20+$AA$17) - SIN($AA$17)</f>
        <v>-1.163576071278158</v>
      </c>
      <c r="AB1294" s="19">
        <f>+SIN((AVERAGE(H1290:H1301)+AVERAGE(H1294:H1297)*$AB$1)*($AA$19+AB1293*$AA$18*AVERAGE(G1290:G1301))*$Y$20+$AA$17) - SIN($AA$17)+$AB$2</f>
        <v>-1.0655184739302848</v>
      </c>
      <c r="AC1294">
        <f t="shared" si="429"/>
        <v>0.76320000000001365</v>
      </c>
      <c r="AD1294">
        <f t="shared" si="428"/>
        <v>0.69932111623902737</v>
      </c>
      <c r="AE1294">
        <v>1</v>
      </c>
    </row>
    <row r="1295" spans="1:31" x14ac:dyDescent="0.25">
      <c r="A1295">
        <v>106.08333333333167</v>
      </c>
      <c r="B1295" s="2">
        <v>1986.0833333332369</v>
      </c>
      <c r="C1295">
        <f>+D1295+($D$2+E1295+F1295)*SOI!A1294*IF(B1295&gt;$C$18, IF(B1295&lt;$C$19,-1,1),1)</f>
        <v>-18.064410243472899</v>
      </c>
      <c r="D1295">
        <f>+$D$3*((1-$D$5)*SOI!D1294+$D$5*SOI!D1293) +   $D$4*((1-$D$5)*SOI!E1294+$D$5*SOI!E1293)</f>
        <v>0</v>
      </c>
      <c r="E1295">
        <f t="shared" si="410"/>
        <v>27.992604642724245</v>
      </c>
      <c r="F1295">
        <f t="shared" si="417"/>
        <v>0.23303636270215949</v>
      </c>
      <c r="G1295">
        <f t="shared" si="418"/>
        <v>28.225641005426404</v>
      </c>
      <c r="H1295" s="21">
        <f t="shared" si="419"/>
        <v>0.12318095601499118</v>
      </c>
      <c r="I1295" s="37">
        <f t="shared" si="411"/>
        <v>-0.97916302081493145</v>
      </c>
      <c r="J1295" s="1">
        <f t="shared" si="420"/>
        <v>-1.0249266683363292</v>
      </c>
      <c r="K1295" s="1">
        <f t="shared" si="421"/>
        <v>0.44592642502507585</v>
      </c>
      <c r="L1295" s="1">
        <f t="shared" si="412"/>
        <v>9.3047980601388657E-3</v>
      </c>
      <c r="M1295" s="1">
        <f t="shared" si="413"/>
        <v>-7.3527054223174</v>
      </c>
      <c r="N1295" s="1">
        <f t="shared" si="414"/>
        <v>0.16711797052109284</v>
      </c>
      <c r="O1295" s="1">
        <f t="shared" si="415"/>
        <v>14.976479999751463</v>
      </c>
      <c r="P1295" s="1">
        <f t="shared" si="416"/>
        <v>-8.6009340545719404E-2</v>
      </c>
      <c r="Q1295" s="1">
        <f t="shared" si="422"/>
        <v>-0.61493747945284871</v>
      </c>
      <c r="R1295" s="1">
        <f t="shared" si="423"/>
        <v>-0.17981360242801528</v>
      </c>
      <c r="S1295" s="1">
        <f t="shared" si="424"/>
        <v>-0.14003791750842862</v>
      </c>
      <c r="T1295" s="1">
        <f t="shared" si="425"/>
        <v>1.4641795284750703</v>
      </c>
      <c r="U1295" s="1">
        <f t="shared" si="426"/>
        <v>-0.93066439727512562</v>
      </c>
      <c r="V1295" s="1">
        <f t="shared" si="427"/>
        <v>0.40429692759551744</v>
      </c>
      <c r="Y1295" s="20">
        <f>+$Z$20*SIGN(SOI!A1294)*(ABS(SOI!A1294))^$Y$2</f>
        <v>-0.47999996288393498</v>
      </c>
      <c r="Z1295" s="20">
        <f t="shared" si="430"/>
        <v>-0.48059242062169849</v>
      </c>
      <c r="AA1295" s="19">
        <f>+SIN((AVERAGE(H1291:H1302)+AVERAGE(H1295:H1298)/4)*($AA$19+AA1294*$AA$18*AVERAGE(G1291:G1302))*$Y$20+$AA$17) - SIN($AA$17)</f>
        <v>-1.0196174991990963</v>
      </c>
      <c r="AB1295" s="19">
        <f>+SIN((AVERAGE(H1291:H1302)+AVERAGE(H1295:H1298)*$AB$1)*($AA$19+AB1294*$AA$18*AVERAGE(G1291:G1302))*$Y$20+$AA$17) - SIN($AA$17)+$AB$2</f>
        <v>-1.0201802831635085</v>
      </c>
      <c r="AC1295">
        <f t="shared" si="429"/>
        <v>0.76380000000001369</v>
      </c>
      <c r="AD1295">
        <f t="shared" si="428"/>
        <v>0.53902507857739779</v>
      </c>
      <c r="AE1295">
        <v>1</v>
      </c>
    </row>
    <row r="1296" spans="1:31" x14ac:dyDescent="0.25">
      <c r="A1296">
        <v>106.16666666666499</v>
      </c>
      <c r="B1296" s="2">
        <v>1986.1666666665701</v>
      </c>
      <c r="C1296">
        <f>+D1296+($D$2+E1296+F1296)*SOI!A1295*IF(B1296&gt;$C$18, IF(B1296&lt;$C$19,-1,1),1)</f>
        <v>-1.8592734455190612</v>
      </c>
      <c r="D1296">
        <f>+$D$3*((1-$D$5)*SOI!D1295+$D$5*SOI!D1294) +   $D$4*((1-$D$5)*SOI!E1295+$D$5*SOI!E1294)</f>
        <v>0</v>
      </c>
      <c r="E1296">
        <f t="shared" si="410"/>
        <v>4.83027125524805</v>
      </c>
      <c r="F1296">
        <f t="shared" si="417"/>
        <v>-1.18463704834793</v>
      </c>
      <c r="G1296">
        <f t="shared" si="418"/>
        <v>3.64563420690012</v>
      </c>
      <c r="H1296" s="21">
        <f t="shared" si="419"/>
        <v>0.36961621808711997</v>
      </c>
      <c r="I1296" s="37">
        <f t="shared" si="411"/>
        <v>3.4839687909632642</v>
      </c>
      <c r="J1296" s="1">
        <f t="shared" si="420"/>
        <v>-18.713749767433136</v>
      </c>
      <c r="K1296" s="1">
        <f t="shared" si="421"/>
        <v>5.9932107976610492E-2</v>
      </c>
      <c r="L1296" s="1">
        <f t="shared" si="412"/>
        <v>-0.55774737205861014</v>
      </c>
      <c r="M1296" s="1">
        <f t="shared" si="413"/>
        <v>37.730793501956555</v>
      </c>
      <c r="N1296" s="1">
        <f t="shared" si="414"/>
        <v>-0.54446525474801022</v>
      </c>
      <c r="O1296" s="1">
        <f t="shared" si="415"/>
        <v>4.0759468384730685E-2</v>
      </c>
      <c r="P1296" s="1">
        <f t="shared" si="416"/>
        <v>7.0858608845054918E-2</v>
      </c>
      <c r="Q1296" s="1">
        <f t="shared" si="422"/>
        <v>-10.280796263704405</v>
      </c>
      <c r="R1296" s="1">
        <f t="shared" si="423"/>
        <v>10.696398728787813</v>
      </c>
      <c r="S1296" s="1">
        <f t="shared" si="424"/>
        <v>-1.6233490591960065</v>
      </c>
      <c r="T1296" s="1">
        <f t="shared" si="425"/>
        <v>-0.2388601337102936</v>
      </c>
      <c r="U1296" s="1">
        <f t="shared" si="426"/>
        <v>-2.7280941639977963</v>
      </c>
      <c r="V1296" s="1">
        <f t="shared" si="427"/>
        <v>1.0851617122902286</v>
      </c>
      <c r="Y1296" s="20">
        <f>+$Z$20*SIGN(SOI!A1295)*(ABS(SOI!A1295))^$Y$2</f>
        <v>-0.42848565572292807</v>
      </c>
      <c r="Z1296" s="20">
        <f t="shared" si="430"/>
        <v>-0.43089100450103873</v>
      </c>
      <c r="AA1296" s="19">
        <f>+SIN((AVERAGE(H1292:H1303)+AVERAGE(H1296:H1299)/4)*($AA$19+AA1295*$AA$18*AVERAGE(G1292:G1303))*$Y$20+$AA$17) - SIN($AA$17)</f>
        <v>-1.0488088240182849</v>
      </c>
      <c r="AB1296" s="19">
        <f>+SIN((AVERAGE(H1292:H1303)+AVERAGE(H1296:H1299)*$AB$1)*($AA$19+AB1295*$AA$18*AVERAGE(G1292:G1303))*$Y$20+$AA$17) - SIN($AA$17)+$AB$2</f>
        <v>-1.0210452246458106</v>
      </c>
      <c r="AC1296">
        <f t="shared" si="429"/>
        <v>0.76440000000001374</v>
      </c>
      <c r="AD1296">
        <f t="shared" si="428"/>
        <v>0.61791781951724611</v>
      </c>
      <c r="AE1296">
        <v>1</v>
      </c>
    </row>
    <row r="1297" spans="1:31" x14ac:dyDescent="0.25">
      <c r="A1297">
        <v>106.24999999999832</v>
      </c>
      <c r="B1297" s="2">
        <v>1986.2499999999034</v>
      </c>
      <c r="C1297">
        <f>+D1297+($D$2+E1297+F1297)*SOI!A1296*IF(B1297&gt;$C$18, IF(B1297&lt;$C$19,-1,1),1)</f>
        <v>-6.6859984009636682</v>
      </c>
      <c r="D1297">
        <f>+$D$3*((1-$D$5)*SOI!D1296+$D$5*SOI!D1295) +   $D$4*((1-$D$5)*SOI!E1296+$D$5*SOI!E1295)</f>
        <v>0</v>
      </c>
      <c r="E1297">
        <f t="shared" si="410"/>
        <v>16.259671282135599</v>
      </c>
      <c r="F1297">
        <f t="shared" si="417"/>
        <v>4.7641890946519272E-2</v>
      </c>
      <c r="G1297">
        <f t="shared" si="418"/>
        <v>16.307313173082118</v>
      </c>
      <c r="H1297" s="21">
        <f t="shared" si="419"/>
        <v>0.59742293854792228</v>
      </c>
      <c r="I1297" s="37">
        <f t="shared" si="411"/>
        <v>20.361750648042943</v>
      </c>
      <c r="J1297" s="1">
        <f t="shared" si="420"/>
        <v>2.9023525283183473</v>
      </c>
      <c r="K1297" s="1">
        <f t="shared" si="421"/>
        <v>1.5545460711195499E-2</v>
      </c>
      <c r="L1297" s="1">
        <f t="shared" si="412"/>
        <v>3.4637730291345314E-2</v>
      </c>
      <c r="M1297" s="1">
        <f t="shared" si="413"/>
        <v>-1.0012543687898801</v>
      </c>
      <c r="N1297" s="1">
        <f t="shared" si="414"/>
        <v>-4.1705245199169828E-3</v>
      </c>
      <c r="O1297" s="1">
        <f t="shared" si="415"/>
        <v>5.2266552738562142</v>
      </c>
      <c r="P1297" s="1">
        <f t="shared" si="416"/>
        <v>-2.3079661042736017E-3</v>
      </c>
      <c r="Q1297" s="1">
        <f t="shared" si="422"/>
        <v>2.089756797749978E-3</v>
      </c>
      <c r="R1297" s="1">
        <f t="shared" si="423"/>
        <v>-1.2707128927515497E-2</v>
      </c>
      <c r="S1297" s="1">
        <f t="shared" si="424"/>
        <v>-7.2673032194943699E-2</v>
      </c>
      <c r="T1297" s="1">
        <f t="shared" si="425"/>
        <v>1.902176932026568</v>
      </c>
      <c r="U1297" s="1">
        <f t="shared" si="426"/>
        <v>0.51932235748359579</v>
      </c>
      <c r="V1297" s="1">
        <f t="shared" si="427"/>
        <v>-2.7073959530906109E-4</v>
      </c>
      <c r="Y1297" s="20">
        <f>+$Z$20*SIGN(SOI!A1296)*(ABS(SOI!A1296))^$Y$2</f>
        <v>-0.38418739489625303</v>
      </c>
      <c r="Z1297" s="20">
        <f t="shared" si="430"/>
        <v>-0.4080040909442712</v>
      </c>
      <c r="AA1297" s="19">
        <f>+SIN((AVERAGE(H1293:H1304)+AVERAGE(H1297:H1300)/4)*($AA$19+AA1296*$AA$18*AVERAGE(G1293:G1304))*$Y$20+$AA$17) - SIN($AA$17)</f>
        <v>-1.1943107853952351</v>
      </c>
      <c r="AB1297" s="19">
        <f>+SIN((AVERAGE(H1293:H1304)+AVERAGE(H1297:H1300)*$AB$1)*($AA$19+AB1296*$AA$18*AVERAGE(G1293:G1304))*$Y$20+$AA$17) - SIN($AA$17)+$AB$2</f>
        <v>-1.1912723093485853</v>
      </c>
      <c r="AC1297">
        <f t="shared" si="429"/>
        <v>0.76500000000001378</v>
      </c>
      <c r="AD1297">
        <f t="shared" si="428"/>
        <v>0.78630669445096379</v>
      </c>
      <c r="AE1297">
        <v>1</v>
      </c>
    </row>
    <row r="1298" spans="1:31" x14ac:dyDescent="0.25">
      <c r="A1298">
        <v>106.33333333333165</v>
      </c>
      <c r="B1298" s="2">
        <v>1986.3333333332366</v>
      </c>
      <c r="C1298">
        <f>+D1298+($D$2+E1298+F1298)*SOI!A1297*IF(B1298&gt;$C$18, IF(B1298&lt;$C$19,-1,1),1)</f>
        <v>1.4986601588964938</v>
      </c>
      <c r="D1298">
        <f>+$D$3*((1-$D$5)*SOI!D1297+$D$5*SOI!D1296) +   $D$4*((1-$D$5)*SOI!E1297+$D$5*SOI!E1296)</f>
        <v>0</v>
      </c>
      <c r="E1298">
        <f t="shared" si="410"/>
        <v>-2.0891291787120245</v>
      </c>
      <c r="F1298">
        <f t="shared" si="417"/>
        <v>-1.0995094572379627</v>
      </c>
      <c r="G1298">
        <f t="shared" si="418"/>
        <v>-3.188638635949987</v>
      </c>
      <c r="H1298" s="21">
        <f t="shared" si="419"/>
        <v>-0.17099791019663868</v>
      </c>
      <c r="I1298" s="37">
        <f t="shared" si="411"/>
        <v>-2.6931881189071434</v>
      </c>
      <c r="J1298" s="1">
        <f t="shared" si="420"/>
        <v>-0.31180741278909163</v>
      </c>
      <c r="K1298" s="1">
        <f t="shared" si="421"/>
        <v>-12.892603627197349</v>
      </c>
      <c r="L1298" s="1">
        <f t="shared" si="412"/>
        <v>-0.28582517979408295</v>
      </c>
      <c r="M1298" s="1">
        <f t="shared" si="413"/>
        <v>-0.81325945782536058</v>
      </c>
      <c r="N1298" s="1">
        <f t="shared" si="414"/>
        <v>0.74790971376776816</v>
      </c>
      <c r="O1298" s="1">
        <f t="shared" si="415"/>
        <v>-3.0453156760030256</v>
      </c>
      <c r="P1298" s="1">
        <f t="shared" si="416"/>
        <v>0.39811353182662323</v>
      </c>
      <c r="Q1298" s="1">
        <f t="shared" si="422"/>
        <v>-0.30439599925590594</v>
      </c>
      <c r="R1298" s="1">
        <f t="shared" si="423"/>
        <v>-0.24481735695311926</v>
      </c>
      <c r="S1298" s="1">
        <f t="shared" si="424"/>
        <v>-1.7237860074571363</v>
      </c>
      <c r="T1298" s="1">
        <f t="shared" si="425"/>
        <v>9.1455626853801011</v>
      </c>
      <c r="U1298" s="1">
        <f t="shared" si="426"/>
        <v>11.848574626501314</v>
      </c>
      <c r="V1298" s="1">
        <f t="shared" si="427"/>
        <v>-8.3750572311255258</v>
      </c>
      <c r="Y1298" s="20">
        <f>+$Z$20*SIGN(SOI!A1297)*(ABS(SOI!A1297))^$Y$2</f>
        <v>-0.41133922221363256</v>
      </c>
      <c r="Z1298" s="20">
        <f t="shared" si="430"/>
        <v>-0.321744056776266</v>
      </c>
      <c r="AA1298" s="19">
        <f>+SIN((AVERAGE(H1294:H1305)+AVERAGE(H1298:H1301)/4)*($AA$19+AA1297*$AA$18*AVERAGE(G1294:G1305))*$Y$20+$AA$17) - SIN($AA$17)</f>
        <v>-0.48797777242790552</v>
      </c>
      <c r="AB1298" s="19">
        <f>+SIN((AVERAGE(H1294:H1305)+AVERAGE(H1298:H1301)*$AB$1)*($AA$19+AB1297*$AA$18*AVERAGE(G1294:G1305))*$Y$20+$AA$17) - SIN($AA$17)+$AB$2</f>
        <v>-0.47717520763628452</v>
      </c>
      <c r="AC1298">
        <f t="shared" si="429"/>
        <v>0.76560000000001383</v>
      </c>
      <c r="AD1298">
        <f t="shared" si="428"/>
        <v>0.16623371565163952</v>
      </c>
      <c r="AE1298">
        <v>1</v>
      </c>
    </row>
    <row r="1299" spans="1:31" x14ac:dyDescent="0.25">
      <c r="A1299">
        <v>106.41666666666498</v>
      </c>
      <c r="B1299" s="2">
        <v>1986.4166666665699</v>
      </c>
      <c r="C1299">
        <f>+D1299+($D$2+E1299+F1299)*SOI!A1298*IF(B1299&gt;$C$18, IF(B1299&lt;$C$19,-1,1),1)</f>
        <v>-0.43900104071823992</v>
      </c>
      <c r="D1299">
        <f>+$D$3*((1-$D$5)*SOI!D1298+$D$5*SOI!D1297) +   $D$4*((1-$D$5)*SOI!E1298+$D$5*SOI!E1297)</f>
        <v>0</v>
      </c>
      <c r="E1299">
        <f t="shared" si="410"/>
        <v>5.5135221576381941</v>
      </c>
      <c r="F1299">
        <f t="shared" si="417"/>
        <v>-2.6009148660194992E-2</v>
      </c>
      <c r="G1299">
        <f t="shared" si="418"/>
        <v>5.4875130089779987</v>
      </c>
      <c r="H1299" s="21">
        <f t="shared" si="419"/>
        <v>0.10052642021070085</v>
      </c>
      <c r="I1299" s="37">
        <f t="shared" si="411"/>
        <v>1.3140061434456523</v>
      </c>
      <c r="J1299" s="1">
        <f t="shared" si="420"/>
        <v>9.7046494726102897E-2</v>
      </c>
      <c r="K1299" s="1">
        <f t="shared" si="421"/>
        <v>2.2360936049657884E-4</v>
      </c>
      <c r="L1299" s="1">
        <f t="shared" si="412"/>
        <v>-9.8975518167909886E-5</v>
      </c>
      <c r="M1299" s="1">
        <f t="shared" si="413"/>
        <v>-0.51879028476200684</v>
      </c>
      <c r="N1299" s="1">
        <f t="shared" si="414"/>
        <v>2.8726642214751529E-2</v>
      </c>
      <c r="O1299" s="1">
        <f t="shared" si="415"/>
        <v>4.2849517342788639</v>
      </c>
      <c r="P1299" s="1">
        <f t="shared" si="416"/>
        <v>1.41714853809791E-2</v>
      </c>
      <c r="Q1299" s="1">
        <f t="shared" si="422"/>
        <v>-7.4582569862510217E-3</v>
      </c>
      <c r="R1299" s="1">
        <f t="shared" si="423"/>
        <v>2.9266535467555874E-3</v>
      </c>
      <c r="S1299" s="1">
        <f t="shared" si="424"/>
        <v>3.230351256104684E-2</v>
      </c>
      <c r="T1299" s="1">
        <f t="shared" si="425"/>
        <v>-4.4560632422856669E-3</v>
      </c>
      <c r="U1299" s="1">
        <f t="shared" si="426"/>
        <v>-0.20578098784421808</v>
      </c>
      <c r="V1299" s="1">
        <f t="shared" si="427"/>
        <v>-1.1450696626677255E-2</v>
      </c>
      <c r="Y1299" s="20">
        <f>+$Z$20*SIGN(SOI!A1298)*(ABS(SOI!A1298))^$Y$2</f>
        <v>-0.16970555321891248</v>
      </c>
      <c r="Z1299" s="20">
        <f t="shared" si="430"/>
        <v>-0.11368161721236088</v>
      </c>
      <c r="AA1299" s="19">
        <f>+SIN((AVERAGE(H1295:H1306)+AVERAGE(H1299:H1302)/4)*($AA$19+AA1298*$AA$18*AVERAGE(G1295:G1306))*$Y$20+$AA$17) - SIN($AA$17)</f>
        <v>-1.0960866799193947E-2</v>
      </c>
      <c r="AB1299" s="19">
        <f>+SIN((AVERAGE(H1295:H1306)+AVERAGE(H1299:H1302)*$AB$1)*($AA$19+AB1298*$AA$18*AVERAGE(G1295:G1306))*$Y$20+$AA$17) - SIN($AA$17)+$AB$2</f>
        <v>4.7831508173780235E-2</v>
      </c>
      <c r="AC1299">
        <f t="shared" si="429"/>
        <v>0.76620000000001387</v>
      </c>
      <c r="AD1299">
        <f t="shared" si="428"/>
        <v>0.10272075041316693</v>
      </c>
      <c r="AE1299">
        <v>1</v>
      </c>
    </row>
    <row r="1300" spans="1:31" x14ac:dyDescent="0.25">
      <c r="A1300">
        <v>106.49999999999831</v>
      </c>
      <c r="B1300" s="2">
        <v>1986.4999999999031</v>
      </c>
      <c r="C1300">
        <f>+D1300+($D$2+E1300+F1300)*SOI!A1299*IF(B1300&gt;$C$18, IF(B1300&lt;$C$19,-1,1),1)</f>
        <v>-2.013665234834876</v>
      </c>
      <c r="D1300">
        <f>+$D$3*((1-$D$5)*SOI!D1299+$D$5*SOI!D1298) +   $D$4*((1-$D$5)*SOI!E1299+$D$5*SOI!E1298)</f>
        <v>0</v>
      </c>
      <c r="E1300">
        <f t="shared" si="410"/>
        <v>-12.468834605676829</v>
      </c>
      <c r="F1300">
        <f t="shared" si="417"/>
        <v>-0.11657311204114573</v>
      </c>
      <c r="G1300">
        <f t="shared" si="418"/>
        <v>-12.585407717717974</v>
      </c>
      <c r="H1300" s="21">
        <f t="shared" si="419"/>
        <v>0.10801882063838876</v>
      </c>
      <c r="I1300" s="37">
        <f t="shared" si="411"/>
        <v>8.2843717431045132</v>
      </c>
      <c r="J1300" s="1">
        <f t="shared" si="420"/>
        <v>4.5294662640941681</v>
      </c>
      <c r="K1300" s="1">
        <f t="shared" si="421"/>
        <v>-9.8370460597641513E-2</v>
      </c>
      <c r="L1300" s="1">
        <f t="shared" si="412"/>
        <v>-4.3756102547859305E-2</v>
      </c>
      <c r="M1300" s="1">
        <f t="shared" si="413"/>
        <v>-3.840580101520942</v>
      </c>
      <c r="N1300" s="1">
        <f t="shared" si="414"/>
        <v>6.5481849398231026E-2</v>
      </c>
      <c r="O1300" s="1">
        <f t="shared" si="415"/>
        <v>-1.7424020807612237</v>
      </c>
      <c r="P1300" s="1">
        <f t="shared" si="416"/>
        <v>3.4679817581210103E-2</v>
      </c>
      <c r="Q1300" s="1">
        <f t="shared" si="422"/>
        <v>-0.12585729916452817</v>
      </c>
      <c r="R1300" s="1">
        <f t="shared" si="423"/>
        <v>0.3113684189389111</v>
      </c>
      <c r="S1300" s="1">
        <f t="shared" si="424"/>
        <v>0.46424582061800207</v>
      </c>
      <c r="T1300" s="1">
        <f t="shared" si="425"/>
        <v>0.8010592504769618</v>
      </c>
      <c r="U1300" s="1">
        <f t="shared" si="426"/>
        <v>-3.1748913085958734</v>
      </c>
      <c r="V1300" s="1">
        <f t="shared" si="427"/>
        <v>-6.3874779104491852E-2</v>
      </c>
      <c r="Y1300" s="20">
        <f>+$Z$20*SIGN(SOI!A1299)*(ABS(SOI!A1299))^$Y$2</f>
        <v>0.23999992379546239</v>
      </c>
      <c r="Z1300" s="20">
        <f t="shared" si="430"/>
        <v>0.12141102234308354</v>
      </c>
      <c r="AA1300" s="19">
        <f>+SIN((AVERAGE(H1296:H1307)+AVERAGE(H1300:H1303)/4)*($AA$19+AA1299*$AA$18*AVERAGE(G1296:G1307))*$Y$20+$AA$17) - SIN($AA$17)</f>
        <v>0.1236909343991493</v>
      </c>
      <c r="AB1300" s="19">
        <f>+SIN((AVERAGE(H1296:H1307)+AVERAGE(H1300:H1303)*$AB$1)*($AA$19+AB1299*$AA$18*AVERAGE(G1296:G1307))*$Y$20+$AA$17) - SIN($AA$17)+$AB$2</f>
        <v>0.15962944276856139</v>
      </c>
      <c r="AC1300">
        <f t="shared" si="429"/>
        <v>0.76680000000001391</v>
      </c>
      <c r="AD1300">
        <f t="shared" si="428"/>
        <v>2.2799120560657582E-3</v>
      </c>
      <c r="AE1300">
        <v>1</v>
      </c>
    </row>
    <row r="1301" spans="1:31" x14ac:dyDescent="0.25">
      <c r="A1301">
        <v>106.58333333333164</v>
      </c>
      <c r="B1301" s="2">
        <v>1986.5833333332364</v>
      </c>
      <c r="C1301">
        <f>+D1301+($D$2+E1301+F1301)*SOI!A1300*IF(B1301&gt;$C$18, IF(B1301&lt;$C$19,-1,1),1)</f>
        <v>-0.87040316368877246</v>
      </c>
      <c r="D1301">
        <f>+$D$3*((1-$D$5)*SOI!D1300+$D$5*SOI!D1299) +   $D$4*((1-$D$5)*SOI!E1300+$D$5*SOI!E1299)</f>
        <v>0</v>
      </c>
      <c r="E1301">
        <f t="shared" si="410"/>
        <v>-3.6480552343388837</v>
      </c>
      <c r="F1301">
        <f t="shared" si="417"/>
        <v>2.1375385635665101E-2</v>
      </c>
      <c r="G1301">
        <f t="shared" si="418"/>
        <v>-3.6266798487032186</v>
      </c>
      <c r="H1301" s="21">
        <f t="shared" si="419"/>
        <v>8.4591802472529828E-2</v>
      </c>
      <c r="I1301" s="37">
        <f t="shared" si="411"/>
        <v>4.4057831708634714</v>
      </c>
      <c r="J1301" s="1">
        <f t="shared" si="420"/>
        <v>-0.39135869720083905</v>
      </c>
      <c r="K1301" s="1">
        <f t="shared" si="421"/>
        <v>-8.6867435223669828E-5</v>
      </c>
      <c r="L1301" s="1">
        <f t="shared" si="412"/>
        <v>1.3786916228290962E-2</v>
      </c>
      <c r="M1301" s="1">
        <f t="shared" si="413"/>
        <v>0.62396646145605117</v>
      </c>
      <c r="N1301" s="1">
        <f t="shared" si="414"/>
        <v>-2.4023416663693366E-3</v>
      </c>
      <c r="O1301" s="1">
        <f t="shared" si="415"/>
        <v>-0.377879682145351</v>
      </c>
      <c r="P1301" s="1">
        <f t="shared" si="416"/>
        <v>-4.4816241627130226E-4</v>
      </c>
      <c r="Q1301" s="1">
        <f t="shared" si="422"/>
        <v>-7.5016476942301163E-4</v>
      </c>
      <c r="R1301" s="1">
        <f t="shared" si="423"/>
        <v>9.8699819591796414E-4</v>
      </c>
      <c r="S1301" s="1">
        <f t="shared" si="424"/>
        <v>-9.0578553482283577E-3</v>
      </c>
      <c r="T1301" s="1">
        <f t="shared" si="425"/>
        <v>-5.4739182293399732E-2</v>
      </c>
      <c r="U1301" s="1">
        <f t="shared" si="426"/>
        <v>2.1819813365686509E-2</v>
      </c>
      <c r="V1301" s="1">
        <f t="shared" si="427"/>
        <v>-3.0283207823378201E-5</v>
      </c>
      <c r="Y1301" s="20">
        <f>+$Z$20*SIGN(SOI!A1300)*(ABS(SOI!A1300))^$Y$2</f>
        <v>0.29393869645270071</v>
      </c>
      <c r="Z1301" s="20">
        <f t="shared" si="430"/>
        <v>0.33160244099598751</v>
      </c>
      <c r="AA1301" s="19">
        <f>+SIN((AVERAGE(H1297:H1308)+AVERAGE(H1301:H1304)/4)*($AA$19+AA1300*$AA$18*AVERAGE(G1297:G1308))*$Y$20+$AA$17) - SIN($AA$17)</f>
        <v>0.1266257951495397</v>
      </c>
      <c r="AB1301" s="19">
        <f>+SIN((AVERAGE(H1297:H1308)+AVERAGE(H1301:H1304)*$AB$1)*($AA$19+AB1300*$AA$18*AVERAGE(G1297:G1308))*$Y$20+$AA$17) - SIN($AA$17)+$AB$2</f>
        <v>0.25967492135611542</v>
      </c>
      <c r="AC1301">
        <f t="shared" si="429"/>
        <v>0.76740000000001396</v>
      </c>
      <c r="AD1301">
        <f t="shared" si="428"/>
        <v>0.20497664584644781</v>
      </c>
      <c r="AE1301">
        <v>1</v>
      </c>
    </row>
    <row r="1302" spans="1:31" x14ac:dyDescent="0.25">
      <c r="A1302">
        <v>106.66666666666497</v>
      </c>
      <c r="B1302" s="2">
        <v>1986.6666666665697</v>
      </c>
      <c r="C1302">
        <f>+D1302+($D$2+E1302+F1302)*SOI!A1301*IF(B1302&gt;$C$18, IF(B1302&lt;$C$19,-1,1),1)</f>
        <v>-14.506495933291912</v>
      </c>
      <c r="D1302">
        <f>+$D$3*((1-$D$5)*SOI!D1301+$D$5*SOI!D1300) +   $D$4*((1-$D$5)*SOI!E1301+$D$5*SOI!E1300)</f>
        <v>0</v>
      </c>
      <c r="E1302">
        <f t="shared" ref="E1302:E1365" si="431">$E$3*COS(2*PI()*(A1302+$E$2)/$H$3)+$E$4*COS(2*PI()*(A1302+$E$2)/$H$4)+$E$5*COS(2*PI()*(A1302+$E$2)/$H$5)+$E$6*COS(2*PI()/$H$6*(A1302+$E$2))+$E$7*COS(2*PI()/$H$7*(A1302+$E$2))+$E$8*COS(2*PI()/$H$8*(A1302+$E$2))+$E$9*COS(2*PI()/$H$9*(A1302+$E$2))+$E$10*COS(2*PI()/$H$10*(A1302+$E$2))+$E$11*COS(2*PI()/$H$11*(A1302+$E$2))+$E$12*COS(2*PI()/$H$12*(A1302+$E$2))+$E$13*COS(2*PI()/$H$13*(A1302+$E$2))+$E$14*COS(2*PI()/$H$14*(A1302+$E$2))+$E$15*COS(2*PI()/$H$15*(A1302+$E$2))+$E$16*COS(2*PI()/$H$16*(A1302+$E$2))+$E$17*COS(2*PI()/$H$17*(A1302+$E$2))</f>
        <v>-23.521661680397187</v>
      </c>
      <c r="F1302">
        <f t="shared" si="417"/>
        <v>-1.0656195624704634</v>
      </c>
      <c r="G1302">
        <f t="shared" si="418"/>
        <v>-24.58728124286765</v>
      </c>
      <c r="H1302" s="21">
        <f t="shared" si="419"/>
        <v>0.54297720216940848</v>
      </c>
      <c r="I1302" s="37">
        <f t="shared" ref="I1302:I1365" si="432">+(I$3*$E1302+I$5*$F1302)*COS(2*PI()*$A1302*$A$9+I$4)</f>
        <v>26.975653344039227</v>
      </c>
      <c r="J1302" s="1">
        <f t="shared" si="420"/>
        <v>64.177957512221084</v>
      </c>
      <c r="K1302" s="1">
        <f t="shared" si="421"/>
        <v>-29.818948076374884</v>
      </c>
      <c r="L1302" s="1">
        <f t="shared" ref="L1302:L1365" si="433">+(L$3*$E1302+L$5*$F1302)*COS(2*PI()*$A1302*$A$9+L$4)^2</f>
        <v>-0.39670173944034215</v>
      </c>
      <c r="M1302" s="1">
        <f t="shared" ref="M1302:M1365" si="434">+(M$3*$E1302+M$5*$F1302)*COS(2*PI()*$A1302*$A$7+M$4)</f>
        <v>-16.711802564693958</v>
      </c>
      <c r="N1302" s="1">
        <f t="shared" ref="N1302:N1365" si="435">+(N$3*$E1302+N$5*$F1302)*COS(2*PI()*$A1302*$A$8+N$4)</f>
        <v>-0.5231346948729475</v>
      </c>
      <c r="O1302" s="1">
        <f t="shared" ref="O1302:O1365" si="436">+(O$3*$E1302+O$5*$F1302)*COS(2*PI()*$A1302*$A$8+O$4)^2</f>
        <v>-18.216459752731296</v>
      </c>
      <c r="P1302" s="1">
        <f t="shared" ref="P1302:P1365" si="437">+(P$3*$E1302+P$5*$F1302)*COS(2*PI()*$A1302*$A$7+P$4)^2</f>
        <v>0.11090812097060128</v>
      </c>
      <c r="Q1302" s="1">
        <f t="shared" si="422"/>
        <v>4.3751955003940974</v>
      </c>
      <c r="R1302" s="1">
        <f t="shared" si="423"/>
        <v>-35.245689479618768</v>
      </c>
      <c r="S1302" s="1">
        <f t="shared" si="424"/>
        <v>-12.076830840988926</v>
      </c>
      <c r="T1302" s="1">
        <f t="shared" si="425"/>
        <v>75.92865568379662</v>
      </c>
      <c r="U1302" s="1">
        <f t="shared" si="426"/>
        <v>-33.061899265653516</v>
      </c>
      <c r="V1302" s="1">
        <f t="shared" si="427"/>
        <v>1.6319563614234265</v>
      </c>
      <c r="Y1302" s="20">
        <f>+$Z$20*SIGN(SOI!A1301)*(ABS(SOI!A1301))^$Y$2</f>
        <v>0.46086870273979941</v>
      </c>
      <c r="Z1302" s="20">
        <f t="shared" si="430"/>
        <v>0.44133912254394075</v>
      </c>
      <c r="AA1302" s="19">
        <f>+SIN((AVERAGE(H1298:H1309)+AVERAGE(H1302:H1305)/4)*($AA$19+AA1301*$AA$18*AVERAGE(G1298:G1309))*$Y$20+$AA$17) - SIN($AA$17)</f>
        <v>0.38547963430206728</v>
      </c>
      <c r="AB1302" s="19">
        <f>+SIN((AVERAGE(H1298:H1309)+AVERAGE(H1302:H1305)*$AB$1)*($AA$19+AB1301*$AA$18*AVERAGE(G1298:G1309))*$Y$20+$AA$17) - SIN($AA$17)+$AB$2</f>
        <v>0.29580553517619762</v>
      </c>
      <c r="AC1302">
        <f t="shared" si="429"/>
        <v>0.768000000000014</v>
      </c>
      <c r="AD1302">
        <f t="shared" si="428"/>
        <v>5.5859488241873478E-2</v>
      </c>
      <c r="AE1302">
        <v>1</v>
      </c>
    </row>
    <row r="1303" spans="1:31" x14ac:dyDescent="0.25">
      <c r="A1303">
        <v>106.74999999999829</v>
      </c>
      <c r="B1303" s="2">
        <v>1986.7499999999029</v>
      </c>
      <c r="C1303">
        <f>+D1303+($D$2+E1303+F1303)*SOI!A1302*IF(B1303&gt;$C$18, IF(B1303&lt;$C$19,-1,1),1)</f>
        <v>-5.9560352046320073</v>
      </c>
      <c r="D1303">
        <f>+$D$3*((1-$D$5)*SOI!D1302+$D$5*SOI!D1301) +   $D$4*((1-$D$5)*SOI!E1302+$D$5*SOI!E1301)</f>
        <v>0</v>
      </c>
      <c r="E1303">
        <f t="shared" si="431"/>
        <v>-6.5637125546316355</v>
      </c>
      <c r="F1303">
        <f t="shared" ref="F1303:F1366" si="438">$F$3*COS(2*PI()*(B1303+$F$2)/$G$3)+$F$4*COS(2*PI()*(B1303+$F$2)/$G$4)+$F$5*COS(2*PI()*(B1303+$F$2)/$G$5)+$F$6*COS(2*PI()/$G$6*(B1303+$F$2))+$F$7*COS(2*PI()/$G$7*(B1303+$F$2))+$F$8*COS(2*PI()/$G$8*(B1303+$F$2))+$F$9*COS(2*PI()/$G$9*(B1303+$F$2))+$F$10*COS(2*PI()/$G$10*(B1303+$F$2))+$F$11*COS(2*PI()/$G$11*(B1303+$F$2))+$F$12*COS(2*PI()/$G$12*(B1303+$F$2))+$F$13*COS(2*PI()/$G$13*(B1303+$F$2))+$F$14*COS(2*PI()/$G$14*(B1303+$F$2))+$F$15*COS(2*PI()/$G$15*(B1303+$F$2))</f>
        <v>-5.4104339403928003E-2</v>
      </c>
      <c r="G1303">
        <f t="shared" ref="G1303:G1366" si="439">+E1303+F1303</f>
        <v>-6.6178168940355633</v>
      </c>
      <c r="H1303" s="21">
        <f t="shared" ref="H1303:H1366" si="440">+$H$19*SUM(I1303:V1303)</f>
        <v>-8.0109404500275525E-2</v>
      </c>
      <c r="I1303" s="37">
        <f t="shared" si="432"/>
        <v>2.8781412587991677</v>
      </c>
      <c r="J1303" s="1">
        <f t="shared" ref="J1303:J1366" si="441">+(J$3)*I1303*M1303</f>
        <v>-0.12508664877908665</v>
      </c>
      <c r="K1303" s="1">
        <f t="shared" ref="K1303:K1366" si="442">+(K$3)*L1303*P1303*O1303</f>
        <v>-1.4903841245354613E-3</v>
      </c>
      <c r="L1303" s="1">
        <f t="shared" si="433"/>
        <v>-2.805288051819001E-4</v>
      </c>
      <c r="M1303" s="1">
        <f t="shared" si="434"/>
        <v>0.30528694220255853</v>
      </c>
      <c r="N1303" s="1">
        <f t="shared" si="435"/>
        <v>-3.9440972441036143E-2</v>
      </c>
      <c r="O1303" s="1">
        <f t="shared" si="436"/>
        <v>-6.2663604354052342</v>
      </c>
      <c r="P1303" s="1">
        <f t="shared" si="437"/>
        <v>2.2787909938728746E-2</v>
      </c>
      <c r="Q1303" s="1">
        <f t="shared" ref="Q1303:Q1366" si="443">+(Q$3)*M1303*N1303</f>
        <v>-6.0258246104643327E-3</v>
      </c>
      <c r="R1303" s="1">
        <f t="shared" ref="R1303:R1366" si="444">+(R$3)*I1303*N1303*M1303</f>
        <v>5.1792296347606421E-3</v>
      </c>
      <c r="S1303" s="1">
        <f t="shared" ref="S1303:S1366" si="445">+(S$3)*I1303*N1303</f>
        <v>-9.7146510817426562E-2</v>
      </c>
      <c r="T1303" s="1">
        <f t="shared" ref="T1303:T1366" si="446">+(T$3)*L1303*O1303</f>
        <v>1.8470151634581974E-2</v>
      </c>
      <c r="U1303" s="1">
        <f t="shared" ref="U1303:U1366" si="447">+(U$3)*P1303*I1303</f>
        <v>-0.72478480278053448</v>
      </c>
      <c r="V1303" s="1">
        <f t="shared" ref="V1303:V1366" si="448">+(V$3)*P1303*N1303</f>
        <v>2.5280390539924955E-2</v>
      </c>
      <c r="Y1303" s="20">
        <f>+$Z$20*SIGN(SOI!A1302)*(ABS(SOI!A1302))^$Y$2</f>
        <v>0.56920996843932226</v>
      </c>
      <c r="Z1303" s="20">
        <f t="shared" si="430"/>
        <v>0.54732033898943555</v>
      </c>
      <c r="AA1303" s="19">
        <f>+SIN((AVERAGE(H1299:H1310)+AVERAGE(H1303:H1306)/4)*($AA$19+AA1302*$AA$18*AVERAGE(G1299:G1310))*$Y$20+$AA$17) - SIN($AA$17)</f>
        <v>0.41238504298623185</v>
      </c>
      <c r="AB1303" s="19">
        <f>+SIN((AVERAGE(H1299:H1310)+AVERAGE(H1303:H1306)*$AB$1)*($AA$19+AB1302*$AA$18*AVERAGE(G1299:G1310))*$Y$20+$AA$17) - SIN($AA$17)+$AB$2</f>
        <v>0.31707362244102716</v>
      </c>
      <c r="AC1303">
        <f t="shared" si="429"/>
        <v>0.76860000000001405</v>
      </c>
      <c r="AD1303">
        <f t="shared" si="428"/>
        <v>0.1349352960032037</v>
      </c>
      <c r="AE1303">
        <v>1</v>
      </c>
    </row>
    <row r="1304" spans="1:31" x14ac:dyDescent="0.25">
      <c r="A1304">
        <v>106.83333333333162</v>
      </c>
      <c r="B1304" s="2">
        <v>1986.8333333332362</v>
      </c>
      <c r="C1304">
        <f>+D1304+($D$2+E1304+F1304)*SOI!A1303*IF(B1304&gt;$C$18, IF(B1304&lt;$C$19,-1,1),1)</f>
        <v>-44.095524306540788</v>
      </c>
      <c r="D1304">
        <f>+$D$3*((1-$D$5)*SOI!D1303+$D$5*SOI!D1302) +   $D$4*((1-$D$5)*SOI!E1303+$D$5*SOI!E1302)</f>
        <v>0</v>
      </c>
      <c r="E1304">
        <f t="shared" si="431"/>
        <v>-41.416027404484012</v>
      </c>
      <c r="F1304">
        <f t="shared" si="438"/>
        <v>-0.9835151979590514</v>
      </c>
      <c r="G1304">
        <f t="shared" si="439"/>
        <v>-42.399542602443063</v>
      </c>
      <c r="H1304" s="21">
        <f t="shared" si="440"/>
        <v>1.9250726245498941</v>
      </c>
      <c r="I1304" s="37">
        <f t="shared" si="432"/>
        <v>-20.054122536729327</v>
      </c>
      <c r="J1304" s="1">
        <f t="shared" si="441"/>
        <v>68.907249917393983</v>
      </c>
      <c r="K1304" s="1">
        <f t="shared" si="442"/>
        <v>-73.63801236366227</v>
      </c>
      <c r="L1304" s="1">
        <f t="shared" si="433"/>
        <v>-0.252987348676807</v>
      </c>
      <c r="M1304" s="1">
        <f t="shared" si="434"/>
        <v>24.136296381407337</v>
      </c>
      <c r="N1304" s="1">
        <f t="shared" si="435"/>
        <v>-0.73161922474324925</v>
      </c>
      <c r="O1304" s="1">
        <f t="shared" si="436"/>
        <v>-15.720856096408918</v>
      </c>
      <c r="P1304" s="1">
        <f t="shared" si="437"/>
        <v>0.49765248104488374</v>
      </c>
      <c r="Q1304" s="1">
        <f t="shared" si="443"/>
        <v>-8.8372345676540665</v>
      </c>
      <c r="R1304" s="1">
        <f t="shared" si="444"/>
        <v>-52.924482718318998</v>
      </c>
      <c r="S1304" s="1">
        <f t="shared" si="445"/>
        <v>12.556143213063152</v>
      </c>
      <c r="T1304" s="1">
        <f t="shared" si="446"/>
        <v>41.788099813254981</v>
      </c>
      <c r="U1304" s="1">
        <f t="shared" si="447"/>
        <v>110.28649044620792</v>
      </c>
      <c r="V1304" s="1">
        <f t="shared" si="448"/>
        <v>10.241013831316089</v>
      </c>
      <c r="Y1304" s="20">
        <f>+$Z$20*SIGN(SOI!A1303)*(ABS(SOI!A1303))^$Y$2</f>
        <v>0.61188234578918488</v>
      </c>
      <c r="Z1304" s="20">
        <f t="shared" si="430"/>
        <v>0.59168733611536128</v>
      </c>
      <c r="AA1304" s="19">
        <f>+SIN((AVERAGE(H1300:H1311)+AVERAGE(H1304:H1307)/4)*($AA$19+AA1303*$AA$18*AVERAGE(G1300:G1311))*$Y$20+$AA$17) - SIN($AA$17)</f>
        <v>0.46869351421096334</v>
      </c>
      <c r="AB1304" s="19">
        <f>+SIN((AVERAGE(H1300:H1311)+AVERAGE(H1304:H1307)*$AB$1)*($AA$19+AB1303*$AA$18*AVERAGE(G1300:G1311))*$Y$20+$AA$17) - SIN($AA$17)+$AB$2</f>
        <v>0.33033787309338764</v>
      </c>
      <c r="AC1304">
        <f t="shared" si="429"/>
        <v>0.76920000000001409</v>
      </c>
      <c r="AD1304">
        <f t="shared" ref="AD1304:AD1367" si="449">+ABS(Z1304-AA1304)</f>
        <v>0.12299382190439795</v>
      </c>
      <c r="AE1304">
        <v>1</v>
      </c>
    </row>
    <row r="1305" spans="1:31" x14ac:dyDescent="0.25">
      <c r="A1305">
        <v>106.91666666666495</v>
      </c>
      <c r="B1305" s="2">
        <v>1986.9166666665694</v>
      </c>
      <c r="C1305">
        <f>+D1305+($D$2+E1305+F1305)*SOI!A1304*IF(B1305&gt;$C$18, IF(B1305&lt;$C$19,-1,1),1)</f>
        <v>476.44419022730335</v>
      </c>
      <c r="D1305">
        <f>+$D$3*((1-$D$5)*SOI!D1304+$D$5*SOI!D1303) +   $D$4*((1-$D$5)*SOI!E1304+$D$5*SOI!E1303)</f>
        <v>0</v>
      </c>
      <c r="E1305">
        <f t="shared" si="431"/>
        <v>486.38948119952425</v>
      </c>
      <c r="F1305">
        <f t="shared" si="438"/>
        <v>-0.22194015125552102</v>
      </c>
      <c r="G1305">
        <f t="shared" si="439"/>
        <v>486.16754104826873</v>
      </c>
      <c r="H1305" s="21">
        <f t="shared" si="440"/>
        <v>-4.0576659605169718</v>
      </c>
      <c r="I1305" s="37">
        <f t="shared" si="432"/>
        <v>554.41472659451517</v>
      </c>
      <c r="J1305" s="1">
        <f t="shared" si="441"/>
        <v>-323.2234159793768</v>
      </c>
      <c r="K1305" s="1">
        <f t="shared" si="442"/>
        <v>0.19385865687158604</v>
      </c>
      <c r="L1305" s="1">
        <f t="shared" si="433"/>
        <v>-5.33546633980383E-2</v>
      </c>
      <c r="M1305" s="1">
        <f t="shared" si="434"/>
        <v>4.095221861231523</v>
      </c>
      <c r="N1305" s="1">
        <f t="shared" si="435"/>
        <v>-0.26534058886367307</v>
      </c>
      <c r="O1305" s="1">
        <f t="shared" si="436"/>
        <v>1.485231960491868</v>
      </c>
      <c r="P1305" s="1">
        <f t="shared" si="437"/>
        <v>6.5753313174054001E-2</v>
      </c>
      <c r="Q1305" s="1">
        <f t="shared" si="443"/>
        <v>-0.54380321043334723</v>
      </c>
      <c r="R1305" s="1">
        <f t="shared" si="444"/>
        <v>90.035358845899552</v>
      </c>
      <c r="S1305" s="1">
        <f t="shared" si="445"/>
        <v>-125.89426122583127</v>
      </c>
      <c r="T1305" s="1">
        <f t="shared" si="446"/>
        <v>-0.83261512903256241</v>
      </c>
      <c r="U1305" s="1">
        <f t="shared" si="447"/>
        <v>-402.85140020257592</v>
      </c>
      <c r="V1305" s="1">
        <f t="shared" si="448"/>
        <v>0.49074174147923383</v>
      </c>
      <c r="Y1305" s="20">
        <f>+$Z$20*SIGN(SOI!A1304)*(ABS(SOI!A1304))^$Y$2</f>
        <v>0.59396969411757661</v>
      </c>
      <c r="Z1305" s="20">
        <f t="shared" si="430"/>
        <v>0.62012492883734316</v>
      </c>
      <c r="AA1305" s="19">
        <f>+SIN((AVERAGE(H1301:H1312)+AVERAGE(H1305:H1308)/4)*($AA$19+AA1304*$AA$18*AVERAGE(G1301:G1312))*$Y$20+$AA$17) - SIN($AA$17)</f>
        <v>0.57256119754769896</v>
      </c>
      <c r="AB1305" s="19">
        <f>+SIN((AVERAGE(H1301:H1312)+AVERAGE(H1305:H1308)*$AB$1)*($AA$19+AB1304*$AA$18*AVERAGE(G1301:G1312))*$Y$20+$AA$17) - SIN($AA$17)+$AB$2</f>
        <v>0.34261135667499615</v>
      </c>
      <c r="AC1305">
        <f t="shared" ref="AC1305:AC1368" si="450">+AC1304+$AC$22</f>
        <v>0.76980000000001414</v>
      </c>
      <c r="AD1305">
        <f t="shared" si="449"/>
        <v>4.7563731289644195E-2</v>
      </c>
      <c r="AE1305">
        <v>1</v>
      </c>
    </row>
    <row r="1306" spans="1:31" x14ac:dyDescent="0.25">
      <c r="A1306">
        <v>106.99999999999828</v>
      </c>
      <c r="B1306" s="2">
        <v>1986.9999999999027</v>
      </c>
      <c r="C1306">
        <f>+D1306+($D$2+E1306+F1306)*SOI!A1305*IF(B1306&gt;$C$18, IF(B1306&lt;$C$19,-1,1),1)</f>
        <v>5.9162071696385556</v>
      </c>
      <c r="D1306">
        <f>+$D$3*((1-$D$5)*SOI!D1305+$D$5*SOI!D1304) +   $D$4*((1-$D$5)*SOI!E1305+$D$5*SOI!E1304)</f>
        <v>0</v>
      </c>
      <c r="E1306">
        <f t="shared" si="431"/>
        <v>0.5217482854850175</v>
      </c>
      <c r="F1306">
        <f t="shared" si="438"/>
        <v>4.4498543780767941</v>
      </c>
      <c r="G1306">
        <f t="shared" si="439"/>
        <v>4.9716026635618116</v>
      </c>
      <c r="H1306" s="21">
        <f t="shared" si="440"/>
        <v>-6.5855205157433691E-2</v>
      </c>
      <c r="I1306" s="37">
        <f t="shared" si="432"/>
        <v>3.3931549204792235</v>
      </c>
      <c r="J1306" s="1">
        <f t="shared" si="441"/>
        <v>60.08452672639973</v>
      </c>
      <c r="K1306" s="1">
        <f t="shared" si="442"/>
        <v>1.3559643144145155</v>
      </c>
      <c r="L1306" s="1">
        <f t="shared" si="433"/>
        <v>2.1215708205629795</v>
      </c>
      <c r="M1306" s="1">
        <f t="shared" si="434"/>
        <v>-124.38509233421095</v>
      </c>
      <c r="N1306" s="1">
        <f t="shared" si="435"/>
        <v>-1.2846617831471348</v>
      </c>
      <c r="O1306" s="1">
        <f t="shared" si="436"/>
        <v>2.5852498921783762</v>
      </c>
      <c r="P1306" s="1">
        <f t="shared" si="437"/>
        <v>-6.6448825620907875E-3</v>
      </c>
      <c r="Q1306" s="1">
        <f t="shared" si="443"/>
        <v>79.96828481207794</v>
      </c>
      <c r="R1306" s="1">
        <f t="shared" si="444"/>
        <v>-81.032277384528797</v>
      </c>
      <c r="S1306" s="1">
        <f t="shared" si="445"/>
        <v>-3.7304393246100895</v>
      </c>
      <c r="T1306" s="1">
        <f t="shared" si="446"/>
        <v>57.628549645770057</v>
      </c>
      <c r="U1306" s="1">
        <f t="shared" si="447"/>
        <v>0.24916295758106247</v>
      </c>
      <c r="V1306" s="1">
        <f t="shared" si="448"/>
        <v>-0.24010863827650245</v>
      </c>
      <c r="Y1306" s="20">
        <f>+$Z$20*SIGN(SOI!A1305)*(ABS(SOI!A1305))^$Y$2</f>
        <v>0.65452274660526788</v>
      </c>
      <c r="Z1306" s="20">
        <f t="shared" si="430"/>
        <v>0.63249722932035735</v>
      </c>
      <c r="AA1306" s="19">
        <f>+SIN((AVERAGE(H1302:H1313)+AVERAGE(H1306:H1309)/4)*($AA$19+AA1305*$AA$18*AVERAGE(G1302:G1313))*$Y$20+$AA$17) - SIN($AA$17)</f>
        <v>0.38549484031298337</v>
      </c>
      <c r="AB1306" s="19">
        <f>+SIN((AVERAGE(H1302:H1313)+AVERAGE(H1306:H1309)*$AB$1)*($AA$19+AB1305*$AA$18*AVERAGE(G1302:G1313))*$Y$20+$AA$17) - SIN($AA$17)+$AB$2</f>
        <v>0.31693915643355158</v>
      </c>
      <c r="AC1306">
        <f t="shared" si="450"/>
        <v>0.77040000000001418</v>
      </c>
      <c r="AD1306">
        <f t="shared" si="449"/>
        <v>0.24700238900737398</v>
      </c>
      <c r="AE1306">
        <v>1</v>
      </c>
    </row>
    <row r="1307" spans="1:31" x14ac:dyDescent="0.25">
      <c r="A1307">
        <v>107.08333333333161</v>
      </c>
      <c r="B1307" s="2">
        <v>1987.0833333332359</v>
      </c>
      <c r="C1307">
        <f>+D1307+($D$2+E1307+F1307)*SOI!A1306*IF(B1307&gt;$C$18, IF(B1307&lt;$C$19,-1,1),1)</f>
        <v>-33.032005207617999</v>
      </c>
      <c r="D1307">
        <f>+$D$3*((1-$D$5)*SOI!D1306+$D$5*SOI!D1305) +   $D$4*((1-$D$5)*SOI!E1306+$D$5*SOI!E1305)</f>
        <v>0</v>
      </c>
      <c r="E1307">
        <f t="shared" si="431"/>
        <v>-28.465519446185922</v>
      </c>
      <c r="F1307">
        <f t="shared" si="438"/>
        <v>0.23303636275173123</v>
      </c>
      <c r="G1307">
        <f t="shared" si="439"/>
        <v>-28.23248308343419</v>
      </c>
      <c r="H1307" s="21">
        <f t="shared" si="440"/>
        <v>-1.2179243560136626</v>
      </c>
      <c r="I1307" s="37">
        <f t="shared" si="432"/>
        <v>-17.650455227480016</v>
      </c>
      <c r="J1307" s="1">
        <f t="shared" si="441"/>
        <v>-6.4173744215127071</v>
      </c>
      <c r="K1307" s="1">
        <f t="shared" si="442"/>
        <v>-0.38654244217970118</v>
      </c>
      <c r="L1307" s="1">
        <f t="shared" si="433"/>
        <v>9.2936833814558154E-3</v>
      </c>
      <c r="M1307" s="1">
        <f t="shared" si="434"/>
        <v>-2.5539409099407457</v>
      </c>
      <c r="N1307" s="1">
        <f t="shared" si="435"/>
        <v>-0.20418035681515673</v>
      </c>
      <c r="O1307" s="1">
        <f t="shared" si="436"/>
        <v>-27.531449161294599</v>
      </c>
      <c r="P1307" s="1">
        <f t="shared" si="437"/>
        <v>-4.0604984933086959E-2</v>
      </c>
      <c r="Q1307" s="1">
        <f t="shared" si="443"/>
        <v>0.26096691218974083</v>
      </c>
      <c r="R1307" s="1">
        <f t="shared" si="444"/>
        <v>1.3755549143145942</v>
      </c>
      <c r="S1307" s="1">
        <f t="shared" si="445"/>
        <v>3.0841632409344615</v>
      </c>
      <c r="T1307" s="1">
        <f t="shared" si="446"/>
        <v>-2.6884042418001322</v>
      </c>
      <c r="U1307" s="1">
        <f t="shared" si="447"/>
        <v>-7.9200467191545165</v>
      </c>
      <c r="V1307" s="1">
        <f t="shared" si="448"/>
        <v>-0.23319808639270884</v>
      </c>
      <c r="Y1307" s="20">
        <f>+$Z$20*SIGN(SOI!A1306)*(ABS(SOI!A1306))^$Y$2</f>
        <v>0.64899924723822766</v>
      </c>
      <c r="Z1307" s="20">
        <f t="shared" si="430"/>
        <v>0.65721791409498731</v>
      </c>
      <c r="AA1307" s="19">
        <f>+SIN((AVERAGE(H1303:H1314)+AVERAGE(H1307:H1310)/4)*($AA$19+AA1306*$AA$18*AVERAGE(G1303:G1314))*$Y$20+$AA$17) - SIN($AA$17)</f>
        <v>0.59136349816396327</v>
      </c>
      <c r="AB1307" s="19">
        <f>+SIN((AVERAGE(H1303:H1314)+AVERAGE(H1307:H1310)*$AB$1)*($AA$19+AB1306*$AA$18*AVERAGE(G1303:G1314))*$Y$20+$AA$17) - SIN($AA$17)+$AB$2</f>
        <v>0.52563570838809071</v>
      </c>
      <c r="AC1307">
        <f t="shared" si="450"/>
        <v>0.77100000000001423</v>
      </c>
      <c r="AD1307">
        <f t="shared" si="449"/>
        <v>6.5854415931024035E-2</v>
      </c>
      <c r="AE1307">
        <v>1</v>
      </c>
    </row>
    <row r="1308" spans="1:31" x14ac:dyDescent="0.25">
      <c r="A1308">
        <v>107.16666666666494</v>
      </c>
      <c r="B1308" s="2">
        <v>1987.1666666665692</v>
      </c>
      <c r="C1308">
        <f>+D1308+($D$2+E1308+F1308)*SOI!A1307*IF(B1308&gt;$C$18, IF(B1308&lt;$C$19,-1,1),1)</f>
        <v>-12.072365801933433</v>
      </c>
      <c r="D1308">
        <f>+$D$3*((1-$D$5)*SOI!D1307+$D$5*SOI!D1306) +   $D$4*((1-$D$5)*SOI!E1307+$D$5*SOI!E1306)</f>
        <v>0</v>
      </c>
      <c r="E1308">
        <f t="shared" si="431"/>
        <v>-8.5511418241531985</v>
      </c>
      <c r="F1308">
        <f t="shared" si="438"/>
        <v>-1.184637048373764</v>
      </c>
      <c r="G1308">
        <f t="shared" si="439"/>
        <v>-9.7357788725269625</v>
      </c>
      <c r="H1308" s="21">
        <f t="shared" si="440"/>
        <v>-1.0761374306562552</v>
      </c>
      <c r="I1308" s="37">
        <f t="shared" si="432"/>
        <v>2.5911478253787616</v>
      </c>
      <c r="J1308" s="1">
        <f t="shared" si="441"/>
        <v>4.4469834712175551</v>
      </c>
      <c r="K1308" s="1">
        <f t="shared" si="442"/>
        <v>-24.216953239765171</v>
      </c>
      <c r="L1308" s="1">
        <f t="shared" si="433"/>
        <v>-0.18187026612464355</v>
      </c>
      <c r="M1308" s="1">
        <f t="shared" si="434"/>
        <v>-12.055429892395571</v>
      </c>
      <c r="N1308" s="1">
        <f t="shared" si="435"/>
        <v>1.0135890063195803</v>
      </c>
      <c r="O1308" s="1">
        <f t="shared" si="436"/>
        <v>-6.2811865604951267</v>
      </c>
      <c r="P1308" s="1">
        <f t="shared" si="437"/>
        <v>0.56979052112511197</v>
      </c>
      <c r="Q1308" s="1">
        <f t="shared" si="443"/>
        <v>-6.1151235626813989</v>
      </c>
      <c r="R1308" s="1">
        <f t="shared" si="444"/>
        <v>4.731883047049716</v>
      </c>
      <c r="S1308" s="1">
        <f t="shared" si="445"/>
        <v>2.2476131742962355</v>
      </c>
      <c r="T1308" s="1">
        <f t="shared" si="446"/>
        <v>12.002757241303971</v>
      </c>
      <c r="U1308" s="1">
        <f t="shared" si="447"/>
        <v>-16.315481280745786</v>
      </c>
      <c r="V1308" s="1">
        <f t="shared" si="448"/>
        <v>-16.244591017296006</v>
      </c>
      <c r="Y1308" s="20">
        <f>+$Z$20*SIGN(SOI!A1307)*(ABS(SOI!A1307))^$Y$2</f>
        <v>0.6681317484414665</v>
      </c>
      <c r="Z1308" s="20">
        <f t="shared" ref="Z1308:Z1371" si="451">+AVERAGE(Y1307:Y1309)</f>
        <v>0.6277232840580621</v>
      </c>
      <c r="AA1308" s="19">
        <f>+SIN((AVERAGE(H1304:H1315)+AVERAGE(H1308:H1311)/4)*($AA$19+AA1307*$AA$18*AVERAGE(G1304:G1315))*$Y$20+$AA$17) - SIN($AA$17)</f>
        <v>0.51124120745610768</v>
      </c>
      <c r="AB1308" s="19">
        <f>+SIN((AVERAGE(H1304:H1315)+AVERAGE(H1308:H1311)*$AB$1)*($AA$19+AB1307*$AA$18*AVERAGE(G1304:G1315))*$Y$20+$AA$17) - SIN($AA$17)+$AB$2</f>
        <v>0.47971582603046231</v>
      </c>
      <c r="AC1308">
        <f t="shared" si="450"/>
        <v>0.77160000000001427</v>
      </c>
      <c r="AD1308">
        <f t="shared" si="449"/>
        <v>0.11648207660195442</v>
      </c>
      <c r="AE1308">
        <v>1</v>
      </c>
    </row>
    <row r="1309" spans="1:31" x14ac:dyDescent="0.25">
      <c r="A1309">
        <v>107.24999999999827</v>
      </c>
      <c r="B1309" s="2">
        <v>1987.2499999999025</v>
      </c>
      <c r="C1309">
        <f>+D1309+($D$2+E1309+F1309)*SOI!A1308*IF(B1309&gt;$C$18, IF(B1309&lt;$C$19,-1,1),1)</f>
        <v>-14.578798610557923</v>
      </c>
      <c r="D1309">
        <f>+$D$3*((1-$D$5)*SOI!D1308+$D$5*SOI!D1307) +   $D$4*((1-$D$5)*SOI!E1308+$D$5*SOI!E1307)</f>
        <v>0</v>
      </c>
      <c r="E1309">
        <f t="shared" si="431"/>
        <v>-16.428314487085757</v>
      </c>
      <c r="F1309">
        <f t="shared" si="438"/>
        <v>4.7641890953256771E-2</v>
      </c>
      <c r="G1309">
        <f t="shared" si="439"/>
        <v>-16.380672596132499</v>
      </c>
      <c r="H1309" s="21">
        <f t="shared" si="440"/>
        <v>0.36460015577555338</v>
      </c>
      <c r="I1309" s="37">
        <f t="shared" si="432"/>
        <v>17.035006365357749</v>
      </c>
      <c r="J1309" s="1">
        <f t="shared" si="441"/>
        <v>-2.9379179950689398</v>
      </c>
      <c r="K1309" s="1">
        <f t="shared" si="442"/>
        <v>-1.7425760369562355E-2</v>
      </c>
      <c r="L1309" s="1">
        <f t="shared" si="433"/>
        <v>2.6021084018060428E-2</v>
      </c>
      <c r="M1309" s="1">
        <f t="shared" si="434"/>
        <v>1.2114534915105901</v>
      </c>
      <c r="N1309" s="1">
        <f t="shared" si="435"/>
        <v>-3.630836957735397E-2</v>
      </c>
      <c r="O1309" s="1">
        <f t="shared" si="436"/>
        <v>-0.76773606857652199</v>
      </c>
      <c r="P1309" s="1">
        <f t="shared" si="437"/>
        <v>-2.3445177235355327E-2</v>
      </c>
      <c r="Q1309" s="1">
        <f t="shared" si="443"/>
        <v>-2.2012741672460825E-2</v>
      </c>
      <c r="R1309" s="1">
        <f t="shared" si="444"/>
        <v>0.11198323572970557</v>
      </c>
      <c r="S1309" s="1">
        <f t="shared" si="445"/>
        <v>-0.52931784409219163</v>
      </c>
      <c r="T1309" s="1">
        <f t="shared" si="446"/>
        <v>-0.20990121709421153</v>
      </c>
      <c r="U1309" s="1">
        <f t="shared" si="447"/>
        <v>4.4135525230824788</v>
      </c>
      <c r="V1309" s="1">
        <f t="shared" si="448"/>
        <v>-2.3943737234319962E-2</v>
      </c>
      <c r="Y1309" s="20">
        <f>+$Z$20*SIGN(SOI!A1308)*(ABS(SOI!A1308))^$Y$2</f>
        <v>0.56603885649449215</v>
      </c>
      <c r="Z1309" s="20">
        <f t="shared" si="451"/>
        <v>0.6021780388111263</v>
      </c>
      <c r="AA1309" s="19">
        <f>+SIN((AVERAGE(H1305:H1316)+AVERAGE(H1309:H1312)/4)*($AA$19+AA1308*$AA$18*AVERAGE(G1305:G1316))*$Y$20+$AA$17) - SIN($AA$17)</f>
        <v>0.52054763282043148</v>
      </c>
      <c r="AB1309" s="19">
        <f>+SIN((AVERAGE(H1305:H1316)+AVERAGE(H1309:H1312)*$AB$1)*($AA$19+AB1308*$AA$18*AVERAGE(G1305:G1316))*$Y$20+$AA$17) - SIN($AA$17)+$AB$2</f>
        <v>0.52615488389457776</v>
      </c>
      <c r="AC1309">
        <f t="shared" si="450"/>
        <v>0.77220000000001432</v>
      </c>
      <c r="AD1309">
        <f t="shared" si="449"/>
        <v>8.1630405990694821E-2</v>
      </c>
      <c r="AE1309">
        <v>1</v>
      </c>
    </row>
    <row r="1310" spans="1:31" x14ac:dyDescent="0.25">
      <c r="A1310">
        <v>107.33333333333159</v>
      </c>
      <c r="B1310" s="2">
        <v>1987.3333333332357</v>
      </c>
      <c r="C1310">
        <f>+D1310+($D$2+E1310+F1310)*SOI!A1309*IF(B1310&gt;$C$18, IF(B1310&lt;$C$19,-1,1),1)</f>
        <v>-2.6590027280386863</v>
      </c>
      <c r="D1310">
        <f>+$D$3*((1-$D$5)*SOI!D1309+$D$5*SOI!D1308) +   $D$4*((1-$D$5)*SOI!E1309+$D$5*SOI!E1308)</f>
        <v>0</v>
      </c>
      <c r="E1310">
        <f t="shared" si="431"/>
        <v>-1.8224715625797661</v>
      </c>
      <c r="F1310">
        <f t="shared" si="438"/>
        <v>-1.099509457242966</v>
      </c>
      <c r="G1310">
        <f t="shared" si="439"/>
        <v>-2.9219810198227321</v>
      </c>
      <c r="H1310" s="21">
        <f t="shared" si="440"/>
        <v>-0.45319211195611853</v>
      </c>
      <c r="I1310" s="37">
        <f t="shared" si="432"/>
        <v>2.9786640636503861</v>
      </c>
      <c r="J1310" s="1">
        <f t="shared" si="441"/>
        <v>15.43979175891357</v>
      </c>
      <c r="K1310" s="1">
        <f t="shared" si="442"/>
        <v>-2.6331630762223064</v>
      </c>
      <c r="L1310" s="1">
        <f t="shared" si="433"/>
        <v>-0.62598613899322897</v>
      </c>
      <c r="M1310" s="1">
        <f t="shared" si="434"/>
        <v>-36.410721893087647</v>
      </c>
      <c r="N1310" s="1">
        <f t="shared" si="435"/>
        <v>-5.6261888514287081E-2</v>
      </c>
      <c r="O1310" s="1">
        <f t="shared" si="436"/>
        <v>-0.67457900518004865</v>
      </c>
      <c r="P1310" s="1">
        <f t="shared" si="437"/>
        <v>0.16760205183863222</v>
      </c>
      <c r="Q1310" s="1">
        <f t="shared" si="443"/>
        <v>1.0251897112599593</v>
      </c>
      <c r="R1310" s="1">
        <f t="shared" si="444"/>
        <v>-0.91193175707809415</v>
      </c>
      <c r="S1310" s="1">
        <f t="shared" si="445"/>
        <v>-0.14341788678726283</v>
      </c>
      <c r="T1310" s="1">
        <f t="shared" si="446"/>
        <v>4.4368542747494111</v>
      </c>
      <c r="U1310" s="1">
        <f t="shared" si="447"/>
        <v>-5.516877437979506</v>
      </c>
      <c r="V1310" s="1">
        <f t="shared" si="448"/>
        <v>0.26523162562449848</v>
      </c>
      <c r="Y1310" s="20">
        <f>+$Z$20*SIGN(SOI!A1309)*(ABS(SOI!A1309))^$Y$2</f>
        <v>0.57236351149742037</v>
      </c>
      <c r="Z1310" s="20">
        <f t="shared" si="451"/>
        <v>0.6021780388111263</v>
      </c>
      <c r="AA1310" s="19">
        <f>+SIN((AVERAGE(H1306:H1317)+AVERAGE(H1310:H1313)/4)*($AA$19+AA1309*$AA$18*AVERAGE(G1306:G1317))*$Y$20+$AA$17) - SIN($AA$17)</f>
        <v>0.19258008352097339</v>
      </c>
      <c r="AB1310" s="19">
        <f>+SIN((AVERAGE(H1306:H1317)+AVERAGE(H1310:H1313)*$AB$1)*($AA$19+AB1309*$AA$18*AVERAGE(G1306:G1317))*$Y$20+$AA$17) - SIN($AA$17)+$AB$2</f>
        <v>0.17677956509090809</v>
      </c>
      <c r="AC1310">
        <f t="shared" si="450"/>
        <v>0.77280000000001436</v>
      </c>
      <c r="AD1310">
        <f t="shared" si="449"/>
        <v>0.40959795529015292</v>
      </c>
      <c r="AE1310">
        <v>1</v>
      </c>
    </row>
    <row r="1311" spans="1:31" x14ac:dyDescent="0.25">
      <c r="A1311">
        <v>107.41666666666492</v>
      </c>
      <c r="B1311" s="2">
        <v>1987.416666666569</v>
      </c>
      <c r="C1311">
        <f>+D1311+($D$2+E1311+F1311)*SOI!A1310*IF(B1311&gt;$C$18, IF(B1311&lt;$C$19,-1,1),1)</f>
        <v>-6.8929964090670293</v>
      </c>
      <c r="D1311">
        <f>+$D$3*((1-$D$5)*SOI!D1310+$D$5*SOI!D1309) +   $D$4*((1-$D$5)*SOI!E1310+$D$5*SOI!E1309)</f>
        <v>0</v>
      </c>
      <c r="E1311">
        <f t="shared" si="431"/>
        <v>-5.5328589231613021</v>
      </c>
      <c r="F1311">
        <f t="shared" si="438"/>
        <v>-2.6009148666947701E-2</v>
      </c>
      <c r="G1311">
        <f t="shared" si="439"/>
        <v>-5.5588680718282495</v>
      </c>
      <c r="H1311" s="21">
        <f t="shared" si="440"/>
        <v>-1.136459030125995E-2</v>
      </c>
      <c r="I1311" s="37">
        <f t="shared" si="432"/>
        <v>4.3938597152310184</v>
      </c>
      <c r="J1311" s="1">
        <f t="shared" si="441"/>
        <v>0.42568847664459192</v>
      </c>
      <c r="K1311" s="1">
        <f t="shared" si="442"/>
        <v>-6.0129435268571925E-5</v>
      </c>
      <c r="L1311" s="1">
        <f t="shared" si="433"/>
        <v>-3.0159461859412141E-3</v>
      </c>
      <c r="M1311" s="1">
        <f t="shared" si="434"/>
        <v>-0.68054223638228051</v>
      </c>
      <c r="N1311" s="1">
        <f t="shared" si="435"/>
        <v>-1.1902437305868936E-2</v>
      </c>
      <c r="O1311" s="1">
        <f t="shared" si="436"/>
        <v>-4.7928337004998776</v>
      </c>
      <c r="P1311" s="1">
        <f t="shared" si="437"/>
        <v>1.1180733313216047E-4</v>
      </c>
      <c r="Q1311" s="1">
        <f t="shared" si="443"/>
        <v>4.0537002353004782E-3</v>
      </c>
      <c r="R1311" s="1">
        <f t="shared" si="444"/>
        <v>-5.3190539099338234E-3</v>
      </c>
      <c r="S1311" s="1">
        <f t="shared" si="445"/>
        <v>-4.4755826007555212E-2</v>
      </c>
      <c r="T1311" s="1">
        <f t="shared" si="446"/>
        <v>0.15187754756870361</v>
      </c>
      <c r="U1311" s="1">
        <f t="shared" si="447"/>
        <v>-5.4288639033520858E-3</v>
      </c>
      <c r="V1311" s="1">
        <f t="shared" si="448"/>
        <v>3.7431554333793652E-5</v>
      </c>
      <c r="Y1311" s="20">
        <f>+$Z$20*SIGN(SOI!A1310)*(ABS(SOI!A1310))^$Y$2</f>
        <v>0.6681317484414665</v>
      </c>
      <c r="Z1311" s="20">
        <f t="shared" si="451"/>
        <v>0.64501516977538786</v>
      </c>
      <c r="AA1311" s="19">
        <f>+SIN((AVERAGE(H1307:H1318)+AVERAGE(H1311:H1314)/4)*($AA$19+AA1310*$AA$18*AVERAGE(G1307:G1318))*$Y$20+$AA$17) - SIN($AA$17)</f>
        <v>0.4217548937787306</v>
      </c>
      <c r="AB1311" s="19">
        <f>+SIN((AVERAGE(H1307:H1318)+AVERAGE(H1311:H1314)*$AB$1)*($AA$19+AB1310*$AA$18*AVERAGE(G1307:G1318))*$Y$20+$AA$17) - SIN($AA$17)+$AB$2</f>
        <v>0.28160514469889814</v>
      </c>
      <c r="AC1311">
        <f t="shared" si="450"/>
        <v>0.77340000000001441</v>
      </c>
      <c r="AD1311">
        <f t="shared" si="449"/>
        <v>0.22326027599665726</v>
      </c>
      <c r="AE1311">
        <v>1</v>
      </c>
    </row>
    <row r="1312" spans="1:31" x14ac:dyDescent="0.25">
      <c r="A1312">
        <v>107.49999999999825</v>
      </c>
      <c r="B1312" s="2">
        <v>1987.4999999999022</v>
      </c>
      <c r="C1312">
        <f>+D1312+($D$2+E1312+F1312)*SOI!A1311*IF(B1312&gt;$C$18, IF(B1312&lt;$C$19,-1,1),1)</f>
        <v>11.125928906107797</v>
      </c>
      <c r="D1312">
        <f>+$D$3*((1-$D$5)*SOI!D1311+$D$5*SOI!D1310) +   $D$4*((1-$D$5)*SOI!E1311+$D$5*SOI!E1310)</f>
        <v>0</v>
      </c>
      <c r="E1312">
        <f t="shared" si="431"/>
        <v>8.4195051315238594</v>
      </c>
      <c r="F1312">
        <f t="shared" si="438"/>
        <v>-0.11657311204042919</v>
      </c>
      <c r="G1312">
        <f t="shared" si="439"/>
        <v>8.3029320194834302</v>
      </c>
      <c r="H1312" s="21">
        <f t="shared" si="440"/>
        <v>0.1265252141547657</v>
      </c>
      <c r="I1312" s="37">
        <f t="shared" si="432"/>
        <v>0.66487785671237787</v>
      </c>
      <c r="J1312" s="1">
        <f t="shared" si="441"/>
        <v>7.2021828693983603E-2</v>
      </c>
      <c r="K1312" s="1">
        <f t="shared" si="442"/>
        <v>6.3257137410300521E-2</v>
      </c>
      <c r="L1312" s="1">
        <f t="shared" si="433"/>
        <v>-8.215109320160726E-3</v>
      </c>
      <c r="M1312" s="1">
        <f t="shared" si="434"/>
        <v>-0.76090712669757854</v>
      </c>
      <c r="N1312" s="1">
        <f t="shared" si="435"/>
        <v>-0.11117054770473477</v>
      </c>
      <c r="O1312" s="1">
        <f t="shared" si="436"/>
        <v>7.1457947652527132</v>
      </c>
      <c r="P1312" s="1">
        <f t="shared" si="437"/>
        <v>2.8963081152031202E-2</v>
      </c>
      <c r="Q1312" s="1">
        <f t="shared" si="443"/>
        <v>4.2333291854559682E-2</v>
      </c>
      <c r="R1312" s="1">
        <f t="shared" si="444"/>
        <v>-8.4054406310455597E-3</v>
      </c>
      <c r="S1312" s="1">
        <f t="shared" si="445"/>
        <v>-6.3255617837711636E-2</v>
      </c>
      <c r="T1312" s="1">
        <f t="shared" si="446"/>
        <v>-0.61679594960453976</v>
      </c>
      <c r="U1312" s="1">
        <f t="shared" si="447"/>
        <v>-0.21280366795397385</v>
      </c>
      <c r="V1312" s="1">
        <f t="shared" si="448"/>
        <v>9.0566206412063185E-2</v>
      </c>
      <c r="Y1312" s="20">
        <f>+$Z$20*SIGN(SOI!A1311)*(ABS(SOI!A1311))^$Y$2</f>
        <v>0.69455024938727672</v>
      </c>
      <c r="Z1312" s="20">
        <f t="shared" si="451"/>
        <v>0.6975378503487345</v>
      </c>
      <c r="AA1312" s="19">
        <f>+SIN((AVERAGE(H1308:H1319)+AVERAGE(H1312:H1315)/4)*($AA$19+AA1311*$AA$18*AVERAGE(G1308:G1319))*$Y$20+$AA$17) - SIN($AA$17)</f>
        <v>0.32170527056883053</v>
      </c>
      <c r="AB1312" s="19">
        <f>+SIN((AVERAGE(H1308:H1319)+AVERAGE(H1312:H1315)*$AB$1)*($AA$19+AB1311*$AA$18*AVERAGE(G1308:G1319))*$Y$20+$AA$17) - SIN($AA$17)+$AB$2</f>
        <v>0.16874262514296484</v>
      </c>
      <c r="AC1312">
        <f t="shared" si="450"/>
        <v>0.77400000000001445</v>
      </c>
      <c r="AD1312">
        <f t="shared" si="449"/>
        <v>0.37583257977990397</v>
      </c>
      <c r="AE1312">
        <v>1</v>
      </c>
    </row>
    <row r="1313" spans="1:31" x14ac:dyDescent="0.25">
      <c r="A1313">
        <v>107.58333333333158</v>
      </c>
      <c r="B1313" s="2">
        <v>1987.5833333332355</v>
      </c>
      <c r="C1313">
        <f>+D1313+($D$2+E1313+F1313)*SOI!A1312*IF(B1313&gt;$C$18, IF(B1313&lt;$C$19,-1,1),1)</f>
        <v>5.6203895968830633</v>
      </c>
      <c r="D1313">
        <f>+$D$3*((1-$D$5)*SOI!D1312+$D$5*SOI!D1311) +   $D$4*((1-$D$5)*SOI!E1312+$D$5*SOI!E1311)</f>
        <v>0</v>
      </c>
      <c r="E1313">
        <f t="shared" si="431"/>
        <v>3.776185152794298</v>
      </c>
      <c r="F1313">
        <f t="shared" si="438"/>
        <v>2.137538564020397E-2</v>
      </c>
      <c r="G1313">
        <f t="shared" si="439"/>
        <v>3.7975605384345021</v>
      </c>
      <c r="H1313" s="21">
        <f t="shared" si="440"/>
        <v>9.389934636526516E-2</v>
      </c>
      <c r="I1313" s="37">
        <f t="shared" si="432"/>
        <v>3.4433677549601724</v>
      </c>
      <c r="J1313" s="1">
        <f t="shared" si="441"/>
        <v>0.1584590184781717</v>
      </c>
      <c r="K1313" s="1">
        <f t="shared" si="442"/>
        <v>4.002013494411932E-3</v>
      </c>
      <c r="L1313" s="1">
        <f t="shared" si="433"/>
        <v>1.1813686311190331E-2</v>
      </c>
      <c r="M1313" s="1">
        <f t="shared" si="434"/>
        <v>-0.32325327237884566</v>
      </c>
      <c r="N1313" s="1">
        <f t="shared" si="435"/>
        <v>1.1902208113339379E-2</v>
      </c>
      <c r="O1313" s="1">
        <f t="shared" si="436"/>
        <v>0.84623979218105805</v>
      </c>
      <c r="P1313" s="1">
        <f t="shared" si="437"/>
        <v>-1.0759665817317765E-2</v>
      </c>
      <c r="Q1313" s="1">
        <f t="shared" si="443"/>
        <v>-1.9254449816917545E-3</v>
      </c>
      <c r="R1313" s="1">
        <f t="shared" si="444"/>
        <v>1.9799357467734694E-3</v>
      </c>
      <c r="S1313" s="1">
        <f t="shared" si="445"/>
        <v>3.5073445799889337E-2</v>
      </c>
      <c r="T1313" s="1">
        <f t="shared" si="446"/>
        <v>0.10504043346864674</v>
      </c>
      <c r="U1313" s="1">
        <f t="shared" si="447"/>
        <v>0.40942529441252901</v>
      </c>
      <c r="V1313" s="1">
        <f t="shared" si="448"/>
        <v>3.6021184749300446E-3</v>
      </c>
      <c r="Y1313" s="20">
        <f>+$Z$20*SIGN(SOI!A1312)*(ABS(SOI!A1312))^$Y$2</f>
        <v>0.72993155321746039</v>
      </c>
      <c r="Z1313" s="20">
        <f t="shared" si="451"/>
        <v>0.72221362330020333</v>
      </c>
      <c r="AA1313" s="19">
        <f>+SIN((AVERAGE(H1309:H1320)+AVERAGE(H1313:H1316)/4)*($AA$19+AA1312*$AA$18*AVERAGE(G1309:G1320))*$Y$20+$AA$17) - SIN($AA$17)</f>
        <v>0.20942159308906694</v>
      </c>
      <c r="AB1313" s="19">
        <f>+SIN((AVERAGE(H1309:H1320)+AVERAGE(H1313:H1316)*$AB$1)*($AA$19+AB1312*$AA$18*AVERAGE(G1309:G1320))*$Y$20+$AA$17) - SIN($AA$17)+$AB$2</f>
        <v>9.4570682709780807E-2</v>
      </c>
      <c r="AC1313">
        <f t="shared" si="450"/>
        <v>0.7746000000000145</v>
      </c>
      <c r="AD1313">
        <f t="shared" si="449"/>
        <v>0.5127920302111364</v>
      </c>
      <c r="AE1313">
        <v>1</v>
      </c>
    </row>
    <row r="1314" spans="1:31" x14ac:dyDescent="0.25">
      <c r="A1314">
        <v>107.66666666666491</v>
      </c>
      <c r="B1314" s="2">
        <v>1987.6666666665687</v>
      </c>
      <c r="C1314">
        <f>+D1314+($D$2+E1314+F1314)*SOI!A1313*IF(B1314&gt;$C$18, IF(B1314&lt;$C$19,-1,1),1)</f>
        <v>27.878292039726592</v>
      </c>
      <c r="D1314">
        <f>+$D$3*((1-$D$5)*SOI!D1313+$D$5*SOI!D1312) +   $D$4*((1-$D$5)*SOI!E1313+$D$5*SOI!E1312)</f>
        <v>0</v>
      </c>
      <c r="E1314">
        <f t="shared" si="431"/>
        <v>19.286725470784752</v>
      </c>
      <c r="F1314">
        <f t="shared" si="438"/>
        <v>-1.0656195624667195</v>
      </c>
      <c r="G1314">
        <f t="shared" si="439"/>
        <v>18.221105908318034</v>
      </c>
      <c r="H1314" s="21">
        <f t="shared" si="440"/>
        <v>-2.8700497982832291</v>
      </c>
      <c r="I1314" s="37">
        <f t="shared" si="432"/>
        <v>23.561199729495055</v>
      </c>
      <c r="J1314" s="1">
        <f t="shared" si="441"/>
        <v>-105.93323856099404</v>
      </c>
      <c r="K1314" s="1">
        <f t="shared" si="442"/>
        <v>9.3929334915422409</v>
      </c>
      <c r="L1314" s="1">
        <f t="shared" si="433"/>
        <v>-0.67528000730411475</v>
      </c>
      <c r="M1314" s="1">
        <f t="shared" si="434"/>
        <v>31.582334251500772</v>
      </c>
      <c r="N1314" s="1">
        <f t="shared" si="435"/>
        <v>-0.20696866883439649</v>
      </c>
      <c r="O1314" s="1">
        <f t="shared" si="436"/>
        <v>0.84925183972941409</v>
      </c>
      <c r="P1314" s="1">
        <f t="shared" si="437"/>
        <v>0.44023034081450979</v>
      </c>
      <c r="Q1314" s="1">
        <f t="shared" si="443"/>
        <v>-3.2712179124217715</v>
      </c>
      <c r="R1314" s="1">
        <f t="shared" si="444"/>
        <v>23.016720897395185</v>
      </c>
      <c r="S1314" s="1">
        <f t="shared" si="445"/>
        <v>-4.1732028432001549</v>
      </c>
      <c r="T1314" s="1">
        <f t="shared" si="446"/>
        <v>-6.0255683299930318</v>
      </c>
      <c r="U1314" s="1">
        <f t="shared" si="447"/>
        <v>-114.62249318386361</v>
      </c>
      <c r="V1314" s="1">
        <f t="shared" si="448"/>
        <v>2.5628090419724963</v>
      </c>
      <c r="Y1314" s="20">
        <f>+$Z$20*SIGN(SOI!A1313)*(ABS(SOI!A1313))^$Y$2</f>
        <v>0.74215906729587289</v>
      </c>
      <c r="Z1314" s="20">
        <f t="shared" si="451"/>
        <v>0.72393496172419891</v>
      </c>
      <c r="AA1314" s="19">
        <f>+SIN((AVERAGE(H1310:H1321)+AVERAGE(H1314:H1317)/4)*($AA$19+AA1313*$AA$18*AVERAGE(G1310:G1321))*$Y$20+$AA$17) - SIN($AA$17)</f>
        <v>3.3830571917565166E-2</v>
      </c>
      <c r="AB1314" s="19">
        <f>+SIN((AVERAGE(H1310:H1321)+AVERAGE(H1314:H1317)*$AB$1)*($AA$19+AB1313*$AA$18*AVERAGE(G1310:G1321))*$Y$20+$AA$17) - SIN($AA$17)+$AB$2</f>
        <v>6.6208637395698433E-2</v>
      </c>
      <c r="AC1314">
        <f t="shared" si="450"/>
        <v>0.77520000000001454</v>
      </c>
      <c r="AD1314">
        <f t="shared" si="449"/>
        <v>0.69010438980663369</v>
      </c>
      <c r="AE1314">
        <v>1</v>
      </c>
    </row>
    <row r="1315" spans="1:31" x14ac:dyDescent="0.25">
      <c r="A1315">
        <v>107.74999999999824</v>
      </c>
      <c r="B1315" s="2">
        <v>1987.749999999902</v>
      </c>
      <c r="C1315">
        <f>+D1315+($D$2+E1315+F1315)*SOI!A1314*IF(B1315&gt;$C$18, IF(B1315&lt;$C$19,-1,1),1)</f>
        <v>9.4211097716540184</v>
      </c>
      <c r="D1315">
        <f>+$D$3*((1-$D$5)*SOI!D1314+$D$5*SOI!D1313) +   $D$4*((1-$D$5)*SOI!E1314+$D$5*SOI!E1313)</f>
        <v>0</v>
      </c>
      <c r="E1315">
        <f t="shared" si="431"/>
        <v>6.9813909362308237</v>
      </c>
      <c r="F1315">
        <f t="shared" si="438"/>
        <v>-5.4104339426399806E-2</v>
      </c>
      <c r="G1315">
        <f t="shared" si="439"/>
        <v>6.9272865968044242</v>
      </c>
      <c r="H1315" s="21">
        <f t="shared" si="440"/>
        <v>0.20766863556882237</v>
      </c>
      <c r="I1315" s="37">
        <f t="shared" si="432"/>
        <v>6.5402840136014708</v>
      </c>
      <c r="J1315" s="1">
        <f t="shared" si="441"/>
        <v>-1.5944422234763509</v>
      </c>
      <c r="K1315" s="1">
        <f t="shared" si="442"/>
        <v>8.4169838700855967E-3</v>
      </c>
      <c r="L1315" s="1">
        <f t="shared" si="433"/>
        <v>-1.0491175896555209E-2</v>
      </c>
      <c r="M1315" s="1">
        <f t="shared" si="434"/>
        <v>1.7124644140804111</v>
      </c>
      <c r="N1315" s="1">
        <f t="shared" si="435"/>
        <v>2.6316871842326707E-2</v>
      </c>
      <c r="O1315" s="1">
        <f t="shared" si="436"/>
        <v>4.4134448122856105</v>
      </c>
      <c r="P1315" s="1">
        <f t="shared" si="437"/>
        <v>4.8860030987461292E-3</v>
      </c>
      <c r="Q1315" s="1">
        <f t="shared" si="443"/>
        <v>2.2553630684894275E-2</v>
      </c>
      <c r="R1315" s="1">
        <f t="shared" si="444"/>
        <v>-4.4050378830110412E-2</v>
      </c>
      <c r="S1315" s="1">
        <f t="shared" si="445"/>
        <v>0.14729851245610218</v>
      </c>
      <c r="T1315" s="1">
        <f t="shared" si="446"/>
        <v>-0.48649624919800072</v>
      </c>
      <c r="U1315" s="1">
        <f t="shared" si="447"/>
        <v>-0.35313667621986444</v>
      </c>
      <c r="V1315" s="1">
        <f t="shared" si="448"/>
        <v>-3.616759857645565E-3</v>
      </c>
      <c r="Y1315" s="20">
        <f>+$Z$20*SIGN(SOI!A1314)*(ABS(SOI!A1314))^$Y$2</f>
        <v>0.69971426465926367</v>
      </c>
      <c r="Z1315" s="20">
        <f t="shared" si="451"/>
        <v>0.70778078783922338</v>
      </c>
      <c r="AA1315" s="19">
        <f>+SIN((AVERAGE(H1311:H1322)+AVERAGE(H1315:H1318)/4)*($AA$19+AA1314*$AA$18*AVERAGE(G1311:G1322))*$Y$20+$AA$17) - SIN($AA$17)</f>
        <v>-0.16457076962830852</v>
      </c>
      <c r="AB1315" s="19">
        <f>+SIN((AVERAGE(H1311:H1322)+AVERAGE(H1315:H1318)*$AB$1)*($AA$19+AB1314*$AA$18*AVERAGE(G1311:G1322))*$Y$20+$AA$17) - SIN($AA$17)+$AB$2</f>
        <v>-2.7930722953509901E-2</v>
      </c>
      <c r="AC1315">
        <f t="shared" si="450"/>
        <v>0.77580000000001459</v>
      </c>
      <c r="AD1315">
        <f t="shared" si="449"/>
        <v>0.8723515574675319</v>
      </c>
      <c r="AE1315">
        <v>1</v>
      </c>
    </row>
    <row r="1316" spans="1:31" x14ac:dyDescent="0.25">
      <c r="A1316">
        <v>107.83333333333157</v>
      </c>
      <c r="B1316" s="2">
        <v>1987.8333333332353</v>
      </c>
      <c r="C1316">
        <f>+D1316+($D$2+E1316+F1316)*SOI!A1315*IF(B1316&gt;$C$18, IF(B1316&lt;$C$19,-1,1),1)</f>
        <v>45.83325421167315</v>
      </c>
      <c r="D1316">
        <f>+$D$3*((1-$D$5)*SOI!D1315+$D$5*SOI!D1314) +   $D$4*((1-$D$5)*SOI!E1315+$D$5*SOI!E1314)</f>
        <v>0</v>
      </c>
      <c r="E1316">
        <f t="shared" si="431"/>
        <v>36.513169625591303</v>
      </c>
      <c r="F1316">
        <f t="shared" si="438"/>
        <v>-0.98351519793769782</v>
      </c>
      <c r="G1316">
        <f t="shared" si="439"/>
        <v>35.529654427653604</v>
      </c>
      <c r="H1316" s="21">
        <f t="shared" si="440"/>
        <v>0.78902566716918943</v>
      </c>
      <c r="I1316" s="37">
        <f t="shared" si="432"/>
        <v>4.5267107985860306</v>
      </c>
      <c r="J1316" s="1">
        <f t="shared" si="441"/>
        <v>-13.654536858220368</v>
      </c>
      <c r="K1316" s="1">
        <f t="shared" si="442"/>
        <v>0.68477547784997006</v>
      </c>
      <c r="L1316" s="1">
        <f t="shared" si="433"/>
        <v>-1.8533990814252471E-2</v>
      </c>
      <c r="M1316" s="1">
        <f t="shared" si="434"/>
        <v>21.188665338053617</v>
      </c>
      <c r="N1316" s="1">
        <f t="shared" si="435"/>
        <v>0.84767196824387381</v>
      </c>
      <c r="O1316" s="1">
        <f t="shared" si="436"/>
        <v>34.581913003383498</v>
      </c>
      <c r="P1316" s="1">
        <f t="shared" si="437"/>
        <v>2.8716357694300951E-2</v>
      </c>
      <c r="Q1316" s="1">
        <f t="shared" si="443"/>
        <v>8.9886002593088001</v>
      </c>
      <c r="R1316" s="1">
        <f t="shared" si="444"/>
        <v>-12.150982382526982</v>
      </c>
      <c r="S1316" s="1">
        <f t="shared" si="445"/>
        <v>3.2838102815596142</v>
      </c>
      <c r="T1316" s="1">
        <f t="shared" si="446"/>
        <v>-6.7343484621190299</v>
      </c>
      <c r="U1316" s="1">
        <f t="shared" si="447"/>
        <v>-1.4364965340916951</v>
      </c>
      <c r="V1316" s="1">
        <f t="shared" si="448"/>
        <v>-0.68468189844790772</v>
      </c>
      <c r="Y1316" s="20">
        <f>+$Z$20*SIGN(SOI!A1315)*(ABS(SOI!A1315))^$Y$2</f>
        <v>0.68146903156253402</v>
      </c>
      <c r="Z1316" s="20">
        <f t="shared" si="451"/>
        <v>0.6653334491255849</v>
      </c>
      <c r="AA1316" s="19">
        <f>+SIN((AVERAGE(H1312:H1323)+AVERAGE(H1316:H1319)/4)*($AA$19+AA1315*$AA$18*AVERAGE(G1312:G1323))*$Y$20+$AA$17) - SIN($AA$17)</f>
        <v>-0.1622719410037409</v>
      </c>
      <c r="AB1316" s="19">
        <f>+SIN((AVERAGE(H1312:H1323)+AVERAGE(H1316:H1319)*$AB$1)*($AA$19+AB1315*$AA$18*AVERAGE(G1312:G1323))*$Y$20+$AA$17) - SIN($AA$17)+$AB$2</f>
        <v>-3.8932670450231577E-2</v>
      </c>
      <c r="AC1316">
        <f t="shared" si="450"/>
        <v>0.77640000000001463</v>
      </c>
      <c r="AD1316">
        <f t="shared" si="449"/>
        <v>0.82760539012932577</v>
      </c>
      <c r="AE1316">
        <v>1</v>
      </c>
    </row>
    <row r="1317" spans="1:31" x14ac:dyDescent="0.25">
      <c r="A1317">
        <v>107.9166666666649</v>
      </c>
      <c r="B1317" s="2">
        <v>1987.9166666665685</v>
      </c>
      <c r="C1317">
        <f>+D1317+($D$2+E1317+F1317)*SOI!A1316*IF(B1317&gt;$C$18, IF(B1317&lt;$C$19,-1,1),1)</f>
        <v>-485.8300288338699</v>
      </c>
      <c r="D1317">
        <f>+$D$3*((1-$D$5)*SOI!D1316+$D$5*SOI!D1315) +   $D$4*((1-$D$5)*SOI!E1316+$D$5*SOI!E1315)</f>
        <v>0</v>
      </c>
      <c r="E1317">
        <f t="shared" si="431"/>
        <v>-462.47332540474855</v>
      </c>
      <c r="F1317">
        <f t="shared" si="438"/>
        <v>-0.22194015131797518</v>
      </c>
      <c r="G1317">
        <f t="shared" si="439"/>
        <v>-462.69526555606654</v>
      </c>
      <c r="H1317" s="21">
        <f t="shared" si="440"/>
        <v>2.4079084926555567</v>
      </c>
      <c r="I1317" s="37">
        <f t="shared" si="432"/>
        <v>349.56621422335735</v>
      </c>
      <c r="J1317" s="1">
        <f t="shared" si="441"/>
        <v>-29.369370006110447</v>
      </c>
      <c r="K1317" s="1">
        <f t="shared" si="442"/>
        <v>-62.569661722514006</v>
      </c>
      <c r="L1317" s="1">
        <f t="shared" si="433"/>
        <v>-0.15128342016021998</v>
      </c>
      <c r="M1317" s="1">
        <f t="shared" si="434"/>
        <v>0.59016650351409017</v>
      </c>
      <c r="N1317" s="1">
        <f t="shared" si="435"/>
        <v>-0.27657376536519784</v>
      </c>
      <c r="O1317" s="1">
        <f t="shared" si="436"/>
        <v>-221.33003279901303</v>
      </c>
      <c r="P1317" s="1">
        <f t="shared" si="437"/>
        <v>5.0226305782105109E-2</v>
      </c>
      <c r="Q1317" s="1">
        <f t="shared" si="443"/>
        <v>-8.1685727700681471E-2</v>
      </c>
      <c r="R1317" s="1">
        <f t="shared" si="444"/>
        <v>8.5273130821069447</v>
      </c>
      <c r="S1317" s="1">
        <f t="shared" si="445"/>
        <v>-82.7385529177904</v>
      </c>
      <c r="T1317" s="1">
        <f t="shared" si="446"/>
        <v>351.81091557048256</v>
      </c>
      <c r="U1317" s="1">
        <f t="shared" si="447"/>
        <v>-194.02297811310743</v>
      </c>
      <c r="V1317" s="1">
        <f t="shared" si="448"/>
        <v>0.39072741929617971</v>
      </c>
      <c r="Y1317" s="20">
        <f>+$Z$20*SIGN(SOI!A1316)*(ABS(SOI!A1316))^$Y$2</f>
        <v>0.61481705115495688</v>
      </c>
      <c r="Z1317" s="20">
        <f t="shared" si="451"/>
        <v>0.59822782748325498</v>
      </c>
      <c r="AA1317" s="19">
        <f>+SIN((AVERAGE(H1313:H1324)+AVERAGE(H1317:H1320)/4)*($AA$19+AA1316*$AA$18*AVERAGE(G1313:G1324))*$Y$20+$AA$17) - SIN($AA$17)</f>
        <v>-6.0369979048078809E-2</v>
      </c>
      <c r="AB1317" s="19">
        <f>+SIN((AVERAGE(H1313:H1324)+AVERAGE(H1317:H1320)*$AB$1)*($AA$19+AB1316*$AA$18*AVERAGE(G1313:G1324))*$Y$20+$AA$17) - SIN($AA$17)+$AB$2</f>
        <v>-7.326812260266935E-3</v>
      </c>
      <c r="AC1317">
        <f t="shared" si="450"/>
        <v>0.77700000000001468</v>
      </c>
      <c r="AD1317">
        <f t="shared" si="449"/>
        <v>0.65859780653133382</v>
      </c>
      <c r="AE1317">
        <v>1</v>
      </c>
    </row>
    <row r="1318" spans="1:31" x14ac:dyDescent="0.25">
      <c r="A1318">
        <v>107.99999999999822</v>
      </c>
      <c r="B1318" s="2">
        <v>1987.9999999999018</v>
      </c>
      <c r="C1318">
        <f>+D1318+($D$2+E1318+F1318)*SOI!A1317*IF(B1318&gt;$C$18, IF(B1318&lt;$C$19,-1,1),1)</f>
        <v>0.6531757655487328</v>
      </c>
      <c r="D1318">
        <f>+$D$3*((1-$D$5)*SOI!D1317+$D$5*SOI!D1316) +   $D$4*((1-$D$5)*SOI!E1317+$D$5*SOI!E1316)</f>
        <v>0</v>
      </c>
      <c r="E1318">
        <f t="shared" si="431"/>
        <v>-3.5032228337981621</v>
      </c>
      <c r="F1318">
        <f t="shared" si="438"/>
        <v>4.4498543780716879</v>
      </c>
      <c r="G1318">
        <f t="shared" si="439"/>
        <v>0.9466315442735258</v>
      </c>
      <c r="H1318" s="21">
        <f t="shared" si="440"/>
        <v>-1.2624867839322667</v>
      </c>
      <c r="I1318" s="37">
        <f t="shared" si="432"/>
        <v>1.4771325384649983</v>
      </c>
      <c r="J1318" s="1">
        <f t="shared" si="441"/>
        <v>-17.533051419169357</v>
      </c>
      <c r="K1318" s="1">
        <f t="shared" si="442"/>
        <v>1.1101508759217078</v>
      </c>
      <c r="L1318" s="1">
        <f t="shared" si="433"/>
        <v>2.9963285037001826</v>
      </c>
      <c r="M1318" s="1">
        <f t="shared" si="434"/>
        <v>83.377221482724607</v>
      </c>
      <c r="N1318" s="1">
        <f t="shared" si="435"/>
        <v>-1.8575020242029063</v>
      </c>
      <c r="O1318" s="1">
        <f t="shared" si="436"/>
        <v>4.2183618395775979E-3</v>
      </c>
      <c r="P1318" s="1">
        <f t="shared" si="437"/>
        <v>-2.3607383908025841</v>
      </c>
      <c r="Q1318" s="1">
        <f t="shared" si="443"/>
        <v>-77.506362938340914</v>
      </c>
      <c r="R1318" s="1">
        <f t="shared" si="444"/>
        <v>34.189551016383895</v>
      </c>
      <c r="S1318" s="1">
        <f t="shared" si="445"/>
        <v>-2.3480981587941141</v>
      </c>
      <c r="T1318" s="1">
        <f t="shared" si="446"/>
        <v>0.1328039164271804</v>
      </c>
      <c r="U1318" s="1">
        <f t="shared" si="447"/>
        <v>38.535394245669842</v>
      </c>
      <c r="V1318" s="1">
        <f t="shared" si="448"/>
        <v>-123.34138720643546</v>
      </c>
      <c r="Y1318" s="20">
        <f>+$Z$20*SIGN(SOI!A1317)*(ABS(SOI!A1317))^$Y$2</f>
        <v>0.49839739973227404</v>
      </c>
      <c r="Z1318" s="20">
        <f t="shared" si="451"/>
        <v>0.48939305776889869</v>
      </c>
      <c r="AA1318" s="19">
        <f>+SIN((AVERAGE(H1314:H1325)+AVERAGE(H1318:H1321)/4)*($AA$19+AA1317*$AA$18*AVERAGE(G1314:G1325))*$Y$20+$AA$17) - SIN($AA$17)</f>
        <v>8.1858239356904949E-2</v>
      </c>
      <c r="AB1318" s="19">
        <f>+SIN((AVERAGE(H1314:H1325)+AVERAGE(H1318:H1321)*$AB$1)*($AA$19+AB1317*$AA$18*AVERAGE(G1314:G1325))*$Y$20+$AA$17) - SIN($AA$17)+$AB$2</f>
        <v>1.9548276228434081E-2</v>
      </c>
      <c r="AC1318">
        <f t="shared" si="450"/>
        <v>0.77760000000001472</v>
      </c>
      <c r="AD1318">
        <f t="shared" si="449"/>
        <v>0.40753481841199374</v>
      </c>
      <c r="AE1318">
        <v>1</v>
      </c>
    </row>
    <row r="1319" spans="1:31" x14ac:dyDescent="0.25">
      <c r="A1319">
        <v>108.08333333333155</v>
      </c>
      <c r="B1319" s="2">
        <v>1988.083333333235</v>
      </c>
      <c r="C1319">
        <f>+D1319+($D$2+E1319+F1319)*SOI!A1318*IF(B1319&gt;$C$18, IF(B1319&lt;$C$19,-1,1),1)</f>
        <v>9.8789743520750157</v>
      </c>
      <c r="D1319">
        <f>+$D$3*((1-$D$5)*SOI!D1318+$D$5*SOI!D1317) +   $D$4*((1-$D$5)*SOI!E1318+$D$5*SOI!E1317)</f>
        <v>0</v>
      </c>
      <c r="E1319">
        <f t="shared" si="431"/>
        <v>27.992604643105068</v>
      </c>
      <c r="F1319">
        <f t="shared" si="438"/>
        <v>0.23303636282355034</v>
      </c>
      <c r="G1319">
        <f t="shared" si="439"/>
        <v>28.225641005928619</v>
      </c>
      <c r="H1319" s="21">
        <f t="shared" si="440"/>
        <v>0.10354715753273436</v>
      </c>
      <c r="I1319" s="37">
        <f t="shared" si="432"/>
        <v>-29.911014323417653</v>
      </c>
      <c r="J1319" s="1">
        <f t="shared" si="441"/>
        <v>32.059861640739385</v>
      </c>
      <c r="K1319" s="1">
        <f t="shared" si="442"/>
        <v>2.269959843259719</v>
      </c>
      <c r="L1319" s="1">
        <f t="shared" si="433"/>
        <v>7.4338742731419105E-2</v>
      </c>
      <c r="M1319" s="1">
        <f t="shared" si="434"/>
        <v>7.5290447726788372</v>
      </c>
      <c r="N1319" s="1">
        <f t="shared" si="435"/>
        <v>3.8731318934188019E-2</v>
      </c>
      <c r="O1319" s="1">
        <f t="shared" si="436"/>
        <v>10.449857477582393</v>
      </c>
      <c r="P1319" s="1">
        <f t="shared" si="437"/>
        <v>-7.8540146567783811E-2</v>
      </c>
      <c r="Q1319" s="1">
        <f t="shared" si="443"/>
        <v>0.14593612482739884</v>
      </c>
      <c r="R1319" s="1">
        <f t="shared" si="444"/>
        <v>1.3035584993955471</v>
      </c>
      <c r="S1319" s="1">
        <f t="shared" si="445"/>
        <v>-0.99142739386437539</v>
      </c>
      <c r="T1319" s="1">
        <f t="shared" si="446"/>
        <v>8.1621243396443077</v>
      </c>
      <c r="U1319" s="1">
        <f t="shared" si="447"/>
        <v>-25.960635952459636</v>
      </c>
      <c r="V1319" s="1">
        <f t="shared" si="448"/>
        <v>8.5562933152969756E-2</v>
      </c>
      <c r="Y1319" s="20">
        <f>+$Z$20*SIGN(SOI!A1318)*(ABS(SOI!A1318))^$Y$2</f>
        <v>0.35496472241946514</v>
      </c>
      <c r="Z1319" s="20">
        <f t="shared" si="451"/>
        <v>0.39215731375994151</v>
      </c>
      <c r="AA1319" s="19">
        <f>+SIN((AVERAGE(H1315:H1326)+AVERAGE(H1319:H1322)/4)*($AA$19+AA1318*$AA$18*AVERAGE(G1315:G1326))*$Y$20+$AA$17) - SIN($AA$17)</f>
        <v>-0.19524876603570118</v>
      </c>
      <c r="AB1319" s="19">
        <f>+SIN((AVERAGE(H1315:H1326)+AVERAGE(H1319:H1322)*$AB$1)*($AA$19+AB1318*$AA$18*AVERAGE(G1315:G1326))*$Y$20+$AA$17) - SIN($AA$17)+$AB$2</f>
        <v>-0.14987784571142512</v>
      </c>
      <c r="AC1319">
        <f t="shared" si="450"/>
        <v>0.77820000000001477</v>
      </c>
      <c r="AD1319">
        <f t="shared" si="449"/>
        <v>0.58740607979564263</v>
      </c>
      <c r="AE1319">
        <v>1</v>
      </c>
    </row>
    <row r="1320" spans="1:31" x14ac:dyDescent="0.25">
      <c r="A1320">
        <v>108.16666666666488</v>
      </c>
      <c r="B1320" s="2">
        <v>1988.1666666665683</v>
      </c>
      <c r="C1320">
        <f>+D1320+($D$2+E1320+F1320)*SOI!A1319*IF(B1320&gt;$C$18, IF(B1320&lt;$C$19,-1,1),1)</f>
        <v>1.0572339199197951</v>
      </c>
      <c r="D1320">
        <f>+$D$3*((1-$D$5)*SOI!D1319+$D$5*SOI!D1318) +   $D$4*((1-$D$5)*SOI!E1319+$D$5*SOI!E1318)</f>
        <v>0</v>
      </c>
      <c r="E1320">
        <f t="shared" si="431"/>
        <v>4.8302712550185518</v>
      </c>
      <c r="F1320">
        <f t="shared" si="438"/>
        <v>-1.1846370483985682</v>
      </c>
      <c r="G1320">
        <f t="shared" si="439"/>
        <v>3.6456342066199836</v>
      </c>
      <c r="H1320" s="21">
        <f t="shared" si="440"/>
        <v>-0.36274335340964747</v>
      </c>
      <c r="I1320" s="37">
        <f t="shared" si="432"/>
        <v>-1.3812322120540323</v>
      </c>
      <c r="J1320" s="1">
        <f t="shared" si="441"/>
        <v>-7.2636103124739577</v>
      </c>
      <c r="K1320" s="1">
        <f t="shared" si="442"/>
        <v>1.1446813393195402E-4</v>
      </c>
      <c r="L1320" s="1">
        <f t="shared" si="433"/>
        <v>-1.9649149825914009E-5</v>
      </c>
      <c r="M1320" s="1">
        <f t="shared" si="434"/>
        <v>-36.939857457058864</v>
      </c>
      <c r="N1320" s="1">
        <f t="shared" si="435"/>
        <v>-0.84547107502848085</v>
      </c>
      <c r="O1320" s="1">
        <f t="shared" si="436"/>
        <v>3.3401051911766513</v>
      </c>
      <c r="P1320" s="1">
        <f t="shared" si="437"/>
        <v>4.6879158401061535E-2</v>
      </c>
      <c r="Q1320" s="1">
        <f t="shared" si="443"/>
        <v>15.629842912295299</v>
      </c>
      <c r="R1320" s="1">
        <f t="shared" si="444"/>
        <v>6.4470032067529495</v>
      </c>
      <c r="S1320" s="1">
        <f t="shared" si="445"/>
        <v>0.99938525993919525</v>
      </c>
      <c r="T1320" s="1">
        <f t="shared" si="446"/>
        <v>-6.8957504432586665E-4</v>
      </c>
      <c r="U1320" s="1">
        <f t="shared" si="447"/>
        <v>0.71554834796407707</v>
      </c>
      <c r="V1320" s="1">
        <f t="shared" si="448"/>
        <v>1.1148340656639411</v>
      </c>
      <c r="Y1320" s="20">
        <f>+$Z$20*SIGN(SOI!A1319)*(ABS(SOI!A1319))^$Y$2</f>
        <v>0.32310981912808551</v>
      </c>
      <c r="Z1320" s="20">
        <f t="shared" si="451"/>
        <v>8.6024864486137165E-2</v>
      </c>
      <c r="AA1320" s="19">
        <f>+SIN((AVERAGE(H1316:H1327)+AVERAGE(H1320:H1323)/4)*($AA$19+AA1319*$AA$18*AVERAGE(G1316:G1327))*$Y$20+$AA$17) - SIN($AA$17)</f>
        <v>-0.17373362656068081</v>
      </c>
      <c r="AB1320" s="19">
        <f>+SIN((AVERAGE(H1316:H1327)+AVERAGE(H1320:H1323)*$AB$1)*($AA$19+AB1319*$AA$18*AVERAGE(G1316:G1327))*$Y$20+$AA$17) - SIN($AA$17)+$AB$2</f>
        <v>-0.13491029705095917</v>
      </c>
      <c r="AC1320">
        <f t="shared" si="450"/>
        <v>0.77880000000001481</v>
      </c>
      <c r="AD1320">
        <f t="shared" si="449"/>
        <v>0.25975849104681797</v>
      </c>
      <c r="AE1320">
        <v>1</v>
      </c>
    </row>
    <row r="1321" spans="1:31" x14ac:dyDescent="0.25">
      <c r="A1321">
        <v>108.24999999999821</v>
      </c>
      <c r="B1321" s="2">
        <v>1988.2499999999015</v>
      </c>
      <c r="C1321">
        <f>+D1321+($D$2+E1321+F1321)*SOI!A1320*IF(B1321&gt;$C$18, IF(B1321&lt;$C$19,-1,1),1)</f>
        <v>-7.9905834549259245</v>
      </c>
      <c r="D1321">
        <f>+$D$3*((1-$D$5)*SOI!D1320+$D$5*SOI!D1319) +   $D$4*((1-$D$5)*SOI!E1320+$D$5*SOI!E1319)</f>
        <v>0</v>
      </c>
      <c r="E1321">
        <f t="shared" si="431"/>
        <v>16.259671282357381</v>
      </c>
      <c r="F1321">
        <f t="shared" si="438"/>
        <v>4.7641890960833599E-2</v>
      </c>
      <c r="G1321">
        <f t="shared" si="439"/>
        <v>16.307313173318214</v>
      </c>
      <c r="H1321" s="21">
        <f t="shared" si="440"/>
        <v>0.47742749487290453</v>
      </c>
      <c r="I1321" s="37">
        <f t="shared" si="432"/>
        <v>9.4779234798905776</v>
      </c>
      <c r="J1321" s="1">
        <f t="shared" si="441"/>
        <v>-1.2275348199287486</v>
      </c>
      <c r="K1321" s="1">
        <f t="shared" si="442"/>
        <v>2.4520805845410217E-2</v>
      </c>
      <c r="L1321" s="1">
        <f t="shared" si="433"/>
        <v>1.649013784175915E-2</v>
      </c>
      <c r="M1321" s="1">
        <f t="shared" si="434"/>
        <v>0.90976662114027973</v>
      </c>
      <c r="N1321" s="1">
        <f t="shared" si="435"/>
        <v>2.4578312950810081E-2</v>
      </c>
      <c r="O1321" s="1">
        <f t="shared" si="436"/>
        <v>12.03477940170705</v>
      </c>
      <c r="P1321" s="1">
        <f t="shared" si="437"/>
        <v>-3.3210195383985702E-3</v>
      </c>
      <c r="Q1321" s="1">
        <f t="shared" si="443"/>
        <v>1.1190325314669491E-2</v>
      </c>
      <c r="R1321" s="1">
        <f t="shared" si="444"/>
        <v>-3.1673239532359003E-2</v>
      </c>
      <c r="S1321" s="1">
        <f t="shared" si="445"/>
        <v>0.19935758093965791</v>
      </c>
      <c r="T1321" s="1">
        <f t="shared" si="446"/>
        <v>2.0851631794153573</v>
      </c>
      <c r="U1321" s="1">
        <f t="shared" si="447"/>
        <v>0.34783806595541883</v>
      </c>
      <c r="V1321" s="1">
        <f t="shared" si="448"/>
        <v>2.2959116437410681E-3</v>
      </c>
      <c r="Y1321" s="20">
        <f>+$Z$20*SIGN(SOI!A1320)*(ABS(SOI!A1320))^$Y$2</f>
        <v>-0.41999994808913915</v>
      </c>
      <c r="Z1321" s="20">
        <f t="shared" si="451"/>
        <v>-0.23723572670533685</v>
      </c>
      <c r="AA1321" s="19">
        <f>+SIN((AVERAGE(H1317:H1328)+AVERAGE(H1321:H1324)/4)*($AA$19+AA1320*$AA$18*AVERAGE(G1317:G1328))*$Y$20+$AA$17) - SIN($AA$17)</f>
        <v>7.9949952891318676E-2</v>
      </c>
      <c r="AB1321" s="19">
        <f>+SIN((AVERAGE(H1317:H1328)+AVERAGE(H1321:H1324)*$AB$1)*($AA$19+AB1320*$AA$18*AVERAGE(G1317:G1328))*$Y$20+$AA$17) - SIN($AA$17)+$AB$2</f>
        <v>0.13237724336505335</v>
      </c>
      <c r="AC1321">
        <f t="shared" si="450"/>
        <v>0.77940000000001486</v>
      </c>
      <c r="AD1321">
        <f t="shared" si="449"/>
        <v>0.31718567959665556</v>
      </c>
      <c r="AE1321">
        <v>1</v>
      </c>
    </row>
    <row r="1322" spans="1:31" x14ac:dyDescent="0.25">
      <c r="A1322">
        <v>108.33333333333154</v>
      </c>
      <c r="B1322" s="2">
        <v>1988.3333333332348</v>
      </c>
      <c r="C1322">
        <f>+D1322+($D$2+E1322+F1322)*SOI!A1321*IF(B1322&gt;$C$18, IF(B1322&lt;$C$19,-1,1),1)</f>
        <v>3.3480705679584584</v>
      </c>
      <c r="D1322">
        <f>+$D$3*((1-$D$5)*SOI!D1321+$D$5*SOI!D1320) +   $D$4*((1-$D$5)*SOI!E1321+$D$5*SOI!E1320)</f>
        <v>0</v>
      </c>
      <c r="E1322">
        <f t="shared" si="431"/>
        <v>-2.0891291789068305</v>
      </c>
      <c r="F1322">
        <f t="shared" si="438"/>
        <v>-1.099509457244082</v>
      </c>
      <c r="G1322">
        <f t="shared" si="439"/>
        <v>-3.1886386361509125</v>
      </c>
      <c r="H1322" s="21">
        <f t="shared" si="440"/>
        <v>0.4339901725692426</v>
      </c>
      <c r="I1322" s="37">
        <f t="shared" si="432"/>
        <v>-3.1482860676050524</v>
      </c>
      <c r="J1322" s="1">
        <f t="shared" si="441"/>
        <v>1.437649222026949</v>
      </c>
      <c r="K1322" s="1">
        <f t="shared" si="442"/>
        <v>-4.1064360182840067</v>
      </c>
      <c r="L1322" s="1">
        <f t="shared" si="433"/>
        <v>-0.74213800416596298</v>
      </c>
      <c r="M1322" s="1">
        <f t="shared" si="434"/>
        <v>3.2076584825779966</v>
      </c>
      <c r="N1322" s="1">
        <f t="shared" si="435"/>
        <v>-0.67182604517175348</v>
      </c>
      <c r="O1322" s="1">
        <f t="shared" si="436"/>
        <v>-0.34362339778478429</v>
      </c>
      <c r="P1322" s="1">
        <f t="shared" si="437"/>
        <v>0.43280948799354552</v>
      </c>
      <c r="Q1322" s="1">
        <f t="shared" si="443"/>
        <v>-1.0784638771457618</v>
      </c>
      <c r="R1322" s="1">
        <f t="shared" si="444"/>
        <v>-1.0139495937330274</v>
      </c>
      <c r="S1322" s="1">
        <f t="shared" si="445"/>
        <v>1.8100830903514318</v>
      </c>
      <c r="T1322" s="1">
        <f t="shared" si="446"/>
        <v>2.6794461127968967</v>
      </c>
      <c r="U1322" s="1">
        <f t="shared" si="447"/>
        <v>15.057866383395718</v>
      </c>
      <c r="V1322" s="1">
        <f t="shared" si="448"/>
        <v>8.1787188532099435</v>
      </c>
      <c r="Y1322" s="20">
        <f>+$Z$20*SIGN(SOI!A1321)*(ABS(SOI!A1321))^$Y$2</f>
        <v>-0.61481705115495688</v>
      </c>
      <c r="Z1322" s="20">
        <f t="shared" si="451"/>
        <v>-0.5865999350654163</v>
      </c>
      <c r="AA1322" s="19">
        <f>+SIN((AVERAGE(H1318:H1329)+AVERAGE(H1322:H1325)/4)*($AA$19+AA1321*$AA$18*AVERAGE(G1318:G1329))*$Y$20+$AA$17) - SIN($AA$17)</f>
        <v>-0.4710316163765888</v>
      </c>
      <c r="AB1322" s="19">
        <f>+SIN((AVERAGE(H1318:H1329)+AVERAGE(H1322:H1325)*$AB$1)*($AA$19+AB1321*$AA$18*AVERAGE(G1318:G1329))*$Y$20+$AA$17) - SIN($AA$17)+$AB$2</f>
        <v>-0.4405183967184686</v>
      </c>
      <c r="AC1322">
        <f t="shared" si="450"/>
        <v>0.7800000000000149</v>
      </c>
      <c r="AD1322">
        <f t="shared" si="449"/>
        <v>0.1155683186888275</v>
      </c>
      <c r="AE1322">
        <v>1</v>
      </c>
    </row>
    <row r="1323" spans="1:31" x14ac:dyDescent="0.25">
      <c r="A1323">
        <v>108.41666666666487</v>
      </c>
      <c r="B1323" s="2">
        <v>1988.4166666665681</v>
      </c>
      <c r="C1323">
        <f>+D1323+($D$2+E1323+F1323)*SOI!A1322*IF(B1323&gt;$C$18, IF(B1323&lt;$C$19,-1,1),1)</f>
        <v>-8.0117689933468093</v>
      </c>
      <c r="D1323">
        <f>+$D$3*((1-$D$5)*SOI!D1322+$D$5*SOI!D1321) +   $D$4*((1-$D$5)*SOI!E1322+$D$5*SOI!E1321)</f>
        <v>0</v>
      </c>
      <c r="E1323">
        <f t="shared" si="431"/>
        <v>5.5135221578138669</v>
      </c>
      <c r="F1323">
        <f t="shared" si="438"/>
        <v>-2.600914867221682E-2</v>
      </c>
      <c r="G1323">
        <f t="shared" si="439"/>
        <v>5.48751300914165</v>
      </c>
      <c r="H1323" s="21">
        <f t="shared" si="440"/>
        <v>0.1223178677431936</v>
      </c>
      <c r="I1323" s="37">
        <f t="shared" si="432"/>
        <v>6.3741485993015852</v>
      </c>
      <c r="J1323" s="1">
        <f t="shared" si="441"/>
        <v>-0.50804398274624463</v>
      </c>
      <c r="K1323" s="1">
        <f t="shared" si="442"/>
        <v>4.0357620008982355E-3</v>
      </c>
      <c r="L1323" s="1">
        <f t="shared" si="433"/>
        <v>-1.0212304984136614E-2</v>
      </c>
      <c r="M1323" s="1">
        <f t="shared" si="434"/>
        <v>0.5598716861278471</v>
      </c>
      <c r="N1323" s="1">
        <f t="shared" si="435"/>
        <v>-1.5311830946133712E-3</v>
      </c>
      <c r="O1323" s="1">
        <f t="shared" si="436"/>
        <v>0.75863148790910817</v>
      </c>
      <c r="P1323" s="1">
        <f t="shared" si="437"/>
        <v>1.4001353415316487E-2</v>
      </c>
      <c r="Q1323" s="1">
        <f t="shared" si="443"/>
        <v>-4.2901875087899438E-4</v>
      </c>
      <c r="R1323" s="1">
        <f t="shared" si="444"/>
        <v>8.1664824468279226E-4</v>
      </c>
      <c r="S1323" s="1">
        <f t="shared" si="445"/>
        <v>-8.3525060091989619E-3</v>
      </c>
      <c r="T1323" s="1">
        <f t="shared" si="446"/>
        <v>-8.1401473859644677E-2</v>
      </c>
      <c r="U1323" s="1">
        <f t="shared" si="447"/>
        <v>-0.98624469636472756</v>
      </c>
      <c r="V1323" s="1">
        <f t="shared" si="448"/>
        <v>6.0301596968801948E-4</v>
      </c>
      <c r="Y1323" s="20">
        <f>+$Z$20*SIGN(SOI!A1322)*(ABS(SOI!A1322))^$Y$2</f>
        <v>-0.7249828059521527</v>
      </c>
      <c r="Z1323" s="20">
        <f t="shared" si="451"/>
        <v>-0.69479344385670683</v>
      </c>
      <c r="AA1323" s="19">
        <f>+SIN((AVERAGE(H1319:H1330)+AVERAGE(H1323:H1326)/4)*($AA$19+AA1322*$AA$18*AVERAGE(G1319:G1330))*$Y$20+$AA$17) - SIN($AA$17)</f>
        <v>-0.96455622745457559</v>
      </c>
      <c r="AB1323" s="19">
        <f>+SIN((AVERAGE(H1319:H1330)+AVERAGE(H1323:H1326)*$AB$1)*($AA$19+AB1322*$AA$18*AVERAGE(G1319:G1330))*$Y$20+$AA$17) - SIN($AA$17)+$AB$2</f>
        <v>-1.0236859634780668</v>
      </c>
      <c r="AC1323">
        <f t="shared" si="450"/>
        <v>0.78060000000001495</v>
      </c>
      <c r="AD1323">
        <f t="shared" si="449"/>
        <v>0.26976278359786876</v>
      </c>
      <c r="AE1323">
        <v>1</v>
      </c>
    </row>
    <row r="1324" spans="1:31" x14ac:dyDescent="0.25">
      <c r="A1324">
        <v>108.4999999999982</v>
      </c>
      <c r="B1324" s="2">
        <v>1988.4999999999013</v>
      </c>
      <c r="C1324">
        <f>+D1324+($D$2+E1324+F1324)*SOI!A1323*IF(B1324&gt;$C$18, IF(B1324&lt;$C$19,-1,1),1)</f>
        <v>19.381527885532716</v>
      </c>
      <c r="D1324">
        <f>+$D$3*((1-$D$5)*SOI!D1323+$D$5*SOI!D1322) +   $D$4*((1-$D$5)*SOI!E1323+$D$5*SOI!E1322)</f>
        <v>0</v>
      </c>
      <c r="E1324">
        <f t="shared" si="431"/>
        <v>-12.468834605838566</v>
      </c>
      <c r="F1324">
        <f t="shared" si="438"/>
        <v>-0.1165731120398199</v>
      </c>
      <c r="G1324">
        <f t="shared" si="439"/>
        <v>-12.585407717878386</v>
      </c>
      <c r="H1324" s="21">
        <f t="shared" si="440"/>
        <v>-0.12825510381268754</v>
      </c>
      <c r="I1324" s="37">
        <f t="shared" si="432"/>
        <v>-6.5259056819965986</v>
      </c>
      <c r="J1324" s="1">
        <f t="shared" si="441"/>
        <v>3.6162142550735998</v>
      </c>
      <c r="K1324" s="1">
        <f t="shared" si="442"/>
        <v>-2.2813429618675326E-2</v>
      </c>
      <c r="L1324" s="1">
        <f t="shared" si="433"/>
        <v>-2.0305492327418774E-3</v>
      </c>
      <c r="M1324" s="1">
        <f t="shared" si="434"/>
        <v>3.8924472693775876</v>
      </c>
      <c r="N1324" s="1">
        <f t="shared" si="435"/>
        <v>5.5001652174682975E-2</v>
      </c>
      <c r="O1324" s="1">
        <f t="shared" si="436"/>
        <v>-9.840627791348961</v>
      </c>
      <c r="P1324" s="1">
        <f t="shared" si="437"/>
        <v>3.0686924284718552E-2</v>
      </c>
      <c r="Q1324" s="1">
        <f t="shared" si="443"/>
        <v>0.10714184405507847</v>
      </c>
      <c r="R1324" s="1">
        <f t="shared" si="444"/>
        <v>0.20880288000784222</v>
      </c>
      <c r="S1324" s="1">
        <f t="shared" si="445"/>
        <v>-0.30717369038149478</v>
      </c>
      <c r="T1324" s="1">
        <f t="shared" si="446"/>
        <v>0.20994907076036001</v>
      </c>
      <c r="U1324" s="1">
        <f t="shared" si="447"/>
        <v>2.2130265964188047</v>
      </c>
      <c r="V1324" s="1">
        <f t="shared" si="448"/>
        <v>-4.7474540208579351E-2</v>
      </c>
      <c r="Y1324" s="20">
        <f>+$Z$20*SIGN(SOI!A1323)*(ABS(SOI!A1323))^$Y$2</f>
        <v>-0.74458047446301101</v>
      </c>
      <c r="Z1324" s="20">
        <f t="shared" si="451"/>
        <v>-0.72985444196807225</v>
      </c>
      <c r="AA1324" s="19">
        <f>+SIN((AVERAGE(H1320:H1331)+AVERAGE(H1324:H1327)/4)*($AA$19+AA1323*$AA$18*AVERAGE(G1320:G1331))*$Y$20+$AA$17) - SIN($AA$17)</f>
        <v>-0.94780571799168256</v>
      </c>
      <c r="AB1324" s="19">
        <f>+SIN((AVERAGE(H1320:H1331)+AVERAGE(H1324:H1327)*$AB$1)*($AA$19+AB1323*$AA$18*AVERAGE(G1320:G1331))*$Y$20+$AA$17) - SIN($AA$17)+$AB$2</f>
        <v>-1.0300810385115529</v>
      </c>
      <c r="AC1324">
        <f t="shared" si="450"/>
        <v>0.78120000000001499</v>
      </c>
      <c r="AD1324">
        <f t="shared" si="449"/>
        <v>0.21795127602361031</v>
      </c>
      <c r="AE1324">
        <v>1</v>
      </c>
    </row>
    <row r="1325" spans="1:31" x14ac:dyDescent="0.25">
      <c r="A1325">
        <v>108.58333333333152</v>
      </c>
      <c r="B1325" s="2">
        <v>1988.5833333332346</v>
      </c>
      <c r="C1325">
        <f>+D1325+($D$2+E1325+F1325)*SOI!A1324*IF(B1325&gt;$C$18, IF(B1325&lt;$C$19,-1,1),1)</f>
        <v>5.2224189818275555</v>
      </c>
      <c r="D1325">
        <f>+$D$3*((1-$D$5)*SOI!D1324+$D$5*SOI!D1323) +   $D$4*((1-$D$5)*SOI!E1324+$D$5*SOI!E1323)</f>
        <v>0</v>
      </c>
      <c r="E1325">
        <f t="shared" si="431"/>
        <v>-3.6480552341373524</v>
      </c>
      <c r="F1325">
        <f t="shared" si="438"/>
        <v>2.1375385645994449E-2</v>
      </c>
      <c r="G1325">
        <f t="shared" si="439"/>
        <v>-3.6266798484913578</v>
      </c>
      <c r="H1325" s="21">
        <f t="shared" si="440"/>
        <v>-5.1775019348688466E-2</v>
      </c>
      <c r="I1325" s="37">
        <f t="shared" si="432"/>
        <v>1.4288574569537356</v>
      </c>
      <c r="J1325" s="1">
        <f t="shared" si="441"/>
        <v>0.12289127639059275</v>
      </c>
      <c r="K1325" s="1">
        <f t="shared" si="442"/>
        <v>-1.0564617570908645E-4</v>
      </c>
      <c r="L1325" s="1">
        <f t="shared" si="433"/>
        <v>4.2180178707678711E-3</v>
      </c>
      <c r="M1325" s="1">
        <f t="shared" si="434"/>
        <v>-0.6041454737536095</v>
      </c>
      <c r="N1325" s="1">
        <f t="shared" si="435"/>
        <v>-2.2269472891741186E-2</v>
      </c>
      <c r="O1325" s="1">
        <f t="shared" si="436"/>
        <v>-3.3492392910949675</v>
      </c>
      <c r="P1325" s="1">
        <f t="shared" si="437"/>
        <v>-2.0100103782853137E-4</v>
      </c>
      <c r="Q1325" s="1">
        <f t="shared" si="443"/>
        <v>6.7330541516760056E-3</v>
      </c>
      <c r="R1325" s="1">
        <f t="shared" si="444"/>
        <v>-2.8730129794379482E-3</v>
      </c>
      <c r="S1325" s="1">
        <f t="shared" si="445"/>
        <v>-2.7231171831925111E-2</v>
      </c>
      <c r="T1325" s="1">
        <f t="shared" si="446"/>
        <v>-0.14843359986547233</v>
      </c>
      <c r="U1325" s="1">
        <f t="shared" si="447"/>
        <v>3.1738009395610731E-3</v>
      </c>
      <c r="V1325" s="1">
        <f t="shared" si="448"/>
        <v>-1.2590411006525103E-4</v>
      </c>
      <c r="Y1325" s="20">
        <f>+$Z$20*SIGN(SOI!A1324)*(ABS(SOI!A1324))^$Y$2</f>
        <v>-0.72000004548905305</v>
      </c>
      <c r="Z1325" s="20">
        <f t="shared" si="451"/>
        <v>-0.71884476994081792</v>
      </c>
      <c r="AA1325" s="19">
        <f>+SIN((AVERAGE(H1321:H1332)+AVERAGE(H1325:H1328)/4)*($AA$19+AA1324*$AA$18*AVERAGE(G1321:G1332))*$Y$20+$AA$17) - SIN($AA$17)</f>
        <v>-0.94833057672670007</v>
      </c>
      <c r="AB1325" s="19">
        <f>+SIN((AVERAGE(H1321:H1332)+AVERAGE(H1325:H1328)*$AB$1)*($AA$19+AB1324*$AA$18*AVERAGE(G1321:G1332))*$Y$20+$AA$17) - SIN($AA$17)+$AB$2</f>
        <v>-1.1382588257110875</v>
      </c>
      <c r="AC1325">
        <f t="shared" si="450"/>
        <v>0.78180000000001504</v>
      </c>
      <c r="AD1325">
        <f t="shared" si="449"/>
        <v>0.22948580678588215</v>
      </c>
      <c r="AE1325">
        <v>1</v>
      </c>
    </row>
    <row r="1326" spans="1:31" x14ac:dyDescent="0.25">
      <c r="A1326">
        <v>108.66666666666485</v>
      </c>
      <c r="B1326" s="2">
        <v>1988.6666666665678</v>
      </c>
      <c r="C1326">
        <f>+D1326+($D$2+E1326+F1326)*SOI!A1325*IF(B1326&gt;$C$18, IF(B1326&lt;$C$19,-1,1),1)</f>
        <v>32.701084053328053</v>
      </c>
      <c r="D1326">
        <f>+$D$3*((1-$D$5)*SOI!D1325+$D$5*SOI!D1324) +   $D$4*((1-$D$5)*SOI!E1325+$D$5*SOI!E1324)</f>
        <v>0</v>
      </c>
      <c r="E1326">
        <f t="shared" si="431"/>
        <v>-23.521661680641394</v>
      </c>
      <c r="F1326">
        <f t="shared" si="438"/>
        <v>-1.0656195624624027</v>
      </c>
      <c r="G1326">
        <f t="shared" si="439"/>
        <v>-24.587281243103796</v>
      </c>
      <c r="H1326" s="21">
        <f t="shared" si="440"/>
        <v>-1.1959306598780512</v>
      </c>
      <c r="I1326" s="37">
        <f t="shared" si="432"/>
        <v>26.450354582063785</v>
      </c>
      <c r="J1326" s="1">
        <f t="shared" si="441"/>
        <v>-55.044633601654041</v>
      </c>
      <c r="K1326" s="1">
        <f t="shared" si="442"/>
        <v>-28.653405418259133</v>
      </c>
      <c r="L1326" s="1">
        <f t="shared" si="433"/>
        <v>-0.68657867209454271</v>
      </c>
      <c r="M1326" s="1">
        <f t="shared" si="434"/>
        <v>14.618165136551418</v>
      </c>
      <c r="N1326" s="1">
        <f t="shared" si="435"/>
        <v>0.789826903659957</v>
      </c>
      <c r="O1326" s="1">
        <f t="shared" si="436"/>
        <v>-7.9118342548417138</v>
      </c>
      <c r="P1326" s="1">
        <f t="shared" si="437"/>
        <v>0.14177768074354857</v>
      </c>
      <c r="Q1326" s="1">
        <f t="shared" si="443"/>
        <v>5.7781050082359942</v>
      </c>
      <c r="R1326" s="1">
        <f t="shared" si="444"/>
        <v>-45.640826837553099</v>
      </c>
      <c r="S1326" s="1">
        <f t="shared" si="445"/>
        <v>17.878492993683768</v>
      </c>
      <c r="T1326" s="1">
        <f t="shared" si="446"/>
        <v>57.074894370555633</v>
      </c>
      <c r="U1326" s="1">
        <f t="shared" si="447"/>
        <v>-41.441154419122888</v>
      </c>
      <c r="V1326" s="1">
        <f t="shared" si="448"/>
        <v>-3.1497164658712573</v>
      </c>
      <c r="Y1326" s="20">
        <f>+$Z$20*SIGN(SOI!A1325)*(ABS(SOI!A1325))^$Y$2</f>
        <v>-0.6919537898703898</v>
      </c>
      <c r="Z1326" s="20">
        <f t="shared" si="451"/>
        <v>-0.75978796127868942</v>
      </c>
      <c r="AA1326" s="19">
        <f>+SIN((AVERAGE(H1322:H1333)+AVERAGE(H1326:H1329)/4)*($AA$19+AA1325*$AA$18*AVERAGE(G1322:G1333))*$Y$20+$AA$17) - SIN($AA$17)</f>
        <v>-1.2724201876168137</v>
      </c>
      <c r="AB1326" s="19">
        <f>+SIN((AVERAGE(H1322:H1333)+AVERAGE(H1326:H1329)*$AB$1)*($AA$19+AB1325*$AA$18*AVERAGE(G1322:G1333))*$Y$20+$AA$17) - SIN($AA$17)+$AB$2</f>
        <v>-1.1315569309715612</v>
      </c>
      <c r="AC1326">
        <f t="shared" si="450"/>
        <v>0.78240000000001508</v>
      </c>
      <c r="AD1326">
        <f t="shared" si="449"/>
        <v>0.51263222633812433</v>
      </c>
      <c r="AE1326">
        <v>1</v>
      </c>
    </row>
    <row r="1327" spans="1:31" x14ac:dyDescent="0.25">
      <c r="A1327">
        <v>108.74999999999818</v>
      </c>
      <c r="B1327" s="2">
        <v>1988.7499999999011</v>
      </c>
      <c r="C1327">
        <f>+D1327+($D$2+E1327+F1327)*SOI!A1326*IF(B1327&gt;$C$18, IF(B1327&lt;$C$19,-1,1),1)</f>
        <v>13.831237307826681</v>
      </c>
      <c r="D1327">
        <f>+$D$3*((1-$D$5)*SOI!D1326+$D$5*SOI!D1325) +   $D$4*((1-$D$5)*SOI!E1326+$D$5*SOI!E1325)</f>
        <v>0</v>
      </c>
      <c r="E1327">
        <f t="shared" si="431"/>
        <v>-6.563712554261059</v>
      </c>
      <c r="F1327">
        <f t="shared" si="438"/>
        <v>-5.4104339435917748E-2</v>
      </c>
      <c r="G1327">
        <f t="shared" si="439"/>
        <v>-6.6178168936969772</v>
      </c>
      <c r="H1327" s="21">
        <f t="shared" si="440"/>
        <v>0.120200367560721</v>
      </c>
      <c r="I1327" s="37">
        <f t="shared" si="432"/>
        <v>8.0621086084282076</v>
      </c>
      <c r="J1327" s="1">
        <f t="shared" si="441"/>
        <v>0.48631770492917803</v>
      </c>
      <c r="K1327" s="1">
        <f t="shared" si="442"/>
        <v>-2.002590366219689E-3</v>
      </c>
      <c r="L1327" s="1">
        <f t="shared" si="433"/>
        <v>-2.9129476041406008E-2</v>
      </c>
      <c r="M1327" s="1">
        <f t="shared" si="434"/>
        <v>-0.42372180453530167</v>
      </c>
      <c r="N1327" s="1">
        <f t="shared" si="435"/>
        <v>1.3144047442644692E-2</v>
      </c>
      <c r="O1327" s="1">
        <f t="shared" si="436"/>
        <v>-7.6446198841613369E-2</v>
      </c>
      <c r="P1327" s="1">
        <f t="shared" si="437"/>
        <v>2.4171447899198509E-2</v>
      </c>
      <c r="Q1327" s="1">
        <f t="shared" si="443"/>
        <v>-2.7872156689771081E-3</v>
      </c>
      <c r="R1327" s="1">
        <f t="shared" si="444"/>
        <v>6.7105141156487205E-3</v>
      </c>
      <c r="S1327" s="1">
        <f t="shared" si="445"/>
        <v>9.0687044783393331E-2</v>
      </c>
      <c r="T1327" s="1">
        <f t="shared" si="446"/>
        <v>2.3397324375767223E-2</v>
      </c>
      <c r="U1327" s="1">
        <f t="shared" si="447"/>
        <v>-2.1534946109065372</v>
      </c>
      <c r="V1327" s="1">
        <f t="shared" si="448"/>
        <v>-8.936417577931538E-3</v>
      </c>
      <c r="Y1327" s="20">
        <f>+$Z$20*SIGN(SOI!A1326)*(ABS(SOI!A1326))^$Y$2</f>
        <v>-0.86741004847662528</v>
      </c>
      <c r="Z1327" s="20">
        <f t="shared" si="451"/>
        <v>-0.81508444719373163</v>
      </c>
      <c r="AA1327" s="19">
        <f>+SIN((AVERAGE(H1323:H1334)+AVERAGE(H1327:H1330)/4)*($AA$19+AA1326*$AA$18*AVERAGE(G1323:G1334))*$Y$20+$AA$17) - SIN($AA$17)</f>
        <v>-1.181512232339412</v>
      </c>
      <c r="AB1327" s="19">
        <f>+SIN((AVERAGE(H1323:H1334)+AVERAGE(H1327:H1330)*$AB$1)*($AA$19+AB1326*$AA$18*AVERAGE(G1323:G1334))*$Y$20+$AA$17) - SIN($AA$17)+$AB$2</f>
        <v>-1.1732045667802178</v>
      </c>
      <c r="AC1327">
        <f t="shared" si="450"/>
        <v>0.78300000000001513</v>
      </c>
      <c r="AD1327">
        <f t="shared" si="449"/>
        <v>0.36642778514568042</v>
      </c>
      <c r="AE1327">
        <v>1</v>
      </c>
    </row>
    <row r="1328" spans="1:31" x14ac:dyDescent="0.25">
      <c r="A1328">
        <v>108.83333333333151</v>
      </c>
      <c r="B1328" s="2">
        <v>1988.8333333332343</v>
      </c>
      <c r="C1328">
        <f>+D1328+($D$2+E1328+F1328)*SOI!A1327*IF(B1328&gt;$C$18, IF(B1328&lt;$C$19,-1,1),1)</f>
        <v>92.43100287463642</v>
      </c>
      <c r="D1328">
        <f>+$D$3*((1-$D$5)*SOI!D1327+$D$5*SOI!D1326) +   $D$4*((1-$D$5)*SOI!E1327+$D$5*SOI!E1326)</f>
        <v>0</v>
      </c>
      <c r="E1328">
        <f t="shared" si="431"/>
        <v>-41.416027405139445</v>
      </c>
      <c r="F1328">
        <f t="shared" si="438"/>
        <v>-0.98351519790478226</v>
      </c>
      <c r="G1328">
        <f t="shared" si="439"/>
        <v>-42.399542603044225</v>
      </c>
      <c r="H1328" s="21">
        <f t="shared" si="440"/>
        <v>-2.2789671879159754</v>
      </c>
      <c r="I1328" s="37">
        <f t="shared" si="432"/>
        <v>29.355637628479272</v>
      </c>
      <c r="J1328" s="1">
        <f t="shared" si="441"/>
        <v>106.78423981415712</v>
      </c>
      <c r="K1328" s="1">
        <f t="shared" si="442"/>
        <v>-27.316586864146505</v>
      </c>
      <c r="L1328" s="1">
        <f t="shared" si="433"/>
        <v>-6.7593517868816885E-2</v>
      </c>
      <c r="M1328" s="1">
        <f t="shared" si="434"/>
        <v>-25.552007075487754</v>
      </c>
      <c r="N1328" s="1">
        <f t="shared" si="435"/>
        <v>-0.31014200911291234</v>
      </c>
      <c r="O1328" s="1">
        <f t="shared" si="436"/>
        <v>-22.529181139630545</v>
      </c>
      <c r="P1328" s="1">
        <f t="shared" si="437"/>
        <v>0.48214213864371908</v>
      </c>
      <c r="Q1328" s="1">
        <f t="shared" si="443"/>
        <v>3.9659410875306635</v>
      </c>
      <c r="R1328" s="1">
        <f t="shared" si="444"/>
        <v>-34.767571117079058</v>
      </c>
      <c r="S1328" s="1">
        <f t="shared" si="445"/>
        <v>-7.7914735616472699</v>
      </c>
      <c r="T1328" s="1">
        <f t="shared" si="446"/>
        <v>16.00029846450072</v>
      </c>
      <c r="U1328" s="1">
        <f t="shared" si="447"/>
        <v>-156.40804472465712</v>
      </c>
      <c r="V1328" s="1">
        <f t="shared" si="448"/>
        <v>4.2059814805197124</v>
      </c>
      <c r="Y1328" s="20">
        <f>+$Z$20*SIGN(SOI!A1327)*(ABS(SOI!A1327))^$Y$2</f>
        <v>-0.8858895032341797</v>
      </c>
      <c r="Z1328" s="20">
        <f t="shared" si="451"/>
        <v>-0.8658581628012153</v>
      </c>
      <c r="AA1328" s="19">
        <f>+SIN((AVERAGE(H1324:H1335)+AVERAGE(H1328:H1331)/4)*($AA$19+AA1327*$AA$18*AVERAGE(G1324:G1335))*$Y$20+$AA$17) - SIN($AA$17)</f>
        <v>-1.2383825725045163</v>
      </c>
      <c r="AB1328" s="19">
        <f>+SIN((AVERAGE(H1324:H1335)+AVERAGE(H1328:H1331)*$AB$1)*($AA$19+AB1327*$AA$18*AVERAGE(G1324:G1335))*$Y$20+$AA$17) - SIN($AA$17)+$AB$2</f>
        <v>-1.1692509400083781</v>
      </c>
      <c r="AC1328">
        <f t="shared" si="450"/>
        <v>0.78360000000001517</v>
      </c>
      <c r="AD1328">
        <f t="shared" si="449"/>
        <v>0.37252440970330103</v>
      </c>
      <c r="AE1328">
        <v>1</v>
      </c>
    </row>
    <row r="1329" spans="1:31" x14ac:dyDescent="0.25">
      <c r="A1329">
        <v>108.91666666666484</v>
      </c>
      <c r="B1329" s="2">
        <v>1988.9166666665676</v>
      </c>
      <c r="C1329">
        <f>+D1329+($D$2+E1329+F1329)*SOI!A1328*IF(B1329&gt;$C$18, IF(B1329&lt;$C$19,-1,1),1)</f>
        <v>-962.61173127516668</v>
      </c>
      <c r="D1329">
        <f>+$D$3*((1-$D$5)*SOI!D1328+$D$5*SOI!D1327) +   $D$4*((1-$D$5)*SOI!E1328+$D$5*SOI!E1327)</f>
        <v>0</v>
      </c>
      <c r="E1329">
        <f t="shared" si="431"/>
        <v>486.38948119942927</v>
      </c>
      <c r="F1329">
        <f t="shared" si="438"/>
        <v>-0.22194015136528777</v>
      </c>
      <c r="G1329">
        <f t="shared" si="439"/>
        <v>486.16754104806398</v>
      </c>
      <c r="H1329" s="21">
        <f t="shared" si="440"/>
        <v>8.8185907750876922</v>
      </c>
      <c r="I1329" s="37">
        <f t="shared" si="432"/>
        <v>93.97332972769577</v>
      </c>
      <c r="J1329" s="1">
        <f t="shared" si="441"/>
        <v>54.990751828801713</v>
      </c>
      <c r="K1329" s="1">
        <f t="shared" si="442"/>
        <v>9.1557445694204898</v>
      </c>
      <c r="L1329" s="1">
        <f t="shared" si="433"/>
        <v>-9.2363024121067169E-3</v>
      </c>
      <c r="M1329" s="1">
        <f t="shared" si="434"/>
        <v>-4.1104977877317097</v>
      </c>
      <c r="N1329" s="1">
        <f t="shared" si="435"/>
        <v>-0.63531595592977907</v>
      </c>
      <c r="O1329" s="1">
        <f t="shared" si="436"/>
        <v>477.26415470006896</v>
      </c>
      <c r="P1329" s="1">
        <f t="shared" si="437"/>
        <v>5.5825910953308286E-2</v>
      </c>
      <c r="Q1329" s="1">
        <f t="shared" si="443"/>
        <v>1.3069074245990648</v>
      </c>
      <c r="R1329" s="1">
        <f t="shared" si="444"/>
        <v>-36.676342148310553</v>
      </c>
      <c r="S1329" s="1">
        <f t="shared" si="445"/>
        <v>-51.093054328455594</v>
      </c>
      <c r="T1329" s="1">
        <f t="shared" si="446"/>
        <v>-46.31637792709725</v>
      </c>
      <c r="U1329" s="1">
        <f t="shared" si="447"/>
        <v>-57.973952820136418</v>
      </c>
      <c r="V1329" s="1">
        <f t="shared" si="448"/>
        <v>0.99760186291878272</v>
      </c>
      <c r="Y1329" s="20">
        <f>+$Z$20*SIGN(SOI!A1328)*(ABS(SOI!A1328))^$Y$2</f>
        <v>-0.84427493669284071</v>
      </c>
      <c r="Z1329" s="20">
        <f t="shared" si="451"/>
        <v>-0.85600631316717235</v>
      </c>
      <c r="AA1329" s="19">
        <f>+SIN((AVERAGE(H1325:H1336)+AVERAGE(H1329:H1332)/4)*($AA$19+AA1328*$AA$18*AVERAGE(G1325:G1336))*$Y$20+$AA$17) - SIN($AA$17)</f>
        <v>-1.0437919394620145</v>
      </c>
      <c r="AB1329" s="19">
        <f>+SIN((AVERAGE(H1325:H1336)+AVERAGE(H1329:H1332)*$AB$1)*($AA$19+AB1328*$AA$18*AVERAGE(G1325:G1336))*$Y$20+$AA$17) - SIN($AA$17)+$AB$2</f>
        <v>-1.194879418976172</v>
      </c>
      <c r="AC1329">
        <f t="shared" si="450"/>
        <v>0.78420000000001522</v>
      </c>
      <c r="AD1329">
        <f t="shared" si="449"/>
        <v>0.18778562629484219</v>
      </c>
      <c r="AE1329">
        <v>1</v>
      </c>
    </row>
    <row r="1330" spans="1:31" x14ac:dyDescent="0.25">
      <c r="A1330">
        <v>108.99999999999817</v>
      </c>
      <c r="B1330" s="2">
        <v>1988.9999999999009</v>
      </c>
      <c r="C1330">
        <f>+D1330+($D$2+E1330+F1330)*SOI!A1329*IF(B1330&gt;$C$18, IF(B1330&lt;$C$19,-1,1),1)</f>
        <v>-9.6946251953634697</v>
      </c>
      <c r="D1330">
        <f>+$D$3*((1-$D$5)*SOI!D1329+$D$5*SOI!D1328) +   $D$4*((1-$D$5)*SOI!E1329+$D$5*SOI!E1328)</f>
        <v>0</v>
      </c>
      <c r="E1330">
        <f t="shared" si="431"/>
        <v>0.52174828622452196</v>
      </c>
      <c r="F1330">
        <f t="shared" si="438"/>
        <v>4.4498543780644368</v>
      </c>
      <c r="G1330">
        <f t="shared" si="439"/>
        <v>4.9716026642889588</v>
      </c>
      <c r="H1330" s="21">
        <f t="shared" si="440"/>
        <v>4.3265480606445781</v>
      </c>
      <c r="I1330" s="37">
        <f t="shared" si="432"/>
        <v>2.7868513218317701</v>
      </c>
      <c r="J1330" s="1">
        <f t="shared" si="441"/>
        <v>-47.172773983244383</v>
      </c>
      <c r="K1330" s="1">
        <f t="shared" si="442"/>
        <v>0.11484929234056249</v>
      </c>
      <c r="L1330" s="1">
        <f t="shared" si="433"/>
        <v>2.5540963891705371</v>
      </c>
      <c r="M1330" s="1">
        <f t="shared" si="434"/>
        <v>118.90140666979468</v>
      </c>
      <c r="N1330" s="1">
        <f t="shared" si="435"/>
        <v>3.7945831646350556</v>
      </c>
      <c r="O1330" s="1">
        <f t="shared" si="436"/>
        <v>3.1746182913490606</v>
      </c>
      <c r="P1330" s="1">
        <f t="shared" si="437"/>
        <v>-3.8071381666866816E-4</v>
      </c>
      <c r="Q1330" s="1">
        <f t="shared" si="443"/>
        <v>225.79364361503571</v>
      </c>
      <c r="R1330" s="1">
        <f t="shared" si="444"/>
        <v>-187.91527616449321</v>
      </c>
      <c r="S1330" s="1">
        <f t="shared" si="445"/>
        <v>9.0499329731514919</v>
      </c>
      <c r="T1330" s="1">
        <f t="shared" si="446"/>
        <v>85.193492940849907</v>
      </c>
      <c r="U1330" s="1">
        <f t="shared" si="447"/>
        <v>1.1724785789625245E-2</v>
      </c>
      <c r="V1330" s="1">
        <f t="shared" si="448"/>
        <v>4.0634449834777424E-2</v>
      </c>
      <c r="Y1330" s="20">
        <f>+$Z$20*SIGN(SOI!A1329)*(ABS(SOI!A1329))^$Y$2</f>
        <v>-0.83785449957449654</v>
      </c>
      <c r="Z1330" s="20">
        <f t="shared" si="451"/>
        <v>-0.79480382307219077</v>
      </c>
      <c r="AA1330" s="19">
        <f>+SIN((AVERAGE(H1326:H1337)+AVERAGE(H1330:H1333)/4)*($AA$19+AA1329*$AA$18*AVERAGE(G1326:G1337))*$Y$20+$AA$17) - SIN($AA$17)</f>
        <v>-1.2728955596234948</v>
      </c>
      <c r="AB1330" s="19">
        <f>+SIN((AVERAGE(H1326:H1337)+AVERAGE(H1330:H1333)*$AB$1)*($AA$19+AB1329*$AA$18*AVERAGE(G1326:G1337))*$Y$20+$AA$17) - SIN($AA$17)+$AB$2</f>
        <v>-1.16681140733503</v>
      </c>
      <c r="AC1330">
        <f t="shared" si="450"/>
        <v>0.78480000000001526</v>
      </c>
      <c r="AD1330">
        <f t="shared" si="449"/>
        <v>0.47809173655130399</v>
      </c>
      <c r="AE1330">
        <v>1</v>
      </c>
    </row>
    <row r="1331" spans="1:31" x14ac:dyDescent="0.25">
      <c r="A1331">
        <v>109.0833333333315</v>
      </c>
      <c r="B1331" s="2">
        <v>1989.0833333332341</v>
      </c>
      <c r="C1331">
        <f>+D1331+($D$2+E1331+F1331)*SOI!A1330*IF(B1331&gt;$C$18, IF(B1331&lt;$C$19,-1,1),1)</f>
        <v>38.678501824653239</v>
      </c>
      <c r="D1331">
        <f>+$D$3*((1-$D$5)*SOI!D1330+$D$5*SOI!D1329) +   $D$4*((1-$D$5)*SOI!E1330+$D$5*SOI!E1329)</f>
        <v>0</v>
      </c>
      <c r="E1331">
        <f t="shared" si="431"/>
        <v>-28.46551944656386</v>
      </c>
      <c r="F1331">
        <f t="shared" si="438"/>
        <v>0.23303636287536889</v>
      </c>
      <c r="G1331">
        <f t="shared" si="439"/>
        <v>-28.232483083688493</v>
      </c>
      <c r="H1331" s="21">
        <f t="shared" si="440"/>
        <v>-0.92206898061972853</v>
      </c>
      <c r="I1331" s="37">
        <f t="shared" si="432"/>
        <v>-35.560956819048634</v>
      </c>
      <c r="J1331" s="1">
        <f t="shared" si="441"/>
        <v>10.542268151272269</v>
      </c>
      <c r="K1331" s="1">
        <f t="shared" si="442"/>
        <v>-0.18816443124543136</v>
      </c>
      <c r="L1331" s="1">
        <f t="shared" si="433"/>
        <v>0.13547347245571328</v>
      </c>
      <c r="M1331" s="1">
        <f t="shared" si="434"/>
        <v>2.082428014758642</v>
      </c>
      <c r="N1331" s="1">
        <f t="shared" si="435"/>
        <v>0.13388351939709409</v>
      </c>
      <c r="O1331" s="1">
        <f t="shared" si="436"/>
        <v>-0.76952567944709993</v>
      </c>
      <c r="P1331" s="1">
        <f t="shared" si="437"/>
        <v>-4.8513126503788882E-2</v>
      </c>
      <c r="Q1331" s="1">
        <f t="shared" si="443"/>
        <v>0.13952684096828255</v>
      </c>
      <c r="R1331" s="1">
        <f t="shared" si="444"/>
        <v>1.4817255655674593</v>
      </c>
      <c r="S1331" s="1">
        <f t="shared" si="445"/>
        <v>-4.0744411115643429</v>
      </c>
      <c r="T1331" s="1">
        <f t="shared" si="446"/>
        <v>-1.0953552829635462</v>
      </c>
      <c r="U1331" s="1">
        <f t="shared" si="447"/>
        <v>-19.064489523920223</v>
      </c>
      <c r="V1331" s="1">
        <f t="shared" si="448"/>
        <v>0.18269137928717924</v>
      </c>
      <c r="Y1331" s="20">
        <f>+$Z$20*SIGN(SOI!A1330)*(ABS(SOI!A1330))^$Y$2</f>
        <v>-0.70228203294923497</v>
      </c>
      <c r="Z1331" s="20">
        <f t="shared" si="451"/>
        <v>-0.74403010746470721</v>
      </c>
      <c r="AA1331" s="19">
        <f>+SIN((AVERAGE(H1327:H1338)+AVERAGE(H1331:H1334)/4)*($AA$19+AA1330*$AA$18*AVERAGE(G1327:G1338))*$Y$20+$AA$17) - SIN($AA$17)</f>
        <v>-1.2499530950159976</v>
      </c>
      <c r="AB1331" s="19">
        <f>+SIN((AVERAGE(H1327:H1338)+AVERAGE(H1331:H1334)*$AB$1)*($AA$19+AB1330*$AA$18*AVERAGE(G1327:G1338))*$Y$20+$AA$17) - SIN($AA$17)+$AB$2</f>
        <v>-1.2169530322600939</v>
      </c>
      <c r="AC1331">
        <f t="shared" si="450"/>
        <v>0.78540000000001531</v>
      </c>
      <c r="AD1331">
        <f t="shared" si="449"/>
        <v>0.50592298755129039</v>
      </c>
      <c r="AE1331">
        <v>1</v>
      </c>
    </row>
    <row r="1332" spans="1:31" x14ac:dyDescent="0.25">
      <c r="A1332">
        <v>109.16666666666482</v>
      </c>
      <c r="B1332" s="2">
        <v>1989.1666666665674</v>
      </c>
      <c r="C1332">
        <f>+D1332+($D$2+E1332+F1332)*SOI!A1331*IF(B1332&gt;$C$18, IF(B1332&lt;$C$19,-1,1),1)</f>
        <v>12.948585900209521</v>
      </c>
      <c r="D1332">
        <f>+$D$3*((1-$D$5)*SOI!D1331+$D$5*SOI!D1330) +   $D$4*((1-$D$5)*SOI!E1331+$D$5*SOI!E1330)</f>
        <v>0</v>
      </c>
      <c r="E1332">
        <f t="shared" si="431"/>
        <v>-8.5511418239135821</v>
      </c>
      <c r="F1332">
        <f t="shared" si="438"/>
        <v>-1.1846370484244024</v>
      </c>
      <c r="G1332">
        <f t="shared" si="439"/>
        <v>-9.7357788723379848</v>
      </c>
      <c r="H1332" s="21">
        <f t="shared" si="440"/>
        <v>1.3428253683207283</v>
      </c>
      <c r="I1332" s="37">
        <f t="shared" si="432"/>
        <v>-7.8903702966624083</v>
      </c>
      <c r="J1332" s="1">
        <f t="shared" si="441"/>
        <v>16.276366459634385</v>
      </c>
      <c r="K1332" s="1">
        <f t="shared" si="442"/>
        <v>-10.164987930500889</v>
      </c>
      <c r="L1332" s="1">
        <f t="shared" si="433"/>
        <v>-0.17524954494767425</v>
      </c>
      <c r="M1332" s="1">
        <f t="shared" si="434"/>
        <v>14.490035548737515</v>
      </c>
      <c r="N1332" s="1">
        <f t="shared" si="435"/>
        <v>0.11458127212377973</v>
      </c>
      <c r="O1332" s="1">
        <f t="shared" si="436"/>
        <v>-2.6358242369925162</v>
      </c>
      <c r="P1332" s="1">
        <f t="shared" si="437"/>
        <v>0.59146987967772546</v>
      </c>
      <c r="Q1332" s="1">
        <f t="shared" si="443"/>
        <v>0.83089038663699066</v>
      </c>
      <c r="R1332" s="1">
        <f t="shared" si="444"/>
        <v>1.9578422415799575</v>
      </c>
      <c r="S1332" s="1">
        <f t="shared" si="445"/>
        <v>-0.77371053832819436</v>
      </c>
      <c r="T1332" s="1">
        <f t="shared" si="446"/>
        <v>4.8534546217119194</v>
      </c>
      <c r="U1332" s="1">
        <f t="shared" si="447"/>
        <v>51.573012154184511</v>
      </c>
      <c r="V1332" s="1">
        <f t="shared" si="448"/>
        <v>-1.9062416008186929</v>
      </c>
      <c r="Y1332" s="20">
        <f>+$Z$20*SIGN(SOI!A1331)*(ABS(SOI!A1331))^$Y$2</f>
        <v>-0.6919537898703898</v>
      </c>
      <c r="Z1332" s="20">
        <f t="shared" si="451"/>
        <v>-0.67545835314032454</v>
      </c>
      <c r="AA1332" s="19">
        <f>+SIN((AVERAGE(H1328:H1339)+AVERAGE(H1332:H1335)/4)*($AA$19+AA1331*$AA$18*AVERAGE(G1328:G1339))*$Y$20+$AA$17) - SIN($AA$17)</f>
        <v>-1.2758466372483948</v>
      </c>
      <c r="AB1332" s="19">
        <f>+SIN((AVERAGE(H1328:H1339)+AVERAGE(H1332:H1335)*$AB$1)*($AA$19+AB1331*$AA$18*AVERAGE(G1328:G1339))*$Y$20+$AA$17) - SIN($AA$17)+$AB$2</f>
        <v>-1.2337161234128671</v>
      </c>
      <c r="AC1332">
        <f t="shared" si="450"/>
        <v>0.78600000000001535</v>
      </c>
      <c r="AD1332">
        <f t="shared" si="449"/>
        <v>0.60038828410807021</v>
      </c>
      <c r="AE1332">
        <v>1</v>
      </c>
    </row>
    <row r="1333" spans="1:31" x14ac:dyDescent="0.25">
      <c r="A1333">
        <v>109.24999999999815</v>
      </c>
      <c r="B1333" s="2">
        <v>1989.2499999999006</v>
      </c>
      <c r="C1333">
        <f>+D1333+($D$2+E1333+F1333)*SOI!A1332*IF(B1333&gt;$C$18, IF(B1333&lt;$C$19,-1,1),1)</f>
        <v>18.182546581870714</v>
      </c>
      <c r="D1333">
        <f>+$D$3*((1-$D$5)*SOI!D1332+$D$5*SOI!D1331) +   $D$4*((1-$D$5)*SOI!E1332+$D$5*SOI!E1331)</f>
        <v>0</v>
      </c>
      <c r="E1333">
        <f t="shared" si="431"/>
        <v>-16.428314487258554</v>
      </c>
      <c r="F1333">
        <f t="shared" si="438"/>
        <v>4.7641890978631807E-2</v>
      </c>
      <c r="G1333">
        <f t="shared" si="439"/>
        <v>-16.380672596279922</v>
      </c>
      <c r="H1333" s="21">
        <f t="shared" si="440"/>
        <v>-0.3308277342922446</v>
      </c>
      <c r="I1333" s="37">
        <f t="shared" si="432"/>
        <v>-0.18889932033288828</v>
      </c>
      <c r="J1333" s="1">
        <f t="shared" si="441"/>
        <v>-3.3979085721517657E-2</v>
      </c>
      <c r="K1333" s="1">
        <f t="shared" si="442"/>
        <v>-2.3169582528622914E-2</v>
      </c>
      <c r="L1333" s="1">
        <f t="shared" si="433"/>
        <v>1.9129991117252585E-3</v>
      </c>
      <c r="M1333" s="1">
        <f t="shared" si="434"/>
        <v>-1.2635448749908684</v>
      </c>
      <c r="N1333" s="1">
        <f t="shared" si="435"/>
        <v>-4.3706700321564325E-2</v>
      </c>
      <c r="O1333" s="1">
        <f t="shared" si="436"/>
        <v>-14.636063677240417</v>
      </c>
      <c r="P1333" s="1">
        <f t="shared" si="437"/>
        <v>-2.2242226656844357E-2</v>
      </c>
      <c r="Q1333" s="1">
        <f t="shared" si="443"/>
        <v>2.7637536839288858E-2</v>
      </c>
      <c r="R1333" s="1">
        <f t="shared" si="444"/>
        <v>1.5590724768514196E-3</v>
      </c>
      <c r="S1333" s="1">
        <f t="shared" si="445"/>
        <v>7.0655488426783547E-3</v>
      </c>
      <c r="T1333" s="1">
        <f t="shared" si="446"/>
        <v>-0.29418239957661579</v>
      </c>
      <c r="U1333" s="1">
        <f t="shared" si="447"/>
        <v>-4.6430262205935519E-2</v>
      </c>
      <c r="V1333" s="1">
        <f t="shared" si="448"/>
        <v>-2.7343742307504092E-2</v>
      </c>
      <c r="Y1333" s="20">
        <f>+$Z$20*SIGN(SOI!A1332)*(ABS(SOI!A1332))^$Y$2</f>
        <v>-0.63213923660134907</v>
      </c>
      <c r="Z1333" s="20">
        <f t="shared" si="451"/>
        <v>-0.62024977344105903</v>
      </c>
      <c r="AA1333" s="19">
        <f>+SIN((AVERAGE(H1329:H1340)+AVERAGE(H1333:H1336)/4)*($AA$19+AA1332*$AA$18*AVERAGE(G1329:G1340))*$Y$20+$AA$17) - SIN($AA$17)</f>
        <v>-1.2584980908770649</v>
      </c>
      <c r="AB1333" s="19">
        <f>+SIN((AVERAGE(H1329:H1340)+AVERAGE(H1333:H1336)*$AB$1)*($AA$19+AB1332*$AA$18*AVERAGE(G1329:G1340))*$Y$20+$AA$17) - SIN($AA$17)+$AB$2</f>
        <v>-1.2713038830137375</v>
      </c>
      <c r="AC1333">
        <f t="shared" si="450"/>
        <v>0.7866000000000154</v>
      </c>
      <c r="AD1333">
        <f t="shared" si="449"/>
        <v>0.63824831743600585</v>
      </c>
      <c r="AE1333">
        <v>1</v>
      </c>
    </row>
    <row r="1334" spans="1:31" x14ac:dyDescent="0.25">
      <c r="A1334">
        <v>109.33333333333148</v>
      </c>
      <c r="B1334" s="2">
        <v>1989.3333333332339</v>
      </c>
      <c r="C1334">
        <f>+D1334+($D$2+E1334+F1334)*SOI!A1333*IF(B1334&gt;$C$18, IF(B1334&lt;$C$19,-1,1),1)</f>
        <v>2.3375848157079639</v>
      </c>
      <c r="D1334">
        <f>+$D$3*((1-$D$5)*SOI!D1333+$D$5*SOI!D1332) +   $D$4*((1-$D$5)*SOI!E1333+$D$5*SOI!E1332)</f>
        <v>0</v>
      </c>
      <c r="E1334">
        <f t="shared" si="431"/>
        <v>-1.8224715623899694</v>
      </c>
      <c r="F1334">
        <f t="shared" si="438"/>
        <v>-1.0995094572449853</v>
      </c>
      <c r="G1334">
        <f t="shared" si="439"/>
        <v>-2.9219810196349547</v>
      </c>
      <c r="H1334" s="21">
        <f t="shared" si="440"/>
        <v>0.70380119397220908</v>
      </c>
      <c r="I1334" s="37">
        <f t="shared" si="432"/>
        <v>2.0195100986215015</v>
      </c>
      <c r="J1334" s="1">
        <f t="shared" si="441"/>
        <v>-10.407415038878739</v>
      </c>
      <c r="K1334" s="1">
        <f t="shared" si="442"/>
        <v>-6.6261266161548127</v>
      </c>
      <c r="L1334" s="1">
        <f t="shared" si="433"/>
        <v>-0.53117285657016922</v>
      </c>
      <c r="M1334" s="1">
        <f t="shared" si="434"/>
        <v>36.199804223732599</v>
      </c>
      <c r="N1334" s="1">
        <f t="shared" si="435"/>
        <v>0.96531364852469503</v>
      </c>
      <c r="O1334" s="1">
        <f t="shared" si="436"/>
        <v>-2.5012121978666295</v>
      </c>
      <c r="P1334" s="1">
        <f t="shared" si="437"/>
        <v>0.13405173223860281</v>
      </c>
      <c r="Q1334" s="1">
        <f t="shared" si="443"/>
        <v>17.487805409264734</v>
      </c>
      <c r="R1334" s="1">
        <f t="shared" si="444"/>
        <v>-10.546732143732427</v>
      </c>
      <c r="S1334" s="1">
        <f t="shared" si="445"/>
        <v>1.6683300149735534</v>
      </c>
      <c r="T1334" s="1">
        <f t="shared" si="446"/>
        <v>13.959312813768205</v>
      </c>
      <c r="U1334" s="1">
        <f t="shared" si="447"/>
        <v>-2.9916510706547403</v>
      </c>
      <c r="V1334" s="1">
        <f t="shared" si="448"/>
        <v>-3.6397583186559248</v>
      </c>
      <c r="Y1334" s="20">
        <f>+$Z$20*SIGN(SOI!A1333)*(ABS(SOI!A1333))^$Y$2</f>
        <v>-0.53665629385143809</v>
      </c>
      <c r="Z1334" s="20">
        <f t="shared" si="451"/>
        <v>-0.54959849777890746</v>
      </c>
      <c r="AA1334" s="19">
        <f>+SIN((AVERAGE(H1330:H1341)+AVERAGE(H1334:H1337)/4)*($AA$19+AA1333*$AA$18*AVERAGE(G1330:G1341))*$Y$20+$AA$17) - SIN($AA$17)</f>
        <v>-0.11092206476161748</v>
      </c>
      <c r="AB1334" s="19">
        <f>+SIN((AVERAGE(H1330:H1341)+AVERAGE(H1334:H1337)*$AB$1)*($AA$19+AB1333*$AA$18*AVERAGE(G1330:G1341))*$Y$20+$AA$17) - SIN($AA$17)+$AB$2</f>
        <v>-7.8890261549324658E-2</v>
      </c>
      <c r="AC1334">
        <f t="shared" si="450"/>
        <v>0.78720000000001544</v>
      </c>
      <c r="AD1334">
        <f t="shared" si="449"/>
        <v>0.43867643301728998</v>
      </c>
      <c r="AE1334">
        <v>1</v>
      </c>
    </row>
    <row r="1335" spans="1:31" x14ac:dyDescent="0.25">
      <c r="A1335">
        <v>109.41666666666481</v>
      </c>
      <c r="B1335" s="2">
        <v>1989.4166666665672</v>
      </c>
      <c r="C1335">
        <f>+D1335+($D$2+E1335+F1335)*SOI!A1334*IF(B1335&gt;$C$18, IF(B1335&lt;$C$19,-1,1),1)</f>
        <v>3.5576755661109893</v>
      </c>
      <c r="D1335">
        <f>+$D$3*((1-$D$5)*SOI!D1334+$D$5*SOI!D1333) +   $D$4*((1-$D$5)*SOI!E1334+$D$5*SOI!E1333)</f>
        <v>0</v>
      </c>
      <c r="E1335">
        <f t="shared" si="431"/>
        <v>-5.5328589233661347</v>
      </c>
      <c r="F1335">
        <f t="shared" si="438"/>
        <v>-2.6009148682285765E-2</v>
      </c>
      <c r="G1335">
        <f t="shared" si="439"/>
        <v>-5.5588680720484209</v>
      </c>
      <c r="H1335" s="21">
        <f t="shared" si="440"/>
        <v>0.12368669719328836</v>
      </c>
      <c r="I1335" s="37">
        <f t="shared" si="432"/>
        <v>6.9480030612492056</v>
      </c>
      <c r="J1335" s="1">
        <f t="shared" si="441"/>
        <v>-0.63347241304748925</v>
      </c>
      <c r="K1335" s="1">
        <f t="shared" si="442"/>
        <v>-2.2308926666771573E-4</v>
      </c>
      <c r="L1335" s="1">
        <f t="shared" si="433"/>
        <v>-1.8153489694901964E-2</v>
      </c>
      <c r="M1335" s="1">
        <f t="shared" si="434"/>
        <v>0.64043798480402347</v>
      </c>
      <c r="N1335" s="1">
        <f t="shared" si="435"/>
        <v>1.3128677511194871E-2</v>
      </c>
      <c r="O1335" s="1">
        <f t="shared" si="436"/>
        <v>-1.0057529994290972</v>
      </c>
      <c r="P1335" s="1">
        <f t="shared" si="437"/>
        <v>3.2841752848910286E-4</v>
      </c>
      <c r="Q1335" s="1">
        <f t="shared" si="443"/>
        <v>4.2078350471270618E-3</v>
      </c>
      <c r="R1335" s="1">
        <f t="shared" si="444"/>
        <v>-8.7308249860562574E-3</v>
      </c>
      <c r="S1335" s="1">
        <f t="shared" si="445"/>
        <v>7.8063580878666231E-2</v>
      </c>
      <c r="T1335" s="1">
        <f t="shared" si="446"/>
        <v>0.19183554791694304</v>
      </c>
      <c r="U1335" s="1">
        <f t="shared" si="447"/>
        <v>-2.5216151697930997E-2</v>
      </c>
      <c r="V1335" s="1">
        <f t="shared" si="448"/>
        <v>-1.2127714908737188E-4</v>
      </c>
      <c r="Y1335" s="20">
        <f>+$Z$20*SIGN(SOI!A1334)*(ABS(SOI!A1334))^$Y$2</f>
        <v>-0.47999996288393498</v>
      </c>
      <c r="Z1335" s="20">
        <f t="shared" si="451"/>
        <v>-0.4759984929830019</v>
      </c>
      <c r="AA1335" s="19">
        <f>+SIN((AVERAGE(H1331:H1342)+AVERAGE(H1335:H1338)/4)*($AA$19+AA1334*$AA$18*AVERAGE(G1331:G1342))*$Y$20+$AA$17) - SIN($AA$17)</f>
        <v>0.27948374703417928</v>
      </c>
      <c r="AB1335" s="19">
        <f>+SIN((AVERAGE(H1331:H1342)+AVERAGE(H1335:H1338)*$AB$1)*($AA$19+AB1334*$AA$18*AVERAGE(G1331:G1342))*$Y$20+$AA$17) - SIN($AA$17)+$AB$2</f>
        <v>0.27584919802055802</v>
      </c>
      <c r="AC1335">
        <f t="shared" si="450"/>
        <v>0.78780000000001549</v>
      </c>
      <c r="AD1335">
        <f t="shared" si="449"/>
        <v>0.75548224001718123</v>
      </c>
      <c r="AE1335">
        <v>1</v>
      </c>
    </row>
    <row r="1336" spans="1:31" x14ac:dyDescent="0.25">
      <c r="A1336">
        <v>109.49999999999814</v>
      </c>
      <c r="B1336" s="2">
        <v>1989.4999999999004</v>
      </c>
      <c r="C1336">
        <f>+D1336+($D$2+E1336+F1336)*SOI!A1335*IF(B1336&gt;$C$18, IF(B1336&lt;$C$19,-1,1),1)</f>
        <v>-3.902378049249426</v>
      </c>
      <c r="D1336">
        <f>+$D$3*((1-$D$5)*SOI!D1335+$D$5*SOI!D1334) +   $D$4*((1-$D$5)*SOI!E1335+$D$5*SOI!E1334)</f>
        <v>0</v>
      </c>
      <c r="E1336">
        <f t="shared" si="431"/>
        <v>8.4195051317189815</v>
      </c>
      <c r="F1336">
        <f t="shared" si="438"/>
        <v>-0.11657311203935006</v>
      </c>
      <c r="G1336">
        <f t="shared" si="439"/>
        <v>8.3029320196796306</v>
      </c>
      <c r="H1336" s="21">
        <f t="shared" si="440"/>
        <v>-7.6862085612075734E-2</v>
      </c>
      <c r="I1336" s="37">
        <f t="shared" si="432"/>
        <v>-8.347099004003157</v>
      </c>
      <c r="J1336" s="1">
        <f t="shared" si="441"/>
        <v>0.61077260794210253</v>
      </c>
      <c r="K1336" s="1">
        <f t="shared" si="442"/>
        <v>2.0596163619424641E-2</v>
      </c>
      <c r="L1336" s="1">
        <f t="shared" si="433"/>
        <v>-2.8263754351736052E-2</v>
      </c>
      <c r="M1336" s="1">
        <f t="shared" si="434"/>
        <v>0.5139884543809099</v>
      </c>
      <c r="N1336" s="1">
        <f t="shared" si="435"/>
        <v>1.8306669936748066E-2</v>
      </c>
      <c r="O1336" s="1">
        <f t="shared" si="436"/>
        <v>0.59226068345933036</v>
      </c>
      <c r="P1336" s="1">
        <f t="shared" si="437"/>
        <v>3.3070647028201436E-2</v>
      </c>
      <c r="Q1336" s="1">
        <f t="shared" si="443"/>
        <v>4.7089421890820979E-3</v>
      </c>
      <c r="R1336" s="1">
        <f t="shared" si="444"/>
        <v>1.1738037654208016E-2</v>
      </c>
      <c r="S1336" s="1">
        <f t="shared" si="445"/>
        <v>-0.13077128865943524</v>
      </c>
      <c r="T1336" s="1">
        <f t="shared" si="446"/>
        <v>-0.17588158905709633</v>
      </c>
      <c r="U1336" s="1">
        <f t="shared" si="447"/>
        <v>3.0504979362712068</v>
      </c>
      <c r="V1336" s="1">
        <f t="shared" si="448"/>
        <v>-1.7028787013577192E-2</v>
      </c>
      <c r="Y1336" s="20">
        <f>+$Z$20*SIGN(SOI!A1335)*(ABS(SOI!A1335))^$Y$2</f>
        <v>-0.41133922221363256</v>
      </c>
      <c r="Z1336" s="20">
        <f t="shared" si="451"/>
        <v>-0.44942850944075469</v>
      </c>
      <c r="AA1336" s="19">
        <f>+SIN((AVERAGE(H1332:H1343)+AVERAGE(H1336:H1339)/4)*($AA$19+AA1335*$AA$18*AVERAGE(G1332:G1343))*$Y$20+$AA$17) - SIN($AA$17)</f>
        <v>0.27307127329207476</v>
      </c>
      <c r="AB1336" s="19">
        <f>+SIN((AVERAGE(H1332:H1343)+AVERAGE(H1336:H1339)*$AB$1)*($AA$19+AB1335*$AA$18*AVERAGE(G1332:G1343))*$Y$20+$AA$17) - SIN($AA$17)+$AB$2</f>
        <v>0.27023691506272879</v>
      </c>
      <c r="AC1336">
        <f t="shared" si="450"/>
        <v>0.78840000000001553</v>
      </c>
      <c r="AD1336">
        <f t="shared" si="449"/>
        <v>0.72249978273282944</v>
      </c>
      <c r="AE1336">
        <v>1</v>
      </c>
    </row>
    <row r="1337" spans="1:31" x14ac:dyDescent="0.25">
      <c r="A1337">
        <v>109.58333333333147</v>
      </c>
      <c r="B1337" s="2">
        <v>1989.5833333332337</v>
      </c>
      <c r="C1337">
        <f>+D1337+($D$2+E1337+F1337)*SOI!A1336*IF(B1337&gt;$C$18, IF(B1337&lt;$C$19,-1,1),1)</f>
        <v>-2.2025851121809037</v>
      </c>
      <c r="D1337">
        <f>+$D$3*((1-$D$5)*SOI!D1336+$D$5*SOI!D1335) +   $D$4*((1-$D$5)*SOI!E1336+$D$5*SOI!E1335)</f>
        <v>0</v>
      </c>
      <c r="E1337">
        <f t="shared" si="431"/>
        <v>3.7761851525924044</v>
      </c>
      <c r="F1337">
        <f t="shared" si="438"/>
        <v>2.1375385650533207E-2</v>
      </c>
      <c r="G1337">
        <f t="shared" si="439"/>
        <v>3.7975605382429376</v>
      </c>
      <c r="H1337" s="21">
        <f t="shared" si="440"/>
        <v>4.1971466704238174E-2</v>
      </c>
      <c r="I1337" s="37">
        <f t="shared" si="432"/>
        <v>-0.81796258640469699</v>
      </c>
      <c r="J1337" s="1">
        <f t="shared" si="441"/>
        <v>4.2602575541875978E-2</v>
      </c>
      <c r="K1337" s="1">
        <f t="shared" si="442"/>
        <v>1.4853656211989474E-4</v>
      </c>
      <c r="L1337" s="1">
        <f t="shared" si="433"/>
        <v>1.3984438445296409E-4</v>
      </c>
      <c r="M1337" s="1">
        <f t="shared" si="434"/>
        <v>0.3658573568634742</v>
      </c>
      <c r="N1337" s="1">
        <f t="shared" si="435"/>
        <v>7.7560620979910287E-3</v>
      </c>
      <c r="O1337" s="1">
        <f t="shared" si="436"/>
        <v>2.6073939280848841</v>
      </c>
      <c r="P1337" s="1">
        <f t="shared" si="437"/>
        <v>-1.0949159907172424E-2</v>
      </c>
      <c r="Q1337" s="1">
        <f t="shared" si="443"/>
        <v>1.420082951723627E-3</v>
      </c>
      <c r="R1337" s="1">
        <f t="shared" si="444"/>
        <v>3.4688356842925839E-4</v>
      </c>
      <c r="S1337" s="1">
        <f t="shared" si="445"/>
        <v>-5.4292795579920627E-3</v>
      </c>
      <c r="T1337" s="1">
        <f t="shared" si="446"/>
        <v>3.8311513477212772E-3</v>
      </c>
      <c r="U1337" s="1">
        <f t="shared" si="447"/>
        <v>-9.8970717071533668E-2</v>
      </c>
      <c r="V1337" s="1">
        <f t="shared" si="448"/>
        <v>2.3886567506314457E-3</v>
      </c>
      <c r="Y1337" s="20">
        <f>+$Z$20*SIGN(SOI!A1336)*(ABS(SOI!A1336))^$Y$2</f>
        <v>-0.45694634322469646</v>
      </c>
      <c r="Z1337" s="20">
        <f t="shared" si="451"/>
        <v>-0.41271678120328187</v>
      </c>
      <c r="AA1337" s="19">
        <f>+SIN((AVERAGE(H1333:H1344)+AVERAGE(H1337:H1340)/4)*($AA$19+AA1336*$AA$18*AVERAGE(G1333:G1344))*$Y$20+$AA$17) - SIN($AA$17)</f>
        <v>0.16094192664012458</v>
      </c>
      <c r="AB1337" s="19">
        <f>+SIN((AVERAGE(H1333:H1344)+AVERAGE(H1337:H1340)*$AB$1)*($AA$19+AB1336*$AA$18*AVERAGE(G1333:G1344))*$Y$20+$AA$17) - SIN($AA$17)+$AB$2</f>
        <v>0.23086628521059444</v>
      </c>
      <c r="AC1337">
        <f t="shared" si="450"/>
        <v>0.78900000000001558</v>
      </c>
      <c r="AD1337">
        <f t="shared" si="449"/>
        <v>0.57365870784340645</v>
      </c>
      <c r="AE1337">
        <v>1</v>
      </c>
    </row>
    <row r="1338" spans="1:31" x14ac:dyDescent="0.25">
      <c r="A1338">
        <v>109.6666666666648</v>
      </c>
      <c r="B1338" s="2">
        <v>1989.6666666665669</v>
      </c>
      <c r="C1338">
        <f>+D1338+($D$2+E1338+F1338)*SOI!A1337*IF(B1338&gt;$C$18, IF(B1338&lt;$C$19,-1,1),1)</f>
        <v>-6.9240202452683839</v>
      </c>
      <c r="D1338">
        <f>+$D$3*((1-$D$5)*SOI!D1337+$D$5*SOI!D1336) +   $D$4*((1-$D$5)*SOI!E1337+$D$5*SOI!E1336)</f>
        <v>0</v>
      </c>
      <c r="E1338">
        <f t="shared" si="431"/>
        <v>19.286725471054211</v>
      </c>
      <c r="F1338">
        <f t="shared" si="438"/>
        <v>-1.0656195624531994</v>
      </c>
      <c r="G1338">
        <f t="shared" si="439"/>
        <v>18.221105908601011</v>
      </c>
      <c r="H1338" s="21">
        <f t="shared" si="440"/>
        <v>-0.20748624428078721</v>
      </c>
      <c r="I1338" s="37">
        <f t="shared" si="432"/>
        <v>12.756163418216827</v>
      </c>
      <c r="J1338" s="1">
        <f t="shared" si="441"/>
        <v>59.084402704708708</v>
      </c>
      <c r="K1338" s="1">
        <f t="shared" si="442"/>
        <v>105.88955396244002</v>
      </c>
      <c r="L1338" s="1">
        <f t="shared" si="433"/>
        <v>-0.39919034585742197</v>
      </c>
      <c r="M1338" s="1">
        <f t="shared" si="434"/>
        <v>-32.535849612211813</v>
      </c>
      <c r="N1338" s="1">
        <f t="shared" si="435"/>
        <v>-0.91462388139223916</v>
      </c>
      <c r="O1338" s="1">
        <f t="shared" si="436"/>
        <v>17.47924379122616</v>
      </c>
      <c r="P1338" s="1">
        <f t="shared" si="437"/>
        <v>0.40789610815524796</v>
      </c>
      <c r="Q1338" s="1">
        <f t="shared" si="443"/>
        <v>14.892421945452503</v>
      </c>
      <c r="R1338" s="1">
        <f t="shared" si="444"/>
        <v>-56.73120154373408</v>
      </c>
      <c r="S1338" s="1">
        <f t="shared" si="445"/>
        <v>-9.98458683985716</v>
      </c>
      <c r="T1338" s="1">
        <f t="shared" si="446"/>
        <v>-73.312882739014881</v>
      </c>
      <c r="U1338" s="1">
        <f t="shared" si="447"/>
        <v>-57.499241378722189</v>
      </c>
      <c r="V1338" s="1">
        <f t="shared" si="448"/>
        <v>10.493582196550921</v>
      </c>
      <c r="Y1338" s="20">
        <f>+$Z$20*SIGN(SOI!A1337)*(ABS(SOI!A1337))^$Y$2</f>
        <v>-0.36986477817151658</v>
      </c>
      <c r="Z1338" s="20">
        <f t="shared" si="451"/>
        <v>-0.40209479345714572</v>
      </c>
      <c r="AA1338" s="19">
        <f>+SIN((AVERAGE(H1334:H1345)+AVERAGE(H1338:H1341)/4)*($AA$19+AA1337*$AA$18*AVERAGE(G1334:G1345))*$Y$20+$AA$17) - SIN($AA$17)</f>
        <v>0.44613201785712603</v>
      </c>
      <c r="AB1338" s="19">
        <f>+SIN((AVERAGE(H1334:H1345)+AVERAGE(H1338:H1341)*$AB$1)*($AA$19+AB1337*$AA$18*AVERAGE(G1334:G1345))*$Y$20+$AA$17) - SIN($AA$17)+$AB$2</f>
        <v>0.24888963473571796</v>
      </c>
      <c r="AC1338">
        <f t="shared" si="450"/>
        <v>0.78960000000001562</v>
      </c>
      <c r="AD1338">
        <f t="shared" si="449"/>
        <v>0.84822681131427169</v>
      </c>
      <c r="AE1338">
        <v>1</v>
      </c>
    </row>
    <row r="1339" spans="1:31" x14ac:dyDescent="0.25">
      <c r="A1339">
        <v>109.74999999999812</v>
      </c>
      <c r="B1339" s="2">
        <v>1989.7499999999002</v>
      </c>
      <c r="C1339">
        <f>+D1339+($D$2+E1339+F1339)*SOI!A1338*IF(B1339&gt;$C$18, IF(B1339&lt;$C$19,-1,1),1)</f>
        <v>-2.7709146385688506</v>
      </c>
      <c r="D1339">
        <f>+$D$3*((1-$D$5)*SOI!D1338+$D$5*SOI!D1337) +   $D$4*((1-$D$5)*SOI!E1338+$D$5*SOI!E1337)</f>
        <v>0</v>
      </c>
      <c r="E1339">
        <f t="shared" si="431"/>
        <v>6.9813909358694559</v>
      </c>
      <c r="F1339">
        <f t="shared" si="438"/>
        <v>-5.4104339447329508E-2</v>
      </c>
      <c r="G1339">
        <f t="shared" si="439"/>
        <v>6.9272865964221264</v>
      </c>
      <c r="H1339" s="21">
        <f t="shared" si="440"/>
        <v>0.19687072614416401</v>
      </c>
      <c r="I1339" s="37">
        <f t="shared" si="432"/>
        <v>8.4654120321206374</v>
      </c>
      <c r="J1339" s="1">
        <f t="shared" si="441"/>
        <v>2.0318385068163893</v>
      </c>
      <c r="K1339" s="1">
        <f t="shared" si="442"/>
        <v>1.3740055352899249E-2</v>
      </c>
      <c r="L1339" s="1">
        <f t="shared" si="433"/>
        <v>-3.5333558291897195E-2</v>
      </c>
      <c r="M1339" s="1">
        <f t="shared" si="434"/>
        <v>-1.6859724061178956</v>
      </c>
      <c r="N1339" s="1">
        <f t="shared" si="435"/>
        <v>-5.0386386359299089E-2</v>
      </c>
      <c r="O1339" s="1">
        <f t="shared" si="436"/>
        <v>2.9531166441466437</v>
      </c>
      <c r="P1339" s="1">
        <f t="shared" si="437"/>
        <v>3.5393182657662723E-3</v>
      </c>
      <c r="Q1339" s="1">
        <f t="shared" si="443"/>
        <v>4.2513251160811831E-2</v>
      </c>
      <c r="R1339" s="1">
        <f t="shared" si="444"/>
        <v>-0.10747538130672531</v>
      </c>
      <c r="S1339" s="1">
        <f t="shared" si="445"/>
        <v>-0.36503020385459245</v>
      </c>
      <c r="T1339" s="1">
        <f t="shared" si="446"/>
        <v>-1.0963408701552051</v>
      </c>
      <c r="U1339" s="1">
        <f t="shared" si="447"/>
        <v>-0.33110077509816349</v>
      </c>
      <c r="V1339" s="1">
        <f t="shared" si="448"/>
        <v>5.0160805288315428E-3</v>
      </c>
      <c r="Y1339" s="20">
        <f>+$Z$20*SIGN(SOI!A1338)*(ABS(SOI!A1338))^$Y$2</f>
        <v>-0.37947325897522405</v>
      </c>
      <c r="Z1339" s="20">
        <f t="shared" si="451"/>
        <v>-0.35932383436517074</v>
      </c>
      <c r="AA1339" s="19">
        <f>+SIN((AVERAGE(H1335:H1346)+AVERAGE(H1339:H1342)/4)*($AA$19+AA1338*$AA$18*AVERAGE(G1335:G1346))*$Y$20+$AA$17) - SIN($AA$17)</f>
        <v>0.51447576933023798</v>
      </c>
      <c r="AB1339" s="19">
        <f>+SIN((AVERAGE(H1335:H1346)+AVERAGE(H1339:H1342)*$AB$1)*($AA$19+AB1338*$AA$18*AVERAGE(G1335:G1346))*$Y$20+$AA$17) - SIN($AA$17)+$AB$2</f>
        <v>0.30604569453636749</v>
      </c>
      <c r="AC1339">
        <f t="shared" si="450"/>
        <v>0.79020000000001567</v>
      </c>
      <c r="AD1339">
        <f t="shared" si="449"/>
        <v>0.87379960369540877</v>
      </c>
      <c r="AE1339">
        <v>1</v>
      </c>
    </row>
    <row r="1340" spans="1:31" x14ac:dyDescent="0.25">
      <c r="A1340">
        <v>109.83333333333145</v>
      </c>
      <c r="B1340" s="2">
        <v>1989.8333333332334</v>
      </c>
      <c r="C1340">
        <f>+D1340+($D$2+E1340+F1340)*SOI!A1339*IF(B1340&gt;$C$18, IF(B1340&lt;$C$19,-1,1),1)</f>
        <v>-10.658896328482902</v>
      </c>
      <c r="D1340">
        <f>+$D$3*((1-$D$5)*SOI!D1339+$D$5*SOI!D1338) +   $D$4*((1-$D$5)*SOI!E1339+$D$5*SOI!E1338)</f>
        <v>0</v>
      </c>
      <c r="E1340">
        <f t="shared" si="431"/>
        <v>36.513169626159765</v>
      </c>
      <c r="F1340">
        <f t="shared" si="438"/>
        <v>-0.98351519788342867</v>
      </c>
      <c r="G1340">
        <f t="shared" si="439"/>
        <v>35.529654428276338</v>
      </c>
      <c r="H1340" s="21">
        <f t="shared" si="440"/>
        <v>1.1285649554472679</v>
      </c>
      <c r="I1340" s="37">
        <f t="shared" si="432"/>
        <v>39.952667260950776</v>
      </c>
      <c r="J1340" s="1">
        <f t="shared" si="441"/>
        <v>111.10917905808795</v>
      </c>
      <c r="K1340" s="1">
        <f t="shared" si="442"/>
        <v>1.8782767278423864E-4</v>
      </c>
      <c r="L1340" s="1">
        <f t="shared" si="433"/>
        <v>-0.34768440453945887</v>
      </c>
      <c r="M1340" s="1">
        <f t="shared" si="434"/>
        <v>-19.535005472570571</v>
      </c>
      <c r="N1340" s="1">
        <f t="shared" si="435"/>
        <v>-0.38589832578838618</v>
      </c>
      <c r="O1340" s="1">
        <f t="shared" si="436"/>
        <v>3.1301920953173879E-4</v>
      </c>
      <c r="P1340" s="1">
        <f t="shared" si="437"/>
        <v>4.6387662471256981E-2</v>
      </c>
      <c r="Q1340" s="1">
        <f t="shared" si="443"/>
        <v>3.7726548559818713</v>
      </c>
      <c r="R1340" s="1">
        <f t="shared" si="444"/>
        <v>-45.012115916161079</v>
      </c>
      <c r="S1340" s="1">
        <f t="shared" si="445"/>
        <v>-13.194294095367265</v>
      </c>
      <c r="T1340" s="1">
        <f t="shared" si="446"/>
        <v>-1.1434938377065892E-3</v>
      </c>
      <c r="U1340" s="1">
        <f t="shared" si="447"/>
        <v>-20.480508989590895</v>
      </c>
      <c r="V1340" s="1">
        <f t="shared" si="448"/>
        <v>0.50350878584456515</v>
      </c>
      <c r="Y1340" s="20">
        <f>+$Z$20*SIGN(SOI!A1339)*(ABS(SOI!A1339))^$Y$2</f>
        <v>-0.32863346594877141</v>
      </c>
      <c r="Z1340" s="20">
        <f t="shared" si="451"/>
        <v>-0.30814657499304654</v>
      </c>
      <c r="AA1340" s="19">
        <f>+SIN((AVERAGE(H1336:H1347)+AVERAGE(H1340:H1343)/4)*($AA$19+AA1339*$AA$18*AVERAGE(G1336:G1347))*$Y$20+$AA$17) - SIN($AA$17)</f>
        <v>0.55030267588348014</v>
      </c>
      <c r="AB1340" s="19">
        <f>+SIN((AVERAGE(H1336:H1347)+AVERAGE(H1340:H1343)*$AB$1)*($AA$19+AB1339*$AA$18*AVERAGE(G1336:G1347))*$Y$20+$AA$17) - SIN($AA$17)+$AB$2</f>
        <v>0.30942228205828087</v>
      </c>
      <c r="AC1340">
        <f t="shared" si="450"/>
        <v>0.79080000000001571</v>
      </c>
      <c r="AD1340">
        <f t="shared" si="449"/>
        <v>0.85844925087652668</v>
      </c>
      <c r="AE1340">
        <v>1</v>
      </c>
    </row>
    <row r="1341" spans="1:31" x14ac:dyDescent="0.25">
      <c r="A1341">
        <v>109.91666666666478</v>
      </c>
      <c r="B1341" s="2">
        <v>1989.9166666665667</v>
      </c>
      <c r="C1341">
        <f>+D1341+($D$2+E1341+F1341)*SOI!A1340*IF(B1341&gt;$C$18, IF(B1341&lt;$C$19,-1,1),1)</f>
        <v>60.150384522291645</v>
      </c>
      <c r="D1341">
        <f>+$D$3*((1-$D$5)*SOI!D1340+$D$5*SOI!D1339) +   $D$4*((1-$D$5)*SOI!E1340+$D$5*SOI!E1339)</f>
        <v>0</v>
      </c>
      <c r="E1341">
        <f t="shared" si="431"/>
        <v>-462.47332540466181</v>
      </c>
      <c r="F1341">
        <f t="shared" si="438"/>
        <v>-0.22194015142774204</v>
      </c>
      <c r="G1341">
        <f t="shared" si="439"/>
        <v>-462.69526555608957</v>
      </c>
      <c r="H1341" s="21">
        <f t="shared" si="440"/>
        <v>-5.0275853117983722</v>
      </c>
      <c r="I1341" s="37">
        <f t="shared" si="432"/>
        <v>-191.8279004311016</v>
      </c>
      <c r="J1341" s="1">
        <f t="shared" si="441"/>
        <v>2.6356318038819602</v>
      </c>
      <c r="K1341" s="1">
        <f t="shared" si="442"/>
        <v>-0.44130145178998043</v>
      </c>
      <c r="L1341" s="1">
        <f t="shared" si="433"/>
        <v>-1.0986518993042272E-3</v>
      </c>
      <c r="M1341" s="1">
        <f t="shared" si="434"/>
        <v>9.651222830038951E-2</v>
      </c>
      <c r="N1341" s="1">
        <f t="shared" si="435"/>
        <v>-8.0411631428137884E-2</v>
      </c>
      <c r="O1341" s="1">
        <f t="shared" si="436"/>
        <v>-194.70674703133955</v>
      </c>
      <c r="P1341" s="1">
        <f t="shared" si="437"/>
        <v>5.5448953790692534E-2</v>
      </c>
      <c r="Q1341" s="1">
        <f t="shared" si="443"/>
        <v>-3.8838447362529358E-3</v>
      </c>
      <c r="R1341" s="1">
        <f t="shared" si="444"/>
        <v>-0.22248985259451745</v>
      </c>
      <c r="S1341" s="1">
        <f t="shared" si="445"/>
        <v>13.200735648237483</v>
      </c>
      <c r="T1341" s="1">
        <f t="shared" si="446"/>
        <v>2.2475985296826249</v>
      </c>
      <c r="U1341" s="1">
        <f t="shared" si="447"/>
        <v>117.54322675320523</v>
      </c>
      <c r="V1341" s="1">
        <f t="shared" si="448"/>
        <v>0.12541338787229689</v>
      </c>
      <c r="Y1341" s="20">
        <f>+$Z$20*SIGN(SOI!A1340)*(ABS(SOI!A1340))^$Y$2</f>
        <v>-0.21633300005514419</v>
      </c>
      <c r="Z1341" s="20">
        <f t="shared" si="451"/>
        <v>-0.15337123659185645</v>
      </c>
      <c r="AA1341" s="19">
        <f>+SIN((AVERAGE(H1337:H1348)+AVERAGE(H1341:H1344)/4)*($AA$19+AA1340*$AA$18*AVERAGE(G1337:G1348))*$Y$20+$AA$17) - SIN($AA$17)</f>
        <v>0.55321993232671307</v>
      </c>
      <c r="AB1341" s="19">
        <f>+SIN((AVERAGE(H1337:H1348)+AVERAGE(H1341:H1344)*$AB$1)*($AA$19+AB1340*$AA$18*AVERAGE(G1337:G1348))*$Y$20+$AA$17) - SIN($AA$17)+$AB$2</f>
        <v>0.33846617131679163</v>
      </c>
      <c r="AC1341">
        <f t="shared" si="450"/>
        <v>0.79140000000001576</v>
      </c>
      <c r="AD1341">
        <f t="shared" si="449"/>
        <v>0.70659116891856955</v>
      </c>
      <c r="AE1341">
        <v>1</v>
      </c>
    </row>
    <row r="1342" spans="1:31" x14ac:dyDescent="0.25">
      <c r="A1342">
        <v>109.99999999999811</v>
      </c>
      <c r="B1342" s="2">
        <v>1989.9999999999</v>
      </c>
      <c r="C1342">
        <f>+D1342+($D$2+E1342+F1342)*SOI!A1341*IF(B1342&gt;$C$18, IF(B1342&lt;$C$19,-1,1),1)</f>
        <v>1.893263087158463E-2</v>
      </c>
      <c r="D1342">
        <f>+$D$3*((1-$D$5)*SOI!D1341+$D$5*SOI!D1340) +   $D$4*((1-$D$5)*SOI!E1341+$D$5*SOI!E1340)</f>
        <v>0</v>
      </c>
      <c r="E1342">
        <f t="shared" si="431"/>
        <v>-3.5032228344800984</v>
      </c>
      <c r="F1342">
        <f t="shared" si="438"/>
        <v>4.4498543780593298</v>
      </c>
      <c r="G1342">
        <f t="shared" si="439"/>
        <v>0.9466315435792314</v>
      </c>
      <c r="H1342" s="21">
        <f t="shared" si="440"/>
        <v>-0.23804202997738289</v>
      </c>
      <c r="I1342" s="37">
        <f t="shared" si="432"/>
        <v>0.59674202389248299</v>
      </c>
      <c r="J1342" s="1">
        <f t="shared" si="441"/>
        <v>7.7472175454810879</v>
      </c>
      <c r="K1342" s="1">
        <f t="shared" si="442"/>
        <v>138.10489152464834</v>
      </c>
      <c r="L1342" s="1">
        <f t="shared" si="433"/>
        <v>1.1849748164244089</v>
      </c>
      <c r="M1342" s="1">
        <f t="shared" si="434"/>
        <v>-91.194470327570542</v>
      </c>
      <c r="N1342" s="1">
        <f t="shared" si="435"/>
        <v>-3.2810666850482493</v>
      </c>
      <c r="O1342" s="1">
        <f t="shared" si="436"/>
        <v>1.3291587966541472</v>
      </c>
      <c r="P1342" s="1">
        <f t="shared" si="437"/>
        <v>-2.3567970321650868</v>
      </c>
      <c r="Q1342" s="1">
        <f t="shared" si="443"/>
        <v>149.74219882266001</v>
      </c>
      <c r="R1342" s="1">
        <f t="shared" si="444"/>
        <v>-26.685012091250545</v>
      </c>
      <c r="S1342" s="1">
        <f t="shared" si="445"/>
        <v>-1.6755954308278531</v>
      </c>
      <c r="T1342" s="1">
        <f t="shared" si="446"/>
        <v>16.548689898928817</v>
      </c>
      <c r="U1342" s="1">
        <f t="shared" si="447"/>
        <v>15.541798871324222</v>
      </c>
      <c r="V1342" s="1">
        <f t="shared" si="448"/>
        <v>-217.50483223202039</v>
      </c>
      <c r="Y1342" s="20">
        <f>+$Z$20*SIGN(SOI!A1341)*(ABS(SOI!A1341))^$Y$2</f>
        <v>8.4852756228346246E-2</v>
      </c>
      <c r="Z1342" s="20">
        <f t="shared" si="451"/>
        <v>7.6173230815986259E-2</v>
      </c>
      <c r="AA1342" s="19">
        <f>+SIN((AVERAGE(H1338:H1349)+AVERAGE(H1342:H1345)/4)*($AA$19+AA1341*$AA$18*AVERAGE(G1338:G1349))*$Y$20+$AA$17) - SIN($AA$17)</f>
        <v>0.28978675792420311</v>
      </c>
      <c r="AB1342" s="19">
        <f>+SIN((AVERAGE(H1338:H1349)+AVERAGE(H1342:H1345)*$AB$1)*($AA$19+AB1341*$AA$18*AVERAGE(G1338:G1349))*$Y$20+$AA$17) - SIN($AA$17)+$AB$2</f>
        <v>0.31733198232192378</v>
      </c>
      <c r="AC1342">
        <f t="shared" si="450"/>
        <v>0.7920000000000158</v>
      </c>
      <c r="AD1342">
        <f t="shared" si="449"/>
        <v>0.21361352710821685</v>
      </c>
      <c r="AE1342">
        <v>1</v>
      </c>
    </row>
    <row r="1343" spans="1:31" x14ac:dyDescent="0.25">
      <c r="A1343">
        <v>110.08333333333144</v>
      </c>
      <c r="B1343" s="2">
        <v>1990.0833333332332</v>
      </c>
      <c r="C1343">
        <f>+D1343+($D$2+E1343+F1343)*SOI!A1342*IF(B1343&gt;$C$18, IF(B1343&lt;$C$19,-1,1),1)</f>
        <v>10.161230762290327</v>
      </c>
      <c r="D1343">
        <f>+$D$3*((1-$D$5)*SOI!D1342+$D$5*SOI!D1341) +   $D$4*((1-$D$5)*SOI!E1342+$D$5*SOI!E1341)</f>
        <v>0</v>
      </c>
      <c r="E1343">
        <f t="shared" si="431"/>
        <v>27.992604643417081</v>
      </c>
      <c r="F1343">
        <f t="shared" si="438"/>
        <v>0.23303636294494118</v>
      </c>
      <c r="G1343">
        <f t="shared" si="439"/>
        <v>28.225641006362022</v>
      </c>
      <c r="H1343" s="21">
        <f t="shared" si="440"/>
        <v>-0.56967553649239511</v>
      </c>
      <c r="I1343" s="37">
        <f t="shared" si="432"/>
        <v>-32.324449210481319</v>
      </c>
      <c r="J1343" s="1">
        <f t="shared" si="441"/>
        <v>-35.308333711836958</v>
      </c>
      <c r="K1343" s="1">
        <f t="shared" si="442"/>
        <v>8.2313748717750617</v>
      </c>
      <c r="L1343" s="1">
        <f t="shared" si="433"/>
        <v>0.1600301144890286</v>
      </c>
      <c r="M1343" s="1">
        <f t="shared" si="434"/>
        <v>-7.6728280543700587</v>
      </c>
      <c r="N1343" s="1">
        <f t="shared" si="435"/>
        <v>-0.17370917767560559</v>
      </c>
      <c r="O1343" s="1">
        <f t="shared" si="436"/>
        <v>19.536985707991139</v>
      </c>
      <c r="P1343" s="1">
        <f t="shared" si="437"/>
        <v>-7.0763974607757824E-2</v>
      </c>
      <c r="Q1343" s="1">
        <f t="shared" si="443"/>
        <v>0.66702002749152156</v>
      </c>
      <c r="R1343" s="1">
        <f t="shared" si="444"/>
        <v>6.4388244188444936</v>
      </c>
      <c r="S1343" s="1">
        <f t="shared" si="445"/>
        <v>4.8053097248111385</v>
      </c>
      <c r="T1343" s="1">
        <f t="shared" si="446"/>
        <v>32.85011559717114</v>
      </c>
      <c r="U1343" s="1">
        <f t="shared" si="447"/>
        <v>-25.277599604496128</v>
      </c>
      <c r="V1343" s="1">
        <f t="shared" si="448"/>
        <v>-0.3457535537254377</v>
      </c>
      <c r="Y1343" s="20">
        <f>+$Z$20*SIGN(SOI!A1342)*(ABS(SOI!A1342))^$Y$2</f>
        <v>0.35999993627475674</v>
      </c>
      <c r="Z1343" s="20">
        <f t="shared" si="451"/>
        <v>0.23772692499268919</v>
      </c>
      <c r="AA1343" s="19">
        <f>+SIN((AVERAGE(H1339:H1350)+AVERAGE(H1343:H1346)/4)*($AA$19+AA1342*$AA$18*AVERAGE(G1339:G1350))*$Y$20+$AA$17) - SIN($AA$17)</f>
        <v>0.27761264878817277</v>
      </c>
      <c r="AB1343" s="19">
        <f>+SIN((AVERAGE(H1339:H1350)+AVERAGE(H1343:H1346)*$AB$1)*($AA$19+AB1342*$AA$18*AVERAGE(G1339:G1350))*$Y$20+$AA$17) - SIN($AA$17)+$AB$2</f>
        <v>0.33422286304955612</v>
      </c>
      <c r="AC1343">
        <f t="shared" si="450"/>
        <v>0.79260000000001585</v>
      </c>
      <c r="AD1343">
        <f t="shared" si="449"/>
        <v>3.988572379548358E-2</v>
      </c>
      <c r="AE1343">
        <v>1</v>
      </c>
    </row>
    <row r="1344" spans="1:31" x14ac:dyDescent="0.25">
      <c r="A1344">
        <v>110.16666666666477</v>
      </c>
      <c r="B1344" s="2">
        <v>1990.1666666665665</v>
      </c>
      <c r="C1344">
        <f>+D1344+($D$2+E1344+F1344)*SOI!A1343*IF(B1344&gt;$C$18, IF(B1344&lt;$C$19,-1,1),1)</f>
        <v>0.72912684126098526</v>
      </c>
      <c r="D1344">
        <f>+$D$3*((1-$D$5)*SOI!D1343+$D$5*SOI!D1342) +   $D$4*((1-$D$5)*SOI!E1343+$D$5*SOI!E1342)</f>
        <v>0</v>
      </c>
      <c r="E1344">
        <f t="shared" si="431"/>
        <v>4.8302712547486735</v>
      </c>
      <c r="F1344">
        <f t="shared" si="438"/>
        <v>-1.1846370484437472</v>
      </c>
      <c r="G1344">
        <f t="shared" si="439"/>
        <v>3.6456342063049263</v>
      </c>
      <c r="H1344" s="21">
        <f t="shared" si="440"/>
        <v>1.6955722246178391</v>
      </c>
      <c r="I1344" s="37">
        <f t="shared" si="432"/>
        <v>-5.0218645465772314</v>
      </c>
      <c r="J1344" s="1">
        <f t="shared" si="441"/>
        <v>25.729284152427482</v>
      </c>
      <c r="K1344" s="1">
        <f t="shared" si="442"/>
        <v>0.14827301377150701</v>
      </c>
      <c r="L1344" s="1">
        <f t="shared" si="433"/>
        <v>-0.55039980744669681</v>
      </c>
      <c r="M1344" s="1">
        <f t="shared" si="434"/>
        <v>35.989191116996082</v>
      </c>
      <c r="N1344" s="1">
        <f t="shared" si="435"/>
        <v>0.68834558154739667</v>
      </c>
      <c r="O1344" s="1">
        <f t="shared" si="436"/>
        <v>0.2630723026419497</v>
      </c>
      <c r="P1344" s="1">
        <f t="shared" si="437"/>
        <v>2.7523764143630322E-2</v>
      </c>
      <c r="Q1344" s="1">
        <f t="shared" si="443"/>
        <v>12.397646769377948</v>
      </c>
      <c r="R1344" s="1">
        <f t="shared" si="444"/>
        <v>18.592630043862549</v>
      </c>
      <c r="S1344" s="1">
        <f t="shared" si="445"/>
        <v>-2.9582781841625572</v>
      </c>
      <c r="T1344" s="1">
        <f t="shared" si="446"/>
        <v>-1.5213566138018351</v>
      </c>
      <c r="U1344" s="1">
        <f t="shared" si="447"/>
        <v>1.5274440143833832</v>
      </c>
      <c r="V1344" s="1">
        <f t="shared" si="448"/>
        <v>-0.53290037627163667</v>
      </c>
      <c r="Y1344" s="20">
        <f>+$Z$20*SIGN(SOI!A1343)*(ABS(SOI!A1343))^$Y$2</f>
        <v>0.26832808247496454</v>
      </c>
      <c r="Z1344" s="20">
        <f t="shared" si="451"/>
        <v>0.31142303938638133</v>
      </c>
      <c r="AA1344" s="19">
        <f>+SIN((AVERAGE(H1340:H1351)+AVERAGE(H1344:H1347)/4)*($AA$19+AA1343*$AA$18*AVERAGE(G1340:G1351))*$Y$20+$AA$17) - SIN($AA$17)</f>
        <v>0.24607163848634978</v>
      </c>
      <c r="AB1344" s="19">
        <f>+SIN((AVERAGE(H1340:H1351)+AVERAGE(H1344:H1347)*$AB$1)*($AA$19+AB1343*$AA$18*AVERAGE(G1340:G1351))*$Y$20+$AA$17) - SIN($AA$17)+$AB$2</f>
        <v>0.34763510492272037</v>
      </c>
      <c r="AC1344">
        <f t="shared" si="450"/>
        <v>0.79320000000001589</v>
      </c>
      <c r="AD1344">
        <f t="shared" si="449"/>
        <v>6.5351400900031553E-2</v>
      </c>
      <c r="AE1344">
        <v>1</v>
      </c>
    </row>
    <row r="1345" spans="1:31" x14ac:dyDescent="0.25">
      <c r="A1345">
        <v>110.2499999999981</v>
      </c>
      <c r="B1345" s="2">
        <v>1990.2499999998997</v>
      </c>
      <c r="C1345">
        <f>+D1345+($D$2+E1345+F1345)*SOI!A1344*IF(B1345&gt;$C$18, IF(B1345&lt;$C$19,-1,1),1)</f>
        <v>4.2399014251297276</v>
      </c>
      <c r="D1345">
        <f>+$D$3*((1-$D$5)*SOI!D1344+$D$5*SOI!D1343) +   $D$4*((1-$D$5)*SOI!E1344+$D$5*SOI!E1343)</f>
        <v>0</v>
      </c>
      <c r="E1345">
        <f t="shared" si="431"/>
        <v>16.259671282589665</v>
      </c>
      <c r="F1345">
        <f t="shared" si="438"/>
        <v>4.7641890986208413E-2</v>
      </c>
      <c r="G1345">
        <f t="shared" si="439"/>
        <v>16.307313173575874</v>
      </c>
      <c r="H1345" s="21">
        <f t="shared" si="440"/>
        <v>-0.18631982126222216</v>
      </c>
      <c r="I1345" s="37">
        <f t="shared" si="432"/>
        <v>-9.8088123591069305</v>
      </c>
      <c r="J1345" s="1">
        <f t="shared" si="441"/>
        <v>-1.1371440307589005</v>
      </c>
      <c r="K1345" s="1">
        <f t="shared" si="442"/>
        <v>8.9267355059477515E-4</v>
      </c>
      <c r="L1345" s="1">
        <f t="shared" si="433"/>
        <v>1.8604656458338434E-3</v>
      </c>
      <c r="M1345" s="1">
        <f t="shared" si="434"/>
        <v>-0.81434498483700646</v>
      </c>
      <c r="N1345" s="1">
        <f t="shared" si="435"/>
        <v>-1.2156355900816864E-5</v>
      </c>
      <c r="O1345" s="1">
        <f t="shared" si="436"/>
        <v>2.8758102357307376</v>
      </c>
      <c r="P1345" s="1">
        <f t="shared" si="437"/>
        <v>-4.4844573600404175E-3</v>
      </c>
      <c r="Q1345" s="1">
        <f t="shared" si="443"/>
        <v>4.9541879216371234E-6</v>
      </c>
      <c r="R1345" s="1">
        <f t="shared" si="444"/>
        <v>1.451194012246152E-5</v>
      </c>
      <c r="S1345" s="1">
        <f t="shared" si="445"/>
        <v>1.0204396388813177E-4</v>
      </c>
      <c r="T1345" s="1">
        <f t="shared" si="446"/>
        <v>5.6215943957603987E-2</v>
      </c>
      <c r="U1345" s="1">
        <f t="shared" si="447"/>
        <v>-0.48609237030604685</v>
      </c>
      <c r="V1345" s="1">
        <f t="shared" si="448"/>
        <v>-1.5333629858900153E-6</v>
      </c>
      <c r="Y1345" s="20">
        <f>+$Z$20*SIGN(SOI!A1344)*(ABS(SOI!A1344))^$Y$2</f>
        <v>0.30594109940942271</v>
      </c>
      <c r="Z1345" s="20">
        <f t="shared" si="451"/>
        <v>0.30456012328222393</v>
      </c>
      <c r="AA1345" s="19">
        <f>+SIN((AVERAGE(H1341:H1352)+AVERAGE(H1345:H1348)/4)*($AA$19+AA1344*$AA$18*AVERAGE(G1341:G1352))*$Y$20+$AA$17) - SIN($AA$17)</f>
        <v>0.53016665215919945</v>
      </c>
      <c r="AB1345" s="19">
        <f>+SIN((AVERAGE(H1341:H1352)+AVERAGE(H1345:H1348)*$AB$1)*($AA$19+AB1344*$AA$18*AVERAGE(G1341:G1352))*$Y$20+$AA$17) - SIN($AA$17)+$AB$2</f>
        <v>0.51428188024805532</v>
      </c>
      <c r="AC1345">
        <f t="shared" si="450"/>
        <v>0.79380000000001594</v>
      </c>
      <c r="AD1345">
        <f t="shared" si="449"/>
        <v>0.22560652887697552</v>
      </c>
      <c r="AE1345">
        <v>1</v>
      </c>
    </row>
    <row r="1346" spans="1:31" x14ac:dyDescent="0.25">
      <c r="A1346">
        <v>110.33333333333142</v>
      </c>
      <c r="B1346" s="2">
        <v>1990.333333333233</v>
      </c>
      <c r="C1346">
        <f>+D1346+($D$2+E1346+F1346)*SOI!A1345*IF(B1346&gt;$C$18, IF(B1346&lt;$C$19,-1,1),1)</f>
        <v>-1.0203643636186412</v>
      </c>
      <c r="D1346">
        <f>+$D$3*((1-$D$5)*SOI!D1345+$D$5*SOI!D1344) +   $D$4*((1-$D$5)*SOI!E1345+$D$5*SOI!E1344)</f>
        <v>0</v>
      </c>
      <c r="E1346">
        <f t="shared" si="431"/>
        <v>-2.0891291790580517</v>
      </c>
      <c r="F1346">
        <f t="shared" si="438"/>
        <v>-1.099509457250202</v>
      </c>
      <c r="G1346">
        <f t="shared" si="439"/>
        <v>-3.1886386363082537</v>
      </c>
      <c r="H1346" s="21">
        <f t="shared" si="440"/>
        <v>3.3713389663415985E-2</v>
      </c>
      <c r="I1346" s="37">
        <f t="shared" si="432"/>
        <v>-0.81218609706194711</v>
      </c>
      <c r="J1346" s="1">
        <f t="shared" si="441"/>
        <v>-0.6461258775641423</v>
      </c>
      <c r="K1346" s="1">
        <f t="shared" si="442"/>
        <v>-8.4429962147855999</v>
      </c>
      <c r="L1346" s="1">
        <f t="shared" si="433"/>
        <v>-0.18025046590289048</v>
      </c>
      <c r="M1346" s="1">
        <f t="shared" si="434"/>
        <v>-5.5881873879716659</v>
      </c>
      <c r="N1346" s="1">
        <f t="shared" si="435"/>
        <v>-0.63357989960104966</v>
      </c>
      <c r="O1346" s="1">
        <f t="shared" si="436"/>
        <v>-2.7070981010465842</v>
      </c>
      <c r="P1346" s="1">
        <f t="shared" si="437"/>
        <v>0.46506677758359888</v>
      </c>
      <c r="Q1346" s="1">
        <f t="shared" si="443"/>
        <v>1.7718746518410673</v>
      </c>
      <c r="R1346" s="1">
        <f t="shared" si="444"/>
        <v>0.42975913931146925</v>
      </c>
      <c r="S1346" s="1">
        <f t="shared" si="445"/>
        <v>0.44037679774486449</v>
      </c>
      <c r="T1346" s="1">
        <f t="shared" si="446"/>
        <v>5.1269374334046027</v>
      </c>
      <c r="U1346" s="1">
        <f t="shared" si="447"/>
        <v>4.1741047765188943</v>
      </c>
      <c r="V1346" s="1">
        <f t="shared" si="448"/>
        <v>8.2879739507001826</v>
      </c>
      <c r="Y1346" s="20">
        <f>+$Z$20*SIGN(SOI!A1345)*(ABS(SOI!A1345))^$Y$2</f>
        <v>0.33941118796228448</v>
      </c>
      <c r="Z1346" s="20">
        <f t="shared" si="451"/>
        <v>0.21511742912390242</v>
      </c>
      <c r="AA1346" s="19">
        <f>+SIN((AVERAGE(H1342:H1353)+AVERAGE(H1346:H1349)/4)*($AA$19+AA1345*$AA$18*AVERAGE(G1342:G1353))*$Y$20+$AA$17) - SIN($AA$17)</f>
        <v>0.68156743619288562</v>
      </c>
      <c r="AB1346" s="19">
        <f>+SIN((AVERAGE(H1342:H1353)+AVERAGE(H1346:H1349)*$AB$1)*($AA$19+AB1345*$AA$18*AVERAGE(G1342:G1353))*$Y$20+$AA$17) - SIN($AA$17)+$AB$2</f>
        <v>0.67904589018774164</v>
      </c>
      <c r="AC1346">
        <f t="shared" si="450"/>
        <v>0.79440000000001598</v>
      </c>
      <c r="AD1346">
        <f t="shared" si="449"/>
        <v>0.46645000706898321</v>
      </c>
      <c r="AE1346">
        <v>1</v>
      </c>
    </row>
    <row r="1347" spans="1:31" x14ac:dyDescent="0.25">
      <c r="A1347">
        <v>110.41666666666475</v>
      </c>
      <c r="B1347" s="2">
        <v>1990.4166666665662</v>
      </c>
      <c r="C1347">
        <f>+D1347+($D$2+E1347+F1347)*SOI!A1346*IF(B1347&gt;$C$18, IF(B1347&lt;$C$19,-1,1),1)</f>
        <v>0</v>
      </c>
      <c r="D1347">
        <f>+$D$3*((1-$D$5)*SOI!D1346+$D$5*SOI!D1345) +   $D$4*((1-$D$5)*SOI!E1346+$D$5*SOI!E1345)</f>
        <v>0</v>
      </c>
      <c r="E1347">
        <f t="shared" si="431"/>
        <v>5.5135221579893265</v>
      </c>
      <c r="F1347">
        <f t="shared" si="438"/>
        <v>-2.6009148687554773E-2</v>
      </c>
      <c r="G1347">
        <f t="shared" si="439"/>
        <v>5.4875130093017717</v>
      </c>
      <c r="H1347" s="21">
        <f t="shared" si="440"/>
        <v>0.17635994613618158</v>
      </c>
      <c r="I1347" s="37">
        <f t="shared" si="432"/>
        <v>5.7831177107195408</v>
      </c>
      <c r="J1347" s="1">
        <f t="shared" si="441"/>
        <v>0.49276533767936198</v>
      </c>
      <c r="K1347" s="1">
        <f t="shared" si="442"/>
        <v>3.7649407004799788E-2</v>
      </c>
      <c r="L1347" s="1">
        <f t="shared" si="433"/>
        <v>-1.4998084276461906E-2</v>
      </c>
      <c r="M1347" s="1">
        <f t="shared" si="434"/>
        <v>-0.59853216680425347</v>
      </c>
      <c r="N1347" s="1">
        <f t="shared" si="435"/>
        <v>-2.8466069014889125E-2</v>
      </c>
      <c r="O1347" s="1">
        <f t="shared" si="436"/>
        <v>4.9205724937206297</v>
      </c>
      <c r="P1347" s="1">
        <f t="shared" si="437"/>
        <v>1.3712158608633127E-2</v>
      </c>
      <c r="Q1347" s="1">
        <f t="shared" si="443"/>
        <v>8.5265950397240241E-3</v>
      </c>
      <c r="R1347" s="1">
        <f t="shared" si="444"/>
        <v>-1.4725642213072003E-2</v>
      </c>
      <c r="S1347" s="1">
        <f t="shared" si="445"/>
        <v>-0.14088248952457658</v>
      </c>
      <c r="T1347" s="1">
        <f t="shared" si="446"/>
        <v>-0.77540581144816279</v>
      </c>
      <c r="U1347" s="1">
        <f t="shared" si="447"/>
        <v>-0.87631518858086155</v>
      </c>
      <c r="V1347" s="1">
        <f t="shared" si="448"/>
        <v>1.0979055898666341E-2</v>
      </c>
      <c r="Y1347" s="20">
        <f>+$Z$20*SIGN(SOI!A1346)*(ABS(SOI!A1346))^$Y$2</f>
        <v>0</v>
      </c>
      <c r="Z1347" s="20">
        <f t="shared" si="451"/>
        <v>0.19059670411716892</v>
      </c>
      <c r="AA1347" s="19">
        <f>+SIN((AVERAGE(H1343:H1354)+AVERAGE(H1347:H1350)/4)*($AA$19+AA1346*$AA$18*AVERAGE(G1343:G1354))*$Y$20+$AA$17) - SIN($AA$17)</f>
        <v>0.70910642665880186</v>
      </c>
      <c r="AB1347" s="19">
        <f>+SIN((AVERAGE(H1343:H1354)+AVERAGE(H1347:H1350)*$AB$1)*($AA$19+AB1346*$AA$18*AVERAGE(G1343:G1354))*$Y$20+$AA$17) - SIN($AA$17)+$AB$2</f>
        <v>0.70623320991227168</v>
      </c>
      <c r="AC1347">
        <f t="shared" si="450"/>
        <v>0.79500000000001603</v>
      </c>
      <c r="AD1347">
        <f t="shared" si="449"/>
        <v>0.51850972254163297</v>
      </c>
      <c r="AE1347">
        <v>1</v>
      </c>
    </row>
    <row r="1348" spans="1:31" x14ac:dyDescent="0.25">
      <c r="A1348">
        <v>110.49999999999808</v>
      </c>
      <c r="B1348" s="2">
        <v>1990.4999999998995</v>
      </c>
      <c r="C1348">
        <f>+D1348+($D$2+E1348+F1348)*SOI!A1347*IF(B1348&gt;$C$18, IF(B1348&lt;$C$19,-1,1),1)</f>
        <v>-1.8878111577100347</v>
      </c>
      <c r="D1348">
        <f>+$D$3*((1-$D$5)*SOI!D1347+$D$5*SOI!D1346) +   $D$4*((1-$D$5)*SOI!E1347+$D$5*SOI!E1346)</f>
        <v>0</v>
      </c>
      <c r="E1348">
        <f t="shared" si="431"/>
        <v>-12.468834606028405</v>
      </c>
      <c r="F1348">
        <f t="shared" si="438"/>
        <v>-0.11657311203849341</v>
      </c>
      <c r="G1348">
        <f t="shared" si="439"/>
        <v>-12.585407718066898</v>
      </c>
      <c r="H1348" s="21">
        <f t="shared" si="440"/>
        <v>-0.46112813747406917</v>
      </c>
      <c r="I1348" s="37">
        <f t="shared" si="432"/>
        <v>-15.550465428495738</v>
      </c>
      <c r="J1348" s="1">
        <f t="shared" si="441"/>
        <v>-8.6945749689354699</v>
      </c>
      <c r="K1348" s="1">
        <f t="shared" si="442"/>
        <v>-0.22955009633791312</v>
      </c>
      <c r="L1348" s="1">
        <f t="shared" si="433"/>
        <v>-6.7263581813918533E-2</v>
      </c>
      <c r="M1348" s="1">
        <f t="shared" si="434"/>
        <v>-3.9274832474802297</v>
      </c>
      <c r="N1348" s="1">
        <f t="shared" si="435"/>
        <v>-7.4841904305657625E-2</v>
      </c>
      <c r="O1348" s="1">
        <f t="shared" si="436"/>
        <v>-3.4367391222151005</v>
      </c>
      <c r="P1348" s="1">
        <f t="shared" si="437"/>
        <v>2.669008978228098E-2</v>
      </c>
      <c r="Q1348" s="1">
        <f t="shared" si="443"/>
        <v>0.14710241891905623</v>
      </c>
      <c r="R1348" s="1">
        <f t="shared" si="444"/>
        <v>0.6831243739515116</v>
      </c>
      <c r="S1348" s="1">
        <f t="shared" si="445"/>
        <v>0.99599167583827675</v>
      </c>
      <c r="T1348" s="1">
        <f t="shared" si="446"/>
        <v>2.428869515358175</v>
      </c>
      <c r="U1348" s="1">
        <f t="shared" si="447"/>
        <v>4.5865476065210693</v>
      </c>
      <c r="V1348" s="1">
        <f t="shared" si="448"/>
        <v>5.6185795510194939E-2</v>
      </c>
      <c r="Y1348" s="20">
        <f>+$Z$20*SIGN(SOI!A1347)*(ABS(SOI!A1347))^$Y$2</f>
        <v>0.23237892438922236</v>
      </c>
      <c r="Z1348" s="20">
        <f t="shared" si="451"/>
        <v>0.15992172865833068</v>
      </c>
      <c r="AA1348" s="19">
        <f>+SIN((AVERAGE(H1344:H1355)+AVERAGE(H1348:H1351)/4)*($AA$19+AA1347*$AA$18*AVERAGE(G1344:G1355))*$Y$20+$AA$17) - SIN($AA$17)</f>
        <v>0.70589733958658396</v>
      </c>
      <c r="AB1348" s="19">
        <f>+SIN((AVERAGE(H1344:H1355)+AVERAGE(H1348:H1351)*$AB$1)*($AA$19+AB1347*$AA$18*AVERAGE(G1344:G1355))*$Y$20+$AA$17) - SIN($AA$17)+$AB$2</f>
        <v>0.70946795506549432</v>
      </c>
      <c r="AC1348">
        <f t="shared" si="450"/>
        <v>0.79560000000001607</v>
      </c>
      <c r="AD1348">
        <f t="shared" si="449"/>
        <v>0.54597561092825331</v>
      </c>
      <c r="AE1348">
        <v>1</v>
      </c>
    </row>
    <row r="1349" spans="1:31" x14ac:dyDescent="0.25">
      <c r="A1349">
        <v>110.58333333333141</v>
      </c>
      <c r="B1349" s="2">
        <v>1990.5833333332328</v>
      </c>
      <c r="C1349">
        <f>+D1349+($D$2+E1349+F1349)*SOI!A1348*IF(B1349&gt;$C$18, IF(B1349&lt;$C$19,-1,1),1)</f>
        <v>-0.61653557420219762</v>
      </c>
      <c r="D1349">
        <f>+$D$3*((1-$D$5)*SOI!D1348+$D$5*SOI!D1347) +   $D$4*((1-$D$5)*SOI!E1348+$D$5*SOI!E1347)</f>
        <v>0</v>
      </c>
      <c r="E1349">
        <f t="shared" si="431"/>
        <v>-3.6480552339022978</v>
      </c>
      <c r="F1349">
        <f t="shared" si="438"/>
        <v>2.1375385654076928E-2</v>
      </c>
      <c r="G1349">
        <f t="shared" si="439"/>
        <v>-3.6266798482482208</v>
      </c>
      <c r="H1349" s="21">
        <f t="shared" si="440"/>
        <v>-4.1979552310091671E-2</v>
      </c>
      <c r="I1349" s="37">
        <f t="shared" si="432"/>
        <v>-2.8148603697196219</v>
      </c>
      <c r="J1349" s="1">
        <f t="shared" si="441"/>
        <v>0.23310714974000593</v>
      </c>
      <c r="K1349" s="1">
        <f t="shared" si="442"/>
        <v>-3.5331216384247325E-7</v>
      </c>
      <c r="L1349" s="1">
        <f t="shared" si="433"/>
        <v>2.0344635546642276E-3</v>
      </c>
      <c r="M1349" s="1">
        <f t="shared" si="434"/>
        <v>0.58171212248348003</v>
      </c>
      <c r="N1349" s="1">
        <f t="shared" si="435"/>
        <v>6.192109445821996E-3</v>
      </c>
      <c r="O1349" s="1">
        <f t="shared" si="436"/>
        <v>-9.1977675662595862E-2</v>
      </c>
      <c r="P1349" s="1">
        <f t="shared" si="437"/>
        <v>-5.0748750853170854E-5</v>
      </c>
      <c r="Q1349" s="1">
        <f t="shared" si="443"/>
        <v>1.8026332682487111E-3</v>
      </c>
      <c r="R1349" s="1">
        <f t="shared" si="444"/>
        <v>1.5153076421880662E-3</v>
      </c>
      <c r="S1349" s="1">
        <f t="shared" si="445"/>
        <v>-1.4916363833781652E-2</v>
      </c>
      <c r="T1349" s="1">
        <f t="shared" si="446"/>
        <v>-1.9661197790321952E-3</v>
      </c>
      <c r="U1349" s="1">
        <f t="shared" si="447"/>
        <v>-1.5786094286475627E-3</v>
      </c>
      <c r="V1349" s="1">
        <f t="shared" si="448"/>
        <v>8.8388477045822947E-6</v>
      </c>
      <c r="Y1349" s="20">
        <f>+$Z$20*SIGN(SOI!A1348)*(ABS(SOI!A1348))^$Y$2</f>
        <v>0.24738626158576971</v>
      </c>
      <c r="Z1349" s="20">
        <f t="shared" si="451"/>
        <v>0.22920373550938825</v>
      </c>
      <c r="AA1349" s="19">
        <f>+SIN((AVERAGE(H1345:H1356)+AVERAGE(H1349:H1352)/4)*($AA$19+AA1348*$AA$18*AVERAGE(G1345:G1356))*$Y$20+$AA$17) - SIN($AA$17)</f>
        <v>0.27569500790222284</v>
      </c>
      <c r="AB1349" s="19">
        <f>+SIN((AVERAGE(H1345:H1356)+AVERAGE(H1349:H1352)*$AB$1)*($AA$19+AB1348*$AA$18*AVERAGE(G1345:G1356))*$Y$20+$AA$17) - SIN($AA$17)+$AB$2</f>
        <v>0.67621071861557902</v>
      </c>
      <c r="AC1349">
        <f t="shared" si="450"/>
        <v>0.79620000000001612</v>
      </c>
      <c r="AD1349">
        <f t="shared" si="449"/>
        <v>4.6491272392834598E-2</v>
      </c>
      <c r="AE1349">
        <v>1</v>
      </c>
    </row>
    <row r="1350" spans="1:31" x14ac:dyDescent="0.25">
      <c r="A1350">
        <v>110.66666666666474</v>
      </c>
      <c r="B1350" s="2">
        <v>1990.666666666566</v>
      </c>
      <c r="C1350">
        <f>+D1350+($D$2+E1350+F1350)*SOI!A1349*IF(B1350&gt;$C$18, IF(B1350&lt;$C$19,-1,1),1)</f>
        <v>-2.9504737491994191</v>
      </c>
      <c r="D1350">
        <f>+$D$3*((1-$D$5)*SOI!D1349+$D$5*SOI!D1348) +   $D$4*((1-$D$5)*SOI!E1349+$D$5*SOI!E1348)</f>
        <v>0</v>
      </c>
      <c r="E1350">
        <f t="shared" si="431"/>
        <v>-23.52166168087961</v>
      </c>
      <c r="F1350">
        <f t="shared" si="438"/>
        <v>-1.0656195624488827</v>
      </c>
      <c r="G1350">
        <f t="shared" si="439"/>
        <v>-24.587281243328494</v>
      </c>
      <c r="H1350" s="21">
        <f t="shared" si="440"/>
        <v>-0.42149189862159914</v>
      </c>
      <c r="I1350" s="37">
        <f t="shared" si="432"/>
        <v>2.4747806278135402</v>
      </c>
      <c r="J1350" s="1">
        <f t="shared" si="441"/>
        <v>4.3902707481945171</v>
      </c>
      <c r="K1350" s="1">
        <f t="shared" si="442"/>
        <v>-8.0151509253125806</v>
      </c>
      <c r="L1350" s="1">
        <f t="shared" si="433"/>
        <v>-8.5696807892457288E-2</v>
      </c>
      <c r="M1350" s="1">
        <f t="shared" si="434"/>
        <v>-12.461317831857299</v>
      </c>
      <c r="N1350" s="1">
        <f t="shared" si="435"/>
        <v>0.38872376546418497</v>
      </c>
      <c r="O1350" s="1">
        <f t="shared" si="436"/>
        <v>-14.359544183906651</v>
      </c>
      <c r="P1350" s="1">
        <f t="shared" si="437"/>
        <v>0.17506749478113928</v>
      </c>
      <c r="Q1350" s="1">
        <f t="shared" si="443"/>
        <v>-2.4241847210900462</v>
      </c>
      <c r="R1350" s="1">
        <f t="shared" si="444"/>
        <v>1.7915914963393911</v>
      </c>
      <c r="S1350" s="1">
        <f t="shared" si="445"/>
        <v>0.82327568338772961</v>
      </c>
      <c r="T1350" s="1">
        <f t="shared" si="446"/>
        <v>12.929535619924961</v>
      </c>
      <c r="U1350" s="1">
        <f t="shared" si="447"/>
        <v>-4.787785704670398</v>
      </c>
      <c r="V1350" s="1">
        <f t="shared" si="448"/>
        <v>-1.9141601922559852</v>
      </c>
      <c r="Y1350" s="20">
        <f>+$Z$20*SIGN(SOI!A1349)*(ABS(SOI!A1349))^$Y$2</f>
        <v>0.20784602055317269</v>
      </c>
      <c r="Z1350" s="20">
        <f t="shared" si="451"/>
        <v>0.22385509406469553</v>
      </c>
      <c r="AA1350" s="19">
        <f>+SIN((AVERAGE(H1346:H1357)+AVERAGE(H1350:H1353)/4)*($AA$19+AA1349*$AA$18*AVERAGE(G1346:G1357))*$Y$20+$AA$17) - SIN($AA$17)</f>
        <v>-4.9659002050251311E-3</v>
      </c>
      <c r="AB1350" s="19">
        <f>+SIN((AVERAGE(H1346:H1357)+AVERAGE(H1350:H1353)*$AB$1)*($AA$19+AB1349*$AA$18*AVERAGE(G1346:G1357))*$Y$20+$AA$17) - SIN($AA$17)+$AB$2</f>
        <v>0.65938157629905225</v>
      </c>
      <c r="AC1350">
        <f t="shared" si="450"/>
        <v>0.79680000000001616</v>
      </c>
      <c r="AD1350">
        <f t="shared" si="449"/>
        <v>0.22882099426972066</v>
      </c>
      <c r="AE1350">
        <v>1</v>
      </c>
    </row>
    <row r="1351" spans="1:31" x14ac:dyDescent="0.25">
      <c r="A1351">
        <v>110.74999999999807</v>
      </c>
      <c r="B1351" s="2">
        <v>1990.7499999998993</v>
      </c>
      <c r="C1351">
        <f>+D1351+($D$2+E1351+F1351)*SOI!A1350*IF(B1351&gt;$C$18, IF(B1351&lt;$C$19,-1,1),1)</f>
        <v>-0.86031619614062005</v>
      </c>
      <c r="D1351">
        <f>+$D$3*((1-$D$5)*SOI!D1350+$D$5*SOI!D1349) +   $D$4*((1-$D$5)*SOI!E1350+$D$5*SOI!E1349)</f>
        <v>0</v>
      </c>
      <c r="E1351">
        <f t="shared" si="431"/>
        <v>-6.5637125539214765</v>
      </c>
      <c r="F1351">
        <f t="shared" si="438"/>
        <v>-5.410433946790838E-2</v>
      </c>
      <c r="G1351">
        <f t="shared" si="439"/>
        <v>-6.6178168933893851</v>
      </c>
      <c r="H1351" s="21">
        <f t="shared" si="440"/>
        <v>2.8979999547634131E-4</v>
      </c>
      <c r="I1351" s="37">
        <f t="shared" si="432"/>
        <v>6.0983961448059434</v>
      </c>
      <c r="J1351" s="1">
        <f t="shared" si="441"/>
        <v>-0.46909509203471922</v>
      </c>
      <c r="K1351" s="1">
        <f t="shared" si="442"/>
        <v>-0.18442209529791481</v>
      </c>
      <c r="L1351" s="1">
        <f t="shared" si="433"/>
        <v>-3.0026969462028309E-2</v>
      </c>
      <c r="M1351" s="1">
        <f t="shared" si="434"/>
        <v>0.54032446695007819</v>
      </c>
      <c r="N1351" s="1">
        <f t="shared" si="435"/>
        <v>3.7204148673484011E-2</v>
      </c>
      <c r="O1351" s="1">
        <f t="shared" si="436"/>
        <v>-6.5041434336929642</v>
      </c>
      <c r="P1351" s="1">
        <f t="shared" si="437"/>
        <v>2.5381100667585227E-2</v>
      </c>
      <c r="Q1351" s="1">
        <f t="shared" si="443"/>
        <v>1.0060200783855432E-2</v>
      </c>
      <c r="R1351" s="1">
        <f t="shared" si="444"/>
        <v>-1.8321408405633441E-2</v>
      </c>
      <c r="S1351" s="1">
        <f t="shared" si="445"/>
        <v>0.19416658431613787</v>
      </c>
      <c r="T1351" s="1">
        <f t="shared" si="446"/>
        <v>2.0520088983994298</v>
      </c>
      <c r="U1351" s="1">
        <f t="shared" si="447"/>
        <v>-1.7104822143148553</v>
      </c>
      <c r="V1351" s="1">
        <f t="shared" si="448"/>
        <v>-2.6560331614581687E-2</v>
      </c>
      <c r="Y1351" s="20">
        <f>+$Z$20*SIGN(SOI!A1350)*(ABS(SOI!A1350))^$Y$2</f>
        <v>0.21633300005514419</v>
      </c>
      <c r="Z1351" s="20">
        <f t="shared" si="451"/>
        <v>0.19796152460907646</v>
      </c>
      <c r="AA1351" s="19">
        <f>+SIN((AVERAGE(H1347:H1358)+AVERAGE(H1351:H1354)/4)*($AA$19+AA1350*$AA$18*AVERAGE(G1347:G1358))*$Y$20+$AA$17) - SIN($AA$17)</f>
        <v>-0.44178246515164749</v>
      </c>
      <c r="AB1351" s="19">
        <f>+SIN((AVERAGE(H1347:H1358)+AVERAGE(H1351:H1354)*$AB$1)*($AA$19+AB1350*$AA$18*AVERAGE(G1347:G1358))*$Y$20+$AA$17) - SIN($AA$17)+$AB$2</f>
        <v>0.62843513949009466</v>
      </c>
      <c r="AC1351">
        <f t="shared" si="450"/>
        <v>0.79740000000001621</v>
      </c>
      <c r="AD1351">
        <f t="shared" si="449"/>
        <v>0.639743989760724</v>
      </c>
      <c r="AE1351">
        <v>1</v>
      </c>
    </row>
    <row r="1352" spans="1:31" x14ac:dyDescent="0.25">
      <c r="A1352">
        <v>110.8333333333314</v>
      </c>
      <c r="B1352" s="2">
        <v>1990.8333333332325</v>
      </c>
      <c r="C1352">
        <f>+D1352+($D$2+E1352+F1352)*SOI!A1351*IF(B1352&gt;$C$18, IF(B1352&lt;$C$19,-1,1),1)</f>
        <v>-3.3919634082906902</v>
      </c>
      <c r="D1352">
        <f>+$D$3*((1-$D$5)*SOI!D1351+$D$5*SOI!D1350) +   $D$4*((1-$D$5)*SOI!E1351+$D$5*SOI!E1350)</f>
        <v>0</v>
      </c>
      <c r="E1352">
        <f t="shared" si="431"/>
        <v>-41.416027405779012</v>
      </c>
      <c r="F1352">
        <f t="shared" si="438"/>
        <v>-0.98351519785461339</v>
      </c>
      <c r="G1352">
        <f t="shared" si="439"/>
        <v>-42.399542603633627</v>
      </c>
      <c r="H1352" s="21">
        <f t="shared" si="440"/>
        <v>-12.804606395310353</v>
      </c>
      <c r="I1352" s="37">
        <f t="shared" si="432"/>
        <v>52.739365565633634</v>
      </c>
      <c r="J1352" s="1">
        <f t="shared" si="441"/>
        <v>-201.64466250228426</v>
      </c>
      <c r="K1352" s="1">
        <f t="shared" si="442"/>
        <v>-246.29504047176002</v>
      </c>
      <c r="L1352" s="1">
        <f t="shared" si="433"/>
        <v>-0.6279842701423346</v>
      </c>
      <c r="M1352" s="1">
        <f t="shared" si="434"/>
        <v>26.857229264510458</v>
      </c>
      <c r="N1352" s="1">
        <f t="shared" si="435"/>
        <v>0.78439847983015432</v>
      </c>
      <c r="O1352" s="1">
        <f t="shared" si="436"/>
        <v>-22.778670063199964</v>
      </c>
      <c r="P1352" s="1">
        <f t="shared" si="437"/>
        <v>0.46278326851332058</v>
      </c>
      <c r="Q1352" s="1">
        <f t="shared" si="443"/>
        <v>10.542863738067062</v>
      </c>
      <c r="R1352" s="1">
        <f t="shared" si="444"/>
        <v>-166.04663143848404</v>
      </c>
      <c r="S1352" s="1">
        <f t="shared" si="445"/>
        <v>35.402923918465476</v>
      </c>
      <c r="T1352" s="1">
        <f t="shared" si="446"/>
        <v>150.29853835513413</v>
      </c>
      <c r="U1352" s="1">
        <f t="shared" si="447"/>
        <v>-269.71495587577073</v>
      </c>
      <c r="V1352" s="1">
        <f t="shared" si="448"/>
        <v>-10.21047773403051</v>
      </c>
      <c r="Y1352" s="20">
        <f>+$Z$20*SIGN(SOI!A1351)*(ABS(SOI!A1351))^$Y$2</f>
        <v>0.16970555321891248</v>
      </c>
      <c r="Z1352" s="20">
        <f t="shared" si="451"/>
        <v>0.24181658041211374</v>
      </c>
      <c r="AA1352" s="19">
        <f>+SIN((AVERAGE(H1348:H1359)+AVERAGE(H1352:H1355)/4)*($AA$19+AA1351*$AA$18*AVERAGE(G1348:G1359))*$Y$20+$AA$17) - SIN($AA$17)</f>
        <v>-0.87956417666783282</v>
      </c>
      <c r="AB1352" s="19">
        <f>+SIN((AVERAGE(H1348:H1359)+AVERAGE(H1352:H1355)*$AB$1)*($AA$19+AB1351*$AA$18*AVERAGE(G1348:G1359))*$Y$20+$AA$17) - SIN($AA$17)+$AB$2</f>
        <v>0.60643045250223815</v>
      </c>
      <c r="AC1352">
        <f t="shared" si="450"/>
        <v>0.79800000000001625</v>
      </c>
      <c r="AD1352">
        <f t="shared" si="449"/>
        <v>1.1213807570799466</v>
      </c>
      <c r="AE1352">
        <v>1</v>
      </c>
    </row>
    <row r="1353" spans="1:31" x14ac:dyDescent="0.25">
      <c r="A1353">
        <v>110.91666666666472</v>
      </c>
      <c r="B1353" s="2">
        <v>1990.9166666665658</v>
      </c>
      <c r="C1353">
        <f>+D1353+($D$2+E1353+F1353)*SOI!A1352*IF(B1353&gt;$C$18, IF(B1353&lt;$C$19,-1,1),1)</f>
        <v>155.57361313531746</v>
      </c>
      <c r="D1353">
        <f>+$D$3*((1-$D$5)*SOI!D1352+$D$5*SOI!D1351) +   $D$4*((1-$D$5)*SOI!E1352+$D$5*SOI!E1351)</f>
        <v>0</v>
      </c>
      <c r="E1353">
        <f t="shared" si="431"/>
        <v>486.38948119934207</v>
      </c>
      <c r="F1353">
        <f t="shared" si="438"/>
        <v>-0.22194015147505464</v>
      </c>
      <c r="G1353">
        <f t="shared" si="439"/>
        <v>486.16754104786702</v>
      </c>
      <c r="H1353" s="21">
        <f t="shared" si="440"/>
        <v>0.25624295220171145</v>
      </c>
      <c r="I1353" s="37">
        <f t="shared" si="432"/>
        <v>-449.78265696733291</v>
      </c>
      <c r="J1353" s="1">
        <f t="shared" si="441"/>
        <v>263.04117012343164</v>
      </c>
      <c r="K1353" s="1">
        <f t="shared" si="442"/>
        <v>0.16525625729395749</v>
      </c>
      <c r="L1353" s="1">
        <f t="shared" si="433"/>
        <v>-1.5371041082721495E-2</v>
      </c>
      <c r="M1353" s="1">
        <f t="shared" si="434"/>
        <v>4.1079996601686419</v>
      </c>
      <c r="N1353" s="1">
        <f t="shared" si="435"/>
        <v>0.37345719994831994</v>
      </c>
      <c r="O1353" s="1">
        <f t="shared" si="436"/>
        <v>6.2453270122291578</v>
      </c>
      <c r="P1353" s="1">
        <f t="shared" si="437"/>
        <v>4.6269899686015997E-2</v>
      </c>
      <c r="Q1353" s="1">
        <f t="shared" si="443"/>
        <v>0.76777130988971631</v>
      </c>
      <c r="R1353" s="1">
        <f t="shared" si="444"/>
        <v>103.12670929595345</v>
      </c>
      <c r="S1353" s="1">
        <f t="shared" si="445"/>
        <v>-143.75105134270885</v>
      </c>
      <c r="T1353" s="1">
        <f t="shared" si="446"/>
        <v>-1.0086397840896302</v>
      </c>
      <c r="U1353" s="1">
        <f t="shared" si="447"/>
        <v>229.98194492647431</v>
      </c>
      <c r="V1353" s="1">
        <f t="shared" si="448"/>
        <v>-0.48603893977553003</v>
      </c>
      <c r="Y1353" s="20">
        <f>+$Z$20*SIGN(SOI!A1352)*(ABS(SOI!A1352))^$Y$2</f>
        <v>0.33941118796228448</v>
      </c>
      <c r="Z1353" s="20">
        <f t="shared" si="451"/>
        <v>0.312534132301375</v>
      </c>
      <c r="AA1353" s="19">
        <f>+SIN((AVERAGE(H1349:H1360)+AVERAGE(H1353:H1356)/4)*($AA$19+AA1352*$AA$18*AVERAGE(G1349:G1360))*$Y$20+$AA$17) - SIN($AA$17)</f>
        <v>-0.10805110084920461</v>
      </c>
      <c r="AB1353" s="19">
        <f>+SIN((AVERAGE(H1349:H1360)+AVERAGE(H1353:H1356)*$AB$1)*($AA$19+AB1352*$AA$18*AVERAGE(G1349:G1360))*$Y$20+$AA$17) - SIN($AA$17)+$AB$2</f>
        <v>0.65243612478067337</v>
      </c>
      <c r="AC1353">
        <f t="shared" si="450"/>
        <v>0.7986000000000163</v>
      </c>
      <c r="AD1353">
        <f t="shared" si="449"/>
        <v>0.42058523315057961</v>
      </c>
      <c r="AE1353">
        <v>1</v>
      </c>
    </row>
    <row r="1354" spans="1:31" x14ac:dyDescent="0.25">
      <c r="A1354">
        <v>110.99999999999805</v>
      </c>
      <c r="B1354" s="2">
        <v>1990.999999999899</v>
      </c>
      <c r="C1354">
        <f>+D1354+($D$2+E1354+F1354)*SOI!A1353*IF(B1354&gt;$C$18, IF(B1354&lt;$C$19,-1,1),1)</f>
        <v>2.5355173591630114</v>
      </c>
      <c r="D1354">
        <f>+$D$3*((1-$D$5)*SOI!D1353+$D$5*SOI!D1352) +   $D$4*((1-$D$5)*SOI!E1353+$D$5*SOI!E1352)</f>
        <v>0</v>
      </c>
      <c r="E1354">
        <f t="shared" si="431"/>
        <v>0.52174828697343401</v>
      </c>
      <c r="F1354">
        <f t="shared" si="438"/>
        <v>4.4498543780520787</v>
      </c>
      <c r="G1354">
        <f t="shared" si="439"/>
        <v>4.9716026650255127</v>
      </c>
      <c r="H1354" s="21">
        <f t="shared" si="440"/>
        <v>-3.0528133203687942</v>
      </c>
      <c r="I1354" s="37">
        <f t="shared" si="432"/>
        <v>-0.29021047548947104</v>
      </c>
      <c r="J1354" s="1">
        <f t="shared" si="441"/>
        <v>-4.66456807267752</v>
      </c>
      <c r="K1354" s="1">
        <f t="shared" si="442"/>
        <v>9.5780459824614042E-2</v>
      </c>
      <c r="L1354" s="1">
        <f t="shared" si="433"/>
        <v>0.10423873074203664</v>
      </c>
      <c r="M1354" s="1">
        <f t="shared" si="434"/>
        <v>-112.90358375470683</v>
      </c>
      <c r="N1354" s="1">
        <f t="shared" si="435"/>
        <v>0.63890833072835085</v>
      </c>
      <c r="O1354" s="1">
        <f t="shared" si="436"/>
        <v>1.7021320028214695</v>
      </c>
      <c r="P1354" s="1">
        <f t="shared" si="437"/>
        <v>-1.4509541129879545E-2</v>
      </c>
      <c r="Q1354" s="1">
        <f t="shared" si="443"/>
        <v>-36.09997673267587</v>
      </c>
      <c r="R1354" s="1">
        <f t="shared" si="444"/>
        <v>-3.1286471191442446</v>
      </c>
      <c r="S1354" s="1">
        <f t="shared" si="445"/>
        <v>-0.15867887876008657</v>
      </c>
      <c r="T1354" s="1">
        <f t="shared" si="446"/>
        <v>1.8642320889780335</v>
      </c>
      <c r="U1354" s="1">
        <f t="shared" si="447"/>
        <v>-4.6532805958152915E-2</v>
      </c>
      <c r="V1354" s="1">
        <f t="shared" si="448"/>
        <v>0.26074974900783943</v>
      </c>
      <c r="Y1354" s="20">
        <f>+$Z$20*SIGN(SOI!A1353)*(ABS(SOI!A1353))^$Y$2</f>
        <v>0.42848565572292807</v>
      </c>
      <c r="Z1354" s="20">
        <f t="shared" si="451"/>
        <v>0.36910267721583234</v>
      </c>
      <c r="AA1354" s="19">
        <f>+SIN((AVERAGE(H1350:H1361)+AVERAGE(H1354:H1357)/4)*($AA$19+AA1353*$AA$18*AVERAGE(G1350:G1361))*$Y$20+$AA$17) - SIN($AA$17)</f>
        <v>0.21922033206960073</v>
      </c>
      <c r="AB1354" s="19">
        <f>+SIN((AVERAGE(H1350:H1361)+AVERAGE(H1354:H1357)*$AB$1)*($AA$19+AB1353*$AA$18*AVERAGE(G1350:G1361))*$Y$20+$AA$17) - SIN($AA$17)+$AB$2</f>
        <v>0.65889482673545618</v>
      </c>
      <c r="AC1354">
        <f t="shared" si="450"/>
        <v>0.79920000000001634</v>
      </c>
      <c r="AD1354">
        <f t="shared" si="449"/>
        <v>0.14988234514623161</v>
      </c>
      <c r="AE1354">
        <v>1</v>
      </c>
    </row>
    <row r="1355" spans="1:31" x14ac:dyDescent="0.25">
      <c r="A1355">
        <v>111.08333333333138</v>
      </c>
      <c r="B1355" s="2">
        <v>1991.0833333332323</v>
      </c>
      <c r="C1355">
        <f>+D1355+($D$2+E1355+F1355)*SOI!A1354*IF(B1355&gt;$C$18, IF(B1355&lt;$C$19,-1,1),1)</f>
        <v>-9.0343945868631845</v>
      </c>
      <c r="D1355">
        <f>+$D$3*((1-$D$5)*SOI!D1354+$D$5*SOI!D1353) +   $D$4*((1-$D$5)*SOI!E1354+$D$5*SOI!E1353)</f>
        <v>0</v>
      </c>
      <c r="E1355">
        <f t="shared" si="431"/>
        <v>-28.465519446944214</v>
      </c>
      <c r="F1355">
        <f t="shared" si="438"/>
        <v>0.23303636299675984</v>
      </c>
      <c r="G1355">
        <f t="shared" si="439"/>
        <v>-28.232483083947454</v>
      </c>
      <c r="H1355" s="21">
        <f t="shared" si="440"/>
        <v>-2.0894938867124009</v>
      </c>
      <c r="I1355" s="37">
        <f t="shared" si="432"/>
        <v>-21.94393310238609</v>
      </c>
      <c r="J1355" s="1">
        <f t="shared" si="441"/>
        <v>-5.0043002669654957</v>
      </c>
      <c r="K1355" s="1">
        <f t="shared" si="442"/>
        <v>-5.3819622488783239</v>
      </c>
      <c r="L1355" s="1">
        <f t="shared" si="433"/>
        <v>9.8226303756437414E-2</v>
      </c>
      <c r="M1355" s="1">
        <f t="shared" si="434"/>
        <v>-1.601910567757526</v>
      </c>
      <c r="N1355" s="1">
        <f t="shared" si="435"/>
        <v>0.18139636699401926</v>
      </c>
      <c r="O1355" s="1">
        <f t="shared" si="436"/>
        <v>-25.987132703496631</v>
      </c>
      <c r="P1355" s="1">
        <f t="shared" si="437"/>
        <v>-5.6670049644841347E-2</v>
      </c>
      <c r="Q1355" s="1">
        <f t="shared" si="443"/>
        <v>-0.14542112324197301</v>
      </c>
      <c r="R1355" s="1">
        <f t="shared" si="444"/>
        <v>-0.95296848902865938</v>
      </c>
      <c r="S1355" s="1">
        <f t="shared" si="445"/>
        <v>-3.4065168599028355</v>
      </c>
      <c r="T1355" s="1">
        <f t="shared" si="446"/>
        <v>-26.820310010875691</v>
      </c>
      <c r="U1355" s="1">
        <f t="shared" si="447"/>
        <v>-13.742335360048159</v>
      </c>
      <c r="V1355" s="1">
        <f t="shared" si="448"/>
        <v>0.28914377585571638</v>
      </c>
      <c r="Y1355" s="20">
        <f>+$Z$20*SIGN(SOI!A1354)*(ABS(SOI!A1354))^$Y$2</f>
        <v>0.33941118796228448</v>
      </c>
      <c r="Z1355" s="20">
        <f t="shared" si="451"/>
        <v>0.31921114253308813</v>
      </c>
      <c r="AA1355" s="19">
        <f>+SIN((AVERAGE(H1351:H1362)+AVERAGE(H1355:H1358)/4)*($AA$19+AA1354*$AA$18*AVERAGE(G1351:G1362))*$Y$20+$AA$17) - SIN($AA$17)</f>
        <v>0.62163176536862408</v>
      </c>
      <c r="AB1355" s="19">
        <f>+SIN((AVERAGE(H1351:H1362)+AVERAGE(H1355:H1358)*$AB$1)*($AA$19+AB1354*$AA$18*AVERAGE(G1351:G1362))*$Y$20+$AA$17) - SIN($AA$17)+$AB$2</f>
        <v>0.70991232204981269</v>
      </c>
      <c r="AC1355">
        <f t="shared" si="450"/>
        <v>0.79980000000001639</v>
      </c>
      <c r="AD1355">
        <f t="shared" si="449"/>
        <v>0.30242062283553595</v>
      </c>
      <c r="AE1355">
        <v>1</v>
      </c>
    </row>
    <row r="1356" spans="1:31" x14ac:dyDescent="0.25">
      <c r="A1356">
        <v>111.16666666666471</v>
      </c>
      <c r="B1356" s="2">
        <v>1991.1666666665656</v>
      </c>
      <c r="C1356">
        <f>+D1356+($D$2+E1356+F1356)*SOI!A1355*IF(B1356&gt;$C$18, IF(B1356&lt;$C$19,-1,1),1)</f>
        <v>-0.9735778872125288</v>
      </c>
      <c r="D1356">
        <f>+$D$3*((1-$D$5)*SOI!D1355+$D$5*SOI!D1354) +   $D$4*((1-$D$5)*SOI!E1355+$D$5*SOI!E1354)</f>
        <v>0</v>
      </c>
      <c r="E1356">
        <f t="shared" si="431"/>
        <v>-8.5511418236502479</v>
      </c>
      <c r="F1356">
        <f t="shared" si="438"/>
        <v>-1.1846370484750404</v>
      </c>
      <c r="G1356">
        <f t="shared" si="439"/>
        <v>-9.7357788721252874</v>
      </c>
      <c r="H1356" s="21">
        <f t="shared" si="440"/>
        <v>6.4796578775221644E-2</v>
      </c>
      <c r="I1356" s="37">
        <f t="shared" si="432"/>
        <v>-11.3764678371231</v>
      </c>
      <c r="J1356" s="1">
        <f t="shared" si="441"/>
        <v>-27.309061450146856</v>
      </c>
      <c r="K1356" s="1">
        <f t="shared" si="442"/>
        <v>-139.61145543242196</v>
      </c>
      <c r="L1356" s="1">
        <f t="shared" si="433"/>
        <v>-0.7966861120324501</v>
      </c>
      <c r="M1356" s="1">
        <f t="shared" si="434"/>
        <v>-16.861985369257891</v>
      </c>
      <c r="N1356" s="1">
        <f t="shared" si="435"/>
        <v>-1.0330881842745425</v>
      </c>
      <c r="O1356" s="1">
        <f t="shared" si="436"/>
        <v>-7.7423998907249603</v>
      </c>
      <c r="P1356" s="1">
        <f t="shared" si="437"/>
        <v>0.60835533566214028</v>
      </c>
      <c r="Q1356" s="1">
        <f t="shared" si="443"/>
        <v>8.7177968849425547</v>
      </c>
      <c r="R1356" s="1">
        <f t="shared" si="444"/>
        <v>29.617661450648253</v>
      </c>
      <c r="S1356" s="1">
        <f t="shared" si="445"/>
        <v>10.058016068884587</v>
      </c>
      <c r="T1356" s="1">
        <f t="shared" si="446"/>
        <v>64.809768860891637</v>
      </c>
      <c r="U1356" s="1">
        <f t="shared" si="447"/>
        <v>76.481649106124763</v>
      </c>
      <c r="V1356" s="1">
        <f t="shared" si="448"/>
        <v>17.677725507588907</v>
      </c>
      <c r="Y1356" s="20">
        <f>+$Z$20*SIGN(SOI!A1355)*(ABS(SOI!A1355))^$Y$2</f>
        <v>0.18973658391405196</v>
      </c>
      <c r="Z1356" s="20">
        <f t="shared" si="451"/>
        <v>0.26803407974173532</v>
      </c>
      <c r="AA1356" s="19">
        <f>+SIN((AVERAGE(H1352:H1363)+AVERAGE(H1356:H1359)/4)*($AA$19+AA1355*$AA$18*AVERAGE(G1352:G1363))*$Y$20+$AA$17) - SIN($AA$17)</f>
        <v>0.70725831874393652</v>
      </c>
      <c r="AB1356" s="19">
        <f>+SIN((AVERAGE(H1352:H1363)+AVERAGE(H1356:H1359)*$AB$1)*($AA$19+AB1355*$AA$18*AVERAGE(G1352:G1363))*$Y$20+$AA$17) - SIN($AA$17)+$AB$2</f>
        <v>0.71071603008906914</v>
      </c>
      <c r="AC1356">
        <f t="shared" si="450"/>
        <v>0.80040000000001643</v>
      </c>
      <c r="AD1356">
        <f t="shared" si="449"/>
        <v>0.4392242390022012</v>
      </c>
      <c r="AE1356">
        <v>1</v>
      </c>
    </row>
    <row r="1357" spans="1:31" x14ac:dyDescent="0.25">
      <c r="A1357">
        <v>111.24999999999804</v>
      </c>
      <c r="B1357" s="2">
        <v>1991.2499999998988</v>
      </c>
      <c r="C1357">
        <f>+D1357+($D$2+E1357+F1357)*SOI!A1356*IF(B1357&gt;$C$18, IF(B1357&lt;$C$19,-1,1),1)</f>
        <v>-3.4399412452666223</v>
      </c>
      <c r="D1357">
        <f>+$D$3*((1-$D$5)*SOI!D1356+$D$5*SOI!D1355) +   $D$4*((1-$D$5)*SOI!E1356+$D$5*SOI!E1355)</f>
        <v>0</v>
      </c>
      <c r="E1357">
        <f t="shared" si="431"/>
        <v>-16.428314487500671</v>
      </c>
      <c r="F1357">
        <f t="shared" si="438"/>
        <v>4.7641890992946356E-2</v>
      </c>
      <c r="G1357">
        <f t="shared" si="439"/>
        <v>-16.380672596507726</v>
      </c>
      <c r="H1357" s="21">
        <f t="shared" si="440"/>
        <v>-0.39545704306565016</v>
      </c>
      <c r="I1357" s="37">
        <f t="shared" si="432"/>
        <v>-17.245331219564644</v>
      </c>
      <c r="J1357" s="1">
        <f t="shared" si="441"/>
        <v>3.2165527578864945</v>
      </c>
      <c r="K1357" s="1">
        <f t="shared" si="442"/>
        <v>-2.2983134860742455E-2</v>
      </c>
      <c r="L1357" s="1">
        <f t="shared" si="433"/>
        <v>1.2681416656375814E-2</v>
      </c>
      <c r="M1357" s="1">
        <f t="shared" si="434"/>
        <v>1.3101726097342052</v>
      </c>
      <c r="N1357" s="1">
        <f t="shared" si="435"/>
        <v>4.3746275531676482E-2</v>
      </c>
      <c r="O1357" s="1">
        <f t="shared" si="436"/>
        <v>-2.3325114660085591</v>
      </c>
      <c r="P1357" s="1">
        <f t="shared" si="437"/>
        <v>-2.0884150696217702E-2</v>
      </c>
      <c r="Q1357" s="1">
        <f t="shared" si="443"/>
        <v>2.8683374519409333E-2</v>
      </c>
      <c r="R1357" s="1">
        <f t="shared" si="444"/>
        <v>0.14771968011168718</v>
      </c>
      <c r="S1357" s="1">
        <f t="shared" si="445"/>
        <v>-0.64562466174898991</v>
      </c>
      <c r="T1357" s="1">
        <f t="shared" si="446"/>
        <v>-0.31079153862966696</v>
      </c>
      <c r="U1357" s="1">
        <f t="shared" si="447"/>
        <v>-3.9799795191616658</v>
      </c>
      <c r="V1357" s="1">
        <f t="shared" si="448"/>
        <v>2.5697422948127314E-2</v>
      </c>
      <c r="Y1357" s="20">
        <f>+$Z$20*SIGN(SOI!A1356)*(ABS(SOI!A1356))^$Y$2</f>
        <v>0.27495446734886958</v>
      </c>
      <c r="Z1357" s="20">
        <f t="shared" si="451"/>
        <v>0.2875619898308292</v>
      </c>
      <c r="AA1357" s="19">
        <f>+SIN((AVERAGE(H1353:H1364)+AVERAGE(H1357:H1360)/4)*($AA$19+AA1356*$AA$18*AVERAGE(G1353:G1364))*$Y$20+$AA$17) - SIN($AA$17)</f>
        <v>0.47005888392569345</v>
      </c>
      <c r="AB1357" s="19">
        <f>+SIN((AVERAGE(H1353:H1364)+AVERAGE(H1357:H1360)*$AB$1)*($AA$19+AB1356*$AA$18*AVERAGE(G1353:G1364))*$Y$20+$AA$17) - SIN($AA$17)+$AB$2</f>
        <v>0.42771355033281327</v>
      </c>
      <c r="AC1357">
        <f t="shared" si="450"/>
        <v>0.80100000000001648</v>
      </c>
      <c r="AD1357">
        <f t="shared" si="449"/>
        <v>0.18249689409486425</v>
      </c>
      <c r="AE1357">
        <v>1</v>
      </c>
    </row>
    <row r="1358" spans="1:31" x14ac:dyDescent="0.25">
      <c r="A1358">
        <v>111.33333333333137</v>
      </c>
      <c r="B1358" s="2">
        <v>1991.3333333332321</v>
      </c>
      <c r="C1358">
        <f>+D1358+($D$2+E1358+F1358)*SOI!A1357*IF(B1358&gt;$C$18, IF(B1358&lt;$C$19,-1,1),1)</f>
        <v>-1.285671648568723</v>
      </c>
      <c r="D1358">
        <f>+$D$3*((1-$D$5)*SOI!D1357+$D$5*SOI!D1356) +   $D$4*((1-$D$5)*SOI!E1357+$D$5*SOI!E1356)</f>
        <v>0</v>
      </c>
      <c r="E1358">
        <f t="shared" si="431"/>
        <v>-1.8224715622232655</v>
      </c>
      <c r="F1358">
        <f t="shared" si="438"/>
        <v>-1.099509457251105</v>
      </c>
      <c r="G1358">
        <f t="shared" si="439"/>
        <v>-2.9219810194743703</v>
      </c>
      <c r="H1358" s="21">
        <f t="shared" si="440"/>
        <v>-0.7404575459687075</v>
      </c>
      <c r="I1358" s="37">
        <f t="shared" si="432"/>
        <v>-0.73009500804488214</v>
      </c>
      <c r="J1358" s="1">
        <f t="shared" si="441"/>
        <v>-3.7243061145158838</v>
      </c>
      <c r="K1358" s="1">
        <f t="shared" si="442"/>
        <v>-4.8197586385627481E-4</v>
      </c>
      <c r="L1358" s="1">
        <f t="shared" si="433"/>
        <v>-4.1159214652055991E-4</v>
      </c>
      <c r="M1358" s="1">
        <f t="shared" si="434"/>
        <v>-35.832356296859615</v>
      </c>
      <c r="N1358" s="1">
        <f t="shared" si="435"/>
        <v>-0.10801297229289285</v>
      </c>
      <c r="O1358" s="1">
        <f t="shared" si="436"/>
        <v>-0.30491134878132881</v>
      </c>
      <c r="P1358" s="1">
        <f t="shared" si="437"/>
        <v>0.10322472483224723</v>
      </c>
      <c r="Q1358" s="1">
        <f t="shared" si="443"/>
        <v>1.9369210929417473</v>
      </c>
      <c r="R1358" s="1">
        <f t="shared" si="444"/>
        <v>0.42230661339402992</v>
      </c>
      <c r="S1358" s="1">
        <f t="shared" si="445"/>
        <v>6.7487413445216277E-2</v>
      </c>
      <c r="T1358" s="1">
        <f t="shared" si="446"/>
        <v>1.3186158629398977E-3</v>
      </c>
      <c r="U1358" s="1">
        <f t="shared" si="447"/>
        <v>0.83282852512639993</v>
      </c>
      <c r="V1358" s="1">
        <f t="shared" si="448"/>
        <v>0.3136110244670296</v>
      </c>
      <c r="Y1358" s="20">
        <f>+$Z$20*SIGN(SOI!A1357)*(ABS(SOI!A1357))^$Y$2</f>
        <v>0.39799491822956612</v>
      </c>
      <c r="Z1358" s="20">
        <f t="shared" si="451"/>
        <v>0.38556160479029972</v>
      </c>
      <c r="AA1358" s="19">
        <f>+SIN((AVERAGE(H1354:H1365)+AVERAGE(H1358:H1361)/4)*($AA$19+AA1357*$AA$18*AVERAGE(G1354:G1365))*$Y$20+$AA$17) - SIN($AA$17)</f>
        <v>0.70044806635092538</v>
      </c>
      <c r="AB1358" s="19">
        <f>+SIN((AVERAGE(H1354:H1365)+AVERAGE(H1358:H1361)*$AB$1)*($AA$19+AB1357*$AA$18*AVERAGE(G1354:G1365))*$Y$20+$AA$17) - SIN($AA$17)+$AB$2</f>
        <v>0.70898979405748652</v>
      </c>
      <c r="AC1358">
        <f t="shared" si="450"/>
        <v>0.80160000000001652</v>
      </c>
      <c r="AD1358">
        <f t="shared" si="449"/>
        <v>0.31488646156062566</v>
      </c>
      <c r="AE1358">
        <v>1</v>
      </c>
    </row>
    <row r="1359" spans="1:31" x14ac:dyDescent="0.25">
      <c r="A1359">
        <v>111.4166666666647</v>
      </c>
      <c r="B1359" s="2">
        <v>1991.4166666665653</v>
      </c>
      <c r="C1359">
        <f>+D1359+($D$2+E1359+F1359)*SOI!A1358*IF(B1359&gt;$C$18, IF(B1359&lt;$C$19,-1,1),1)</f>
        <v>-3.6132642469443921</v>
      </c>
      <c r="D1359">
        <f>+$D$3*((1-$D$5)*SOI!D1358+$D$5*SOI!D1357) +   $D$4*((1-$D$5)*SOI!E1358+$D$5*SOI!E1357)</f>
        <v>0</v>
      </c>
      <c r="E1359">
        <f t="shared" si="431"/>
        <v>-5.5328589235245182</v>
      </c>
      <c r="F1359">
        <f t="shared" si="438"/>
        <v>-2.6009148697623719E-2</v>
      </c>
      <c r="G1359">
        <f t="shared" si="439"/>
        <v>-5.5588680722221415</v>
      </c>
      <c r="H1359" s="21">
        <f t="shared" si="440"/>
        <v>-1.3097584242507039E-2</v>
      </c>
      <c r="I1359" s="37">
        <f t="shared" si="432"/>
        <v>3.3422069131579812</v>
      </c>
      <c r="J1359" s="1">
        <f t="shared" si="441"/>
        <v>0.28432084477121927</v>
      </c>
      <c r="K1359" s="1">
        <f t="shared" si="442"/>
        <v>-8.9798739331262178E-4</v>
      </c>
      <c r="L1359" s="1">
        <f t="shared" si="433"/>
        <v>-9.0438759164565043E-3</v>
      </c>
      <c r="M1359" s="1">
        <f t="shared" si="434"/>
        <v>-0.59756443856732266</v>
      </c>
      <c r="N1359" s="1">
        <f t="shared" si="435"/>
        <v>9.6682291210272737E-3</v>
      </c>
      <c r="O1359" s="1">
        <f t="shared" si="436"/>
        <v>-4.074695995833209</v>
      </c>
      <c r="P1359" s="1">
        <f t="shared" si="437"/>
        <v>6.5496718875823062E-4</v>
      </c>
      <c r="Q1359" s="1">
        <f t="shared" si="443"/>
        <v>-2.8912944463695251E-3</v>
      </c>
      <c r="R1359" s="1">
        <f t="shared" si="444"/>
        <v>2.8857734282730554E-3</v>
      </c>
      <c r="S1359" s="1">
        <f t="shared" si="445"/>
        <v>2.7653350257850942E-2</v>
      </c>
      <c r="T1359" s="1">
        <f t="shared" si="446"/>
        <v>0.38719294461714276</v>
      </c>
      <c r="U1359" s="1">
        <f t="shared" si="447"/>
        <v>-2.4190528473489244E-2</v>
      </c>
      <c r="V1359" s="1">
        <f t="shared" si="448"/>
        <v>-1.7811403744541924E-4</v>
      </c>
      <c r="Y1359" s="20">
        <f>+$Z$20*SIGN(SOI!A1358)*(ABS(SOI!A1358))^$Y$2</f>
        <v>0.48373542879246362</v>
      </c>
      <c r="Z1359" s="20">
        <f t="shared" si="451"/>
        <v>0.45139026011079197</v>
      </c>
      <c r="AA1359" s="19">
        <f>+SIN((AVERAGE(H1355:H1366)+AVERAGE(H1359:H1362)/4)*($AA$19+AA1358*$AA$18*AVERAGE(G1355:G1366))*$Y$20+$AA$17) - SIN($AA$17)</f>
        <v>-4.3414520617525654E-2</v>
      </c>
      <c r="AB1359" s="19">
        <f>+SIN((AVERAGE(H1355:H1366)+AVERAGE(H1359:H1362)*$AB$1)*($AA$19+AB1358*$AA$18*AVERAGE(G1355:G1366))*$Y$20+$AA$17) - SIN($AA$17)+$AB$2</f>
        <v>0.12519479090570779</v>
      </c>
      <c r="AC1359">
        <f t="shared" si="450"/>
        <v>0.80220000000001657</v>
      </c>
      <c r="AD1359">
        <f t="shared" si="449"/>
        <v>0.49480478072831763</v>
      </c>
      <c r="AE1359">
        <v>1</v>
      </c>
    </row>
    <row r="1360" spans="1:31" x14ac:dyDescent="0.25">
      <c r="A1360">
        <v>111.49999999999802</v>
      </c>
      <c r="B1360" s="2">
        <v>1991.4999999998986</v>
      </c>
      <c r="C1360">
        <f>+D1360+($D$2+E1360+F1360)*SOI!A1359*IF(B1360&gt;$C$18, IF(B1360&lt;$C$19,-1,1),1)</f>
        <v>5.1478178522983784</v>
      </c>
      <c r="D1360">
        <f>+$D$3*((1-$D$5)*SOI!D1359+$D$5*SOI!D1358) +   $D$4*((1-$D$5)*SOI!E1359+$D$5*SOI!E1358)</f>
        <v>0</v>
      </c>
      <c r="E1360">
        <f t="shared" si="431"/>
        <v>8.4195051318741179</v>
      </c>
      <c r="F1360">
        <f t="shared" si="438"/>
        <v>-0.11657311203802334</v>
      </c>
      <c r="G1360">
        <f t="shared" si="439"/>
        <v>8.3029320198360939</v>
      </c>
      <c r="H1360" s="21">
        <f t="shared" si="440"/>
        <v>-0.10417449202310357</v>
      </c>
      <c r="I1360" s="37">
        <f t="shared" si="432"/>
        <v>-9.9587301307262095</v>
      </c>
      <c r="J1360" s="1">
        <f t="shared" si="441"/>
        <v>-0.37548282486519829</v>
      </c>
      <c r="K1360" s="1">
        <f t="shared" si="442"/>
        <v>0.83879742241707334</v>
      </c>
      <c r="L1360" s="1">
        <f t="shared" si="433"/>
        <v>-7.7186174673763056E-2</v>
      </c>
      <c r="M1360" s="1">
        <f t="shared" si="434"/>
        <v>-0.26484726327559605</v>
      </c>
      <c r="N1360" s="1">
        <f t="shared" si="435"/>
        <v>0.10805516063651077</v>
      </c>
      <c r="O1360" s="1">
        <f t="shared" si="436"/>
        <v>7.8631344417705735</v>
      </c>
      <c r="P1360" s="1">
        <f t="shared" si="437"/>
        <v>3.7146763442641575E-2</v>
      </c>
      <c r="Q1360" s="1">
        <f t="shared" si="443"/>
        <v>-1.4321933293210564E-2</v>
      </c>
      <c r="R1360" s="1">
        <f t="shared" si="444"/>
        <v>-4.2593387881404182E-2</v>
      </c>
      <c r="S1360" s="1">
        <f t="shared" si="445"/>
        <v>-0.92090952379254687</v>
      </c>
      <c r="T1360" s="1">
        <f t="shared" si="446"/>
        <v>-6.3769475731258574</v>
      </c>
      <c r="U1360" s="1">
        <f t="shared" si="447"/>
        <v>4.0880615197034329</v>
      </c>
      <c r="V1360" s="1">
        <f t="shared" si="448"/>
        <v>-0.11290109749162427</v>
      </c>
      <c r="Y1360" s="20">
        <f>+$Z$20*SIGN(SOI!A1359)*(ABS(SOI!A1359))^$Y$2</f>
        <v>0.47244043331034624</v>
      </c>
      <c r="Z1360" s="20">
        <f t="shared" si="451"/>
        <v>0.44987403867589532</v>
      </c>
      <c r="AA1360" s="19">
        <f>+SIN((AVERAGE(H1356:H1367)+AVERAGE(H1360:H1363)/4)*($AA$19+AA1359*$AA$18*AVERAGE(G1356:G1367))*$Y$20+$AA$17) - SIN($AA$17)</f>
        <v>-0.26537781299655089</v>
      </c>
      <c r="AB1360" s="19">
        <f>+SIN((AVERAGE(H1356:H1367)+AVERAGE(H1360:H1363)*$AB$1)*($AA$19+AB1359*$AA$18*AVERAGE(G1356:G1367))*$Y$20+$AA$17) - SIN($AA$17)+$AB$2</f>
        <v>-0.11599636268458893</v>
      </c>
      <c r="AC1360">
        <f t="shared" si="450"/>
        <v>0.80280000000001661</v>
      </c>
      <c r="AD1360">
        <f t="shared" si="449"/>
        <v>0.7152518516724462</v>
      </c>
      <c r="AE1360">
        <v>1</v>
      </c>
    </row>
    <row r="1361" spans="1:31" x14ac:dyDescent="0.25">
      <c r="A1361">
        <v>111.58333333333135</v>
      </c>
      <c r="B1361" s="2">
        <v>1991.5833333332318</v>
      </c>
      <c r="C1361">
        <f>+D1361+($D$2+E1361+F1361)*SOI!A1360*IF(B1361&gt;$C$18, IF(B1361&lt;$C$19,-1,1),1)</f>
        <v>1.6329510313569056</v>
      </c>
      <c r="D1361">
        <f>+$D$3*((1-$D$5)*SOI!D1360+$D$5*SOI!D1359) +   $D$4*((1-$D$5)*SOI!E1360+$D$5*SOI!E1359)</f>
        <v>0</v>
      </c>
      <c r="E1361">
        <f t="shared" si="431"/>
        <v>3.7761851523784529</v>
      </c>
      <c r="F1361">
        <f t="shared" si="438"/>
        <v>2.13753856608625E-2</v>
      </c>
      <c r="G1361">
        <f t="shared" si="439"/>
        <v>3.7975605380393151</v>
      </c>
      <c r="H1361" s="21">
        <f t="shared" si="440"/>
        <v>-7.8778113993549614E-2</v>
      </c>
      <c r="I1361" s="37">
        <f t="shared" si="432"/>
        <v>-4.3541061368167728</v>
      </c>
      <c r="J1361" s="1">
        <f t="shared" si="441"/>
        <v>-0.25220598663042793</v>
      </c>
      <c r="K1361" s="1">
        <f t="shared" si="442"/>
        <v>5.351961244700147E-3</v>
      </c>
      <c r="L1361" s="1">
        <f t="shared" si="433"/>
        <v>9.1248169891770953E-3</v>
      </c>
      <c r="M1361" s="1">
        <f t="shared" si="434"/>
        <v>-0.4068794508884504</v>
      </c>
      <c r="N1361" s="1">
        <f t="shared" si="435"/>
        <v>-1.3222116972763615E-2</v>
      </c>
      <c r="O1361" s="1">
        <f t="shared" si="436"/>
        <v>1.4273227352679241</v>
      </c>
      <c r="P1361" s="1">
        <f t="shared" si="437"/>
        <v>-1.1045000135611004E-2</v>
      </c>
      <c r="Q1361" s="1">
        <f t="shared" si="443"/>
        <v>2.6923244506561663E-3</v>
      </c>
      <c r="R1361" s="1">
        <f t="shared" si="444"/>
        <v>3.5007651875008155E-3</v>
      </c>
      <c r="S1361" s="1">
        <f t="shared" si="445"/>
        <v>4.9268290513046348E-2</v>
      </c>
      <c r="T1361" s="1">
        <f t="shared" si="446"/>
        <v>0.13684343708916685</v>
      </c>
      <c r="U1361" s="1">
        <f t="shared" si="447"/>
        <v>-0.53144364207158612</v>
      </c>
      <c r="V1361" s="1">
        <f t="shared" si="448"/>
        <v>-4.1076969040402872E-3</v>
      </c>
      <c r="Y1361" s="20">
        <f>+$Z$20*SIGN(SOI!A1360)*(ABS(SOI!A1360))^$Y$2</f>
        <v>0.39344625392487614</v>
      </c>
      <c r="Z1361" s="20">
        <f t="shared" si="451"/>
        <v>0.38243718633162493</v>
      </c>
      <c r="AA1361" s="19">
        <f>+SIN((AVERAGE(H1357:H1368)+AVERAGE(H1361:H1364)/4)*($AA$19+AA1360*$AA$18*AVERAGE(G1357:G1368))*$Y$20+$AA$17) - SIN($AA$17)</f>
        <v>0.14712038860562709</v>
      </c>
      <c r="AB1361" s="19">
        <f>+SIN((AVERAGE(H1357:H1368)+AVERAGE(H1361:H1364)*$AB$1)*($AA$19+AB1360*$AA$18*AVERAGE(G1357:G1368))*$Y$20+$AA$17) - SIN($AA$17)+$AB$2</f>
        <v>0.11196965984900531</v>
      </c>
      <c r="AC1361">
        <f t="shared" si="450"/>
        <v>0.80340000000001666</v>
      </c>
      <c r="AD1361">
        <f t="shared" si="449"/>
        <v>0.23531679772599784</v>
      </c>
      <c r="AE1361">
        <v>1</v>
      </c>
    </row>
    <row r="1362" spans="1:31" x14ac:dyDescent="0.25">
      <c r="A1362">
        <v>111.66666666666468</v>
      </c>
      <c r="B1362" s="2">
        <v>1991.6666666665651</v>
      </c>
      <c r="C1362">
        <f>+D1362+($D$2+E1362+F1362)*SOI!A1361*IF(B1362&gt;$C$18, IF(B1362&lt;$C$19,-1,1),1)</f>
        <v>4.0086432999415313</v>
      </c>
      <c r="D1362">
        <f>+$D$3*((1-$D$5)*SOI!D1361+$D$5*SOI!D1360) +   $D$4*((1-$D$5)*SOI!E1361+$D$5*SOI!E1360)</f>
        <v>0</v>
      </c>
      <c r="E1362">
        <f t="shared" si="431"/>
        <v>19.28672547127028</v>
      </c>
      <c r="F1362">
        <f t="shared" si="438"/>
        <v>-1.0656195624451386</v>
      </c>
      <c r="G1362">
        <f t="shared" si="439"/>
        <v>18.221105908825141</v>
      </c>
      <c r="H1362" s="21">
        <f t="shared" si="440"/>
        <v>2.4811138272435391</v>
      </c>
      <c r="I1362" s="37">
        <f t="shared" si="432"/>
        <v>-9.3581935918228858</v>
      </c>
      <c r="J1362" s="1">
        <f t="shared" si="441"/>
        <v>44.428460973413188</v>
      </c>
      <c r="K1362" s="1">
        <f t="shared" si="442"/>
        <v>8.5763332522823203E-3</v>
      </c>
      <c r="L1362" s="1">
        <f t="shared" si="433"/>
        <v>-1.3989382401341129E-2</v>
      </c>
      <c r="M1362" s="1">
        <f t="shared" si="434"/>
        <v>33.348677888390483</v>
      </c>
      <c r="N1362" s="1">
        <f t="shared" si="435"/>
        <v>0.36261726142486661</v>
      </c>
      <c r="O1362" s="1">
        <f t="shared" si="436"/>
        <v>4.4127936516643276E-2</v>
      </c>
      <c r="P1362" s="1">
        <f t="shared" si="437"/>
        <v>0.37341228225665041</v>
      </c>
      <c r="Q1362" s="1">
        <f t="shared" si="443"/>
        <v>6.0518441910455953</v>
      </c>
      <c r="R1362" s="1">
        <f t="shared" si="444"/>
        <v>16.912832135918126</v>
      </c>
      <c r="S1362" s="1">
        <f t="shared" si="445"/>
        <v>-2.9040760566172632</v>
      </c>
      <c r="T1362" s="1">
        <f t="shared" si="446"/>
        <v>-6.4861918314568796E-3</v>
      </c>
      <c r="U1362" s="1">
        <f t="shared" si="447"/>
        <v>38.616517219229372</v>
      </c>
      <c r="V1362" s="1">
        <f t="shared" si="448"/>
        <v>-3.8086296365972911</v>
      </c>
      <c r="Y1362" s="20">
        <f>+$Z$20*SIGN(SOI!A1361)*(ABS(SOI!A1361))^$Y$2</f>
        <v>0.28142487175965242</v>
      </c>
      <c r="Z1362" s="20">
        <f t="shared" si="451"/>
        <v>0.41574487906064966</v>
      </c>
      <c r="AA1362" s="19">
        <f>+SIN((AVERAGE(H1358:H1369)+AVERAGE(H1362:H1365)/4)*($AA$19+AA1361*$AA$18*AVERAGE(G1358:G1369))*$Y$20+$AA$17) - SIN($AA$17)</f>
        <v>0.43723359310413518</v>
      </c>
      <c r="AB1362" s="19">
        <f>+SIN((AVERAGE(H1358:H1369)+AVERAGE(H1362:H1365)*$AB$1)*($AA$19+AB1361*$AA$18*AVERAGE(G1358:G1369))*$Y$20+$AA$17) - SIN($AA$17)+$AB$2</f>
        <v>0.11773944521614405</v>
      </c>
      <c r="AC1362">
        <f t="shared" si="450"/>
        <v>0.8040000000000167</v>
      </c>
      <c r="AD1362">
        <f t="shared" si="449"/>
        <v>2.1488714043485513E-2</v>
      </c>
      <c r="AE1362">
        <v>1</v>
      </c>
    </row>
    <row r="1363" spans="1:31" x14ac:dyDescent="0.25">
      <c r="A1363">
        <v>111.74999999999801</v>
      </c>
      <c r="B1363" s="2">
        <v>1991.7499999998984</v>
      </c>
      <c r="C1363">
        <f>+D1363+($D$2+E1363+F1363)*SOI!A1362*IF(B1363&gt;$C$18, IF(B1363&lt;$C$19,-1,1),1)</f>
        <v>6.3038308024210439</v>
      </c>
      <c r="D1363">
        <f>+$D$3*((1-$D$5)*SOI!D1362+$D$5*SOI!D1361) +   $D$4*((1-$D$5)*SOI!E1362+$D$5*SOI!E1361)</f>
        <v>0</v>
      </c>
      <c r="E1363">
        <f t="shared" si="431"/>
        <v>6.9813909355464006</v>
      </c>
      <c r="F1363">
        <f t="shared" si="438"/>
        <v>-5.4104339479319918E-2</v>
      </c>
      <c r="G1363">
        <f t="shared" si="439"/>
        <v>6.9272865960670806</v>
      </c>
      <c r="H1363" s="21">
        <f t="shared" si="440"/>
        <v>0.13185066832078196</v>
      </c>
      <c r="I1363" s="37">
        <f t="shared" si="432"/>
        <v>2.8853007108126536</v>
      </c>
      <c r="J1363" s="1">
        <f t="shared" si="441"/>
        <v>-0.67864356231477152</v>
      </c>
      <c r="K1363" s="1">
        <f t="shared" si="442"/>
        <v>3.3126941512013411E-3</v>
      </c>
      <c r="L1363" s="1">
        <f t="shared" si="433"/>
        <v>-1.1420377406542895E-2</v>
      </c>
      <c r="M1363" s="1">
        <f t="shared" si="434"/>
        <v>1.6521901464790187</v>
      </c>
      <c r="N1363" s="1">
        <f t="shared" si="435"/>
        <v>-1.77422322923808E-2</v>
      </c>
      <c r="O1363" s="1">
        <f t="shared" si="436"/>
        <v>3.2702232773893916</v>
      </c>
      <c r="P1363" s="1">
        <f t="shared" si="437"/>
        <v>2.3840896990008011E-3</v>
      </c>
      <c r="Q1363" s="1">
        <f t="shared" si="443"/>
        <v>-1.4669960092018942E-2</v>
      </c>
      <c r="R1363" s="1">
        <f t="shared" si="444"/>
        <v>1.264027696809014E-2</v>
      </c>
      <c r="S1363" s="1">
        <f t="shared" si="445"/>
        <v>-4.380935216916676E-2</v>
      </c>
      <c r="T1363" s="1">
        <f t="shared" si="446"/>
        <v>-0.39240586433115315</v>
      </c>
      <c r="U1363" s="1">
        <f t="shared" si="447"/>
        <v>-7.6016199507649485E-2</v>
      </c>
      <c r="V1363" s="1">
        <f t="shared" si="448"/>
        <v>1.1897686534260155E-3</v>
      </c>
      <c r="Y1363" s="20">
        <f>+$Z$20*SIGN(SOI!A1362)*(ABS(SOI!A1362))^$Y$2</f>
        <v>0.57236351149742037</v>
      </c>
      <c r="Z1363" s="20">
        <f t="shared" si="451"/>
        <v>0.49813769764088517</v>
      </c>
      <c r="AA1363" s="19">
        <f>+SIN((AVERAGE(H1359:H1370)+AVERAGE(H1363:H1366)/4)*($AA$19+AA1362*$AA$18*AVERAGE(G1359:G1370))*$Y$20+$AA$17) - SIN($AA$17)</f>
        <v>6.906260485052701E-2</v>
      </c>
      <c r="AB1363" s="19">
        <f>+SIN((AVERAGE(H1359:H1370)+AVERAGE(H1363:H1366)*$AB$1)*($AA$19+AB1362*$AA$18*AVERAGE(G1359:G1370))*$Y$20+$AA$17) - SIN($AA$17)+$AB$2</f>
        <v>3.6358284030752475E-2</v>
      </c>
      <c r="AC1363">
        <f t="shared" si="450"/>
        <v>0.80460000000001675</v>
      </c>
      <c r="AD1363">
        <f t="shared" si="449"/>
        <v>0.42907509279035816</v>
      </c>
      <c r="AE1363">
        <v>1</v>
      </c>
    </row>
    <row r="1364" spans="1:31" x14ac:dyDescent="0.25">
      <c r="A1364">
        <v>111.83333333333134</v>
      </c>
      <c r="B1364" s="2">
        <v>1991.8333333332316</v>
      </c>
      <c r="C1364">
        <f>+D1364+($D$2+E1364+F1364)*SOI!A1363*IF(B1364&gt;$C$18, IF(B1364&lt;$C$19,-1,1),1)</f>
        <v>40.503806049018692</v>
      </c>
      <c r="D1364">
        <f>+$D$3*((1-$D$5)*SOI!D1363+$D$5*SOI!D1362) +   $D$4*((1-$D$5)*SOI!E1363+$D$5*SOI!E1362)</f>
        <v>0</v>
      </c>
      <c r="E1364">
        <f t="shared" si="431"/>
        <v>36.513169626792923</v>
      </c>
      <c r="F1364">
        <f t="shared" si="438"/>
        <v>-0.98351519782915964</v>
      </c>
      <c r="G1364">
        <f t="shared" si="439"/>
        <v>35.529654428963767</v>
      </c>
      <c r="H1364" s="21">
        <f t="shared" si="440"/>
        <v>-3.2527539833486214</v>
      </c>
      <c r="I1364" s="37">
        <f t="shared" si="432"/>
        <v>39.957509083786078</v>
      </c>
      <c r="J1364" s="1">
        <f t="shared" si="441"/>
        <v>-101.23548787653523</v>
      </c>
      <c r="K1364" s="1">
        <f t="shared" si="442"/>
        <v>54.746164732481787</v>
      </c>
      <c r="L1364" s="1">
        <f t="shared" si="433"/>
        <v>-0.62832085332418786</v>
      </c>
      <c r="M1364" s="1">
        <f t="shared" si="434"/>
        <v>17.796875000178805</v>
      </c>
      <c r="N1364" s="1">
        <f t="shared" si="435"/>
        <v>-0.78200067691459751</v>
      </c>
      <c r="O1364" s="1">
        <f t="shared" si="436"/>
        <v>34.54651070556806</v>
      </c>
      <c r="P1364" s="1">
        <f t="shared" si="437"/>
        <v>6.7790236525997152E-2</v>
      </c>
      <c r="Q1364" s="1">
        <f t="shared" si="443"/>
        <v>-6.9648460735379896</v>
      </c>
      <c r="R1364" s="1">
        <f t="shared" si="444"/>
        <v>83.108702972161083</v>
      </c>
      <c r="S1364" s="1">
        <f t="shared" si="445"/>
        <v>-26.740715483351167</v>
      </c>
      <c r="T1364" s="1">
        <f t="shared" si="446"/>
        <v>-228.06744124600851</v>
      </c>
      <c r="U1364" s="1">
        <f t="shared" si="447"/>
        <v>-29.933536866881614</v>
      </c>
      <c r="V1364" s="1">
        <f t="shared" si="448"/>
        <v>1.491097178420437</v>
      </c>
      <c r="Y1364" s="20">
        <f>+$Z$20*SIGN(SOI!A1363)*(ABS(SOI!A1363))^$Y$2</f>
        <v>0.64062470966558271</v>
      </c>
      <c r="Z1364" s="20">
        <f t="shared" si="451"/>
        <v>0.65888786955919398</v>
      </c>
      <c r="AA1364" s="19">
        <f>+SIN((AVERAGE(H1360:H1371)+AVERAGE(H1364:H1367)/4)*($AA$19+AA1363*$AA$18*AVERAGE(G1360:G1371))*$Y$20+$AA$17) - SIN($AA$17)</f>
        <v>5.2566463056901602E-2</v>
      </c>
      <c r="AB1364" s="19">
        <f>+SIN((AVERAGE(H1360:H1371)+AVERAGE(H1364:H1367)*$AB$1)*($AA$19+AB1363*$AA$18*AVERAGE(G1360:G1371))*$Y$20+$AA$17) - SIN($AA$17)+$AB$2</f>
        <v>3.1909985823202813E-2</v>
      </c>
      <c r="AC1364">
        <f t="shared" si="450"/>
        <v>0.80520000000001679</v>
      </c>
      <c r="AD1364">
        <f t="shared" si="449"/>
        <v>0.60632140650229238</v>
      </c>
      <c r="AE1364">
        <v>1</v>
      </c>
    </row>
    <row r="1365" spans="1:31" x14ac:dyDescent="0.25">
      <c r="A1365">
        <v>111.91666666666467</v>
      </c>
      <c r="B1365" s="2">
        <v>1991.9166666665649</v>
      </c>
      <c r="C1365">
        <f>+D1365+($D$2+E1365+F1365)*SOI!A1364*IF(B1365&gt;$C$18, IF(B1365&lt;$C$19,-1,1),1)</f>
        <v>-749.56633020090226</v>
      </c>
      <c r="D1365">
        <f>+$D$3*((1-$D$5)*SOI!D1364+$D$5*SOI!D1363) +   $D$4*((1-$D$5)*SOI!E1364+$D$5*SOI!E1363)</f>
        <v>0</v>
      </c>
      <c r="E1365">
        <f t="shared" si="431"/>
        <v>-462.47332540457165</v>
      </c>
      <c r="F1365">
        <f t="shared" si="438"/>
        <v>-0.2219401515408248</v>
      </c>
      <c r="G1365">
        <f t="shared" si="439"/>
        <v>-462.69526555611247</v>
      </c>
      <c r="H1365" s="21">
        <f t="shared" si="440"/>
        <v>-5.2386363573561754</v>
      </c>
      <c r="I1365" s="37">
        <f t="shared" si="432"/>
        <v>-563.15181656971959</v>
      </c>
      <c r="J1365" s="1">
        <f t="shared" si="441"/>
        <v>-62.755573446893528</v>
      </c>
      <c r="K1365" s="1">
        <f t="shared" si="442"/>
        <v>-121.34906813751593</v>
      </c>
      <c r="L1365" s="1">
        <f t="shared" si="433"/>
        <v>-0.18135428904305723</v>
      </c>
      <c r="M1365" s="1">
        <f t="shared" si="434"/>
        <v>-0.78277363556407786</v>
      </c>
      <c r="N1365" s="1">
        <f t="shared" si="435"/>
        <v>0.29025803202645339</v>
      </c>
      <c r="O1365" s="1">
        <f t="shared" si="436"/>
        <v>-297.62389811647756</v>
      </c>
      <c r="P1365" s="1">
        <f t="shared" si="437"/>
        <v>6.0428237300239974E-2</v>
      </c>
      <c r="Q1365" s="1">
        <f t="shared" si="443"/>
        <v>-0.11370539726855075</v>
      </c>
      <c r="R1365" s="1">
        <f t="shared" si="444"/>
        <v>-19.122432836681867</v>
      </c>
      <c r="S1365" s="1">
        <f t="shared" si="445"/>
        <v>-139.8869570493348</v>
      </c>
      <c r="T1365" s="1">
        <f t="shared" si="446"/>
        <v>567.11777450967156</v>
      </c>
      <c r="U1365" s="1">
        <f t="shared" si="447"/>
        <v>376.06065163829948</v>
      </c>
      <c r="V1365" s="1">
        <f t="shared" si="448"/>
        <v>-0.49335080660753405</v>
      </c>
      <c r="Y1365" s="20">
        <f>+$Z$20*SIGN(SOI!A1364)*(ABS(SOI!A1364))^$Y$2</f>
        <v>0.76367538751457864</v>
      </c>
      <c r="Z1365" s="20">
        <f t="shared" si="451"/>
        <v>0.72187160414204998</v>
      </c>
      <c r="AA1365" s="19">
        <f>+SIN((AVERAGE(H1361:H1372)+AVERAGE(H1365:H1368)/4)*($AA$19+AA1364*$AA$18*AVERAGE(G1361:G1372))*$Y$20+$AA$17) - SIN($AA$17)</f>
        <v>-2.9336782318694132E-2</v>
      </c>
      <c r="AB1365" s="19">
        <f>+SIN((AVERAGE(H1361:H1372)+AVERAGE(H1365:H1368)*$AB$1)*($AA$19+AB1364*$AA$18*AVERAGE(G1361:G1372))*$Y$20+$AA$17) - SIN($AA$17)+$AB$2</f>
        <v>1.743734092921273E-2</v>
      </c>
      <c r="AC1365">
        <f t="shared" si="450"/>
        <v>0.80580000000001684</v>
      </c>
      <c r="AD1365">
        <f t="shared" si="449"/>
        <v>0.75120838646074417</v>
      </c>
      <c r="AE1365">
        <v>1</v>
      </c>
    </row>
    <row r="1366" spans="1:31" x14ac:dyDescent="0.25">
      <c r="A1366">
        <v>111.999999999998</v>
      </c>
      <c r="B1366" s="2">
        <v>1991.9999999998981</v>
      </c>
      <c r="C1366">
        <f>+D1366+($D$2+E1366+F1366)*SOI!A1365*IF(B1366&gt;$C$18, IF(B1366&lt;$C$19,-1,1),1)</f>
        <v>1.5240767839610112</v>
      </c>
      <c r="D1366">
        <f>+$D$3*((1-$D$5)*SOI!D1365+$D$5*SOI!D1364) +   $D$4*((1-$D$5)*SOI!E1365+$D$5*SOI!E1364)</f>
        <v>0</v>
      </c>
      <c r="E1366">
        <f t="shared" ref="E1366:E1429" si="452">$E$3*COS(2*PI()*(A1366+$E$2)/$H$3)+$E$4*COS(2*PI()*(A1366+$E$2)/$H$4)+$E$5*COS(2*PI()*(A1366+$E$2)/$H$5)+$E$6*COS(2*PI()/$H$6*(A1366+$E$2))+$E$7*COS(2*PI()/$H$7*(A1366+$E$2))+$E$8*COS(2*PI()/$H$8*(A1366+$E$2))+$E$9*COS(2*PI()/$H$9*(A1366+$E$2))+$E$10*COS(2*PI()/$H$10*(A1366+$E$2))+$E$11*COS(2*PI()/$H$11*(A1366+$E$2))+$E$12*COS(2*PI()/$H$12*(A1366+$E$2))+$E$13*COS(2*PI()/$H$13*(A1366+$E$2))+$E$14*COS(2*PI()/$H$14*(A1366+$E$2))+$E$15*COS(2*PI()/$H$15*(A1366+$E$2))+$E$16*COS(2*PI()/$H$16*(A1366+$E$2))+$E$17*COS(2*PI()/$H$17*(A1366+$E$2))</f>
        <v>-3.5032228352140464</v>
      </c>
      <c r="F1366">
        <f t="shared" si="438"/>
        <v>4.4498543780469726</v>
      </c>
      <c r="G1366">
        <f t="shared" si="439"/>
        <v>0.94663154283292616</v>
      </c>
      <c r="H1366" s="21">
        <f t="shared" si="440"/>
        <v>7.9092497364578707</v>
      </c>
      <c r="I1366" s="37">
        <f t="shared" ref="I1366:I1429" si="453">+(I$3*$E1366+I$5*$F1366)*COS(2*PI()*$A1366*$A$9+I$4)</f>
        <v>-0.81270622679989413</v>
      </c>
      <c r="J1366" s="1">
        <f t="shared" si="441"/>
        <v>11.40979149486809</v>
      </c>
      <c r="K1366" s="1">
        <f t="shared" si="442"/>
        <v>1.5938833226624549</v>
      </c>
      <c r="L1366" s="1">
        <f t="shared" ref="L1366:L1429" si="454">+(L$3*$E1366+L$5*$F1366)*COS(2*PI()*$A1366*$A$9+L$4)^2</f>
        <v>0.26931608854235078</v>
      </c>
      <c r="M1366" s="1">
        <f t="shared" ref="M1366:M1429" si="455">+(M$3*$E1366+M$5*$F1366)*COS(2*PI()*$A1366*$A$7+M$4)</f>
        <v>98.617388478004514</v>
      </c>
      <c r="N1366" s="1">
        <f t="shared" ref="N1366:N1429" si="456">+(N$3*$E1366+N$5*$F1366)*COS(2*PI()*$A1366*$A$8+N$4)</f>
        <v>2.4158664208907816</v>
      </c>
      <c r="O1366" s="1">
        <f t="shared" ref="O1366:O1429" si="457">+(O$3*$E1366+O$5*$F1366)*COS(2*PI()*$A1366*$A$8+O$4)^2</f>
        <v>6.8196891218952962E-2</v>
      </c>
      <c r="P1366" s="1">
        <f t="shared" ref="P1366:P1429" si="458">+(P$3*$E1366+P$5*$F1366)*COS(2*PI()*$A1366*$A$7+P$4)^2</f>
        <v>-2.332538187493816</v>
      </c>
      <c r="Q1366" s="1">
        <f t="shared" si="443"/>
        <v>119.23041585886683</v>
      </c>
      <c r="R1366" s="1">
        <f t="shared" si="444"/>
        <v>28.93724764140757</v>
      </c>
      <c r="S1366" s="1">
        <f t="shared" si="445"/>
        <v>-1.6802503402597442</v>
      </c>
      <c r="T1366" s="1">
        <f t="shared" si="446"/>
        <v>0.19297653463961409</v>
      </c>
      <c r="U1366" s="1">
        <f t="shared" si="447"/>
        <v>-20.948591532695108</v>
      </c>
      <c r="V1366" s="1">
        <f t="shared" si="448"/>
        <v>158.50149037904097</v>
      </c>
      <c r="Y1366" s="20">
        <f>+$Z$20*SIGN(SOI!A1365)*(ABS(SOI!A1365))^$Y$2</f>
        <v>0.76131471524598848</v>
      </c>
      <c r="Z1366" s="20">
        <f t="shared" si="451"/>
        <v>0.76288849675838188</v>
      </c>
      <c r="AA1366" s="19">
        <f>+SIN((AVERAGE(H1362:H1373)+AVERAGE(H1366:H1369)/4)*($AA$19+AA1365*$AA$18*AVERAGE(G1362:G1373))*$Y$20+$AA$17) - SIN($AA$17)</f>
        <v>-0.3899295513246045</v>
      </c>
      <c r="AB1366" s="19">
        <f>+SIN((AVERAGE(H1362:H1373)+AVERAGE(H1366:H1369)*$AB$1)*($AA$19+AB1365*$AA$18*AVERAGE(G1362:G1373))*$Y$20+$AA$17) - SIN($AA$17)+$AB$2</f>
        <v>-9.3745033795453181E-3</v>
      </c>
      <c r="AC1366">
        <f t="shared" si="450"/>
        <v>0.80640000000001688</v>
      </c>
      <c r="AD1366">
        <f t="shared" si="449"/>
        <v>1.1528180480829864</v>
      </c>
      <c r="AE1366">
        <v>1</v>
      </c>
    </row>
    <row r="1367" spans="1:31" x14ac:dyDescent="0.25">
      <c r="A1367">
        <v>112.08333333333132</v>
      </c>
      <c r="B1367" s="2">
        <v>1992.0833333332314</v>
      </c>
      <c r="C1367">
        <f>+D1367+($D$2+E1367+F1367)*SOI!A1366*IF(B1367&gt;$C$18, IF(B1367&lt;$C$19,-1,1),1)</f>
        <v>45.725538431120093</v>
      </c>
      <c r="D1367">
        <f>+$D$3*((1-$D$5)*SOI!D1366+$D$5*SOI!D1365) +   $D$4*((1-$D$5)*SOI!E1366+$D$5*SOI!E1365)</f>
        <v>0</v>
      </c>
      <c r="E1367">
        <f t="shared" si="452"/>
        <v>27.992604643797918</v>
      </c>
      <c r="F1367">
        <f t="shared" ref="F1367:F1430" si="459">$F$3*COS(2*PI()*(B1367+$F$2)/$G$3)+$F$4*COS(2*PI()*(B1367+$F$2)/$G$4)+$F$5*COS(2*PI()*(B1367+$F$2)/$G$5)+$F$6*COS(2*PI()/$G$6*(B1367+$F$2))+$F$7*COS(2*PI()/$G$7*(B1367+$F$2))+$F$8*COS(2*PI()/$G$8*(B1367+$F$2))+$F$9*COS(2*PI()/$G$9*(B1367+$F$2))+$F$10*COS(2*PI()/$G$10*(B1367+$F$2))+$F$11*COS(2*PI()/$G$11*(B1367+$F$2))+$F$12*COS(2*PI()/$G$12*(B1367+$F$2))+$F$13*COS(2*PI()/$G$13*(B1367+$F$2))+$F$14*COS(2*PI()/$G$14*(B1367+$F$2))+$F$15*COS(2*PI()/$G$15*(B1367+$F$2))</f>
        <v>0.23303636306633191</v>
      </c>
      <c r="G1367">
        <f t="shared" ref="G1367:G1430" si="460">+E1367+F1367</f>
        <v>28.225641006864251</v>
      </c>
      <c r="H1367" s="21">
        <f t="shared" ref="H1367:H1430" si="461">+$H$19*SUM(I1367:V1367)</f>
        <v>0.25239834885117757</v>
      </c>
      <c r="I1367" s="37">
        <f t="shared" si="453"/>
        <v>-6.0797718944404195</v>
      </c>
      <c r="J1367" s="1">
        <f t="shared" ref="J1367:J1430" si="462">+(J$3)*I1367*M1367</f>
        <v>6.7367298189141893</v>
      </c>
      <c r="K1367" s="1">
        <f t="shared" ref="K1367:K1430" si="463">+(K$3)*L1367*P1367*O1367</f>
        <v>0.42914479558803847</v>
      </c>
      <c r="L1367" s="1">
        <f t="shared" si="454"/>
        <v>2.9845949307818757E-2</v>
      </c>
      <c r="M1367" s="1">
        <f t="shared" si="455"/>
        <v>7.7834335392964187</v>
      </c>
      <c r="N1367" s="1">
        <f t="shared" si="456"/>
        <v>-9.1698898597758309E-3</v>
      </c>
      <c r="O1367" s="1">
        <f t="shared" si="457"/>
        <v>6.1525191028903574</v>
      </c>
      <c r="P1367" s="1">
        <f t="shared" si="458"/>
        <v>-6.2815177920839502E-2</v>
      </c>
      <c r="Q1367" s="1">
        <f t="shared" ref="Q1367:Q1430" si="464">+(Q$3)*M1367*N1367</f>
        <v>-3.5718727989265849E-2</v>
      </c>
      <c r="R1367" s="1">
        <f t="shared" ref="R1367:R1430" si="465">+(R$3)*I1367*N1367*M1367</f>
        <v>-6.4851472994735801E-2</v>
      </c>
      <c r="S1367" s="1">
        <f t="shared" ref="S1367:S1430" si="466">+(S$3)*I1367*N1367</f>
        <v>4.7711040959179038E-2</v>
      </c>
      <c r="T1367" s="1">
        <f t="shared" ref="T1367:T1430" si="467">+(T$3)*L1367*O1367</f>
        <v>1.9293721052896107</v>
      </c>
      <c r="U1367" s="1">
        <f t="shared" ref="U1367:U1430" si="468">+(U$3)*P1367*I1367</f>
        <v>-4.2203100540351395</v>
      </c>
      <c r="V1367" s="1">
        <f t="shared" ref="V1367:V1430" si="469">+(V$3)*P1367*N1367</f>
        <v>-1.6201692446558853E-2</v>
      </c>
      <c r="Y1367" s="20">
        <f>+$Z$20*SIGN(SOI!A1366)*(ABS(SOI!A1366))^$Y$2</f>
        <v>0.76367538751457864</v>
      </c>
      <c r="Z1367" s="20">
        <f t="shared" si="451"/>
        <v>0.75327902574004224</v>
      </c>
      <c r="AA1367" s="19">
        <f>+SIN((AVERAGE(H1363:H1374)+AVERAGE(H1367:H1370)/4)*($AA$19+AA1366*$AA$18*AVERAGE(G1363:G1374))*$Y$20+$AA$17) - SIN($AA$17)</f>
        <v>0.25715320737686093</v>
      </c>
      <c r="AB1367" s="19">
        <f>+SIN((AVERAGE(H1363:H1374)+AVERAGE(H1367:H1370)*$AB$1)*($AA$19+AB1366*$AA$18*AVERAGE(G1363:G1374))*$Y$20+$AA$17) - SIN($AA$17)+$AB$2</f>
        <v>0.16342356034890732</v>
      </c>
      <c r="AC1367">
        <f t="shared" si="450"/>
        <v>0.80700000000001693</v>
      </c>
      <c r="AD1367">
        <f t="shared" si="449"/>
        <v>0.49612581836318131</v>
      </c>
      <c r="AE1367">
        <v>1</v>
      </c>
    </row>
    <row r="1368" spans="1:31" x14ac:dyDescent="0.25">
      <c r="A1368">
        <v>112.16666666666465</v>
      </c>
      <c r="B1368" s="2">
        <v>1992.1666666665647</v>
      </c>
      <c r="C1368">
        <f>+D1368+($D$2+E1368+F1368)*SOI!A1367*IF(B1368&gt;$C$18, IF(B1368&lt;$C$19,-1,1),1)</f>
        <v>5.4684513090012352</v>
      </c>
      <c r="D1368">
        <f>+$D$3*((1-$D$5)*SOI!D1367+$D$5*SOI!D1366) +   $D$4*((1-$D$5)*SOI!E1367+$D$5*SOI!E1366)</f>
        <v>0</v>
      </c>
      <c r="E1368">
        <f t="shared" si="452"/>
        <v>4.8302712544952087</v>
      </c>
      <c r="F1368">
        <f t="shared" si="459"/>
        <v>-1.1846370484943853</v>
      </c>
      <c r="G1368">
        <f t="shared" si="460"/>
        <v>3.6456342060008233</v>
      </c>
      <c r="H1368" s="21">
        <f t="shared" si="461"/>
        <v>-2.1766124117209897</v>
      </c>
      <c r="I1368" s="37">
        <f t="shared" si="453"/>
        <v>-4.2102274329219425</v>
      </c>
      <c r="J1368" s="1">
        <f t="shared" si="462"/>
        <v>-20.907823629258129</v>
      </c>
      <c r="K1368" s="1">
        <f t="shared" si="463"/>
        <v>1.0201447028448729</v>
      </c>
      <c r="L1368" s="1">
        <f t="shared" si="454"/>
        <v>-0.6896794655849352</v>
      </c>
      <c r="M1368" s="1">
        <f t="shared" si="455"/>
        <v>-34.882905223856561</v>
      </c>
      <c r="N1368" s="1">
        <f t="shared" si="456"/>
        <v>0.72833000413620641</v>
      </c>
      <c r="O1368" s="1">
        <f t="shared" si="457"/>
        <v>3.0286800958486064</v>
      </c>
      <c r="P1368" s="1">
        <f t="shared" si="458"/>
        <v>1.3126840002806544E-2</v>
      </c>
      <c r="Q1368" s="1">
        <f t="shared" si="464"/>
        <v>-12.71456461112227</v>
      </c>
      <c r="R1368" s="1">
        <f t="shared" si="465"/>
        <v>-15.986140468644148</v>
      </c>
      <c r="S1368" s="1">
        <f t="shared" si="466"/>
        <v>-2.6242260691596804</v>
      </c>
      <c r="T1368" s="1">
        <f t="shared" si="467"/>
        <v>-21.947159829629275</v>
      </c>
      <c r="U1368" s="1">
        <f t="shared" si="468"/>
        <v>0.6107426194603266</v>
      </c>
      <c r="V1368" s="1">
        <f t="shared" si="469"/>
        <v>-0.26891811816536521</v>
      </c>
      <c r="Y1368" s="20">
        <f>+$Z$20*SIGN(SOI!A1367)*(ABS(SOI!A1367))^$Y$2</f>
        <v>0.73484697445955971</v>
      </c>
      <c r="Z1368" s="20">
        <f t="shared" si="451"/>
        <v>0.73699430987007586</v>
      </c>
      <c r="AA1368" s="19">
        <f>+SIN((AVERAGE(H1364:H1375)+AVERAGE(H1368:H1371)/4)*($AA$19+AA1367*$AA$18*AVERAGE(G1364:G1375))*$Y$20+$AA$17) - SIN($AA$17)</f>
        <v>0.3313873665862152</v>
      </c>
      <c r="AB1368" s="19">
        <f>+SIN((AVERAGE(H1364:H1375)+AVERAGE(H1368:H1371)*$AB$1)*($AA$19+AB1367*$AA$18*AVERAGE(G1364:G1375))*$Y$20+$AA$17) - SIN($AA$17)+$AB$2</f>
        <v>0.18723080023469069</v>
      </c>
      <c r="AC1368">
        <f t="shared" si="450"/>
        <v>0.80760000000001697</v>
      </c>
      <c r="AD1368">
        <f t="shared" ref="AD1368:AD1431" si="470">+ABS(Z1368-AA1368)</f>
        <v>0.40560694328386065</v>
      </c>
      <c r="AE1368">
        <v>1</v>
      </c>
    </row>
    <row r="1369" spans="1:31" x14ac:dyDescent="0.25">
      <c r="A1369">
        <v>112.24999999999798</v>
      </c>
      <c r="B1369" s="2">
        <v>1992.2499999998979</v>
      </c>
      <c r="C1369">
        <f>+D1369+($D$2+E1369+F1369)*SOI!A1368*IF(B1369&gt;$C$18, IF(B1369&lt;$C$19,-1,1),1)</f>
        <v>22.99331157504179</v>
      </c>
      <c r="D1369">
        <f>+$D$3*((1-$D$5)*SOI!D1368+$D$5*SOI!D1367) +   $D$4*((1-$D$5)*SOI!E1368+$D$5*SOI!E1367)</f>
        <v>0</v>
      </c>
      <c r="E1369">
        <f t="shared" si="452"/>
        <v>16.259671282776921</v>
      </c>
      <c r="F1369">
        <f t="shared" si="459"/>
        <v>4.7641891011583448E-2</v>
      </c>
      <c r="G1369">
        <f t="shared" si="460"/>
        <v>16.307313173788504</v>
      </c>
      <c r="H1369" s="21">
        <f t="shared" si="461"/>
        <v>5.7614751442796467E-3</v>
      </c>
      <c r="I1369" s="37">
        <f t="shared" si="453"/>
        <v>-20.399281068505143</v>
      </c>
      <c r="J1369" s="1">
        <f t="shared" si="462"/>
        <v>2.0775700543085609</v>
      </c>
      <c r="K1369" s="1">
        <f t="shared" si="463"/>
        <v>9.4499373013254132E-2</v>
      </c>
      <c r="L1369" s="1">
        <f t="shared" si="454"/>
        <v>3.1130839229825149E-2</v>
      </c>
      <c r="M1369" s="1">
        <f t="shared" si="455"/>
        <v>0.7154020688877808</v>
      </c>
      <c r="N1369" s="1">
        <f t="shared" si="456"/>
        <v>-2.4576244254123584E-2</v>
      </c>
      <c r="O1369" s="1">
        <f t="shared" si="457"/>
        <v>14.120376561695791</v>
      </c>
      <c r="P1369" s="1">
        <f t="shared" si="458"/>
        <v>-5.7781782055376131E-3</v>
      </c>
      <c r="Q1369" s="1">
        <f t="shared" si="464"/>
        <v>-8.7988588340347489E-3</v>
      </c>
      <c r="R1369" s="1">
        <f t="shared" si="465"/>
        <v>-5.3601604123630311E-2</v>
      </c>
      <c r="S1369" s="1">
        <f t="shared" si="466"/>
        <v>0.42904007895900892</v>
      </c>
      <c r="T1369" s="1">
        <f t="shared" si="467"/>
        <v>4.6186466166625237</v>
      </c>
      <c r="U1369" s="1">
        <f t="shared" si="468"/>
        <v>-1.3025616051983244</v>
      </c>
      <c r="V1369" s="1">
        <f t="shared" si="469"/>
        <v>-3.9942764219665734E-3</v>
      </c>
      <c r="Y1369" s="20">
        <f>+$Z$20*SIGN(SOI!A1368)*(ABS(SOI!A1368))^$Y$2</f>
        <v>0.71246056763608934</v>
      </c>
      <c r="Z1369" s="20">
        <f t="shared" si="451"/>
        <v>0.70782441009088881</v>
      </c>
      <c r="AA1369" s="19">
        <f>+SIN((AVERAGE(H1365:H1376)+AVERAGE(H1369:H1372)/4)*($AA$19+AA1368*$AA$18*AVERAGE(G1365:G1376))*$Y$20+$AA$17) - SIN($AA$17)</f>
        <v>-1.5272778982878321E-2</v>
      </c>
      <c r="AB1369" s="19">
        <f>+SIN((AVERAGE(H1365:H1376)+AVERAGE(H1369:H1372)*$AB$1)*($AA$19+AB1368*$AA$18*AVERAGE(G1365:G1376))*$Y$20+$AA$17) - SIN($AA$17)+$AB$2</f>
        <v>-3.2749092825880455E-2</v>
      </c>
      <c r="AC1369">
        <f t="shared" ref="AC1369:AC1432" si="471">+AC1368+$AC$22</f>
        <v>0.80820000000001702</v>
      </c>
      <c r="AD1369">
        <f t="shared" si="470"/>
        <v>0.72309718907376719</v>
      </c>
      <c r="AE1369">
        <v>1</v>
      </c>
    </row>
    <row r="1370" spans="1:31" x14ac:dyDescent="0.25">
      <c r="A1370">
        <v>112.33333333333131</v>
      </c>
      <c r="B1370" s="2">
        <v>1992.3333333332312</v>
      </c>
      <c r="C1370">
        <f>+D1370+($D$2+E1370+F1370)*SOI!A1369*IF(B1370&gt;$C$18, IF(B1370&lt;$C$19,-1,1),1)</f>
        <v>-4.0495710683156725</v>
      </c>
      <c r="D1370">
        <f>+$D$3*((1-$D$5)*SOI!D1369+$D$5*SOI!D1368) +   $D$4*((1-$D$5)*SOI!E1369+$D$5*SOI!E1368)</f>
        <v>0</v>
      </c>
      <c r="E1370">
        <f t="shared" si="452"/>
        <v>-2.0891291792168118</v>
      </c>
      <c r="F1370">
        <f t="shared" si="459"/>
        <v>-1.0995094572522213</v>
      </c>
      <c r="G1370">
        <f t="shared" si="460"/>
        <v>-3.1886386364690331</v>
      </c>
      <c r="H1370" s="21">
        <f t="shared" si="461"/>
        <v>-0.26899478441623059</v>
      </c>
      <c r="I1370" s="37">
        <f t="shared" si="453"/>
        <v>2.243979361924112</v>
      </c>
      <c r="J1370" s="1">
        <f t="shared" si="462"/>
        <v>-2.5379258379691056</v>
      </c>
      <c r="K1370" s="1">
        <f t="shared" si="463"/>
        <v>-2.0854911021086249</v>
      </c>
      <c r="L1370" s="1">
        <f t="shared" si="454"/>
        <v>-0.15113464255524192</v>
      </c>
      <c r="M1370" s="1">
        <f t="shared" si="455"/>
        <v>7.9445526153335662</v>
      </c>
      <c r="N1370" s="1">
        <f t="shared" si="456"/>
        <v>0.7796472180925802</v>
      </c>
      <c r="O1370" s="1">
        <f t="shared" si="457"/>
        <v>-0.75028826669803761</v>
      </c>
      <c r="P1370" s="1">
        <f t="shared" si="458"/>
        <v>0.49432807343101826</v>
      </c>
      <c r="Q1370" s="1">
        <f t="shared" si="464"/>
        <v>3.0997610931436519</v>
      </c>
      <c r="R1370" s="1">
        <f t="shared" si="465"/>
        <v>-2.0772255520328149</v>
      </c>
      <c r="S1370" s="1">
        <f t="shared" si="466"/>
        <v>1.4972160680967048</v>
      </c>
      <c r="T1370" s="1">
        <f t="shared" si="467"/>
        <v>1.1914334953240771</v>
      </c>
      <c r="U1370" s="1">
        <f t="shared" si="468"/>
        <v>-12.258197448734045</v>
      </c>
      <c r="V1370" s="1">
        <f t="shared" si="469"/>
        <v>-10.840394296059371</v>
      </c>
      <c r="Y1370" s="20">
        <f>+$Z$20*SIGN(SOI!A1369)*(ABS(SOI!A1369))^$Y$2</f>
        <v>0.67616568817701739</v>
      </c>
      <c r="Z1370" s="20">
        <f t="shared" si="451"/>
        <v>0.60847760037358534</v>
      </c>
      <c r="AA1370" s="19">
        <f>+SIN((AVERAGE(H1366:H1377)+AVERAGE(H1370:H1373)/4)*($AA$19+AA1369*$AA$18*AVERAGE(G1366:G1377))*$Y$20+$AA$17) - SIN($AA$17)</f>
        <v>0.70672142304408769</v>
      </c>
      <c r="AB1370" s="19">
        <f>+SIN((AVERAGE(H1366:H1377)+AVERAGE(H1370:H1373)*$AB$1)*($AA$19+AB1369*$AA$18*AVERAGE(G1366:G1377))*$Y$20+$AA$17) - SIN($AA$17)+$AB$2</f>
        <v>0.70858067531806168</v>
      </c>
      <c r="AC1370">
        <f t="shared" si="471"/>
        <v>0.80880000000001706</v>
      </c>
      <c r="AD1370">
        <f t="shared" si="470"/>
        <v>9.8243822670502357E-2</v>
      </c>
      <c r="AE1370">
        <v>1</v>
      </c>
    </row>
    <row r="1371" spans="1:31" x14ac:dyDescent="0.25">
      <c r="A1371">
        <v>112.41666666666464</v>
      </c>
      <c r="B1371" s="2">
        <v>1992.4166666665644</v>
      </c>
      <c r="C1371">
        <f>+D1371+($D$2+E1371+F1371)*SOI!A1370*IF(B1371&gt;$C$18, IF(B1371&lt;$C$19,-1,1),1)</f>
        <v>2.9083818950346942</v>
      </c>
      <c r="D1371">
        <f>+$D$3*((1-$D$5)*SOI!D1370+$D$5*SOI!D1369) +   $D$4*((1-$D$5)*SOI!E1370+$D$5*SOI!E1369)</f>
        <v>0</v>
      </c>
      <c r="E1371">
        <f t="shared" si="452"/>
        <v>5.5135221582023153</v>
      </c>
      <c r="F1371">
        <f t="shared" si="459"/>
        <v>-2.6009148702892837E-2</v>
      </c>
      <c r="G1371">
        <f t="shared" si="460"/>
        <v>5.4875130094994224</v>
      </c>
      <c r="H1371" s="21">
        <f t="shared" si="461"/>
        <v>1.8859946003456213E-2</v>
      </c>
      <c r="I1371" s="37">
        <f t="shared" si="453"/>
        <v>6.4907851104175837E-2</v>
      </c>
      <c r="J1371" s="1">
        <f t="shared" si="462"/>
        <v>-5.8639605562035846E-3</v>
      </c>
      <c r="K1371" s="1">
        <f t="shared" si="463"/>
        <v>1.5027886763698236E-4</v>
      </c>
      <c r="L1371" s="1">
        <f t="shared" si="454"/>
        <v>-1.2461787211932292E-3</v>
      </c>
      <c r="M1371" s="1">
        <f t="shared" si="455"/>
        <v>0.63460455633961776</v>
      </c>
      <c r="N1371" s="1">
        <f t="shared" si="456"/>
        <v>6.3754733788368382E-3</v>
      </c>
      <c r="O1371" s="1">
        <f t="shared" si="457"/>
        <v>0.24354241773313756</v>
      </c>
      <c r="P1371" s="1">
        <f t="shared" si="458"/>
        <v>1.3308897538894445E-2</v>
      </c>
      <c r="Q1371" s="1">
        <f t="shared" si="464"/>
        <v>2.0247726517326941E-3</v>
      </c>
      <c r="R1371" s="1">
        <f t="shared" si="465"/>
        <v>-3.9247325976642081E-5</v>
      </c>
      <c r="S1371" s="1">
        <f t="shared" si="466"/>
        <v>3.5414177138316837E-4</v>
      </c>
      <c r="T1371" s="1">
        <f t="shared" si="467"/>
        <v>-3.1888388454032563E-3</v>
      </c>
      <c r="U1371" s="1">
        <f t="shared" si="468"/>
        <v>-9.5462277571741836E-3</v>
      </c>
      <c r="V1371" s="1">
        <f t="shared" si="469"/>
        <v>-2.3866360066537593E-3</v>
      </c>
      <c r="Y1371" s="20">
        <f>+$Z$20*SIGN(SOI!A1370)*(ABS(SOI!A1370))^$Y$2</f>
        <v>0.43680654530764945</v>
      </c>
      <c r="Z1371" s="20">
        <f t="shared" si="451"/>
        <v>0.47491376937311408</v>
      </c>
      <c r="AA1371" s="19">
        <f>+SIN((AVERAGE(H1367:H1378)+AVERAGE(H1371:H1374)/4)*($AA$19+AA1370*$AA$18*AVERAGE(G1367:G1378))*$Y$20+$AA$17) - SIN($AA$17)</f>
        <v>0.55180650114539365</v>
      </c>
      <c r="AB1371" s="19">
        <f>+SIN((AVERAGE(H1367:H1378)+AVERAGE(H1371:H1374)*$AB$1)*($AA$19+AB1370*$AA$18*AVERAGE(G1367:G1378))*$Y$20+$AA$17) - SIN($AA$17)+$AB$2</f>
        <v>0.52492387662251061</v>
      </c>
      <c r="AC1371">
        <f t="shared" si="471"/>
        <v>0.80940000000001711</v>
      </c>
      <c r="AD1371">
        <f t="shared" si="470"/>
        <v>7.6892731772279566E-2</v>
      </c>
      <c r="AE1371">
        <v>1</v>
      </c>
    </row>
    <row r="1372" spans="1:31" x14ac:dyDescent="0.25">
      <c r="A1372">
        <v>112.49999999999797</v>
      </c>
      <c r="B1372" s="2">
        <v>1992.4999999998977</v>
      </c>
      <c r="C1372">
        <f>+D1372+($D$2+E1372+F1372)*SOI!A1371*IF(B1372&gt;$C$18, IF(B1372&lt;$C$19,-1,1),1)</f>
        <v>-3.3980600839178976</v>
      </c>
      <c r="D1372">
        <f>+$D$3*((1-$D$5)*SOI!D1371+$D$5*SOI!D1370) +   $D$4*((1-$D$5)*SOI!E1371+$D$5*SOI!E1370)</f>
        <v>0</v>
      </c>
      <c r="E1372">
        <f t="shared" si="452"/>
        <v>-12.468834606177268</v>
      </c>
      <c r="F1372">
        <f t="shared" si="459"/>
        <v>-0.11657311203716714</v>
      </c>
      <c r="G1372">
        <f t="shared" si="460"/>
        <v>-12.585407718214435</v>
      </c>
      <c r="H1372" s="21">
        <f t="shared" si="461"/>
        <v>-2.954189588091145E-2</v>
      </c>
      <c r="I1372" s="37">
        <f t="shared" si="453"/>
        <v>-10.788340670236629</v>
      </c>
      <c r="J1372" s="1">
        <f t="shared" si="462"/>
        <v>6.0597030815201425</v>
      </c>
      <c r="K1372" s="1">
        <f t="shared" si="463"/>
        <v>-0.40034733597857136</v>
      </c>
      <c r="L1372" s="1">
        <f t="shared" si="454"/>
        <v>-5.9393167983626469E-2</v>
      </c>
      <c r="M1372" s="1">
        <f t="shared" si="455"/>
        <v>3.945536538029395</v>
      </c>
      <c r="N1372" s="1">
        <f t="shared" si="456"/>
        <v>-4.2265228699756623E-2</v>
      </c>
      <c r="O1372" s="1">
        <f t="shared" si="457"/>
        <v>-7.9608312455193282</v>
      </c>
      <c r="P1372" s="1">
        <f t="shared" si="458"/>
        <v>2.2758369610147759E-2</v>
      </c>
      <c r="Q1372" s="1">
        <f t="shared" si="464"/>
        <v>-8.3454534018622711E-2</v>
      </c>
      <c r="R1372" s="1">
        <f t="shared" si="465"/>
        <v>-0.26886926719007065</v>
      </c>
      <c r="S1372" s="1">
        <f t="shared" si="466"/>
        <v>0.39021626046254099</v>
      </c>
      <c r="T1372" s="1">
        <f t="shared" si="467"/>
        <v>4.967896462769569</v>
      </c>
      <c r="U1372" s="1">
        <f t="shared" si="468"/>
        <v>2.7132404135643378</v>
      </c>
      <c r="V1372" s="1">
        <f t="shared" si="469"/>
        <v>2.7055529624898923E-2</v>
      </c>
      <c r="Y1372" s="20">
        <f>+$Z$20*SIGN(SOI!A1371)*(ABS(SOI!A1371))^$Y$2</f>
        <v>0.31176907463467551</v>
      </c>
      <c r="Z1372" s="20">
        <f t="shared" ref="Z1372:Z1435" si="472">+AVERAGE(Y1371:Y1373)</f>
        <v>0.17206556518436755</v>
      </c>
      <c r="AA1372" s="19">
        <f>+SIN((AVERAGE(H1368:H1379)+AVERAGE(H1372:H1375)/4)*($AA$19+AA1371*$AA$18*AVERAGE(G1368:G1379))*$Y$20+$AA$17) - SIN($AA$17)</f>
        <v>0.45592989937349188</v>
      </c>
      <c r="AB1372" s="19">
        <f>+SIN((AVERAGE(H1368:H1379)+AVERAGE(H1372:H1375)*$AB$1)*($AA$19+AB1371*$AA$18*AVERAGE(G1368:G1379))*$Y$20+$AA$17) - SIN($AA$17)+$AB$2</f>
        <v>0.40927959902091521</v>
      </c>
      <c r="AC1372">
        <f t="shared" si="471"/>
        <v>0.81000000000001715</v>
      </c>
      <c r="AD1372">
        <f t="shared" si="470"/>
        <v>0.28386433418912432</v>
      </c>
      <c r="AE1372">
        <v>1</v>
      </c>
    </row>
    <row r="1373" spans="1:31" x14ac:dyDescent="0.25">
      <c r="A1373">
        <v>112.5833333333313</v>
      </c>
      <c r="B1373" s="2">
        <v>1992.5833333332309</v>
      </c>
      <c r="C1373">
        <f>+D1373+($D$2+E1373+F1373)*SOI!A1372*IF(B1373&gt;$C$18, IF(B1373&lt;$C$19,-1,1),1)</f>
        <v>0.54400197720753452</v>
      </c>
      <c r="D1373">
        <f>+$D$3*((1-$D$5)*SOI!D1372+$D$5*SOI!D1371) +   $D$4*((1-$D$5)*SOI!E1372+$D$5*SOI!E1371)</f>
        <v>0</v>
      </c>
      <c r="E1373">
        <f t="shared" si="452"/>
        <v>-3.6480552337146364</v>
      </c>
      <c r="F1373">
        <f t="shared" si="459"/>
        <v>2.1375385664405944E-2</v>
      </c>
      <c r="G1373">
        <f t="shared" si="460"/>
        <v>-3.6266798480502302</v>
      </c>
      <c r="H1373" s="21">
        <f t="shared" si="461"/>
        <v>-0.19156015029416754</v>
      </c>
      <c r="I1373" s="37">
        <f t="shared" si="453"/>
        <v>-4.5629878215533521</v>
      </c>
      <c r="J1373" s="1">
        <f t="shared" si="462"/>
        <v>-0.36166844569537715</v>
      </c>
      <c r="K1373" s="1">
        <f t="shared" si="463"/>
        <v>-2.7047215197858573E-9</v>
      </c>
      <c r="L1373" s="1">
        <f t="shared" si="454"/>
        <v>1.3263494594503818E-2</v>
      </c>
      <c r="M1373" s="1">
        <f t="shared" si="455"/>
        <v>-0.55676341101051163</v>
      </c>
      <c r="N1373" s="1">
        <f t="shared" si="456"/>
        <v>2.1215713935431639E-2</v>
      </c>
      <c r="O1373" s="1">
        <f t="shared" si="457"/>
        <v>-3.5408095313792596</v>
      </c>
      <c r="P1373" s="1">
        <f t="shared" si="458"/>
        <v>-1.5479650042379892E-9</v>
      </c>
      <c r="Q1373" s="1">
        <f t="shared" si="464"/>
        <v>-5.9113814091919532E-3</v>
      </c>
      <c r="R1373" s="1">
        <f t="shared" si="465"/>
        <v>-8.0551728874179874E-3</v>
      </c>
      <c r="S1373" s="1">
        <f t="shared" si="466"/>
        <v>-8.2846553857186783E-2</v>
      </c>
      <c r="T1373" s="1">
        <f t="shared" si="467"/>
        <v>-0.49344432406167232</v>
      </c>
      <c r="U1373" s="1">
        <f t="shared" si="468"/>
        <v>-7.8055395149450556E-8</v>
      </c>
      <c r="V1373" s="1">
        <f t="shared" si="469"/>
        <v>9.2374150859810956E-10</v>
      </c>
      <c r="Y1373" s="20">
        <f>+$Z$20*SIGN(SOI!A1372)*(ABS(SOI!A1372))^$Y$2</f>
        <v>-0.23237892438922236</v>
      </c>
      <c r="Z1373" s="20">
        <f t="shared" si="472"/>
        <v>-4.8369738828043525E-2</v>
      </c>
      <c r="AA1373" s="19">
        <f>+SIN((AVERAGE(H1369:H1380)+AVERAGE(H1373:H1376)/4)*($AA$19+AA1372*$AA$18*AVERAGE(G1369:G1380))*$Y$20+$AA$17) - SIN($AA$17)</f>
        <v>0.54306518649498114</v>
      </c>
      <c r="AB1373" s="19">
        <f>+SIN((AVERAGE(H1369:H1380)+AVERAGE(H1373:H1376)*$AB$1)*($AA$19+AB1372*$AA$18*AVERAGE(G1369:G1380))*$Y$20+$AA$17) - SIN($AA$17)+$AB$2</f>
        <v>0.53295335910888753</v>
      </c>
      <c r="AC1373">
        <f t="shared" si="471"/>
        <v>0.8106000000000172</v>
      </c>
      <c r="AD1373">
        <f t="shared" si="470"/>
        <v>0.59143492532302466</v>
      </c>
      <c r="AE1373">
        <v>1</v>
      </c>
    </row>
    <row r="1374" spans="1:31" x14ac:dyDescent="0.25">
      <c r="A1374">
        <v>112.66666666666463</v>
      </c>
      <c r="B1374" s="2">
        <v>1992.6666666665642</v>
      </c>
      <c r="C1374">
        <f>+D1374+($D$2+E1374+F1374)*SOI!A1373*IF(B1374&gt;$C$18, IF(B1374&lt;$C$19,-1,1),1)</f>
        <v>3.4422193740974656</v>
      </c>
      <c r="D1374">
        <f>+$D$3*((1-$D$5)*SOI!D1373+$D$5*SOI!D1372) +   $D$4*((1-$D$5)*SOI!E1373+$D$5*SOI!E1372)</f>
        <v>0</v>
      </c>
      <c r="E1374">
        <f t="shared" si="452"/>
        <v>-23.521661681117962</v>
      </c>
      <c r="F1374">
        <f t="shared" si="459"/>
        <v>-1.0656195624353626</v>
      </c>
      <c r="G1374">
        <f t="shared" si="460"/>
        <v>-24.587281243553324</v>
      </c>
      <c r="H1374" s="21">
        <f t="shared" si="461"/>
        <v>1.1678126558407835</v>
      </c>
      <c r="I1374" s="37">
        <f t="shared" si="453"/>
        <v>-23.694876834680919</v>
      </c>
      <c r="J1374" s="1">
        <f t="shared" si="462"/>
        <v>34.577517882441221</v>
      </c>
      <c r="K1374" s="1">
        <f t="shared" si="463"/>
        <v>-23.623737139534519</v>
      </c>
      <c r="L1374" s="1">
        <f t="shared" si="454"/>
        <v>-0.25266383932503095</v>
      </c>
      <c r="M1374" s="1">
        <f t="shared" si="455"/>
        <v>10.250586995730581</v>
      </c>
      <c r="N1374" s="1">
        <f t="shared" si="456"/>
        <v>-0.85597902172056961</v>
      </c>
      <c r="O1374" s="1">
        <f t="shared" si="457"/>
        <v>-11.95547841229801</v>
      </c>
      <c r="P1374" s="1">
        <f t="shared" si="458"/>
        <v>0.21020239642161362</v>
      </c>
      <c r="Q1374" s="1">
        <f t="shared" si="464"/>
        <v>-4.3910916388329335</v>
      </c>
      <c r="R1374" s="1">
        <f t="shared" si="465"/>
        <v>-31.071593832691207</v>
      </c>
      <c r="S1374" s="1">
        <f t="shared" si="466"/>
        <v>17.357415676064633</v>
      </c>
      <c r="T1374" s="1">
        <f t="shared" si="467"/>
        <v>31.738593580504517</v>
      </c>
      <c r="U1374" s="1">
        <f t="shared" si="468"/>
        <v>55.040782230373175</v>
      </c>
      <c r="V1374" s="1">
        <f t="shared" si="469"/>
        <v>5.0609547495866201</v>
      </c>
      <c r="Y1374" s="20">
        <f>+$Z$20*SIGN(SOI!A1373)*(ABS(SOI!A1373))^$Y$2</f>
        <v>-0.22449936672958373</v>
      </c>
      <c r="Z1374" s="20">
        <f t="shared" si="472"/>
        <v>-0.2706143378460904</v>
      </c>
      <c r="AA1374" s="19">
        <f>+SIN((AVERAGE(H1370:H1381)+AVERAGE(H1374:H1377)/4)*($AA$19+AA1373*$AA$18*AVERAGE(G1370:G1381))*$Y$20+$AA$17) - SIN($AA$17)</f>
        <v>-0.56890714257961439</v>
      </c>
      <c r="AB1374" s="19">
        <f>+SIN((AVERAGE(H1370:H1381)+AVERAGE(H1374:H1377)*$AB$1)*($AA$19+AB1373*$AA$18*AVERAGE(G1370:G1381))*$Y$20+$AA$17) - SIN($AA$17)+$AB$2</f>
        <v>0.43155711053921869</v>
      </c>
      <c r="AC1374">
        <f t="shared" si="471"/>
        <v>0.81120000000001724</v>
      </c>
      <c r="AD1374">
        <f t="shared" si="470"/>
        <v>0.29829280473352399</v>
      </c>
      <c r="AE1374">
        <v>1</v>
      </c>
    </row>
    <row r="1375" spans="1:31" x14ac:dyDescent="0.25">
      <c r="A1375">
        <v>112.74999999999795</v>
      </c>
      <c r="B1375" s="2">
        <v>1992.7499999998975</v>
      </c>
      <c r="C1375">
        <f>+D1375+($D$2+E1375+F1375)*SOI!A1374*IF(B1375&gt;$C$18, IF(B1375&lt;$C$19,-1,1),1)</f>
        <v>2.3162359125718113</v>
      </c>
      <c r="D1375">
        <f>+$D$3*((1-$D$5)*SOI!D1374+$D$5*SOI!D1373) +   $D$4*((1-$D$5)*SOI!E1374+$D$5*SOI!E1373)</f>
        <v>0</v>
      </c>
      <c r="E1375">
        <f t="shared" si="452"/>
        <v>-6.563712553573481</v>
      </c>
      <c r="F1375">
        <f t="shared" si="459"/>
        <v>-5.4104339488838082E-2</v>
      </c>
      <c r="G1375">
        <f t="shared" si="460"/>
        <v>-6.6178168930623187</v>
      </c>
      <c r="H1375" s="21">
        <f t="shared" si="461"/>
        <v>-3.2958137047717433E-2</v>
      </c>
      <c r="I1375" s="37">
        <f t="shared" si="453"/>
        <v>-1.2720138876443372</v>
      </c>
      <c r="J1375" s="1">
        <f t="shared" si="462"/>
        <v>-0.11853656233519511</v>
      </c>
      <c r="K1375" s="1">
        <f t="shared" si="463"/>
        <v>-1.2077987827335357E-5</v>
      </c>
      <c r="L1375" s="1">
        <f t="shared" si="454"/>
        <v>-4.9566770898597213E-4</v>
      </c>
      <c r="M1375" s="1">
        <f t="shared" si="455"/>
        <v>-0.65459073198269346</v>
      </c>
      <c r="N1375" s="1">
        <f t="shared" si="456"/>
        <v>-1.9475364079093387E-2</v>
      </c>
      <c r="O1375" s="1">
        <f t="shared" si="457"/>
        <v>-2.4812211410085563E-2</v>
      </c>
      <c r="P1375" s="1">
        <f t="shared" si="458"/>
        <v>2.6395968393596835E-2</v>
      </c>
      <c r="Q1375" s="1">
        <f t="shared" si="464"/>
        <v>6.3799324573538896E-3</v>
      </c>
      <c r="R1375" s="1">
        <f t="shared" si="465"/>
        <v>2.4235082856896243E-3</v>
      </c>
      <c r="S1375" s="1">
        <f t="shared" si="466"/>
        <v>2.1200442490856824E-2</v>
      </c>
      <c r="T1375" s="1">
        <f t="shared" si="467"/>
        <v>1.2922118738034922E-4</v>
      </c>
      <c r="U1375" s="1">
        <f t="shared" si="468"/>
        <v>0.37104102535777578</v>
      </c>
      <c r="V1375" s="1">
        <f t="shared" si="469"/>
        <v>1.4459552589693636E-2</v>
      </c>
      <c r="Y1375" s="20">
        <f>+$Z$20*SIGN(SOI!A1374)*(ABS(SOI!A1374))^$Y$2</f>
        <v>-0.35496472241946514</v>
      </c>
      <c r="Z1375" s="20">
        <f t="shared" si="472"/>
        <v>-0.26798781862621085</v>
      </c>
      <c r="AA1375" s="19">
        <f>+SIN((AVERAGE(H1371:H1382)+AVERAGE(H1375:H1378)/4)*($AA$19+AA1374*$AA$18*AVERAGE(G1371:G1382))*$Y$20+$AA$17) - SIN($AA$17)</f>
        <v>-1.2852942962099332</v>
      </c>
      <c r="AB1375" s="19">
        <f>+SIN((AVERAGE(H1371:H1382)+AVERAGE(H1375:H1378)*$AB$1)*($AA$19+AB1374*$AA$18*AVERAGE(G1371:G1382))*$Y$20+$AA$17) - SIN($AA$17)+$AB$2</f>
        <v>0.4238355369024645</v>
      </c>
      <c r="AC1375">
        <f t="shared" si="471"/>
        <v>0.81180000000001729</v>
      </c>
      <c r="AD1375">
        <f t="shared" si="470"/>
        <v>1.0173064775837224</v>
      </c>
      <c r="AE1375">
        <v>1</v>
      </c>
    </row>
    <row r="1376" spans="1:31" x14ac:dyDescent="0.25">
      <c r="A1376">
        <v>112.83333333333128</v>
      </c>
      <c r="B1376" s="2">
        <v>1992.8333333332307</v>
      </c>
      <c r="C1376">
        <f>+D1376+($D$2+E1376+F1376)*SOI!A1375*IF(B1376&gt;$C$18, IF(B1376&lt;$C$19,-1,1),1)</f>
        <v>5.9359359645921268</v>
      </c>
      <c r="D1376">
        <f>+$D$3*((1-$D$5)*SOI!D1375+$D$5*SOI!D1374) +   $D$4*((1-$D$5)*SOI!E1375+$D$5*SOI!E1374)</f>
        <v>0</v>
      </c>
      <c r="E1376">
        <f t="shared" si="452"/>
        <v>-41.41602740642913</v>
      </c>
      <c r="F1376">
        <f t="shared" si="459"/>
        <v>-0.98351519780034424</v>
      </c>
      <c r="G1376">
        <f t="shared" si="460"/>
        <v>-42.399542604229474</v>
      </c>
      <c r="H1376" s="21">
        <f t="shared" si="461"/>
        <v>-1.0610258858096437</v>
      </c>
      <c r="I1376" s="37">
        <f t="shared" si="453"/>
        <v>29.365586637211209</v>
      </c>
      <c r="J1376" s="1">
        <f t="shared" si="462"/>
        <v>117.24792758994091</v>
      </c>
      <c r="K1376" s="1">
        <f t="shared" si="463"/>
        <v>-98.121783146499396</v>
      </c>
      <c r="L1376" s="1">
        <f t="shared" si="454"/>
        <v>-0.38731909003534948</v>
      </c>
      <c r="M1376" s="1">
        <f t="shared" si="455"/>
        <v>-28.046319084446488</v>
      </c>
      <c r="N1376" s="1">
        <f t="shared" si="456"/>
        <v>0.17665487639248401</v>
      </c>
      <c r="O1376" s="1">
        <f t="shared" si="457"/>
        <v>-15.478592485563519</v>
      </c>
      <c r="P1376" s="1">
        <f t="shared" si="458"/>
        <v>0.43991034463358208</v>
      </c>
      <c r="Q1376" s="1">
        <f t="shared" si="464"/>
        <v>-2.4794887640608896</v>
      </c>
      <c r="R1376" s="1">
        <f t="shared" si="465"/>
        <v>21.743897931571084</v>
      </c>
      <c r="S1376" s="1">
        <f t="shared" si="466"/>
        <v>4.439476881639786</v>
      </c>
      <c r="T1376" s="1">
        <f t="shared" si="467"/>
        <v>62.990926574126711</v>
      </c>
      <c r="U1376" s="1">
        <f t="shared" si="468"/>
        <v>-142.75631692263079</v>
      </c>
      <c r="V1376" s="1">
        <f t="shared" si="469"/>
        <v>-2.1858556327615126</v>
      </c>
      <c r="Y1376" s="20">
        <f>+$Z$20*SIGN(SOI!A1375)*(ABS(SOI!A1375))^$Y$2</f>
        <v>-0.22449936672958373</v>
      </c>
      <c r="Z1376" s="20">
        <f t="shared" si="472"/>
        <v>-0.15315471869152111</v>
      </c>
      <c r="AA1376" s="19">
        <f>+SIN((AVERAGE(H1372:H1383)+AVERAGE(H1376:H1379)/4)*($AA$19+AA1375*$AA$18*AVERAGE(G1372:G1383))*$Y$20+$AA$17) - SIN($AA$17)</f>
        <v>-1.1698153780933238</v>
      </c>
      <c r="AB1376" s="19">
        <f>+SIN((AVERAGE(H1372:H1383)+AVERAGE(H1376:H1379)*$AB$1)*($AA$19+AB1375*$AA$18*AVERAGE(G1372:G1383))*$Y$20+$AA$17) - SIN($AA$17)+$AB$2</f>
        <v>0.41111359895167848</v>
      </c>
      <c r="AC1376">
        <f t="shared" si="471"/>
        <v>0.81240000000001733</v>
      </c>
      <c r="AD1376">
        <f t="shared" si="470"/>
        <v>1.0166606594018026</v>
      </c>
      <c r="AE1376">
        <v>1</v>
      </c>
    </row>
    <row r="1377" spans="1:31" x14ac:dyDescent="0.25">
      <c r="A1377">
        <v>112.91666666666461</v>
      </c>
      <c r="B1377" s="2">
        <v>1992.916666666564</v>
      </c>
      <c r="C1377">
        <f>+D1377+($D$2+E1377+F1377)*SOI!A1376*IF(B1377&gt;$C$18, IF(B1377&lt;$C$19,-1,1),1)</f>
        <v>19.446701641906429</v>
      </c>
      <c r="D1377">
        <f>+$D$3*((1-$D$5)*SOI!D1376+$D$5*SOI!D1375) +   $D$4*((1-$D$5)*SOI!E1376+$D$5*SOI!E1375)</f>
        <v>0</v>
      </c>
      <c r="E1377">
        <f t="shared" si="452"/>
        <v>486.38948119924555</v>
      </c>
      <c r="F1377">
        <f t="shared" si="459"/>
        <v>-0.22194015158482139</v>
      </c>
      <c r="G1377">
        <f t="shared" si="460"/>
        <v>486.16754104766073</v>
      </c>
      <c r="H1377" s="21">
        <f t="shared" si="461"/>
        <v>-19.414682306252992</v>
      </c>
      <c r="I1377" s="37">
        <f t="shared" si="453"/>
        <v>-594.77169897875785</v>
      </c>
      <c r="J1377" s="1">
        <f t="shared" si="462"/>
        <v>-346.11785262676915</v>
      </c>
      <c r="K1377" s="1">
        <f t="shared" si="463"/>
        <v>34.865448323000415</v>
      </c>
      <c r="L1377" s="1">
        <f t="shared" si="454"/>
        <v>-5.4825227012012819E-2</v>
      </c>
      <c r="M1377" s="1">
        <f t="shared" si="455"/>
        <v>-4.0877382805742295</v>
      </c>
      <c r="N1377" s="1">
        <f t="shared" si="456"/>
        <v>0.5717618670856931</v>
      </c>
      <c r="O1377" s="1">
        <f t="shared" si="457"/>
        <v>458.86314192092459</v>
      </c>
      <c r="P1377" s="1">
        <f t="shared" si="458"/>
        <v>3.7250383902870172E-2</v>
      </c>
      <c r="Q1377" s="1">
        <f t="shared" si="464"/>
        <v>-1.1696580470460449</v>
      </c>
      <c r="R1377" s="1">
        <f t="shared" si="465"/>
        <v>-207.75227264935708</v>
      </c>
      <c r="S1377" s="1">
        <f t="shared" si="466"/>
        <v>-291.02679056450103</v>
      </c>
      <c r="T1377" s="1">
        <f t="shared" si="467"/>
        <v>-264.32682567369824</v>
      </c>
      <c r="U1377" s="1">
        <f t="shared" si="468"/>
        <v>244.83501429358537</v>
      </c>
      <c r="V1377" s="1">
        <f t="shared" si="469"/>
        <v>-0.5990700534329555</v>
      </c>
      <c r="Y1377" s="20">
        <f>+$Z$20*SIGN(SOI!A1376)*(ABS(SOI!A1376))^$Y$2</f>
        <v>0.1199999330744856</v>
      </c>
      <c r="Z1377" s="20">
        <f t="shared" si="472"/>
        <v>7.0996884549208772E-2</v>
      </c>
      <c r="AA1377" s="19">
        <f>+SIN((AVERAGE(H1373:H1384)+AVERAGE(H1377:H1380)/4)*($AA$19+AA1376*$AA$18*AVERAGE(G1373:G1384))*$Y$20+$AA$17) - SIN($AA$17)</f>
        <v>-1.255714748647613</v>
      </c>
      <c r="AB1377" s="19">
        <f>+SIN((AVERAGE(H1373:H1384)+AVERAGE(H1377:H1380)*$AB$1)*($AA$19+AB1376*$AA$18*AVERAGE(G1373:G1384))*$Y$20+$AA$17) - SIN($AA$17)+$AB$2</f>
        <v>0.42596714819808507</v>
      </c>
      <c r="AC1377">
        <f t="shared" si="471"/>
        <v>0.81300000000001738</v>
      </c>
      <c r="AD1377">
        <f t="shared" si="470"/>
        <v>1.3267116331968218</v>
      </c>
      <c r="AE1377">
        <v>1</v>
      </c>
    </row>
    <row r="1378" spans="1:31" x14ac:dyDescent="0.25">
      <c r="A1378">
        <v>112.99999999999794</v>
      </c>
      <c r="B1378" s="2">
        <v>1992.9999999998972</v>
      </c>
      <c r="C1378">
        <f>+D1378+($D$2+E1378+F1378)*SOI!A1377*IF(B1378&gt;$C$18, IF(B1378&lt;$C$19,-1,1),1)</f>
        <v>1.3920487464147331</v>
      </c>
      <c r="D1378">
        <f>+$D$3*((1-$D$5)*SOI!D1377+$D$5*SOI!D1376) +   $D$4*((1-$D$5)*SOI!E1377+$D$5*SOI!E1376)</f>
        <v>0</v>
      </c>
      <c r="E1378">
        <f t="shared" si="452"/>
        <v>0.52174828772693616</v>
      </c>
      <c r="F1378">
        <f t="shared" si="459"/>
        <v>4.4498543780399675</v>
      </c>
      <c r="G1378">
        <f t="shared" si="460"/>
        <v>4.9716026657669037</v>
      </c>
      <c r="H1378" s="21">
        <f t="shared" si="461"/>
        <v>-3.3931270709214161</v>
      </c>
      <c r="I1378" s="37">
        <f t="shared" si="453"/>
        <v>-3.1099783506597682</v>
      </c>
      <c r="J1378" s="1">
        <f t="shared" si="462"/>
        <v>47.115226154205942</v>
      </c>
      <c r="K1378" s="1">
        <f t="shared" si="463"/>
        <v>11.181932248270479</v>
      </c>
      <c r="L1378" s="1">
        <f t="shared" si="454"/>
        <v>1.5343133682910322</v>
      </c>
      <c r="M1378" s="1">
        <f t="shared" si="455"/>
        <v>106.41755855701179</v>
      </c>
      <c r="N1378" s="1">
        <f t="shared" si="456"/>
        <v>-3.9033111177071858</v>
      </c>
      <c r="O1378" s="1">
        <f t="shared" si="457"/>
        <v>4.0150923152084301</v>
      </c>
      <c r="P1378" s="1">
        <f t="shared" si="458"/>
        <v>-4.8787252881179716E-2</v>
      </c>
      <c r="Q1378" s="1">
        <f t="shared" si="464"/>
        <v>-207.87731719552505</v>
      </c>
      <c r="R1378" s="1">
        <f t="shared" si="465"/>
        <v>-193.06388628894845</v>
      </c>
      <c r="S1378" s="1">
        <f t="shared" si="466"/>
        <v>10.388623851575868</v>
      </c>
      <c r="T1378" s="1">
        <f t="shared" si="467"/>
        <v>64.727261249974134</v>
      </c>
      <c r="U1378" s="1">
        <f t="shared" si="468"/>
        <v>-1.6767032617467921</v>
      </c>
      <c r="V1378" s="1">
        <f t="shared" si="469"/>
        <v>-5.3563778231400416</v>
      </c>
      <c r="Y1378" s="20">
        <f>+$Z$20*SIGN(SOI!A1377)*(ABS(SOI!A1377))^$Y$2</f>
        <v>0.31749008730272443</v>
      </c>
      <c r="Z1378" s="20">
        <f t="shared" si="472"/>
        <v>0.27544480127868581</v>
      </c>
      <c r="AA1378" s="19">
        <f>+SIN((AVERAGE(H1374:H1385)+AVERAGE(H1378:H1381)/4)*($AA$19+AA1377*$AA$18*AVERAGE(G1374:G1385))*$Y$20+$AA$17) - SIN($AA$17)</f>
        <v>-0.45694699080317303</v>
      </c>
      <c r="AB1378" s="19">
        <f>+SIN((AVERAGE(H1374:H1385)+AVERAGE(H1378:H1381)*$AB$1)*($AA$19+AB1377*$AA$18*AVERAGE(G1374:G1385))*$Y$20+$AA$17) - SIN($AA$17)+$AB$2</f>
        <v>0.52186545993090472</v>
      </c>
      <c r="AC1378">
        <f t="shared" si="471"/>
        <v>0.81360000000001742</v>
      </c>
      <c r="AD1378">
        <f t="shared" si="470"/>
        <v>0.73239179208185878</v>
      </c>
      <c r="AE1378">
        <v>1</v>
      </c>
    </row>
    <row r="1379" spans="1:31" x14ac:dyDescent="0.25">
      <c r="A1379">
        <v>113.08333333333127</v>
      </c>
      <c r="B1379" s="2">
        <v>1993.0833333332305</v>
      </c>
      <c r="C1379">
        <f>+D1379+($D$2+E1379+F1379)*SOI!A1378*IF(B1379&gt;$C$18, IF(B1379&lt;$C$19,-1,1),1)</f>
        <v>-11.857642895356275</v>
      </c>
      <c r="D1379">
        <f>+$D$3*((1-$D$5)*SOI!D1378+$D$5*SOI!D1377) +   $D$4*((1-$D$5)*SOI!E1378+$D$5*SOI!E1377)</f>
        <v>0</v>
      </c>
      <c r="E1379">
        <f t="shared" si="452"/>
        <v>-28.465519447299755</v>
      </c>
      <c r="F1379">
        <f t="shared" si="459"/>
        <v>0.23303636311815057</v>
      </c>
      <c r="G1379">
        <f t="shared" si="460"/>
        <v>-28.232483084181606</v>
      </c>
      <c r="H1379" s="21">
        <f t="shared" si="461"/>
        <v>0.27036017175657068</v>
      </c>
      <c r="I1379" s="37">
        <f t="shared" si="453"/>
        <v>11.128076310707737</v>
      </c>
      <c r="J1379" s="1">
        <f t="shared" si="462"/>
        <v>-1.7655404867279023</v>
      </c>
      <c r="K1379" s="1">
        <f t="shared" si="463"/>
        <v>-2.6853228686199177E-3</v>
      </c>
      <c r="L1379" s="1">
        <f t="shared" si="454"/>
        <v>3.651330484520866E-4</v>
      </c>
      <c r="M1379" s="1">
        <f t="shared" si="455"/>
        <v>1.1144663569806961</v>
      </c>
      <c r="N1379" s="1">
        <f t="shared" si="456"/>
        <v>-0.16475313686876297</v>
      </c>
      <c r="O1379" s="1">
        <f t="shared" si="457"/>
        <v>-3.0441554128545123</v>
      </c>
      <c r="P1379" s="1">
        <f t="shared" si="458"/>
        <v>-6.493482265220174E-2</v>
      </c>
      <c r="Q1379" s="1">
        <f t="shared" si="464"/>
        <v>-9.1888528881929776E-2</v>
      </c>
      <c r="R1379" s="1">
        <f t="shared" si="465"/>
        <v>0.3053640934468177</v>
      </c>
      <c r="S1379" s="1">
        <f t="shared" si="466"/>
        <v>-1.5689939709111063</v>
      </c>
      <c r="T1379" s="1">
        <f t="shared" si="467"/>
        <v>-1.1678729272836258E-2</v>
      </c>
      <c r="U1379" s="1">
        <f t="shared" si="468"/>
        <v>7.9852815394287626</v>
      </c>
      <c r="V1379" s="1">
        <f t="shared" si="469"/>
        <v>-0.30091443474606244</v>
      </c>
      <c r="Y1379" s="20">
        <f>+$Z$20*SIGN(SOI!A1378)*(ABS(SOI!A1378))^$Y$2</f>
        <v>0.38884438345884748</v>
      </c>
      <c r="Z1379" s="20">
        <f t="shared" si="472"/>
        <v>0.37255789765840147</v>
      </c>
      <c r="AA1379" s="19">
        <f>+SIN((AVERAGE(H1375:H1386)+AVERAGE(H1379:H1382)/4)*($AA$19+AA1378*$AA$18*AVERAGE(G1375:G1386))*$Y$20+$AA$17) - SIN($AA$17)</f>
        <v>-0.24008604955342877</v>
      </c>
      <c r="AB1379" s="19">
        <f>+SIN((AVERAGE(H1375:H1386)+AVERAGE(H1379:H1382)*$AB$1)*($AA$19+AB1378*$AA$18*AVERAGE(G1375:G1386))*$Y$20+$AA$17) - SIN($AA$17)+$AB$2</f>
        <v>0.31824025331086275</v>
      </c>
      <c r="AC1379">
        <f t="shared" si="471"/>
        <v>0.81420000000001747</v>
      </c>
      <c r="AD1379">
        <f t="shared" si="470"/>
        <v>0.61264394721183024</v>
      </c>
      <c r="AE1379">
        <v>1</v>
      </c>
    </row>
    <row r="1380" spans="1:31" x14ac:dyDescent="0.25">
      <c r="A1380">
        <v>113.1666666666646</v>
      </c>
      <c r="B1380" s="2">
        <v>1993.1666666665637</v>
      </c>
      <c r="C1380">
        <f>+D1380+($D$2+E1380+F1380)*SOI!A1379*IF(B1380&gt;$C$18, IF(B1380&lt;$C$19,-1,1),1)</f>
        <v>-4.5758160698113146</v>
      </c>
      <c r="D1380">
        <f>+$D$3*((1-$D$5)*SOI!D1379+$D$5*SOI!D1378) +   $D$4*((1-$D$5)*SOI!E1379+$D$5*SOI!E1378)</f>
        <v>0</v>
      </c>
      <c r="E1380">
        <f t="shared" si="452"/>
        <v>-8.551141823413289</v>
      </c>
      <c r="F1380">
        <f t="shared" si="459"/>
        <v>-1.1846370485256785</v>
      </c>
      <c r="G1380">
        <f t="shared" si="460"/>
        <v>-9.7357788719389671</v>
      </c>
      <c r="H1380" s="21">
        <f t="shared" si="461"/>
        <v>1.0756800964642765</v>
      </c>
      <c r="I1380" s="37">
        <f t="shared" si="453"/>
        <v>-4.776451005701464</v>
      </c>
      <c r="J1380" s="1">
        <f t="shared" si="462"/>
        <v>13.029106687860983</v>
      </c>
      <c r="K1380" s="1">
        <f t="shared" si="463"/>
        <v>-10.095055597095403</v>
      </c>
      <c r="L1380" s="1">
        <f t="shared" si="454"/>
        <v>-0.33083535147916326</v>
      </c>
      <c r="M1380" s="1">
        <f t="shared" si="455"/>
        <v>19.161022891948765</v>
      </c>
      <c r="N1380" s="1">
        <f t="shared" si="456"/>
        <v>6.1227303598377872E-2</v>
      </c>
      <c r="O1380" s="1">
        <f t="shared" si="457"/>
        <v>-1.3224996409506655</v>
      </c>
      <c r="P1380" s="1">
        <f t="shared" si="458"/>
        <v>0.62015514964857255</v>
      </c>
      <c r="Q1380" s="1">
        <f t="shared" si="464"/>
        <v>0.5871167454242745</v>
      </c>
      <c r="R1380" s="1">
        <f t="shared" si="465"/>
        <v>0.83746442898107765</v>
      </c>
      <c r="S1380" s="1">
        <f t="shared" si="466"/>
        <v>-0.25027527576397202</v>
      </c>
      <c r="T1380" s="1">
        <f t="shared" si="467"/>
        <v>4.5971121645246047</v>
      </c>
      <c r="U1380" s="1">
        <f t="shared" si="468"/>
        <v>32.733930845465459</v>
      </c>
      <c r="V1380" s="1">
        <f t="shared" si="469"/>
        <v>-1.0680145232476252</v>
      </c>
      <c r="Y1380" s="20">
        <f>+$Z$20*SIGN(SOI!A1379)*(ABS(SOI!A1379))^$Y$2</f>
        <v>0.41133922221363256</v>
      </c>
      <c r="Z1380" s="20">
        <f t="shared" si="472"/>
        <v>0.45856112671859361</v>
      </c>
      <c r="AA1380" s="19">
        <f>+SIN((AVERAGE(H1376:H1387)+AVERAGE(H1380:H1383)/4)*($AA$19+AA1379*$AA$18*AVERAGE(G1376:G1387))*$Y$20+$AA$17) - SIN($AA$17)</f>
        <v>-0.13260879700575273</v>
      </c>
      <c r="AB1380" s="19">
        <f>+SIN((AVERAGE(H1376:H1387)+AVERAGE(H1380:H1383)*$AB$1)*($AA$19+AB1379*$AA$18*AVERAGE(G1376:G1387))*$Y$20+$AA$17) - SIN($AA$17)+$AB$2</f>
        <v>0.20071748217619428</v>
      </c>
      <c r="AC1380">
        <f t="shared" si="471"/>
        <v>0.81480000000001751</v>
      </c>
      <c r="AD1380">
        <f t="shared" si="470"/>
        <v>0.5911699237243464</v>
      </c>
      <c r="AE1380">
        <v>1</v>
      </c>
    </row>
    <row r="1381" spans="1:31" x14ac:dyDescent="0.25">
      <c r="A1381">
        <v>113.24999999999793</v>
      </c>
      <c r="B1381" s="2">
        <v>1993.249999999897</v>
      </c>
      <c r="C1381">
        <f>+D1381+($D$2+E1381+F1381)*SOI!A1380*IF(B1381&gt;$C$18, IF(B1381&lt;$C$19,-1,1),1)</f>
        <v>-15.070218788973769</v>
      </c>
      <c r="D1381">
        <f>+$D$3*((1-$D$5)*SOI!D1380+$D$5*SOI!D1379) +   $D$4*((1-$D$5)*SOI!E1380+$D$5*SOI!E1379)</f>
        <v>0</v>
      </c>
      <c r="E1381">
        <f t="shared" si="452"/>
        <v>-16.42831448772894</v>
      </c>
      <c r="F1381">
        <f t="shared" si="459"/>
        <v>4.7641891018321392E-2</v>
      </c>
      <c r="G1381">
        <f t="shared" si="460"/>
        <v>-16.380672596710617</v>
      </c>
      <c r="H1381" s="21">
        <f t="shared" si="461"/>
        <v>-0.91164915429158</v>
      </c>
      <c r="I1381" s="37">
        <f t="shared" si="453"/>
        <v>-19.012449638509278</v>
      </c>
      <c r="J1381" s="1">
        <f t="shared" si="462"/>
        <v>-3.6570211173897404</v>
      </c>
      <c r="K1381" s="1">
        <f t="shared" si="463"/>
        <v>-0.26241900017664221</v>
      </c>
      <c r="L1381" s="1">
        <f t="shared" si="454"/>
        <v>2.8602390540168571E-2</v>
      </c>
      <c r="M1381" s="1">
        <f t="shared" si="455"/>
        <v>-1.3511350750838378</v>
      </c>
      <c r="N1381" s="1">
        <f t="shared" si="456"/>
        <v>3.6262059595325274E-2</v>
      </c>
      <c r="O1381" s="1">
        <f t="shared" si="457"/>
        <v>-12.714971857989511</v>
      </c>
      <c r="P1381" s="1">
        <f t="shared" si="458"/>
        <v>-1.9394413597860712E-2</v>
      </c>
      <c r="Q1381" s="1">
        <f t="shared" si="464"/>
        <v>-2.4519515211281595E-2</v>
      </c>
      <c r="R1381" s="1">
        <f t="shared" si="465"/>
        <v>-0.13921516001613946</v>
      </c>
      <c r="S1381" s="1">
        <f t="shared" si="466"/>
        <v>-0.59000817796852056</v>
      </c>
      <c r="T1381" s="1">
        <f t="shared" si="467"/>
        <v>-3.8211612323249748</v>
      </c>
      <c r="U1381" s="1">
        <f t="shared" si="468"/>
        <v>-4.0748085479631717</v>
      </c>
      <c r="V1381" s="1">
        <f t="shared" si="469"/>
        <v>1.9781571516471193E-2</v>
      </c>
      <c r="Y1381" s="20">
        <f>+$Z$20*SIGN(SOI!A1380)*(ABS(SOI!A1380))^$Y$2</f>
        <v>0.57549977448330081</v>
      </c>
      <c r="Z1381" s="20">
        <f t="shared" si="472"/>
        <v>0.52181934502701743</v>
      </c>
      <c r="AA1381" s="19">
        <f>+SIN((AVERAGE(H1377:H1388)+AVERAGE(H1381:H1384)/4)*($AA$19+AA1380*$AA$18*AVERAGE(G1377:G1388))*$Y$20+$AA$17) - SIN($AA$17)</f>
        <v>-5.7355708393504623E-2</v>
      </c>
      <c r="AB1381" s="19">
        <f>+SIN((AVERAGE(H1377:H1388)+AVERAGE(H1381:H1384)*$AB$1)*($AA$19+AB1380*$AA$18*AVERAGE(G1377:G1388))*$Y$20+$AA$17) - SIN($AA$17)+$AB$2</f>
        <v>0.22230490125412466</v>
      </c>
      <c r="AC1381">
        <f t="shared" si="471"/>
        <v>0.81540000000001756</v>
      </c>
      <c r="AD1381">
        <f t="shared" si="470"/>
        <v>0.579175053420522</v>
      </c>
      <c r="AE1381">
        <v>1</v>
      </c>
    </row>
    <row r="1382" spans="1:31" x14ac:dyDescent="0.25">
      <c r="A1382">
        <v>113.33333333333125</v>
      </c>
      <c r="B1382" s="2">
        <v>1993.3333333332303</v>
      </c>
      <c r="C1382">
        <f>+D1382+($D$2+E1382+F1382)*SOI!A1381*IF(B1382&gt;$C$18, IF(B1382&lt;$C$19,-1,1),1)</f>
        <v>-2.7174423479618084</v>
      </c>
      <c r="D1382">
        <f>+$D$3*((1-$D$5)*SOI!D1381+$D$5*SOI!D1380) +   $D$4*((1-$D$5)*SOI!E1381+$D$5*SOI!E1380)</f>
        <v>0</v>
      </c>
      <c r="E1382">
        <f t="shared" si="452"/>
        <v>-1.8224715620565473</v>
      </c>
      <c r="F1382">
        <f t="shared" si="459"/>
        <v>-1.0995094572572248</v>
      </c>
      <c r="G1382">
        <f t="shared" si="460"/>
        <v>-2.9219810193137721</v>
      </c>
      <c r="H1382" s="21">
        <f t="shared" si="461"/>
        <v>0.58199873556287962</v>
      </c>
      <c r="I1382" s="37">
        <f t="shared" si="453"/>
        <v>-2.8324146951297351</v>
      </c>
      <c r="J1382" s="1">
        <f t="shared" si="462"/>
        <v>14.237861814348285</v>
      </c>
      <c r="K1382" s="1">
        <f t="shared" si="463"/>
        <v>-3.9409821729116841</v>
      </c>
      <c r="L1382" s="1">
        <f t="shared" si="454"/>
        <v>-0.49875690719699028</v>
      </c>
      <c r="M1382" s="1">
        <f t="shared" si="455"/>
        <v>35.309966980575837</v>
      </c>
      <c r="N1382" s="1">
        <f t="shared" si="456"/>
        <v>-0.94693224885712057</v>
      </c>
      <c r="O1382" s="1">
        <f t="shared" si="457"/>
        <v>-2.807273990567893</v>
      </c>
      <c r="P1382" s="1">
        <f t="shared" si="458"/>
        <v>7.5653645000770139E-2</v>
      </c>
      <c r="Q1382" s="1">
        <f t="shared" si="464"/>
        <v>-16.733117562086331</v>
      </c>
      <c r="R1382" s="1">
        <f t="shared" si="465"/>
        <v>-14.153709453902158</v>
      </c>
      <c r="S1382" s="1">
        <f t="shared" si="466"/>
        <v>2.295319960913289</v>
      </c>
      <c r="T1382" s="1">
        <f t="shared" si="467"/>
        <v>14.711310183722953</v>
      </c>
      <c r="U1382" s="1">
        <f t="shared" si="468"/>
        <v>2.3679862432267136</v>
      </c>
      <c r="V1382" s="1">
        <f t="shared" si="469"/>
        <v>2.0150249810080454</v>
      </c>
      <c r="Y1382" s="20">
        <f>+$Z$20*SIGN(SOI!A1381)*(ABS(SOI!A1381))^$Y$2</f>
        <v>0.57861903838411888</v>
      </c>
      <c r="Z1382" s="20">
        <f t="shared" si="472"/>
        <v>0.54470625858378485</v>
      </c>
      <c r="AA1382" s="19">
        <f>+SIN((AVERAGE(H1378:H1389)+AVERAGE(H1382:H1385)/4)*($AA$19+AA1381*$AA$18*AVERAGE(G1378:G1389))*$Y$20+$AA$17) - SIN($AA$17)</f>
        <v>0.42900666984013974</v>
      </c>
      <c r="AB1382" s="19">
        <f>+SIN((AVERAGE(H1378:H1389)+AVERAGE(H1382:H1385)*$AB$1)*($AA$19+AB1381*$AA$18*AVERAGE(G1378:G1389))*$Y$20+$AA$17) - SIN($AA$17)+$AB$2</f>
        <v>0.47801795025940969</v>
      </c>
      <c r="AC1382">
        <f t="shared" si="471"/>
        <v>0.8160000000000176</v>
      </c>
      <c r="AD1382">
        <f t="shared" si="470"/>
        <v>0.11569958874364511</v>
      </c>
      <c r="AE1382">
        <v>1</v>
      </c>
    </row>
    <row r="1383" spans="1:31" x14ac:dyDescent="0.25">
      <c r="A1383">
        <v>113.41666666666458</v>
      </c>
      <c r="B1383" s="2">
        <v>1993.4166666665635</v>
      </c>
      <c r="C1383">
        <f>+D1383+($D$2+E1383+F1383)*SOI!A1382*IF(B1383&gt;$C$18, IF(B1383&lt;$C$19,-1,1),1)</f>
        <v>-3.5576755663430273</v>
      </c>
      <c r="D1383">
        <f>+$D$3*((1-$D$5)*SOI!D1382+$D$5*SOI!D1381) +   $D$4*((1-$D$5)*SOI!E1382+$D$5*SOI!E1381)</f>
        <v>0</v>
      </c>
      <c r="E1383">
        <f t="shared" si="452"/>
        <v>-5.5328589237013341</v>
      </c>
      <c r="F1383">
        <f t="shared" si="459"/>
        <v>-2.6009148709645546E-2</v>
      </c>
      <c r="G1383">
        <f t="shared" si="460"/>
        <v>-5.5588680724109798</v>
      </c>
      <c r="H1383" s="21">
        <f t="shared" si="461"/>
        <v>-8.3210787507980652E-2</v>
      </c>
      <c r="I1383" s="37">
        <f t="shared" si="453"/>
        <v>-3.2267129098025493</v>
      </c>
      <c r="J1383" s="1">
        <f t="shared" si="462"/>
        <v>0.25361456537645766</v>
      </c>
      <c r="K1383" s="1">
        <f t="shared" si="463"/>
        <v>-6.0948725997749927E-5</v>
      </c>
      <c r="L1383" s="1">
        <f t="shared" si="454"/>
        <v>-8.3227296027841657E-4</v>
      </c>
      <c r="M1383" s="1">
        <f t="shared" si="455"/>
        <v>0.55210698554485282</v>
      </c>
      <c r="N1383" s="1">
        <f t="shared" si="456"/>
        <v>-1.4773994568700375E-2</v>
      </c>
      <c r="O1383" s="1">
        <f t="shared" si="457"/>
        <v>-1.8127686781112171</v>
      </c>
      <c r="P1383" s="1">
        <f t="shared" si="458"/>
        <v>1.0858143336022271E-3</v>
      </c>
      <c r="Q1383" s="1">
        <f t="shared" si="464"/>
        <v>-4.0820829050964152E-3</v>
      </c>
      <c r="R1383" s="1">
        <f t="shared" si="465"/>
        <v>-3.9334960864753311E-3</v>
      </c>
      <c r="S1383" s="1">
        <f t="shared" si="466"/>
        <v>4.0796767083834728E-2</v>
      </c>
      <c r="T1383" s="1">
        <f t="shared" si="467"/>
        <v>1.5852063417887877E-2</v>
      </c>
      <c r="U1383" s="1">
        <f t="shared" si="468"/>
        <v>3.8717595293577801E-2</v>
      </c>
      <c r="V1383" s="1">
        <f t="shared" si="469"/>
        <v>4.5121671106799349E-4</v>
      </c>
      <c r="Y1383" s="20">
        <f>+$Z$20*SIGN(SOI!A1382)*(ABS(SOI!A1382))^$Y$2</f>
        <v>0.47999996288393498</v>
      </c>
      <c r="Z1383" s="20">
        <f t="shared" si="472"/>
        <v>0.46776423128393468</v>
      </c>
      <c r="AA1383" s="19">
        <f>+SIN((AVERAGE(H1379:H1390)+AVERAGE(H1383:H1386)/4)*($AA$19+AA1382*$AA$18*AVERAGE(G1379:G1390))*$Y$20+$AA$17) - SIN($AA$17)</f>
        <v>0.26218091516076164</v>
      </c>
      <c r="AB1383" s="19">
        <f>+SIN((AVERAGE(H1379:H1390)+AVERAGE(H1383:H1386)*$AB$1)*($AA$19+AB1382*$AA$18*AVERAGE(G1379:G1390))*$Y$20+$AA$17) - SIN($AA$17)+$AB$2</f>
        <v>1.2392342666380451E-2</v>
      </c>
      <c r="AC1383">
        <f t="shared" si="471"/>
        <v>0.81660000000001765</v>
      </c>
      <c r="AD1383">
        <f t="shared" si="470"/>
        <v>0.20558331612317304</v>
      </c>
      <c r="AE1383">
        <v>1</v>
      </c>
    </row>
    <row r="1384" spans="1:31" x14ac:dyDescent="0.25">
      <c r="A1384">
        <v>113.49999999999791</v>
      </c>
      <c r="B1384" s="2">
        <v>1993.4999999998968</v>
      </c>
      <c r="C1384">
        <f>+D1384+($D$2+E1384+F1384)*SOI!A1383*IF(B1384&gt;$C$18, IF(B1384&lt;$C$19,-1,1),1)</f>
        <v>2.7399675666083665</v>
      </c>
      <c r="D1384">
        <f>+$D$3*((1-$D$5)*SOI!D1383+$D$5*SOI!D1382) +   $D$4*((1-$D$5)*SOI!E1383+$D$5*SOI!E1382)</f>
        <v>0</v>
      </c>
      <c r="E1384">
        <f t="shared" si="452"/>
        <v>8.4195051320620493</v>
      </c>
      <c r="F1384">
        <f t="shared" si="459"/>
        <v>-0.11657311203669729</v>
      </c>
      <c r="G1384">
        <f t="shared" si="460"/>
        <v>8.3029320200253522</v>
      </c>
      <c r="H1384" s="21">
        <f t="shared" si="461"/>
        <v>-2.5851738763096481E-2</v>
      </c>
      <c r="I1384" s="37">
        <f t="shared" si="453"/>
        <v>-2.7411804838286451</v>
      </c>
      <c r="J1384" s="1">
        <f t="shared" si="462"/>
        <v>5.6821821809709743E-3</v>
      </c>
      <c r="K1384" s="1">
        <f t="shared" si="463"/>
        <v>2.6082546517956413E-3</v>
      </c>
      <c r="L1384" s="1">
        <f t="shared" si="454"/>
        <v>-1.9942344091098942E-2</v>
      </c>
      <c r="M1384" s="1">
        <f t="shared" si="455"/>
        <v>1.4560855751833456E-2</v>
      </c>
      <c r="N1384" s="1">
        <f t="shared" si="456"/>
        <v>-3.6695249130527449E-2</v>
      </c>
      <c r="O1384" s="1">
        <f t="shared" si="457"/>
        <v>8.5488791201321246E-2</v>
      </c>
      <c r="P1384" s="1">
        <f t="shared" si="458"/>
        <v>4.1121005061396543E-2</v>
      </c>
      <c r="Q1384" s="1">
        <f t="shared" si="464"/>
        <v>-2.6739752534414183E-4</v>
      </c>
      <c r="R1384" s="1">
        <f t="shared" si="465"/>
        <v>-2.188928570622227E-4</v>
      </c>
      <c r="S1384" s="1">
        <f t="shared" si="466"/>
        <v>8.6082517402981784E-2</v>
      </c>
      <c r="T1384" s="1">
        <f t="shared" si="467"/>
        <v>-1.7912780703530952E-2</v>
      </c>
      <c r="U1384" s="1">
        <f t="shared" si="468"/>
        <v>1.2456436860052222</v>
      </c>
      <c r="V1384" s="1">
        <f t="shared" si="469"/>
        <v>4.2442917725863227E-2</v>
      </c>
      <c r="Y1384" s="20">
        <f>+$Z$20*SIGN(SOI!A1383)*(ABS(SOI!A1383))^$Y$2</f>
        <v>0.34467369258375025</v>
      </c>
      <c r="Z1384" s="20">
        <f t="shared" si="472"/>
        <v>0.35489119308771588</v>
      </c>
      <c r="AA1384" s="19">
        <f>+SIN((AVERAGE(H1380:H1391)+AVERAGE(H1384:H1387)/4)*($AA$19+AA1383*$AA$18*AVERAGE(G1380:G1391))*$Y$20+$AA$17) - SIN($AA$17)</f>
        <v>7.9518642150665064E-2</v>
      </c>
      <c r="AB1384" s="19">
        <f>+SIN((AVERAGE(H1380:H1391)+AVERAGE(H1384:H1387)*$AB$1)*($AA$19+AB1383*$AA$18*AVERAGE(G1380:G1391))*$Y$20+$AA$17) - SIN($AA$17)+$AB$2</f>
        <v>-0.16440395122721044</v>
      </c>
      <c r="AC1384">
        <f t="shared" si="471"/>
        <v>0.81720000000001769</v>
      </c>
      <c r="AD1384">
        <f t="shared" si="470"/>
        <v>0.27537255093705082</v>
      </c>
      <c r="AE1384">
        <v>1</v>
      </c>
    </row>
    <row r="1385" spans="1:31" x14ac:dyDescent="0.25">
      <c r="A1385">
        <v>113.58333333333124</v>
      </c>
      <c r="B1385" s="2">
        <v>1993.58333333323</v>
      </c>
      <c r="C1385">
        <f>+D1385+($D$2+E1385+F1385)*SOI!A1384*IF(B1385&gt;$C$18, IF(B1385&lt;$C$19,-1,1),1)</f>
        <v>0.60760968606105847</v>
      </c>
      <c r="D1385">
        <f>+$D$3*((1-$D$5)*SOI!D1384+$D$5*SOI!D1383) +   $D$4*((1-$D$5)*SOI!E1384+$D$5*SOI!E1383)</f>
        <v>0</v>
      </c>
      <c r="E1385">
        <f t="shared" si="452"/>
        <v>3.7761851522104237</v>
      </c>
      <c r="F1385">
        <f t="shared" si="459"/>
        <v>2.1375385671191627E-2</v>
      </c>
      <c r="G1385">
        <f t="shared" si="460"/>
        <v>3.7975605378816155</v>
      </c>
      <c r="H1385" s="21">
        <f t="shared" si="461"/>
        <v>-3.0237872250908206E-2</v>
      </c>
      <c r="I1385" s="37">
        <f t="shared" si="453"/>
        <v>-4.0299994659936225</v>
      </c>
      <c r="J1385" s="1">
        <f t="shared" si="462"/>
        <v>0.2559581068746134</v>
      </c>
      <c r="K1385" s="1">
        <f t="shared" si="463"/>
        <v>1.1434692173568723E-2</v>
      </c>
      <c r="L1385" s="1">
        <f t="shared" si="454"/>
        <v>1.3967481714125448E-2</v>
      </c>
      <c r="M1385" s="1">
        <f t="shared" si="455"/>
        <v>0.44614217230675363</v>
      </c>
      <c r="N1385" s="1">
        <f t="shared" si="456"/>
        <v>-5.5059525915382686E-3</v>
      </c>
      <c r="O1385" s="1">
        <f t="shared" si="457"/>
        <v>1.9921355906109874</v>
      </c>
      <c r="P1385" s="1">
        <f t="shared" si="458"/>
        <v>-1.104553061756516E-2</v>
      </c>
      <c r="Q1385" s="1">
        <f t="shared" si="464"/>
        <v>-1.2293240805105524E-3</v>
      </c>
      <c r="R1385" s="1">
        <f t="shared" si="465"/>
        <v>-1.47947609529859E-3</v>
      </c>
      <c r="S1385" s="1">
        <f t="shared" si="466"/>
        <v>1.8989124572880666E-2</v>
      </c>
      <c r="T1385" s="1">
        <f t="shared" si="467"/>
        <v>0.29235776511498207</v>
      </c>
      <c r="U1385" s="1">
        <f t="shared" si="468"/>
        <v>-0.49190818765683236</v>
      </c>
      <c r="V1385" s="1">
        <f t="shared" si="469"/>
        <v>-1.7106088779540673E-3</v>
      </c>
      <c r="Y1385" s="20">
        <f>+$Z$20*SIGN(SOI!A1384)*(ABS(SOI!A1384))^$Y$2</f>
        <v>0.23999992379546239</v>
      </c>
      <c r="Z1385" s="20">
        <f t="shared" si="472"/>
        <v>0.29687157192954511</v>
      </c>
      <c r="AA1385" s="19">
        <f>+SIN((AVERAGE(H1381:H1392)+AVERAGE(H1385:H1388)/4)*($AA$19+AA1384*$AA$18*AVERAGE(G1381:G1392))*$Y$20+$AA$17) - SIN($AA$17)</f>
        <v>0.13952785477576407</v>
      </c>
      <c r="AB1385" s="19">
        <f>+SIN((AVERAGE(H1381:H1392)+AVERAGE(H1385:H1388)*$AB$1)*($AA$19+AB1384*$AA$18*AVERAGE(G1381:G1392))*$Y$20+$AA$17) - SIN($AA$17)+$AB$2</f>
        <v>-9.446878231740255E-2</v>
      </c>
      <c r="AC1385">
        <f t="shared" si="471"/>
        <v>0.81780000000001773</v>
      </c>
      <c r="AD1385">
        <f t="shared" si="470"/>
        <v>0.15734371715378104</v>
      </c>
      <c r="AE1385">
        <v>1</v>
      </c>
    </row>
    <row r="1386" spans="1:31" x14ac:dyDescent="0.25">
      <c r="A1386">
        <v>113.66666666666457</v>
      </c>
      <c r="B1386" s="2">
        <v>1993.6666666665633</v>
      </c>
      <c r="C1386">
        <f>+D1386+($D$2+E1386+F1386)*SOI!A1385*IF(B1386&gt;$C$18, IF(B1386&lt;$C$19,-1,1),1)</f>
        <v>4.7374875363556956</v>
      </c>
      <c r="D1386">
        <f>+$D$3*((1-$D$5)*SOI!D1385+$D$5*SOI!D1384) +   $D$4*((1-$D$5)*SOI!E1385+$D$5*SOI!E1384)</f>
        <v>0</v>
      </c>
      <c r="E1386">
        <f t="shared" si="452"/>
        <v>19.286725471491984</v>
      </c>
      <c r="F1386">
        <f t="shared" si="459"/>
        <v>-1.0656195624316185</v>
      </c>
      <c r="G1386">
        <f t="shared" si="460"/>
        <v>18.221105909060366</v>
      </c>
      <c r="H1386" s="21">
        <f t="shared" si="461"/>
        <v>-3.6692636389710622</v>
      </c>
      <c r="I1386" s="37">
        <f t="shared" si="453"/>
        <v>-23.175791693132687</v>
      </c>
      <c r="J1386" s="1">
        <f t="shared" si="462"/>
        <v>-112.23416960444153</v>
      </c>
      <c r="K1386" s="1">
        <f t="shared" si="463"/>
        <v>130.0941018288166</v>
      </c>
      <c r="L1386" s="1">
        <f t="shared" si="454"/>
        <v>-0.5829431583935607</v>
      </c>
      <c r="M1386" s="1">
        <f t="shared" si="455"/>
        <v>-34.01730435849732</v>
      </c>
      <c r="N1386" s="1">
        <f t="shared" si="456"/>
        <v>0.8529145082213333</v>
      </c>
      <c r="O1386" s="1">
        <f t="shared" si="457"/>
        <v>17.779438874749093</v>
      </c>
      <c r="P1386" s="1">
        <f t="shared" si="458"/>
        <v>0.33737465938503369</v>
      </c>
      <c r="Q1386" s="1">
        <f t="shared" si="464"/>
        <v>-14.519980773198496</v>
      </c>
      <c r="R1386" s="1">
        <f t="shared" si="465"/>
        <v>-100.49332016949742</v>
      </c>
      <c r="S1386" s="1">
        <f t="shared" si="466"/>
        <v>-16.916385283418581</v>
      </c>
      <c r="T1386" s="1">
        <f t="shared" si="467"/>
        <v>-108.89849742328282</v>
      </c>
      <c r="U1386" s="1">
        <f t="shared" si="468"/>
        <v>86.405127763629437</v>
      </c>
      <c r="V1386" s="1">
        <f t="shared" si="469"/>
        <v>-8.0937471194921891</v>
      </c>
      <c r="Y1386" s="20">
        <f>+$Z$20*SIGN(SOI!A1385)*(ABS(SOI!A1385))^$Y$2</f>
        <v>0.30594109940942271</v>
      </c>
      <c r="Z1386" s="20">
        <f t="shared" si="472"/>
        <v>0.30198031982654733</v>
      </c>
      <c r="AA1386" s="19">
        <f>+SIN((AVERAGE(H1382:H1393)+AVERAGE(H1386:H1389)/4)*($AA$19+AA1385*$AA$18*AVERAGE(G1382:G1393))*$Y$20+$AA$17) - SIN($AA$17)</f>
        <v>3.9310173663943793E-2</v>
      </c>
      <c r="AB1386" s="19">
        <f>+SIN((AVERAGE(H1382:H1393)+AVERAGE(H1386:H1389)*$AB$1)*($AA$19+AB1385*$AA$18*AVERAGE(G1382:G1393))*$Y$20+$AA$17) - SIN($AA$17)+$AB$2</f>
        <v>-0.15904331161434337</v>
      </c>
      <c r="AC1386">
        <f t="shared" si="471"/>
        <v>0.81840000000001778</v>
      </c>
      <c r="AD1386">
        <f t="shared" si="470"/>
        <v>0.26267014616260353</v>
      </c>
      <c r="AE1386">
        <v>1</v>
      </c>
    </row>
    <row r="1387" spans="1:31" x14ac:dyDescent="0.25">
      <c r="A1387">
        <v>113.7499999999979</v>
      </c>
      <c r="B1387" s="2">
        <v>1993.7499999998965</v>
      </c>
      <c r="C1387">
        <f>+D1387+($D$2+E1387+F1387)*SOI!A1386*IF(B1387&gt;$C$18, IF(B1387&lt;$C$19,-1,1),1)</f>
        <v>2.493823174445057</v>
      </c>
      <c r="D1387">
        <f>+$D$3*((1-$D$5)*SOI!D1386+$D$5*SOI!D1385) +   $D$4*((1-$D$5)*SOI!E1386+$D$5*SOI!E1385)</f>
        <v>0</v>
      </c>
      <c r="E1387">
        <f t="shared" si="452"/>
        <v>6.9813909351920245</v>
      </c>
      <c r="F1387">
        <f t="shared" si="459"/>
        <v>-5.4104339511309885E-2</v>
      </c>
      <c r="G1387">
        <f t="shared" si="460"/>
        <v>6.9272865956807141</v>
      </c>
      <c r="H1387" s="21">
        <f t="shared" si="461"/>
        <v>-8.7738002925220868E-2</v>
      </c>
      <c r="I1387" s="37">
        <f t="shared" si="453"/>
        <v>-5.2528517683924782</v>
      </c>
      <c r="J1387" s="1">
        <f t="shared" si="462"/>
        <v>-1.2049038576289557</v>
      </c>
      <c r="K1387" s="1">
        <f t="shared" si="463"/>
        <v>1.0469460344776427E-3</v>
      </c>
      <c r="L1387" s="1">
        <f t="shared" si="454"/>
        <v>-4.7589270806724449E-3</v>
      </c>
      <c r="M1387" s="1">
        <f t="shared" si="455"/>
        <v>-1.6112637114357531</v>
      </c>
      <c r="N1387" s="1">
        <f t="shared" si="456"/>
        <v>5.3405718775546604E-2</v>
      </c>
      <c r="O1387" s="1">
        <f t="shared" si="457"/>
        <v>4.1055217293359654</v>
      </c>
      <c r="P1387" s="1">
        <f t="shared" si="458"/>
        <v>1.4402769253278951E-3</v>
      </c>
      <c r="Q1387" s="1">
        <f t="shared" si="464"/>
        <v>-4.3064066185508801E-2</v>
      </c>
      <c r="R1387" s="1">
        <f t="shared" si="465"/>
        <v>-6.7553328848949462E-2</v>
      </c>
      <c r="S1387" s="1">
        <f t="shared" si="466"/>
        <v>-0.24007691258190725</v>
      </c>
      <c r="T1387" s="1">
        <f t="shared" si="467"/>
        <v>-0.20528396755309181</v>
      </c>
      <c r="U1387" s="1">
        <f t="shared" si="468"/>
        <v>8.3605264909119764E-2</v>
      </c>
      <c r="V1387" s="1">
        <f t="shared" si="469"/>
        <v>-2.1635425341641002E-3</v>
      </c>
      <c r="Y1387" s="20">
        <f>+$Z$20*SIGN(SOI!A1386)*(ABS(SOI!A1386))^$Y$2</f>
        <v>0.35999993627475674</v>
      </c>
      <c r="Z1387" s="20">
        <f t="shared" si="472"/>
        <v>0.32781037432896798</v>
      </c>
      <c r="AA1387" s="19">
        <f>+SIN((AVERAGE(H1383:H1394)+AVERAGE(H1387:H1390)/4)*($AA$19+AA1386*$AA$18*AVERAGE(G1383:G1394))*$Y$20+$AA$17) - SIN($AA$17)</f>
        <v>-0.26227909063752614</v>
      </c>
      <c r="AB1387" s="19">
        <f>+SIN((AVERAGE(H1383:H1394)+AVERAGE(H1387:H1390)*$AB$1)*($AA$19+AB1386*$AA$18*AVERAGE(G1383:G1394))*$Y$20+$AA$17) - SIN($AA$17)+$AB$2</f>
        <v>-6.7259539774775945E-2</v>
      </c>
      <c r="AC1387">
        <f t="shared" si="471"/>
        <v>0.81900000000001782</v>
      </c>
      <c r="AD1387">
        <f t="shared" si="470"/>
        <v>0.59008946496649406</v>
      </c>
      <c r="AE1387">
        <v>1</v>
      </c>
    </row>
    <row r="1388" spans="1:31" x14ac:dyDescent="0.25">
      <c r="A1388">
        <v>113.83333333333123</v>
      </c>
      <c r="B1388" s="2">
        <v>1993.8333333332298</v>
      </c>
      <c r="C1388">
        <f>+D1388+($D$2+E1388+F1388)*SOI!A1387*IF(B1388&gt;$C$18, IF(B1388&lt;$C$19,-1,1),1)</f>
        <v>9.948303240303197</v>
      </c>
      <c r="D1388">
        <f>+$D$3*((1-$D$5)*SOI!D1387+$D$5*SOI!D1386) +   $D$4*((1-$D$5)*SOI!E1387+$D$5*SOI!E1386)</f>
        <v>0</v>
      </c>
      <c r="E1388">
        <f t="shared" si="452"/>
        <v>36.513169627433264</v>
      </c>
      <c r="F1388">
        <f t="shared" si="459"/>
        <v>-0.98351519777899044</v>
      </c>
      <c r="G1388">
        <f t="shared" si="460"/>
        <v>35.529654429654272</v>
      </c>
      <c r="H1388" s="21">
        <f t="shared" si="461"/>
        <v>-5.3839264726623884E-2</v>
      </c>
      <c r="I1388" s="37">
        <f t="shared" si="453"/>
        <v>4.5369436171697455</v>
      </c>
      <c r="J1388" s="1">
        <f t="shared" si="462"/>
        <v>10.32236988252296</v>
      </c>
      <c r="K1388" s="1">
        <f t="shared" si="463"/>
        <v>0.3061624647926201</v>
      </c>
      <c r="L1388" s="1">
        <f t="shared" si="454"/>
        <v>-8.5805591412669982E-2</v>
      </c>
      <c r="M1388" s="1">
        <f t="shared" si="455"/>
        <v>-15.981789707752077</v>
      </c>
      <c r="N1388" s="1">
        <f t="shared" si="456"/>
        <v>0.51897740584181984</v>
      </c>
      <c r="O1388" s="1">
        <f t="shared" si="457"/>
        <v>1.0361887871843325</v>
      </c>
      <c r="P1388" s="1">
        <f t="shared" si="458"/>
        <v>9.2554295663380984E-2</v>
      </c>
      <c r="Q1388" s="1">
        <f t="shared" si="464"/>
        <v>-4.1508257888926456</v>
      </c>
      <c r="R1388" s="1">
        <f t="shared" si="465"/>
        <v>5.6238595152270996</v>
      </c>
      <c r="S1388" s="1">
        <f t="shared" si="466"/>
        <v>2.0150198108951223</v>
      </c>
      <c r="T1388" s="1">
        <f t="shared" si="467"/>
        <v>-0.93418331180851855</v>
      </c>
      <c r="U1388" s="1">
        <f t="shared" si="468"/>
        <v>-4.6403681918002775</v>
      </c>
      <c r="V1388" s="1">
        <f t="shared" si="469"/>
        <v>-1.3510664239620873</v>
      </c>
      <c r="Y1388" s="20">
        <f>+$Z$20*SIGN(SOI!A1387)*(ABS(SOI!A1387))^$Y$2</f>
        <v>0.31749008730272443</v>
      </c>
      <c r="Z1388" s="20">
        <f t="shared" si="472"/>
        <v>0.31300796164506944</v>
      </c>
      <c r="AA1388" s="19">
        <f>+SIN((AVERAGE(H1384:H1395)+AVERAGE(H1388:H1391)/4)*($AA$19+AA1387*$AA$18*AVERAGE(G1384:G1395))*$Y$20+$AA$17) - SIN($AA$17)</f>
        <v>-0.40002877166747303</v>
      </c>
      <c r="AB1388" s="19">
        <f>+SIN((AVERAGE(H1384:H1395)+AVERAGE(H1388:H1391)*$AB$1)*($AA$19+AB1387*$AA$18*AVERAGE(G1384:G1395))*$Y$20+$AA$17) - SIN($AA$17)+$AB$2</f>
        <v>-8.9844763278544432E-2</v>
      </c>
      <c r="AC1388">
        <f t="shared" si="471"/>
        <v>0.81960000000001787</v>
      </c>
      <c r="AD1388">
        <f t="shared" si="470"/>
        <v>0.71303673331254247</v>
      </c>
      <c r="AE1388">
        <v>1</v>
      </c>
    </row>
    <row r="1389" spans="1:31" x14ac:dyDescent="0.25">
      <c r="A1389">
        <v>113.91666666666455</v>
      </c>
      <c r="B1389" s="2">
        <v>1993.9166666665631</v>
      </c>
      <c r="C1389">
        <f>+D1389+($D$2+E1389+F1389)*SOI!A1388*IF(B1389&gt;$C$18, IF(B1389&lt;$C$19,-1,1),1)</f>
        <v>-87.91210045566541</v>
      </c>
      <c r="D1389">
        <f>+$D$3*((1-$D$5)*SOI!D1388+$D$5*SOI!D1387) +   $D$4*((1-$D$5)*SOI!E1388+$D$5*SOI!E1387)</f>
        <v>0</v>
      </c>
      <c r="E1389">
        <f t="shared" si="452"/>
        <v>-462.47332540448315</v>
      </c>
      <c r="F1389">
        <f t="shared" si="459"/>
        <v>-0.22194015165059178</v>
      </c>
      <c r="G1389">
        <f t="shared" si="460"/>
        <v>-462.69526555613373</v>
      </c>
      <c r="H1389" s="21">
        <f t="shared" si="461"/>
        <v>0.61670626228459879</v>
      </c>
      <c r="I1389" s="37">
        <f t="shared" si="453"/>
        <v>-435.198302135848</v>
      </c>
      <c r="J1389" s="1">
        <f t="shared" si="462"/>
        <v>90.804667176177247</v>
      </c>
      <c r="K1389" s="1">
        <f t="shared" si="463"/>
        <v>-57.165529919076128</v>
      </c>
      <c r="L1389" s="1">
        <f t="shared" si="454"/>
        <v>-0.19449265161919888</v>
      </c>
      <c r="M1389" s="1">
        <f t="shared" si="455"/>
        <v>1.4656502802787321</v>
      </c>
      <c r="N1389" s="1">
        <f t="shared" si="456"/>
        <v>3.1016185793959341E-2</v>
      </c>
      <c r="O1389" s="1">
        <f t="shared" si="457"/>
        <v>-121.39340883384818</v>
      </c>
      <c r="P1389" s="1">
        <f t="shared" si="458"/>
        <v>6.5078126453491425E-2</v>
      </c>
      <c r="Q1389" s="1">
        <f t="shared" si="464"/>
        <v>2.2749894582124047E-2</v>
      </c>
      <c r="R1389" s="1">
        <f t="shared" si="465"/>
        <v>2.9566720504200998</v>
      </c>
      <c r="S1389" s="1">
        <f t="shared" si="466"/>
        <v>-11.551624661425071</v>
      </c>
      <c r="T1389" s="1">
        <f t="shared" si="467"/>
        <v>248.07096250349252</v>
      </c>
      <c r="U1389" s="1">
        <f t="shared" si="468"/>
        <v>312.97864983193892</v>
      </c>
      <c r="V1389" s="1">
        <f t="shared" si="469"/>
        <v>-5.6774733090628485E-2</v>
      </c>
      <c r="Y1389" s="20">
        <f>+$Z$20*SIGN(SOI!A1388)*(ABS(SOI!A1388))^$Y$2</f>
        <v>0.26153386135772722</v>
      </c>
      <c r="Z1389" s="20">
        <f t="shared" si="472"/>
        <v>0.2276489779917921</v>
      </c>
      <c r="AA1389" s="19">
        <f>+SIN((AVERAGE(H1385:H1396)+AVERAGE(H1389:H1392)/4)*($AA$19+AA1388*$AA$18*AVERAGE(G1385:G1396))*$Y$20+$AA$17) - SIN($AA$17)</f>
        <v>-0.40807051029478486</v>
      </c>
      <c r="AB1389" s="19">
        <f>+SIN((AVERAGE(H1385:H1396)+AVERAGE(H1389:H1392)*$AB$1)*($AA$19+AB1388*$AA$18*AVERAGE(G1385:G1396))*$Y$20+$AA$17) - SIN($AA$17)+$AB$2</f>
        <v>-8.6888086060954273E-2</v>
      </c>
      <c r="AC1389">
        <f t="shared" si="471"/>
        <v>0.82020000000001791</v>
      </c>
      <c r="AD1389">
        <f t="shared" si="470"/>
        <v>0.63571948828657698</v>
      </c>
      <c r="AE1389">
        <v>1</v>
      </c>
    </row>
    <row r="1390" spans="1:31" x14ac:dyDescent="0.25">
      <c r="A1390">
        <v>113.99999999999788</v>
      </c>
      <c r="B1390" s="2">
        <v>1993.9999999998963</v>
      </c>
      <c r="C1390">
        <f>+D1390+($D$2+E1390+F1390)*SOI!A1389*IF(B1390&gt;$C$18, IF(B1390&lt;$C$19,-1,1),1)</f>
        <v>2.8398946263049254E-2</v>
      </c>
      <c r="D1390">
        <f>+$D$3*((1-$D$5)*SOI!D1389+$D$5*SOI!D1388) +   $D$4*((1-$D$5)*SOI!E1389+$D$5*SOI!E1388)</f>
        <v>0</v>
      </c>
      <c r="E1390">
        <f t="shared" si="452"/>
        <v>-3.5032228359329736</v>
      </c>
      <c r="F1390">
        <f t="shared" si="459"/>
        <v>4.4498543780346154</v>
      </c>
      <c r="G1390">
        <f t="shared" si="460"/>
        <v>0.9466315421016418</v>
      </c>
      <c r="H1390" s="21">
        <f t="shared" si="461"/>
        <v>2.491465825397492</v>
      </c>
      <c r="I1390" s="37">
        <f t="shared" si="453"/>
        <v>-1.5016278556027254</v>
      </c>
      <c r="J1390" s="1">
        <f t="shared" si="462"/>
        <v>-22.577400237371748</v>
      </c>
      <c r="K1390" s="1">
        <f t="shared" si="463"/>
        <v>290.47705513755818</v>
      </c>
      <c r="L1390" s="1">
        <f t="shared" si="454"/>
        <v>2.7768351752276201</v>
      </c>
      <c r="M1390" s="1">
        <f t="shared" si="455"/>
        <v>-105.61387876346608</v>
      </c>
      <c r="N1390" s="1">
        <f t="shared" si="456"/>
        <v>2.8699400832010777</v>
      </c>
      <c r="O1390" s="1">
        <f t="shared" si="457"/>
        <v>1.2286622403162155</v>
      </c>
      <c r="P1390" s="1">
        <f t="shared" si="458"/>
        <v>-2.288380990362322</v>
      </c>
      <c r="Q1390" s="1">
        <f t="shared" si="464"/>
        <v>-151.68913203991897</v>
      </c>
      <c r="R1390" s="1">
        <f t="shared" si="465"/>
        <v>-68.022620283038563</v>
      </c>
      <c r="S1390" s="1">
        <f t="shared" si="466"/>
        <v>-3.6880995339675553</v>
      </c>
      <c r="T1390" s="1">
        <f t="shared" si="467"/>
        <v>35.847612888279627</v>
      </c>
      <c r="U1390" s="1">
        <f t="shared" si="468"/>
        <v>-37.97371846795302</v>
      </c>
      <c r="V1390" s="1">
        <f t="shared" si="469"/>
        <v>184.72804391697281</v>
      </c>
      <c r="Y1390" s="20">
        <f>+$Z$20*SIGN(SOI!A1389)*(ABS(SOI!A1389))^$Y$2</f>
        <v>0.10392298531492468</v>
      </c>
      <c r="Z1390" s="20">
        <f t="shared" si="472"/>
        <v>4.1818974292396498E-2</v>
      </c>
      <c r="AA1390" s="19">
        <f>+SIN((AVERAGE(H1386:H1397)+AVERAGE(H1390:H1393)/4)*($AA$19+AA1389*$AA$18*AVERAGE(G1386:G1397))*$Y$20+$AA$17) - SIN($AA$17)</f>
        <v>-0.3478601231246814</v>
      </c>
      <c r="AB1390" s="19">
        <f>+SIN((AVERAGE(H1386:H1397)+AVERAGE(H1390:H1393)*$AB$1)*($AA$19+AB1389*$AA$18*AVERAGE(G1386:G1397))*$Y$20+$AA$17) - SIN($AA$17)+$AB$2</f>
        <v>-8.0450814073817128E-2</v>
      </c>
      <c r="AC1390">
        <f t="shared" si="471"/>
        <v>0.82080000000001796</v>
      </c>
      <c r="AD1390">
        <f t="shared" si="470"/>
        <v>0.3896790974170779</v>
      </c>
      <c r="AE1390">
        <v>1</v>
      </c>
    </row>
    <row r="1391" spans="1:31" x14ac:dyDescent="0.25">
      <c r="A1391">
        <v>114.08333333333121</v>
      </c>
      <c r="B1391" s="2">
        <v>1994.0833333332296</v>
      </c>
      <c r="C1391">
        <f>+D1391+($D$2+E1391+F1391)*SOI!A1390*IF(B1391&gt;$C$18, IF(B1391&lt;$C$19,-1,1),1)</f>
        <v>-4.5161025611789913</v>
      </c>
      <c r="D1391">
        <f>+$D$3*((1-$D$5)*SOI!D1390+$D$5*SOI!D1389) +   $D$4*((1-$D$5)*SOI!E1390+$D$5*SOI!E1389)</f>
        <v>0</v>
      </c>
      <c r="E1391">
        <f t="shared" si="452"/>
        <v>27.992604644178726</v>
      </c>
      <c r="F1391">
        <f t="shared" si="459"/>
        <v>0.23303636318996973</v>
      </c>
      <c r="G1391">
        <f t="shared" si="460"/>
        <v>28.225641007368697</v>
      </c>
      <c r="H1391" s="21">
        <f t="shared" si="461"/>
        <v>2.1350077141242298</v>
      </c>
      <c r="I1391" s="37">
        <f t="shared" si="453"/>
        <v>25.555091160406981</v>
      </c>
      <c r="J1391" s="1">
        <f t="shared" si="462"/>
        <v>28.596426344847352</v>
      </c>
      <c r="K1391" s="1">
        <f t="shared" si="463"/>
        <v>2.0630561958150677</v>
      </c>
      <c r="L1391" s="1">
        <f t="shared" si="454"/>
        <v>4.3132186417730409E-2</v>
      </c>
      <c r="M1391" s="1">
        <f t="shared" si="455"/>
        <v>-7.8603829623404433</v>
      </c>
      <c r="N1391" s="1">
        <f t="shared" si="456"/>
        <v>0.17526968869601323</v>
      </c>
      <c r="O1391" s="1">
        <f t="shared" si="457"/>
        <v>23.446703893179158</v>
      </c>
      <c r="P1391" s="1">
        <f t="shared" si="458"/>
        <v>-5.4831092296490837E-2</v>
      </c>
      <c r="Q1391" s="1">
        <f t="shared" si="464"/>
        <v>-0.68946331724655763</v>
      </c>
      <c r="R1391" s="1">
        <f t="shared" si="465"/>
        <v>5.261688990196105</v>
      </c>
      <c r="S1391" s="1">
        <f t="shared" si="466"/>
        <v>3.8331140126763064</v>
      </c>
      <c r="T1391" s="1">
        <f t="shared" si="467"/>
        <v>10.625781954670401</v>
      </c>
      <c r="U1391" s="1">
        <f t="shared" si="468"/>
        <v>15.484486615542719</v>
      </c>
      <c r="V1391" s="1">
        <f t="shared" si="469"/>
        <v>0.2703120356471681</v>
      </c>
      <c r="Y1391" s="20">
        <f>+$Z$20*SIGN(SOI!A1390)*(ABS(SOI!A1390))^$Y$2</f>
        <v>-0.23999992379546239</v>
      </c>
      <c r="Z1391" s="20">
        <f t="shared" si="472"/>
        <v>-9.4348750468587775E-2</v>
      </c>
      <c r="AA1391" s="19">
        <f>+SIN((AVERAGE(H1387:H1398)+AVERAGE(H1391:H1394)/4)*($AA$19+AA1390*$AA$18*AVERAGE(G1387:G1398))*$Y$20+$AA$17) - SIN($AA$17)</f>
        <v>-0.49146350310301479</v>
      </c>
      <c r="AB1391" s="19">
        <f>+SIN((AVERAGE(H1387:H1398)+AVERAGE(H1391:H1394)*$AB$1)*($AA$19+AB1390*$AA$18*AVERAGE(G1387:G1398))*$Y$20+$AA$17) - SIN($AA$17)+$AB$2</f>
        <v>-0.44554161247443735</v>
      </c>
      <c r="AC1391">
        <f t="shared" si="471"/>
        <v>0.821400000000018</v>
      </c>
      <c r="AD1391">
        <f t="shared" si="470"/>
        <v>0.39711475263442703</v>
      </c>
      <c r="AE1391">
        <v>1</v>
      </c>
    </row>
    <row r="1392" spans="1:31" x14ac:dyDescent="0.25">
      <c r="A1392">
        <v>114.16666666666454</v>
      </c>
      <c r="B1392" s="2">
        <v>1994.1666666665628</v>
      </c>
      <c r="C1392">
        <f>+D1392+($D$2+E1392+F1392)*SOI!A1391*IF(B1392&gt;$C$18, IF(B1392&lt;$C$19,-1,1),1)</f>
        <v>-0.21873805234510638</v>
      </c>
      <c r="D1392">
        <f>+$D$3*((1-$D$5)*SOI!D1391+$D$5*SOI!D1390) +   $D$4*((1-$D$5)*SOI!E1391+$D$5*SOI!E1390)</f>
        <v>0</v>
      </c>
      <c r="E1392">
        <f t="shared" si="452"/>
        <v>4.8302712542967967</v>
      </c>
      <c r="F1392">
        <f t="shared" si="459"/>
        <v>-1.1846370485450235</v>
      </c>
      <c r="G1392">
        <f t="shared" si="460"/>
        <v>3.6456342057517732</v>
      </c>
      <c r="H1392" s="21">
        <f t="shared" si="461"/>
        <v>0.38969115893715922</v>
      </c>
      <c r="I1392" s="37">
        <f t="shared" si="453"/>
        <v>0.33410035628438545</v>
      </c>
      <c r="J1392" s="1">
        <f t="shared" si="462"/>
        <v>-1.5993369591250595</v>
      </c>
      <c r="K1392" s="1">
        <f t="shared" si="463"/>
        <v>3.2031796565238709E-3</v>
      </c>
      <c r="L1392" s="1">
        <f t="shared" si="454"/>
        <v>-3.3406493850756433E-2</v>
      </c>
      <c r="M1392" s="1">
        <f t="shared" si="455"/>
        <v>33.625783428038552</v>
      </c>
      <c r="N1392" s="1">
        <f t="shared" si="456"/>
        <v>-0.81229110981562769</v>
      </c>
      <c r="O1392" s="1">
        <f t="shared" si="457"/>
        <v>0.65459064656125199</v>
      </c>
      <c r="P1392" s="1">
        <f t="shared" si="458"/>
        <v>3.9371296574774207E-3</v>
      </c>
      <c r="Q1392" s="1">
        <f t="shared" si="464"/>
        <v>-13.669252164260369</v>
      </c>
      <c r="R1392" s="1">
        <f t="shared" si="465"/>
        <v>1.3638238125171707</v>
      </c>
      <c r="S1392" s="1">
        <f t="shared" si="466"/>
        <v>-0.23225021580782404</v>
      </c>
      <c r="T1392" s="1">
        <f t="shared" si="467"/>
        <v>-0.2297620618258891</v>
      </c>
      <c r="U1392" s="1">
        <f t="shared" si="468"/>
        <v>-1.4536141264435171E-2</v>
      </c>
      <c r="V1392" s="1">
        <f t="shared" si="469"/>
        <v>8.9954540092557947E-2</v>
      </c>
      <c r="Y1392" s="20">
        <f>+$Z$20*SIGN(SOI!A1391)*(ABS(SOI!A1391))^$Y$2</f>
        <v>-0.14696931292522564</v>
      </c>
      <c r="Z1392" s="20">
        <f t="shared" si="472"/>
        <v>-9.4348750468587803E-2</v>
      </c>
      <c r="AA1392" s="19">
        <f>+SIN((AVERAGE(H1388:H1399)+AVERAGE(H1392:H1395)/4)*($AA$19+AA1391*$AA$18*AVERAGE(G1388:G1399))*$Y$20+$AA$17) - SIN($AA$17)</f>
        <v>-0.32793679085486094</v>
      </c>
      <c r="AB1392" s="19">
        <f>+SIN((AVERAGE(H1388:H1399)+AVERAGE(H1392:H1395)*$AB$1)*($AA$19+AB1391*$AA$18*AVERAGE(G1388:G1399))*$Y$20+$AA$17) - SIN($AA$17)+$AB$2</f>
        <v>-0.37778786080300314</v>
      </c>
      <c r="AC1392">
        <f t="shared" si="471"/>
        <v>0.82200000000001805</v>
      </c>
      <c r="AD1392">
        <f t="shared" si="470"/>
        <v>0.23358804038627312</v>
      </c>
      <c r="AE1392">
        <v>1</v>
      </c>
    </row>
    <row r="1393" spans="1:31" x14ac:dyDescent="0.25">
      <c r="A1393">
        <v>114.24999999999787</v>
      </c>
      <c r="B1393" s="2">
        <v>1994.2499999998961</v>
      </c>
      <c r="C1393">
        <f>+D1393+($D$2+E1393+F1393)*SOI!A1392*IF(B1393&gt;$C$18, IF(B1393&lt;$C$19,-1,1),1)</f>
        <v>0.48921939522056263</v>
      </c>
      <c r="D1393">
        <f>+$D$3*((1-$D$5)*SOI!D1392+$D$5*SOI!D1391) +   $D$4*((1-$D$5)*SOI!E1392+$D$5*SOI!E1391)</f>
        <v>0</v>
      </c>
      <c r="E1393">
        <f t="shared" si="452"/>
        <v>16.259671282981799</v>
      </c>
      <c r="F1393">
        <f t="shared" si="459"/>
        <v>4.7641891036958262E-2</v>
      </c>
      <c r="G1393">
        <f t="shared" si="460"/>
        <v>16.307313174018756</v>
      </c>
      <c r="H1393" s="21">
        <f t="shared" si="461"/>
        <v>-0.28601920152213806</v>
      </c>
      <c r="I1393" s="37">
        <f t="shared" si="453"/>
        <v>-12.904217000234302</v>
      </c>
      <c r="J1393" s="1">
        <f t="shared" si="462"/>
        <v>-1.1267868583777934</v>
      </c>
      <c r="K1393" s="1">
        <f t="shared" si="463"/>
        <v>7.0067109316600488E-3</v>
      </c>
      <c r="L1393" s="1">
        <f t="shared" si="454"/>
        <v>2.350656388803625E-2</v>
      </c>
      <c r="M1393" s="1">
        <f t="shared" si="455"/>
        <v>-0.61336570875593766</v>
      </c>
      <c r="N1393" s="1">
        <f t="shared" si="456"/>
        <v>4.1944851915155382E-3</v>
      </c>
      <c r="O1393" s="1">
        <f t="shared" si="457"/>
        <v>1.115860789382791</v>
      </c>
      <c r="P1393" s="1">
        <f t="shared" si="458"/>
        <v>-7.179829739385182E-3</v>
      </c>
      <c r="Q1393" s="1">
        <f t="shared" si="464"/>
        <v>-1.2875342821744434E-3</v>
      </c>
      <c r="R1393" s="1">
        <f t="shared" si="465"/>
        <v>-4.961660381323842E-3</v>
      </c>
      <c r="S1393" s="1">
        <f t="shared" si="466"/>
        <v>-4.6320987615524285E-2</v>
      </c>
      <c r="T1393" s="1">
        <f t="shared" si="467"/>
        <v>0.27559846506901159</v>
      </c>
      <c r="U1393" s="1">
        <f t="shared" si="468"/>
        <v>-1.0238545912875376</v>
      </c>
      <c r="V1393" s="1">
        <f t="shared" si="469"/>
        <v>8.4708010406187777E-4</v>
      </c>
      <c r="Y1393" s="20">
        <f>+$Z$20*SIGN(SOI!A1392)*(ABS(SOI!A1392))^$Y$2</f>
        <v>0.10392298531492468</v>
      </c>
      <c r="Z1393" s="20">
        <f t="shared" si="472"/>
        <v>6.0484346373094265E-2</v>
      </c>
      <c r="AA1393" s="19">
        <f>+SIN((AVERAGE(H1389:H1400)+AVERAGE(H1393:H1396)/4)*($AA$19+AA1392*$AA$18*AVERAGE(G1389:G1400))*$Y$20+$AA$17) - SIN($AA$17)</f>
        <v>-0.47122813101216982</v>
      </c>
      <c r="AB1393" s="19">
        <f>+SIN((AVERAGE(H1389:H1400)+AVERAGE(H1393:H1396)*$AB$1)*($AA$19+AB1392*$AA$18*AVERAGE(G1389:G1400))*$Y$20+$AA$17) - SIN($AA$17)+$AB$2</f>
        <v>-0.53282679250437071</v>
      </c>
      <c r="AC1393">
        <f t="shared" si="471"/>
        <v>0.82260000000001809</v>
      </c>
      <c r="AD1393">
        <f t="shared" si="470"/>
        <v>0.53171247738526406</v>
      </c>
      <c r="AE1393">
        <v>1</v>
      </c>
    </row>
    <row r="1394" spans="1:31" x14ac:dyDescent="0.25">
      <c r="A1394">
        <v>114.3333333333312</v>
      </c>
      <c r="B1394" s="2">
        <v>1994.3333333332293</v>
      </c>
      <c r="C1394">
        <f>+D1394+($D$2+E1394+F1394)*SOI!A1393*IF(B1394&gt;$C$18, IF(B1394&lt;$C$19,-1,1),1)</f>
        <v>-0.44640940913476912</v>
      </c>
      <c r="D1394">
        <f>+$D$3*((1-$D$5)*SOI!D1393+$D$5*SOI!D1392) +   $D$4*((1-$D$5)*SOI!E1393+$D$5*SOI!E1392)</f>
        <v>0</v>
      </c>
      <c r="E1394">
        <f t="shared" si="452"/>
        <v>-2.0891291794185811</v>
      </c>
      <c r="F1394">
        <f t="shared" si="459"/>
        <v>-1.0995094572583408</v>
      </c>
      <c r="G1394">
        <f t="shared" si="460"/>
        <v>-3.1886386366769219</v>
      </c>
      <c r="H1394" s="21">
        <f t="shared" si="461"/>
        <v>-0.87253685954831317</v>
      </c>
      <c r="I1394" s="37">
        <f t="shared" si="453"/>
        <v>3.3106844002182121</v>
      </c>
      <c r="J1394" s="1">
        <f t="shared" si="462"/>
        <v>4.8387543042189565</v>
      </c>
      <c r="K1394" s="1">
        <f t="shared" si="463"/>
        <v>-31.91799703351332</v>
      </c>
      <c r="L1394" s="1">
        <f t="shared" si="454"/>
        <v>-0.73515862552464384</v>
      </c>
      <c r="M1394" s="1">
        <f t="shared" si="455"/>
        <v>-10.266565091550477</v>
      </c>
      <c r="N1394" s="1">
        <f t="shared" si="456"/>
        <v>0.50090132572757262</v>
      </c>
      <c r="O1394" s="1">
        <f t="shared" si="457"/>
        <v>-2.2437631369112716</v>
      </c>
      <c r="P1394" s="1">
        <f t="shared" si="458"/>
        <v>0.52008781183104669</v>
      </c>
      <c r="Q1394" s="1">
        <f t="shared" si="464"/>
        <v>-2.5735818778577619</v>
      </c>
      <c r="R1394" s="1">
        <f t="shared" si="465"/>
        <v>2.5444407786357983</v>
      </c>
      <c r="S1394" s="1">
        <f t="shared" si="466"/>
        <v>1.4191798979254264</v>
      </c>
      <c r="T1394" s="1">
        <f t="shared" si="467"/>
        <v>17.331481710391046</v>
      </c>
      <c r="U1394" s="1">
        <f t="shared" si="468"/>
        <v>-19.027728132808605</v>
      </c>
      <c r="V1394" s="1">
        <f t="shared" si="469"/>
        <v>-7.3275793081976364</v>
      </c>
      <c r="Y1394" s="20">
        <f>+$Z$20*SIGN(SOI!A1393)*(ABS(SOI!A1393))^$Y$2</f>
        <v>0.22449936672958373</v>
      </c>
      <c r="Z1394" s="20">
        <f t="shared" si="472"/>
        <v>0.21339714222639464</v>
      </c>
      <c r="AA1394" s="19">
        <f>+SIN((AVERAGE(H1390:H1401)+AVERAGE(H1394:H1397)/4)*($AA$19+AA1393*$AA$18*AVERAGE(G1390:G1401))*$Y$20+$AA$17) - SIN($AA$17)</f>
        <v>-0.63240055522112715</v>
      </c>
      <c r="AB1394" s="19">
        <f>+SIN((AVERAGE(H1390:H1401)+AVERAGE(H1394:H1397)*$AB$1)*($AA$19+AB1393*$AA$18*AVERAGE(G1390:G1401))*$Y$20+$AA$17) - SIN($AA$17)+$AB$2</f>
        <v>-0.71211368556317667</v>
      </c>
      <c r="AC1394">
        <f t="shared" si="471"/>
        <v>0.82320000000001814</v>
      </c>
      <c r="AD1394">
        <f t="shared" si="470"/>
        <v>0.84579769744752176</v>
      </c>
      <c r="AE1394">
        <v>1</v>
      </c>
    </row>
    <row r="1395" spans="1:31" x14ac:dyDescent="0.25">
      <c r="A1395">
        <v>114.41666666666453</v>
      </c>
      <c r="B1395" s="2">
        <v>1994.4166666665626</v>
      </c>
      <c r="C1395">
        <f>+D1395+($D$2+E1395+F1395)*SOI!A1394*IF(B1395&gt;$C$18, IF(B1395&lt;$C$19,-1,1),1)</f>
        <v>1.4816285125976199</v>
      </c>
      <c r="D1395">
        <f>+$D$3*((1-$D$5)*SOI!D1394+$D$5*SOI!D1393) +   $D$4*((1-$D$5)*SOI!E1394+$D$5*SOI!E1393)</f>
        <v>0</v>
      </c>
      <c r="E1395">
        <f t="shared" si="452"/>
        <v>5.5135221583405283</v>
      </c>
      <c r="F1395">
        <f t="shared" si="459"/>
        <v>-2.6009148719714381E-2</v>
      </c>
      <c r="G1395">
        <f t="shared" si="460"/>
        <v>5.4875130096208142</v>
      </c>
      <c r="H1395" s="21">
        <f t="shared" si="461"/>
        <v>-2.6334979569389808E-2</v>
      </c>
      <c r="I1395" s="37">
        <f t="shared" si="453"/>
        <v>-5.7108478147448194</v>
      </c>
      <c r="J1395" s="1">
        <f t="shared" si="462"/>
        <v>-0.54303025881755274</v>
      </c>
      <c r="K1395" s="1">
        <f t="shared" si="463"/>
        <v>1.7454140546408342E-2</v>
      </c>
      <c r="L1395" s="1">
        <f t="shared" si="454"/>
        <v>-6.9158240825234699E-3</v>
      </c>
      <c r="M1395" s="1">
        <f t="shared" si="455"/>
        <v>-0.66793287546261504</v>
      </c>
      <c r="N1395" s="1">
        <f t="shared" si="456"/>
        <v>2.7381105618156858E-2</v>
      </c>
      <c r="O1395" s="1">
        <f t="shared" si="457"/>
        <v>5.3002126634177413</v>
      </c>
      <c r="P1395" s="1">
        <f t="shared" si="458"/>
        <v>1.2798537572895138E-2</v>
      </c>
      <c r="Q1395" s="1">
        <f t="shared" si="464"/>
        <v>-9.1525991854408545E-3</v>
      </c>
      <c r="R1395" s="1">
        <f t="shared" si="465"/>
        <v>-1.5609234530663095E-2</v>
      </c>
      <c r="S1395" s="1">
        <f t="shared" si="466"/>
        <v>-0.13381939277421406</v>
      </c>
      <c r="T1395" s="1">
        <f t="shared" si="467"/>
        <v>-0.38513666056604767</v>
      </c>
      <c r="U1395" s="1">
        <f t="shared" si="468"/>
        <v>0.80770619463575699</v>
      </c>
      <c r="V1395" s="1">
        <f t="shared" si="469"/>
        <v>-9.856960096572635E-3</v>
      </c>
      <c r="Y1395" s="20">
        <f>+$Z$20*SIGN(SOI!A1394)*(ABS(SOI!A1394))^$Y$2</f>
        <v>0.31176907463467551</v>
      </c>
      <c r="Z1395" s="20">
        <f t="shared" si="472"/>
        <v>0.2587561217199072</v>
      </c>
      <c r="AA1395" s="19">
        <f>+SIN((AVERAGE(H1391:H1402)+AVERAGE(H1395:H1398)/4)*($AA$19+AA1394*$AA$18*AVERAGE(G1391:G1402))*$Y$20+$AA$17) - SIN($AA$17)</f>
        <v>-0.24606947815249511</v>
      </c>
      <c r="AB1395" s="19">
        <f>+SIN((AVERAGE(H1391:H1402)+AVERAGE(H1395:H1398)*$AB$1)*($AA$19+AB1394*$AA$18*AVERAGE(G1391:G1402))*$Y$20+$AA$17) - SIN($AA$17)+$AB$2</f>
        <v>-0.2232450144749408</v>
      </c>
      <c r="AC1395">
        <f t="shared" si="471"/>
        <v>0.82380000000001818</v>
      </c>
      <c r="AD1395">
        <f t="shared" si="470"/>
        <v>0.50482559987240228</v>
      </c>
      <c r="AE1395">
        <v>1</v>
      </c>
    </row>
    <row r="1396" spans="1:31" x14ac:dyDescent="0.25">
      <c r="A1396">
        <v>114.49999999999785</v>
      </c>
      <c r="B1396" s="2">
        <v>1994.4999999998959</v>
      </c>
      <c r="C1396">
        <f>+D1396+($D$2+E1396+F1396)*SOI!A1395*IF(B1396&gt;$C$18, IF(B1396&lt;$C$19,-1,1),1)</f>
        <v>-2.0136652349466453</v>
      </c>
      <c r="D1396">
        <f>+$D$3*((1-$D$5)*SOI!D1395+$D$5*SOI!D1394) +   $D$4*((1-$D$5)*SOI!E1395+$D$5*SOI!E1394)</f>
        <v>0</v>
      </c>
      <c r="E1396">
        <f t="shared" si="452"/>
        <v>-12.468834606380444</v>
      </c>
      <c r="F1396">
        <f t="shared" si="459"/>
        <v>-0.11657311203608756</v>
      </c>
      <c r="G1396">
        <f t="shared" si="460"/>
        <v>-12.585407718416532</v>
      </c>
      <c r="H1396" s="21">
        <f t="shared" si="461"/>
        <v>-8.5731329267387829E-2</v>
      </c>
      <c r="I1396" s="37">
        <f t="shared" si="453"/>
        <v>3.5384784592962526</v>
      </c>
      <c r="J1396" s="1">
        <f t="shared" si="462"/>
        <v>1.9880279518960811</v>
      </c>
      <c r="K1396" s="1">
        <f t="shared" si="463"/>
        <v>-5.5305987009084524E-4</v>
      </c>
      <c r="L1396" s="1">
        <f t="shared" si="454"/>
        <v>-1.439256740307885E-4</v>
      </c>
      <c r="M1396" s="1">
        <f t="shared" si="455"/>
        <v>-3.9465290774567992</v>
      </c>
      <c r="N1396" s="1">
        <f t="shared" si="456"/>
        <v>8.20345039028159E-2</v>
      </c>
      <c r="O1396" s="1">
        <f t="shared" si="457"/>
        <v>-5.4475554171477798</v>
      </c>
      <c r="P1396" s="1">
        <f t="shared" si="458"/>
        <v>1.8959694288044344E-2</v>
      </c>
      <c r="Q1396" s="1">
        <f t="shared" si="464"/>
        <v>-0.1620214470757621</v>
      </c>
      <c r="R1396" s="1">
        <f t="shared" si="465"/>
        <v>0.17120862438375131</v>
      </c>
      <c r="S1396" s="1">
        <f t="shared" si="466"/>
        <v>0.2484165920784516</v>
      </c>
      <c r="T1396" s="1">
        <f t="shared" si="467"/>
        <v>8.2379197391341703E-3</v>
      </c>
      <c r="U1396" s="1">
        <f t="shared" si="468"/>
        <v>-0.74137914541686045</v>
      </c>
      <c r="V1396" s="1">
        <f t="shared" si="469"/>
        <v>-4.3748136312599668E-2</v>
      </c>
      <c r="Y1396" s="20">
        <f>+$Z$20*SIGN(SOI!A1395)*(ABS(SOI!A1395))^$Y$2</f>
        <v>0.23999992379546239</v>
      </c>
      <c r="Z1396" s="20">
        <f t="shared" si="472"/>
        <v>0.32814503415471252</v>
      </c>
      <c r="AA1396" s="19">
        <f>+SIN((AVERAGE(H1392:H1403)+AVERAGE(H1396:H1399)/4)*($AA$19+AA1395*$AA$18*AVERAGE(G1392:G1403))*$Y$20+$AA$17) - SIN($AA$17)</f>
        <v>1.2927385326173546E-3</v>
      </c>
      <c r="AB1396" s="19">
        <f>+SIN((AVERAGE(H1392:H1403)+AVERAGE(H1396:H1399)*$AB$1)*($AA$19+AB1395*$AA$18*AVERAGE(G1392:G1403))*$Y$20+$AA$17) - SIN($AA$17)+$AB$2</f>
        <v>1.5078857876585527E-2</v>
      </c>
      <c r="AC1396">
        <f t="shared" si="471"/>
        <v>0.82440000000001823</v>
      </c>
      <c r="AD1396">
        <f t="shared" si="470"/>
        <v>0.32685229562209517</v>
      </c>
      <c r="AE1396">
        <v>1</v>
      </c>
    </row>
    <row r="1397" spans="1:31" x14ac:dyDescent="0.25">
      <c r="A1397">
        <v>114.58333333333118</v>
      </c>
      <c r="B1397" s="2">
        <v>1994.5833333332291</v>
      </c>
      <c r="C1397">
        <f>+D1397+($D$2+E1397+F1397)*SOI!A1396*IF(B1397&gt;$C$18, IF(B1397&lt;$C$19,-1,1),1)</f>
        <v>-1.8858735208740567</v>
      </c>
      <c r="D1397">
        <f>+$D$3*((1-$D$5)*SOI!D1396+$D$5*SOI!D1395) +   $D$4*((1-$D$5)*SOI!E1396+$D$5*SOI!E1395)</f>
        <v>0</v>
      </c>
      <c r="E1397">
        <f t="shared" si="452"/>
        <v>-3.64805523350946</v>
      </c>
      <c r="F1397">
        <f t="shared" si="459"/>
        <v>2.1375385674735403E-2</v>
      </c>
      <c r="G1397">
        <f t="shared" si="460"/>
        <v>-3.6266798478347244</v>
      </c>
      <c r="H1397" s="21">
        <f t="shared" si="461"/>
        <v>-3.1107318320350241E-2</v>
      </c>
      <c r="I1397" s="37">
        <f t="shared" si="453"/>
        <v>-2.2656753613845253</v>
      </c>
      <c r="J1397" s="1">
        <f t="shared" si="462"/>
        <v>0.17075686160546821</v>
      </c>
      <c r="K1397" s="1">
        <f t="shared" si="463"/>
        <v>-3.6642664459930584E-9</v>
      </c>
      <c r="L1397" s="1">
        <f t="shared" si="454"/>
        <v>6.9097384099453618E-3</v>
      </c>
      <c r="M1397" s="1">
        <f t="shared" si="455"/>
        <v>0.52940721908329247</v>
      </c>
      <c r="N1397" s="1">
        <f t="shared" si="456"/>
        <v>-9.8025509484649196E-3</v>
      </c>
      <c r="O1397" s="1">
        <f t="shared" si="457"/>
        <v>-2.8716127788922197E-4</v>
      </c>
      <c r="P1397" s="1">
        <f t="shared" si="458"/>
        <v>-4.9636216979162506E-5</v>
      </c>
      <c r="Q1397" s="1">
        <f t="shared" si="464"/>
        <v>-2.5971056137424012E-3</v>
      </c>
      <c r="R1397" s="1">
        <f t="shared" si="465"/>
        <v>-1.7572108161445004E-3</v>
      </c>
      <c r="S1397" s="1">
        <f t="shared" si="466"/>
        <v>1.9006593105664518E-2</v>
      </c>
      <c r="T1397" s="1">
        <f t="shared" si="467"/>
        <v>-2.0848034200065347E-5</v>
      </c>
      <c r="U1397" s="1">
        <f t="shared" si="468"/>
        <v>-1.2427644888726053E-3</v>
      </c>
      <c r="V1397" s="1">
        <f t="shared" si="469"/>
        <v>-1.3685776797693908E-5</v>
      </c>
      <c r="Y1397" s="20">
        <f>+$Z$20*SIGN(SOI!A1396)*(ABS(SOI!A1396))^$Y$2</f>
        <v>0.43266610403399958</v>
      </c>
      <c r="Z1397" s="20">
        <f t="shared" si="472"/>
        <v>0.350713095601562</v>
      </c>
      <c r="AA1397" s="19">
        <f>+SIN((AVERAGE(H1393:H1404)+AVERAGE(H1397:H1400)/4)*($AA$19+AA1396*$AA$18*AVERAGE(G1393:G1404))*$Y$20+$AA$17) - SIN($AA$17)</f>
        <v>8.1834322813718607E-3</v>
      </c>
      <c r="AB1397" s="19">
        <f>+SIN((AVERAGE(H1393:H1404)+AVERAGE(H1397:H1400)*$AB$1)*($AA$19+AB1396*$AA$18*AVERAGE(G1393:G1404))*$Y$20+$AA$17) - SIN($AA$17)+$AB$2</f>
        <v>0.13741658158043274</v>
      </c>
      <c r="AC1397">
        <f t="shared" si="471"/>
        <v>0.82500000000001827</v>
      </c>
      <c r="AD1397">
        <f t="shared" si="470"/>
        <v>0.34252966332019014</v>
      </c>
      <c r="AE1397">
        <v>1</v>
      </c>
    </row>
    <row r="1398" spans="1:31" x14ac:dyDescent="0.25">
      <c r="A1398">
        <v>114.66666666666451</v>
      </c>
      <c r="B1398" s="2">
        <v>1994.6666666665624</v>
      </c>
      <c r="C1398">
        <f>+D1398+($D$2+E1398+F1398)*SOI!A1397*IF(B1398&gt;$C$18, IF(B1398&lt;$C$19,-1,1),1)</f>
        <v>-9.8349124975019606</v>
      </c>
      <c r="D1398">
        <f>+$D$3*((1-$D$5)*SOI!D1397+$D$5*SOI!D1396) +   $D$4*((1-$D$5)*SOI!E1397+$D$5*SOI!E1396)</f>
        <v>0</v>
      </c>
      <c r="E1398">
        <f t="shared" si="452"/>
        <v>-23.521661681333057</v>
      </c>
      <c r="F1398">
        <f t="shared" si="459"/>
        <v>-1.0656195624218427</v>
      </c>
      <c r="G1398">
        <f t="shared" si="460"/>
        <v>-24.587281243754902</v>
      </c>
      <c r="H1398" s="21">
        <f t="shared" si="461"/>
        <v>0.49859442029678669</v>
      </c>
      <c r="I1398" s="37">
        <f t="shared" si="453"/>
        <v>-28.857202214567295</v>
      </c>
      <c r="J1398" s="1">
        <f t="shared" si="462"/>
        <v>-32.846735251502359</v>
      </c>
      <c r="K1398" s="1">
        <f t="shared" si="463"/>
        <v>-68.29886810169198</v>
      </c>
      <c r="L1398" s="1">
        <f t="shared" si="454"/>
        <v>-0.72660248045323761</v>
      </c>
      <c r="M1398" s="1">
        <f t="shared" si="455"/>
        <v>-7.9955319690243947</v>
      </c>
      <c r="N1398" s="1">
        <f t="shared" si="456"/>
        <v>-0.24305522045853195</v>
      </c>
      <c r="O1398" s="1">
        <f t="shared" si="457"/>
        <v>-10.246277197580117</v>
      </c>
      <c r="P1398" s="1">
        <f t="shared" si="458"/>
        <v>0.24657534039628196</v>
      </c>
      <c r="Q1398" s="1">
        <f t="shared" si="464"/>
        <v>0.97255229099640084</v>
      </c>
      <c r="R1398" s="1">
        <f t="shared" si="465"/>
        <v>8.3811528087233214</v>
      </c>
      <c r="S1398" s="1">
        <f t="shared" si="466"/>
        <v>6.0024239126651189</v>
      </c>
      <c r="T1398" s="1">
        <f t="shared" si="467"/>
        <v>78.224105274837598</v>
      </c>
      <c r="U1398" s="1">
        <f t="shared" si="468"/>
        <v>78.631460618046333</v>
      </c>
      <c r="V1398" s="1">
        <f t="shared" si="469"/>
        <v>1.6857232044522341</v>
      </c>
      <c r="Y1398" s="20">
        <f>+$Z$20*SIGN(SOI!A1397)*(ABS(SOI!A1397))^$Y$2</f>
        <v>0.37947325897522405</v>
      </c>
      <c r="Z1398" s="20">
        <f t="shared" si="472"/>
        <v>0.46044977714951529</v>
      </c>
      <c r="AA1398" s="19">
        <f>+SIN((AVERAGE(H1394:H1405)+AVERAGE(H1398:H1401)/4)*($AA$19+AA1397*$AA$18*AVERAGE(G1394:G1405))*$Y$20+$AA$17) - SIN($AA$17)</f>
        <v>-5.8255593179600523E-2</v>
      </c>
      <c r="AB1398" s="19">
        <f>+SIN((AVERAGE(H1394:H1405)+AVERAGE(H1398:H1401)*$AB$1)*($AA$19+AB1397*$AA$18*AVERAGE(G1394:G1405))*$Y$20+$AA$17) - SIN($AA$17)+$AB$2</f>
        <v>0.11692497178616323</v>
      </c>
      <c r="AC1398">
        <f t="shared" si="471"/>
        <v>0.82560000000001832</v>
      </c>
      <c r="AD1398">
        <f t="shared" si="470"/>
        <v>0.51870537032911579</v>
      </c>
      <c r="AE1398">
        <v>1</v>
      </c>
    </row>
    <row r="1399" spans="1:31" x14ac:dyDescent="0.25">
      <c r="A1399">
        <v>114.74999999999784</v>
      </c>
      <c r="B1399" s="2">
        <v>1994.7499999998956</v>
      </c>
      <c r="C1399">
        <f>+D1399+($D$2+E1399+F1399)*SOI!A1398*IF(B1399&gt;$C$18, IF(B1399&lt;$C$19,-1,1),1)</f>
        <v>-5.9560352034749569</v>
      </c>
      <c r="D1399">
        <f>+$D$3*((1-$D$5)*SOI!D1398+$D$5*SOI!D1397) +   $D$4*((1-$D$5)*SOI!E1398+$D$5*SOI!E1397)</f>
        <v>0</v>
      </c>
      <c r="E1399">
        <f t="shared" si="452"/>
        <v>-6.5637125532291236</v>
      </c>
      <c r="F1399">
        <f t="shared" si="459"/>
        <v>-5.4104339520828493E-2</v>
      </c>
      <c r="G1399">
        <f t="shared" si="460"/>
        <v>-6.6178168927499517</v>
      </c>
      <c r="H1399" s="21">
        <f t="shared" si="461"/>
        <v>-0.17064735994579042</v>
      </c>
      <c r="I1399" s="37">
        <f t="shared" si="453"/>
        <v>-7.5146857024878271</v>
      </c>
      <c r="J1399" s="1">
        <f t="shared" si="462"/>
        <v>0.8194929868882227</v>
      </c>
      <c r="K1399" s="1">
        <f t="shared" si="463"/>
        <v>-0.1420943247582151</v>
      </c>
      <c r="L1399" s="1">
        <f t="shared" si="454"/>
        <v>-2.2050502747395246E-2</v>
      </c>
      <c r="M1399" s="1">
        <f t="shared" si="455"/>
        <v>0.76602650525910432</v>
      </c>
      <c r="N1399" s="1">
        <f t="shared" si="456"/>
        <v>-3.38898759616462E-2</v>
      </c>
      <c r="O1399" s="1">
        <f t="shared" si="457"/>
        <v>-6.3681330654804782</v>
      </c>
      <c r="P1399" s="1">
        <f t="shared" si="458"/>
        <v>2.71985166527343E-2</v>
      </c>
      <c r="Q1399" s="1">
        <f t="shared" si="464"/>
        <v>-1.2991952374059295E-2</v>
      </c>
      <c r="R1399" s="1">
        <f t="shared" si="465"/>
        <v>-2.9155588770300986E-2</v>
      </c>
      <c r="S1399" s="1">
        <f t="shared" si="466"/>
        <v>0.21794569141536302</v>
      </c>
      <c r="T1399" s="1">
        <f t="shared" si="467"/>
        <v>1.4753948147094147</v>
      </c>
      <c r="U1399" s="1">
        <f t="shared" si="468"/>
        <v>2.2586478226767435</v>
      </c>
      <c r="V1399" s="1">
        <f t="shared" si="469"/>
        <v>2.5926677688820822E-2</v>
      </c>
      <c r="Y1399" s="20">
        <f>+$Z$20*SIGN(SOI!A1398)*(ABS(SOI!A1398))^$Y$2</f>
        <v>0.56920996843932226</v>
      </c>
      <c r="Z1399" s="20">
        <f t="shared" si="472"/>
        <v>0.52976931236004299</v>
      </c>
      <c r="AA1399" s="19">
        <f>+SIN((AVERAGE(H1395:H1406)+AVERAGE(H1399:H1402)/4)*($AA$19+AA1398*$AA$18*AVERAGE(G1395:G1406))*$Y$20+$AA$17) - SIN($AA$17)</f>
        <v>0.15150766694375672</v>
      </c>
      <c r="AB1399" s="19">
        <f>+SIN((AVERAGE(H1395:H1406)+AVERAGE(H1399:H1402)*$AB$1)*($AA$19+AB1398*$AA$18*AVERAGE(G1395:G1406))*$Y$20+$AA$17) - SIN($AA$17)+$AB$2</f>
        <v>0.15713350674055471</v>
      </c>
      <c r="AC1399">
        <f t="shared" si="471"/>
        <v>0.82620000000001836</v>
      </c>
      <c r="AD1399">
        <f t="shared" si="470"/>
        <v>0.37826164541628626</v>
      </c>
      <c r="AE1399">
        <v>1</v>
      </c>
    </row>
    <row r="1400" spans="1:31" x14ac:dyDescent="0.25">
      <c r="A1400">
        <v>114.83333333333117</v>
      </c>
      <c r="B1400" s="2">
        <v>1994.8333333332289</v>
      </c>
      <c r="C1400">
        <f>+D1400+($D$2+E1400+F1400)*SOI!A1399*IF(B1400&gt;$C$18, IF(B1400&lt;$C$19,-1,1),1)</f>
        <v>-48.335478569501944</v>
      </c>
      <c r="D1400">
        <f>+$D$3*((1-$D$5)*SOI!D1399+$D$5*SOI!D1398) +   $D$4*((1-$D$5)*SOI!E1399+$D$5*SOI!E1398)</f>
        <v>0</v>
      </c>
      <c r="E1400">
        <f t="shared" si="452"/>
        <v>-41.4160274070802</v>
      </c>
      <c r="F1400">
        <f t="shared" si="459"/>
        <v>-0.9835151977460751</v>
      </c>
      <c r="G1400">
        <f t="shared" si="460"/>
        <v>-42.399542604826273</v>
      </c>
      <c r="H1400" s="21">
        <f t="shared" si="461"/>
        <v>1.8583269529803264</v>
      </c>
      <c r="I1400" s="37">
        <f t="shared" si="453"/>
        <v>-20.043045083511373</v>
      </c>
      <c r="J1400" s="1">
        <f t="shared" si="462"/>
        <v>83.072678878174301</v>
      </c>
      <c r="K1400" s="1">
        <f t="shared" si="463"/>
        <v>-4.5170652615223501</v>
      </c>
      <c r="L1400" s="1">
        <f t="shared" si="454"/>
        <v>-9.9034639062204922E-3</v>
      </c>
      <c r="M1400" s="1">
        <f t="shared" si="455"/>
        <v>29.114134835345546</v>
      </c>
      <c r="N1400" s="1">
        <f t="shared" si="456"/>
        <v>-0.81446120108508491</v>
      </c>
      <c r="O1400" s="1">
        <f t="shared" si="457"/>
        <v>-29.617845178887443</v>
      </c>
      <c r="P1400" s="1">
        <f t="shared" si="458"/>
        <v>0.41391855525456206</v>
      </c>
      <c r="Q1400" s="1">
        <f t="shared" si="464"/>
        <v>-11.866835798897</v>
      </c>
      <c r="R1400" s="1">
        <f t="shared" si="465"/>
        <v>-71.028920028154658</v>
      </c>
      <c r="S1400" s="1">
        <f t="shared" si="466"/>
        <v>13.970166787855465</v>
      </c>
      <c r="T1400" s="1">
        <f t="shared" si="467"/>
        <v>3.0818976318702727</v>
      </c>
      <c r="U1400" s="1">
        <f t="shared" si="468"/>
        <v>91.679255475450489</v>
      </c>
      <c r="V1400" s="1">
        <f t="shared" si="469"/>
        <v>9.4823715010298049</v>
      </c>
      <c r="Y1400" s="20">
        <f>+$Z$20*SIGN(SOI!A1399)*(ABS(SOI!A1399))^$Y$2</f>
        <v>0.64062470966558271</v>
      </c>
      <c r="Z1400" s="20">
        <f t="shared" si="472"/>
        <v>0.62327823330101761</v>
      </c>
      <c r="AA1400" s="19">
        <f>+SIN((AVERAGE(H1396:H1407)+AVERAGE(H1400:H1403)/4)*($AA$19+AA1399*$AA$18*AVERAGE(G1396:G1407))*$Y$20+$AA$17) - SIN($AA$17)</f>
        <v>0.1467994746569572</v>
      </c>
      <c r="AB1400" s="19">
        <f>+SIN((AVERAGE(H1396:H1407)+AVERAGE(H1400:H1403)*$AB$1)*($AA$19+AB1399*$AA$18*AVERAGE(G1396:G1407))*$Y$20+$AA$17) - SIN($AA$17)+$AB$2</f>
        <v>0.16963306549288315</v>
      </c>
      <c r="AC1400">
        <f t="shared" si="471"/>
        <v>0.82680000000001841</v>
      </c>
      <c r="AD1400">
        <f t="shared" si="470"/>
        <v>0.47647875864406042</v>
      </c>
      <c r="AE1400">
        <v>1</v>
      </c>
    </row>
    <row r="1401" spans="1:31" x14ac:dyDescent="0.25">
      <c r="A1401">
        <v>114.9166666666645</v>
      </c>
      <c r="B1401" s="2">
        <v>1994.9166666665622</v>
      </c>
      <c r="C1401">
        <f>+D1401+($D$2+E1401+F1401)*SOI!A1400*IF(B1401&gt;$C$18, IF(B1401&lt;$C$19,-1,1),1)</f>
        <v>588.26272466741398</v>
      </c>
      <c r="D1401">
        <f>+$D$3*((1-$D$5)*SOI!D1400+$D$5*SOI!D1399) +   $D$4*((1-$D$5)*SOI!E1400+$D$5*SOI!E1399)</f>
        <v>0</v>
      </c>
      <c r="E1401">
        <f t="shared" si="452"/>
        <v>486.38948119914744</v>
      </c>
      <c r="F1401">
        <f t="shared" si="459"/>
        <v>-0.22194015169790449</v>
      </c>
      <c r="G1401">
        <f t="shared" si="460"/>
        <v>486.16754104744956</v>
      </c>
      <c r="H1401" s="21">
        <f t="shared" si="461"/>
        <v>0.74225354696828927</v>
      </c>
      <c r="I1401" s="37">
        <f t="shared" si="453"/>
        <v>-212.44985091448032</v>
      </c>
      <c r="J1401" s="1">
        <f t="shared" si="462"/>
        <v>122.48439604656029</v>
      </c>
      <c r="K1401" s="1">
        <f t="shared" si="463"/>
        <v>0.7594761885222413</v>
      </c>
      <c r="L1401" s="1">
        <f t="shared" si="454"/>
        <v>-1.8693898751812696E-2</v>
      </c>
      <c r="M1401" s="1">
        <f t="shared" si="455"/>
        <v>4.0498012605203835</v>
      </c>
      <c r="N1401" s="1">
        <f t="shared" si="456"/>
        <v>-0.47075832211310381</v>
      </c>
      <c r="O1401" s="1">
        <f t="shared" si="457"/>
        <v>37.754355887136612</v>
      </c>
      <c r="P1401" s="1">
        <f t="shared" si="458"/>
        <v>2.8923198803942368E-2</v>
      </c>
      <c r="Q1401" s="1">
        <f t="shared" si="464"/>
        <v>-0.95409662839546505</v>
      </c>
      <c r="R1401" s="1">
        <f t="shared" si="465"/>
        <v>-60.532047859624655</v>
      </c>
      <c r="S1401" s="1">
        <f t="shared" si="466"/>
        <v>85.589782799865958</v>
      </c>
      <c r="T1401" s="1">
        <f t="shared" si="467"/>
        <v>-7.4155706845426153</v>
      </c>
      <c r="U1401" s="1">
        <f t="shared" si="468"/>
        <v>67.903980359245807</v>
      </c>
      <c r="V1401" s="1">
        <f t="shared" si="469"/>
        <v>0.38297991566719336</v>
      </c>
      <c r="Y1401" s="20">
        <f>+$Z$20*SIGN(SOI!A1400)*(ABS(SOI!A1400))^$Y$2</f>
        <v>0.66000002179814798</v>
      </c>
      <c r="Z1401" s="20">
        <f t="shared" si="472"/>
        <v>0.64330335025256025</v>
      </c>
      <c r="AA1401" s="19">
        <f>+SIN((AVERAGE(H1397:H1408)+AVERAGE(H1401:H1404)/4)*($AA$19+AA1400*$AA$18*AVERAGE(G1397:G1408))*$Y$20+$AA$17) - SIN($AA$17)</f>
        <v>0.30251193580847741</v>
      </c>
      <c r="AB1401" s="19">
        <f>+SIN((AVERAGE(H1397:H1408)+AVERAGE(H1401:H1404)*$AB$1)*($AA$19+AB1400*$AA$18*AVERAGE(G1397:G1408))*$Y$20+$AA$17) - SIN($AA$17)+$AB$2</f>
        <v>0.16416841884014105</v>
      </c>
      <c r="AC1401">
        <f t="shared" si="471"/>
        <v>0.82740000000001845</v>
      </c>
      <c r="AD1401">
        <f t="shared" si="470"/>
        <v>0.34079141444408284</v>
      </c>
      <c r="AE1401">
        <v>1</v>
      </c>
    </row>
    <row r="1402" spans="1:31" x14ac:dyDescent="0.25">
      <c r="A1402">
        <v>114.99999999999783</v>
      </c>
      <c r="B1402" s="2">
        <v>1994.9999999998954</v>
      </c>
      <c r="C1402">
        <f>+D1402+($D$2+E1402+F1402)*SOI!A1401*IF(B1402&gt;$C$18, IF(B1402&lt;$C$19,-1,1),1)</f>
        <v>5.4687629331588994</v>
      </c>
      <c r="D1402">
        <f>+$D$3*((1-$D$5)*SOI!D1401+$D$5*SOI!D1400) +   $D$4*((1-$D$5)*SOI!E1401+$D$5*SOI!E1400)</f>
        <v>0</v>
      </c>
      <c r="E1402">
        <f t="shared" si="452"/>
        <v>0.52174828848048094</v>
      </c>
      <c r="F1402">
        <f t="shared" si="459"/>
        <v>4.4498543780276094</v>
      </c>
      <c r="G1402">
        <f t="shared" si="460"/>
        <v>4.9716026665080904</v>
      </c>
      <c r="H1402" s="21">
        <f t="shared" si="461"/>
        <v>-2.2266972579302364</v>
      </c>
      <c r="I1402" s="37">
        <f t="shared" si="453"/>
        <v>-3.1725110470754663</v>
      </c>
      <c r="J1402" s="1">
        <f t="shared" si="462"/>
        <v>-44.925394197858537</v>
      </c>
      <c r="K1402" s="1">
        <f t="shared" si="463"/>
        <v>10.271215429809189</v>
      </c>
      <c r="L1402" s="1">
        <f t="shared" si="454"/>
        <v>2.8969007905813284</v>
      </c>
      <c r="M1402" s="1">
        <f t="shared" si="455"/>
        <v>-99.471377062500594</v>
      </c>
      <c r="N1402" s="1">
        <f t="shared" si="456"/>
        <v>2.5348195146114898E-2</v>
      </c>
      <c r="O1402" s="1">
        <f t="shared" si="457"/>
        <v>0.92864235420819452</v>
      </c>
      <c r="P1402" s="1">
        <f t="shared" si="458"/>
        <v>-0.10262161394904783</v>
      </c>
      <c r="Q1402" s="1">
        <f t="shared" si="464"/>
        <v>-1.2618444324871112</v>
      </c>
      <c r="R1402" s="1">
        <f t="shared" si="465"/>
        <v>-1.195488860888184</v>
      </c>
      <c r="S1402" s="1">
        <f t="shared" si="466"/>
        <v>-6.8820476033551528E-2</v>
      </c>
      <c r="T1402" s="1">
        <f t="shared" si="467"/>
        <v>28.265699470731096</v>
      </c>
      <c r="U1402" s="1">
        <f t="shared" si="468"/>
        <v>-3.5977788344131354</v>
      </c>
      <c r="V1402" s="1">
        <f t="shared" si="469"/>
        <v>7.3167388217930437E-2</v>
      </c>
      <c r="Y1402" s="20">
        <f>+$Z$20*SIGN(SOI!A1401)*(ABS(SOI!A1401))^$Y$2</f>
        <v>0.62928531929395015</v>
      </c>
      <c r="Z1402" s="20">
        <f t="shared" si="472"/>
        <v>0.61630935692460376</v>
      </c>
      <c r="AA1402" s="19">
        <f>+SIN((AVERAGE(H1398:H1409)+AVERAGE(H1402:H1405)/4)*($AA$19+AA1401*$AA$18*AVERAGE(G1398:G1409))*$Y$20+$AA$17) - SIN($AA$17)</f>
        <v>0.3346681763790223</v>
      </c>
      <c r="AB1402" s="19">
        <f>+SIN((AVERAGE(H1398:H1409)+AVERAGE(H1402:H1405)*$AB$1)*($AA$19+AB1401*$AA$18*AVERAGE(G1398:G1409))*$Y$20+$AA$17) - SIN($AA$17)+$AB$2</f>
        <v>0.16492704534493546</v>
      </c>
      <c r="AC1402">
        <f t="shared" si="471"/>
        <v>0.8280000000000185</v>
      </c>
      <c r="AD1402">
        <f t="shared" si="470"/>
        <v>0.28164118054558146</v>
      </c>
      <c r="AE1402">
        <v>1</v>
      </c>
    </row>
    <row r="1403" spans="1:31" x14ac:dyDescent="0.25">
      <c r="A1403">
        <v>115.08333333333115</v>
      </c>
      <c r="B1403" s="2">
        <v>1995.0833333332287</v>
      </c>
      <c r="C1403">
        <f>+D1403+($D$2+E1403+F1403)*SOI!A1402*IF(B1403&gt;$C$18, IF(B1403&lt;$C$19,-1,1),1)</f>
        <v>-24.562260283469278</v>
      </c>
      <c r="D1403">
        <f>+$D$3*((1-$D$5)*SOI!D1402+$D$5*SOI!D1401) +   $D$4*((1-$D$5)*SOI!E1402+$D$5*SOI!E1401)</f>
        <v>0</v>
      </c>
      <c r="E1403">
        <f t="shared" si="452"/>
        <v>-28.465519447686987</v>
      </c>
      <c r="F1403">
        <f t="shared" si="459"/>
        <v>0.23303636323954152</v>
      </c>
      <c r="G1403">
        <f t="shared" si="460"/>
        <v>-28.232483084447445</v>
      </c>
      <c r="H1403" s="21">
        <f t="shared" si="461"/>
        <v>3.8664652063272638E-2</v>
      </c>
      <c r="I1403" s="37">
        <f t="shared" si="453"/>
        <v>34.334189559073437</v>
      </c>
      <c r="J1403" s="1">
        <f t="shared" si="462"/>
        <v>3.0412324083926214</v>
      </c>
      <c r="K1403" s="1">
        <f t="shared" si="463"/>
        <v>-7.0276992553495976</v>
      </c>
      <c r="L1403" s="1">
        <f t="shared" si="454"/>
        <v>0.11201508861363917</v>
      </c>
      <c r="M1403" s="1">
        <f t="shared" si="455"/>
        <v>-0.62220312221581797</v>
      </c>
      <c r="N1403" s="1">
        <f t="shared" si="456"/>
        <v>-0.15335905650877912</v>
      </c>
      <c r="O1403" s="1">
        <f t="shared" si="457"/>
        <v>-23.048063998566626</v>
      </c>
      <c r="P1403" s="1">
        <f t="shared" si="458"/>
        <v>-7.3164650439079493E-2</v>
      </c>
      <c r="Q1403" s="1">
        <f t="shared" si="464"/>
        <v>4.7753175617438935E-2</v>
      </c>
      <c r="R1403" s="1">
        <f t="shared" si="465"/>
        <v>-0.48962730974563684</v>
      </c>
      <c r="S1403" s="1">
        <f t="shared" si="466"/>
        <v>-4.5061299911308366</v>
      </c>
      <c r="T1403" s="1">
        <f t="shared" si="467"/>
        <v>-27.126177884363376</v>
      </c>
      <c r="U1403" s="1">
        <f t="shared" si="468"/>
        <v>27.760071568100823</v>
      </c>
      <c r="V1403" s="1">
        <f t="shared" si="469"/>
        <v>-0.31560392831457956</v>
      </c>
      <c r="Y1403" s="20">
        <f>+$Z$20*SIGN(SOI!A1402)*(ABS(SOI!A1402))^$Y$2</f>
        <v>0.55964272968171291</v>
      </c>
      <c r="Z1403" s="20">
        <f t="shared" si="472"/>
        <v>0.53630933235493405</v>
      </c>
      <c r="AA1403" s="19">
        <f>+SIN((AVERAGE(H1399:H1410)+AVERAGE(H1403:H1406)/4)*($AA$19+AA1402*$AA$18*AVERAGE(G1399:G1410))*$Y$20+$AA$17) - SIN($AA$17)</f>
        <v>0.13812552317201487</v>
      </c>
      <c r="AB1403" s="19">
        <f>+SIN((AVERAGE(H1399:H1410)+AVERAGE(H1403:H1406)*$AB$1)*($AA$19+AB1402*$AA$18*AVERAGE(G1399:G1410))*$Y$20+$AA$17) - SIN($AA$17)+$AB$2</f>
        <v>7.9051476264051512E-3</v>
      </c>
      <c r="AC1403">
        <f t="shared" si="471"/>
        <v>0.82860000000001854</v>
      </c>
      <c r="AD1403">
        <f t="shared" si="470"/>
        <v>0.39818380918291918</v>
      </c>
      <c r="AE1403">
        <v>1</v>
      </c>
    </row>
    <row r="1404" spans="1:31" x14ac:dyDescent="0.25">
      <c r="A1404">
        <v>115.16666666666448</v>
      </c>
      <c r="B1404" s="2">
        <v>1995.1666666665619</v>
      </c>
      <c r="C1404">
        <f>+D1404+($D$2+E1404+F1404)*SOI!A1403*IF(B1404&gt;$C$18, IF(B1404&lt;$C$19,-1,1),1)</f>
        <v>-4.7705316471427279</v>
      </c>
      <c r="D1404">
        <f>+$D$3*((1-$D$5)*SOI!D1403+$D$5*SOI!D1402) +   $D$4*((1-$D$5)*SOI!E1403+$D$5*SOI!E1402)</f>
        <v>0</v>
      </c>
      <c r="E1404">
        <f t="shared" si="452"/>
        <v>-8.5511418231489955</v>
      </c>
      <c r="F1404">
        <f t="shared" si="459"/>
        <v>-1.1846370485708575</v>
      </c>
      <c r="G1404">
        <f t="shared" si="460"/>
        <v>-9.7357788717198535</v>
      </c>
      <c r="H1404" s="21">
        <f t="shared" si="461"/>
        <v>-1.1442834345799813</v>
      </c>
      <c r="I1404" s="37">
        <f t="shared" si="453"/>
        <v>6.0582572800859094</v>
      </c>
      <c r="J1404" s="1">
        <f t="shared" si="462"/>
        <v>18.436959314717583</v>
      </c>
      <c r="K1404" s="1">
        <f t="shared" si="463"/>
        <v>-13.148357270719947</v>
      </c>
      <c r="L1404" s="1">
        <f t="shared" si="454"/>
        <v>-6.3580064962462504E-2</v>
      </c>
      <c r="M1404" s="1">
        <f t="shared" si="455"/>
        <v>-21.377206932179522</v>
      </c>
      <c r="N1404" s="1">
        <f t="shared" si="456"/>
        <v>1.0226686623815195</v>
      </c>
      <c r="O1404" s="1">
        <f t="shared" si="457"/>
        <v>-8.869801279047266</v>
      </c>
      <c r="P1404" s="1">
        <f t="shared" si="458"/>
        <v>0.62666544967434601</v>
      </c>
      <c r="Q1404" s="1">
        <f t="shared" si="464"/>
        <v>-10.940736361365259</v>
      </c>
      <c r="R1404" s="1">
        <f t="shared" si="465"/>
        <v>19.793875797215218</v>
      </c>
      <c r="S1404" s="1">
        <f t="shared" si="466"/>
        <v>5.3021272718438137</v>
      </c>
      <c r="T1404" s="1">
        <f t="shared" si="467"/>
        <v>5.925329209673702</v>
      </c>
      <c r="U1404" s="1">
        <f t="shared" si="468"/>
        <v>-41.954248175176886</v>
      </c>
      <c r="V1404" s="1">
        <f t="shared" si="469"/>
        <v>-18.026124631139812</v>
      </c>
      <c r="Y1404" s="20">
        <f>+$Z$20*SIGN(SOI!A1403)*(ABS(SOI!A1403))^$Y$2</f>
        <v>0.41999994808913915</v>
      </c>
      <c r="Z1404" s="20">
        <f t="shared" si="472"/>
        <v>0.43047058413517586</v>
      </c>
      <c r="AA1404" s="19">
        <f>+SIN((AVERAGE(H1400:H1411)+AVERAGE(H1404:H1407)/4)*($AA$19+AA1403*$AA$18*AVERAGE(G1400:G1411))*$Y$20+$AA$17) - SIN($AA$17)</f>
        <v>0.15338329002643269</v>
      </c>
      <c r="AB1404" s="19">
        <f>+SIN((AVERAGE(H1400:H1411)+AVERAGE(H1404:H1407)*$AB$1)*($AA$19+AB1403*$AA$18*AVERAGE(G1400:G1411))*$Y$20+$AA$17) - SIN($AA$17)+$AB$2</f>
        <v>1.3958764673647761E-3</v>
      </c>
      <c r="AC1404">
        <f t="shared" si="471"/>
        <v>0.82920000000001859</v>
      </c>
      <c r="AD1404">
        <f t="shared" si="470"/>
        <v>0.27708729410874317</v>
      </c>
      <c r="AE1404">
        <v>1</v>
      </c>
    </row>
    <row r="1405" spans="1:31" x14ac:dyDescent="0.25">
      <c r="A1405">
        <v>115.24999999999781</v>
      </c>
      <c r="B1405" s="2">
        <v>1995.2499999998952</v>
      </c>
      <c r="C1405">
        <f>+D1405+($D$2+E1405+F1405)*SOI!A1404*IF(B1405&gt;$C$18, IF(B1405&lt;$C$19,-1,1),1)</f>
        <v>-4.4227816011526917</v>
      </c>
      <c r="D1405">
        <f>+$D$3*((1-$D$5)*SOI!D1404+$D$5*SOI!D1403) +   $D$4*((1-$D$5)*SOI!E1404+$D$5*SOI!E1403)</f>
        <v>0</v>
      </c>
      <c r="E1405">
        <f t="shared" si="452"/>
        <v>-16.428314487905517</v>
      </c>
      <c r="F1405">
        <f t="shared" si="459"/>
        <v>4.7641891043695983E-2</v>
      </c>
      <c r="G1405">
        <f t="shared" si="460"/>
        <v>-16.380672596861821</v>
      </c>
      <c r="H1405" s="21">
        <f t="shared" si="461"/>
        <v>-0.14750057740519498</v>
      </c>
      <c r="I1405" s="37">
        <f t="shared" si="453"/>
        <v>-3.9235680851512265</v>
      </c>
      <c r="J1405" s="1">
        <f t="shared" si="462"/>
        <v>0.77431021365848185</v>
      </c>
      <c r="K1405" s="1">
        <f t="shared" si="463"/>
        <v>-1.7279133854817691E-2</v>
      </c>
      <c r="L1405" s="1">
        <f t="shared" si="454"/>
        <v>5.7294292363833533E-3</v>
      </c>
      <c r="M1405" s="1">
        <f t="shared" si="455"/>
        <v>1.3862551464106991</v>
      </c>
      <c r="N1405" s="1">
        <f t="shared" si="456"/>
        <v>-4.9917269628801532E-2</v>
      </c>
      <c r="O1405" s="1">
        <f t="shared" si="457"/>
        <v>-4.5542840221854606</v>
      </c>
      <c r="P1405" s="1">
        <f t="shared" si="458"/>
        <v>-1.7798754374596722E-2</v>
      </c>
      <c r="Q1405" s="1">
        <f t="shared" si="464"/>
        <v>-3.4630171109782955E-2</v>
      </c>
      <c r="R1405" s="1">
        <f t="shared" si="465"/>
        <v>-4.0576296529246526E-2</v>
      </c>
      <c r="S1405" s="1">
        <f t="shared" si="466"/>
        <v>0.16760983669305909</v>
      </c>
      <c r="T1405" s="1">
        <f t="shared" si="467"/>
        <v>-0.27416316094917109</v>
      </c>
      <c r="U1405" s="1">
        <f t="shared" si="468"/>
        <v>-0.77172626607533823</v>
      </c>
      <c r="V1405" s="1">
        <f t="shared" si="469"/>
        <v>-2.4990336399931742E-2</v>
      </c>
      <c r="Y1405" s="20">
        <f>+$Z$20*SIGN(SOI!A1404)*(ABS(SOI!A1404))^$Y$2</f>
        <v>0.31176907463467551</v>
      </c>
      <c r="Z1405" s="20">
        <f t="shared" si="472"/>
        <v>0.27856400267957981</v>
      </c>
      <c r="AA1405" s="19">
        <f>+SIN((AVERAGE(H1401:H1412)+AVERAGE(H1405:H1408)/4)*($AA$19+AA1404*$AA$18*AVERAGE(G1401:G1412))*$Y$20+$AA$17) - SIN($AA$17)</f>
        <v>2.2560098783990068E-2</v>
      </c>
      <c r="AB1405" s="19">
        <f>+SIN((AVERAGE(H1401:H1412)+AVERAGE(H1405:H1408)*$AB$1)*($AA$19+AB1404*$AA$18*AVERAGE(G1401:G1412))*$Y$20+$AA$17) - SIN($AA$17)+$AB$2</f>
        <v>-5.6293354273056873E-2</v>
      </c>
      <c r="AC1405">
        <f t="shared" si="471"/>
        <v>0.82980000000001863</v>
      </c>
      <c r="AD1405">
        <f t="shared" si="470"/>
        <v>0.25600390389558975</v>
      </c>
      <c r="AE1405">
        <v>1</v>
      </c>
    </row>
    <row r="1406" spans="1:31" x14ac:dyDescent="0.25">
      <c r="A1406">
        <v>115.33333333333114</v>
      </c>
      <c r="B1406" s="2">
        <v>1995.3333333332284</v>
      </c>
      <c r="C1406">
        <f>+D1406+($D$2+E1406+F1406)*SOI!A1405*IF(B1406&gt;$C$18, IF(B1406&lt;$C$19,-1,1),1)</f>
        <v>-8.7659430573831229E-2</v>
      </c>
      <c r="D1406">
        <f>+$D$3*((1-$D$5)*SOI!D1405+$D$5*SOI!D1404) +   $D$4*((1-$D$5)*SOI!E1405+$D$5*SOI!E1404)</f>
        <v>0</v>
      </c>
      <c r="E1406">
        <f t="shared" si="452"/>
        <v>-1.8224715618643632</v>
      </c>
      <c r="F1406">
        <f t="shared" si="459"/>
        <v>-1.0995094572633444</v>
      </c>
      <c r="G1406">
        <f t="shared" si="460"/>
        <v>-2.9219810191277076</v>
      </c>
      <c r="H1406" s="21">
        <f t="shared" si="461"/>
        <v>-1.132319002961959</v>
      </c>
      <c r="I1406" s="37">
        <f t="shared" si="453"/>
        <v>-2.4235807469608699</v>
      </c>
      <c r="J1406" s="1">
        <f t="shared" si="462"/>
        <v>-11.949837342564919</v>
      </c>
      <c r="K1406" s="1">
        <f t="shared" si="463"/>
        <v>-8.9453272598724182E-2</v>
      </c>
      <c r="L1406" s="1">
        <f t="shared" si="454"/>
        <v>-0.65063163372831312</v>
      </c>
      <c r="M1406" s="1">
        <f t="shared" si="455"/>
        <v>-34.634895119525922</v>
      </c>
      <c r="N1406" s="1">
        <f t="shared" si="456"/>
        <v>0.26915972870123578</v>
      </c>
      <c r="O1406" s="1">
        <f t="shared" si="457"/>
        <v>-7.1319106720784287E-2</v>
      </c>
      <c r="P1406" s="1">
        <f t="shared" si="458"/>
        <v>5.1814853648888173E-2</v>
      </c>
      <c r="Q1406" s="1">
        <f t="shared" si="464"/>
        <v>-4.6653539941465443</v>
      </c>
      <c r="R1406" s="1">
        <f t="shared" si="465"/>
        <v>-3.3765926529216923</v>
      </c>
      <c r="S1406" s="1">
        <f t="shared" si="466"/>
        <v>-0.55825813839915939</v>
      </c>
      <c r="T1406" s="1">
        <f t="shared" si="467"/>
        <v>0.48754947961295286</v>
      </c>
      <c r="U1406" s="1">
        <f t="shared" si="468"/>
        <v>1.3877276722128398</v>
      </c>
      <c r="V1406" s="1">
        <f t="shared" si="469"/>
        <v>-0.39227987470693149</v>
      </c>
      <c r="Y1406" s="20">
        <f>+$Z$20*SIGN(SOI!A1405)*(ABS(SOI!A1405))^$Y$2</f>
        <v>0.10392298531492468</v>
      </c>
      <c r="Z1406" s="20">
        <f t="shared" si="472"/>
        <v>0.19513253772283756</v>
      </c>
      <c r="AA1406" s="19">
        <f>+SIN((AVERAGE(H1402:H1413)+AVERAGE(H1406:H1409)/4)*($AA$19+AA1405*$AA$18*AVERAGE(G1402:G1413))*$Y$20+$AA$17) - SIN($AA$17)</f>
        <v>0.57060597102312327</v>
      </c>
      <c r="AB1406" s="19">
        <f>+SIN((AVERAGE(H1402:H1413)+AVERAGE(H1406:H1409)*$AB$1)*($AA$19+AB1405*$AA$18*AVERAGE(G1402:G1413))*$Y$20+$AA$17) - SIN($AA$17)+$AB$2</f>
        <v>0.52248836697057954</v>
      </c>
      <c r="AC1406">
        <f t="shared" si="471"/>
        <v>0.83040000000001868</v>
      </c>
      <c r="AD1406">
        <f t="shared" si="470"/>
        <v>0.37547343330028571</v>
      </c>
      <c r="AE1406">
        <v>1</v>
      </c>
    </row>
    <row r="1407" spans="1:31" x14ac:dyDescent="0.25">
      <c r="A1407">
        <v>115.41666666666447</v>
      </c>
      <c r="B1407" s="2">
        <v>1995.4166666665617</v>
      </c>
      <c r="C1407">
        <f>+D1407+($D$2+E1407+F1407)*SOI!A1406*IF(B1407&gt;$C$18, IF(B1407&lt;$C$19,-1,1),1)</f>
        <v>-0.44470944580973376</v>
      </c>
      <c r="D1407">
        <f>+$D$3*((1-$D$5)*SOI!D1406+$D$5*SOI!D1405) +   $D$4*((1-$D$5)*SOI!E1406+$D$5*SOI!E1405)</f>
        <v>0</v>
      </c>
      <c r="E1407">
        <f t="shared" si="452"/>
        <v>-5.5328589238966881</v>
      </c>
      <c r="F1407">
        <f t="shared" si="459"/>
        <v>-2.60091487249835E-2</v>
      </c>
      <c r="G1407">
        <f t="shared" si="460"/>
        <v>-5.5588680726216717</v>
      </c>
      <c r="H1407" s="21">
        <f t="shared" si="461"/>
        <v>-0.20894967765187322</v>
      </c>
      <c r="I1407" s="37">
        <f t="shared" si="453"/>
        <v>-6.9349033819956141</v>
      </c>
      <c r="J1407" s="1">
        <f t="shared" si="462"/>
        <v>-0.49783730946884308</v>
      </c>
      <c r="K1407" s="1">
        <f t="shared" si="463"/>
        <v>-3.1112408688530515E-3</v>
      </c>
      <c r="L1407" s="1">
        <f t="shared" si="454"/>
        <v>-1.618507942810906E-2</v>
      </c>
      <c r="M1407" s="1">
        <f t="shared" si="455"/>
        <v>-0.50426218679464707</v>
      </c>
      <c r="N1407" s="1">
        <f t="shared" si="456"/>
        <v>-7.1540246508560845E-3</v>
      </c>
      <c r="O1407" s="1">
        <f t="shared" si="457"/>
        <v>-3.2021738820028194</v>
      </c>
      <c r="P1407" s="1">
        <f t="shared" si="458"/>
        <v>1.613514977289249E-3</v>
      </c>
      <c r="Q1407" s="1">
        <f t="shared" si="464"/>
        <v>1.8053752266995594E-3</v>
      </c>
      <c r="R1407" s="1">
        <f t="shared" si="465"/>
        <v>3.7389053276166984E-3</v>
      </c>
      <c r="S1407" s="1">
        <f t="shared" si="466"/>
        <v>4.2457882853255489E-2</v>
      </c>
      <c r="T1407" s="1">
        <f t="shared" si="467"/>
        <v>0.54454951226675929</v>
      </c>
      <c r="U1407" s="1">
        <f t="shared" si="468"/>
        <v>0.1236533522887388</v>
      </c>
      <c r="V1407" s="1">
        <f t="shared" si="469"/>
        <v>3.2467967571971106E-4</v>
      </c>
      <c r="Y1407" s="20">
        <f>+$Z$20*SIGN(SOI!A1406)*(ABS(SOI!A1406))^$Y$2</f>
        <v>0.16970555321891248</v>
      </c>
      <c r="Z1407" s="20">
        <f t="shared" si="472"/>
        <v>0.12585050794958727</v>
      </c>
      <c r="AA1407" s="19">
        <f>+SIN((AVERAGE(H1403:H1414)+AVERAGE(H1407:H1410)/4)*($AA$19+AA1406*$AA$18*AVERAGE(G1403:G1414))*$Y$20+$AA$17) - SIN($AA$17)</f>
        <v>0.63607188839968543</v>
      </c>
      <c r="AB1407" s="19">
        <f>+SIN((AVERAGE(H1403:H1414)+AVERAGE(H1407:H1410)*$AB$1)*($AA$19+AB1406*$AA$18*AVERAGE(G1403:G1414))*$Y$20+$AA$17) - SIN($AA$17)+$AB$2</f>
        <v>0.68449625876242082</v>
      </c>
      <c r="AC1407">
        <f t="shared" si="471"/>
        <v>0.83100000000001872</v>
      </c>
      <c r="AD1407">
        <f t="shared" si="470"/>
        <v>0.51022138045009813</v>
      </c>
      <c r="AE1407">
        <v>1</v>
      </c>
    </row>
    <row r="1408" spans="1:31" x14ac:dyDescent="0.25">
      <c r="A1408">
        <v>115.4999999999978</v>
      </c>
      <c r="B1408" s="2">
        <v>1995.499999999895</v>
      </c>
      <c r="C1408">
        <f>+D1408+($D$2+E1408+F1408)*SOI!A1407*IF(B1408&gt;$C$18, IF(B1408&lt;$C$19,-1,1),1)</f>
        <v>0.24908796060494717</v>
      </c>
      <c r="D1408">
        <f>+$D$3*((1-$D$5)*SOI!D1407+$D$5*SOI!D1406) +   $D$4*((1-$D$5)*SOI!E1407+$D$5*SOI!E1406)</f>
        <v>0</v>
      </c>
      <c r="E1408">
        <f t="shared" si="452"/>
        <v>8.4195051322002783</v>
      </c>
      <c r="F1408">
        <f t="shared" si="459"/>
        <v>-0.11657311203537124</v>
      </c>
      <c r="G1408">
        <f t="shared" si="460"/>
        <v>8.3029320201649064</v>
      </c>
      <c r="H1408" s="21">
        <f t="shared" si="461"/>
        <v>0.20096386327764579</v>
      </c>
      <c r="I1408" s="37">
        <f t="shared" si="453"/>
        <v>6.9066366479948611</v>
      </c>
      <c r="J1408" s="1">
        <f t="shared" si="462"/>
        <v>-0.23183546725952453</v>
      </c>
      <c r="K1408" s="1">
        <f t="shared" si="463"/>
        <v>0.19795979845769832</v>
      </c>
      <c r="L1408" s="1">
        <f t="shared" si="454"/>
        <v>-1.4541787284950475E-2</v>
      </c>
      <c r="M1408" s="1">
        <f t="shared" si="455"/>
        <v>0.23578851383309837</v>
      </c>
      <c r="N1408" s="1">
        <f t="shared" si="456"/>
        <v>-0.10181044737238118</v>
      </c>
      <c r="O1408" s="1">
        <f t="shared" si="457"/>
        <v>8.1446622078113542</v>
      </c>
      <c r="P1408" s="1">
        <f t="shared" si="458"/>
        <v>4.4924706698041932E-2</v>
      </c>
      <c r="Q1408" s="1">
        <f t="shared" si="464"/>
        <v>-1.201366823843311E-2</v>
      </c>
      <c r="R1408" s="1">
        <f t="shared" si="465"/>
        <v>2.4778717156280033E-2</v>
      </c>
      <c r="S1408" s="1">
        <f t="shared" si="466"/>
        <v>-0.60176433120584449</v>
      </c>
      <c r="T1408" s="1">
        <f t="shared" si="467"/>
        <v>-1.2444243257849852</v>
      </c>
      <c r="U1408" s="1">
        <f t="shared" si="468"/>
        <v>-3.4288172456593204</v>
      </c>
      <c r="V1408" s="1">
        <f t="shared" si="469"/>
        <v>0.12864984473639382</v>
      </c>
      <c r="Y1408" s="20">
        <f>+$Z$20*SIGN(SOI!A1407)*(ABS(SOI!A1407))^$Y$2</f>
        <v>0.10392298531492468</v>
      </c>
      <c r="Z1408" s="20">
        <f t="shared" si="472"/>
        <v>-3.2078746545893135E-2</v>
      </c>
      <c r="AA1408" s="19">
        <f>+SIN((AVERAGE(H1404:H1415)+AVERAGE(H1408:H1411)/4)*($AA$19+AA1407*$AA$18*AVERAGE(G1404:G1415))*$Y$20+$AA$17) - SIN($AA$17)</f>
        <v>0.60412928123171739</v>
      </c>
      <c r="AB1408" s="19">
        <f>+SIN((AVERAGE(H1404:H1415)+AVERAGE(H1408:H1411)*$AB$1)*($AA$19+AB1407*$AA$18*AVERAGE(G1404:G1415))*$Y$20+$AA$17) - SIN($AA$17)+$AB$2</f>
        <v>0.67355812541388427</v>
      </c>
      <c r="AC1408">
        <f t="shared" si="471"/>
        <v>0.83160000000001877</v>
      </c>
      <c r="AD1408">
        <f t="shared" si="470"/>
        <v>0.63620802777761054</v>
      </c>
      <c r="AE1408">
        <v>1</v>
      </c>
    </row>
    <row r="1409" spans="1:31" x14ac:dyDescent="0.25">
      <c r="A1409">
        <v>115.58333333333113</v>
      </c>
      <c r="B1409" s="2">
        <v>1995.5833333332282</v>
      </c>
      <c r="C1409">
        <f>+D1409+($D$2+E1409+F1409)*SOI!A1408*IF(B1409&gt;$C$18, IF(B1409&lt;$C$19,-1,1),1)</f>
        <v>-1.4430730043086242</v>
      </c>
      <c r="D1409">
        <f>+$D$3*((1-$D$5)*SOI!D1408+$D$5*SOI!D1407) +   $D$4*((1-$D$5)*SOI!E1408+$D$5*SOI!E1407)</f>
        <v>0</v>
      </c>
      <c r="E1409">
        <f t="shared" si="452"/>
        <v>3.7761851519749996</v>
      </c>
      <c r="F1409">
        <f t="shared" si="459"/>
        <v>2.1375385679274161E-2</v>
      </c>
      <c r="G1409">
        <f t="shared" si="460"/>
        <v>3.7975605376542738</v>
      </c>
      <c r="H1409" s="21">
        <f t="shared" si="461"/>
        <v>2.9003074129197431E-2</v>
      </c>
      <c r="I1409" s="37">
        <f t="shared" si="453"/>
        <v>-0.13298808407315685</v>
      </c>
      <c r="J1409" s="1">
        <f t="shared" si="462"/>
        <v>-9.1533073464085644E-3</v>
      </c>
      <c r="K1409" s="1">
        <f t="shared" si="463"/>
        <v>1.0910871852705673E-3</v>
      </c>
      <c r="L1409" s="1">
        <f t="shared" si="454"/>
        <v>1.3006836429154142E-3</v>
      </c>
      <c r="M1409" s="1">
        <f t="shared" si="455"/>
        <v>-0.48347574656161035</v>
      </c>
      <c r="N1409" s="1">
        <f t="shared" si="456"/>
        <v>1.4159107361078871E-2</v>
      </c>
      <c r="O1409" s="1">
        <f t="shared" si="457"/>
        <v>2.0589383073872511</v>
      </c>
      <c r="P1409" s="1">
        <f t="shared" si="458"/>
        <v>-1.095074218637933E-2</v>
      </c>
      <c r="Q1409" s="1">
        <f t="shared" si="464"/>
        <v>-3.4258726204003873E-3</v>
      </c>
      <c r="R1409" s="1">
        <f t="shared" si="465"/>
        <v>-1.3605688242398608E-4</v>
      </c>
      <c r="S1409" s="1">
        <f t="shared" si="466"/>
        <v>-1.6114472418113802E-3</v>
      </c>
      <c r="T1409" s="1">
        <f t="shared" si="467"/>
        <v>2.8137962079188023E-2</v>
      </c>
      <c r="U1409" s="1">
        <f t="shared" si="468"/>
        <v>-1.6093435458762424E-2</v>
      </c>
      <c r="V1409" s="1">
        <f t="shared" si="469"/>
        <v>4.3612511751209273E-3</v>
      </c>
      <c r="Y1409" s="20">
        <f>+$Z$20*SIGN(SOI!A1408)*(ABS(SOI!A1408))^$Y$2</f>
        <v>-0.36986477817151658</v>
      </c>
      <c r="Z1409" s="20">
        <f t="shared" si="472"/>
        <v>-0.23964393828469463</v>
      </c>
      <c r="AA1409" s="19">
        <f>+SIN((AVERAGE(H1405:H1416)+AVERAGE(H1409:H1412)/4)*($AA$19+AA1408*$AA$18*AVERAGE(G1405:G1416))*$Y$20+$AA$17) - SIN($AA$17)</f>
        <v>0.45228761968455083</v>
      </c>
      <c r="AB1409" s="19">
        <f>+SIN((AVERAGE(H1405:H1416)+AVERAGE(H1409:H1412)*$AB$1)*($AA$19+AB1408*$AA$18*AVERAGE(G1405:G1416))*$Y$20+$AA$17) - SIN($AA$17)+$AB$2</f>
        <v>0.63930451393203325</v>
      </c>
      <c r="AC1409">
        <f t="shared" si="471"/>
        <v>0.83220000000001881</v>
      </c>
      <c r="AD1409">
        <f t="shared" si="470"/>
        <v>0.69193155796924544</v>
      </c>
      <c r="AE1409">
        <v>1</v>
      </c>
    </row>
    <row r="1410" spans="1:31" x14ac:dyDescent="0.25">
      <c r="A1410">
        <v>115.66666666666445</v>
      </c>
      <c r="B1410" s="2">
        <v>1995.6666666665615</v>
      </c>
      <c r="C1410">
        <f>+D1410+($D$2+E1410+F1410)*SOI!A1409*IF(B1410&gt;$C$18, IF(B1410&lt;$C$19,-1,1),1)</f>
        <v>-10.386030368309253</v>
      </c>
      <c r="D1410">
        <f>+$D$3*((1-$D$5)*SOI!D1409+$D$5*SOI!D1408) +   $D$4*((1-$D$5)*SOI!E1409+$D$5*SOI!E1408)</f>
        <v>0</v>
      </c>
      <c r="E1410">
        <f t="shared" si="452"/>
        <v>19.286725471732581</v>
      </c>
      <c r="F1410">
        <f t="shared" si="459"/>
        <v>-1.0656195624180986</v>
      </c>
      <c r="G1410">
        <f t="shared" si="460"/>
        <v>18.221105909314481</v>
      </c>
      <c r="H1410" s="21">
        <f t="shared" si="461"/>
        <v>2.254341672748263</v>
      </c>
      <c r="I1410" s="37">
        <f t="shared" si="453"/>
        <v>-16.446266643089441</v>
      </c>
      <c r="J1410" s="1">
        <f t="shared" si="462"/>
        <v>80.865945870896269</v>
      </c>
      <c r="K1410" s="1">
        <f t="shared" si="463"/>
        <v>1.5417010255610839</v>
      </c>
      <c r="L1410" s="1">
        <f t="shared" si="454"/>
        <v>-0.53557473690784341</v>
      </c>
      <c r="M1410" s="1">
        <f t="shared" si="455"/>
        <v>34.538837839287375</v>
      </c>
      <c r="N1410" s="1">
        <f t="shared" si="456"/>
        <v>-0.50776429454050687</v>
      </c>
      <c r="O1410" s="1">
        <f t="shared" si="457"/>
        <v>0.25755545864004814</v>
      </c>
      <c r="P1410" s="1">
        <f t="shared" si="458"/>
        <v>0.30040588162863968</v>
      </c>
      <c r="Q1410" s="1">
        <f t="shared" si="464"/>
        <v>-8.7766852206858541</v>
      </c>
      <c r="R1410" s="1">
        <f t="shared" si="465"/>
        <v>-43.105672467098991</v>
      </c>
      <c r="S1410" s="1">
        <f t="shared" si="466"/>
        <v>7.1465588279099617</v>
      </c>
      <c r="T1410" s="1">
        <f t="shared" si="467"/>
        <v>-1.4493339627518329</v>
      </c>
      <c r="U1410" s="1">
        <f t="shared" si="468"/>
        <v>54.596931838276632</v>
      </c>
      <c r="V1410" s="1">
        <f t="shared" si="469"/>
        <v>4.2904442202876067</v>
      </c>
      <c r="Y1410" s="20">
        <f>+$Z$20*SIGN(SOI!A1409)*(ABS(SOI!A1409))^$Y$2</f>
        <v>-0.45299002199749194</v>
      </c>
      <c r="Z1410" s="20">
        <f t="shared" si="472"/>
        <v>-0.44399055121519221</v>
      </c>
      <c r="AA1410" s="19">
        <f>+SIN((AVERAGE(H1406:H1417)+AVERAGE(H1410:H1413)/4)*($AA$19+AA1409*$AA$18*AVERAGE(G1406:G1417))*$Y$20+$AA$17) - SIN($AA$17)</f>
        <v>0.67243422730138636</v>
      </c>
      <c r="AB1410" s="19">
        <f>+SIN((AVERAGE(H1406:H1417)+AVERAGE(H1410:H1413)*$AB$1)*($AA$19+AB1409*$AA$18*AVERAGE(G1406:G1417))*$Y$20+$AA$17) - SIN($AA$17)+$AB$2</f>
        <v>0.6297780885852915</v>
      </c>
      <c r="AC1410">
        <f t="shared" si="471"/>
        <v>0.83280000000001886</v>
      </c>
      <c r="AD1410">
        <f t="shared" si="470"/>
        <v>1.1164247785165786</v>
      </c>
      <c r="AE1410">
        <v>1</v>
      </c>
    </row>
    <row r="1411" spans="1:31" x14ac:dyDescent="0.25">
      <c r="A1411">
        <v>115.74999999999778</v>
      </c>
      <c r="B1411" s="2">
        <v>1995.7499999998947</v>
      </c>
      <c r="C1411">
        <f>+D1411+($D$2+E1411+F1411)*SOI!A1410*IF(B1411&gt;$C$18, IF(B1411&lt;$C$19,-1,1),1)</f>
        <v>-4.9876463486471998</v>
      </c>
      <c r="D1411">
        <f>+$D$3*((1-$D$5)*SOI!D1410+$D$5*SOI!D1409) +   $D$4*((1-$D$5)*SOI!E1410+$D$5*SOI!E1409)</f>
        <v>0</v>
      </c>
      <c r="E1411">
        <f t="shared" si="452"/>
        <v>6.9813909348866332</v>
      </c>
      <c r="F1411">
        <f t="shared" si="459"/>
        <v>-5.4104339543300073E-2</v>
      </c>
      <c r="G1411">
        <f t="shared" si="460"/>
        <v>6.9272865953433334</v>
      </c>
      <c r="H1411" s="21">
        <f t="shared" si="461"/>
        <v>-7.6738816538629878E-2</v>
      </c>
      <c r="I1411" s="37">
        <f t="shared" si="453"/>
        <v>-8.7339468480755968</v>
      </c>
      <c r="J1411" s="1">
        <f t="shared" si="462"/>
        <v>1.9438509493211831</v>
      </c>
      <c r="K1411" s="1">
        <f t="shared" si="463"/>
        <v>1.947044012326358E-3</v>
      </c>
      <c r="L1411" s="1">
        <f t="shared" si="454"/>
        <v>-3.3736736460277882E-2</v>
      </c>
      <c r="M1411" s="1">
        <f t="shared" si="455"/>
        <v>1.563370069491461</v>
      </c>
      <c r="N1411" s="1">
        <f t="shared" si="456"/>
        <v>8.6537696785234774E-3</v>
      </c>
      <c r="O1411" s="1">
        <f t="shared" si="457"/>
        <v>2.1420088115695775</v>
      </c>
      <c r="P1411" s="1">
        <f t="shared" si="458"/>
        <v>7.241867242709114E-4</v>
      </c>
      <c r="Q1411" s="1">
        <f t="shared" si="464"/>
        <v>6.7706095434483292E-3</v>
      </c>
      <c r="R1411" s="1">
        <f t="shared" si="465"/>
        <v>1.7659357095184805E-2</v>
      </c>
      <c r="S1411" s="1">
        <f t="shared" si="466"/>
        <v>-6.4681988699838364E-2</v>
      </c>
      <c r="T1411" s="1">
        <f t="shared" si="467"/>
        <v>-0.75927998018697318</v>
      </c>
      <c r="U1411" s="1">
        <f t="shared" si="468"/>
        <v>6.9896202771867907E-2</v>
      </c>
      <c r="V1411" s="1">
        <f t="shared" si="469"/>
        <v>-1.7627371665038599E-4</v>
      </c>
      <c r="Y1411" s="20">
        <f>+$Z$20*SIGN(SOI!A1410)*(ABS(SOI!A1410))^$Y$2</f>
        <v>-0.50911685347656788</v>
      </c>
      <c r="Z1411" s="20">
        <f t="shared" si="472"/>
        <v>-0.49733750154723638</v>
      </c>
      <c r="AA1411" s="19">
        <f>+SIN((AVERAGE(H1407:H1418)+AVERAGE(H1411:H1414)/4)*($AA$19+AA1410*$AA$18*AVERAGE(G1407:G1418))*$Y$20+$AA$17) - SIN($AA$17)</f>
        <v>0.6837647392210815</v>
      </c>
      <c r="AB1411" s="19">
        <f>+SIN((AVERAGE(H1407:H1418)+AVERAGE(H1411:H1414)*$AB$1)*($AA$19+AB1410*$AA$18*AVERAGE(G1407:G1418))*$Y$20+$AA$17) - SIN($AA$17)+$AB$2</f>
        <v>0.596219748579498</v>
      </c>
      <c r="AC1411">
        <f t="shared" si="471"/>
        <v>0.8334000000000189</v>
      </c>
      <c r="AD1411">
        <f t="shared" si="470"/>
        <v>1.1811022407683178</v>
      </c>
      <c r="AE1411">
        <v>1</v>
      </c>
    </row>
    <row r="1412" spans="1:31" x14ac:dyDescent="0.25">
      <c r="A1412">
        <v>115.83333333333111</v>
      </c>
      <c r="B1412" s="2">
        <v>1995.833333333228</v>
      </c>
      <c r="C1412">
        <f>+D1412+($D$2+E1412+F1412)*SOI!A1411*IF(B1412&gt;$C$18, IF(B1412&lt;$C$19,-1,1),1)</f>
        <v>-27.713130455616053</v>
      </c>
      <c r="D1412">
        <f>+$D$3*((1-$D$5)*SOI!D1411+$D$5*SOI!D1410) +   $D$4*((1-$D$5)*SOI!E1411+$D$5*SOI!E1410)</f>
        <v>0</v>
      </c>
      <c r="E1412">
        <f t="shared" si="452"/>
        <v>36.513169628001712</v>
      </c>
      <c r="F1412">
        <f t="shared" si="459"/>
        <v>-0.98351519772472162</v>
      </c>
      <c r="G1412">
        <f t="shared" si="460"/>
        <v>35.529654430276992</v>
      </c>
      <c r="H1412" s="21">
        <f t="shared" si="461"/>
        <v>2.3776839003623751</v>
      </c>
      <c r="I1412" s="37">
        <f t="shared" si="453"/>
        <v>-34.905971571050515</v>
      </c>
      <c r="J1412" s="1">
        <f t="shared" si="462"/>
        <v>70.05441010423516</v>
      </c>
      <c r="K1412" s="1">
        <f t="shared" si="463"/>
        <v>31.68449304378322</v>
      </c>
      <c r="L1412" s="1">
        <f t="shared" si="454"/>
        <v>-0.21763761201353476</v>
      </c>
      <c r="M1412" s="1">
        <f t="shared" si="455"/>
        <v>14.097598139494407</v>
      </c>
      <c r="N1412" s="1">
        <f t="shared" si="456"/>
        <v>0.69368229323818975</v>
      </c>
      <c r="O1412" s="1">
        <f t="shared" si="457"/>
        <v>32.540160899514753</v>
      </c>
      <c r="P1412" s="1">
        <f t="shared" si="458"/>
        <v>0.12025197743689234</v>
      </c>
      <c r="Q1412" s="1">
        <f t="shared" si="464"/>
        <v>4.8940272050044475</v>
      </c>
      <c r="R1412" s="1">
        <f t="shared" si="465"/>
        <v>51.015563115871757</v>
      </c>
      <c r="S1412" s="1">
        <f t="shared" si="466"/>
        <v>-20.721816662779823</v>
      </c>
      <c r="T1412" s="1">
        <f t="shared" si="467"/>
        <v>-74.409995023499462</v>
      </c>
      <c r="U1412" s="1">
        <f t="shared" si="468"/>
        <v>46.385734323626757</v>
      </c>
      <c r="V1412" s="1">
        <f t="shared" si="469"/>
        <v>-2.3463052147435106</v>
      </c>
      <c r="Y1412" s="20">
        <f>+$Z$20*SIGN(SOI!A1411)*(ABS(SOI!A1411))^$Y$2</f>
        <v>-0.52990562916764949</v>
      </c>
      <c r="Z1412" s="20">
        <f t="shared" si="472"/>
        <v>-0.51604644537359512</v>
      </c>
      <c r="AA1412" s="19">
        <f>+SIN((AVERAGE(H1408:H1419)+AVERAGE(H1412:H1415)/4)*($AA$19+AA1411*$AA$18*AVERAGE(G1408:G1419))*$Y$20+$AA$17) - SIN($AA$17)</f>
        <v>0.69803734365900061</v>
      </c>
      <c r="AB1412" s="19">
        <f>+SIN((AVERAGE(H1408:H1419)+AVERAGE(H1412:H1415)*$AB$1)*($AA$19+AB1411*$AA$18*AVERAGE(G1408:G1419))*$Y$20+$AA$17) - SIN($AA$17)+$AB$2</f>
        <v>0.58300606955373424</v>
      </c>
      <c r="AC1412">
        <f t="shared" si="471"/>
        <v>0.83400000000001895</v>
      </c>
      <c r="AD1412">
        <f t="shared" si="470"/>
        <v>1.2140837890325957</v>
      </c>
      <c r="AE1412">
        <v>1</v>
      </c>
    </row>
    <row r="1413" spans="1:31" x14ac:dyDescent="0.25">
      <c r="A1413">
        <v>115.91666666666444</v>
      </c>
      <c r="B1413" s="2">
        <v>1995.9166666665612</v>
      </c>
      <c r="C1413">
        <f>+D1413+($D$2+E1413+F1413)*SOI!A1412*IF(B1413&gt;$C$18, IF(B1413&lt;$C$19,-1,1),1)</f>
        <v>333.14059120043294</v>
      </c>
      <c r="D1413">
        <f>+$D$3*((1-$D$5)*SOI!D1412+$D$5*SOI!D1411) +   $D$4*((1-$D$5)*SOI!E1412+$D$5*SOI!E1411)</f>
        <v>0</v>
      </c>
      <c r="E1413">
        <f t="shared" si="452"/>
        <v>-462.47332540439652</v>
      </c>
      <c r="F1413">
        <f t="shared" si="459"/>
        <v>-0.22194015176035853</v>
      </c>
      <c r="G1413">
        <f t="shared" si="460"/>
        <v>-462.69526555615687</v>
      </c>
      <c r="H1413" s="21">
        <f t="shared" si="461"/>
        <v>-6.7989812283191222</v>
      </c>
      <c r="I1413" s="37">
        <f t="shared" si="453"/>
        <v>78.592003882127344</v>
      </c>
      <c r="J1413" s="1">
        <f t="shared" si="462"/>
        <v>23.967726675289295</v>
      </c>
      <c r="K1413" s="1">
        <f t="shared" si="463"/>
        <v>-4.0079547666899247</v>
      </c>
      <c r="L1413" s="1">
        <f t="shared" si="454"/>
        <v>-4.2480598981030548E-3</v>
      </c>
      <c r="M1413" s="1">
        <f t="shared" si="455"/>
        <v>-2.142189360364056</v>
      </c>
      <c r="N1413" s="1">
        <f t="shared" si="456"/>
        <v>-0.2955362951350004</v>
      </c>
      <c r="O1413" s="1">
        <f t="shared" si="457"/>
        <v>-365.83352184657662</v>
      </c>
      <c r="P1413" s="1">
        <f t="shared" si="458"/>
        <v>6.9318282526348557E-2</v>
      </c>
      <c r="Q1413" s="1">
        <f t="shared" si="464"/>
        <v>0.31683220971179588</v>
      </c>
      <c r="R1413" s="1">
        <f t="shared" si="465"/>
        <v>-7.4360835972910495</v>
      </c>
      <c r="S1413" s="1">
        <f t="shared" si="466"/>
        <v>-19.87726713177744</v>
      </c>
      <c r="T1413" s="1">
        <f t="shared" si="467"/>
        <v>16.328705530638349</v>
      </c>
      <c r="U1413" s="1">
        <f t="shared" si="468"/>
        <v>-60.203069539808865</v>
      </c>
      <c r="V1413" s="1">
        <f t="shared" si="469"/>
        <v>0.57622260129182201</v>
      </c>
      <c r="Y1413" s="20">
        <f>+$Z$20*SIGN(SOI!A1412)*(ABS(SOI!A1412))^$Y$2</f>
        <v>-0.50911685347656788</v>
      </c>
      <c r="Z1413" s="20">
        <f t="shared" si="472"/>
        <v>-0.50758597047889364</v>
      </c>
      <c r="AA1413" s="19">
        <f>+SIN((AVERAGE(H1409:H1420)+AVERAGE(H1413:H1416)/4)*($AA$19+AA1412*$AA$18*AVERAGE(G1409:G1420))*$Y$20+$AA$17) - SIN($AA$17)</f>
        <v>0.62293293888716139</v>
      </c>
      <c r="AB1413" s="19">
        <f>+SIN((AVERAGE(H1409:H1420)+AVERAGE(H1413:H1416)*$AB$1)*($AA$19+AB1412*$AA$18*AVERAGE(G1409:G1420))*$Y$20+$AA$17) - SIN($AA$17)+$AB$2</f>
        <v>0.60070569025330345</v>
      </c>
      <c r="AC1413">
        <f t="shared" si="471"/>
        <v>0.83460000000001899</v>
      </c>
      <c r="AD1413">
        <f t="shared" si="470"/>
        <v>1.130518909366055</v>
      </c>
      <c r="AE1413">
        <v>1</v>
      </c>
    </row>
    <row r="1414" spans="1:31" x14ac:dyDescent="0.25">
      <c r="A1414">
        <v>115.99999999999777</v>
      </c>
      <c r="B1414" s="2">
        <v>1995.9999999998945</v>
      </c>
      <c r="C1414">
        <f>+D1414+($D$2+E1414+F1414)*SOI!A1413*IF(B1414&gt;$C$18, IF(B1414&lt;$C$19,-1,1),1)</f>
        <v>-0.61531050188454639</v>
      </c>
      <c r="D1414">
        <f>+$D$3*((1-$D$5)*SOI!D1413+$D$5*SOI!D1412) +   $D$4*((1-$D$5)*SOI!E1413+$D$5*SOI!E1412)</f>
        <v>0</v>
      </c>
      <c r="E1414">
        <f t="shared" si="452"/>
        <v>-3.5032228366616636</v>
      </c>
      <c r="F1414">
        <f t="shared" si="459"/>
        <v>4.4498543780225042</v>
      </c>
      <c r="G1414">
        <f t="shared" si="460"/>
        <v>0.9466315413608406</v>
      </c>
      <c r="H1414" s="21">
        <f t="shared" si="461"/>
        <v>-5.0003019973835876</v>
      </c>
      <c r="I1414" s="37">
        <f t="shared" si="453"/>
        <v>-0.85924081178489198</v>
      </c>
      <c r="J1414" s="1">
        <f t="shared" si="462"/>
        <v>13.718893316657084</v>
      </c>
      <c r="K1414" s="1">
        <f t="shared" si="463"/>
        <v>29.911689743991722</v>
      </c>
      <c r="L1414" s="1">
        <f t="shared" si="454"/>
        <v>1.786054338433396</v>
      </c>
      <c r="M1414" s="1">
        <f t="shared" si="455"/>
        <v>112.15368791463183</v>
      </c>
      <c r="N1414" s="1">
        <f t="shared" si="456"/>
        <v>-2.9042662362289611</v>
      </c>
      <c r="O1414" s="1">
        <f t="shared" si="457"/>
        <v>0.20230104598640464</v>
      </c>
      <c r="P1414" s="1">
        <f t="shared" si="458"/>
        <v>-2.2250883692647054</v>
      </c>
      <c r="Q1414" s="1">
        <f t="shared" si="464"/>
        <v>-163.00864167450626</v>
      </c>
      <c r="R1414" s="1">
        <f t="shared" si="465"/>
        <v>-41.827518527433767</v>
      </c>
      <c r="S1414" s="1">
        <f t="shared" si="466"/>
        <v>2.1355945803514831</v>
      </c>
      <c r="T1414" s="1">
        <f t="shared" si="467"/>
        <v>3.796386525516418</v>
      </c>
      <c r="U1414" s="1">
        <f t="shared" si="468"/>
        <v>-21.127817619258202</v>
      </c>
      <c r="V1414" s="1">
        <f t="shared" si="469"/>
        <v>-181.76713409627095</v>
      </c>
      <c r="Y1414" s="20">
        <f>+$Z$20*SIGN(SOI!A1413)*(ABS(SOI!A1413))^$Y$2</f>
        <v>-0.48373542879246362</v>
      </c>
      <c r="Z1414" s="20">
        <f t="shared" si="472"/>
        <v>-0.49343151715149752</v>
      </c>
      <c r="AA1414" s="19">
        <f>+SIN((AVERAGE(H1410:H1421)+AVERAGE(H1414:H1417)/4)*($AA$19+AA1413*$AA$18*AVERAGE(G1410:G1421))*$Y$20+$AA$17) - SIN($AA$17)</f>
        <v>0.69230399397555908</v>
      </c>
      <c r="AB1414" s="19">
        <f>+SIN((AVERAGE(H1410:H1421)+AVERAGE(H1414:H1417)*$AB$1)*($AA$19+AB1413*$AA$18*AVERAGE(G1410:G1421))*$Y$20+$AA$17) - SIN($AA$17)+$AB$2</f>
        <v>0.57739054270413659</v>
      </c>
      <c r="AC1414">
        <f t="shared" si="471"/>
        <v>0.83520000000001904</v>
      </c>
      <c r="AD1414">
        <f t="shared" si="470"/>
        <v>1.1857355111270567</v>
      </c>
      <c r="AE1414">
        <v>1</v>
      </c>
    </row>
    <row r="1415" spans="1:31" x14ac:dyDescent="0.25">
      <c r="A1415">
        <v>116.0833333333311</v>
      </c>
      <c r="B1415" s="2">
        <v>1996.0833333332278</v>
      </c>
      <c r="C1415">
        <f>+D1415+($D$2+E1415+F1415)*SOI!A1414*IF(B1415&gt;$C$18, IF(B1415&lt;$C$19,-1,1),1)</f>
        <v>-18.628923065149397</v>
      </c>
      <c r="D1415">
        <f>+$D$3*((1-$D$5)*SOI!D1414+$D$5*SOI!D1413) +   $D$4*((1-$D$5)*SOI!E1414+$D$5*SOI!E1413)</f>
        <v>0</v>
      </c>
      <c r="E1415">
        <f t="shared" si="452"/>
        <v>27.992604644490754</v>
      </c>
      <c r="F1415">
        <f t="shared" si="459"/>
        <v>0.23303636331136079</v>
      </c>
      <c r="G1415">
        <f t="shared" si="460"/>
        <v>28.225641007802114</v>
      </c>
      <c r="H1415" s="21">
        <f t="shared" si="461"/>
        <v>0.59897803242596503</v>
      </c>
      <c r="I1415" s="37">
        <f t="shared" si="453"/>
        <v>34.533398954493272</v>
      </c>
      <c r="J1415" s="1">
        <f t="shared" si="462"/>
        <v>-38.854454137216038</v>
      </c>
      <c r="K1415" s="1">
        <f t="shared" si="463"/>
        <v>0.78220718359488128</v>
      </c>
      <c r="L1415" s="1">
        <f t="shared" si="454"/>
        <v>0.16321496987016404</v>
      </c>
      <c r="M1415" s="1">
        <f t="shared" si="455"/>
        <v>7.9033435891167736</v>
      </c>
      <c r="N1415" s="1">
        <f t="shared" si="456"/>
        <v>-2.0657103434180066E-2</v>
      </c>
      <c r="O1415" s="1">
        <f t="shared" si="457"/>
        <v>2.7436483114918668</v>
      </c>
      <c r="P1415" s="1">
        <f t="shared" si="458"/>
        <v>-4.6949663229267247E-2</v>
      </c>
      <c r="Q1415" s="1">
        <f t="shared" si="464"/>
        <v>-8.1703550688371443E-2</v>
      </c>
      <c r="R1415" s="1">
        <f t="shared" si="465"/>
        <v>0.84259103017598613</v>
      </c>
      <c r="S1415" s="1">
        <f t="shared" si="466"/>
        <v>-0.61048674291482752</v>
      </c>
      <c r="T1415" s="1">
        <f t="shared" si="467"/>
        <v>4.7050696647491659</v>
      </c>
      <c r="U1415" s="1">
        <f t="shared" si="468"/>
        <v>17.916958437512758</v>
      </c>
      <c r="V1415" s="1">
        <f t="shared" si="469"/>
        <v>-2.7279322223930556E-2</v>
      </c>
      <c r="Y1415" s="20">
        <f>+$Z$20*SIGN(SOI!A1414)*(ABS(SOI!A1414))^$Y$2</f>
        <v>-0.48744226918546091</v>
      </c>
      <c r="Z1415" s="20">
        <f t="shared" si="472"/>
        <v>-0.46228994631031356</v>
      </c>
      <c r="AA1415" s="19">
        <f>+SIN((AVERAGE(H1411:H1422)+AVERAGE(H1415:H1418)/4)*($AA$19+AA1414*$AA$18*AVERAGE(G1411:G1422))*$Y$20+$AA$17) - SIN($AA$17)</f>
        <v>0.64536136244968212</v>
      </c>
      <c r="AB1415" s="19">
        <f>+SIN((AVERAGE(H1411:H1422)+AVERAGE(H1415:H1418)*$AB$1)*($AA$19+AB1414*$AA$18*AVERAGE(G1411:G1422))*$Y$20+$AA$17) - SIN($AA$17)+$AB$2</f>
        <v>0.65598413917786713</v>
      </c>
      <c r="AC1415">
        <f t="shared" si="471"/>
        <v>0.83580000000001908</v>
      </c>
      <c r="AD1415">
        <f t="shared" si="470"/>
        <v>1.1076513087599957</v>
      </c>
      <c r="AE1415">
        <v>1</v>
      </c>
    </row>
    <row r="1416" spans="1:31" x14ac:dyDescent="0.25">
      <c r="A1416">
        <v>116.16666666666443</v>
      </c>
      <c r="B1416" s="2">
        <v>1996.166666666561</v>
      </c>
      <c r="C1416">
        <f>+D1416+($D$2+E1416+F1416)*SOI!A1415*IF(B1416&gt;$C$18, IF(B1416&lt;$C$19,-1,1),1)</f>
        <v>-1.7499044186069963</v>
      </c>
      <c r="D1416">
        <f>+$D$3*((1-$D$5)*SOI!D1415+$D$5*SOI!D1414) +   $D$4*((1-$D$5)*SOI!E1415+$D$5*SOI!E1414)</f>
        <v>0</v>
      </c>
      <c r="E1416">
        <f t="shared" si="452"/>
        <v>4.8302712540269042</v>
      </c>
      <c r="F1416">
        <f t="shared" si="459"/>
        <v>-1.1846370485956617</v>
      </c>
      <c r="G1416">
        <f t="shared" si="460"/>
        <v>3.6456342054312425</v>
      </c>
      <c r="H1416" s="21">
        <f t="shared" si="461"/>
        <v>-0.42925308324309319</v>
      </c>
      <c r="I1416" s="37">
        <f t="shared" si="453"/>
        <v>4.5822224637681712</v>
      </c>
      <c r="J1416" s="1">
        <f t="shared" si="462"/>
        <v>21.020173211622751</v>
      </c>
      <c r="K1416" s="1">
        <f t="shared" si="463"/>
        <v>4.259877728673458E-3</v>
      </c>
      <c r="L1416" s="1">
        <f t="shared" si="454"/>
        <v>-0.39308405813985081</v>
      </c>
      <c r="M1416" s="1">
        <f t="shared" si="455"/>
        <v>-32.223261604262539</v>
      </c>
      <c r="N1416" s="1">
        <f t="shared" si="456"/>
        <v>-0.59009616775592089</v>
      </c>
      <c r="O1416" s="1">
        <f t="shared" si="457"/>
        <v>2.5684070500281968</v>
      </c>
      <c r="P1416" s="1">
        <f t="shared" si="458"/>
        <v>1.1340885387275529E-4</v>
      </c>
      <c r="Q1416" s="1">
        <f t="shared" si="464"/>
        <v>9.515967169019218</v>
      </c>
      <c r="R1416" s="1">
        <f t="shared" si="465"/>
        <v>-13.02163986540997</v>
      </c>
      <c r="S1416" s="1">
        <f t="shared" si="466"/>
        <v>-2.3140165015786618</v>
      </c>
      <c r="T1416" s="1">
        <f t="shared" si="467"/>
        <v>-10.60783880742958</v>
      </c>
      <c r="U1416" s="1">
        <f t="shared" si="468"/>
        <v>-5.7426931391235296E-3</v>
      </c>
      <c r="V1416" s="1">
        <f t="shared" si="469"/>
        <v>1.8823545400999953E-3</v>
      </c>
      <c r="Y1416" s="20">
        <f>+$Z$20*SIGN(SOI!A1415)*(ABS(SOI!A1415))^$Y$2</f>
        <v>-0.4156921409530161</v>
      </c>
      <c r="Z1416" s="20">
        <f t="shared" si="472"/>
        <v>-0.41766381947819947</v>
      </c>
      <c r="AA1416" s="19">
        <f>+SIN((AVERAGE(H1412:H1423)+AVERAGE(H1416:H1419)/4)*($AA$19+AA1415*$AA$18*AVERAGE(G1412:G1423))*$Y$20+$AA$17) - SIN($AA$17)</f>
        <v>0.66504260806603077</v>
      </c>
      <c r="AB1416" s="19">
        <f>+SIN((AVERAGE(H1412:H1423)+AVERAGE(H1416:H1419)*$AB$1)*($AA$19+AB1415*$AA$18*AVERAGE(G1412:G1423))*$Y$20+$AA$17) - SIN($AA$17)+$AB$2</f>
        <v>0.66699263299483502</v>
      </c>
      <c r="AC1416">
        <f t="shared" si="471"/>
        <v>0.83640000000001913</v>
      </c>
      <c r="AD1416">
        <f t="shared" si="470"/>
        <v>1.0827064275442302</v>
      </c>
      <c r="AE1416">
        <v>1</v>
      </c>
    </row>
    <row r="1417" spans="1:31" x14ac:dyDescent="0.25">
      <c r="A1417">
        <v>116.24999999999775</v>
      </c>
      <c r="B1417" s="2">
        <v>1996.2499999998943</v>
      </c>
      <c r="C1417">
        <f>+D1417+($D$2+E1417+F1417)*SOI!A1416*IF(B1417&gt;$C$18, IF(B1417&lt;$C$19,-1,1),1)</f>
        <v>-5.5444864792517512</v>
      </c>
      <c r="D1417">
        <f>+$D$3*((1-$D$5)*SOI!D1416+$D$5*SOI!D1415) +   $D$4*((1-$D$5)*SOI!E1416+$D$5*SOI!E1415)</f>
        <v>0</v>
      </c>
      <c r="E1417">
        <f t="shared" si="452"/>
        <v>16.25967128321858</v>
      </c>
      <c r="F1417">
        <f t="shared" si="459"/>
        <v>4.7641891051272589E-2</v>
      </c>
      <c r="G1417">
        <f t="shared" si="460"/>
        <v>16.307313174269854</v>
      </c>
      <c r="H1417" s="21">
        <f t="shared" si="461"/>
        <v>0.44658919479408477</v>
      </c>
      <c r="I1417" s="37">
        <f t="shared" si="453"/>
        <v>6.0314286626494882</v>
      </c>
      <c r="J1417" s="1">
        <f t="shared" si="462"/>
        <v>-0.43677021960273149</v>
      </c>
      <c r="K1417" s="1">
        <f t="shared" si="463"/>
        <v>1.6416209011161484E-4</v>
      </c>
      <c r="L1417" s="1">
        <f t="shared" si="454"/>
        <v>3.2844150522264208E-5</v>
      </c>
      <c r="M1417" s="1">
        <f t="shared" si="455"/>
        <v>0.50867711604410426</v>
      </c>
      <c r="N1417" s="1">
        <f t="shared" si="456"/>
        <v>2.3862436426741872E-2</v>
      </c>
      <c r="O1417" s="1">
        <f t="shared" si="457"/>
        <v>15.503709365439303</v>
      </c>
      <c r="P1417" s="1">
        <f t="shared" si="458"/>
        <v>-8.6651948453089645E-3</v>
      </c>
      <c r="Q1417" s="1">
        <f t="shared" si="464"/>
        <v>6.0745991971786822E-3</v>
      </c>
      <c r="R1417" s="1">
        <f t="shared" si="465"/>
        <v>-1.0941437878153938E-2</v>
      </c>
      <c r="S1417" s="1">
        <f t="shared" si="466"/>
        <v>0.12316929830438587</v>
      </c>
      <c r="T1417" s="1">
        <f t="shared" si="467"/>
        <v>5.3502155546530849E-3</v>
      </c>
      <c r="U1417" s="1">
        <f t="shared" si="468"/>
        <v>0.57755188695889526</v>
      </c>
      <c r="V1417" s="1">
        <f t="shared" si="469"/>
        <v>5.8160052150498156E-3</v>
      </c>
      <c r="Y1417" s="20">
        <f>+$Z$20*SIGN(SOI!A1416)*(ABS(SOI!A1416))^$Y$2</f>
        <v>-0.34985704829612135</v>
      </c>
      <c r="Z1417" s="20">
        <f t="shared" si="472"/>
        <v>-0.38167414940812056</v>
      </c>
      <c r="AA1417" s="19">
        <f>+SIN((AVERAGE(H1413:H1424)+AVERAGE(H1417:H1420)/4)*($AA$19+AA1416*$AA$18*AVERAGE(G1413:G1424))*$Y$20+$AA$17) - SIN($AA$17)</f>
        <v>0.69216496481293954</v>
      </c>
      <c r="AB1417" s="19">
        <f>+SIN((AVERAGE(H1413:H1424)+AVERAGE(H1417:H1420)*$AB$1)*($AA$19+AB1416*$AA$18*AVERAGE(G1413:G1424))*$Y$20+$AA$17) - SIN($AA$17)+$AB$2</f>
        <v>0.68198686080740178</v>
      </c>
      <c r="AC1417">
        <f t="shared" si="471"/>
        <v>0.83700000000001917</v>
      </c>
      <c r="AD1417">
        <f t="shared" si="470"/>
        <v>1.0738391142210602</v>
      </c>
      <c r="AE1417">
        <v>1</v>
      </c>
    </row>
    <row r="1418" spans="1:31" x14ac:dyDescent="0.25">
      <c r="A1418">
        <v>116.33333333333108</v>
      </c>
      <c r="B1418" s="2">
        <v>1996.3333333332275</v>
      </c>
      <c r="C1418">
        <f>+D1418+($D$2+E1418+F1418)*SOI!A1417*IF(B1418&gt;$C$18, IF(B1418&lt;$C$19,-1,1),1)</f>
        <v>1.2754554547298966</v>
      </c>
      <c r="D1418">
        <f>+$D$3*((1-$D$5)*SOI!D1417+$D$5*SOI!D1416) +   $D$4*((1-$D$5)*SOI!E1417+$D$5*SOI!E1416)</f>
        <v>0</v>
      </c>
      <c r="E1418">
        <f t="shared" si="452"/>
        <v>-2.0891291795602811</v>
      </c>
      <c r="F1418">
        <f t="shared" si="459"/>
        <v>-1.0995094572644606</v>
      </c>
      <c r="G1418">
        <f t="shared" si="460"/>
        <v>-3.1886386368247415</v>
      </c>
      <c r="H1418" s="21">
        <f t="shared" si="461"/>
        <v>0.12025122826309841</v>
      </c>
      <c r="I1418" s="37">
        <f t="shared" si="453"/>
        <v>1.4422128978448854</v>
      </c>
      <c r="J1418" s="1">
        <f t="shared" si="462"/>
        <v>-2.5755051580903534</v>
      </c>
      <c r="K1418" s="1">
        <f t="shared" si="463"/>
        <v>-8.115184385394107</v>
      </c>
      <c r="L1418" s="1">
        <f t="shared" si="454"/>
        <v>-0.32024734903854452</v>
      </c>
      <c r="M1418" s="1">
        <f t="shared" si="455"/>
        <v>12.544184286854017</v>
      </c>
      <c r="N1418" s="1">
        <f t="shared" si="456"/>
        <v>-0.86488945588425059</v>
      </c>
      <c r="O1418" s="1">
        <f t="shared" si="457"/>
        <v>-1.2568749371949524</v>
      </c>
      <c r="P1418" s="1">
        <f t="shared" si="458"/>
        <v>0.54190092743137419</v>
      </c>
      <c r="Q1418" s="1">
        <f t="shared" si="464"/>
        <v>-5.4295479366747941</v>
      </c>
      <c r="R1418" s="1">
        <f t="shared" si="465"/>
        <v>2.3384582574710926</v>
      </c>
      <c r="S1418" s="1">
        <f t="shared" si="466"/>
        <v>-1.067474391207611</v>
      </c>
      <c r="T1418" s="1">
        <f t="shared" si="467"/>
        <v>4.2291709174348711</v>
      </c>
      <c r="U1418" s="1">
        <f t="shared" si="468"/>
        <v>-8.6365789685756589</v>
      </c>
      <c r="V1418" s="1">
        <f t="shared" si="469"/>
        <v>13.182936708178952</v>
      </c>
      <c r="Y1418" s="20">
        <f>+$Z$20*SIGN(SOI!A1417)*(ABS(SOI!A1417))^$Y$2</f>
        <v>-0.37947325897522405</v>
      </c>
      <c r="Z1418" s="20">
        <f t="shared" si="472"/>
        <v>-0.31239210927483935</v>
      </c>
      <c r="AA1418" s="19">
        <f>+SIN((AVERAGE(H1414:H1425)+AVERAGE(H1418:H1421)/4)*($AA$19+AA1417*$AA$18*AVERAGE(G1414:G1425))*$Y$20+$AA$17) - SIN($AA$17)</f>
        <v>-0.45413683080159672</v>
      </c>
      <c r="AB1418" s="19">
        <f>+SIN((AVERAGE(H1414:H1425)+AVERAGE(H1418:H1421)*$AB$1)*($AA$19+AB1417*$AA$18*AVERAGE(G1414:G1425))*$Y$20+$AA$17) - SIN($AA$17)+$AB$2</f>
        <v>-0.45054466275621824</v>
      </c>
      <c r="AC1418">
        <f t="shared" si="471"/>
        <v>0.83760000000001922</v>
      </c>
      <c r="AD1418">
        <f t="shared" si="470"/>
        <v>0.14174472152675738</v>
      </c>
      <c r="AE1418">
        <v>1</v>
      </c>
    </row>
    <row r="1419" spans="1:31" x14ac:dyDescent="0.25">
      <c r="A1419">
        <v>116.41666666666441</v>
      </c>
      <c r="B1419" s="2">
        <v>1996.4166666665608</v>
      </c>
      <c r="C1419">
        <f>+D1419+($D$2+E1419+F1419)*SOI!A1418*IF(B1419&gt;$C$18, IF(B1419&lt;$C$19,-1,1),1)</f>
        <v>-0.65850156117371905</v>
      </c>
      <c r="D1419">
        <f>+$D$3*((1-$D$5)*SOI!D1418+$D$5*SOI!D1417) +   $D$4*((1-$D$5)*SOI!E1418+$D$5*SOI!E1417)</f>
        <v>0</v>
      </c>
      <c r="E1419">
        <f t="shared" si="452"/>
        <v>5.5135221585160448</v>
      </c>
      <c r="F1419">
        <f t="shared" si="459"/>
        <v>-2.6009148735052445E-2</v>
      </c>
      <c r="G1419">
        <f t="shared" si="460"/>
        <v>5.4875130097809919</v>
      </c>
      <c r="H1419" s="21">
        <f t="shared" si="461"/>
        <v>-8.3491334082056265E-2</v>
      </c>
      <c r="I1419" s="37">
        <f t="shared" si="453"/>
        <v>-6.4234973352741527</v>
      </c>
      <c r="J1419" s="1">
        <f t="shared" si="462"/>
        <v>0.63863044504372624</v>
      </c>
      <c r="K1419" s="1">
        <f t="shared" si="463"/>
        <v>7.6748283385452831E-5</v>
      </c>
      <c r="L1419" s="1">
        <f t="shared" si="454"/>
        <v>-1.6357159793153046E-2</v>
      </c>
      <c r="M1419" s="1">
        <f t="shared" si="455"/>
        <v>0.69837301031831633</v>
      </c>
      <c r="N1419" s="1">
        <f t="shared" si="456"/>
        <v>-1.1035127087559347E-2</v>
      </c>
      <c r="O1419" s="1">
        <f t="shared" si="457"/>
        <v>1.0345699709985619E-2</v>
      </c>
      <c r="P1419" s="1">
        <f t="shared" si="458"/>
        <v>1.21898964826011E-2</v>
      </c>
      <c r="Q1419" s="1">
        <f t="shared" si="464"/>
        <v>-3.856785003993233E-3</v>
      </c>
      <c r="R1419" s="1">
        <f t="shared" si="465"/>
        <v>-7.3983275154978862E-3</v>
      </c>
      <c r="S1419" s="1">
        <f t="shared" si="466"/>
        <v>6.066195112277413E-2</v>
      </c>
      <c r="T1419" s="1">
        <f t="shared" si="467"/>
        <v>-1.7780558253848852E-3</v>
      </c>
      <c r="U1419" s="1">
        <f t="shared" si="468"/>
        <v>0.86529470224196436</v>
      </c>
      <c r="V1419" s="1">
        <f t="shared" si="469"/>
        <v>3.7836331941751692E-3</v>
      </c>
      <c r="Y1419" s="20">
        <f>+$Z$20*SIGN(SOI!A1418)*(ABS(SOI!A1418))^$Y$2</f>
        <v>-0.20784602055317269</v>
      </c>
      <c r="Z1419" s="20">
        <f t="shared" si="472"/>
        <v>-0.27060621541932683</v>
      </c>
      <c r="AA1419" s="19">
        <f>+SIN((AVERAGE(H1415:H1426)+AVERAGE(H1419:H1422)/4)*($AA$19+AA1418*$AA$18*AVERAGE(G1415:G1426))*$Y$20+$AA$17) - SIN($AA$17)</f>
        <v>-1.2807881111455648</v>
      </c>
      <c r="AB1419" s="19">
        <f>+SIN((AVERAGE(H1415:H1426)+AVERAGE(H1419:H1422)*$AB$1)*($AA$19+AB1418*$AA$18*AVERAGE(G1415:G1426))*$Y$20+$AA$17) - SIN($AA$17)+$AB$2</f>
        <v>-1.2827893040678415</v>
      </c>
      <c r="AC1419">
        <f t="shared" si="471"/>
        <v>0.83820000000001926</v>
      </c>
      <c r="AD1419">
        <f t="shared" si="470"/>
        <v>1.0101818957262378</v>
      </c>
      <c r="AE1419">
        <v>1</v>
      </c>
    </row>
    <row r="1420" spans="1:31" x14ac:dyDescent="0.25">
      <c r="A1420">
        <v>116.49999999999774</v>
      </c>
      <c r="B1420" s="2">
        <v>1996.499999999894</v>
      </c>
      <c r="C1420">
        <f>+D1420+($D$2+E1420+F1420)*SOI!A1419*IF(B1420&gt;$C$18, IF(B1420&lt;$C$19,-1,1),1)</f>
        <v>1.7619570805995342</v>
      </c>
      <c r="D1420">
        <f>+$D$3*((1-$D$5)*SOI!D1419+$D$5*SOI!D1418) +   $D$4*((1-$D$5)*SOI!E1419+$D$5*SOI!E1418)</f>
        <v>0</v>
      </c>
      <c r="E1420">
        <f t="shared" si="452"/>
        <v>-12.468834606533338</v>
      </c>
      <c r="F1420">
        <f t="shared" si="459"/>
        <v>-0.11657311203476128</v>
      </c>
      <c r="G1420">
        <f t="shared" si="460"/>
        <v>-12.585407718568099</v>
      </c>
      <c r="H1420" s="21">
        <f t="shared" si="461"/>
        <v>0.10569550436272465</v>
      </c>
      <c r="I1420" s="37">
        <f t="shared" si="453"/>
        <v>14.728164082159564</v>
      </c>
      <c r="J1420" s="1">
        <f t="shared" si="462"/>
        <v>-8.2410441226992681</v>
      </c>
      <c r="K1420" s="1">
        <f t="shared" si="463"/>
        <v>-0.17820944370933306</v>
      </c>
      <c r="L1420" s="1">
        <f t="shared" si="454"/>
        <v>-5.3060895804077482E-2</v>
      </c>
      <c r="M1420" s="1">
        <f t="shared" si="455"/>
        <v>3.9304565739421076</v>
      </c>
      <c r="N1420" s="1">
        <f t="shared" si="456"/>
        <v>2.8304785136657427E-2</v>
      </c>
      <c r="O1420" s="1">
        <f t="shared" si="457"/>
        <v>-5.8772293491451775</v>
      </c>
      <c r="P1420" s="1">
        <f t="shared" si="458"/>
        <v>1.5359695645580398E-2</v>
      </c>
      <c r="Q1420" s="1">
        <f t="shared" si="464"/>
        <v>5.5675420834164317E-2</v>
      </c>
      <c r="R1420" s="1">
        <f t="shared" si="465"/>
        <v>-0.24487739538098902</v>
      </c>
      <c r="S1420" s="1">
        <f t="shared" si="466"/>
        <v>0.35675984264703026</v>
      </c>
      <c r="T1420" s="1">
        <f t="shared" si="467"/>
        <v>3.2766106897971778</v>
      </c>
      <c r="U1420" s="1">
        <f t="shared" si="468"/>
        <v>-2.4999061383979311</v>
      </c>
      <c r="V1420" s="1">
        <f t="shared" si="469"/>
        <v>-1.2228526889274305E-2</v>
      </c>
      <c r="Y1420" s="20">
        <f>+$Z$20*SIGN(SOI!A1419)*(ABS(SOI!A1419))^$Y$2</f>
        <v>-0.22449936672958373</v>
      </c>
      <c r="Z1420" s="20">
        <f t="shared" si="472"/>
        <v>-0.2536596177438426</v>
      </c>
      <c r="AA1420" s="19">
        <f>+SIN((AVERAGE(H1416:H1427)+AVERAGE(H1420:H1423)/4)*($AA$19+AA1419*$AA$18*AVERAGE(G1416:G1427))*$Y$20+$AA$17) - SIN($AA$17)</f>
        <v>-1.168955211705915</v>
      </c>
      <c r="AB1420" s="19">
        <f>+SIN((AVERAGE(H1416:H1427)+AVERAGE(H1420:H1423)*$AB$1)*($AA$19+AB1419*$AA$18*AVERAGE(G1416:G1427))*$Y$20+$AA$17) - SIN($AA$17)+$AB$2</f>
        <v>-1.1742428958740907</v>
      </c>
      <c r="AC1420">
        <f t="shared" si="471"/>
        <v>0.83880000000001931</v>
      </c>
      <c r="AD1420">
        <f t="shared" si="470"/>
        <v>0.91529559396207238</v>
      </c>
      <c r="AE1420">
        <v>1</v>
      </c>
    </row>
    <row r="1421" spans="1:31" x14ac:dyDescent="0.25">
      <c r="A1421">
        <v>116.58333333333107</v>
      </c>
      <c r="B1421" s="2">
        <v>1996.5833333332273</v>
      </c>
      <c r="C1421">
        <f>+D1421+($D$2+E1421+F1421)*SOI!A1420*IF(B1421&gt;$C$18, IF(B1421&lt;$C$19,-1,1),1)</f>
        <v>1.0880039542858317</v>
      </c>
      <c r="D1421">
        <f>+$D$3*((1-$D$5)*SOI!D1420+$D$5*SOI!D1419) +   $D$4*((1-$D$5)*SOI!E1420+$D$5*SOI!E1419)</f>
        <v>0</v>
      </c>
      <c r="E1421">
        <f t="shared" si="452"/>
        <v>-3.648055233304504</v>
      </c>
      <c r="F1421">
        <f t="shared" si="459"/>
        <v>2.1375385685064641E-2</v>
      </c>
      <c r="G1421">
        <f t="shared" si="460"/>
        <v>-3.6266798476194393</v>
      </c>
      <c r="H1421" s="21">
        <f t="shared" si="461"/>
        <v>-3.8205920649866089E-2</v>
      </c>
      <c r="I1421" s="37">
        <f t="shared" si="453"/>
        <v>2.0403326928282306</v>
      </c>
      <c r="J1421" s="1">
        <f t="shared" si="462"/>
        <v>0.14516258742879812</v>
      </c>
      <c r="K1421" s="1">
        <f t="shared" si="463"/>
        <v>-1.3351721661269454E-5</v>
      </c>
      <c r="L1421" s="1">
        <f t="shared" si="454"/>
        <v>5.1139928410413936E-4</v>
      </c>
      <c r="M1421" s="1">
        <f t="shared" si="455"/>
        <v>-0.4997618366136522</v>
      </c>
      <c r="N1421" s="1">
        <f t="shared" si="456"/>
        <v>-1.9547538332963989E-2</v>
      </c>
      <c r="O1421" s="1">
        <f t="shared" si="457"/>
        <v>-3.529964920366548</v>
      </c>
      <c r="P1421" s="1">
        <f t="shared" si="458"/>
        <v>-1.9879519221535421E-4</v>
      </c>
      <c r="Q1421" s="1">
        <f t="shared" si="464"/>
        <v>4.8889523683427706E-3</v>
      </c>
      <c r="R1421" s="1">
        <f t="shared" si="465"/>
        <v>-2.9788824753288071E-3</v>
      </c>
      <c r="S1421" s="1">
        <f t="shared" si="466"/>
        <v>-3.4131906656471298E-2</v>
      </c>
      <c r="T1421" s="1">
        <f t="shared" si="467"/>
        <v>-1.8967414395779352E-2</v>
      </c>
      <c r="U1421" s="1">
        <f t="shared" si="468"/>
        <v>4.4822837323509317E-3</v>
      </c>
      <c r="V1421" s="1">
        <f t="shared" si="469"/>
        <v>-1.0930238051055985E-4</v>
      </c>
      <c r="Y1421" s="20">
        <f>+$Z$20*SIGN(SOI!A1420)*(ABS(SOI!A1420))^$Y$2</f>
        <v>-0.32863346594877141</v>
      </c>
      <c r="Z1421" s="20">
        <f t="shared" si="472"/>
        <v>-0.30099662699149216</v>
      </c>
      <c r="AA1421" s="19">
        <f>+SIN((AVERAGE(H1417:H1428)+AVERAGE(H1421:H1424)/4)*($AA$19+AA1420*$AA$18*AVERAGE(G1417:G1428))*$Y$20+$AA$17) - SIN($AA$17)</f>
        <v>-1.2854987553796682</v>
      </c>
      <c r="AB1421" s="19">
        <f>+SIN((AVERAGE(H1417:H1428)+AVERAGE(H1421:H1424)*$AB$1)*($AA$19+AB1420*$AA$18*AVERAGE(G1417:G1428))*$Y$20+$AA$17) - SIN($AA$17)+$AB$2</f>
        <v>-1.2577495087483845</v>
      </c>
      <c r="AC1421">
        <f t="shared" si="471"/>
        <v>0.83940000000001935</v>
      </c>
      <c r="AD1421">
        <f t="shared" si="470"/>
        <v>0.98450212838817608</v>
      </c>
      <c r="AE1421">
        <v>1</v>
      </c>
    </row>
    <row r="1422" spans="1:31" x14ac:dyDescent="0.25">
      <c r="A1422">
        <v>116.6666666666644</v>
      </c>
      <c r="B1422" s="2">
        <v>1996.6666666665606</v>
      </c>
      <c r="C1422">
        <f>+D1422+($D$2+E1422+F1422)*SOI!A1421*IF(B1422&gt;$C$18, IF(B1422&lt;$C$19,-1,1),1)</f>
        <v>8.3596756229628273</v>
      </c>
      <c r="D1422">
        <f>+$D$3*((1-$D$5)*SOI!D1421+$D$5*SOI!D1420) +   $D$4*((1-$D$5)*SOI!E1421+$D$5*SOI!E1420)</f>
        <v>0</v>
      </c>
      <c r="E1422">
        <f t="shared" si="452"/>
        <v>-23.52166168159453</v>
      </c>
      <c r="F1422">
        <f t="shared" si="459"/>
        <v>-1.0656195624137819</v>
      </c>
      <c r="G1422">
        <f t="shared" si="460"/>
        <v>-24.587281244008313</v>
      </c>
      <c r="H1422" s="21">
        <f t="shared" si="461"/>
        <v>0.21526488090139848</v>
      </c>
      <c r="I1422" s="37">
        <f t="shared" si="453"/>
        <v>-8.4353967236243772</v>
      </c>
      <c r="J1422" s="1">
        <f t="shared" si="462"/>
        <v>6.8520508548792849</v>
      </c>
      <c r="K1422" s="1">
        <f t="shared" si="463"/>
        <v>-33.682396443126152</v>
      </c>
      <c r="L1422" s="1">
        <f t="shared" si="454"/>
        <v>-0.1993050405793452</v>
      </c>
      <c r="M1422" s="1">
        <f t="shared" si="455"/>
        <v>5.7059037532422385</v>
      </c>
      <c r="N1422" s="1">
        <f t="shared" si="456"/>
        <v>0.8973416011808425</v>
      </c>
      <c r="O1422" s="1">
        <f t="shared" si="457"/>
        <v>-16.019246160928091</v>
      </c>
      <c r="P1422" s="1">
        <f t="shared" si="458"/>
        <v>0.28355789109082813</v>
      </c>
      <c r="Q1422" s="1">
        <f t="shared" si="464"/>
        <v>2.5623761756274308</v>
      </c>
      <c r="R1422" s="1">
        <f t="shared" si="465"/>
        <v>6.4548324749818171</v>
      </c>
      <c r="S1422" s="1">
        <f t="shared" si="466"/>
        <v>-6.4778487315544462</v>
      </c>
      <c r="T1422" s="1">
        <f t="shared" si="467"/>
        <v>33.545786989103419</v>
      </c>
      <c r="U1422" s="1">
        <f t="shared" si="468"/>
        <v>26.432590585544094</v>
      </c>
      <c r="V1422" s="1">
        <f t="shared" si="469"/>
        <v>-7.1570031807676227</v>
      </c>
      <c r="Y1422" s="20">
        <f>+$Z$20*SIGN(SOI!A1421)*(ABS(SOI!A1421))^$Y$2</f>
        <v>-0.34985704829612135</v>
      </c>
      <c r="Z1422" s="20">
        <f t="shared" si="472"/>
        <v>-0.33199353384920571</v>
      </c>
      <c r="AA1422" s="19">
        <f>+SIN((AVERAGE(H1418:H1429)+AVERAGE(H1422:H1425)/4)*($AA$19+AA1421*$AA$18*AVERAGE(G1418:G1429))*$Y$20+$AA$17) - SIN($AA$17)</f>
        <v>-0.66352830090413484</v>
      </c>
      <c r="AB1422" s="19">
        <f>+SIN((AVERAGE(H1418:H1429)+AVERAGE(H1422:H1425)*$AB$1)*($AA$19+AB1421*$AA$18*AVERAGE(G1418:G1429))*$Y$20+$AA$17) - SIN($AA$17)+$AB$2</f>
        <v>-1.2384552428805771</v>
      </c>
      <c r="AC1422">
        <f t="shared" si="471"/>
        <v>0.8400000000000194</v>
      </c>
      <c r="AD1422">
        <f t="shared" si="470"/>
        <v>0.33153476705492912</v>
      </c>
      <c r="AE1422">
        <v>1</v>
      </c>
    </row>
    <row r="1423" spans="1:31" x14ac:dyDescent="0.25">
      <c r="A1423">
        <v>116.74999999999773</v>
      </c>
      <c r="B1423" s="2">
        <v>1996.7499999998938</v>
      </c>
      <c r="C1423">
        <f>+D1423+($D$2+E1423+F1423)*SOI!A1422*IF(B1423&gt;$C$18, IF(B1423&lt;$C$19,-1,1),1)</f>
        <v>1.8529887298821259</v>
      </c>
      <c r="D1423">
        <f>+$D$3*((1-$D$5)*SOI!D1422+$D$5*SOI!D1421) +   $D$4*((1-$D$5)*SOI!E1422+$D$5*SOI!E1421)</f>
        <v>0</v>
      </c>
      <c r="E1423">
        <f t="shared" si="452"/>
        <v>-6.5637125528833451</v>
      </c>
      <c r="F1423">
        <f t="shared" si="459"/>
        <v>-5.4104339552818459E-2</v>
      </c>
      <c r="G1423">
        <f t="shared" si="460"/>
        <v>-6.6178168924361636</v>
      </c>
      <c r="H1423" s="21">
        <f t="shared" si="461"/>
        <v>-0.14187326788470128</v>
      </c>
      <c r="I1423" s="37">
        <f t="shared" si="453"/>
        <v>-7.0950102445970495</v>
      </c>
      <c r="J1423" s="1">
        <f t="shared" si="462"/>
        <v>-0.88293671799024831</v>
      </c>
      <c r="K1423" s="1">
        <f t="shared" si="463"/>
        <v>-1.2529823974581559E-2</v>
      </c>
      <c r="L1423" s="1">
        <f t="shared" si="454"/>
        <v>-3.5193897256079319E-2</v>
      </c>
      <c r="M1423" s="1">
        <f t="shared" si="455"/>
        <v>-0.87414993129441187</v>
      </c>
      <c r="N1423" s="1">
        <f t="shared" si="456"/>
        <v>2.5242665406647109E-2</v>
      </c>
      <c r="O1423" s="1">
        <f t="shared" si="457"/>
        <v>-0.3445280123954369</v>
      </c>
      <c r="P1423" s="1">
        <f t="shared" si="458"/>
        <v>2.7774879366274388E-2</v>
      </c>
      <c r="Q1423" s="1">
        <f t="shared" si="464"/>
        <v>-1.1042865489260647E-2</v>
      </c>
      <c r="R1423" s="1">
        <f t="shared" si="465"/>
        <v>-2.3397603874162672E-2</v>
      </c>
      <c r="S1423" s="1">
        <f t="shared" si="466"/>
        <v>-0.15326949446699065</v>
      </c>
      <c r="T1423" s="1">
        <f t="shared" si="467"/>
        <v>0.12740002931232766</v>
      </c>
      <c r="U1423" s="1">
        <f t="shared" si="468"/>
        <v>2.1776981747968898</v>
      </c>
      <c r="V1423" s="1">
        <f t="shared" si="469"/>
        <v>-1.9720551778984675E-2</v>
      </c>
      <c r="Y1423" s="20">
        <f>+$Z$20*SIGN(SOI!A1422)*(ABS(SOI!A1422))^$Y$2</f>
        <v>-0.31749008730272443</v>
      </c>
      <c r="Z1423" s="20">
        <f t="shared" si="472"/>
        <v>-0.33199353384920577</v>
      </c>
      <c r="AA1423" s="19">
        <f>+SIN((AVERAGE(H1419:H1430)+AVERAGE(H1423:H1426)/4)*($AA$19+AA1422*$AA$18*AVERAGE(G1419:G1430))*$Y$20+$AA$17) - SIN($AA$17)</f>
        <v>-0.34145185589225158</v>
      </c>
      <c r="AB1423" s="19">
        <f>+SIN((AVERAGE(H1419:H1430)+AVERAGE(H1423:H1426)*$AB$1)*($AA$19+AB1422*$AA$18*AVERAGE(G1419:G1430))*$Y$20+$AA$17) - SIN($AA$17)+$AB$2</f>
        <v>-1.1770448837259009</v>
      </c>
      <c r="AC1423">
        <f t="shared" si="471"/>
        <v>0.84060000000001944</v>
      </c>
      <c r="AD1423">
        <f t="shared" si="470"/>
        <v>9.4583220430458081E-3</v>
      </c>
      <c r="AE1423">
        <v>1</v>
      </c>
    </row>
    <row r="1424" spans="1:31" x14ac:dyDescent="0.25">
      <c r="A1424">
        <v>116.83333333333105</v>
      </c>
      <c r="B1424" s="2">
        <v>1996.8333333332271</v>
      </c>
      <c r="C1424">
        <f>+D1424+($D$2+E1424+F1424)*SOI!A1423*IF(B1424&gt;$C$18, IF(B1424&lt;$C$19,-1,1),1)</f>
        <v>12.719862781611985</v>
      </c>
      <c r="D1424">
        <f>+$D$3*((1-$D$5)*SOI!D1423+$D$5*SOI!D1422) +   $D$4*((1-$D$5)*SOI!E1423+$D$5*SOI!E1422)</f>
        <v>0</v>
      </c>
      <c r="E1424">
        <f t="shared" si="452"/>
        <v>-41.416027407681476</v>
      </c>
      <c r="F1424">
        <f t="shared" si="459"/>
        <v>-0.98351519769180595</v>
      </c>
      <c r="G1424">
        <f t="shared" si="460"/>
        <v>-42.399542605373284</v>
      </c>
      <c r="H1424" s="21">
        <f t="shared" si="461"/>
        <v>-1.9838931050273392</v>
      </c>
      <c r="I1424" s="37">
        <f t="shared" si="453"/>
        <v>-51.68197464739788</v>
      </c>
      <c r="J1424" s="1">
        <f t="shared" si="462"/>
        <v>-221.13717618121251</v>
      </c>
      <c r="K1424" s="1">
        <f t="shared" si="463"/>
        <v>-69.716651177584154</v>
      </c>
      <c r="L1424" s="1">
        <f t="shared" si="454"/>
        <v>-0.53751365095821269</v>
      </c>
      <c r="M1424" s="1">
        <f t="shared" si="455"/>
        <v>-30.056059213945758</v>
      </c>
      <c r="N1424" s="1">
        <f t="shared" si="456"/>
        <v>-3.8051738793227853E-2</v>
      </c>
      <c r="O1424" s="1">
        <f t="shared" si="457"/>
        <v>-9.0488965070668979</v>
      </c>
      <c r="P1424" s="1">
        <f t="shared" si="458"/>
        <v>0.38525697500093997</v>
      </c>
      <c r="Q1424" s="1">
        <f t="shared" si="464"/>
        <v>0.57235724976901758</v>
      </c>
      <c r="R1424" s="1">
        <f t="shared" si="465"/>
        <v>8.833704387143051</v>
      </c>
      <c r="S1424" s="1">
        <f t="shared" si="466"/>
        <v>1.6829882848579825</v>
      </c>
      <c r="T1424" s="1">
        <f t="shared" si="467"/>
        <v>51.104924011877642</v>
      </c>
      <c r="U1424" s="1">
        <f t="shared" si="468"/>
        <v>220.03009579789952</v>
      </c>
      <c r="V1424" s="1">
        <f t="shared" si="469"/>
        <v>0.41234115904361424</v>
      </c>
      <c r="Y1424" s="20">
        <f>+$Z$20*SIGN(SOI!A1423)*(ABS(SOI!A1423))^$Y$2</f>
        <v>-0.32863346594877141</v>
      </c>
      <c r="Z1424" s="20">
        <f t="shared" si="472"/>
        <v>-0.34652326905879066</v>
      </c>
      <c r="AA1424" s="19">
        <f>+SIN((AVERAGE(H1420:H1431)+AVERAGE(H1424:H1427)/4)*($AA$19+AA1423*$AA$18*AVERAGE(G1420:G1431))*$Y$20+$AA$17) - SIN($AA$17)</f>
        <v>-0.49879440826925336</v>
      </c>
      <c r="AB1424" s="19">
        <f>+SIN((AVERAGE(H1420:H1431)+AVERAGE(H1424:H1427)*$AB$1)*($AA$19+AB1423*$AA$18*AVERAGE(G1420:G1431))*$Y$20+$AA$17) - SIN($AA$17)+$AB$2</f>
        <v>-1.1936997526779074</v>
      </c>
      <c r="AC1424">
        <f t="shared" si="471"/>
        <v>0.84120000000001949</v>
      </c>
      <c r="AD1424">
        <f t="shared" si="470"/>
        <v>0.1522711392104627</v>
      </c>
      <c r="AE1424">
        <v>1</v>
      </c>
    </row>
    <row r="1425" spans="1:31" x14ac:dyDescent="0.25">
      <c r="A1425">
        <v>116.91666666666438</v>
      </c>
      <c r="B1425" s="2">
        <v>1996.9166666665603</v>
      </c>
      <c r="C1425">
        <f>+D1425+($D$2+E1425+F1425)*SOI!A1424*IF(B1425&gt;$C$18, IF(B1425&lt;$C$19,-1,1),1)</f>
        <v>-209.0520426503177</v>
      </c>
      <c r="D1425">
        <f>+$D$3*((1-$D$5)*SOI!D1424+$D$5*SOI!D1423) +   $D$4*((1-$D$5)*SOI!E1424+$D$5*SOI!E1423)</f>
        <v>0</v>
      </c>
      <c r="E1425">
        <f t="shared" si="452"/>
        <v>486.38948119905814</v>
      </c>
      <c r="F1425">
        <f t="shared" si="459"/>
        <v>-0.22194015180767135</v>
      </c>
      <c r="G1425">
        <f t="shared" si="460"/>
        <v>486.1675410472505</v>
      </c>
      <c r="H1425" s="21">
        <f t="shared" si="461"/>
        <v>12.122839597273005</v>
      </c>
      <c r="I1425" s="37">
        <f t="shared" si="453"/>
        <v>358.2251420198923</v>
      </c>
      <c r="J1425" s="1">
        <f t="shared" si="462"/>
        <v>203.70096701237449</v>
      </c>
      <c r="K1425" s="1">
        <f t="shared" si="463"/>
        <v>2.2212765029111643</v>
      </c>
      <c r="L1425" s="1">
        <f t="shared" si="454"/>
        <v>-6.7099698459050418E-3</v>
      </c>
      <c r="M1425" s="1">
        <f t="shared" si="455"/>
        <v>-3.9943526418477391</v>
      </c>
      <c r="N1425" s="1">
        <f t="shared" si="456"/>
        <v>-0.49164929661138385</v>
      </c>
      <c r="O1425" s="1">
        <f t="shared" si="457"/>
        <v>415.15861263940724</v>
      </c>
      <c r="P1425" s="1">
        <f t="shared" si="458"/>
        <v>2.1432217805435066E-2</v>
      </c>
      <c r="Q1425" s="1">
        <f t="shared" si="464"/>
        <v>0.98279393969943452</v>
      </c>
      <c r="R1425" s="1">
        <f t="shared" si="465"/>
        <v>-105.13688565679155</v>
      </c>
      <c r="S1425" s="1">
        <f t="shared" si="466"/>
        <v>-150.72280679168068</v>
      </c>
      <c r="T1425" s="1">
        <f t="shared" si="467"/>
        <v>-29.269294057637502</v>
      </c>
      <c r="U1425" s="1">
        <f t="shared" si="468"/>
        <v>-84.842929679731043</v>
      </c>
      <c r="V1425" s="1">
        <f t="shared" si="469"/>
        <v>0.29638362570582383</v>
      </c>
      <c r="Y1425" s="20">
        <f>+$Z$20*SIGN(SOI!A1424)*(ABS(SOI!A1424))^$Y$2</f>
        <v>-0.39344625392487614</v>
      </c>
      <c r="Z1425" s="20">
        <f t="shared" si="472"/>
        <v>-0.37184199126617457</v>
      </c>
      <c r="AA1425" s="19">
        <f>+SIN((AVERAGE(H1421:H1432)+AVERAGE(H1425:H1428)/4)*($AA$19+AA1424*$AA$18*AVERAGE(G1421:G1432))*$Y$20+$AA$17) - SIN($AA$17)</f>
        <v>-0.34198240855207956</v>
      </c>
      <c r="AB1425" s="19">
        <f>+SIN((AVERAGE(H1421:H1432)+AVERAGE(H1425:H1428)*$AB$1)*($AA$19+AB1424*$AA$18*AVERAGE(G1421:G1432))*$Y$20+$AA$17) - SIN($AA$17)+$AB$2</f>
        <v>-1.17534111463707</v>
      </c>
      <c r="AC1425">
        <f t="shared" si="471"/>
        <v>0.84180000000001953</v>
      </c>
      <c r="AD1425">
        <f t="shared" si="470"/>
        <v>2.9859582714095001E-2</v>
      </c>
      <c r="AE1425">
        <v>1</v>
      </c>
    </row>
    <row r="1426" spans="1:31" x14ac:dyDescent="0.25">
      <c r="A1426">
        <v>116.99999999999771</v>
      </c>
      <c r="B1426" s="2">
        <v>1996.9999999998936</v>
      </c>
      <c r="C1426">
        <f>+D1426+($D$2+E1426+F1426)*SOI!A1425*IF(B1426&gt;$C$18, IF(B1426&lt;$C$19,-1,1),1)</f>
        <v>-2.1377891469207158</v>
      </c>
      <c r="D1426">
        <f>+$D$3*((1-$D$5)*SOI!D1425+$D$5*SOI!D1424) +   $D$4*((1-$D$5)*SOI!E1425+$D$5*SOI!E1424)</f>
        <v>0</v>
      </c>
      <c r="E1426">
        <f t="shared" si="452"/>
        <v>0.52174828924222538</v>
      </c>
      <c r="F1426">
        <f t="shared" si="459"/>
        <v>4.4498543780152531</v>
      </c>
      <c r="G1426">
        <f t="shared" si="460"/>
        <v>4.9716026672574785</v>
      </c>
      <c r="H1426" s="21">
        <f t="shared" si="461"/>
        <v>7.1973693428827952</v>
      </c>
      <c r="I1426" s="37">
        <f t="shared" si="453"/>
        <v>-0.42236851482176374</v>
      </c>
      <c r="J1426" s="1">
        <f t="shared" si="462"/>
        <v>5.5375615400268412</v>
      </c>
      <c r="K1426" s="1">
        <f t="shared" si="463"/>
        <v>13.188919275263366</v>
      </c>
      <c r="L1426" s="1">
        <f t="shared" si="454"/>
        <v>0.43086571469685436</v>
      </c>
      <c r="M1426" s="1">
        <f t="shared" si="455"/>
        <v>92.095075002099733</v>
      </c>
      <c r="N1426" s="1">
        <f t="shared" si="456"/>
        <v>3.8989974200213009</v>
      </c>
      <c r="O1426" s="1">
        <f t="shared" si="457"/>
        <v>4.6991969823002417</v>
      </c>
      <c r="P1426" s="1">
        <f t="shared" si="458"/>
        <v>-0.17508249808711185</v>
      </c>
      <c r="Q1426" s="1">
        <f t="shared" si="464"/>
        <v>179.70079456166337</v>
      </c>
      <c r="R1426" s="1">
        <f t="shared" si="465"/>
        <v>22.666168287107809</v>
      </c>
      <c r="S1426" s="1">
        <f t="shared" si="466"/>
        <v>-1.4093276472422258</v>
      </c>
      <c r="T1426" s="1">
        <f t="shared" si="467"/>
        <v>21.273709035322849</v>
      </c>
      <c r="U1426" s="1">
        <f t="shared" si="468"/>
        <v>-0.81719697426079219</v>
      </c>
      <c r="V1426" s="1">
        <f t="shared" si="469"/>
        <v>19.201154960049287</v>
      </c>
      <c r="Y1426" s="20">
        <f>+$Z$20*SIGN(SOI!A1425)*(ABS(SOI!A1425))^$Y$2</f>
        <v>-0.39344625392487614</v>
      </c>
      <c r="Z1426" s="20">
        <f t="shared" si="472"/>
        <v>-0.36027706810081767</v>
      </c>
      <c r="AA1426" s="19">
        <f>+SIN((AVERAGE(H1422:H1433)+AVERAGE(H1426:H1429)/4)*($AA$19+AA1425*$AA$18*AVERAGE(G1422:G1433))*$Y$20+$AA$17) - SIN($AA$17)</f>
        <v>-1.1703554669044911</v>
      </c>
      <c r="AB1426" s="19">
        <f>+SIN((AVERAGE(H1422:H1433)+AVERAGE(H1426:H1429)*$AB$1)*($AA$19+AB1425*$AA$18*AVERAGE(G1422:G1433))*$Y$20+$AA$17) - SIN($AA$17)+$AB$2</f>
        <v>-1.2139347274061896</v>
      </c>
      <c r="AC1426">
        <f t="shared" si="471"/>
        <v>0.84240000000001958</v>
      </c>
      <c r="AD1426">
        <f t="shared" si="470"/>
        <v>0.81007839880367349</v>
      </c>
      <c r="AE1426">
        <v>1</v>
      </c>
    </row>
    <row r="1427" spans="1:31" x14ac:dyDescent="0.25">
      <c r="A1427">
        <v>117.08333333333104</v>
      </c>
      <c r="B1427" s="2">
        <v>1997.0833333332268</v>
      </c>
      <c r="C1427">
        <f>+D1427+($D$2+E1427+F1427)*SOI!A1426*IF(B1427&gt;$C$18, IF(B1427&lt;$C$19,-1,1),1)</f>
        <v>6.7757959403245307</v>
      </c>
      <c r="D1427">
        <f>+$D$3*((1-$D$5)*SOI!D1426+$D$5*SOI!D1425) +   $D$4*((1-$D$5)*SOI!E1426+$D$5*SOI!E1425)</f>
        <v>0</v>
      </c>
      <c r="E1427">
        <f t="shared" si="452"/>
        <v>-28.465519448048724</v>
      </c>
      <c r="F1427">
        <f t="shared" si="459"/>
        <v>0.2330363633631794</v>
      </c>
      <c r="G1427">
        <f t="shared" si="460"/>
        <v>-28.232483084685544</v>
      </c>
      <c r="H1427" s="21">
        <f t="shared" si="461"/>
        <v>0.76821846673064242</v>
      </c>
      <c r="I1427" s="37">
        <f t="shared" si="453"/>
        <v>27.100401098213254</v>
      </c>
      <c r="J1427" s="1">
        <f t="shared" si="462"/>
        <v>-0.49093299913474564</v>
      </c>
      <c r="K1427" s="1">
        <f t="shared" si="463"/>
        <v>-2.478548043051648</v>
      </c>
      <c r="L1427" s="1">
        <f t="shared" si="454"/>
        <v>0.12499000925283667</v>
      </c>
      <c r="M1427" s="1">
        <f t="shared" si="455"/>
        <v>0.12724944102064681</v>
      </c>
      <c r="N1427" s="1">
        <f t="shared" si="456"/>
        <v>0.19085142922990608</v>
      </c>
      <c r="O1427" s="1">
        <f t="shared" si="457"/>
        <v>-6.5625463347321338</v>
      </c>
      <c r="P1427" s="1">
        <f t="shared" si="458"/>
        <v>-8.1217341687344694E-2</v>
      </c>
      <c r="Q1427" s="1">
        <f t="shared" si="464"/>
        <v>1.2153796028386848E-2</v>
      </c>
      <c r="R1427" s="1">
        <f t="shared" si="465"/>
        <v>-9.8361294829911294E-2</v>
      </c>
      <c r="S1427" s="1">
        <f t="shared" si="466"/>
        <v>4.426277343358481</v>
      </c>
      <c r="T1427" s="1">
        <f t="shared" si="467"/>
        <v>-8.6183734783527264</v>
      </c>
      <c r="U1427" s="1">
        <f t="shared" si="468"/>
        <v>24.322990384744749</v>
      </c>
      <c r="V1427" s="1">
        <f t="shared" si="469"/>
        <v>0.43598932647236593</v>
      </c>
      <c r="Y1427" s="20">
        <f>+$Z$20*SIGN(SOI!A1426)*(ABS(SOI!A1426))^$Y$2</f>
        <v>-0.29393869645270071</v>
      </c>
      <c r="Z1427" s="20">
        <f t="shared" si="472"/>
        <v>-0.27811808776760083</v>
      </c>
      <c r="AA1427" s="19">
        <f>+SIN((AVERAGE(H1423:H1434)+AVERAGE(H1427:H1430)/4)*($AA$19+AA1426*$AA$18*AVERAGE(G1423:G1434))*$Y$20+$AA$17) - SIN($AA$17)</f>
        <v>-1.224660189886799</v>
      </c>
      <c r="AB1427" s="19">
        <f>+SIN((AVERAGE(H1423:H1434)+AVERAGE(H1427:H1430)*$AB$1)*($AA$19+AB1426*$AA$18*AVERAGE(G1423:G1434))*$Y$20+$AA$17) - SIN($AA$17)+$AB$2</f>
        <v>-1.2250643718040388</v>
      </c>
      <c r="AC1427">
        <f t="shared" si="471"/>
        <v>0.84300000000001962</v>
      </c>
      <c r="AD1427">
        <f t="shared" si="470"/>
        <v>0.9465421021191982</v>
      </c>
      <c r="AE1427">
        <v>1</v>
      </c>
    </row>
    <row r="1428" spans="1:31" x14ac:dyDescent="0.25">
      <c r="A1428">
        <v>117.16666666666437</v>
      </c>
      <c r="B1428" s="2">
        <v>1997.1666666665601</v>
      </c>
      <c r="C1428">
        <f>+D1428+($D$2+E1428+F1428)*SOI!A1427*IF(B1428&gt;$C$18, IF(B1428&lt;$C$19,-1,1),1)</f>
        <v>0.58414673229121383</v>
      </c>
      <c r="D1428">
        <f>+$D$3*((1-$D$5)*SOI!D1427+$D$5*SOI!D1426) +   $D$4*((1-$D$5)*SOI!E1427+$D$5*SOI!E1426)</f>
        <v>0</v>
      </c>
      <c r="E1428">
        <f t="shared" si="452"/>
        <v>-8.5511418228987353</v>
      </c>
      <c r="F1428">
        <f t="shared" si="459"/>
        <v>-1.1846370486214957</v>
      </c>
      <c r="G1428">
        <f t="shared" si="460"/>
        <v>-9.7357788715202318</v>
      </c>
      <c r="H1428" s="21">
        <f t="shared" si="461"/>
        <v>-1.5903278089326236</v>
      </c>
      <c r="I1428" s="37">
        <f t="shared" si="453"/>
        <v>11.521854189200694</v>
      </c>
      <c r="J1428" s="1">
        <f t="shared" si="462"/>
        <v>-38.547702716846558</v>
      </c>
      <c r="K1428" s="1">
        <f t="shared" si="463"/>
        <v>-7.0784747040793858</v>
      </c>
      <c r="L1428" s="1">
        <f t="shared" si="454"/>
        <v>-0.73262212125404913</v>
      </c>
      <c r="M1428" s="1">
        <f t="shared" si="455"/>
        <v>23.50095456915323</v>
      </c>
      <c r="N1428" s="1">
        <f t="shared" si="456"/>
        <v>-0.2352627090141779</v>
      </c>
      <c r="O1428" s="1">
        <f t="shared" si="457"/>
        <v>-0.41367151231471372</v>
      </c>
      <c r="P1428" s="1">
        <f t="shared" si="458"/>
        <v>0.62777375366429677</v>
      </c>
      <c r="Q1428" s="1">
        <f t="shared" si="464"/>
        <v>-2.7669368042708888</v>
      </c>
      <c r="R1428" s="1">
        <f t="shared" si="465"/>
        <v>9.5204656402711763</v>
      </c>
      <c r="S1428" s="1">
        <f t="shared" si="466"/>
        <v>-2.3197594669948343</v>
      </c>
      <c r="T1428" s="1">
        <f t="shared" si="467"/>
        <v>3.1842948123760948</v>
      </c>
      <c r="U1428" s="1">
        <f t="shared" si="468"/>
        <v>-79.931508320479182</v>
      </c>
      <c r="V1428" s="1">
        <f t="shared" si="469"/>
        <v>4.1542049439571125</v>
      </c>
      <c r="Y1428" s="20">
        <f>+$Z$20*SIGN(SOI!A1427)*(ABS(SOI!A1427))^$Y$2</f>
        <v>-0.14696931292522564</v>
      </c>
      <c r="Z1428" s="20">
        <f t="shared" si="472"/>
        <v>-3.0350320360601663E-2</v>
      </c>
      <c r="AA1428" s="19">
        <f>+SIN((AVERAGE(H1424:H1435)+AVERAGE(H1428:H1431)/4)*($AA$19+AA1427*$AA$18*AVERAGE(G1424:G1435))*$Y$20+$AA$17) - SIN($AA$17)</f>
        <v>-1.2351083018128648</v>
      </c>
      <c r="AB1428" s="19">
        <f>+SIN((AVERAGE(H1424:H1435)+AVERAGE(H1428:H1431)*$AB$1)*($AA$19+AB1427*$AA$18*AVERAGE(G1424:G1435))*$Y$20+$AA$17) - SIN($AA$17)+$AB$2</f>
        <v>-1.2154352471164036</v>
      </c>
      <c r="AC1428">
        <f t="shared" si="471"/>
        <v>0.84360000000001967</v>
      </c>
      <c r="AD1428">
        <f t="shared" si="470"/>
        <v>1.2047579814522631</v>
      </c>
      <c r="AE1428">
        <v>1</v>
      </c>
    </row>
    <row r="1429" spans="1:31" x14ac:dyDescent="0.25">
      <c r="A1429">
        <v>117.2499999999977</v>
      </c>
      <c r="B1429" s="2">
        <v>1997.2499999998934</v>
      </c>
      <c r="C1429">
        <f>+D1429+($D$2+E1429+F1429)*SOI!A1428*IF(B1429&gt;$C$18, IF(B1429&lt;$C$19,-1,1),1)</f>
        <v>-5.5694286830125517</v>
      </c>
      <c r="D1429">
        <f>+$D$3*((1-$D$5)*SOI!D1428+$D$5*SOI!D1427) +   $D$4*((1-$D$5)*SOI!E1428+$D$5*SOI!E1427)</f>
        <v>0</v>
      </c>
      <c r="E1429">
        <f t="shared" si="452"/>
        <v>-16.428314488164808</v>
      </c>
      <c r="F1429">
        <f t="shared" si="459"/>
        <v>4.7641891069071018E-2</v>
      </c>
      <c r="G1429">
        <f t="shared" si="460"/>
        <v>-16.380672597095739</v>
      </c>
      <c r="H1429" s="21">
        <f t="shared" si="461"/>
        <v>0.14495994603550849</v>
      </c>
      <c r="I1429" s="37">
        <f t="shared" si="453"/>
        <v>14.643858568894267</v>
      </c>
      <c r="J1429" s="1">
        <f t="shared" si="462"/>
        <v>2.9506622385883268</v>
      </c>
      <c r="K1429" s="1">
        <f t="shared" si="463"/>
        <v>-4.429466115101377E-2</v>
      </c>
      <c r="L1429" s="1">
        <f t="shared" si="454"/>
        <v>7.1985197633784807E-3</v>
      </c>
      <c r="M1429" s="1">
        <f t="shared" si="455"/>
        <v>-1.4153809622833458</v>
      </c>
      <c r="N1429" s="1">
        <f t="shared" si="456"/>
        <v>-2.7767253260442906E-2</v>
      </c>
      <c r="O1429" s="1">
        <f t="shared" si="457"/>
        <v>-10.256862101098394</v>
      </c>
      <c r="P1429" s="1">
        <f t="shared" si="458"/>
        <v>-1.6124742119765733E-2</v>
      </c>
      <c r="Q1429" s="1">
        <f t="shared" si="464"/>
        <v>1.9668304117339878E-2</v>
      </c>
      <c r="R1429" s="1">
        <f t="shared" si="465"/>
        <v>-8.6011993938086326E-2</v>
      </c>
      <c r="S1429" s="1">
        <f t="shared" si="466"/>
        <v>-0.34798132270408216</v>
      </c>
      <c r="T1429" s="1">
        <f t="shared" si="467"/>
        <v>-0.77577422371137883</v>
      </c>
      <c r="U1429" s="1">
        <f t="shared" si="468"/>
        <v>2.6094007474200933</v>
      </c>
      <c r="V1429" s="1">
        <f t="shared" si="469"/>
        <v>-1.2593816741467579E-2</v>
      </c>
      <c r="Y1429" s="20">
        <f>+$Z$20*SIGN(SOI!A1428)*(ABS(SOI!A1428))^$Y$2</f>
        <v>0.34985704829612135</v>
      </c>
      <c r="Z1429" s="20">
        <f t="shared" si="472"/>
        <v>0.25417682168420286</v>
      </c>
      <c r="AA1429" s="19">
        <f>+SIN((AVERAGE(H1425:H1436)+AVERAGE(H1429:H1432)/4)*($AA$19+AA1428*$AA$18*AVERAGE(G1425:G1436))*$Y$20+$AA$17) - SIN($AA$17)</f>
        <v>-0.90078556175280089</v>
      </c>
      <c r="AB1429" s="19">
        <f>+SIN((AVERAGE(H1425:H1436)+AVERAGE(H1429:H1432)*$AB$1)*($AA$19+AB1428*$AA$18*AVERAGE(G1425:G1436))*$Y$20+$AA$17) - SIN($AA$17)+$AB$2</f>
        <v>-0.98304712506560743</v>
      </c>
      <c r="AC1429">
        <f t="shared" si="471"/>
        <v>0.84420000000001971</v>
      </c>
      <c r="AD1429">
        <f t="shared" si="470"/>
        <v>1.1549623834370037</v>
      </c>
      <c r="AE1429">
        <v>1</v>
      </c>
    </row>
    <row r="1430" spans="1:31" x14ac:dyDescent="0.25">
      <c r="A1430">
        <v>117.33333333333103</v>
      </c>
      <c r="B1430" s="2">
        <v>1997.3333333332266</v>
      </c>
      <c r="C1430">
        <f>+D1430+($D$2+E1430+F1430)*SOI!A1429*IF(B1430&gt;$C$18, IF(B1430&lt;$C$19,-1,1),1)</f>
        <v>-2.5421234864725775</v>
      </c>
      <c r="D1430">
        <f>+$D$3*((1-$D$5)*SOI!D1429+$D$5*SOI!D1428) +   $D$4*((1-$D$5)*SOI!E1429+$D$5*SOI!E1428)</f>
        <v>0</v>
      </c>
      <c r="E1430">
        <f t="shared" ref="E1430:E1493" si="473">$E$3*COS(2*PI()*(A1430+$E$2)/$H$3)+$E$4*COS(2*PI()*(A1430+$E$2)/$H$4)+$E$5*COS(2*PI()*(A1430+$E$2)/$H$5)+$E$6*COS(2*PI()/$H$6*(A1430+$E$2))+$E$7*COS(2*PI()/$H$7*(A1430+$E$2))+$E$8*COS(2*PI()/$H$8*(A1430+$E$2))+$E$9*COS(2*PI()/$H$9*(A1430+$E$2))+$E$10*COS(2*PI()/$H$10*(A1430+$E$2))+$E$11*COS(2*PI()/$H$11*(A1430+$E$2))+$E$12*COS(2*PI()/$H$12*(A1430+$E$2))+$E$13*COS(2*PI()/$H$13*(A1430+$E$2))+$E$14*COS(2*PI()/$H$14*(A1430+$E$2))+$E$15*COS(2*PI()/$H$15*(A1430+$E$2))+$E$16*COS(2*PI()/$H$16*(A1430+$E$2))+$E$17*COS(2*PI()/$H$17*(A1430+$E$2))</f>
        <v>-1.8224715616686336</v>
      </c>
      <c r="F1430">
        <f t="shared" si="459"/>
        <v>-1.0995094572653636</v>
      </c>
      <c r="G1430">
        <f t="shared" si="460"/>
        <v>-2.9219810189339972</v>
      </c>
      <c r="H1430" s="21">
        <f t="shared" si="461"/>
        <v>0.92256980175294034</v>
      </c>
      <c r="I1430" s="37">
        <f t="shared" ref="I1430:I1493" si="474">+(I$3*$E1430+I$5*$F1430)*COS(2*PI()*$A1430*$A$9+I$4)</f>
        <v>0.13394407352845486</v>
      </c>
      <c r="J1430" s="1">
        <f t="shared" si="462"/>
        <v>-0.64470355401510449</v>
      </c>
      <c r="K1430" s="1">
        <f t="shared" si="463"/>
        <v>-0.1303065232315285</v>
      </c>
      <c r="L1430" s="1">
        <f t="shared" ref="L1430:L1493" si="475">+(L$3*$E1430+L$5*$F1430)*COS(2*PI()*$A1430*$A$9+L$4)^2</f>
        <v>-3.6817611352393628E-2</v>
      </c>
      <c r="M1430" s="1">
        <f t="shared" ref="M1430:M1493" si="476">+(M$3*$E1430+M$5*$F1430)*COS(2*PI()*$A1430*$A$7+M$4)</f>
        <v>33.810059767278858</v>
      </c>
      <c r="N1430" s="1">
        <f t="shared" ref="N1430:N1493" si="477">+(N$3*$E1430+N$5*$F1430)*COS(2*PI()*$A1430*$A$8+N$4)</f>
        <v>0.90112726409630728</v>
      </c>
      <c r="O1430" s="1">
        <f t="shared" ref="O1430:O1493" si="478">+(O$3*$E1430+O$5*$F1430)*COS(2*PI()*$A1430*$A$8+O$4)^2</f>
        <v>-2.961631744608773</v>
      </c>
      <c r="P1430" s="1">
        <f t="shared" ref="P1430:P1493" si="479">+(P$3*$E1430+P$5*$F1430)*COS(2*PI()*$A1430*$A$7+P$4)^2</f>
        <v>3.2120226854850879E-2</v>
      </c>
      <c r="Q1430" s="1">
        <f t="shared" si="464"/>
        <v>15.247291800525918</v>
      </c>
      <c r="R1430" s="1">
        <f t="shared" si="465"/>
        <v>-0.6098917931968314</v>
      </c>
      <c r="S1430" s="1">
        <f t="shared" si="466"/>
        <v>0.10329448142955618</v>
      </c>
      <c r="T1430" s="1">
        <f t="shared" si="467"/>
        <v>1.1456825354998268</v>
      </c>
      <c r="U1430" s="1">
        <f t="shared" si="468"/>
        <v>-4.7543876094213657E-2</v>
      </c>
      <c r="V1430" s="1">
        <f t="shared" si="469"/>
        <v>-0.81413495906792233</v>
      </c>
      <c r="Y1430" s="20">
        <f>+$Z$20*SIGN(SOI!A1429)*(ABS(SOI!A1429))^$Y$2</f>
        <v>0.55964272968171291</v>
      </c>
      <c r="Z1430" s="20">
        <f t="shared" si="472"/>
        <v>0.51764270374821864</v>
      </c>
      <c r="AA1430" s="19">
        <f>+SIN((AVERAGE(H1426:H1437)+AVERAGE(H1430:H1433)/4)*($AA$19+AA1429*$AA$18*AVERAGE(G1426:G1437))*$Y$20+$AA$17) - SIN($AA$17)</f>
        <v>-0.44727149355721907</v>
      </c>
      <c r="AB1430" s="19">
        <f>+SIN((AVERAGE(H1426:H1437)+AVERAGE(H1430:H1433)*$AB$1)*($AA$19+AB1429*$AA$18*AVERAGE(G1426:G1437))*$Y$20+$AA$17) - SIN($AA$17)+$AB$2</f>
        <v>-0.38540119080220542</v>
      </c>
      <c r="AC1430">
        <f t="shared" si="471"/>
        <v>0.84480000000001976</v>
      </c>
      <c r="AD1430">
        <f t="shared" si="470"/>
        <v>0.9649141973054377</v>
      </c>
      <c r="AE1430">
        <v>1</v>
      </c>
    </row>
    <row r="1431" spans="1:31" x14ac:dyDescent="0.25">
      <c r="A1431">
        <v>117.41666666666436</v>
      </c>
      <c r="B1431" s="2">
        <v>1997.4166666665599</v>
      </c>
      <c r="C1431">
        <f>+D1431+($D$2+E1431+F1431)*SOI!A1430*IF(B1431&gt;$C$18, IF(B1431&lt;$C$19,-1,1),1)</f>
        <v>-6.3926982837147017</v>
      </c>
      <c r="D1431">
        <f>+$D$3*((1-$D$5)*SOI!D1430+$D$5*SOI!D1429) +   $D$4*((1-$D$5)*SOI!E1430+$D$5*SOI!E1429)</f>
        <v>0</v>
      </c>
      <c r="E1431">
        <f t="shared" si="473"/>
        <v>-5.5328589240550716</v>
      </c>
      <c r="F1431">
        <f t="shared" ref="F1431:F1494" si="480">$F$3*COS(2*PI()*(B1431+$F$2)/$G$3)+$F$4*COS(2*PI()*(B1431+$F$2)/$G$4)+$F$5*COS(2*PI()*(B1431+$F$2)/$G$5)+$F$6*COS(2*PI()/$G$6*(B1431+$F$2))+$F$7*COS(2*PI()/$G$7*(B1431+$F$2))+$F$8*COS(2*PI()/$G$8*(B1431+$F$2))+$F$9*COS(2*PI()/$G$9*(B1431+$F$2))+$F$10*COS(2*PI()/$G$10*(B1431+$F$2))+$F$11*COS(2*PI()/$G$11*(B1431+$F$2))+$F$12*COS(2*PI()/$G$12*(B1431+$F$2))+$F$13*COS(2*PI()/$G$13*(B1431+$F$2))+$F$14*COS(2*PI()/$G$14*(B1431+$F$2))+$F$15*COS(2*PI()/$G$15*(B1431+$F$2))</f>
        <v>-2.6009148740321564E-2</v>
      </c>
      <c r="G1431">
        <f t="shared" ref="G1431:G1494" si="481">+E1431+F1431</f>
        <v>-5.5588680727953932</v>
      </c>
      <c r="H1431" s="21">
        <f t="shared" ref="H1431:H1494" si="482">+$H$19*SUM(I1431:V1431)</f>
        <v>-0.12103377144939709</v>
      </c>
      <c r="I1431" s="37">
        <f t="shared" si="474"/>
        <v>-4.4947682340906452</v>
      </c>
      <c r="J1431" s="1">
        <f t="shared" ref="J1431:J1494" si="483">+(J$3)*I1431*M1431</f>
        <v>0.2906567160726487</v>
      </c>
      <c r="K1431" s="1">
        <f t="shared" ref="K1431:K1494" si="484">+(K$3)*L1431*P1431*O1431</f>
        <v>-2.8759393091091216E-3</v>
      </c>
      <c r="L1431" s="1">
        <f t="shared" si="475"/>
        <v>-1.2724110161667286E-2</v>
      </c>
      <c r="M1431" s="1">
        <f t="shared" si="476"/>
        <v>0.45423692619604455</v>
      </c>
      <c r="N1431" s="1">
        <f t="shared" si="477"/>
        <v>1.5991450085624987E-2</v>
      </c>
      <c r="O1431" s="1">
        <f t="shared" si="478"/>
        <v>-2.7255285938563834</v>
      </c>
      <c r="P1431" s="1">
        <f t="shared" si="479"/>
        <v>2.2289517419235775E-3</v>
      </c>
      <c r="Q1431" s="1">
        <f t="shared" ref="Q1431:Q1494" si="485">+(Q$3)*M1431*N1431</f>
        <v>3.6352219064242196E-3</v>
      </c>
      <c r="R1431" s="1">
        <f t="shared" ref="R1431:R1494" si="486">+(R$3)*I1431*N1431*M1431</f>
        <v>4.8794941843515608E-3</v>
      </c>
      <c r="S1431" s="1">
        <f t="shared" ref="S1431:S1494" si="487">+(S$3)*I1431*N1431</f>
        <v>-6.1512395054982724E-2</v>
      </c>
      <c r="T1431" s="1">
        <f t="shared" ref="T1431:T1494" si="488">+(T$3)*L1431*O1431</f>
        <v>0.36438105629938627</v>
      </c>
      <c r="U1431" s="1">
        <f t="shared" ref="U1431:U1494" si="489">+(U$3)*P1431*I1431</f>
        <v>0.11071346616227541</v>
      </c>
      <c r="V1431" s="1">
        <f t="shared" ref="V1431:V1494" si="490">+(V$3)*P1431*N1431</f>
        <v>-1.0025826457457127E-3</v>
      </c>
      <c r="Y1431" s="20">
        <f>+$Z$20*SIGN(SOI!A1430)*(ABS(SOI!A1430))^$Y$2</f>
        <v>0.64342833326682169</v>
      </c>
      <c r="Z1431" s="20">
        <f t="shared" si="472"/>
        <v>0.65400592106442224</v>
      </c>
      <c r="AA1431" s="19">
        <f>+SIN((AVERAGE(H1427:H1438)+AVERAGE(H1431:H1434)/4)*($AA$19+AA1430*$AA$18*AVERAGE(G1427:G1438))*$Y$20+$AA$17) - SIN($AA$17)</f>
        <v>0.29896877655618553</v>
      </c>
      <c r="AB1431" s="19">
        <f>+SIN((AVERAGE(H1427:H1438)+AVERAGE(H1431:H1434)*$AB$1)*($AA$19+AB1430*$AA$18*AVERAGE(G1427:G1438))*$Y$20+$AA$17) - SIN($AA$17)+$AB$2</f>
        <v>0.30332303833826607</v>
      </c>
      <c r="AC1431">
        <f t="shared" si="471"/>
        <v>0.8454000000000198</v>
      </c>
      <c r="AD1431">
        <f t="shared" si="470"/>
        <v>0.3550371445082367</v>
      </c>
      <c r="AE1431">
        <v>1</v>
      </c>
    </row>
    <row r="1432" spans="1:31" x14ac:dyDescent="0.25">
      <c r="A1432">
        <v>117.49999999999768</v>
      </c>
      <c r="B1432" s="2">
        <v>1997.4999999998931</v>
      </c>
      <c r="C1432">
        <f>+D1432+($D$2+E1432+F1432)*SOI!A1431*IF(B1432&gt;$C$18, IF(B1432&lt;$C$19,-1,1),1)</f>
        <v>13.284691232569628</v>
      </c>
      <c r="D1432">
        <f>+$D$3*((1-$D$5)*SOI!D1431+$D$5*SOI!D1430) +   $D$4*((1-$D$5)*SOI!E1431+$D$5*SOI!E1430)</f>
        <v>0</v>
      </c>
      <c r="E1432">
        <f t="shared" si="473"/>
        <v>8.4195051323903094</v>
      </c>
      <c r="F1432">
        <f t="shared" si="480"/>
        <v>-0.11657311203429099</v>
      </c>
      <c r="G1432">
        <f t="shared" si="481"/>
        <v>8.3029320203560175</v>
      </c>
      <c r="H1432" s="21">
        <f t="shared" si="482"/>
        <v>0.11104507080812043</v>
      </c>
      <c r="I1432" s="37">
        <f t="shared" si="474"/>
        <v>10.431188795345923</v>
      </c>
      <c r="J1432" s="1">
        <f t="shared" si="483"/>
        <v>0.72039734511602449</v>
      </c>
      <c r="K1432" s="1">
        <f t="shared" si="484"/>
        <v>5.1150916920297473E-3</v>
      </c>
      <c r="L1432" s="1">
        <f t="shared" si="475"/>
        <v>-7.5891602629504937E-2</v>
      </c>
      <c r="M1432" s="1">
        <f t="shared" si="476"/>
        <v>-0.48511831887100837</v>
      </c>
      <c r="N1432" s="1">
        <f t="shared" si="477"/>
        <v>5.4021117355481818E-2</v>
      </c>
      <c r="O1432" s="1">
        <f t="shared" si="478"/>
        <v>3.735832312277252E-2</v>
      </c>
      <c r="P1432" s="1">
        <f t="shared" si="479"/>
        <v>4.8492149680540809E-2</v>
      </c>
      <c r="Q1432" s="1">
        <f t="shared" si="485"/>
        <v>-1.3115108294805089E-2</v>
      </c>
      <c r="R1432" s="1">
        <f t="shared" si="486"/>
        <v>4.0854722205136147E-2</v>
      </c>
      <c r="S1432" s="1">
        <f t="shared" si="487"/>
        <v>0.48224180472800221</v>
      </c>
      <c r="T1432" s="1">
        <f t="shared" si="488"/>
        <v>-2.9789192136925643E-2</v>
      </c>
      <c r="U1432" s="1">
        <f t="shared" si="489"/>
        <v>-5.5898186937680112</v>
      </c>
      <c r="V1432" s="1">
        <f t="shared" si="490"/>
        <v>-7.3682893139634456E-2</v>
      </c>
      <c r="Y1432" s="20">
        <f>+$Z$20*SIGN(SOI!A1431)*(ABS(SOI!A1431))^$Y$2</f>
        <v>0.75894670024473221</v>
      </c>
      <c r="Z1432" s="20">
        <f t="shared" si="472"/>
        <v>0.74602614203253292</v>
      </c>
      <c r="AA1432" s="19">
        <f>+SIN((AVERAGE(H1428:H1439)+AVERAGE(H1432:H1435)/4)*($AA$19+AA1431*$AA$18*AVERAGE(G1428:G1439))*$Y$20+$AA$17) - SIN($AA$17)</f>
        <v>0.31511646185764569</v>
      </c>
      <c r="AB1432" s="19">
        <f>+SIN((AVERAGE(H1428:H1439)+AVERAGE(H1432:H1435)*$AB$1)*($AA$19+AB1431*$AA$18*AVERAGE(G1428:G1439))*$Y$20+$AA$17) - SIN($AA$17)+$AB$2</f>
        <v>0.3176361993899503</v>
      </c>
      <c r="AC1432">
        <f t="shared" si="471"/>
        <v>0.84600000000001985</v>
      </c>
      <c r="AD1432">
        <f t="shared" ref="AD1432:AD1495" si="491">+ABS(Z1432-AA1432)</f>
        <v>0.43090968017488723</v>
      </c>
      <c r="AE1432">
        <v>1</v>
      </c>
    </row>
    <row r="1433" spans="1:31" x14ac:dyDescent="0.25">
      <c r="A1433">
        <v>117.58333333333101</v>
      </c>
      <c r="B1433" s="2">
        <v>1997.5833333332264</v>
      </c>
      <c r="C1433">
        <f>+D1433+($D$2+E1433+F1433)*SOI!A1432*IF(B1433&gt;$C$18, IF(B1433&lt;$C$19,-1,1),1)</f>
        <v>7.3672674427144056</v>
      </c>
      <c r="D1433">
        <f>+$D$3*((1-$D$5)*SOI!D1432+$D$5*SOI!D1431) +   $D$4*((1-$D$5)*SOI!E1432+$D$5*SOI!E1431)</f>
        <v>0</v>
      </c>
      <c r="E1433">
        <f t="shared" si="473"/>
        <v>3.7761851517920491</v>
      </c>
      <c r="F1433">
        <f t="shared" si="480"/>
        <v>2.1375385689603288E-2</v>
      </c>
      <c r="G1433">
        <f t="shared" si="481"/>
        <v>3.7975605374816523</v>
      </c>
      <c r="H1433" s="21">
        <f t="shared" si="482"/>
        <v>0.12076239394995901</v>
      </c>
      <c r="I1433" s="37">
        <f t="shared" si="474"/>
        <v>3.8819274698981787</v>
      </c>
      <c r="J1433" s="1">
        <f t="shared" si="483"/>
        <v>-0.28666190262305552</v>
      </c>
      <c r="K1433" s="1">
        <f t="shared" si="484"/>
        <v>3.3214945244203027E-3</v>
      </c>
      <c r="L1433" s="1">
        <f t="shared" si="475"/>
        <v>6.0884481144345875E-3</v>
      </c>
      <c r="M1433" s="1">
        <f t="shared" si="476"/>
        <v>0.51871874099251569</v>
      </c>
      <c r="N1433" s="1">
        <f t="shared" si="477"/>
        <v>3.0963882080859537E-3</v>
      </c>
      <c r="O1433" s="1">
        <f t="shared" si="478"/>
        <v>1.3624546549900216</v>
      </c>
      <c r="P1433" s="1">
        <f t="shared" si="479"/>
        <v>-1.076227255689499E-2</v>
      </c>
      <c r="Q1433" s="1">
        <f t="shared" si="485"/>
        <v>8.0379997361519802E-4</v>
      </c>
      <c r="R1433" s="1">
        <f t="shared" si="486"/>
        <v>-9.3181989635999216E-4</v>
      </c>
      <c r="S1433" s="1">
        <f t="shared" si="487"/>
        <v>1.028656344322759E-2</v>
      </c>
      <c r="T1433" s="1">
        <f t="shared" si="488"/>
        <v>8.7157806899719206E-2</v>
      </c>
      <c r="U1433" s="1">
        <f t="shared" si="489"/>
        <v>0.46168299867176943</v>
      </c>
      <c r="V1433" s="1">
        <f t="shared" si="490"/>
        <v>9.3732685827121434E-4</v>
      </c>
      <c r="Y1433" s="20">
        <f>+$Z$20*SIGN(SOI!A1432)*(ABS(SOI!A1432))^$Y$2</f>
        <v>0.83570339258604476</v>
      </c>
      <c r="Z1433" s="20">
        <f t="shared" si="472"/>
        <v>0.82137760312484343</v>
      </c>
      <c r="AA1433" s="19">
        <f>+SIN((AVERAGE(H1429:H1440)+AVERAGE(H1433:H1436)/4)*($AA$19+AA1432*$AA$18*AVERAGE(G1429:G1440))*$Y$20+$AA$17) - SIN($AA$17)</f>
        <v>0.16015248521918213</v>
      </c>
      <c r="AB1433" s="19">
        <f>+SIN((AVERAGE(H1429:H1440)+AVERAGE(H1433:H1436)*$AB$1)*($AA$19+AB1432*$AA$18*AVERAGE(G1429:G1440))*$Y$20+$AA$17) - SIN($AA$17)+$AB$2</f>
        <v>0.1706690071211665</v>
      </c>
      <c r="AC1433">
        <f t="shared" ref="AC1433:AC1496" si="492">+AC1432+$AC$22</f>
        <v>0.84660000000001989</v>
      </c>
      <c r="AD1433">
        <f t="shared" si="491"/>
        <v>0.6612251179056613</v>
      </c>
      <c r="AE1433">
        <v>1</v>
      </c>
    </row>
    <row r="1434" spans="1:31" x14ac:dyDescent="0.25">
      <c r="A1434">
        <v>117.66666666666434</v>
      </c>
      <c r="B1434" s="2">
        <v>1997.6666666665596</v>
      </c>
      <c r="C1434">
        <f>+D1434+($D$2+E1434+F1434)*SOI!A1433*IF(B1434&gt;$C$18, IF(B1434&lt;$C$19,-1,1),1)</f>
        <v>38.26432241010319</v>
      </c>
      <c r="D1434">
        <f>+$D$3*((1-$D$5)*SOI!D1433+$D$5*SOI!D1432) +   $D$4*((1-$D$5)*SOI!E1433+$D$5*SOI!E1432)</f>
        <v>0</v>
      </c>
      <c r="E1434">
        <f t="shared" si="473"/>
        <v>19.286725471977526</v>
      </c>
      <c r="F1434">
        <f t="shared" si="480"/>
        <v>-1.0656195624045788</v>
      </c>
      <c r="G1434">
        <f t="shared" si="481"/>
        <v>18.221105909572948</v>
      </c>
      <c r="H1434" s="21">
        <f t="shared" si="482"/>
        <v>-0.14149819254037124</v>
      </c>
      <c r="I1434" s="37">
        <f t="shared" si="474"/>
        <v>4.8641396376763906</v>
      </c>
      <c r="J1434" s="1">
        <f t="shared" si="483"/>
        <v>24.174596539153363</v>
      </c>
      <c r="K1434" s="1">
        <f t="shared" si="484"/>
        <v>0.44000979544038427</v>
      </c>
      <c r="L1434" s="1">
        <f t="shared" si="475"/>
        <v>-2.6346580073474926E-3</v>
      </c>
      <c r="M1434" s="1">
        <f t="shared" si="476"/>
        <v>-34.911023186797145</v>
      </c>
      <c r="N1434" s="1">
        <f t="shared" si="477"/>
        <v>-0.76650434614115226</v>
      </c>
      <c r="O1434" s="1">
        <f t="shared" si="478"/>
        <v>17.058569705238352</v>
      </c>
      <c r="P1434" s="1">
        <f t="shared" si="479"/>
        <v>0.26314467915528023</v>
      </c>
      <c r="Q1434" s="1">
        <f t="shared" si="485"/>
        <v>13.391765713757334</v>
      </c>
      <c r="R1434" s="1">
        <f t="shared" si="486"/>
        <v>-19.452725201788969</v>
      </c>
      <c r="S1434" s="1">
        <f t="shared" si="487"/>
        <v>-3.1907159478000229</v>
      </c>
      <c r="T1434" s="1">
        <f t="shared" si="488"/>
        <v>-0.47222012445666323</v>
      </c>
      <c r="U1434" s="1">
        <f t="shared" si="489"/>
        <v>-14.144679318483572</v>
      </c>
      <c r="V1434" s="1">
        <f t="shared" si="490"/>
        <v>5.6733670860352055</v>
      </c>
      <c r="Y1434" s="20">
        <f>+$Z$20*SIGN(SOI!A1433)*(ABS(SOI!A1433))^$Y$2</f>
        <v>0.86948271654375353</v>
      </c>
      <c r="Z1434" s="20">
        <f t="shared" si="472"/>
        <v>0.87105033216676642</v>
      </c>
      <c r="AA1434" s="19">
        <f>+SIN((AVERAGE(H1430:H1441)+AVERAGE(H1434:H1437)/4)*($AA$19+AA1433*$AA$18*AVERAGE(G1430:G1441))*$Y$20+$AA$17) - SIN($AA$17)</f>
        <v>0.26206747922739421</v>
      </c>
      <c r="AB1434" s="19">
        <f>+SIN((AVERAGE(H1430:H1441)+AVERAGE(H1434:H1437)*$AB$1)*($AA$19+AB1433*$AA$18*AVERAGE(G1430:G1441))*$Y$20+$AA$17) - SIN($AA$17)+$AB$2</f>
        <v>0.15130509155913624</v>
      </c>
      <c r="AC1434">
        <f t="shared" si="492"/>
        <v>0.84720000000001994</v>
      </c>
      <c r="AD1434">
        <f t="shared" si="491"/>
        <v>0.60898285293937215</v>
      </c>
      <c r="AE1434">
        <v>1</v>
      </c>
    </row>
    <row r="1435" spans="1:31" x14ac:dyDescent="0.25">
      <c r="A1435">
        <v>117.74999999999767</v>
      </c>
      <c r="B1435" s="2">
        <v>1997.7499999998929</v>
      </c>
      <c r="C1435">
        <f>+D1435+($D$2+E1435+F1435)*SOI!A1434*IF(B1435&gt;$C$18, IF(B1435&lt;$C$19,-1,1),1)</f>
        <v>15.863486302510594</v>
      </c>
      <c r="D1435">
        <f>+$D$3*((1-$D$5)*SOI!D1434+$D$5*SOI!D1433) +   $D$4*((1-$D$5)*SOI!E1434+$D$5*SOI!E1433)</f>
        <v>0</v>
      </c>
      <c r="E1435">
        <f t="shared" si="473"/>
        <v>6.9813909345470222</v>
      </c>
      <c r="F1435">
        <f t="shared" si="480"/>
        <v>-5.4104339564229997E-2</v>
      </c>
      <c r="G1435">
        <f t="shared" si="481"/>
        <v>6.9272865949827924</v>
      </c>
      <c r="H1435" s="21">
        <f t="shared" si="482"/>
        <v>-5.031463039368405E-2</v>
      </c>
      <c r="I1435" s="37">
        <f t="shared" si="474"/>
        <v>-4.471725804560541</v>
      </c>
      <c r="J1435" s="1">
        <f t="shared" si="483"/>
        <v>-0.96044693709766216</v>
      </c>
      <c r="K1435" s="1">
        <f t="shared" si="484"/>
        <v>8.7798177607412435E-4</v>
      </c>
      <c r="L1435" s="1">
        <f t="shared" si="475"/>
        <v>-1.8366672633453238E-2</v>
      </c>
      <c r="M1435" s="1">
        <f t="shared" si="476"/>
        <v>-1.5087163154768886</v>
      </c>
      <c r="N1435" s="1">
        <f t="shared" si="477"/>
        <v>-5.4878397479534491E-2</v>
      </c>
      <c r="O1435" s="1">
        <f t="shared" si="478"/>
        <v>5.1768719745020713</v>
      </c>
      <c r="P1435" s="1">
        <f t="shared" si="479"/>
        <v>2.4819138549137399E-4</v>
      </c>
      <c r="Q1435" s="1">
        <f t="shared" si="485"/>
        <v>4.1435220228635466E-2</v>
      </c>
      <c r="R1435" s="1">
        <f t="shared" si="486"/>
        <v>5.5332640092732657E-2</v>
      </c>
      <c r="S1435" s="1">
        <f t="shared" si="487"/>
        <v>0.21001198221800177</v>
      </c>
      <c r="T1435" s="1">
        <f t="shared" si="488"/>
        <v>-0.99902311647800712</v>
      </c>
      <c r="U1435" s="1">
        <f t="shared" si="489"/>
        <v>1.2264627097142764E-2</v>
      </c>
      <c r="V1435" s="1">
        <f t="shared" si="490"/>
        <v>3.8310674173431435E-4</v>
      </c>
      <c r="Y1435" s="20">
        <f>+$Z$20*SIGN(SOI!A1434)*(ABS(SOI!A1434))^$Y$2</f>
        <v>0.90796488737050063</v>
      </c>
      <c r="Z1435" s="20">
        <f t="shared" si="472"/>
        <v>0.90360956600130382</v>
      </c>
      <c r="AA1435" s="19">
        <f>+SIN((AVERAGE(H1431:H1442)+AVERAGE(H1435:H1438)/4)*($AA$19+AA1434*$AA$18*AVERAGE(G1431:G1442))*$Y$20+$AA$17) - SIN($AA$17)</f>
        <v>0.47192342551398941</v>
      </c>
      <c r="AB1435" s="19">
        <f>+SIN((AVERAGE(H1431:H1442)+AVERAGE(H1435:H1438)*$AB$1)*($AA$19+AB1434*$AA$18*AVERAGE(G1431:G1442))*$Y$20+$AA$17) - SIN($AA$17)+$AB$2</f>
        <v>0.24935489012449713</v>
      </c>
      <c r="AC1435">
        <f t="shared" si="492"/>
        <v>0.84780000000001998</v>
      </c>
      <c r="AD1435">
        <f t="shared" si="491"/>
        <v>0.43168614048731441</v>
      </c>
      <c r="AE1435">
        <v>1</v>
      </c>
    </row>
    <row r="1436" spans="1:31" x14ac:dyDescent="0.25">
      <c r="A1436">
        <v>117.833333333331</v>
      </c>
      <c r="B1436" s="2">
        <v>1997.8333333332262</v>
      </c>
      <c r="C1436">
        <f>+D1436+($D$2+E1436+F1436)*SOI!A1435*IF(B1436&gt;$C$18, IF(B1436&lt;$C$19,-1,1),1)</f>
        <v>85.981763722894641</v>
      </c>
      <c r="D1436">
        <f>+$D$3*((1-$D$5)*SOI!D1435+$D$5*SOI!D1434) +   $D$4*((1-$D$5)*SOI!E1435+$D$5*SOI!E1434)</f>
        <v>0</v>
      </c>
      <c r="E1436">
        <f t="shared" si="473"/>
        <v>36.513169628618648</v>
      </c>
      <c r="F1436">
        <f t="shared" si="480"/>
        <v>-0.98351519767045215</v>
      </c>
      <c r="G1436">
        <f t="shared" si="481"/>
        <v>35.529654430948199</v>
      </c>
      <c r="H1436" s="21">
        <f t="shared" si="482"/>
        <v>0.23863654559194949</v>
      </c>
      <c r="I1436" s="37">
        <f t="shared" si="474"/>
        <v>-43.402056287663342</v>
      </c>
      <c r="J1436" s="1">
        <f t="shared" si="483"/>
        <v>-75.086988812694386</v>
      </c>
      <c r="K1436" s="1">
        <f t="shared" si="484"/>
        <v>14.604666436969621</v>
      </c>
      <c r="L1436" s="1">
        <f t="shared" si="475"/>
        <v>-0.6599224184293595</v>
      </c>
      <c r="M1436" s="1">
        <f t="shared" si="476"/>
        <v>-12.152447659760311</v>
      </c>
      <c r="N1436" s="1">
        <f t="shared" si="477"/>
        <v>-0.63702666608149472</v>
      </c>
      <c r="O1436" s="1">
        <f t="shared" si="478"/>
        <v>3.9549078384631522</v>
      </c>
      <c r="P1436" s="1">
        <f t="shared" si="479"/>
        <v>0.15040473356844813</v>
      </c>
      <c r="Q1436" s="1">
        <f t="shared" si="485"/>
        <v>3.8741998082448519</v>
      </c>
      <c r="R1436" s="1">
        <f t="shared" si="486"/>
        <v>50.214471495750779</v>
      </c>
      <c r="S1436" s="1">
        <f t="shared" si="487"/>
        <v>23.661125854958531</v>
      </c>
      <c r="T1436" s="1">
        <f t="shared" si="488"/>
        <v>-27.422489390083015</v>
      </c>
      <c r="U1436" s="1">
        <f t="shared" si="489"/>
        <v>72.138031879560515</v>
      </c>
      <c r="V1436" s="1">
        <f t="shared" si="490"/>
        <v>2.6949504667934763</v>
      </c>
      <c r="Y1436" s="20">
        <f>+$Z$20*SIGN(SOI!A1435)*(ABS(SOI!A1435))^$Y$2</f>
        <v>0.93338109408965719</v>
      </c>
      <c r="Z1436" s="20">
        <f t="shared" ref="Z1436:Z1499" si="493">+AVERAGE(Y1435:Y1437)</f>
        <v>0.91709705535427011</v>
      </c>
      <c r="AA1436" s="19">
        <f>+SIN((AVERAGE(H1432:H1443)+AVERAGE(H1436:H1439)/4)*($AA$19+AA1435*$AA$18*AVERAGE(G1432:G1443))*$Y$20+$AA$17) - SIN($AA$17)</f>
        <v>0.40071383285105494</v>
      </c>
      <c r="AB1436" s="19">
        <f>+SIN((AVERAGE(H1432:H1443)+AVERAGE(H1436:H1439)*$AB$1)*($AA$19+AB1435*$AA$18*AVERAGE(G1432:G1443))*$Y$20+$AA$17) - SIN($AA$17)+$AB$2</f>
        <v>0.22930376667158286</v>
      </c>
      <c r="AC1436">
        <f t="shared" si="492"/>
        <v>0.84840000000002003</v>
      </c>
      <c r="AD1436">
        <f t="shared" si="491"/>
        <v>0.51638322250321522</v>
      </c>
      <c r="AE1436">
        <v>1</v>
      </c>
    </row>
    <row r="1437" spans="1:31" x14ac:dyDescent="0.25">
      <c r="A1437">
        <v>117.91666666666433</v>
      </c>
      <c r="B1437" s="2">
        <v>1997.9166666665594</v>
      </c>
      <c r="C1437">
        <f>+D1437+($D$2+E1437+F1437)*SOI!A1436*IF(B1437&gt;$C$18, IF(B1437&lt;$C$19,-1,1),1)</f>
        <v>-1064.1991107792057</v>
      </c>
      <c r="D1437">
        <f>+$D$3*((1-$D$5)*SOI!D1436+$D$5*SOI!D1435) +   $D$4*((1-$D$5)*SOI!E1436+$D$5*SOI!E1435)</f>
        <v>0</v>
      </c>
      <c r="E1437">
        <f t="shared" si="473"/>
        <v>-462.47332540430637</v>
      </c>
      <c r="F1437">
        <f t="shared" si="480"/>
        <v>-0.22194015187012539</v>
      </c>
      <c r="G1437">
        <f t="shared" si="481"/>
        <v>-462.69526555617648</v>
      </c>
      <c r="H1437" s="21">
        <f t="shared" si="482"/>
        <v>-1.9572748653176393</v>
      </c>
      <c r="I1437" s="37">
        <f t="shared" si="474"/>
        <v>522.70444931682516</v>
      </c>
      <c r="J1437" s="1">
        <f t="shared" si="483"/>
        <v>-209.05979490822259</v>
      </c>
      <c r="K1437" s="1">
        <f t="shared" si="484"/>
        <v>-22.241496327759101</v>
      </c>
      <c r="L1437" s="1">
        <f t="shared" si="475"/>
        <v>-0.13575059712434046</v>
      </c>
      <c r="M1437" s="1">
        <f t="shared" si="476"/>
        <v>2.8094654777695358</v>
      </c>
      <c r="N1437" s="1">
        <f t="shared" si="477"/>
        <v>1.9277502505721154E-2</v>
      </c>
      <c r="O1437" s="1">
        <f t="shared" si="478"/>
        <v>-60.262881044669861</v>
      </c>
      <c r="P1437" s="1">
        <f t="shared" si="479"/>
        <v>7.3075445980110079E-2</v>
      </c>
      <c r="Q1437" s="1">
        <f t="shared" si="485"/>
        <v>2.7104107542566685E-2</v>
      </c>
      <c r="R1437" s="1">
        <f t="shared" si="486"/>
        <v>-4.2308524890715962</v>
      </c>
      <c r="S1437" s="1">
        <f t="shared" si="487"/>
        <v>8.623319006869048</v>
      </c>
      <c r="T1437" s="1">
        <f t="shared" si="488"/>
        <v>85.954628290143091</v>
      </c>
      <c r="U1437" s="1">
        <f t="shared" si="489"/>
        <v>-422.10466344829422</v>
      </c>
      <c r="V1437" s="1">
        <f t="shared" si="490"/>
        <v>-3.962359837555389E-2</v>
      </c>
      <c r="Y1437" s="20">
        <f>+$Z$20*SIGN(SOI!A1436)*(ABS(SOI!A1436))^$Y$2</f>
        <v>0.90994518460265261</v>
      </c>
      <c r="Z1437" s="20">
        <f t="shared" si="493"/>
        <v>0.92556912426065574</v>
      </c>
      <c r="AA1437" s="19">
        <f>+SIN((AVERAGE(H1433:H1444)+AVERAGE(H1437:H1440)/4)*($AA$19+AA1436*$AA$18*AVERAGE(G1433:G1444))*$Y$20+$AA$17) - SIN($AA$17)</f>
        <v>0.39853647508873374</v>
      </c>
      <c r="AB1437" s="19">
        <f>+SIN((AVERAGE(H1433:H1444)+AVERAGE(H1437:H1440)*$AB$1)*($AA$19+AB1436*$AA$18*AVERAGE(G1433:G1444))*$Y$20+$AA$17) - SIN($AA$17)+$AB$2</f>
        <v>0.22102969091871078</v>
      </c>
      <c r="AC1437">
        <f t="shared" si="492"/>
        <v>0.84900000000002007</v>
      </c>
      <c r="AD1437">
        <f t="shared" si="491"/>
        <v>0.52703264917192194</v>
      </c>
      <c r="AE1437">
        <v>1</v>
      </c>
    </row>
    <row r="1438" spans="1:31" x14ac:dyDescent="0.25">
      <c r="A1438">
        <v>117.99999999999766</v>
      </c>
      <c r="B1438" s="2">
        <v>1997.9999999998927</v>
      </c>
      <c r="C1438">
        <f>+D1438+($D$2+E1438+F1438)*SOI!A1437*IF(B1438&gt;$C$18, IF(B1438&lt;$C$19,-1,1),1)</f>
        <v>2.2908483283290284</v>
      </c>
      <c r="D1438">
        <f>+$D$3*((1-$D$5)*SOI!D1437+$D$5*SOI!D1436) +   $D$4*((1-$D$5)*SOI!E1437+$D$5*SOI!E1436)</f>
        <v>0</v>
      </c>
      <c r="E1438">
        <f t="shared" si="473"/>
        <v>-3.503222837378317</v>
      </c>
      <c r="F1438">
        <f t="shared" si="480"/>
        <v>4.4498543780101469</v>
      </c>
      <c r="G1438">
        <f t="shared" si="481"/>
        <v>0.94663154063182997</v>
      </c>
      <c r="H1438" s="21">
        <f t="shared" si="482"/>
        <v>-2.4527611048885074</v>
      </c>
      <c r="I1438" s="37">
        <f t="shared" si="474"/>
        <v>0.54492934776475654</v>
      </c>
      <c r="J1438" s="1">
        <f t="shared" si="483"/>
        <v>9.1702181010610655</v>
      </c>
      <c r="K1438" s="1">
        <f t="shared" si="484"/>
        <v>2.7020422007290419</v>
      </c>
      <c r="L1438" s="1">
        <f t="shared" si="475"/>
        <v>3.1815175800693624E-2</v>
      </c>
      <c r="M1438" s="1">
        <f t="shared" si="476"/>
        <v>-118.2085373806141</v>
      </c>
      <c r="N1438" s="1">
        <f t="shared" si="477"/>
        <v>-2.3756987219157515</v>
      </c>
      <c r="O1438" s="1">
        <f t="shared" si="478"/>
        <v>1.0648342010920888</v>
      </c>
      <c r="P1438" s="1">
        <f t="shared" si="479"/>
        <v>-2.1437538660720259</v>
      </c>
      <c r="Q1438" s="1">
        <f t="shared" si="485"/>
        <v>140.54029197144885</v>
      </c>
      <c r="R1438" s="1">
        <f t="shared" si="486"/>
        <v>-22.870603480199822</v>
      </c>
      <c r="S1438" s="1">
        <f t="shared" si="487"/>
        <v>-1.107896140198825</v>
      </c>
      <c r="T1438" s="1">
        <f t="shared" si="488"/>
        <v>0.35595405637442307</v>
      </c>
      <c r="U1438" s="1">
        <f t="shared" si="489"/>
        <v>12.909445768356962</v>
      </c>
      <c r="V1438" s="1">
        <f t="shared" si="490"/>
        <v>-143.25109647805272</v>
      </c>
      <c r="Y1438" s="20">
        <f>+$Z$20*SIGN(SOI!A1437)*(ABS(SOI!A1437))^$Y$2</f>
        <v>0.93338109408965719</v>
      </c>
      <c r="Z1438" s="20">
        <f t="shared" si="493"/>
        <v>0.90288623153592706</v>
      </c>
      <c r="AA1438" s="19">
        <f>+SIN((AVERAGE(H1434:H1445)+AVERAGE(H1438:H1441)/4)*($AA$19+AA1437*$AA$18*AVERAGE(G1434:G1445))*$Y$20+$AA$17) - SIN($AA$17)</f>
        <v>0.25170355299424324</v>
      </c>
      <c r="AB1438" s="19">
        <f>+SIN((AVERAGE(H1434:H1445)+AVERAGE(H1438:H1441)*$AB$1)*($AA$19+AB1437*$AA$18*AVERAGE(G1434:G1445))*$Y$20+$AA$17) - SIN($AA$17)+$AB$2</f>
        <v>0.20705649253436492</v>
      </c>
      <c r="AC1438">
        <f t="shared" si="492"/>
        <v>0.84960000000002012</v>
      </c>
      <c r="AD1438">
        <f t="shared" si="491"/>
        <v>0.65118267854168388</v>
      </c>
      <c r="AE1438">
        <v>1</v>
      </c>
    </row>
    <row r="1439" spans="1:31" x14ac:dyDescent="0.25">
      <c r="A1439">
        <v>118.08333333333098</v>
      </c>
      <c r="B1439" s="2">
        <v>1998.0833333332259</v>
      </c>
      <c r="C1439">
        <f>+D1439+($D$2+E1439+F1439)*SOI!A1438*IF(B1439&gt;$C$18, IF(B1439&lt;$C$19,-1,1),1)</f>
        <v>58.709333297304013</v>
      </c>
      <c r="D1439">
        <f>+$D$3*((1-$D$5)*SOI!D1438+$D$5*SOI!D1437) +   $D$4*((1-$D$5)*SOI!E1438+$D$5*SOI!E1437)</f>
        <v>0</v>
      </c>
      <c r="E1439">
        <f t="shared" si="473"/>
        <v>27.992604644886484</v>
      </c>
      <c r="F1439">
        <f t="shared" si="480"/>
        <v>0.23303636343275141</v>
      </c>
      <c r="G1439">
        <f t="shared" si="481"/>
        <v>28.225641008319236</v>
      </c>
      <c r="H1439" s="21">
        <f t="shared" si="482"/>
        <v>1.3122910598009683</v>
      </c>
      <c r="I1439" s="37">
        <f t="shared" si="474"/>
        <v>12.895190577097656</v>
      </c>
      <c r="J1439" s="1">
        <f t="shared" si="483"/>
        <v>14.524854262406558</v>
      </c>
      <c r="K1439" s="1">
        <f t="shared" si="484"/>
        <v>2.2512728149913754</v>
      </c>
      <c r="L1439" s="1">
        <f t="shared" si="475"/>
        <v>5.8631094992372415E-2</v>
      </c>
      <c r="M1439" s="1">
        <f t="shared" si="476"/>
        <v>-7.9121296551802986</v>
      </c>
      <c r="N1439" s="1">
        <f t="shared" si="477"/>
        <v>-0.17175431046307588</v>
      </c>
      <c r="O1439" s="1">
        <f t="shared" si="478"/>
        <v>26.256004856812083</v>
      </c>
      <c r="P1439" s="1">
        <f t="shared" si="479"/>
        <v>-3.9307062561097242E-2</v>
      </c>
      <c r="Q1439" s="1">
        <f t="shared" si="485"/>
        <v>0.68008263248887024</v>
      </c>
      <c r="R1439" s="1">
        <f t="shared" si="486"/>
        <v>-2.6189428663820067</v>
      </c>
      <c r="S1439" s="1">
        <f t="shared" si="487"/>
        <v>-1.8954088212369375</v>
      </c>
      <c r="T1439" s="1">
        <f t="shared" si="488"/>
        <v>16.174627085913713</v>
      </c>
      <c r="U1439" s="1">
        <f t="shared" si="489"/>
        <v>5.6013257964168197</v>
      </c>
      <c r="V1439" s="1">
        <f t="shared" si="490"/>
        <v>-0.18989341524763115</v>
      </c>
      <c r="Y1439" s="20">
        <f>+$Z$20*SIGN(SOI!A1438)*(ABS(SOI!A1438))^$Y$2</f>
        <v>0.86533241591547139</v>
      </c>
      <c r="Z1439" s="20">
        <f t="shared" si="493"/>
        <v>0.84370229918419193</v>
      </c>
      <c r="AA1439" s="19">
        <f>+SIN((AVERAGE(H1435:H1446)+AVERAGE(H1439:H1442)/4)*($AA$19+AA1438*$AA$18*AVERAGE(G1435:G1446))*$Y$20+$AA$17) - SIN($AA$17)</f>
        <v>0.15930146425259656</v>
      </c>
      <c r="AB1439" s="19">
        <f>+SIN((AVERAGE(H1435:H1446)+AVERAGE(H1439:H1442)*$AB$1)*($AA$19+AB1438*$AA$18*AVERAGE(G1435:G1446))*$Y$20+$AA$17) - SIN($AA$17)+$AB$2</f>
        <v>0.26429552559496278</v>
      </c>
      <c r="AC1439">
        <f t="shared" si="492"/>
        <v>0.85020000000002016</v>
      </c>
      <c r="AD1439">
        <f t="shared" si="491"/>
        <v>0.68440083493159531</v>
      </c>
      <c r="AE1439">
        <v>1</v>
      </c>
    </row>
    <row r="1440" spans="1:31" x14ac:dyDescent="0.25">
      <c r="A1440">
        <v>118.16666666666431</v>
      </c>
      <c r="B1440" s="2">
        <v>1998.1666666665592</v>
      </c>
      <c r="C1440">
        <f>+D1440+($D$2+E1440+F1440)*SOI!A1439*IF(B1440&gt;$C$18, IF(B1440&lt;$C$19,-1,1),1)</f>
        <v>5.4319949656641828</v>
      </c>
      <c r="D1440">
        <f>+$D$3*((1-$D$5)*SOI!D1439+$D$5*SOI!D1438) +   $D$4*((1-$D$5)*SOI!E1439+$D$5*SOI!E1438)</f>
        <v>0</v>
      </c>
      <c r="E1440">
        <f t="shared" si="473"/>
        <v>4.8302712537845878</v>
      </c>
      <c r="F1440">
        <f t="shared" si="480"/>
        <v>-1.1846370486408406</v>
      </c>
      <c r="G1440">
        <f t="shared" si="481"/>
        <v>3.6456342051437471</v>
      </c>
      <c r="H1440" s="21">
        <f t="shared" si="482"/>
        <v>8.1999548420421148E-2</v>
      </c>
      <c r="I1440" s="37">
        <f t="shared" si="474"/>
        <v>4.7678516681587428</v>
      </c>
      <c r="J1440" s="1">
        <f t="shared" si="483"/>
        <v>-20.825171811242061</v>
      </c>
      <c r="K1440" s="1">
        <f t="shared" si="484"/>
        <v>5.8165662473056289E-2</v>
      </c>
      <c r="L1440" s="1">
        <f t="shared" si="475"/>
        <v>-0.77589807895328711</v>
      </c>
      <c r="M1440" s="1">
        <f t="shared" si="476"/>
        <v>30.68140434598029</v>
      </c>
      <c r="N1440" s="1">
        <f t="shared" si="477"/>
        <v>0.91271232113521084</v>
      </c>
      <c r="O1440" s="1">
        <f t="shared" si="478"/>
        <v>1.1702886781032755</v>
      </c>
      <c r="P1440" s="1">
        <f t="shared" si="479"/>
        <v>1.721742146792332E-3</v>
      </c>
      <c r="Q1440" s="1">
        <f t="shared" si="485"/>
        <v>14.014247760036076</v>
      </c>
      <c r="R1440" s="1">
        <f t="shared" si="486"/>
        <v>-19.953960209260138</v>
      </c>
      <c r="S1440" s="1">
        <f t="shared" si="487"/>
        <v>3.7241240287057695</v>
      </c>
      <c r="T1440" s="1">
        <f t="shared" si="488"/>
        <v>-9.5405916419223953</v>
      </c>
      <c r="U1440" s="1">
        <f t="shared" si="489"/>
        <v>-9.0715881561231587E-2</v>
      </c>
      <c r="V1440" s="1">
        <f t="shared" si="490"/>
        <v>-4.4201162779045261E-2</v>
      </c>
      <c r="Y1440" s="20">
        <f>+$Z$20*SIGN(SOI!A1439)*(ABS(SOI!A1439))^$Y$2</f>
        <v>0.73239338754744721</v>
      </c>
      <c r="Z1440" s="20">
        <f t="shared" si="493"/>
        <v>0.72231192396741362</v>
      </c>
      <c r="AA1440" s="19">
        <f>+SIN((AVERAGE(H1436:H1447)+AVERAGE(H1440:H1443)/4)*($AA$19+AA1439*$AA$18*AVERAGE(G1436:G1447))*$Y$20+$AA$17) - SIN($AA$17)</f>
        <v>0.24208197083415678</v>
      </c>
      <c r="AB1440" s="19">
        <f>+SIN((AVERAGE(H1436:H1447)+AVERAGE(H1440:H1443)*$AB$1)*($AA$19+AB1439*$AA$18*AVERAGE(G1436:G1447))*$Y$20+$AA$17) - SIN($AA$17)+$AB$2</f>
        <v>0.28061146293354305</v>
      </c>
      <c r="AC1440">
        <f t="shared" si="492"/>
        <v>0.85080000000002021</v>
      </c>
      <c r="AD1440">
        <f t="shared" si="491"/>
        <v>0.48022995313325684</v>
      </c>
      <c r="AE1440">
        <v>1</v>
      </c>
    </row>
    <row r="1441" spans="1:31" x14ac:dyDescent="0.25">
      <c r="A1441">
        <v>118.24999999999764</v>
      </c>
      <c r="B1441" s="2">
        <v>1998.2499999998925</v>
      </c>
      <c r="C1441">
        <f>+D1441+($D$2+E1441+F1441)*SOI!A1440*IF(B1441&gt;$C$18, IF(B1441&lt;$C$19,-1,1),1)</f>
        <v>14.676581857034249</v>
      </c>
      <c r="D1441">
        <f>+$D$3*((1-$D$5)*SOI!D1440+$D$5*SOI!D1439) +   $D$4*((1-$D$5)*SOI!E1440+$D$5*SOI!E1439)</f>
        <v>0</v>
      </c>
      <c r="E1441">
        <f t="shared" si="473"/>
        <v>16.259671283405851</v>
      </c>
      <c r="F1441">
        <f t="shared" si="480"/>
        <v>4.7641891076647624E-2</v>
      </c>
      <c r="G1441">
        <f t="shared" si="481"/>
        <v>16.307313174482498</v>
      </c>
      <c r="H1441" s="21">
        <f t="shared" si="482"/>
        <v>0.45204360941838095</v>
      </c>
      <c r="I1441" s="37">
        <f t="shared" si="474"/>
        <v>19.619748584040344</v>
      </c>
      <c r="J1441" s="1">
        <f t="shared" si="483"/>
        <v>1.1222305121654408</v>
      </c>
      <c r="K1441" s="1">
        <f t="shared" si="484"/>
        <v>1.4453153982588727E-3</v>
      </c>
      <c r="L1441" s="1">
        <f t="shared" si="475"/>
        <v>2.5503934043685263E-2</v>
      </c>
      <c r="M1441" s="1">
        <f t="shared" si="476"/>
        <v>-0.40178897113191592</v>
      </c>
      <c r="N1441" s="1">
        <f t="shared" si="477"/>
        <v>-8.2553398554058785E-3</v>
      </c>
      <c r="O1441" s="1">
        <f t="shared" si="478"/>
        <v>0.14920657121094397</v>
      </c>
      <c r="P1441" s="1">
        <f t="shared" si="479"/>
        <v>-1.0208610046920925E-2</v>
      </c>
      <c r="Q1441" s="1">
        <f t="shared" si="485"/>
        <v>1.6599446696082744E-3</v>
      </c>
      <c r="R1441" s="1">
        <f t="shared" si="486"/>
        <v>-9.7257617134954774E-3</v>
      </c>
      <c r="S1441" s="1">
        <f t="shared" si="487"/>
        <v>-0.13861042086343697</v>
      </c>
      <c r="T1441" s="1">
        <f t="shared" si="488"/>
        <v>3.9982758551038708E-2</v>
      </c>
      <c r="U1441" s="1">
        <f t="shared" si="489"/>
        <v>2.2133624177840341</v>
      </c>
      <c r="V1441" s="1">
        <f t="shared" si="490"/>
        <v>-2.3704633331263544E-3</v>
      </c>
      <c r="Y1441" s="20">
        <f>+$Z$20*SIGN(SOI!A1440)*(ABS(SOI!A1440))^$Y$2</f>
        <v>0.56920996843932226</v>
      </c>
      <c r="Z1441" s="20">
        <f t="shared" si="493"/>
        <v>0.59879199933320826</v>
      </c>
      <c r="AA1441" s="19">
        <f>+SIN((AVERAGE(H1437:H1448)+AVERAGE(H1441:H1444)/4)*($AA$19+AA1440*$AA$18*AVERAGE(G1437:G1448))*$Y$20+$AA$17) - SIN($AA$17)</f>
        <v>-0.41418191243410823</v>
      </c>
      <c r="AB1441" s="19">
        <f>+SIN((AVERAGE(H1437:H1448)+AVERAGE(H1441:H1444)*$AB$1)*($AA$19+AB1440*$AA$18*AVERAGE(G1437:G1448))*$Y$20+$AA$17) - SIN($AA$17)+$AB$2</f>
        <v>-0.37060138276865023</v>
      </c>
      <c r="AC1441">
        <f t="shared" si="492"/>
        <v>0.85140000000002025</v>
      </c>
      <c r="AD1441">
        <f t="shared" si="491"/>
        <v>1.0129739117673164</v>
      </c>
      <c r="AE1441">
        <v>1</v>
      </c>
    </row>
    <row r="1442" spans="1:31" x14ac:dyDescent="0.25">
      <c r="A1442">
        <v>118.33333333333097</v>
      </c>
      <c r="B1442" s="2">
        <v>1998.3333333332257</v>
      </c>
      <c r="C1442">
        <f>+D1442+($D$2+E1442+F1442)*SOI!A1441*IF(B1442&gt;$C$18, IF(B1442&lt;$C$19,-1,1),1)</f>
        <v>-2.1682742731569156</v>
      </c>
      <c r="D1442">
        <f>+$D$3*((1-$D$5)*SOI!D1441+$D$5*SOI!D1440) +   $D$4*((1-$D$5)*SOI!E1441+$D$5*SOI!E1440)</f>
        <v>0</v>
      </c>
      <c r="E1442">
        <f t="shared" si="473"/>
        <v>-2.0891291797248837</v>
      </c>
      <c r="F1442">
        <f t="shared" si="480"/>
        <v>-1.0995094572705799</v>
      </c>
      <c r="G1442">
        <f t="shared" si="481"/>
        <v>-3.1886386369954636</v>
      </c>
      <c r="H1442" s="21">
        <f t="shared" si="482"/>
        <v>-3.9108578388652615E-2</v>
      </c>
      <c r="I1442" s="37">
        <f t="shared" si="474"/>
        <v>-1.7048913443181692</v>
      </c>
      <c r="J1442" s="1">
        <f t="shared" si="483"/>
        <v>-3.5842320676696371</v>
      </c>
      <c r="K1442" s="1">
        <f t="shared" si="484"/>
        <v>-1.8375681506784254</v>
      </c>
      <c r="L1442" s="1">
        <f t="shared" si="475"/>
        <v>-5.16759093910584E-2</v>
      </c>
      <c r="M1442" s="1">
        <f t="shared" si="476"/>
        <v>-14.767561630869208</v>
      </c>
      <c r="N1442" s="1">
        <f t="shared" si="477"/>
        <v>-0.35371642350157484</v>
      </c>
      <c r="O1442" s="1">
        <f t="shared" si="478"/>
        <v>-1.7085957392319873</v>
      </c>
      <c r="P1442" s="1">
        <f t="shared" si="479"/>
        <v>0.55939054288210177</v>
      </c>
      <c r="Q1442" s="1">
        <f t="shared" si="485"/>
        <v>2.614114829498233</v>
      </c>
      <c r="R1442" s="1">
        <f t="shared" si="486"/>
        <v>1.3309383577647593</v>
      </c>
      <c r="S1442" s="1">
        <f t="shared" si="487"/>
        <v>0.51608283945133515</v>
      </c>
      <c r="T1442" s="1">
        <f t="shared" si="488"/>
        <v>0.92769469796721593</v>
      </c>
      <c r="U1442" s="1">
        <f t="shared" si="489"/>
        <v>10.539118911446876</v>
      </c>
      <c r="V1442" s="1">
        <f t="shared" si="490"/>
        <v>5.5654721672169085</v>
      </c>
      <c r="Y1442" s="20">
        <f>+$Z$20*SIGN(SOI!A1441)*(ABS(SOI!A1441))^$Y$2</f>
        <v>0.49477264201285531</v>
      </c>
      <c r="Z1442" s="20">
        <f t="shared" si="493"/>
        <v>0.22976093055970045</v>
      </c>
      <c r="AA1442" s="19">
        <f>+SIN((AVERAGE(H1438:H1449)+AVERAGE(H1442:H1445)/4)*($AA$19+AA1441*$AA$18*AVERAGE(G1438:G1449))*$Y$20+$AA$17) - SIN($AA$17)</f>
        <v>-1.1272734837939133</v>
      </c>
      <c r="AB1442" s="19">
        <f>+SIN((AVERAGE(H1438:H1449)+AVERAGE(H1442:H1445)*$AB$1)*($AA$19+AB1441*$AA$18*AVERAGE(G1438:G1449))*$Y$20+$AA$17) - SIN($AA$17)+$AB$2</f>
        <v>-1.1056126244708544</v>
      </c>
      <c r="AC1442">
        <f t="shared" si="492"/>
        <v>0.8520000000000203</v>
      </c>
      <c r="AD1442">
        <f t="shared" si="491"/>
        <v>1.3570344143536137</v>
      </c>
      <c r="AE1442">
        <v>1</v>
      </c>
    </row>
    <row r="1443" spans="1:31" x14ac:dyDescent="0.25">
      <c r="A1443">
        <v>118.4166666666643</v>
      </c>
      <c r="B1443" s="2">
        <v>1998.416666666559</v>
      </c>
      <c r="C1443">
        <f>+D1443+($D$2+E1443+F1443)*SOI!A1442*IF(B1443&gt;$C$18, IF(B1443&lt;$C$19,-1,1),1)</f>
        <v>-2.1401300739016444</v>
      </c>
      <c r="D1443">
        <f>+$D$3*((1-$D$5)*SOI!D1442+$D$5*SOI!D1441) +   $D$4*((1-$D$5)*SOI!E1442+$D$5*SOI!E1441)</f>
        <v>0</v>
      </c>
      <c r="E1443">
        <f t="shared" si="473"/>
        <v>5.5135221587512904</v>
      </c>
      <c r="F1443">
        <f t="shared" si="480"/>
        <v>-2.6009148747074162E-2</v>
      </c>
      <c r="G1443">
        <f t="shared" si="481"/>
        <v>5.487513010004216</v>
      </c>
      <c r="H1443" s="21">
        <f t="shared" si="482"/>
        <v>6.1849140282394965E-2</v>
      </c>
      <c r="I1443" s="37">
        <f t="shared" si="474"/>
        <v>-1.4412220583629667</v>
      </c>
      <c r="J1443" s="1">
        <f t="shared" si="483"/>
        <v>-0.14891364699183798</v>
      </c>
      <c r="K1443" s="1">
        <f t="shared" si="484"/>
        <v>8.0738617931541724E-3</v>
      </c>
      <c r="L1443" s="1">
        <f t="shared" si="475"/>
        <v>-3.5093692955440446E-3</v>
      </c>
      <c r="M1443" s="1">
        <f t="shared" si="476"/>
        <v>-0.72579333576339333</v>
      </c>
      <c r="N1443" s="1">
        <f t="shared" si="477"/>
        <v>-2.550317304440081E-2</v>
      </c>
      <c r="O1443" s="1">
        <f t="shared" si="478"/>
        <v>5.38021244828479</v>
      </c>
      <c r="P1443" s="1">
        <f t="shared" si="479"/>
        <v>1.149349009847018E-2</v>
      </c>
      <c r="Q1443" s="1">
        <f t="shared" si="485"/>
        <v>9.2633449680836477E-3</v>
      </c>
      <c r="R1443" s="1">
        <f t="shared" si="486"/>
        <v>3.9868997270510491E-3</v>
      </c>
      <c r="S1443" s="1">
        <f t="shared" si="487"/>
        <v>3.1455211202882881E-2</v>
      </c>
      <c r="T1443" s="1">
        <f t="shared" si="488"/>
        <v>-0.19838376325477899</v>
      </c>
      <c r="U1443" s="1">
        <f t="shared" si="489"/>
        <v>0.18305234863486911</v>
      </c>
      <c r="V1443" s="1">
        <f t="shared" si="490"/>
        <v>8.2447561233691541E-3</v>
      </c>
      <c r="Y1443" s="20">
        <f>+$Z$20*SIGN(SOI!A1442)*(ABS(SOI!A1442))^$Y$2</f>
        <v>-0.37469981877307607</v>
      </c>
      <c r="Z1443" s="20">
        <f t="shared" si="493"/>
        <v>-0.13085579117537732</v>
      </c>
      <c r="AA1443" s="19">
        <f>+SIN((AVERAGE(H1439:H1450)+AVERAGE(H1443:H1446)/4)*($AA$19+AA1442*$AA$18*AVERAGE(G1439:G1450))*$Y$20+$AA$17) - SIN($AA$17)</f>
        <v>-1.2696077818161053</v>
      </c>
      <c r="AB1443" s="19">
        <f>+SIN((AVERAGE(H1439:H1450)+AVERAGE(H1443:H1446)*$AB$1)*($AA$19+AB1442*$AA$18*AVERAGE(G1439:G1450))*$Y$20+$AA$17) - SIN($AA$17)+$AB$2</f>
        <v>-1.2774434717348344</v>
      </c>
      <c r="AC1443">
        <f t="shared" si="492"/>
        <v>0.85260000000002034</v>
      </c>
      <c r="AD1443">
        <f t="shared" si="491"/>
        <v>1.138751990640728</v>
      </c>
      <c r="AE1443">
        <v>1</v>
      </c>
    </row>
    <row r="1444" spans="1:31" x14ac:dyDescent="0.25">
      <c r="A1444">
        <v>118.49999999999763</v>
      </c>
      <c r="B1444" s="2">
        <v>1998.4999999998922</v>
      </c>
      <c r="C1444">
        <f>+D1444+($D$2+E1444+F1444)*SOI!A1443*IF(B1444&gt;$C$18, IF(B1444&lt;$C$19,-1,1),1)</f>
        <v>9.1873476346765877</v>
      </c>
      <c r="D1444">
        <f>+$D$3*((1-$D$5)*SOI!D1443+$D$5*SOI!D1442) +   $D$4*((1-$D$5)*SOI!E1443+$D$5*SOI!E1442)</f>
        <v>0</v>
      </c>
      <c r="E1444">
        <f t="shared" si="473"/>
        <v>-12.468834606701616</v>
      </c>
      <c r="F1444">
        <f t="shared" si="480"/>
        <v>-0.11657311203343523</v>
      </c>
      <c r="G1444">
        <f t="shared" si="481"/>
        <v>-12.585407718735052</v>
      </c>
      <c r="H1444" s="21">
        <f t="shared" si="482"/>
        <v>0.21522778170814916</v>
      </c>
      <c r="I1444" s="37">
        <f t="shared" si="474"/>
        <v>12.860198635540812</v>
      </c>
      <c r="J1444" s="1">
        <f t="shared" si="483"/>
        <v>7.1352961321935027</v>
      </c>
      <c r="K1444" s="1">
        <f t="shared" si="484"/>
        <v>-0.24316838972733135</v>
      </c>
      <c r="L1444" s="1">
        <f t="shared" si="475"/>
        <v>-7.2077939667484894E-2</v>
      </c>
      <c r="M1444" s="1">
        <f t="shared" si="476"/>
        <v>-3.897388526022544</v>
      </c>
      <c r="N1444" s="1">
        <f t="shared" si="477"/>
        <v>-8.685134726060903E-2</v>
      </c>
      <c r="O1444" s="1">
        <f t="shared" si="478"/>
        <v>-7.5436008648278277</v>
      </c>
      <c r="P1444" s="1">
        <f t="shared" si="479"/>
        <v>1.202057286482427E-2</v>
      </c>
      <c r="Q1444" s="1">
        <f t="shared" si="485"/>
        <v>0.16939902471568213</v>
      </c>
      <c r="R1444" s="1">
        <f t="shared" si="486"/>
        <v>-0.65057168472098093</v>
      </c>
      <c r="S1444" s="1">
        <f t="shared" si="487"/>
        <v>-0.95585435616303527</v>
      </c>
      <c r="T1444" s="1">
        <f t="shared" si="488"/>
        <v>5.7129272407825944</v>
      </c>
      <c r="U1444" s="1">
        <f t="shared" si="489"/>
        <v>-1.7083046415236776</v>
      </c>
      <c r="V1444" s="1">
        <f t="shared" si="490"/>
        <v>2.9365229223530999E-2</v>
      </c>
      <c r="Y1444" s="20">
        <f>+$Z$20*SIGN(SOI!A1443)*(ABS(SOI!A1443))^$Y$2</f>
        <v>-0.51264019676591122</v>
      </c>
      <c r="Z1444" s="20">
        <f t="shared" si="493"/>
        <v>-0.47798867088011243</v>
      </c>
      <c r="AA1444" s="19">
        <f>+SIN((AVERAGE(H1440:H1451)+AVERAGE(H1444:H1447)/4)*($AA$19+AA1443*$AA$18*AVERAGE(G1440:G1451))*$Y$20+$AA$17) - SIN($AA$17)</f>
        <v>-1.1860029006865886</v>
      </c>
      <c r="AB1444" s="19">
        <f>+SIN((AVERAGE(H1440:H1451)+AVERAGE(H1444:H1447)*$AB$1)*($AA$19+AB1443*$AA$18*AVERAGE(G1440:G1451))*$Y$20+$AA$17) - SIN($AA$17)+$AB$2</f>
        <v>-1.2143272391441189</v>
      </c>
      <c r="AC1444">
        <f t="shared" si="492"/>
        <v>0.85320000000002039</v>
      </c>
      <c r="AD1444">
        <f t="shared" si="491"/>
        <v>0.70801422980647621</v>
      </c>
      <c r="AE1444">
        <v>1</v>
      </c>
    </row>
    <row r="1445" spans="1:31" x14ac:dyDescent="0.25">
      <c r="A1445">
        <v>118.58333333333096</v>
      </c>
      <c r="B1445" s="2">
        <v>1998.5833333332255</v>
      </c>
      <c r="C1445">
        <f>+D1445+($D$2+E1445+F1445)*SOI!A1444*IF(B1445&gt;$C$18, IF(B1445&lt;$C$19,-1,1),1)</f>
        <v>3.0101442733084127</v>
      </c>
      <c r="D1445">
        <f>+$D$3*((1-$D$5)*SOI!D1444+$D$5*SOI!D1443) +   $D$4*((1-$D$5)*SOI!E1444+$D$5*SOI!E1443)</f>
        <v>0</v>
      </c>
      <c r="E1445">
        <f t="shared" si="473"/>
        <v>-3.6480552330526805</v>
      </c>
      <c r="F1445">
        <f t="shared" si="480"/>
        <v>2.1375385693146953E-2</v>
      </c>
      <c r="G1445">
        <f t="shared" si="481"/>
        <v>-3.6266798473595334</v>
      </c>
      <c r="H1445" s="21">
        <f t="shared" si="482"/>
        <v>9.345077690916874E-2</v>
      </c>
      <c r="I1445" s="37">
        <f t="shared" si="474"/>
        <v>4.537428772219851</v>
      </c>
      <c r="J1445" s="1">
        <f t="shared" si="483"/>
        <v>-0.30227689700368271</v>
      </c>
      <c r="K1445" s="1">
        <f t="shared" si="484"/>
        <v>-2.2008250264329225E-5</v>
      </c>
      <c r="L1445" s="1">
        <f t="shared" si="475"/>
        <v>1.172974332608002E-2</v>
      </c>
      <c r="M1445" s="1">
        <f t="shared" si="476"/>
        <v>0.46795545207104905</v>
      </c>
      <c r="N1445" s="1">
        <f t="shared" si="477"/>
        <v>1.3129106157946208E-2</v>
      </c>
      <c r="O1445" s="1">
        <f t="shared" si="478"/>
        <v>-0.11335283200592769</v>
      </c>
      <c r="P1445" s="1">
        <f t="shared" si="479"/>
        <v>-4.449013710505703E-4</v>
      </c>
      <c r="Q1445" s="1">
        <f t="shared" si="485"/>
        <v>3.0746827767825394E-3</v>
      </c>
      <c r="R1445" s="1">
        <f t="shared" si="486"/>
        <v>-4.1662632772568433E-3</v>
      </c>
      <c r="S1445" s="1">
        <f t="shared" si="487"/>
        <v>5.0981483396695254E-2</v>
      </c>
      <c r="T1445" s="1">
        <f t="shared" si="488"/>
        <v>-1.3970067716775067E-2</v>
      </c>
      <c r="U1445" s="1">
        <f t="shared" si="489"/>
        <v>2.2308277779087938E-2</v>
      </c>
      <c r="V1445" s="1">
        <f t="shared" si="490"/>
        <v>1.6429735590244111E-4</v>
      </c>
      <c r="Y1445" s="20">
        <f>+$Z$20*SIGN(SOI!A1444)*(ABS(SOI!A1444))^$Y$2</f>
        <v>-0.54662599710135007</v>
      </c>
      <c r="Z1445" s="20">
        <f t="shared" si="493"/>
        <v>-0.53419642782458343</v>
      </c>
      <c r="AA1445" s="19">
        <f>+SIN((AVERAGE(H1441:H1452)+AVERAGE(H1445:H1448)/4)*($AA$19+AA1444*$AA$18*AVERAGE(G1441:G1452))*$Y$20+$AA$17) - SIN($AA$17)</f>
        <v>-1.2760199027163766</v>
      </c>
      <c r="AB1445" s="19">
        <f>+SIN((AVERAGE(H1441:H1452)+AVERAGE(H1445:H1448)*$AB$1)*($AA$19+AB1444*$AA$18*AVERAGE(G1441:G1452))*$Y$20+$AA$17) - SIN($AA$17)+$AB$2</f>
        <v>-1.0871590656052117</v>
      </c>
      <c r="AC1445">
        <f t="shared" si="492"/>
        <v>0.85380000000002043</v>
      </c>
      <c r="AD1445">
        <f t="shared" si="491"/>
        <v>0.74182347489179312</v>
      </c>
      <c r="AE1445">
        <v>1</v>
      </c>
    </row>
    <row r="1446" spans="1:31" x14ac:dyDescent="0.25">
      <c r="A1446">
        <v>118.66666666666428</v>
      </c>
      <c r="B1446" s="2">
        <v>1998.6666666665587</v>
      </c>
      <c r="C1446">
        <f>+D1446+($D$2+E1446+F1446)*SOI!A1445*IF(B1446&gt;$C$18, IF(B1446&lt;$C$19,-1,1),1)</f>
        <v>20.161570620271178</v>
      </c>
      <c r="D1446">
        <f>+$D$3*((1-$D$5)*SOI!D1445+$D$5*SOI!D1444) +   $D$4*((1-$D$5)*SOI!E1445+$D$5*SOI!E1444)</f>
        <v>0</v>
      </c>
      <c r="E1446">
        <f t="shared" si="473"/>
        <v>-23.521661681832882</v>
      </c>
      <c r="F1446">
        <f t="shared" si="480"/>
        <v>-1.0656195624002618</v>
      </c>
      <c r="G1446">
        <f t="shared" si="481"/>
        <v>-24.587281244233143</v>
      </c>
      <c r="H1446" s="21">
        <f t="shared" si="482"/>
        <v>-0.98488881866886391</v>
      </c>
      <c r="I1446" s="37">
        <f t="shared" si="474"/>
        <v>19.465037226595474</v>
      </c>
      <c r="J1446" s="1">
        <f t="shared" si="483"/>
        <v>9.3983335220330755</v>
      </c>
      <c r="K1446" s="1">
        <f t="shared" si="484"/>
        <v>-9.560479508072568</v>
      </c>
      <c r="L1446" s="1">
        <f t="shared" si="475"/>
        <v>-0.12626492383188123</v>
      </c>
      <c r="M1446" s="1">
        <f t="shared" si="476"/>
        <v>-3.3916028464583832</v>
      </c>
      <c r="N1446" s="1">
        <f t="shared" si="477"/>
        <v>9.0347686634301982E-2</v>
      </c>
      <c r="O1446" s="1">
        <f t="shared" si="478"/>
        <v>-6.3496972347004483</v>
      </c>
      <c r="P1446" s="1">
        <f t="shared" si="479"/>
        <v>0.32051108037190085</v>
      </c>
      <c r="Q1446" s="1">
        <f t="shared" si="485"/>
        <v>-0.15334960851134263</v>
      </c>
      <c r="R1446" s="1">
        <f t="shared" si="486"/>
        <v>0.89140380840705224</v>
      </c>
      <c r="S1446" s="1">
        <f t="shared" si="487"/>
        <v>1.5050113073586739</v>
      </c>
      <c r="T1446" s="1">
        <f t="shared" si="488"/>
        <v>8.4239031735062042</v>
      </c>
      <c r="U1446" s="1">
        <f t="shared" si="489"/>
        <v>-68.943093366762099</v>
      </c>
      <c r="V1446" s="1">
        <f t="shared" si="490"/>
        <v>-0.81450125001314888</v>
      </c>
      <c r="Y1446" s="20">
        <f>+$Z$20*SIGN(SOI!A1445)*(ABS(SOI!A1445))^$Y$2</f>
        <v>-0.5433230896064889</v>
      </c>
      <c r="Z1446" s="20">
        <f t="shared" si="493"/>
        <v>-0.58149061110436895</v>
      </c>
      <c r="AA1446" s="19">
        <f>+SIN((AVERAGE(H1442:H1453)+AVERAGE(H1446:H1449)/4)*($AA$19+AA1445*$AA$18*AVERAGE(G1442:G1453))*$Y$20+$AA$17) - SIN($AA$17)</f>
        <v>-1.2194418843915045</v>
      </c>
      <c r="AB1446" s="19">
        <f>+SIN((AVERAGE(H1442:H1453)+AVERAGE(H1446:H1449)*$AB$1)*($AA$19+AB1445*$AA$18*AVERAGE(G1442:G1453))*$Y$20+$AA$17) - SIN($AA$17)+$AB$2</f>
        <v>-1.0746236915239358</v>
      </c>
      <c r="AC1446">
        <f t="shared" si="492"/>
        <v>0.85440000000002048</v>
      </c>
      <c r="AD1446">
        <f t="shared" si="491"/>
        <v>0.63795127328713552</v>
      </c>
      <c r="AE1446">
        <v>1</v>
      </c>
    </row>
    <row r="1447" spans="1:31" x14ac:dyDescent="0.25">
      <c r="A1447">
        <v>118.74999999999761</v>
      </c>
      <c r="B1447" s="2">
        <v>1998.749999999892</v>
      </c>
      <c r="C1447">
        <f>+D1447+($D$2+E1447+F1447)*SOI!A1446*IF(B1447&gt;$C$18, IF(B1447&lt;$C$19,-1,1),1)</f>
        <v>7.8752021016406095</v>
      </c>
      <c r="D1447">
        <f>+$D$3*((1-$D$5)*SOI!D1446+$D$5*SOI!D1445) +   $D$4*((1-$D$5)*SOI!E1446+$D$5*SOI!E1445)</f>
        <v>0</v>
      </c>
      <c r="E1447">
        <f t="shared" si="473"/>
        <v>-6.5637125525501574</v>
      </c>
      <c r="F1447">
        <f t="shared" si="480"/>
        <v>-5.4104339584808647E-2</v>
      </c>
      <c r="G1447">
        <f t="shared" si="481"/>
        <v>-6.6178168921349663</v>
      </c>
      <c r="H1447" s="21">
        <f t="shared" si="482"/>
        <v>-9.7351251941871747E-2</v>
      </c>
      <c r="I1447" s="37">
        <f t="shared" si="474"/>
        <v>-0.38506211000468238</v>
      </c>
      <c r="J1447" s="1">
        <f t="shared" si="483"/>
        <v>5.3638835969949512E-2</v>
      </c>
      <c r="K1447" s="1">
        <f t="shared" si="484"/>
        <v>-2.2403843722290751E-2</v>
      </c>
      <c r="L1447" s="1">
        <f t="shared" si="475"/>
        <v>-3.6462819276496983E-3</v>
      </c>
      <c r="M1447" s="1">
        <f t="shared" si="476"/>
        <v>0.97849347750818516</v>
      </c>
      <c r="N1447" s="1">
        <f t="shared" si="477"/>
        <v>2.9594137152384632E-2</v>
      </c>
      <c r="O1447" s="1">
        <f t="shared" si="478"/>
        <v>-5.8739709443455013</v>
      </c>
      <c r="P1447" s="1">
        <f t="shared" si="479"/>
        <v>2.8115098394402776E-2</v>
      </c>
      <c r="Q1447" s="1">
        <f t="shared" si="485"/>
        <v>1.4491864373496132E-2</v>
      </c>
      <c r="R1447" s="1">
        <f t="shared" si="486"/>
        <v>1.6664474463919585E-3</v>
      </c>
      <c r="S1447" s="1">
        <f t="shared" si="487"/>
        <v>-9.7522304611929629E-3</v>
      </c>
      <c r="T1447" s="1">
        <f t="shared" si="488"/>
        <v>0.22503997260113751</v>
      </c>
      <c r="U1447" s="1">
        <f t="shared" si="489"/>
        <v>0.11963627239852367</v>
      </c>
      <c r="V1447" s="1">
        <f t="shared" si="490"/>
        <v>-2.3403292476741427E-2</v>
      </c>
      <c r="Y1447" s="20">
        <f>+$Z$20*SIGN(SOI!A1446)*(ABS(SOI!A1446))^$Y$2</f>
        <v>-0.65452274660526788</v>
      </c>
      <c r="Z1447" s="20">
        <f t="shared" si="493"/>
        <v>-0.62109268348800151</v>
      </c>
      <c r="AA1447" s="19">
        <f>+SIN((AVERAGE(H1443:H1454)+AVERAGE(H1447:H1450)/4)*($AA$19+AA1446*$AA$18*AVERAGE(G1443:G1454))*$Y$20+$AA$17) - SIN($AA$17)</f>
        <v>-1.2324971872053496</v>
      </c>
      <c r="AB1447" s="19">
        <f>+SIN((AVERAGE(H1443:H1454)+AVERAGE(H1447:H1450)*$AB$1)*($AA$19+AB1446*$AA$18*AVERAGE(G1443:G1454))*$Y$20+$AA$17) - SIN($AA$17)+$AB$2</f>
        <v>-1.0492996045794869</v>
      </c>
      <c r="AC1447">
        <f t="shared" si="492"/>
        <v>0.85500000000002052</v>
      </c>
      <c r="AD1447">
        <f t="shared" si="491"/>
        <v>0.61140450371734811</v>
      </c>
      <c r="AE1447">
        <v>1</v>
      </c>
    </row>
    <row r="1448" spans="1:31" x14ac:dyDescent="0.25">
      <c r="A1448">
        <v>118.83333333333094</v>
      </c>
      <c r="B1448" s="2">
        <v>1998.8333333332253</v>
      </c>
      <c r="C1448">
        <f>+D1448+($D$2+E1448+F1448)*SOI!A1447*IF(B1448&gt;$C$18, IF(B1448&lt;$C$19,-1,1),1)</f>
        <v>52.15143740535364</v>
      </c>
      <c r="D1448">
        <f>+$D$3*((1-$D$5)*SOI!D1447+$D$5*SOI!D1446) +   $D$4*((1-$D$5)*SOI!E1447+$D$5*SOI!E1446)</f>
        <v>0</v>
      </c>
      <c r="E1448">
        <f t="shared" si="473"/>
        <v>-41.41602740833693</v>
      </c>
      <c r="F1448">
        <f t="shared" si="480"/>
        <v>-0.98351519764163686</v>
      </c>
      <c r="G1448">
        <f t="shared" si="481"/>
        <v>-42.399542605978567</v>
      </c>
      <c r="H1448" s="21">
        <f t="shared" si="482"/>
        <v>6.8323828268556017</v>
      </c>
      <c r="I1448" s="37">
        <f t="shared" si="474"/>
        <v>-37.500855781246976</v>
      </c>
      <c r="J1448" s="1">
        <f t="shared" si="483"/>
        <v>164.79368476259577</v>
      </c>
      <c r="K1448" s="1">
        <f t="shared" si="484"/>
        <v>-240.18574256375078</v>
      </c>
      <c r="L1448" s="1">
        <f t="shared" si="475"/>
        <v>-0.51379297434512594</v>
      </c>
      <c r="M1448" s="1">
        <f t="shared" si="476"/>
        <v>30.868019279421272</v>
      </c>
      <c r="N1448" s="1">
        <f t="shared" si="477"/>
        <v>0.82093675855150083</v>
      </c>
      <c r="O1448" s="1">
        <f t="shared" si="478"/>
        <v>-35.451855126450788</v>
      </c>
      <c r="P1448" s="1">
        <f t="shared" si="479"/>
        <v>0.35442080596304798</v>
      </c>
      <c r="Q1448" s="1">
        <f t="shared" si="485"/>
        <v>12.681747698317603</v>
      </c>
      <c r="R1448" s="1">
        <f t="shared" si="486"/>
        <v>142.02240485906049</v>
      </c>
      <c r="S1448" s="1">
        <f t="shared" si="487"/>
        <v>-26.346223284516249</v>
      </c>
      <c r="T1448" s="1">
        <f t="shared" si="488"/>
        <v>191.38361547587934</v>
      </c>
      <c r="U1448" s="1">
        <f t="shared" si="489"/>
        <v>146.87668646890853</v>
      </c>
      <c r="V1448" s="1">
        <f t="shared" si="490"/>
        <v>-8.1839050356075731</v>
      </c>
      <c r="Y1448" s="20">
        <f>+$Z$20*SIGN(SOI!A1447)*(ABS(SOI!A1447))^$Y$2</f>
        <v>-0.66543221425224774</v>
      </c>
      <c r="Z1448" s="20">
        <f t="shared" si="493"/>
        <v>-0.68574911904980007</v>
      </c>
      <c r="AA1448" s="19">
        <f>+SIN((AVERAGE(H1444:H1455)+AVERAGE(H1448:H1451)/4)*($AA$19+AA1447*$AA$18*AVERAGE(G1444:G1455))*$Y$20+$AA$17) - SIN($AA$17)</f>
        <v>-1.2511053391232987</v>
      </c>
      <c r="AB1448" s="19">
        <f>+SIN((AVERAGE(H1444:H1455)+AVERAGE(H1448:H1451)*$AB$1)*($AA$19+AB1447*$AA$18*AVERAGE(G1444:G1455))*$Y$20+$AA$17) - SIN($AA$17)+$AB$2</f>
        <v>-1.0323901910882221</v>
      </c>
      <c r="AC1448">
        <f t="shared" si="492"/>
        <v>0.85560000000002057</v>
      </c>
      <c r="AD1448">
        <f t="shared" si="491"/>
        <v>0.56535622007349862</v>
      </c>
      <c r="AE1448">
        <v>1</v>
      </c>
    </row>
    <row r="1449" spans="1:31" x14ac:dyDescent="0.25">
      <c r="A1449">
        <v>118.91666666666427</v>
      </c>
      <c r="B1449" s="2">
        <v>1998.9166666665585</v>
      </c>
      <c r="C1449">
        <f>+D1449+($D$2+E1449+F1449)*SOI!A1448*IF(B1449&gt;$C$18, IF(B1449&lt;$C$19,-1,1),1)</f>
        <v>-734.11298698103974</v>
      </c>
      <c r="D1449">
        <f>+$D$3*((1-$D$5)*SOI!D1448+$D$5*SOI!D1447) +   $D$4*((1-$D$5)*SOI!E1448+$D$5*SOI!E1447)</f>
        <v>0</v>
      </c>
      <c r="E1449">
        <f t="shared" si="473"/>
        <v>486.38948119896367</v>
      </c>
      <c r="F1449">
        <f t="shared" si="480"/>
        <v>-0.22194015191743821</v>
      </c>
      <c r="G1449">
        <f t="shared" si="481"/>
        <v>486.1675410470462</v>
      </c>
      <c r="H1449" s="21">
        <f t="shared" si="482"/>
        <v>6.2128350970777158</v>
      </c>
      <c r="I1449" s="37">
        <f t="shared" si="474"/>
        <v>611.30597435302434</v>
      </c>
      <c r="J1449" s="1">
        <f t="shared" si="483"/>
        <v>-341.28415220578813</v>
      </c>
      <c r="K1449" s="1">
        <f t="shared" si="484"/>
        <v>2.6620297042955654</v>
      </c>
      <c r="L1449" s="1">
        <f t="shared" si="475"/>
        <v>-5.1952549489251106E-2</v>
      </c>
      <c r="M1449" s="1">
        <f t="shared" si="476"/>
        <v>3.9216321879914409</v>
      </c>
      <c r="N1449" s="1">
        <f t="shared" si="477"/>
        <v>0.55442607095739971</v>
      </c>
      <c r="O1449" s="1">
        <f t="shared" si="478"/>
        <v>92.388682691252342</v>
      </c>
      <c r="P1449" s="1">
        <f t="shared" si="479"/>
        <v>1.490686676073975E-2</v>
      </c>
      <c r="Q1449" s="1">
        <f t="shared" si="485"/>
        <v>1.0881058525712077</v>
      </c>
      <c r="R1449" s="1">
        <f t="shared" si="486"/>
        <v>-198.63984214928689</v>
      </c>
      <c r="S1449" s="1">
        <f t="shared" si="487"/>
        <v>290.04793084077505</v>
      </c>
      <c r="T1449" s="1">
        <f t="shared" si="488"/>
        <v>-50.431660396777929</v>
      </c>
      <c r="U1449" s="1">
        <f t="shared" si="489"/>
        <v>-100.70185921278835</v>
      </c>
      <c r="V1449" s="1">
        <f t="shared" si="490"/>
        <v>-0.23246719961167589</v>
      </c>
      <c r="Y1449" s="20">
        <f>+$Z$20*SIGN(SOI!A1448)*(ABS(SOI!A1448))^$Y$2</f>
        <v>-0.73729239629188437</v>
      </c>
      <c r="Z1449" s="20">
        <f t="shared" si="493"/>
        <v>-0.71496122594666833</v>
      </c>
      <c r="AA1449" s="19">
        <f>+SIN((AVERAGE(H1445:H1456)+AVERAGE(H1449:H1452)/4)*($AA$19+AA1448*$AA$18*AVERAGE(G1445:G1456))*$Y$20+$AA$17) - SIN($AA$17)</f>
        <v>-1.1463095504905403</v>
      </c>
      <c r="AB1449" s="19">
        <f>+SIN((AVERAGE(H1445:H1456)+AVERAGE(H1449:H1452)*$AB$1)*($AA$19+AB1448*$AA$18*AVERAGE(G1445:G1456))*$Y$20+$AA$17) - SIN($AA$17)+$AB$2</f>
        <v>-0.97659830622913479</v>
      </c>
      <c r="AC1449">
        <f t="shared" si="492"/>
        <v>0.85620000000002061</v>
      </c>
      <c r="AD1449">
        <f t="shared" si="491"/>
        <v>0.43134832454387195</v>
      </c>
      <c r="AE1449">
        <v>1</v>
      </c>
    </row>
    <row r="1450" spans="1:31" x14ac:dyDescent="0.25">
      <c r="A1450">
        <v>118.9999999999976</v>
      </c>
      <c r="B1450" s="2">
        <v>1998.9999999998918</v>
      </c>
      <c r="C1450">
        <f>+D1450+($D$2+E1450+F1450)*SOI!A1449*IF(B1450&gt;$C$18, IF(B1450&lt;$C$19,-1,1),1)</f>
        <v>-7.6065520820378927</v>
      </c>
      <c r="D1450">
        <f>+$D$3*((1-$D$5)*SOI!D1449+$D$5*SOI!D1448) +   $D$4*((1-$D$5)*SOI!E1449+$D$5*SOI!E1448)</f>
        <v>0</v>
      </c>
      <c r="E1450">
        <f t="shared" si="473"/>
        <v>0.52174828999572753</v>
      </c>
      <c r="F1450">
        <f t="shared" si="480"/>
        <v>4.449854378002895</v>
      </c>
      <c r="G1450">
        <f t="shared" si="481"/>
        <v>4.9716026679986225</v>
      </c>
      <c r="H1450" s="21">
        <f t="shared" si="482"/>
        <v>-0.70495931160337266</v>
      </c>
      <c r="I1450" s="37">
        <f t="shared" si="474"/>
        <v>2.7022362166187275</v>
      </c>
      <c r="J1450" s="1">
        <f t="shared" si="483"/>
        <v>32.43749839771548</v>
      </c>
      <c r="K1450" s="1">
        <f t="shared" si="484"/>
        <v>3.2883918282949183</v>
      </c>
      <c r="L1450" s="1">
        <f t="shared" si="475"/>
        <v>0.94317801358742825</v>
      </c>
      <c r="M1450" s="1">
        <f t="shared" si="476"/>
        <v>-84.320547975213628</v>
      </c>
      <c r="N1450" s="1">
        <f t="shared" si="477"/>
        <v>-0.68887062583965231</v>
      </c>
      <c r="O1450" s="1">
        <f t="shared" si="478"/>
        <v>0.35373465133124826</v>
      </c>
      <c r="P1450" s="1">
        <f t="shared" si="479"/>
        <v>-0.26491795823617148</v>
      </c>
      <c r="Q1450" s="1">
        <f t="shared" si="485"/>
        <v>29.069109662235117</v>
      </c>
      <c r="R1450" s="1">
        <f t="shared" si="486"/>
        <v>-23.458034223342334</v>
      </c>
      <c r="S1450" s="1">
        <f t="shared" si="487"/>
        <v>-1.5930465413434904</v>
      </c>
      <c r="T1450" s="1">
        <f t="shared" si="488"/>
        <v>3.505491355876392</v>
      </c>
      <c r="U1450" s="1">
        <f t="shared" si="489"/>
        <v>7.910923565031772</v>
      </c>
      <c r="V1450" s="1">
        <f t="shared" si="490"/>
        <v>-5.1331119468844504</v>
      </c>
      <c r="Y1450" s="20">
        <f>+$Z$20*SIGN(SOI!A1449)*(ABS(SOI!A1449))^$Y$2</f>
        <v>-0.74215906729587289</v>
      </c>
      <c r="Z1450" s="20">
        <f t="shared" si="493"/>
        <v>-0.7306373437412822</v>
      </c>
      <c r="AA1450" s="19">
        <f>+SIN((AVERAGE(H1446:H1457)+AVERAGE(H1450:H1453)/4)*($AA$19+AA1449*$AA$18*AVERAGE(G1446:G1457))*$Y$20+$AA$17) - SIN($AA$17)</f>
        <v>-0.74028911301376477</v>
      </c>
      <c r="AB1450" s="19">
        <f>+SIN((AVERAGE(H1446:H1457)+AVERAGE(H1450:H1453)*$AB$1)*($AA$19+AB1449*$AA$18*AVERAGE(G1446:G1457))*$Y$20+$AA$17) - SIN($AA$17)+$AB$2</f>
        <v>-0.93625050909261254</v>
      </c>
      <c r="AC1450">
        <f t="shared" si="492"/>
        <v>0.85680000000002066</v>
      </c>
      <c r="AD1450">
        <f t="shared" si="491"/>
        <v>9.6517692724825688E-3</v>
      </c>
      <c r="AE1450">
        <v>1</v>
      </c>
    </row>
    <row r="1451" spans="1:31" x14ac:dyDescent="0.25">
      <c r="A1451">
        <v>119.08333333333093</v>
      </c>
      <c r="B1451" s="2">
        <v>1999.083333333225</v>
      </c>
      <c r="C1451">
        <f>+D1451+($D$2+E1451+F1451)*SOI!A1450*IF(B1451&gt;$C$18, IF(B1451&lt;$C$19,-1,1),1)</f>
        <v>39.807801149847478</v>
      </c>
      <c r="D1451">
        <f>+$D$3*((1-$D$5)*SOI!D1450+$D$5*SOI!D1449) +   $D$4*((1-$D$5)*SOI!E1450+$D$5*SOI!E1449)</f>
        <v>0</v>
      </c>
      <c r="E1451">
        <f t="shared" si="473"/>
        <v>-28.46551944848278</v>
      </c>
      <c r="F1451">
        <f t="shared" si="480"/>
        <v>0.23303636348457024</v>
      </c>
      <c r="G1451">
        <f t="shared" si="481"/>
        <v>-28.232483084998211</v>
      </c>
      <c r="H1451" s="21">
        <f t="shared" si="482"/>
        <v>-0.55345099434817213</v>
      </c>
      <c r="I1451" s="37">
        <f t="shared" si="474"/>
        <v>-4.1599788250702288</v>
      </c>
      <c r="J1451" s="1">
        <f t="shared" si="483"/>
        <v>0.21808699917040214</v>
      </c>
      <c r="K1451" s="1">
        <f t="shared" si="484"/>
        <v>-0.21913485575562414</v>
      </c>
      <c r="L1451" s="1">
        <f t="shared" si="475"/>
        <v>3.4753622411667303E-3</v>
      </c>
      <c r="M1451" s="1">
        <f t="shared" si="476"/>
        <v>0.36825447539188327</v>
      </c>
      <c r="N1451" s="1">
        <f t="shared" si="477"/>
        <v>0.12088039851248039</v>
      </c>
      <c r="O1451" s="1">
        <f t="shared" si="478"/>
        <v>-19.052245048941725</v>
      </c>
      <c r="P1451" s="1">
        <f t="shared" si="479"/>
        <v>-8.8953765563164991E-2</v>
      </c>
      <c r="Q1451" s="1">
        <f t="shared" si="485"/>
        <v>2.227740294493891E-2</v>
      </c>
      <c r="R1451" s="1">
        <f t="shared" si="486"/>
        <v>2.7675294770417438E-2</v>
      </c>
      <c r="S1451" s="1">
        <f t="shared" si="487"/>
        <v>-0.43034274966965813</v>
      </c>
      <c r="T1451" s="1">
        <f t="shared" si="488"/>
        <v>-0.69570298134275599</v>
      </c>
      <c r="U1451" s="1">
        <f t="shared" si="489"/>
        <v>-4.0892902413619137</v>
      </c>
      <c r="V1451" s="1">
        <f t="shared" si="490"/>
        <v>0.30244881726517547</v>
      </c>
      <c r="Y1451" s="20">
        <f>+$Z$20*SIGN(SOI!A1450)*(ABS(SOI!A1450))^$Y$2</f>
        <v>-0.71246056763608934</v>
      </c>
      <c r="Z1451" s="20">
        <f t="shared" si="493"/>
        <v>-0.67670646980508764</v>
      </c>
      <c r="AA1451" s="19">
        <f>+SIN((AVERAGE(H1447:H1458)+AVERAGE(H1451:H1454)/4)*($AA$19+AA1450*$AA$18*AVERAGE(G1447:G1458))*$Y$20+$AA$17) - SIN($AA$17)</f>
        <v>-0.48161288646604661</v>
      </c>
      <c r="AB1451" s="19">
        <f>+SIN((AVERAGE(H1447:H1458)+AVERAGE(H1451:H1454)*$AB$1)*($AA$19+AB1450*$AA$18*AVERAGE(G1447:G1458))*$Y$20+$AA$17) - SIN($AA$17)+$AB$2</f>
        <v>-0.72588157584391322</v>
      </c>
      <c r="AC1451">
        <f t="shared" si="492"/>
        <v>0.8574000000000207</v>
      </c>
      <c r="AD1451">
        <f t="shared" si="491"/>
        <v>0.19509358333904103</v>
      </c>
      <c r="AE1451">
        <v>1</v>
      </c>
    </row>
    <row r="1452" spans="1:31" x14ac:dyDescent="0.25">
      <c r="A1452">
        <v>119.16666666666426</v>
      </c>
      <c r="B1452" s="2">
        <v>1999.1666666665583</v>
      </c>
      <c r="C1452">
        <f>+D1452+($D$2+E1452+F1452)*SOI!A1451*IF(B1452&gt;$C$18, IF(B1452&lt;$C$19,-1,1),1)</f>
        <v>8.956916561612724</v>
      </c>
      <c r="D1452">
        <f>+$D$3*((1-$D$5)*SOI!D1451+$D$5*SOI!D1450) +   $D$4*((1-$D$5)*SOI!E1451+$D$5*SOI!E1450)</f>
        <v>0</v>
      </c>
      <c r="E1452">
        <f t="shared" si="473"/>
        <v>-8.5511418226460449</v>
      </c>
      <c r="F1452">
        <f t="shared" si="480"/>
        <v>-1.1846370486721338</v>
      </c>
      <c r="G1452">
        <f t="shared" si="481"/>
        <v>-9.7357788713181783</v>
      </c>
      <c r="H1452" s="21">
        <f t="shared" si="482"/>
        <v>-2.2378649329746172</v>
      </c>
      <c r="I1452" s="37">
        <f t="shared" si="474"/>
        <v>6.7704405349757097</v>
      </c>
      <c r="J1452" s="1">
        <f t="shared" si="483"/>
        <v>24.600315495961034</v>
      </c>
      <c r="K1452" s="1">
        <f t="shared" si="484"/>
        <v>-108.62810468054641</v>
      </c>
      <c r="L1452" s="1">
        <f t="shared" si="475"/>
        <v>-0.49121198895358659</v>
      </c>
      <c r="M1452" s="1">
        <f t="shared" si="476"/>
        <v>-25.523082582873705</v>
      </c>
      <c r="N1452" s="1">
        <f t="shared" si="477"/>
        <v>-0.98263219469933205</v>
      </c>
      <c r="O1452" s="1">
        <f t="shared" si="478"/>
        <v>-9.5337360746644144</v>
      </c>
      <c r="P1452" s="1">
        <f t="shared" si="479"/>
        <v>0.62346091283013994</v>
      </c>
      <c r="Q1452" s="1">
        <f t="shared" si="485"/>
        <v>12.55118579513606</v>
      </c>
      <c r="R1452" s="1">
        <f t="shared" si="486"/>
        <v>-25.376882071588049</v>
      </c>
      <c r="S1452" s="1">
        <f t="shared" si="487"/>
        <v>-5.6934486037408067</v>
      </c>
      <c r="T1452" s="1">
        <f t="shared" si="488"/>
        <v>49.205053743353645</v>
      </c>
      <c r="U1452" s="1">
        <f t="shared" si="489"/>
        <v>-46.646454334661009</v>
      </c>
      <c r="V1452" s="1">
        <f t="shared" si="490"/>
        <v>17.231849400739883</v>
      </c>
      <c r="Y1452" s="20">
        <f>+$Z$20*SIGN(SOI!A1451)*(ABS(SOI!A1451))^$Y$2</f>
        <v>-0.57549977448330081</v>
      </c>
      <c r="Z1452" s="20">
        <f t="shared" si="493"/>
        <v>-0.60932010746796017</v>
      </c>
      <c r="AA1452" s="19">
        <f>+SIN((AVERAGE(H1448:H1459)+AVERAGE(H1452:H1455)/4)*($AA$19+AA1451*$AA$18*AVERAGE(G1448:G1459))*$Y$20+$AA$17) - SIN($AA$17)</f>
        <v>-0.52091670603797413</v>
      </c>
      <c r="AB1452" s="19">
        <f>+SIN((AVERAGE(H1448:H1459)+AVERAGE(H1452:H1455)*$AB$1)*($AA$19+AB1451*$AA$18*AVERAGE(G1448:G1459))*$Y$20+$AA$17) - SIN($AA$17)+$AB$2</f>
        <v>-0.72491370831462221</v>
      </c>
      <c r="AC1452">
        <f t="shared" si="492"/>
        <v>0.85800000000002075</v>
      </c>
      <c r="AD1452">
        <f t="shared" si="491"/>
        <v>8.8403401429986039E-2</v>
      </c>
      <c r="AE1452">
        <v>1</v>
      </c>
    </row>
    <row r="1453" spans="1:31" x14ac:dyDescent="0.25">
      <c r="A1453">
        <v>119.24999999999758</v>
      </c>
      <c r="B1453" s="2">
        <v>1999.2499999998915</v>
      </c>
      <c r="C1453">
        <f>+D1453+($D$2+E1453+F1453)*SOI!A1452*IF(B1453&gt;$C$18, IF(B1453&lt;$C$19,-1,1),1)</f>
        <v>13.268344803778968</v>
      </c>
      <c r="D1453">
        <f>+$D$3*((1-$D$5)*SOI!D1452+$D$5*SOI!D1451) +   $D$4*((1-$D$5)*SOI!E1452+$D$5*SOI!E1451)</f>
        <v>0</v>
      </c>
      <c r="E1453">
        <f t="shared" si="473"/>
        <v>-16.428314488341371</v>
      </c>
      <c r="F1453">
        <f t="shared" si="480"/>
        <v>4.7641891083385346E-2</v>
      </c>
      <c r="G1453">
        <f t="shared" si="481"/>
        <v>-16.380672597257984</v>
      </c>
      <c r="H1453" s="21">
        <f t="shared" si="482"/>
        <v>0.24220720446727242</v>
      </c>
      <c r="I1453" s="37">
        <f t="shared" si="474"/>
        <v>20.228377479989117</v>
      </c>
      <c r="J1453" s="1">
        <f t="shared" si="483"/>
        <v>-4.1421640510262527</v>
      </c>
      <c r="K1453" s="1">
        <f t="shared" si="484"/>
        <v>-0.11135126669325376</v>
      </c>
      <c r="L1453" s="1">
        <f t="shared" si="475"/>
        <v>2.8954547516064355E-2</v>
      </c>
      <c r="M1453" s="1">
        <f t="shared" si="476"/>
        <v>1.4383865804553007</v>
      </c>
      <c r="N1453" s="1">
        <f t="shared" si="477"/>
        <v>5.4642637079083324E-2</v>
      </c>
      <c r="O1453" s="1">
        <f t="shared" si="478"/>
        <v>-7.1775430131099576</v>
      </c>
      <c r="P1453" s="1">
        <f t="shared" si="479"/>
        <v>-1.4401299672509851E-2</v>
      </c>
      <c r="Q1453" s="1">
        <f t="shared" si="485"/>
        <v>3.9333982181549057E-2</v>
      </c>
      <c r="R1453" s="1">
        <f t="shared" si="486"/>
        <v>-0.23761045232838859</v>
      </c>
      <c r="S1453" s="1">
        <f t="shared" si="487"/>
        <v>0.94593258734427377</v>
      </c>
      <c r="T1453" s="1">
        <f t="shared" si="488"/>
        <v>-2.1835855598200111</v>
      </c>
      <c r="U1453" s="1">
        <f t="shared" si="489"/>
        <v>3.2192537913900923</v>
      </c>
      <c r="V1453" s="1">
        <f t="shared" si="490"/>
        <v>2.2134260058513995E-2</v>
      </c>
      <c r="Y1453" s="20">
        <f>+$Z$20*SIGN(SOI!A1452)*(ABS(SOI!A1452))^$Y$2</f>
        <v>-0.53999998028449048</v>
      </c>
      <c r="Z1453" s="20">
        <f t="shared" si="493"/>
        <v>-0.5583808281498347</v>
      </c>
      <c r="AA1453" s="19">
        <f>+SIN((AVERAGE(H1449:H1460)+AVERAGE(H1453:H1456)/4)*($AA$19+AA1452*$AA$18*AVERAGE(G1449:G1460))*$Y$20+$AA$17) - SIN($AA$17)</f>
        <v>-7.8475992133307609E-2</v>
      </c>
      <c r="AB1453" s="19">
        <f>+SIN((AVERAGE(H1449:H1460)+AVERAGE(H1453:H1456)*$AB$1)*($AA$19+AB1452*$AA$18*AVERAGE(G1449:G1460))*$Y$20+$AA$17) - SIN($AA$17)+$AB$2</f>
        <v>-8.1457612161909831E-2</v>
      </c>
      <c r="AC1453">
        <f t="shared" si="492"/>
        <v>0.85860000000002079</v>
      </c>
      <c r="AD1453">
        <f t="shared" si="491"/>
        <v>0.47990483601652711</v>
      </c>
      <c r="AE1453">
        <v>1</v>
      </c>
    </row>
    <row r="1454" spans="1:31" x14ac:dyDescent="0.25">
      <c r="A1454">
        <v>119.33333333333091</v>
      </c>
      <c r="B1454" s="2">
        <v>1999.3333333332248</v>
      </c>
      <c r="C1454">
        <f>+D1454+($D$2+E1454+F1454)*SOI!A1453*IF(B1454&gt;$C$18, IF(B1454&lt;$C$19,-1,1),1)</f>
        <v>2.542123486310683</v>
      </c>
      <c r="D1454">
        <f>+$D$3*((1-$D$5)*SOI!D1453+$D$5*SOI!D1452) +   $D$4*((1-$D$5)*SOI!E1453+$D$5*SOI!E1452)</f>
        <v>0</v>
      </c>
      <c r="E1454">
        <f t="shared" si="473"/>
        <v>-1.8224715614764282</v>
      </c>
      <c r="F1454">
        <f t="shared" si="480"/>
        <v>-1.0995094572714834</v>
      </c>
      <c r="G1454">
        <f t="shared" si="481"/>
        <v>-2.9219810187479114</v>
      </c>
      <c r="H1454" s="21">
        <f t="shared" si="482"/>
        <v>-0.37191236491408342</v>
      </c>
      <c r="I1454" s="37">
        <f t="shared" si="474"/>
        <v>2.5727171629077001</v>
      </c>
      <c r="J1454" s="1">
        <f t="shared" si="483"/>
        <v>12.027433246152354</v>
      </c>
      <c r="K1454" s="1">
        <f t="shared" si="484"/>
        <v>-1.473546785091786E-4</v>
      </c>
      <c r="L1454" s="1">
        <f t="shared" si="475"/>
        <v>-0.35161902851757132</v>
      </c>
      <c r="M1454" s="1">
        <f t="shared" si="476"/>
        <v>-32.839027564653421</v>
      </c>
      <c r="N1454" s="1">
        <f t="shared" si="477"/>
        <v>-0.42251149795017834</v>
      </c>
      <c r="O1454" s="1">
        <f t="shared" si="478"/>
        <v>-6.6611014097031412E-4</v>
      </c>
      <c r="P1454" s="1">
        <f t="shared" si="479"/>
        <v>1.6910039657629689E-2</v>
      </c>
      <c r="Q1454" s="1">
        <f t="shared" si="485"/>
        <v>6.9436762554978975</v>
      </c>
      <c r="R1454" s="1">
        <f t="shared" si="486"/>
        <v>-5.3347992650724336</v>
      </c>
      <c r="S1454" s="1">
        <f t="shared" si="487"/>
        <v>-0.93024653956482428</v>
      </c>
      <c r="T1454" s="1">
        <f t="shared" si="488"/>
        <v>2.4609117652663547E-3</v>
      </c>
      <c r="U1454" s="1">
        <f t="shared" si="489"/>
        <v>-0.48076091022403106</v>
      </c>
      <c r="V1454" s="1">
        <f t="shared" si="490"/>
        <v>0.20096240911692009</v>
      </c>
      <c r="Y1454" s="20">
        <f>+$Z$20*SIGN(SOI!A1453)*(ABS(SOI!A1453))^$Y$2</f>
        <v>-0.55964272968171291</v>
      </c>
      <c r="Z1454" s="20">
        <f t="shared" si="493"/>
        <v>-0.56148345515247156</v>
      </c>
      <c r="AA1454" s="19">
        <f>+SIN((AVERAGE(H1450:H1461)+AVERAGE(H1454:H1457)/4)*($AA$19+AA1453*$AA$18*AVERAGE(G1450:G1461))*$Y$20+$AA$17) - SIN($AA$17)</f>
        <v>-0.96757028284268354</v>
      </c>
      <c r="AB1454" s="19">
        <f>+SIN((AVERAGE(H1450:H1461)+AVERAGE(H1454:H1457)*$AB$1)*($AA$19+AB1453*$AA$18*AVERAGE(G1450:G1461))*$Y$20+$AA$17) - SIN($AA$17)+$AB$2</f>
        <v>-0.96993023850157911</v>
      </c>
      <c r="AC1454">
        <f t="shared" si="492"/>
        <v>0.85920000000002084</v>
      </c>
      <c r="AD1454">
        <f t="shared" si="491"/>
        <v>0.40608682769021198</v>
      </c>
      <c r="AE1454">
        <v>1</v>
      </c>
    </row>
    <row r="1455" spans="1:31" x14ac:dyDescent="0.25">
      <c r="A1455">
        <v>119.41666666666424</v>
      </c>
      <c r="B1455" s="2">
        <v>1999.4166666665581</v>
      </c>
      <c r="C1455">
        <f>+D1455+($D$2+E1455+F1455)*SOI!A1454*IF(B1455&gt;$C$18, IF(B1455&lt;$C$19,-1,1),1)</f>
        <v>5.280924669359079</v>
      </c>
      <c r="D1455">
        <f>+$D$3*((1-$D$5)*SOI!D1454+$D$5*SOI!D1453) +   $D$4*((1-$D$5)*SOI!E1454+$D$5*SOI!E1453)</f>
        <v>0</v>
      </c>
      <c r="E1455">
        <f t="shared" si="473"/>
        <v>-5.5328589242538975</v>
      </c>
      <c r="F1455">
        <f t="shared" si="480"/>
        <v>-2.6009148755659628E-2</v>
      </c>
      <c r="G1455">
        <f t="shared" si="481"/>
        <v>-5.558868073009557</v>
      </c>
      <c r="H1455" s="21">
        <f t="shared" si="482"/>
        <v>-1.3706393844427997E-2</v>
      </c>
      <c r="I1455" s="37">
        <f t="shared" si="474"/>
        <v>1.9303249110361411</v>
      </c>
      <c r="J1455" s="1">
        <f t="shared" si="483"/>
        <v>0.11053871447297496</v>
      </c>
      <c r="K1455" s="1">
        <f t="shared" si="484"/>
        <v>-6.5326015373152141E-7</v>
      </c>
      <c r="L1455" s="1">
        <f t="shared" si="475"/>
        <v>-2.6410876690829021E-6</v>
      </c>
      <c r="M1455" s="1">
        <f t="shared" si="476"/>
        <v>-0.40224751615651894</v>
      </c>
      <c r="N1455" s="1">
        <f t="shared" si="477"/>
        <v>4.4326363931143711E-3</v>
      </c>
      <c r="O1455" s="1">
        <f t="shared" si="478"/>
        <v>-2.275610104019949</v>
      </c>
      <c r="P1455" s="1">
        <f t="shared" si="479"/>
        <v>2.92149138386472E-3</v>
      </c>
      <c r="Q1455" s="1">
        <f t="shared" si="485"/>
        <v>-8.9231074462934039E-4</v>
      </c>
      <c r="R1455" s="1">
        <f t="shared" si="486"/>
        <v>5.1437886144345673E-4</v>
      </c>
      <c r="S1455" s="1">
        <f t="shared" si="487"/>
        <v>7.3225106244908088E-3</v>
      </c>
      <c r="T1455" s="1">
        <f t="shared" si="488"/>
        <v>6.3147810697739026E-5</v>
      </c>
      <c r="U1455" s="1">
        <f t="shared" si="489"/>
        <v>-6.2320008518697706E-2</v>
      </c>
      <c r="V1455" s="1">
        <f t="shared" si="490"/>
        <v>-3.6424901650957732E-4</v>
      </c>
      <c r="Y1455" s="20">
        <f>+$Z$20*SIGN(SOI!A1454)*(ABS(SOI!A1454))^$Y$2</f>
        <v>-0.58480765549121116</v>
      </c>
      <c r="Z1455" s="20">
        <f t="shared" si="493"/>
        <v>-0.56478648398513531</v>
      </c>
      <c r="AA1455" s="19">
        <f>+SIN((AVERAGE(H1451:H1462)+AVERAGE(H1455:H1458)/4)*($AA$19+AA1454*$AA$18*AVERAGE(G1451:G1462))*$Y$20+$AA$17) - SIN($AA$17)</f>
        <v>-1.1731018085022649</v>
      </c>
      <c r="AB1455" s="19">
        <f>+SIN((AVERAGE(H1451:H1462)+AVERAGE(H1455:H1458)*$AB$1)*($AA$19+AB1454*$AA$18*AVERAGE(G1451:G1462))*$Y$20+$AA$17) - SIN($AA$17)+$AB$2</f>
        <v>-1.2270314152283808</v>
      </c>
      <c r="AC1455">
        <f t="shared" si="492"/>
        <v>0.85980000000002088</v>
      </c>
      <c r="AD1455">
        <f t="shared" si="491"/>
        <v>0.60831532451712955</v>
      </c>
      <c r="AE1455">
        <v>1</v>
      </c>
    </row>
    <row r="1456" spans="1:31" x14ac:dyDescent="0.25">
      <c r="A1456">
        <v>119.49999999999757</v>
      </c>
      <c r="B1456" s="2">
        <v>1999.4999999998913</v>
      </c>
      <c r="C1456">
        <f>+D1456+($D$2+E1456+F1456)*SOI!A1455*IF(B1456&gt;$C$18, IF(B1456&lt;$C$19,-1,1),1)</f>
        <v>-6.9744628972287348</v>
      </c>
      <c r="D1456">
        <f>+$D$3*((1-$D$5)*SOI!D1455+$D$5*SOI!D1454) +   $D$4*((1-$D$5)*SOI!E1455+$D$5*SOI!E1454)</f>
        <v>0</v>
      </c>
      <c r="E1456">
        <f t="shared" si="473"/>
        <v>8.4195051325433639</v>
      </c>
      <c r="F1456">
        <f t="shared" si="480"/>
        <v>-0.11657311203296561</v>
      </c>
      <c r="G1456">
        <f t="shared" si="481"/>
        <v>8.3029320205103989</v>
      </c>
      <c r="H1456" s="21">
        <f t="shared" si="482"/>
        <v>0.16365051188622678</v>
      </c>
      <c r="I1456" s="37">
        <f t="shared" si="474"/>
        <v>4.7076891982886764</v>
      </c>
      <c r="J1456" s="1">
        <f t="shared" si="483"/>
        <v>-0.49081446538002421</v>
      </c>
      <c r="K1456" s="1">
        <f t="shared" si="484"/>
        <v>0.53100499488624853</v>
      </c>
      <c r="L1456" s="1">
        <f t="shared" si="475"/>
        <v>-3.4648560238008858E-2</v>
      </c>
      <c r="M1456" s="1">
        <f t="shared" si="476"/>
        <v>0.73235044141322059</v>
      </c>
      <c r="N1456" s="1">
        <f t="shared" si="477"/>
        <v>9.2617257626001578E-2</v>
      </c>
      <c r="O1456" s="1">
        <f t="shared" si="478"/>
        <v>7.9580014985088239</v>
      </c>
      <c r="P1456" s="1">
        <f t="shared" si="479"/>
        <v>5.1761697308935345E-2</v>
      </c>
      <c r="Q1456" s="1">
        <f t="shared" si="485"/>
        <v>3.394466358010375E-2</v>
      </c>
      <c r="R1456" s="1">
        <f t="shared" si="486"/>
        <v>-4.7721695664737905E-2</v>
      </c>
      <c r="S1456" s="1">
        <f t="shared" si="487"/>
        <v>0.37313603113169019</v>
      </c>
      <c r="T1456" s="1">
        <f t="shared" si="488"/>
        <v>-2.8971223528310155</v>
      </c>
      <c r="U1456" s="1">
        <f t="shared" si="489"/>
        <v>-2.6928289685253404</v>
      </c>
      <c r="V1456" s="1">
        <f t="shared" si="490"/>
        <v>-0.13484414579323245</v>
      </c>
      <c r="Y1456" s="20">
        <f>+$Z$20*SIGN(SOI!A1455)*(ABS(SOI!A1455))^$Y$2</f>
        <v>-0.54990906678248186</v>
      </c>
      <c r="Z1456" s="20">
        <f t="shared" si="493"/>
        <v>-0.57622880546375654</v>
      </c>
      <c r="AA1456" s="19">
        <f>+SIN((AVERAGE(H1452:H1463)+AVERAGE(H1456:H1459)/4)*($AA$19+AA1455*$AA$18*AVERAGE(G1452:G1463))*$Y$20+$AA$17) - SIN($AA$17)</f>
        <v>-1.1800657967678176</v>
      </c>
      <c r="AB1456" s="19">
        <f>+SIN((AVERAGE(H1452:H1463)+AVERAGE(H1456:H1459)*$AB$1)*($AA$19+AB1455*$AA$18*AVERAGE(G1452:G1463))*$Y$20+$AA$17) - SIN($AA$17)+$AB$2</f>
        <v>-1.2187427102258881</v>
      </c>
      <c r="AC1456">
        <f t="shared" si="492"/>
        <v>0.86040000000002093</v>
      </c>
      <c r="AD1456">
        <f t="shared" si="491"/>
        <v>0.6038369913040611</v>
      </c>
      <c r="AE1456">
        <v>1</v>
      </c>
    </row>
    <row r="1457" spans="1:31" x14ac:dyDescent="0.25">
      <c r="A1457">
        <v>119.5833333333309</v>
      </c>
      <c r="B1457" s="2">
        <v>1999.5833333332246</v>
      </c>
      <c r="C1457">
        <f>+D1457+($D$2+E1457+F1457)*SOI!A1456*IF(B1457&gt;$C$18, IF(B1457&lt;$C$19,-1,1),1)</f>
        <v>-3.7216093265149568</v>
      </c>
      <c r="D1457">
        <f>+$D$3*((1-$D$5)*SOI!D1456+$D$5*SOI!D1455) +   $D$4*((1-$D$5)*SOI!E1456+$D$5*SOI!E1455)</f>
        <v>0</v>
      </c>
      <c r="E1457">
        <f t="shared" si="473"/>
        <v>3.7761851515602274</v>
      </c>
      <c r="F1457">
        <f t="shared" si="480"/>
        <v>2.1375385699932858E-2</v>
      </c>
      <c r="G1457">
        <f t="shared" si="481"/>
        <v>3.7975605372601602</v>
      </c>
      <c r="H1457" s="21">
        <f t="shared" si="482"/>
        <v>0.15611615426995493</v>
      </c>
      <c r="I1457" s="37">
        <f t="shared" si="474"/>
        <v>4.4552155337965953</v>
      </c>
      <c r="J1457" s="1">
        <f t="shared" si="483"/>
        <v>0.34992671182116469</v>
      </c>
      <c r="K1457" s="1">
        <f t="shared" si="484"/>
        <v>1.5731631842705988E-2</v>
      </c>
      <c r="L1457" s="1">
        <f t="shared" si="475"/>
        <v>1.5115160804922808E-2</v>
      </c>
      <c r="M1457" s="1">
        <f t="shared" si="476"/>
        <v>-0.55171876260071573</v>
      </c>
      <c r="N1457" s="1">
        <f t="shared" si="477"/>
        <v>-1.4686043616645382E-2</v>
      </c>
      <c r="O1457" s="1">
        <f t="shared" si="478"/>
        <v>2.6684487618030452</v>
      </c>
      <c r="P1457" s="1">
        <f t="shared" si="479"/>
        <v>-1.0483378022673729E-2</v>
      </c>
      <c r="Q1457" s="1">
        <f t="shared" si="485"/>
        <v>4.054928594258266E-3</v>
      </c>
      <c r="R1457" s="1">
        <f t="shared" si="486"/>
        <v>-5.3949634276522921E-3</v>
      </c>
      <c r="S1457" s="1">
        <f t="shared" si="487"/>
        <v>-5.5993939043201379E-2</v>
      </c>
      <c r="T1457" s="1">
        <f t="shared" si="488"/>
        <v>0.42378859751012787</v>
      </c>
      <c r="U1457" s="1">
        <f t="shared" si="489"/>
        <v>0.51613397091855329</v>
      </c>
      <c r="V1457" s="1">
        <f t="shared" si="490"/>
        <v>-4.3304968827389779E-3</v>
      </c>
      <c r="Y1457" s="20">
        <f>+$Z$20*SIGN(SOI!A1456)*(ABS(SOI!A1456))^$Y$2</f>
        <v>-0.59396969411757661</v>
      </c>
      <c r="Z1457" s="20">
        <f t="shared" si="493"/>
        <v>-0.56459594256084678</v>
      </c>
      <c r="AA1457" s="19">
        <f>+SIN((AVERAGE(H1453:H1464)+AVERAGE(H1457:H1460)/4)*($AA$19+AA1456*$AA$18*AVERAGE(G1453:G1464))*$Y$20+$AA$17) - SIN($AA$17)</f>
        <v>-1.2426465301707412</v>
      </c>
      <c r="AB1457" s="19">
        <f>+SIN((AVERAGE(H1453:H1464)+AVERAGE(H1457:H1460)*$AB$1)*($AA$19+AB1456*$AA$18*AVERAGE(G1453:G1464))*$Y$20+$AA$17) - SIN($AA$17)+$AB$2</f>
        <v>-1.2612402954740032</v>
      </c>
      <c r="AC1457">
        <f t="shared" si="492"/>
        <v>0.86100000000002097</v>
      </c>
      <c r="AD1457">
        <f t="shared" si="491"/>
        <v>0.67805058760989445</v>
      </c>
      <c r="AE1457">
        <v>1</v>
      </c>
    </row>
    <row r="1458" spans="1:31" x14ac:dyDescent="0.25">
      <c r="A1458">
        <v>119.66666666666423</v>
      </c>
      <c r="B1458" s="2">
        <v>1999.6666666665578</v>
      </c>
      <c r="C1458">
        <f>+D1458+($D$2+E1458+F1458)*SOI!A1457*IF(B1458&gt;$C$18, IF(B1458&lt;$C$19,-1,1),1)</f>
        <v>-15.305728964222531</v>
      </c>
      <c r="D1458">
        <f>+$D$3*((1-$D$5)*SOI!D1457+$D$5*SOI!D1456) +   $D$4*((1-$D$5)*SOI!E1457+$D$5*SOI!E1456)</f>
        <v>0</v>
      </c>
      <c r="E1458">
        <f t="shared" si="473"/>
        <v>19.286725472185246</v>
      </c>
      <c r="F1458">
        <f t="shared" si="480"/>
        <v>-1.0656195623965179</v>
      </c>
      <c r="G1458">
        <f t="shared" si="481"/>
        <v>18.221105909788729</v>
      </c>
      <c r="H1458" s="21">
        <f t="shared" si="482"/>
        <v>-3.2136464021399789</v>
      </c>
      <c r="I1458" s="37">
        <f t="shared" si="474"/>
        <v>21.862111742592543</v>
      </c>
      <c r="J1458" s="1">
        <f t="shared" si="483"/>
        <v>-109.34242725999306</v>
      </c>
      <c r="K1458" s="1">
        <f t="shared" si="484"/>
        <v>5.6129242128797712</v>
      </c>
      <c r="L1458" s="1">
        <f t="shared" si="475"/>
        <v>-0.4551916411143313</v>
      </c>
      <c r="M1458" s="1">
        <f t="shared" si="476"/>
        <v>35.132251048078558</v>
      </c>
      <c r="N1458" s="1">
        <f t="shared" si="477"/>
        <v>0.63820624462804332</v>
      </c>
      <c r="O1458" s="1">
        <f t="shared" si="478"/>
        <v>1.4649895802168478</v>
      </c>
      <c r="P1458" s="1">
        <f t="shared" si="479"/>
        <v>0.22623483451864576</v>
      </c>
      <c r="Q1458" s="1">
        <f t="shared" si="485"/>
        <v>11.220899443198942</v>
      </c>
      <c r="R1458" s="1">
        <f t="shared" si="486"/>
        <v>-73.25821882435352</v>
      </c>
      <c r="S1458" s="1">
        <f t="shared" si="487"/>
        <v>11.940448681509654</v>
      </c>
      <c r="T1458" s="1">
        <f t="shared" si="488"/>
        <v>-7.0065857501640156</v>
      </c>
      <c r="U1458" s="1">
        <f t="shared" si="489"/>
        <v>-54.656782821130506</v>
      </c>
      <c r="V1458" s="1">
        <f t="shared" si="490"/>
        <v>-4.0611795978664897</v>
      </c>
      <c r="Y1458" s="20">
        <f>+$Z$20*SIGN(SOI!A1457)*(ABS(SOI!A1457))^$Y$2</f>
        <v>-0.54990906678248186</v>
      </c>
      <c r="Z1458" s="20">
        <f t="shared" si="493"/>
        <v>-0.58427075264140527</v>
      </c>
      <c r="AA1458" s="19">
        <f>+SIN((AVERAGE(H1454:H1465)+AVERAGE(H1458:H1461)/4)*($AA$19+AA1457*$AA$18*AVERAGE(G1454:G1465))*$Y$20+$AA$17) - SIN($AA$17)</f>
        <v>-1.1142095115629014</v>
      </c>
      <c r="AB1458" s="19">
        <f>+SIN((AVERAGE(H1454:H1465)+AVERAGE(H1458:H1461)*$AB$1)*($AA$19+AB1457*$AA$18*AVERAGE(G1454:G1465))*$Y$20+$AA$17) - SIN($AA$17)+$AB$2</f>
        <v>-1.286300716154964</v>
      </c>
      <c r="AC1458">
        <f t="shared" si="492"/>
        <v>0.86160000000002102</v>
      </c>
      <c r="AD1458">
        <f t="shared" si="491"/>
        <v>0.52993875892149611</v>
      </c>
      <c r="AE1458">
        <v>1</v>
      </c>
    </row>
    <row r="1459" spans="1:31" x14ac:dyDescent="0.25">
      <c r="A1459">
        <v>119.74999999999756</v>
      </c>
      <c r="B1459" s="2">
        <v>1999.7499999998911</v>
      </c>
      <c r="C1459">
        <f>+D1459+($D$2+E1459+F1459)*SOI!A1458*IF(B1459&gt;$C$18, IF(B1459&lt;$C$19,-1,1),1)</f>
        <v>-7.1351051924782301</v>
      </c>
      <c r="D1459">
        <f>+$D$3*((1-$D$5)*SOI!D1458+$D$5*SOI!D1457) +   $D$4*((1-$D$5)*SOI!E1458+$D$5*SOI!E1457)</f>
        <v>0</v>
      </c>
      <c r="E1459">
        <f t="shared" si="473"/>
        <v>6.9813909342352787</v>
      </c>
      <c r="F1459">
        <f t="shared" si="480"/>
        <v>-5.4104339596220408E-2</v>
      </c>
      <c r="G1459">
        <f t="shared" si="481"/>
        <v>6.9272865946390585</v>
      </c>
      <c r="H1459" s="21">
        <f t="shared" si="482"/>
        <v>0.11150292322136464</v>
      </c>
      <c r="I1459" s="37">
        <f t="shared" si="474"/>
        <v>3.7550243479474306</v>
      </c>
      <c r="J1459" s="1">
        <f t="shared" si="483"/>
        <v>-0.77380866200649556</v>
      </c>
      <c r="K1459" s="1">
        <f t="shared" si="484"/>
        <v>9.5019989099614764E-7</v>
      </c>
      <c r="L1459" s="1">
        <f t="shared" si="475"/>
        <v>-1.0745560775293284E-3</v>
      </c>
      <c r="M1459" s="1">
        <f t="shared" si="476"/>
        <v>1.4475387763395131</v>
      </c>
      <c r="N1459" s="1">
        <f t="shared" si="477"/>
        <v>6.8531002745053486E-4</v>
      </c>
      <c r="O1459" s="1">
        <f t="shared" si="478"/>
        <v>1.1585495720484378</v>
      </c>
      <c r="P1459" s="1">
        <f t="shared" si="479"/>
        <v>2.0514946198967733E-5</v>
      </c>
      <c r="Q1459" s="1">
        <f t="shared" si="485"/>
        <v>4.9645276797468025E-4</v>
      </c>
      <c r="R1459" s="1">
        <f t="shared" si="486"/>
        <v>-5.5670775201269401E-4</v>
      </c>
      <c r="S1459" s="1">
        <f t="shared" si="487"/>
        <v>2.2022536130502433E-3</v>
      </c>
      <c r="T1459" s="1">
        <f t="shared" si="488"/>
        <v>-1.3080409288118218E-2</v>
      </c>
      <c r="U1459" s="1">
        <f t="shared" si="489"/>
        <v>-8.512862497798726E-4</v>
      </c>
      <c r="V1459" s="1">
        <f t="shared" si="490"/>
        <v>-3.954477774619427E-7</v>
      </c>
      <c r="Y1459" s="20">
        <f>+$Z$20*SIGN(SOI!A1458)*(ABS(SOI!A1458))^$Y$2</f>
        <v>-0.60893349702415744</v>
      </c>
      <c r="Z1459" s="20">
        <f t="shared" si="493"/>
        <v>-0.62376771048090951</v>
      </c>
      <c r="AA1459" s="19">
        <f>+SIN((AVERAGE(H1455:H1466)+AVERAGE(H1459:H1462)/4)*($AA$19+AA1458*$AA$18*AVERAGE(G1455:G1466))*$Y$20+$AA$17) - SIN($AA$17)</f>
        <v>-0.35792581403617185</v>
      </c>
      <c r="AB1459" s="19">
        <f>+SIN((AVERAGE(H1455:H1466)+AVERAGE(H1459:H1462)*$AB$1)*($AA$19+AB1458*$AA$18*AVERAGE(G1455:G1466))*$Y$20+$AA$17) - SIN($AA$17)+$AB$2</f>
        <v>-1.2883536253203804</v>
      </c>
      <c r="AC1459">
        <f t="shared" si="492"/>
        <v>0.86220000000002106</v>
      </c>
      <c r="AD1459">
        <f t="shared" si="491"/>
        <v>0.26584189644473766</v>
      </c>
      <c r="AE1459">
        <v>1</v>
      </c>
    </row>
    <row r="1460" spans="1:31" x14ac:dyDescent="0.25">
      <c r="A1460">
        <v>119.83333333333088</v>
      </c>
      <c r="B1460" s="2">
        <v>1999.8333333332243</v>
      </c>
      <c r="C1460">
        <f>+D1460+($D$2+E1460+F1460)*SOI!A1459*IF(B1460&gt;$C$18, IF(B1460&lt;$C$19,-1,1),1)</f>
        <v>-50.096812748605991</v>
      </c>
      <c r="D1460">
        <f>+$D$3*((1-$D$5)*SOI!D1459+$D$5*SOI!D1458) +   $D$4*((1-$D$5)*SOI!E1459+$D$5*SOI!E1458)</f>
        <v>0</v>
      </c>
      <c r="E1460">
        <f t="shared" si="473"/>
        <v>36.513169629251642</v>
      </c>
      <c r="F1460">
        <f t="shared" si="480"/>
        <v>-0.98351519761618311</v>
      </c>
      <c r="G1460">
        <f t="shared" si="481"/>
        <v>35.529654431635457</v>
      </c>
      <c r="H1460" s="21">
        <f t="shared" si="482"/>
        <v>0.91389479287724285</v>
      </c>
      <c r="I1460" s="37">
        <f t="shared" si="474"/>
        <v>-13.418877495768907</v>
      </c>
      <c r="J1460" s="1">
        <f t="shared" si="483"/>
        <v>19.398851302847508</v>
      </c>
      <c r="K1460" s="1">
        <f t="shared" si="484"/>
        <v>37.501386853584549</v>
      </c>
      <c r="L1460" s="1">
        <f t="shared" si="475"/>
        <v>-0.19182605658209947</v>
      </c>
      <c r="M1460" s="1">
        <f t="shared" si="476"/>
        <v>10.154749223042536</v>
      </c>
      <c r="N1460" s="1">
        <f t="shared" si="477"/>
        <v>-0.58527455744691603</v>
      </c>
      <c r="O1460" s="1">
        <f t="shared" si="478"/>
        <v>28.793600025949797</v>
      </c>
      <c r="P1460" s="1">
        <f t="shared" si="479"/>
        <v>0.18249159809238077</v>
      </c>
      <c r="Q1460" s="1">
        <f t="shared" si="485"/>
        <v>-2.974332329152416</v>
      </c>
      <c r="R1460" s="1">
        <f t="shared" si="486"/>
        <v>-11.919066826959909</v>
      </c>
      <c r="S1460" s="1">
        <f t="shared" si="487"/>
        <v>6.7211458649292872</v>
      </c>
      <c r="T1460" s="1">
        <f t="shared" si="488"/>
        <v>-58.033824751876942</v>
      </c>
      <c r="U1460" s="1">
        <f t="shared" si="489"/>
        <v>27.061479798464074</v>
      </c>
      <c r="V1460" s="1">
        <f t="shared" si="490"/>
        <v>3.0042369947392071</v>
      </c>
      <c r="Y1460" s="20">
        <f>+$Z$20*SIGN(SOI!A1459)*(ABS(SOI!A1459))^$Y$2</f>
        <v>-0.71246056763608934</v>
      </c>
      <c r="Z1460" s="20">
        <f t="shared" si="493"/>
        <v>-0.68865817970775256</v>
      </c>
      <c r="AA1460" s="19">
        <f>+SIN((AVERAGE(H1456:H1467)+AVERAGE(H1460:H1463)/4)*($AA$19+AA1459*$AA$18*AVERAGE(G1456:G1467))*$Y$20+$AA$17) - SIN($AA$17)</f>
        <v>0.38750466840766823</v>
      </c>
      <c r="AB1460" s="19">
        <f>+SIN((AVERAGE(H1456:H1467)+AVERAGE(H1460:H1463)*$AB$1)*($AA$19+AB1459*$AA$18*AVERAGE(G1456:G1467))*$Y$20+$AA$17) - SIN($AA$17)+$AB$2</f>
        <v>-1.2865674449419777</v>
      </c>
      <c r="AC1460">
        <f t="shared" si="492"/>
        <v>0.86280000000002111</v>
      </c>
      <c r="AD1460">
        <f t="shared" si="491"/>
        <v>1.0761628481154208</v>
      </c>
      <c r="AE1460">
        <v>1</v>
      </c>
    </row>
    <row r="1461" spans="1:31" x14ac:dyDescent="0.25">
      <c r="A1461">
        <v>119.91666666666421</v>
      </c>
      <c r="B1461" s="2">
        <v>1999.9166666665576</v>
      </c>
      <c r="C1461">
        <f>+D1461+($D$2+E1461+F1461)*SOI!A1460*IF(B1461&gt;$C$18, IF(B1461&lt;$C$19,-1,1),1)</f>
        <v>712.55070895655479</v>
      </c>
      <c r="D1461">
        <f>+$D$3*((1-$D$5)*SOI!D1460+$D$5*SOI!D1459) +   $D$4*((1-$D$5)*SOI!E1460+$D$5*SOI!E1459)</f>
        <v>0</v>
      </c>
      <c r="E1461">
        <f t="shared" si="473"/>
        <v>-462.47332540422116</v>
      </c>
      <c r="F1461">
        <f t="shared" si="480"/>
        <v>-0.22194015198320838</v>
      </c>
      <c r="G1461">
        <f t="shared" si="481"/>
        <v>-462.69526555620439</v>
      </c>
      <c r="H1461" s="21">
        <f t="shared" si="482"/>
        <v>16.630697323669857</v>
      </c>
      <c r="I1461" s="37">
        <f t="shared" si="474"/>
        <v>503.39916843902279</v>
      </c>
      <c r="J1461" s="1">
        <f t="shared" si="483"/>
        <v>248.28779791619735</v>
      </c>
      <c r="K1461" s="1">
        <f t="shared" si="484"/>
        <v>-268.20778439657835</v>
      </c>
      <c r="L1461" s="1">
        <f t="shared" si="475"/>
        <v>-0.22601523628039294</v>
      </c>
      <c r="M1461" s="1">
        <f t="shared" si="476"/>
        <v>-3.4645932881193504</v>
      </c>
      <c r="N1461" s="1">
        <f t="shared" si="477"/>
        <v>0.29225569381536326</v>
      </c>
      <c r="O1461" s="1">
        <f t="shared" si="478"/>
        <v>-418.1145860349211</v>
      </c>
      <c r="P1461" s="1">
        <f t="shared" si="479"/>
        <v>7.6284702210144648E-2</v>
      </c>
      <c r="Q1461" s="1">
        <f t="shared" si="485"/>
        <v>-0.50672914554691517</v>
      </c>
      <c r="R1461" s="1">
        <f t="shared" si="486"/>
        <v>76.177190809323093</v>
      </c>
      <c r="S1461" s="1">
        <f t="shared" si="487"/>
        <v>125.90499558553184</v>
      </c>
      <c r="T1461" s="1">
        <f t="shared" si="488"/>
        <v>992.91177891111613</v>
      </c>
      <c r="U1461" s="1">
        <f t="shared" si="489"/>
        <v>-424.36780455067566</v>
      </c>
      <c r="V1461" s="1">
        <f t="shared" si="490"/>
        <v>-0.62709322160224901</v>
      </c>
      <c r="Y1461" s="20">
        <f>+$Z$20*SIGN(SOI!A1460)*(ABS(SOI!A1460))^$Y$2</f>
        <v>-0.74458047446301101</v>
      </c>
      <c r="Z1461" s="20">
        <f t="shared" si="493"/>
        <v>-0.7532621375642865</v>
      </c>
      <c r="AA1461" s="19">
        <f>+SIN((AVERAGE(H1457:H1468)+AVERAGE(H1461:H1464)/4)*($AA$19+AA1460*$AA$18*AVERAGE(G1457:G1468))*$Y$20+$AA$17) - SIN($AA$17)</f>
        <v>0.69419925149520045</v>
      </c>
      <c r="AB1461" s="19">
        <f>+SIN((AVERAGE(H1457:H1468)+AVERAGE(H1461:H1464)*$AB$1)*($AA$19+AB1460*$AA$18*AVERAGE(G1457:G1468))*$Y$20+$AA$17) - SIN($AA$17)+$AB$2</f>
        <v>-1.2891805516205159</v>
      </c>
      <c r="AC1461">
        <f t="shared" si="492"/>
        <v>0.86340000000002115</v>
      </c>
      <c r="AD1461">
        <f t="shared" si="491"/>
        <v>1.447461389059487</v>
      </c>
      <c r="AE1461">
        <v>1</v>
      </c>
    </row>
    <row r="1462" spans="1:31" x14ac:dyDescent="0.25">
      <c r="A1462">
        <v>119.99999999999754</v>
      </c>
      <c r="B1462" s="2">
        <v>1999.9999999998909</v>
      </c>
      <c r="C1462">
        <f>+D1462+($D$2+E1462+F1462)*SOI!A1461*IF(B1462&gt;$C$18, IF(B1462&lt;$C$19,-1,1),1)</f>
        <v>-1.6944704564470818</v>
      </c>
      <c r="D1462">
        <f>+$D$3*((1-$D$5)*SOI!D1461+$D$5*SOI!D1460) +   $D$4*((1-$D$5)*SOI!E1461+$D$5*SOI!E1460)</f>
        <v>0</v>
      </c>
      <c r="E1462">
        <f t="shared" si="473"/>
        <v>-3.503222838083218</v>
      </c>
      <c r="F1462">
        <f t="shared" si="480"/>
        <v>4.4498543779977888</v>
      </c>
      <c r="G1462">
        <f t="shared" si="481"/>
        <v>0.94663153991457083</v>
      </c>
      <c r="H1462" s="21">
        <f t="shared" si="482"/>
        <v>10.522110907271308</v>
      </c>
      <c r="I1462" s="37">
        <f t="shared" si="474"/>
        <v>1.4659776992958504</v>
      </c>
      <c r="J1462" s="1">
        <f t="shared" si="483"/>
        <v>-25.826828304481136</v>
      </c>
      <c r="K1462" s="1">
        <f t="shared" si="484"/>
        <v>70.144362679816012</v>
      </c>
      <c r="L1462" s="1">
        <f t="shared" si="475"/>
        <v>2.3563250211685256</v>
      </c>
      <c r="M1462" s="1">
        <f t="shared" si="476"/>
        <v>123.75224560659508</v>
      </c>
      <c r="N1462" s="1">
        <f t="shared" si="477"/>
        <v>3.3085571912337364</v>
      </c>
      <c r="O1462" s="1">
        <f t="shared" si="478"/>
        <v>0.39110843285209584</v>
      </c>
      <c r="P1462" s="1">
        <f t="shared" si="479"/>
        <v>-2.0457827423104167</v>
      </c>
      <c r="Q1462" s="1">
        <f t="shared" si="485"/>
        <v>204.90491613056807</v>
      </c>
      <c r="R1462" s="1">
        <f t="shared" si="486"/>
        <v>-89.704931108168395</v>
      </c>
      <c r="S1462" s="1">
        <f t="shared" si="487"/>
        <v>4.1508161454501389</v>
      </c>
      <c r="T1462" s="1">
        <f t="shared" si="488"/>
        <v>9.6830015727352361</v>
      </c>
      <c r="U1462" s="1">
        <f t="shared" si="489"/>
        <v>33.142048870129294</v>
      </c>
      <c r="V1462" s="1">
        <f t="shared" si="490"/>
        <v>190.38372816868133</v>
      </c>
      <c r="Y1462" s="20">
        <f>+$Z$20*SIGN(SOI!A1461)*(ABS(SOI!A1461))^$Y$2</f>
        <v>-0.80274537059375883</v>
      </c>
      <c r="Z1462" s="20">
        <f t="shared" si="493"/>
        <v>-0.76316163745088084</v>
      </c>
      <c r="AA1462" s="19">
        <f>+SIN((AVERAGE(H1458:H1469)+AVERAGE(H1462:H1465)/4)*($AA$19+AA1461*$AA$18*AVERAGE(G1458:G1469))*$Y$20+$AA$17) - SIN($AA$17)</f>
        <v>7.3154245284824726E-2</v>
      </c>
      <c r="AB1462" s="19">
        <f>+SIN((AVERAGE(H1458:H1469)+AVERAGE(H1462:H1465)*$AB$1)*($AA$19+AB1461*$AA$18*AVERAGE(G1458:G1469))*$Y$20+$AA$17) - SIN($AA$17)+$AB$2</f>
        <v>-1.2838153505299816</v>
      </c>
      <c r="AC1462">
        <f t="shared" si="492"/>
        <v>0.8640000000000212</v>
      </c>
      <c r="AD1462">
        <f t="shared" si="491"/>
        <v>0.83631588273570556</v>
      </c>
      <c r="AE1462">
        <v>1</v>
      </c>
    </row>
    <row r="1463" spans="1:31" x14ac:dyDescent="0.25">
      <c r="A1463">
        <v>120.08333333333087</v>
      </c>
      <c r="B1463" s="2">
        <v>2000.0833333332241</v>
      </c>
      <c r="C1463">
        <f>+D1463+($D$2+E1463+F1463)*SOI!A1462*IF(B1463&gt;$C$18, IF(B1463&lt;$C$19,-1,1),1)</f>
        <v>-43.185230743485249</v>
      </c>
      <c r="D1463">
        <f>+$D$3*((1-$D$5)*SOI!D1462+$D$5*SOI!D1461) +   $D$4*((1-$D$5)*SOI!E1462+$D$5*SOI!E1461)</f>
        <v>0</v>
      </c>
      <c r="E1463">
        <f t="shared" si="473"/>
        <v>27.992604645259746</v>
      </c>
      <c r="F1463">
        <f t="shared" si="480"/>
        <v>0.23303636355414237</v>
      </c>
      <c r="G1463">
        <f t="shared" si="481"/>
        <v>28.225641008813888</v>
      </c>
      <c r="H1463" s="21">
        <f t="shared" si="482"/>
        <v>9.1379407221974449E-2</v>
      </c>
      <c r="I1463" s="37">
        <f t="shared" si="474"/>
        <v>-20.175596776542019</v>
      </c>
      <c r="J1463" s="1">
        <f t="shared" si="483"/>
        <v>22.65231063136153</v>
      </c>
      <c r="K1463" s="1">
        <f t="shared" si="484"/>
        <v>1.324564127394705E-2</v>
      </c>
      <c r="L1463" s="1">
        <f t="shared" si="475"/>
        <v>1.8062297309399095E-2</v>
      </c>
      <c r="M1463" s="1">
        <f t="shared" si="476"/>
        <v>7.8867031689866263</v>
      </c>
      <c r="N1463" s="1">
        <f t="shared" si="477"/>
        <v>4.988585776570216E-2</v>
      </c>
      <c r="O1463" s="1">
        <f t="shared" si="478"/>
        <v>0.61527580076998734</v>
      </c>
      <c r="P1463" s="1">
        <f t="shared" si="479"/>
        <v>-3.2035335762146511E-2</v>
      </c>
      <c r="Q1463" s="1">
        <f t="shared" si="485"/>
        <v>0.19689449935588083</v>
      </c>
      <c r="R1463" s="1">
        <f t="shared" si="486"/>
        <v>1.1863055112908771</v>
      </c>
      <c r="S1463" s="1">
        <f t="shared" si="487"/>
        <v>-0.86133346524344256</v>
      </c>
      <c r="T1463" s="1">
        <f t="shared" si="488"/>
        <v>0.1167670876318581</v>
      </c>
      <c r="U1463" s="1">
        <f t="shared" si="489"/>
        <v>-7.1424654574082744</v>
      </c>
      <c r="V1463" s="1">
        <f t="shared" si="490"/>
        <v>4.4950900308795082E-2</v>
      </c>
      <c r="Y1463" s="20">
        <f>+$Z$20*SIGN(SOI!A1462)*(ABS(SOI!A1462))^$Y$2</f>
        <v>-0.74215906729587289</v>
      </c>
      <c r="Z1463" s="20">
        <f t="shared" si="493"/>
        <v>-0.7394675981593144</v>
      </c>
      <c r="AA1463" s="19">
        <f>+SIN((AVERAGE(H1459:H1470)+AVERAGE(H1463:H1466)/4)*($AA$19+AA1462*$AA$18*AVERAGE(G1459:G1470))*$Y$20+$AA$17) - SIN($AA$17)</f>
        <v>-1.0399405676778171</v>
      </c>
      <c r="AB1463" s="19">
        <f>+SIN((AVERAGE(H1459:H1470)+AVERAGE(H1463:H1466)*$AB$1)*($AA$19+AB1462*$AA$18*AVERAGE(G1459:G1470))*$Y$20+$AA$17) - SIN($AA$17)+$AB$2</f>
        <v>-1.2597549979518776</v>
      </c>
      <c r="AC1463">
        <f t="shared" si="492"/>
        <v>0.86460000000002124</v>
      </c>
      <c r="AD1463">
        <f t="shared" si="491"/>
        <v>0.30047296951850266</v>
      </c>
      <c r="AE1463">
        <v>1</v>
      </c>
    </row>
    <row r="1464" spans="1:31" x14ac:dyDescent="0.25">
      <c r="A1464">
        <v>120.1666666666642</v>
      </c>
      <c r="B1464" s="2">
        <v>2000.1666666665574</v>
      </c>
      <c r="C1464">
        <f>+D1464+($D$2+E1464+F1464)*SOI!A1463*IF(B1464&gt;$C$18, IF(B1464&lt;$C$19,-1,1),1)</f>
        <v>-4.5934990981202715</v>
      </c>
      <c r="D1464">
        <f>+$D$3*((1-$D$5)*SOI!D1463+$D$5*SOI!D1462) +   $D$4*((1-$D$5)*SOI!E1463+$D$5*SOI!E1462)</f>
        <v>0</v>
      </c>
      <c r="E1464">
        <f t="shared" si="473"/>
        <v>4.8302712535488368</v>
      </c>
      <c r="F1464">
        <f t="shared" si="480"/>
        <v>-1.1846370486914788</v>
      </c>
      <c r="G1464">
        <f t="shared" si="481"/>
        <v>3.645634204857358</v>
      </c>
      <c r="H1464" s="21">
        <f t="shared" si="482"/>
        <v>-0.60727365655515519</v>
      </c>
      <c r="I1464" s="37">
        <f t="shared" si="474"/>
        <v>0.7264133926069366</v>
      </c>
      <c r="J1464" s="1">
        <f t="shared" si="483"/>
        <v>2.9996837137861094</v>
      </c>
      <c r="K1464" s="1">
        <f t="shared" si="484"/>
        <v>8.1848471621818714E-2</v>
      </c>
      <c r="L1464" s="1">
        <f t="shared" si="475"/>
        <v>-0.12517116670390324</v>
      </c>
      <c r="M1464" s="1">
        <f t="shared" si="476"/>
        <v>-29.006878742396882</v>
      </c>
      <c r="N1464" s="1">
        <f t="shared" si="477"/>
        <v>0.43477288013749615</v>
      </c>
      <c r="O1464" s="1">
        <f t="shared" si="478"/>
        <v>2.0122188792605398</v>
      </c>
      <c r="P1464" s="1">
        <f t="shared" si="479"/>
        <v>8.7343414666422939E-3</v>
      </c>
      <c r="Q1464" s="1">
        <f t="shared" si="485"/>
        <v>-6.3113765135935767</v>
      </c>
      <c r="R1464" s="1">
        <f t="shared" si="486"/>
        <v>1.369129433020009</v>
      </c>
      <c r="S1464" s="1">
        <f t="shared" si="487"/>
        <v>0.27027991651136896</v>
      </c>
      <c r="T1464" s="1">
        <f t="shared" si="488"/>
        <v>-2.6464101101775293</v>
      </c>
      <c r="U1464" s="1">
        <f t="shared" si="489"/>
        <v>-7.0114281499681352E-2</v>
      </c>
      <c r="V1464" s="1">
        <f t="shared" si="490"/>
        <v>-0.10681304179710968</v>
      </c>
      <c r="Y1464" s="20">
        <f>+$Z$20*SIGN(SOI!A1463)*(ABS(SOI!A1463))^$Y$2</f>
        <v>-0.67349835658831125</v>
      </c>
      <c r="Z1464" s="20">
        <f t="shared" si="493"/>
        <v>-0.65077123924520741</v>
      </c>
      <c r="AA1464" s="19">
        <f>+SIN((AVERAGE(H1460:H1471)+AVERAGE(H1464:H1467)/4)*($AA$19+AA1463*$AA$18*AVERAGE(G1460:G1471))*$Y$20+$AA$17) - SIN($AA$17)</f>
        <v>-1.286828380468191</v>
      </c>
      <c r="AB1464" s="19">
        <f>+SIN((AVERAGE(H1460:H1471)+AVERAGE(H1464:H1467)*$AB$1)*($AA$19+AB1463*$AA$18*AVERAGE(G1460:G1471))*$Y$20+$AA$17) - SIN($AA$17)+$AB$2</f>
        <v>-1.256179143203946</v>
      </c>
      <c r="AC1464">
        <f t="shared" si="492"/>
        <v>0.86520000000002129</v>
      </c>
      <c r="AD1464">
        <f t="shared" si="491"/>
        <v>0.63605714122298362</v>
      </c>
      <c r="AE1464">
        <v>1</v>
      </c>
    </row>
    <row r="1465" spans="1:31" x14ac:dyDescent="0.25">
      <c r="A1465">
        <v>120.24999999999753</v>
      </c>
      <c r="B1465" s="2">
        <v>2000.2499999998906</v>
      </c>
      <c r="C1465">
        <f>+D1465+($D$2+E1465+F1465)*SOI!A1464*IF(B1465&gt;$C$18, IF(B1465&lt;$C$19,-1,1),1)</f>
        <v>-13.045850539742572</v>
      </c>
      <c r="D1465">
        <f>+$D$3*((1-$D$5)*SOI!D1464+$D$5*SOI!D1463) +   $D$4*((1-$D$5)*SOI!E1464+$D$5*SOI!E1463)</f>
        <v>0</v>
      </c>
      <c r="E1465">
        <f t="shared" si="473"/>
        <v>16.259671283576189</v>
      </c>
      <c r="F1465">
        <f t="shared" si="480"/>
        <v>4.7641891102022882E-2</v>
      </c>
      <c r="G1465">
        <f t="shared" si="481"/>
        <v>16.307313174678214</v>
      </c>
      <c r="H1465" s="21">
        <f t="shared" si="482"/>
        <v>0.76844364410302146</v>
      </c>
      <c r="I1465" s="37">
        <f t="shared" si="474"/>
        <v>15.813651275052349</v>
      </c>
      <c r="J1465" s="1">
        <f t="shared" si="483"/>
        <v>-0.65998281428098193</v>
      </c>
      <c r="K1465" s="1">
        <f t="shared" si="484"/>
        <v>0.20804636929730286</v>
      </c>
      <c r="L1465" s="1">
        <f t="shared" si="475"/>
        <v>2.9612260431079809E-2</v>
      </c>
      <c r="M1465" s="1">
        <f t="shared" si="476"/>
        <v>0.29316346502646379</v>
      </c>
      <c r="N1465" s="1">
        <f t="shared" si="477"/>
        <v>-2.2457561682032997E-2</v>
      </c>
      <c r="O1465" s="1">
        <f t="shared" si="478"/>
        <v>16.025690256675961</v>
      </c>
      <c r="P1465" s="1">
        <f t="shared" si="479"/>
        <v>-1.1783408898390756E-2</v>
      </c>
      <c r="Q1465" s="1">
        <f t="shared" si="485"/>
        <v>-3.2948306020381644E-3</v>
      </c>
      <c r="R1465" s="1">
        <f t="shared" si="486"/>
        <v>1.5559721645178335E-2</v>
      </c>
      <c r="S1465" s="1">
        <f t="shared" si="487"/>
        <v>-0.30392207522631576</v>
      </c>
      <c r="T1465" s="1">
        <f t="shared" si="488"/>
        <v>4.9861568049448293</v>
      </c>
      <c r="U1465" s="1">
        <f t="shared" si="489"/>
        <v>2.05918603756465</v>
      </c>
      <c r="V1465" s="1">
        <f t="shared" si="490"/>
        <v>-7.4432947969870428E-3</v>
      </c>
      <c r="Y1465" s="20">
        <f>+$Z$20*SIGN(SOI!A1464)*(ABS(SOI!A1464))^$Y$2</f>
        <v>-0.53665629385143809</v>
      </c>
      <c r="Z1465" s="20">
        <f t="shared" si="493"/>
        <v>-0.58227031476372915</v>
      </c>
      <c r="AA1465" s="19">
        <f>+SIN((AVERAGE(H1461:H1472)+AVERAGE(H1465:H1468)/4)*($AA$19+AA1464*$AA$18*AVERAGE(G1461:G1472))*$Y$20+$AA$17) - SIN($AA$17)</f>
        <v>-1.1861296990846859</v>
      </c>
      <c r="AB1465" s="19">
        <f>+SIN((AVERAGE(H1461:H1472)+AVERAGE(H1465:H1468)*$AB$1)*($AA$19+AB1464*$AA$18*AVERAGE(G1461:G1472))*$Y$20+$AA$17) - SIN($AA$17)+$AB$2</f>
        <v>-1.1734292448923711</v>
      </c>
      <c r="AC1465">
        <f t="shared" si="492"/>
        <v>0.86580000000002133</v>
      </c>
      <c r="AD1465">
        <f t="shared" si="491"/>
        <v>0.60385938432095676</v>
      </c>
      <c r="AE1465">
        <v>1</v>
      </c>
    </row>
    <row r="1466" spans="1:31" x14ac:dyDescent="0.25">
      <c r="A1466">
        <v>120.33333333333086</v>
      </c>
      <c r="B1466" s="2">
        <v>2000.3333333332239</v>
      </c>
      <c r="C1466">
        <f>+D1466+($D$2+E1466+F1466)*SOI!A1465*IF(B1466&gt;$C$18, IF(B1466&lt;$C$19,-1,1),1)</f>
        <v>2.5509109097891471</v>
      </c>
      <c r="D1466">
        <f>+$D$3*((1-$D$5)*SOI!D1465+$D$5*SOI!D1464) +   $D$4*((1-$D$5)*SOI!E1465+$D$5*SOI!E1464)</f>
        <v>0</v>
      </c>
      <c r="E1466">
        <f t="shared" si="473"/>
        <v>-2.0891291799638338</v>
      </c>
      <c r="F1466">
        <f t="shared" si="480"/>
        <v>-1.0995094572725996</v>
      </c>
      <c r="G1466">
        <f t="shared" si="481"/>
        <v>-3.1886386372364335</v>
      </c>
      <c r="H1466" s="21">
        <f t="shared" si="482"/>
        <v>0.5368861172641306</v>
      </c>
      <c r="I1466" s="37">
        <f t="shared" si="474"/>
        <v>-3.3404781864988173</v>
      </c>
      <c r="J1466" s="1">
        <f t="shared" si="483"/>
        <v>8.0497314060984504</v>
      </c>
      <c r="K1466" s="1">
        <f t="shared" si="484"/>
        <v>-25.779635183611493</v>
      </c>
      <c r="L1466" s="1">
        <f t="shared" si="475"/>
        <v>-0.67077913848261994</v>
      </c>
      <c r="M1466" s="1">
        <f t="shared" si="476"/>
        <v>16.927083098375483</v>
      </c>
      <c r="N1466" s="1">
        <f t="shared" si="477"/>
        <v>0.92508410487784598</v>
      </c>
      <c r="O1466" s="1">
        <f t="shared" si="478"/>
        <v>-1.805124373480808</v>
      </c>
      <c r="P1466" s="1">
        <f t="shared" si="479"/>
        <v>0.57225448035181525</v>
      </c>
      <c r="Q1466" s="1">
        <f t="shared" si="485"/>
        <v>7.8365333961434258</v>
      </c>
      <c r="R1466" s="1">
        <f t="shared" si="486"/>
        <v>7.8175236512073401</v>
      </c>
      <c r="S1466" s="1">
        <f t="shared" si="487"/>
        <v>-2.644583879572898</v>
      </c>
      <c r="T1466" s="1">
        <f t="shared" si="488"/>
        <v>12.722261119776395</v>
      </c>
      <c r="U1466" s="1">
        <f t="shared" si="489"/>
        <v>21.124688837746771</v>
      </c>
      <c r="V1466" s="1">
        <f t="shared" si="490"/>
        <v>-14.890253469724364</v>
      </c>
      <c r="Y1466" s="20">
        <f>+$Z$20*SIGN(SOI!A1465)*(ABS(SOI!A1465))^$Y$2</f>
        <v>-0.53665629385143809</v>
      </c>
      <c r="Z1466" s="20">
        <f t="shared" si="493"/>
        <v>-0.53097593469115445</v>
      </c>
      <c r="AA1466" s="19">
        <f>+SIN((AVERAGE(H1462:H1473)+AVERAGE(H1466:H1469)/4)*($AA$19+AA1465*$AA$18*AVERAGE(G1462:G1473))*$Y$20+$AA$17) - SIN($AA$17)</f>
        <v>-0.33999625098498021</v>
      </c>
      <c r="AB1466" s="19">
        <f>+SIN((AVERAGE(H1462:H1473)+AVERAGE(H1466:H1469)*$AB$1)*($AA$19+AB1465*$AA$18*AVERAGE(G1462:G1473))*$Y$20+$AA$17) - SIN($AA$17)+$AB$2</f>
        <v>-0.4027195988710246</v>
      </c>
      <c r="AC1466">
        <f t="shared" si="492"/>
        <v>0.86640000000002138</v>
      </c>
      <c r="AD1466">
        <f t="shared" si="491"/>
        <v>0.19097968370617424</v>
      </c>
      <c r="AE1466">
        <v>1</v>
      </c>
    </row>
    <row r="1467" spans="1:31" x14ac:dyDescent="0.25">
      <c r="A1467">
        <v>120.41666666666418</v>
      </c>
      <c r="B1467" s="2">
        <v>2000.4166666665571</v>
      </c>
      <c r="C1467">
        <f>+D1467+($D$2+E1467+F1467)*SOI!A1466*IF(B1467&gt;$C$18, IF(B1467&lt;$C$19,-1,1),1)</f>
        <v>-4.1156347576094179</v>
      </c>
      <c r="D1467">
        <f>+$D$3*((1-$D$5)*SOI!D1466+$D$5*SOI!D1465) +   $D$4*((1-$D$5)*SOI!E1466+$D$5*SOI!E1465)</f>
        <v>0</v>
      </c>
      <c r="E1467">
        <f t="shared" si="473"/>
        <v>5.5135221589083026</v>
      </c>
      <c r="F1467">
        <f t="shared" si="480"/>
        <v>-2.6009148762412226E-2</v>
      </c>
      <c r="G1467">
        <f t="shared" si="481"/>
        <v>5.4875130101458902</v>
      </c>
      <c r="H1467" s="21">
        <f t="shared" si="482"/>
        <v>9.2888432169183896E-2</v>
      </c>
      <c r="I1467" s="37">
        <f t="shared" si="474"/>
        <v>4.8188075029783226</v>
      </c>
      <c r="J1467" s="1">
        <f t="shared" si="483"/>
        <v>-0.51455885533623424</v>
      </c>
      <c r="K1467" s="1">
        <f t="shared" si="484"/>
        <v>1.3137904376445161E-4</v>
      </c>
      <c r="L1467" s="1">
        <f t="shared" si="475"/>
        <v>-3.8360693593120446E-3</v>
      </c>
      <c r="M1467" s="1">
        <f t="shared" si="476"/>
        <v>0.7500752847526031</v>
      </c>
      <c r="N1467" s="1">
        <f t="shared" si="477"/>
        <v>1.5375198544618166E-2</v>
      </c>
      <c r="O1467" s="1">
        <f t="shared" si="478"/>
        <v>8.5859678604778361E-2</v>
      </c>
      <c r="P1467" s="1">
        <f t="shared" si="479"/>
        <v>1.0721350624416695E-2</v>
      </c>
      <c r="Q1467" s="1">
        <f t="shared" si="485"/>
        <v>5.7714672000878826E-3</v>
      </c>
      <c r="R1467" s="1">
        <f t="shared" si="486"/>
        <v>-8.3054350192776263E-3</v>
      </c>
      <c r="S1467" s="1">
        <f t="shared" si="487"/>
        <v>6.3405626470188922E-2</v>
      </c>
      <c r="T1467" s="1">
        <f t="shared" si="488"/>
        <v>-3.4606154060206769E-3</v>
      </c>
      <c r="U1467" s="1">
        <f t="shared" si="489"/>
        <v>-0.57092828039173404</v>
      </c>
      <c r="V1467" s="1">
        <f t="shared" si="490"/>
        <v>-4.6366242470062876E-3</v>
      </c>
      <c r="Y1467" s="20">
        <f>+$Z$20*SIGN(SOI!A1466)*(ABS(SOI!A1466))^$Y$2</f>
        <v>-0.51961521637058716</v>
      </c>
      <c r="Z1467" s="20">
        <f t="shared" si="493"/>
        <v>-0.50308717740650577</v>
      </c>
      <c r="AA1467" s="19">
        <f>+SIN((AVERAGE(H1463:H1474)+AVERAGE(H1467:H1470)/4)*($AA$19+AA1466*$AA$18*AVERAGE(G1463:G1474))*$Y$20+$AA$17) - SIN($AA$17)</f>
        <v>-1.2416348804983273</v>
      </c>
      <c r="AB1467" s="19">
        <f>+SIN((AVERAGE(H1463:H1474)+AVERAGE(H1467:H1470)*$AB$1)*($AA$19+AB1466*$AA$18*AVERAGE(G1463:G1474))*$Y$20+$AA$17) - SIN($AA$17)+$AB$2</f>
        <v>-1.1279892071245408</v>
      </c>
      <c r="AC1467">
        <f t="shared" si="492"/>
        <v>0.86700000000002142</v>
      </c>
      <c r="AD1467">
        <f t="shared" si="491"/>
        <v>0.73854770309182149</v>
      </c>
      <c r="AE1467">
        <v>1</v>
      </c>
    </row>
    <row r="1468" spans="1:31" x14ac:dyDescent="0.25">
      <c r="A1468">
        <v>120.49999999999751</v>
      </c>
      <c r="B1468" s="2">
        <v>2000.4999999998904</v>
      </c>
      <c r="C1468">
        <f>+D1468+($D$2+E1468+F1468)*SOI!A1467*IF(B1468&gt;$C$18, IF(B1468&lt;$C$19,-1,1),1)</f>
        <v>7.1736823998028765</v>
      </c>
      <c r="D1468">
        <f>+$D$3*((1-$D$5)*SOI!D1467+$D$5*SOI!D1466) +   $D$4*((1-$D$5)*SOI!E1467+$D$5*SOI!E1466)</f>
        <v>0</v>
      </c>
      <c r="E1468">
        <f t="shared" si="473"/>
        <v>-12.468834606920307</v>
      </c>
      <c r="F1468">
        <f t="shared" si="480"/>
        <v>-0.11657311203210896</v>
      </c>
      <c r="G1468">
        <f t="shared" si="481"/>
        <v>-12.585407718952416</v>
      </c>
      <c r="H1468" s="21">
        <f t="shared" si="482"/>
        <v>5.3000150752840764E-4</v>
      </c>
      <c r="I1468" s="37">
        <f t="shared" si="474"/>
        <v>-0.40932273719183054</v>
      </c>
      <c r="J1468" s="1">
        <f t="shared" si="483"/>
        <v>0.224197879409199</v>
      </c>
      <c r="K1468" s="1">
        <f t="shared" si="484"/>
        <v>-6.0299019201138122E-3</v>
      </c>
      <c r="L1468" s="1">
        <f t="shared" si="475"/>
        <v>-4.7025173499875431E-3</v>
      </c>
      <c r="M1468" s="1">
        <f t="shared" si="476"/>
        <v>3.8474679220427257</v>
      </c>
      <c r="N1468" s="1">
        <f t="shared" si="477"/>
        <v>-1.3524622228281942E-2</v>
      </c>
      <c r="O1468" s="1">
        <f t="shared" si="478"/>
        <v>-3.8294427725412779</v>
      </c>
      <c r="P1468" s="1">
        <f t="shared" si="479"/>
        <v>9.0000178302039237E-3</v>
      </c>
      <c r="Q1468" s="1">
        <f t="shared" si="485"/>
        <v>-2.604118809415832E-2</v>
      </c>
      <c r="R1468" s="1">
        <f t="shared" si="486"/>
        <v>-3.1831949641243731E-3</v>
      </c>
      <c r="S1468" s="1">
        <f t="shared" si="487"/>
        <v>4.7376012013356514E-3</v>
      </c>
      <c r="T1468" s="1">
        <f t="shared" si="488"/>
        <v>0.18920979612049865</v>
      </c>
      <c r="U1468" s="1">
        <f t="shared" si="489"/>
        <v>4.0710057741650901E-2</v>
      </c>
      <c r="V1468" s="1">
        <f t="shared" si="490"/>
        <v>3.4237353205811036E-3</v>
      </c>
      <c r="Y1468" s="20">
        <f>+$Z$20*SIGN(SOI!A1467)*(ABS(SOI!A1467))^$Y$2</f>
        <v>-0.45299002199749194</v>
      </c>
      <c r="Z1468" s="20">
        <f t="shared" si="493"/>
        <v>-0.44420172488094528</v>
      </c>
      <c r="AA1468" s="19">
        <f>+SIN((AVERAGE(H1464:H1475)+AVERAGE(H1468:H1471)/4)*($AA$19+AA1467*$AA$18*AVERAGE(G1464:G1475))*$Y$20+$AA$17) - SIN($AA$17)</f>
        <v>-1.1610350536944771</v>
      </c>
      <c r="AB1468" s="19">
        <f>+SIN((AVERAGE(H1464:H1475)+AVERAGE(H1468:H1471)*$AB$1)*($AA$19+AB1467*$AA$18*AVERAGE(G1464:G1475))*$Y$20+$AA$17) - SIN($AA$17)+$AB$2</f>
        <v>-1.0374966748846295</v>
      </c>
      <c r="AC1468">
        <f t="shared" si="492"/>
        <v>0.86760000000002147</v>
      </c>
      <c r="AD1468">
        <f t="shared" si="491"/>
        <v>0.71683332881353179</v>
      </c>
      <c r="AE1468">
        <v>1</v>
      </c>
    </row>
    <row r="1469" spans="1:31" x14ac:dyDescent="0.25">
      <c r="A1469">
        <v>120.58333333333084</v>
      </c>
      <c r="B1469" s="2">
        <v>2000.5833333332237</v>
      </c>
      <c r="C1469">
        <f>+D1469+($D$2+E1469+F1469)*SOI!A1468*IF(B1469&gt;$C$18, IF(B1469&lt;$C$19,-1,1),1)</f>
        <v>1.3056047449841257</v>
      </c>
      <c r="D1469">
        <f>+$D$3*((1-$D$5)*SOI!D1468+$D$5*SOI!D1467) +   $D$4*((1-$D$5)*SOI!E1468+$D$5*SOI!E1467)</f>
        <v>0</v>
      </c>
      <c r="E1469">
        <f t="shared" si="473"/>
        <v>-3.6480552328816032</v>
      </c>
      <c r="F1469">
        <f t="shared" si="480"/>
        <v>2.1375385703476302E-2</v>
      </c>
      <c r="G1469">
        <f t="shared" si="481"/>
        <v>-3.626679847178127</v>
      </c>
      <c r="H1469" s="21">
        <f t="shared" si="482"/>
        <v>-1.5858464326639544E-2</v>
      </c>
      <c r="I1469" s="37">
        <f t="shared" si="474"/>
        <v>3.011745004074339</v>
      </c>
      <c r="J1469" s="1">
        <f t="shared" si="483"/>
        <v>0.18613335984265711</v>
      </c>
      <c r="K1469" s="1">
        <f t="shared" si="484"/>
        <v>-9.2863215390604598E-4</v>
      </c>
      <c r="L1469" s="1">
        <f t="shared" si="475"/>
        <v>9.5988971638971722E-3</v>
      </c>
      <c r="M1469" s="1">
        <f t="shared" si="476"/>
        <v>-0.43412559838960307</v>
      </c>
      <c r="N1469" s="1">
        <f t="shared" si="477"/>
        <v>1.7313257197841738E-2</v>
      </c>
      <c r="O1469" s="1">
        <f t="shared" si="478"/>
        <v>-3.3179526219070086</v>
      </c>
      <c r="P1469" s="1">
        <f t="shared" si="479"/>
        <v>-7.8370264011695255E-4</v>
      </c>
      <c r="Q1469" s="1">
        <f t="shared" si="485"/>
        <v>-3.7614458957533946E-3</v>
      </c>
      <c r="R1469" s="1">
        <f t="shared" si="486"/>
        <v>3.3830591640236756E-3</v>
      </c>
      <c r="S1469" s="1">
        <f t="shared" si="487"/>
        <v>4.4623585895558752E-2</v>
      </c>
      <c r="T1469" s="1">
        <f t="shared" si="488"/>
        <v>-0.33463329261909586</v>
      </c>
      <c r="U1469" s="1">
        <f t="shared" si="489"/>
        <v>2.6083267016138008E-2</v>
      </c>
      <c r="V1469" s="1">
        <f t="shared" si="490"/>
        <v>3.816469190507812E-4</v>
      </c>
      <c r="Y1469" s="20">
        <f>+$Z$20*SIGN(SOI!A1468)*(ABS(SOI!A1468))^$Y$2</f>
        <v>-0.35999993627475674</v>
      </c>
      <c r="Z1469" s="20">
        <f t="shared" si="493"/>
        <v>-0.3958965923484416</v>
      </c>
      <c r="AA1469" s="19">
        <f>+SIN((AVERAGE(H1465:H1476)+AVERAGE(H1469:H1472)/4)*($AA$19+AA1468*$AA$18*AVERAGE(G1465:G1476))*$Y$20+$AA$17) - SIN($AA$17)</f>
        <v>-1.0723470355375451</v>
      </c>
      <c r="AB1469" s="19">
        <f>+SIN((AVERAGE(H1465:H1476)+AVERAGE(H1469:H1472)*$AB$1)*($AA$19+AB1468*$AA$18*AVERAGE(G1465:G1476))*$Y$20+$AA$17) - SIN($AA$17)+$AB$2</f>
        <v>-0.90976367701973837</v>
      </c>
      <c r="AC1469">
        <f t="shared" si="492"/>
        <v>0.86820000000002151</v>
      </c>
      <c r="AD1469">
        <f t="shared" si="491"/>
        <v>0.67645044318910341</v>
      </c>
      <c r="AE1469">
        <v>1</v>
      </c>
    </row>
    <row r="1470" spans="1:31" x14ac:dyDescent="0.25">
      <c r="A1470">
        <v>120.66666666666417</v>
      </c>
      <c r="B1470" s="2">
        <v>2000.6666666665569</v>
      </c>
      <c r="C1470">
        <f>+D1470+($D$2+E1470+F1470)*SOI!A1469*IF(B1470&gt;$C$18, IF(B1470&lt;$C$19,-1,1),1)</f>
        <v>9.5890396853403264</v>
      </c>
      <c r="D1470">
        <f>+$D$3*((1-$D$5)*SOI!D1469+$D$5*SOI!D1468) +   $D$4*((1-$D$5)*SOI!E1469+$D$5*SOI!E1468)</f>
        <v>0</v>
      </c>
      <c r="E1470">
        <f t="shared" si="473"/>
        <v>-23.521661682075631</v>
      </c>
      <c r="F1470">
        <f t="shared" si="480"/>
        <v>-1.0656195623867419</v>
      </c>
      <c r="G1470">
        <f t="shared" si="481"/>
        <v>-24.587281244462375</v>
      </c>
      <c r="H1470" s="21">
        <f t="shared" si="482"/>
        <v>-3.2402334990272408</v>
      </c>
      <c r="I1470" s="37">
        <f t="shared" si="474"/>
        <v>30.108217473077751</v>
      </c>
      <c r="J1470" s="1">
        <f t="shared" si="483"/>
        <v>-4.5547062127792621</v>
      </c>
      <c r="K1470" s="1">
        <f t="shared" si="484"/>
        <v>-184.83049124664046</v>
      </c>
      <c r="L1470" s="1">
        <f t="shared" si="475"/>
        <v>-0.70909397224172344</v>
      </c>
      <c r="M1470" s="1">
        <f t="shared" si="476"/>
        <v>1.0626364331439893</v>
      </c>
      <c r="N1470" s="1">
        <f t="shared" si="477"/>
        <v>-0.91271676307303851</v>
      </c>
      <c r="O1470" s="1">
        <f t="shared" si="478"/>
        <v>-19.635791625513306</v>
      </c>
      <c r="P1470" s="1">
        <f t="shared" si="479"/>
        <v>0.3567964474036262</v>
      </c>
      <c r="Q1470" s="1">
        <f t="shared" si="485"/>
        <v>-0.4853794357258035</v>
      </c>
      <c r="R1470" s="1">
        <f t="shared" si="486"/>
        <v>4.3641833868042186</v>
      </c>
      <c r="S1470" s="1">
        <f t="shared" si="487"/>
        <v>-23.517359525676106</v>
      </c>
      <c r="T1470" s="1">
        <f t="shared" si="488"/>
        <v>146.29511873245471</v>
      </c>
      <c r="U1470" s="1">
        <f t="shared" si="489"/>
        <v>-118.71293562235384</v>
      </c>
      <c r="V1470" s="1">
        <f t="shared" si="490"/>
        <v>9.1598469797572584</v>
      </c>
      <c r="Y1470" s="20">
        <f>+$Z$20*SIGN(SOI!A1469)*(ABS(SOI!A1469))^$Y$2</f>
        <v>-0.37469981877307607</v>
      </c>
      <c r="Z1470" s="20">
        <f t="shared" si="493"/>
        <v>-0.39322387272732601</v>
      </c>
      <c r="AA1470" s="19">
        <f>+SIN((AVERAGE(H1466:H1477)+AVERAGE(H1470:H1473)/4)*($AA$19+AA1469*$AA$18*AVERAGE(G1466:G1477))*$Y$20+$AA$17) - SIN($AA$17)</f>
        <v>0.20818211126020136</v>
      </c>
      <c r="AB1470" s="19">
        <f>+SIN((AVERAGE(H1466:H1477)+AVERAGE(H1470:H1473)*$AB$1)*($AA$19+AB1469*$AA$18*AVERAGE(G1466:G1477))*$Y$20+$AA$17) - SIN($AA$17)+$AB$2</f>
        <v>-0.94223107604437173</v>
      </c>
      <c r="AC1470">
        <f t="shared" si="492"/>
        <v>0.86880000000002156</v>
      </c>
      <c r="AD1470">
        <f t="shared" si="491"/>
        <v>0.60140598398752743</v>
      </c>
      <c r="AE1470">
        <v>1</v>
      </c>
    </row>
    <row r="1471" spans="1:31" x14ac:dyDescent="0.25">
      <c r="A1471">
        <v>120.7499999999975</v>
      </c>
      <c r="B1471" s="2">
        <v>2000.7499999998902</v>
      </c>
      <c r="C1471">
        <f>+D1471+($D$2+E1471+F1471)*SOI!A1470*IF(B1471&gt;$C$18, IF(B1471&lt;$C$19,-1,1),1)</f>
        <v>3.6397992904800347</v>
      </c>
      <c r="D1471">
        <f>+$D$3*((1-$D$5)*SOI!D1470+$D$5*SOI!D1469) +   $D$4*((1-$D$5)*SOI!E1470+$D$5*SOI!E1469)</f>
        <v>0</v>
      </c>
      <c r="E1471">
        <f t="shared" si="473"/>
        <v>-6.5637125521761419</v>
      </c>
      <c r="F1471">
        <f t="shared" si="480"/>
        <v>-5.4104339605738794E-2</v>
      </c>
      <c r="G1471">
        <f t="shared" si="481"/>
        <v>-6.6178168917818807</v>
      </c>
      <c r="H1471" s="21">
        <f t="shared" si="482"/>
        <v>6.9789116027470746E-2</v>
      </c>
      <c r="I1471" s="37">
        <f t="shared" si="474"/>
        <v>6.6662732222193215</v>
      </c>
      <c r="J1471" s="1">
        <f t="shared" si="483"/>
        <v>1.0236147768326969</v>
      </c>
      <c r="K1471" s="1">
        <f t="shared" si="484"/>
        <v>-1.5190028461121973E-2</v>
      </c>
      <c r="L1471" s="1">
        <f t="shared" si="475"/>
        <v>-1.4488197208580741E-2</v>
      </c>
      <c r="M1471" s="1">
        <f t="shared" si="476"/>
        <v>-1.078605955544919</v>
      </c>
      <c r="N1471" s="1">
        <f t="shared" si="477"/>
        <v>-3.0278927764999852E-2</v>
      </c>
      <c r="O1471" s="1">
        <f t="shared" si="478"/>
        <v>-0.99882529453329916</v>
      </c>
      <c r="P1471" s="1">
        <f t="shared" si="479"/>
        <v>2.8213295577434874E-2</v>
      </c>
      <c r="Q1471" s="1">
        <f t="shared" si="485"/>
        <v>1.6344210592645569E-2</v>
      </c>
      <c r="R1471" s="1">
        <f t="shared" si="486"/>
        <v>-3.2537459012412118E-2</v>
      </c>
      <c r="S1471" s="1">
        <f t="shared" si="487"/>
        <v>-0.17273927354009813</v>
      </c>
      <c r="T1471" s="1">
        <f t="shared" si="488"/>
        <v>0.15204827879469976</v>
      </c>
      <c r="U1471" s="1">
        <f t="shared" si="489"/>
        <v>-2.0784013089798448</v>
      </c>
      <c r="V1471" s="1">
        <f t="shared" si="490"/>
        <v>2.4028462402014592E-2</v>
      </c>
      <c r="Y1471" s="20">
        <f>+$Z$20*SIGN(SOI!A1470)*(ABS(SOI!A1470))^$Y$2</f>
        <v>-0.44497186313414522</v>
      </c>
      <c r="Z1471" s="20">
        <f t="shared" si="493"/>
        <v>-0.44642896609260285</v>
      </c>
      <c r="AA1471" s="19">
        <f>+SIN((AVERAGE(H1467:H1478)+AVERAGE(H1471:H1474)/4)*($AA$19+AA1470*$AA$18*AVERAGE(G1467:G1478))*$Y$20+$AA$17) - SIN($AA$17)</f>
        <v>6.033938071811068E-2</v>
      </c>
      <c r="AB1471" s="19">
        <f>+SIN((AVERAGE(H1467:H1478)+AVERAGE(H1471:H1474)*$AB$1)*($AA$19+AB1470*$AA$18*AVERAGE(G1467:G1478))*$Y$20+$AA$17) - SIN($AA$17)+$AB$2</f>
        <v>-0.83337879706757012</v>
      </c>
      <c r="AC1471">
        <f t="shared" si="492"/>
        <v>0.8694000000000216</v>
      </c>
      <c r="AD1471">
        <f t="shared" si="491"/>
        <v>0.50676834681071359</v>
      </c>
      <c r="AE1471">
        <v>1</v>
      </c>
    </row>
    <row r="1472" spans="1:31" x14ac:dyDescent="0.25">
      <c r="A1472">
        <v>120.83333333333083</v>
      </c>
      <c r="B1472" s="2">
        <v>2000.8333333332234</v>
      </c>
      <c r="C1472">
        <f>+D1472+($D$2+E1472+F1472)*SOI!A1471*IF(B1472&gt;$C$18, IF(B1472&lt;$C$19,-1,1),1)</f>
        <v>31.799656954925872</v>
      </c>
      <c r="D1472">
        <f>+$D$3*((1-$D$5)*SOI!D1471+$D$5*SOI!D1470) +   $D$4*((1-$D$5)*SOI!E1471+$D$5*SOI!E1470)</f>
        <v>0</v>
      </c>
      <c r="E1472">
        <f t="shared" si="473"/>
        <v>-41.416027408980462</v>
      </c>
      <c r="F1472">
        <f t="shared" si="480"/>
        <v>-0.98351519758736772</v>
      </c>
      <c r="G1472">
        <f t="shared" si="481"/>
        <v>-42.399542606567827</v>
      </c>
      <c r="H1472" s="21">
        <f t="shared" si="482"/>
        <v>-0.38475967188087351</v>
      </c>
      <c r="I1472" s="37">
        <f t="shared" si="474"/>
        <v>9.9276581359756513</v>
      </c>
      <c r="J1472" s="1">
        <f t="shared" si="483"/>
        <v>44.584990166790256</v>
      </c>
      <c r="K1472" s="1">
        <f t="shared" si="484"/>
        <v>-0.20102586360454738</v>
      </c>
      <c r="L1472" s="1">
        <f t="shared" si="475"/>
        <v>-4.2173604491201255E-3</v>
      </c>
      <c r="M1472" s="1">
        <f t="shared" si="476"/>
        <v>-31.546504064528552</v>
      </c>
      <c r="N1472" s="1">
        <f t="shared" si="477"/>
        <v>-0.10165339429429868</v>
      </c>
      <c r="O1472" s="1">
        <f t="shared" si="478"/>
        <v>-3.9795281525023558</v>
      </c>
      <c r="P1472" s="1">
        <f t="shared" si="479"/>
        <v>0.32194282180844636</v>
      </c>
      <c r="Q1472" s="1">
        <f t="shared" si="485"/>
        <v>1.6048474877772319</v>
      </c>
      <c r="R1472" s="1">
        <f t="shared" si="486"/>
        <v>-4.7579202169501098</v>
      </c>
      <c r="S1472" s="1">
        <f t="shared" si="487"/>
        <v>-0.86364683465348102</v>
      </c>
      <c r="T1472" s="1">
        <f t="shared" si="488"/>
        <v>0.17633963180489282</v>
      </c>
      <c r="U1472" s="1">
        <f t="shared" si="489"/>
        <v>-35.319783985081727</v>
      </c>
      <c r="V1472" s="1">
        <f t="shared" si="490"/>
        <v>0.92051803386403397</v>
      </c>
      <c r="Y1472" s="20">
        <f>+$Z$20*SIGN(SOI!A1471)*(ABS(SOI!A1471))^$Y$2</f>
        <v>-0.51961521637058716</v>
      </c>
      <c r="Z1472" s="20">
        <f t="shared" si="493"/>
        <v>-0.51336228466267775</v>
      </c>
      <c r="AA1472" s="19">
        <f>+SIN((AVERAGE(H1468:H1479)+AVERAGE(H1472:H1475)/4)*($AA$19+AA1471*$AA$18*AVERAGE(G1468:G1479))*$Y$20+$AA$17) - SIN($AA$17)</f>
        <v>6.4939345409578741E-2</v>
      </c>
      <c r="AB1472" s="19">
        <f>+SIN((AVERAGE(H1468:H1479)+AVERAGE(H1472:H1475)*$AB$1)*($AA$19+AB1471*$AA$18*AVERAGE(G1468:G1479))*$Y$20+$AA$17) - SIN($AA$17)+$AB$2</f>
        <v>-0.90879706433534446</v>
      </c>
      <c r="AC1472">
        <f t="shared" si="492"/>
        <v>0.87000000000002164</v>
      </c>
      <c r="AD1472">
        <f t="shared" si="491"/>
        <v>0.57830163007225655</v>
      </c>
      <c r="AE1472">
        <v>1</v>
      </c>
    </row>
    <row r="1473" spans="1:31" x14ac:dyDescent="0.25">
      <c r="A1473">
        <v>120.91666666666416</v>
      </c>
      <c r="B1473" s="2">
        <v>2000.9166666665567</v>
      </c>
      <c r="C1473">
        <f>+D1473+($D$2+E1473+F1473)*SOI!A1472*IF(B1473&gt;$C$18, IF(B1473&lt;$C$19,-1,1),1)</f>
        <v>-447.27413776309868</v>
      </c>
      <c r="D1473">
        <f>+$D$3*((1-$D$5)*SOI!D1472+$D$5*SOI!D1471) +   $D$4*((1-$D$5)*SOI!E1472+$D$5*SOI!E1471)</f>
        <v>0</v>
      </c>
      <c r="E1473">
        <f t="shared" si="473"/>
        <v>486.38948119887357</v>
      </c>
      <c r="F1473">
        <f t="shared" si="480"/>
        <v>-0.22194015202720485</v>
      </c>
      <c r="G1473">
        <f t="shared" si="481"/>
        <v>486.16754104684634</v>
      </c>
      <c r="H1473" s="21">
        <f t="shared" si="482"/>
        <v>17.781817960313212</v>
      </c>
      <c r="I1473" s="37">
        <f t="shared" si="474"/>
        <v>322.41700886573528</v>
      </c>
      <c r="J1473" s="1">
        <f t="shared" si="483"/>
        <v>175.88503687474099</v>
      </c>
      <c r="K1473" s="1">
        <f t="shared" si="484"/>
        <v>3.6509754417586722</v>
      </c>
      <c r="L1473" s="1">
        <f t="shared" si="475"/>
        <v>-2.9539035888962839E-2</v>
      </c>
      <c r="M1473" s="1">
        <f t="shared" si="476"/>
        <v>-3.8319543467923656</v>
      </c>
      <c r="N1473" s="1">
        <f t="shared" si="477"/>
        <v>0.39729834067288256</v>
      </c>
      <c r="O1473" s="1">
        <f t="shared" si="478"/>
        <v>351.17672306095687</v>
      </c>
      <c r="P1473" s="1">
        <f t="shared" si="479"/>
        <v>9.4598877962704317E-3</v>
      </c>
      <c r="Q1473" s="1">
        <f t="shared" si="485"/>
        <v>-0.76189955725846692</v>
      </c>
      <c r="R1473" s="1">
        <f t="shared" si="486"/>
        <v>73.358803758301264</v>
      </c>
      <c r="S1473" s="1">
        <f t="shared" si="487"/>
        <v>109.62312624817997</v>
      </c>
      <c r="T1473" s="1">
        <f t="shared" si="488"/>
        <v>-108.99326584362862</v>
      </c>
      <c r="U1473" s="1">
        <f t="shared" si="489"/>
        <v>-33.705161216242821</v>
      </c>
      <c r="V1473" s="1">
        <f t="shared" si="490"/>
        <v>-0.10571446267044582</v>
      </c>
      <c r="Y1473" s="20">
        <f>+$Z$20*SIGN(SOI!A1472)*(ABS(SOI!A1472))^$Y$2</f>
        <v>-0.57549977448330081</v>
      </c>
      <c r="Z1473" s="20">
        <f t="shared" si="493"/>
        <v>-0.55265495652207941</v>
      </c>
      <c r="AA1473" s="19">
        <f>+SIN((AVERAGE(H1469:H1480)+AVERAGE(H1473:H1476)/4)*($AA$19+AA1472*$AA$18*AVERAGE(G1469:G1480))*$Y$20+$AA$17) - SIN($AA$17)</f>
        <v>0.16983519067057118</v>
      </c>
      <c r="AB1473" s="19">
        <f>+SIN((AVERAGE(H1469:H1480)+AVERAGE(H1473:H1476)*$AB$1)*($AA$19+AB1472*$AA$18*AVERAGE(G1469:G1480))*$Y$20+$AA$17) - SIN($AA$17)+$AB$2</f>
        <v>-0.84567376612574341</v>
      </c>
      <c r="AC1473">
        <f t="shared" si="492"/>
        <v>0.87060000000002169</v>
      </c>
      <c r="AD1473">
        <f t="shared" si="491"/>
        <v>0.72249014719265059</v>
      </c>
      <c r="AE1473">
        <v>1</v>
      </c>
    </row>
    <row r="1474" spans="1:31" x14ac:dyDescent="0.25">
      <c r="A1474">
        <v>120.99999999999748</v>
      </c>
      <c r="B1474" s="2">
        <v>2000.99999999989</v>
      </c>
      <c r="C1474">
        <f>+D1474+($D$2+E1474+F1474)*SOI!A1473*IF(B1474&gt;$C$18, IF(B1474&lt;$C$19,-1,1),1)</f>
        <v>-4.3750103485196492</v>
      </c>
      <c r="D1474">
        <f>+$D$3*((1-$D$5)*SOI!D1473+$D$5*SOI!D1472) +   $D$4*((1-$D$5)*SOI!E1473+$D$5*SOI!E1472)</f>
        <v>0</v>
      </c>
      <c r="E1474">
        <f t="shared" si="473"/>
        <v>0.52174829078154517</v>
      </c>
      <c r="F1474">
        <f t="shared" si="480"/>
        <v>4.4498543779907838</v>
      </c>
      <c r="G1474">
        <f t="shared" si="481"/>
        <v>4.9716026687723289</v>
      </c>
      <c r="H1474" s="21">
        <f t="shared" si="482"/>
        <v>7.8236127539983968</v>
      </c>
      <c r="I1474" s="37">
        <f t="shared" si="474"/>
        <v>3.431100554907021</v>
      </c>
      <c r="J1474" s="1">
        <f t="shared" si="483"/>
        <v>-37.211150338344872</v>
      </c>
      <c r="K1474" s="1">
        <f t="shared" si="484"/>
        <v>214.33999542736854</v>
      </c>
      <c r="L1474" s="1">
        <f t="shared" si="475"/>
        <v>3.0197076052209826</v>
      </c>
      <c r="M1474" s="1">
        <f t="shared" si="476"/>
        <v>76.181413532003859</v>
      </c>
      <c r="N1474" s="1">
        <f t="shared" si="477"/>
        <v>-3.7817669982100535</v>
      </c>
      <c r="O1474" s="1">
        <f t="shared" si="478"/>
        <v>5.148258137449897</v>
      </c>
      <c r="P1474" s="1">
        <f t="shared" si="479"/>
        <v>-0.37057585710061258</v>
      </c>
      <c r="Q1474" s="1">
        <f t="shared" si="485"/>
        <v>-144.17980636982793</v>
      </c>
      <c r="R1474" s="1">
        <f t="shared" si="486"/>
        <v>147.73195973465383</v>
      </c>
      <c r="S1474" s="1">
        <f t="shared" si="487"/>
        <v>-11.104415433591639</v>
      </c>
      <c r="T1474" s="1">
        <f t="shared" si="488"/>
        <v>163.34386772877866</v>
      </c>
      <c r="U1474" s="1">
        <f t="shared" si="489"/>
        <v>14.050864533767149</v>
      </c>
      <c r="V1474" s="1">
        <f t="shared" si="490"/>
        <v>-39.418814557154938</v>
      </c>
      <c r="Y1474" s="20">
        <f>+$Z$20*SIGN(SOI!A1473)*(ABS(SOI!A1473))^$Y$2</f>
        <v>-0.56284987871235026</v>
      </c>
      <c r="Z1474" s="20">
        <f t="shared" si="493"/>
        <v>-0.53819495035428755</v>
      </c>
      <c r="AA1474" s="19">
        <f>+SIN((AVERAGE(H1470:H1481)+AVERAGE(H1474:H1477)/4)*($AA$19+AA1473*$AA$18*AVERAGE(G1470:G1481))*$Y$20+$AA$17) - SIN($AA$17)</f>
        <v>-1.0381071582880663</v>
      </c>
      <c r="AB1474" s="19">
        <f>+SIN((AVERAGE(H1470:H1481)+AVERAGE(H1474:H1477)*$AB$1)*($AA$19+AB1473*$AA$18*AVERAGE(G1470:G1481))*$Y$20+$AA$17) - SIN($AA$17)+$AB$2</f>
        <v>-0.98234749445067338</v>
      </c>
      <c r="AC1474">
        <f t="shared" si="492"/>
        <v>0.87120000000002173</v>
      </c>
      <c r="AD1474">
        <f t="shared" si="491"/>
        <v>0.49991220793377877</v>
      </c>
      <c r="AE1474">
        <v>1</v>
      </c>
    </row>
    <row r="1475" spans="1:31" x14ac:dyDescent="0.25">
      <c r="A1475">
        <v>121.08333333333081</v>
      </c>
      <c r="B1475" s="2">
        <v>2001.0833333332232</v>
      </c>
      <c r="C1475">
        <f>+D1475+($D$2+E1475+F1475)*SOI!A1474*IF(B1475&gt;$C$18, IF(B1475&lt;$C$19,-1,1),1)</f>
        <v>17.786464343690461</v>
      </c>
      <c r="D1475">
        <f>+$D$3*((1-$D$5)*SOI!D1474+$D$5*SOI!D1473) +   $D$4*((1-$D$5)*SOI!E1474+$D$5*SOI!E1473)</f>
        <v>0</v>
      </c>
      <c r="E1475">
        <f t="shared" si="473"/>
        <v>-28.465519448828914</v>
      </c>
      <c r="F1475">
        <f t="shared" si="480"/>
        <v>0.23303636360596131</v>
      </c>
      <c r="G1475">
        <f t="shared" si="481"/>
        <v>-28.232483085222952</v>
      </c>
      <c r="H1475" s="21">
        <f t="shared" si="482"/>
        <v>-1.7601688403725693</v>
      </c>
      <c r="I1475" s="37">
        <f t="shared" si="474"/>
        <v>-31.732217331515887</v>
      </c>
      <c r="J1475" s="1">
        <f t="shared" si="483"/>
        <v>-3.8947712354462536</v>
      </c>
      <c r="K1475" s="1">
        <f t="shared" si="484"/>
        <v>-3.2409182932332881</v>
      </c>
      <c r="L1475" s="1">
        <f t="shared" si="475"/>
        <v>8.2886709908734021E-2</v>
      </c>
      <c r="M1475" s="1">
        <f t="shared" si="476"/>
        <v>-0.86216603654091628</v>
      </c>
      <c r="N1475" s="1">
        <f t="shared" si="477"/>
        <v>-0.21142257814842075</v>
      </c>
      <c r="O1475" s="1">
        <f t="shared" si="478"/>
        <v>-10.920072593819627</v>
      </c>
      <c r="P1475" s="1">
        <f t="shared" si="479"/>
        <v>-9.6240255562281246E-2</v>
      </c>
      <c r="Q1475" s="1">
        <f t="shared" si="485"/>
        <v>9.1222699245682645E-2</v>
      </c>
      <c r="R1475" s="1">
        <f t="shared" si="486"/>
        <v>0.86445006991584894</v>
      </c>
      <c r="S1475" s="1">
        <f t="shared" si="487"/>
        <v>5.741419392524671</v>
      </c>
      <c r="T1475" s="1">
        <f t="shared" si="488"/>
        <v>-9.510165045496791</v>
      </c>
      <c r="U1475" s="1">
        <f t="shared" si="489"/>
        <v>-33.748126361544621</v>
      </c>
      <c r="V1475" s="1">
        <f t="shared" si="490"/>
        <v>-0.57232115891530477</v>
      </c>
      <c r="Y1475" s="20">
        <f>+$Z$20*SIGN(SOI!A1474)*(ABS(SOI!A1474))^$Y$2</f>
        <v>-0.47623519786721158</v>
      </c>
      <c r="Z1475" s="20">
        <f t="shared" si="493"/>
        <v>-0.48492573917752596</v>
      </c>
      <c r="AA1475" s="19">
        <f>+SIN((AVERAGE(H1471:H1482)+AVERAGE(H1475:H1478)/4)*($AA$19+AA1474*$AA$18*AVERAGE(G1471:G1482))*$Y$20+$AA$17) - SIN($AA$17)</f>
        <v>-0.31279628257258874</v>
      </c>
      <c r="AB1475" s="19">
        <f>+SIN((AVERAGE(H1471:H1482)+AVERAGE(H1475:H1478)*$AB$1)*($AA$19+AB1474*$AA$18*AVERAGE(G1471:G1482))*$Y$20+$AA$17) - SIN($AA$17)+$AB$2</f>
        <v>-0.38372405523397651</v>
      </c>
      <c r="AC1475">
        <f t="shared" si="492"/>
        <v>0.87180000000002178</v>
      </c>
      <c r="AD1475">
        <f t="shared" si="491"/>
        <v>0.17212945660493723</v>
      </c>
      <c r="AE1475">
        <v>1</v>
      </c>
    </row>
    <row r="1476" spans="1:31" x14ac:dyDescent="0.25">
      <c r="A1476">
        <v>121.16666666666414</v>
      </c>
      <c r="B1476" s="2">
        <v>2001.1666666665565</v>
      </c>
      <c r="C1476">
        <f>+D1476+($D$2+E1476+F1476)*SOI!A1475*IF(B1476&gt;$C$18, IF(B1476&lt;$C$19,-1,1),1)</f>
        <v>4.6731738581391173</v>
      </c>
      <c r="D1476">
        <f>+$D$3*((1-$D$5)*SOI!D1475+$D$5*SOI!D1474) +   $D$4*((1-$D$5)*SOI!E1475+$D$5*SOI!E1474)</f>
        <v>0</v>
      </c>
      <c r="E1476">
        <f t="shared" si="473"/>
        <v>-8.551141822400389</v>
      </c>
      <c r="F1476">
        <f t="shared" si="480"/>
        <v>-1.184637048722772</v>
      </c>
      <c r="G1476">
        <f t="shared" si="481"/>
        <v>-9.735778871123161</v>
      </c>
      <c r="H1476" s="21">
        <f t="shared" si="482"/>
        <v>1.4160805818041695</v>
      </c>
      <c r="I1476" s="37">
        <f t="shared" si="474"/>
        <v>-3.9834897665654685</v>
      </c>
      <c r="J1476" s="1">
        <f t="shared" si="483"/>
        <v>15.55811130422798</v>
      </c>
      <c r="K1476" s="1">
        <f t="shared" si="484"/>
        <v>-1.8074724123756348E-3</v>
      </c>
      <c r="L1476" s="1">
        <f t="shared" si="475"/>
        <v>-5.7114378763814836E-3</v>
      </c>
      <c r="M1476" s="1">
        <f t="shared" si="476"/>
        <v>27.434847163088961</v>
      </c>
      <c r="N1476" s="1">
        <f t="shared" si="477"/>
        <v>0.40248480028140027</v>
      </c>
      <c r="O1476" s="1">
        <f t="shared" si="478"/>
        <v>-1.3857900134288307E-2</v>
      </c>
      <c r="P1476" s="1">
        <f t="shared" si="479"/>
        <v>0.61380144252533475</v>
      </c>
      <c r="Q1476" s="1">
        <f t="shared" si="485"/>
        <v>5.5260228043083854</v>
      </c>
      <c r="R1476" s="1">
        <f t="shared" si="486"/>
        <v>6.5737465150926395</v>
      </c>
      <c r="S1476" s="1">
        <f t="shared" si="487"/>
        <v>-1.3720839278664851</v>
      </c>
      <c r="T1476" s="1">
        <f t="shared" si="488"/>
        <v>8.316115491138038E-4</v>
      </c>
      <c r="U1476" s="1">
        <f t="shared" si="489"/>
        <v>27.019921905070113</v>
      </c>
      <c r="V1476" s="1">
        <f t="shared" si="490"/>
        <v>-6.9487879510804431</v>
      </c>
      <c r="Y1476" s="20">
        <f>+$Z$20*SIGN(SOI!A1475)*(ABS(SOI!A1475))^$Y$2</f>
        <v>-0.4156921409530161</v>
      </c>
      <c r="Z1476" s="20">
        <f t="shared" si="493"/>
        <v>-0.40685360158966638</v>
      </c>
      <c r="AA1476" s="19">
        <f>+SIN((AVERAGE(H1472:H1483)+AVERAGE(H1476:H1479)/4)*($AA$19+AA1475*$AA$18*AVERAGE(G1472:G1483))*$Y$20+$AA$17) - SIN($AA$17)</f>
        <v>-0.65557624385809699</v>
      </c>
      <c r="AB1476" s="19">
        <f>+SIN((AVERAGE(H1472:H1483)+AVERAGE(H1476:H1479)*$AB$1)*($AA$19+AB1475*$AA$18*AVERAGE(G1472:G1483))*$Y$20+$AA$17) - SIN($AA$17)+$AB$2</f>
        <v>-0.74814277899879034</v>
      </c>
      <c r="AC1476">
        <f t="shared" si="492"/>
        <v>0.87240000000002182</v>
      </c>
      <c r="AD1476">
        <f t="shared" si="491"/>
        <v>0.2487226422684306</v>
      </c>
      <c r="AE1476">
        <v>1</v>
      </c>
    </row>
    <row r="1477" spans="1:31" x14ac:dyDescent="0.25">
      <c r="A1477">
        <v>121.24999999999747</v>
      </c>
      <c r="B1477" s="2">
        <v>2001.2499999998897</v>
      </c>
      <c r="C1477">
        <f>+D1477+($D$2+E1477+F1477)*SOI!A1476*IF(B1477&gt;$C$18, IF(B1477&lt;$C$19,-1,1),1)</f>
        <v>4.9142017792444879</v>
      </c>
      <c r="D1477">
        <f>+$D$3*((1-$D$5)*SOI!D1476+$D$5*SOI!D1475) +   $D$4*((1-$D$5)*SOI!E1476+$D$5*SOI!E1475)</f>
        <v>0</v>
      </c>
      <c r="E1477">
        <f t="shared" si="473"/>
        <v>-16.428314488590388</v>
      </c>
      <c r="F1477">
        <f t="shared" si="480"/>
        <v>4.7641891108760381E-2</v>
      </c>
      <c r="G1477">
        <f t="shared" si="481"/>
        <v>-16.380672597481627</v>
      </c>
      <c r="H1477" s="21">
        <f t="shared" si="482"/>
        <v>1.7463813744939924E-2</v>
      </c>
      <c r="I1477" s="37">
        <f t="shared" si="474"/>
        <v>7.8788827988020591</v>
      </c>
      <c r="J1477" s="1">
        <f t="shared" si="483"/>
        <v>1.6321863794649674</v>
      </c>
      <c r="K1477" s="1">
        <f t="shared" si="484"/>
        <v>-3.8886459316115847E-2</v>
      </c>
      <c r="L1477" s="1">
        <f t="shared" si="475"/>
        <v>1.0944585069093519E-2</v>
      </c>
      <c r="M1477" s="1">
        <f t="shared" si="476"/>
        <v>-1.4551725238731612</v>
      </c>
      <c r="N1477" s="1">
        <f t="shared" si="477"/>
        <v>1.8468294728739874E-2</v>
      </c>
      <c r="O1477" s="1">
        <f t="shared" si="478"/>
        <v>-7.5444246406100115</v>
      </c>
      <c r="P1477" s="1">
        <f t="shared" si="479"/>
        <v>-1.2658203914877274E-2</v>
      </c>
      <c r="Q1477" s="1">
        <f t="shared" si="485"/>
        <v>-1.3449369529527265E-2</v>
      </c>
      <c r="R1477" s="1">
        <f t="shared" si="486"/>
        <v>3.1644857291032634E-2</v>
      </c>
      <c r="S1477" s="1">
        <f t="shared" si="487"/>
        <v>0.12452568066085126</v>
      </c>
      <c r="T1477" s="1">
        <f t="shared" si="488"/>
        <v>-0.86756705847887627</v>
      </c>
      <c r="U1477" s="1">
        <f t="shared" si="489"/>
        <v>1.1021208201180954</v>
      </c>
      <c r="V1477" s="1">
        <f t="shared" si="490"/>
        <v>6.5755268347254207E-3</v>
      </c>
      <c r="Y1477" s="20">
        <f>+$Z$20*SIGN(SOI!A1476)*(ABS(SOI!A1476))^$Y$2</f>
        <v>-0.32863346594877141</v>
      </c>
      <c r="Z1477" s="20">
        <f t="shared" si="493"/>
        <v>-0.35765302428351964</v>
      </c>
      <c r="AA1477" s="19">
        <f>+SIN((AVERAGE(H1473:H1484)+AVERAGE(H1477:H1480)/4)*($AA$19+AA1476*$AA$18*AVERAGE(G1473:G1484))*$Y$20+$AA$17) - SIN($AA$17)</f>
        <v>-0.31756652900551413</v>
      </c>
      <c r="AB1477" s="19">
        <f>+SIN((AVERAGE(H1473:H1484)+AVERAGE(H1477:H1480)*$AB$1)*($AA$19+AB1476*$AA$18*AVERAGE(G1473:G1484))*$Y$20+$AA$17) - SIN($AA$17)+$AB$2</f>
        <v>-0.29042596301552775</v>
      </c>
      <c r="AC1477">
        <f t="shared" si="492"/>
        <v>0.87300000000002187</v>
      </c>
      <c r="AD1477">
        <f t="shared" si="491"/>
        <v>4.0086495278005507E-2</v>
      </c>
      <c r="AE1477">
        <v>1</v>
      </c>
    </row>
    <row r="1478" spans="1:31" x14ac:dyDescent="0.25">
      <c r="A1478">
        <v>121.3333333333308</v>
      </c>
      <c r="B1478" s="2">
        <v>2001.333333333223</v>
      </c>
      <c r="C1478">
        <f>+D1478+($D$2+E1478+F1478)*SOI!A1477*IF(B1478&gt;$C$18, IF(B1478&lt;$C$19,-1,1),1)</f>
        <v>0.87659430557492135</v>
      </c>
      <c r="D1478">
        <f>+$D$3*((1-$D$5)*SOI!D1477+$D$5*SOI!D1476) +   $D$4*((1-$D$5)*SOI!E1477+$D$5*SOI!E1476)</f>
        <v>0</v>
      </c>
      <c r="E1478">
        <f t="shared" si="473"/>
        <v>-1.8224715613054681</v>
      </c>
      <c r="F1478">
        <f t="shared" si="480"/>
        <v>-1.0995094572776032</v>
      </c>
      <c r="G1478">
        <f t="shared" si="481"/>
        <v>-2.9219810185830712</v>
      </c>
      <c r="H1478" s="21">
        <f t="shared" si="482"/>
        <v>0.7036527250937169</v>
      </c>
      <c r="I1478" s="37">
        <f t="shared" si="474"/>
        <v>2.7305784679429084</v>
      </c>
      <c r="J1478" s="1">
        <f t="shared" si="483"/>
        <v>-12.332768166398468</v>
      </c>
      <c r="K1478" s="1">
        <f t="shared" si="484"/>
        <v>-0.51317804310208492</v>
      </c>
      <c r="L1478" s="1">
        <f t="shared" si="475"/>
        <v>-0.72609294781664069</v>
      </c>
      <c r="M1478" s="1">
        <f t="shared" si="476"/>
        <v>31.725997316570897</v>
      </c>
      <c r="N1478" s="1">
        <f t="shared" si="477"/>
        <v>-0.82922522726981862</v>
      </c>
      <c r="O1478" s="1">
        <f t="shared" si="478"/>
        <v>-2.9465338403744168</v>
      </c>
      <c r="P1478" s="1">
        <f t="shared" si="479"/>
        <v>6.4470869346067395E-3</v>
      </c>
      <c r="Q1478" s="1">
        <f t="shared" si="485"/>
        <v>-13.165835752723215</v>
      </c>
      <c r="R1478" s="1">
        <f t="shared" si="486"/>
        <v>10.73592994884843</v>
      </c>
      <c r="S1478" s="1">
        <f t="shared" si="487"/>
        <v>-1.9377362089129102</v>
      </c>
      <c r="T1478" s="1">
        <f t="shared" si="488"/>
        <v>22.479222155554694</v>
      </c>
      <c r="U1478" s="1">
        <f t="shared" si="489"/>
        <v>-0.19454078615725434</v>
      </c>
      <c r="V1478" s="1">
        <f t="shared" si="490"/>
        <v>0.15037225158912582</v>
      </c>
      <c r="Y1478" s="20">
        <f>+$Z$20*SIGN(SOI!A1477)*(ABS(SOI!A1477))^$Y$2</f>
        <v>-0.32863346594877141</v>
      </c>
      <c r="Z1478" s="20">
        <f t="shared" si="493"/>
        <v>-0.285421447738124</v>
      </c>
      <c r="AA1478" s="19">
        <f>+SIN((AVERAGE(H1474:H1485)+AVERAGE(H1478:H1481)/4)*($AA$19+AA1477*$AA$18*AVERAGE(G1474:G1485))*$Y$20+$AA$17) - SIN($AA$17)</f>
        <v>-0.89230674348278161</v>
      </c>
      <c r="AB1478" s="19">
        <f>+SIN((AVERAGE(H1474:H1485)+AVERAGE(H1478:H1481)*$AB$1)*($AA$19+AB1477*$AA$18*AVERAGE(G1474:G1485))*$Y$20+$AA$17) - SIN($AA$17)+$AB$2</f>
        <v>-0.86274483690575621</v>
      </c>
      <c r="AC1478">
        <f t="shared" si="492"/>
        <v>0.87360000000002191</v>
      </c>
      <c r="AD1478">
        <f t="shared" si="491"/>
        <v>0.60688529574465755</v>
      </c>
      <c r="AE1478">
        <v>1</v>
      </c>
    </row>
    <row r="1479" spans="1:31" x14ac:dyDescent="0.25">
      <c r="A1479">
        <v>121.41666666666413</v>
      </c>
      <c r="B1479" s="2">
        <v>2001.4166666665562</v>
      </c>
      <c r="C1479">
        <f>+D1479+($D$2+E1479+F1479)*SOI!A1478*IF(B1479&gt;$C$18, IF(B1479&lt;$C$19,-1,1),1)</f>
        <v>0.61147548805391738</v>
      </c>
      <c r="D1479">
        <f>+$D$3*((1-$D$5)*SOI!D1478+$D$5*SOI!D1477) +   $D$4*((1-$D$5)*SOI!E1478+$D$5*SOI!E1477)</f>
        <v>0</v>
      </c>
      <c r="E1479">
        <f t="shared" si="473"/>
        <v>-5.5328589244497497</v>
      </c>
      <c r="F1479">
        <f t="shared" si="480"/>
        <v>-2.6009148767681456E-2</v>
      </c>
      <c r="G1479">
        <f t="shared" si="481"/>
        <v>-5.5588680732174307</v>
      </c>
      <c r="H1479" s="21">
        <f t="shared" si="482"/>
        <v>6.2652178692229249E-2</v>
      </c>
      <c r="I1479" s="37">
        <f t="shared" si="474"/>
        <v>6.6440364479315122</v>
      </c>
      <c r="J1479" s="1">
        <f t="shared" si="483"/>
        <v>-0.32964674539932126</v>
      </c>
      <c r="K1479" s="1">
        <f t="shared" si="484"/>
        <v>-6.5431997239919588E-3</v>
      </c>
      <c r="L1479" s="1">
        <f t="shared" si="475"/>
        <v>-1.3135605334117883E-2</v>
      </c>
      <c r="M1479" s="1">
        <f t="shared" si="476"/>
        <v>0.34851876215229338</v>
      </c>
      <c r="N1479" s="1">
        <f t="shared" si="477"/>
        <v>-1.6745785994471938E-2</v>
      </c>
      <c r="O1479" s="1">
        <f t="shared" si="478"/>
        <v>-3.6390625298794301</v>
      </c>
      <c r="P1479" s="1">
        <f t="shared" si="479"/>
        <v>3.6791685095538739E-3</v>
      </c>
      <c r="Q1479" s="1">
        <f t="shared" si="485"/>
        <v>-2.9207362665061715E-3</v>
      </c>
      <c r="R1479" s="1">
        <f t="shared" si="486"/>
        <v>5.7950998663335246E-3</v>
      </c>
      <c r="S1479" s="1">
        <f t="shared" si="487"/>
        <v>-9.5214925155939101E-2</v>
      </c>
      <c r="T1479" s="1">
        <f t="shared" si="488"/>
        <v>0.50224686767563476</v>
      </c>
      <c r="U1479" s="1">
        <f t="shared" si="489"/>
        <v>-0.27013083717769154</v>
      </c>
      <c r="V1479" s="1">
        <f t="shared" si="490"/>
        <v>1.7329534076044883E-3</v>
      </c>
      <c r="Y1479" s="20">
        <f>+$Z$20*SIGN(SOI!A1478)*(ABS(SOI!A1478))^$Y$2</f>
        <v>-0.19899741131682924</v>
      </c>
      <c r="Z1479" s="20">
        <f t="shared" si="493"/>
        <v>-0.15587697504665907</v>
      </c>
      <c r="AA1479" s="19">
        <f>+SIN((AVERAGE(H1475:H1486)+AVERAGE(H1479:H1482)/4)*($AA$19+AA1478*$AA$18*AVERAGE(G1475:G1486))*$Y$20+$AA$17) - SIN($AA$17)</f>
        <v>-0.40790893773302461</v>
      </c>
      <c r="AB1479" s="19">
        <f>+SIN((AVERAGE(H1475:H1486)+AVERAGE(H1479:H1482)*$AB$1)*($AA$19+AB1478*$AA$18*AVERAGE(G1475:G1486))*$Y$20+$AA$17) - SIN($AA$17)+$AB$2</f>
        <v>-0.32806809467577414</v>
      </c>
      <c r="AC1479">
        <f t="shared" si="492"/>
        <v>0.87420000000002196</v>
      </c>
      <c r="AD1479">
        <f t="shared" si="491"/>
        <v>0.25203196268636552</v>
      </c>
      <c r="AE1479">
        <v>1</v>
      </c>
    </row>
    <row r="1480" spans="1:31" x14ac:dyDescent="0.25">
      <c r="A1480">
        <v>121.49999999999746</v>
      </c>
      <c r="B1480" s="2">
        <v>2001.4999999998895</v>
      </c>
      <c r="C1480">
        <f>+D1480+($D$2+E1480+F1480)*SOI!A1479*IF(B1480&gt;$C$18, IF(B1480&lt;$C$19,-1,1),1)</f>
        <v>8.3029320207436225E-2</v>
      </c>
      <c r="D1480">
        <f>+$D$3*((1-$D$5)*SOI!D1479+$D$5*SOI!D1478) +   $D$4*((1-$D$5)*SOI!E1479+$D$5*SOI!E1478)</f>
        <v>0</v>
      </c>
      <c r="E1480">
        <f t="shared" si="473"/>
        <v>8.4195051327752601</v>
      </c>
      <c r="F1480">
        <f t="shared" si="480"/>
        <v>-0.11657311203163867</v>
      </c>
      <c r="G1480">
        <f t="shared" si="481"/>
        <v>8.3029320207436221</v>
      </c>
      <c r="H1480" s="21">
        <f t="shared" si="482"/>
        <v>-5.663498181999143E-2</v>
      </c>
      <c r="I1480" s="37">
        <f t="shared" si="474"/>
        <v>-5.1895392191183651</v>
      </c>
      <c r="J1480" s="1">
        <f t="shared" si="483"/>
        <v>-0.72136361844773522</v>
      </c>
      <c r="K1480" s="1">
        <f t="shared" si="484"/>
        <v>4.2938374663208465E-3</v>
      </c>
      <c r="L1480" s="1">
        <f t="shared" si="475"/>
        <v>-4.6553826951756241E-3</v>
      </c>
      <c r="M1480" s="1">
        <f t="shared" si="476"/>
        <v>-0.97641583402554777</v>
      </c>
      <c r="N1480" s="1">
        <f t="shared" si="477"/>
        <v>-6.9782509652207336E-2</v>
      </c>
      <c r="O1480" s="1">
        <f t="shared" si="478"/>
        <v>0.45340443214924409</v>
      </c>
      <c r="P1480" s="1">
        <f t="shared" si="479"/>
        <v>5.4676859787551838E-2</v>
      </c>
      <c r="Q1480" s="1">
        <f t="shared" si="485"/>
        <v>3.4099031297177826E-2</v>
      </c>
      <c r="R1480" s="1">
        <f t="shared" si="486"/>
        <v>5.2845427422917292E-2</v>
      </c>
      <c r="S1480" s="1">
        <f t="shared" si="487"/>
        <v>0.30991519504821036</v>
      </c>
      <c r="T1480" s="1">
        <f t="shared" si="488"/>
        <v>-2.2177816024392522E-2</v>
      </c>
      <c r="U1480" s="1">
        <f t="shared" si="489"/>
        <v>3.1356302204625264</v>
      </c>
      <c r="V1480" s="1">
        <f t="shared" si="490"/>
        <v>0.10732028532990305</v>
      </c>
      <c r="Y1480" s="20">
        <f>+$Z$20*SIGN(SOI!A1479)*(ABS(SOI!A1479))^$Y$2</f>
        <v>5.9999952125623465E-2</v>
      </c>
      <c r="Z1480" s="20">
        <f t="shared" si="493"/>
        <v>-9.9247488237664785E-2</v>
      </c>
      <c r="AA1480" s="19">
        <f>+SIN((AVERAGE(H1476:H1487)+AVERAGE(H1480:H1483)/4)*($AA$19+AA1479*$AA$18*AVERAGE(G1476:G1487))*$Y$20+$AA$17) - SIN($AA$17)</f>
        <v>-0.60858052223619197</v>
      </c>
      <c r="AB1480" s="19">
        <f>+SIN((AVERAGE(H1476:H1487)+AVERAGE(H1480:H1483)*$AB$1)*($AA$19+AB1479*$AA$18*AVERAGE(G1476:G1487))*$Y$20+$AA$17) - SIN($AA$17)+$AB$2</f>
        <v>-0.50970968652039816</v>
      </c>
      <c r="AC1480">
        <f t="shared" si="492"/>
        <v>0.874800000000022</v>
      </c>
      <c r="AD1480">
        <f t="shared" si="491"/>
        <v>0.50933303399852714</v>
      </c>
      <c r="AE1480">
        <v>1</v>
      </c>
    </row>
    <row r="1481" spans="1:31" x14ac:dyDescent="0.25">
      <c r="A1481">
        <v>121.58333333333078</v>
      </c>
      <c r="B1481" s="2">
        <v>2001.5833333332228</v>
      </c>
      <c r="C1481">
        <f>+D1481+($D$2+E1481+F1481)*SOI!A1480*IF(B1481&gt;$C$18, IF(B1481&lt;$C$19,-1,1),1)</f>
        <v>-0.26582923759710958</v>
      </c>
      <c r="D1481">
        <f>+$D$3*((1-$D$5)*SOI!D1480+$D$5*SOI!D1479) +   $D$4*((1-$D$5)*SOI!E1480+$D$5*SOI!E1479)</f>
        <v>0</v>
      </c>
      <c r="E1481">
        <f t="shared" si="473"/>
        <v>3.776185151391303</v>
      </c>
      <c r="F1481">
        <f t="shared" si="480"/>
        <v>2.1375385710261985E-2</v>
      </c>
      <c r="G1481">
        <f t="shared" si="481"/>
        <v>3.7975605371015648</v>
      </c>
      <c r="H1481" s="21">
        <f t="shared" si="482"/>
        <v>5.0092611354364776E-2</v>
      </c>
      <c r="I1481" s="37">
        <f t="shared" si="474"/>
        <v>1.0786121140740239</v>
      </c>
      <c r="J1481" s="1">
        <f t="shared" si="483"/>
        <v>-8.9418505272592541E-2</v>
      </c>
      <c r="K1481" s="1">
        <f t="shared" si="484"/>
        <v>1.0313831747380293E-3</v>
      </c>
      <c r="L1481" s="1">
        <f t="shared" si="475"/>
        <v>3.4644845820624151E-3</v>
      </c>
      <c r="M1481" s="1">
        <f t="shared" si="476"/>
        <v>0.58233311719247405</v>
      </c>
      <c r="N1481" s="1">
        <f t="shared" si="477"/>
        <v>-5.9715101987661845E-4</v>
      </c>
      <c r="O1481" s="1">
        <f t="shared" si="478"/>
        <v>0.79076637872101674</v>
      </c>
      <c r="P1481" s="1">
        <f t="shared" si="479"/>
        <v>-1.0118877199885893E-2</v>
      </c>
      <c r="Q1481" s="1">
        <f t="shared" si="485"/>
        <v>-1.7402687077852888E-4</v>
      </c>
      <c r="R1481" s="1">
        <f t="shared" si="486"/>
        <v>5.605549341479114E-5</v>
      </c>
      <c r="S1481" s="1">
        <f t="shared" si="487"/>
        <v>-5.5120983683216703E-4</v>
      </c>
      <c r="T1481" s="1">
        <f t="shared" si="488"/>
        <v>2.8784882190722748E-2</v>
      </c>
      <c r="U1481" s="1">
        <f t="shared" si="489"/>
        <v>0.12061188305783765</v>
      </c>
      <c r="V1481" s="1">
        <f t="shared" si="490"/>
        <v>-1.699605680861167E-4</v>
      </c>
      <c r="Y1481" s="20">
        <f>+$Z$20*SIGN(SOI!A1480)*(ABS(SOI!A1480))^$Y$2</f>
        <v>-0.15874500552178858</v>
      </c>
      <c r="Z1481" s="20">
        <f t="shared" si="493"/>
        <v>-0.13874504689962985</v>
      </c>
      <c r="AA1481" s="19">
        <f>+SIN((AVERAGE(H1477:H1488)+AVERAGE(H1481:H1484)/4)*($AA$19+AA1480*$AA$18*AVERAGE(G1477:G1488))*$Y$20+$AA$17) - SIN($AA$17)</f>
        <v>-0.51968115602019938</v>
      </c>
      <c r="AB1481" s="19">
        <f>+SIN((AVERAGE(H1477:H1488)+AVERAGE(H1481:H1484)*$AB$1)*($AA$19+AB1480*$AA$18*AVERAGE(G1477:G1488))*$Y$20+$AA$17) - SIN($AA$17)+$AB$2</f>
        <v>-0.39039185329403669</v>
      </c>
      <c r="AC1481">
        <f t="shared" si="492"/>
        <v>0.87540000000002205</v>
      </c>
      <c r="AD1481">
        <f t="shared" si="491"/>
        <v>0.38093610912056952</v>
      </c>
      <c r="AE1481">
        <v>1</v>
      </c>
    </row>
    <row r="1482" spans="1:31" x14ac:dyDescent="0.25">
      <c r="A1482">
        <v>121.66666666666411</v>
      </c>
      <c r="B1482" s="2">
        <v>2001.666666666556</v>
      </c>
      <c r="C1482">
        <f>+D1482+($D$2+E1482+F1482)*SOI!A1481*IF(B1482&gt;$C$18, IF(B1482&lt;$C$19,-1,1),1)</f>
        <v>-5.1019096548136025</v>
      </c>
      <c r="D1482">
        <f>+$D$3*((1-$D$5)*SOI!D1481+$D$5*SOI!D1480) +   $D$4*((1-$D$5)*SOI!E1481+$D$5*SOI!E1480)</f>
        <v>0</v>
      </c>
      <c r="E1482">
        <f t="shared" si="473"/>
        <v>19.286725472431577</v>
      </c>
      <c r="F1482">
        <f t="shared" si="480"/>
        <v>-1.0656195623829978</v>
      </c>
      <c r="G1482">
        <f t="shared" si="481"/>
        <v>18.221105910048578</v>
      </c>
      <c r="H1482" s="21">
        <f t="shared" si="482"/>
        <v>1.7162143781457107</v>
      </c>
      <c r="I1482" s="37">
        <f t="shared" si="474"/>
        <v>19.47763908491957</v>
      </c>
      <c r="J1482" s="1">
        <f t="shared" si="483"/>
        <v>97.608785048875603</v>
      </c>
      <c r="K1482" s="1">
        <f t="shared" si="484"/>
        <v>70.22700462766241</v>
      </c>
      <c r="L1482" s="1">
        <f t="shared" si="475"/>
        <v>-0.64405755424278543</v>
      </c>
      <c r="M1482" s="1">
        <f t="shared" si="476"/>
        <v>-35.201564819421165</v>
      </c>
      <c r="N1482" s="1">
        <f t="shared" si="477"/>
        <v>0.6578958724336984</v>
      </c>
      <c r="O1482" s="1">
        <f t="shared" si="478"/>
        <v>15.399538469384828</v>
      </c>
      <c r="P1482" s="1">
        <f t="shared" si="479"/>
        <v>0.1903140596637031</v>
      </c>
      <c r="Q1482" s="1">
        <f t="shared" si="485"/>
        <v>-11.589902300351048</v>
      </c>
      <c r="R1482" s="1">
        <f t="shared" si="486"/>
        <v>67.414398544328776</v>
      </c>
      <c r="S1482" s="1">
        <f t="shared" si="487"/>
        <v>10.966321229930529</v>
      </c>
      <c r="T1482" s="1">
        <f t="shared" si="488"/>
        <v>-104.21014758329815</v>
      </c>
      <c r="U1482" s="1">
        <f t="shared" si="489"/>
        <v>-40.963746186934692</v>
      </c>
      <c r="V1482" s="1">
        <f t="shared" si="490"/>
        <v>-3.521759585665742</v>
      </c>
      <c r="Y1482" s="20">
        <f>+$Z$20*SIGN(SOI!A1481)*(ABS(SOI!A1481))^$Y$2</f>
        <v>-0.31749008730272443</v>
      </c>
      <c r="Z1482" s="20">
        <f t="shared" si="493"/>
        <v>-0.2607253974113119</v>
      </c>
      <c r="AA1482" s="19">
        <f>+SIN((AVERAGE(H1478:H1489)+AVERAGE(H1482:H1485)/4)*($AA$19+AA1481*$AA$18*AVERAGE(G1478:G1489))*$Y$20+$AA$17) - SIN($AA$17)</f>
        <v>-0.49619094425844334</v>
      </c>
      <c r="AB1482" s="19">
        <f>+SIN((AVERAGE(H1478:H1489)+AVERAGE(H1482:H1485)*$AB$1)*($AA$19+AB1481*$AA$18*AVERAGE(G1478:G1489))*$Y$20+$AA$17) - SIN($AA$17)+$AB$2</f>
        <v>-0.39780094234601882</v>
      </c>
      <c r="AC1482">
        <f t="shared" si="492"/>
        <v>0.87600000000002209</v>
      </c>
      <c r="AD1482">
        <f t="shared" si="491"/>
        <v>0.23546554684713145</v>
      </c>
      <c r="AE1482">
        <v>1</v>
      </c>
    </row>
    <row r="1483" spans="1:31" x14ac:dyDescent="0.25">
      <c r="A1483">
        <v>121.74999999999744</v>
      </c>
      <c r="B1483" s="2">
        <v>2001.7499999998893</v>
      </c>
      <c r="C1483">
        <f>+D1483+($D$2+E1483+F1483)*SOI!A1482*IF(B1483&gt;$C$18, IF(B1483&lt;$C$19,-1,1),1)</f>
        <v>-1.8010945145073478</v>
      </c>
      <c r="D1483">
        <f>+$D$3*((1-$D$5)*SOI!D1482+$D$5*SOI!D1481) +   $D$4*((1-$D$5)*SOI!E1482+$D$5*SOI!E1481)</f>
        <v>0</v>
      </c>
      <c r="E1483">
        <f t="shared" si="473"/>
        <v>6.9813909338872406</v>
      </c>
      <c r="F1483">
        <f t="shared" si="480"/>
        <v>-5.4104339628210596E-2</v>
      </c>
      <c r="G1483">
        <f t="shared" si="481"/>
        <v>6.92728659425903</v>
      </c>
      <c r="H1483" s="21">
        <f t="shared" si="482"/>
        <v>0.27247781879283806</v>
      </c>
      <c r="I1483" s="37">
        <f t="shared" si="474"/>
        <v>8.6526563952001201</v>
      </c>
      <c r="J1483" s="1">
        <f t="shared" si="483"/>
        <v>1.7000091632698022</v>
      </c>
      <c r="K1483" s="1">
        <f t="shared" si="484"/>
        <v>3.0004201526299555E-4</v>
      </c>
      <c r="L1483" s="1">
        <f t="shared" si="475"/>
        <v>-2.9591628618795357E-2</v>
      </c>
      <c r="M1483" s="1">
        <f t="shared" si="476"/>
        <v>-1.380101987317067</v>
      </c>
      <c r="N1483" s="1">
        <f t="shared" si="477"/>
        <v>5.4761773047605954E-2</v>
      </c>
      <c r="O1483" s="1">
        <f t="shared" si="478"/>
        <v>6.0439587837720907</v>
      </c>
      <c r="P1483" s="1">
        <f t="shared" si="479"/>
        <v>4.5091099360554173E-5</v>
      </c>
      <c r="Q1483" s="1">
        <f t="shared" si="485"/>
        <v>-3.7822421131877913E-2</v>
      </c>
      <c r="R1483" s="1">
        <f t="shared" si="486"/>
        <v>9.7731678749165884E-2</v>
      </c>
      <c r="S1483" s="1">
        <f t="shared" si="487"/>
        <v>0.40550334982829772</v>
      </c>
      <c r="T1483" s="1">
        <f t="shared" si="488"/>
        <v>-1.8791783024492996</v>
      </c>
      <c r="U1483" s="1">
        <f t="shared" si="489"/>
        <v>-4.311543385779811E-3</v>
      </c>
      <c r="V1483" s="1">
        <f t="shared" si="490"/>
        <v>-6.9454436985174692E-5</v>
      </c>
      <c r="Y1483" s="20">
        <f>+$Z$20*SIGN(SOI!A1482)*(ABS(SOI!A1482))^$Y$2</f>
        <v>-0.30594109940942271</v>
      </c>
      <c r="Z1483" s="20">
        <f t="shared" si="493"/>
        <v>-0.31364042467162384</v>
      </c>
      <c r="AA1483" s="19">
        <f>+SIN((AVERAGE(H1479:H1490)+AVERAGE(H1483:H1486)/4)*($AA$19+AA1482*$AA$18*AVERAGE(G1479:G1490))*$Y$20+$AA$17) - SIN($AA$17)</f>
        <v>-0.41952915077766767</v>
      </c>
      <c r="AB1483" s="19">
        <f>+SIN((AVERAGE(H1479:H1490)+AVERAGE(H1483:H1486)*$AB$1)*($AA$19+AB1482*$AA$18*AVERAGE(G1479:G1490))*$Y$20+$AA$17) - SIN($AA$17)+$AB$2</f>
        <v>-0.29137854018073123</v>
      </c>
      <c r="AC1483">
        <f t="shared" si="492"/>
        <v>0.87660000000002214</v>
      </c>
      <c r="AD1483">
        <f t="shared" si="491"/>
        <v>0.10588872610604383</v>
      </c>
      <c r="AE1483">
        <v>1</v>
      </c>
    </row>
    <row r="1484" spans="1:31" x14ac:dyDescent="0.25">
      <c r="A1484">
        <v>121.83333333333077</v>
      </c>
      <c r="B1484" s="2">
        <v>2001.8333333332225</v>
      </c>
      <c r="C1484">
        <f>+D1484+($D$2+E1484+F1484)*SOI!A1483*IF(B1484&gt;$C$18, IF(B1484&lt;$C$19,-1,1),1)</f>
        <v>-9.9483032410347896</v>
      </c>
      <c r="D1484">
        <f>+$D$3*((1-$D$5)*SOI!D1483+$D$5*SOI!D1482) +   $D$4*((1-$D$5)*SOI!E1483+$D$5*SOI!E1482)</f>
        <v>0</v>
      </c>
      <c r="E1484">
        <f t="shared" si="473"/>
        <v>36.513169629833115</v>
      </c>
      <c r="F1484">
        <f t="shared" si="480"/>
        <v>-0.98351519756601413</v>
      </c>
      <c r="G1484">
        <f t="shared" si="481"/>
        <v>35.529654432267101</v>
      </c>
      <c r="H1484" s="21">
        <f t="shared" si="482"/>
        <v>0.5653603893558482</v>
      </c>
      <c r="I1484" s="37">
        <f t="shared" si="474"/>
        <v>28.461169033774897</v>
      </c>
      <c r="J1484" s="1">
        <f t="shared" si="483"/>
        <v>32.872473339255258</v>
      </c>
      <c r="K1484" s="1">
        <f t="shared" si="484"/>
        <v>7.1332572566478234</v>
      </c>
      <c r="L1484" s="1">
        <f t="shared" si="475"/>
        <v>-0.10542983701184511</v>
      </c>
      <c r="M1484" s="1">
        <f t="shared" si="476"/>
        <v>-8.1131410045777024</v>
      </c>
      <c r="N1484" s="1">
        <f t="shared" si="477"/>
        <v>0.73662734668727292</v>
      </c>
      <c r="O1484" s="1">
        <f t="shared" si="478"/>
        <v>8.4208084439711595</v>
      </c>
      <c r="P1484" s="1">
        <f t="shared" si="479"/>
        <v>0.21595818837582761</v>
      </c>
      <c r="Q1484" s="1">
        <f t="shared" si="485"/>
        <v>-2.9908697845799836</v>
      </c>
      <c r="R1484" s="1">
        <f t="shared" si="486"/>
        <v>25.420659583441889</v>
      </c>
      <c r="S1484" s="1">
        <f t="shared" si="487"/>
        <v>17.941884625070113</v>
      </c>
      <c r="T1484" s="1">
        <f t="shared" si="488"/>
        <v>-9.3281377487256396</v>
      </c>
      <c r="U1484" s="1">
        <f t="shared" si="489"/>
        <v>-67.922691848857795</v>
      </c>
      <c r="V1484" s="1">
        <f t="shared" si="490"/>
        <v>-4.4745481256788695</v>
      </c>
      <c r="Y1484" s="20">
        <f>+$Z$20*SIGN(SOI!A1483)*(ABS(SOI!A1483))^$Y$2</f>
        <v>-0.31749008730272443</v>
      </c>
      <c r="Z1484" s="20">
        <f t="shared" si="493"/>
        <v>-0.34345697698280314</v>
      </c>
      <c r="AA1484" s="19">
        <f>+SIN((AVERAGE(H1480:H1491)+AVERAGE(H1484:H1487)/4)*($AA$19+AA1483*$AA$18*AVERAGE(G1480:G1491))*$Y$20+$AA$17) - SIN($AA$17)</f>
        <v>-0.38791791492818939</v>
      </c>
      <c r="AB1484" s="19">
        <f>+SIN((AVERAGE(H1480:H1491)+AVERAGE(H1484:H1487)*$AB$1)*($AA$19+AB1483*$AA$18*AVERAGE(G1480:G1491))*$Y$20+$AA$17) - SIN($AA$17)+$AB$2</f>
        <v>-0.30750925668916745</v>
      </c>
      <c r="AC1484">
        <f t="shared" si="492"/>
        <v>0.87720000000002218</v>
      </c>
      <c r="AD1484">
        <f t="shared" si="491"/>
        <v>4.4460937945386247E-2</v>
      </c>
      <c r="AE1484">
        <v>1</v>
      </c>
    </row>
    <row r="1485" spans="1:31" x14ac:dyDescent="0.25">
      <c r="A1485">
        <v>121.9166666666641</v>
      </c>
      <c r="B1485" s="2">
        <v>2001.9166666665558</v>
      </c>
      <c r="C1485">
        <f>+D1485+($D$2+E1485+F1485)*SOI!A1484*IF(B1485&gt;$C$18, IF(B1485&lt;$C$19,-1,1),1)</f>
        <v>212.83982215586639</v>
      </c>
      <c r="D1485">
        <f>+$D$3*((1-$D$5)*SOI!D1484+$D$5*SOI!D1483) +   $D$4*((1-$D$5)*SOI!E1484+$D$5*SOI!E1483)</f>
        <v>0</v>
      </c>
      <c r="E1485">
        <f t="shared" si="473"/>
        <v>-462.47332540413828</v>
      </c>
      <c r="F1485">
        <f t="shared" si="480"/>
        <v>-0.22194015209297535</v>
      </c>
      <c r="G1485">
        <f t="shared" si="481"/>
        <v>-462.69526555623128</v>
      </c>
      <c r="H1485" s="21">
        <f t="shared" si="482"/>
        <v>-0.57041083712716534</v>
      </c>
      <c r="I1485" s="37">
        <f t="shared" si="474"/>
        <v>37.791778653467063</v>
      </c>
      <c r="J1485" s="1">
        <f t="shared" si="483"/>
        <v>-22.083789891870691</v>
      </c>
      <c r="K1485" s="1">
        <f t="shared" si="484"/>
        <v>-1.3938261022462961</v>
      </c>
      <c r="L1485" s="1">
        <f t="shared" si="475"/>
        <v>-2.5885472928427099E-2</v>
      </c>
      <c r="M1485" s="1">
        <f t="shared" si="476"/>
        <v>4.104739976986135</v>
      </c>
      <c r="N1485" s="1">
        <f t="shared" si="477"/>
        <v>-6.9012905570611363E-2</v>
      </c>
      <c r="O1485" s="1">
        <f t="shared" si="478"/>
        <v>-18.3453636602414</v>
      </c>
      <c r="P1485" s="1">
        <f t="shared" si="479"/>
        <v>7.8890603105284604E-2</v>
      </c>
      <c r="Q1485" s="1">
        <f t="shared" si="485"/>
        <v>-0.14176747592742281</v>
      </c>
      <c r="R1485" s="1">
        <f t="shared" si="486"/>
        <v>1.5999651179343142</v>
      </c>
      <c r="S1485" s="1">
        <f t="shared" si="487"/>
        <v>-2.2320048400350951</v>
      </c>
      <c r="T1485" s="1">
        <f t="shared" si="488"/>
        <v>4.9895348065262146</v>
      </c>
      <c r="U1485" s="1">
        <f t="shared" si="489"/>
        <v>-32.946940177540647</v>
      </c>
      <c r="V1485" s="1">
        <f t="shared" si="490"/>
        <v>0.15313951198331271</v>
      </c>
      <c r="Y1485" s="20">
        <f>+$Z$20*SIGN(SOI!A1484)*(ABS(SOI!A1484))^$Y$2</f>
        <v>-0.40693974423626234</v>
      </c>
      <c r="Z1485" s="20">
        <f t="shared" si="493"/>
        <v>-0.31630973275619018</v>
      </c>
      <c r="AA1485" s="19">
        <f>+SIN((AVERAGE(H1481:H1492)+AVERAGE(H1485:H1488)/4)*($AA$19+AA1484*$AA$18*AVERAGE(G1481:G1492))*$Y$20+$AA$17) - SIN($AA$17)</f>
        <v>-0.31655426768827855</v>
      </c>
      <c r="AB1485" s="19">
        <f>+SIN((AVERAGE(H1481:H1492)+AVERAGE(H1485:H1488)*$AB$1)*($AA$19+AB1484*$AA$18*AVERAGE(G1481:G1492))*$Y$20+$AA$17) - SIN($AA$17)+$AB$2</f>
        <v>-0.25226856327064806</v>
      </c>
      <c r="AC1485">
        <f t="shared" si="492"/>
        <v>0.87780000000002223</v>
      </c>
      <c r="AD1485">
        <f t="shared" si="491"/>
        <v>2.4453493208836941E-4</v>
      </c>
      <c r="AE1485">
        <v>1</v>
      </c>
    </row>
    <row r="1486" spans="1:31" x14ac:dyDescent="0.25">
      <c r="A1486">
        <v>121.99999999999743</v>
      </c>
      <c r="B1486" s="2">
        <v>2001.999999999889</v>
      </c>
      <c r="C1486">
        <f>+D1486+($D$2+E1486+F1486)*SOI!A1485*IF(B1486&gt;$C$18, IF(B1486&lt;$C$19,-1,1),1)</f>
        <v>-0.13252841548482452</v>
      </c>
      <c r="D1486">
        <f>+$D$3*((1-$D$5)*SOI!D1485+$D$5*SOI!D1484) +   $D$4*((1-$D$5)*SOI!E1485+$D$5*SOI!E1484)</f>
        <v>0</v>
      </c>
      <c r="E1486">
        <f t="shared" si="473"/>
        <v>-3.5032228388081137</v>
      </c>
      <c r="F1486">
        <f t="shared" si="480"/>
        <v>4.4498543779854316</v>
      </c>
      <c r="G1486">
        <f t="shared" si="481"/>
        <v>0.9466315391773179</v>
      </c>
      <c r="H1486" s="21">
        <f t="shared" si="482"/>
        <v>2.1067819775064285</v>
      </c>
      <c r="I1486" s="37">
        <f t="shared" si="474"/>
        <v>1.0873239860326094</v>
      </c>
      <c r="J1486" s="1">
        <f t="shared" si="483"/>
        <v>19.931197709112467</v>
      </c>
      <c r="K1486" s="1">
        <f t="shared" si="484"/>
        <v>144.33096729970956</v>
      </c>
      <c r="L1486" s="1">
        <f t="shared" si="475"/>
        <v>2.3432645603477642</v>
      </c>
      <c r="M1486" s="1">
        <f t="shared" si="476"/>
        <v>-128.76084124551687</v>
      </c>
      <c r="N1486" s="1">
        <f t="shared" si="477"/>
        <v>1.8126560539684633</v>
      </c>
      <c r="O1486" s="1">
        <f t="shared" si="478"/>
        <v>0.85651541084885474</v>
      </c>
      <c r="P1486" s="1">
        <f t="shared" si="479"/>
        <v>-1.9328676996608753</v>
      </c>
      <c r="Q1486" s="1">
        <f t="shared" si="485"/>
        <v>-116.80457537314444</v>
      </c>
      <c r="R1486" s="1">
        <f t="shared" si="486"/>
        <v>37.927603176367434</v>
      </c>
      <c r="S1486" s="1">
        <f t="shared" si="487"/>
        <v>1.6867156004234041</v>
      </c>
      <c r="T1486" s="1">
        <f t="shared" si="488"/>
        <v>21.087938827529111</v>
      </c>
      <c r="U1486" s="1">
        <f t="shared" si="489"/>
        <v>23.224885202808817</v>
      </c>
      <c r="V1486" s="1">
        <f t="shared" si="490"/>
        <v>98.548315366495146</v>
      </c>
      <c r="Y1486" s="20">
        <f>+$Z$20*SIGN(SOI!A1485)*(ABS(SOI!A1485))^$Y$2</f>
        <v>-0.22449936672958373</v>
      </c>
      <c r="Z1486" s="20">
        <f t="shared" si="493"/>
        <v>-0.21047970365528201</v>
      </c>
      <c r="AA1486" s="19">
        <f>+SIN((AVERAGE(H1482:H1493)+AVERAGE(H1486:H1489)/4)*($AA$19+AA1485*$AA$18*AVERAGE(G1482:G1493))*$Y$20+$AA$17) - SIN($AA$17)</f>
        <v>-0.35010971611749503</v>
      </c>
      <c r="AB1486" s="19">
        <f>+SIN((AVERAGE(H1482:H1493)+AVERAGE(H1486:H1489)*$AB$1)*($AA$19+AB1485*$AA$18*AVERAGE(G1482:G1493))*$Y$20+$AA$17) - SIN($AA$17)+$AB$2</f>
        <v>-0.25255854126256266</v>
      </c>
      <c r="AC1486">
        <f t="shared" si="492"/>
        <v>0.87840000000002227</v>
      </c>
      <c r="AD1486">
        <f t="shared" si="491"/>
        <v>0.13963001246221302</v>
      </c>
      <c r="AE1486">
        <v>1</v>
      </c>
    </row>
    <row r="1487" spans="1:31" x14ac:dyDescent="0.25">
      <c r="A1487">
        <v>122.08333333333076</v>
      </c>
      <c r="B1487" s="2">
        <v>2002.0833333332223</v>
      </c>
      <c r="C1487">
        <f>+D1487+($D$2+E1487+F1487)*SOI!A1486*IF(B1487&gt;$C$18, IF(B1487&lt;$C$19,-1,1),1)</f>
        <v>0</v>
      </c>
      <c r="D1487">
        <f>+$D$3*((1-$D$5)*SOI!D1486+$D$5*SOI!D1485) +   $D$4*((1-$D$5)*SOI!E1486+$D$5*SOI!E1485)</f>
        <v>0</v>
      </c>
      <c r="E1487">
        <f t="shared" si="473"/>
        <v>27.992604645601787</v>
      </c>
      <c r="F1487">
        <f t="shared" si="480"/>
        <v>0.2330363636777803</v>
      </c>
      <c r="G1487">
        <f t="shared" si="481"/>
        <v>28.225641009279567</v>
      </c>
      <c r="H1487" s="21">
        <f t="shared" si="482"/>
        <v>-0.56349221472583111</v>
      </c>
      <c r="I1487" s="37">
        <f t="shared" si="474"/>
        <v>-35.359164694762335</v>
      </c>
      <c r="J1487" s="1">
        <f t="shared" si="483"/>
        <v>-39.400126189413839</v>
      </c>
      <c r="K1487" s="1">
        <f t="shared" si="484"/>
        <v>3.9873412878116712</v>
      </c>
      <c r="L1487" s="1">
        <f t="shared" si="475"/>
        <v>0.15349018928614017</v>
      </c>
      <c r="M1487" s="1">
        <f t="shared" si="476"/>
        <v>-7.827174076319352</v>
      </c>
      <c r="N1487" s="1">
        <f t="shared" si="477"/>
        <v>0.16326484990782017</v>
      </c>
      <c r="O1487" s="1">
        <f t="shared" si="478"/>
        <v>27.641810288532223</v>
      </c>
      <c r="P1487" s="1">
        <f t="shared" si="479"/>
        <v>-2.5260120508516566E-2</v>
      </c>
      <c r="Q1487" s="1">
        <f t="shared" si="485"/>
        <v>-0.63952618294039787</v>
      </c>
      <c r="R1487" s="1">
        <f t="shared" si="486"/>
        <v>-6.7530023617699495</v>
      </c>
      <c r="S1487" s="1">
        <f t="shared" si="487"/>
        <v>-4.9404007353984509</v>
      </c>
      <c r="T1487" s="1">
        <f t="shared" si="488"/>
        <v>44.578426099253242</v>
      </c>
      <c r="U1487" s="1">
        <f t="shared" si="489"/>
        <v>-9.8702895687465304</v>
      </c>
      <c r="V1487" s="1">
        <f t="shared" si="490"/>
        <v>0.11600047877672026</v>
      </c>
      <c r="Y1487" s="20">
        <f>+$Z$20*SIGN(SOI!A1486)*(ABS(SOI!A1486))^$Y$2</f>
        <v>0</v>
      </c>
      <c r="Z1487" s="20">
        <f t="shared" si="493"/>
        <v>-8.5006518042514967E-3</v>
      </c>
      <c r="AA1487" s="19">
        <f>+SIN((AVERAGE(H1483:H1494)+AVERAGE(H1487:H1490)/4)*($AA$19+AA1486*$AA$18*AVERAGE(G1483:G1494))*$Y$20+$AA$17) - SIN($AA$17)</f>
        <v>6.7020633029814036E-2</v>
      </c>
      <c r="AB1487" s="19">
        <f>+SIN((AVERAGE(H1483:H1494)+AVERAGE(H1487:H1490)*$AB$1)*($AA$19+AB1486*$AA$18*AVERAGE(G1483:G1494))*$Y$20+$AA$17) - SIN($AA$17)+$AB$2</f>
        <v>1.5511192662631623E-2</v>
      </c>
      <c r="AC1487">
        <f t="shared" si="492"/>
        <v>0.87900000000002232</v>
      </c>
      <c r="AD1487">
        <f t="shared" si="491"/>
        <v>7.5521284834065533E-2</v>
      </c>
      <c r="AE1487">
        <v>1</v>
      </c>
    </row>
    <row r="1488" spans="1:31" x14ac:dyDescent="0.25">
      <c r="A1488">
        <v>122.16666666666409</v>
      </c>
      <c r="B1488" s="2">
        <v>2002.1666666665556</v>
      </c>
      <c r="C1488">
        <f>+D1488+($D$2+E1488+F1488)*SOI!A1487*IF(B1488&gt;$C$18, IF(B1488&lt;$C$19,-1,1),1)</f>
        <v>0.40101976250071814</v>
      </c>
      <c r="D1488">
        <f>+$D$3*((1-$D$5)*SOI!D1487+$D$5*SOI!D1486) +   $D$4*((1-$D$5)*SOI!E1487+$D$5*SOI!E1486)</f>
        <v>0</v>
      </c>
      <c r="E1488">
        <f t="shared" si="473"/>
        <v>4.8302712532941001</v>
      </c>
      <c r="F1488">
        <f t="shared" si="480"/>
        <v>-1.1846370487421169</v>
      </c>
      <c r="G1488">
        <f t="shared" si="481"/>
        <v>3.6456342045519832</v>
      </c>
      <c r="H1488" s="21">
        <f t="shared" si="482"/>
        <v>0.21243336056507248</v>
      </c>
      <c r="I1488" s="37">
        <f t="shared" si="474"/>
        <v>-3.9590462661746546</v>
      </c>
      <c r="J1488" s="1">
        <f t="shared" si="483"/>
        <v>15.334183937104816</v>
      </c>
      <c r="K1488" s="1">
        <f t="shared" si="484"/>
        <v>0.32480287803064534</v>
      </c>
      <c r="L1488" s="1">
        <f t="shared" si="475"/>
        <v>-0.23709775942244993</v>
      </c>
      <c r="M1488" s="1">
        <f t="shared" si="476"/>
        <v>27.206925548648858</v>
      </c>
      <c r="N1488" s="1">
        <f t="shared" si="477"/>
        <v>-0.98670097192637585</v>
      </c>
      <c r="O1488" s="1">
        <f t="shared" si="478"/>
        <v>1.7508595266201941</v>
      </c>
      <c r="P1488" s="1">
        <f t="shared" si="479"/>
        <v>2.1030046229083336E-2</v>
      </c>
      <c r="Q1488" s="1">
        <f t="shared" si="485"/>
        <v>-13.434628691358773</v>
      </c>
      <c r="R1488" s="1">
        <f t="shared" si="486"/>
        <v>-15.883741840759187</v>
      </c>
      <c r="S1488" s="1">
        <f t="shared" si="487"/>
        <v>3.3430557598139372</v>
      </c>
      <c r="T1488" s="1">
        <f t="shared" si="488"/>
        <v>-4.3617059215043472</v>
      </c>
      <c r="U1488" s="1">
        <f t="shared" si="489"/>
        <v>0.92007511216638671</v>
      </c>
      <c r="V1488" s="1">
        <f t="shared" si="490"/>
        <v>0.58365667078548866</v>
      </c>
      <c r="Y1488" s="20">
        <f>+$Z$20*SIGN(SOI!A1487)*(ABS(SOI!A1487))^$Y$2</f>
        <v>0.19899741131682924</v>
      </c>
      <c r="Z1488" s="20">
        <f t="shared" si="493"/>
        <v>0.14116559268213766</v>
      </c>
      <c r="AA1488" s="19">
        <f>+SIN((AVERAGE(H1484:H1495)+AVERAGE(H1488:H1491)/4)*($AA$19+AA1487*$AA$18*AVERAGE(G1484:G1495))*$Y$20+$AA$17) - SIN($AA$17)</f>
        <v>4.3753497308565925E-2</v>
      </c>
      <c r="AB1488" s="19">
        <f>+SIN((AVERAGE(H1484:H1495)+AVERAGE(H1488:H1491)*$AB$1)*($AA$19+AB1487*$AA$18*AVERAGE(G1484:G1495))*$Y$20+$AA$17) - SIN($AA$17)+$AB$2</f>
        <v>3.2876094345901885E-2</v>
      </c>
      <c r="AC1488">
        <f t="shared" si="492"/>
        <v>0.87960000000002236</v>
      </c>
      <c r="AD1488">
        <f t="shared" si="491"/>
        <v>9.7412095373571733E-2</v>
      </c>
      <c r="AE1488">
        <v>1</v>
      </c>
    </row>
    <row r="1489" spans="1:31" x14ac:dyDescent="0.25">
      <c r="A1489">
        <v>122.24999999999741</v>
      </c>
      <c r="B1489" s="2">
        <v>2002.2499999998888</v>
      </c>
      <c r="C1489">
        <f>+D1489+($D$2+E1489+F1489)*SOI!A1488*IF(B1489&gt;$C$18, IF(B1489&lt;$C$19,-1,1),1)</f>
        <v>2.2830238444985622</v>
      </c>
      <c r="D1489">
        <f>+$D$3*((1-$D$5)*SOI!D1488+$D$5*SOI!D1487) +   $D$4*((1-$D$5)*SOI!E1488+$D$5*SOI!E1487)</f>
        <v>0</v>
      </c>
      <c r="E1489">
        <f t="shared" si="473"/>
        <v>16.259671283862332</v>
      </c>
      <c r="F1489">
        <f t="shared" si="480"/>
        <v>4.7641891127397251E-2</v>
      </c>
      <c r="G1489">
        <f t="shared" si="481"/>
        <v>16.30731317498973</v>
      </c>
      <c r="H1489" s="21">
        <f t="shared" si="482"/>
        <v>-4.9514456062625993E-2</v>
      </c>
      <c r="I1489" s="37">
        <f t="shared" si="474"/>
        <v>-2.0124650490926319</v>
      </c>
      <c r="J1489" s="1">
        <f t="shared" si="483"/>
        <v>-5.2506257457580384E-2</v>
      </c>
      <c r="K1489" s="1">
        <f t="shared" si="484"/>
        <v>4.4023375228695271E-5</v>
      </c>
      <c r="L1489" s="1">
        <f t="shared" si="475"/>
        <v>1.0176545426780243E-3</v>
      </c>
      <c r="M1489" s="1">
        <f t="shared" si="476"/>
        <v>-0.18327030132894659</v>
      </c>
      <c r="N1489" s="1">
        <f t="shared" si="477"/>
        <v>1.2077116168812173E-2</v>
      </c>
      <c r="O1489" s="1">
        <f t="shared" si="478"/>
        <v>8.701580981298139E-2</v>
      </c>
      <c r="P1489" s="1">
        <f t="shared" si="479"/>
        <v>-1.336238272280333E-2</v>
      </c>
      <c r="Q1489" s="1">
        <f t="shared" si="485"/>
        <v>-1.1076842518948195E-3</v>
      </c>
      <c r="R1489" s="1">
        <f t="shared" si="486"/>
        <v>-6.6570359600029265E-4</v>
      </c>
      <c r="S1489" s="1">
        <f t="shared" si="487"/>
        <v>-2.0799796106537399E-2</v>
      </c>
      <c r="T1489" s="1">
        <f t="shared" si="488"/>
        <v>9.3041385573048555E-4</v>
      </c>
      <c r="U1489" s="1">
        <f t="shared" si="489"/>
        <v>-0.29716984112624989</v>
      </c>
      <c r="V1489" s="1">
        <f t="shared" si="490"/>
        <v>4.539194795914624E-3</v>
      </c>
      <c r="Y1489" s="20">
        <f>+$Z$20*SIGN(SOI!A1488)*(ABS(SOI!A1488))^$Y$2</f>
        <v>0.22449936672958373</v>
      </c>
      <c r="Z1489" s="20">
        <f t="shared" si="493"/>
        <v>0.2328170817984275</v>
      </c>
      <c r="AA1489" s="19">
        <f>+SIN((AVERAGE(H1485:H1496)+AVERAGE(H1489:H1492)/4)*($AA$19+AA1488*$AA$18*AVERAGE(G1485:G1496))*$Y$20+$AA$17) - SIN($AA$17)</f>
        <v>0.44932358915368736</v>
      </c>
      <c r="AB1489" s="19">
        <f>+SIN((AVERAGE(H1485:H1496)+AVERAGE(H1489:H1492)*$AB$1)*($AA$19+AB1488*$AA$18*AVERAGE(G1485:G1496))*$Y$20+$AA$17) - SIN($AA$17)+$AB$2</f>
        <v>0.40231436989089536</v>
      </c>
      <c r="AC1489">
        <f t="shared" si="492"/>
        <v>0.88020000000002241</v>
      </c>
      <c r="AD1489">
        <f t="shared" si="491"/>
        <v>0.21650650735525986</v>
      </c>
      <c r="AE1489">
        <v>1</v>
      </c>
    </row>
    <row r="1490" spans="1:31" x14ac:dyDescent="0.25">
      <c r="A1490">
        <v>122.33333333333074</v>
      </c>
      <c r="B1490" s="2">
        <v>2002.3333333332221</v>
      </c>
      <c r="C1490">
        <f>+D1490+($D$2+E1490+F1490)*SOI!A1489*IF(B1490&gt;$C$18, IF(B1490&lt;$C$19,-1,1),1)</f>
        <v>-0.66961411385069314</v>
      </c>
      <c r="D1490">
        <f>+$D$3*((1-$D$5)*SOI!D1489+$D$5*SOI!D1488) +   $D$4*((1-$D$5)*SOI!E1489+$D$5*SOI!E1488)</f>
        <v>0</v>
      </c>
      <c r="E1490">
        <f t="shared" si="473"/>
        <v>-2.0891291801055338</v>
      </c>
      <c r="F1490">
        <f t="shared" si="480"/>
        <v>-1.0995094572787192</v>
      </c>
      <c r="G1490">
        <f t="shared" si="481"/>
        <v>-3.188638637384253</v>
      </c>
      <c r="H1490" s="21">
        <f t="shared" si="482"/>
        <v>-0.53984978055764277</v>
      </c>
      <c r="I1490" s="37">
        <f t="shared" si="474"/>
        <v>-2.0144740033288753</v>
      </c>
      <c r="J1490" s="1">
        <f t="shared" si="483"/>
        <v>-5.4527090085627687</v>
      </c>
      <c r="K1490" s="1">
        <f t="shared" si="484"/>
        <v>-11.76834896297702</v>
      </c>
      <c r="L1490" s="1">
        <f t="shared" si="475"/>
        <v>-0.4686531079455552</v>
      </c>
      <c r="M1490" s="1">
        <f t="shared" si="476"/>
        <v>-19.013410781207234</v>
      </c>
      <c r="N1490" s="1">
        <f t="shared" si="477"/>
        <v>0.19628773408652014</v>
      </c>
      <c r="O1490" s="1">
        <f t="shared" si="478"/>
        <v>-1.1631418160692564</v>
      </c>
      <c r="P1490" s="1">
        <f t="shared" si="479"/>
        <v>0.58027048243079937</v>
      </c>
      <c r="Q1490" s="1">
        <f t="shared" si="485"/>
        <v>-1.8677288897108073</v>
      </c>
      <c r="R1490" s="1">
        <f t="shared" si="486"/>
        <v>-1.1236009005913135</v>
      </c>
      <c r="S1490" s="1">
        <f t="shared" si="487"/>
        <v>-0.3383937367539247</v>
      </c>
      <c r="T1490" s="1">
        <f t="shared" si="488"/>
        <v>5.7274564838057476</v>
      </c>
      <c r="U1490" s="1">
        <f t="shared" si="489"/>
        <v>12.917683074687924</v>
      </c>
      <c r="V1490" s="1">
        <f t="shared" si="490"/>
        <v>-3.2037255957463686</v>
      </c>
      <c r="Y1490" s="20">
        <f>+$Z$20*SIGN(SOI!A1489)*(ABS(SOI!A1489))^$Y$2</f>
        <v>0.27495446734886958</v>
      </c>
      <c r="Z1490" s="20">
        <f t="shared" si="493"/>
        <v>0.33140882536376953</v>
      </c>
      <c r="AA1490" s="19">
        <f>+SIN((AVERAGE(H1486:H1497)+AVERAGE(H1490:H1493)/4)*($AA$19+AA1489*$AA$18*AVERAGE(G1486:G1497))*$Y$20+$AA$17) - SIN($AA$17)</f>
        <v>0.21299842544725328</v>
      </c>
      <c r="AB1490" s="19">
        <f>+SIN((AVERAGE(H1486:H1497)+AVERAGE(H1490:H1493)*$AB$1)*($AA$19+AB1489*$AA$18*AVERAGE(G1486:G1497))*$Y$20+$AA$17) - SIN($AA$17)+$AB$2</f>
        <v>0.16760096610276198</v>
      </c>
      <c r="AC1490">
        <f t="shared" si="492"/>
        <v>0.88080000000002245</v>
      </c>
      <c r="AD1490">
        <f t="shared" si="491"/>
        <v>0.11841039991651625</v>
      </c>
      <c r="AE1490">
        <v>1</v>
      </c>
    </row>
    <row r="1491" spans="1:31" x14ac:dyDescent="0.25">
      <c r="A1491">
        <v>122.41666666666407</v>
      </c>
      <c r="B1491" s="2">
        <v>2002.4166666665553</v>
      </c>
      <c r="C1491">
        <f>+D1491+($D$2+E1491+F1491)*SOI!A1490*IF(B1491&gt;$C$18, IF(B1491&lt;$C$19,-1,1),1)</f>
        <v>3.7315088469827544</v>
      </c>
      <c r="D1491">
        <f>+$D$3*((1-$D$5)*SOI!D1490+$D$5*SOI!D1489) +   $D$4*((1-$D$5)*SOI!E1490+$D$5*SOI!E1489)</f>
        <v>0</v>
      </c>
      <c r="E1491">
        <f t="shared" si="473"/>
        <v>5.5135221590465067</v>
      </c>
      <c r="F1491">
        <f t="shared" si="480"/>
        <v>-2.600914877775018E-2</v>
      </c>
      <c r="G1491">
        <f t="shared" si="481"/>
        <v>5.4875130102687564</v>
      </c>
      <c r="H1491" s="21">
        <f t="shared" si="482"/>
        <v>0.20968728128711056</v>
      </c>
      <c r="I1491" s="37">
        <f t="shared" si="474"/>
        <v>6.8065933147605957</v>
      </c>
      <c r="J1491" s="1">
        <f t="shared" si="483"/>
        <v>0.74720356539421151</v>
      </c>
      <c r="K1491" s="1">
        <f t="shared" si="484"/>
        <v>3.1143151515087123E-2</v>
      </c>
      <c r="L1491" s="1">
        <f t="shared" si="475"/>
        <v>-1.6435473369909324E-2</v>
      </c>
      <c r="M1491" s="1">
        <f t="shared" si="476"/>
        <v>-0.77111386049432107</v>
      </c>
      <c r="N1491" s="1">
        <f t="shared" si="477"/>
        <v>2.2886657073207146E-2</v>
      </c>
      <c r="O1491" s="1">
        <f t="shared" si="478"/>
        <v>5.1513716251401043</v>
      </c>
      <c r="P1491" s="1">
        <f t="shared" si="479"/>
        <v>9.8868187428065475E-3</v>
      </c>
      <c r="Q1491" s="1">
        <f t="shared" si="485"/>
        <v>-8.8320499276653471E-3</v>
      </c>
      <c r="R1491" s="1">
        <f t="shared" si="486"/>
        <v>1.795262227100684E-2</v>
      </c>
      <c r="S1491" s="1">
        <f t="shared" si="487"/>
        <v>0.13331519508182921</v>
      </c>
      <c r="T1491" s="1">
        <f t="shared" si="488"/>
        <v>-0.88957532073992573</v>
      </c>
      <c r="U1491" s="1">
        <f t="shared" si="489"/>
        <v>-0.74366758856155601</v>
      </c>
      <c r="V1491" s="1">
        <f t="shared" si="490"/>
        <v>-6.3645925299442878E-3</v>
      </c>
      <c r="Y1491" s="20">
        <f>+$Z$20*SIGN(SOI!A1490)*(ABS(SOI!A1490))^$Y$2</f>
        <v>0.49477264201285531</v>
      </c>
      <c r="Z1491" s="20">
        <f t="shared" si="493"/>
        <v>0.40757237711973887</v>
      </c>
      <c r="AA1491" s="19">
        <f>+SIN((AVERAGE(H1487:H1498)+AVERAGE(H1491:H1494)/4)*($AA$19+AA1490*$AA$18*AVERAGE(G1487:G1498))*$Y$20+$AA$17) - SIN($AA$17)</f>
        <v>0.47871032320382306</v>
      </c>
      <c r="AB1491" s="19">
        <f>+SIN((AVERAGE(H1487:H1498)+AVERAGE(H1491:H1494)*$AB$1)*($AA$19+AB1490*$AA$18*AVERAGE(G1487:G1498))*$Y$20+$AA$17) - SIN($AA$17)+$AB$2</f>
        <v>0.42060274461909891</v>
      </c>
      <c r="AC1491">
        <f t="shared" si="492"/>
        <v>0.8814000000000225</v>
      </c>
      <c r="AD1491">
        <f t="shared" si="491"/>
        <v>7.1137946084084192E-2</v>
      </c>
      <c r="AE1491">
        <v>1</v>
      </c>
    </row>
    <row r="1492" spans="1:31" x14ac:dyDescent="0.25">
      <c r="A1492">
        <v>122.4999999999974</v>
      </c>
      <c r="B1492" s="2">
        <v>2002.4999999998886</v>
      </c>
      <c r="C1492">
        <f>+D1492+($D$2+E1492+F1492)*SOI!A1491*IF(B1492&gt;$C$18, IF(B1492&lt;$C$19,-1,1),1)</f>
        <v>-7.173682399890553</v>
      </c>
      <c r="D1492">
        <f>+$D$3*((1-$D$5)*SOI!D1491+$D$5*SOI!D1490) +   $D$4*((1-$D$5)*SOI!E1491+$D$5*SOI!E1490)</f>
        <v>0</v>
      </c>
      <c r="E1492">
        <f t="shared" si="473"/>
        <v>-12.468834607075205</v>
      </c>
      <c r="F1492">
        <f t="shared" si="480"/>
        <v>-0.11657311203102894</v>
      </c>
      <c r="G1492">
        <f t="shared" si="481"/>
        <v>-12.585407719106234</v>
      </c>
      <c r="H1492" s="21">
        <f t="shared" si="482"/>
        <v>-0.62062240232861565</v>
      </c>
      <c r="I1492" s="37">
        <f t="shared" si="474"/>
        <v>-13.315947998681441</v>
      </c>
      <c r="J1492" s="1">
        <f t="shared" si="483"/>
        <v>-7.1673584507039658</v>
      </c>
      <c r="K1492" s="1">
        <f t="shared" si="484"/>
        <v>-8.2702819814201384E-2</v>
      </c>
      <c r="L1492" s="1">
        <f t="shared" si="475"/>
        <v>-3.6910276309131719E-2</v>
      </c>
      <c r="M1492" s="1">
        <f t="shared" si="476"/>
        <v>-3.7809106218792303</v>
      </c>
      <c r="N1492" s="1">
        <f t="shared" si="477"/>
        <v>8.9152936422870074E-2</v>
      </c>
      <c r="O1492" s="1">
        <f t="shared" si="478"/>
        <v>-9.4838237480166541</v>
      </c>
      <c r="P1492" s="1">
        <f t="shared" si="479"/>
        <v>6.3502183537436571E-3</v>
      </c>
      <c r="Q1492" s="1">
        <f t="shared" si="485"/>
        <v>-0.16869130842998067</v>
      </c>
      <c r="R1492" s="1">
        <f t="shared" si="486"/>
        <v>-0.67081284838095401</v>
      </c>
      <c r="S1492" s="1">
        <f t="shared" si="487"/>
        <v>-1.0159567729034633</v>
      </c>
      <c r="T1492" s="1">
        <f t="shared" si="488"/>
        <v>3.6779718246285888</v>
      </c>
      <c r="U1492" s="1">
        <f t="shared" si="489"/>
        <v>0.93444388906411369</v>
      </c>
      <c r="V1492" s="1">
        <f t="shared" si="490"/>
        <v>-1.592413978108272E-2</v>
      </c>
      <c r="Y1492" s="20">
        <f>+$Z$20*SIGN(SOI!A1491)*(ABS(SOI!A1491))^$Y$2</f>
        <v>0.45299002199749194</v>
      </c>
      <c r="Z1492" s="20">
        <f t="shared" si="493"/>
        <v>0.4832528829693728</v>
      </c>
      <c r="AA1492" s="19">
        <f>+SIN((AVERAGE(H1488:H1499)+AVERAGE(H1492:H1495)/4)*($AA$19+AA1491*$AA$18*AVERAGE(G1488:G1499))*$Y$20+$AA$17) - SIN($AA$17)</f>
        <v>0.53720548632889931</v>
      </c>
      <c r="AB1492" s="19">
        <f>+SIN((AVERAGE(H1488:H1499)+AVERAGE(H1492:H1495)*$AB$1)*($AA$19+AB1491*$AA$18*AVERAGE(G1488:G1499))*$Y$20+$AA$17) - SIN($AA$17)+$AB$2</f>
        <v>0.48516777997059873</v>
      </c>
      <c r="AC1492">
        <f t="shared" si="492"/>
        <v>0.88200000000002254</v>
      </c>
      <c r="AD1492">
        <f t="shared" si="491"/>
        <v>5.3952603359526508E-2</v>
      </c>
      <c r="AE1492">
        <v>1</v>
      </c>
    </row>
    <row r="1493" spans="1:31" x14ac:dyDescent="0.25">
      <c r="A1493">
        <v>122.58333333333073</v>
      </c>
      <c r="B1493" s="2">
        <v>2002.5833333332218</v>
      </c>
      <c r="C1493">
        <f>+D1493+($D$2+E1493+F1493)*SOI!A1492*IF(B1493&gt;$C$18, IF(B1493&lt;$C$19,-1,1),1)</f>
        <v>-2.5386758928621562</v>
      </c>
      <c r="D1493">
        <f>+$D$3*((1-$D$5)*SOI!D1492+$D$5*SOI!D1491) +   $D$4*((1-$D$5)*SOI!E1492+$D$5*SOI!E1491)</f>
        <v>0</v>
      </c>
      <c r="E1493">
        <f t="shared" si="473"/>
        <v>-3.6480552326597433</v>
      </c>
      <c r="F1493">
        <f t="shared" si="480"/>
        <v>2.1375385713805539E-2</v>
      </c>
      <c r="G1493">
        <f t="shared" si="481"/>
        <v>-3.6266798469459376</v>
      </c>
      <c r="H1493" s="21">
        <f t="shared" si="482"/>
        <v>-2.3167650185125978E-2</v>
      </c>
      <c r="I1493" s="37">
        <f t="shared" si="474"/>
        <v>-1.184082520632159</v>
      </c>
      <c r="J1493" s="1">
        <f t="shared" si="483"/>
        <v>6.7160226567324136E-2</v>
      </c>
      <c r="K1493" s="1">
        <f t="shared" si="484"/>
        <v>-1.1521346651307256E-8</v>
      </c>
      <c r="L1493" s="1">
        <f t="shared" si="475"/>
        <v>6.1234657446816889E-7</v>
      </c>
      <c r="M1493" s="1">
        <f t="shared" si="476"/>
        <v>0.39841855795231074</v>
      </c>
      <c r="N1493" s="1">
        <f t="shared" si="477"/>
        <v>-1.6075436536333764E-2</v>
      </c>
      <c r="O1493" s="1">
        <f t="shared" si="478"/>
        <v>-0.41817178551465339</v>
      </c>
      <c r="P1493" s="1">
        <f t="shared" si="479"/>
        <v>-1.20934534127901E-3</v>
      </c>
      <c r="Q1493" s="1">
        <f t="shared" si="485"/>
        <v>-3.2052578916311881E-3</v>
      </c>
      <c r="R1493" s="1">
        <f t="shared" si="486"/>
        <v>-1.1333956024135289E-3</v>
      </c>
      <c r="S1493" s="1">
        <f t="shared" si="487"/>
        <v>1.6289667988102535E-2</v>
      </c>
      <c r="T1493" s="1">
        <f t="shared" si="488"/>
        <v>-2.6904792519881746E-6</v>
      </c>
      <c r="U1493" s="1">
        <f t="shared" si="489"/>
        <v>-1.5824310099469767E-2</v>
      </c>
      <c r="V1493" s="1">
        <f t="shared" si="490"/>
        <v>-5.4682049207270967E-4</v>
      </c>
      <c r="Y1493" s="20">
        <f>+$Z$20*SIGN(SOI!A1492)*(ABS(SOI!A1492))^$Y$2</f>
        <v>0.50199598489777131</v>
      </c>
      <c r="Z1493" s="20">
        <f t="shared" si="493"/>
        <v>0.49943636550058407</v>
      </c>
      <c r="AA1493" s="19">
        <f>+SIN((AVERAGE(H1489:H1500)+AVERAGE(H1493:H1496)/4)*($AA$19+AA1492*$AA$18*AVERAGE(G1489:G1500))*$Y$20+$AA$17) - SIN($AA$17)</f>
        <v>0.70597427333074836</v>
      </c>
      <c r="AB1493" s="19">
        <f>+SIN((AVERAGE(H1489:H1500)+AVERAGE(H1493:H1496)*$AB$1)*($AA$19+AB1492*$AA$18*AVERAGE(G1489:G1500))*$Y$20+$AA$17) - SIN($AA$17)+$AB$2</f>
        <v>0.64626190507644998</v>
      </c>
      <c r="AC1493">
        <f t="shared" si="492"/>
        <v>0.88260000000002259</v>
      </c>
      <c r="AD1493">
        <f t="shared" si="491"/>
        <v>0.20653790783016429</v>
      </c>
      <c r="AE1493">
        <v>1</v>
      </c>
    </row>
    <row r="1494" spans="1:31" x14ac:dyDescent="0.25">
      <c r="A1494">
        <v>122.66666666666406</v>
      </c>
      <c r="B1494" s="2">
        <v>2002.6666666665551</v>
      </c>
      <c r="C1494">
        <f>+D1494+($D$2+E1494+F1494)*SOI!A1493*IF(B1494&gt;$C$18, IF(B1494&lt;$C$19,-1,1),1)</f>
        <v>-20.161570620682667</v>
      </c>
      <c r="D1494">
        <f>+$D$3*((1-$D$5)*SOI!D1493+$D$5*SOI!D1492) +   $D$4*((1-$D$5)*SOI!E1493+$D$5*SOI!E1492)</f>
        <v>0</v>
      </c>
      <c r="E1494">
        <f t="shared" ref="E1494:E1557" si="494">$E$3*COS(2*PI()*(A1494+$E$2)/$H$3)+$E$4*COS(2*PI()*(A1494+$E$2)/$H$4)+$E$5*COS(2*PI()*(A1494+$E$2)/$H$5)+$E$6*COS(2*PI()/$H$6*(A1494+$E$2))+$E$7*COS(2*PI()/$H$7*(A1494+$E$2))+$E$8*COS(2*PI()/$H$8*(A1494+$E$2))+$E$9*COS(2*PI()/$H$9*(A1494+$E$2))+$E$10*COS(2*PI()/$H$10*(A1494+$E$2))+$E$11*COS(2*PI()/$H$11*(A1494+$E$2))+$E$12*COS(2*PI()/$H$12*(A1494+$E$2))+$E$13*COS(2*PI()/$H$13*(A1494+$E$2))+$E$14*COS(2*PI()/$H$14*(A1494+$E$2))+$E$15*COS(2*PI()/$H$15*(A1494+$E$2))+$E$16*COS(2*PI()/$H$16*(A1494+$E$2))+$E$17*COS(2*PI()/$H$17*(A1494+$E$2))</f>
        <v>-23.521661682361739</v>
      </c>
      <c r="F1494">
        <f t="shared" si="480"/>
        <v>-1.0656195623732219</v>
      </c>
      <c r="G1494">
        <f t="shared" si="481"/>
        <v>-24.58728124473496</v>
      </c>
      <c r="H1494" s="21">
        <f t="shared" si="482"/>
        <v>-1.1089612855336275</v>
      </c>
      <c r="I1494" s="37">
        <f t="shared" ref="I1494:I1557" si="495">+(I$3*$E1494+I$5*$F1494)*COS(2*PI()*$A1494*$A$9+I$4)</f>
        <v>14.058145532876029</v>
      </c>
      <c r="J1494" s="1">
        <f t="shared" si="483"/>
        <v>-2.5435398279163888</v>
      </c>
      <c r="K1494" s="1">
        <f t="shared" si="484"/>
        <v>-15.40763266717636</v>
      </c>
      <c r="L1494" s="1">
        <f t="shared" ref="L1494:L1557" si="496">+(L$3*$E1494+L$5*$F1494)*COS(2*PI()*$A1494*$A$9+L$4)^2</f>
        <v>-0.33901548492881861</v>
      </c>
      <c r="M1494" s="1">
        <f t="shared" ref="M1494:M1557" si="497">+(M$3*$E1494+M$5*$F1494)*COS(2*PI()*$A1494*$A$7+M$4)</f>
        <v>1.2709248876871415</v>
      </c>
      <c r="N1494" s="1">
        <f t="shared" ref="N1494:N1557" si="498">+(N$3*$E1494+N$5*$F1494)*COS(2*PI()*$A1494*$A$8+N$4)</f>
        <v>6.4976356945532179E-2</v>
      </c>
      <c r="O1494" s="1">
        <f t="shared" ref="O1494:O1557" si="499">+(O$3*$E1494+O$5*$F1494)*COS(2*PI()*$A1494*$A$8+O$4)^2</f>
        <v>-3.1179230574346093</v>
      </c>
      <c r="P1494" s="1">
        <f t="shared" ref="P1494:P1557" si="500">+(P$3*$E1494+P$5*$F1494)*COS(2*PI()*$A1494*$A$7+P$4)^2</f>
        <v>0.39178706968591004</v>
      </c>
      <c r="Q1494" s="1">
        <f t="shared" si="485"/>
        <v>4.1327190856394851E-2</v>
      </c>
      <c r="R1494" s="1">
        <f t="shared" si="486"/>
        <v>-0.17350040614763032</v>
      </c>
      <c r="S1494" s="1">
        <f t="shared" si="487"/>
        <v>0.78171938233416027</v>
      </c>
      <c r="T1494" s="1">
        <f t="shared" si="488"/>
        <v>11.106124986720657</v>
      </c>
      <c r="U1494" s="1">
        <f t="shared" si="489"/>
        <v>-60.865418499137633</v>
      </c>
      <c r="V1494" s="1">
        <f t="shared" si="490"/>
        <v>-0.71603974104575208</v>
      </c>
      <c r="Y1494" s="20">
        <f>+$Z$20*SIGN(SOI!A1493)*(ABS(SOI!A1493))^$Y$2</f>
        <v>0.5433230896064889</v>
      </c>
      <c r="Z1494" s="20">
        <f t="shared" si="493"/>
        <v>0.56384628932613745</v>
      </c>
      <c r="AA1494" s="19">
        <f>+SIN((AVERAGE(H1490:H1501)+AVERAGE(H1494:H1497)/4)*($AA$19+AA1493*$AA$18*AVERAGE(G1490:G1501))*$Y$20+$AA$17) - SIN($AA$17)</f>
        <v>0.68236228412883082</v>
      </c>
      <c r="AB1494" s="19">
        <f>+SIN((AVERAGE(H1490:H1501)+AVERAGE(H1494:H1497)*$AB$1)*($AA$19+AB1493*$AA$18*AVERAGE(G1490:G1501))*$Y$20+$AA$17) - SIN($AA$17)+$AB$2</f>
        <v>0.64101525284346983</v>
      </c>
      <c r="AC1494">
        <f t="shared" si="492"/>
        <v>0.88320000000002263</v>
      </c>
      <c r="AD1494">
        <f t="shared" si="491"/>
        <v>0.11851599480269337</v>
      </c>
      <c r="AE1494">
        <v>1</v>
      </c>
    </row>
    <row r="1495" spans="1:31" x14ac:dyDescent="0.25">
      <c r="A1495">
        <v>122.74999999999739</v>
      </c>
      <c r="B1495" s="2">
        <v>2002.7499999998884</v>
      </c>
      <c r="C1495">
        <f>+D1495+($D$2+E1495+F1495)*SOI!A1494*IF(B1495&gt;$C$18, IF(B1495&lt;$C$19,-1,1),1)</f>
        <v>-7.6766675940987987</v>
      </c>
      <c r="D1495">
        <f>+$D$3*((1-$D$5)*SOI!D1494+$D$5*SOI!D1493) +   $D$4*((1-$D$5)*SOI!E1494+$D$5*SOI!E1493)</f>
        <v>0</v>
      </c>
      <c r="E1495">
        <f t="shared" si="494"/>
        <v>-6.5637125518267538</v>
      </c>
      <c r="F1495">
        <f t="shared" ref="F1495:F1558" si="501">$F$3*COS(2*PI()*(B1495+$F$2)/$G$3)+$F$4*COS(2*PI()*(B1495+$F$2)/$G$4)+$F$5*COS(2*PI()*(B1495+$F$2)/$G$5)+$F$6*COS(2*PI()/$G$6*(B1495+$F$2))+$F$7*COS(2*PI()/$G$7*(B1495+$F$2))+$F$8*COS(2*PI()/$G$8*(B1495+$F$2))+$F$9*COS(2*PI()/$G$9*(B1495+$F$2))+$F$10*COS(2*PI()/$G$10*(B1495+$F$2))+$F$11*COS(2*PI()/$G$11*(B1495+$F$2))+$F$12*COS(2*PI()/$G$12*(B1495+$F$2))+$F$13*COS(2*PI()/$G$13*(B1495+$F$2))+$F$14*COS(2*PI()/$G$14*(B1495+$F$2))+$F$15*COS(2*PI()/$G$15*(B1495+$F$2))</f>
        <v>-5.410433963772876E-2</v>
      </c>
      <c r="G1495">
        <f t="shared" ref="G1495:G1558" si="502">+E1495+F1495</f>
        <v>-6.6178168914644822</v>
      </c>
      <c r="H1495" s="21">
        <f t="shared" ref="H1495:H1558" si="503">+$H$19*SUM(I1495:V1495)</f>
        <v>3.6671376096710277E-2</v>
      </c>
      <c r="I1495" s="37">
        <f t="shared" si="495"/>
        <v>7.8074442467207534</v>
      </c>
      <c r="J1495" s="1">
        <f t="shared" ref="J1495:J1558" si="504">+(J$3)*I1495*M1495</f>
        <v>-1.3049316428615441</v>
      </c>
      <c r="K1495" s="1">
        <f t="shared" ref="K1495:K1558" si="505">+(K$3)*L1495*P1495*O1495</f>
        <v>-0.20042530437826256</v>
      </c>
      <c r="L1495" s="1">
        <f t="shared" si="496"/>
        <v>-3.77928219963354E-2</v>
      </c>
      <c r="M1495" s="1">
        <f t="shared" si="497"/>
        <v>1.1740544730828606</v>
      </c>
      <c r="N1495" s="1">
        <f t="shared" si="498"/>
        <v>-2.4441338762099481E-2</v>
      </c>
      <c r="O1495" s="1">
        <f t="shared" si="499"/>
        <v>-5.0784872444263804</v>
      </c>
      <c r="P1495" s="1">
        <f t="shared" si="500"/>
        <v>2.8067774319451896E-2</v>
      </c>
      <c r="Q1495" s="1">
        <f t="shared" ref="Q1495:Q1558" si="506">+(Q$3)*M1495*N1495</f>
        <v>-1.436064285824191E-2</v>
      </c>
      <c r="R1495" s="1">
        <f t="shared" ref="R1495:R1558" si="507">+(R$3)*I1495*N1495*M1495</f>
        <v>3.3482613388018799E-2</v>
      </c>
      <c r="S1495" s="1">
        <f t="shared" ref="S1495:S1558" si="508">+(S$3)*I1495*N1495</f>
        <v>-0.16330570973190017</v>
      </c>
      <c r="T1495" s="1">
        <f t="shared" ref="T1495:T1558" si="509">+(T$3)*L1495*O1495</f>
        <v>2.0166072088799041</v>
      </c>
      <c r="U1495" s="1">
        <f t="shared" ref="U1495:U1558" si="510">+(U$3)*P1495*I1495</f>
        <v>-2.4216386886278043</v>
      </c>
      <c r="V1495" s="1">
        <f t="shared" ref="V1495:V1558" si="511">+(V$3)*P1495*N1495</f>
        <v>1.9295882087093978E-2</v>
      </c>
      <c r="Y1495" s="20">
        <f>+$Z$20*SIGN(SOI!A1494)*(ABS(SOI!A1494))^$Y$2</f>
        <v>0.64621979347415215</v>
      </c>
      <c r="Z1495" s="20">
        <f t="shared" si="493"/>
        <v>0.63400115023891013</v>
      </c>
      <c r="AA1495" s="19">
        <f>+SIN((AVERAGE(H1491:H1502)+AVERAGE(H1495:H1498)/4)*($AA$19+AA1494*$AA$18*AVERAGE(G1491:G1502))*$Y$20+$AA$17) - SIN($AA$17)</f>
        <v>0.68716871337064367</v>
      </c>
      <c r="AB1495" s="19">
        <f>+SIN((AVERAGE(H1491:H1502)+AVERAGE(H1495:H1498)*$AB$1)*($AA$19+AB1494*$AA$18*AVERAGE(G1491:G1502))*$Y$20+$AA$17) - SIN($AA$17)+$AB$2</f>
        <v>0.64606099000661299</v>
      </c>
      <c r="AC1495">
        <f t="shared" si="492"/>
        <v>0.88380000000002268</v>
      </c>
      <c r="AD1495">
        <f t="shared" si="491"/>
        <v>5.3167563131733542E-2</v>
      </c>
      <c r="AE1495">
        <v>1</v>
      </c>
    </row>
    <row r="1496" spans="1:31" x14ac:dyDescent="0.25">
      <c r="A1496">
        <v>122.83333333333071</v>
      </c>
      <c r="B1496" s="2">
        <v>2002.8333333332216</v>
      </c>
      <c r="C1496">
        <f>+D1496+($D$2+E1496+F1496)*SOI!A1495*IF(B1496&gt;$C$18, IF(B1496&lt;$C$19,-1,1),1)</f>
        <v>-59.783355076024264</v>
      </c>
      <c r="D1496">
        <f>+$D$3*((1-$D$5)*SOI!D1495+$D$5*SOI!D1494) +   $D$4*((1-$D$5)*SOI!E1495+$D$5*SOI!E1494)</f>
        <v>0</v>
      </c>
      <c r="E1496">
        <f t="shared" si="494"/>
        <v>-41.416027409576309</v>
      </c>
      <c r="F1496">
        <f t="shared" si="501"/>
        <v>-0.98351519753309857</v>
      </c>
      <c r="G1496">
        <f t="shared" si="502"/>
        <v>-42.39954260710941</v>
      </c>
      <c r="H1496" s="21">
        <f t="shared" si="503"/>
        <v>-3.8549868327838896</v>
      </c>
      <c r="I1496" s="37">
        <f t="shared" si="495"/>
        <v>48.554538995821702</v>
      </c>
      <c r="J1496" s="1">
        <f t="shared" si="504"/>
        <v>-221.80480691770668</v>
      </c>
      <c r="K1496" s="1">
        <f t="shared" si="505"/>
        <v>-176.52339548927313</v>
      </c>
      <c r="L1496" s="1">
        <f t="shared" si="496"/>
        <v>-0.41536284929866474</v>
      </c>
      <c r="M1496" s="1">
        <f t="shared" si="497"/>
        <v>32.088579758008912</v>
      </c>
      <c r="N1496" s="1">
        <f t="shared" si="498"/>
        <v>-0.803637617162417</v>
      </c>
      <c r="O1496" s="1">
        <f t="shared" si="499"/>
        <v>-39.609770695870154</v>
      </c>
      <c r="P1496" s="1">
        <f t="shared" si="500"/>
        <v>0.28838416276372447</v>
      </c>
      <c r="Q1496" s="1">
        <f t="shared" si="506"/>
        <v>-12.905397819092238</v>
      </c>
      <c r="R1496" s="1">
        <f t="shared" si="507"/>
        <v>187.12758232761112</v>
      </c>
      <c r="S1496" s="1">
        <f t="shared" si="508"/>
        <v>-33.393164714582397</v>
      </c>
      <c r="T1496" s="1">
        <f t="shared" si="509"/>
        <v>172.86521298962111</v>
      </c>
      <c r="U1496" s="1">
        <f t="shared" si="510"/>
        <v>-154.73683888307741</v>
      </c>
      <c r="V1496" s="1">
        <f t="shared" si="511"/>
        <v>6.5187351130420188</v>
      </c>
      <c r="Y1496" s="20">
        <f>+$Z$20*SIGN(SOI!A1495)*(ABS(SOI!A1495))^$Y$2</f>
        <v>0.71246056763608934</v>
      </c>
      <c r="Z1496" s="20">
        <f t="shared" si="493"/>
        <v>0.69038030958211027</v>
      </c>
      <c r="AA1496" s="19">
        <f>+SIN((AVERAGE(H1492:H1503)+AVERAGE(H1496:H1499)/4)*($AA$19+AA1495*$AA$18*AVERAGE(G1492:G1503))*$Y$20+$AA$17) - SIN($AA$17)</f>
        <v>0.70795626672255896</v>
      </c>
      <c r="AB1496" s="19">
        <f>+SIN((AVERAGE(H1492:H1503)+AVERAGE(H1496:H1499)*$AB$1)*($AA$19+AB1495*$AA$18*AVERAGE(G1492:G1503))*$Y$20+$AA$17) - SIN($AA$17)+$AB$2</f>
        <v>0.65550870024141306</v>
      </c>
      <c r="AC1496">
        <f t="shared" si="492"/>
        <v>0.88440000000002272</v>
      </c>
      <c r="AD1496">
        <f t="shared" ref="AD1496:AD1559" si="512">+ABS(Z1496-AA1496)</f>
        <v>1.7575957140448684E-2</v>
      </c>
      <c r="AE1496">
        <v>1</v>
      </c>
    </row>
    <row r="1497" spans="1:31" x14ac:dyDescent="0.25">
      <c r="A1497">
        <v>122.91666666666404</v>
      </c>
      <c r="B1497" s="2">
        <v>2002.9166666665549</v>
      </c>
      <c r="C1497">
        <f>+D1497+($D$2+E1497+F1497)*SOI!A1496*IF(B1497&gt;$C$18, IF(B1497&lt;$C$19,-1,1),1)</f>
        <v>685.49623287575548</v>
      </c>
      <c r="D1497">
        <f>+$D$3*((1-$D$5)*SOI!D1496+$D$5*SOI!D1495) +   $D$4*((1-$D$5)*SOI!E1496+$D$5*SOI!E1495)</f>
        <v>0</v>
      </c>
      <c r="E1497">
        <f t="shared" si="494"/>
        <v>486.3894811987754</v>
      </c>
      <c r="F1497">
        <f t="shared" si="501"/>
        <v>-0.22194015214028795</v>
      </c>
      <c r="G1497">
        <f t="shared" si="502"/>
        <v>486.16754104663511</v>
      </c>
      <c r="H1497" s="21">
        <f t="shared" si="503"/>
        <v>2.1307498905703723</v>
      </c>
      <c r="I1497" s="37">
        <f t="shared" si="495"/>
        <v>-252.31945106699382</v>
      </c>
      <c r="J1497" s="1">
        <f t="shared" si="504"/>
        <v>133.82894040430409</v>
      </c>
      <c r="K1497" s="1">
        <f t="shared" si="505"/>
        <v>4.2273475556036583E-2</v>
      </c>
      <c r="L1497" s="1">
        <f t="shared" si="496"/>
        <v>-1.3372075386436884E-3</v>
      </c>
      <c r="M1497" s="1">
        <f t="shared" si="497"/>
        <v>3.7257068910140316</v>
      </c>
      <c r="N1497" s="1">
        <f t="shared" si="498"/>
        <v>-0.62203739072870257</v>
      </c>
      <c r="O1497" s="1">
        <f t="shared" si="499"/>
        <v>163.86519065801085</v>
      </c>
      <c r="P1497" s="1">
        <f t="shared" si="500"/>
        <v>5.185391403408483E-3</v>
      </c>
      <c r="Q1497" s="1">
        <f t="shared" si="506"/>
        <v>-1.159807251257098</v>
      </c>
      <c r="R1497" s="1">
        <f t="shared" si="507"/>
        <v>-87.392291249630475</v>
      </c>
      <c r="S1497" s="1">
        <f t="shared" si="508"/>
        <v>134.31815246023581</v>
      </c>
      <c r="T1497" s="1">
        <f t="shared" si="509"/>
        <v>-2.3023065620967085</v>
      </c>
      <c r="U1497" s="1">
        <f t="shared" si="510"/>
        <v>14.458550406427824</v>
      </c>
      <c r="V1497" s="1">
        <f t="shared" si="511"/>
        <v>9.0725569812033433E-2</v>
      </c>
      <c r="Y1497" s="20">
        <f>+$Z$20*SIGN(SOI!A1496)*(ABS(SOI!A1496))^$Y$2</f>
        <v>0.71246056763608934</v>
      </c>
      <c r="Z1497" s="20">
        <f t="shared" si="493"/>
        <v>0.67296360979658509</v>
      </c>
      <c r="AA1497" s="19">
        <f>+SIN((AVERAGE(H1493:H1504)+AVERAGE(H1497:H1500)/4)*($AA$19+AA1496*$AA$18*AVERAGE(G1493:G1504))*$Y$20+$AA$17) - SIN($AA$17)</f>
        <v>0.695964463068798</v>
      </c>
      <c r="AB1497" s="19">
        <f>+SIN((AVERAGE(H1493:H1504)+AVERAGE(H1497:H1500)*$AB$1)*($AA$19+AB1496*$AA$18*AVERAGE(G1493:G1504))*$Y$20+$AA$17) - SIN($AA$17)+$AB$2</f>
        <v>0.63042504940763155</v>
      </c>
      <c r="AC1497">
        <f t="shared" ref="AC1497:AC1560" si="513">+AC1496+$AC$22</f>
        <v>0.88500000000002277</v>
      </c>
      <c r="AD1497">
        <f t="shared" si="512"/>
        <v>2.3000853272212907E-2</v>
      </c>
      <c r="AE1497">
        <v>1</v>
      </c>
    </row>
    <row r="1498" spans="1:31" x14ac:dyDescent="0.25">
      <c r="A1498">
        <v>122.99999999999737</v>
      </c>
      <c r="B1498" s="2">
        <v>2002.9999999998881</v>
      </c>
      <c r="C1498">
        <f>+D1498+($D$2+E1498+F1498)*SOI!A1497*IF(B1498&gt;$C$18, IF(B1498&lt;$C$19,-1,1),1)</f>
        <v>4.8721706160733183</v>
      </c>
      <c r="D1498">
        <f>+$D$3*((1-$D$5)*SOI!D1497+$D$5*SOI!D1496) +   $D$4*((1-$D$5)*SOI!E1497+$D$5*SOI!E1496)</f>
        <v>0</v>
      </c>
      <c r="E1498">
        <f t="shared" si="494"/>
        <v>0.52174829148414403</v>
      </c>
      <c r="F1498">
        <f t="shared" si="501"/>
        <v>4.4498543779784256</v>
      </c>
      <c r="G1498">
        <f t="shared" si="502"/>
        <v>4.9716026694625697</v>
      </c>
      <c r="H1498" s="21">
        <f t="shared" si="503"/>
        <v>-1.1442660115639871</v>
      </c>
      <c r="I1498" s="37">
        <f t="shared" si="495"/>
        <v>1.1180301627213995</v>
      </c>
      <c r="J1498" s="1">
        <f t="shared" si="504"/>
        <v>10.777433165135278</v>
      </c>
      <c r="K1498" s="1">
        <f t="shared" si="505"/>
        <v>0.73719874197752322</v>
      </c>
      <c r="L1498" s="1">
        <f t="shared" si="496"/>
        <v>0.92863238017389726</v>
      </c>
      <c r="M1498" s="1">
        <f t="shared" si="497"/>
        <v>-67.712865807654637</v>
      </c>
      <c r="N1498" s="1">
        <f t="shared" si="498"/>
        <v>1.3324430524646051</v>
      </c>
      <c r="O1498" s="1">
        <f t="shared" si="499"/>
        <v>4.3525060519877909E-2</v>
      </c>
      <c r="P1498" s="1">
        <f t="shared" si="500"/>
        <v>-0.49023068430394234</v>
      </c>
      <c r="Q1498" s="1">
        <f t="shared" si="506"/>
        <v>-45.152364204698202</v>
      </c>
      <c r="R1498" s="1">
        <f t="shared" si="507"/>
        <v>15.075460615500514</v>
      </c>
      <c r="S1498" s="1">
        <f t="shared" si="508"/>
        <v>1.2748810458811812</v>
      </c>
      <c r="T1498" s="1">
        <f t="shared" si="509"/>
        <v>0.42467904682479174</v>
      </c>
      <c r="U1498" s="1">
        <f t="shared" si="510"/>
        <v>6.0568454225425672</v>
      </c>
      <c r="V1498" s="1">
        <f t="shared" si="511"/>
        <v>18.373031424715787</v>
      </c>
      <c r="Y1498" s="20">
        <f>+$Z$20*SIGN(SOI!A1497)*(ABS(SOI!A1497))^$Y$2</f>
        <v>0.59396969411757661</v>
      </c>
      <c r="Z1498" s="20">
        <f t="shared" si="493"/>
        <v>0.59547674154586705</v>
      </c>
      <c r="AA1498" s="19">
        <f>+SIN((AVERAGE(H1494:H1505)+AVERAGE(H1498:H1501)/4)*($AA$19+AA1497*$AA$18*AVERAGE(G1494:G1505))*$Y$20+$AA$17) - SIN($AA$17)</f>
        <v>0.71053609475615098</v>
      </c>
      <c r="AB1498" s="19">
        <f>+SIN((AVERAGE(H1494:H1505)+AVERAGE(H1498:H1501)*$AB$1)*($AA$19+AB1497*$AA$18*AVERAGE(G1494:G1505))*$Y$20+$AA$17) - SIN($AA$17)+$AB$2</f>
        <v>0.63763527612397697</v>
      </c>
      <c r="AC1498">
        <f t="shared" si="513"/>
        <v>0.88560000000002281</v>
      </c>
      <c r="AD1498">
        <f t="shared" si="512"/>
        <v>0.11505935321028393</v>
      </c>
      <c r="AE1498">
        <v>1</v>
      </c>
    </row>
    <row r="1499" spans="1:31" x14ac:dyDescent="0.25">
      <c r="A1499">
        <v>123.0833333333307</v>
      </c>
      <c r="B1499" s="2">
        <v>2003.0833333332214</v>
      </c>
      <c r="C1499">
        <f>+D1499+($D$2+E1499+F1499)*SOI!A1498*IF(B1499&gt;$C$18, IF(B1499&lt;$C$19,-1,1),1)</f>
        <v>-18.068789174694039</v>
      </c>
      <c r="D1499">
        <f>+$D$3*((1-$D$5)*SOI!D1498+$D$5*SOI!D1497) +   $D$4*((1-$D$5)*SOI!E1498+$D$5*SOI!E1497)</f>
        <v>0</v>
      </c>
      <c r="E1499">
        <f t="shared" si="494"/>
        <v>-28.465519449186786</v>
      </c>
      <c r="F1499">
        <f t="shared" si="501"/>
        <v>0.23303636372735181</v>
      </c>
      <c r="G1499">
        <f t="shared" si="502"/>
        <v>-28.232483085459435</v>
      </c>
      <c r="H1499" s="21">
        <f t="shared" si="503"/>
        <v>-2.0442976820317447</v>
      </c>
      <c r="I1499" s="37">
        <f t="shared" si="495"/>
        <v>-31.171402779591588</v>
      </c>
      <c r="J1499" s="1">
        <f t="shared" si="504"/>
        <v>6.001169963357551</v>
      </c>
      <c r="K1499" s="1">
        <f t="shared" si="505"/>
        <v>-7.9765632094481189</v>
      </c>
      <c r="L1499" s="1">
        <f t="shared" si="496"/>
        <v>0.14402577080856957</v>
      </c>
      <c r="M1499" s="1">
        <f t="shared" si="497"/>
        <v>1.3523495373949432</v>
      </c>
      <c r="N1499" s="1">
        <f t="shared" si="498"/>
        <v>-8.4900989581835076E-2</v>
      </c>
      <c r="O1499" s="1">
        <f t="shared" si="499"/>
        <v>-14.459207407444998</v>
      </c>
      <c r="P1499" s="1">
        <f t="shared" si="500"/>
        <v>-0.1029509189378579</v>
      </c>
      <c r="Q1499" s="1">
        <f t="shared" si="506"/>
        <v>-5.7459567502854803E-2</v>
      </c>
      <c r="R1499" s="1">
        <f t="shared" si="507"/>
        <v>-0.53487866416257146</v>
      </c>
      <c r="S1499" s="1">
        <f t="shared" si="508"/>
        <v>2.2648350974430458</v>
      </c>
      <c r="T1499" s="1">
        <f t="shared" si="509"/>
        <v>-21.880755991876519</v>
      </c>
      <c r="U1499" s="1">
        <f t="shared" si="510"/>
        <v>-35.46329243009626</v>
      </c>
      <c r="V1499" s="1">
        <f t="shared" si="511"/>
        <v>-0.24585251194873406</v>
      </c>
      <c r="Y1499" s="20">
        <f>+$Z$20*SIGN(SOI!A1498)*(ABS(SOI!A1498))^$Y$2</f>
        <v>0.47999996288393498</v>
      </c>
      <c r="Z1499" s="20">
        <f t="shared" si="493"/>
        <v>0.49655393265150921</v>
      </c>
      <c r="AA1499" s="19">
        <f>+SIN((AVERAGE(H1495:H1506)+AVERAGE(H1499:H1502)/4)*($AA$19+AA1498*$AA$18*AVERAGE(G1495:G1506))*$Y$20+$AA$17) - SIN($AA$17)</f>
        <v>0.68802992130327256</v>
      </c>
      <c r="AB1499" s="19">
        <f>+SIN((AVERAGE(H1495:H1506)+AVERAGE(H1499:H1502)*$AB$1)*($AA$19+AB1498*$AA$18*AVERAGE(G1495:G1506))*$Y$20+$AA$17) - SIN($AA$17)+$AB$2</f>
        <v>0.56813493430203477</v>
      </c>
      <c r="AC1499">
        <f t="shared" si="513"/>
        <v>0.88620000000002286</v>
      </c>
      <c r="AD1499">
        <f t="shared" si="512"/>
        <v>0.19147598865176335</v>
      </c>
      <c r="AE1499">
        <v>1</v>
      </c>
    </row>
    <row r="1500" spans="1:31" x14ac:dyDescent="0.25">
      <c r="A1500">
        <v>123.16666666666403</v>
      </c>
      <c r="B1500" s="2">
        <v>2003.1666666665546</v>
      </c>
      <c r="C1500">
        <f>+D1500+($D$2+E1500+F1500)*SOI!A1499*IF(B1500&gt;$C$18, IF(B1500&lt;$C$19,-1,1),1)</f>
        <v>-4.6731738580123388</v>
      </c>
      <c r="D1500">
        <f>+$D$3*((1-$D$5)*SOI!D1499+$D$5*SOI!D1498) +   $D$4*((1-$D$5)*SOI!E1499+$D$5*SOI!E1498)</f>
        <v>0</v>
      </c>
      <c r="E1500">
        <f t="shared" si="494"/>
        <v>-8.5511418220910898</v>
      </c>
      <c r="F1500">
        <f t="shared" si="501"/>
        <v>-1.184637048767951</v>
      </c>
      <c r="G1500">
        <f t="shared" si="502"/>
        <v>-9.7357788708590398</v>
      </c>
      <c r="H1500" s="21">
        <f t="shared" si="503"/>
        <v>-3.4805618571134977</v>
      </c>
      <c r="I1500" s="37">
        <f t="shared" si="495"/>
        <v>-11.205749784662929</v>
      </c>
      <c r="J1500" s="1">
        <f t="shared" si="504"/>
        <v>-46.626237447262568</v>
      </c>
      <c r="K1500" s="1">
        <f t="shared" si="505"/>
        <v>-132.62711704388161</v>
      </c>
      <c r="L1500" s="1">
        <f t="shared" si="496"/>
        <v>-0.61624237342682098</v>
      </c>
      <c r="M1500" s="1">
        <f t="shared" si="497"/>
        <v>-29.227981717922702</v>
      </c>
      <c r="N1500" s="1">
        <f t="shared" si="498"/>
        <v>0.9141382553775862</v>
      </c>
      <c r="O1500" s="1">
        <f t="shared" si="499"/>
        <v>-9.6578497200306987</v>
      </c>
      <c r="P1500" s="1">
        <f t="shared" si="500"/>
        <v>0.59896223479645694</v>
      </c>
      <c r="Q1500" s="1">
        <f t="shared" si="506"/>
        <v>-13.371229857922698</v>
      </c>
      <c r="R1500" s="1">
        <f t="shared" si="507"/>
        <v>-44.745446938802573</v>
      </c>
      <c r="S1500" s="1">
        <f t="shared" si="508"/>
        <v>-8.7663799959817759</v>
      </c>
      <c r="T1500" s="1">
        <f t="shared" si="509"/>
        <v>62.533052402022001</v>
      </c>
      <c r="U1500" s="1">
        <f t="shared" si="510"/>
        <v>74.170778977627776</v>
      </c>
      <c r="V1500" s="1">
        <f t="shared" si="511"/>
        <v>-15.400789845604413</v>
      </c>
      <c r="Y1500" s="20">
        <f>+$Z$20*SIGN(SOI!A1499)*(ABS(SOI!A1499))^$Y$2</f>
        <v>0.4156921409530161</v>
      </c>
      <c r="Z1500" s="20">
        <f t="shared" ref="Z1500:Z1563" si="514">+AVERAGE(Y1499:Y1501)</f>
        <v>0.26392303950734214</v>
      </c>
      <c r="AA1500" s="19">
        <f>+SIN((AVERAGE(H1496:H1507)+AVERAGE(H1500:H1503)/4)*($AA$19+AA1499*$AA$18*AVERAGE(G1496:G1507))*$Y$20+$AA$17) - SIN($AA$17)</f>
        <v>0.65209506830381692</v>
      </c>
      <c r="AB1500" s="19">
        <f>+SIN((AVERAGE(H1496:H1507)+AVERAGE(H1500:H1503)*$AB$1)*($AA$19+AB1499*$AA$18*AVERAGE(G1496:G1507))*$Y$20+$AA$17) - SIN($AA$17)+$AB$2</f>
        <v>0.56389379129014294</v>
      </c>
      <c r="AC1500">
        <f t="shared" si="513"/>
        <v>0.8868000000000229</v>
      </c>
      <c r="AD1500">
        <f t="shared" si="512"/>
        <v>0.38817202879647478</v>
      </c>
      <c r="AE1500">
        <v>1</v>
      </c>
    </row>
    <row r="1501" spans="1:31" x14ac:dyDescent="0.25">
      <c r="A1501">
        <v>123.24999999999736</v>
      </c>
      <c r="B1501" s="2">
        <v>2003.2499999998879</v>
      </c>
      <c r="C1501">
        <f>+D1501+($D$2+E1501+F1501)*SOI!A1500*IF(B1501&gt;$C$18, IF(B1501&lt;$C$19,-1,1),1)</f>
        <v>0.49142017793033144</v>
      </c>
      <c r="D1501">
        <f>+$D$3*((1-$D$5)*SOI!D1500+$D$5*SOI!D1499) +   $D$4*((1-$D$5)*SOI!E1500+$D$5*SOI!E1499)</f>
        <v>0</v>
      </c>
      <c r="E1501">
        <f t="shared" si="494"/>
        <v>-16.42831448881185</v>
      </c>
      <c r="F1501">
        <f t="shared" si="501"/>
        <v>4.7641891134135195E-2</v>
      </c>
      <c r="G1501">
        <f t="shared" si="502"/>
        <v>-16.380672597677716</v>
      </c>
      <c r="H1501" s="21">
        <f t="shared" si="503"/>
        <v>-0.37798807095475362</v>
      </c>
      <c r="I1501" s="37">
        <f t="shared" si="495"/>
        <v>-11.455847912954782</v>
      </c>
      <c r="J1501" s="1">
        <f t="shared" si="504"/>
        <v>2.3903028964775905</v>
      </c>
      <c r="K1501" s="1">
        <f t="shared" si="505"/>
        <v>-1.1595801445209742E-2</v>
      </c>
      <c r="L1501" s="1">
        <f t="shared" si="496"/>
        <v>2.8813364302018806E-3</v>
      </c>
      <c r="M1501" s="1">
        <f t="shared" si="497"/>
        <v>1.4656662086897188</v>
      </c>
      <c r="N1501" s="1">
        <f t="shared" si="498"/>
        <v>-5.7785529124396232E-2</v>
      </c>
      <c r="O1501" s="1">
        <f t="shared" si="499"/>
        <v>-9.9006055314819523</v>
      </c>
      <c r="P1501" s="1">
        <f t="shared" si="500"/>
        <v>-1.0925571279808394E-2</v>
      </c>
      <c r="Q1501" s="1">
        <f t="shared" si="506"/>
        <v>-4.2385256255236668E-2</v>
      </c>
      <c r="R1501" s="1">
        <f t="shared" si="507"/>
        <v>-0.14500354755339923</v>
      </c>
      <c r="S1501" s="1">
        <f t="shared" si="508"/>
        <v>0.56651814055567129</v>
      </c>
      <c r="T1501" s="1">
        <f t="shared" si="509"/>
        <v>-0.29973216799262642</v>
      </c>
      <c r="U1501" s="1">
        <f t="shared" si="510"/>
        <v>-1.3831327763257739</v>
      </c>
      <c r="V1501" s="1">
        <f t="shared" si="511"/>
        <v>-1.7758035477676945E-2</v>
      </c>
      <c r="Y1501" s="20">
        <f>+$Z$20*SIGN(SOI!A1500)*(ABS(SOI!A1500))^$Y$2</f>
        <v>-0.10392298531492468</v>
      </c>
      <c r="Z1501" s="20">
        <f t="shared" si="514"/>
        <v>-4.029898279863605E-2</v>
      </c>
      <c r="AA1501" s="19">
        <f>+SIN((AVERAGE(H1497:H1508)+AVERAGE(H1501:H1504)/4)*($AA$19+AA1500*$AA$18*AVERAGE(G1497:G1508))*$Y$20+$AA$17) - SIN($AA$17)</f>
        <v>0.47776611445263423</v>
      </c>
      <c r="AB1501" s="19">
        <f>+SIN((AVERAGE(H1497:H1508)+AVERAGE(H1501:H1504)*$AB$1)*($AA$19+AB1500*$AA$18*AVERAGE(G1497:G1508))*$Y$20+$AA$17) - SIN($AA$17)+$AB$2</f>
        <v>0.45976546680830882</v>
      </c>
      <c r="AC1501">
        <f t="shared" si="513"/>
        <v>0.88740000000002295</v>
      </c>
      <c r="AD1501">
        <f t="shared" si="512"/>
        <v>0.51806509725127026</v>
      </c>
      <c r="AE1501">
        <v>1</v>
      </c>
    </row>
    <row r="1502" spans="1:31" x14ac:dyDescent="0.25">
      <c r="A1502">
        <v>123.33333333333069</v>
      </c>
      <c r="B1502" s="2">
        <v>2003.3333333332212</v>
      </c>
      <c r="C1502">
        <f>+D1502+($D$2+E1502+F1502)*SOI!A1501*IF(B1502&gt;$C$18, IF(B1502&lt;$C$19,-1,1),1)</f>
        <v>1.519430129592239</v>
      </c>
      <c r="D1502">
        <f>+$D$3*((1-$D$5)*SOI!D1501+$D$5*SOI!D1500) +   $D$4*((1-$D$5)*SOI!E1501+$D$5*SOI!E1500)</f>
        <v>0</v>
      </c>
      <c r="E1502">
        <f t="shared" si="494"/>
        <v>-1.8224715611628906</v>
      </c>
      <c r="F1502">
        <f t="shared" si="501"/>
        <v>-1.0995094572837227</v>
      </c>
      <c r="G1502">
        <f t="shared" si="502"/>
        <v>-2.9219810184466133</v>
      </c>
      <c r="H1502" s="21">
        <f t="shared" si="503"/>
        <v>-0.69396593819977759</v>
      </c>
      <c r="I1502" s="37">
        <f t="shared" si="495"/>
        <v>0.46757179164159862</v>
      </c>
      <c r="J1502" s="1">
        <f t="shared" si="504"/>
        <v>2.0285876711538466</v>
      </c>
      <c r="K1502" s="1">
        <f t="shared" si="505"/>
        <v>-4.342048346351211E-4</v>
      </c>
      <c r="L1502" s="1">
        <f t="shared" si="496"/>
        <v>-0.12658307141069444</v>
      </c>
      <c r="M1502" s="1">
        <f t="shared" si="497"/>
        <v>-30.475781836668595</v>
      </c>
      <c r="N1502" s="1">
        <f t="shared" si="498"/>
        <v>0.56362714362740518</v>
      </c>
      <c r="O1502" s="1">
        <f t="shared" si="499"/>
        <v>-0.10107767238086791</v>
      </c>
      <c r="P1502" s="1">
        <f t="shared" si="500"/>
        <v>9.1214294876040955E-4</v>
      </c>
      <c r="Q1502" s="1">
        <f t="shared" si="506"/>
        <v>-8.5962175849400992</v>
      </c>
      <c r="R1502" s="1">
        <f t="shared" si="507"/>
        <v>1.2003068296286852</v>
      </c>
      <c r="S1502" s="1">
        <f t="shared" si="508"/>
        <v>0.22553175006960435</v>
      </c>
      <c r="T1502" s="1">
        <f t="shared" si="509"/>
        <v>0.13443380437428279</v>
      </c>
      <c r="U1502" s="1">
        <f t="shared" si="510"/>
        <v>-4.7130677919199945E-3</v>
      </c>
      <c r="V1502" s="1">
        <f t="shared" si="511"/>
        <v>-1.4460605406250044E-2</v>
      </c>
      <c r="Y1502" s="20">
        <f>+$Z$20*SIGN(SOI!A1501)*(ABS(SOI!A1501))^$Y$2</f>
        <v>-0.43266610403399958</v>
      </c>
      <c r="Z1502" s="20">
        <f t="shared" si="514"/>
        <v>-0.26604098356888378</v>
      </c>
      <c r="AA1502" s="19">
        <f>+SIN((AVERAGE(H1498:H1509)+AVERAGE(H1502:H1505)/4)*($AA$19+AA1501*$AA$18*AVERAGE(G1498:G1509))*$Y$20+$AA$17) - SIN($AA$17)</f>
        <v>0.6059395769347018</v>
      </c>
      <c r="AB1502" s="19">
        <f>+SIN((AVERAGE(H1498:H1509)+AVERAGE(H1502:H1505)*$AB$1)*($AA$19+AB1501*$AA$18*AVERAGE(G1498:G1509))*$Y$20+$AA$17) - SIN($AA$17)+$AB$2</f>
        <v>0.62748115155883522</v>
      </c>
      <c r="AC1502">
        <f t="shared" si="513"/>
        <v>0.88800000000002299</v>
      </c>
      <c r="AD1502">
        <f t="shared" si="512"/>
        <v>0.87198056050358552</v>
      </c>
      <c r="AE1502">
        <v>1</v>
      </c>
    </row>
    <row r="1503" spans="1:31" x14ac:dyDescent="0.25">
      <c r="A1503">
        <v>123.41666666666401</v>
      </c>
      <c r="B1503" s="2">
        <v>2003.4166666665544</v>
      </c>
      <c r="C1503">
        <f>+D1503+($D$2+E1503+F1503)*SOI!A1502*IF(B1503&gt;$C$18, IF(B1503&lt;$C$19,-1,1),1)</f>
        <v>1.056184933954897</v>
      </c>
      <c r="D1503">
        <f>+$D$3*((1-$D$5)*SOI!D1502+$D$5*SOI!D1501) +   $D$4*((1-$D$5)*SOI!E1502+$D$5*SOI!E1501)</f>
        <v>0</v>
      </c>
      <c r="E1503">
        <f t="shared" si="494"/>
        <v>-5.5328589246638078</v>
      </c>
      <c r="F1503">
        <f t="shared" si="501"/>
        <v>-2.6009148783019187E-2</v>
      </c>
      <c r="G1503">
        <f t="shared" si="502"/>
        <v>-5.5588680734468268</v>
      </c>
      <c r="H1503" s="21">
        <f t="shared" si="503"/>
        <v>7.8784339962351194E-2</v>
      </c>
      <c r="I1503" s="37">
        <f t="shared" si="495"/>
        <v>5.4672982896218461</v>
      </c>
      <c r="J1503" s="1">
        <f t="shared" si="504"/>
        <v>0.22827075162720886</v>
      </c>
      <c r="K1503" s="1">
        <f t="shared" si="505"/>
        <v>-3.7152692257703549E-3</v>
      </c>
      <c r="L1503" s="1">
        <f t="shared" si="496"/>
        <v>-1.5872224155232539E-2</v>
      </c>
      <c r="M1503" s="1">
        <f t="shared" si="497"/>
        <v>-0.29328299082418946</v>
      </c>
      <c r="N1503" s="1">
        <f t="shared" si="498"/>
        <v>-1.5828769768101983E-3</v>
      </c>
      <c r="O1503" s="1">
        <f t="shared" si="499"/>
        <v>-1.4015623656355962</v>
      </c>
      <c r="P1503" s="1">
        <f t="shared" si="500"/>
        <v>4.4888923102155082E-3</v>
      </c>
      <c r="Q1503" s="1">
        <f t="shared" si="506"/>
        <v>2.3232432412475157E-4</v>
      </c>
      <c r="R1503" s="1">
        <f t="shared" si="507"/>
        <v>-3.7931850176882719E-4</v>
      </c>
      <c r="S1503" s="1">
        <f t="shared" si="508"/>
        <v>-7.4060632847044996E-3</v>
      </c>
      <c r="T1503" s="1">
        <f t="shared" si="509"/>
        <v>0.23373720311928955</v>
      </c>
      <c r="U1503" s="1">
        <f t="shared" si="510"/>
        <v>-0.27120921066214637</v>
      </c>
      <c r="V1503" s="1">
        <f t="shared" si="511"/>
        <v>1.9985638109406122E-4</v>
      </c>
      <c r="Y1503" s="20">
        <f>+$Z$20*SIGN(SOI!A1502)*(ABS(SOI!A1502))^$Y$2</f>
        <v>-0.26153386135772722</v>
      </c>
      <c r="Z1503" s="20">
        <f t="shared" si="514"/>
        <v>-0.15656686622071436</v>
      </c>
      <c r="AA1503" s="19">
        <f>+SIN((AVERAGE(H1499:H1510)+AVERAGE(H1503:H1506)/4)*($AA$19+AA1502*$AA$18*AVERAGE(G1499:G1510))*$Y$20+$AA$17) - SIN($AA$17)</f>
        <v>0.25359990056535259</v>
      </c>
      <c r="AB1503" s="19">
        <f>+SIN((AVERAGE(H1499:H1510)+AVERAGE(H1503:H1506)*$AB$1)*($AA$19+AB1502*$AA$18*AVERAGE(G1499:G1510))*$Y$20+$AA$17) - SIN($AA$17)+$AB$2</f>
        <v>0.19920450445992255</v>
      </c>
      <c r="AC1503">
        <f t="shared" si="513"/>
        <v>0.88860000000002304</v>
      </c>
      <c r="AD1503">
        <f t="shared" si="512"/>
        <v>0.41016676678606695</v>
      </c>
      <c r="AE1503">
        <v>1</v>
      </c>
    </row>
    <row r="1504" spans="1:31" x14ac:dyDescent="0.25">
      <c r="A1504">
        <v>123.49999999999734</v>
      </c>
      <c r="B1504" s="2">
        <v>2003.4999999998877</v>
      </c>
      <c r="C1504">
        <f>+D1504+($D$2+E1504+F1504)*SOI!A1503*IF(B1504&gt;$C$18, IF(B1504&lt;$C$19,-1,1),1)</f>
        <v>1.1624104829247601</v>
      </c>
      <c r="D1504">
        <f>+$D$3*((1-$D$5)*SOI!D1503+$D$5*SOI!D1502) +   $D$4*((1-$D$5)*SOI!E1503+$D$5*SOI!E1502)</f>
        <v>0</v>
      </c>
      <c r="E1504">
        <f t="shared" si="494"/>
        <v>8.4195051329213157</v>
      </c>
      <c r="F1504">
        <f t="shared" si="501"/>
        <v>-0.11657311203017251</v>
      </c>
      <c r="G1504">
        <f t="shared" si="502"/>
        <v>8.3029320208911432</v>
      </c>
      <c r="H1504" s="21">
        <f t="shared" si="503"/>
        <v>5.6796589020702982E-2</v>
      </c>
      <c r="I1504" s="37">
        <f t="shared" si="495"/>
        <v>-10.485841685889353</v>
      </c>
      <c r="J1504" s="1">
        <f t="shared" si="504"/>
        <v>1.8155994290915085</v>
      </c>
      <c r="K1504" s="1">
        <f t="shared" si="505"/>
        <v>1.0706662530701383</v>
      </c>
      <c r="L1504" s="1">
        <f t="shared" si="496"/>
        <v>-6.8701912659175093E-2</v>
      </c>
      <c r="M1504" s="1">
        <f t="shared" si="497"/>
        <v>1.2162591424140563</v>
      </c>
      <c r="N1504" s="1">
        <f t="shared" si="498"/>
        <v>-8.0741830319127059E-2</v>
      </c>
      <c r="O1504" s="1">
        <f t="shared" si="499"/>
        <v>7.3246188734574282</v>
      </c>
      <c r="P1504" s="1">
        <f t="shared" si="500"/>
        <v>5.7187270230193751E-2</v>
      </c>
      <c r="Q1504" s="1">
        <f t="shared" si="506"/>
        <v>-4.9145680345351384E-2</v>
      </c>
      <c r="R1504" s="1">
        <f t="shared" si="507"/>
        <v>-0.15389525268569734</v>
      </c>
      <c r="S1504" s="1">
        <f t="shared" si="508"/>
        <v>0.7245516903235788</v>
      </c>
      <c r="T1504" s="1">
        <f t="shared" si="509"/>
        <v>-5.2872699804900538</v>
      </c>
      <c r="U1504" s="1">
        <f t="shared" si="510"/>
        <v>6.6266669188303915</v>
      </c>
      <c r="V1504" s="1">
        <f t="shared" si="511"/>
        <v>0.1298762160066117</v>
      </c>
      <c r="Y1504" s="20">
        <f>+$Z$20*SIGN(SOI!A1503)*(ABS(SOI!A1503))^$Y$2</f>
        <v>0.22449936672958373</v>
      </c>
      <c r="Z1504" s="20">
        <f t="shared" si="514"/>
        <v>3.2376504794656417E-2</v>
      </c>
      <c r="AA1504" s="19">
        <f>+SIN((AVERAGE(H1500:H1511)+AVERAGE(H1504:H1507)/4)*($AA$19+AA1503*$AA$18*AVERAGE(G1500:G1511))*$Y$20+$AA$17) - SIN($AA$17)</f>
        <v>0.56165053761065331</v>
      </c>
      <c r="AB1504" s="19">
        <f>+SIN((AVERAGE(H1500:H1511)+AVERAGE(H1504:H1507)*$AB$1)*($AA$19+AB1503*$AA$18*AVERAGE(G1500:G1511))*$Y$20+$AA$17) - SIN($AA$17)+$AB$2</f>
        <v>0.54873613788815989</v>
      </c>
      <c r="AC1504">
        <f t="shared" si="513"/>
        <v>0.88920000000002308</v>
      </c>
      <c r="AD1504">
        <f t="shared" si="512"/>
        <v>0.52927403281599694</v>
      </c>
      <c r="AE1504">
        <v>1</v>
      </c>
    </row>
    <row r="1505" spans="1:31" x14ac:dyDescent="0.25">
      <c r="A1505">
        <v>123.58333333333067</v>
      </c>
      <c r="B1505" s="2">
        <v>2003.5833333332209</v>
      </c>
      <c r="C1505">
        <f>+D1505+($D$2+E1505+F1505)*SOI!A1504*IF(B1505&gt;$C$18, IF(B1505&lt;$C$19,-1,1),1)</f>
        <v>0.18987802684464269</v>
      </c>
      <c r="D1505">
        <f>+$D$3*((1-$D$5)*SOI!D1504+$D$5*SOI!D1503) +   $D$4*((1-$D$5)*SOI!E1504+$D$5*SOI!E1503)</f>
        <v>0</v>
      </c>
      <c r="E1505">
        <f t="shared" si="494"/>
        <v>3.7761851511745093</v>
      </c>
      <c r="F1505">
        <f t="shared" si="501"/>
        <v>2.1375385718344131E-2</v>
      </c>
      <c r="G1505">
        <f t="shared" si="502"/>
        <v>3.7975605368928536</v>
      </c>
      <c r="H1505" s="21">
        <f t="shared" si="503"/>
        <v>-2.4664702659400978E-2</v>
      </c>
      <c r="I1505" s="37">
        <f t="shared" si="495"/>
        <v>-3.2542639640069266</v>
      </c>
      <c r="J1505" s="1">
        <f t="shared" si="504"/>
        <v>-0.28279964586407036</v>
      </c>
      <c r="K1505" s="1">
        <f t="shared" si="505"/>
        <v>3.779283342108238E-3</v>
      </c>
      <c r="L1505" s="1">
        <f t="shared" si="496"/>
        <v>3.2956546638748634E-3</v>
      </c>
      <c r="M1505" s="1">
        <f t="shared" si="497"/>
        <v>-0.61042942628414232</v>
      </c>
      <c r="N1505" s="1">
        <f t="shared" si="498"/>
        <v>1.4787665422965855E-2</v>
      </c>
      <c r="O1505" s="1">
        <f t="shared" si="499"/>
        <v>3.1857585088158316</v>
      </c>
      <c r="P1505" s="1">
        <f t="shared" si="500"/>
        <v>-9.675067771239533E-3</v>
      </c>
      <c r="Q1505" s="1">
        <f t="shared" si="506"/>
        <v>-4.517474612491813E-3</v>
      </c>
      <c r="R1505" s="1">
        <f t="shared" si="507"/>
        <v>-4.3902077556246472E-3</v>
      </c>
      <c r="S1505" s="1">
        <f t="shared" si="508"/>
        <v>-4.1183180217805648E-2</v>
      </c>
      <c r="T1505" s="1">
        <f t="shared" si="509"/>
        <v>0.11031439229685755</v>
      </c>
      <c r="U1505" s="1">
        <f t="shared" si="510"/>
        <v>-0.34793592423527964</v>
      </c>
      <c r="V1505" s="1">
        <f t="shared" si="511"/>
        <v>4.0242532358942575E-3</v>
      </c>
      <c r="Y1505" s="20">
        <f>+$Z$20*SIGN(SOI!A1504)*(ABS(SOI!A1504))^$Y$2</f>
        <v>0.13416400901211273</v>
      </c>
      <c r="Z1505" s="20">
        <f t="shared" si="514"/>
        <v>0.19701410004363962</v>
      </c>
      <c r="AA1505" s="19">
        <f>+SIN((AVERAGE(H1501:H1512)+AVERAGE(H1505:H1508)/4)*($AA$19+AA1504*$AA$18*AVERAGE(G1501:G1512))*$Y$20+$AA$17) - SIN($AA$17)</f>
        <v>0.5426195481884406</v>
      </c>
      <c r="AB1505" s="19">
        <f>+SIN((AVERAGE(H1501:H1512)+AVERAGE(H1505:H1508)*$AB$1)*($AA$19+AB1504*$AA$18*AVERAGE(G1501:G1512))*$Y$20+$AA$17) - SIN($AA$17)+$AB$2</f>
        <v>0.60229827281927317</v>
      </c>
      <c r="AC1505">
        <f t="shared" si="513"/>
        <v>0.88980000000002313</v>
      </c>
      <c r="AD1505">
        <f t="shared" si="512"/>
        <v>0.34560544814480099</v>
      </c>
      <c r="AE1505">
        <v>1</v>
      </c>
    </row>
    <row r="1506" spans="1:31" x14ac:dyDescent="0.25">
      <c r="A1506">
        <v>123.666666666664</v>
      </c>
      <c r="B1506" s="2">
        <v>2003.6666666665542</v>
      </c>
      <c r="C1506">
        <f>+D1506+($D$2+E1506+F1506)*SOI!A1505*IF(B1506&gt;$C$18, IF(B1506&lt;$C$19,-1,1),1)</f>
        <v>2.7331658865492083</v>
      </c>
      <c r="D1506">
        <f>+$D$3*((1-$D$5)*SOI!D1505+$D$5*SOI!D1504) +   $D$4*((1-$D$5)*SOI!E1505+$D$5*SOI!E1504)</f>
        <v>0</v>
      </c>
      <c r="E1506">
        <f t="shared" si="494"/>
        <v>19.286725472697533</v>
      </c>
      <c r="F1506">
        <f t="shared" si="501"/>
        <v>-1.0656195623694777</v>
      </c>
      <c r="G1506">
        <f t="shared" si="502"/>
        <v>18.221105910328056</v>
      </c>
      <c r="H1506" s="21">
        <f t="shared" si="503"/>
        <v>0.55484812890094493</v>
      </c>
      <c r="I1506" s="37">
        <f t="shared" si="495"/>
        <v>-0.17525979455763518</v>
      </c>
      <c r="J1506" s="1">
        <f t="shared" si="504"/>
        <v>0.87621547102353192</v>
      </c>
      <c r="K1506" s="1">
        <f t="shared" si="505"/>
        <v>0.98088127372655698</v>
      </c>
      <c r="L1506" s="1">
        <f t="shared" si="496"/>
        <v>-4.790786585368495E-2</v>
      </c>
      <c r="M1506" s="1">
        <f t="shared" si="497"/>
        <v>35.118664783849269</v>
      </c>
      <c r="N1506" s="1">
        <f t="shared" si="498"/>
        <v>-0.75016545396714795</v>
      </c>
      <c r="O1506" s="1">
        <f t="shared" si="499"/>
        <v>3.5275716383175371</v>
      </c>
      <c r="P1506" s="1">
        <f t="shared" si="500"/>
        <v>0.15600297782961089</v>
      </c>
      <c r="Q1506" s="1">
        <f t="shared" si="506"/>
        <v>-13.184258203454593</v>
      </c>
      <c r="R1506" s="1">
        <f t="shared" si="507"/>
        <v>-0.69004048700517451</v>
      </c>
      <c r="S1506" s="1">
        <f t="shared" si="508"/>
        <v>0.11251407292644001</v>
      </c>
      <c r="T1506" s="1">
        <f t="shared" si="509"/>
        <v>-1.7756619744839175</v>
      </c>
      <c r="U1506" s="1">
        <f t="shared" si="510"/>
        <v>0.30213961086258673</v>
      </c>
      <c r="V1506" s="1">
        <f t="shared" si="511"/>
        <v>3.2917103958338694</v>
      </c>
      <c r="Y1506" s="20">
        <f>+$Z$20*SIGN(SOI!A1505)*(ABS(SOI!A1505))^$Y$2</f>
        <v>0.23237892438922236</v>
      </c>
      <c r="Z1506" s="20">
        <f t="shared" si="514"/>
        <v>0.25782755921253248</v>
      </c>
      <c r="AA1506" s="19">
        <f>+SIN((AVERAGE(H1502:H1513)+AVERAGE(H1506:H1509)/4)*($AA$19+AA1505*$AA$18*AVERAGE(G1502:G1513))*$Y$20+$AA$17) - SIN($AA$17)</f>
        <v>0.22297004727682129</v>
      </c>
      <c r="AB1506" s="19">
        <f>+SIN((AVERAGE(H1502:H1513)+AVERAGE(H1506:H1509)*$AB$1)*($AA$19+AB1505*$AA$18*AVERAGE(G1502:G1513))*$Y$20+$AA$17) - SIN($AA$17)+$AB$2</f>
        <v>0.59452070777890187</v>
      </c>
      <c r="AC1506">
        <f t="shared" si="513"/>
        <v>0.89040000000002317</v>
      </c>
      <c r="AD1506">
        <f t="shared" si="512"/>
        <v>3.4857511935711183E-2</v>
      </c>
      <c r="AE1506">
        <v>1</v>
      </c>
    </row>
    <row r="1507" spans="1:31" x14ac:dyDescent="0.25">
      <c r="A1507">
        <v>123.74999999999733</v>
      </c>
      <c r="B1507" s="2">
        <v>2003.7499999998875</v>
      </c>
      <c r="C1507">
        <f>+D1507+($D$2+E1507+F1507)*SOI!A1506*IF(B1507&gt;$C$18, IF(B1507&lt;$C$19,-1,1),1)</f>
        <v>3.1865518331710252</v>
      </c>
      <c r="D1507">
        <f>+$D$3*((1-$D$5)*SOI!D1506+$D$5*SOI!D1505) +   $D$4*((1-$D$5)*SOI!E1506+$D$5*SOI!E1505)</f>
        <v>0</v>
      </c>
      <c r="E1507">
        <f t="shared" si="494"/>
        <v>6.9813909335102551</v>
      </c>
      <c r="F1507">
        <f t="shared" si="501"/>
        <v>-5.4104339660200562E-2</v>
      </c>
      <c r="G1507">
        <f t="shared" si="502"/>
        <v>6.9272865938500541</v>
      </c>
      <c r="H1507" s="21">
        <f t="shared" si="503"/>
        <v>0.12618927649297279</v>
      </c>
      <c r="I1507" s="37">
        <f t="shared" si="495"/>
        <v>5.8790425624120175</v>
      </c>
      <c r="J1507" s="1">
        <f t="shared" si="504"/>
        <v>-1.0936347570032501</v>
      </c>
      <c r="K1507" s="1">
        <f t="shared" si="505"/>
        <v>1.3051295176959909E-4</v>
      </c>
      <c r="L1507" s="1">
        <f t="shared" si="496"/>
        <v>-2.5202524260204584E-2</v>
      </c>
      <c r="M1507" s="1">
        <f t="shared" si="497"/>
        <v>1.3066975493702393</v>
      </c>
      <c r="N1507" s="1">
        <f t="shared" si="498"/>
        <v>-1.0004542863198471E-2</v>
      </c>
      <c r="O1507" s="1">
        <f t="shared" si="499"/>
        <v>0.43294641672994794</v>
      </c>
      <c r="P1507" s="1">
        <f t="shared" si="500"/>
        <v>3.2149522952570599E-4</v>
      </c>
      <c r="Q1507" s="1">
        <f t="shared" si="506"/>
        <v>-6.5423378790222175E-3</v>
      </c>
      <c r="R1507" s="1">
        <f t="shared" si="507"/>
        <v>1.1486194044174895E-2</v>
      </c>
      <c r="S1507" s="1">
        <f t="shared" si="508"/>
        <v>-5.033514696264061E-2</v>
      </c>
      <c r="T1507" s="1">
        <f t="shared" si="509"/>
        <v>-0.11464518473422709</v>
      </c>
      <c r="U1507" s="1">
        <f t="shared" si="510"/>
        <v>-2.0886882149470379E-2</v>
      </c>
      <c r="V1507" s="1">
        <f t="shared" si="511"/>
        <v>9.0469762980062801E-5</v>
      </c>
      <c r="Y1507" s="20">
        <f>+$Z$20*SIGN(SOI!A1506)*(ABS(SOI!A1506))^$Y$2</f>
        <v>0.40693974423626234</v>
      </c>
      <c r="Z1507" s="20">
        <f t="shared" si="514"/>
        <v>0.33800616246618692</v>
      </c>
      <c r="AA1507" s="19">
        <f>+SIN((AVERAGE(H1503:H1514)+AVERAGE(H1507:H1510)/4)*($AA$19+AA1506*$AA$18*AVERAGE(G1503:G1514))*$Y$20+$AA$17) - SIN($AA$17)</f>
        <v>-1.5787115035919119E-2</v>
      </c>
      <c r="AB1507" s="19">
        <f>+SIN((AVERAGE(H1503:H1514)+AVERAGE(H1507:H1510)*$AB$1)*($AA$19+AB1506*$AA$18*AVERAGE(G1503:G1514))*$Y$20+$AA$17) - SIN($AA$17)+$AB$2</f>
        <v>0.62031280253004839</v>
      </c>
      <c r="AC1507">
        <f t="shared" si="513"/>
        <v>0.89100000000002322</v>
      </c>
      <c r="AD1507">
        <f t="shared" si="512"/>
        <v>0.35379327750210604</v>
      </c>
      <c r="AE1507">
        <v>1</v>
      </c>
    </row>
    <row r="1508" spans="1:31" x14ac:dyDescent="0.25">
      <c r="A1508">
        <v>123.83333333333066</v>
      </c>
      <c r="B1508" s="2">
        <v>2003.8333333332207</v>
      </c>
      <c r="C1508">
        <f>+D1508+($D$2+E1508+F1508)*SOI!A1507*IF(B1508&gt;$C$18, IF(B1508&lt;$C$19,-1,1),1)</f>
        <v>13.856565228847892</v>
      </c>
      <c r="D1508">
        <f>+$D$3*((1-$D$5)*SOI!D1507+$D$5*SOI!D1506) +   $D$4*((1-$D$5)*SOI!E1507+$D$5*SOI!E1506)</f>
        <v>0</v>
      </c>
      <c r="E1508">
        <f t="shared" si="494"/>
        <v>36.513169630455053</v>
      </c>
      <c r="F1508">
        <f t="shared" si="501"/>
        <v>-0.9835151975117451</v>
      </c>
      <c r="G1508">
        <f t="shared" si="502"/>
        <v>35.52965443294331</v>
      </c>
      <c r="H1508" s="21">
        <f t="shared" si="503"/>
        <v>-2.1904054377752415</v>
      </c>
      <c r="I1508" s="37">
        <f t="shared" si="495"/>
        <v>45.108198590713265</v>
      </c>
      <c r="J1508" s="1">
        <f t="shared" si="504"/>
        <v>-38.763929058324031</v>
      </c>
      <c r="K1508" s="1">
        <f t="shared" si="505"/>
        <v>141.25943744481106</v>
      </c>
      <c r="L1508" s="1">
        <f t="shared" si="496"/>
        <v>-0.63921230742680224</v>
      </c>
      <c r="M1508" s="1">
        <f t="shared" si="497"/>
        <v>6.0364510481815392</v>
      </c>
      <c r="N1508" s="1">
        <f t="shared" si="498"/>
        <v>0.45991700648149419</v>
      </c>
      <c r="O1508" s="1">
        <f t="shared" si="499"/>
        <v>23.737694187150229</v>
      </c>
      <c r="P1508" s="1">
        <f t="shared" si="500"/>
        <v>0.25022628349289855</v>
      </c>
      <c r="Q1508" s="1">
        <f t="shared" si="506"/>
        <v>1.3893824081118022</v>
      </c>
      <c r="R1508" s="1">
        <f t="shared" si="507"/>
        <v>-18.716035248032075</v>
      </c>
      <c r="S1508" s="1">
        <f t="shared" si="508"/>
        <v>17.754254459007505</v>
      </c>
      <c r="T1508" s="1">
        <f t="shared" si="509"/>
        <v>-159.42678428021699</v>
      </c>
      <c r="U1508" s="1">
        <f t="shared" si="510"/>
        <v>-124.73286224670655</v>
      </c>
      <c r="V1508" s="1">
        <f t="shared" si="511"/>
        <v>-3.2370101760054202</v>
      </c>
      <c r="Y1508" s="20">
        <f>+$Z$20*SIGN(SOI!A1507)*(ABS(SOI!A1507))^$Y$2</f>
        <v>0.37469981877307607</v>
      </c>
      <c r="Z1508" s="20">
        <f t="shared" si="514"/>
        <v>0.37368358365720766</v>
      </c>
      <c r="AA1508" s="19">
        <f>+SIN((AVERAGE(H1504:H1515)+AVERAGE(H1508:H1511)/4)*($AA$19+AA1507*$AA$18*AVERAGE(G1504:G1515))*$Y$20+$AA$17) - SIN($AA$17)</f>
        <v>0.10785018701567251</v>
      </c>
      <c r="AB1508" s="19">
        <f>+SIN((AVERAGE(H1504:H1515)+AVERAGE(H1508:H1511)*$AB$1)*($AA$19+AB1507*$AA$18*AVERAGE(G1504:G1515))*$Y$20+$AA$17) - SIN($AA$17)+$AB$2</f>
        <v>0.61876461551812767</v>
      </c>
      <c r="AC1508">
        <f t="shared" si="513"/>
        <v>0.89160000000002326</v>
      </c>
      <c r="AD1508">
        <f t="shared" si="512"/>
        <v>0.26583339664153516</v>
      </c>
      <c r="AE1508">
        <v>1</v>
      </c>
    </row>
    <row r="1509" spans="1:31" x14ac:dyDescent="0.25">
      <c r="A1509">
        <v>123.91666666666399</v>
      </c>
      <c r="B1509" s="2">
        <v>2003.916666666554</v>
      </c>
      <c r="C1509">
        <f>+D1509+($D$2+E1509+F1509)*SOI!A1508*IF(B1509&gt;$C$18, IF(B1509&lt;$C$19,-1,1),1)</f>
        <v>-148.06248497799905</v>
      </c>
      <c r="D1509">
        <f>+$D$3*((1-$D$5)*SOI!D1508+$D$5*SOI!D1507) +   $D$4*((1-$D$5)*SOI!E1508+$D$5*SOI!E1507)</f>
        <v>0</v>
      </c>
      <c r="E1509">
        <f t="shared" si="494"/>
        <v>-462.47332540404426</v>
      </c>
      <c r="F1509">
        <f t="shared" si="501"/>
        <v>-0.22194015220274188</v>
      </c>
      <c r="G1509">
        <f t="shared" si="502"/>
        <v>-462.69526555624702</v>
      </c>
      <c r="H1509" s="21">
        <f t="shared" si="503"/>
        <v>-6.2884147608469885</v>
      </c>
      <c r="I1509" s="37">
        <f t="shared" si="495"/>
        <v>-461.32093170103957</v>
      </c>
      <c r="J1509" s="1">
        <f t="shared" si="504"/>
        <v>-310.45025400283583</v>
      </c>
      <c r="K1509" s="1">
        <f t="shared" si="505"/>
        <v>-118.40544063670849</v>
      </c>
      <c r="L1509" s="1">
        <f t="shared" si="496"/>
        <v>-8.7777322306005601E-2</v>
      </c>
      <c r="M1509" s="1">
        <f t="shared" si="497"/>
        <v>-4.7271375093590047</v>
      </c>
      <c r="N1509" s="1">
        <f t="shared" si="498"/>
        <v>-0.28051123577868192</v>
      </c>
      <c r="O1509" s="1">
        <f t="shared" si="499"/>
        <v>-448.45460640306743</v>
      </c>
      <c r="P1509" s="1">
        <f t="shared" si="500"/>
        <v>8.0848125065246634E-2</v>
      </c>
      <c r="Q1509" s="1">
        <f t="shared" si="506"/>
        <v>0.66360422276149789</v>
      </c>
      <c r="R1509" s="1">
        <f t="shared" si="507"/>
        <v>91.421612344532221</v>
      </c>
      <c r="S1509" s="1">
        <f t="shared" si="508"/>
        <v>110.74417936361758</v>
      </c>
      <c r="T1509" s="1">
        <f t="shared" si="509"/>
        <v>413.59801433268734</v>
      </c>
      <c r="U1509" s="1">
        <f t="shared" si="510"/>
        <v>412.15976343437268</v>
      </c>
      <c r="V1509" s="1">
        <f t="shared" si="511"/>
        <v>0.63789894570886596</v>
      </c>
      <c r="Y1509" s="20">
        <f>+$Z$20*SIGN(SOI!A1508)*(ABS(SOI!A1508))^$Y$2</f>
        <v>0.33941118796228448</v>
      </c>
      <c r="Z1509" s="20">
        <f t="shared" si="514"/>
        <v>0.34001736871492777</v>
      </c>
      <c r="AA1509" s="19">
        <f>+SIN((AVERAGE(H1505:H1516)+AVERAGE(H1509:H1512)/4)*($AA$19+AA1508*$AA$18*AVERAGE(G1505:G1516))*$Y$20+$AA$17) - SIN($AA$17)</f>
        <v>0.1171341598937794</v>
      </c>
      <c r="AB1509" s="19">
        <f>+SIN((AVERAGE(H1505:H1516)+AVERAGE(H1509:H1512)*$AB$1)*($AA$19+AB1508*$AA$18*AVERAGE(G1505:G1516))*$Y$20+$AA$17) - SIN($AA$17)+$AB$2</f>
        <v>0.61266809017673163</v>
      </c>
      <c r="AC1509">
        <f t="shared" si="513"/>
        <v>0.89220000000002331</v>
      </c>
      <c r="AD1509">
        <f t="shared" si="512"/>
        <v>0.22288320882114837</v>
      </c>
      <c r="AE1509">
        <v>1</v>
      </c>
    </row>
    <row r="1510" spans="1:31" x14ac:dyDescent="0.25">
      <c r="A1510">
        <v>123.99999999999731</v>
      </c>
      <c r="B1510" s="2">
        <v>2003.9999999998872</v>
      </c>
      <c r="C1510">
        <f>+D1510+($D$2+E1510+F1510)*SOI!A1509*IF(B1510&gt;$C$18, IF(B1510&lt;$C$19,-1,1),1)</f>
        <v>0.24612419999966079</v>
      </c>
      <c r="D1510">
        <f>+$D$3*((1-$D$5)*SOI!D1509+$D$5*SOI!D1508) +   $D$4*((1-$D$5)*SOI!E1509+$D$5*SOI!E1508)</f>
        <v>0</v>
      </c>
      <c r="E1510">
        <f t="shared" si="494"/>
        <v>-3.5032228395130858</v>
      </c>
      <c r="F1510">
        <f t="shared" si="501"/>
        <v>4.4498543779733195</v>
      </c>
      <c r="G1510">
        <f t="shared" si="502"/>
        <v>0.94663153846023373</v>
      </c>
      <c r="H1510" s="21">
        <f t="shared" si="503"/>
        <v>-6.2656252102286771</v>
      </c>
      <c r="I1510" s="37">
        <f t="shared" si="495"/>
        <v>-0.25532613204297377</v>
      </c>
      <c r="J1510" s="1">
        <f t="shared" si="504"/>
        <v>4.8420738839577382</v>
      </c>
      <c r="K1510" s="1">
        <f t="shared" si="505"/>
        <v>1.1819234297782886</v>
      </c>
      <c r="L1510" s="1">
        <f t="shared" si="496"/>
        <v>2.8684441687504239E-2</v>
      </c>
      <c r="M1510" s="1">
        <f t="shared" si="497"/>
        <v>133.21266681104237</v>
      </c>
      <c r="N1510" s="1">
        <f t="shared" si="498"/>
        <v>-3.6170308374875448</v>
      </c>
      <c r="O1510" s="1">
        <f t="shared" si="499"/>
        <v>0.61290561747732109</v>
      </c>
      <c r="P1510" s="1">
        <f t="shared" si="500"/>
        <v>-1.8069596342180734</v>
      </c>
      <c r="Q1510" s="1">
        <f t="shared" si="506"/>
        <v>-241.13395962230251</v>
      </c>
      <c r="R1510" s="1">
        <f t="shared" si="507"/>
        <v>-18.386125440341967</v>
      </c>
      <c r="S1510" s="1">
        <f t="shared" si="508"/>
        <v>0.79034182394005859</v>
      </c>
      <c r="T1510" s="1">
        <f t="shared" si="509"/>
        <v>0.18472157822019147</v>
      </c>
      <c r="U1510" s="1">
        <f t="shared" si="510"/>
        <v>-5.0984268891065581</v>
      </c>
      <c r="V1510" s="1">
        <f t="shared" si="511"/>
        <v>-183.83674954203767</v>
      </c>
      <c r="Y1510" s="20">
        <f>+$Z$20*SIGN(SOI!A1509)*(ABS(SOI!A1509))^$Y$2</f>
        <v>0.30594109940942271</v>
      </c>
      <c r="Z1510" s="20">
        <f t="shared" si="514"/>
        <v>0.29757951631915897</v>
      </c>
      <c r="AA1510" s="19">
        <f>+SIN((AVERAGE(H1506:H1517)+AVERAGE(H1510:H1513)/4)*($AA$19+AA1509*$AA$18*AVERAGE(G1506:G1517))*$Y$20+$AA$17) - SIN($AA$17)</f>
        <v>0.4691595268572421</v>
      </c>
      <c r="AB1510" s="19">
        <f>+SIN((AVERAGE(H1506:H1517)+AVERAGE(H1510:H1513)*$AB$1)*($AA$19+AB1509*$AA$18*AVERAGE(G1506:G1517))*$Y$20+$AA$17) - SIN($AA$17)+$AB$2</f>
        <v>0.62734866216021379</v>
      </c>
      <c r="AC1510">
        <f t="shared" si="513"/>
        <v>0.89280000000002335</v>
      </c>
      <c r="AD1510">
        <f t="shared" si="512"/>
        <v>0.17158001053808314</v>
      </c>
      <c r="AE1510">
        <v>1</v>
      </c>
    </row>
    <row r="1511" spans="1:31" x14ac:dyDescent="0.25">
      <c r="A1511">
        <v>124.08333333333064</v>
      </c>
      <c r="B1511" s="2">
        <v>2004.0833333332205</v>
      </c>
      <c r="C1511">
        <f>+D1511+($D$2+E1511+F1511)*SOI!A1510*IF(B1511&gt;$C$18, IF(B1511&lt;$C$19,-1,1),1)</f>
        <v>4.7983589716558583</v>
      </c>
      <c r="D1511">
        <f>+$D$3*((1-$D$5)*SOI!D1510+$D$5*SOI!D1509) +   $D$4*((1-$D$5)*SOI!E1510+$D$5*SOI!E1509)</f>
        <v>0</v>
      </c>
      <c r="E1511">
        <f t="shared" si="494"/>
        <v>27.992604645941171</v>
      </c>
      <c r="F1511">
        <f t="shared" si="501"/>
        <v>0.23303636379917103</v>
      </c>
      <c r="G1511">
        <f t="shared" si="502"/>
        <v>28.225641009740343</v>
      </c>
      <c r="H1511" s="21">
        <f t="shared" si="503"/>
        <v>9.7011268116276569E-2</v>
      </c>
      <c r="I1511" s="37">
        <f t="shared" si="495"/>
        <v>-19.194111554581461</v>
      </c>
      <c r="J1511" s="1">
        <f t="shared" si="504"/>
        <v>21.132533323239187</v>
      </c>
      <c r="K1511" s="1">
        <f t="shared" si="505"/>
        <v>7.8780485590606989E-4</v>
      </c>
      <c r="L1511" s="1">
        <f t="shared" si="496"/>
        <v>9.1094629674503644E-2</v>
      </c>
      <c r="M1511" s="1">
        <f t="shared" si="497"/>
        <v>7.7337997845819544</v>
      </c>
      <c r="N1511" s="1">
        <f t="shared" si="498"/>
        <v>-7.7669895222871543E-2</v>
      </c>
      <c r="O1511" s="1">
        <f t="shared" si="499"/>
        <v>1.2171000442944155E-2</v>
      </c>
      <c r="P1511" s="1">
        <f t="shared" si="500"/>
        <v>-1.9098475969072253E-2</v>
      </c>
      <c r="Q1511" s="1">
        <f t="shared" si="506"/>
        <v>-0.30061198244875958</v>
      </c>
      <c r="R1511" s="1">
        <f t="shared" si="507"/>
        <v>-1.7231015662497486</v>
      </c>
      <c r="S1511" s="1">
        <f t="shared" si="508"/>
        <v>1.2758165195844267</v>
      </c>
      <c r="T1511" s="1">
        <f t="shared" si="509"/>
        <v>1.1649215523883226E-2</v>
      </c>
      <c r="U1511" s="1">
        <f t="shared" si="510"/>
        <v>-4.0509716699528386</v>
      </c>
      <c r="V1511" s="1">
        <f t="shared" si="511"/>
        <v>-4.1723727664225357E-2</v>
      </c>
      <c r="Y1511" s="20">
        <f>+$Z$20*SIGN(SOI!A1510)*(ABS(SOI!A1510))^$Y$2</f>
        <v>0.24738626158576971</v>
      </c>
      <c r="Z1511" s="20">
        <f t="shared" si="514"/>
        <v>0.12119692569371349</v>
      </c>
      <c r="AA1511" s="19">
        <f>+SIN((AVERAGE(H1507:H1518)+AVERAGE(H1511:H1514)/4)*($AA$19+AA1510*$AA$18*AVERAGE(G1507:G1518))*$Y$20+$AA$17) - SIN($AA$17)</f>
        <v>0.60949603975091793</v>
      </c>
      <c r="AB1511" s="19">
        <f>+SIN((AVERAGE(H1507:H1518)+AVERAGE(H1511:H1514)*$AB$1)*($AA$19+AB1510*$AA$18*AVERAGE(G1507:G1518))*$Y$20+$AA$17) - SIN($AA$17)+$AB$2</f>
        <v>0.59830109999893732</v>
      </c>
      <c r="AC1511">
        <f t="shared" si="513"/>
        <v>0.8934000000000234</v>
      </c>
      <c r="AD1511">
        <f t="shared" si="512"/>
        <v>0.48829911405720444</v>
      </c>
      <c r="AE1511">
        <v>1</v>
      </c>
    </row>
    <row r="1512" spans="1:31" x14ac:dyDescent="0.25">
      <c r="A1512">
        <v>124.16666666666397</v>
      </c>
      <c r="B1512" s="2">
        <v>2004.1666666665537</v>
      </c>
      <c r="C1512">
        <f>+D1512+($D$2+E1512+F1512)*SOI!A1511*IF(B1512&gt;$C$18, IF(B1512&lt;$C$19,-1,1),1)</f>
        <v>-0.36456342042438727</v>
      </c>
      <c r="D1512">
        <f>+$D$3*((1-$D$5)*SOI!D1511+$D$5*SOI!D1510) +   $D$4*((1-$D$5)*SOI!E1511+$D$5*SOI!E1510)</f>
        <v>0</v>
      </c>
      <c r="E1512">
        <f t="shared" si="494"/>
        <v>4.8302712530366279</v>
      </c>
      <c r="F1512">
        <f t="shared" si="501"/>
        <v>-1.1846370487927551</v>
      </c>
      <c r="G1512">
        <f t="shared" si="502"/>
        <v>3.6456342042438727</v>
      </c>
      <c r="H1512" s="21">
        <f t="shared" si="503"/>
        <v>-0.93397674194000702</v>
      </c>
      <c r="I1512" s="37">
        <f t="shared" si="495"/>
        <v>-5.1345066861136734</v>
      </c>
      <c r="J1512" s="1">
        <f t="shared" si="504"/>
        <v>-18.485305569917823</v>
      </c>
      <c r="K1512" s="1">
        <f t="shared" si="505"/>
        <v>1.6330298162762145</v>
      </c>
      <c r="L1512" s="1">
        <f t="shared" si="496"/>
        <v>-0.80272809730056982</v>
      </c>
      <c r="M1512" s="1">
        <f t="shared" si="497"/>
        <v>-25.289327876905372</v>
      </c>
      <c r="N1512" s="1">
        <f t="shared" si="498"/>
        <v>-0.26685837375907151</v>
      </c>
      <c r="O1512" s="1">
        <f t="shared" si="499"/>
        <v>1.42407894549417</v>
      </c>
      <c r="P1512" s="1">
        <f t="shared" si="500"/>
        <v>3.8396416693919064E-2</v>
      </c>
      <c r="Q1512" s="1">
        <f t="shared" si="506"/>
        <v>3.3773709680591706</v>
      </c>
      <c r="R1512" s="1">
        <f t="shared" si="507"/>
        <v>5.178620242189405</v>
      </c>
      <c r="S1512" s="1">
        <f t="shared" si="508"/>
        <v>1.172592322086158</v>
      </c>
      <c r="T1512" s="1">
        <f t="shared" si="509"/>
        <v>-12.011027395400276</v>
      </c>
      <c r="U1512" s="1">
        <f t="shared" si="510"/>
        <v>2.1786220697792222</v>
      </c>
      <c r="V1512" s="1">
        <f t="shared" si="511"/>
        <v>0.28820612181816746</v>
      </c>
      <c r="Y1512" s="20">
        <f>+$Z$20*SIGN(SOI!A1511)*(ABS(SOI!A1511))^$Y$2</f>
        <v>-0.18973658391405196</v>
      </c>
      <c r="Z1512" s="20">
        <f t="shared" si="514"/>
        <v>6.8206330198981133E-2</v>
      </c>
      <c r="AA1512" s="19">
        <f>+SIN((AVERAGE(H1508:H1519)+AVERAGE(H1512:H1515)/4)*($AA$19+AA1511*$AA$18*AVERAGE(G1508:G1519))*$Y$20+$AA$17) - SIN($AA$17)</f>
        <v>0.56844853520900585</v>
      </c>
      <c r="AB1512" s="19">
        <f>+SIN((AVERAGE(H1508:H1519)+AVERAGE(H1512:H1515)*$AB$1)*($AA$19+AB1511*$AA$18*AVERAGE(G1508:G1519))*$Y$20+$AA$17) - SIN($AA$17)+$AB$2</f>
        <v>0.59211846217337327</v>
      </c>
      <c r="AC1512">
        <f t="shared" si="513"/>
        <v>0.89400000000002344</v>
      </c>
      <c r="AD1512">
        <f t="shared" si="512"/>
        <v>0.5002422050100247</v>
      </c>
      <c r="AE1512">
        <v>1</v>
      </c>
    </row>
    <row r="1513" spans="1:31" x14ac:dyDescent="0.25">
      <c r="A1513">
        <v>124.2499999999973</v>
      </c>
      <c r="B1513" s="2">
        <v>2004.249999999887</v>
      </c>
      <c r="C1513">
        <f>+D1513+($D$2+E1513+F1513)*SOI!A1512*IF(B1513&gt;$C$18, IF(B1513&lt;$C$19,-1,1),1)</f>
        <v>0.97843879051046334</v>
      </c>
      <c r="D1513">
        <f>+$D$3*((1-$D$5)*SOI!D1512+$D$5*SOI!D1511) +   $D$4*((1-$D$5)*SOI!E1512+$D$5*SOI!E1511)</f>
        <v>0</v>
      </c>
      <c r="E1513">
        <f t="shared" si="494"/>
        <v>16.259671284032677</v>
      </c>
      <c r="F1513">
        <f t="shared" si="501"/>
        <v>4.7641891141712023E-2</v>
      </c>
      <c r="G1513">
        <f t="shared" si="502"/>
        <v>16.307313175174389</v>
      </c>
      <c r="H1513" s="21">
        <f t="shared" si="503"/>
        <v>-4.3988710389808533E-2</v>
      </c>
      <c r="I1513" s="37">
        <f t="shared" si="495"/>
        <v>-18.054376210418898</v>
      </c>
      <c r="J1513" s="1">
        <f t="shared" si="504"/>
        <v>0.1865597659297385</v>
      </c>
      <c r="K1513" s="1">
        <f t="shared" si="505"/>
        <v>0.16174906711117082</v>
      </c>
      <c r="L1513" s="1">
        <f t="shared" si="496"/>
        <v>1.8649496897078566E-2</v>
      </c>
      <c r="M1513" s="1">
        <f t="shared" si="497"/>
        <v>7.2584665053992733E-2</v>
      </c>
      <c r="N1513" s="1">
        <f t="shared" si="498"/>
        <v>2.0402305806066046E-2</v>
      </c>
      <c r="O1513" s="1">
        <f t="shared" si="499"/>
        <v>15.626289816629015</v>
      </c>
      <c r="P1513" s="1">
        <f t="shared" si="500"/>
        <v>-1.4918250706296543E-2</v>
      </c>
      <c r="Q1513" s="1">
        <f t="shared" si="506"/>
        <v>7.4111358396540962E-4</v>
      </c>
      <c r="R1513" s="1">
        <f t="shared" si="507"/>
        <v>3.995800863912876E-3</v>
      </c>
      <c r="S1513" s="1">
        <f t="shared" si="508"/>
        <v>-0.31523122383749225</v>
      </c>
      <c r="T1513" s="1">
        <f t="shared" si="509"/>
        <v>3.0619678236100363</v>
      </c>
      <c r="U1513" s="1">
        <f t="shared" si="510"/>
        <v>-2.9764107753153017</v>
      </c>
      <c r="V1513" s="1">
        <f t="shared" si="511"/>
        <v>8.5610853025852029E-3</v>
      </c>
      <c r="Y1513" s="20">
        <f>+$Z$20*SIGN(SOI!A1512)*(ABS(SOI!A1512))^$Y$2</f>
        <v>0.14696931292522564</v>
      </c>
      <c r="Z1513" s="20">
        <f t="shared" si="514"/>
        <v>4.898977097507521E-2</v>
      </c>
      <c r="AA1513" s="19">
        <f>+SIN((AVERAGE(H1509:H1520)+AVERAGE(H1513:H1516)/4)*($AA$19+AA1512*$AA$18*AVERAGE(G1509:G1520))*$Y$20+$AA$17) - SIN($AA$17)</f>
        <v>0.70673394804031098</v>
      </c>
      <c r="AB1513" s="19">
        <f>+SIN((AVERAGE(H1509:H1520)+AVERAGE(H1513:H1516)*$AB$1)*($AA$19+AB1512*$AA$18*AVERAGE(G1509:G1520))*$Y$20+$AA$17) - SIN($AA$17)+$AB$2</f>
        <v>0.70907104589685033</v>
      </c>
      <c r="AC1513">
        <f t="shared" si="513"/>
        <v>0.89460000000002349</v>
      </c>
      <c r="AD1513">
        <f t="shared" si="512"/>
        <v>0.6577441770652358</v>
      </c>
      <c r="AE1513">
        <v>1</v>
      </c>
    </row>
    <row r="1514" spans="1:31" x14ac:dyDescent="0.25">
      <c r="A1514">
        <v>124.33333333333063</v>
      </c>
      <c r="B1514" s="2">
        <v>2004.3333333332203</v>
      </c>
      <c r="C1514">
        <f>+D1514+($D$2+E1514+F1514)*SOI!A1513*IF(B1514&gt;$C$18, IF(B1514&lt;$C$19,-1,1),1)</f>
        <v>-0.31886386375549702</v>
      </c>
      <c r="D1514">
        <f>+$D$3*((1-$D$5)*SOI!D1513+$D$5*SOI!D1512) +   $D$4*((1-$D$5)*SOI!E1513+$D$5*SOI!E1512)</f>
        <v>0</v>
      </c>
      <c r="E1514">
        <f t="shared" si="494"/>
        <v>-2.0891291802701311</v>
      </c>
      <c r="F1514">
        <f t="shared" si="501"/>
        <v>-1.099509457284839</v>
      </c>
      <c r="G1514">
        <f t="shared" si="502"/>
        <v>-3.1886386375549698</v>
      </c>
      <c r="H1514" s="21">
        <f t="shared" si="503"/>
        <v>0.34020555528739299</v>
      </c>
      <c r="I1514" s="37">
        <f t="shared" si="495"/>
        <v>1.0975164359152323</v>
      </c>
      <c r="J1514" s="1">
        <f t="shared" si="504"/>
        <v>-3.2838491051032124</v>
      </c>
      <c r="K1514" s="1">
        <f t="shared" si="505"/>
        <v>-0.16316552498685646</v>
      </c>
      <c r="L1514" s="1">
        <f t="shared" si="496"/>
        <v>-3.2241075804669496E-3</v>
      </c>
      <c r="M1514" s="1">
        <f t="shared" si="497"/>
        <v>21.017523265610276</v>
      </c>
      <c r="N1514" s="1">
        <f t="shared" si="498"/>
        <v>-0.9584879008919579</v>
      </c>
      <c r="O1514" s="1">
        <f t="shared" si="499"/>
        <v>-2.3319861925839165</v>
      </c>
      <c r="P1514" s="1">
        <f t="shared" si="500"/>
        <v>0.5833000521834607</v>
      </c>
      <c r="Q1514" s="1">
        <f t="shared" si="506"/>
        <v>-10.081584988112791</v>
      </c>
      <c r="R1514" s="1">
        <f t="shared" si="507"/>
        <v>3.3042768168644043</v>
      </c>
      <c r="S1514" s="1">
        <f t="shared" si="508"/>
        <v>-0.90025419799117956</v>
      </c>
      <c r="T1514" s="1">
        <f t="shared" si="509"/>
        <v>7.8997459840696935E-2</v>
      </c>
      <c r="U1514" s="1">
        <f t="shared" si="510"/>
        <v>-7.0744963513036607</v>
      </c>
      <c r="V1514" s="1">
        <f t="shared" si="511"/>
        <v>15.72571210250962</v>
      </c>
      <c r="Y1514" s="20">
        <f>+$Z$20*SIGN(SOI!A1513)*(ABS(SOI!A1513))^$Y$2</f>
        <v>0.18973658391405196</v>
      </c>
      <c r="Z1514" s="20">
        <f t="shared" si="514"/>
        <v>0.18706842118962044</v>
      </c>
      <c r="AA1514" s="19">
        <f>+SIN((AVERAGE(H1510:H1521)+AVERAGE(H1514:H1517)/4)*($AA$19+AA1513*$AA$18*AVERAGE(G1510:G1521))*$Y$20+$AA$17) - SIN($AA$17)</f>
        <v>0.69449069373199657</v>
      </c>
      <c r="AB1514" s="19">
        <f>+SIN((AVERAGE(H1510:H1521)+AVERAGE(H1514:H1517)*$AB$1)*($AA$19+AB1513*$AA$18*AVERAGE(G1510:G1521))*$Y$20+$AA$17) - SIN($AA$17)+$AB$2</f>
        <v>0.69598773543832992</v>
      </c>
      <c r="AC1514">
        <f t="shared" si="513"/>
        <v>0.89520000000002353</v>
      </c>
      <c r="AD1514">
        <f t="shared" si="512"/>
        <v>0.50742227254237615</v>
      </c>
      <c r="AE1514">
        <v>1</v>
      </c>
    </row>
    <row r="1515" spans="1:31" x14ac:dyDescent="0.25">
      <c r="A1515">
        <v>124.41666666666396</v>
      </c>
      <c r="B1515" s="2">
        <v>2004.4166666665535</v>
      </c>
      <c r="C1515">
        <f>+D1515+($D$2+E1515+F1515)*SOI!A1514*IF(B1515&gt;$C$18, IF(B1515&lt;$C$19,-1,1),1)</f>
        <v>0.76825182147312543</v>
      </c>
      <c r="D1515">
        <f>+$D$3*((1-$D$5)*SOI!D1514+$D$5*SOI!D1513) +   $D$4*((1-$D$5)*SOI!E1514+$D$5*SOI!E1513)</f>
        <v>0</v>
      </c>
      <c r="E1515">
        <f t="shared" si="494"/>
        <v>5.5135221593154125</v>
      </c>
      <c r="F1515">
        <f t="shared" si="501"/>
        <v>-2.6009148793088244E-2</v>
      </c>
      <c r="G1515">
        <f t="shared" si="502"/>
        <v>5.4875130105223242</v>
      </c>
      <c r="H1515" s="21">
        <f t="shared" si="503"/>
        <v>6.6721729475130526E-2</v>
      </c>
      <c r="I1515" s="37">
        <f t="shared" si="495"/>
        <v>2.759810256933378</v>
      </c>
      <c r="J1515" s="1">
        <f t="shared" si="504"/>
        <v>-0.3099179350995751</v>
      </c>
      <c r="K1515" s="1">
        <f t="shared" si="505"/>
        <v>1.0092866598446887E-3</v>
      </c>
      <c r="L1515" s="1">
        <f t="shared" si="496"/>
        <v>-6.5295830998844551E-3</v>
      </c>
      <c r="M1515" s="1">
        <f t="shared" si="497"/>
        <v>0.78881809084363486</v>
      </c>
      <c r="N1515" s="1">
        <f t="shared" si="498"/>
        <v>-1.9269997325039281E-2</v>
      </c>
      <c r="O1515" s="1">
        <f t="shared" si="499"/>
        <v>0.46140001306011436</v>
      </c>
      <c r="P1515" s="1">
        <f t="shared" si="500"/>
        <v>9.0043131258535272E-3</v>
      </c>
      <c r="Q1515" s="1">
        <f t="shared" si="506"/>
        <v>-7.6071006107871252E-3</v>
      </c>
      <c r="R1515" s="1">
        <f t="shared" si="507"/>
        <v>6.2695296355668121E-3</v>
      </c>
      <c r="S1515" s="1">
        <f t="shared" si="508"/>
        <v>-4.5512256261561676E-2</v>
      </c>
      <c r="T1515" s="1">
        <f t="shared" si="509"/>
        <v>-3.1654880856950757E-2</v>
      </c>
      <c r="U1515" s="1">
        <f t="shared" si="510"/>
        <v>-0.27461375871573601</v>
      </c>
      <c r="V1515" s="1">
        <f t="shared" si="511"/>
        <v>4.8804954676682768E-3</v>
      </c>
      <c r="Y1515" s="20">
        <f>+$Z$20*SIGN(SOI!A1514)*(ABS(SOI!A1514))^$Y$2</f>
        <v>0.22449936672958373</v>
      </c>
      <c r="Z1515" s="20">
        <f t="shared" si="514"/>
        <v>0.26614111517996292</v>
      </c>
      <c r="AA1515" s="19">
        <f>+SIN((AVERAGE(H1511:H1522)+AVERAGE(H1515:H1518)/4)*($AA$19+AA1514*$AA$18*AVERAGE(G1511:G1522))*$Y$20+$AA$17) - SIN($AA$17)</f>
        <v>7.8956319122834684E-2</v>
      </c>
      <c r="AB1515" s="19">
        <f>+SIN((AVERAGE(H1511:H1522)+AVERAGE(H1515:H1518)*$AB$1)*($AA$19+AB1514*$AA$18*AVERAGE(G1511:G1522))*$Y$20+$AA$17) - SIN($AA$17)+$AB$2</f>
        <v>5.8402318085313598E-2</v>
      </c>
      <c r="AC1515">
        <f t="shared" si="513"/>
        <v>0.89580000000002358</v>
      </c>
      <c r="AD1515">
        <f t="shared" si="512"/>
        <v>0.18718479605712823</v>
      </c>
      <c r="AE1515">
        <v>1</v>
      </c>
    </row>
    <row r="1516" spans="1:31" x14ac:dyDescent="0.25">
      <c r="A1516">
        <v>124.49999999999729</v>
      </c>
      <c r="B1516" s="2">
        <v>2004.4999999998868</v>
      </c>
      <c r="C1516">
        <f>+D1516+($D$2+E1516+F1516)*SOI!A1515*IF(B1516&gt;$C$18, IF(B1516&lt;$C$19,-1,1),1)</f>
        <v>-5.1600171649020083</v>
      </c>
      <c r="D1516">
        <f>+$D$3*((1-$D$5)*SOI!D1515+$D$5*SOI!D1514) +   $D$4*((1-$D$5)*SOI!E1515+$D$5*SOI!E1514)</f>
        <v>0</v>
      </c>
      <c r="E1516">
        <f t="shared" si="494"/>
        <v>-12.46883460724349</v>
      </c>
      <c r="F1516">
        <f t="shared" si="501"/>
        <v>-0.11657311202970266</v>
      </c>
      <c r="G1516">
        <f t="shared" si="502"/>
        <v>-12.585407719273192</v>
      </c>
      <c r="H1516" s="21">
        <f t="shared" si="503"/>
        <v>-5.8059641535906245E-2</v>
      </c>
      <c r="I1516" s="37">
        <f t="shared" si="495"/>
        <v>-14.416960445473999</v>
      </c>
      <c r="J1516" s="1">
        <f t="shared" si="504"/>
        <v>7.5898248959920407</v>
      </c>
      <c r="K1516" s="1">
        <f t="shared" si="505"/>
        <v>-2.5093147353509555E-2</v>
      </c>
      <c r="L1516" s="1">
        <f t="shared" si="496"/>
        <v>-7.9798488818137892E-2</v>
      </c>
      <c r="M1516" s="1">
        <f t="shared" si="497"/>
        <v>3.6980044235195302</v>
      </c>
      <c r="N1516" s="1">
        <f t="shared" si="498"/>
        <v>-1.6472198397290019E-3</v>
      </c>
      <c r="O1516" s="1">
        <f t="shared" si="499"/>
        <v>-2.0529733133950292</v>
      </c>
      <c r="P1516" s="1">
        <f t="shared" si="500"/>
        <v>4.1169564970999868E-3</v>
      </c>
      <c r="Q1516" s="1">
        <f t="shared" si="506"/>
        <v>-3.0484539182471823E-3</v>
      </c>
      <c r="R1516" s="1">
        <f t="shared" si="507"/>
        <v>-1.3124716050072748E-2</v>
      </c>
      <c r="S1516" s="1">
        <f t="shared" si="508"/>
        <v>2.0323231243955475E-2</v>
      </c>
      <c r="T1516" s="1">
        <f t="shared" si="509"/>
        <v>1.721296154094226</v>
      </c>
      <c r="U1516" s="1">
        <f t="shared" si="510"/>
        <v>0.65590729891759048</v>
      </c>
      <c r="V1516" s="1">
        <f t="shared" si="511"/>
        <v>1.9074778897038326E-4</v>
      </c>
      <c r="Y1516" s="20">
        <f>+$Z$20*SIGN(SOI!A1515)*(ABS(SOI!A1515))^$Y$2</f>
        <v>0.38418739489625303</v>
      </c>
      <c r="Z1516" s="20">
        <f t="shared" si="514"/>
        <v>0.36537634360376586</v>
      </c>
      <c r="AA1516" s="19">
        <f>+SIN((AVERAGE(H1512:H1523)+AVERAGE(H1516:H1519)/4)*($AA$19+AA1515*$AA$18*AVERAGE(G1512:G1523))*$Y$20+$AA$17) - SIN($AA$17)</f>
        <v>0.16088521858290933</v>
      </c>
      <c r="AB1516" s="19">
        <f>+SIN((AVERAGE(H1512:H1523)+AVERAGE(H1516:H1519)*$AB$1)*($AA$19+AB1515*$AA$18*AVERAGE(G1512:G1523))*$Y$20+$AA$17) - SIN($AA$17)+$AB$2</f>
        <v>0.13201061154019966</v>
      </c>
      <c r="AC1516">
        <f t="shared" si="513"/>
        <v>0.89640000000002362</v>
      </c>
      <c r="AD1516">
        <f t="shared" si="512"/>
        <v>0.20449112502085653</v>
      </c>
      <c r="AE1516">
        <v>1</v>
      </c>
    </row>
    <row r="1517" spans="1:31" x14ac:dyDescent="0.25">
      <c r="A1517">
        <v>124.58333333333061</v>
      </c>
      <c r="B1517" s="2">
        <v>2004.58333333322</v>
      </c>
      <c r="C1517">
        <f>+D1517+($D$2+E1517+F1517)*SOI!A1516*IF(B1517&gt;$C$18, IF(B1517&lt;$C$19,-1,1),1)</f>
        <v>-2.3936086988645719</v>
      </c>
      <c r="D1517">
        <f>+$D$3*((1-$D$5)*SOI!D1516+$D$5*SOI!D1515) +   $D$4*((1-$D$5)*SOI!E1516+$D$5*SOI!E1515)</f>
        <v>0</v>
      </c>
      <c r="E1517">
        <f t="shared" si="494"/>
        <v>-3.6480552324886375</v>
      </c>
      <c r="F1517">
        <f t="shared" si="501"/>
        <v>2.1375385724134777E-2</v>
      </c>
      <c r="G1517">
        <f t="shared" si="502"/>
        <v>-3.6266798467645027</v>
      </c>
      <c r="H1517" s="21">
        <f t="shared" si="503"/>
        <v>-0.16328600280940944</v>
      </c>
      <c r="I1517" s="37">
        <f t="shared" si="495"/>
        <v>-4.3301297528508025</v>
      </c>
      <c r="J1517" s="1">
        <f t="shared" si="504"/>
        <v>-0.22252826266512932</v>
      </c>
      <c r="K1517" s="1">
        <f t="shared" si="505"/>
        <v>-1.7617200082024275E-3</v>
      </c>
      <c r="L1517" s="1">
        <f t="shared" si="496"/>
        <v>9.4289303665099685E-3</v>
      </c>
      <c r="M1517" s="1">
        <f t="shared" si="497"/>
        <v>-0.36098873027352363</v>
      </c>
      <c r="N1517" s="1">
        <f t="shared" si="498"/>
        <v>-1.4577576322099059E-2</v>
      </c>
      <c r="O1517" s="1">
        <f t="shared" si="499"/>
        <v>-2.9291547069139972</v>
      </c>
      <c r="P1517" s="1">
        <f t="shared" si="500"/>
        <v>-1.7144754085898183E-3</v>
      </c>
      <c r="Q1517" s="1">
        <f t="shared" si="506"/>
        <v>2.6335381340574096E-3</v>
      </c>
      <c r="R1517" s="1">
        <f t="shared" si="507"/>
        <v>3.4054702966259572E-3</v>
      </c>
      <c r="S1517" s="1">
        <f t="shared" si="508"/>
        <v>5.4019893229990665E-2</v>
      </c>
      <c r="T1517" s="1">
        <f t="shared" si="509"/>
        <v>-0.29018994884650623</v>
      </c>
      <c r="U1517" s="1">
        <f t="shared" si="510"/>
        <v>-8.2039810654173845E-2</v>
      </c>
      <c r="V1517" s="1">
        <f t="shared" si="511"/>
        <v>-7.0298855463283476E-4</v>
      </c>
      <c r="Y1517" s="20">
        <f>+$Z$20*SIGN(SOI!A1516)*(ABS(SOI!A1516))^$Y$2</f>
        <v>0.48744226918546091</v>
      </c>
      <c r="Z1517" s="20">
        <f t="shared" si="514"/>
        <v>0.45425026543871044</v>
      </c>
      <c r="AA1517" s="19">
        <f>+SIN((AVERAGE(H1513:H1524)+AVERAGE(H1517:H1520)/4)*($AA$19+AA1516*$AA$18*AVERAGE(G1513:G1524))*$Y$20+$AA$17) - SIN($AA$17)</f>
        <v>-0.2922413488817131</v>
      </c>
      <c r="AB1517" s="19">
        <f>+SIN((AVERAGE(H1513:H1524)+AVERAGE(H1517:H1520)*$AB$1)*($AA$19+AB1516*$AA$18*AVERAGE(G1513:G1524))*$Y$20+$AA$17) - SIN($AA$17)+$AB$2</f>
        <v>-0.1415122461544534</v>
      </c>
      <c r="AC1517">
        <f t="shared" si="513"/>
        <v>0.89700000000002367</v>
      </c>
      <c r="AD1517">
        <f t="shared" si="512"/>
        <v>0.74649161432042355</v>
      </c>
      <c r="AE1517">
        <v>1</v>
      </c>
    </row>
    <row r="1518" spans="1:31" x14ac:dyDescent="0.25">
      <c r="A1518">
        <v>124.66666666666394</v>
      </c>
      <c r="B1518" s="2">
        <v>2004.6666666665533</v>
      </c>
      <c r="C1518">
        <f>+D1518+($D$2+E1518+F1518)*SOI!A1517*IF(B1518&gt;$C$18, IF(B1518&lt;$C$19,-1,1),1)</f>
        <v>-16.47347843411708</v>
      </c>
      <c r="D1518">
        <f>+$D$3*((1-$D$5)*SOI!D1517+$D$5*SOI!D1516) +   $D$4*((1-$D$5)*SOI!E1517+$D$5*SOI!E1516)</f>
        <v>0</v>
      </c>
      <c r="E1518">
        <f t="shared" si="494"/>
        <v>-23.521661682585702</v>
      </c>
      <c r="F1518">
        <f t="shared" si="501"/>
        <v>-1.065619562365161</v>
      </c>
      <c r="G1518">
        <f t="shared" si="502"/>
        <v>-24.587281244950862</v>
      </c>
      <c r="H1518" s="21">
        <f t="shared" si="503"/>
        <v>-0.27420206571406391</v>
      </c>
      <c r="I1518" s="37">
        <f t="shared" si="495"/>
        <v>-14.455554462862834</v>
      </c>
      <c r="J1518" s="1">
        <f t="shared" si="504"/>
        <v>-7.4063817907693856</v>
      </c>
      <c r="K1518" s="1">
        <f t="shared" si="505"/>
        <v>-13.290762016422724</v>
      </c>
      <c r="L1518" s="1">
        <f t="shared" si="496"/>
        <v>-3.7553096492933841E-2</v>
      </c>
      <c r="M1518" s="1">
        <f t="shared" si="497"/>
        <v>-3.5989906484314309</v>
      </c>
      <c r="N1518" s="1">
        <f t="shared" si="498"/>
        <v>0.90165923578355733</v>
      </c>
      <c r="O1518" s="1">
        <f t="shared" si="499"/>
        <v>-22.389200878287657</v>
      </c>
      <c r="P1518" s="1">
        <f t="shared" si="500"/>
        <v>0.42487839474806094</v>
      </c>
      <c r="Q1518" s="1">
        <f t="shared" si="506"/>
        <v>-1.6239916705391653</v>
      </c>
      <c r="R1518" s="1">
        <f t="shared" si="507"/>
        <v>-7.0105990019711726</v>
      </c>
      <c r="S1518" s="1">
        <f t="shared" si="508"/>
        <v>-11.154360520133636</v>
      </c>
      <c r="T1518" s="1">
        <f t="shared" si="509"/>
        <v>8.8340931329729866</v>
      </c>
      <c r="U1518" s="1">
        <f t="shared" si="510"/>
        <v>67.872192840467761</v>
      </c>
      <c r="V1518" s="1">
        <f t="shared" si="511"/>
        <v>-10.775532803764632</v>
      </c>
      <c r="Y1518" s="20">
        <f>+$Z$20*SIGN(SOI!A1517)*(ABS(SOI!A1517))^$Y$2</f>
        <v>0.49112113223441756</v>
      </c>
      <c r="Z1518" s="20">
        <f t="shared" si="514"/>
        <v>0.49706786606192993</v>
      </c>
      <c r="AA1518" s="19">
        <f>+SIN((AVERAGE(H1514:H1525)+AVERAGE(H1518:H1521)/4)*($AA$19+AA1517*$AA$18*AVERAGE(G1514:G1525))*$Y$20+$AA$17) - SIN($AA$17)</f>
        <v>0.43128077104984158</v>
      </c>
      <c r="AB1518" s="19">
        <f>+SIN((AVERAGE(H1514:H1525)+AVERAGE(H1518:H1521)*$AB$1)*($AA$19+AB1517*$AA$18*AVERAGE(G1514:G1525))*$Y$20+$AA$17) - SIN($AA$17)+$AB$2</f>
        <v>-1.3397002628922461E-2</v>
      </c>
      <c r="AC1518">
        <f t="shared" si="513"/>
        <v>0.89760000000002371</v>
      </c>
      <c r="AD1518">
        <f t="shared" si="512"/>
        <v>6.5787095012088348E-2</v>
      </c>
      <c r="AE1518">
        <v>1</v>
      </c>
    </row>
    <row r="1519" spans="1:31" x14ac:dyDescent="0.25">
      <c r="A1519">
        <v>124.74999999999727</v>
      </c>
      <c r="B1519" s="2">
        <v>2004.7499999998865</v>
      </c>
      <c r="C1519">
        <f>+D1519+($D$2+E1519+F1519)*SOI!A1518*IF(B1519&gt;$C$18, IF(B1519&lt;$C$19,-1,1),1)</f>
        <v>-4.8310063305410438</v>
      </c>
      <c r="D1519">
        <f>+$D$3*((1-$D$5)*SOI!D1518+$D$5*SOI!D1517) +   $D$4*((1-$D$5)*SOI!E1518+$D$5*SOI!E1517)</f>
        <v>0</v>
      </c>
      <c r="E1519">
        <f t="shared" si="494"/>
        <v>-6.5637125514823964</v>
      </c>
      <c r="F1519">
        <f t="shared" si="501"/>
        <v>-5.4104339669718948E-2</v>
      </c>
      <c r="G1519">
        <f t="shared" si="502"/>
        <v>-6.6178168911521151</v>
      </c>
      <c r="H1519" s="21">
        <f t="shared" si="503"/>
        <v>-2.32155375550048E-2</v>
      </c>
      <c r="I1519" s="37">
        <f t="shared" si="495"/>
        <v>2.0267150162389185</v>
      </c>
      <c r="J1519" s="1">
        <f t="shared" si="504"/>
        <v>0.36481848085522178</v>
      </c>
      <c r="K1519" s="1">
        <f t="shared" si="505"/>
        <v>-1.8184519356354213E-2</v>
      </c>
      <c r="L1519" s="1">
        <f t="shared" si="496"/>
        <v>-9.2326532615273158E-3</v>
      </c>
      <c r="M1519" s="1">
        <f t="shared" si="497"/>
        <v>-1.2644263044558062</v>
      </c>
      <c r="N1519" s="1">
        <f t="shared" si="498"/>
        <v>3.443829873529964E-2</v>
      </c>
      <c r="O1519" s="1">
        <f t="shared" si="499"/>
        <v>-1.9124578441293474</v>
      </c>
      <c r="P1519" s="1">
        <f t="shared" si="500"/>
        <v>2.7681048866302703E-2</v>
      </c>
      <c r="Q1519" s="1">
        <f t="shared" si="506"/>
        <v>-2.1791938006253158E-2</v>
      </c>
      <c r="R1519" s="1">
        <f t="shared" si="507"/>
        <v>1.3189402293616525E-2</v>
      </c>
      <c r="S1519" s="1">
        <f t="shared" si="508"/>
        <v>5.9731285520981392E-2</v>
      </c>
      <c r="T1519" s="1">
        <f t="shared" si="509"/>
        <v>0.18552225904665365</v>
      </c>
      <c r="U1519" s="1">
        <f t="shared" si="510"/>
        <v>-0.6199657622587762</v>
      </c>
      <c r="V1519" s="1">
        <f t="shared" si="511"/>
        <v>-2.6813647839169907E-2</v>
      </c>
      <c r="Y1519" s="20">
        <f>+$Z$20*SIGN(SOI!A1518)*(ABS(SOI!A1518))^$Y$2</f>
        <v>0.51264019676591122</v>
      </c>
      <c r="Z1519" s="20">
        <f t="shared" si="514"/>
        <v>0.49206725410355828</v>
      </c>
      <c r="AA1519" s="19">
        <f>+SIN((AVERAGE(H1515:H1526)+AVERAGE(H1519:H1522)/4)*($AA$19+AA1518*$AA$18*AVERAGE(G1515:G1526))*$Y$20+$AA$17) - SIN($AA$17)</f>
        <v>-0.13936248662137343</v>
      </c>
      <c r="AB1519" s="19">
        <f>+SIN((AVERAGE(H1515:H1526)+AVERAGE(H1519:H1522)*$AB$1)*($AA$19+AB1518*$AA$18*AVERAGE(G1515:G1526))*$Y$20+$AA$17) - SIN($AA$17)+$AB$2</f>
        <v>-0.14314017729678102</v>
      </c>
      <c r="AC1519">
        <f t="shared" si="513"/>
        <v>0.89820000000002376</v>
      </c>
      <c r="AD1519">
        <f t="shared" si="512"/>
        <v>0.63142974072493174</v>
      </c>
      <c r="AE1519">
        <v>1</v>
      </c>
    </row>
    <row r="1520" spans="1:31" x14ac:dyDescent="0.25">
      <c r="A1520">
        <v>124.8333333333306</v>
      </c>
      <c r="B1520" s="2">
        <v>2004.8333333332198</v>
      </c>
      <c r="C1520">
        <f>+D1520+($D$2+E1520+F1520)*SOI!A1519*IF(B1520&gt;$C$18, IF(B1520&lt;$C$19,-1,1),1)</f>
        <v>-26.287716416807662</v>
      </c>
      <c r="D1520">
        <f>+$D$3*((1-$D$5)*SOI!D1519+$D$5*SOI!D1518) +   $D$4*((1-$D$5)*SOI!E1519+$D$5*SOI!E1518)</f>
        <v>0</v>
      </c>
      <c r="E1520">
        <f t="shared" si="494"/>
        <v>-41.416027410275461</v>
      </c>
      <c r="F1520">
        <f t="shared" si="501"/>
        <v>-0.98351519747882943</v>
      </c>
      <c r="G1520">
        <f t="shared" si="502"/>
        <v>-42.399542607754292</v>
      </c>
      <c r="H1520" s="21">
        <f t="shared" si="503"/>
        <v>2.916805125468203</v>
      </c>
      <c r="I1520" s="37">
        <f t="shared" si="495"/>
        <v>44.134083846421348</v>
      </c>
      <c r="J1520" s="1">
        <f t="shared" si="504"/>
        <v>204.14553181289341</v>
      </c>
      <c r="K1520" s="1">
        <f t="shared" si="505"/>
        <v>-4.9451781151404877</v>
      </c>
      <c r="L1520" s="1">
        <f t="shared" si="496"/>
        <v>-0.61234900728224551</v>
      </c>
      <c r="M1520" s="1">
        <f t="shared" si="497"/>
        <v>-32.491902390075772</v>
      </c>
      <c r="N1520" s="1">
        <f t="shared" si="498"/>
        <v>0.23841459919465469</v>
      </c>
      <c r="O1520" s="1">
        <f t="shared" si="499"/>
        <v>-0.85348048098065643</v>
      </c>
      <c r="P1520" s="1">
        <f t="shared" si="500"/>
        <v>0.25432464047588432</v>
      </c>
      <c r="Q1520" s="1">
        <f t="shared" si="506"/>
        <v>-3.876757441738782</v>
      </c>
      <c r="R1520" s="1">
        <f t="shared" si="507"/>
        <v>51.095107823154343</v>
      </c>
      <c r="S1520" s="1">
        <f t="shared" si="508"/>
        <v>9.00480782448013</v>
      </c>
      <c r="T1520" s="1">
        <f t="shared" si="509"/>
        <v>5.4912376409381505</v>
      </c>
      <c r="U1520" s="1">
        <f t="shared" si="510"/>
        <v>-124.03807964324564</v>
      </c>
      <c r="V1520" s="1">
        <f t="shared" si="511"/>
        <v>-1.7055048356841573</v>
      </c>
      <c r="Y1520" s="20">
        <f>+$Z$20*SIGN(SOI!A1519)*(ABS(SOI!A1519))^$Y$2</f>
        <v>0.47244043331034624</v>
      </c>
      <c r="Z1520" s="20">
        <f t="shared" si="514"/>
        <v>0.49688319548862819</v>
      </c>
      <c r="AA1520" s="19">
        <f>+SIN((AVERAGE(H1516:H1527)+AVERAGE(H1520:H1523)/4)*($AA$19+AA1519*$AA$18*AVERAGE(G1516:G1527))*$Y$20+$AA$17) - SIN($AA$17)</f>
        <v>-0.10335795393877098</v>
      </c>
      <c r="AB1520" s="19">
        <f>+SIN((AVERAGE(H1516:H1527)+AVERAGE(H1520:H1523)*$AB$1)*($AA$19+AB1519*$AA$18*AVERAGE(G1516:G1527))*$Y$20+$AA$17) - SIN($AA$17)+$AB$2</f>
        <v>-0.12743703589907773</v>
      </c>
      <c r="AC1520">
        <f t="shared" si="513"/>
        <v>0.8988000000000238</v>
      </c>
      <c r="AD1520">
        <f t="shared" si="512"/>
        <v>0.60024114942739915</v>
      </c>
      <c r="AE1520">
        <v>1</v>
      </c>
    </row>
    <row r="1521" spans="1:31" x14ac:dyDescent="0.25">
      <c r="A1521">
        <v>124.91666666666393</v>
      </c>
      <c r="B1521" s="2">
        <v>2004.9166666665531</v>
      </c>
      <c r="C1521">
        <f>+D1521+($D$2+E1521+F1521)*SOI!A1520*IF(B1521&gt;$C$18, IF(B1521&lt;$C$19,-1,1),1)</f>
        <v>345.17895414296902</v>
      </c>
      <c r="D1521">
        <f>+$D$3*((1-$D$5)*SOI!D1520+$D$5*SOI!D1519) +   $D$4*((1-$D$5)*SOI!E1520+$D$5*SOI!E1519)</f>
        <v>0</v>
      </c>
      <c r="E1521">
        <f t="shared" si="494"/>
        <v>486.3894811986853</v>
      </c>
      <c r="F1521">
        <f t="shared" si="501"/>
        <v>-0.2219401522500547</v>
      </c>
      <c r="G1521">
        <f t="shared" si="502"/>
        <v>486.16754104643525</v>
      </c>
      <c r="H1521" s="21">
        <f t="shared" si="503"/>
        <v>-10.233167453578476</v>
      </c>
      <c r="I1521" s="37">
        <f t="shared" si="495"/>
        <v>-603.3552968751917</v>
      </c>
      <c r="J1521" s="1">
        <f t="shared" si="504"/>
        <v>-309.50673900377268</v>
      </c>
      <c r="K1521" s="1">
        <f t="shared" si="505"/>
        <v>0.99482959600394827</v>
      </c>
      <c r="L1521" s="1">
        <f t="shared" si="496"/>
        <v>-4.5192265546942029E-2</v>
      </c>
      <c r="M1521" s="1">
        <f t="shared" si="497"/>
        <v>-3.6033492411869052</v>
      </c>
      <c r="N1521" s="1">
        <f t="shared" si="498"/>
        <v>-0.29144144551456225</v>
      </c>
      <c r="O1521" s="1">
        <f t="shared" si="499"/>
        <v>274.27558861967941</v>
      </c>
      <c r="P1521" s="1">
        <f t="shared" si="500"/>
        <v>2.1572304388320397E-3</v>
      </c>
      <c r="Q1521" s="1">
        <f t="shared" si="506"/>
        <v>0.5255551697398112</v>
      </c>
      <c r="R1521" s="1">
        <f t="shared" si="507"/>
        <v>94.695211250935273</v>
      </c>
      <c r="S1521" s="1">
        <f t="shared" si="508"/>
        <v>150.48455536754452</v>
      </c>
      <c r="T1521" s="1">
        <f t="shared" si="509"/>
        <v>-130.23535458206896</v>
      </c>
      <c r="U1521" s="1">
        <f t="shared" si="510"/>
        <v>14.383419540088726</v>
      </c>
      <c r="V1521" s="1">
        <f t="shared" si="511"/>
        <v>1.7683959927524428E-2</v>
      </c>
      <c r="Y1521" s="20">
        <f>+$Z$20*SIGN(SOI!A1520)*(ABS(SOI!A1520))^$Y$2</f>
        <v>0.50556895638962718</v>
      </c>
      <c r="Z1521" s="20">
        <f t="shared" si="514"/>
        <v>0.47566941033529142</v>
      </c>
      <c r="AA1521" s="19">
        <f>+SIN((AVERAGE(H1517:H1528)+AVERAGE(H1521:H1524)/4)*($AA$19+AA1520*$AA$18*AVERAGE(G1517:G1528))*$Y$20+$AA$17) - SIN($AA$17)</f>
        <v>-2.5311504395498952E-2</v>
      </c>
      <c r="AB1521" s="19">
        <f>+SIN((AVERAGE(H1517:H1528)+AVERAGE(H1521:H1524)*$AB$1)*($AA$19+AB1520*$AA$18*AVERAGE(G1517:G1528))*$Y$20+$AA$17) - SIN($AA$17)+$AB$2</f>
        <v>-0.11553867984141536</v>
      </c>
      <c r="AC1521">
        <f t="shared" si="513"/>
        <v>0.89940000000002385</v>
      </c>
      <c r="AD1521">
        <f t="shared" si="512"/>
        <v>0.50098091473079043</v>
      </c>
      <c r="AE1521">
        <v>1</v>
      </c>
    </row>
    <row r="1522" spans="1:31" x14ac:dyDescent="0.25">
      <c r="A1522">
        <v>124.99999999999726</v>
      </c>
      <c r="B1522" s="2">
        <v>2004.9999999998863</v>
      </c>
      <c r="C1522">
        <f>+D1522+($D$2+E1522+F1522)*SOI!A1521*IF(B1522&gt;$C$18, IF(B1522&lt;$C$19,-1,1),1)</f>
        <v>2.7840974953140885</v>
      </c>
      <c r="D1522">
        <f>+$D$3*((1-$D$5)*SOI!D1521+$D$5*SOI!D1520) +   $D$4*((1-$D$5)*SOI!E1521+$D$5*SOI!E1520)</f>
        <v>0</v>
      </c>
      <c r="E1522">
        <f t="shared" si="494"/>
        <v>0.52174829223766039</v>
      </c>
      <c r="F1522">
        <f t="shared" si="501"/>
        <v>4.4498543779660684</v>
      </c>
      <c r="G1522">
        <f t="shared" si="502"/>
        <v>4.9716026702037288</v>
      </c>
      <c r="H1522" s="21">
        <f t="shared" si="503"/>
        <v>7.5322461483415797</v>
      </c>
      <c r="I1522" s="37">
        <f t="shared" si="495"/>
        <v>-2.1862600237073879</v>
      </c>
      <c r="J1522" s="1">
        <f t="shared" si="504"/>
        <v>18.347946658662146</v>
      </c>
      <c r="K1522" s="1">
        <f t="shared" si="505"/>
        <v>54.294591075609134</v>
      </c>
      <c r="L1522" s="1">
        <f t="shared" si="496"/>
        <v>0.44192460201609635</v>
      </c>
      <c r="M1522" s="1">
        <f t="shared" si="497"/>
        <v>58.951523341569377</v>
      </c>
      <c r="N1522" s="1">
        <f t="shared" si="498"/>
        <v>3.555014898172892</v>
      </c>
      <c r="O1522" s="1">
        <f t="shared" si="499"/>
        <v>5.3106323570572922</v>
      </c>
      <c r="P1522" s="1">
        <f t="shared" si="500"/>
        <v>-0.62181509673915625</v>
      </c>
      <c r="Q1522" s="1">
        <f t="shared" si="506"/>
        <v>104.88106791115131</v>
      </c>
      <c r="R1522" s="1">
        <f t="shared" si="507"/>
        <v>68.475543720688606</v>
      </c>
      <c r="S1522" s="1">
        <f t="shared" si="508"/>
        <v>-6.6513641623067397</v>
      </c>
      <c r="T1522" s="1">
        <f t="shared" si="509"/>
        <v>24.658806015095461</v>
      </c>
      <c r="U1522" s="1">
        <f t="shared" si="510"/>
        <v>-15.022961505323932</v>
      </c>
      <c r="V1522" s="1">
        <f t="shared" si="511"/>
        <v>62.177657625133804</v>
      </c>
      <c r="Y1522" s="20">
        <f>+$Z$20*SIGN(SOI!A1521)*(ABS(SOI!A1521))^$Y$2</f>
        <v>0.44899884130590079</v>
      </c>
      <c r="Z1522" s="20">
        <f t="shared" si="514"/>
        <v>0.42016963236831689</v>
      </c>
      <c r="AA1522" s="19">
        <f>+SIN((AVERAGE(H1518:H1529)+AVERAGE(H1522:H1525)/4)*($AA$19+AA1521*$AA$18*AVERAGE(G1518:G1529))*$Y$20+$AA$17) - SIN($AA$17)</f>
        <v>-0.70843699796319592</v>
      </c>
      <c r="AB1522" s="19">
        <f>+SIN((AVERAGE(H1518:H1529)+AVERAGE(H1522:H1525)*$AB$1)*($AA$19+AB1521*$AA$18*AVERAGE(G1518:G1529))*$Y$20+$AA$17) - SIN($AA$17)+$AB$2</f>
        <v>-0.19570497086615671</v>
      </c>
      <c r="AC1522">
        <f t="shared" si="513"/>
        <v>0.90000000000002389</v>
      </c>
      <c r="AD1522">
        <f t="shared" si="512"/>
        <v>1.1286066303315128</v>
      </c>
      <c r="AE1522">
        <v>1</v>
      </c>
    </row>
    <row r="1523" spans="1:31" x14ac:dyDescent="0.25">
      <c r="A1523">
        <v>125.08333333333059</v>
      </c>
      <c r="B1523" s="2">
        <v>2005.0833333332196</v>
      </c>
      <c r="C1523">
        <f>+D1523+($D$2+E1523+F1523)*SOI!A1522*IF(B1523&gt;$C$18, IF(B1523&lt;$C$19,-1,1),1)</f>
        <v>-7.3404456022942544</v>
      </c>
      <c r="D1523">
        <f>+$D$3*((1-$D$5)*SOI!D1522+$D$5*SOI!D1521) +   $D$4*((1-$D$5)*SOI!E1522+$D$5*SOI!E1521)</f>
        <v>0</v>
      </c>
      <c r="E1523">
        <f t="shared" si="494"/>
        <v>-28.465519449598119</v>
      </c>
      <c r="F1523">
        <f t="shared" si="501"/>
        <v>0.23303636385098975</v>
      </c>
      <c r="G1523">
        <f t="shared" si="502"/>
        <v>-28.232483085747131</v>
      </c>
      <c r="H1523" s="21">
        <f t="shared" si="503"/>
        <v>-0.58098839736907493</v>
      </c>
      <c r="I1523" s="37">
        <f t="shared" si="495"/>
        <v>-2.9747404342894064</v>
      </c>
      <c r="J1523" s="1">
        <f t="shared" si="504"/>
        <v>-0.77781170077980388</v>
      </c>
      <c r="K1523" s="1">
        <f t="shared" si="505"/>
        <v>-1.1478603704068593</v>
      </c>
      <c r="L1523" s="1">
        <f t="shared" si="496"/>
        <v>1.8131058265613155E-2</v>
      </c>
      <c r="M1523" s="1">
        <f t="shared" si="497"/>
        <v>-1.8366853933082814</v>
      </c>
      <c r="N1523" s="1">
        <f t="shared" si="498"/>
        <v>0.22587083386470483</v>
      </c>
      <c r="O1523" s="1">
        <f t="shared" si="499"/>
        <v>-15.615605176560612</v>
      </c>
      <c r="P1523" s="1">
        <f t="shared" si="500"/>
        <v>-0.10896981182132306</v>
      </c>
      <c r="Q1523" s="1">
        <f t="shared" si="506"/>
        <v>-0.20761349094512427</v>
      </c>
      <c r="R1523" s="1">
        <f t="shared" si="507"/>
        <v>-0.18443410078723901</v>
      </c>
      <c r="S1523" s="1">
        <f t="shared" si="508"/>
        <v>-0.57501174984803316</v>
      </c>
      <c r="T1523" s="1">
        <f t="shared" si="509"/>
        <v>-2.9748125209017089</v>
      </c>
      <c r="U1523" s="1">
        <f t="shared" si="510"/>
        <v>-3.582182900596607</v>
      </c>
      <c r="V1523" s="1">
        <f t="shared" si="511"/>
        <v>0.69230588966093165</v>
      </c>
      <c r="Y1523" s="20">
        <f>+$Z$20*SIGN(SOI!A1522)*(ABS(SOI!A1522))^$Y$2</f>
        <v>0.30594109940942271</v>
      </c>
      <c r="Z1523" s="20">
        <f t="shared" si="514"/>
        <v>0.35747667600601596</v>
      </c>
      <c r="AA1523" s="19">
        <f>+SIN((AVERAGE(H1519:H1530)+AVERAGE(H1523:H1526)/4)*($AA$19+AA1522*$AA$18*AVERAGE(G1519:G1530))*$Y$20+$AA$17) - SIN($AA$17)</f>
        <v>-0.1938062405637031</v>
      </c>
      <c r="AB1523" s="19">
        <f>+SIN((AVERAGE(H1519:H1530)+AVERAGE(H1523:H1526)*$AB$1)*($AA$19+AB1522*$AA$18*AVERAGE(G1519:G1530))*$Y$20+$AA$17) - SIN($AA$17)+$AB$2</f>
        <v>-5.4024000720220622E-2</v>
      </c>
      <c r="AC1523">
        <f t="shared" si="513"/>
        <v>0.90060000000002394</v>
      </c>
      <c r="AD1523">
        <f t="shared" si="512"/>
        <v>0.55128291656971906</v>
      </c>
      <c r="AE1523">
        <v>1</v>
      </c>
    </row>
    <row r="1524" spans="1:31" x14ac:dyDescent="0.25">
      <c r="A1524">
        <v>125.16666666666391</v>
      </c>
      <c r="B1524" s="2">
        <v>2005.1666666665528</v>
      </c>
      <c r="C1524">
        <f>+D1524+($D$2+E1524+F1524)*SOI!A1523*IF(B1524&gt;$C$18, IF(B1524&lt;$C$19,-1,1),1)</f>
        <v>-2.7260180837922174</v>
      </c>
      <c r="D1524">
        <f>+$D$3*((1-$D$5)*SOI!D1523+$D$5*SOI!D1522) +   $D$4*((1-$D$5)*SOI!E1523+$D$5*SOI!E1522)</f>
        <v>0</v>
      </c>
      <c r="E1524">
        <f t="shared" si="494"/>
        <v>-8.5511418218679012</v>
      </c>
      <c r="F1524">
        <f t="shared" si="501"/>
        <v>-1.1846370488185891</v>
      </c>
      <c r="G1524">
        <f t="shared" si="502"/>
        <v>-9.7357788706864898</v>
      </c>
      <c r="H1524" s="21">
        <f t="shared" si="503"/>
        <v>1.895564786950559</v>
      </c>
      <c r="I1524" s="37">
        <f t="shared" si="495"/>
        <v>-8.4932501242190988</v>
      </c>
      <c r="J1524" s="1">
        <f t="shared" si="504"/>
        <v>37.355020431841169</v>
      </c>
      <c r="K1524" s="1">
        <f t="shared" si="505"/>
        <v>-2.3224058987744791</v>
      </c>
      <c r="L1524" s="1">
        <f t="shared" si="496"/>
        <v>-0.63756287618549323</v>
      </c>
      <c r="M1524" s="1">
        <f t="shared" si="497"/>
        <v>30.894732619675001</v>
      </c>
      <c r="N1524" s="1">
        <f t="shared" si="498"/>
        <v>-0.55805075019810346</v>
      </c>
      <c r="O1524" s="1">
        <f t="shared" si="499"/>
        <v>-0.16903860785303665</v>
      </c>
      <c r="P1524" s="1">
        <f t="shared" si="500"/>
        <v>0.5791996749074213</v>
      </c>
      <c r="Q1524" s="1">
        <f t="shared" si="506"/>
        <v>-8.6281717387314458</v>
      </c>
      <c r="R1524" s="1">
        <f t="shared" si="507"/>
        <v>-21.884129195462226</v>
      </c>
      <c r="S1524" s="1">
        <f t="shared" si="508"/>
        <v>4.0561601856640941</v>
      </c>
      <c r="T1524" s="1">
        <f t="shared" si="509"/>
        <v>1.1323653090265438</v>
      </c>
      <c r="U1524" s="1">
        <f t="shared" si="510"/>
        <v>54.361909404211104</v>
      </c>
      <c r="V1524" s="1">
        <f t="shared" si="511"/>
        <v>9.0914609136264986</v>
      </c>
      <c r="Y1524" s="20">
        <f>+$Z$20*SIGN(SOI!A1523)*(ABS(SOI!A1523))^$Y$2</f>
        <v>0.31749008730272443</v>
      </c>
      <c r="Z1524" s="20">
        <f t="shared" si="514"/>
        <v>0.31364042467162384</v>
      </c>
      <c r="AA1524" s="19">
        <f>+SIN((AVERAGE(H1520:H1531)+AVERAGE(H1524:H1527)/4)*($AA$19+AA1523*$AA$18*AVERAGE(G1520:G1531))*$Y$20+$AA$17) - SIN($AA$17)</f>
        <v>-0.21637604843908864</v>
      </c>
      <c r="AB1524" s="19">
        <f>+SIN((AVERAGE(H1520:H1531)+AVERAGE(H1524:H1527)*$AB$1)*($AA$19+AB1523*$AA$18*AVERAGE(G1520:G1531))*$Y$20+$AA$17) - SIN($AA$17)+$AB$2</f>
        <v>-6.35522182559701E-2</v>
      </c>
      <c r="AC1524">
        <f t="shared" si="513"/>
        <v>0.90120000000002398</v>
      </c>
      <c r="AD1524">
        <f t="shared" si="512"/>
        <v>0.53001647311071243</v>
      </c>
      <c r="AE1524">
        <v>1</v>
      </c>
    </row>
    <row r="1525" spans="1:31" x14ac:dyDescent="0.25">
      <c r="A1525">
        <v>125.24999999999724</v>
      </c>
      <c r="B1525" s="2">
        <v>2005.2499999998861</v>
      </c>
      <c r="C1525">
        <f>+D1525+($D$2+E1525+F1525)*SOI!A1524*IF(B1525&gt;$C$18, IF(B1525&lt;$C$19,-1,1),1)</f>
        <v>-4.5865883273920929</v>
      </c>
      <c r="D1525">
        <f>+$D$3*((1-$D$5)*SOI!D1524+$D$5*SOI!D1523) +   $D$4*((1-$D$5)*SOI!E1524+$D$5*SOI!E1523)</f>
        <v>0</v>
      </c>
      <c r="E1525">
        <f t="shared" si="494"/>
        <v>-16.428314488988413</v>
      </c>
      <c r="F1525">
        <f t="shared" si="501"/>
        <v>4.764189115951023E-2</v>
      </c>
      <c r="G1525">
        <f t="shared" si="502"/>
        <v>-16.380672597828902</v>
      </c>
      <c r="H1525" s="21">
        <f t="shared" si="503"/>
        <v>-0.69290508322895239</v>
      </c>
      <c r="I1525" s="37">
        <f t="shared" si="495"/>
        <v>-20.634087706071615</v>
      </c>
      <c r="J1525" s="1">
        <f t="shared" si="504"/>
        <v>-4.3175832041924522</v>
      </c>
      <c r="K1525" s="1">
        <f t="shared" si="505"/>
        <v>-4.5388457598893685E-2</v>
      </c>
      <c r="L1525" s="1">
        <f t="shared" si="496"/>
        <v>2.7021699410657733E-2</v>
      </c>
      <c r="M1525" s="1">
        <f t="shared" si="497"/>
        <v>-1.4698222595362251</v>
      </c>
      <c r="N1525" s="1">
        <f t="shared" si="498"/>
        <v>-8.6344860406313631E-3</v>
      </c>
      <c r="O1525" s="1">
        <f t="shared" si="499"/>
        <v>-4.8895981840265383</v>
      </c>
      <c r="P1525" s="1">
        <f t="shared" si="500"/>
        <v>-9.2333374267921531E-3</v>
      </c>
      <c r="Q1525" s="1">
        <f t="shared" si="506"/>
        <v>6.35129018278199E-3</v>
      </c>
      <c r="R1525" s="1">
        <f t="shared" si="507"/>
        <v>3.9136663911766442E-2</v>
      </c>
      <c r="S1525" s="1">
        <f t="shared" si="508"/>
        <v>0.15247170306448141</v>
      </c>
      <c r="T1525" s="1">
        <f t="shared" si="509"/>
        <v>-1.3882364949294876</v>
      </c>
      <c r="U1525" s="1">
        <f t="shared" si="510"/>
        <v>-2.1054089170221153</v>
      </c>
      <c r="V1525" s="1">
        <f t="shared" si="511"/>
        <v>-2.2424711725519317E-3</v>
      </c>
      <c r="Y1525" s="20">
        <f>+$Z$20*SIGN(SOI!A1524)*(ABS(SOI!A1524))^$Y$2</f>
        <v>0.31749008730272443</v>
      </c>
      <c r="Z1525" s="20">
        <f t="shared" si="514"/>
        <v>0.32120454685140676</v>
      </c>
      <c r="AA1525" s="19">
        <f>+SIN((AVERAGE(H1521:H1532)+AVERAGE(H1525:H1528)/4)*($AA$19+AA1524*$AA$18*AVERAGE(G1521:G1532))*$Y$20+$AA$17) - SIN($AA$17)</f>
        <v>0.2844528721865221</v>
      </c>
      <c r="AB1525" s="19">
        <f>+SIN((AVERAGE(H1521:H1532)+AVERAGE(H1525:H1528)*$AB$1)*($AA$19+AB1524*$AA$18*AVERAGE(G1521:G1532))*$Y$20+$AA$17) - SIN($AA$17)+$AB$2</f>
        <v>0.28501802801294601</v>
      </c>
      <c r="AC1525">
        <f t="shared" si="513"/>
        <v>0.90180000000002403</v>
      </c>
      <c r="AD1525">
        <f t="shared" si="512"/>
        <v>3.6751674664884659E-2</v>
      </c>
      <c r="AE1525">
        <v>1</v>
      </c>
    </row>
    <row r="1526" spans="1:31" x14ac:dyDescent="0.25">
      <c r="A1526">
        <v>125.33333333333057</v>
      </c>
      <c r="B1526" s="2">
        <v>2005.3333333332193</v>
      </c>
      <c r="C1526">
        <f>+D1526+($D$2+E1526+F1526)*SOI!A1525*IF(B1526&gt;$C$18, IF(B1526&lt;$C$19,-1,1),1)</f>
        <v>-0.87659430547096917</v>
      </c>
      <c r="D1526">
        <f>+$D$3*((1-$D$5)*SOI!D1525+$D$5*SOI!D1524) +   $D$4*((1-$D$5)*SOI!E1525+$D$5*SOI!E1524)</f>
        <v>0</v>
      </c>
      <c r="E1526">
        <f t="shared" si="494"/>
        <v>-1.822471560950822</v>
      </c>
      <c r="F1526">
        <f t="shared" si="501"/>
        <v>-1.0995094572857422</v>
      </c>
      <c r="G1526">
        <f t="shared" si="502"/>
        <v>-2.921981018236564</v>
      </c>
      <c r="H1526" s="21">
        <f t="shared" si="503"/>
        <v>1.1233208165848136</v>
      </c>
      <c r="I1526" s="37">
        <f t="shared" si="495"/>
        <v>-2.2099732660856679</v>
      </c>
      <c r="J1526" s="1">
        <f t="shared" si="504"/>
        <v>9.153304292639536</v>
      </c>
      <c r="K1526" s="1">
        <f t="shared" si="505"/>
        <v>-8.5691685935568689E-3</v>
      </c>
      <c r="L1526" s="1">
        <f t="shared" si="496"/>
        <v>-0.20791000876900104</v>
      </c>
      <c r="M1526" s="1">
        <f t="shared" si="497"/>
        <v>29.093787136189324</v>
      </c>
      <c r="N1526" s="1">
        <f t="shared" si="498"/>
        <v>0.73330845379126375</v>
      </c>
      <c r="O1526" s="1">
        <f t="shared" si="499"/>
        <v>-2.7637165835980473</v>
      </c>
      <c r="P1526" s="1">
        <f t="shared" si="500"/>
        <v>4.0083801076676957E-4</v>
      </c>
      <c r="Q1526" s="1">
        <f t="shared" si="506"/>
        <v>10.676959426383206</v>
      </c>
      <c r="R1526" s="1">
        <f t="shared" si="507"/>
        <v>7.0464631877827779</v>
      </c>
      <c r="S1526" s="1">
        <f t="shared" si="508"/>
        <v>-1.3868873890244395</v>
      </c>
      <c r="T1526" s="1">
        <f t="shared" si="509"/>
        <v>6.0373524321198566</v>
      </c>
      <c r="U1526" s="1">
        <f t="shared" si="510"/>
        <v>9.7892269502792839E-3</v>
      </c>
      <c r="V1526" s="1">
        <f t="shared" si="511"/>
        <v>-8.2677485556183674E-3</v>
      </c>
      <c r="Y1526" s="20">
        <f>+$Z$20*SIGN(SOI!A1525)*(ABS(SOI!A1525))^$Y$2</f>
        <v>0.32863346594877141</v>
      </c>
      <c r="Z1526" s="20">
        <f t="shared" si="514"/>
        <v>0.30918280833704942</v>
      </c>
      <c r="AA1526" s="19">
        <f>+SIN((AVERAGE(H1522:H1533)+AVERAGE(H1526:H1529)/4)*($AA$19+AA1525*$AA$18*AVERAGE(G1522:G1533))*$Y$20+$AA$17) - SIN($AA$17)</f>
        <v>-1.2438357547168934</v>
      </c>
      <c r="AB1526" s="19">
        <f>+SIN((AVERAGE(H1522:H1533)+AVERAGE(H1526:H1529)*$AB$1)*($AA$19+AB1525*$AA$18*AVERAGE(G1522:G1533))*$Y$20+$AA$17) - SIN($AA$17)+$AB$2</f>
        <v>-1.2243299278074213</v>
      </c>
      <c r="AC1526">
        <f t="shared" si="513"/>
        <v>0.90240000000002407</v>
      </c>
      <c r="AD1526">
        <f t="shared" si="512"/>
        <v>1.5530185630539428</v>
      </c>
      <c r="AE1526">
        <v>1</v>
      </c>
    </row>
    <row r="1527" spans="1:31" x14ac:dyDescent="0.25">
      <c r="A1527">
        <v>125.4166666666639</v>
      </c>
      <c r="B1527" s="2">
        <v>2005.4166666665526</v>
      </c>
      <c r="C1527">
        <f>+D1527+($D$2+E1527+F1527)*SOI!A1526*IF(B1527&gt;$C$18, IF(B1527&lt;$C$19,-1,1),1)</f>
        <v>-1.2229509762006159</v>
      </c>
      <c r="D1527">
        <f>+$D$3*((1-$D$5)*SOI!D1526+$D$5*SOI!D1525) +   $D$4*((1-$D$5)*SOI!E1526+$D$5*SOI!E1525)</f>
        <v>0</v>
      </c>
      <c r="E1527">
        <f t="shared" si="494"/>
        <v>-5.5328589248408058</v>
      </c>
      <c r="F1527">
        <f t="shared" si="501"/>
        <v>-2.6009148798357362E-2</v>
      </c>
      <c r="G1527">
        <f t="shared" si="502"/>
        <v>-5.5588680736391627</v>
      </c>
      <c r="H1527" s="21">
        <f t="shared" si="503"/>
        <v>-9.3459533921979226E-2</v>
      </c>
      <c r="I1527" s="37">
        <f t="shared" si="495"/>
        <v>-0.556620614725019</v>
      </c>
      <c r="J1527" s="1">
        <f t="shared" si="504"/>
        <v>1.8762606682289178E-2</v>
      </c>
      <c r="K1527" s="1">
        <f t="shared" si="505"/>
        <v>-5.8171948113848514E-4</v>
      </c>
      <c r="L1527" s="1">
        <f t="shared" si="496"/>
        <v>-6.5863829949728702E-4</v>
      </c>
      <c r="M1527" s="1">
        <f t="shared" si="497"/>
        <v>0.23677904511240871</v>
      </c>
      <c r="N1527" s="1">
        <f t="shared" si="498"/>
        <v>1.701515639123076E-2</v>
      </c>
      <c r="O1527" s="1">
        <f t="shared" si="499"/>
        <v>-4.4483112546493064</v>
      </c>
      <c r="P1527" s="1">
        <f t="shared" si="500"/>
        <v>5.3366727364070072E-3</v>
      </c>
      <c r="Q1527" s="1">
        <f t="shared" si="506"/>
        <v>2.0162289841884947E-3</v>
      </c>
      <c r="R1527" s="1">
        <f t="shared" si="507"/>
        <v>3.3514729245415675E-4</v>
      </c>
      <c r="S1527" s="1">
        <f t="shared" si="508"/>
        <v>-8.1051810270096197E-3</v>
      </c>
      <c r="T1527" s="1">
        <f t="shared" si="509"/>
        <v>3.0783626167214785E-2</v>
      </c>
      <c r="U1527" s="1">
        <f t="shared" si="510"/>
        <v>3.2826330419106917E-2</v>
      </c>
      <c r="V1527" s="1">
        <f t="shared" si="511"/>
        <v>-2.5541017022899988E-3</v>
      </c>
      <c r="Y1527" s="20">
        <f>+$Z$20*SIGN(SOI!A1526)*(ABS(SOI!A1526))^$Y$2</f>
        <v>0.28142487175965242</v>
      </c>
      <c r="Z1527" s="20">
        <f t="shared" si="514"/>
        <v>0.18335279519426681</v>
      </c>
      <c r="AA1527" s="19">
        <f>+SIN((AVERAGE(H1523:H1534)+AVERAGE(H1527:H1530)/4)*($AA$19+AA1526*$AA$18*AVERAGE(G1523:G1534))*$Y$20+$AA$17) - SIN($AA$17)</f>
        <v>-0.28111968464230569</v>
      </c>
      <c r="AB1527" s="19">
        <f>+SIN((AVERAGE(H1523:H1534)+AVERAGE(H1527:H1530)*$AB$1)*($AA$19+AB1526*$AA$18*AVERAGE(G1523:G1534))*$Y$20+$AA$17) - SIN($AA$17)+$AB$2</f>
        <v>-0.34600660244213299</v>
      </c>
      <c r="AC1527">
        <f t="shared" si="513"/>
        <v>0.90300000000002412</v>
      </c>
      <c r="AD1527">
        <f t="shared" si="512"/>
        <v>0.46447247983657247</v>
      </c>
      <c r="AE1527">
        <v>1</v>
      </c>
    </row>
    <row r="1528" spans="1:31" x14ac:dyDescent="0.25">
      <c r="A1528">
        <v>125.49999999999723</v>
      </c>
      <c r="B1528" s="2">
        <v>2005.4999999998859</v>
      </c>
      <c r="C1528">
        <f>+D1528+($D$2+E1528+F1528)*SOI!A1527*IF(B1528&gt;$C$18, IF(B1528&lt;$C$19,-1,1),1)</f>
        <v>-8.3029320210545987E-2</v>
      </c>
      <c r="D1528">
        <f>+$D$3*((1-$D$5)*SOI!D1527+$D$5*SOI!D1526) +   $D$4*((1-$D$5)*SOI!E1527+$D$5*SOI!E1526)</f>
        <v>0</v>
      </c>
      <c r="E1528">
        <f t="shared" si="494"/>
        <v>8.4195051330834438</v>
      </c>
      <c r="F1528">
        <f t="shared" si="501"/>
        <v>-0.11657311202884646</v>
      </c>
      <c r="G1528">
        <f t="shared" si="502"/>
        <v>8.3029320210545983</v>
      </c>
      <c r="H1528" s="21">
        <f t="shared" si="503"/>
        <v>-9.9313164977122476E-2</v>
      </c>
      <c r="I1528" s="37">
        <f t="shared" si="495"/>
        <v>-6.4856384143172132</v>
      </c>
      <c r="J1528" s="1">
        <f t="shared" si="504"/>
        <v>-1.3395651939881175</v>
      </c>
      <c r="K1528" s="1">
        <f t="shared" si="505"/>
        <v>0.14172071087654559</v>
      </c>
      <c r="L1528" s="1">
        <f t="shared" si="496"/>
        <v>-5.0001208127417415E-2</v>
      </c>
      <c r="M1528" s="1">
        <f t="shared" si="497"/>
        <v>-1.4508432688494972</v>
      </c>
      <c r="N1528" s="1">
        <f t="shared" si="498"/>
        <v>8.3522968989902219E-2</v>
      </c>
      <c r="O1528" s="1">
        <f t="shared" si="499"/>
        <v>1.2857805274437748</v>
      </c>
      <c r="P1528" s="1">
        <f t="shared" si="500"/>
        <v>5.9249554877286476E-2</v>
      </c>
      <c r="Q1528" s="1">
        <f t="shared" si="506"/>
        <v>-6.064389213624749E-2</v>
      </c>
      <c r="R1528" s="1">
        <f t="shared" si="507"/>
        <v>-0.11745631567471207</v>
      </c>
      <c r="S1528" s="1">
        <f t="shared" si="508"/>
        <v>-0.46358155027324371</v>
      </c>
      <c r="T1528" s="1">
        <f t="shared" si="509"/>
        <v>-0.67549940304461475</v>
      </c>
      <c r="U1528" s="1">
        <f t="shared" si="510"/>
        <v>4.2464919310902935</v>
      </c>
      <c r="V1528" s="1">
        <f t="shared" si="511"/>
        <v>-0.139194695722861</v>
      </c>
      <c r="Y1528" s="20">
        <f>+$Z$20*SIGN(SOI!A1527)*(ABS(SOI!A1527))^$Y$2</f>
        <v>-5.9999952125623465E-2</v>
      </c>
      <c r="Z1528" s="20">
        <f t="shared" si="514"/>
        <v>3.3808328853181115E-2</v>
      </c>
      <c r="AA1528" s="19">
        <f>+SIN((AVERAGE(H1524:H1535)+AVERAGE(H1528:H1531)/4)*($AA$19+AA1527*$AA$18*AVERAGE(G1524:G1535))*$Y$20+$AA$17) - SIN($AA$17)</f>
        <v>-0.5607020590872136</v>
      </c>
      <c r="AB1528" s="19">
        <f>+SIN((AVERAGE(H1524:H1535)+AVERAGE(H1528:H1531)*$AB$1)*($AA$19+AB1527*$AA$18*AVERAGE(G1524:G1535))*$Y$20+$AA$17) - SIN($AA$17)+$AB$2</f>
        <v>-0.62720193832765325</v>
      </c>
      <c r="AC1528">
        <f t="shared" si="513"/>
        <v>0.90360000000002416</v>
      </c>
      <c r="AD1528">
        <f t="shared" si="512"/>
        <v>0.59451038794039468</v>
      </c>
      <c r="AE1528">
        <v>1</v>
      </c>
    </row>
    <row r="1529" spans="1:31" x14ac:dyDescent="0.25">
      <c r="A1529">
        <v>125.58333333333056</v>
      </c>
      <c r="B1529" s="2">
        <v>2005.5833333332191</v>
      </c>
      <c r="C1529">
        <f>+D1529+($D$2+E1529+F1529)*SOI!A1528*IF(B1529&gt;$C$18, IF(B1529&lt;$C$19,-1,1),1)</f>
        <v>-0.15190242146696301</v>
      </c>
      <c r="D1529">
        <f>+$D$3*((1-$D$5)*SOI!D1528+$D$5*SOI!D1527) +   $D$4*((1-$D$5)*SOI!E1528+$D$5*SOI!E1527)</f>
        <v>0</v>
      </c>
      <c r="E1529">
        <f t="shared" si="494"/>
        <v>3.7761851509454019</v>
      </c>
      <c r="F1529">
        <f t="shared" si="501"/>
        <v>2.1375385728673479E-2</v>
      </c>
      <c r="G1529">
        <f t="shared" si="502"/>
        <v>3.7975605366740752</v>
      </c>
      <c r="H1529" s="21">
        <f t="shared" si="503"/>
        <v>-7.4155119878025838E-2</v>
      </c>
      <c r="I1529" s="37">
        <f t="shared" si="495"/>
        <v>-4.7019845604934165</v>
      </c>
      <c r="J1529" s="1">
        <f t="shared" si="504"/>
        <v>0.42564861226723566</v>
      </c>
      <c r="K1529" s="1">
        <f t="shared" si="505"/>
        <v>1.7611185338192038E-3</v>
      </c>
      <c r="L1529" s="1">
        <f t="shared" si="496"/>
        <v>1.5074690461275726E-2</v>
      </c>
      <c r="M1529" s="1">
        <f t="shared" si="497"/>
        <v>0.63588619976568883</v>
      </c>
      <c r="N1529" s="1">
        <f t="shared" si="498"/>
        <v>-1.9193799373247885E-3</v>
      </c>
      <c r="O1529" s="1">
        <f t="shared" si="499"/>
        <v>0.34281668385733843</v>
      </c>
      <c r="P1529" s="1">
        <f t="shared" si="500"/>
        <v>-9.1596176815648411E-3</v>
      </c>
      <c r="Q1529" s="1">
        <f t="shared" si="506"/>
        <v>-6.1080276514844571E-4</v>
      </c>
      <c r="R1529" s="1">
        <f t="shared" si="507"/>
        <v>-8.5766713410949857E-4</v>
      </c>
      <c r="S1529" s="1">
        <f t="shared" si="508"/>
        <v>7.7234197261181305E-3</v>
      </c>
      <c r="T1529" s="1">
        <f t="shared" si="509"/>
        <v>5.4298518489551896E-2</v>
      </c>
      <c r="U1529" s="1">
        <f t="shared" si="510"/>
        <v>-0.47593870480969191</v>
      </c>
      <c r="V1529" s="1">
        <f t="shared" si="511"/>
        <v>-4.945041810639801E-4</v>
      </c>
      <c r="Y1529" s="20">
        <f>+$Z$20*SIGN(SOI!A1528)*(ABS(SOI!A1528))^$Y$2</f>
        <v>-0.1199999330744856</v>
      </c>
      <c r="Z1529" s="20">
        <f t="shared" si="514"/>
        <v>-0.11656847947300719</v>
      </c>
      <c r="AA1529" s="19">
        <f>+SIN((AVERAGE(H1525:H1536)+AVERAGE(H1529:H1532)/4)*($AA$19+AA1528*$AA$18*AVERAGE(G1525:G1536))*$Y$20+$AA$17) - SIN($AA$17)</f>
        <v>-0.38822246713673952</v>
      </c>
      <c r="AB1529" s="19">
        <f>+SIN((AVERAGE(H1525:H1536)+AVERAGE(H1529:H1532)*$AB$1)*($AA$19+AB1528*$AA$18*AVERAGE(G1525:G1536))*$Y$20+$AA$17) - SIN($AA$17)+$AB$2</f>
        <v>-0.4943182784357113</v>
      </c>
      <c r="AC1529">
        <f t="shared" si="513"/>
        <v>0.90420000000002421</v>
      </c>
      <c r="AD1529">
        <f t="shared" si="512"/>
        <v>0.27165398766373233</v>
      </c>
      <c r="AE1529">
        <v>1</v>
      </c>
    </row>
    <row r="1530" spans="1:31" x14ac:dyDescent="0.25">
      <c r="A1530">
        <v>125.66666666666389</v>
      </c>
      <c r="B1530" s="2">
        <v>2005.6666666665524</v>
      </c>
      <c r="C1530">
        <f>+D1530+($D$2+E1530+F1530)*SOI!A1529*IF(B1530&gt;$C$18, IF(B1530&lt;$C$19,-1,1),1)</f>
        <v>-1.4576884728439425</v>
      </c>
      <c r="D1530">
        <f>+$D$3*((1-$D$5)*SOI!D1529+$D$5*SOI!D1528) +   $D$4*((1-$D$5)*SOI!E1529+$D$5*SOI!E1528)</f>
        <v>0</v>
      </c>
      <c r="E1530">
        <f t="shared" si="494"/>
        <v>19.286725472905239</v>
      </c>
      <c r="F1530">
        <f t="shared" si="501"/>
        <v>-1.0656195623559577</v>
      </c>
      <c r="G1530">
        <f t="shared" si="502"/>
        <v>18.22110591054928</v>
      </c>
      <c r="H1530" s="21">
        <f t="shared" si="503"/>
        <v>-1.2512177012854448</v>
      </c>
      <c r="I1530" s="37">
        <f t="shared" si="495"/>
        <v>-19.672777377065419</v>
      </c>
      <c r="J1530" s="1">
        <f t="shared" si="504"/>
        <v>-97.69705006980152</v>
      </c>
      <c r="K1530" s="1">
        <f t="shared" si="505"/>
        <v>18.703465225119778</v>
      </c>
      <c r="L1530" s="1">
        <f t="shared" si="496"/>
        <v>-0.31228809486023679</v>
      </c>
      <c r="M1530" s="1">
        <f t="shared" si="497"/>
        <v>-34.883909406389201</v>
      </c>
      <c r="N1530" s="1">
        <f t="shared" si="498"/>
        <v>-0.53023443748485732</v>
      </c>
      <c r="O1530" s="1">
        <f t="shared" si="499"/>
        <v>12.993138896833001</v>
      </c>
      <c r="P1530" s="1">
        <f t="shared" si="500"/>
        <v>0.12389440069026621</v>
      </c>
      <c r="Q1530" s="1">
        <f t="shared" si="506"/>
        <v>9.256647468985264</v>
      </c>
      <c r="R1530" s="1">
        <f t="shared" si="507"/>
        <v>54.382100319744168</v>
      </c>
      <c r="S1530" s="1">
        <f t="shared" si="508"/>
        <v>8.9269087494491988</v>
      </c>
      <c r="T1530" s="1">
        <f t="shared" si="509"/>
        <v>-42.633121978387365</v>
      </c>
      <c r="U1530" s="1">
        <f t="shared" si="510"/>
        <v>26.934556907350419</v>
      </c>
      <c r="V1530" s="1">
        <f t="shared" si="511"/>
        <v>1.8477843315442617</v>
      </c>
      <c r="Y1530" s="20">
        <f>+$Z$20*SIGN(SOI!A1529)*(ABS(SOI!A1529))^$Y$2</f>
        <v>-0.16970555321891248</v>
      </c>
      <c r="Z1530" s="20">
        <f t="shared" si="514"/>
        <v>-0.17402813689420682</v>
      </c>
      <c r="AA1530" s="19">
        <f>+SIN((AVERAGE(H1526:H1537)+AVERAGE(H1530:H1533)/4)*($AA$19+AA1529*$AA$18*AVERAGE(G1526:G1537))*$Y$20+$AA$17) - SIN($AA$17)</f>
        <v>-0.88497782612661857</v>
      </c>
      <c r="AB1530" s="19">
        <f>+SIN((AVERAGE(H1526:H1537)+AVERAGE(H1530:H1533)*$AB$1)*($AA$19+AB1529*$AA$18*AVERAGE(G1526:G1537))*$Y$20+$AA$17) - SIN($AA$17)+$AB$2</f>
        <v>-0.59143070431493783</v>
      </c>
      <c r="AC1530">
        <f t="shared" si="513"/>
        <v>0.90480000000002425</v>
      </c>
      <c r="AD1530">
        <f t="shared" si="512"/>
        <v>0.71094968923241175</v>
      </c>
      <c r="AE1530">
        <v>1</v>
      </c>
    </row>
    <row r="1531" spans="1:31" x14ac:dyDescent="0.25">
      <c r="A1531">
        <v>125.74999999999721</v>
      </c>
      <c r="B1531" s="2">
        <v>2005.7499999998856</v>
      </c>
      <c r="C1531">
        <f>+D1531+($D$2+E1531+F1531)*SOI!A1530*IF(B1531&gt;$C$18, IF(B1531&lt;$C$19,-1,1),1)</f>
        <v>-1.0390929890276071</v>
      </c>
      <c r="D1531">
        <f>+$D$3*((1-$D$5)*SOI!D1530+$D$5*SOI!D1529) +   $D$4*((1-$D$5)*SOI!E1530+$D$5*SOI!E1529)</f>
        <v>0</v>
      </c>
      <c r="E1531">
        <f t="shared" si="494"/>
        <v>6.9813909331985116</v>
      </c>
      <c r="F1531">
        <f t="shared" si="501"/>
        <v>-5.4104339681130709E-2</v>
      </c>
      <c r="G1531">
        <f t="shared" si="502"/>
        <v>6.9272865935173806</v>
      </c>
      <c r="H1531" s="21">
        <f t="shared" si="503"/>
        <v>6.0406815187918843E-2</v>
      </c>
      <c r="I1531" s="37">
        <f t="shared" si="495"/>
        <v>-2.1067950048898534</v>
      </c>
      <c r="J1531" s="1">
        <f t="shared" si="504"/>
        <v>-0.36820098690304864</v>
      </c>
      <c r="K1531" s="1">
        <f t="shared" si="505"/>
        <v>4.6608721711203393E-6</v>
      </c>
      <c r="L1531" s="1">
        <f t="shared" si="496"/>
        <v>-2.2440154836236733E-5</v>
      </c>
      <c r="M1531" s="1">
        <f t="shared" si="497"/>
        <v>-1.227642867695848</v>
      </c>
      <c r="N1531" s="1">
        <f t="shared" si="498"/>
        <v>-5.3059222953862673E-2</v>
      </c>
      <c r="O1531" s="1">
        <f t="shared" si="499"/>
        <v>6.6070644890045909</v>
      </c>
      <c r="P1531" s="1">
        <f t="shared" si="500"/>
        <v>8.4495174882448271E-4</v>
      </c>
      <c r="Q1531" s="1">
        <f t="shared" si="506"/>
        <v>3.2598196564065478E-2</v>
      </c>
      <c r="R1531" s="1">
        <f t="shared" si="507"/>
        <v>2.0509375152062508E-2</v>
      </c>
      <c r="S1531" s="1">
        <f t="shared" si="508"/>
        <v>9.5664466272529641E-2</v>
      </c>
      <c r="T1531" s="1">
        <f t="shared" si="509"/>
        <v>-1.5578011583138281E-3</v>
      </c>
      <c r="U1531" s="1">
        <f t="shared" si="510"/>
        <v>1.9671916306720227E-2</v>
      </c>
      <c r="V1531" s="1">
        <f t="shared" si="511"/>
        <v>1.2610272307401189E-3</v>
      </c>
      <c r="Y1531" s="20">
        <f>+$Z$20*SIGN(SOI!A1530)*(ABS(SOI!A1530))^$Y$2</f>
        <v>-0.23237892438922236</v>
      </c>
      <c r="Z1531" s="20">
        <f t="shared" si="514"/>
        <v>-0.26669313194590033</v>
      </c>
      <c r="AA1531" s="19">
        <f>+SIN((AVERAGE(H1527:H1538)+AVERAGE(H1531:H1534)/4)*($AA$19+AA1530*$AA$18*AVERAGE(G1527:G1538))*$Y$20+$AA$17) - SIN($AA$17)</f>
        <v>-0.67792349094962701</v>
      </c>
      <c r="AB1531" s="19">
        <f>+SIN((AVERAGE(H1527:H1538)+AVERAGE(H1531:H1534)*$AB$1)*($AA$19+AB1530*$AA$18*AVERAGE(G1527:G1538))*$Y$20+$AA$17) - SIN($AA$17)+$AB$2</f>
        <v>-0.43228650027630455</v>
      </c>
      <c r="AC1531">
        <f t="shared" si="513"/>
        <v>0.9054000000000243</v>
      </c>
      <c r="AD1531">
        <f t="shared" si="512"/>
        <v>0.41123035900372668</v>
      </c>
      <c r="AE1531">
        <v>1</v>
      </c>
    </row>
    <row r="1532" spans="1:31" x14ac:dyDescent="0.25">
      <c r="A1532">
        <v>125.83333333333054</v>
      </c>
      <c r="B1532" s="2">
        <v>2005.8333333332189</v>
      </c>
      <c r="C1532">
        <f>+D1532+($D$2+E1532+F1532)*SOI!A1531*IF(B1532&gt;$C$18, IF(B1532&lt;$C$19,-1,1),1)</f>
        <v>-15.633047950799901</v>
      </c>
      <c r="D1532">
        <f>+$D$3*((1-$D$5)*SOI!D1531+$D$5*SOI!D1530) +   $D$4*((1-$D$5)*SOI!E1531+$D$5*SOI!E1530)</f>
        <v>0</v>
      </c>
      <c r="E1532">
        <f t="shared" si="494"/>
        <v>36.513169631093618</v>
      </c>
      <c r="F1532">
        <f t="shared" si="501"/>
        <v>-0.98351519745747573</v>
      </c>
      <c r="G1532">
        <f t="shared" si="502"/>
        <v>35.529654433636139</v>
      </c>
      <c r="H1532" s="21">
        <f t="shared" si="503"/>
        <v>-0.84955021241054995</v>
      </c>
      <c r="I1532" s="37">
        <f t="shared" si="495"/>
        <v>21.763338167848989</v>
      </c>
      <c r="J1532" s="1">
        <f t="shared" si="504"/>
        <v>12.187450171462771</v>
      </c>
      <c r="K1532" s="1">
        <f t="shared" si="505"/>
        <v>47.15126379679927</v>
      </c>
      <c r="L1532" s="1">
        <f t="shared" si="496"/>
        <v>-0.31977950419121076</v>
      </c>
      <c r="M1532" s="1">
        <f t="shared" si="497"/>
        <v>-3.9336590934562401</v>
      </c>
      <c r="N1532" s="1">
        <f t="shared" si="498"/>
        <v>-0.81489496702034847</v>
      </c>
      <c r="O1532" s="1">
        <f t="shared" si="499"/>
        <v>13.920298204971392</v>
      </c>
      <c r="P1532" s="1">
        <f t="shared" si="500"/>
        <v>0.28470381447464249</v>
      </c>
      <c r="Q1532" s="1">
        <f t="shared" si="506"/>
        <v>1.6042017977294458</v>
      </c>
      <c r="R1532" s="1">
        <f t="shared" si="507"/>
        <v>-10.426080745605173</v>
      </c>
      <c r="S1532" s="1">
        <f t="shared" si="508"/>
        <v>-15.177304004504334</v>
      </c>
      <c r="T1532" s="1">
        <f t="shared" si="509"/>
        <v>-46.771014607026025</v>
      </c>
      <c r="U1532" s="1">
        <f t="shared" si="510"/>
        <v>-68.471725945277228</v>
      </c>
      <c r="V1532" s="1">
        <f t="shared" si="511"/>
        <v>6.5256922932665802</v>
      </c>
      <c r="Y1532" s="20">
        <f>+$Z$20*SIGN(SOI!A1531)*(ABS(SOI!A1531))^$Y$2</f>
        <v>-0.39799491822956612</v>
      </c>
      <c r="Z1532" s="20">
        <f t="shared" si="514"/>
        <v>-0.38332968632979192</v>
      </c>
      <c r="AA1532" s="19">
        <f>+SIN((AVERAGE(H1528:H1539)+AVERAGE(H1532:H1535)/4)*($AA$19+AA1531*$AA$18*AVERAGE(G1528:G1539))*$Y$20+$AA$17) - SIN($AA$17)</f>
        <v>-0.77568134523563514</v>
      </c>
      <c r="AB1532" s="19">
        <f>+SIN((AVERAGE(H1528:H1539)+AVERAGE(H1532:H1535)*$AB$1)*($AA$19+AB1531*$AA$18*AVERAGE(G1528:G1539))*$Y$20+$AA$17) - SIN($AA$17)+$AB$2</f>
        <v>-0.4662013277012651</v>
      </c>
      <c r="AC1532">
        <f t="shared" si="513"/>
        <v>0.90600000000002434</v>
      </c>
      <c r="AD1532">
        <f t="shared" si="512"/>
        <v>0.39235165890584323</v>
      </c>
      <c r="AE1532">
        <v>1</v>
      </c>
    </row>
    <row r="1533" spans="1:31" x14ac:dyDescent="0.25">
      <c r="A1533">
        <v>125.91666666666387</v>
      </c>
      <c r="B1533" s="2">
        <v>2005.9166666665521</v>
      </c>
      <c r="C1533">
        <f>+D1533+($D$2+E1533+F1533)*SOI!A1532*IF(B1533&gt;$C$18, IF(B1533&lt;$C$19,-1,1),1)</f>
        <v>347.02144916720403</v>
      </c>
      <c r="D1533">
        <f>+$D$3*((1-$D$5)*SOI!D1532+$D$5*SOI!D1531) +   $D$4*((1-$D$5)*SOI!E1532+$D$5*SOI!E1531)</f>
        <v>0</v>
      </c>
      <c r="E1533">
        <f t="shared" si="494"/>
        <v>-462.47332540395951</v>
      </c>
      <c r="F1533">
        <f t="shared" si="501"/>
        <v>-0.22194015231250885</v>
      </c>
      <c r="G1533">
        <f t="shared" si="502"/>
        <v>-462.69526555627203</v>
      </c>
      <c r="H1533" s="21">
        <f t="shared" si="503"/>
        <v>7.3846323688561952</v>
      </c>
      <c r="I1533" s="37">
        <f t="shared" si="495"/>
        <v>-551.43712873144591</v>
      </c>
      <c r="J1533" s="1">
        <f t="shared" si="504"/>
        <v>418.35027326799735</v>
      </c>
      <c r="K1533" s="1">
        <f t="shared" si="505"/>
        <v>-0.33961732408576362</v>
      </c>
      <c r="L1533" s="1">
        <f t="shared" si="496"/>
        <v>-0.24085138407646089</v>
      </c>
      <c r="M1533" s="1">
        <f t="shared" si="497"/>
        <v>5.3290945986781528</v>
      </c>
      <c r="N1533" s="1">
        <f t="shared" si="498"/>
        <v>0.11674966369479252</v>
      </c>
      <c r="O1533" s="1">
        <f t="shared" si="499"/>
        <v>-0.46150098478620866</v>
      </c>
      <c r="P1533" s="1">
        <f t="shared" si="500"/>
        <v>8.212344689219761E-2</v>
      </c>
      <c r="Q1533" s="1">
        <f t="shared" si="506"/>
        <v>0.31136494180008656</v>
      </c>
      <c r="R1533" s="1">
        <f t="shared" si="507"/>
        <v>51.27460113301786</v>
      </c>
      <c r="S1533" s="1">
        <f t="shared" si="508"/>
        <v>-55.095880720052591</v>
      </c>
      <c r="T1533" s="1">
        <f t="shared" si="509"/>
        <v>1.1678831857949186</v>
      </c>
      <c r="U1533" s="1">
        <f t="shared" si="510"/>
        <v>500.44419091263018</v>
      </c>
      <c r="V1533" s="1">
        <f t="shared" si="511"/>
        <v>-0.2696835632488519</v>
      </c>
      <c r="Y1533" s="20">
        <f>+$Z$20*SIGN(SOI!A1532)*(ABS(SOI!A1532))^$Y$2</f>
        <v>-0.51961521637058716</v>
      </c>
      <c r="Z1533" s="20">
        <f t="shared" si="514"/>
        <v>-0.50385994290590996</v>
      </c>
      <c r="AA1533" s="19">
        <f>+SIN((AVERAGE(H1529:H1540)+AVERAGE(H1533:H1536)/4)*($AA$19+AA1532*$AA$18*AVERAGE(G1529:G1540))*$Y$20+$AA$17) - SIN($AA$17)</f>
        <v>-0.81865675683615047</v>
      </c>
      <c r="AB1533" s="19">
        <f>+SIN((AVERAGE(H1529:H1540)+AVERAGE(H1533:H1536)*$AB$1)*($AA$19+AB1532*$AA$18*AVERAGE(G1529:G1540))*$Y$20+$AA$17) - SIN($AA$17)+$AB$2</f>
        <v>-0.45030974818830993</v>
      </c>
      <c r="AC1533">
        <f t="shared" si="513"/>
        <v>0.90660000000002439</v>
      </c>
      <c r="AD1533">
        <f t="shared" si="512"/>
        <v>0.3147968139302405</v>
      </c>
      <c r="AE1533">
        <v>1</v>
      </c>
    </row>
    <row r="1534" spans="1:31" x14ac:dyDescent="0.25">
      <c r="A1534">
        <v>125.9999999999972</v>
      </c>
      <c r="B1534" s="2">
        <v>2005.9999999998854</v>
      </c>
      <c r="C1534">
        <f>+D1534+($D$2+E1534+F1534)*SOI!A1533*IF(B1534&gt;$C$18, IF(B1534&lt;$C$19,-1,1),1)</f>
        <v>-0.92769890695966384</v>
      </c>
      <c r="D1534">
        <f>+$D$3*((1-$D$5)*SOI!D1533+$D$5*SOI!D1532) +   $D$4*((1-$D$5)*SOI!E1533+$D$5*SOI!E1532)</f>
        <v>0</v>
      </c>
      <c r="E1534">
        <f t="shared" si="494"/>
        <v>-3.5032228402470196</v>
      </c>
      <c r="F1534">
        <f t="shared" si="501"/>
        <v>4.4498543779609623</v>
      </c>
      <c r="G1534">
        <f t="shared" si="502"/>
        <v>0.94663153771394271</v>
      </c>
      <c r="H1534" s="21">
        <f t="shared" si="503"/>
        <v>-0.95804673793957906</v>
      </c>
      <c r="I1534" s="37">
        <f t="shared" si="495"/>
        <v>-1.3716099833873063</v>
      </c>
      <c r="J1534" s="1">
        <f t="shared" si="504"/>
        <v>-26.768386698293714</v>
      </c>
      <c r="K1534" s="1">
        <f t="shared" si="505"/>
        <v>70.264816379499948</v>
      </c>
      <c r="L1534" s="1">
        <f t="shared" si="496"/>
        <v>1.8014950624173023</v>
      </c>
      <c r="M1534" s="1">
        <f t="shared" si="497"/>
        <v>-137.08847232604896</v>
      </c>
      <c r="N1534" s="1">
        <f t="shared" si="498"/>
        <v>-1.1971180490130613</v>
      </c>
      <c r="O1534" s="1">
        <f t="shared" si="499"/>
        <v>0.62766317552917394</v>
      </c>
      <c r="P1534" s="1">
        <f t="shared" si="500"/>
        <v>-1.6702339297693238</v>
      </c>
      <c r="Q1534" s="1">
        <f t="shared" si="506"/>
        <v>82.129382812200987</v>
      </c>
      <c r="R1534" s="1">
        <f t="shared" si="507"/>
        <v>33.640757910019978</v>
      </c>
      <c r="S1534" s="1">
        <f t="shared" si="508"/>
        <v>1.4051901718362756</v>
      </c>
      <c r="T1534" s="1">
        <f t="shared" si="509"/>
        <v>11.88057207195931</v>
      </c>
      <c r="U1534" s="1">
        <f t="shared" si="510"/>
        <v>-25.316310772615012</v>
      </c>
      <c r="V1534" s="1">
        <f t="shared" si="511"/>
        <v>-56.240082721314565</v>
      </c>
      <c r="Y1534" s="20">
        <f>+$Z$20*SIGN(SOI!A1533)*(ABS(SOI!A1533))^$Y$2</f>
        <v>-0.59396969411757661</v>
      </c>
      <c r="Z1534" s="20">
        <f t="shared" si="514"/>
        <v>-0.53971795562593039</v>
      </c>
      <c r="AA1534" s="19">
        <f>+SIN((AVERAGE(H1530:H1541)+AVERAGE(H1534:H1537)/4)*($AA$19+AA1533*$AA$18*AVERAGE(G1530:G1541))*$Y$20+$AA$17) - SIN($AA$17)</f>
        <v>-0.38216863007796037</v>
      </c>
      <c r="AB1534" s="19">
        <f>+SIN((AVERAGE(H1530:H1541)+AVERAGE(H1534:H1537)*$AB$1)*($AA$19+AB1533*$AA$18*AVERAGE(G1530:G1541))*$Y$20+$AA$17) - SIN($AA$17)+$AB$2</f>
        <v>-0.399521958402761</v>
      </c>
      <c r="AC1534">
        <f t="shared" si="513"/>
        <v>0.90720000000002443</v>
      </c>
      <c r="AD1534">
        <f t="shared" si="512"/>
        <v>0.15754932554797002</v>
      </c>
      <c r="AE1534">
        <v>1</v>
      </c>
    </row>
    <row r="1535" spans="1:31" x14ac:dyDescent="0.25">
      <c r="A1535">
        <v>126.08333333333053</v>
      </c>
      <c r="B1535" s="2">
        <v>2006.0833333332187</v>
      </c>
      <c r="C1535">
        <f>+D1535+($D$2+E1535+F1535)*SOI!A1534*IF(B1535&gt;$C$18, IF(B1535&lt;$C$19,-1,1),1)</f>
        <v>-20.040205117281658</v>
      </c>
      <c r="D1535">
        <f>+$D$3*((1-$D$5)*SOI!D1534+$D$5*SOI!D1533) +   $D$4*((1-$D$5)*SOI!E1534+$D$5*SOI!E1533)</f>
        <v>0</v>
      </c>
      <c r="E1535">
        <f t="shared" si="494"/>
        <v>27.992604646335295</v>
      </c>
      <c r="F1535">
        <f t="shared" si="501"/>
        <v>0.23303636392056193</v>
      </c>
      <c r="G1535">
        <f t="shared" si="502"/>
        <v>28.225641010255856</v>
      </c>
      <c r="H1535" s="21">
        <f t="shared" si="503"/>
        <v>0.96388776165627388</v>
      </c>
      <c r="I1535" s="37">
        <f t="shared" si="495"/>
        <v>13.987998829344846</v>
      </c>
      <c r="J1535" s="1">
        <f t="shared" si="504"/>
        <v>15.148119278282143</v>
      </c>
      <c r="K1535" s="1">
        <f t="shared" si="505"/>
        <v>4.330412260252095E-2</v>
      </c>
      <c r="L1535" s="1">
        <f t="shared" si="496"/>
        <v>3.1054049199425648E-3</v>
      </c>
      <c r="M1535" s="1">
        <f t="shared" si="497"/>
        <v>-7.6069840501957167</v>
      </c>
      <c r="N1535" s="1">
        <f t="shared" si="498"/>
        <v>-0.15004716562195633</v>
      </c>
      <c r="O1535" s="1">
        <f t="shared" si="499"/>
        <v>27.444748272294571</v>
      </c>
      <c r="P1535" s="1">
        <f t="shared" si="500"/>
        <v>-1.3656860310626344E-2</v>
      </c>
      <c r="Q1535" s="1">
        <f t="shared" si="506"/>
        <v>0.57121676503694607</v>
      </c>
      <c r="R1535" s="1">
        <f t="shared" si="507"/>
        <v>-2.3861245421846484</v>
      </c>
      <c r="S1535" s="1">
        <f t="shared" si="508"/>
        <v>-1.7961841953155726</v>
      </c>
      <c r="T1535" s="1">
        <f t="shared" si="509"/>
        <v>0.8954784025510758</v>
      </c>
      <c r="U1535" s="1">
        <f t="shared" si="510"/>
        <v>2.1110520113045119</v>
      </c>
      <c r="V1535" s="1">
        <f t="shared" si="511"/>
        <v>-5.7638189894343148E-2</v>
      </c>
      <c r="Y1535" s="20">
        <f>+$Z$20*SIGN(SOI!A1534)*(ABS(SOI!A1534))^$Y$2</f>
        <v>-0.50556895638962718</v>
      </c>
      <c r="Z1535" s="20">
        <f t="shared" si="514"/>
        <v>-0.5373929490910383</v>
      </c>
      <c r="AA1535" s="19">
        <f>+SIN((AVERAGE(H1531:H1542)+AVERAGE(H1535:H1538)/4)*($AA$19+AA1534*$AA$18*AVERAGE(G1531:G1542))*$Y$20+$AA$17) - SIN($AA$17)</f>
        <v>-0.78799125065481745</v>
      </c>
      <c r="AB1535" s="19">
        <f>+SIN((AVERAGE(H1531:H1542)+AVERAGE(H1535:H1538)*$AB$1)*($AA$19+AB1534*$AA$18*AVERAGE(G1531:G1542))*$Y$20+$AA$17) - SIN($AA$17)+$AB$2</f>
        <v>-0.74795593899111013</v>
      </c>
      <c r="AC1535">
        <f t="shared" si="513"/>
        <v>0.90780000000002448</v>
      </c>
      <c r="AD1535">
        <f t="shared" si="512"/>
        <v>0.25059830156377916</v>
      </c>
      <c r="AE1535">
        <v>1</v>
      </c>
    </row>
    <row r="1536" spans="1:31" x14ac:dyDescent="0.25">
      <c r="A1536">
        <v>126.16666666666386</v>
      </c>
      <c r="B1536" s="2">
        <v>2006.1666666665519</v>
      </c>
      <c r="C1536">
        <f>+D1536+($D$2+E1536+F1536)*SOI!A1535*IF(B1536&gt;$C$18, IF(B1536&lt;$C$19,-1,1),1)</f>
        <v>-2.6613129688998884</v>
      </c>
      <c r="D1536">
        <f>+$D$3*((1-$D$5)*SOI!D1535+$D$5*SOI!D1534) +   $D$4*((1-$D$5)*SOI!E1535+$D$5*SOI!E1534)</f>
        <v>0</v>
      </c>
      <c r="E1536">
        <f t="shared" si="494"/>
        <v>4.8302712528103839</v>
      </c>
      <c r="F1536">
        <f t="shared" si="501"/>
        <v>-1.1846370488379341</v>
      </c>
      <c r="G1536">
        <f t="shared" si="502"/>
        <v>3.6456342039724499</v>
      </c>
      <c r="H1536" s="21">
        <f t="shared" si="503"/>
        <v>0.83323670523764637</v>
      </c>
      <c r="I1536" s="37">
        <f t="shared" si="495"/>
        <v>-1.7578317315773639</v>
      </c>
      <c r="J1536" s="1">
        <f t="shared" si="504"/>
        <v>5.8213273689793219</v>
      </c>
      <c r="K1536" s="1">
        <f t="shared" si="505"/>
        <v>1.368057956036278</v>
      </c>
      <c r="L1536" s="1">
        <f t="shared" si="496"/>
        <v>-0.26075889362616544</v>
      </c>
      <c r="M1536" s="1">
        <f t="shared" si="497"/>
        <v>23.262377541440021</v>
      </c>
      <c r="N1536" s="1">
        <f t="shared" si="498"/>
        <v>1.0321143174739231</v>
      </c>
      <c r="O1536" s="1">
        <f t="shared" si="499"/>
        <v>2.3295357466579696</v>
      </c>
      <c r="P1536" s="1">
        <f t="shared" si="500"/>
        <v>6.0533404404546583E-2</v>
      </c>
      <c r="Q1536" s="1">
        <f t="shared" si="506"/>
        <v>12.015519322892191</v>
      </c>
      <c r="R1536" s="1">
        <f t="shared" si="507"/>
        <v>6.3074878274874102</v>
      </c>
      <c r="S1536" s="1">
        <f t="shared" si="508"/>
        <v>-1.552646504353401</v>
      </c>
      <c r="T1536" s="1">
        <f t="shared" si="509"/>
        <v>-6.3824311147249917</v>
      </c>
      <c r="U1536" s="1">
        <f t="shared" si="510"/>
        <v>1.1758850751451964</v>
      </c>
      <c r="V1536" s="1">
        <f t="shared" si="511"/>
        <v>-1.7573350543526185</v>
      </c>
      <c r="Y1536" s="20">
        <f>+$Z$20*SIGN(SOI!A1535)*(ABS(SOI!A1535))^$Y$2</f>
        <v>-0.51264019676591122</v>
      </c>
      <c r="Z1536" s="20">
        <f t="shared" si="514"/>
        <v>-0.44894753970143658</v>
      </c>
      <c r="AA1536" s="19">
        <f>+SIN((AVERAGE(H1532:H1543)+AVERAGE(H1536:H1539)/4)*($AA$19+AA1535*$AA$18*AVERAGE(G1532:G1543))*$Y$20+$AA$17) - SIN($AA$17)</f>
        <v>-0.63140770808769475</v>
      </c>
      <c r="AB1536" s="19">
        <f>+SIN((AVERAGE(H1532:H1543)+AVERAGE(H1536:H1539)*$AB$1)*($AA$19+AB1535*$AA$18*AVERAGE(G1532:G1543))*$Y$20+$AA$17) - SIN($AA$17)+$AB$2</f>
        <v>-0.65186039877546265</v>
      </c>
      <c r="AC1536">
        <f t="shared" si="513"/>
        <v>0.90840000000002452</v>
      </c>
      <c r="AD1536">
        <f t="shared" si="512"/>
        <v>0.18246016838625817</v>
      </c>
      <c r="AE1536">
        <v>1</v>
      </c>
    </row>
    <row r="1537" spans="1:31" x14ac:dyDescent="0.25">
      <c r="A1537">
        <v>126.24999999999719</v>
      </c>
      <c r="B1537" s="2">
        <v>2006.2499999998852</v>
      </c>
      <c r="C1537">
        <f>+D1537+($D$2+E1537+F1537)*SOI!A1536*IF(B1537&gt;$C$18, IF(B1537&lt;$C$19,-1,1),1)</f>
        <v>-4.8921939526113034</v>
      </c>
      <c r="D1537">
        <f>+$D$3*((1-$D$5)*SOI!D1536+$D$5*SOI!D1535) +   $D$4*((1-$D$5)*SOI!E1536+$D$5*SOI!E1535)</f>
        <v>0</v>
      </c>
      <c r="E1537">
        <f t="shared" si="494"/>
        <v>16.259671284203925</v>
      </c>
      <c r="F1537">
        <f t="shared" si="501"/>
        <v>4.7641891167086614E-2</v>
      </c>
      <c r="G1537">
        <f t="shared" si="502"/>
        <v>16.307313175371011</v>
      </c>
      <c r="H1537" s="21">
        <f t="shared" si="503"/>
        <v>-0.39426765037589129</v>
      </c>
      <c r="I1537" s="37">
        <f t="shared" si="495"/>
        <v>-18.089693235723789</v>
      </c>
      <c r="J1537" s="1">
        <f t="shared" si="504"/>
        <v>9.8928349534371227E-2</v>
      </c>
      <c r="K1537" s="1">
        <f t="shared" si="505"/>
        <v>1.9363263483607739E-2</v>
      </c>
      <c r="L1537" s="1">
        <f t="shared" si="496"/>
        <v>3.38388043200313E-2</v>
      </c>
      <c r="M1537" s="1">
        <f t="shared" si="497"/>
        <v>3.8414832000551166E-2</v>
      </c>
      <c r="N1537" s="1">
        <f t="shared" si="498"/>
        <v>-1.55491337569371E-2</v>
      </c>
      <c r="O1537" s="1">
        <f t="shared" si="499"/>
        <v>0.93644063538146349</v>
      </c>
      <c r="P1537" s="1">
        <f t="shared" si="500"/>
        <v>-1.6424131257812735E-2</v>
      </c>
      <c r="Q1537" s="1">
        <f t="shared" si="506"/>
        <v>-2.989274389582145E-4</v>
      </c>
      <c r="R1537" s="1">
        <f t="shared" si="507"/>
        <v>-1.6148550965881835E-3</v>
      </c>
      <c r="S1537" s="1">
        <f t="shared" si="508"/>
        <v>0.24071596170905588</v>
      </c>
      <c r="T1537" s="1">
        <f t="shared" si="509"/>
        <v>0.33294529909034271</v>
      </c>
      <c r="U1537" s="1">
        <f t="shared" si="510"/>
        <v>-3.2832661426956715</v>
      </c>
      <c r="V1537" s="1">
        <f t="shared" si="511"/>
        <v>-7.1832383442297547E-3</v>
      </c>
      <c r="Y1537" s="20">
        <f>+$Z$20*SIGN(SOI!A1536)*(ABS(SOI!A1536))^$Y$2</f>
        <v>-0.32863346594877141</v>
      </c>
      <c r="Z1537" s="20">
        <f t="shared" si="514"/>
        <v>-0.34675702467717057</v>
      </c>
      <c r="AA1537" s="19">
        <f>+SIN((AVERAGE(H1533:H1544)+AVERAGE(H1537:H1540)/4)*($AA$19+AA1536*$AA$18*AVERAGE(G1533:G1544))*$Y$20+$AA$17) - SIN($AA$17)</f>
        <v>-0.63758140925378992</v>
      </c>
      <c r="AB1537" s="19">
        <f>+SIN((AVERAGE(H1533:H1544)+AVERAGE(H1537:H1540)*$AB$1)*($AA$19+AB1536*$AA$18*AVERAGE(G1533:G1544))*$Y$20+$AA$17) - SIN($AA$17)+$AB$2</f>
        <v>-0.69866019901575216</v>
      </c>
      <c r="AC1537">
        <f t="shared" si="513"/>
        <v>0.90900000000002457</v>
      </c>
      <c r="AD1537">
        <f t="shared" si="512"/>
        <v>0.29082438457661935</v>
      </c>
      <c r="AE1537">
        <v>1</v>
      </c>
    </row>
    <row r="1538" spans="1:31" x14ac:dyDescent="0.25">
      <c r="A1538">
        <v>126.33333333333051</v>
      </c>
      <c r="B1538" s="2">
        <v>2006.3333333332184</v>
      </c>
      <c r="C1538">
        <f>+D1538+($D$2+E1538+F1538)*SOI!A1537*IF(B1538&gt;$C$18, IF(B1538&lt;$C$19,-1,1),1)</f>
        <v>0.35075025015366001</v>
      </c>
      <c r="D1538">
        <f>+$D$3*((1-$D$5)*SOI!D1537+$D$5*SOI!D1536) +   $D$4*((1-$D$5)*SOI!E1537+$D$5*SOI!E1536)</f>
        <v>0</v>
      </c>
      <c r="E1538">
        <f t="shared" si="494"/>
        <v>-2.0891291804695875</v>
      </c>
      <c r="F1538">
        <f t="shared" si="501"/>
        <v>-1.0995094572909585</v>
      </c>
      <c r="G1538">
        <f t="shared" si="502"/>
        <v>-3.1886386377605458</v>
      </c>
      <c r="H1538" s="21">
        <f t="shared" si="503"/>
        <v>-0.68608498489018444</v>
      </c>
      <c r="I1538" s="37">
        <f t="shared" si="495"/>
        <v>3.2364740804500776</v>
      </c>
      <c r="J1538" s="1">
        <f t="shared" si="504"/>
        <v>10.565282256102671</v>
      </c>
      <c r="K1538" s="1">
        <f t="shared" si="505"/>
        <v>-8.1045539563913866</v>
      </c>
      <c r="L1538" s="1">
        <f t="shared" si="496"/>
        <v>-0.55921075899067596</v>
      </c>
      <c r="M1538" s="1">
        <f t="shared" si="497"/>
        <v>-22.930754641584642</v>
      </c>
      <c r="N1538" s="1">
        <f t="shared" si="498"/>
        <v>-3.317446334456594E-2</v>
      </c>
      <c r="O1538" s="1">
        <f t="shared" si="499"/>
        <v>-0.67013025765287815</v>
      </c>
      <c r="P1538" s="1">
        <f t="shared" si="500"/>
        <v>0.58129084604556602</v>
      </c>
      <c r="Q1538" s="1">
        <f t="shared" si="506"/>
        <v>0.38070001785688268</v>
      </c>
      <c r="R1538" s="1">
        <f t="shared" si="507"/>
        <v>-0.36795237073710746</v>
      </c>
      <c r="S1538" s="1">
        <f t="shared" si="508"/>
        <v>-9.1884768769670763E-2</v>
      </c>
      <c r="T1538" s="1">
        <f t="shared" si="509"/>
        <v>3.9374257165203832</v>
      </c>
      <c r="U1538" s="1">
        <f t="shared" si="510"/>
        <v>-20.790172658230265</v>
      </c>
      <c r="V1538" s="1">
        <f t="shared" si="511"/>
        <v>0.54241171421638423</v>
      </c>
      <c r="Y1538" s="20">
        <f>+$Z$20*SIGN(SOI!A1537)*(ABS(SOI!A1537))^$Y$2</f>
        <v>-0.19899741131682924</v>
      </c>
      <c r="Z1538" s="20">
        <f t="shared" si="514"/>
        <v>-0.11587698412103227</v>
      </c>
      <c r="AA1538" s="19">
        <f>+SIN((AVERAGE(H1534:H1545)+AVERAGE(H1538:H1541)/4)*($AA$19+AA1537*$AA$18*AVERAGE(G1534:G1545))*$Y$20+$AA$17) - SIN($AA$17)</f>
        <v>0.18797777402452071</v>
      </c>
      <c r="AB1538" s="19">
        <f>+SIN((AVERAGE(H1534:H1545)+AVERAGE(H1538:H1541)*$AB$1)*($AA$19+AB1537*$AA$18*AVERAGE(G1534:G1545))*$Y$20+$AA$17) - SIN($AA$17)+$AB$2</f>
        <v>0.11353634564303933</v>
      </c>
      <c r="AC1538">
        <f t="shared" si="513"/>
        <v>0.90960000000002461</v>
      </c>
      <c r="AD1538">
        <f t="shared" si="512"/>
        <v>0.30385475814555296</v>
      </c>
      <c r="AE1538">
        <v>1</v>
      </c>
    </row>
    <row r="1539" spans="1:31" x14ac:dyDescent="0.25">
      <c r="A1539">
        <v>126.41666666666384</v>
      </c>
      <c r="B1539" s="2">
        <v>2006.4166666665517</v>
      </c>
      <c r="C1539">
        <f>+D1539+($D$2+E1539+F1539)*SOI!A1538*IF(B1539&gt;$C$18, IF(B1539&lt;$C$19,-1,1),1)</f>
        <v>0.49387617096005815</v>
      </c>
      <c r="D1539">
        <f>+$D$3*((1-$D$5)*SOI!D1538+$D$5*SOI!D1537) +   $D$4*((1-$D$5)*SOI!E1538+$D$5*SOI!E1537)</f>
        <v>0</v>
      </c>
      <c r="E1539">
        <f t="shared" si="494"/>
        <v>5.5135221594724229</v>
      </c>
      <c r="F1539">
        <f t="shared" si="501"/>
        <v>-2.6009148805110072E-2</v>
      </c>
      <c r="G1539">
        <f t="shared" si="502"/>
        <v>5.4875130106673131</v>
      </c>
      <c r="H1539" s="21">
        <f t="shared" si="503"/>
        <v>2.3207905424503777E-4</v>
      </c>
      <c r="I1539" s="37">
        <f t="shared" si="495"/>
        <v>-3.7337570136801626</v>
      </c>
      <c r="J1539" s="1">
        <f t="shared" si="504"/>
        <v>-0.42688655519532803</v>
      </c>
      <c r="K1539" s="1">
        <f t="shared" si="505"/>
        <v>2.0409085758850993E-3</v>
      </c>
      <c r="L1539" s="1">
        <f t="shared" si="496"/>
        <v>-1.4615200238169432E-3</v>
      </c>
      <c r="M1539" s="1">
        <f t="shared" si="497"/>
        <v>-0.8031114214720233</v>
      </c>
      <c r="N1539" s="1">
        <f t="shared" si="498"/>
        <v>-1.9607333181452333E-2</v>
      </c>
      <c r="O1539" s="1">
        <f t="shared" si="499"/>
        <v>4.6400075975044555</v>
      </c>
      <c r="P1539" s="1">
        <f t="shared" si="500"/>
        <v>8.0890813137386251E-3</v>
      </c>
      <c r="Q1539" s="1">
        <f t="shared" si="506"/>
        <v>7.8805217982430287E-3</v>
      </c>
      <c r="R1539" s="1">
        <f t="shared" si="507"/>
        <v>8.7869387891868368E-3</v>
      </c>
      <c r="S1539" s="1">
        <f t="shared" si="508"/>
        <v>6.2651585717441602E-2</v>
      </c>
      <c r="T1539" s="1">
        <f t="shared" si="509"/>
        <v>-7.1252661131466902E-2</v>
      </c>
      <c r="U1539" s="1">
        <f t="shared" si="510"/>
        <v>0.33376264725699817</v>
      </c>
      <c r="V1539" s="1">
        <f t="shared" si="511"/>
        <v>4.4611764405529299E-3</v>
      </c>
      <c r="Y1539" s="20">
        <f>+$Z$20*SIGN(SOI!A1538)*(ABS(SOI!A1538))^$Y$2</f>
        <v>0.17999992490250386</v>
      </c>
      <c r="Z1539" s="20">
        <f t="shared" si="514"/>
        <v>2.8308499633533098E-2</v>
      </c>
      <c r="AA1539" s="19">
        <f>+SIN((AVERAGE(H1535:H1546)+AVERAGE(H1539:H1542)/4)*($AA$19+AA1538*$AA$18*AVERAGE(G1535:G1546))*$Y$20+$AA$17) - SIN($AA$17)</f>
        <v>-9.8602506803530776E-2</v>
      </c>
      <c r="AB1539" s="19">
        <f>+SIN((AVERAGE(H1535:H1546)+AVERAGE(H1539:H1542)*$AB$1)*($AA$19+AB1538*$AA$18*AVERAGE(G1535:G1546))*$Y$20+$AA$17) - SIN($AA$17)+$AB$2</f>
        <v>5.4158176162413529E-2</v>
      </c>
      <c r="AC1539">
        <f t="shared" si="513"/>
        <v>0.91020000000002466</v>
      </c>
      <c r="AD1539">
        <f t="shared" si="512"/>
        <v>0.12691100643706388</v>
      </c>
      <c r="AE1539">
        <v>1</v>
      </c>
    </row>
    <row r="1540" spans="1:31" x14ac:dyDescent="0.25">
      <c r="A1540">
        <v>126.49999999999717</v>
      </c>
      <c r="B1540" s="2">
        <v>2006.4999999998849</v>
      </c>
      <c r="C1540">
        <f>+D1540+($D$2+E1540+F1540)*SOI!A1539*IF(B1540&gt;$C$18, IF(B1540&lt;$C$19,-1,1),1)</f>
        <v>-0.37756223158262164</v>
      </c>
      <c r="D1540">
        <f>+$D$3*((1-$D$5)*SOI!D1539+$D$5*SOI!D1538) +   $D$4*((1-$D$5)*SOI!E1539+$D$5*SOI!E1538)</f>
        <v>0</v>
      </c>
      <c r="E1540">
        <f t="shared" si="494"/>
        <v>-12.468834607392346</v>
      </c>
      <c r="F1540">
        <f t="shared" si="501"/>
        <v>-0.11657311202837639</v>
      </c>
      <c r="G1540">
        <f t="shared" si="502"/>
        <v>-12.585407719420722</v>
      </c>
      <c r="H1540" s="21">
        <f t="shared" si="503"/>
        <v>-0.33167888681150859</v>
      </c>
      <c r="I1540" s="37">
        <f t="shared" si="495"/>
        <v>-2.7362277994250146</v>
      </c>
      <c r="J1540" s="1">
        <f t="shared" si="504"/>
        <v>-1.4019668062285184</v>
      </c>
      <c r="K1540" s="1">
        <f t="shared" si="505"/>
        <v>-1.4400371302716947E-2</v>
      </c>
      <c r="L1540" s="1">
        <f t="shared" si="496"/>
        <v>-1.4983287060383347E-2</v>
      </c>
      <c r="M1540" s="1">
        <f t="shared" si="497"/>
        <v>-3.5991078186505465</v>
      </c>
      <c r="N1540" s="1">
        <f t="shared" si="498"/>
        <v>-8.8872616329114446E-2</v>
      </c>
      <c r="O1540" s="1">
        <f t="shared" si="499"/>
        <v>-11.045092426859291</v>
      </c>
      <c r="P1540" s="1">
        <f t="shared" si="500"/>
        <v>2.3388175694784483E-3</v>
      </c>
      <c r="Q1540" s="1">
        <f t="shared" si="506"/>
        <v>0.16007498370094583</v>
      </c>
      <c r="R1540" s="1">
        <f t="shared" si="507"/>
        <v>0.13080136981975704</v>
      </c>
      <c r="S1540" s="1">
        <f t="shared" si="508"/>
        <v>0.20810748648521837</v>
      </c>
      <c r="T1540" s="1">
        <f t="shared" si="509"/>
        <v>1.7388178185716474</v>
      </c>
      <c r="U1540" s="1">
        <f t="shared" si="510"/>
        <v>7.0719808736956075E-2</v>
      </c>
      <c r="V1540" s="1">
        <f t="shared" si="511"/>
        <v>5.8465003961556501E-3</v>
      </c>
      <c r="Y1540" s="20">
        <f>+$Z$20*SIGN(SOI!A1539)*(ABS(SOI!A1539))^$Y$2</f>
        <v>0.10392298531492468</v>
      </c>
      <c r="Z1540" s="20">
        <f t="shared" si="514"/>
        <v>0.21629619972121525</v>
      </c>
      <c r="AA1540" s="19">
        <f>+SIN((AVERAGE(H1536:H1547)+AVERAGE(H1540:H1543)/4)*($AA$19+AA1539*$AA$18*AVERAGE(G1536:G1547))*$Y$20+$AA$17) - SIN($AA$17)</f>
        <v>-8.294850595298231E-2</v>
      </c>
      <c r="AB1540" s="19">
        <f>+SIN((AVERAGE(H1536:H1547)+AVERAGE(H1540:H1543)*$AB$1)*($AA$19+AB1539*$AA$18*AVERAGE(G1536:G1547))*$Y$20+$AA$17) - SIN($AA$17)+$AB$2</f>
        <v>7.1232489485753059E-2</v>
      </c>
      <c r="AC1540">
        <f t="shared" si="513"/>
        <v>0.9108000000000247</v>
      </c>
      <c r="AD1540">
        <f t="shared" si="512"/>
        <v>0.29924470567419759</v>
      </c>
      <c r="AE1540">
        <v>1</v>
      </c>
    </row>
    <row r="1541" spans="1:31" x14ac:dyDescent="0.25">
      <c r="A1541">
        <v>126.5833333333305</v>
      </c>
      <c r="B1541" s="2">
        <v>2006.5833333332182</v>
      </c>
      <c r="C1541">
        <f>+D1541+($D$2+E1541+F1541)*SOI!A1540*IF(B1541&gt;$C$18, IF(B1541&lt;$C$19,-1,1),1)</f>
        <v>-1.341871543214296</v>
      </c>
      <c r="D1541">
        <f>+$D$3*((1-$D$5)*SOI!D1540+$D$5*SOI!D1539) +   $D$4*((1-$D$5)*SOI!E1540+$D$5*SOI!E1539)</f>
        <v>0</v>
      </c>
      <c r="E1541">
        <f t="shared" si="494"/>
        <v>-3.6480552322573416</v>
      </c>
      <c r="F1541">
        <f t="shared" si="501"/>
        <v>2.1375385732217089E-2</v>
      </c>
      <c r="G1541">
        <f t="shared" si="502"/>
        <v>-3.6266798465251244</v>
      </c>
      <c r="H1541" s="21">
        <f t="shared" si="503"/>
        <v>-8.5058108046891276E-2</v>
      </c>
      <c r="I1541" s="37">
        <f t="shared" si="495"/>
        <v>-3.6371836736097123</v>
      </c>
      <c r="J1541" s="1">
        <f t="shared" si="504"/>
        <v>0.1667281695417801</v>
      </c>
      <c r="K1541" s="1">
        <f t="shared" si="505"/>
        <v>-8.8895883209433421E-4</v>
      </c>
      <c r="L1541" s="1">
        <f t="shared" si="496"/>
        <v>1.1858967268832277E-2</v>
      </c>
      <c r="M1541" s="1">
        <f t="shared" si="497"/>
        <v>0.32199796427429578</v>
      </c>
      <c r="N1541" s="1">
        <f t="shared" si="498"/>
        <v>1.8556215023604238E-2</v>
      </c>
      <c r="O1541" s="1">
        <f t="shared" si="499"/>
        <v>-0.87968889815962481</v>
      </c>
      <c r="P1541" s="1">
        <f t="shared" si="500"/>
        <v>-2.290365428360417E-3</v>
      </c>
      <c r="Q1541" s="1">
        <f t="shared" si="506"/>
        <v>2.9902201658909403E-3</v>
      </c>
      <c r="R1541" s="1">
        <f t="shared" si="507"/>
        <v>3.2479173858934985E-3</v>
      </c>
      <c r="S1541" s="1">
        <f t="shared" si="508"/>
        <v>-5.7759325989415265E-2</v>
      </c>
      <c r="T1541" s="1">
        <f t="shared" si="509"/>
        <v>-0.10961086598633597</v>
      </c>
      <c r="U1541" s="1">
        <f t="shared" si="510"/>
        <v>-9.2058202666883637E-2</v>
      </c>
      <c r="V1541" s="1">
        <f t="shared" si="511"/>
        <v>1.195434667566738E-3</v>
      </c>
      <c r="Y1541" s="20">
        <f>+$Z$20*SIGN(SOI!A1540)*(ABS(SOI!A1540))^$Y$2</f>
        <v>0.36496568894621723</v>
      </c>
      <c r="Z1541" s="20">
        <f t="shared" si="514"/>
        <v>0.31504129070945114</v>
      </c>
      <c r="AA1541" s="19">
        <f>+SIN((AVERAGE(H1537:H1548)+AVERAGE(H1541:H1544)/4)*($AA$19+AA1540*$AA$18*AVERAGE(G1537:G1548))*$Y$20+$AA$17) - SIN($AA$17)</f>
        <v>2.2694534121129373E-2</v>
      </c>
      <c r="AB1541" s="19">
        <f>+SIN((AVERAGE(H1537:H1548)+AVERAGE(H1541:H1544)*$AB$1)*($AA$19+AB1540*$AA$18*AVERAGE(G1537:G1548))*$Y$20+$AA$17) - SIN($AA$17)+$AB$2</f>
        <v>0.18464044715313621</v>
      </c>
      <c r="AC1541">
        <f t="shared" si="513"/>
        <v>0.91140000000002475</v>
      </c>
      <c r="AD1541">
        <f t="shared" si="512"/>
        <v>0.29234675658832177</v>
      </c>
      <c r="AE1541">
        <v>1</v>
      </c>
    </row>
    <row r="1542" spans="1:31" x14ac:dyDescent="0.25">
      <c r="A1542">
        <v>126.66666666666383</v>
      </c>
      <c r="B1542" s="2">
        <v>2006.6666666665515</v>
      </c>
      <c r="C1542">
        <f>+D1542+($D$2+E1542+F1542)*SOI!A1541*IF(B1542&gt;$C$18, IF(B1542&lt;$C$19,-1,1),1)</f>
        <v>-15.48998718443781</v>
      </c>
      <c r="D1542">
        <f>+$D$3*((1-$D$5)*SOI!D1541+$D$5*SOI!D1540) +   $D$4*((1-$D$5)*SOI!E1541+$D$5*SOI!E1540)</f>
        <v>0</v>
      </c>
      <c r="E1542">
        <f t="shared" si="494"/>
        <v>-23.521661682787737</v>
      </c>
      <c r="F1542">
        <f t="shared" si="501"/>
        <v>-1.0656195623516411</v>
      </c>
      <c r="G1542">
        <f t="shared" si="502"/>
        <v>-24.58728124513938</v>
      </c>
      <c r="H1542" s="21">
        <f t="shared" si="503"/>
        <v>2.9955576547767753</v>
      </c>
      <c r="I1542" s="37">
        <f t="shared" si="495"/>
        <v>-30.15329279935203</v>
      </c>
      <c r="J1542" s="1">
        <f t="shared" si="504"/>
        <v>25.375968809062485</v>
      </c>
      <c r="K1542" s="1">
        <f t="shared" si="505"/>
        <v>-9.9571236240457708</v>
      </c>
      <c r="L1542" s="1">
        <f t="shared" si="496"/>
        <v>-0.63683016800339909</v>
      </c>
      <c r="M1542" s="1">
        <f t="shared" si="497"/>
        <v>5.9114941444010096</v>
      </c>
      <c r="N1542" s="1">
        <f t="shared" si="498"/>
        <v>-0.2184186559069827</v>
      </c>
      <c r="O1542" s="1">
        <f t="shared" si="499"/>
        <v>-0.92261870406310298</v>
      </c>
      <c r="P1542" s="1">
        <f t="shared" si="500"/>
        <v>0.45549868532646126</v>
      </c>
      <c r="Q1542" s="1">
        <f t="shared" si="506"/>
        <v>-0.64617125969320977</v>
      </c>
      <c r="R1542" s="1">
        <f t="shared" si="507"/>
        <v>-5.818606094316169</v>
      </c>
      <c r="S1542" s="1">
        <f t="shared" si="508"/>
        <v>5.6362722463551762</v>
      </c>
      <c r="T1542" s="1">
        <f t="shared" si="509"/>
        <v>6.1733871100387043</v>
      </c>
      <c r="U1542" s="1">
        <f t="shared" si="510"/>
        <v>151.77993119273896</v>
      </c>
      <c r="V1542" s="1">
        <f t="shared" si="511"/>
        <v>2.7983918562966283</v>
      </c>
      <c r="Y1542" s="20">
        <f>+$Z$20*SIGN(SOI!A1541)*(ABS(SOI!A1541))^$Y$2</f>
        <v>0.47623519786721158</v>
      </c>
      <c r="Z1542" s="20">
        <f t="shared" si="514"/>
        <v>0.45475624505551071</v>
      </c>
      <c r="AA1542" s="19">
        <f>+SIN((AVERAGE(H1538:H1549)+AVERAGE(H1542:H1545)/4)*($AA$19+AA1541*$AA$18*AVERAGE(G1538:G1549))*$Y$20+$AA$17) - SIN($AA$17)</f>
        <v>0.22989632709605806</v>
      </c>
      <c r="AB1542" s="19">
        <f>+SIN((AVERAGE(H1538:H1549)+AVERAGE(H1542:H1545)*$AB$1)*($AA$19+AB1541*$AA$18*AVERAGE(G1538:G1549))*$Y$20+$AA$17) - SIN($AA$17)+$AB$2</f>
        <v>0.20558811836346708</v>
      </c>
      <c r="AC1542">
        <f t="shared" si="513"/>
        <v>0.91200000000002479</v>
      </c>
      <c r="AD1542">
        <f t="shared" si="512"/>
        <v>0.22485991795945265</v>
      </c>
      <c r="AE1542">
        <v>1</v>
      </c>
    </row>
    <row r="1543" spans="1:31" x14ac:dyDescent="0.25">
      <c r="A1543">
        <v>126.74999999999716</v>
      </c>
      <c r="B1543" s="2">
        <v>2006.7499999998847</v>
      </c>
      <c r="C1543">
        <f>+D1543+($D$2+E1543+F1543)*SOI!A1542*IF(B1543&gt;$C$18, IF(B1543&lt;$C$19,-1,1),1)</f>
        <v>-5.0295408370241681</v>
      </c>
      <c r="D1543">
        <f>+$D$3*((1-$D$5)*SOI!D1542+$D$5*SOI!D1541) +   $D$4*((1-$D$5)*SOI!E1542+$D$5*SOI!E1541)</f>
        <v>0</v>
      </c>
      <c r="E1543">
        <f t="shared" si="494"/>
        <v>-6.5637125511195649</v>
      </c>
      <c r="F1543">
        <f t="shared" si="501"/>
        <v>-5.4104339701709359E-2</v>
      </c>
      <c r="G1543">
        <f t="shared" si="502"/>
        <v>-6.617816890821274</v>
      </c>
      <c r="H1543" s="21">
        <f t="shared" si="503"/>
        <v>-0.10567762722187661</v>
      </c>
      <c r="I1543" s="37">
        <f t="shared" si="495"/>
        <v>-5.5508530695029155</v>
      </c>
      <c r="J1543" s="1">
        <f t="shared" si="504"/>
        <v>1.0662738264447933</v>
      </c>
      <c r="K1543" s="1">
        <f t="shared" si="505"/>
        <v>-3.1337574551351673E-2</v>
      </c>
      <c r="L1543" s="1">
        <f t="shared" si="496"/>
        <v>-7.6420150105061214E-3</v>
      </c>
      <c r="M1543" s="1">
        <f t="shared" si="497"/>
        <v>1.349330676106407</v>
      </c>
      <c r="N1543" s="1">
        <f t="shared" si="498"/>
        <v>1.8580708167411811E-2</v>
      </c>
      <c r="O1543" s="1">
        <f t="shared" si="499"/>
        <v>-4.073165054672188</v>
      </c>
      <c r="P1543" s="1">
        <f t="shared" si="500"/>
        <v>2.7059800888940257E-2</v>
      </c>
      <c r="Q1543" s="1">
        <f t="shared" si="506"/>
        <v>1.2547040498283785E-2</v>
      </c>
      <c r="R1543" s="1">
        <f t="shared" si="507"/>
        <v>2.0798767803934123E-2</v>
      </c>
      <c r="S1543" s="1">
        <f t="shared" si="508"/>
        <v>-8.8265194259298144E-2</v>
      </c>
      <c r="T1543" s="1">
        <f t="shared" si="509"/>
        <v>0.32705253741690504</v>
      </c>
      <c r="U1543" s="1">
        <f t="shared" si="510"/>
        <v>1.6598804401908342</v>
      </c>
      <c r="V1543" s="1">
        <f t="shared" si="511"/>
        <v>-1.4142250615079174E-2</v>
      </c>
      <c r="Y1543" s="20">
        <f>+$Z$20*SIGN(SOI!A1542)*(ABS(SOI!A1542))^$Y$2</f>
        <v>0.52306784835310327</v>
      </c>
      <c r="Z1543" s="20">
        <f t="shared" si="514"/>
        <v>0.53109091344596382</v>
      </c>
      <c r="AA1543" s="19">
        <f>+SIN((AVERAGE(H1539:H1550)+AVERAGE(H1543:H1546)/4)*($AA$19+AA1542*$AA$18*AVERAGE(G1539:G1550))*$Y$20+$AA$17) - SIN($AA$17)</f>
        <v>0.40661452756047317</v>
      </c>
      <c r="AB1543" s="19">
        <f>+SIN((AVERAGE(H1539:H1550)+AVERAGE(H1543:H1546)*$AB$1)*($AA$19+AB1542*$AA$18*AVERAGE(G1539:G1550))*$Y$20+$AA$17) - SIN($AA$17)+$AB$2</f>
        <v>0.20706008514727753</v>
      </c>
      <c r="AC1543">
        <f t="shared" si="513"/>
        <v>0.91260000000002484</v>
      </c>
      <c r="AD1543">
        <f t="shared" si="512"/>
        <v>0.12447638588549065</v>
      </c>
      <c r="AE1543">
        <v>1</v>
      </c>
    </row>
    <row r="1544" spans="1:31" x14ac:dyDescent="0.25">
      <c r="A1544">
        <v>126.83333333333049</v>
      </c>
      <c r="B1544" s="2">
        <v>2006.833333333218</v>
      </c>
      <c r="C1544">
        <f>+D1544+($D$2+E1544+F1544)*SOI!A1543*IF(B1544&gt;$C$18, IF(B1544&lt;$C$19,-1,1),1)</f>
        <v>-41.551551756168756</v>
      </c>
      <c r="D1544">
        <f>+$D$3*((1-$D$5)*SOI!D1543+$D$5*SOI!D1542) +   $D$4*((1-$D$5)*SOI!E1543+$D$5*SOI!E1542)</f>
        <v>0</v>
      </c>
      <c r="E1544">
        <f t="shared" si="494"/>
        <v>-41.416027410906807</v>
      </c>
      <c r="F1544">
        <f t="shared" si="501"/>
        <v>-0.98351519742866045</v>
      </c>
      <c r="G1544">
        <f t="shared" si="502"/>
        <v>-42.399542608335466</v>
      </c>
      <c r="H1544" s="21">
        <f t="shared" si="503"/>
        <v>-1.1599915462724741E-2</v>
      </c>
      <c r="I1544" s="37">
        <f t="shared" si="495"/>
        <v>0.58536641390341326</v>
      </c>
      <c r="J1544" s="1">
        <f t="shared" si="504"/>
        <v>-2.7295585893319596</v>
      </c>
      <c r="K1544" s="1">
        <f t="shared" si="505"/>
        <v>-17.548055495834443</v>
      </c>
      <c r="L1544" s="1">
        <f t="shared" si="496"/>
        <v>-5.1437079062484528E-2</v>
      </c>
      <c r="M1544" s="1">
        <f t="shared" si="497"/>
        <v>32.754727968145467</v>
      </c>
      <c r="N1544" s="1">
        <f t="shared" si="498"/>
        <v>0.76306476786849053</v>
      </c>
      <c r="O1544" s="1">
        <f t="shared" si="499"/>
        <v>-41.613418721012579</v>
      </c>
      <c r="P1544" s="1">
        <f t="shared" si="500"/>
        <v>0.2203527202860722</v>
      </c>
      <c r="Q1544" s="1">
        <f t="shared" si="506"/>
        <v>12.508235299235439</v>
      </c>
      <c r="R1544" s="1">
        <f t="shared" si="507"/>
        <v>-2.1865550608518891</v>
      </c>
      <c r="S1544" s="1">
        <f t="shared" si="508"/>
        <v>0.38225809384153864</v>
      </c>
      <c r="T1544" s="1">
        <f t="shared" si="509"/>
        <v>22.489889536831921</v>
      </c>
      <c r="U1544" s="1">
        <f t="shared" si="510"/>
        <v>-1.4254063718333081</v>
      </c>
      <c r="V1544" s="1">
        <f t="shared" si="511"/>
        <v>-4.7294592553219141</v>
      </c>
      <c r="Y1544" s="20">
        <f>+$Z$20*SIGN(SOI!A1543)*(ABS(SOI!A1543))^$Y$2</f>
        <v>0.59396969411757661</v>
      </c>
      <c r="Z1544" s="20">
        <f t="shared" si="514"/>
        <v>0.58210762058820997</v>
      </c>
      <c r="AA1544" s="19">
        <f>+SIN((AVERAGE(H1540:H1551)+AVERAGE(H1544:H1547)/4)*($AA$19+AA1543*$AA$18*AVERAGE(G1540:G1551))*$Y$20+$AA$17) - SIN($AA$17)</f>
        <v>0.35755233271739367</v>
      </c>
      <c r="AB1544" s="19">
        <f>+SIN((AVERAGE(H1540:H1551)+AVERAGE(H1544:H1547)*$AB$1)*($AA$19+AB1543*$AA$18*AVERAGE(G1540:G1551))*$Y$20+$AA$17) - SIN($AA$17)+$AB$2</f>
        <v>0.21235003685924453</v>
      </c>
      <c r="AC1544">
        <f t="shared" si="513"/>
        <v>0.91320000000002488</v>
      </c>
      <c r="AD1544">
        <f t="shared" si="512"/>
        <v>0.2245552878708163</v>
      </c>
      <c r="AE1544">
        <v>1</v>
      </c>
    </row>
    <row r="1545" spans="1:31" x14ac:dyDescent="0.25">
      <c r="A1545">
        <v>126.91666666666382</v>
      </c>
      <c r="B1545" s="2">
        <v>2006.9166666665512</v>
      </c>
      <c r="C1545">
        <f>+D1545+($D$2+E1545+F1545)*SOI!A1544*IF(B1545&gt;$C$18, IF(B1545&lt;$C$19,-1,1),1)</f>
        <v>534.78429515085406</v>
      </c>
      <c r="D1545">
        <f>+$D$3*((1-$D$5)*SOI!D1544+$D$5*SOI!D1543) +   $D$4*((1-$D$5)*SOI!E1544+$D$5*SOI!E1543)</f>
        <v>0</v>
      </c>
      <c r="E1545">
        <f t="shared" si="494"/>
        <v>486.38948119859072</v>
      </c>
      <c r="F1545">
        <f t="shared" si="501"/>
        <v>-0.22194015235982145</v>
      </c>
      <c r="G1545">
        <f t="shared" si="502"/>
        <v>486.16754104623089</v>
      </c>
      <c r="H1545" s="21">
        <f t="shared" si="503"/>
        <v>-3.1806046014494438</v>
      </c>
      <c r="I1545" s="37">
        <f t="shared" si="495"/>
        <v>-419.47023240192283</v>
      </c>
      <c r="J1545" s="1">
        <f t="shared" si="504"/>
        <v>206.94095753012101</v>
      </c>
      <c r="K1545" s="1">
        <f t="shared" si="505"/>
        <v>0.15549257968959396</v>
      </c>
      <c r="L1545" s="1">
        <f t="shared" si="496"/>
        <v>-4.0051569087676125E-2</v>
      </c>
      <c r="M1545" s="1">
        <f t="shared" si="497"/>
        <v>3.4654104796515939</v>
      </c>
      <c r="N1545" s="1">
        <f t="shared" si="498"/>
        <v>0.67163422709138898</v>
      </c>
      <c r="O1545" s="1">
        <f t="shared" si="499"/>
        <v>243.96386003003289</v>
      </c>
      <c r="P1545" s="1">
        <f t="shared" si="500"/>
        <v>4.277241280229252E-4</v>
      </c>
      <c r="Q1545" s="1">
        <f t="shared" si="506"/>
        <v>1.1647913803416916</v>
      </c>
      <c r="R1545" s="1">
        <f t="shared" si="507"/>
        <v>145.91027291223077</v>
      </c>
      <c r="S1545" s="1">
        <f t="shared" si="508"/>
        <v>-241.10235592090763</v>
      </c>
      <c r="T1545" s="1">
        <f t="shared" si="509"/>
        <v>-102.6650584124224</v>
      </c>
      <c r="U1545" s="1">
        <f t="shared" si="510"/>
        <v>1.9827016826213866</v>
      </c>
      <c r="V1545" s="1">
        <f t="shared" si="511"/>
        <v>-8.0803140399919888E-3</v>
      </c>
      <c r="Y1545" s="20">
        <f>+$Z$20*SIGN(SOI!A1544)*(ABS(SOI!A1544))^$Y$2</f>
        <v>0.62928531929395015</v>
      </c>
      <c r="Z1545" s="20">
        <f t="shared" si="514"/>
        <v>0.56137457205044206</v>
      </c>
      <c r="AA1545" s="19">
        <f>+SIN((AVERAGE(H1541:H1552)+AVERAGE(H1545:H1548)/4)*($AA$19+AA1544*$AA$18*AVERAGE(G1541:G1552))*$Y$20+$AA$17) - SIN($AA$17)</f>
        <v>0.35150519730487756</v>
      </c>
      <c r="AB1545" s="19">
        <f>+SIN((AVERAGE(H1541:H1552)+AVERAGE(H1545:H1548)*$AB$1)*($AA$19+AB1544*$AA$18*AVERAGE(G1541:G1552))*$Y$20+$AA$17) - SIN($AA$17)+$AB$2</f>
        <v>0.1745506974639337</v>
      </c>
      <c r="AC1545">
        <f t="shared" si="513"/>
        <v>0.91380000000002493</v>
      </c>
      <c r="AD1545">
        <f t="shared" si="512"/>
        <v>0.2098693747455645</v>
      </c>
      <c r="AE1545">
        <v>1</v>
      </c>
    </row>
    <row r="1546" spans="1:31" x14ac:dyDescent="0.25">
      <c r="A1546">
        <v>126.99999999999714</v>
      </c>
      <c r="B1546" s="2">
        <v>2006.9999999998845</v>
      </c>
      <c r="C1546">
        <f>+D1546+($D$2+E1546+F1546)*SOI!A1545*IF(B1546&gt;$C$18, IF(B1546&lt;$C$19,-1,1),1)</f>
        <v>2.9332455759140443</v>
      </c>
      <c r="D1546">
        <f>+$D$3*((1-$D$5)*SOI!D1545+$D$5*SOI!D1544) +   $D$4*((1-$D$5)*SOI!E1545+$D$5*SOI!E1544)</f>
        <v>0</v>
      </c>
      <c r="E1546">
        <f t="shared" si="494"/>
        <v>0.52174829308704318</v>
      </c>
      <c r="F1546">
        <f t="shared" si="501"/>
        <v>4.4498543779537103</v>
      </c>
      <c r="G1546">
        <f t="shared" si="502"/>
        <v>4.9716026710407535</v>
      </c>
      <c r="H1546" s="21">
        <f t="shared" si="503"/>
        <v>-0.81137762748716091</v>
      </c>
      <c r="I1546" s="37">
        <f t="shared" si="495"/>
        <v>-3.552262426411589</v>
      </c>
      <c r="J1546" s="1">
        <f t="shared" si="504"/>
        <v>-25.252424087259275</v>
      </c>
      <c r="K1546" s="1">
        <f t="shared" si="505"/>
        <v>2.7764728780608712</v>
      </c>
      <c r="L1546" s="1">
        <f t="shared" si="496"/>
        <v>2.903038471864523</v>
      </c>
      <c r="M1546" s="1">
        <f t="shared" si="497"/>
        <v>-49.93527073624626</v>
      </c>
      <c r="N1546" s="1">
        <f t="shared" si="498"/>
        <v>-1.9374273272089606</v>
      </c>
      <c r="O1546" s="1">
        <f t="shared" si="499"/>
        <v>3.368864559080588E-2</v>
      </c>
      <c r="P1546" s="1">
        <f t="shared" si="500"/>
        <v>-0.76305563720946346</v>
      </c>
      <c r="Q1546" s="1">
        <f t="shared" si="506"/>
        <v>48.41650917270028</v>
      </c>
      <c r="R1546" s="1">
        <f t="shared" si="507"/>
        <v>51.361191575817834</v>
      </c>
      <c r="S1546" s="1">
        <f t="shared" si="508"/>
        <v>5.8897647794882584</v>
      </c>
      <c r="T1546" s="1">
        <f t="shared" si="509"/>
        <v>1.0275760411271082</v>
      </c>
      <c r="U1546" s="1">
        <f t="shared" si="510"/>
        <v>-29.953924181397664</v>
      </c>
      <c r="V1546" s="1">
        <f t="shared" si="511"/>
        <v>-41.582758543274515</v>
      </c>
      <c r="Y1546" s="20">
        <f>+$Z$20*SIGN(SOI!A1545)*(ABS(SOI!A1545))^$Y$2</f>
        <v>0.46086870273979941</v>
      </c>
      <c r="Z1546" s="20">
        <f t="shared" si="514"/>
        <v>0.43266668086230742</v>
      </c>
      <c r="AA1546" s="19">
        <f>+SIN((AVERAGE(H1542:H1553)+AVERAGE(H1546:H1549)/4)*($AA$19+AA1545*$AA$18*AVERAGE(G1542:G1553))*$Y$20+$AA$17) - SIN($AA$17)</f>
        <v>0.19713282150177275</v>
      </c>
      <c r="AB1546" s="19">
        <f>+SIN((AVERAGE(H1542:H1553)+AVERAGE(H1546:H1549)*$AB$1)*($AA$19+AB1545*$AA$18*AVERAGE(G1542:G1553))*$Y$20+$AA$17) - SIN($AA$17)+$AB$2</f>
        <v>0.1506327367644798</v>
      </c>
      <c r="AC1546">
        <f t="shared" si="513"/>
        <v>0.91440000000002497</v>
      </c>
      <c r="AD1546">
        <f t="shared" si="512"/>
        <v>0.23553385936053467</v>
      </c>
      <c r="AE1546">
        <v>1</v>
      </c>
    </row>
    <row r="1547" spans="1:31" x14ac:dyDescent="0.25">
      <c r="A1547">
        <v>127.08333333333047</v>
      </c>
      <c r="B1547" s="2">
        <v>2007.0833333332178</v>
      </c>
      <c r="C1547">
        <f>+D1547+($D$2+E1547+F1547)*SOI!A1546*IF(B1547&gt;$C$18, IF(B1547&lt;$C$19,-1,1),1)</f>
        <v>-3.3878979703177516</v>
      </c>
      <c r="D1547">
        <f>+$D$3*((1-$D$5)*SOI!D1546+$D$5*SOI!D1545) +   $D$4*((1-$D$5)*SOI!E1546+$D$5*SOI!E1545)</f>
        <v>0</v>
      </c>
      <c r="E1547">
        <f t="shared" si="494"/>
        <v>-28.465519449953646</v>
      </c>
      <c r="F1547">
        <f t="shared" si="501"/>
        <v>0.23303636397238059</v>
      </c>
      <c r="G1547">
        <f t="shared" si="502"/>
        <v>-28.232483085981265</v>
      </c>
      <c r="H1547" s="21">
        <f t="shared" si="503"/>
        <v>0.79172265393097463</v>
      </c>
      <c r="I1547" s="37">
        <f t="shared" si="495"/>
        <v>27.859258269213324</v>
      </c>
      <c r="J1547" s="1">
        <f t="shared" si="504"/>
        <v>-9.1738301642407976</v>
      </c>
      <c r="K1547" s="1">
        <f t="shared" si="505"/>
        <v>-2.1939172441974439</v>
      </c>
      <c r="L1547" s="1">
        <f t="shared" si="496"/>
        <v>5.2708381938264881E-2</v>
      </c>
      <c r="M1547" s="1">
        <f t="shared" si="497"/>
        <v>2.3130793051724856</v>
      </c>
      <c r="N1547" s="1">
        <f t="shared" si="498"/>
        <v>4.6462809627341263E-2</v>
      </c>
      <c r="O1547" s="1">
        <f t="shared" si="499"/>
        <v>-9.7971646262555883</v>
      </c>
      <c r="P1547" s="1">
        <f t="shared" si="500"/>
        <v>-0.1141929424451146</v>
      </c>
      <c r="Q1547" s="1">
        <f t="shared" si="506"/>
        <v>5.3784437994527111E-2</v>
      </c>
      <c r="R1547" s="1">
        <f t="shared" si="507"/>
        <v>-0.44746880013109874</v>
      </c>
      <c r="S1547" s="1">
        <f t="shared" si="508"/>
        <v>1.1077519038063512</v>
      </c>
      <c r="T1547" s="1">
        <f t="shared" si="509"/>
        <v>-5.4257242435730708</v>
      </c>
      <c r="U1547" s="1">
        <f t="shared" si="510"/>
        <v>35.156148646755121</v>
      </c>
      <c r="V1547" s="1">
        <f t="shared" si="511"/>
        <v>0.14923696288443122</v>
      </c>
      <c r="Y1547" s="20">
        <f>+$Z$20*SIGN(SOI!A1546)*(ABS(SOI!A1546))^$Y$2</f>
        <v>0.20784602055317269</v>
      </c>
      <c r="Z1547" s="20">
        <f t="shared" si="514"/>
        <v>0.1454452663012499</v>
      </c>
      <c r="AA1547" s="19">
        <f>+SIN((AVERAGE(H1543:H1554)+AVERAGE(H1547:H1550)/4)*($AA$19+AA1546*$AA$18*AVERAGE(G1543:G1554))*$Y$20+$AA$17) - SIN($AA$17)</f>
        <v>8.3379493216330369E-2</v>
      </c>
      <c r="AB1547" s="19">
        <f>+SIN((AVERAGE(H1543:H1554)+AVERAGE(H1547:H1550)*$AB$1)*($AA$19+AB1546*$AA$18*AVERAGE(G1543:G1554))*$Y$20+$AA$17) - SIN($AA$17)+$AB$2</f>
        <v>4.8352626046158753E-2</v>
      </c>
      <c r="AC1547">
        <f t="shared" si="513"/>
        <v>0.91500000000002502</v>
      </c>
      <c r="AD1547">
        <f t="shared" si="512"/>
        <v>6.2065773084919534E-2</v>
      </c>
      <c r="AE1547">
        <v>1</v>
      </c>
    </row>
    <row r="1548" spans="1:31" x14ac:dyDescent="0.25">
      <c r="A1548">
        <v>127.1666666666638</v>
      </c>
      <c r="B1548" s="2">
        <v>2007.166666666551</v>
      </c>
      <c r="C1548">
        <f>+D1548+($D$2+E1548+F1548)*SOI!A1547*IF(B1548&gt;$C$18, IF(B1548&lt;$C$19,-1,1),1)</f>
        <v>1.4603668305642639</v>
      </c>
      <c r="D1548">
        <f>+$D$3*((1-$D$5)*SOI!D1547+$D$5*SOI!D1546) +   $D$4*((1-$D$5)*SOI!E1547+$D$5*SOI!E1546)</f>
        <v>0</v>
      </c>
      <c r="E1548">
        <f t="shared" si="494"/>
        <v>-8.5511418215591988</v>
      </c>
      <c r="F1548">
        <f t="shared" si="501"/>
        <v>-1.1846370488692273</v>
      </c>
      <c r="G1548">
        <f t="shared" si="502"/>
        <v>-9.735778870428426</v>
      </c>
      <c r="H1548" s="21">
        <f t="shared" si="503"/>
        <v>-0.51872277576664527</v>
      </c>
      <c r="I1548" s="37">
        <f t="shared" si="495"/>
        <v>1.74916948727374</v>
      </c>
      <c r="J1548" s="1">
        <f t="shared" si="504"/>
        <v>8.0749760665167329</v>
      </c>
      <c r="K1548" s="1">
        <f t="shared" si="505"/>
        <v>-2.0615661130613985</v>
      </c>
      <c r="L1548" s="1">
        <f t="shared" si="496"/>
        <v>-1.0822193627751856E-2</v>
      </c>
      <c r="M1548" s="1">
        <f t="shared" si="497"/>
        <v>-32.427892731217135</v>
      </c>
      <c r="N1548" s="1">
        <f t="shared" si="498"/>
        <v>-0.81917045980217229</v>
      </c>
      <c r="O1548" s="1">
        <f t="shared" si="499"/>
        <v>-9.2278687616904893</v>
      </c>
      <c r="P1548" s="1">
        <f t="shared" si="500"/>
        <v>0.55485521161176066</v>
      </c>
      <c r="Q1548" s="1">
        <f t="shared" si="506"/>
        <v>13.293938158429777</v>
      </c>
      <c r="R1548" s="1">
        <f t="shared" si="507"/>
        <v>-6.944198425490252</v>
      </c>
      <c r="S1548" s="1">
        <f t="shared" si="508"/>
        <v>-1.2262348732089103</v>
      </c>
      <c r="T1548" s="1">
        <f t="shared" si="509"/>
        <v>1.0492871074333248</v>
      </c>
      <c r="U1548" s="1">
        <f t="shared" si="510"/>
        <v>-10.72516645920587</v>
      </c>
      <c r="V1548" s="1">
        <f t="shared" si="511"/>
        <v>12.784555197706377</v>
      </c>
      <c r="Y1548" s="20">
        <f>+$Z$20*SIGN(SOI!A1547)*(ABS(SOI!A1547))^$Y$2</f>
        <v>-0.23237892438922236</v>
      </c>
      <c r="Z1548" s="20">
        <f t="shared" si="514"/>
        <v>-8.8177609210504035E-2</v>
      </c>
      <c r="AA1548" s="19">
        <f>+SIN((AVERAGE(H1544:H1555)+AVERAGE(H1548:H1551)/4)*($AA$19+AA1547*$AA$18*AVERAGE(G1544:G1555))*$Y$20+$AA$17) - SIN($AA$17)</f>
        <v>0.14605001305873344</v>
      </c>
      <c r="AB1548" s="19">
        <f>+SIN((AVERAGE(H1544:H1555)+AVERAGE(H1548:H1551)*$AB$1)*($AA$19+AB1547*$AA$18*AVERAGE(G1544:G1555))*$Y$20+$AA$17) - SIN($AA$17)+$AB$2</f>
        <v>5.6704741230929834E-2</v>
      </c>
      <c r="AC1548">
        <f t="shared" si="513"/>
        <v>0.91560000000002506</v>
      </c>
      <c r="AD1548">
        <f t="shared" si="512"/>
        <v>0.23422762226923749</v>
      </c>
      <c r="AE1548">
        <v>1</v>
      </c>
    </row>
    <row r="1549" spans="1:31" x14ac:dyDescent="0.25">
      <c r="A1549">
        <v>127.24999999999713</v>
      </c>
      <c r="B1549" s="2">
        <v>2007.2499999998843</v>
      </c>
      <c r="C1549">
        <f>+D1549+($D$2+E1549+F1549)*SOI!A1548*IF(B1549&gt;$C$18, IF(B1549&lt;$C$19,-1,1),1)</f>
        <v>2.6209076156923823</v>
      </c>
      <c r="D1549">
        <f>+$D$3*((1-$D$5)*SOI!D1548+$D$5*SOI!D1547) +   $D$4*((1-$D$5)*SOI!E1548+$D$5*SOI!E1547)</f>
        <v>0</v>
      </c>
      <c r="E1549">
        <f t="shared" si="494"/>
        <v>-16.428314489251214</v>
      </c>
      <c r="F1549">
        <f t="shared" si="501"/>
        <v>4.764189117382478E-2</v>
      </c>
      <c r="G1549">
        <f t="shared" si="502"/>
        <v>-16.380672598077389</v>
      </c>
      <c r="H1549" s="21">
        <f t="shared" si="503"/>
        <v>-0.4714751424818393</v>
      </c>
      <c r="I1549" s="37">
        <f t="shared" si="495"/>
        <v>-11.518620564516244</v>
      </c>
      <c r="J1549" s="1">
        <f t="shared" si="504"/>
        <v>2.4066088949082727</v>
      </c>
      <c r="K1549" s="1">
        <f t="shared" si="505"/>
        <v>-5.8794935064811968E-2</v>
      </c>
      <c r="L1549" s="1">
        <f t="shared" si="496"/>
        <v>1.6731291923763922E-2</v>
      </c>
      <c r="M1549" s="1">
        <f t="shared" si="497"/>
        <v>1.4676227050103838</v>
      </c>
      <c r="N1549" s="1">
        <f t="shared" si="498"/>
        <v>5.9254926172904912E-2</v>
      </c>
      <c r="O1549" s="1">
        <f t="shared" si="499"/>
        <v>-12.410310955243906</v>
      </c>
      <c r="P1549" s="1">
        <f t="shared" si="500"/>
        <v>-7.6107400212601581E-3</v>
      </c>
      <c r="Q1549" s="1">
        <f t="shared" si="506"/>
        <v>4.3521066257686529E-2</v>
      </c>
      <c r="R1549" s="1">
        <f t="shared" si="507"/>
        <v>0.14970509263475418</v>
      </c>
      <c r="S1549" s="1">
        <f t="shared" si="508"/>
        <v>-0.58410701373173068</v>
      </c>
      <c r="T1549" s="1">
        <f t="shared" si="509"/>
        <v>-2.1816735558302529</v>
      </c>
      <c r="U1549" s="1">
        <f t="shared" si="510"/>
        <v>-0.96876811890221792</v>
      </c>
      <c r="V1549" s="1">
        <f t="shared" si="511"/>
        <v>1.2684782310696226E-2</v>
      </c>
      <c r="Y1549" s="20">
        <f>+$Z$20*SIGN(SOI!A1548)*(ABS(SOI!A1548))^$Y$2</f>
        <v>-0.23999992379546239</v>
      </c>
      <c r="Z1549" s="20">
        <f t="shared" si="514"/>
        <v>-0.28235955565258691</v>
      </c>
      <c r="AA1549" s="19">
        <f>+SIN((AVERAGE(H1545:H1556)+AVERAGE(H1549:H1552)/4)*($AA$19+AA1548*$AA$18*AVERAGE(G1545:G1556))*$Y$20+$AA$17) - SIN($AA$17)</f>
        <v>-4.8940236074386106E-2</v>
      </c>
      <c r="AB1549" s="19">
        <f>+SIN((AVERAGE(H1545:H1556)+AVERAGE(H1549:H1552)*$AB$1)*($AA$19+AB1548*$AA$18*AVERAGE(G1545:G1556))*$Y$20+$AA$17) - SIN($AA$17)+$AB$2</f>
        <v>-0.1037168360277046</v>
      </c>
      <c r="AC1549">
        <f t="shared" si="513"/>
        <v>0.91620000000002511</v>
      </c>
      <c r="AD1549">
        <f t="shared" si="512"/>
        <v>0.23341931957820081</v>
      </c>
      <c r="AE1549">
        <v>1</v>
      </c>
    </row>
    <row r="1550" spans="1:31" x14ac:dyDescent="0.25">
      <c r="A1550">
        <v>127.33333333333046</v>
      </c>
      <c r="B1550" s="2">
        <v>2007.3333333332175</v>
      </c>
      <c r="C1550">
        <f>+D1550+($D$2+E1550+F1550)*SOI!A1549*IF(B1550&gt;$C$18, IF(B1550&lt;$C$19,-1,1),1)</f>
        <v>1.1395725970621928</v>
      </c>
      <c r="D1550">
        <f>+$D$3*((1-$D$5)*SOI!D1549+$D$5*SOI!D1548) +   $D$4*((1-$D$5)*SOI!E1549+$D$5*SOI!E1548)</f>
        <v>0</v>
      </c>
      <c r="E1550">
        <f t="shared" si="494"/>
        <v>-1.8224715608163251</v>
      </c>
      <c r="F1550">
        <f t="shared" si="501"/>
        <v>-1.0995094572918616</v>
      </c>
      <c r="G1550">
        <f t="shared" si="502"/>
        <v>-2.9219810181081867</v>
      </c>
      <c r="H1550" s="21">
        <f t="shared" si="503"/>
        <v>-0.42461323829529124</v>
      </c>
      <c r="I1550" s="37">
        <f t="shared" si="495"/>
        <v>-2.9282069239877271</v>
      </c>
      <c r="J1550" s="1">
        <f t="shared" si="504"/>
        <v>-11.499552647787192</v>
      </c>
      <c r="K1550" s="1">
        <f t="shared" si="505"/>
        <v>-4.9289736850751845E-2</v>
      </c>
      <c r="L1550" s="1">
        <f t="shared" si="496"/>
        <v>-0.7455878967952585</v>
      </c>
      <c r="M1550" s="1">
        <f t="shared" si="497"/>
        <v>-27.585989048329129</v>
      </c>
      <c r="N1550" s="1">
        <f t="shared" si="498"/>
        <v>-0.68841989297403772</v>
      </c>
      <c r="O1550" s="1">
        <f t="shared" si="499"/>
        <v>-0.36100615278822412</v>
      </c>
      <c r="P1550" s="1">
        <f t="shared" si="500"/>
        <v>4.9220062209194299E-3</v>
      </c>
      <c r="Q1550" s="1">
        <f t="shared" si="506"/>
        <v>9.5039165560849508</v>
      </c>
      <c r="R1550" s="1">
        <f t="shared" si="507"/>
        <v>8.310764055681604</v>
      </c>
      <c r="S1550" s="1">
        <f t="shared" si="508"/>
        <v>1.7251333145367391</v>
      </c>
      <c r="T1550" s="1">
        <f t="shared" si="509"/>
        <v>2.8280760290221543</v>
      </c>
      <c r="U1550" s="1">
        <f t="shared" si="510"/>
        <v>0.15927088761362423</v>
      </c>
      <c r="V1550" s="1">
        <f t="shared" si="511"/>
        <v>9.5307535587772094E-2</v>
      </c>
      <c r="Y1550" s="20">
        <f>+$Z$20*SIGN(SOI!A1549)*(ABS(SOI!A1549))^$Y$2</f>
        <v>-0.37469981877307607</v>
      </c>
      <c r="Z1550" s="20">
        <f t="shared" si="514"/>
        <v>-0.28489988878800027</v>
      </c>
      <c r="AA1550" s="19">
        <f>+SIN((AVERAGE(H1546:H1557)+AVERAGE(H1550:H1553)/4)*($AA$19+AA1549*$AA$18*AVERAGE(G1546:G1557))*$Y$20+$AA$17) - SIN($AA$17)</f>
        <v>0.41166992227019644</v>
      </c>
      <c r="AB1550" s="19">
        <f>+SIN((AVERAGE(H1546:H1557)+AVERAGE(H1550:H1553)*$AB$1)*($AA$19+AB1549*$AA$18*AVERAGE(G1546:G1557))*$Y$20+$AA$17) - SIN($AA$17)+$AB$2</f>
        <v>0.38905138420738955</v>
      </c>
      <c r="AC1550">
        <f t="shared" si="513"/>
        <v>0.91680000000002515</v>
      </c>
      <c r="AD1550">
        <f t="shared" si="512"/>
        <v>0.69656981105819671</v>
      </c>
      <c r="AE1550">
        <v>1</v>
      </c>
    </row>
    <row r="1551" spans="1:31" x14ac:dyDescent="0.25">
      <c r="A1551">
        <v>127.41666666666379</v>
      </c>
      <c r="B1551" s="2">
        <v>2007.4166666665508</v>
      </c>
      <c r="C1551">
        <f>+D1551+($D$2+E1551+F1551)*SOI!A1550*IF(B1551&gt;$C$18, IF(B1551&lt;$C$19,-1,1),1)</f>
        <v>0.88941889180704015</v>
      </c>
      <c r="D1551">
        <f>+$D$3*((1-$D$5)*SOI!D1550+$D$5*SOI!D1549) +   $D$4*((1-$D$5)*SOI!E1550+$D$5*SOI!E1549)</f>
        <v>0</v>
      </c>
      <c r="E1551">
        <f t="shared" si="494"/>
        <v>-5.5328589249803048</v>
      </c>
      <c r="F1551">
        <f t="shared" si="501"/>
        <v>-2.6009148813695315E-2</v>
      </c>
      <c r="G1551">
        <f t="shared" si="502"/>
        <v>-5.5588680737940006</v>
      </c>
      <c r="H1551" s="21">
        <f t="shared" si="503"/>
        <v>-0.13230877578025488</v>
      </c>
      <c r="I1551" s="37">
        <f t="shared" si="495"/>
        <v>-6.0870525019855917</v>
      </c>
      <c r="J1551" s="1">
        <f t="shared" si="504"/>
        <v>-0.15533161861487046</v>
      </c>
      <c r="K1551" s="1">
        <f t="shared" si="505"/>
        <v>-1.491457873865814E-3</v>
      </c>
      <c r="L1551" s="1">
        <f t="shared" si="496"/>
        <v>-9.4887438134182468E-3</v>
      </c>
      <c r="M1551" s="1">
        <f t="shared" si="497"/>
        <v>-0.17925125167351408</v>
      </c>
      <c r="N1551" s="1">
        <f t="shared" si="498"/>
        <v>-1.312723278965796E-3</v>
      </c>
      <c r="O1551" s="1">
        <f t="shared" si="499"/>
        <v>-0.68054886343751986</v>
      </c>
      <c r="P1551" s="1">
        <f t="shared" si="500"/>
        <v>6.2078622135315941E-3</v>
      </c>
      <c r="Q1551" s="1">
        <f t="shared" si="506"/>
        <v>1.1775952016987061E-4</v>
      </c>
      <c r="R1551" s="1">
        <f t="shared" si="507"/>
        <v>2.1406203512208514E-4</v>
      </c>
      <c r="S1551" s="1">
        <f t="shared" si="508"/>
        <v>6.8382932636625021E-3</v>
      </c>
      <c r="T1551" s="1">
        <f t="shared" si="509"/>
        <v>6.7849345352372442E-2</v>
      </c>
      <c r="U1551" s="1">
        <f t="shared" si="510"/>
        <v>0.41758183222640494</v>
      </c>
      <c r="V1551" s="1">
        <f t="shared" si="511"/>
        <v>2.2921705373966244E-4</v>
      </c>
      <c r="Y1551" s="20">
        <f>+$Z$20*SIGN(SOI!A1550)*(ABS(SOI!A1550))^$Y$2</f>
        <v>-0.23999992379546239</v>
      </c>
      <c r="Z1551" s="20">
        <f t="shared" si="514"/>
        <v>-0.3265551438382519</v>
      </c>
      <c r="AA1551" s="19">
        <f>+SIN((AVERAGE(H1547:H1558)+AVERAGE(H1551:H1554)/4)*($AA$19+AA1550*$AA$18*AVERAGE(G1547:G1558))*$Y$20+$AA$17) - SIN($AA$17)</f>
        <v>-1.2776653066753993</v>
      </c>
      <c r="AB1551" s="19">
        <f>+SIN((AVERAGE(H1547:H1558)+AVERAGE(H1551:H1554)*$AB$1)*($AA$19+AB1550*$AA$18*AVERAGE(G1547:G1558))*$Y$20+$AA$17) - SIN($AA$17)+$AB$2</f>
        <v>-1.1819127326009291</v>
      </c>
      <c r="AC1551">
        <f t="shared" si="513"/>
        <v>0.9174000000000252</v>
      </c>
      <c r="AD1551">
        <f t="shared" si="512"/>
        <v>0.95111016283714744</v>
      </c>
      <c r="AE1551">
        <v>1</v>
      </c>
    </row>
    <row r="1552" spans="1:31" x14ac:dyDescent="0.25">
      <c r="A1552">
        <v>127.49999999999712</v>
      </c>
      <c r="B1552" s="2">
        <v>2007.499999999884</v>
      </c>
      <c r="C1552">
        <f>+D1552+($D$2+E1552+F1552)*SOI!A1551*IF(B1552&gt;$C$18, IF(B1552&lt;$C$19,-1,1),1)</f>
        <v>-3.0720848478642107</v>
      </c>
      <c r="D1552">
        <f>+$D$3*((1-$D$5)*SOI!D1551+$D$5*SOI!D1550) +   $D$4*((1-$D$5)*SOI!E1551+$D$5*SOI!E1550)</f>
        <v>0</v>
      </c>
      <c r="E1552">
        <f t="shared" si="494"/>
        <v>8.4195051332823887</v>
      </c>
      <c r="F1552">
        <f t="shared" si="501"/>
        <v>-0.11657311202776643</v>
      </c>
      <c r="G1552">
        <f t="shared" si="502"/>
        <v>8.3029320212546232</v>
      </c>
      <c r="H1552" s="21">
        <f t="shared" si="503"/>
        <v>0.16955801387378464</v>
      </c>
      <c r="I1552" s="37">
        <f t="shared" si="495"/>
        <v>3.2645825043608454</v>
      </c>
      <c r="J1552" s="1">
        <f t="shared" si="504"/>
        <v>-0.78038473079528736</v>
      </c>
      <c r="K1552" s="1">
        <f t="shared" si="505"/>
        <v>2.4679361277596943E-3</v>
      </c>
      <c r="L1552" s="1">
        <f t="shared" si="496"/>
        <v>-1.7262098824245443E-4</v>
      </c>
      <c r="M1552" s="1">
        <f t="shared" si="497"/>
        <v>1.6791538566399729</v>
      </c>
      <c r="N1552" s="1">
        <f t="shared" si="498"/>
        <v>6.6528083183984038E-2</v>
      </c>
      <c r="O1552" s="1">
        <f t="shared" si="499"/>
        <v>6.3173552958430008</v>
      </c>
      <c r="P1552" s="1">
        <f t="shared" si="500"/>
        <v>6.0828082488192922E-2</v>
      </c>
      <c r="Q1552" s="1">
        <f t="shared" si="506"/>
        <v>5.5905707198504635E-2</v>
      </c>
      <c r="R1552" s="1">
        <f t="shared" si="507"/>
        <v>-5.4502995188357307E-2</v>
      </c>
      <c r="S1552" s="1">
        <f t="shared" si="508"/>
        <v>0.1858660831136161</v>
      </c>
      <c r="T1552" s="1">
        <f t="shared" si="509"/>
        <v>-1.1457939607198849E-2</v>
      </c>
      <c r="U1552" s="1">
        <f t="shared" si="510"/>
        <v>-2.194442743590431</v>
      </c>
      <c r="V1552" s="1">
        <f t="shared" si="511"/>
        <v>-0.11382582509712713</v>
      </c>
      <c r="Y1552" s="20">
        <f>+$Z$20*SIGN(SOI!A1551)*(ABS(SOI!A1551))^$Y$2</f>
        <v>-0.36496568894621723</v>
      </c>
      <c r="Z1552" s="20">
        <f t="shared" si="514"/>
        <v>-0.35265187824639055</v>
      </c>
      <c r="AA1552" s="19">
        <f>+SIN((AVERAGE(H1548:H1559)+AVERAGE(H1552:H1555)/4)*($AA$19+AA1551*$AA$18*AVERAGE(G1548:G1559))*$Y$20+$AA$17) - SIN($AA$17)</f>
        <v>-0.92306647482346071</v>
      </c>
      <c r="AB1552" s="19">
        <f>+SIN((AVERAGE(H1548:H1559)+AVERAGE(H1552:H1555)*$AB$1)*($AA$19+AB1551*$AA$18*AVERAGE(G1548:G1559))*$Y$20+$AA$17) - SIN($AA$17)+$AB$2</f>
        <v>-0.79780915700053678</v>
      </c>
      <c r="AC1552">
        <f t="shared" si="513"/>
        <v>0.91800000000002524</v>
      </c>
      <c r="AD1552">
        <f t="shared" si="512"/>
        <v>0.57041459657707017</v>
      </c>
      <c r="AE1552">
        <v>1</v>
      </c>
    </row>
    <row r="1553" spans="1:31" x14ac:dyDescent="0.25">
      <c r="A1553">
        <v>127.58333333333044</v>
      </c>
      <c r="B1553" s="2">
        <v>2007.5833333332173</v>
      </c>
      <c r="C1553">
        <f>+D1553+($D$2+E1553+F1553)*SOI!A1552*IF(B1553&gt;$C$18, IF(B1553&lt;$C$19,-1,1),1)</f>
        <v>-2.1646095058058488</v>
      </c>
      <c r="D1553">
        <f>+$D$3*((1-$D$5)*SOI!D1552+$D$5*SOI!D1551) +   $D$4*((1-$D$5)*SOI!E1552+$D$5*SOI!E1551)</f>
        <v>0</v>
      </c>
      <c r="E1553">
        <f t="shared" si="494"/>
        <v>3.7761851507624868</v>
      </c>
      <c r="F1553">
        <f t="shared" si="501"/>
        <v>2.1375385739002772E-2</v>
      </c>
      <c r="G1553">
        <f t="shared" si="502"/>
        <v>3.7975605365014897</v>
      </c>
      <c r="H1553" s="21">
        <f t="shared" si="503"/>
        <v>1.5835337780698611E-2</v>
      </c>
      <c r="I1553" s="37">
        <f t="shared" si="495"/>
        <v>-1.9810339375597594</v>
      </c>
      <c r="J1553" s="1">
        <f t="shared" si="504"/>
        <v>-0.1857376246554254</v>
      </c>
      <c r="K1553" s="1">
        <f t="shared" si="505"/>
        <v>7.1297295123317625E-3</v>
      </c>
      <c r="L1553" s="1">
        <f t="shared" si="496"/>
        <v>6.2880472252652888E-3</v>
      </c>
      <c r="M1553" s="1">
        <f t="shared" si="497"/>
        <v>-0.65859336086693454</v>
      </c>
      <c r="N1553" s="1">
        <f t="shared" si="498"/>
        <v>-1.4461029769604589E-2</v>
      </c>
      <c r="O1553" s="1">
        <f t="shared" si="499"/>
        <v>3.5513753255470673</v>
      </c>
      <c r="P1553" s="1">
        <f t="shared" si="500"/>
        <v>-8.581432648093747E-3</v>
      </c>
      <c r="Q1553" s="1">
        <f t="shared" si="506"/>
        <v>4.7662543229933206E-3</v>
      </c>
      <c r="R1553" s="1">
        <f t="shared" si="507"/>
        <v>2.8197181692798117E-3</v>
      </c>
      <c r="S1553" s="1">
        <f t="shared" si="508"/>
        <v>2.4516508646072736E-2</v>
      </c>
      <c r="T1553" s="1">
        <f t="shared" si="509"/>
        <v>0.23463348709635973</v>
      </c>
      <c r="U1553" s="1">
        <f t="shared" si="510"/>
        <v>-0.18786427150114571</v>
      </c>
      <c r="V1553" s="1">
        <f t="shared" si="511"/>
        <v>-3.4905244834760808E-3</v>
      </c>
      <c r="Y1553" s="20">
        <f>+$Z$20*SIGN(SOI!A1552)*(ABS(SOI!A1552))^$Y$2</f>
        <v>-0.45299002199749194</v>
      </c>
      <c r="Z1553" s="20">
        <f t="shared" si="514"/>
        <v>-0.47661268557763137</v>
      </c>
      <c r="AA1553" s="19">
        <f>+SIN((AVERAGE(H1549:H1560)+AVERAGE(H1553:H1556)/4)*($AA$19+AA1552*$AA$18*AVERAGE(G1549:G1560))*$Y$20+$AA$17) - SIN($AA$17)</f>
        <v>-1.0974266183452626</v>
      </c>
      <c r="AB1553" s="19">
        <f>+SIN((AVERAGE(H1549:H1560)+AVERAGE(H1553:H1556)*$AB$1)*($AA$19+AB1552*$AA$18*AVERAGE(G1549:G1560))*$Y$20+$AA$17) - SIN($AA$17)+$AB$2</f>
        <v>-0.92859963523153999</v>
      </c>
      <c r="AC1553">
        <f t="shared" si="513"/>
        <v>0.91860000000002529</v>
      </c>
      <c r="AD1553">
        <f t="shared" si="512"/>
        <v>0.62081393276763119</v>
      </c>
      <c r="AE1553">
        <v>1</v>
      </c>
    </row>
    <row r="1554" spans="1:31" x14ac:dyDescent="0.25">
      <c r="A1554">
        <v>127.66666666666377</v>
      </c>
      <c r="B1554" s="2">
        <v>2007.6666666665506</v>
      </c>
      <c r="C1554">
        <f>+D1554+($D$2+E1554+F1554)*SOI!A1553*IF(B1554&gt;$C$18, IF(B1554&lt;$C$19,-1,1),1)</f>
        <v>-18.949950147260147</v>
      </c>
      <c r="D1554">
        <f>+$D$3*((1-$D$5)*SOI!D1553+$D$5*SOI!D1552) +   $D$4*((1-$D$5)*SOI!E1553+$D$5*SOI!E1552)</f>
        <v>0</v>
      </c>
      <c r="E1554">
        <f t="shared" si="494"/>
        <v>19.286725473174961</v>
      </c>
      <c r="F1554">
        <f t="shared" si="501"/>
        <v>-1.065619562347897</v>
      </c>
      <c r="G1554">
        <f t="shared" si="502"/>
        <v>18.221105910827063</v>
      </c>
      <c r="H1554" s="21">
        <f t="shared" si="503"/>
        <v>4.1744317213222182</v>
      </c>
      <c r="I1554" s="37">
        <f t="shared" si="495"/>
        <v>-21.728863622882745</v>
      </c>
      <c r="J1554" s="1">
        <f t="shared" si="504"/>
        <v>106.71500902043255</v>
      </c>
      <c r="K1554" s="1">
        <f t="shared" si="505"/>
        <v>15.448067955553077</v>
      </c>
      <c r="L1554" s="1">
        <f t="shared" si="496"/>
        <v>-0.70743236262309384</v>
      </c>
      <c r="M1554" s="1">
        <f t="shared" si="497"/>
        <v>34.498313784429115</v>
      </c>
      <c r="N1554" s="1">
        <f t="shared" si="498"/>
        <v>0.84039953335809481</v>
      </c>
      <c r="O1554" s="1">
        <f t="shared" si="499"/>
        <v>6.2080983091701709</v>
      </c>
      <c r="P1554" s="1">
        <f t="shared" si="500"/>
        <v>9.4543086022082001E-2</v>
      </c>
      <c r="Q1554" s="1">
        <f t="shared" si="506"/>
        <v>14.509228299975465</v>
      </c>
      <c r="R1554" s="1">
        <f t="shared" si="507"/>
        <v>94.14947517641896</v>
      </c>
      <c r="S1554" s="1">
        <f t="shared" si="508"/>
        <v>-15.62752866199933</v>
      </c>
      <c r="T1554" s="1">
        <f t="shared" si="509"/>
        <v>-46.144626644508222</v>
      </c>
      <c r="U1554" s="1">
        <f t="shared" si="510"/>
        <v>22.70174636641952</v>
      </c>
      <c r="V1554" s="1">
        <f t="shared" si="511"/>
        <v>-2.2348441736547233</v>
      </c>
      <c r="Y1554" s="20">
        <f>+$Z$20*SIGN(SOI!A1553)*(ABS(SOI!A1553))^$Y$2</f>
        <v>-0.61188234578918488</v>
      </c>
      <c r="Z1554" s="20">
        <f t="shared" si="514"/>
        <v>-0.59160066104876396</v>
      </c>
      <c r="AA1554" s="19">
        <f>+SIN((AVERAGE(H1550:H1561)+AVERAGE(H1554:H1557)/4)*($AA$19+AA1553*$AA$18*AVERAGE(G1550:G1561))*$Y$20+$AA$17) - SIN($AA$17)</f>
        <v>-0.73673513161563675</v>
      </c>
      <c r="AB1554" s="19">
        <f>+SIN((AVERAGE(H1550:H1561)+AVERAGE(H1554:H1557)*$AB$1)*($AA$19+AB1553*$AA$18*AVERAGE(G1550:G1561))*$Y$20+$AA$17) - SIN($AA$17)+$AB$2</f>
        <v>-0.91685028419694214</v>
      </c>
      <c r="AC1554">
        <f t="shared" si="513"/>
        <v>0.91920000000002533</v>
      </c>
      <c r="AD1554">
        <f t="shared" si="512"/>
        <v>0.14513447056687279</v>
      </c>
      <c r="AE1554">
        <v>1</v>
      </c>
    </row>
    <row r="1555" spans="1:31" x14ac:dyDescent="0.25">
      <c r="A1555">
        <v>127.7499999999971</v>
      </c>
      <c r="B1555" s="2">
        <v>2007.7499999998838</v>
      </c>
      <c r="C1555">
        <f>+D1555+($D$2+E1555+F1555)*SOI!A1554*IF(B1555&gt;$C$18, IF(B1555&lt;$C$19,-1,1),1)</f>
        <v>-9.6982012303922733</v>
      </c>
      <c r="D1555">
        <f>+$D$3*((1-$D$5)*SOI!D1554+$D$5*SOI!D1553) +   $D$4*((1-$D$5)*SOI!E1554+$D$5*SOI!E1553)</f>
        <v>0</v>
      </c>
      <c r="E1555">
        <f t="shared" si="494"/>
        <v>6.9813909328504593</v>
      </c>
      <c r="F1555">
        <f t="shared" si="501"/>
        <v>-5.4104339713120675E-2</v>
      </c>
      <c r="G1555">
        <f t="shared" si="502"/>
        <v>6.9272865931373389</v>
      </c>
      <c r="H1555" s="21">
        <f t="shared" si="503"/>
        <v>-0.1132058305645388</v>
      </c>
      <c r="I1555" s="37">
        <f t="shared" si="495"/>
        <v>-8.2247966419223886</v>
      </c>
      <c r="J1555" s="1">
        <f t="shared" si="504"/>
        <v>1.338653922170822</v>
      </c>
      <c r="K1555" s="1">
        <f t="shared" si="505"/>
        <v>6.8485972843441295E-5</v>
      </c>
      <c r="L1555" s="1">
        <f t="shared" si="496"/>
        <v>-2.3555689393889339E-2</v>
      </c>
      <c r="M1555" s="1">
        <f t="shared" si="497"/>
        <v>1.1432797802951249</v>
      </c>
      <c r="N1555" s="1">
        <f t="shared" si="498"/>
        <v>1.9034039639836773E-2</v>
      </c>
      <c r="O1555" s="1">
        <f t="shared" si="499"/>
        <v>4.8645955345477422E-2</v>
      </c>
      <c r="P1555" s="1">
        <f t="shared" si="500"/>
        <v>1.6064166079767994E-3</v>
      </c>
      <c r="Q1555" s="1">
        <f t="shared" si="506"/>
        <v>1.0890407631407152E-2</v>
      </c>
      <c r="R1555" s="1">
        <f t="shared" si="507"/>
        <v>2.6748897074075677E-2</v>
      </c>
      <c r="S1555" s="1">
        <f t="shared" si="508"/>
        <v>-0.13397495677796947</v>
      </c>
      <c r="T1555" s="1">
        <f t="shared" si="509"/>
        <v>-1.2039825244642274E-2</v>
      </c>
      <c r="U1555" s="1">
        <f t="shared" si="510"/>
        <v>0.14600772468072254</v>
      </c>
      <c r="V1555" s="1">
        <f t="shared" si="511"/>
        <v>-8.6004430633771661E-4</v>
      </c>
      <c r="Y1555" s="20">
        <f>+$Z$20*SIGN(SOI!A1554)*(ABS(SOI!A1554))^$Y$2</f>
        <v>-0.70992961535961518</v>
      </c>
      <c r="Z1555" s="20">
        <f t="shared" si="514"/>
        <v>-0.69200010877350426</v>
      </c>
      <c r="AA1555" s="19">
        <f>+SIN((AVERAGE(H1551:H1562)+AVERAGE(H1555:H1558)/4)*($AA$19+AA1554*$AA$18*AVERAGE(G1551:G1562))*$Y$20+$AA$17) - SIN($AA$17)</f>
        <v>-1.2493064864023433</v>
      </c>
      <c r="AB1555" s="19">
        <f>+SIN((AVERAGE(H1551:H1562)+AVERAGE(H1555:H1558)*$AB$1)*($AA$19+AB1554*$AA$18*AVERAGE(G1551:G1562))*$Y$20+$AA$17) - SIN($AA$17)+$AB$2</f>
        <v>-0.96675036652274082</v>
      </c>
      <c r="AC1555">
        <f t="shared" si="513"/>
        <v>0.91980000000002538</v>
      </c>
      <c r="AD1555">
        <f t="shared" si="512"/>
        <v>0.55730637762883906</v>
      </c>
      <c r="AE1555">
        <v>1</v>
      </c>
    </row>
    <row r="1556" spans="1:31" x14ac:dyDescent="0.25">
      <c r="A1556">
        <v>127.83333333333043</v>
      </c>
      <c r="B1556" s="2">
        <v>2007.8333333332171</v>
      </c>
      <c r="C1556">
        <f>+D1556+($D$2+E1556+F1556)*SOI!A1555*IF(B1556&gt;$C$18, IF(B1556&lt;$C$19,-1,1),1)</f>
        <v>-56.136854006288274</v>
      </c>
      <c r="D1556">
        <f>+$D$3*((1-$D$5)*SOI!D1555+$D$5*SOI!D1554) +   $D$4*((1-$D$5)*SOI!E1555+$D$5*SOI!E1554)</f>
        <v>0</v>
      </c>
      <c r="E1556">
        <f t="shared" si="494"/>
        <v>36.513169631762871</v>
      </c>
      <c r="F1556">
        <f t="shared" si="501"/>
        <v>-0.9835151974032067</v>
      </c>
      <c r="G1556">
        <f t="shared" si="502"/>
        <v>35.529654434359664</v>
      </c>
      <c r="H1556" s="21">
        <f t="shared" si="503"/>
        <v>1.700170068015765</v>
      </c>
      <c r="I1556" s="37">
        <f t="shared" si="495"/>
        <v>-20.876396642498573</v>
      </c>
      <c r="J1556" s="1">
        <f t="shared" si="504"/>
        <v>5.3907524260657782</v>
      </c>
      <c r="K1556" s="1">
        <f t="shared" si="505"/>
        <v>6.1452877158029127</v>
      </c>
      <c r="L1556" s="1">
        <f t="shared" si="496"/>
        <v>-2.8858329453570569E-2</v>
      </c>
      <c r="M1556" s="1">
        <f t="shared" si="497"/>
        <v>1.8138577466625008</v>
      </c>
      <c r="N1556" s="1">
        <f t="shared" si="498"/>
        <v>-0.32124005156167867</v>
      </c>
      <c r="O1556" s="1">
        <f t="shared" si="499"/>
        <v>17.953888211015112</v>
      </c>
      <c r="P1556" s="1">
        <f t="shared" si="500"/>
        <v>0.31879509381131149</v>
      </c>
      <c r="Q1556" s="1">
        <f t="shared" si="506"/>
        <v>-0.29160405219623742</v>
      </c>
      <c r="R1556" s="1">
        <f t="shared" si="507"/>
        <v>-1.8179656345700341</v>
      </c>
      <c r="S1556" s="1">
        <f t="shared" si="508"/>
        <v>5.7392179015084448</v>
      </c>
      <c r="T1556" s="1">
        <f t="shared" si="509"/>
        <v>-5.4438648054044894</v>
      </c>
      <c r="U1556" s="1">
        <f t="shared" si="510"/>
        <v>73.546099950997402</v>
      </c>
      <c r="V1556" s="1">
        <f t="shared" si="511"/>
        <v>2.8805338706093684</v>
      </c>
      <c r="Y1556" s="20">
        <f>+$Z$20*SIGN(SOI!A1555)*(ABS(SOI!A1555))^$Y$2</f>
        <v>-0.75418836517171295</v>
      </c>
      <c r="Z1556" s="20">
        <f t="shared" si="514"/>
        <v>-0.74181089859243876</v>
      </c>
      <c r="AA1556" s="19">
        <f>+SIN((AVERAGE(H1552:H1563)+AVERAGE(H1556:H1559)/4)*($AA$19+AA1555*$AA$18*AVERAGE(G1552:G1563))*$Y$20+$AA$17) - SIN($AA$17)</f>
        <v>-1.1804721296525125</v>
      </c>
      <c r="AB1556" s="19">
        <f>+SIN((AVERAGE(H1552:H1563)+AVERAGE(H1556:H1559)*$AB$1)*($AA$19+AB1555*$AA$18*AVERAGE(G1552:G1563))*$Y$20+$AA$17) - SIN($AA$17)+$AB$2</f>
        <v>-0.96681392856506787</v>
      </c>
      <c r="AC1556">
        <f t="shared" si="513"/>
        <v>0.92040000000002542</v>
      </c>
      <c r="AD1556">
        <f t="shared" si="512"/>
        <v>0.43866123106007371</v>
      </c>
      <c r="AE1556">
        <v>1</v>
      </c>
    </row>
    <row r="1557" spans="1:31" x14ac:dyDescent="0.25">
      <c r="A1557">
        <v>127.91666666666376</v>
      </c>
      <c r="B1557" s="2">
        <v>2007.9166666665503</v>
      </c>
      <c r="C1557">
        <f>+D1557+($D$2+E1557+F1557)*SOI!A1556*IF(B1557&gt;$C$18, IF(B1557&lt;$C$19,-1,1),1)</f>
        <v>744.9393775456407</v>
      </c>
      <c r="D1557">
        <f>+$D$3*((1-$D$5)*SOI!D1556+$D$5*SOI!D1555) +   $D$4*((1-$D$5)*SOI!E1556+$D$5*SOI!E1555)</f>
        <v>0</v>
      </c>
      <c r="E1557">
        <f t="shared" si="494"/>
        <v>-462.47332540387293</v>
      </c>
      <c r="F1557">
        <f t="shared" si="501"/>
        <v>-0.22194015242559173</v>
      </c>
      <c r="G1557">
        <f t="shared" si="502"/>
        <v>-462.69526555629852</v>
      </c>
      <c r="H1557" s="21">
        <f t="shared" si="503"/>
        <v>-9.2060010106209091</v>
      </c>
      <c r="I1557" s="37">
        <f t="shared" si="495"/>
        <v>-152.66186762477855</v>
      </c>
      <c r="J1557" s="1">
        <f t="shared" si="504"/>
        <v>-128.39919305435401</v>
      </c>
      <c r="K1557" s="1">
        <f t="shared" si="505"/>
        <v>-87.287813589047559</v>
      </c>
      <c r="L1557" s="1">
        <f t="shared" si="496"/>
        <v>-6.257898582894289E-2</v>
      </c>
      <c r="M1557" s="1">
        <f t="shared" si="497"/>
        <v>-5.9080083442208391</v>
      </c>
      <c r="N1557" s="1">
        <f t="shared" si="498"/>
        <v>0.26064304583275172</v>
      </c>
      <c r="O1557" s="1">
        <f t="shared" si="499"/>
        <v>-453.3643866553619</v>
      </c>
      <c r="P1557" s="1">
        <f t="shared" si="500"/>
        <v>8.2694534141763726E-2</v>
      </c>
      <c r="Q1557" s="1">
        <f t="shared" si="506"/>
        <v>-0.77063350280217613</v>
      </c>
      <c r="R1557" s="1">
        <f t="shared" si="507"/>
        <v>-35.132983510905383</v>
      </c>
      <c r="S1557" s="1">
        <f t="shared" si="508"/>
        <v>-34.052123558501414</v>
      </c>
      <c r="T1557" s="1">
        <f t="shared" si="509"/>
        <v>298.09421627033515</v>
      </c>
      <c r="U1557" s="1">
        <f t="shared" si="510"/>
        <v>139.50823844471887</v>
      </c>
      <c r="V1557" s="1">
        <f t="shared" si="511"/>
        <v>-0.60625400027312626</v>
      </c>
      <c r="Y1557" s="20">
        <f>+$Z$20*SIGN(SOI!A1556)*(ABS(SOI!A1556))^$Y$2</f>
        <v>-0.76131471524598848</v>
      </c>
      <c r="Z1557" s="20">
        <f t="shared" si="514"/>
        <v>-0.77274948367048679</v>
      </c>
      <c r="AA1557" s="19">
        <f>+SIN((AVERAGE(H1553:H1564)+AVERAGE(H1557:H1560)/4)*($AA$19+AA1556*$AA$18*AVERAGE(G1553:G1564))*$Y$20+$AA$17) - SIN($AA$17)</f>
        <v>-1.1300186698701533</v>
      </c>
      <c r="AB1557" s="19">
        <f>+SIN((AVERAGE(H1553:H1564)+AVERAGE(H1557:H1560)*$AB$1)*($AA$19+AB1556*$AA$18*AVERAGE(G1553:G1564))*$Y$20+$AA$17) - SIN($AA$17)+$AB$2</f>
        <v>-0.94560113977901183</v>
      </c>
      <c r="AC1557">
        <f t="shared" si="513"/>
        <v>0.92100000000002546</v>
      </c>
      <c r="AD1557">
        <f t="shared" si="512"/>
        <v>0.35726918619966652</v>
      </c>
      <c r="AE1557">
        <v>1</v>
      </c>
    </row>
    <row r="1558" spans="1:31" x14ac:dyDescent="0.25">
      <c r="A1558">
        <v>127.99999999999709</v>
      </c>
      <c r="B1558" s="2">
        <v>2007.9999999998836</v>
      </c>
      <c r="C1558">
        <f>+D1558+($D$2+E1558+F1558)*SOI!A1557*IF(B1558&gt;$C$18, IF(B1558&lt;$C$19,-1,1),1)</f>
        <v>-1.694470451071032</v>
      </c>
      <c r="D1558">
        <f>+$D$3*((1-$D$5)*SOI!D1557+$D$5*SOI!D1556) +   $D$4*((1-$D$5)*SOI!E1557+$D$5*SOI!E1556)</f>
        <v>0</v>
      </c>
      <c r="E1558">
        <f t="shared" ref="E1558:E1621" si="515">$E$3*COS(2*PI()*(A1558+$E$2)/$H$3)+$E$4*COS(2*PI()*(A1558+$E$2)/$H$4)+$E$5*COS(2*PI()*(A1558+$E$2)/$H$5)+$E$6*COS(2*PI()/$H$6*(A1558+$E$2))+$E$7*COS(2*PI()/$H$7*(A1558+$E$2))+$E$8*COS(2*PI()/$H$8*(A1558+$E$2))+$E$9*COS(2*PI()/$H$9*(A1558+$E$2))+$E$10*COS(2*PI()/$H$10*(A1558+$E$2))+$E$11*COS(2*PI()/$H$11*(A1558+$E$2))+$E$12*COS(2*PI()/$H$12*(A1558+$E$2))+$E$13*COS(2*PI()/$H$13*(A1558+$E$2))+$E$14*COS(2*PI()/$H$14*(A1558+$E$2))+$E$15*COS(2*PI()/$H$15*(A1558+$E$2))+$E$16*COS(2*PI()/$H$16*(A1558+$E$2))+$E$17*COS(2*PI()/$H$17*(A1558+$E$2))</f>
        <v>-3.5032228410374131</v>
      </c>
      <c r="F1558">
        <f t="shared" si="501"/>
        <v>4.4498543779486042</v>
      </c>
      <c r="G1558">
        <f t="shared" si="502"/>
        <v>0.94663153691119106</v>
      </c>
      <c r="H1558" s="21">
        <f t="shared" si="503"/>
        <v>16.716947505432721</v>
      </c>
      <c r="I1558" s="37">
        <f t="shared" ref="I1558:I1621" si="516">+(I$3*$E1558+I$5*$F1558)*COS(2*PI()*$A1558*$A$9+I$4)</f>
        <v>-1.2718560138189334</v>
      </c>
      <c r="J1558" s="1">
        <f t="shared" si="504"/>
        <v>25.416017881324642</v>
      </c>
      <c r="K1558" s="1">
        <f t="shared" si="505"/>
        <v>132.28025806895471</v>
      </c>
      <c r="L1558" s="1">
        <f t="shared" ref="L1558:L1621" si="517">+(L$3*$E1558+L$5*$F1558)*COS(2*PI()*$A1558*$A$9+L$4)^2</f>
        <v>2.7682264942954782</v>
      </c>
      <c r="M1558" s="1">
        <f t="shared" ref="M1558:M1621" si="518">+(M$3*$E1558+M$5*$F1558)*COS(2*PI()*$A1558*$A$7+M$4)</f>
        <v>140.3714985607987</v>
      </c>
      <c r="N1558" s="1">
        <f t="shared" ref="N1558:N1621" si="519">+(N$3*$E1558+N$5*$F1558)*COS(2*PI()*$A1558*$A$8+N$4)</f>
        <v>3.82075363903959</v>
      </c>
      <c r="O1558" s="1">
        <f t="shared" ref="O1558:O1621" si="520">+(O$3*$E1558+O$5*$F1558)*COS(2*PI()*$A1558*$A$8+O$4)^2</f>
        <v>0.84218523661494682</v>
      </c>
      <c r="P1558" s="1">
        <f t="shared" ref="P1558:P1621" si="521">+(P$3*$E1558+P$5*$F1558)*COS(2*PI()*$A1558*$A$7+P$4)^2</f>
        <v>-1.5250528724776287</v>
      </c>
      <c r="Q1558" s="1">
        <f t="shared" si="506"/>
        <v>268.40377232471809</v>
      </c>
      <c r="R1558" s="1">
        <f t="shared" si="507"/>
        <v>101.94434461942801</v>
      </c>
      <c r="S1558" s="1">
        <f t="shared" si="508"/>
        <v>-4.1586701067040543</v>
      </c>
      <c r="T1558" s="1">
        <f t="shared" si="509"/>
        <v>24.49553179291205</v>
      </c>
      <c r="U1558" s="1">
        <f t="shared" si="510"/>
        <v>-21.434597234594623</v>
      </c>
      <c r="V1558" s="1">
        <f t="shared" si="511"/>
        <v>163.89496288114512</v>
      </c>
      <c r="Y1558" s="20">
        <f>+$Z$20*SIGN(SOI!A1557)*(ABS(SOI!A1557))^$Y$2</f>
        <v>-0.80274537059375883</v>
      </c>
      <c r="Z1558" s="20">
        <f t="shared" si="514"/>
        <v>-0.78212148212927979</v>
      </c>
      <c r="AA1558" s="19">
        <f>+SIN((AVERAGE(H1554:H1565)+AVERAGE(H1558:H1561)/4)*($AA$19+AA1557*$AA$18*AVERAGE(G1554:G1565))*$Y$20+$AA$17) - SIN($AA$17)</f>
        <v>-1.2867252179366964</v>
      </c>
      <c r="AB1558" s="19">
        <f>+SIN((AVERAGE(H1554:H1565)+AVERAGE(H1558:H1561)*$AB$1)*($AA$19+AB1557*$AA$18*AVERAGE(G1554:G1565))*$Y$20+$AA$17) - SIN($AA$17)+$AB$2</f>
        <v>-0.98218093313477506</v>
      </c>
      <c r="AC1558">
        <f t="shared" si="513"/>
        <v>0.92160000000002551</v>
      </c>
      <c r="AD1558">
        <f t="shared" si="512"/>
        <v>0.50460373580741658</v>
      </c>
      <c r="AE1558">
        <v>1</v>
      </c>
    </row>
    <row r="1559" spans="1:31" x14ac:dyDescent="0.25">
      <c r="A1559">
        <v>128.08333333333042</v>
      </c>
      <c r="B1559" s="2">
        <v>2008.0833333332168</v>
      </c>
      <c r="C1559">
        <f>+D1559+($D$2+E1559+F1559)*SOI!A1558*IF(B1559&gt;$C$18, IF(B1559&lt;$C$19,-1,1),1)</f>
        <v>-47.983589718190615</v>
      </c>
      <c r="D1559">
        <f>+$D$3*((1-$D$5)*SOI!D1558+$D$5*SOI!D1557) +   $D$4*((1-$D$5)*SOI!E1558+$D$5*SOI!E1557)</f>
        <v>0</v>
      </c>
      <c r="E1559">
        <f t="shared" si="515"/>
        <v>27.992604646658407</v>
      </c>
      <c r="F1559">
        <f t="shared" ref="F1559:F1622" si="522">$F$3*COS(2*PI()*(B1559+$F$2)/$G$3)+$F$4*COS(2*PI()*(B1559+$F$2)/$G$4)+$F$5*COS(2*PI()*(B1559+$F$2)/$G$5)+$F$6*COS(2*PI()/$G$6*(B1559+$F$2))+$F$7*COS(2*PI()/$G$7*(B1559+$F$2))+$F$8*COS(2*PI()/$G$8*(B1559+$F$2))+$F$9*COS(2*PI()/$G$9*(B1559+$F$2))+$F$10*COS(2*PI()/$G$10*(B1559+$F$2))+$F$11*COS(2*PI()/$G$11*(B1559+$F$2))+$F$12*COS(2*PI()/$G$12*(B1559+$F$2))+$F$13*COS(2*PI()/$G$13*(B1559+$F$2))+$F$14*COS(2*PI()/$G$14*(B1559+$F$2))+$F$15*COS(2*PI()/$G$15*(B1559+$F$2))</f>
        <v>0.23303636404195277</v>
      </c>
      <c r="G1559">
        <f t="shared" ref="G1559:G1622" si="523">+E1559+F1559</f>
        <v>28.225641010700361</v>
      </c>
      <c r="H1559" s="21">
        <f t="shared" ref="H1559:H1622" si="524">+$H$19*SUM(I1559:V1559)</f>
        <v>0.21964975235715439</v>
      </c>
      <c r="I1559" s="37">
        <f t="shared" si="516"/>
        <v>34.768671610800439</v>
      </c>
      <c r="J1559" s="1">
        <f t="shared" ref="J1559:J1622" si="525">+(J$3)*I1559*M1559</f>
        <v>-36.861764983600203</v>
      </c>
      <c r="K1559" s="1">
        <f t="shared" ref="K1559:K1622" si="526">+(K$3)*L1559*P1559*O1559</f>
        <v>4.4641370261902957E-2</v>
      </c>
      <c r="L1559" s="1">
        <f t="shared" si="517"/>
        <v>0.13239821797794116</v>
      </c>
      <c r="M1559" s="1">
        <f t="shared" si="518"/>
        <v>7.4472752324335731</v>
      </c>
      <c r="N1559" s="1">
        <f t="shared" si="519"/>
        <v>0.1032045775415586</v>
      </c>
      <c r="O1559" s="1">
        <f t="shared" si="520"/>
        <v>1.0036928303371246</v>
      </c>
      <c r="P1559" s="1">
        <f t="shared" si="521"/>
        <v>-9.0292913596945572E-3</v>
      </c>
      <c r="Q1559" s="1">
        <f t="shared" ref="Q1559:Q1622" si="527">+(Q$3)*M1559*N1559</f>
        <v>0.38464226967960485</v>
      </c>
      <c r="R1559" s="1">
        <f t="shared" ref="R1559:R1622" si="528">+(R$3)*I1559*N1559*M1559</f>
        <v>-3.9937574143986025</v>
      </c>
      <c r="S1559" s="1">
        <f t="shared" ref="S1559:S1622" si="529">+(S$3)*I1559*N1559</f>
        <v>3.0708213113163212</v>
      </c>
      <c r="T1559" s="1">
        <f t="shared" ref="T1559:T1622" si="530">+(T$3)*L1559*O1559</f>
        <v>1.3962416503377852</v>
      </c>
      <c r="U1559" s="1">
        <f t="shared" ref="U1559:U1622" si="531">+(U$3)*P1559*I1559</f>
        <v>3.4692391938363514</v>
      </c>
      <c r="V1559" s="1">
        <f t="shared" ref="V1559:V1622" si="532">+(V$3)*P1559*N1559</f>
        <v>2.6211042693616682E-2</v>
      </c>
      <c r="Y1559" s="20">
        <f>+$Z$20*SIGN(SOI!A1558)*(ABS(SOI!A1558))^$Y$2</f>
        <v>-0.78230436054809205</v>
      </c>
      <c r="Z1559" s="20">
        <f t="shared" si="514"/>
        <v>-0.74468299279335948</v>
      </c>
      <c r="AA1559" s="19">
        <f>+SIN((AVERAGE(H1555:H1566)+AVERAGE(H1559:H1562)/4)*($AA$19+AA1558*$AA$18*AVERAGE(G1555:G1566))*$Y$20+$AA$17) - SIN($AA$17)</f>
        <v>-0.52001119427297104</v>
      </c>
      <c r="AB1559" s="19">
        <f>+SIN((AVERAGE(H1555:H1566)+AVERAGE(H1559:H1562)*$AB$1)*($AA$19+AB1558*$AA$18*AVERAGE(G1555:G1566))*$Y$20+$AA$17) - SIN($AA$17)+$AB$2</f>
        <v>-0.59855841024017742</v>
      </c>
      <c r="AC1559">
        <f t="shared" si="513"/>
        <v>0.92220000000002555</v>
      </c>
      <c r="AD1559">
        <f t="shared" si="512"/>
        <v>0.22467179852038843</v>
      </c>
      <c r="AE1559">
        <v>1</v>
      </c>
    </row>
    <row r="1560" spans="1:31" x14ac:dyDescent="0.25">
      <c r="A1560">
        <v>128.16666666666376</v>
      </c>
      <c r="B1560" s="2">
        <v>2008.1666666665501</v>
      </c>
      <c r="C1560">
        <f>+D1560+($D$2+E1560+F1560)*SOI!A1559*IF(B1560&gt;$C$18, IF(B1560&lt;$C$19,-1,1),1)</f>
        <v>-4.2653920183390444</v>
      </c>
      <c r="D1560">
        <f>+$D$3*((1-$D$5)*SOI!D1559+$D$5*SOI!D1558) +   $D$4*((1-$D$5)*SOI!E1559+$D$5*SOI!E1558)</f>
        <v>0</v>
      </c>
      <c r="E1560">
        <f t="shared" si="515"/>
        <v>4.8302712525971572</v>
      </c>
      <c r="F1560">
        <f t="shared" si="522"/>
        <v>-1.184637048888572</v>
      </c>
      <c r="G1560">
        <f t="shared" si="523"/>
        <v>3.6456342037085854</v>
      </c>
      <c r="H1560" s="21">
        <f t="shared" si="524"/>
        <v>-0.22431011007318613</v>
      </c>
      <c r="I1560" s="37">
        <f t="shared" si="516"/>
        <v>3.1772963509128869</v>
      </c>
      <c r="J1560" s="1">
        <f t="shared" si="525"/>
        <v>9.5597667328063576</v>
      </c>
      <c r="K1560" s="1">
        <f t="shared" si="526"/>
        <v>0.30259608856388959</v>
      </c>
      <c r="L1560" s="1">
        <f t="shared" si="517"/>
        <v>-0.10718186303589802</v>
      </c>
      <c r="M1560" s="1">
        <f t="shared" si="518"/>
        <v>-21.13483920467684</v>
      </c>
      <c r="N1560" s="1">
        <f t="shared" si="519"/>
        <v>9.1215528466988119E-2</v>
      </c>
      <c r="O1560" s="1">
        <f t="shared" si="520"/>
        <v>0.87162516240429699</v>
      </c>
      <c r="P1560" s="1">
        <f t="shared" si="521"/>
        <v>8.7058536294062891E-2</v>
      </c>
      <c r="Q1560" s="1">
        <f t="shared" si="527"/>
        <v>-0.96478017412620409</v>
      </c>
      <c r="R1560" s="1">
        <f t="shared" si="528"/>
        <v>0.9154247903556314</v>
      </c>
      <c r="S1560" s="1">
        <f t="shared" si="529"/>
        <v>0.24802416141826128</v>
      </c>
      <c r="T1560" s="1">
        <f t="shared" si="530"/>
        <v>-0.9815867518301562</v>
      </c>
      <c r="U1560" s="1">
        <f t="shared" si="531"/>
        <v>-3.0567615650029478</v>
      </c>
      <c r="V1560" s="1">
        <f t="shared" si="532"/>
        <v>-0.22336329620963316</v>
      </c>
      <c r="Y1560" s="20">
        <f>+$Z$20*SIGN(SOI!A1559)*(ABS(SOI!A1559))^$Y$2</f>
        <v>-0.64899924723822766</v>
      </c>
      <c r="Z1560" s="20">
        <f t="shared" si="514"/>
        <v>-0.66578082142693729</v>
      </c>
      <c r="AA1560" s="19">
        <f>+SIN((AVERAGE(H1556:H1567)+AVERAGE(H1560:H1563)/4)*($AA$19+AA1559*$AA$18*AVERAGE(G1556:G1567))*$Y$20+$AA$17) - SIN($AA$17)</f>
        <v>-0.65128782468491475</v>
      </c>
      <c r="AB1560" s="19">
        <f>+SIN((AVERAGE(H1556:H1567)+AVERAGE(H1560:H1563)*$AB$1)*($AA$19+AB1559*$AA$18*AVERAGE(G1556:G1567))*$Y$20+$AA$17) - SIN($AA$17)+$AB$2</f>
        <v>-0.66615911597869659</v>
      </c>
      <c r="AC1560">
        <f t="shared" si="513"/>
        <v>0.9228000000000256</v>
      </c>
      <c r="AD1560">
        <f t="shared" ref="AD1560:AD1623" si="533">+ABS(Z1560-AA1560)</f>
        <v>1.4492996742022535E-2</v>
      </c>
      <c r="AE1560">
        <v>1</v>
      </c>
    </row>
    <row r="1561" spans="1:31" x14ac:dyDescent="0.25">
      <c r="A1561">
        <v>128.2499999999971</v>
      </c>
      <c r="B1561" s="2">
        <v>2008.2499999998834</v>
      </c>
      <c r="C1561">
        <f>+D1561+($D$2+E1561+F1561)*SOI!A1560*IF(B1561&gt;$C$18, IF(B1561&lt;$C$19,-1,1),1)</f>
        <v>-14.513508726305577</v>
      </c>
      <c r="D1561">
        <f>+$D$3*((1-$D$5)*SOI!D1560+$D$5*SOI!D1559) +   $D$4*((1-$D$5)*SOI!E1560+$D$5*SOI!E1559)</f>
        <v>0</v>
      </c>
      <c r="E1561">
        <f t="shared" si="515"/>
        <v>16.259671284431782</v>
      </c>
      <c r="F1561">
        <f t="shared" si="522"/>
        <v>4.7641891192461872E-2</v>
      </c>
      <c r="G1561">
        <f t="shared" si="523"/>
        <v>16.307313175624245</v>
      </c>
      <c r="H1561" s="21">
        <f t="shared" si="524"/>
        <v>0.2479970397311364</v>
      </c>
      <c r="I1561" s="37">
        <f t="shared" si="516"/>
        <v>-2.0871048633678622</v>
      </c>
      <c r="J1561" s="1">
        <f t="shared" si="525"/>
        <v>-4.4344938446116436E-2</v>
      </c>
      <c r="K1561" s="1">
        <f t="shared" si="526"/>
        <v>4.4411604379479795E-2</v>
      </c>
      <c r="L1561" s="1">
        <f t="shared" si="517"/>
        <v>4.6586962784382008E-3</v>
      </c>
      <c r="M1561" s="1">
        <f t="shared" si="518"/>
        <v>-0.14924822099015805</v>
      </c>
      <c r="N1561" s="1">
        <f t="shared" si="519"/>
        <v>-1.7756189950917947E-2</v>
      </c>
      <c r="O1561" s="1">
        <f t="shared" si="520"/>
        <v>14.351440332570801</v>
      </c>
      <c r="P1561" s="1">
        <f t="shared" si="521"/>
        <v>-1.7854006437031247E-2</v>
      </c>
      <c r="Q1561" s="1">
        <f t="shared" si="527"/>
        <v>1.3262322642848654E-3</v>
      </c>
      <c r="R1561" s="1">
        <f t="shared" si="528"/>
        <v>8.2660957988891788E-4</v>
      </c>
      <c r="S1561" s="1">
        <f t="shared" si="529"/>
        <v>3.1714768071254687E-2</v>
      </c>
      <c r="T1561" s="1">
        <f t="shared" si="530"/>
        <v>0.70248574338538794</v>
      </c>
      <c r="U1561" s="1">
        <f t="shared" si="531"/>
        <v>-0.41178681418797713</v>
      </c>
      <c r="V1561" s="1">
        <f t="shared" si="532"/>
        <v>-8.9169665926519745E-3</v>
      </c>
      <c r="Y1561" s="20">
        <f>+$Z$20*SIGN(SOI!A1560)*(ABS(SOI!A1560))^$Y$2</f>
        <v>-0.56603885649449215</v>
      </c>
      <c r="Z1561" s="20">
        <f t="shared" si="514"/>
        <v>-0.56501268887221823</v>
      </c>
      <c r="AA1561" s="19">
        <f>+SIN((AVERAGE(H1557:H1568)+AVERAGE(H1561:H1564)/4)*($AA$19+AA1560*$AA$18*AVERAGE(G1557:G1568))*$Y$20+$AA$17) - SIN($AA$17)</f>
        <v>-0.36364072869432695</v>
      </c>
      <c r="AB1561" s="19">
        <f>+SIN((AVERAGE(H1557:H1568)+AVERAGE(H1561:H1564)*$AB$1)*($AA$19+AB1560*$AA$18*AVERAGE(G1557:G1568))*$Y$20+$AA$17) - SIN($AA$17)+$AB$2</f>
        <v>-0.37230195386697923</v>
      </c>
      <c r="AC1561">
        <f t="shared" ref="AC1561:AC1624" si="534">+AC1560+$AC$22</f>
        <v>0.92340000000002564</v>
      </c>
      <c r="AD1561">
        <f t="shared" si="533"/>
        <v>0.20137196017789127</v>
      </c>
      <c r="AE1561">
        <v>1</v>
      </c>
    </row>
    <row r="1562" spans="1:31" x14ac:dyDescent="0.25">
      <c r="A1562">
        <v>128.33333333333044</v>
      </c>
      <c r="B1562" s="2">
        <v>2008.3333333332166</v>
      </c>
      <c r="C1562">
        <f>+D1562+($D$2+E1562+F1562)*SOI!A1561*IF(B1562&gt;$C$18, IF(B1562&lt;$C$19,-1,1),1)</f>
        <v>2.040728728212629</v>
      </c>
      <c r="D1562">
        <f>+$D$3*((1-$D$5)*SOI!D1561+$D$5*SOI!D1560) +   $D$4*((1-$D$5)*SOI!E1561+$D$5*SOI!E1560)</f>
        <v>0</v>
      </c>
      <c r="E1562">
        <f t="shared" si="515"/>
        <v>-2.0891291805392544</v>
      </c>
      <c r="F1562">
        <f t="shared" si="522"/>
        <v>-1.099509457292978</v>
      </c>
      <c r="G1562">
        <f t="shared" si="523"/>
        <v>-3.1886386378322324</v>
      </c>
      <c r="H1562" s="21">
        <f t="shared" si="524"/>
        <v>-0.55947738566139882</v>
      </c>
      <c r="I1562" s="37">
        <f t="shared" si="516"/>
        <v>2.5060483447636894</v>
      </c>
      <c r="J1562" s="1">
        <f t="shared" si="525"/>
        <v>-8.828045791181875</v>
      </c>
      <c r="K1562" s="1">
        <f t="shared" si="526"/>
        <v>-35.712776028805045</v>
      </c>
      <c r="L1562" s="1">
        <f t="shared" si="517"/>
        <v>-0.60192913861478881</v>
      </c>
      <c r="M1562" s="1">
        <f t="shared" si="518"/>
        <v>24.744831975038366</v>
      </c>
      <c r="N1562" s="1">
        <f t="shared" si="519"/>
        <v>0.96413345491822333</v>
      </c>
      <c r="O1562" s="1">
        <f t="shared" si="520"/>
        <v>-2.7768696537866817</v>
      </c>
      <c r="P1562" s="1">
        <f t="shared" si="521"/>
        <v>0.57427757818779324</v>
      </c>
      <c r="Q1562" s="1">
        <f t="shared" si="527"/>
        <v>11.939394593215543</v>
      </c>
      <c r="R1562" s="1">
        <f t="shared" si="528"/>
        <v>-8.9352832758875973</v>
      </c>
      <c r="S1562" s="1">
        <f t="shared" si="529"/>
        <v>2.0677312200402405</v>
      </c>
      <c r="T1562" s="1">
        <f t="shared" si="530"/>
        <v>17.562182639684522</v>
      </c>
      <c r="U1562" s="1">
        <f t="shared" si="531"/>
        <v>-15.903905405647983</v>
      </c>
      <c r="V1562" s="1">
        <f t="shared" si="532"/>
        <v>-15.573659794994343</v>
      </c>
      <c r="Y1562" s="20">
        <f>+$Z$20*SIGN(SOI!A1561)*(ABS(SOI!A1561))^$Y$2</f>
        <v>-0.47999996288393498</v>
      </c>
      <c r="Z1562" s="20">
        <f t="shared" si="514"/>
        <v>-0.48134457920266444</v>
      </c>
      <c r="AA1562" s="19">
        <f>+SIN((AVERAGE(H1558:H1569)+AVERAGE(H1562:H1565)/4)*($AA$19+AA1561*$AA$18*AVERAGE(G1558:G1569))*$Y$20+$AA$17) - SIN($AA$17)</f>
        <v>-1.16147646985913</v>
      </c>
      <c r="AB1562" s="19">
        <f>+SIN((AVERAGE(H1558:H1569)+AVERAGE(H1562:H1565)*$AB$1)*($AA$19+AB1561*$AA$18*AVERAGE(G1558:G1569))*$Y$20+$AA$17) - SIN($AA$17)+$AB$2</f>
        <v>-1.1399623305955939</v>
      </c>
      <c r="AC1562">
        <f t="shared" si="534"/>
        <v>0.92400000000002569</v>
      </c>
      <c r="AD1562">
        <f t="shared" si="533"/>
        <v>0.68013189065646551</v>
      </c>
      <c r="AE1562">
        <v>1</v>
      </c>
    </row>
    <row r="1563" spans="1:31" x14ac:dyDescent="0.25">
      <c r="A1563">
        <v>128.41666666666379</v>
      </c>
      <c r="B1563" s="2">
        <v>2008.4166666665499</v>
      </c>
      <c r="C1563">
        <f>+D1563+($D$2+E1563+F1563)*SOI!A1562*IF(B1563&gt;$C$18, IF(B1563&lt;$C$19,-1,1),1)</f>
        <v>-2.4145057247197022</v>
      </c>
      <c r="D1563">
        <f>+$D$3*((1-$D$5)*SOI!D1562+$D$5*SOI!D1561) +   $D$4*((1-$D$5)*SOI!E1562+$D$5*SOI!E1561)</f>
        <v>0</v>
      </c>
      <c r="E1563">
        <f t="shared" si="515"/>
        <v>5.5135221595470432</v>
      </c>
      <c r="F1563">
        <f t="shared" si="522"/>
        <v>-2.6009148820447803E-2</v>
      </c>
      <c r="G1563">
        <f t="shared" si="523"/>
        <v>5.4875130107265955</v>
      </c>
      <c r="H1563" s="21">
        <f t="shared" si="524"/>
        <v>-7.8537504349245252E-2</v>
      </c>
      <c r="I1563" s="37">
        <f t="shared" si="516"/>
        <v>-6.9170613086114932</v>
      </c>
      <c r="J1563" s="1">
        <f t="shared" si="525"/>
        <v>0.80149422358291089</v>
      </c>
      <c r="K1563" s="1">
        <f t="shared" si="526"/>
        <v>4.4329135351958799E-3</v>
      </c>
      <c r="L1563" s="1">
        <f t="shared" si="517"/>
        <v>-1.5220603708656242E-2</v>
      </c>
      <c r="M1563" s="1">
        <f t="shared" si="518"/>
        <v>0.81393204731643476</v>
      </c>
      <c r="N1563" s="1">
        <f t="shared" si="519"/>
        <v>2.2606728294602495E-2</v>
      </c>
      <c r="O1563" s="1">
        <f t="shared" si="520"/>
        <v>1.0937784016955219</v>
      </c>
      <c r="P1563" s="1">
        <f t="shared" si="521"/>
        <v>7.1569362784042129E-3</v>
      </c>
      <c r="Q1563" s="1">
        <f t="shared" si="527"/>
        <v>9.2084494165710941E-3</v>
      </c>
      <c r="R1563" s="1">
        <f t="shared" si="528"/>
        <v>1.9021497599415751E-2</v>
      </c>
      <c r="S1563" s="1">
        <f t="shared" si="529"/>
        <v>-0.13382178763230579</v>
      </c>
      <c r="T1563" s="1">
        <f t="shared" si="530"/>
        <v>-0.17491975054592071</v>
      </c>
      <c r="U1563" s="1">
        <f t="shared" si="531"/>
        <v>0.54706792738237786</v>
      </c>
      <c r="V1563" s="1">
        <f t="shared" si="532"/>
        <v>-4.5508920653194182E-3</v>
      </c>
      <c r="Y1563" s="20">
        <f>+$Z$20*SIGN(SOI!A1562)*(ABS(SOI!A1562))^$Y$2</f>
        <v>-0.39799491822956612</v>
      </c>
      <c r="Z1563" s="20">
        <f t="shared" si="514"/>
        <v>-0.33266493806266223</v>
      </c>
      <c r="AA1563" s="19">
        <f>+SIN((AVERAGE(H1559:H1570)+AVERAGE(H1563:H1566)/4)*($AA$19+AA1562*$AA$18*AVERAGE(G1559:G1570))*$Y$20+$AA$17) - SIN($AA$17)</f>
        <v>-1.1292094356250051</v>
      </c>
      <c r="AB1563" s="19">
        <f>+SIN((AVERAGE(H1559:H1570)+AVERAGE(H1563:H1566)*$AB$1)*($AA$19+AB1562*$AA$18*AVERAGE(G1559:G1570))*$Y$20+$AA$17) - SIN($AA$17)+$AB$2</f>
        <v>-1.1322530544603826</v>
      </c>
      <c r="AC1563">
        <f t="shared" si="534"/>
        <v>0.92460000000002573</v>
      </c>
      <c r="AD1563">
        <f t="shared" si="533"/>
        <v>0.7965444975623428</v>
      </c>
      <c r="AE1563">
        <v>1</v>
      </c>
    </row>
    <row r="1564" spans="1:31" x14ac:dyDescent="0.25">
      <c r="A1564">
        <v>128.49999999999713</v>
      </c>
      <c r="B1564" s="2">
        <v>2008.4999999998831</v>
      </c>
      <c r="C1564">
        <f>+D1564+($D$2+E1564+F1564)*SOI!A1563*IF(B1564&gt;$C$18, IF(B1564&lt;$C$19,-1,1),1)</f>
        <v>0.50341630878044918</v>
      </c>
      <c r="D1564">
        <f>+$D$3*((1-$D$5)*SOI!D1563+$D$5*SOI!D1562) +   $D$4*((1-$D$5)*SOI!E1563+$D$5*SOI!E1562)</f>
        <v>0</v>
      </c>
      <c r="E1564">
        <f t="shared" si="515"/>
        <v>-12.46883460748418</v>
      </c>
      <c r="F1564">
        <f t="shared" si="522"/>
        <v>-0.11657311202705034</v>
      </c>
      <c r="G1564">
        <f t="shared" si="523"/>
        <v>-12.585407719511229</v>
      </c>
      <c r="H1564" s="21">
        <f t="shared" si="524"/>
        <v>0.17176363173069867</v>
      </c>
      <c r="I1564" s="37">
        <f t="shared" si="516"/>
        <v>11.370381395472069</v>
      </c>
      <c r="J1564" s="1">
        <f t="shared" si="525"/>
        <v>-5.6405911982868542</v>
      </c>
      <c r="K1564" s="1">
        <f t="shared" si="526"/>
        <v>-6.2590764443463086E-4</v>
      </c>
      <c r="L1564" s="1">
        <f t="shared" si="517"/>
        <v>-2.1373369450834862E-2</v>
      </c>
      <c r="M1564" s="1">
        <f t="shared" si="518"/>
        <v>3.4846484424766651</v>
      </c>
      <c r="N1564" s="1">
        <f t="shared" si="519"/>
        <v>1.6771357676781083E-2</v>
      </c>
      <c r="O1564" s="1">
        <f t="shared" si="520"/>
        <v>-0.7521204607317048</v>
      </c>
      <c r="P1564" s="1">
        <f t="shared" si="521"/>
        <v>1.0465234675932783E-3</v>
      </c>
      <c r="Q1564" s="1">
        <f t="shared" si="527"/>
        <v>2.9247438369164193E-2</v>
      </c>
      <c r="R1564" s="1">
        <f t="shared" si="528"/>
        <v>-9.9311477219070715E-2</v>
      </c>
      <c r="S1564" s="1">
        <f t="shared" si="529"/>
        <v>0.1631964625948345</v>
      </c>
      <c r="T1564" s="1">
        <f t="shared" si="530"/>
        <v>0.16890325677344165</v>
      </c>
      <c r="U1564" s="1">
        <f t="shared" si="531"/>
        <v>-0.13149719317800537</v>
      </c>
      <c r="V1564" s="1">
        <f t="shared" si="532"/>
        <v>-4.9368378471143848E-4</v>
      </c>
      <c r="Y1564" s="20">
        <f>+$Z$20*SIGN(SOI!A1563)*(ABS(SOI!A1563))^$Y$2</f>
        <v>-0.1199999330744856</v>
      </c>
      <c r="Z1564" s="20">
        <f t="shared" ref="Z1564:Z1627" si="535">+AVERAGE(Y1563:Y1565)</f>
        <v>-0.21266492812617913</v>
      </c>
      <c r="AA1564" s="19">
        <f>+SIN((AVERAGE(H1560:H1571)+AVERAGE(H1564:H1567)/4)*($AA$19+AA1563*$AA$18*AVERAGE(G1560:G1571))*$Y$20+$AA$17) - SIN($AA$17)</f>
        <v>-1.0964740368010049</v>
      </c>
      <c r="AB1564" s="19">
        <f>+SIN((AVERAGE(H1560:H1571)+AVERAGE(H1564:H1567)*$AB$1)*($AA$19+AB1563*$AA$18*AVERAGE(G1560:G1571))*$Y$20+$AA$17) - SIN($AA$17)+$AB$2</f>
        <v>-1.1099403204195808</v>
      </c>
      <c r="AC1564">
        <f t="shared" si="534"/>
        <v>0.92520000000002578</v>
      </c>
      <c r="AD1564">
        <f t="shared" si="533"/>
        <v>0.88380910867482576</v>
      </c>
      <c r="AE1564">
        <v>1</v>
      </c>
    </row>
    <row r="1565" spans="1:31" x14ac:dyDescent="0.25">
      <c r="A1565">
        <v>128.58333333333047</v>
      </c>
      <c r="B1565" s="2">
        <v>2008.5833333332164</v>
      </c>
      <c r="C1565">
        <f>+D1565+($D$2+E1565+F1565)*SOI!A1564*IF(B1565&gt;$C$18, IF(B1565&lt;$C$19,-1,1),1)</f>
        <v>0.1450671938575504</v>
      </c>
      <c r="D1565">
        <f>+$D$3*((1-$D$5)*SOI!D1564+$D$5*SOI!D1563) +   $D$4*((1-$D$5)*SOI!E1564+$D$5*SOI!E1563)</f>
        <v>0</v>
      </c>
      <c r="E1565">
        <f t="shared" si="515"/>
        <v>-3.6480552321813065</v>
      </c>
      <c r="F1565">
        <f t="shared" si="522"/>
        <v>2.1375385742546549E-2</v>
      </c>
      <c r="G1565">
        <f t="shared" si="523"/>
        <v>-3.6266798464387597</v>
      </c>
      <c r="H1565" s="21">
        <f t="shared" si="524"/>
        <v>-4.7856156824752666E-2</v>
      </c>
      <c r="I1565" s="37">
        <f t="shared" si="516"/>
        <v>0.28040568203804594</v>
      </c>
      <c r="J1565" s="1">
        <f t="shared" si="525"/>
        <v>1.1241726064588951E-2</v>
      </c>
      <c r="K1565" s="1">
        <f t="shared" si="526"/>
        <v>-1.5293183502126969E-4</v>
      </c>
      <c r="L1565" s="1">
        <f t="shared" si="517"/>
        <v>5.8311854805073986E-4</v>
      </c>
      <c r="M1565" s="1">
        <f t="shared" si="518"/>
        <v>-0.28161485857516583</v>
      </c>
      <c r="N1565" s="1">
        <f t="shared" si="519"/>
        <v>1.1419722254683925E-2</v>
      </c>
      <c r="O1565" s="1">
        <f t="shared" si="520"/>
        <v>-2.4082841396599712</v>
      </c>
      <c r="P1565" s="1">
        <f t="shared" si="521"/>
        <v>-2.9270654285074413E-3</v>
      </c>
      <c r="Q1565" s="1">
        <f t="shared" si="527"/>
        <v>-1.6094287323848108E-3</v>
      </c>
      <c r="R1565" s="1">
        <f t="shared" si="528"/>
        <v>1.3477059168724381E-4</v>
      </c>
      <c r="S1565" s="1">
        <f t="shared" si="529"/>
        <v>2.7403740003790998E-3</v>
      </c>
      <c r="T1565" s="1">
        <f t="shared" si="530"/>
        <v>-1.4755101752350301E-2</v>
      </c>
      <c r="U1565" s="1">
        <f t="shared" si="531"/>
        <v>9.0700925581431273E-3</v>
      </c>
      <c r="V1565" s="1">
        <f t="shared" si="532"/>
        <v>9.4019869018834501E-4</v>
      </c>
      <c r="Y1565" s="20">
        <f>+$Z$20*SIGN(SOI!A1564)*(ABS(SOI!A1564))^$Y$2</f>
        <v>-0.1199999330744856</v>
      </c>
      <c r="Z1565" s="20">
        <f t="shared" si="535"/>
        <v>-0.18582998448389854</v>
      </c>
      <c r="AA1565" s="19">
        <f>+SIN((AVERAGE(H1561:H1572)+AVERAGE(H1565:H1568)/4)*($AA$19+AA1564*$AA$18*AVERAGE(G1561:G1572))*$Y$20+$AA$17) - SIN($AA$17)</f>
        <v>-0.78945051580769765</v>
      </c>
      <c r="AB1565" s="19">
        <f>+SIN((AVERAGE(H1561:H1572)+AVERAGE(H1565:H1568)*$AB$1)*($AA$19+AB1564*$AA$18*AVERAGE(G1561:G1572))*$Y$20+$AA$17) - SIN($AA$17)+$AB$2</f>
        <v>-0.94221816126831937</v>
      </c>
      <c r="AC1565">
        <f t="shared" si="534"/>
        <v>0.92580000000002582</v>
      </c>
      <c r="AD1565">
        <f t="shared" si="533"/>
        <v>0.60362053132379911</v>
      </c>
      <c r="AE1565">
        <v>1</v>
      </c>
    </row>
    <row r="1566" spans="1:31" x14ac:dyDescent="0.25">
      <c r="A1566">
        <v>128.66666666666382</v>
      </c>
      <c r="B1566" s="2">
        <v>2008.6666666665496</v>
      </c>
      <c r="C1566">
        <f>+D1566+($D$2+E1566+F1566)*SOI!A1565*IF(B1566&gt;$C$18, IF(B1566&lt;$C$19,-1,1),1)</f>
        <v>6.8844387486505143</v>
      </c>
      <c r="D1566">
        <f>+$D$3*((1-$D$5)*SOI!D1565+$D$5*SOI!D1564) +   $D$4*((1-$D$5)*SOI!E1565+$D$5*SOI!E1564)</f>
        <v>0</v>
      </c>
      <c r="E1566">
        <f t="shared" si="515"/>
        <v>-23.521661682842286</v>
      </c>
      <c r="F1566">
        <f t="shared" si="522"/>
        <v>-1.0656195623381208</v>
      </c>
      <c r="G1566">
        <f t="shared" si="523"/>
        <v>-24.587281245180407</v>
      </c>
      <c r="H1566" s="21">
        <f t="shared" si="524"/>
        <v>-0.18140781972902884</v>
      </c>
      <c r="I1566" s="37">
        <f t="shared" si="516"/>
        <v>-19.117816203134911</v>
      </c>
      <c r="J1566" s="1">
        <f t="shared" si="525"/>
        <v>-22.313100115710874</v>
      </c>
      <c r="K1566" s="1">
        <f t="shared" si="526"/>
        <v>-207.89403812426471</v>
      </c>
      <c r="L1566" s="1">
        <f t="shared" si="517"/>
        <v>-0.48266869881466223</v>
      </c>
      <c r="M1566" s="1">
        <f t="shared" si="518"/>
        <v>-8.198435963607297</v>
      </c>
      <c r="N1566" s="1">
        <f t="shared" si="519"/>
        <v>-0.86448925028510426</v>
      </c>
      <c r="O1566" s="1">
        <f t="shared" si="520"/>
        <v>-23.96282332853724</v>
      </c>
      <c r="P1566" s="1">
        <f t="shared" si="521"/>
        <v>0.48311889760868554</v>
      </c>
      <c r="Q1566" s="1">
        <f t="shared" si="527"/>
        <v>3.5469188289475082</v>
      </c>
      <c r="R1566" s="1">
        <f t="shared" si="528"/>
        <v>20.250050321932807</v>
      </c>
      <c r="S1566" s="1">
        <f t="shared" si="529"/>
        <v>14.143775903223647</v>
      </c>
      <c r="T1566" s="1">
        <f t="shared" si="530"/>
        <v>121.52475350928823</v>
      </c>
      <c r="U1566" s="1">
        <f t="shared" si="531"/>
        <v>102.0668675804213</v>
      </c>
      <c r="V1566" s="1">
        <f t="shared" si="532"/>
        <v>11.747495656481165</v>
      </c>
      <c r="Y1566" s="20">
        <f>+$Z$20*SIGN(SOI!A1565)*(ABS(SOI!A1565))^$Y$2</f>
        <v>-0.31749008730272443</v>
      </c>
      <c r="Z1566" s="20">
        <f t="shared" si="535"/>
        <v>-0.25537449544199381</v>
      </c>
      <c r="AA1566" s="19">
        <f>+SIN((AVERAGE(H1562:H1573)+AVERAGE(H1566:H1569)/4)*($AA$19+AA1565*$AA$18*AVERAGE(G1562:G1573))*$Y$20+$AA$17) - SIN($AA$17)</f>
        <v>-1.2110590699559403</v>
      </c>
      <c r="AB1566" s="19">
        <f>+SIN((AVERAGE(H1562:H1573)+AVERAGE(H1566:H1569)*$AB$1)*($AA$19+AB1565*$AA$18*AVERAGE(G1562:G1573))*$Y$20+$AA$17) - SIN($AA$17)+$AB$2</f>
        <v>-0.95119272279332789</v>
      </c>
      <c r="AC1566">
        <f t="shared" si="534"/>
        <v>0.92640000000002587</v>
      </c>
      <c r="AD1566">
        <f t="shared" si="533"/>
        <v>0.95568457451394639</v>
      </c>
      <c r="AE1566">
        <v>1</v>
      </c>
    </row>
    <row r="1567" spans="1:31" x14ac:dyDescent="0.25">
      <c r="A1567">
        <v>128.74999999999716</v>
      </c>
      <c r="B1567" s="2">
        <v>2008.7499999998829</v>
      </c>
      <c r="C1567">
        <f>+D1567+($D$2+E1567+F1567)*SOI!A1566*IF(B1567&gt;$C$18, IF(B1567&lt;$C$19,-1,1),1)</f>
        <v>1.9853450672488753</v>
      </c>
      <c r="D1567">
        <f>+$D$3*((1-$D$5)*SOI!D1566+$D$5*SOI!D1565) +   $D$4*((1-$D$5)*SOI!E1566+$D$5*SOI!E1565)</f>
        <v>0</v>
      </c>
      <c r="E1567">
        <f t="shared" si="515"/>
        <v>-6.5637125511069456</v>
      </c>
      <c r="F1567">
        <f t="shared" si="522"/>
        <v>-5.4104339722639061E-2</v>
      </c>
      <c r="G1567">
        <f t="shared" si="523"/>
        <v>-6.6178168908295847</v>
      </c>
      <c r="H1567" s="21">
        <f t="shared" si="524"/>
        <v>-0.21017444474913191</v>
      </c>
      <c r="I1567" s="37">
        <f t="shared" si="516"/>
        <v>-8.2071626659130121</v>
      </c>
      <c r="J1567" s="1">
        <f t="shared" si="525"/>
        <v>-1.6689127960849284</v>
      </c>
      <c r="K1567" s="1">
        <f t="shared" si="526"/>
        <v>-0.10874775672293563</v>
      </c>
      <c r="L1567" s="1">
        <f t="shared" si="517"/>
        <v>-3.7411528810907931E-2</v>
      </c>
      <c r="M1567" s="1">
        <f t="shared" si="518"/>
        <v>-1.4284004558502994</v>
      </c>
      <c r="N1567" s="1">
        <f t="shared" si="519"/>
        <v>-3.7600321039856568E-2</v>
      </c>
      <c r="O1567" s="1">
        <f t="shared" si="520"/>
        <v>-2.9803550887520638</v>
      </c>
      <c r="P1567" s="1">
        <f t="shared" si="521"/>
        <v>2.6214764028987005E-2</v>
      </c>
      <c r="Q1567" s="1">
        <f t="shared" si="527"/>
        <v>2.687832350859647E-2</v>
      </c>
      <c r="R1567" s="1">
        <f t="shared" si="528"/>
        <v>6.5876693530274699E-2</v>
      </c>
      <c r="S1567" s="1">
        <f t="shared" si="529"/>
        <v>0.26409007603960505</v>
      </c>
      <c r="T1567" s="1">
        <f t="shared" si="530"/>
        <v>1.1715237399359506</v>
      </c>
      <c r="U1567" s="1">
        <f t="shared" si="531"/>
        <v>2.3775599305333386</v>
      </c>
      <c r="V1567" s="1">
        <f t="shared" si="532"/>
        <v>2.7724848140656806E-2</v>
      </c>
      <c r="Y1567" s="20">
        <f>+$Z$20*SIGN(SOI!A1566)*(ABS(SOI!A1566))^$Y$2</f>
        <v>-0.32863346594877141</v>
      </c>
      <c r="Z1567" s="20">
        <f t="shared" si="535"/>
        <v>-0.33702974739923769</v>
      </c>
      <c r="AA1567" s="19">
        <f>+SIN((AVERAGE(H1563:H1574)+AVERAGE(H1567:H1570)/4)*($AA$19+AA1566*$AA$18*AVERAGE(G1563:G1574))*$Y$20+$AA$17) - SIN($AA$17)</f>
        <v>-1.2606103529146686</v>
      </c>
      <c r="AB1567" s="19">
        <f>+SIN((AVERAGE(H1563:H1574)+AVERAGE(H1567:H1570)*$AB$1)*($AA$19+AB1566*$AA$18*AVERAGE(G1563:G1574))*$Y$20+$AA$17) - SIN($AA$17)+$AB$2</f>
        <v>-1.0607169874631128</v>
      </c>
      <c r="AC1567">
        <f t="shared" si="534"/>
        <v>0.92700000000002591</v>
      </c>
      <c r="AD1567">
        <f t="shared" si="533"/>
        <v>0.92358060551543097</v>
      </c>
      <c r="AE1567">
        <v>1</v>
      </c>
    </row>
    <row r="1568" spans="1:31" x14ac:dyDescent="0.25">
      <c r="A1568">
        <v>128.8333333333305</v>
      </c>
      <c r="B1568" s="2">
        <v>2008.8333333332162</v>
      </c>
      <c r="C1568">
        <f>+D1568+($D$2+E1568+F1568)*SOI!A1567*IF(B1568&gt;$C$18, IF(B1568&lt;$C$19,-1,1),1)</f>
        <v>15.687830765027323</v>
      </c>
      <c r="D1568">
        <f>+$D$3*((1-$D$5)*SOI!D1567+$D$5*SOI!D1566) +   $D$4*((1-$D$5)*SOI!E1567+$D$5*SOI!E1566)</f>
        <v>0</v>
      </c>
      <c r="E1568">
        <f t="shared" si="515"/>
        <v>-41.416027410807565</v>
      </c>
      <c r="F1568">
        <f t="shared" si="522"/>
        <v>-0.98351519737439108</v>
      </c>
      <c r="G1568">
        <f t="shared" si="523"/>
        <v>-42.399542608181953</v>
      </c>
      <c r="H1568" s="21">
        <f t="shared" si="524"/>
        <v>-1.8013337136273646</v>
      </c>
      <c r="I1568" s="37">
        <f t="shared" si="516"/>
        <v>-43.482323399682492</v>
      </c>
      <c r="J1568" s="1">
        <f t="shared" si="525"/>
        <v>-203.50790344852851</v>
      </c>
      <c r="K1568" s="1">
        <f t="shared" si="526"/>
        <v>-5.9153703838606964E-2</v>
      </c>
      <c r="L1568" s="1">
        <f t="shared" si="517"/>
        <v>-0.28090617630774839</v>
      </c>
      <c r="M1568" s="1">
        <f t="shared" si="518"/>
        <v>-32.87592001743873</v>
      </c>
      <c r="N1568" s="1">
        <f t="shared" si="519"/>
        <v>-0.36827120971574068</v>
      </c>
      <c r="O1568" s="1">
        <f t="shared" si="520"/>
        <v>-3.0258655246946244E-2</v>
      </c>
      <c r="P1568" s="1">
        <f t="shared" si="521"/>
        <v>0.18705535397679648</v>
      </c>
      <c r="Q1568" s="1">
        <f t="shared" si="527"/>
        <v>6.0590749857345303</v>
      </c>
      <c r="R1568" s="1">
        <f t="shared" si="528"/>
        <v>78.678422549994835</v>
      </c>
      <c r="S1568" s="1">
        <f t="shared" si="529"/>
        <v>13.704020434193987</v>
      </c>
      <c r="T1568" s="1">
        <f t="shared" si="530"/>
        <v>8.9307624731041896E-2</v>
      </c>
      <c r="U1568" s="1">
        <f t="shared" si="531"/>
        <v>89.882545638358579</v>
      </c>
      <c r="V1568" s="1">
        <f t="shared" si="532"/>
        <v>1.9376243424007362</v>
      </c>
      <c r="Y1568" s="20">
        <f>+$Z$20*SIGN(SOI!A1567)*(ABS(SOI!A1567))^$Y$2</f>
        <v>-0.36496568894621723</v>
      </c>
      <c r="Z1568" s="20">
        <f t="shared" si="535"/>
        <v>-0.42093637444477033</v>
      </c>
      <c r="AA1568" s="19">
        <f>+SIN((AVERAGE(H1564:H1575)+AVERAGE(H1568:H1571)/4)*($AA$19+AA1567*$AA$18*AVERAGE(G1564:G1575))*$Y$20+$AA$17) - SIN($AA$17)</f>
        <v>-1.252370805784583</v>
      </c>
      <c r="AB1568" s="19">
        <f>+SIN((AVERAGE(H1564:H1575)+AVERAGE(H1568:H1571)*$AB$1)*($AA$19+AB1567*$AA$18*AVERAGE(G1564:G1575))*$Y$20+$AA$17) - SIN($AA$17)+$AB$2</f>
        <v>-1.0656056130274159</v>
      </c>
      <c r="AC1568">
        <f t="shared" si="534"/>
        <v>0.92760000000002596</v>
      </c>
      <c r="AD1568">
        <f t="shared" si="533"/>
        <v>0.83143443133981276</v>
      </c>
      <c r="AE1568">
        <v>1</v>
      </c>
    </row>
    <row r="1569" spans="1:31" x14ac:dyDescent="0.25">
      <c r="A1569">
        <v>128.91666666666384</v>
      </c>
      <c r="B1569" s="2">
        <v>2008.9166666665494</v>
      </c>
      <c r="C1569">
        <f>+D1569+($D$2+E1569+F1569)*SOI!A1568*IF(B1569&gt;$C$18, IF(B1569&lt;$C$19,-1,1),1)</f>
        <v>-437.55078694153229</v>
      </c>
      <c r="D1569">
        <f>+$D$3*((1-$D$5)*SOI!D1568+$D$5*SOI!D1567) +   $D$4*((1-$D$5)*SOI!E1568+$D$5*SOI!E1567)</f>
        <v>0</v>
      </c>
      <c r="E1569">
        <f t="shared" si="515"/>
        <v>486.38948119861658</v>
      </c>
      <c r="F1569">
        <f t="shared" si="522"/>
        <v>-0.22194015246958843</v>
      </c>
      <c r="G1569">
        <f t="shared" si="523"/>
        <v>486.16754104614699</v>
      </c>
      <c r="H1569" s="21">
        <f t="shared" si="524"/>
        <v>8.4563971797134077</v>
      </c>
      <c r="I1569" s="37">
        <f t="shared" si="516"/>
        <v>136.30747925620497</v>
      </c>
      <c r="J1569" s="1">
        <f t="shared" si="525"/>
        <v>64.278317481035444</v>
      </c>
      <c r="K1569" s="1">
        <f t="shared" si="526"/>
        <v>2.0188675885154387E-5</v>
      </c>
      <c r="L1569" s="1">
        <f t="shared" si="517"/>
        <v>-1.0492682970192058E-4</v>
      </c>
      <c r="M1569" s="1">
        <f t="shared" si="518"/>
        <v>-3.3124870623342511</v>
      </c>
      <c r="N1569" s="1">
        <f t="shared" si="519"/>
        <v>0.1771442745720212</v>
      </c>
      <c r="O1569" s="1">
        <f t="shared" si="520"/>
        <v>193.29907791971564</v>
      </c>
      <c r="P1569" s="1">
        <f t="shared" si="521"/>
        <v>2.6754116530592652E-5</v>
      </c>
      <c r="Q1569" s="1">
        <f t="shared" si="527"/>
        <v>-0.29365807973431352</v>
      </c>
      <c r="R1569" s="1">
        <f t="shared" si="528"/>
        <v>11.953586152861188</v>
      </c>
      <c r="S1569" s="1">
        <f t="shared" si="529"/>
        <v>20.663995280675316</v>
      </c>
      <c r="T1569" s="1">
        <f t="shared" si="530"/>
        <v>-0.21310515769223515</v>
      </c>
      <c r="U1569" s="1">
        <f t="shared" si="531"/>
        <v>-4.0299789685877052E-2</v>
      </c>
      <c r="V1569" s="1">
        <f t="shared" si="532"/>
        <v>-1.3330591026034809E-4</v>
      </c>
      <c r="Y1569" s="20">
        <f>+$Z$20*SIGN(SOI!A1568)*(ABS(SOI!A1568))^$Y$2</f>
        <v>-0.56920996843932226</v>
      </c>
      <c r="Z1569" s="20">
        <f t="shared" si="535"/>
        <v>-0.51139188579517991</v>
      </c>
      <c r="AA1569" s="19">
        <f>+SIN((AVERAGE(H1565:H1576)+AVERAGE(H1569:H1572)/4)*($AA$19+AA1568*$AA$18*AVERAGE(G1565:G1576))*$Y$20+$AA$17) - SIN($AA$17)</f>
        <v>-1.2530286138865807</v>
      </c>
      <c r="AB1569" s="19">
        <f>+SIN((AVERAGE(H1565:H1576)+AVERAGE(H1569:H1572)*$AB$1)*($AA$19+AB1568*$AA$18*AVERAGE(G1565:G1576))*$Y$20+$AA$17) - SIN($AA$17)+$AB$2</f>
        <v>-1.0676730494071491</v>
      </c>
      <c r="AC1569">
        <f t="shared" si="534"/>
        <v>0.928200000000026</v>
      </c>
      <c r="AD1569">
        <f t="shared" si="533"/>
        <v>0.7416367280914008</v>
      </c>
      <c r="AE1569">
        <v>1</v>
      </c>
    </row>
    <row r="1570" spans="1:31" x14ac:dyDescent="0.25">
      <c r="A1570">
        <v>128.99999999999719</v>
      </c>
      <c r="B1570" s="2">
        <v>2008.9999999998827</v>
      </c>
      <c r="C1570">
        <f>+D1570+($D$2+E1570+F1570)*SOI!A1569*IF(B1570&gt;$C$18, IF(B1570&lt;$C$19,-1,1),1)</f>
        <v>-4.971602670674792</v>
      </c>
      <c r="D1570">
        <f>+$D$3*((1-$D$5)*SOI!D1569+$D$5*SOI!D1568) +   $D$4*((1-$D$5)*SOI!E1569+$D$5*SOI!E1568)</f>
        <v>0</v>
      </c>
      <c r="E1570">
        <f t="shared" si="515"/>
        <v>0.5217482927331929</v>
      </c>
      <c r="F1570">
        <f t="shared" si="522"/>
        <v>4.4498543779415991</v>
      </c>
      <c r="G1570">
        <f t="shared" si="523"/>
        <v>4.971602670674792</v>
      </c>
      <c r="H1570" s="21">
        <f t="shared" si="524"/>
        <v>4.0857190731971018</v>
      </c>
      <c r="I1570" s="37">
        <f t="shared" si="516"/>
        <v>-1.7689107734923877</v>
      </c>
      <c r="J1570" s="1">
        <f t="shared" si="525"/>
        <v>10.250002753426802</v>
      </c>
      <c r="K1570" s="1">
        <f t="shared" si="526"/>
        <v>266.13134729456812</v>
      </c>
      <c r="L1570" s="1">
        <f t="shared" si="517"/>
        <v>1.5185880684307937</v>
      </c>
      <c r="M1570" s="1">
        <f t="shared" si="518"/>
        <v>40.703094840044862</v>
      </c>
      <c r="N1570" s="1">
        <f t="shared" si="519"/>
        <v>-3.225307963045716</v>
      </c>
      <c r="O1570" s="1">
        <f t="shared" si="520"/>
        <v>5.1676461021476232</v>
      </c>
      <c r="P1570" s="1">
        <f t="shared" si="521"/>
        <v>-0.9115120142441544</v>
      </c>
      <c r="Q1570" s="1">
        <f t="shared" si="527"/>
        <v>-65.699076407841389</v>
      </c>
      <c r="R1570" s="1">
        <f t="shared" si="528"/>
        <v>-34.705776551398401</v>
      </c>
      <c r="S1570" s="1">
        <f t="shared" si="529"/>
        <v>4.8825264332928269</v>
      </c>
      <c r="T1570" s="1">
        <f t="shared" si="530"/>
        <v>82.453742898486354</v>
      </c>
      <c r="U1570" s="1">
        <f t="shared" si="531"/>
        <v>-17.818075841981454</v>
      </c>
      <c r="V1570" s="1">
        <f t="shared" si="532"/>
        <v>-82.692335178538784</v>
      </c>
      <c r="Y1570" s="20">
        <f>+$Z$20*SIGN(SOI!A1569)*(ABS(SOI!A1569))^$Y$2</f>
        <v>-0.6</v>
      </c>
      <c r="Z1570" s="20">
        <f t="shared" si="535"/>
        <v>-0.5582596416096498</v>
      </c>
      <c r="AA1570" s="19">
        <f>+SIN((AVERAGE(H1566:H1577)+AVERAGE(H1570:H1573)/4)*($AA$19+AA1569*$AA$18*AVERAGE(G1566:G1577))*$Y$20+$AA$17) - SIN($AA$17)</f>
        <v>-1.1719972020120568</v>
      </c>
      <c r="AB1570" s="19">
        <f>+SIN((AVERAGE(H1566:H1577)+AVERAGE(H1570:H1573)*$AB$1)*($AA$19+AB1569*$AA$18*AVERAGE(G1566:G1577))*$Y$20+$AA$17) - SIN($AA$17)+$AB$2</f>
        <v>-1.0296824205465198</v>
      </c>
      <c r="AC1570">
        <f t="shared" si="534"/>
        <v>0.92880000000002605</v>
      </c>
      <c r="AD1570">
        <f t="shared" si="533"/>
        <v>0.61373756040240701</v>
      </c>
      <c r="AE1570">
        <v>1</v>
      </c>
    </row>
    <row r="1571" spans="1:31" x14ac:dyDescent="0.25">
      <c r="A1571">
        <v>129.08333333333053</v>
      </c>
      <c r="B1571" s="2">
        <v>2009.0833333332159</v>
      </c>
      <c r="C1571">
        <f>+D1571+($D$2+E1571+F1571)*SOI!A1570*IF(B1571&gt;$C$18, IF(B1571&lt;$C$19,-1,1),1)</f>
        <v>20.045062990841171</v>
      </c>
      <c r="D1571">
        <f>+$D$3*((1-$D$5)*SOI!D1570+$D$5*SOI!D1569) +   $D$4*((1-$D$5)*SOI!E1570+$D$5*SOI!E1569)</f>
        <v>0</v>
      </c>
      <c r="E1571">
        <f t="shared" si="515"/>
        <v>-28.46551944978556</v>
      </c>
      <c r="F1571">
        <f t="shared" si="522"/>
        <v>0.2330363640937716</v>
      </c>
      <c r="G1571">
        <f t="shared" si="523"/>
        <v>-28.23248308569179</v>
      </c>
      <c r="H1571" s="21">
        <f t="shared" si="524"/>
        <v>0.25275315700675549</v>
      </c>
      <c r="I1571" s="37">
        <f t="shared" si="516"/>
        <v>33.993880220160484</v>
      </c>
      <c r="J1571" s="1">
        <f t="shared" si="525"/>
        <v>13.450968617570442</v>
      </c>
      <c r="K1571" s="1">
        <f t="shared" si="526"/>
        <v>-13.507151029791487</v>
      </c>
      <c r="L1571" s="1">
        <f t="shared" si="517"/>
        <v>0.15231433056096663</v>
      </c>
      <c r="M1571" s="1">
        <f t="shared" si="518"/>
        <v>-2.7794713154963802</v>
      </c>
      <c r="N1571" s="1">
        <f t="shared" si="519"/>
        <v>-0.23377776835907141</v>
      </c>
      <c r="O1571" s="1">
        <f t="shared" si="520"/>
        <v>-20.109143294554368</v>
      </c>
      <c r="P1571" s="1">
        <f t="shared" si="521"/>
        <v>-0.11853006787323733</v>
      </c>
      <c r="Q1571" s="1">
        <f t="shared" si="527"/>
        <v>0.32518166366189499</v>
      </c>
      <c r="R1571" s="1">
        <f t="shared" si="528"/>
        <v>-3.3011355947026773</v>
      </c>
      <c r="S1571" s="1">
        <f t="shared" si="529"/>
        <v>-6.8009790293364709</v>
      </c>
      <c r="T1571" s="1">
        <f t="shared" si="530"/>
        <v>-32.181920843710962</v>
      </c>
      <c r="U1571" s="1">
        <f t="shared" si="531"/>
        <v>44.526827364761822</v>
      </c>
      <c r="V1571" s="1">
        <f t="shared" si="532"/>
        <v>-0.77940540255318724</v>
      </c>
      <c r="Y1571" s="20">
        <f>+$Z$20*SIGN(SOI!A1570)*(ABS(SOI!A1570))^$Y$2</f>
        <v>-0.50556895638962718</v>
      </c>
      <c r="Z1571" s="20">
        <f t="shared" si="535"/>
        <v>-0.53822860328873168</v>
      </c>
      <c r="AA1571" s="19">
        <f>+SIN((AVERAGE(H1567:H1578)+AVERAGE(H1571:H1574)/4)*($AA$19+AA1570*$AA$18*AVERAGE(G1567:G1578))*$Y$20+$AA$17) - SIN($AA$17)</f>
        <v>-0.83868761369284139</v>
      </c>
      <c r="AB1571" s="19">
        <f>+SIN((AVERAGE(H1567:H1578)+AVERAGE(H1571:H1574)*$AB$1)*($AA$19+AB1570*$AA$18*AVERAGE(G1567:G1578))*$Y$20+$AA$17) - SIN($AA$17)+$AB$2</f>
        <v>-0.89724259673402518</v>
      </c>
      <c r="AC1571">
        <f t="shared" si="534"/>
        <v>0.92940000000002609</v>
      </c>
      <c r="AD1571">
        <f t="shared" si="533"/>
        <v>0.30045901040410972</v>
      </c>
      <c r="AE1571">
        <v>1</v>
      </c>
    </row>
    <row r="1572" spans="1:31" x14ac:dyDescent="0.25">
      <c r="A1572">
        <v>129.16666666666387</v>
      </c>
      <c r="B1572" s="2">
        <v>2009.1666666665492</v>
      </c>
      <c r="C1572">
        <f>+D1572+($D$2+E1572+F1572)*SOI!A1571*IF(B1572&gt;$C$18, IF(B1572&lt;$C$19,-1,1),1)</f>
        <v>7.0097607868710794</v>
      </c>
      <c r="D1572">
        <f>+$D$3*((1-$D$5)*SOI!D1571+$D$5*SOI!D1570) +   $D$4*((1-$D$5)*SOI!E1571+$D$5*SOI!E1570)</f>
        <v>0</v>
      </c>
      <c r="E1572">
        <f t="shared" si="515"/>
        <v>-8.5511418217344115</v>
      </c>
      <c r="F1572">
        <f t="shared" si="522"/>
        <v>-1.1846370489198654</v>
      </c>
      <c r="G1572">
        <f t="shared" si="523"/>
        <v>-9.7357788706542774</v>
      </c>
      <c r="H1572" s="21">
        <f t="shared" si="524"/>
        <v>-1.9916182700566885</v>
      </c>
      <c r="I1572" s="37">
        <f t="shared" si="516"/>
        <v>10.440815716532212</v>
      </c>
      <c r="J1572" s="1">
        <f t="shared" si="525"/>
        <v>-50.270053575121885</v>
      </c>
      <c r="K1572" s="1">
        <f t="shared" si="526"/>
        <v>-7.8605844767666131</v>
      </c>
      <c r="L1572" s="1">
        <f t="shared" si="517"/>
        <v>-0.46600583414628388</v>
      </c>
      <c r="M1572" s="1">
        <f t="shared" si="518"/>
        <v>33.82083257092247</v>
      </c>
      <c r="N1572" s="1">
        <f t="shared" si="519"/>
        <v>0.69745529866605771</v>
      </c>
      <c r="O1572" s="1">
        <f t="shared" si="520"/>
        <v>-0.86136737342087988</v>
      </c>
      <c r="P1572" s="1">
        <f t="shared" si="521"/>
        <v>0.52634945775673347</v>
      </c>
      <c r="Q1572" s="1">
        <f t="shared" si="527"/>
        <v>11.804872917235182</v>
      </c>
      <c r="R1572" s="1">
        <f t="shared" si="528"/>
        <v>-36.80716105683225</v>
      </c>
      <c r="S1572" s="1">
        <f t="shared" si="529"/>
        <v>6.2318687174925556</v>
      </c>
      <c r="T1572" s="1">
        <f t="shared" si="530"/>
        <v>4.2175224103524682</v>
      </c>
      <c r="U1572" s="1">
        <f t="shared" si="531"/>
        <v>-60.729693484811662</v>
      </c>
      <c r="V1572" s="1">
        <f t="shared" si="532"/>
        <v>-10.325764790692523</v>
      </c>
      <c r="Y1572" s="20">
        <f>+$Z$20*SIGN(SOI!A1571)*(ABS(SOI!A1571))^$Y$2</f>
        <v>-0.50911685347656788</v>
      </c>
      <c r="Z1572" s="20">
        <f t="shared" si="535"/>
        <v>-0.43822857926935271</v>
      </c>
      <c r="AA1572" s="19">
        <f>+SIN((AVERAGE(H1568:H1579)+AVERAGE(H1572:H1575)/4)*($AA$19+AA1571*$AA$18*AVERAGE(G1568:G1579))*$Y$20+$AA$17) - SIN($AA$17)</f>
        <v>-0.76953705353520441</v>
      </c>
      <c r="AB1572" s="19">
        <f>+SIN((AVERAGE(H1568:H1579)+AVERAGE(H1572:H1575)*$AB$1)*($AA$19+AB1571*$AA$18*AVERAGE(G1568:G1579))*$Y$20+$AA$17) - SIN($AA$17)+$AB$2</f>
        <v>-0.88866153737961318</v>
      </c>
      <c r="AC1572">
        <f t="shared" si="534"/>
        <v>0.93000000000002614</v>
      </c>
      <c r="AD1572">
        <f t="shared" si="533"/>
        <v>0.33130847426585169</v>
      </c>
      <c r="AE1572">
        <v>1</v>
      </c>
    </row>
    <row r="1573" spans="1:31" x14ac:dyDescent="0.25">
      <c r="A1573">
        <v>129.24999999999721</v>
      </c>
      <c r="B1573" s="2">
        <v>2009.2499999998824</v>
      </c>
      <c r="C1573">
        <f>+D1573+($D$2+E1573+F1573)*SOI!A1572*IF(B1573&gt;$C$18, IF(B1573&lt;$C$19,-1,1),1)</f>
        <v>4.0951681494571162</v>
      </c>
      <c r="D1573">
        <f>+$D$3*((1-$D$5)*SOI!D1572+$D$5*SOI!D1571) +   $D$4*((1-$D$5)*SOI!E1572+$D$5*SOI!E1571)</f>
        <v>0</v>
      </c>
      <c r="E1573">
        <f t="shared" si="515"/>
        <v>-16.428314489027663</v>
      </c>
      <c r="F1573">
        <f t="shared" si="522"/>
        <v>4.7641891199199593E-2</v>
      </c>
      <c r="G1573">
        <f t="shared" si="523"/>
        <v>-16.380672597828465</v>
      </c>
      <c r="H1573" s="21">
        <f t="shared" si="524"/>
        <v>0.11738836004755168</v>
      </c>
      <c r="I1573" s="37">
        <f t="shared" si="516"/>
        <v>7.8089902831019948</v>
      </c>
      <c r="J1573" s="1">
        <f t="shared" si="525"/>
        <v>1.6220481206816086</v>
      </c>
      <c r="K1573" s="1">
        <f t="shared" si="526"/>
        <v>-2.4386640298122982E-4</v>
      </c>
      <c r="L1573" s="1">
        <f t="shared" si="517"/>
        <v>4.1461414489321147E-4</v>
      </c>
      <c r="M1573" s="1">
        <f t="shared" si="518"/>
        <v>-1.4590770568524207</v>
      </c>
      <c r="N1573" s="1">
        <f t="shared" si="519"/>
        <v>-1.4493812721486812E-3</v>
      </c>
      <c r="O1573" s="1">
        <f t="shared" si="520"/>
        <v>-2.5976959951865735</v>
      </c>
      <c r="P1573" s="1">
        <f t="shared" si="521"/>
        <v>-6.085813586005585E-3</v>
      </c>
      <c r="Q1573" s="1">
        <f t="shared" si="527"/>
        <v>1.0583310002679884E-3</v>
      </c>
      <c r="R1573" s="1">
        <f t="shared" si="528"/>
        <v>-2.4680444372678911E-3</v>
      </c>
      <c r="S1573" s="1">
        <f t="shared" si="529"/>
        <v>-9.6860122766446888E-3</v>
      </c>
      <c r="T1573" s="1">
        <f t="shared" si="530"/>
        <v>-1.1316446290528344E-2</v>
      </c>
      <c r="U1573" s="1">
        <f t="shared" si="531"/>
        <v>0.52517737329341385</v>
      </c>
      <c r="V1573" s="1">
        <f t="shared" si="532"/>
        <v>-2.4810354002481182E-4</v>
      </c>
      <c r="Y1573" s="20">
        <f>+$Z$20*SIGN(SOI!A1572)*(ABS(SOI!A1572))^$Y$2</f>
        <v>-0.29999992794186309</v>
      </c>
      <c r="Z1573" s="20">
        <f t="shared" si="535"/>
        <v>-0.18724350661088709</v>
      </c>
      <c r="AA1573" s="19">
        <f>+SIN((AVERAGE(H1569:H1580)+AVERAGE(H1573:H1576)/4)*($AA$19+AA1572*$AA$18*AVERAGE(G1569:G1580))*$Y$20+$AA$17) - SIN($AA$17)</f>
        <v>-1.241687778049418</v>
      </c>
      <c r="AB1573" s="19">
        <f>+SIN((AVERAGE(H1569:H1580)+AVERAGE(H1573:H1576)*$AB$1)*($AA$19+AB1572*$AA$18*AVERAGE(G1569:G1580))*$Y$20+$AA$17) - SIN($AA$17)+$AB$2</f>
        <v>-1.2448663554417361</v>
      </c>
      <c r="AC1573">
        <f t="shared" si="534"/>
        <v>0.93060000000002618</v>
      </c>
      <c r="AD1573">
        <f t="shared" si="533"/>
        <v>1.0544442714385309</v>
      </c>
      <c r="AE1573">
        <v>1</v>
      </c>
    </row>
    <row r="1574" spans="1:31" x14ac:dyDescent="0.25">
      <c r="A1574">
        <v>129.33333333333056</v>
      </c>
      <c r="B1574" s="2">
        <v>2009.3333333332157</v>
      </c>
      <c r="C1574">
        <f>+D1574+($D$2+E1574+F1574)*SOI!A1573*IF(B1574&gt;$C$18, IF(B1574&lt;$C$19,-1,1),1)</f>
        <v>-0.49673677310496517</v>
      </c>
      <c r="D1574">
        <f>+$D$3*((1-$D$5)*SOI!D1573+$D$5*SOI!D1572) +   $D$4*((1-$D$5)*SOI!E1573+$D$5*SOI!E1572)</f>
        <v>0</v>
      </c>
      <c r="E1574">
        <f t="shared" si="515"/>
        <v>-1.8224715609665196</v>
      </c>
      <c r="F1574">
        <f t="shared" si="522"/>
        <v>-1.0995094572979813</v>
      </c>
      <c r="G1574">
        <f t="shared" si="523"/>
        <v>-2.9219810182645007</v>
      </c>
      <c r="H1574" s="21">
        <f t="shared" si="524"/>
        <v>0.44309464680174976</v>
      </c>
      <c r="I1574" s="37">
        <f t="shared" si="516"/>
        <v>-1.0503597631108166</v>
      </c>
      <c r="J1574" s="1">
        <f t="shared" si="525"/>
        <v>3.8816386970105983</v>
      </c>
      <c r="K1574" s="1">
        <f t="shared" si="526"/>
        <v>-0.33310905409260594</v>
      </c>
      <c r="L1574" s="1">
        <f t="shared" si="517"/>
        <v>-0.255470292923548</v>
      </c>
      <c r="M1574" s="1">
        <f t="shared" si="518"/>
        <v>25.958907387450175</v>
      </c>
      <c r="N1574" s="1">
        <f t="shared" si="519"/>
        <v>-0.61615473670939569</v>
      </c>
      <c r="O1574" s="1">
        <f t="shared" si="520"/>
        <v>-2.4342045252942239</v>
      </c>
      <c r="P1574" s="1">
        <f t="shared" si="521"/>
        <v>1.4397532840856217E-2</v>
      </c>
      <c r="Q1574" s="1">
        <f t="shared" si="527"/>
        <v>-8.0045485696925542</v>
      </c>
      <c r="R1574" s="1">
        <f t="shared" si="528"/>
        <v>-2.5107963908990514</v>
      </c>
      <c r="S1574" s="1">
        <f t="shared" si="529"/>
        <v>0.55385407501179895</v>
      </c>
      <c r="T1574" s="1">
        <f t="shared" si="530"/>
        <v>6.5339393488313604</v>
      </c>
      <c r="U1574" s="1">
        <f t="shared" si="531"/>
        <v>0.16711623135381692</v>
      </c>
      <c r="V1574" s="1">
        <f t="shared" si="532"/>
        <v>0.24952240031108278</v>
      </c>
      <c r="Y1574" s="20">
        <f>+$Z$20*SIGN(SOI!A1573)*(ABS(SOI!A1573))^$Y$2</f>
        <v>0.24738626158576971</v>
      </c>
      <c r="Z1574" s="20">
        <f t="shared" si="535"/>
        <v>0.12246209391101526</v>
      </c>
      <c r="AA1574" s="19">
        <f>+SIN((AVERAGE(H1570:H1581)+AVERAGE(H1574:H1577)/4)*($AA$19+AA1573*$AA$18*AVERAGE(G1570:G1581))*$Y$20+$AA$17) - SIN($AA$17)</f>
        <v>0.10291017650391082</v>
      </c>
      <c r="AB1574" s="19">
        <f>+SIN((AVERAGE(H1570:H1581)+AVERAGE(H1574:H1577)*$AB$1)*($AA$19+AB1573*$AA$18*AVERAGE(G1570:G1581))*$Y$20+$AA$17) - SIN($AA$17)+$AB$2</f>
        <v>0.11790377511393607</v>
      </c>
      <c r="AC1574">
        <f t="shared" si="534"/>
        <v>0.93120000000002623</v>
      </c>
      <c r="AD1574">
        <f t="shared" si="533"/>
        <v>1.9551917407104435E-2</v>
      </c>
      <c r="AE1574">
        <v>1</v>
      </c>
    </row>
    <row r="1575" spans="1:31" x14ac:dyDescent="0.25">
      <c r="A1575">
        <v>129.4166666666639</v>
      </c>
      <c r="B1575" s="2">
        <v>2009.416666666549</v>
      </c>
      <c r="C1575">
        <f>+D1575+($D$2+E1575+F1575)*SOI!A1574*IF(B1575&gt;$C$18, IF(B1575&lt;$C$19,-1,1),1)</f>
        <v>-2.723845356072458</v>
      </c>
      <c r="D1575">
        <f>+$D$3*((1-$D$5)*SOI!D1574+$D$5*SOI!D1573) +   $D$4*((1-$D$5)*SOI!E1574+$D$5*SOI!E1573)</f>
        <v>0</v>
      </c>
      <c r="E1575">
        <f t="shared" si="515"/>
        <v>-5.5328589247915438</v>
      </c>
      <c r="F1575">
        <f t="shared" si="522"/>
        <v>-2.6009148825716921E-2</v>
      </c>
      <c r="G1575">
        <f t="shared" si="523"/>
        <v>-5.5588680736172611</v>
      </c>
      <c r="H1575" s="21">
        <f t="shared" si="524"/>
        <v>-0.1914240191853738</v>
      </c>
      <c r="I1575" s="37">
        <f t="shared" si="516"/>
        <v>-6.2208438322607096</v>
      </c>
      <c r="J1575" s="1">
        <f t="shared" si="525"/>
        <v>0.10711244222589084</v>
      </c>
      <c r="K1575" s="1">
        <f t="shared" si="526"/>
        <v>-2.4002766955715248E-2</v>
      </c>
      <c r="L1575" s="1">
        <f t="shared" si="517"/>
        <v>-1.7988896245157072E-2</v>
      </c>
      <c r="M1575" s="1">
        <f t="shared" si="518"/>
        <v>0.12094836431422266</v>
      </c>
      <c r="N1575" s="1">
        <f t="shared" si="519"/>
        <v>-1.6791760181044463E-2</v>
      </c>
      <c r="O1575" s="1">
        <f t="shared" si="520"/>
        <v>-5.0602086583483956</v>
      </c>
      <c r="P1575" s="1">
        <f t="shared" si="521"/>
        <v>7.087408715107945E-3</v>
      </c>
      <c r="Q1575" s="1">
        <f t="shared" si="527"/>
        <v>-1.0163817682412063E-3</v>
      </c>
      <c r="R1575" s="1">
        <f t="shared" si="528"/>
        <v>-1.888177160469249E-3</v>
      </c>
      <c r="S1575" s="1">
        <f t="shared" si="529"/>
        <v>8.9394954851452393E-2</v>
      </c>
      <c r="T1575" s="1">
        <f t="shared" si="530"/>
        <v>0.95642422942571326</v>
      </c>
      <c r="U1575" s="1">
        <f t="shared" si="531"/>
        <v>0.48722465430857725</v>
      </c>
      <c r="V1575" s="1">
        <f t="shared" si="532"/>
        <v>3.3474598100802118E-3</v>
      </c>
      <c r="Y1575" s="20">
        <f>+$Z$20*SIGN(SOI!A1574)*(ABS(SOI!A1574))^$Y$2</f>
        <v>0.41999994808913915</v>
      </c>
      <c r="Z1575" s="20">
        <f t="shared" si="535"/>
        <v>0.38859453646906089</v>
      </c>
      <c r="AA1575" s="19">
        <f>+SIN((AVERAGE(H1571:H1582)+AVERAGE(H1575:H1578)/4)*($AA$19+AA1574*$AA$18*AVERAGE(G1571:G1582))*$Y$20+$AA$17) - SIN($AA$17)</f>
        <v>0.68251782701140251</v>
      </c>
      <c r="AB1575" s="19">
        <f>+SIN((AVERAGE(H1571:H1582)+AVERAGE(H1575:H1578)*$AB$1)*($AA$19+AB1574*$AA$18*AVERAGE(G1571:G1582))*$Y$20+$AA$17) - SIN($AA$17)+$AB$2</f>
        <v>0.6542888542043499</v>
      </c>
      <c r="AC1575">
        <f t="shared" si="534"/>
        <v>0.93180000000002627</v>
      </c>
      <c r="AD1575">
        <f t="shared" si="533"/>
        <v>0.29392329054234162</v>
      </c>
      <c r="AE1575">
        <v>1</v>
      </c>
    </row>
    <row r="1576" spans="1:31" x14ac:dyDescent="0.25">
      <c r="A1576">
        <v>129.49999999999724</v>
      </c>
      <c r="B1576" s="2">
        <v>2009.4999999998822</v>
      </c>
      <c r="C1576">
        <f>+D1576+($D$2+E1576+F1576)*SOI!A1575*IF(B1576&gt;$C$18, IF(B1576&lt;$C$19,-1,1),1)</f>
        <v>5.7290230945313718</v>
      </c>
      <c r="D1576">
        <f>+$D$3*((1-$D$5)*SOI!D1575+$D$5*SOI!D1574) +   $D$4*((1-$D$5)*SOI!E1575+$D$5*SOI!E1574)</f>
        <v>0</v>
      </c>
      <c r="E1576">
        <f t="shared" si="515"/>
        <v>8.4195051330863997</v>
      </c>
      <c r="F1576">
        <f t="shared" si="522"/>
        <v>-0.11657311202644016</v>
      </c>
      <c r="G1576">
        <f t="shared" si="523"/>
        <v>8.3029320210599593</v>
      </c>
      <c r="H1576" s="21">
        <f t="shared" si="524"/>
        <v>8.8208130179984523E-2</v>
      </c>
      <c r="I1576" s="37">
        <f t="shared" si="516"/>
        <v>10.120499761421911</v>
      </c>
      <c r="J1576" s="1">
        <f t="shared" si="525"/>
        <v>2.737743371663087</v>
      </c>
      <c r="K1576" s="1">
        <f t="shared" si="526"/>
        <v>0.31875182318103445</v>
      </c>
      <c r="L1576" s="1">
        <f t="shared" si="517"/>
        <v>-5.6757459869882461E-2</v>
      </c>
      <c r="M1576" s="1">
        <f t="shared" si="518"/>
        <v>-1.9002036763324417</v>
      </c>
      <c r="N1576" s="1">
        <f t="shared" si="519"/>
        <v>-9.4844565466432842E-2</v>
      </c>
      <c r="O1576" s="1">
        <f t="shared" si="520"/>
        <v>2.4387607802229132</v>
      </c>
      <c r="P1576" s="1">
        <f t="shared" si="521"/>
        <v>6.1895579961981424E-2</v>
      </c>
      <c r="Q1576" s="1">
        <f t="shared" si="527"/>
        <v>9.0193086416632332E-2</v>
      </c>
      <c r="R1576" s="1">
        <f t="shared" si="528"/>
        <v>-0.2725911693961478</v>
      </c>
      <c r="S1576" s="1">
        <f t="shared" si="529"/>
        <v>-0.82145144416228855</v>
      </c>
      <c r="T1576" s="1">
        <f t="shared" si="530"/>
        <v>-1.4543528298864927</v>
      </c>
      <c r="U1576" s="1">
        <f t="shared" si="531"/>
        <v>-6.9223582992405239</v>
      </c>
      <c r="V1576" s="1">
        <f t="shared" si="532"/>
        <v>0.16512155048587487</v>
      </c>
      <c r="Y1576" s="20">
        <f>+$Z$20*SIGN(SOI!A1575)*(ABS(SOI!A1575))^$Y$2</f>
        <v>0.49839739973227404</v>
      </c>
      <c r="Z1576" s="20">
        <f t="shared" si="535"/>
        <v>0.46361259371058644</v>
      </c>
      <c r="AA1576" s="19">
        <f>+SIN((AVERAGE(H1572:H1583)+AVERAGE(H1576:H1579)/4)*($AA$19+AA1575*$AA$18*AVERAGE(G1572:G1583))*$Y$20+$AA$17) - SIN($AA$17)</f>
        <v>0.66069055136594468</v>
      </c>
      <c r="AB1576" s="19">
        <f>+SIN((AVERAGE(H1572:H1583)+AVERAGE(H1576:H1579)*$AB$1)*($AA$19+AB1575*$AA$18*AVERAGE(G1572:G1583))*$Y$20+$AA$17) - SIN($AA$17)+$AB$2</f>
        <v>0.61805305254802412</v>
      </c>
      <c r="AC1576">
        <f t="shared" si="534"/>
        <v>0.93240000000002632</v>
      </c>
      <c r="AD1576">
        <f t="shared" si="533"/>
        <v>0.19707795765535824</v>
      </c>
      <c r="AE1576">
        <v>1</v>
      </c>
    </row>
    <row r="1577" spans="1:31" x14ac:dyDescent="0.25">
      <c r="A1577">
        <v>129.58333333333059</v>
      </c>
      <c r="B1577" s="2">
        <v>2009.5833333332155</v>
      </c>
      <c r="C1577">
        <f>+D1577+($D$2+E1577+F1577)*SOI!A1576*IF(B1577&gt;$C$18, IF(B1577&lt;$C$19,-1,1),1)</f>
        <v>2.3544875327818109</v>
      </c>
      <c r="D1577">
        <f>+$D$3*((1-$D$5)*SOI!D1576+$D$5*SOI!D1575) +   $D$4*((1-$D$5)*SOI!E1576+$D$5*SOI!E1575)</f>
        <v>0</v>
      </c>
      <c r="E1577">
        <f t="shared" si="515"/>
        <v>3.7761851509955235</v>
      </c>
      <c r="F1577">
        <f t="shared" si="522"/>
        <v>2.1375385749332232E-2</v>
      </c>
      <c r="G1577">
        <f t="shared" si="523"/>
        <v>3.7975605367448559</v>
      </c>
      <c r="H1577" s="21">
        <f t="shared" si="524"/>
        <v>6.4645666251127526E-2</v>
      </c>
      <c r="I1577" s="37">
        <f t="shared" si="516"/>
        <v>2.4962557489008583</v>
      </c>
      <c r="J1577" s="1">
        <f t="shared" si="525"/>
        <v>-0.24110115492336259</v>
      </c>
      <c r="K1577" s="1">
        <f t="shared" si="526"/>
        <v>2.4670213992655267E-5</v>
      </c>
      <c r="L1577" s="1">
        <f t="shared" si="517"/>
        <v>1.1894009806506273E-3</v>
      </c>
      <c r="M1577" s="1">
        <f t="shared" si="518"/>
        <v>0.6784527223837532</v>
      </c>
      <c r="N1577" s="1">
        <f t="shared" si="519"/>
        <v>4.3803247914079423E-3</v>
      </c>
      <c r="O1577" s="1">
        <f t="shared" si="520"/>
        <v>7.0121172464085821E-2</v>
      </c>
      <c r="P1577" s="1">
        <f t="shared" si="521"/>
        <v>-7.9505022954983757E-3</v>
      </c>
      <c r="Q1577" s="1">
        <f t="shared" si="527"/>
        <v>1.4872587983136888E-3</v>
      </c>
      <c r="R1577" s="1">
        <f t="shared" si="528"/>
        <v>-1.1086952831057862E-3</v>
      </c>
      <c r="S1577" s="1">
        <f t="shared" si="529"/>
        <v>9.3575655726543701E-3</v>
      </c>
      <c r="T1577" s="1">
        <f t="shared" si="530"/>
        <v>8.7630459458320608E-4</v>
      </c>
      <c r="U1577" s="1">
        <f t="shared" si="531"/>
        <v>0.21931893295527227</v>
      </c>
      <c r="V1577" s="1">
        <f t="shared" si="532"/>
        <v>9.795634027700722E-4</v>
      </c>
      <c r="Y1577" s="20">
        <f>+$Z$20*SIGN(SOI!A1576)*(ABS(SOI!A1576))^$Y$2</f>
        <v>0.47244043331034624</v>
      </c>
      <c r="Z1577" s="20">
        <f t="shared" si="535"/>
        <v>0.48853682501849188</v>
      </c>
      <c r="AA1577" s="19">
        <f>+SIN((AVERAGE(H1573:H1584)+AVERAGE(H1577:H1580)/4)*($AA$19+AA1576*$AA$18*AVERAGE(G1573:G1584))*$Y$20+$AA$17) - SIN($AA$17)</f>
        <v>0.42785677128034921</v>
      </c>
      <c r="AB1577" s="19">
        <f>+SIN((AVERAGE(H1573:H1584)+AVERAGE(H1577:H1580)*$AB$1)*($AA$19+AB1576*$AA$18*AVERAGE(G1573:G1584))*$Y$20+$AA$17) - SIN($AA$17)+$AB$2</f>
        <v>0.48891082637007915</v>
      </c>
      <c r="AC1577">
        <f t="shared" si="534"/>
        <v>0.93300000000002636</v>
      </c>
      <c r="AD1577">
        <f t="shared" si="533"/>
        <v>6.068005373814267E-2</v>
      </c>
      <c r="AE1577">
        <v>1</v>
      </c>
    </row>
    <row r="1578" spans="1:31" x14ac:dyDescent="0.25">
      <c r="A1578">
        <v>129.66666666666393</v>
      </c>
      <c r="B1578" s="2">
        <v>2009.6666666665487</v>
      </c>
      <c r="C1578">
        <f>+D1578+($D$2+E1578+F1578)*SOI!A1577*IF(B1578&gt;$C$18, IF(B1578&lt;$C$19,-1,1),1)</f>
        <v>12.390352019106199</v>
      </c>
      <c r="D1578">
        <f>+$D$3*((1-$D$5)*SOI!D1577+$D$5*SOI!D1576) +   $D$4*((1-$D$5)*SOI!E1577+$D$5*SOI!E1576)</f>
        <v>0</v>
      </c>
      <c r="E1578">
        <f t="shared" si="515"/>
        <v>19.286725472784667</v>
      </c>
      <c r="F1578">
        <f t="shared" si="522"/>
        <v>-1.0656195623343772</v>
      </c>
      <c r="G1578">
        <f t="shared" si="523"/>
        <v>18.221105910450291</v>
      </c>
      <c r="H1578" s="21">
        <f t="shared" si="524"/>
        <v>-1.5137659672876214</v>
      </c>
      <c r="I1578" s="37">
        <f t="shared" si="516"/>
        <v>-4.5206398201310884</v>
      </c>
      <c r="J1578" s="1">
        <f t="shared" si="525"/>
        <v>-21.857653994813113</v>
      </c>
      <c r="K1578" s="1">
        <f t="shared" si="526"/>
        <v>3.6747907020317987</v>
      </c>
      <c r="L1578" s="1">
        <f t="shared" si="517"/>
        <v>-0.14262823264358557</v>
      </c>
      <c r="M1578" s="1">
        <f t="shared" si="518"/>
        <v>-33.963545257427469</v>
      </c>
      <c r="N1578" s="1">
        <f t="shared" si="519"/>
        <v>0.38721717406605188</v>
      </c>
      <c r="O1578" s="1">
        <f t="shared" si="520"/>
        <v>10.116114390320565</v>
      </c>
      <c r="P1578" s="1">
        <f t="shared" si="521"/>
        <v>6.845615282938515E-2</v>
      </c>
      <c r="Q1578" s="1">
        <f t="shared" si="527"/>
        <v>-6.5815513218494033</v>
      </c>
      <c r="R1578" s="1">
        <f t="shared" si="528"/>
        <v>-8.885149782720875</v>
      </c>
      <c r="S1578" s="1">
        <f t="shared" si="529"/>
        <v>-1.4980351530559057</v>
      </c>
      <c r="T1578" s="1">
        <f t="shared" si="530"/>
        <v>-15.15991826299741</v>
      </c>
      <c r="U1578" s="1">
        <f t="shared" si="531"/>
        <v>3.4198328021950779</v>
      </c>
      <c r="V1578" s="1">
        <f t="shared" si="532"/>
        <v>-0.7455877601850881</v>
      </c>
      <c r="Y1578" s="20">
        <f>+$Z$20*SIGN(SOI!A1577)*(ABS(SOI!A1577))^$Y$2</f>
        <v>0.49477264201285531</v>
      </c>
      <c r="Z1578" s="20">
        <f t="shared" si="535"/>
        <v>0.51836353647771194</v>
      </c>
      <c r="AA1578" s="19">
        <f>+SIN((AVERAGE(H1574:H1585)+AVERAGE(H1578:H1581)/4)*($AA$19+AA1577*$AA$18*AVERAGE(G1574:G1585))*$Y$20+$AA$17) - SIN($AA$17)</f>
        <v>0.6540555544784401</v>
      </c>
      <c r="AB1578" s="19">
        <f>+SIN((AVERAGE(H1574:H1585)+AVERAGE(H1578:H1581)*$AB$1)*($AA$19+AB1577*$AA$18*AVERAGE(G1574:G1585))*$Y$20+$AA$17) - SIN($AA$17)+$AB$2</f>
        <v>0.48556183515087387</v>
      </c>
      <c r="AC1578">
        <f t="shared" si="534"/>
        <v>0.93360000000002641</v>
      </c>
      <c r="AD1578">
        <f t="shared" si="533"/>
        <v>0.13569201800072817</v>
      </c>
      <c r="AE1578">
        <v>1</v>
      </c>
    </row>
    <row r="1579" spans="1:31" x14ac:dyDescent="0.25">
      <c r="A1579">
        <v>129.74999999999727</v>
      </c>
      <c r="B1579" s="2">
        <v>2009.749999999882</v>
      </c>
      <c r="C1579">
        <f>+D1579+($D$2+E1579+F1579)*SOI!A1578*IF(B1579&gt;$C$18, IF(B1579&lt;$C$19,-1,1),1)</f>
        <v>6.6501951298936666</v>
      </c>
      <c r="D1579">
        <f>+$D$3*((1-$D$5)*SOI!D1578+$D$5*SOI!D1577) +   $D$4*((1-$D$5)*SOI!E1578+$D$5*SOI!E1577)</f>
        <v>0</v>
      </c>
      <c r="E1579">
        <f t="shared" si="515"/>
        <v>6.9813909333843469</v>
      </c>
      <c r="F1579">
        <f t="shared" si="522"/>
        <v>-5.4104339745111085E-2</v>
      </c>
      <c r="G1579">
        <f t="shared" si="523"/>
        <v>6.927286593639236</v>
      </c>
      <c r="H1579" s="21">
        <f t="shared" si="524"/>
        <v>-9.41514958161071E-2</v>
      </c>
      <c r="I1579" s="37">
        <f t="shared" si="516"/>
        <v>-7.0508830030020393</v>
      </c>
      <c r="J1579" s="1">
        <f t="shared" si="525"/>
        <v>-1.0579463617133413</v>
      </c>
      <c r="K1579" s="1">
        <f t="shared" si="526"/>
        <v>2.0236037847519116E-2</v>
      </c>
      <c r="L1579" s="1">
        <f t="shared" si="517"/>
        <v>-3.0843699393195881E-2</v>
      </c>
      <c r="M1579" s="1">
        <f t="shared" si="518"/>
        <v>-1.0539730782106864</v>
      </c>
      <c r="N1579" s="1">
        <f t="shared" si="519"/>
        <v>4.9820053834384613E-2</v>
      </c>
      <c r="O1579" s="1">
        <f t="shared" si="520"/>
        <v>6.8014301912319599</v>
      </c>
      <c r="P1579" s="1">
        <f t="shared" si="521"/>
        <v>2.5927335551636259E-3</v>
      </c>
      <c r="Q1579" s="1">
        <f t="shared" si="527"/>
        <v>-2.627812377500361E-2</v>
      </c>
      <c r="R1579" s="1">
        <f t="shared" si="528"/>
        <v>-5.5331753980016267E-2</v>
      </c>
      <c r="S1579" s="1">
        <f t="shared" si="529"/>
        <v>-0.30061814335269432</v>
      </c>
      <c r="T1579" s="1">
        <f t="shared" si="530"/>
        <v>-2.2041661781938591</v>
      </c>
      <c r="U1579" s="1">
        <f t="shared" si="531"/>
        <v>0.20201977153689368</v>
      </c>
      <c r="V1579" s="1">
        <f t="shared" si="532"/>
        <v>-3.6332371904397613E-3</v>
      </c>
      <c r="Y1579" s="20">
        <f>+$Z$20*SIGN(SOI!A1578)*(ABS(SOI!A1578))^$Y$2</f>
        <v>0.58787753410993426</v>
      </c>
      <c r="Z1579" s="20">
        <f t="shared" si="535"/>
        <v>0.60501452122341226</v>
      </c>
      <c r="AA1579" s="19">
        <f>+SIN((AVERAGE(H1575:H1586)+AVERAGE(H1579:H1582)/4)*($AA$19+AA1578*$AA$18*AVERAGE(G1575:G1586))*$Y$20+$AA$17) - SIN($AA$17)</f>
        <v>0.708860803428079</v>
      </c>
      <c r="AB1579" s="19">
        <f>+SIN((AVERAGE(H1575:H1586)+AVERAGE(H1579:H1582)*$AB$1)*($AA$19+AB1578*$AA$18*AVERAGE(G1575:G1586))*$Y$20+$AA$17) - SIN($AA$17)+$AB$2</f>
        <v>0.54838798737357486</v>
      </c>
      <c r="AC1579">
        <f t="shared" si="534"/>
        <v>0.93420000000002645</v>
      </c>
      <c r="AD1579">
        <f t="shared" si="533"/>
        <v>0.10384628220466674</v>
      </c>
      <c r="AE1579">
        <v>1</v>
      </c>
    </row>
    <row r="1580" spans="1:31" x14ac:dyDescent="0.25">
      <c r="A1580">
        <v>129.83333333333061</v>
      </c>
      <c r="B1580" s="2">
        <v>2009.8333333332153</v>
      </c>
      <c r="C1580">
        <f>+D1580+($D$2+E1580+F1580)*SOI!A1579*IF(B1580&gt;$C$18, IF(B1580&lt;$C$19,-1,1),1)</f>
        <v>52.939185105684963</v>
      </c>
      <c r="D1580">
        <f>+$D$3*((1-$D$5)*SOI!D1579+$D$5*SOI!D1578) +   $D$4*((1-$D$5)*SOI!E1579+$D$5*SOI!E1578)</f>
        <v>0</v>
      </c>
      <c r="E1580">
        <f t="shared" si="515"/>
        <v>36.513169630698648</v>
      </c>
      <c r="F1580">
        <f t="shared" si="522"/>
        <v>-0.9835151973530375</v>
      </c>
      <c r="G1580">
        <f t="shared" si="523"/>
        <v>35.529654433345613</v>
      </c>
      <c r="H1580" s="21">
        <f t="shared" si="524"/>
        <v>2.8375759696701941</v>
      </c>
      <c r="I1580" s="37">
        <f t="shared" si="516"/>
        <v>-45.007598994747063</v>
      </c>
      <c r="J1580" s="1">
        <f t="shared" si="525"/>
        <v>2.0105329275930601</v>
      </c>
      <c r="K1580" s="1">
        <f t="shared" si="526"/>
        <v>147.78575405578616</v>
      </c>
      <c r="L1580" s="1">
        <f t="shared" si="517"/>
        <v>-0.56947534635839303</v>
      </c>
      <c r="M1580" s="1">
        <f t="shared" si="518"/>
        <v>0.31378683707158933</v>
      </c>
      <c r="N1580" s="1">
        <f t="shared" si="519"/>
        <v>0.86956286148907047</v>
      </c>
      <c r="O1580" s="1">
        <f t="shared" si="520"/>
        <v>19.820918766971225</v>
      </c>
      <c r="P1580" s="1">
        <f t="shared" si="521"/>
        <v>0.3519111074919955</v>
      </c>
      <c r="Q1580" s="1">
        <f t="shared" si="527"/>
        <v>0.13655146009245003</v>
      </c>
      <c r="R1580" s="1">
        <f t="shared" si="528"/>
        <v>1.8353494610617744</v>
      </c>
      <c r="S1580" s="1">
        <f t="shared" si="529"/>
        <v>-33.493020538076351</v>
      </c>
      <c r="T1580" s="1">
        <f t="shared" si="530"/>
        <v>-118.59771904702666</v>
      </c>
      <c r="U1580" s="1">
        <f t="shared" si="531"/>
        <v>175.02951892704527</v>
      </c>
      <c r="V1580" s="1">
        <f t="shared" si="532"/>
        <v>-8.6072739948844212</v>
      </c>
      <c r="Y1580" s="20">
        <f>+$Z$20*SIGN(SOI!A1579)*(ABS(SOI!A1579))^$Y$2</f>
        <v>0.73239338754744721</v>
      </c>
      <c r="Z1580" s="20">
        <f t="shared" si="535"/>
        <v>0.7091628158217157</v>
      </c>
      <c r="AA1580" s="19">
        <f>+SIN((AVERAGE(H1576:H1587)+AVERAGE(H1580:H1583)/4)*($AA$19+AA1579*$AA$18*AVERAGE(G1576:G1587))*$Y$20+$AA$17) - SIN($AA$17)</f>
        <v>0.67628619856518135</v>
      </c>
      <c r="AB1580" s="19">
        <f>+SIN((AVERAGE(H1576:H1587)+AVERAGE(H1580:H1583)*$AB$1)*($AA$19+AB1579*$AA$18*AVERAGE(G1576:G1587))*$Y$20+$AA$17) - SIN($AA$17)+$AB$2</f>
        <v>0.53178462824245964</v>
      </c>
      <c r="AC1580">
        <f t="shared" si="534"/>
        <v>0.9348000000000265</v>
      </c>
      <c r="AD1580">
        <f t="shared" si="533"/>
        <v>3.2876617256534346E-2</v>
      </c>
      <c r="AE1580">
        <v>1</v>
      </c>
    </row>
    <row r="1581" spans="1:31" x14ac:dyDescent="0.25">
      <c r="A1581">
        <v>129.91666666666396</v>
      </c>
      <c r="B1581" s="2">
        <v>2009.9166666665485</v>
      </c>
      <c r="C1581">
        <f>+D1581+($D$2+E1581+F1581)*SOI!A1580*IF(B1581&gt;$C$18, IF(B1581&lt;$C$19,-1,1),1)</f>
        <v>-837.47843065736902</v>
      </c>
      <c r="D1581">
        <f>+$D$3*((1-$D$5)*SOI!D1580+$D$5*SOI!D1579) +   $D$4*((1-$D$5)*SOI!E1580+$D$5*SOI!E1579)</f>
        <v>0</v>
      </c>
      <c r="E1581">
        <f t="shared" si="515"/>
        <v>-462.47332540402209</v>
      </c>
      <c r="F1581">
        <f t="shared" si="522"/>
        <v>-0.2219401525353587</v>
      </c>
      <c r="G1581">
        <f t="shared" si="523"/>
        <v>-462.69526555655744</v>
      </c>
      <c r="H1581" s="21">
        <f t="shared" si="524"/>
        <v>-6.2047349111003998</v>
      </c>
      <c r="I1581" s="37">
        <f t="shared" si="516"/>
        <v>381.45988933686664</v>
      </c>
      <c r="J1581" s="1">
        <f t="shared" si="525"/>
        <v>-350.88474016407667</v>
      </c>
      <c r="K1581" s="1">
        <f t="shared" si="526"/>
        <v>-1.199158453340109</v>
      </c>
      <c r="L1581" s="1">
        <f t="shared" si="517"/>
        <v>-4.5043494921268287E-2</v>
      </c>
      <c r="M1581" s="1">
        <f t="shared" si="518"/>
        <v>6.461375486192277</v>
      </c>
      <c r="N1581" s="1">
        <f t="shared" si="519"/>
        <v>-0.16110529882444666</v>
      </c>
      <c r="O1581" s="1">
        <f t="shared" si="520"/>
        <v>-8.6679926033752395</v>
      </c>
      <c r="P1581" s="1">
        <f t="shared" si="521"/>
        <v>8.2551519817181271E-2</v>
      </c>
      <c r="Q1581" s="1">
        <f t="shared" si="527"/>
        <v>-0.52094928718931199</v>
      </c>
      <c r="R1581" s="1">
        <f t="shared" si="528"/>
        <v>59.34455827398682</v>
      </c>
      <c r="S1581" s="1">
        <f t="shared" si="529"/>
        <v>-52.592787607173392</v>
      </c>
      <c r="T1581" s="1">
        <f t="shared" si="530"/>
        <v>4.102307768905149</v>
      </c>
      <c r="U1581" s="1">
        <f t="shared" si="531"/>
        <v>-347.98973282244873</v>
      </c>
      <c r="V1581" s="1">
        <f t="shared" si="532"/>
        <v>0.37408179056114149</v>
      </c>
      <c r="Y1581" s="20">
        <f>+$Z$20*SIGN(SOI!A1580)*(ABS(SOI!A1580))^$Y$2</f>
        <v>0.80721752580776607</v>
      </c>
      <c r="Z1581" s="20">
        <f t="shared" si="535"/>
        <v>0.75236886746860421</v>
      </c>
      <c r="AA1581" s="19">
        <f>+SIN((AVERAGE(H1577:H1588)+AVERAGE(H1581:H1584)/4)*($AA$19+AA1580*$AA$18*AVERAGE(G1577:G1588))*$Y$20+$AA$17) - SIN($AA$17)</f>
        <v>0.70956055831410825</v>
      </c>
      <c r="AB1581" s="19">
        <f>+SIN((AVERAGE(H1577:H1588)+AVERAGE(H1581:H1584)*$AB$1)*($AA$19+AB1580*$AA$18*AVERAGE(G1577:G1588))*$Y$20+$AA$17) - SIN($AA$17)+$AB$2</f>
        <v>0.52858632453419774</v>
      </c>
      <c r="AC1581">
        <f t="shared" si="534"/>
        <v>0.93540000000002654</v>
      </c>
      <c r="AD1581">
        <f t="shared" si="533"/>
        <v>4.280830915449596E-2</v>
      </c>
      <c r="AE1581">
        <v>1</v>
      </c>
    </row>
    <row r="1582" spans="1:31" x14ac:dyDescent="0.25">
      <c r="A1582">
        <v>129.9999999999973</v>
      </c>
      <c r="B1582" s="2">
        <v>2009.9999999998818</v>
      </c>
      <c r="C1582">
        <f>+D1582+($D$2+E1582+F1582)*SOI!A1581*IF(B1582&gt;$C$18, IF(B1582&lt;$C$19,-1,1),1)</f>
        <v>1.3536830998214842</v>
      </c>
      <c r="D1582">
        <f>+$D$3*((1-$D$5)*SOI!D1581+$D$5*SOI!D1580) +   $D$4*((1-$D$5)*SOI!E1581+$D$5*SOI!E1580)</f>
        <v>0</v>
      </c>
      <c r="E1582">
        <f t="shared" si="515"/>
        <v>-3.5032228395995446</v>
      </c>
      <c r="F1582">
        <f t="shared" si="522"/>
        <v>4.4498543779362469</v>
      </c>
      <c r="G1582">
        <f t="shared" si="523"/>
        <v>0.94663153833670233</v>
      </c>
      <c r="H1582" s="21">
        <f t="shared" si="524"/>
        <v>-3.1380222772749113</v>
      </c>
      <c r="I1582" s="37">
        <f t="shared" si="516"/>
        <v>-4.4503793696423259E-2</v>
      </c>
      <c r="J1582" s="1">
        <f t="shared" si="525"/>
        <v>-0.906291860081752</v>
      </c>
      <c r="K1582" s="1">
        <f t="shared" si="526"/>
        <v>5.3859307015241766</v>
      </c>
      <c r="L1582" s="1">
        <f t="shared" si="517"/>
        <v>0.26042045127298119</v>
      </c>
      <c r="M1582" s="1">
        <f t="shared" si="518"/>
        <v>-143.04754950188351</v>
      </c>
      <c r="N1582" s="1">
        <f t="shared" si="519"/>
        <v>0.54691096544180373</v>
      </c>
      <c r="O1582" s="1">
        <f t="shared" si="520"/>
        <v>0.404596211459128</v>
      </c>
      <c r="P1582" s="1">
        <f t="shared" si="521"/>
        <v>-1.3739248362835741</v>
      </c>
      <c r="Q1582" s="1">
        <f t="shared" si="527"/>
        <v>-39.15233762276916</v>
      </c>
      <c r="R1582" s="1">
        <f t="shared" si="528"/>
        <v>-0.52034490413462575</v>
      </c>
      <c r="S1582" s="1">
        <f t="shared" si="529"/>
        <v>-2.0829610645061138E-2</v>
      </c>
      <c r="T1582" s="1">
        <f t="shared" si="530"/>
        <v>1.1070685831952705</v>
      </c>
      <c r="U1582" s="1">
        <f t="shared" si="531"/>
        <v>-0.67569777195842806</v>
      </c>
      <c r="V1582" s="1">
        <f t="shared" si="532"/>
        <v>21.135439124813587</v>
      </c>
      <c r="Y1582" s="20">
        <f>+$Z$20*SIGN(SOI!A1581)*(ABS(SOI!A1581))^$Y$2</f>
        <v>0.71749568905059913</v>
      </c>
      <c r="Z1582" s="20">
        <f t="shared" si="535"/>
        <v>0.72549335434048778</v>
      </c>
      <c r="AA1582" s="19">
        <f>+SIN((AVERAGE(H1578:H1589)+AVERAGE(H1582:H1585)/4)*($AA$19+AA1581*$AA$18*AVERAGE(G1578:G1589))*$Y$20+$AA$17) - SIN($AA$17)</f>
        <v>0.53768498405658849</v>
      </c>
      <c r="AB1582" s="19">
        <f>+SIN((AVERAGE(H1578:H1589)+AVERAGE(H1582:H1585)*$AB$1)*($AA$19+AB1581*$AA$18*AVERAGE(G1578:G1589))*$Y$20+$AA$17) - SIN($AA$17)+$AB$2</f>
        <v>0.49706619454009499</v>
      </c>
      <c r="AC1582">
        <f t="shared" si="534"/>
        <v>0.93600000000002659</v>
      </c>
      <c r="AD1582">
        <f t="shared" si="533"/>
        <v>0.1878083702838993</v>
      </c>
      <c r="AE1582">
        <v>1</v>
      </c>
    </row>
    <row r="1583" spans="1:31" x14ac:dyDescent="0.25">
      <c r="A1583">
        <v>130.08333333333064</v>
      </c>
      <c r="B1583" s="2">
        <v>2010.083333333215</v>
      </c>
      <c r="C1583">
        <f>+D1583+($D$2+E1583+F1583)*SOI!A1582*IF(B1583&gt;$C$18, IF(B1583&lt;$C$19,-1,1),1)</f>
        <v>33.306256391927171</v>
      </c>
      <c r="D1583">
        <f>+$D$3*((1-$D$5)*SOI!D1582+$D$5*SOI!D1581) +   $D$4*((1-$D$5)*SOI!E1582+$D$5*SOI!E1581)</f>
        <v>0</v>
      </c>
      <c r="E1583">
        <f t="shared" si="515"/>
        <v>27.99260464594218</v>
      </c>
      <c r="F1583">
        <f t="shared" si="522"/>
        <v>0.23303636416559059</v>
      </c>
      <c r="G1583">
        <f t="shared" si="523"/>
        <v>28.225641010107772</v>
      </c>
      <c r="H1583" s="21">
        <f t="shared" si="524"/>
        <v>2.1970479714535402</v>
      </c>
      <c r="I1583" s="37">
        <f t="shared" si="516"/>
        <v>24.724240902392236</v>
      </c>
      <c r="J1583" s="1">
        <f t="shared" si="525"/>
        <v>25.537171368800912</v>
      </c>
      <c r="K1583" s="1">
        <f t="shared" si="526"/>
        <v>0.61790097497107488</v>
      </c>
      <c r="L1583" s="1">
        <f t="shared" si="517"/>
        <v>0.12208751945256721</v>
      </c>
      <c r="M1583" s="1">
        <f t="shared" si="518"/>
        <v>-7.2553639223265991</v>
      </c>
      <c r="N1583" s="1">
        <f t="shared" si="519"/>
        <v>0.13248404770159894</v>
      </c>
      <c r="O1583" s="1">
        <f t="shared" si="520"/>
        <v>25.687481549536525</v>
      </c>
      <c r="P1583" s="1">
        <f t="shared" si="521"/>
        <v>-5.2957222030391871E-3</v>
      </c>
      <c r="Q1583" s="1">
        <f t="shared" si="527"/>
        <v>-0.48104248367455849</v>
      </c>
      <c r="R1583" s="1">
        <f t="shared" si="528"/>
        <v>3.5517547885118153</v>
      </c>
      <c r="S1583" s="1">
        <f t="shared" si="529"/>
        <v>2.803199727324015</v>
      </c>
      <c r="T1583" s="1">
        <f t="shared" si="530"/>
        <v>32.951138503408075</v>
      </c>
      <c r="U1583" s="1">
        <f t="shared" si="531"/>
        <v>1.4469070765893925</v>
      </c>
      <c r="V1583" s="1">
        <f t="shared" si="532"/>
        <v>1.9734242192977251E-2</v>
      </c>
      <c r="Y1583" s="20">
        <f>+$Z$20*SIGN(SOI!A1582)*(ABS(SOI!A1582))^$Y$2</f>
        <v>0.65176684816309804</v>
      </c>
      <c r="Z1583" s="20">
        <f t="shared" si="535"/>
        <v>0.66330245681889344</v>
      </c>
      <c r="AA1583" s="19">
        <f>+SIN((AVERAGE(H1579:H1590)+AVERAGE(H1583:H1586)/4)*($AA$19+AA1582*$AA$18*AVERAGE(G1579:G1590))*$Y$20+$AA$17) - SIN($AA$17)</f>
        <v>0.335442131398693</v>
      </c>
      <c r="AB1583" s="19">
        <f>+SIN((AVERAGE(H1579:H1590)+AVERAGE(H1583:H1586)*$AB$1)*($AA$19+AB1582*$AA$18*AVERAGE(G1579:G1590))*$Y$20+$AA$17) - SIN($AA$17)+$AB$2</f>
        <v>0.44596469630899954</v>
      </c>
      <c r="AC1583">
        <f t="shared" si="534"/>
        <v>0.93660000000002663</v>
      </c>
      <c r="AD1583">
        <f t="shared" si="533"/>
        <v>0.32786032542020044</v>
      </c>
      <c r="AE1583">
        <v>1</v>
      </c>
    </row>
    <row r="1584" spans="1:31" x14ac:dyDescent="0.25">
      <c r="A1584">
        <v>130.16666666666399</v>
      </c>
      <c r="B1584" s="2">
        <v>2010.1666666665483</v>
      </c>
      <c r="C1584">
        <f>+D1584+($D$2+E1584+F1584)*SOI!A1583*IF(B1584&gt;$C$18, IF(B1584&lt;$C$19,-1,1),1)</f>
        <v>3.9008285984572542</v>
      </c>
      <c r="D1584">
        <f>+$D$3*((1-$D$5)*SOI!D1583+$D$5*SOI!D1582) +   $D$4*((1-$D$5)*SOI!E1583+$D$5*SOI!E1582)</f>
        <v>0</v>
      </c>
      <c r="E1584">
        <f t="shared" si="515"/>
        <v>4.8302712531048684</v>
      </c>
      <c r="F1584">
        <f t="shared" si="522"/>
        <v>-1.1846370489392104</v>
      </c>
      <c r="G1584">
        <f t="shared" si="523"/>
        <v>3.645634204165658</v>
      </c>
      <c r="H1584" s="21">
        <f t="shared" si="524"/>
        <v>-9.2883737087242332E-2</v>
      </c>
      <c r="I1584" s="37">
        <f t="shared" si="516"/>
        <v>5.2955066657896648</v>
      </c>
      <c r="J1584" s="1">
        <f t="shared" si="525"/>
        <v>-14.26019414145609</v>
      </c>
      <c r="K1584" s="1">
        <f t="shared" si="526"/>
        <v>9.5093663601751572</v>
      </c>
      <c r="L1584" s="1">
        <f t="shared" si="517"/>
        <v>-0.76591401743264409</v>
      </c>
      <c r="M1584" s="1">
        <f t="shared" si="518"/>
        <v>18.915912476794986</v>
      </c>
      <c r="N1584" s="1">
        <f t="shared" si="519"/>
        <v>-1.0476371668098523</v>
      </c>
      <c r="O1584" s="1">
        <f t="shared" si="520"/>
        <v>2.839767781456608</v>
      </c>
      <c r="P1584" s="1">
        <f t="shared" si="521"/>
        <v>0.11751352289542202</v>
      </c>
      <c r="Q1584" s="1">
        <f t="shared" si="527"/>
        <v>-9.9174229930305664</v>
      </c>
      <c r="R1584" s="1">
        <f t="shared" si="528"/>
        <v>15.683497931049995</v>
      </c>
      <c r="S1584" s="1">
        <f t="shared" si="529"/>
        <v>-4.7477288066152257</v>
      </c>
      <c r="T1584" s="1">
        <f t="shared" si="530"/>
        <v>-22.852855463340472</v>
      </c>
      <c r="U1584" s="1">
        <f t="shared" si="531"/>
        <v>-6.8768229622222066</v>
      </c>
      <c r="V1584" s="1">
        <f t="shared" si="532"/>
        <v>3.4628239583831069</v>
      </c>
      <c r="Y1584" s="20">
        <f>+$Z$20*SIGN(SOI!A1583)*(ABS(SOI!A1583))^$Y$2</f>
        <v>0.62064483324298325</v>
      </c>
      <c r="Z1584" s="20">
        <f t="shared" si="535"/>
        <v>0.57380350757066068</v>
      </c>
      <c r="AA1584" s="19">
        <f>+SIN((AVERAGE(H1580:H1591)+AVERAGE(H1584:H1587)/4)*($AA$19+AA1583*$AA$18*AVERAGE(G1580:G1591))*$Y$20+$AA$17) - SIN($AA$17)</f>
        <v>0.44804845398174625</v>
      </c>
      <c r="AB1584" s="19">
        <f>+SIN((AVERAGE(H1580:H1591)+AVERAGE(H1584:H1587)*$AB$1)*($AA$19+AB1583*$AA$18*AVERAGE(G1580:G1591))*$Y$20+$AA$17) - SIN($AA$17)+$AB$2</f>
        <v>0.45254574914603735</v>
      </c>
      <c r="AC1584">
        <f t="shared" si="534"/>
        <v>0.93720000000002668</v>
      </c>
      <c r="AD1584">
        <f t="shared" si="533"/>
        <v>0.12575505358891442</v>
      </c>
      <c r="AE1584">
        <v>1</v>
      </c>
    </row>
    <row r="1585" spans="1:31" x14ac:dyDescent="0.25">
      <c r="A1585">
        <v>130.24999999999733</v>
      </c>
      <c r="B1585" s="2">
        <v>2010.2499999998815</v>
      </c>
      <c r="C1585">
        <f>+D1585+($D$2+E1585+F1585)*SOI!A1584*IF(B1585&gt;$C$18, IF(B1585&lt;$C$19,-1,1),1)</f>
        <v>9.1320953781121528</v>
      </c>
      <c r="D1585">
        <f>+$D$3*((1-$D$5)*SOI!D1584+$D$5*SOI!D1583) +   $D$4*((1-$D$5)*SOI!E1584+$D$5*SOI!E1583)</f>
        <v>0</v>
      </c>
      <c r="E1585">
        <f t="shared" si="515"/>
        <v>16.259671283982435</v>
      </c>
      <c r="F1585">
        <f t="shared" si="522"/>
        <v>4.7641891217836463E-2</v>
      </c>
      <c r="G1585">
        <f t="shared" si="523"/>
        <v>16.307313175200271</v>
      </c>
      <c r="H1585" s="21">
        <f t="shared" si="524"/>
        <v>0.43975319156461873</v>
      </c>
      <c r="I1585" s="37">
        <f t="shared" si="516"/>
        <v>15.765862612018344</v>
      </c>
      <c r="J1585" s="1">
        <f t="shared" si="525"/>
        <v>-0.58228958377004947</v>
      </c>
      <c r="K1585" s="1">
        <f t="shared" si="526"/>
        <v>2.162528028344711E-2</v>
      </c>
      <c r="L1585" s="1">
        <f t="shared" si="517"/>
        <v>1.1654708526337116E-2</v>
      </c>
      <c r="M1585" s="1">
        <f t="shared" si="518"/>
        <v>0.25943625132441378</v>
      </c>
      <c r="N1585" s="1">
        <f t="shared" si="519"/>
        <v>1.8570841433672318E-2</v>
      </c>
      <c r="O1585" s="1">
        <f t="shared" si="520"/>
        <v>2.5997945622317156</v>
      </c>
      <c r="P1585" s="1">
        <f t="shared" si="521"/>
        <v>-1.9183171494434798E-2</v>
      </c>
      <c r="Q1585" s="1">
        <f t="shared" si="527"/>
        <v>2.4111425428056084E-3</v>
      </c>
      <c r="R1585" s="1">
        <f t="shared" si="528"/>
        <v>-1.1352125889322717E-2</v>
      </c>
      <c r="S1585" s="1">
        <f t="shared" si="529"/>
        <v>0.25056292304355032</v>
      </c>
      <c r="T1585" s="1">
        <f t="shared" si="530"/>
        <v>0.31835969145967297</v>
      </c>
      <c r="U1585" s="1">
        <f t="shared" si="531"/>
        <v>3.3421860787521895</v>
      </c>
      <c r="V1585" s="1">
        <f t="shared" si="532"/>
        <v>1.0020367768603355E-2</v>
      </c>
      <c r="Y1585" s="20">
        <f>+$Z$20*SIGN(SOI!A1584)*(ABS(SOI!A1584))^$Y$2</f>
        <v>0.44899884130590079</v>
      </c>
      <c r="Z1585" s="20">
        <f t="shared" si="535"/>
        <v>0.27908825005322052</v>
      </c>
      <c r="AA1585" s="19">
        <f>+SIN((AVERAGE(H1581:H1592)+AVERAGE(H1585:H1588)/4)*($AA$19+AA1584*$AA$18*AVERAGE(G1581:G1592))*$Y$20+$AA$17) - SIN($AA$17)</f>
        <v>0.28001849773948323</v>
      </c>
      <c r="AB1585" s="19">
        <f>+SIN((AVERAGE(H1581:H1592)+AVERAGE(H1585:H1588)*$AB$1)*($AA$19+AB1584*$AA$18*AVERAGE(G1581:G1592))*$Y$20+$AA$17) - SIN($AA$17)+$AB$2</f>
        <v>0.30223772060715265</v>
      </c>
      <c r="AC1585">
        <f t="shared" si="534"/>
        <v>0.93780000000002672</v>
      </c>
      <c r="AD1585">
        <f t="shared" si="533"/>
        <v>9.3024768626270848E-4</v>
      </c>
      <c r="AE1585">
        <v>1</v>
      </c>
    </row>
    <row r="1586" spans="1:31" x14ac:dyDescent="0.25">
      <c r="A1586">
        <v>130.33333333333067</v>
      </c>
      <c r="B1586" s="2">
        <v>2010.3333333332148</v>
      </c>
      <c r="C1586">
        <f>+D1586+($D$2+E1586+F1586)*SOI!A1585*IF(B1586&gt;$C$18, IF(B1586&lt;$C$19,-1,1),1)</f>
        <v>0.47829579563057506</v>
      </c>
      <c r="D1586">
        <f>+$D$3*((1-$D$5)*SOI!D1585+$D$5*SOI!D1584) +   $D$4*((1-$D$5)*SOI!E1585+$D$5*SOI!E1584)</f>
        <v>0</v>
      </c>
      <c r="E1586">
        <f t="shared" si="515"/>
        <v>-2.0891291802380696</v>
      </c>
      <c r="F1586">
        <f t="shared" si="522"/>
        <v>-1.0995094572990975</v>
      </c>
      <c r="G1586">
        <f t="shared" si="523"/>
        <v>-3.1886386375371671</v>
      </c>
      <c r="H1586" s="21">
        <f t="shared" si="524"/>
        <v>-0.43258889215618412</v>
      </c>
      <c r="I1586" s="37">
        <f t="shared" si="516"/>
        <v>-0.4461821363058287</v>
      </c>
      <c r="J1586" s="1">
        <f t="shared" si="525"/>
        <v>-1.6801956495808834</v>
      </c>
      <c r="K1586" s="1">
        <f t="shared" si="526"/>
        <v>-8.0643683198051389E-2</v>
      </c>
      <c r="L1586" s="1">
        <f t="shared" si="517"/>
        <v>-1.3464166512678573E-2</v>
      </c>
      <c r="M1586" s="1">
        <f t="shared" si="518"/>
        <v>-26.451911080663464</v>
      </c>
      <c r="N1586" s="1">
        <f t="shared" si="519"/>
        <v>-0.13089955479268708</v>
      </c>
      <c r="O1586" s="1">
        <f t="shared" si="520"/>
        <v>-0.28625891995240077</v>
      </c>
      <c r="P1586" s="1">
        <f t="shared" si="521"/>
        <v>0.56238142074498398</v>
      </c>
      <c r="Q1586" s="1">
        <f t="shared" si="527"/>
        <v>1.73282963723674</v>
      </c>
      <c r="R1586" s="1">
        <f t="shared" si="528"/>
        <v>0.23088973260059717</v>
      </c>
      <c r="S1586" s="1">
        <f t="shared" si="529"/>
        <v>4.9982483967768263E-2</v>
      </c>
      <c r="T1586" s="1">
        <f t="shared" si="530"/>
        <v>4.0496373162653025E-2</v>
      </c>
      <c r="U1586" s="1">
        <f t="shared" si="531"/>
        <v>2.7729090297491319</v>
      </c>
      <c r="V1586" s="1">
        <f t="shared" si="532"/>
        <v>2.0706219057349133</v>
      </c>
      <c r="Y1586" s="20">
        <f>+$Z$20*SIGN(SOI!A1585)*(ABS(SOI!A1585))^$Y$2</f>
        <v>-0.23237892438922236</v>
      </c>
      <c r="Z1586" s="20">
        <f t="shared" si="535"/>
        <v>-8.5273505464555935E-2</v>
      </c>
      <c r="AA1586" s="19">
        <f>+SIN((AVERAGE(H1582:H1593)+AVERAGE(H1586:H1589)/4)*($AA$19+AA1585*$AA$18*AVERAGE(G1582:G1593))*$Y$20+$AA$17) - SIN($AA$17)</f>
        <v>-0.86258927116166273</v>
      </c>
      <c r="AB1586" s="19">
        <f>+SIN((AVERAGE(H1582:H1593)+AVERAGE(H1586:H1589)*$AB$1)*($AA$19+AB1585*$AA$18*AVERAGE(G1582:G1593))*$Y$20+$AA$17) - SIN($AA$17)+$AB$2</f>
        <v>-0.85856017715681454</v>
      </c>
      <c r="AC1586">
        <f t="shared" si="534"/>
        <v>0.93840000000002677</v>
      </c>
      <c r="AD1586">
        <f t="shared" si="533"/>
        <v>0.77731576569710681</v>
      </c>
      <c r="AE1586">
        <v>1</v>
      </c>
    </row>
    <row r="1587" spans="1:31" x14ac:dyDescent="0.25">
      <c r="A1587">
        <v>130.41666666666401</v>
      </c>
      <c r="B1587" s="2">
        <v>2010.4166666665481</v>
      </c>
      <c r="C1587">
        <f>+D1587+($D$2+E1587+F1587)*SOI!A1586*IF(B1587&gt;$C$18, IF(B1587&lt;$C$19,-1,1),1)</f>
        <v>-3.4022580664343605</v>
      </c>
      <c r="D1587">
        <f>+$D$3*((1-$D$5)*SOI!D1586+$D$5*SOI!D1585) +   $D$4*((1-$D$5)*SOI!E1586+$D$5*SOI!E1585)</f>
        <v>0</v>
      </c>
      <c r="E1587">
        <f t="shared" si="515"/>
        <v>5.5135221592137871</v>
      </c>
      <c r="F1587">
        <f t="shared" si="522"/>
        <v>-2.6009148835786089E-2</v>
      </c>
      <c r="G1587">
        <f t="shared" si="523"/>
        <v>5.4875130103780005</v>
      </c>
      <c r="H1587" s="21">
        <f t="shared" si="524"/>
        <v>-3.0555015813968273E-2</v>
      </c>
      <c r="I1587" s="37">
        <f t="shared" si="516"/>
        <v>-3.9678583546623796</v>
      </c>
      <c r="J1587" s="1">
        <f t="shared" si="525"/>
        <v>-0.46388814154931135</v>
      </c>
      <c r="K1587" s="1">
        <f t="shared" si="526"/>
        <v>8.886649575774638E-3</v>
      </c>
      <c r="L1587" s="1">
        <f t="shared" si="517"/>
        <v>-9.8277847061415888E-3</v>
      </c>
      <c r="M1587" s="1">
        <f t="shared" si="518"/>
        <v>-0.8212331791953158</v>
      </c>
      <c r="N1587" s="1">
        <f t="shared" si="519"/>
        <v>1.5760172071777479E-2</v>
      </c>
      <c r="O1587" s="1">
        <f t="shared" si="520"/>
        <v>3.9049288116076792</v>
      </c>
      <c r="P1587" s="1">
        <f t="shared" si="521"/>
        <v>6.2239832076110236E-3</v>
      </c>
      <c r="Q1587" s="1">
        <f t="shared" si="527"/>
        <v>-6.4772116121977908E-3</v>
      </c>
      <c r="R1587" s="1">
        <f t="shared" si="528"/>
        <v>-7.675043065262079E-3</v>
      </c>
      <c r="S1587" s="1">
        <f t="shared" si="529"/>
        <v>-5.3516117974805738E-2</v>
      </c>
      <c r="T1587" s="1">
        <f t="shared" si="530"/>
        <v>-0.40322400814829379</v>
      </c>
      <c r="U1587" s="1">
        <f t="shared" si="531"/>
        <v>0.27290849306848769</v>
      </c>
      <c r="V1587" s="1">
        <f t="shared" si="532"/>
        <v>-2.7590593160362795E-3</v>
      </c>
      <c r="Y1587" s="20">
        <f>+$Z$20*SIGN(SOI!A1586)*(ABS(SOI!A1586))^$Y$2</f>
        <v>-0.47244043331034624</v>
      </c>
      <c r="Z1587" s="20">
        <f t="shared" si="535"/>
        <v>-0.42361940473135357</v>
      </c>
      <c r="AA1587" s="19">
        <f>+SIN((AVERAGE(H1583:H1594)+AVERAGE(H1587:H1590)/4)*($AA$19+AA1586*$AA$18*AVERAGE(G1583:G1594))*$Y$20+$AA$17) - SIN($AA$17)</f>
        <v>-1.2770042308524405</v>
      </c>
      <c r="AB1587" s="19">
        <f>+SIN((AVERAGE(H1583:H1594)+AVERAGE(H1587:H1590)*$AB$1)*($AA$19+AB1586*$AA$18*AVERAGE(G1583:G1594))*$Y$20+$AA$17) - SIN($AA$17)+$AB$2</f>
        <v>-1.2828862014291169</v>
      </c>
      <c r="AC1587">
        <f t="shared" si="534"/>
        <v>0.93900000000002681</v>
      </c>
      <c r="AD1587">
        <f t="shared" si="533"/>
        <v>0.85338482612108701</v>
      </c>
      <c r="AE1587">
        <v>1</v>
      </c>
    </row>
    <row r="1588" spans="1:31" x14ac:dyDescent="0.25">
      <c r="A1588">
        <v>130.49999999999736</v>
      </c>
      <c r="B1588" s="2">
        <v>2010.4999999998813</v>
      </c>
      <c r="C1588">
        <f>+D1588+($D$2+E1588+F1588)*SOI!A1587*IF(B1588&gt;$C$18, IF(B1588&lt;$C$19,-1,1),1)</f>
        <v>11.201012870018642</v>
      </c>
      <c r="D1588">
        <f>+$D$3*((1-$D$5)*SOI!D1587+$D$5*SOI!D1586) +   $D$4*((1-$D$5)*SOI!E1587+$D$5*SOI!E1586)</f>
        <v>0</v>
      </c>
      <c r="E1588">
        <f t="shared" si="515"/>
        <v>-12.468834607096099</v>
      </c>
      <c r="F1588">
        <f t="shared" si="522"/>
        <v>-0.11657311202597054</v>
      </c>
      <c r="G1588">
        <f t="shared" si="523"/>
        <v>-12.58540771912207</v>
      </c>
      <c r="H1588" s="21">
        <f t="shared" si="524"/>
        <v>0.38491145739369265</v>
      </c>
      <c r="I1588" s="37">
        <f t="shared" si="516"/>
        <v>15.396272317121035</v>
      </c>
      <c r="J1588" s="1">
        <f t="shared" si="525"/>
        <v>7.3538441821684168</v>
      </c>
      <c r="K1588" s="1">
        <f t="shared" si="526"/>
        <v>-9.5659865056830252E-3</v>
      </c>
      <c r="L1588" s="1">
        <f t="shared" si="517"/>
        <v>-8.1330260872257587E-2</v>
      </c>
      <c r="M1588" s="1">
        <f t="shared" si="518"/>
        <v>-3.3551212245893018</v>
      </c>
      <c r="N1588" s="1">
        <f t="shared" si="519"/>
        <v>8.601850517768804E-2</v>
      </c>
      <c r="O1588" s="1">
        <f t="shared" si="520"/>
        <v>-12.047856167848472</v>
      </c>
      <c r="P1588" s="1">
        <f t="shared" si="521"/>
        <v>2.6240187651838619E-4</v>
      </c>
      <c r="Q1588" s="1">
        <f t="shared" si="527"/>
        <v>-0.14443111073991149</v>
      </c>
      <c r="R1588" s="1">
        <f t="shared" si="528"/>
        <v>0.66406854599881293</v>
      </c>
      <c r="S1588" s="1">
        <f t="shared" si="529"/>
        <v>1.1333784805935885</v>
      </c>
      <c r="T1588" s="1">
        <f t="shared" si="530"/>
        <v>10.295313288908106</v>
      </c>
      <c r="U1588" s="1">
        <f t="shared" si="531"/>
        <v>-4.4645223282550377E-2</v>
      </c>
      <c r="V1588" s="1">
        <f t="shared" si="532"/>
        <v>-6.3487832135363605E-4</v>
      </c>
      <c r="Y1588" s="20">
        <f>+$Z$20*SIGN(SOI!A1587)*(ABS(SOI!A1587))^$Y$2</f>
        <v>-0.56603885649449215</v>
      </c>
      <c r="Z1588" s="20">
        <f t="shared" si="535"/>
        <v>-0.57681102655840943</v>
      </c>
      <c r="AA1588" s="19">
        <f>+SIN((AVERAGE(H1584:H1595)+AVERAGE(H1588:H1591)/4)*($AA$19+AA1587*$AA$18*AVERAGE(G1584:G1595))*$Y$20+$AA$17) - SIN($AA$17)</f>
        <v>-1.2433077955385228</v>
      </c>
      <c r="AB1588" s="19">
        <f>+SIN((AVERAGE(H1584:H1595)+AVERAGE(H1588:H1591)*$AB$1)*($AA$19+AB1587*$AA$18*AVERAGE(G1584:G1595))*$Y$20+$AA$17) - SIN($AA$17)+$AB$2</f>
        <v>-1.2576820412698875</v>
      </c>
      <c r="AC1588">
        <f t="shared" si="534"/>
        <v>0.93960000000002686</v>
      </c>
      <c r="AD1588">
        <f t="shared" si="533"/>
        <v>0.66649676898011334</v>
      </c>
      <c r="AE1588">
        <v>1</v>
      </c>
    </row>
    <row r="1589" spans="1:31" x14ac:dyDescent="0.25">
      <c r="A1589">
        <v>130.5833333333307</v>
      </c>
      <c r="B1589" s="2">
        <v>2010.5833333332146</v>
      </c>
      <c r="C1589">
        <f>+D1589+($D$2+E1589+F1589)*SOI!A1588*IF(B1589&gt;$C$18, IF(B1589&lt;$C$19,-1,1),1)</f>
        <v>4.8234841963192361</v>
      </c>
      <c r="D1589">
        <f>+$D$3*((1-$D$5)*SOI!D1588+$D$5*SOI!D1587) +   $D$4*((1-$D$5)*SOI!E1588+$D$5*SOI!E1587)</f>
        <v>0</v>
      </c>
      <c r="E1589">
        <f t="shared" si="515"/>
        <v>-3.648055232609444</v>
      </c>
      <c r="F1589">
        <f t="shared" si="522"/>
        <v>2.1375385752875731E-2</v>
      </c>
      <c r="G1589">
        <f t="shared" si="523"/>
        <v>-3.6266798468565682</v>
      </c>
      <c r="H1589" s="21">
        <f t="shared" si="524"/>
        <v>5.1512354722032125E-2</v>
      </c>
      <c r="I1589" s="37">
        <f t="shared" si="516"/>
        <v>3.9493938183737884</v>
      </c>
      <c r="J1589" s="1">
        <f t="shared" si="525"/>
        <v>-0.13494527989693891</v>
      </c>
      <c r="K1589" s="1">
        <f t="shared" si="526"/>
        <v>-1.3065023629028484E-3</v>
      </c>
      <c r="L1589" s="1">
        <f t="shared" si="517"/>
        <v>6.7259871385554832E-3</v>
      </c>
      <c r="M1589" s="1">
        <f t="shared" si="518"/>
        <v>0.24001403224805865</v>
      </c>
      <c r="N1589" s="1">
        <f t="shared" si="519"/>
        <v>-2.0499597158294598E-2</v>
      </c>
      <c r="O1589" s="1">
        <f t="shared" si="520"/>
        <v>-1.4448282729358357</v>
      </c>
      <c r="P1589" s="1">
        <f t="shared" si="521"/>
        <v>-3.6135747884868609E-3</v>
      </c>
      <c r="Q1589" s="1">
        <f t="shared" si="527"/>
        <v>-2.4623092895580817E-3</v>
      </c>
      <c r="R1589" s="1">
        <f t="shared" si="528"/>
        <v>2.9040869858773114E-3</v>
      </c>
      <c r="S1589" s="1">
        <f t="shared" si="529"/>
        <v>-6.9285643702172398E-2</v>
      </c>
      <c r="T1589" s="1">
        <f t="shared" si="530"/>
        <v>-0.10210567751853801</v>
      </c>
      <c r="U1589" s="1">
        <f t="shared" si="531"/>
        <v>0.15771026754818965</v>
      </c>
      <c r="V1589" s="1">
        <f t="shared" si="532"/>
        <v>-2.0835985401359749E-3</v>
      </c>
      <c r="Y1589" s="20">
        <f>+$Z$20*SIGN(SOI!A1588)*(ABS(SOI!A1588))^$Y$2</f>
        <v>-0.6919537898703898</v>
      </c>
      <c r="Z1589" s="20">
        <f t="shared" si="535"/>
        <v>-0.66913082130407198</v>
      </c>
      <c r="AA1589" s="19">
        <f>+SIN((AVERAGE(H1585:H1596)+AVERAGE(H1589:H1592)/4)*($AA$19+AA1588*$AA$18*AVERAGE(G1585:G1596))*$Y$20+$AA$17) - SIN($AA$17)</f>
        <v>-1.2867499393211936</v>
      </c>
      <c r="AB1589" s="19">
        <f>+SIN((AVERAGE(H1585:H1596)+AVERAGE(H1589:H1592)*$AB$1)*($AA$19+AB1588*$AA$18*AVERAGE(G1585:G1596))*$Y$20+$AA$17) - SIN($AA$17)+$AB$2</f>
        <v>-1.2153224494869537</v>
      </c>
      <c r="AC1589">
        <f t="shared" si="534"/>
        <v>0.9402000000000269</v>
      </c>
      <c r="AD1589">
        <f t="shared" si="533"/>
        <v>0.61761911801712166</v>
      </c>
      <c r="AE1589">
        <v>1</v>
      </c>
    </row>
    <row r="1590" spans="1:31" x14ac:dyDescent="0.25">
      <c r="A1590">
        <v>130.66666666666404</v>
      </c>
      <c r="B1590" s="2">
        <v>2010.6666666665478</v>
      </c>
      <c r="C1590">
        <f>+D1590+($D$2+E1590+F1590)*SOI!A1589*IF(B1590&gt;$C$18, IF(B1590&lt;$C$19,-1,1),1)</f>
        <v>38.356158741679465</v>
      </c>
      <c r="D1590">
        <f>+$D$3*((1-$D$5)*SOI!D1589+$D$5*SOI!D1588) +   $D$4*((1-$D$5)*SOI!E1589+$D$5*SOI!E1588)</f>
        <v>0</v>
      </c>
      <c r="E1590">
        <f t="shared" si="515"/>
        <v>-23.521661682341723</v>
      </c>
      <c r="F1590">
        <f t="shared" si="522"/>
        <v>-1.065619562324601</v>
      </c>
      <c r="G1590">
        <f t="shared" si="523"/>
        <v>-24.587281244666322</v>
      </c>
      <c r="H1590" s="21">
        <f t="shared" si="524"/>
        <v>-0.96631820295433712</v>
      </c>
      <c r="I1590" s="37">
        <f t="shared" si="516"/>
        <v>8.8670759336821945</v>
      </c>
      <c r="J1590" s="1">
        <f t="shared" si="525"/>
        <v>-13.191200356378172</v>
      </c>
      <c r="K1590" s="1">
        <f t="shared" si="526"/>
        <v>-1.8368828304807052E-4</v>
      </c>
      <c r="L1590" s="1">
        <f t="shared" si="517"/>
        <v>-5.9892026737564535E-4</v>
      </c>
      <c r="M1590" s="1">
        <f t="shared" si="518"/>
        <v>10.44992722453757</v>
      </c>
      <c r="N1590" s="1">
        <f t="shared" si="519"/>
        <v>0.36553545202771887</v>
      </c>
      <c r="O1590" s="1">
        <f t="shared" si="520"/>
        <v>-1.6250973417240813E-2</v>
      </c>
      <c r="P1590" s="1">
        <f t="shared" si="521"/>
        <v>0.50726182180426715</v>
      </c>
      <c r="Q1590" s="1">
        <f t="shared" si="527"/>
        <v>1.9116281345515571</v>
      </c>
      <c r="R1590" s="1">
        <f t="shared" si="528"/>
        <v>-5.0619798987184152</v>
      </c>
      <c r="S1590" s="1">
        <f t="shared" si="529"/>
        <v>2.7738145314335583</v>
      </c>
      <c r="T1590" s="1">
        <f t="shared" si="530"/>
        <v>1.0226476321185853E-4</v>
      </c>
      <c r="U1590" s="1">
        <f t="shared" si="531"/>
        <v>-49.70557287734696</v>
      </c>
      <c r="V1590" s="1">
        <f t="shared" si="532"/>
        <v>-5.215468796105724</v>
      </c>
      <c r="Y1590" s="20">
        <f>+$Z$20*SIGN(SOI!A1589)*(ABS(SOI!A1589))^$Y$2</f>
        <v>-0.74939981754733431</v>
      </c>
      <c r="Z1590" s="20">
        <f t="shared" si="535"/>
        <v>-0.73735587633645094</v>
      </c>
      <c r="AA1590" s="19">
        <f>+SIN((AVERAGE(H1586:H1597)+AVERAGE(H1590:H1593)/4)*($AA$19+AA1589*$AA$18*AVERAGE(G1586:G1597))*$Y$20+$AA$17) - SIN($AA$17)</f>
        <v>-1.1583038781442068</v>
      </c>
      <c r="AB1590" s="19">
        <f>+SIN((AVERAGE(H1586:H1597)+AVERAGE(H1590:H1593)*$AB$1)*($AA$19+AB1589*$AA$18*AVERAGE(G1586:G1597))*$Y$20+$AA$17) - SIN($AA$17)+$AB$2</f>
        <v>-1.2040435863947971</v>
      </c>
      <c r="AC1590">
        <f t="shared" si="534"/>
        <v>0.94080000000002695</v>
      </c>
      <c r="AD1590">
        <f t="shared" si="533"/>
        <v>0.42094800180775582</v>
      </c>
      <c r="AE1590">
        <v>1</v>
      </c>
    </row>
    <row r="1591" spans="1:31" x14ac:dyDescent="0.25">
      <c r="A1591">
        <v>130.74999999999739</v>
      </c>
      <c r="B1591" s="2">
        <v>2010.7499999998811</v>
      </c>
      <c r="C1591">
        <f>+D1591+($D$2+E1591+F1591)*SOI!A1590*IF(B1591&gt;$C$18, IF(B1591&lt;$C$19,-1,1),1)</f>
        <v>10.919397871115542</v>
      </c>
      <c r="D1591">
        <f>+$D$3*((1-$D$5)*SOI!D1590+$D$5*SOI!D1589) +   $D$4*((1-$D$5)*SOI!E1590+$D$5*SOI!E1589)</f>
        <v>0</v>
      </c>
      <c r="E1591">
        <f t="shared" si="515"/>
        <v>-6.5637125518305481</v>
      </c>
      <c r="F1591">
        <f t="shared" si="522"/>
        <v>-5.4104339754629471E-2</v>
      </c>
      <c r="G1591">
        <f t="shared" si="523"/>
        <v>-6.6178168915851776</v>
      </c>
      <c r="H1591" s="21">
        <f t="shared" si="524"/>
        <v>-5.6118417120619796E-2</v>
      </c>
      <c r="I1591" s="37">
        <f t="shared" si="516"/>
        <v>-3.5871908632909473</v>
      </c>
      <c r="J1591" s="1">
        <f t="shared" si="525"/>
        <v>0.76667408243384672</v>
      </c>
      <c r="K1591" s="1">
        <f t="shared" si="526"/>
        <v>-4.5563929368805219E-2</v>
      </c>
      <c r="L1591" s="1">
        <f t="shared" si="517"/>
        <v>-1.6368728623223066E-2</v>
      </c>
      <c r="M1591" s="1">
        <f t="shared" si="518"/>
        <v>1.5012937414794296</v>
      </c>
      <c r="N1591" s="1">
        <f t="shared" si="519"/>
        <v>-1.2181971863320176E-2</v>
      </c>
      <c r="O1591" s="1">
        <f t="shared" si="520"/>
        <v>-2.9736195409026456</v>
      </c>
      <c r="P1591" s="1">
        <f t="shared" si="521"/>
        <v>2.5160538469721903E-2</v>
      </c>
      <c r="Q1591" s="1">
        <f t="shared" si="527"/>
        <v>-9.1525879295209344E-3</v>
      </c>
      <c r="R1591" s="1">
        <f t="shared" si="528"/>
        <v>-9.8047148946781397E-3</v>
      </c>
      <c r="S1591" s="1">
        <f t="shared" si="529"/>
        <v>3.7397241094042771E-2</v>
      </c>
      <c r="T1591" s="1">
        <f t="shared" si="530"/>
        <v>0.51142031812132049</v>
      </c>
      <c r="U1591" s="1">
        <f t="shared" si="531"/>
        <v>0.99739432999519761</v>
      </c>
      <c r="V1591" s="1">
        <f t="shared" si="532"/>
        <v>8.6212292485916969E-3</v>
      </c>
      <c r="Y1591" s="20">
        <f>+$Z$20*SIGN(SOI!A1590)*(ABS(SOI!A1590))^$Y$2</f>
        <v>-0.77071402159162872</v>
      </c>
      <c r="Z1591" s="20">
        <f t="shared" si="535"/>
        <v>-0.75730391435469491</v>
      </c>
      <c r="AA1591" s="19">
        <f>+SIN((AVERAGE(H1587:H1598)+AVERAGE(H1591:H1594)/4)*($AA$19+AA1590*$AA$18*AVERAGE(G1587:G1598))*$Y$20+$AA$17) - SIN($AA$17)</f>
        <v>-1.0800305028309101</v>
      </c>
      <c r="AB1591" s="19">
        <f>+SIN((AVERAGE(H1587:H1598)+AVERAGE(H1591:H1594)*$AB$1)*($AA$19+AB1590*$AA$18*AVERAGE(G1587:G1598))*$Y$20+$AA$17) - SIN($AA$17)+$AB$2</f>
        <v>-1.2120524291959713</v>
      </c>
      <c r="AC1591">
        <f t="shared" si="534"/>
        <v>0.94140000000002699</v>
      </c>
      <c r="AD1591">
        <f t="shared" si="533"/>
        <v>0.32272658847621516</v>
      </c>
      <c r="AE1591">
        <v>1</v>
      </c>
    </row>
    <row r="1592" spans="1:31" x14ac:dyDescent="0.25">
      <c r="A1592">
        <v>130.83333333333073</v>
      </c>
      <c r="B1592" s="2">
        <v>2010.8333333332143</v>
      </c>
      <c r="C1592">
        <f>+D1592+($D$2+E1592+F1592)*SOI!A1591*IF(B1592&gt;$C$18, IF(B1592&lt;$C$19,-1,1),1)</f>
        <v>66.567281892778098</v>
      </c>
      <c r="D1592">
        <f>+$D$3*((1-$D$5)*SOI!D1591+$D$5*SOI!D1590) +   $D$4*((1-$D$5)*SOI!E1591+$D$5*SOI!E1590)</f>
        <v>0</v>
      </c>
      <c r="E1592">
        <f t="shared" si="515"/>
        <v>-41.41602740954491</v>
      </c>
      <c r="F1592">
        <f t="shared" si="522"/>
        <v>-0.98351519732012194</v>
      </c>
      <c r="G1592">
        <f t="shared" si="523"/>
        <v>-42.399542606865033</v>
      </c>
      <c r="H1592" s="21">
        <f t="shared" si="524"/>
        <v>4.7469905456572494</v>
      </c>
      <c r="I1592" s="37">
        <f t="shared" si="516"/>
        <v>-48.999586731939019</v>
      </c>
      <c r="J1592" s="1">
        <f t="shared" si="525"/>
        <v>229.18379703769168</v>
      </c>
      <c r="K1592" s="1">
        <f t="shared" si="526"/>
        <v>-158.69014528213103</v>
      </c>
      <c r="L1592" s="1">
        <f t="shared" si="517"/>
        <v>-0.66735523865659074</v>
      </c>
      <c r="M1592" s="1">
        <f t="shared" si="518"/>
        <v>32.854954495886325</v>
      </c>
      <c r="N1592" s="1">
        <f t="shared" si="519"/>
        <v>-0.70039321870514348</v>
      </c>
      <c r="O1592" s="1">
        <f t="shared" si="520"/>
        <v>-41.232373471933201</v>
      </c>
      <c r="P1592" s="1">
        <f t="shared" si="521"/>
        <v>0.1550078386929985</v>
      </c>
      <c r="Q1592" s="1">
        <f t="shared" si="527"/>
        <v>-11.516047465191669</v>
      </c>
      <c r="R1592" s="1">
        <f t="shared" si="528"/>
        <v>-168.51262286679707</v>
      </c>
      <c r="S1592" s="1">
        <f t="shared" si="529"/>
        <v>29.3698573430305</v>
      </c>
      <c r="T1592" s="1">
        <f t="shared" si="530"/>
        <v>289.11660557221461</v>
      </c>
      <c r="U1592" s="1">
        <f t="shared" si="531"/>
        <v>83.934122981064732</v>
      </c>
      <c r="V1592" s="1">
        <f t="shared" si="532"/>
        <v>3.0537062896353486</v>
      </c>
      <c r="Y1592" s="20">
        <f>+$Z$20*SIGN(SOI!A1591)*(ABS(SOI!A1591))^$Y$2</f>
        <v>-0.75179790392512169</v>
      </c>
      <c r="Z1592" s="20">
        <f t="shared" si="535"/>
        <v>-0.76284690348385409</v>
      </c>
      <c r="AA1592" s="19">
        <f>+SIN((AVERAGE(H1588:H1599)+AVERAGE(H1592:H1595)/4)*($AA$19+AA1591*$AA$18*AVERAGE(G1588:G1599))*$Y$20+$AA$17) - SIN($AA$17)</f>
        <v>-1.0936380981653924</v>
      </c>
      <c r="AB1592" s="19">
        <f>+SIN((AVERAGE(H1588:H1599)+AVERAGE(H1592:H1595)*$AB$1)*($AA$19+AB1591*$AA$18*AVERAGE(G1588:G1599))*$Y$20+$AA$17) - SIN($AA$17)+$AB$2</f>
        <v>-1.2105525895621554</v>
      </c>
      <c r="AC1592">
        <f t="shared" si="534"/>
        <v>0.94200000000002704</v>
      </c>
      <c r="AD1592">
        <f t="shared" si="533"/>
        <v>0.33079119468153828</v>
      </c>
      <c r="AE1592">
        <v>1</v>
      </c>
    </row>
    <row r="1593" spans="1:31" x14ac:dyDescent="0.25">
      <c r="A1593">
        <v>130.91666666666407</v>
      </c>
      <c r="B1593" s="2">
        <v>2010.9166666665476</v>
      </c>
      <c r="C1593">
        <f>+D1593+($D$2+E1593+F1593)*SOI!A1592*IF(B1593&gt;$C$18, IF(B1593&lt;$C$19,-1,1),1)</f>
        <v>-792.45309190534033</v>
      </c>
      <c r="D1593">
        <f>+$D$3*((1-$D$5)*SOI!D1592+$D$5*SOI!D1591) +   $D$4*((1-$D$5)*SOI!E1592+$D$5*SOI!E1591)</f>
        <v>0</v>
      </c>
      <c r="E1593">
        <f t="shared" si="515"/>
        <v>486.38948119880371</v>
      </c>
      <c r="F1593">
        <f t="shared" si="522"/>
        <v>-0.22194015258267141</v>
      </c>
      <c r="G1593">
        <f t="shared" si="523"/>
        <v>486.16754104622106</v>
      </c>
      <c r="H1593" s="21">
        <f t="shared" si="524"/>
        <v>7.1783248421312322</v>
      </c>
      <c r="I1593" s="37">
        <f t="shared" si="516"/>
        <v>571.23811911439316</v>
      </c>
      <c r="J1593" s="1">
        <f t="shared" si="525"/>
        <v>-255.77708117100246</v>
      </c>
      <c r="K1593" s="1">
        <f t="shared" si="526"/>
        <v>0.41202855780182474</v>
      </c>
      <c r="L1593" s="1">
        <f t="shared" si="517"/>
        <v>-3.561662228752259E-2</v>
      </c>
      <c r="M1593" s="1">
        <f t="shared" si="518"/>
        <v>3.1452402398653292</v>
      </c>
      <c r="N1593" s="1">
        <f t="shared" si="519"/>
        <v>-0.70178023328270156</v>
      </c>
      <c r="O1593" s="1">
        <f t="shared" si="520"/>
        <v>323.47309577288109</v>
      </c>
      <c r="P1593" s="1">
        <f t="shared" si="521"/>
        <v>9.6124818899604716E-4</v>
      </c>
      <c r="Q1593" s="1">
        <f t="shared" si="527"/>
        <v>-1.1046268579757124</v>
      </c>
      <c r="R1593" s="1">
        <f t="shared" si="528"/>
        <v>188.43837653180219</v>
      </c>
      <c r="S1593" s="1">
        <f t="shared" si="529"/>
        <v>-343.07241473256039</v>
      </c>
      <c r="T1593" s="1">
        <f t="shared" si="530"/>
        <v>-121.05103943691989</v>
      </c>
      <c r="U1593" s="1">
        <f t="shared" si="531"/>
        <v>-6.067994716774745</v>
      </c>
      <c r="V1593" s="1">
        <f t="shared" si="532"/>
        <v>1.8974412432481581E-2</v>
      </c>
      <c r="Y1593" s="20">
        <f>+$Z$20*SIGN(SOI!A1592)*(ABS(SOI!A1592))^$Y$2</f>
        <v>-0.76602878493481164</v>
      </c>
      <c r="Z1593" s="20">
        <f t="shared" si="535"/>
        <v>-0.76671034980267516</v>
      </c>
      <c r="AA1593" s="19">
        <f>+SIN((AVERAGE(H1589:H1600)+AVERAGE(H1593:H1596)/4)*($AA$19+AA1592*$AA$18*AVERAGE(G1589:G1600))*$Y$20+$AA$17) - SIN($AA$17)</f>
        <v>-1.2855555227013993</v>
      </c>
      <c r="AB1593" s="19">
        <f>+SIN((AVERAGE(H1589:H1600)+AVERAGE(H1593:H1596)*$AB$1)*($AA$19+AB1592*$AA$18*AVERAGE(G1589:G1600))*$Y$20+$AA$17) - SIN($AA$17)+$AB$2</f>
        <v>-1.1785568567086839</v>
      </c>
      <c r="AC1593">
        <f t="shared" si="534"/>
        <v>0.94260000000002708</v>
      </c>
      <c r="AD1593">
        <f t="shared" si="533"/>
        <v>0.51884517289872412</v>
      </c>
      <c r="AE1593">
        <v>1</v>
      </c>
    </row>
    <row r="1594" spans="1:31" x14ac:dyDescent="0.25">
      <c r="A1594">
        <v>130.99999999999741</v>
      </c>
      <c r="B1594" s="2">
        <v>2010.9999999998809</v>
      </c>
      <c r="C1594">
        <f>+D1594+($D$2+E1594+F1594)*SOI!A1593*IF(B1594&gt;$C$18, IF(B1594&lt;$C$19,-1,1),1)</f>
        <v>-8.4517245375413292</v>
      </c>
      <c r="D1594">
        <f>+$D$3*((1-$D$5)*SOI!D1593+$D$5*SOI!D1592) +   $D$4*((1-$D$5)*SOI!E1593+$D$5*SOI!E1592)</f>
        <v>0</v>
      </c>
      <c r="E1594">
        <f t="shared" si="515"/>
        <v>0.52174829121271671</v>
      </c>
      <c r="F1594">
        <f t="shared" si="522"/>
        <v>4.4498543779292419</v>
      </c>
      <c r="G1594">
        <f t="shared" si="523"/>
        <v>4.9716026691419586</v>
      </c>
      <c r="H1594" s="21">
        <f t="shared" si="524"/>
        <v>1.1379351003195339</v>
      </c>
      <c r="I1594" s="37">
        <f t="shared" si="516"/>
        <v>1.582716429875505</v>
      </c>
      <c r="J1594" s="1">
        <f t="shared" si="525"/>
        <v>7.0512729531002947</v>
      </c>
      <c r="K1594" s="1">
        <f t="shared" si="526"/>
        <v>1.418312202516806</v>
      </c>
      <c r="L1594" s="1">
        <f t="shared" si="517"/>
        <v>0.11005682428993817</v>
      </c>
      <c r="M1594" s="1">
        <f t="shared" si="518"/>
        <v>-31.294916168557791</v>
      </c>
      <c r="N1594" s="1">
        <f t="shared" si="519"/>
        <v>2.4863028324505585</v>
      </c>
      <c r="O1594" s="1">
        <f t="shared" si="520"/>
        <v>0.32535662465742099</v>
      </c>
      <c r="P1594" s="1">
        <f t="shared" si="521"/>
        <v>-1.0646192643259693</v>
      </c>
      <c r="Q1594" s="1">
        <f t="shared" si="527"/>
        <v>-38.939328766162177</v>
      </c>
      <c r="R1594" s="1">
        <f t="shared" si="528"/>
        <v>18.404674735630511</v>
      </c>
      <c r="S1594" s="1">
        <f t="shared" si="529"/>
        <v>3.3676319624901043</v>
      </c>
      <c r="T1594" s="1">
        <f t="shared" si="530"/>
        <v>0.37623072403129598</v>
      </c>
      <c r="U1594" s="1">
        <f t="shared" si="531"/>
        <v>18.6204387548737</v>
      </c>
      <c r="V1594" s="1">
        <f t="shared" si="532"/>
        <v>74.452625171106504</v>
      </c>
      <c r="Y1594" s="20">
        <f>+$Z$20*SIGN(SOI!A1593)*(ABS(SOI!A1593))^$Y$2</f>
        <v>-0.78230436054809205</v>
      </c>
      <c r="Z1594" s="20">
        <f t="shared" si="535"/>
        <v>-0.7406105006904049</v>
      </c>
      <c r="AA1594" s="19">
        <f>+SIN((AVERAGE(H1590:H1601)+AVERAGE(H1594:H1597)/4)*($AA$19+AA1593*$AA$18*AVERAGE(G1590:G1601))*$Y$20+$AA$17) - SIN($AA$17)</f>
        <v>-1.1685919946189194</v>
      </c>
      <c r="AB1594" s="19">
        <f>+SIN((AVERAGE(H1590:H1601)+AVERAGE(H1594:H1597)*$AB$1)*($AA$19+AB1593*$AA$18*AVERAGE(G1590:G1601))*$Y$20+$AA$17) - SIN($AA$17)+$AB$2</f>
        <v>-1.1528022761271139</v>
      </c>
      <c r="AC1594">
        <f t="shared" si="534"/>
        <v>0.94320000000002713</v>
      </c>
      <c r="AD1594">
        <f t="shared" si="533"/>
        <v>0.42798149392851448</v>
      </c>
      <c r="AE1594">
        <v>1</v>
      </c>
    </row>
    <row r="1595" spans="1:31" x14ac:dyDescent="0.25">
      <c r="A1595">
        <v>131.08333333333076</v>
      </c>
      <c r="B1595" s="2">
        <v>2011.0833333332141</v>
      </c>
      <c r="C1595">
        <f>+D1595+($D$2+E1595+F1595)*SOI!A1594*IF(B1595&gt;$C$18, IF(B1595&lt;$C$19,-1,1),1)</f>
        <v>35.572928686854247</v>
      </c>
      <c r="D1595">
        <f>+$D$3*((1-$D$5)*SOI!D1594+$D$5*SOI!D1593) +   $D$4*((1-$D$5)*SOI!E1594+$D$5*SOI!E1593)</f>
        <v>0</v>
      </c>
      <c r="E1595">
        <f t="shared" si="515"/>
        <v>-28.465519449020121</v>
      </c>
      <c r="F1595">
        <f t="shared" si="522"/>
        <v>0.23303636421516227</v>
      </c>
      <c r="G1595">
        <f t="shared" si="523"/>
        <v>-28.232483084804958</v>
      </c>
      <c r="H1595" s="21">
        <f t="shared" si="524"/>
        <v>0.25591858258135708</v>
      </c>
      <c r="I1595" s="37">
        <f t="shared" si="516"/>
        <v>9.9903108851865099</v>
      </c>
      <c r="J1595" s="1">
        <f t="shared" si="525"/>
        <v>-4.5992687570257855</v>
      </c>
      <c r="K1595" s="1">
        <f t="shared" si="526"/>
        <v>-1.0673806995183097</v>
      </c>
      <c r="L1595" s="1">
        <f t="shared" si="517"/>
        <v>4.2007684533473325E-2</v>
      </c>
      <c r="M1595" s="1">
        <f t="shared" si="518"/>
        <v>3.2338447155216286</v>
      </c>
      <c r="N1595" s="1">
        <f t="shared" si="519"/>
        <v>-6.6790456839874047E-3</v>
      </c>
      <c r="O1595" s="1">
        <f t="shared" si="520"/>
        <v>-5.6022660624934986</v>
      </c>
      <c r="P1595" s="1">
        <f t="shared" si="521"/>
        <v>-0.12190625317250121</v>
      </c>
      <c r="Q1595" s="1">
        <f t="shared" si="527"/>
        <v>-1.0809216600675691E-2</v>
      </c>
      <c r="R1595" s="1">
        <f t="shared" si="528"/>
        <v>3.2248520707716874E-2</v>
      </c>
      <c r="S1595" s="1">
        <f t="shared" si="529"/>
        <v>-5.7103260240251703E-2</v>
      </c>
      <c r="T1595" s="1">
        <f t="shared" si="530"/>
        <v>-2.4726924439768365</v>
      </c>
      <c r="U1595" s="1">
        <f t="shared" si="531"/>
        <v>13.458524991017924</v>
      </c>
      <c r="V1595" s="1">
        <f t="shared" si="532"/>
        <v>-2.2901929187552551E-2</v>
      </c>
      <c r="Y1595" s="20">
        <f>+$Z$20*SIGN(SOI!A1594)*(ABS(SOI!A1594))^$Y$2</f>
        <v>-0.67349835658831125</v>
      </c>
      <c r="Z1595" s="20">
        <f t="shared" si="535"/>
        <v>-0.68325747041799334</v>
      </c>
      <c r="AA1595" s="19">
        <f>+SIN((AVERAGE(H1591:H1602)+AVERAGE(H1595:H1598)/4)*($AA$19+AA1594*$AA$18*AVERAGE(G1591:G1602))*$Y$20+$AA$17) - SIN($AA$17)</f>
        <v>-1.1648879014279705</v>
      </c>
      <c r="AB1595" s="19">
        <f>+SIN((AVERAGE(H1591:H1602)+AVERAGE(H1595:H1598)*$AB$1)*($AA$19+AB1594*$AA$18*AVERAGE(G1591:G1602))*$Y$20+$AA$17) - SIN($AA$17)+$AB$2</f>
        <v>-1.2169172223320153</v>
      </c>
      <c r="AC1595">
        <f t="shared" si="534"/>
        <v>0.94380000000002717</v>
      </c>
      <c r="AD1595">
        <f t="shared" si="533"/>
        <v>0.48163043100997716</v>
      </c>
      <c r="AE1595">
        <v>1</v>
      </c>
    </row>
    <row r="1596" spans="1:31" x14ac:dyDescent="0.25">
      <c r="A1596">
        <v>131.1666666666641</v>
      </c>
      <c r="B1596" s="2">
        <v>2011.1666666665474</v>
      </c>
      <c r="C1596">
        <f>+D1596+($D$2+E1596+F1596)*SOI!A1595*IF(B1596&gt;$C$18, IF(B1596&lt;$C$19,-1,1),1)</f>
        <v>9.5410632937913853</v>
      </c>
      <c r="D1596">
        <f>+$D$3*((1-$D$5)*SOI!D1595+$D$5*SOI!D1594) +   $D$4*((1-$D$5)*SOI!E1595+$D$5*SOI!E1594)</f>
        <v>0</v>
      </c>
      <c r="E1596">
        <f t="shared" si="515"/>
        <v>-8.5511418222506563</v>
      </c>
      <c r="F1596">
        <f t="shared" si="522"/>
        <v>-1.1846370489650444</v>
      </c>
      <c r="G1596">
        <f t="shared" si="523"/>
        <v>-9.7357788712157003</v>
      </c>
      <c r="H1596" s="21">
        <f t="shared" si="524"/>
        <v>-1.3261745898548776</v>
      </c>
      <c r="I1596" s="37">
        <f t="shared" si="516"/>
        <v>9.875875195723717</v>
      </c>
      <c r="J1596" s="1">
        <f t="shared" si="525"/>
        <v>49.302776880576772</v>
      </c>
      <c r="K1596" s="1">
        <f t="shared" si="526"/>
        <v>-113.8512364259558</v>
      </c>
      <c r="L1596" s="1">
        <f t="shared" si="517"/>
        <v>-0.74667533191419688</v>
      </c>
      <c r="M1596" s="1">
        <f t="shared" si="518"/>
        <v>-35.067528977989532</v>
      </c>
      <c r="N1596" s="1">
        <f t="shared" si="519"/>
        <v>0.70047911819259234</v>
      </c>
      <c r="O1596" s="1">
        <f t="shared" si="520"/>
        <v>-8.2932423426834916</v>
      </c>
      <c r="P1596" s="1">
        <f t="shared" si="521"/>
        <v>0.49417492312693223</v>
      </c>
      <c r="Q1596" s="1">
        <f t="shared" si="527"/>
        <v>-12.293088306811216</v>
      </c>
      <c r="R1596" s="1">
        <f t="shared" si="528"/>
        <v>36.255439098179949</v>
      </c>
      <c r="S1596" s="1">
        <f t="shared" si="529"/>
        <v>5.920225831287599</v>
      </c>
      <c r="T1596" s="1">
        <f t="shared" si="530"/>
        <v>65.062955523187583</v>
      </c>
      <c r="U1596" s="1">
        <f t="shared" si="531"/>
        <v>-53.932279339318576</v>
      </c>
      <c r="V1596" s="1">
        <f t="shared" si="532"/>
        <v>-9.736605338346207</v>
      </c>
      <c r="Y1596" s="20">
        <f>+$Z$20*SIGN(SOI!A1595)*(ABS(SOI!A1595))^$Y$2</f>
        <v>-0.59396969411757661</v>
      </c>
      <c r="Z1596" s="20">
        <f t="shared" si="535"/>
        <v>-0.59453584660040748</v>
      </c>
      <c r="AA1596" s="19">
        <f>+SIN((AVERAGE(H1592:H1603)+AVERAGE(H1596:H1599)/4)*($AA$19+AA1595*$AA$18*AVERAGE(G1592:G1603))*$Y$20+$AA$17) - SIN($AA$17)</f>
        <v>-1.1618471743943488</v>
      </c>
      <c r="AB1596" s="19">
        <f>+SIN((AVERAGE(H1592:H1603)+AVERAGE(H1596:H1599)*$AB$1)*($AA$19+AB1595*$AA$18*AVERAGE(G1592:G1603))*$Y$20+$AA$17) - SIN($AA$17)+$AB$2</f>
        <v>-1.2309940397440504</v>
      </c>
      <c r="AC1596">
        <f t="shared" si="534"/>
        <v>0.94440000000002722</v>
      </c>
      <c r="AD1596">
        <f t="shared" si="533"/>
        <v>0.56731132779394133</v>
      </c>
      <c r="AE1596">
        <v>1</v>
      </c>
    </row>
    <row r="1597" spans="1:31" x14ac:dyDescent="0.25">
      <c r="A1597">
        <v>131.24999999999744</v>
      </c>
      <c r="B1597" s="2">
        <v>2011.2499999998806</v>
      </c>
      <c r="C1597">
        <f>+D1597+($D$2+E1597+F1597)*SOI!A1596*IF(B1597&gt;$C$18, IF(B1597&lt;$C$19,-1,1),1)</f>
        <v>12.121697722096245</v>
      </c>
      <c r="D1597">
        <f>+$D$3*((1-$D$5)*SOI!D1596+$D$5*SOI!D1595) +   $D$4*((1-$D$5)*SOI!E1596+$D$5*SOI!E1595)</f>
        <v>0</v>
      </c>
      <c r="E1597">
        <f t="shared" si="515"/>
        <v>-16.428314488651935</v>
      </c>
      <c r="F1597">
        <f t="shared" si="522"/>
        <v>4.7641891224574184E-2</v>
      </c>
      <c r="G1597">
        <f t="shared" si="523"/>
        <v>-16.38067259742736</v>
      </c>
      <c r="H1597" s="21">
        <f t="shared" si="524"/>
        <v>-5.6652480192941335E-3</v>
      </c>
      <c r="I1597" s="37">
        <f t="shared" si="516"/>
        <v>20.213330194750128</v>
      </c>
      <c r="J1597" s="1">
        <f t="shared" si="525"/>
        <v>-4.1558755148324256</v>
      </c>
      <c r="K1597" s="1">
        <f t="shared" si="526"/>
        <v>-5.8078516671088598E-2</v>
      </c>
      <c r="L1597" s="1">
        <f t="shared" si="517"/>
        <v>2.3110414809156134E-2</v>
      </c>
      <c r="M1597" s="1">
        <f t="shared" si="518"/>
        <v>1.4442222666090123</v>
      </c>
      <c r="N1597" s="1">
        <f t="shared" si="519"/>
        <v>-5.9008273839080319E-2</v>
      </c>
      <c r="O1597" s="1">
        <f t="shared" si="520"/>
        <v>-14.418035387558106</v>
      </c>
      <c r="P1597" s="1">
        <f t="shared" si="521"/>
        <v>-4.6849051229217852E-3</v>
      </c>
      <c r="Q1597" s="1">
        <f t="shared" si="527"/>
        <v>-4.2648876071289331E-2</v>
      </c>
      <c r="R1597" s="1">
        <f t="shared" si="528"/>
        <v>0.25744356223766535</v>
      </c>
      <c r="S1597" s="1">
        <f t="shared" si="529"/>
        <v>-1.0207473668850151</v>
      </c>
      <c r="T1597" s="1">
        <f t="shared" si="530"/>
        <v>-3.5009947155243157</v>
      </c>
      <c r="U1597" s="1">
        <f t="shared" si="531"/>
        <v>1.0464805224897555</v>
      </c>
      <c r="V1597" s="1">
        <f t="shared" si="532"/>
        <v>-7.7758053561862968E-3</v>
      </c>
      <c r="Y1597" s="20">
        <f>+$Z$20*SIGN(SOI!A1596)*(ABS(SOI!A1596))^$Y$2</f>
        <v>-0.51613948909533436</v>
      </c>
      <c r="Z1597" s="20">
        <f t="shared" si="535"/>
        <v>-0.51563857617352016</v>
      </c>
      <c r="AA1597" s="19">
        <f>+SIN((AVERAGE(H1593:H1604)+AVERAGE(H1597:H1600)/4)*($AA$19+AA1596*$AA$18*AVERAGE(G1593:G1604))*$Y$20+$AA$17) - SIN($AA$17)</f>
        <v>-1.0809716709824069</v>
      </c>
      <c r="AB1597" s="19">
        <f>+SIN((AVERAGE(H1593:H1604)+AVERAGE(H1597:H1600)*$AB$1)*($AA$19+AB1596*$AA$18*AVERAGE(G1593:G1604))*$Y$20+$AA$17) - SIN($AA$17)+$AB$2</f>
        <v>-1.1113102989222086</v>
      </c>
      <c r="AC1597">
        <f t="shared" si="534"/>
        <v>0.94500000000002726</v>
      </c>
      <c r="AD1597">
        <f t="shared" si="533"/>
        <v>0.56533309480888672</v>
      </c>
      <c r="AE1597">
        <v>1</v>
      </c>
    </row>
    <row r="1598" spans="1:31" x14ac:dyDescent="0.25">
      <c r="A1598">
        <v>131.33333333333078</v>
      </c>
      <c r="B1598" s="2">
        <v>2011.3333333332139</v>
      </c>
      <c r="C1598">
        <f>+D1598+($D$2+E1598+F1598)*SOI!A1597*IF(B1598&gt;$C$18, IF(B1598&lt;$C$19,-1,1),1)</f>
        <v>1.548649939843987</v>
      </c>
      <c r="D1598">
        <f>+$D$3*((1-$D$5)*SOI!D1597+$D$5*SOI!D1596) +   $D$4*((1-$D$5)*SOI!E1597+$D$5*SOI!E1596)</f>
        <v>0</v>
      </c>
      <c r="E1598">
        <f t="shared" si="515"/>
        <v>-1.8224715612694595</v>
      </c>
      <c r="F1598">
        <f t="shared" si="522"/>
        <v>-1.0995094573041007</v>
      </c>
      <c r="G1598">
        <f t="shared" si="523"/>
        <v>-2.9219810185735602</v>
      </c>
      <c r="H1598" s="21">
        <f t="shared" si="524"/>
        <v>-0.40686291914440914</v>
      </c>
      <c r="I1598" s="37">
        <f t="shared" si="516"/>
        <v>1.7587121731703204</v>
      </c>
      <c r="J1598" s="1">
        <f t="shared" si="525"/>
        <v>6.063899016234541</v>
      </c>
      <c r="K1598" s="1">
        <f t="shared" si="526"/>
        <v>-7.2376794718395684E-2</v>
      </c>
      <c r="L1598" s="1">
        <f t="shared" si="517"/>
        <v>-9.0423503205801531E-2</v>
      </c>
      <c r="M1598" s="1">
        <f t="shared" si="518"/>
        <v>-24.219577758324554</v>
      </c>
      <c r="N1598" s="1">
        <f t="shared" si="519"/>
        <v>0.79327569164968437</v>
      </c>
      <c r="O1598" s="1">
        <f t="shared" si="520"/>
        <v>-0.7505589712219064</v>
      </c>
      <c r="P1598" s="1">
        <f t="shared" si="521"/>
        <v>2.8663703920726546E-2</v>
      </c>
      <c r="Q1598" s="1">
        <f t="shared" si="527"/>
        <v>-9.6150458044419427</v>
      </c>
      <c r="R1598" s="1">
        <f t="shared" si="528"/>
        <v>5.0498991157045827</v>
      </c>
      <c r="S1598" s="1">
        <f t="shared" si="529"/>
        <v>1.1939507244265777</v>
      </c>
      <c r="T1598" s="1">
        <f t="shared" si="530"/>
        <v>0.71308906426440954</v>
      </c>
      <c r="U1598" s="1">
        <f t="shared" si="531"/>
        <v>-0.55708255360944259</v>
      </c>
      <c r="V1598" s="1">
        <f t="shared" si="532"/>
        <v>-0.63957006106925396</v>
      </c>
      <c r="Y1598" s="20">
        <f>+$Z$20*SIGN(SOI!A1597)*(ABS(SOI!A1597))^$Y$2</f>
        <v>-0.43680654530764945</v>
      </c>
      <c r="Z1598" s="20">
        <f t="shared" si="535"/>
        <v>-0.41764865411494895</v>
      </c>
      <c r="AA1598" s="19">
        <f>+SIN((AVERAGE(H1594:H1605)+AVERAGE(H1598:H1601)/4)*($AA$19+AA1597*$AA$18*AVERAGE(G1594:G1605))*$Y$20+$AA$17) - SIN($AA$17)</f>
        <v>-0.97417411528511044</v>
      </c>
      <c r="AB1598" s="19">
        <f>+SIN((AVERAGE(H1594:H1605)+AVERAGE(H1598:H1601)*$AB$1)*($AA$19+AB1597*$AA$18*AVERAGE(G1594:G1605))*$Y$20+$AA$17) - SIN($AA$17)+$AB$2</f>
        <v>-0.9689479779933281</v>
      </c>
      <c r="AC1598">
        <f t="shared" si="534"/>
        <v>0.94560000000002731</v>
      </c>
      <c r="AD1598">
        <f t="shared" si="533"/>
        <v>0.55652546117016155</v>
      </c>
      <c r="AE1598">
        <v>1</v>
      </c>
    </row>
    <row r="1599" spans="1:31" x14ac:dyDescent="0.25">
      <c r="A1599">
        <v>131.41666666666413</v>
      </c>
      <c r="B1599" s="2">
        <v>2011.4166666665471</v>
      </c>
      <c r="C1599">
        <f>+D1599+($D$2+E1599+F1599)*SOI!A1598*IF(B1599&gt;$C$18, IF(B1599&lt;$C$19,-1,1),1)</f>
        <v>1.3897170183102285</v>
      </c>
      <c r="D1599">
        <f>+$D$3*((1-$D$5)*SOI!D1598+$D$5*SOI!D1597) +   $D$4*((1-$D$5)*SOI!E1598+$D$5*SOI!E1597)</f>
        <v>0</v>
      </c>
      <c r="E1599">
        <f t="shared" si="515"/>
        <v>-5.5328589243998589</v>
      </c>
      <c r="F1599">
        <f t="shared" si="522"/>
        <v>-2.6009148841055207E-2</v>
      </c>
      <c r="G1599">
        <f t="shared" si="523"/>
        <v>-5.5588680732409141</v>
      </c>
      <c r="H1599" s="21">
        <f t="shared" si="524"/>
        <v>-2.0397033012780917E-2</v>
      </c>
      <c r="I1599" s="37">
        <f t="shared" si="516"/>
        <v>-0.83937829404420849</v>
      </c>
      <c r="J1599" s="1">
        <f t="shared" si="525"/>
        <v>-7.4233032405274972E-3</v>
      </c>
      <c r="K1599" s="1">
        <f t="shared" si="526"/>
        <v>-1.560975467258811E-4</v>
      </c>
      <c r="L1599" s="1">
        <f t="shared" si="517"/>
        <v>-2.6962170330844751E-3</v>
      </c>
      <c r="M1599" s="1">
        <f t="shared" si="518"/>
        <v>-6.2122488477988833E-2</v>
      </c>
      <c r="N1599" s="1">
        <f t="shared" si="519"/>
        <v>4.1703064841637503E-3</v>
      </c>
      <c r="O1599" s="1">
        <f t="shared" si="520"/>
        <v>-0.19548838305987273</v>
      </c>
      <c r="P1599" s="1">
        <f t="shared" si="521"/>
        <v>7.9601158278786634E-3</v>
      </c>
      <c r="Q1599" s="1">
        <f t="shared" si="527"/>
        <v>-1.2965147476748197E-4</v>
      </c>
      <c r="R1599" s="1">
        <f t="shared" si="528"/>
        <v>-3.249913265021033E-5</v>
      </c>
      <c r="S1599" s="1">
        <f t="shared" si="529"/>
        <v>-2.9956646528971329E-3</v>
      </c>
      <c r="T1599" s="1">
        <f t="shared" si="530"/>
        <v>5.5380061008241509E-3</v>
      </c>
      <c r="U1599" s="1">
        <f t="shared" si="531"/>
        <v>7.3836244704904186E-2</v>
      </c>
      <c r="V1599" s="1">
        <f t="shared" si="532"/>
        <v>-9.3372509409374673E-4</v>
      </c>
      <c r="Y1599" s="20">
        <f>+$Z$20*SIGN(SOI!A1598)*(ABS(SOI!A1598))^$Y$2</f>
        <v>-0.29999992794186309</v>
      </c>
      <c r="Z1599" s="20">
        <f t="shared" si="535"/>
        <v>-0.34151876379180895</v>
      </c>
      <c r="AA1599" s="19">
        <f>+SIN((AVERAGE(H1595:H1606)+AVERAGE(H1599:H1602)/4)*($AA$19+AA1598*$AA$18*AVERAGE(G1595:G1606))*$Y$20+$AA$17) - SIN($AA$17)</f>
        <v>-0.84773102331657246</v>
      </c>
      <c r="AB1599" s="19">
        <f>+SIN((AVERAGE(H1595:H1606)+AVERAGE(H1599:H1602)*$AB$1)*($AA$19+AB1598*$AA$18*AVERAGE(G1595:G1606))*$Y$20+$AA$17) - SIN($AA$17)+$AB$2</f>
        <v>-0.83614203996354952</v>
      </c>
      <c r="AC1599">
        <f t="shared" si="534"/>
        <v>0.94620000000002735</v>
      </c>
      <c r="AD1599">
        <f t="shared" si="533"/>
        <v>0.50621225952476356</v>
      </c>
      <c r="AE1599">
        <v>1</v>
      </c>
    </row>
    <row r="1600" spans="1:31" x14ac:dyDescent="0.25">
      <c r="A1600">
        <v>131.49999999999747</v>
      </c>
      <c r="B1600" s="2">
        <v>2011.4999999998804</v>
      </c>
      <c r="C1600">
        <f>+D1600+($D$2+E1600+F1600)*SOI!A1599*IF(B1600&gt;$C$18, IF(B1600&lt;$C$19,-1,1),1)</f>
        <v>-1.9096743647634959</v>
      </c>
      <c r="D1600">
        <f>+$D$3*((1-$D$5)*SOI!D1599+$D$5*SOI!D1598) +   $D$4*((1-$D$5)*SOI!E1599+$D$5*SOI!E1598)</f>
        <v>0</v>
      </c>
      <c r="E1600">
        <f t="shared" si="515"/>
        <v>8.4195051327359671</v>
      </c>
      <c r="F1600">
        <f t="shared" si="522"/>
        <v>-0.11657311202511433</v>
      </c>
      <c r="G1600">
        <f t="shared" si="523"/>
        <v>8.3029320207108519</v>
      </c>
      <c r="H1600" s="21">
        <f t="shared" si="524"/>
        <v>8.7535904041032633E-2</v>
      </c>
      <c r="I1600" s="37">
        <f t="shared" si="516"/>
        <v>8.0038150162702664</v>
      </c>
      <c r="J1600" s="1">
        <f t="shared" si="525"/>
        <v>-2.4076577178690748</v>
      </c>
      <c r="K1600" s="1">
        <f t="shared" si="526"/>
        <v>0.74594418356282444</v>
      </c>
      <c r="L1600" s="1">
        <f t="shared" si="517"/>
        <v>-6.3565207736957896E-2</v>
      </c>
      <c r="M1600" s="1">
        <f t="shared" si="518"/>
        <v>2.1130368943970179</v>
      </c>
      <c r="N1600" s="1">
        <f t="shared" si="519"/>
        <v>-5.0387652754080255E-2</v>
      </c>
      <c r="O1600" s="1">
        <f t="shared" si="520"/>
        <v>5.0520491961417697</v>
      </c>
      <c r="P1600" s="1">
        <f t="shared" si="521"/>
        <v>6.2433603549733159E-2</v>
      </c>
      <c r="Q1600" s="1">
        <f t="shared" si="527"/>
        <v>-5.3283390455912079E-2</v>
      </c>
      <c r="R1600" s="1">
        <f t="shared" si="528"/>
        <v>0.1273577767637839</v>
      </c>
      <c r="S1600" s="1">
        <f t="shared" si="529"/>
        <v>-0.34513472555224078</v>
      </c>
      <c r="T1600" s="1">
        <f t="shared" si="530"/>
        <v>-3.3741522028211142</v>
      </c>
      <c r="U1600" s="1">
        <f t="shared" si="531"/>
        <v>-5.5221464974773502</v>
      </c>
      <c r="V1600" s="1">
        <f t="shared" si="532"/>
        <v>8.8485926032965762E-2</v>
      </c>
      <c r="Y1600" s="20">
        <f>+$Z$20*SIGN(SOI!A1599)*(ABS(SOI!A1599))^$Y$2</f>
        <v>-0.28774981812591449</v>
      </c>
      <c r="Z1600" s="20">
        <f t="shared" si="535"/>
        <v>-0.35839733841774618</v>
      </c>
      <c r="AA1600" s="19">
        <f>+SIN((AVERAGE(H1596:H1607)+AVERAGE(H1600:H1603)/4)*($AA$19+AA1599*$AA$18*AVERAGE(G1596:G1607))*$Y$20+$AA$17) - SIN($AA$17)</f>
        <v>-0.91572973642327038</v>
      </c>
      <c r="AB1600" s="19">
        <f>+SIN((AVERAGE(H1596:H1607)+AVERAGE(H1600:H1603)*$AB$1)*($AA$19+AB1599*$AA$18*AVERAGE(G1596:G1607))*$Y$20+$AA$17) - SIN($AA$17)+$AB$2</f>
        <v>-0.90319526378023451</v>
      </c>
      <c r="AC1600">
        <f t="shared" si="534"/>
        <v>0.9468000000000274</v>
      </c>
      <c r="AD1600">
        <f t="shared" si="533"/>
        <v>0.55733239800552425</v>
      </c>
      <c r="AE1600">
        <v>1</v>
      </c>
    </row>
    <row r="1601" spans="1:31" x14ac:dyDescent="0.25">
      <c r="A1601">
        <v>131.58333333333081</v>
      </c>
      <c r="B1601" s="2">
        <v>2011.5833333332137</v>
      </c>
      <c r="C1601">
        <f>+D1601+($D$2+E1601+F1601)*SOI!A1600*IF(B1601&gt;$C$18, IF(B1601&lt;$C$19,-1,1),1)</f>
        <v>-2.5063899545255302</v>
      </c>
      <c r="D1601">
        <f>+$D$3*((1-$D$5)*SOI!D1600+$D$5*SOI!D1599) +   $D$4*((1-$D$5)*SOI!E1600+$D$5*SOI!E1599)</f>
        <v>0</v>
      </c>
      <c r="E1601">
        <f t="shared" si="515"/>
        <v>3.7761851514024798</v>
      </c>
      <c r="F1601">
        <f t="shared" si="522"/>
        <v>2.1375385757414489E-2</v>
      </c>
      <c r="G1601">
        <f t="shared" si="523"/>
        <v>3.7975605371598942</v>
      </c>
      <c r="H1601" s="21">
        <f t="shared" si="524"/>
        <v>0.18558540282104635</v>
      </c>
      <c r="I1601" s="37">
        <f t="shared" si="516"/>
        <v>4.7604225805954554</v>
      </c>
      <c r="J1601" s="1">
        <f t="shared" si="525"/>
        <v>0.47125647792444403</v>
      </c>
      <c r="K1601" s="1">
        <f t="shared" si="526"/>
        <v>1.3965193750407017E-2</v>
      </c>
      <c r="L1601" s="1">
        <f t="shared" si="517"/>
        <v>1.3852489673559044E-2</v>
      </c>
      <c r="M1601" s="1">
        <f t="shared" si="518"/>
        <v>-0.69537841109190357</v>
      </c>
      <c r="N1601" s="1">
        <f t="shared" si="519"/>
        <v>1.37155961667971E-2</v>
      </c>
      <c r="O1601" s="1">
        <f t="shared" si="520"/>
        <v>3.7232521469065349</v>
      </c>
      <c r="P1601" s="1">
        <f t="shared" si="521"/>
        <v>-7.2777275583049399E-3</v>
      </c>
      <c r="Q1601" s="1">
        <f t="shared" si="527"/>
        <v>-4.7730560743262079E-3</v>
      </c>
      <c r="R1601" s="1">
        <f t="shared" si="528"/>
        <v>6.7854494284280949E-3</v>
      </c>
      <c r="S1601" s="1">
        <f t="shared" si="529"/>
        <v>5.5876305538087527E-2</v>
      </c>
      <c r="T1601" s="1">
        <f t="shared" si="530"/>
        <v>0.54191093068201324</v>
      </c>
      <c r="U1601" s="1">
        <f t="shared" si="531"/>
        <v>0.38285452037640189</v>
      </c>
      <c r="V1601" s="1">
        <f t="shared" si="532"/>
        <v>2.8076447347243076E-3</v>
      </c>
      <c r="Y1601" s="20">
        <f>+$Z$20*SIGN(SOI!A1600)*(ABS(SOI!A1600))^$Y$2</f>
        <v>-0.48744226918546091</v>
      </c>
      <c r="Z1601" s="20">
        <f t="shared" si="535"/>
        <v>-0.43275331188815952</v>
      </c>
      <c r="AA1601" s="19">
        <f>+SIN((AVERAGE(H1597:H1608)+AVERAGE(H1601:H1604)/4)*($AA$19+AA1600*$AA$18*AVERAGE(G1597:G1608))*$Y$20+$AA$17) - SIN($AA$17)</f>
        <v>-1.0450592606148856</v>
      </c>
      <c r="AB1601" s="19">
        <f>+SIN((AVERAGE(H1597:H1608)+AVERAGE(H1601:H1604)*$AB$1)*($AA$19+AB1600*$AA$18*AVERAGE(G1597:G1608))*$Y$20+$AA$17) - SIN($AA$17)+$AB$2</f>
        <v>-0.96367822734187558</v>
      </c>
      <c r="AC1601">
        <f t="shared" si="534"/>
        <v>0.94740000000002744</v>
      </c>
      <c r="AD1601">
        <f t="shared" si="533"/>
        <v>0.61230594872672617</v>
      </c>
      <c r="AE1601">
        <v>1</v>
      </c>
    </row>
    <row r="1602" spans="1:31" x14ac:dyDescent="0.25">
      <c r="A1602">
        <v>131.66666666666416</v>
      </c>
      <c r="B1602" s="2">
        <v>2011.6666666665469</v>
      </c>
      <c r="C1602">
        <f>+D1602+($D$2+E1602+F1602)*SOI!A1601*IF(B1602&gt;$C$18, IF(B1602&lt;$C$19,-1,1),1)</f>
        <v>-13.848040491629709</v>
      </c>
      <c r="D1602">
        <f>+$D$3*((1-$D$5)*SOI!D1601+$D$5*SOI!D1600) +   $D$4*((1-$D$5)*SOI!E1601+$D$5*SOI!E1600)</f>
        <v>0</v>
      </c>
      <c r="E1602">
        <f t="shared" si="515"/>
        <v>19.286725472359947</v>
      </c>
      <c r="F1602">
        <f t="shared" si="522"/>
        <v>-1.0656195623208569</v>
      </c>
      <c r="G1602">
        <f t="shared" si="523"/>
        <v>18.221105910039089</v>
      </c>
      <c r="H1602" s="21">
        <f t="shared" si="524"/>
        <v>9.2356955519100489E-2</v>
      </c>
      <c r="I1602" s="37">
        <f t="shared" si="516"/>
        <v>16.695479130791959</v>
      </c>
      <c r="J1602" s="1">
        <f t="shared" si="525"/>
        <v>-79.103888576974612</v>
      </c>
      <c r="K1602" s="1">
        <f t="shared" si="526"/>
        <v>2.789880639479303</v>
      </c>
      <c r="L1602" s="1">
        <f t="shared" si="517"/>
        <v>-0.17689841890964222</v>
      </c>
      <c r="M1602" s="1">
        <f t="shared" si="518"/>
        <v>33.281916198733974</v>
      </c>
      <c r="N1602" s="1">
        <f t="shared" si="519"/>
        <v>-0.90629526313303954</v>
      </c>
      <c r="O1602" s="1">
        <f t="shared" si="520"/>
        <v>9.1983007233997593</v>
      </c>
      <c r="P1602" s="1">
        <f t="shared" si="521"/>
        <v>4.6084319598216621E-2</v>
      </c>
      <c r="Q1602" s="1">
        <f t="shared" si="527"/>
        <v>-15.095193223307904</v>
      </c>
      <c r="R1602" s="1">
        <f t="shared" si="528"/>
        <v>75.261719871208413</v>
      </c>
      <c r="S1602" s="1">
        <f t="shared" si="529"/>
        <v>-12.948995636215523</v>
      </c>
      <c r="T1602" s="1">
        <f t="shared" si="530"/>
        <v>-17.096577633555253</v>
      </c>
      <c r="U1602" s="1">
        <f t="shared" si="531"/>
        <v>-8.5024589879929948</v>
      </c>
      <c r="V1602" s="1">
        <f t="shared" si="532"/>
        <v>1.1747746328323669</v>
      </c>
      <c r="Y1602" s="20">
        <f>+$Z$20*SIGN(SOI!A1601)*(ABS(SOI!A1601))^$Y$2</f>
        <v>-0.52306784835310327</v>
      </c>
      <c r="Z1602" s="20">
        <f t="shared" si="535"/>
        <v>-0.52970971864089433</v>
      </c>
      <c r="AA1602" s="19">
        <f>+SIN((AVERAGE(H1598:H1609)+AVERAGE(H1602:H1605)/4)*($AA$19+AA1601*$AA$18*AVERAGE(G1598:G1609))*$Y$20+$AA$17) - SIN($AA$17)</f>
        <v>-1.2852937124993877</v>
      </c>
      <c r="AB1602" s="19">
        <f>+SIN((AVERAGE(H1598:H1609)+AVERAGE(H1602:H1605)*$AB$1)*($AA$19+AB1601*$AA$18*AVERAGE(G1598:G1609))*$Y$20+$AA$17) - SIN($AA$17)+$AB$2</f>
        <v>-1.0666477738326057</v>
      </c>
      <c r="AC1602">
        <f t="shared" si="534"/>
        <v>0.94800000000002749</v>
      </c>
      <c r="AD1602">
        <f t="shared" si="533"/>
        <v>0.7555839938584934</v>
      </c>
      <c r="AE1602">
        <v>1</v>
      </c>
    </row>
    <row r="1603" spans="1:31" x14ac:dyDescent="0.25">
      <c r="A1603">
        <v>131.7499999999975</v>
      </c>
      <c r="B1603" s="2">
        <v>2011.7499999998802</v>
      </c>
      <c r="C1603">
        <f>+D1603+($D$2+E1603+F1603)*SOI!A1602*IF(B1603&gt;$C$18, IF(B1603&lt;$C$19,-1,1),1)</f>
        <v>-6.4423765326477049</v>
      </c>
      <c r="D1603">
        <f>+$D$3*((1-$D$5)*SOI!D1602+$D$5*SOI!D1601) +   $D$4*((1-$D$5)*SOI!E1602+$D$5*SOI!E1601)</f>
        <v>0</v>
      </c>
      <c r="E1603">
        <f t="shared" si="515"/>
        <v>6.9813909340219453</v>
      </c>
      <c r="F1603">
        <f t="shared" si="522"/>
        <v>-5.4104339777101051E-2</v>
      </c>
      <c r="G1603">
        <f t="shared" si="523"/>
        <v>6.9272865942448441</v>
      </c>
      <c r="H1603" s="21">
        <f t="shared" si="524"/>
        <v>2.5466014656520385E-2</v>
      </c>
      <c r="I1603" s="37">
        <f t="shared" si="516"/>
        <v>0.37418111720705094</v>
      </c>
      <c r="J1603" s="1">
        <f t="shared" si="525"/>
        <v>-5.1143800734790919E-2</v>
      </c>
      <c r="K1603" s="1">
        <f t="shared" si="526"/>
        <v>1.2426023152501318E-5</v>
      </c>
      <c r="L1603" s="1">
        <f t="shared" si="517"/>
        <v>-1.7694551968857491E-3</v>
      </c>
      <c r="M1603" s="1">
        <f t="shared" si="518"/>
        <v>0.96010892932655922</v>
      </c>
      <c r="N1603" s="1">
        <f t="shared" si="519"/>
        <v>-2.7512302060049038E-2</v>
      </c>
      <c r="O1603" s="1">
        <f t="shared" si="520"/>
        <v>4.984393083972443E-2</v>
      </c>
      <c r="P1603" s="1">
        <f t="shared" si="521"/>
        <v>3.7868614432921954E-3</v>
      </c>
      <c r="Q1603" s="1">
        <f t="shared" si="527"/>
        <v>-1.3219288580363999E-2</v>
      </c>
      <c r="R1603" s="1">
        <f t="shared" si="528"/>
        <v>1.4771565541210735E-3</v>
      </c>
      <c r="S1603" s="1">
        <f t="shared" si="529"/>
        <v>-8.8100076535241097E-3</v>
      </c>
      <c r="T1603" s="1">
        <f t="shared" si="530"/>
        <v>-9.2667934453341809E-4</v>
      </c>
      <c r="U1603" s="1">
        <f t="shared" si="531"/>
        <v>-1.5658629967713084E-2</v>
      </c>
      <c r="V1603" s="1">
        <f t="shared" si="532"/>
        <v>2.9304749699790747E-3</v>
      </c>
      <c r="Y1603" s="20">
        <f>+$Z$20*SIGN(SOI!A1602)*(ABS(SOI!A1602))^$Y$2</f>
        <v>-0.57861903838411888</v>
      </c>
      <c r="Z1603" s="20">
        <f t="shared" si="535"/>
        <v>-0.57603509554172483</v>
      </c>
      <c r="AA1603" s="19">
        <f>+SIN((AVERAGE(H1599:H1610)+AVERAGE(H1603:H1606)/4)*($AA$19+AA1602*$AA$18*AVERAGE(G1599:G1610))*$Y$20+$AA$17) - SIN($AA$17)</f>
        <v>-1.2835857498230261</v>
      </c>
      <c r="AB1603" s="19">
        <f>+SIN((AVERAGE(H1599:H1610)+AVERAGE(H1603:H1606)*$AB$1)*($AA$19+AB1602*$AA$18*AVERAGE(G1599:G1610))*$Y$20+$AA$17) - SIN($AA$17)+$AB$2</f>
        <v>-1.081405237160308</v>
      </c>
      <c r="AC1603">
        <f t="shared" si="534"/>
        <v>0.94860000000002753</v>
      </c>
      <c r="AD1603">
        <f t="shared" si="533"/>
        <v>0.70755065428130126</v>
      </c>
      <c r="AE1603">
        <v>1</v>
      </c>
    </row>
    <row r="1604" spans="1:31" x14ac:dyDescent="0.25">
      <c r="A1604">
        <v>131.83333333333084</v>
      </c>
      <c r="B1604" s="2">
        <v>2011.8333333332134</v>
      </c>
      <c r="C1604">
        <f>+D1604+($D$2+E1604+F1604)*SOI!A1603*IF(B1604&gt;$C$18, IF(B1604&lt;$C$19,-1,1),1)</f>
        <v>-38.727323331044104</v>
      </c>
      <c r="D1604">
        <f>+$D$3*((1-$D$5)*SOI!D1603+$D$5*SOI!D1602) +   $D$4*((1-$D$5)*SOI!E1603+$D$5*SOI!E1602)</f>
        <v>0</v>
      </c>
      <c r="E1604">
        <f t="shared" si="515"/>
        <v>36.513169629449322</v>
      </c>
      <c r="F1604">
        <f t="shared" si="522"/>
        <v>-0.98351519729876835</v>
      </c>
      <c r="G1604">
        <f t="shared" si="523"/>
        <v>35.529654432150551</v>
      </c>
      <c r="H1604" s="21">
        <f t="shared" si="524"/>
        <v>2.1294869369198084</v>
      </c>
      <c r="I1604" s="37">
        <f t="shared" si="516"/>
        <v>-29.236100653745893</v>
      </c>
      <c r="J1604" s="1">
        <f t="shared" si="525"/>
        <v>-10.155777403256328</v>
      </c>
      <c r="K1604" s="1">
        <f t="shared" si="526"/>
        <v>77.624213538414168</v>
      </c>
      <c r="L1604" s="1">
        <f t="shared" si="517"/>
        <v>-0.44937126673595712</v>
      </c>
      <c r="M1604" s="1">
        <f t="shared" si="518"/>
        <v>-2.4400745863789557</v>
      </c>
      <c r="N1604" s="1">
        <f t="shared" si="519"/>
        <v>0.17325983991488836</v>
      </c>
      <c r="O1604" s="1">
        <f t="shared" si="520"/>
        <v>12.107337696019046</v>
      </c>
      <c r="P1604" s="1">
        <f t="shared" si="521"/>
        <v>0.38347969168434781</v>
      </c>
      <c r="Q1604" s="1">
        <f t="shared" si="527"/>
        <v>-0.21157368690308828</v>
      </c>
      <c r="R1604" s="1">
        <f t="shared" si="528"/>
        <v>-1.8472159826159757</v>
      </c>
      <c r="S1604" s="1">
        <f t="shared" si="529"/>
        <v>-4.3349575054263125</v>
      </c>
      <c r="T1604" s="1">
        <f t="shared" si="530"/>
        <v>-57.165181009766854</v>
      </c>
      <c r="U1604" s="1">
        <f t="shared" si="531"/>
        <v>123.89514743251621</v>
      </c>
      <c r="V1604" s="1">
        <f t="shared" si="532"/>
        <v>-1.8688392577288626</v>
      </c>
      <c r="Y1604" s="20">
        <f>+$Z$20*SIGN(SOI!A1603)*(ABS(SOI!A1603))^$Y$2</f>
        <v>-0.62641839988795223</v>
      </c>
      <c r="Z1604" s="20">
        <f t="shared" si="535"/>
        <v>-0.60661816314234263</v>
      </c>
      <c r="AA1604" s="19">
        <f>+SIN((AVERAGE(H1600:H1611)+AVERAGE(H1604:H1607)/4)*($AA$19+AA1603*$AA$18*AVERAGE(G1600:G1611))*$Y$20+$AA$17) - SIN($AA$17)</f>
        <v>-1.2870763729773302</v>
      </c>
      <c r="AB1604" s="19">
        <f>+SIN((AVERAGE(H1600:H1611)+AVERAGE(H1604:H1607)*$AB$1)*($AA$19+AB1603*$AA$18*AVERAGE(G1600:G1611))*$Y$20+$AA$17) - SIN($AA$17)+$AB$2</f>
        <v>-1.0913519721759415</v>
      </c>
      <c r="AC1604">
        <f t="shared" si="534"/>
        <v>0.94920000000002758</v>
      </c>
      <c r="AD1604">
        <f t="shared" si="533"/>
        <v>0.68045820983498762</v>
      </c>
      <c r="AE1604">
        <v>1</v>
      </c>
    </row>
    <row r="1605" spans="1:31" x14ac:dyDescent="0.25">
      <c r="A1605">
        <v>131.91666666666418</v>
      </c>
      <c r="B1605" s="2">
        <v>2011.9166666665467</v>
      </c>
      <c r="C1605">
        <f>+D1605+($D$2+E1605+F1605)*SOI!A1604*IF(B1605&gt;$C$18, IF(B1605&lt;$C$19,-1,1),1)</f>
        <v>485.8300288346889</v>
      </c>
      <c r="D1605">
        <f>+$D$3*((1-$D$5)*SOI!D1604+$D$5*SOI!D1603) +   $D$4*((1-$D$5)*SOI!E1604+$D$5*SOI!E1603)</f>
        <v>0</v>
      </c>
      <c r="E1605">
        <f t="shared" si="515"/>
        <v>-462.47332540420143</v>
      </c>
      <c r="F1605">
        <f t="shared" si="522"/>
        <v>-0.22194015264512557</v>
      </c>
      <c r="G1605">
        <f t="shared" si="523"/>
        <v>-462.69526555684655</v>
      </c>
      <c r="H1605" s="21">
        <f t="shared" si="524"/>
        <v>14.003188324280814</v>
      </c>
      <c r="I1605" s="37">
        <f t="shared" si="516"/>
        <v>577.38809386651258</v>
      </c>
      <c r="J1605" s="1">
        <f t="shared" si="525"/>
        <v>574.29754494258384</v>
      </c>
      <c r="K1605" s="1">
        <f t="shared" si="526"/>
        <v>-310.93777091983395</v>
      </c>
      <c r="L1605" s="1">
        <f t="shared" si="517"/>
        <v>-0.23664793692973934</v>
      </c>
      <c r="M1605" s="1">
        <f t="shared" si="518"/>
        <v>-6.9868032296516791</v>
      </c>
      <c r="N1605" s="1">
        <f t="shared" si="519"/>
        <v>-0.23322651574764325</v>
      </c>
      <c r="O1605" s="1">
        <f t="shared" si="520"/>
        <v>-432.27928687022717</v>
      </c>
      <c r="P1605" s="1">
        <f t="shared" si="521"/>
        <v>8.1696874857452723E-2</v>
      </c>
      <c r="Q1605" s="1">
        <f t="shared" si="527"/>
        <v>0.81548707147458999</v>
      </c>
      <c r="R1605" s="1">
        <f t="shared" si="528"/>
        <v>-140.61170663811239</v>
      </c>
      <c r="S1605" s="1">
        <f t="shared" si="529"/>
        <v>-115.24264986487545</v>
      </c>
      <c r="T1605" s="1">
        <f t="shared" si="530"/>
        <v>1074.8423664530499</v>
      </c>
      <c r="U1605" s="1">
        <f t="shared" si="531"/>
        <v>-521.27361962010173</v>
      </c>
      <c r="V1605" s="1">
        <f t="shared" si="532"/>
        <v>0.53593860104202562</v>
      </c>
      <c r="Y1605" s="20">
        <f>+$Z$20*SIGN(SOI!A1604)*(ABS(SOI!A1604))^$Y$2</f>
        <v>-0.61481705115495688</v>
      </c>
      <c r="Z1605" s="20">
        <f t="shared" si="535"/>
        <v>-0.60661816314234274</v>
      </c>
      <c r="AA1605" s="19">
        <f>+SIN((AVERAGE(H1601:H1612)+AVERAGE(H1605:H1608)/4)*($AA$19+AA1604*$AA$18*AVERAGE(G1601:G1612))*$Y$20+$AA$17) - SIN($AA$17)</f>
        <v>-1.2630563844561733</v>
      </c>
      <c r="AB1605" s="19">
        <f>+SIN((AVERAGE(H1601:H1612)+AVERAGE(H1605:H1608)*$AB$1)*($AA$19+AB1604*$AA$18*AVERAGE(G1601:G1612))*$Y$20+$AA$17) - SIN($AA$17)+$AB$2</f>
        <v>-1.0677640712579055</v>
      </c>
      <c r="AC1605">
        <f t="shared" si="534"/>
        <v>0.94980000000002762</v>
      </c>
      <c r="AD1605">
        <f t="shared" si="533"/>
        <v>0.65643822131383056</v>
      </c>
      <c r="AE1605">
        <v>1</v>
      </c>
    </row>
    <row r="1606" spans="1:31" x14ac:dyDescent="0.25">
      <c r="A1606">
        <v>131.99999999999753</v>
      </c>
      <c r="B1606" s="2">
        <v>2011.9999999998799</v>
      </c>
      <c r="C1606">
        <f>+D1606+($D$2+E1606+F1606)*SOI!A1605*IF(B1606&gt;$C$18, IF(B1606&lt;$C$19,-1,1),1)</f>
        <v>-0.88036733197270411</v>
      </c>
      <c r="D1606">
        <f>+$D$3*((1-$D$5)*SOI!D1605+$D$5*SOI!D1604) +   $D$4*((1-$D$5)*SOI!E1605+$D$5*SOI!E1604)</f>
        <v>0</v>
      </c>
      <c r="E1606">
        <f t="shared" si="515"/>
        <v>-3.50322283816854</v>
      </c>
      <c r="F1606">
        <f t="shared" si="522"/>
        <v>4.4498543779241357</v>
      </c>
      <c r="G1606">
        <f t="shared" si="523"/>
        <v>0.94663153975559577</v>
      </c>
      <c r="H1606" s="21">
        <f t="shared" si="524"/>
        <v>-2.2708469089782319</v>
      </c>
      <c r="I1606" s="37">
        <f t="shared" si="516"/>
        <v>1.2223044619580912</v>
      </c>
      <c r="J1606" s="1">
        <f t="shared" si="525"/>
        <v>-25.249486989211803</v>
      </c>
      <c r="K1606" s="1">
        <f t="shared" si="526"/>
        <v>57.323194337326427</v>
      </c>
      <c r="L1606" s="1">
        <f t="shared" si="517"/>
        <v>1.2003467536614294</v>
      </c>
      <c r="M1606" s="1">
        <f t="shared" si="518"/>
        <v>145.10505373320115</v>
      </c>
      <c r="N1606" s="1">
        <f t="shared" si="519"/>
        <v>-3.9138256916376419</v>
      </c>
      <c r="O1606" s="1">
        <f t="shared" si="520"/>
        <v>1.0525794272938178</v>
      </c>
      <c r="P1606" s="1">
        <f t="shared" si="521"/>
        <v>-1.2194609445198341</v>
      </c>
      <c r="Q1606" s="1">
        <f t="shared" si="527"/>
        <v>-284.21347311700811</v>
      </c>
      <c r="R1606" s="1">
        <f t="shared" si="528"/>
        <v>103.74343745419272</v>
      </c>
      <c r="S1606" s="1">
        <f t="shared" si="529"/>
        <v>-4.0940049578138433</v>
      </c>
      <c r="T1606" s="1">
        <f t="shared" si="530"/>
        <v>13.275143584386669</v>
      </c>
      <c r="U1606" s="1">
        <f t="shared" si="531"/>
        <v>16.471751124869826</v>
      </c>
      <c r="V1606" s="1">
        <f t="shared" si="532"/>
        <v>-134.24590462561048</v>
      </c>
      <c r="Y1606" s="20">
        <f>+$Z$20*SIGN(SOI!A1605)*(ABS(SOI!A1605))^$Y$2</f>
        <v>-0.57861903838411888</v>
      </c>
      <c r="Z1606" s="20">
        <f t="shared" si="535"/>
        <v>-0.55401700998657022</v>
      </c>
      <c r="AA1606" s="19">
        <f>+SIN((AVERAGE(H1602:H1613)+AVERAGE(H1606:H1609)/4)*($AA$19+AA1605*$AA$18*AVERAGE(G1602:G1613))*$Y$20+$AA$17) - SIN($AA$17)</f>
        <v>-0.91281475670776424</v>
      </c>
      <c r="AB1606" s="19">
        <f>+SIN((AVERAGE(H1602:H1613)+AVERAGE(H1606:H1609)*$AB$1)*($AA$19+AB1605*$AA$18*AVERAGE(G1602:G1613))*$Y$20+$AA$17) - SIN($AA$17)+$AB$2</f>
        <v>-1.0140550439484208</v>
      </c>
      <c r="AC1606">
        <f t="shared" si="534"/>
        <v>0.95040000000002767</v>
      </c>
      <c r="AD1606">
        <f t="shared" si="533"/>
        <v>0.35879774672119402</v>
      </c>
      <c r="AE1606">
        <v>1</v>
      </c>
    </row>
    <row r="1607" spans="1:31" x14ac:dyDescent="0.25">
      <c r="A1607">
        <v>132.08333333333087</v>
      </c>
      <c r="B1607" s="2">
        <v>2012.0833333332132</v>
      </c>
      <c r="C1607">
        <f>+D1607+($D$2+E1607+F1607)*SOI!A1606*IF(B1607&gt;$C$18, IF(B1607&lt;$C$19,-1,1),1)</f>
        <v>-17.217641015827187</v>
      </c>
      <c r="D1607">
        <f>+$D$3*((1-$D$5)*SOI!D1606+$D$5*SOI!D1605) +   $D$4*((1-$D$5)*SOI!E1606+$D$5*SOI!E1605)</f>
        <v>0</v>
      </c>
      <c r="E1607">
        <f t="shared" si="515"/>
        <v>27.992604645265786</v>
      </c>
      <c r="F1607">
        <f t="shared" si="522"/>
        <v>0.23303636428698143</v>
      </c>
      <c r="G1607">
        <f t="shared" si="523"/>
        <v>28.225641009552767</v>
      </c>
      <c r="H1607" s="21">
        <f t="shared" si="524"/>
        <v>0.19161420112501773</v>
      </c>
      <c r="I1607" s="37">
        <f t="shared" si="516"/>
        <v>-7.2401323618152365</v>
      </c>
      <c r="J1607" s="1">
        <f t="shared" si="525"/>
        <v>7.2480458046811256</v>
      </c>
      <c r="K1607" s="1">
        <f t="shared" si="526"/>
        <v>2.066029693364405E-4</v>
      </c>
      <c r="L1607" s="1">
        <f t="shared" si="517"/>
        <v>6.3381863935142518E-4</v>
      </c>
      <c r="M1607" s="1">
        <f t="shared" si="518"/>
        <v>7.0320799565021233</v>
      </c>
      <c r="N1607" s="1">
        <f t="shared" si="519"/>
        <v>-0.12575040879343383</v>
      </c>
      <c r="O1607" s="1">
        <f t="shared" si="520"/>
        <v>3.4758132084585829</v>
      </c>
      <c r="P1607" s="1">
        <f t="shared" si="521"/>
        <v>-2.5206597986308296E-3</v>
      </c>
      <c r="Q1607" s="1">
        <f t="shared" si="527"/>
        <v>-0.44254134283831964</v>
      </c>
      <c r="R1607" s="1">
        <f t="shared" si="528"/>
        <v>-0.95683472957530191</v>
      </c>
      <c r="S1607" s="1">
        <f t="shared" si="529"/>
        <v>0.77915416905179324</v>
      </c>
      <c r="T1607" s="1">
        <f t="shared" si="530"/>
        <v>2.3147231942894097E-2</v>
      </c>
      <c r="U1607" s="1">
        <f t="shared" si="531"/>
        <v>-0.20167553596440321</v>
      </c>
      <c r="V1607" s="1">
        <f t="shared" si="532"/>
        <v>-8.9156972089947453E-3</v>
      </c>
      <c r="Y1607" s="20">
        <f>+$Z$20*SIGN(SOI!A1606)*(ABS(SOI!A1606))^$Y$2</f>
        <v>-0.46861494042063478</v>
      </c>
      <c r="Z1607" s="20">
        <f t="shared" si="535"/>
        <v>-0.48764203991925653</v>
      </c>
      <c r="AA1607" s="19">
        <f>+SIN((AVERAGE(H1603:H1614)+AVERAGE(H1607:H1610)/4)*($AA$19+AA1606*$AA$18*AVERAGE(G1603:G1614))*$Y$20+$AA$17) - SIN($AA$17)</f>
        <v>-0.8765194872793185</v>
      </c>
      <c r="AB1607" s="19">
        <f>+SIN((AVERAGE(H1603:H1614)+AVERAGE(H1607:H1610)*$AB$1)*($AA$19+AB1606*$AA$18*AVERAGE(G1603:G1614))*$Y$20+$AA$17) - SIN($AA$17)+$AB$2</f>
        <v>-0.79399214261993545</v>
      </c>
      <c r="AC1607">
        <f t="shared" si="534"/>
        <v>0.95100000000002771</v>
      </c>
      <c r="AD1607">
        <f t="shared" si="533"/>
        <v>0.38887744736006197</v>
      </c>
      <c r="AE1607">
        <v>1</v>
      </c>
    </row>
    <row r="1608" spans="1:31" x14ac:dyDescent="0.25">
      <c r="A1608">
        <v>132.16666666666421</v>
      </c>
      <c r="B1608" s="2">
        <v>2012.1666666665465</v>
      </c>
      <c r="C1608">
        <f>+D1608+($D$2+E1608+F1608)*SOI!A1607*IF(B1608&gt;$C$18, IF(B1608&lt;$C$19,-1,1),1)</f>
        <v>-1.7499044181845591</v>
      </c>
      <c r="D1608">
        <f>+$D$3*((1-$D$5)*SOI!D1607+$D$5*SOI!D1606) +   $D$4*((1-$D$5)*SOI!E1607+$D$5*SOI!E1606)</f>
        <v>0</v>
      </c>
      <c r="E1608">
        <f t="shared" si="515"/>
        <v>4.8302712535410137</v>
      </c>
      <c r="F1608">
        <f t="shared" si="522"/>
        <v>-1.1846370489898486</v>
      </c>
      <c r="G1608">
        <f t="shared" si="523"/>
        <v>3.6456342045511652</v>
      </c>
      <c r="H1608" s="21">
        <f t="shared" si="524"/>
        <v>-0.25866854727754812</v>
      </c>
      <c r="I1608" s="37">
        <f t="shared" si="516"/>
        <v>2.7188427322084419</v>
      </c>
      <c r="J1608" s="1">
        <f t="shared" si="525"/>
        <v>6.4310232279193222</v>
      </c>
      <c r="K1608" s="1">
        <f t="shared" si="526"/>
        <v>0.98649634079335136</v>
      </c>
      <c r="L1608" s="1">
        <f t="shared" si="517"/>
        <v>-0.41866413583472584</v>
      </c>
      <c r="M1608" s="1">
        <f t="shared" si="518"/>
        <v>-16.615192139135221</v>
      </c>
      <c r="N1608" s="1">
        <f t="shared" si="519"/>
        <v>8.7068959645015181E-2</v>
      </c>
      <c r="O1608" s="1">
        <f t="shared" si="520"/>
        <v>0.41839142601539586</v>
      </c>
      <c r="P1608" s="1">
        <f t="shared" si="521"/>
        <v>0.15137217642822548</v>
      </c>
      <c r="Q1608" s="1">
        <f t="shared" si="527"/>
        <v>-0.72398466406403905</v>
      </c>
      <c r="R1608" s="1">
        <f t="shared" si="528"/>
        <v>0.58782767504607603</v>
      </c>
      <c r="S1608" s="1">
        <f t="shared" si="529"/>
        <v>0.20258856572393791</v>
      </c>
      <c r="T1608" s="1">
        <f t="shared" si="530"/>
        <v>-1.8404590667747764</v>
      </c>
      <c r="U1608" s="1">
        <f t="shared" si="531"/>
        <v>-4.5480226750269868</v>
      </c>
      <c r="V1608" s="1">
        <f t="shared" si="532"/>
        <v>-0.37071578682142159</v>
      </c>
      <c r="Y1608" s="20">
        <f>+$Z$20*SIGN(SOI!A1607)*(ABS(SOI!A1607))^$Y$2</f>
        <v>-0.4156921409530161</v>
      </c>
      <c r="Z1608" s="20">
        <f t="shared" si="535"/>
        <v>-0.40247230016724544</v>
      </c>
      <c r="AA1608" s="19">
        <f>+SIN((AVERAGE(H1604:H1615)+AVERAGE(H1608:H1611)/4)*($AA$19+AA1607*$AA$18*AVERAGE(G1604:G1615))*$Y$20+$AA$17) - SIN($AA$17)</f>
        <v>-0.87114247056708694</v>
      </c>
      <c r="AB1608" s="19">
        <f>+SIN((AVERAGE(H1604:H1615)+AVERAGE(H1608:H1611)*$AB$1)*($AA$19+AB1607*$AA$18*AVERAGE(G1604:G1615))*$Y$20+$AA$17) - SIN($AA$17)+$AB$2</f>
        <v>-0.84073671196009947</v>
      </c>
      <c r="AC1608">
        <f t="shared" si="534"/>
        <v>0.95160000000002776</v>
      </c>
      <c r="AD1608">
        <f t="shared" si="533"/>
        <v>0.46867017039984149</v>
      </c>
      <c r="AE1608">
        <v>1</v>
      </c>
    </row>
    <row r="1609" spans="1:31" x14ac:dyDescent="0.25">
      <c r="A1609">
        <v>132.24999999999756</v>
      </c>
      <c r="B1609" s="2">
        <v>2012.2499999998797</v>
      </c>
      <c r="C1609">
        <f>+D1609+($D$2+E1609+F1609)*SOI!A1608*IF(B1609&gt;$C$18, IF(B1609&lt;$C$19,-1,1),1)</f>
        <v>-4.729120820691465</v>
      </c>
      <c r="D1609">
        <f>+$D$3*((1-$D$5)*SOI!D1608+$D$5*SOI!D1607) +   $D$4*((1-$D$5)*SOI!E1608+$D$5*SOI!E1607)</f>
        <v>0</v>
      </c>
      <c r="E1609">
        <f t="shared" si="515"/>
        <v>16.259671283566007</v>
      </c>
      <c r="F1609">
        <f t="shared" si="522"/>
        <v>4.7641891232151234E-2</v>
      </c>
      <c r="G1609">
        <f t="shared" si="523"/>
        <v>16.307313174798157</v>
      </c>
      <c r="H1609" s="21">
        <f t="shared" si="524"/>
        <v>0.84626192831502323</v>
      </c>
      <c r="I1609" s="37">
        <f t="shared" si="516"/>
        <v>19.641179400766298</v>
      </c>
      <c r="J1609" s="1">
        <f t="shared" si="525"/>
        <v>1.0303827524028866</v>
      </c>
      <c r="K1609" s="1">
        <f t="shared" si="526"/>
        <v>0.3326591370689832</v>
      </c>
      <c r="L1609" s="1">
        <f t="shared" si="517"/>
        <v>3.5515824377865282E-2</v>
      </c>
      <c r="M1609" s="1">
        <f t="shared" si="518"/>
        <v>-0.36850246282536198</v>
      </c>
      <c r="N1609" s="1">
        <f t="shared" si="519"/>
        <v>1.4595846810731524E-2</v>
      </c>
      <c r="O1609" s="1">
        <f t="shared" si="520"/>
        <v>12.347753442807736</v>
      </c>
      <c r="P1609" s="1">
        <f t="shared" si="521"/>
        <v>-2.0388661699296009E-2</v>
      </c>
      <c r="Q1609" s="1">
        <f t="shared" si="527"/>
        <v>-2.6917228113945047E-3</v>
      </c>
      <c r="R1609" s="1">
        <f t="shared" si="528"/>
        <v>1.5788267370756628E-2</v>
      </c>
      <c r="S1609" s="1">
        <f t="shared" si="529"/>
        <v>0.24533773215685378</v>
      </c>
      <c r="T1609" s="1">
        <f t="shared" si="530"/>
        <v>4.6077348110698289</v>
      </c>
      <c r="U1609" s="1">
        <f t="shared" si="531"/>
        <v>4.4253615812914644</v>
      </c>
      <c r="V1609" s="1">
        <f t="shared" si="532"/>
        <v>8.370466963805159E-3</v>
      </c>
      <c r="Y1609" s="20">
        <f>+$Z$20*SIGN(SOI!A1608)*(ABS(SOI!A1608))^$Y$2</f>
        <v>-0.32310981912808551</v>
      </c>
      <c r="Z1609" s="20">
        <f t="shared" si="535"/>
        <v>-0.33112010855867741</v>
      </c>
      <c r="AA1609" s="19">
        <f>+SIN((AVERAGE(H1605:H1616)+AVERAGE(H1609:H1612)/4)*($AA$19+AA1608*$AA$18*AVERAGE(G1605:G1616))*$Y$20+$AA$17) - SIN($AA$17)</f>
        <v>-0.56350001600073873</v>
      </c>
      <c r="AB1609" s="19">
        <f>+SIN((AVERAGE(H1605:H1616)+AVERAGE(H1609:H1612)*$AB$1)*($AA$19+AB1608*$AA$18*AVERAGE(G1605:G1616))*$Y$20+$AA$17) - SIN($AA$17)+$AB$2</f>
        <v>-0.49570503435975655</v>
      </c>
      <c r="AC1609">
        <f t="shared" si="534"/>
        <v>0.9522000000000278</v>
      </c>
      <c r="AD1609">
        <f t="shared" si="533"/>
        <v>0.23237990744206133</v>
      </c>
      <c r="AE1609">
        <v>1</v>
      </c>
    </row>
    <row r="1610" spans="1:31" x14ac:dyDescent="0.25">
      <c r="A1610">
        <v>132.3333333333309</v>
      </c>
      <c r="B1610" s="2">
        <v>2012.333333333213</v>
      </c>
      <c r="C1610">
        <f>+D1610+($D$2+E1610+F1610)*SOI!A1609*IF(B1610&gt;$C$18, IF(B1610&lt;$C$19,-1,1),1)</f>
        <v>0.5739549546898427</v>
      </c>
      <c r="D1610">
        <f>+$D$3*((1-$D$5)*SOI!D1609+$D$5*SOI!D1608) +   $D$4*((1-$D$5)*SOI!E1609+$D$5*SOI!E1608)</f>
        <v>0</v>
      </c>
      <c r="E1610">
        <f t="shared" si="515"/>
        <v>-2.089129179860576</v>
      </c>
      <c r="F1610">
        <f t="shared" si="522"/>
        <v>-1.0995094573052171</v>
      </c>
      <c r="G1610">
        <f t="shared" si="523"/>
        <v>-3.1886386371657931</v>
      </c>
      <c r="H1610" s="21">
        <f t="shared" si="524"/>
        <v>0.60780524909740896</v>
      </c>
      <c r="I1610" s="37">
        <f t="shared" si="516"/>
        <v>-3.0028378107076592</v>
      </c>
      <c r="J1610" s="1">
        <f t="shared" si="525"/>
        <v>11.988694972872448</v>
      </c>
      <c r="K1610" s="1">
        <f t="shared" si="526"/>
        <v>-26.226203971742592</v>
      </c>
      <c r="L1610" s="1">
        <f t="shared" si="517"/>
        <v>-0.41814932255382398</v>
      </c>
      <c r="M1610" s="1">
        <f t="shared" si="518"/>
        <v>28.044610438943913</v>
      </c>
      <c r="N1610" s="1">
        <f t="shared" si="519"/>
        <v>-0.94185726918541957</v>
      </c>
      <c r="O1610" s="1">
        <f t="shared" si="520"/>
        <v>-3.088611780466485</v>
      </c>
      <c r="P1610" s="1">
        <f t="shared" si="521"/>
        <v>0.54580791025650022</v>
      </c>
      <c r="Q1610" s="1">
        <f t="shared" si="527"/>
        <v>-13.218894891012432</v>
      </c>
      <c r="R1610" s="1">
        <f t="shared" si="528"/>
        <v>-11.853963892676992</v>
      </c>
      <c r="S1610" s="1">
        <f t="shared" si="529"/>
        <v>2.4203850237516114</v>
      </c>
      <c r="T1610" s="1">
        <f t="shared" si="530"/>
        <v>13.569765682902993</v>
      </c>
      <c r="U1610" s="1">
        <f t="shared" si="531"/>
        <v>18.111907024227843</v>
      </c>
      <c r="V1610" s="1">
        <f t="shared" si="532"/>
        <v>14.459610340260536</v>
      </c>
      <c r="Y1610" s="20">
        <f>+$Z$20*SIGN(SOI!A1609)*(ABS(SOI!A1609))^$Y$2</f>
        <v>-0.25455836559493072</v>
      </c>
      <c r="Z1610" s="20">
        <f t="shared" si="535"/>
        <v>-0.11772293933114419</v>
      </c>
      <c r="AA1610" s="19">
        <f>+SIN((AVERAGE(H1606:H1617)+AVERAGE(H1610:H1613)/4)*($AA$19+AA1609*$AA$18*AVERAGE(G1606:G1617))*$Y$20+$AA$17) - SIN($AA$17)</f>
        <v>-0.85341465046620102</v>
      </c>
      <c r="AB1610" s="19">
        <f>+SIN((AVERAGE(H1606:H1617)+AVERAGE(H1610:H1613)*$AB$1)*($AA$19+AB1609*$AA$18*AVERAGE(G1606:G1617))*$Y$20+$AA$17) - SIN($AA$17)+$AB$2</f>
        <v>-0.78593776940057547</v>
      </c>
      <c r="AC1610">
        <f t="shared" si="534"/>
        <v>0.95280000000002785</v>
      </c>
      <c r="AD1610">
        <f t="shared" si="533"/>
        <v>0.73569171113505683</v>
      </c>
      <c r="AE1610">
        <v>1</v>
      </c>
    </row>
    <row r="1611" spans="1:31" x14ac:dyDescent="0.25">
      <c r="A1611">
        <v>132.41666666666424</v>
      </c>
      <c r="B1611" s="2">
        <v>2012.4166666665462</v>
      </c>
      <c r="C1611">
        <f>+D1611+($D$2+E1611+F1611)*SOI!A1610*IF(B1611&gt;$C$18, IF(B1611&lt;$C$19,-1,1),1)</f>
        <v>0.76825182139629067</v>
      </c>
      <c r="D1611">
        <f>+$D$3*((1-$D$5)*SOI!D1610+$D$5*SOI!D1609) +   $D$4*((1-$D$5)*SOI!E1610+$D$5*SOI!E1609)</f>
        <v>0</v>
      </c>
      <c r="E1611">
        <f t="shared" si="515"/>
        <v>5.5135221588246281</v>
      </c>
      <c r="F1611">
        <f t="shared" si="522"/>
        <v>-2.6009148851124042E-2</v>
      </c>
      <c r="G1611">
        <f t="shared" si="523"/>
        <v>5.4875130099735046</v>
      </c>
      <c r="H1611" s="21">
        <f t="shared" si="524"/>
        <v>9.4358204950000163E-2</v>
      </c>
      <c r="I1611" s="37">
        <f t="shared" si="516"/>
        <v>2.4991564316329109</v>
      </c>
      <c r="J1611" s="1">
        <f t="shared" si="525"/>
        <v>-0.29351425171565926</v>
      </c>
      <c r="K1611" s="1">
        <f t="shared" si="526"/>
        <v>6.3660546995236226E-5</v>
      </c>
      <c r="L1611" s="1">
        <f t="shared" si="517"/>
        <v>-1.6880281686017527E-4</v>
      </c>
      <c r="M1611" s="1">
        <f t="shared" si="518"/>
        <v>0.82498324653887167</v>
      </c>
      <c r="N1611" s="1">
        <f t="shared" si="519"/>
        <v>-2.5288758220884743E-2</v>
      </c>
      <c r="O1611" s="1">
        <f t="shared" si="520"/>
        <v>1.910269370969786</v>
      </c>
      <c r="P1611" s="1">
        <f t="shared" si="521"/>
        <v>5.3063412516824596E-3</v>
      </c>
      <c r="Q1611" s="1">
        <f t="shared" si="527"/>
        <v>-1.0440787989460484E-2</v>
      </c>
      <c r="R1611" s="1">
        <f t="shared" si="528"/>
        <v>7.792257455550608E-3</v>
      </c>
      <c r="S1611" s="1">
        <f t="shared" si="529"/>
        <v>-5.4086444465982313E-2</v>
      </c>
      <c r="T1611" s="1">
        <f t="shared" si="530"/>
        <v>-3.388066525860745E-3</v>
      </c>
      <c r="U1611" s="1">
        <f t="shared" si="531"/>
        <v>-0.14654840501801764</v>
      </c>
      <c r="V1611" s="1">
        <f t="shared" si="532"/>
        <v>3.774455856936215E-3</v>
      </c>
      <c r="Y1611" s="20">
        <f>+$Z$20*SIGN(SOI!A1610)*(ABS(SOI!A1610))^$Y$2</f>
        <v>0.22449936672958373</v>
      </c>
      <c r="Z1611" s="20">
        <f t="shared" si="535"/>
        <v>0.1226453064547397</v>
      </c>
      <c r="AA1611" s="19">
        <f>+SIN((AVERAGE(H1607:H1618)+AVERAGE(H1611:H1614)/4)*($AA$19+AA1610*$AA$18*AVERAGE(G1607:G1618))*$Y$20+$AA$17) - SIN($AA$17)</f>
        <v>-0.80931104683976907</v>
      </c>
      <c r="AB1611" s="19">
        <f>+SIN((AVERAGE(H1607:H1618)+AVERAGE(H1611:H1614)*$AB$1)*($AA$19+AB1610*$AA$18*AVERAGE(G1607:G1618))*$Y$20+$AA$17) - SIN($AA$17)+$AB$2</f>
        <v>-0.59214845193796828</v>
      </c>
      <c r="AC1611">
        <f t="shared" si="534"/>
        <v>0.95340000000002789</v>
      </c>
      <c r="AD1611">
        <f t="shared" si="533"/>
        <v>0.93195635329450877</v>
      </c>
      <c r="AE1611">
        <v>1</v>
      </c>
    </row>
    <row r="1612" spans="1:31" x14ac:dyDescent="0.25">
      <c r="A1612">
        <v>132.49999999999758</v>
      </c>
      <c r="B1612" s="2">
        <v>2012.4999999998795</v>
      </c>
      <c r="C1612">
        <f>+D1612+($D$2+E1612+F1612)*SOI!A1611*IF(B1612&gt;$C$18, IF(B1612&lt;$C$19,-1,1),1)</f>
        <v>-5.5375793962833786</v>
      </c>
      <c r="D1612">
        <f>+$D$3*((1-$D$5)*SOI!D1611+$D$5*SOI!D1610) +   $D$4*((1-$D$5)*SOI!E1611+$D$5*SOI!E1610)</f>
        <v>0</v>
      </c>
      <c r="E1612">
        <f t="shared" si="515"/>
        <v>-12.468834606801217</v>
      </c>
      <c r="F1612">
        <f t="shared" si="522"/>
        <v>-0.11657311202464404</v>
      </c>
      <c r="G1612">
        <f t="shared" si="523"/>
        <v>-12.585407718825861</v>
      </c>
      <c r="H1612" s="21">
        <f t="shared" si="524"/>
        <v>0.12224655401984137</v>
      </c>
      <c r="I1612" s="37">
        <f t="shared" si="516"/>
        <v>5.7721827962595604</v>
      </c>
      <c r="J1612" s="1">
        <f t="shared" si="525"/>
        <v>-2.6386553611596941</v>
      </c>
      <c r="K1612" s="1">
        <f t="shared" si="526"/>
        <v>-4.1964200606056938E-11</v>
      </c>
      <c r="L1612" s="1">
        <f t="shared" si="517"/>
        <v>-2.9355604240224844E-2</v>
      </c>
      <c r="M1612" s="1">
        <f t="shared" si="518"/>
        <v>3.2110862489517116</v>
      </c>
      <c r="N1612" s="1">
        <f t="shared" si="519"/>
        <v>-3.140978942511051E-2</v>
      </c>
      <c r="O1612" s="1">
        <f t="shared" si="520"/>
        <v>-7.6486321012676314E-2</v>
      </c>
      <c r="P1612" s="1">
        <f t="shared" si="521"/>
        <v>5.0234637250116265E-10</v>
      </c>
      <c r="Q1612" s="1">
        <f t="shared" si="527"/>
        <v>-5.0475152443903382E-2</v>
      </c>
      <c r="R1612" s="1">
        <f t="shared" si="528"/>
        <v>8.700701920950997E-2</v>
      </c>
      <c r="S1612" s="1">
        <f t="shared" si="529"/>
        <v>-0.1551574338856507</v>
      </c>
      <c r="T1612" s="1">
        <f t="shared" si="530"/>
        <v>2.3591329877545288E-2</v>
      </c>
      <c r="U1612" s="1">
        <f t="shared" si="531"/>
        <v>-3.2043195943162098E-8</v>
      </c>
      <c r="V1612" s="1">
        <f t="shared" si="532"/>
        <v>4.4381294512292207E-10</v>
      </c>
      <c r="Y1612" s="20">
        <f>+$Z$20*SIGN(SOI!A1611)*(ABS(SOI!A1611))^$Y$2</f>
        <v>0.39799491822956612</v>
      </c>
      <c r="Z1612" s="20">
        <f t="shared" si="535"/>
        <v>0.36997885138153691</v>
      </c>
      <c r="AA1612" s="19">
        <f>+SIN((AVERAGE(H1608:H1619)+AVERAGE(H1612:H1615)/4)*($AA$19+AA1611*$AA$18*AVERAGE(G1608:G1619))*$Y$20+$AA$17) - SIN($AA$17)</f>
        <v>-1.0946197613610664</v>
      </c>
      <c r="AB1612" s="19">
        <f>+SIN((AVERAGE(H1608:H1619)+AVERAGE(H1612:H1615)*$AB$1)*($AA$19+AB1611*$AA$18*AVERAGE(G1608:G1619))*$Y$20+$AA$17) - SIN($AA$17)+$AB$2</f>
        <v>-0.99057929926565103</v>
      </c>
      <c r="AC1612">
        <f t="shared" si="534"/>
        <v>0.95400000000002794</v>
      </c>
      <c r="AD1612">
        <f t="shared" si="533"/>
        <v>1.4645986127426034</v>
      </c>
      <c r="AE1612">
        <v>1</v>
      </c>
    </row>
    <row r="1613" spans="1:31" x14ac:dyDescent="0.25">
      <c r="A1613">
        <v>132.58333333333093</v>
      </c>
      <c r="B1613" s="2">
        <v>2012.5833333332127</v>
      </c>
      <c r="C1613">
        <f>+D1613+($D$2+E1613+F1613)*SOI!A1612*IF(B1613&gt;$C$18, IF(B1613&lt;$C$19,-1,1),1)</f>
        <v>-2.3936086991941994</v>
      </c>
      <c r="D1613">
        <f>+$D$3*((1-$D$5)*SOI!D1612+$D$5*SOI!D1611) +   $D$4*((1-$D$5)*SOI!E1612+$D$5*SOI!E1611)</f>
        <v>0</v>
      </c>
      <c r="E1613">
        <f t="shared" si="515"/>
        <v>-3.6480552330281384</v>
      </c>
      <c r="F1613">
        <f t="shared" si="522"/>
        <v>2.1375385764200172E-2</v>
      </c>
      <c r="G1613">
        <f t="shared" si="523"/>
        <v>-3.6266798472639383</v>
      </c>
      <c r="H1613" s="21">
        <f t="shared" si="524"/>
        <v>4.2623218700872274E-2</v>
      </c>
      <c r="I1613" s="37">
        <f t="shared" si="516"/>
        <v>4.1169403547946377</v>
      </c>
      <c r="J1613" s="1">
        <f t="shared" si="525"/>
        <v>0.11567996679754537</v>
      </c>
      <c r="K1613" s="1">
        <f t="shared" si="526"/>
        <v>-3.9057703671559131E-3</v>
      </c>
      <c r="L1613" s="1">
        <f t="shared" si="517"/>
        <v>1.3331479516216346E-2</v>
      </c>
      <c r="M1613" s="1">
        <f t="shared" si="518"/>
        <v>-0.19737536993391636</v>
      </c>
      <c r="N1613" s="1">
        <f t="shared" si="519"/>
        <v>-7.9311478771683704E-3</v>
      </c>
      <c r="O1613" s="1">
        <f t="shared" si="520"/>
        <v>-1.8152426489992473</v>
      </c>
      <c r="P1613" s="1">
        <f t="shared" si="521"/>
        <v>-4.3380323037669009E-3</v>
      </c>
      <c r="Q1613" s="1">
        <f t="shared" si="527"/>
        <v>7.8341096902046327E-4</v>
      </c>
      <c r="R1613" s="1">
        <f t="shared" si="528"/>
        <v>-9.6316523414413516E-4</v>
      </c>
      <c r="S1613" s="1">
        <f t="shared" si="529"/>
        <v>-2.7943326798260754E-2</v>
      </c>
      <c r="T1613" s="1">
        <f t="shared" si="530"/>
        <v>-0.25426738924773357</v>
      </c>
      <c r="U1613" s="1">
        <f t="shared" si="531"/>
        <v>0.19736031775426879</v>
      </c>
      <c r="V1613" s="1">
        <f t="shared" si="532"/>
        <v>-9.6774402668048235E-4</v>
      </c>
      <c r="Y1613" s="20">
        <f>+$Z$20*SIGN(SOI!A1612)*(ABS(SOI!A1612))^$Y$2</f>
        <v>0.48744226918546091</v>
      </c>
      <c r="Z1613" s="20">
        <f t="shared" si="535"/>
        <v>0.42781070188153109</v>
      </c>
      <c r="AA1613" s="19">
        <f>+SIN((AVERAGE(H1609:H1620)+AVERAGE(H1613:H1616)/4)*($AA$19+AA1612*$AA$18*AVERAGE(G1609:G1620))*$Y$20+$AA$17) - SIN($AA$17)</f>
        <v>-1.0976210610439081</v>
      </c>
      <c r="AB1613" s="19">
        <f>+SIN((AVERAGE(H1609:H1620)+AVERAGE(H1613:H1616)*$AB$1)*($AA$19+AB1612*$AA$18*AVERAGE(G1609:G1620))*$Y$20+$AA$17) - SIN($AA$17)+$AB$2</f>
        <v>-0.75910927693269814</v>
      </c>
      <c r="AC1613">
        <f t="shared" si="534"/>
        <v>0.95460000000002798</v>
      </c>
      <c r="AD1613">
        <f t="shared" si="533"/>
        <v>1.5254317629254392</v>
      </c>
      <c r="AE1613">
        <v>1</v>
      </c>
    </row>
    <row r="1614" spans="1:31" x14ac:dyDescent="0.25">
      <c r="A1614">
        <v>132.66666666666427</v>
      </c>
      <c r="B1614" s="2">
        <v>2012.666666666546</v>
      </c>
      <c r="C1614">
        <f>+D1614+($D$2+E1614+F1614)*SOI!A1613*IF(B1614&gt;$C$18, IF(B1614&lt;$C$19,-1,1),1)</f>
        <v>-10.818403747435735</v>
      </c>
      <c r="D1614">
        <f>+$D$3*((1-$D$5)*SOI!D1613+$D$5*SOI!D1612) +   $D$4*((1-$D$5)*SOI!E1613+$D$5*SOI!E1612)</f>
        <v>0</v>
      </c>
      <c r="E1614">
        <f t="shared" si="515"/>
        <v>-23.521661681855583</v>
      </c>
      <c r="F1614">
        <f t="shared" si="522"/>
        <v>-1.0656195623165403</v>
      </c>
      <c r="G1614">
        <f t="shared" si="523"/>
        <v>-24.587281244172125</v>
      </c>
      <c r="H1614" s="21">
        <f t="shared" si="524"/>
        <v>-3.8360669629610817</v>
      </c>
      <c r="I1614" s="37">
        <f t="shared" si="516"/>
        <v>28.990622765557028</v>
      </c>
      <c r="J1614" s="1">
        <f t="shared" si="525"/>
        <v>52.233918456805476</v>
      </c>
      <c r="K1614" s="1">
        <f t="shared" si="526"/>
        <v>-247.32941092859005</v>
      </c>
      <c r="L1614" s="1">
        <f t="shared" si="517"/>
        <v>-0.52127281342266896</v>
      </c>
      <c r="M1614" s="1">
        <f t="shared" si="518"/>
        <v>-12.656232334962398</v>
      </c>
      <c r="N1614" s="1">
        <f t="shared" si="519"/>
        <v>0.80228326615776613</v>
      </c>
      <c r="O1614" s="1">
        <f t="shared" si="520"/>
        <v>-24.175687520727813</v>
      </c>
      <c r="P1614" s="1">
        <f t="shared" si="521"/>
        <v>0.52751032715498869</v>
      </c>
      <c r="Q1614" s="1">
        <f t="shared" si="527"/>
        <v>-5.081510370788421</v>
      </c>
      <c r="R1614" s="1">
        <f t="shared" si="528"/>
        <v>43.993340094103701</v>
      </c>
      <c r="S1614" s="1">
        <f t="shared" si="529"/>
        <v>19.904568447057471</v>
      </c>
      <c r="T1614" s="1">
        <f t="shared" si="530"/>
        <v>132.4102288753997</v>
      </c>
      <c r="U1614" s="1">
        <f t="shared" si="531"/>
        <v>-168.9977762470136</v>
      </c>
      <c r="V1614" s="1">
        <f t="shared" si="532"/>
        <v>-11.903930164785306</v>
      </c>
      <c r="Y1614" s="20">
        <f>+$Z$20*SIGN(SOI!A1613)*(ABS(SOI!A1613))^$Y$2</f>
        <v>0.39799491822956612</v>
      </c>
      <c r="Z1614" s="20">
        <f t="shared" si="535"/>
        <v>0.3910623351803138</v>
      </c>
      <c r="AA1614" s="19">
        <f>+SIN((AVERAGE(H1610:H1621)+AVERAGE(H1614:H1617)/4)*($AA$19+AA1613*$AA$18*AVERAGE(G1610:G1621))*$Y$20+$AA$17) - SIN($AA$17)</f>
        <v>-6.1621961693372279E-2</v>
      </c>
      <c r="AB1614" s="19">
        <f>+SIN((AVERAGE(H1610:H1621)+AVERAGE(H1614:H1617)*$AB$1)*($AA$19+AB1613*$AA$18*AVERAGE(G1610:G1621))*$Y$20+$AA$17) - SIN($AA$17)+$AB$2</f>
        <v>-0.85580349726043092</v>
      </c>
      <c r="AC1614">
        <f t="shared" si="534"/>
        <v>0.95520000000002803</v>
      </c>
      <c r="AD1614">
        <f t="shared" si="533"/>
        <v>0.45268429687368605</v>
      </c>
      <c r="AE1614">
        <v>1</v>
      </c>
    </row>
    <row r="1615" spans="1:31" x14ac:dyDescent="0.25">
      <c r="A1615">
        <v>132.74999999999761</v>
      </c>
      <c r="B1615" s="2">
        <v>2012.7499999998793</v>
      </c>
      <c r="C1615">
        <f>+D1615+($D$2+E1615+F1615)*SOI!A1614*IF(B1615&gt;$C$18, IF(B1615&lt;$C$19,-1,1),1)</f>
        <v>-1.522097885235808</v>
      </c>
      <c r="D1615">
        <f>+$D$3*((1-$D$5)*SOI!D1614+$D$5*SOI!D1613) +   $D$4*((1-$D$5)*SOI!E1614+$D$5*SOI!E1613)</f>
        <v>0</v>
      </c>
      <c r="E1615">
        <f t="shared" si="515"/>
        <v>-6.5637125525429809</v>
      </c>
      <c r="F1615">
        <f t="shared" si="522"/>
        <v>-5.4104339786619438E-2</v>
      </c>
      <c r="G1615">
        <f t="shared" si="523"/>
        <v>-6.6178168923295999</v>
      </c>
      <c r="H1615" s="21">
        <f t="shared" si="524"/>
        <v>-2.6403330236412687E-2</v>
      </c>
      <c r="I1615" s="37">
        <f t="shared" si="516"/>
        <v>4.213101743055268</v>
      </c>
      <c r="J1615" s="1">
        <f t="shared" si="525"/>
        <v>0.94027358788360604</v>
      </c>
      <c r="K1615" s="1">
        <f t="shared" si="526"/>
        <v>-9.4301057571298114E-3</v>
      </c>
      <c r="L1615" s="1">
        <f t="shared" si="517"/>
        <v>-2.5978275739832143E-3</v>
      </c>
      <c r="M1615" s="1">
        <f t="shared" si="518"/>
        <v>-1.5676953374859812</v>
      </c>
      <c r="N1615" s="1">
        <f t="shared" si="519"/>
        <v>3.9673421098975425E-2</v>
      </c>
      <c r="O1615" s="1">
        <f t="shared" si="520"/>
        <v>-4.0797055391794581</v>
      </c>
      <c r="P1615" s="1">
        <f t="shared" si="521"/>
        <v>2.3915338647949081E-2</v>
      </c>
      <c r="Q1615" s="1">
        <f t="shared" si="527"/>
        <v>-3.1125903187723528E-2</v>
      </c>
      <c r="R1615" s="1">
        <f t="shared" si="528"/>
        <v>3.916160516090901E-2</v>
      </c>
      <c r="S1615" s="1">
        <f t="shared" si="529"/>
        <v>0.14304381570033195</v>
      </c>
      <c r="T1615" s="1">
        <f t="shared" si="530"/>
        <v>0.11135680651300137</v>
      </c>
      <c r="U1615" s="1">
        <f t="shared" si="531"/>
        <v>-1.113450618860913</v>
      </c>
      <c r="V1615" s="1">
        <f t="shared" si="532"/>
        <v>-2.6687497835485893E-2</v>
      </c>
      <c r="Y1615" s="20">
        <f>+$Z$20*SIGN(SOI!A1614)*(ABS(SOI!A1614))^$Y$2</f>
        <v>0.28774981812591449</v>
      </c>
      <c r="Z1615" s="20">
        <f t="shared" si="535"/>
        <v>0.3434728096464103</v>
      </c>
      <c r="AA1615" s="19">
        <f>+SIN((AVERAGE(H1611:H1622)+AVERAGE(H1615:H1618)/4)*($AA$19+AA1614*$AA$18*AVERAGE(G1611:G1622))*$Y$20+$AA$17) - SIN($AA$17)</f>
        <v>0.57685898459235774</v>
      </c>
      <c r="AB1615" s="19">
        <f>+SIN((AVERAGE(H1611:H1622)+AVERAGE(H1615:H1618)*$AB$1)*($AA$19+AB1614*$AA$18*AVERAGE(G1611:G1622))*$Y$20+$AA$17) - SIN($AA$17)+$AB$2</f>
        <v>-0.65527981893572018</v>
      </c>
      <c r="AC1615">
        <f t="shared" si="534"/>
        <v>0.95580000000002807</v>
      </c>
      <c r="AD1615">
        <f t="shared" si="533"/>
        <v>0.23338617494594743</v>
      </c>
      <c r="AE1615">
        <v>1</v>
      </c>
    </row>
    <row r="1616" spans="1:31" x14ac:dyDescent="0.25">
      <c r="A1616">
        <v>132.83333333333096</v>
      </c>
      <c r="B1616" s="2">
        <v>2012.8333333332125</v>
      </c>
      <c r="C1616">
        <f>+D1616+($D$2+E1616+F1616)*SOI!A1615*IF(B1616&gt;$C$18, IF(B1616&lt;$C$19,-1,1),1)</f>
        <v>-13.991849059816397</v>
      </c>
      <c r="D1616">
        <f>+$D$3*((1-$D$5)*SOI!D1615+$D$5*SOI!D1614) +   $D$4*((1-$D$5)*SOI!E1615+$D$5*SOI!E1614)</f>
        <v>0</v>
      </c>
      <c r="E1616">
        <f t="shared" si="515"/>
        <v>-41.416027408238378</v>
      </c>
      <c r="F1616">
        <f t="shared" si="522"/>
        <v>-0.9835151972658529</v>
      </c>
      <c r="G1616">
        <f t="shared" si="523"/>
        <v>-42.39954260550423</v>
      </c>
      <c r="H1616" s="21">
        <f t="shared" si="524"/>
        <v>-2.4100795414111156</v>
      </c>
      <c r="I1616" s="37">
        <f t="shared" si="516"/>
        <v>-11.074944984676723</v>
      </c>
      <c r="J1616" s="1">
        <f t="shared" si="525"/>
        <v>-51.54335165976498</v>
      </c>
      <c r="K1616" s="1">
        <f t="shared" si="526"/>
        <v>-1.073055234770135</v>
      </c>
      <c r="L1616" s="1">
        <f t="shared" si="517"/>
        <v>-0.14407311081837812</v>
      </c>
      <c r="M1616" s="1">
        <f t="shared" si="518"/>
        <v>-32.691922059707935</v>
      </c>
      <c r="N1616" s="1">
        <f t="shared" si="519"/>
        <v>0.4874625198189404</v>
      </c>
      <c r="O1616" s="1">
        <f t="shared" si="520"/>
        <v>-1.6045357335264596</v>
      </c>
      <c r="P1616" s="1">
        <f t="shared" si="521"/>
        <v>0.12476387721862707</v>
      </c>
      <c r="Q1616" s="1">
        <f t="shared" si="527"/>
        <v>-7.9752136745822932</v>
      </c>
      <c r="R1616" s="1">
        <f t="shared" si="528"/>
        <v>-26.3767012333137</v>
      </c>
      <c r="S1616" s="1">
        <f t="shared" si="529"/>
        <v>-4.6200884921401029</v>
      </c>
      <c r="T1616" s="1">
        <f t="shared" si="530"/>
        <v>2.4289017867721236</v>
      </c>
      <c r="U1616" s="1">
        <f t="shared" si="531"/>
        <v>15.269433293258398</v>
      </c>
      <c r="V1616" s="1">
        <f t="shared" si="532"/>
        <v>-1.7106523643231537</v>
      </c>
      <c r="Y1616" s="20">
        <f>+$Z$20*SIGN(SOI!A1615)*(ABS(SOI!A1615))^$Y$2</f>
        <v>0.34467369258375025</v>
      </c>
      <c r="Z1616" s="20">
        <f t="shared" si="535"/>
        <v>0.13869683688484016</v>
      </c>
      <c r="AA1616" s="19">
        <f>+SIN((AVERAGE(H1612:H1623)+AVERAGE(H1616:H1619)/4)*($AA$19+AA1615*$AA$18*AVERAGE(G1612:G1623))*$Y$20+$AA$17) - SIN($AA$17)</f>
        <v>-2.3523742180819984E-2</v>
      </c>
      <c r="AB1616" s="19">
        <f>+SIN((AVERAGE(H1612:H1623)+AVERAGE(H1616:H1619)*$AB$1)*($AA$19+AB1615*$AA$18*AVERAGE(G1612:G1623))*$Y$20+$AA$17) - SIN($AA$17)+$AB$2</f>
        <v>-0.7988021960581384</v>
      </c>
      <c r="AC1616">
        <f t="shared" si="534"/>
        <v>0.95640000000002812</v>
      </c>
      <c r="AD1616">
        <f t="shared" si="533"/>
        <v>0.16222057906566015</v>
      </c>
      <c r="AE1616">
        <v>1</v>
      </c>
    </row>
    <row r="1617" spans="1:31" x14ac:dyDescent="0.25">
      <c r="A1617">
        <v>132.9166666666643</v>
      </c>
      <c r="B1617" s="2">
        <v>2012.9166666665458</v>
      </c>
      <c r="C1617">
        <f>+D1617+($D$2+E1617+F1617)*SOI!A1616*IF(B1617&gt;$C$18, IF(B1617&lt;$C$19,-1,1),1)</f>
        <v>-63.201780336017848</v>
      </c>
      <c r="D1617">
        <f>+$D$3*((1-$D$5)*SOI!D1616+$D$5*SOI!D1615) +   $D$4*((1-$D$5)*SOI!E1616+$D$5*SOI!E1615)</f>
        <v>0</v>
      </c>
      <c r="E1617">
        <f t="shared" si="515"/>
        <v>486.3894811989835</v>
      </c>
      <c r="F1617">
        <f t="shared" si="522"/>
        <v>-0.22194015269243816</v>
      </c>
      <c r="G1617">
        <f t="shared" si="523"/>
        <v>486.16754104629109</v>
      </c>
      <c r="H1617" s="21">
        <f t="shared" si="524"/>
        <v>14.213516757141566</v>
      </c>
      <c r="I1617" s="37">
        <f t="shared" si="516"/>
        <v>499.72219882797515</v>
      </c>
      <c r="J1617" s="1">
        <f t="shared" si="525"/>
        <v>210.88955651660729</v>
      </c>
      <c r="K1617" s="1">
        <f t="shared" si="526"/>
        <v>0.68291095705368898</v>
      </c>
      <c r="L1617" s="1">
        <f t="shared" si="517"/>
        <v>-4.8564107833392094E-2</v>
      </c>
      <c r="M1617" s="1">
        <f t="shared" si="518"/>
        <v>-2.9643931979963116</v>
      </c>
      <c r="N1617" s="1">
        <f t="shared" si="519"/>
        <v>-5.7716925496450071E-2</v>
      </c>
      <c r="O1617" s="1">
        <f t="shared" si="520"/>
        <v>117.55974046086396</v>
      </c>
      <c r="P1617" s="1">
        <f t="shared" si="521"/>
        <v>3.2150605724203347E-3</v>
      </c>
      <c r="Q1617" s="1">
        <f t="shared" si="527"/>
        <v>8.562481387879739E-2</v>
      </c>
      <c r="R1617" s="1">
        <f t="shared" si="528"/>
        <v>-12.778058077523971</v>
      </c>
      <c r="S1617" s="1">
        <f t="shared" si="529"/>
        <v>-24.683078155542365</v>
      </c>
      <c r="T1617" s="1">
        <f t="shared" si="530"/>
        <v>-59.986242763727063</v>
      </c>
      <c r="U1617" s="1">
        <f t="shared" si="531"/>
        <v>-17.754574993063034</v>
      </c>
      <c r="V1617" s="1">
        <f t="shared" si="532"/>
        <v>5.219441309590467E-3</v>
      </c>
      <c r="Y1617" s="20">
        <f>+$Z$20*SIGN(SOI!A1616)*(ABS(SOI!A1616))^$Y$2</f>
        <v>-0.21633300005514419</v>
      </c>
      <c r="Z1617" s="20">
        <f t="shared" si="535"/>
        <v>-8.6834563643413798E-2</v>
      </c>
      <c r="AA1617" s="19">
        <f>+SIN((AVERAGE(H1613:H1624)+AVERAGE(H1617:H1620)/4)*($AA$19+AA1616*$AA$18*AVERAGE(G1613:G1624))*$Y$20+$AA$17) - SIN($AA$17)</f>
        <v>0.57412442818987586</v>
      </c>
      <c r="AB1617" s="19">
        <f>+SIN((AVERAGE(H1613:H1624)+AVERAGE(H1617:H1620)*$AB$1)*($AA$19+AB1616*$AA$18*AVERAGE(G1613:G1624))*$Y$20+$AA$17) - SIN($AA$17)+$AB$2</f>
        <v>-0.69070575415224655</v>
      </c>
      <c r="AC1617">
        <f t="shared" si="534"/>
        <v>0.95700000000002816</v>
      </c>
      <c r="AD1617">
        <f t="shared" si="533"/>
        <v>0.66095899183328966</v>
      </c>
      <c r="AE1617">
        <v>1</v>
      </c>
    </row>
    <row r="1618" spans="1:31" x14ac:dyDescent="0.25">
      <c r="A1618">
        <v>132.99999999999764</v>
      </c>
      <c r="B1618" s="2">
        <v>2012.999999999879</v>
      </c>
      <c r="C1618">
        <f>+D1618+($D$2+E1618+F1618)*SOI!A1617*IF(B1618&gt;$C$18, IF(B1618&lt;$C$19,-1,1),1)</f>
        <v>-2.0880731204056748</v>
      </c>
      <c r="D1618">
        <f>+$D$3*((1-$D$5)*SOI!D1617+$D$5*SOI!D1616) +   $D$4*((1-$D$5)*SOI!E1617+$D$5*SOI!E1616)</f>
        <v>0</v>
      </c>
      <c r="E1618">
        <f t="shared" si="515"/>
        <v>0.52174828971567422</v>
      </c>
      <c r="F1618">
        <f t="shared" si="522"/>
        <v>4.4498543779168847</v>
      </c>
      <c r="G1618">
        <f t="shared" si="523"/>
        <v>4.9716026676325589</v>
      </c>
      <c r="H1618" s="21">
        <f t="shared" si="524"/>
        <v>17.054934092597424</v>
      </c>
      <c r="I1618" s="37">
        <f t="shared" si="516"/>
        <v>3.5311436954392796</v>
      </c>
      <c r="J1618" s="1">
        <f t="shared" si="525"/>
        <v>-10.934364682619583</v>
      </c>
      <c r="K1618" s="1">
        <f t="shared" si="526"/>
        <v>551.32574428529074</v>
      </c>
      <c r="L1618" s="1">
        <f t="shared" si="517"/>
        <v>2.5653982553397769</v>
      </c>
      <c r="M1618" s="1">
        <f t="shared" si="518"/>
        <v>21.75141628752111</v>
      </c>
      <c r="N1618" s="1">
        <f t="shared" si="519"/>
        <v>2.8021946545134502</v>
      </c>
      <c r="O1618" s="1">
        <f t="shared" si="520"/>
        <v>4.735743232800008</v>
      </c>
      <c r="P1618" s="1">
        <f t="shared" si="521"/>
        <v>-1.2197320681637192</v>
      </c>
      <c r="Q1618" s="1">
        <f t="shared" si="527"/>
        <v>30.503275983636794</v>
      </c>
      <c r="R1618" s="1">
        <f t="shared" si="528"/>
        <v>-32.16610313334602</v>
      </c>
      <c r="S1618" s="1">
        <f t="shared" si="529"/>
        <v>8.4680064201896421</v>
      </c>
      <c r="T1618" s="1">
        <f t="shared" si="530"/>
        <v>127.64992671358262</v>
      </c>
      <c r="U1618" s="1">
        <f t="shared" si="531"/>
        <v>47.596203416954751</v>
      </c>
      <c r="V1618" s="1">
        <f t="shared" si="532"/>
        <v>96.137851568732174</v>
      </c>
      <c r="Y1618" s="20">
        <f>+$Z$20*SIGN(SOI!A1617)*(ABS(SOI!A1617))^$Y$2</f>
        <v>-0.38884438345884748</v>
      </c>
      <c r="Z1618" s="20">
        <f t="shared" si="535"/>
        <v>-0.32821688082973854</v>
      </c>
      <c r="AA1618" s="19">
        <f>+SIN((AVERAGE(H1614:H1625)+AVERAGE(H1618:H1621)/4)*($AA$19+AA1617*$AA$18*AVERAGE(G1614:G1625))*$Y$20+$AA$17) - SIN($AA$17)</f>
        <v>-0.73530415462869925</v>
      </c>
      <c r="AB1618" s="19">
        <f>+SIN((AVERAGE(H1614:H1625)+AVERAGE(H1618:H1621)*$AB$1)*($AA$19+AB1617*$AA$18*AVERAGE(G1614:G1625))*$Y$20+$AA$17) - SIN($AA$17)+$AB$2</f>
        <v>-0.84273990663492215</v>
      </c>
      <c r="AC1618">
        <f t="shared" si="534"/>
        <v>0.95760000000002821</v>
      </c>
      <c r="AD1618">
        <f t="shared" si="533"/>
        <v>0.4070872737989607</v>
      </c>
      <c r="AE1618">
        <v>1</v>
      </c>
    </row>
    <row r="1619" spans="1:31" x14ac:dyDescent="0.25">
      <c r="A1619">
        <v>133.08333333333098</v>
      </c>
      <c r="B1619" s="2">
        <v>2013.0833333332123</v>
      </c>
      <c r="C1619">
        <f>+D1619+($D$2+E1619+F1619)*SOI!A1618*IF(B1619&gt;$C$18, IF(B1619&lt;$C$19,-1,1),1)</f>
        <v>11.292993233562681</v>
      </c>
      <c r="D1619">
        <f>+$D$3*((1-$D$5)*SOI!D1618+$D$5*SOI!D1617) +   $D$4*((1-$D$5)*SOI!E1618+$D$5*SOI!E1617)</f>
        <v>0</v>
      </c>
      <c r="E1619">
        <f t="shared" si="515"/>
        <v>-28.465519448245502</v>
      </c>
      <c r="F1619">
        <f t="shared" si="522"/>
        <v>0.23303636433880032</v>
      </c>
      <c r="G1619">
        <f t="shared" si="523"/>
        <v>-28.2324830839067</v>
      </c>
      <c r="H1619" s="21">
        <f t="shared" si="524"/>
        <v>-2.2062204247278778</v>
      </c>
      <c r="I1619" s="37">
        <f t="shared" si="516"/>
        <v>-22.870437990757573</v>
      </c>
      <c r="J1619" s="1">
        <f t="shared" si="525"/>
        <v>-11.962777003847046</v>
      </c>
      <c r="K1619" s="1">
        <f t="shared" si="526"/>
        <v>-2.9003744156912998</v>
      </c>
      <c r="L1619" s="1">
        <f t="shared" si="517"/>
        <v>2.6266682524588136E-2</v>
      </c>
      <c r="M1619" s="1">
        <f t="shared" si="518"/>
        <v>-3.6742347656480869</v>
      </c>
      <c r="N1619" s="1">
        <f t="shared" si="519"/>
        <v>0.23491439323442473</v>
      </c>
      <c r="O1619" s="1">
        <f t="shared" si="520"/>
        <v>-23.883916147649117</v>
      </c>
      <c r="P1619" s="1">
        <f t="shared" si="521"/>
        <v>-0.12426316610828449</v>
      </c>
      <c r="Q1619" s="1">
        <f t="shared" si="527"/>
        <v>-0.43195367440859916</v>
      </c>
      <c r="R1619" s="1">
        <f t="shared" si="528"/>
        <v>-2.9501780640223876</v>
      </c>
      <c r="S1619" s="1">
        <f t="shared" si="529"/>
        <v>-4.5978160933303505</v>
      </c>
      <c r="T1619" s="1">
        <f t="shared" si="530"/>
        <v>-6.5915627400400716</v>
      </c>
      <c r="U1619" s="1">
        <f t="shared" si="531"/>
        <v>-31.405764919905003</v>
      </c>
      <c r="V1619" s="1">
        <f t="shared" si="532"/>
        <v>0.82107666925492528</v>
      </c>
      <c r="Y1619" s="20">
        <f>+$Z$20*SIGN(SOI!A1618)*(ABS(SOI!A1618))^$Y$2</f>
        <v>-0.37947325897522405</v>
      </c>
      <c r="Z1619" s="20">
        <f t="shared" si="535"/>
        <v>-0.33093900305455176</v>
      </c>
      <c r="AA1619" s="19">
        <f>+SIN((AVERAGE(H1615:H1626)+AVERAGE(H1619:H1622)/4)*($AA$19+AA1618*$AA$18*AVERAGE(G1615:G1626))*$Y$20+$AA$17) - SIN($AA$17)</f>
        <v>-0.51887593417807631</v>
      </c>
      <c r="AB1619" s="19">
        <f>+SIN((AVERAGE(H1615:H1626)+AVERAGE(H1619:H1622)*$AB$1)*($AA$19+AB1618*$AA$18*AVERAGE(G1615:G1626))*$Y$20+$AA$17) - SIN($AA$17)+$AB$2</f>
        <v>-0.37395926154010117</v>
      </c>
      <c r="AC1619">
        <f t="shared" si="534"/>
        <v>0.95820000000002825</v>
      </c>
      <c r="AD1619">
        <f t="shared" si="533"/>
        <v>0.18793693112352455</v>
      </c>
      <c r="AE1619">
        <v>1</v>
      </c>
    </row>
    <row r="1620" spans="1:31" x14ac:dyDescent="0.25">
      <c r="A1620">
        <v>133.16666666666433</v>
      </c>
      <c r="B1620" s="2">
        <v>2013.1666666665456</v>
      </c>
      <c r="C1620">
        <f>+D1620+($D$2+E1620+F1620)*SOI!A1619*IF(B1620&gt;$C$18, IF(B1620&lt;$C$19,-1,1),1)</f>
        <v>1.3630090420549852</v>
      </c>
      <c r="D1620">
        <f>+$D$3*((1-$D$5)*SOI!D1619+$D$5*SOI!D1618) +   $D$4*((1-$D$5)*SOI!E1619+$D$5*SOI!E1618)</f>
        <v>0</v>
      </c>
      <c r="E1620">
        <f t="shared" si="515"/>
        <v>-8.5511418228056399</v>
      </c>
      <c r="F1620">
        <f t="shared" si="522"/>
        <v>-1.1846370490156823</v>
      </c>
      <c r="G1620">
        <f t="shared" si="523"/>
        <v>-9.7357788718213225</v>
      </c>
      <c r="H1620" s="21">
        <f t="shared" si="524"/>
        <v>0.50778732616766198</v>
      </c>
      <c r="I1620" s="37">
        <f t="shared" si="516"/>
        <v>0.55521117841773837</v>
      </c>
      <c r="J1620" s="1">
        <f t="shared" si="525"/>
        <v>-2.8583036644092985</v>
      </c>
      <c r="K1620" s="1">
        <f t="shared" si="526"/>
        <v>-2.6818111666315163</v>
      </c>
      <c r="L1620" s="1">
        <f t="shared" si="517"/>
        <v>-7.8101716454697573E-2</v>
      </c>
      <c r="M1620" s="1">
        <f t="shared" si="518"/>
        <v>36.162591157773861</v>
      </c>
      <c r="N1620" s="1">
        <f t="shared" si="519"/>
        <v>-0.81666122705504018</v>
      </c>
      <c r="O1620" s="1">
        <f t="shared" si="520"/>
        <v>-2.0112242447782944</v>
      </c>
      <c r="P1620" s="1">
        <f t="shared" si="521"/>
        <v>0.45888750509194193</v>
      </c>
      <c r="Q1620" s="1">
        <f t="shared" si="527"/>
        <v>-14.779580998722073</v>
      </c>
      <c r="R1620" s="1">
        <f t="shared" si="528"/>
        <v>2.4505123659502908</v>
      </c>
      <c r="S1620" s="1">
        <f t="shared" si="529"/>
        <v>-0.38803207460927458</v>
      </c>
      <c r="T1620" s="1">
        <f t="shared" si="530"/>
        <v>1.6504360514932326</v>
      </c>
      <c r="U1620" s="1">
        <f t="shared" si="531"/>
        <v>-2.8155089545867513</v>
      </c>
      <c r="V1620" s="1">
        <f t="shared" si="532"/>
        <v>10.540952096902975</v>
      </c>
      <c r="Y1620" s="20">
        <f>+$Z$20*SIGN(SOI!A1619)*(ABS(SOI!A1619))^$Y$2</f>
        <v>-0.22449936672958373</v>
      </c>
      <c r="Z1620" s="20">
        <f t="shared" si="535"/>
        <v>-0.25789272630790677</v>
      </c>
      <c r="AA1620" s="19">
        <f>+SIN((AVERAGE(H1616:H1627)+AVERAGE(H1620:H1623)/4)*($AA$19+AA1619*$AA$18*AVERAGE(G1616:G1627))*$Y$20+$AA$17) - SIN($AA$17)</f>
        <v>-0.45293753144225041</v>
      </c>
      <c r="AB1620" s="19">
        <f>+SIN((AVERAGE(H1616:H1627)+AVERAGE(H1620:H1623)*$AB$1)*($AA$19+AB1619*$AA$18*AVERAGE(G1616:G1627))*$Y$20+$AA$17) - SIN($AA$17)+$AB$2</f>
        <v>-0.6557450523479833</v>
      </c>
      <c r="AC1620">
        <f t="shared" si="534"/>
        <v>0.9588000000000283</v>
      </c>
      <c r="AD1620">
        <f t="shared" si="533"/>
        <v>0.19504480513434364</v>
      </c>
      <c r="AE1620">
        <v>1</v>
      </c>
    </row>
    <row r="1621" spans="1:31" x14ac:dyDescent="0.25">
      <c r="A1621">
        <v>133.24999999999767</v>
      </c>
      <c r="B1621" s="2">
        <v>2013.2499999998788</v>
      </c>
      <c r="C1621">
        <f>+D1621+($D$2+E1621+F1621)*SOI!A1620*IF(B1621&gt;$C$18, IF(B1621&lt;$C$19,-1,1),1)</f>
        <v>1.3104538077551486</v>
      </c>
      <c r="D1621">
        <f>+$D$3*((1-$D$5)*SOI!D1620+$D$5*SOI!D1619) +   $D$4*((1-$D$5)*SOI!E1620+$D$5*SOI!E1619)</f>
        <v>0</v>
      </c>
      <c r="E1621">
        <f t="shared" si="515"/>
        <v>-16.428314488189308</v>
      </c>
      <c r="F1621">
        <f t="shared" si="522"/>
        <v>4.764189124994922E-2</v>
      </c>
      <c r="G1621">
        <f t="shared" si="523"/>
        <v>-16.380672596939359</v>
      </c>
      <c r="H1621" s="21">
        <f t="shared" si="524"/>
        <v>0.31720736929256216</v>
      </c>
      <c r="I1621" s="37">
        <f t="shared" si="516"/>
        <v>14.696997091436161</v>
      </c>
      <c r="J1621" s="1">
        <f t="shared" si="525"/>
        <v>2.9775669618421814</v>
      </c>
      <c r="K1621" s="1">
        <f t="shared" si="526"/>
        <v>-2.6395393240392089E-3</v>
      </c>
      <c r="L1621" s="1">
        <f t="shared" si="517"/>
        <v>2.2171721540209348E-2</v>
      </c>
      <c r="M1621" s="1">
        <f t="shared" si="518"/>
        <v>-1.4231225673328307</v>
      </c>
      <c r="N1621" s="1">
        <f t="shared" si="519"/>
        <v>1.1491273860600134E-2</v>
      </c>
      <c r="O1621" s="1">
        <f t="shared" si="520"/>
        <v>-0.93229392319719295</v>
      </c>
      <c r="P1621" s="1">
        <f t="shared" si="521"/>
        <v>-3.4322189085592139E-3</v>
      </c>
      <c r="Q1621" s="1">
        <f t="shared" si="527"/>
        <v>-8.1841037093064242E-3</v>
      </c>
      <c r="R1621" s="1">
        <f t="shared" si="528"/>
        <v>3.5919998292185784E-2</v>
      </c>
      <c r="S1621" s="1">
        <f t="shared" si="529"/>
        <v>0.14453208589377101</v>
      </c>
      <c r="T1621" s="1">
        <f t="shared" si="530"/>
        <v>-0.21718503462329697</v>
      </c>
      <c r="U1621" s="1">
        <f t="shared" si="531"/>
        <v>0.55743735292657781</v>
      </c>
      <c r="V1621" s="1">
        <f t="shared" si="532"/>
        <v>1.1093659316485239E-3</v>
      </c>
      <c r="Y1621" s="20">
        <f>+$Z$20*SIGN(SOI!A1620)*(ABS(SOI!A1620))^$Y$2</f>
        <v>-0.16970555321891248</v>
      </c>
      <c r="Z1621" s="20">
        <f t="shared" si="535"/>
        <v>-0.23723166908374024</v>
      </c>
      <c r="AA1621" s="19">
        <f>+SIN((AVERAGE(H1617:H1628)+AVERAGE(H1621:H1624)/4)*($AA$19+AA1620*$AA$18*AVERAGE(G1617:G1628))*$Y$20+$AA$17) - SIN($AA$17)</f>
        <v>-0.25145977030522959</v>
      </c>
      <c r="AB1621" s="19">
        <f>+SIN((AVERAGE(H1617:H1628)+AVERAGE(H1621:H1624)*$AB$1)*($AA$19+AB1620*$AA$18*AVERAGE(G1617:G1628))*$Y$20+$AA$17) - SIN($AA$17)+$AB$2</f>
        <v>-0.11481313465610685</v>
      </c>
      <c r="AC1621">
        <f t="shared" si="534"/>
        <v>0.95940000000002834</v>
      </c>
      <c r="AD1621">
        <f t="shared" si="533"/>
        <v>1.4228101221489348E-2</v>
      </c>
      <c r="AE1621">
        <v>1</v>
      </c>
    </row>
    <row r="1622" spans="1:31" x14ac:dyDescent="0.25">
      <c r="A1622">
        <v>133.33333333333101</v>
      </c>
      <c r="B1622" s="2">
        <v>2013.3333333332121</v>
      </c>
      <c r="C1622">
        <f>+D1622+($D$2+E1622+F1622)*SOI!A1621*IF(B1622&gt;$C$18, IF(B1622&lt;$C$19,-1,1),1)</f>
        <v>0.81815468530434587</v>
      </c>
      <c r="D1622">
        <f>+$D$3*((1-$D$5)*SOI!D1621+$D$5*SOI!D1620) +   $D$4*((1-$D$5)*SOI!E1621+$D$5*SOI!E1620)</f>
        <v>0</v>
      </c>
      <c r="E1622">
        <f t="shared" ref="E1622:E1685" si="536">$E$3*COS(2*PI()*(A1622+$E$2)/$H$3)+$E$4*COS(2*PI()*(A1622+$E$2)/$H$4)+$E$5*COS(2*PI()*(A1622+$E$2)/$H$5)+$E$6*COS(2*PI()/$H$6*(A1622+$E$2))+$E$7*COS(2*PI()/$H$7*(A1622+$E$2))+$E$8*COS(2*PI()/$H$8*(A1622+$E$2))+$E$9*COS(2*PI()/$H$9*(A1622+$E$2))+$E$10*COS(2*PI()/$H$10*(A1622+$E$2))+$E$11*COS(2*PI()/$H$11*(A1622+$E$2))+$E$12*COS(2*PI()/$H$12*(A1622+$E$2))+$E$13*COS(2*PI()/$H$13*(A1622+$E$2))+$E$14*COS(2*PI()/$H$14*(A1622+$E$2))+$E$15*COS(2*PI()/$H$15*(A1622+$E$2))+$E$16*COS(2*PI()/$H$16*(A1622+$E$2))+$E$17*COS(2*PI()/$H$17*(A1622+$E$2))</f>
        <v>-1.8224715616379719</v>
      </c>
      <c r="F1622">
        <f t="shared" si="522"/>
        <v>-1.0995094573061206</v>
      </c>
      <c r="G1622">
        <f t="shared" si="523"/>
        <v>-2.9219810189440922</v>
      </c>
      <c r="H1622" s="21">
        <f t="shared" si="524"/>
        <v>0.51018832811433468</v>
      </c>
      <c r="I1622" s="37">
        <f t="shared" ref="I1622:I1685" si="537">+(I$3*$E1622+I$5*$F1622)*COS(2*PI()*$A1622*$A$9+I$4)</f>
        <v>3.0085504024529648</v>
      </c>
      <c r="J1622" s="1">
        <f t="shared" si="525"/>
        <v>-9.583432180893956</v>
      </c>
      <c r="K1622" s="1">
        <f t="shared" si="526"/>
        <v>-2.4889369746603771</v>
      </c>
      <c r="L1622" s="1">
        <f t="shared" ref="L1622:L1685" si="538">+(L$3*$E1622+L$5*$F1622)*COS(2*PI()*$A1622*$A$9+L$4)^2</f>
        <v>-0.70602439116895865</v>
      </c>
      <c r="M1622" s="1">
        <f t="shared" ref="M1622:M1685" si="539">+(M$3*$E1622+M$5*$F1622)*COS(2*PI()*$A1622*$A$7+M$4)</f>
        <v>22.37552113316152</v>
      </c>
      <c r="N1622" s="1">
        <f t="shared" ref="N1622:N1685" si="540">+(N$3*$E1622+N$5*$F1622)*COS(2*PI()*$A1622*$A$8+N$4)</f>
        <v>0.48115690053662957</v>
      </c>
      <c r="O1622" s="1">
        <f t="shared" ref="O1622:O1685" si="541">+(O$3*$E1622+O$5*$F1622)*COS(2*PI()*$A1622*$A$8+O$4)^2</f>
        <v>-1.9958925727160268</v>
      </c>
      <c r="P1622" s="1">
        <f t="shared" ref="P1622:P1685" si="542">+(P$3*$E1622+P$5*$F1622)*COS(2*PI()*$A1622*$A$7+P$4)^2</f>
        <v>4.7474034873906314E-2</v>
      </c>
      <c r="Q1622" s="1">
        <f t="shared" si="527"/>
        <v>5.3879123400923721</v>
      </c>
      <c r="R1622" s="1">
        <f t="shared" si="528"/>
        <v>-4.8407693249238815</v>
      </c>
      <c r="S1622" s="1">
        <f t="shared" si="529"/>
        <v>1.2388293832302417</v>
      </c>
      <c r="T1622" s="1">
        <f t="shared" si="530"/>
        <v>14.805889179582444</v>
      </c>
      <c r="U1622" s="1">
        <f t="shared" si="531"/>
        <v>-1.5783594507240215</v>
      </c>
      <c r="V1622" s="1">
        <f t="shared" si="532"/>
        <v>-0.64250207312611907</v>
      </c>
      <c r="Y1622" s="20">
        <f>+$Z$20*SIGN(SOI!A1621)*(ABS(SOI!A1621))^$Y$2</f>
        <v>-0.31749008730272443</v>
      </c>
      <c r="Z1622" s="20">
        <f t="shared" si="535"/>
        <v>-0.27728977770179569</v>
      </c>
      <c r="AA1622" s="19">
        <f>+SIN((AVERAGE(H1618:H1629)+AVERAGE(H1622:H1625)/4)*($AA$19+AA1621*$AA$18*AVERAGE(G1618:G1629))*$Y$20+$AA$17) - SIN($AA$17)</f>
        <v>-0.9746893413706279</v>
      </c>
      <c r="AB1622" s="19">
        <f>+SIN((AVERAGE(H1618:H1629)+AVERAGE(H1622:H1625)*$AB$1)*($AA$19+AB1621*$AA$18*AVERAGE(G1618:G1629))*$Y$20+$AA$17) - SIN($AA$17)+$AB$2</f>
        <v>-0.98159971134126534</v>
      </c>
      <c r="AC1622">
        <f t="shared" si="534"/>
        <v>0.96000000000002839</v>
      </c>
      <c r="AD1622">
        <f t="shared" si="533"/>
        <v>0.69739956366883216</v>
      </c>
      <c r="AE1622">
        <v>1</v>
      </c>
    </row>
    <row r="1623" spans="1:31" x14ac:dyDescent="0.25">
      <c r="A1623">
        <v>133.41666666666436</v>
      </c>
      <c r="B1623" s="2">
        <v>2013.4166666665453</v>
      </c>
      <c r="C1623">
        <f>+D1623+($D$2+E1623+F1623)*SOI!A1622*IF(B1623&gt;$C$18, IF(B1623&lt;$C$19,-1,1),1)</f>
        <v>1.8344264640873071</v>
      </c>
      <c r="D1623">
        <f>+$D$3*((1-$D$5)*SOI!D1622+$D$5*SOI!D1621) +   $D$4*((1-$D$5)*SOI!E1622+$D$5*SOI!E1621)</f>
        <v>0</v>
      </c>
      <c r="E1623">
        <f t="shared" si="536"/>
        <v>-5.5328589241354464</v>
      </c>
      <c r="F1623">
        <f t="shared" ref="F1623:F1686" si="543">$F$3*COS(2*PI()*(B1623+$F$2)/$G$3)+$F$4*COS(2*PI()*(B1623+$F$2)/$G$4)+$F$5*COS(2*PI()*(B1623+$F$2)/$G$5)+$F$6*COS(2*PI()/$G$6*(B1623+$F$2))+$F$7*COS(2*PI()/$G$7*(B1623+$F$2))+$F$8*COS(2*PI()/$G$8*(B1623+$F$2))+$F$9*COS(2*PI()/$G$9*(B1623+$F$2))+$F$10*COS(2*PI()/$G$10*(B1623+$F$2))+$F$11*COS(2*PI()/$G$11*(B1623+$F$2))+$F$12*COS(2*PI()/$G$12*(B1623+$F$2))+$F$13*COS(2*PI()/$G$13*(B1623+$F$2))+$F$14*COS(2*PI()/$G$14*(B1623+$F$2))+$F$15*COS(2*PI()/$G$15*(B1623+$F$2))</f>
        <v>-2.600914885639305E-2</v>
      </c>
      <c r="G1623">
        <f t="shared" ref="G1623:G1686" si="544">+E1623+F1623</f>
        <v>-5.5588680729918396</v>
      </c>
      <c r="H1623" s="21">
        <f t="shared" ref="H1623:H1686" si="545">+$H$19*SUM(I1623:V1623)</f>
        <v>-4.478552983884122E-3</v>
      </c>
      <c r="I1623" s="37">
        <f t="shared" si="537"/>
        <v>5.2862607071493493</v>
      </c>
      <c r="J1623" s="1">
        <f t="shared" ref="J1623:J1686" si="546">+(J$3)*I1623*M1623</f>
        <v>-2.2787347658004323E-3</v>
      </c>
      <c r="K1623" s="1">
        <f t="shared" ref="K1623:K1686" si="547">+(K$3)*L1623*P1623*O1623</f>
        <v>-1.0315937479482033E-2</v>
      </c>
      <c r="L1623" s="1">
        <f t="shared" si="538"/>
        <v>-5.8229227482527309E-3</v>
      </c>
      <c r="M1623" s="1">
        <f t="shared" si="539"/>
        <v>3.0279909808194902E-3</v>
      </c>
      <c r="N1623" s="1">
        <f t="shared" si="540"/>
        <v>1.6082067023592082E-2</v>
      </c>
      <c r="O1623" s="1">
        <f t="shared" si="541"/>
        <v>-5.4043846444950381</v>
      </c>
      <c r="P1623" s="1">
        <f t="shared" si="542"/>
        <v>8.8109053040021767E-3</v>
      </c>
      <c r="Q1623" s="1">
        <f t="shared" ref="Q1623:Q1686" si="548">+(Q$3)*M1623*N1623</f>
        <v>2.4370087507613622E-5</v>
      </c>
      <c r="R1623" s="1">
        <f t="shared" ref="R1623:R1686" si="549">+(R$3)*I1623*N1623*M1623</f>
        <v>-3.8471776532831558E-5</v>
      </c>
      <c r="S1623" s="1">
        <f t="shared" ref="S1623:S1686" si="550">+(S$3)*I1623*N1623</f>
        <v>7.2754177100127285E-2</v>
      </c>
      <c r="T1623" s="1">
        <f t="shared" ref="T1623:T1686" si="551">+(T$3)*L1623*O1623</f>
        <v>0.33064724403847279</v>
      </c>
      <c r="U1623" s="1">
        <f t="shared" ref="U1623:U1686" si="552">+(U$3)*P1623*I1623</f>
        <v>-0.51470879629625699</v>
      </c>
      <c r="V1623" s="1">
        <f t="shared" ref="V1623:V1686" si="553">+(V$3)*P1623*N1623</f>
        <v>-3.9856033167130645E-3</v>
      </c>
      <c r="Y1623" s="20">
        <f>+$Z$20*SIGN(SOI!A1622)*(ABS(SOI!A1622))^$Y$2</f>
        <v>-0.34467369258375025</v>
      </c>
      <c r="Z1623" s="20">
        <f t="shared" si="535"/>
        <v>-0.32655128906306635</v>
      </c>
      <c r="AA1623" s="19">
        <f>+SIN((AVERAGE(H1619:H1630)+AVERAGE(H1623:H1626)/4)*($AA$19+AA1622*$AA$18*AVERAGE(G1619:G1630))*$Y$20+$AA$17) - SIN($AA$17)</f>
        <v>0.38950890272882271</v>
      </c>
      <c r="AB1623" s="19">
        <f>+SIN((AVERAGE(H1619:H1630)+AVERAGE(H1623:H1626)*$AB$1)*($AA$19+AB1622*$AA$18*AVERAGE(G1619:G1630))*$Y$20+$AA$17) - SIN($AA$17)+$AB$2</f>
        <v>0.40527414719002536</v>
      </c>
      <c r="AC1623">
        <f t="shared" si="534"/>
        <v>0.96060000000002843</v>
      </c>
      <c r="AD1623">
        <f t="shared" si="533"/>
        <v>0.71606019179188907</v>
      </c>
      <c r="AE1623">
        <v>1</v>
      </c>
    </row>
    <row r="1624" spans="1:31" x14ac:dyDescent="0.25">
      <c r="A1624">
        <v>133.4999999999977</v>
      </c>
      <c r="B1624" s="2">
        <v>2013.4999999998786</v>
      </c>
      <c r="C1624">
        <f>+D1624+($D$2+E1624+F1624)*SOI!A1623*IF(B1624&gt;$C$18, IF(B1624&lt;$C$19,-1,1),1)</f>
        <v>-2.3248209656905767</v>
      </c>
      <c r="D1624">
        <f>+$D$3*((1-$D$5)*SOI!D1623+$D$5*SOI!D1622) +   $D$4*((1-$D$5)*SOI!E1623+$D$5*SOI!E1622)</f>
        <v>0</v>
      </c>
      <c r="E1624">
        <f t="shared" si="536"/>
        <v>8.4195051323472754</v>
      </c>
      <c r="F1624">
        <f t="shared" si="543"/>
        <v>-0.11657311202378784</v>
      </c>
      <c r="G1624">
        <f t="shared" si="544"/>
        <v>8.3029320203234871</v>
      </c>
      <c r="H1624" s="21">
        <f t="shared" si="545"/>
        <v>6.9182904778321876E-3</v>
      </c>
      <c r="I1624" s="37">
        <f t="shared" si="537"/>
        <v>-1.2088677848882805</v>
      </c>
      <c r="J1624" s="1">
        <f t="shared" si="546"/>
        <v>-0.3986992796603141</v>
      </c>
      <c r="K1624" s="1">
        <f t="shared" si="547"/>
        <v>1.5842978077044628E-2</v>
      </c>
      <c r="L1624" s="1">
        <f t="shared" si="538"/>
        <v>-1.8045119907690865E-3</v>
      </c>
      <c r="M1624" s="1">
        <f t="shared" si="539"/>
        <v>-2.3167332064195811</v>
      </c>
      <c r="N1624" s="1">
        <f t="shared" si="540"/>
        <v>0.10341942054050836</v>
      </c>
      <c r="O1624" s="1">
        <f t="shared" si="541"/>
        <v>3.7797488905301493</v>
      </c>
      <c r="P1624" s="1">
        <f t="shared" si="542"/>
        <v>6.2432857518022813E-2</v>
      </c>
      <c r="Q1624" s="1">
        <f t="shared" si="548"/>
        <v>-0.11990540693450709</v>
      </c>
      <c r="R1624" s="1">
        <f t="shared" si="549"/>
        <v>-4.3286666937294188E-2</v>
      </c>
      <c r="S1624" s="1">
        <f t="shared" si="550"/>
        <v>-0.10699128206828266</v>
      </c>
      <c r="T1624" s="1">
        <f t="shared" si="551"/>
        <v>-7.1663884949315027E-2</v>
      </c>
      <c r="U1624" s="1">
        <f t="shared" si="552"/>
        <v>0.8340354222619516</v>
      </c>
      <c r="V1624" s="1">
        <f t="shared" si="553"/>
        <v>-0.18161302118772368</v>
      </c>
      <c r="Y1624" s="20">
        <f>+$Z$20*SIGN(SOI!A1623)*(ABS(SOI!A1623))^$Y$2</f>
        <v>-0.31749008730272443</v>
      </c>
      <c r="Z1624" s="20">
        <f t="shared" si="535"/>
        <v>-0.32842453300485341</v>
      </c>
      <c r="AA1624" s="19">
        <f>+SIN((AVERAGE(H1620:H1631)+AVERAGE(H1624:H1627)/4)*($AA$19+AA1623*$AA$18*AVERAGE(G1620:G1631))*$Y$20+$AA$17) - SIN($AA$17)</f>
        <v>0.41404410795458074</v>
      </c>
      <c r="AB1624" s="19">
        <f>+SIN((AVERAGE(H1620:H1631)+AVERAGE(H1624:H1627)*$AB$1)*($AA$19+AB1623*$AA$18*AVERAGE(G1620:G1631))*$Y$20+$AA$17) - SIN($AA$17)+$AB$2</f>
        <v>0.45245835431233367</v>
      </c>
      <c r="AC1624">
        <f t="shared" si="534"/>
        <v>0.96120000000002848</v>
      </c>
      <c r="AD1624">
        <f t="shared" ref="AD1624:AD1653" si="554">+ABS(Z1624-AA1624)</f>
        <v>0.7424686409594341</v>
      </c>
      <c r="AE1624">
        <v>1</v>
      </c>
    </row>
    <row r="1625" spans="1:31" x14ac:dyDescent="0.25">
      <c r="A1625">
        <v>133.58333333333104</v>
      </c>
      <c r="B1625" s="2">
        <v>2013.5833333332118</v>
      </c>
      <c r="C1625">
        <f>+D1625+($D$2+E1625+F1625)*SOI!A1624*IF(B1625&gt;$C$18, IF(B1625&lt;$C$19,-1,1),1)</f>
        <v>-1.1012925559057749</v>
      </c>
      <c r="D1625">
        <f>+$D$3*((1-$D$5)*SOI!D1624+$D$5*SOI!D1623) +   $D$4*((1-$D$5)*SOI!E1624+$D$5*SOI!E1623)</f>
        <v>0</v>
      </c>
      <c r="E1625">
        <f t="shared" si="536"/>
        <v>3.7761851518383764</v>
      </c>
      <c r="F1625">
        <f t="shared" si="543"/>
        <v>2.1375385767743782E-2</v>
      </c>
      <c r="G1625">
        <f t="shared" si="544"/>
        <v>3.7975605376061203</v>
      </c>
      <c r="H1625" s="21">
        <f t="shared" si="545"/>
        <v>6.8334608861859936E-2</v>
      </c>
      <c r="I1625" s="37">
        <f t="shared" si="537"/>
        <v>2.8041083903260291</v>
      </c>
      <c r="J1625" s="1">
        <f t="shared" si="546"/>
        <v>-0.28314812471216466</v>
      </c>
      <c r="K1625" s="1">
        <f t="shared" si="547"/>
        <v>9.2153717704642102E-6</v>
      </c>
      <c r="L1625" s="1">
        <f t="shared" si="538"/>
        <v>9.3235269414540349E-3</v>
      </c>
      <c r="M1625" s="1">
        <f t="shared" si="539"/>
        <v>0.70929723936911704</v>
      </c>
      <c r="N1625" s="1">
        <f t="shared" si="540"/>
        <v>-6.7144134677318253E-3</v>
      </c>
      <c r="O1625" s="1">
        <f t="shared" si="541"/>
        <v>4.0406726213005105E-3</v>
      </c>
      <c r="P1625" s="1">
        <f t="shared" si="542"/>
        <v>-6.5747323421868186E-3</v>
      </c>
      <c r="Q1625" s="1">
        <f t="shared" si="548"/>
        <v>-2.3834003260246256E-3</v>
      </c>
      <c r="R1625" s="1">
        <f t="shared" si="549"/>
        <v>1.9958521503856863E-3</v>
      </c>
      <c r="S1625" s="1">
        <f t="shared" si="550"/>
        <v>-1.6112775847255661E-2</v>
      </c>
      <c r="T1625" s="1">
        <f t="shared" si="551"/>
        <v>3.9583256672151383E-4</v>
      </c>
      <c r="U1625" s="1">
        <f t="shared" si="552"/>
        <v>0.20373486372287616</v>
      </c>
      <c r="V1625" s="1">
        <f t="shared" si="553"/>
        <v>-1.241703281294772E-3</v>
      </c>
      <c r="Y1625" s="20">
        <f>+$Z$20*SIGN(SOI!A1624)*(ABS(SOI!A1624))^$Y$2</f>
        <v>-0.32310981912808551</v>
      </c>
      <c r="Z1625" s="20">
        <f t="shared" si="535"/>
        <v>-0.27353327711110459</v>
      </c>
      <c r="AA1625" s="19">
        <f>+SIN((AVERAGE(H1621:H1632)+AVERAGE(H1625:H1628)/4)*($AA$19+AA1624*$AA$18*AVERAGE(G1621:G1632))*$Y$20+$AA$17) - SIN($AA$17)</f>
        <v>0.42643238105102138</v>
      </c>
      <c r="AB1625" s="19">
        <f>+SIN((AVERAGE(H1621:H1632)+AVERAGE(H1625:H1628)*$AB$1)*($AA$19+AB1624*$AA$18*AVERAGE(G1621:G1632))*$Y$20+$AA$17) - SIN($AA$17)+$AB$2</f>
        <v>0.449976177279721</v>
      </c>
      <c r="AC1625">
        <f t="shared" ref="AC1625:AC1653" si="555">+AC1624+$AC$22</f>
        <v>0.96180000000002852</v>
      </c>
      <c r="AD1625">
        <f t="shared" si="554"/>
        <v>0.69996565816212597</v>
      </c>
      <c r="AE1625">
        <v>1</v>
      </c>
    </row>
    <row r="1626" spans="1:31" x14ac:dyDescent="0.25">
      <c r="A1626">
        <v>133.66666666666438</v>
      </c>
      <c r="B1626" s="2">
        <v>2013.6666666665451</v>
      </c>
      <c r="C1626">
        <f>+D1626+($D$2+E1626+F1626)*SOI!A1625*IF(B1626&gt;$C$18, IF(B1626&lt;$C$19,-1,1),1)</f>
        <v>-1.6398995318609082</v>
      </c>
      <c r="D1626">
        <f>+$D$3*((1-$D$5)*SOI!D1625+$D$5*SOI!D1624) +   $D$4*((1-$D$5)*SOI!E1625+$D$5*SOI!E1624)</f>
        <v>0</v>
      </c>
      <c r="E1626">
        <f t="shared" si="536"/>
        <v>19.286725471872984</v>
      </c>
      <c r="F1626">
        <f t="shared" si="543"/>
        <v>-1.065619562307337</v>
      </c>
      <c r="G1626">
        <f t="shared" si="544"/>
        <v>18.221105909565647</v>
      </c>
      <c r="H1626" s="21">
        <f t="shared" si="545"/>
        <v>0.43250638471503505</v>
      </c>
      <c r="I1626" s="37">
        <f t="shared" si="537"/>
        <v>23.109770799515736</v>
      </c>
      <c r="J1626" s="1">
        <f t="shared" si="546"/>
        <v>106.77910117071043</v>
      </c>
      <c r="K1626" s="1">
        <f t="shared" si="547"/>
        <v>5.2575409867360721</v>
      </c>
      <c r="L1626" s="1">
        <f t="shared" si="538"/>
        <v>-0.7156472979469749</v>
      </c>
      <c r="M1626" s="1">
        <f t="shared" si="539"/>
        <v>-32.456374015842599</v>
      </c>
      <c r="N1626" s="1">
        <f t="shared" si="540"/>
        <v>-0.23298592665025455</v>
      </c>
      <c r="O1626" s="1">
        <f t="shared" si="541"/>
        <v>7.0993316777041695</v>
      </c>
      <c r="P1626" s="1">
        <f t="shared" si="542"/>
        <v>2.7814116957465006E-2</v>
      </c>
      <c r="Q1626" s="1">
        <f t="shared" si="548"/>
        <v>3.7843415980777855</v>
      </c>
      <c r="R1626" s="1">
        <f t="shared" si="549"/>
        <v>-26.116955242829842</v>
      </c>
      <c r="S1626" s="1">
        <f t="shared" si="550"/>
        <v>-4.6077914454187239</v>
      </c>
      <c r="T1626" s="1">
        <f t="shared" si="551"/>
        <v>-53.381912608194469</v>
      </c>
      <c r="U1626" s="1">
        <f t="shared" si="552"/>
        <v>-7.1031893791262926</v>
      </c>
      <c r="V1626" s="1">
        <f t="shared" si="553"/>
        <v>0.18227480205926141</v>
      </c>
      <c r="Y1626" s="20">
        <f>+$Z$20*SIGN(SOI!A1625)*(ABS(SOI!A1625))^$Y$2</f>
        <v>-0.17999992490250386</v>
      </c>
      <c r="Z1626" s="20">
        <f t="shared" si="535"/>
        <v>-0.26568281349443001</v>
      </c>
      <c r="AA1626" s="19">
        <f>+SIN((AVERAGE(H1622:H1633)+AVERAGE(H1626:H1629)/4)*($AA$19+AA1625*$AA$18*AVERAGE(G1622:G1633))*$Y$20+$AA$17) - SIN($AA$17)</f>
        <v>0.65029815391011181</v>
      </c>
      <c r="AB1626" s="19">
        <f>+SIN((AVERAGE(H1622:H1633)+AVERAGE(H1626:H1629)*$AB$1)*($AA$19+AB1625*$AA$18*AVERAGE(G1622:G1633))*$Y$20+$AA$17) - SIN($AA$17)+$AB$2</f>
        <v>0.47919897471984835</v>
      </c>
      <c r="AC1626">
        <f t="shared" si="555"/>
        <v>0.96240000000002857</v>
      </c>
      <c r="AD1626">
        <f t="shared" si="554"/>
        <v>0.91598096740454182</v>
      </c>
      <c r="AE1626">
        <v>1</v>
      </c>
    </row>
    <row r="1627" spans="1:31" x14ac:dyDescent="0.25">
      <c r="A1627">
        <v>133.74999999999773</v>
      </c>
      <c r="B1627" s="2">
        <v>2013.7499999998784</v>
      </c>
      <c r="C1627">
        <f>+D1627+($D$2+E1627+F1627)*SOI!A1626*IF(B1627&gt;$C$18, IF(B1627&lt;$C$19,-1,1),1)</f>
        <v>-1.6625487827789933</v>
      </c>
      <c r="D1627">
        <f>+$D$3*((1-$D$5)*SOI!D1626+$D$5*SOI!D1625) +   $D$4*((1-$D$5)*SOI!E1626+$D$5*SOI!E1625)</f>
        <v>0</v>
      </c>
      <c r="E1627">
        <f t="shared" si="536"/>
        <v>6.9813909347105039</v>
      </c>
      <c r="F1627">
        <f t="shared" si="543"/>
        <v>-5.4104339798031198E-2</v>
      </c>
      <c r="G1627">
        <f t="shared" si="544"/>
        <v>6.9272865949124727</v>
      </c>
      <c r="H1627" s="21">
        <f t="shared" si="545"/>
        <v>0.24415493258562251</v>
      </c>
      <c r="I1627" s="37">
        <f t="shared" si="537"/>
        <v>7.4675048780649407</v>
      </c>
      <c r="J1627" s="1">
        <f t="shared" si="546"/>
        <v>0.91647444947821188</v>
      </c>
      <c r="K1627" s="1">
        <f t="shared" si="547"/>
        <v>2.1063949649055745E-2</v>
      </c>
      <c r="L1627" s="1">
        <f t="shared" si="538"/>
        <v>-1.6586277744182528E-2</v>
      </c>
      <c r="M1627" s="1">
        <f t="shared" si="539"/>
        <v>-0.86209320802155642</v>
      </c>
      <c r="N1627" s="1">
        <f t="shared" si="540"/>
        <v>-4.5138073468280485E-2</v>
      </c>
      <c r="O1627" s="1">
        <f t="shared" si="541"/>
        <v>6.6047032333326969</v>
      </c>
      <c r="P1627" s="1">
        <f t="shared" si="542"/>
        <v>5.1681686588231348E-3</v>
      </c>
      <c r="Q1627" s="1">
        <f t="shared" si="548"/>
        <v>1.947412199310497E-2</v>
      </c>
      <c r="R1627" s="1">
        <f t="shared" si="549"/>
        <v>-4.3428014705529053E-2</v>
      </c>
      <c r="S1627" s="1">
        <f t="shared" si="550"/>
        <v>-0.28846028044500505</v>
      </c>
      <c r="T1627" s="1">
        <f t="shared" si="551"/>
        <v>-1.1510120474837964</v>
      </c>
      <c r="U1627" s="1">
        <f t="shared" si="552"/>
        <v>-0.42648589443372986</v>
      </c>
      <c r="V1627" s="1">
        <f t="shared" si="553"/>
        <v>6.5616244063733406E-3</v>
      </c>
      <c r="Y1627" s="20">
        <f>+$Z$20*SIGN(SOI!A1626)*(ABS(SOI!A1626))^$Y$2</f>
        <v>-0.29393869645270071</v>
      </c>
      <c r="Z1627" s="20">
        <f t="shared" si="535"/>
        <v>-0.18626379252785027</v>
      </c>
      <c r="AA1627" s="19">
        <f>+SIN((AVERAGE(H1623:H1634)+AVERAGE(H1627:H1630)/4)*($AA$19+AA1626*$AA$18*AVERAGE(G1623:G1634))*$Y$20+$AA$17) - SIN($AA$17)</f>
        <v>0.71071638662171566</v>
      </c>
      <c r="AB1627" s="19">
        <f>+SIN((AVERAGE(H1623:H1634)+AVERAGE(H1627:H1630)*$AB$1)*($AA$19+AB1626*$AA$18*AVERAGE(G1623:G1634))*$Y$20+$AA$17) - SIN($AA$17)+$AB$2</f>
        <v>0.57144980174520832</v>
      </c>
      <c r="AC1627">
        <f t="shared" si="555"/>
        <v>0.96300000000002861</v>
      </c>
      <c r="AD1627">
        <f t="shared" si="554"/>
        <v>0.89698017914956596</v>
      </c>
      <c r="AE1627">
        <v>1</v>
      </c>
    </row>
    <row r="1628" spans="1:31" x14ac:dyDescent="0.25">
      <c r="A1628">
        <v>133.83333333333107</v>
      </c>
      <c r="B1628" s="2">
        <v>2013.8333333332116</v>
      </c>
      <c r="C1628">
        <f>+D1628+($D$2+E1628+F1628)*SOI!A1627*IF(B1628&gt;$C$18, IF(B1628&lt;$C$19,-1,1),1)</f>
        <v>-0.71059308862004633</v>
      </c>
      <c r="D1628">
        <f>+$D$3*((1-$D$5)*SOI!D1627+$D$5*SOI!D1626) +   $D$4*((1-$D$5)*SOI!E1627+$D$5*SOI!E1626)</f>
        <v>0</v>
      </c>
      <c r="E1628">
        <f t="shared" si="536"/>
        <v>36.513169628246814</v>
      </c>
      <c r="F1628">
        <f t="shared" si="543"/>
        <v>-0.98351519724449921</v>
      </c>
      <c r="G1628">
        <f t="shared" si="544"/>
        <v>35.529654431002314</v>
      </c>
      <c r="H1628" s="21">
        <f t="shared" si="545"/>
        <v>-0.33013052911225255</v>
      </c>
      <c r="I1628" s="37">
        <f t="shared" si="537"/>
        <v>12.455451184311956</v>
      </c>
      <c r="J1628" s="1">
        <f t="shared" si="546"/>
        <v>-8.0782225663758211</v>
      </c>
      <c r="K1628" s="1">
        <f t="shared" si="547"/>
        <v>2.661358047136295E-2</v>
      </c>
      <c r="L1628" s="1">
        <f t="shared" si="538"/>
        <v>-6.8078893569052852E-5</v>
      </c>
      <c r="M1628" s="1">
        <f t="shared" si="539"/>
        <v>4.5558112976749561</v>
      </c>
      <c r="N1628" s="1">
        <f t="shared" si="540"/>
        <v>-0.89904782321836618</v>
      </c>
      <c r="O1628" s="1">
        <f t="shared" si="541"/>
        <v>25.444080491988878</v>
      </c>
      <c r="P1628" s="1">
        <f t="shared" si="542"/>
        <v>0.41295541837373551</v>
      </c>
      <c r="Q1628" s="1">
        <f t="shared" si="548"/>
        <v>-2.0497890309236313</v>
      </c>
      <c r="R1628" s="1">
        <f t="shared" si="549"/>
        <v>7.6243917667615078</v>
      </c>
      <c r="S1628" s="1">
        <f t="shared" si="550"/>
        <v>-9.5831821987382622</v>
      </c>
      <c r="T1628" s="1">
        <f t="shared" si="551"/>
        <v>-1.8200230033889341E-2</v>
      </c>
      <c r="U1628" s="1">
        <f t="shared" si="552"/>
        <v>-56.84013643544391</v>
      </c>
      <c r="V1628" s="1">
        <f t="shared" si="553"/>
        <v>10.442816168432433</v>
      </c>
      <c r="Y1628" s="20">
        <f>+$Z$20*SIGN(SOI!A1627)*(ABS(SOI!A1627))^$Y$2</f>
        <v>-8.4852756228346246E-2</v>
      </c>
      <c r="Z1628" s="20">
        <f t="shared" ref="Z1628:Z1652" si="556">+AVERAGE(Y1627:Y1629)</f>
        <v>-0.18626379252785027</v>
      </c>
      <c r="AA1628" s="19">
        <f>+SIN((AVERAGE(H1624:H1635)+AVERAGE(H1628:H1631)/4)*($AA$19+AA1627*$AA$18*AVERAGE(G1624:G1635))*$Y$20+$AA$17) - SIN($AA$17)</f>
        <v>0.71046874870497456</v>
      </c>
      <c r="AB1628" s="19">
        <f>+SIN((AVERAGE(H1624:H1635)+AVERAGE(H1628:H1631)*$AB$1)*($AA$19+AB1627*$AA$18*AVERAGE(G1624:G1635))*$Y$20+$AA$17) - SIN($AA$17)+$AB$2</f>
        <v>0.56968042620185111</v>
      </c>
      <c r="AC1628">
        <f t="shared" si="555"/>
        <v>0.96360000000002866</v>
      </c>
      <c r="AD1628">
        <f t="shared" si="554"/>
        <v>0.89673254123282486</v>
      </c>
      <c r="AE1628">
        <v>1</v>
      </c>
    </row>
    <row r="1629" spans="1:31" x14ac:dyDescent="0.25">
      <c r="A1629">
        <v>133.91666666666441</v>
      </c>
      <c r="B1629" s="2">
        <v>2013.9166666665449</v>
      </c>
      <c r="C1629">
        <f>+D1629+($D$2+E1629+F1629)*SOI!A1628*IF(B1629&gt;$C$18, IF(B1629&lt;$C$19,-1,1),1)</f>
        <v>41.642573900141258</v>
      </c>
      <c r="D1629">
        <f>+$D$3*((1-$D$5)*SOI!D1628+$D$5*SOI!D1627) +   $D$4*((1-$D$5)*SOI!E1628+$D$5*SOI!E1627)</f>
        <v>0</v>
      </c>
      <c r="E1629">
        <f t="shared" si="536"/>
        <v>-462.47332540437026</v>
      </c>
      <c r="F1629">
        <f t="shared" si="543"/>
        <v>-0.22194015275489221</v>
      </c>
      <c r="G1629">
        <f t="shared" si="544"/>
        <v>-462.69526555712514</v>
      </c>
      <c r="H1629" s="21">
        <f t="shared" si="545"/>
        <v>-5.2417693449136911</v>
      </c>
      <c r="I1629" s="37">
        <f t="shared" si="537"/>
        <v>261.41731227736051</v>
      </c>
      <c r="J1629" s="1">
        <f t="shared" si="546"/>
        <v>-278.44781190525924</v>
      </c>
      <c r="K1629" s="1">
        <f t="shared" si="547"/>
        <v>-13.595986613851128</v>
      </c>
      <c r="L1629" s="1">
        <f t="shared" si="538"/>
        <v>-0.10850864883893181</v>
      </c>
      <c r="M1629" s="1">
        <f t="shared" si="539"/>
        <v>7.4820195915539056</v>
      </c>
      <c r="N1629" s="1">
        <f t="shared" si="540"/>
        <v>0.20079525176608512</v>
      </c>
      <c r="O1629" s="1">
        <f t="shared" si="541"/>
        <v>-42.021066554185225</v>
      </c>
      <c r="P1629" s="1">
        <f t="shared" si="542"/>
        <v>8.0145365439174512E-2</v>
      </c>
      <c r="Q1629" s="1">
        <f t="shared" si="548"/>
        <v>0.75185297666536277</v>
      </c>
      <c r="R1629" s="1">
        <f t="shared" si="549"/>
        <v>-58.695369869181569</v>
      </c>
      <c r="S1629" s="1">
        <f t="shared" si="550"/>
        <v>44.921605682591419</v>
      </c>
      <c r="T1629" s="1">
        <f t="shared" si="551"/>
        <v>47.90811178795802</v>
      </c>
      <c r="U1629" s="1">
        <f t="shared" si="552"/>
        <v>-231.52891554776539</v>
      </c>
      <c r="V1629" s="1">
        <f t="shared" si="553"/>
        <v>-0.45265103993757627</v>
      </c>
      <c r="Y1629" s="20">
        <f>+$Z$20*SIGN(SOI!A1628)*(ABS(SOI!A1628))^$Y$2</f>
        <v>-0.17999992490250386</v>
      </c>
      <c r="Z1629" s="20">
        <f t="shared" si="556"/>
        <v>-0.21789902152989918</v>
      </c>
      <c r="AA1629" s="19">
        <f>+SIN((AVERAGE(H1625:H1636)+AVERAGE(H1629:H1632)/4)*($AA$19+AA1628*$AA$18*AVERAGE(G1625:G1636))*$Y$20+$AA$17) - SIN($AA$17)</f>
        <v>0.71064935710735666</v>
      </c>
      <c r="AB1629" s="19">
        <f>+SIN((AVERAGE(H1625:H1636)+AVERAGE(H1629:H1632)*$AB$1)*($AA$19+AB1628*$AA$18*AVERAGE(G1625:G1636))*$Y$20+$AA$17) - SIN($AA$17)+$AB$2</f>
        <v>0.596443593548875</v>
      </c>
      <c r="AC1629">
        <f t="shared" si="555"/>
        <v>0.9642000000000287</v>
      </c>
      <c r="AD1629">
        <f t="shared" si="554"/>
        <v>0.92854837863725581</v>
      </c>
      <c r="AE1629">
        <v>1</v>
      </c>
    </row>
    <row r="1630" spans="1:31" x14ac:dyDescent="0.25">
      <c r="A1630">
        <v>133.99999999999775</v>
      </c>
      <c r="B1630" s="2">
        <v>2013.9999999998781</v>
      </c>
      <c r="C1630">
        <f>+D1630+($D$2+E1630+F1630)*SOI!A1629*IF(B1630&gt;$C$18, IF(B1630&lt;$C$19,-1,1),1)</f>
        <v>-0.39758524729226258</v>
      </c>
      <c r="D1630">
        <f>+$D$3*((1-$D$5)*SOI!D1629+$D$5*SOI!D1628) +   $D$4*((1-$D$5)*SOI!E1629+$D$5*SOI!E1628)</f>
        <v>0</v>
      </c>
      <c r="E1630">
        <f t="shared" si="536"/>
        <v>-3.5032228367397238</v>
      </c>
      <c r="F1630">
        <f t="shared" si="543"/>
        <v>4.4498543779117776</v>
      </c>
      <c r="G1630">
        <f t="shared" si="544"/>
        <v>0.94663154117205384</v>
      </c>
      <c r="H1630" s="21">
        <f t="shared" si="545"/>
        <v>-1.3287110683647365</v>
      </c>
      <c r="I1630" s="37">
        <f t="shared" si="537"/>
        <v>1.4054457309732971</v>
      </c>
      <c r="J1630" s="1">
        <f t="shared" si="546"/>
        <v>29.318814912294524</v>
      </c>
      <c r="K1630" s="1">
        <f t="shared" si="547"/>
        <v>25.245034877517064</v>
      </c>
      <c r="L1630" s="1">
        <f t="shared" si="538"/>
        <v>2.9935370236386984</v>
      </c>
      <c r="M1630" s="1">
        <f t="shared" si="539"/>
        <v>-146.53511447550278</v>
      </c>
      <c r="N1630" s="1">
        <f t="shared" si="540"/>
        <v>0.11913490626024538</v>
      </c>
      <c r="O1630" s="1">
        <f t="shared" si="541"/>
        <v>0.21296790936293508</v>
      </c>
      <c r="P1630" s="1">
        <f t="shared" si="542"/>
        <v>-1.0643299558908843</v>
      </c>
      <c r="Q1630" s="1">
        <f t="shared" si="548"/>
        <v>-8.7365784101999697</v>
      </c>
      <c r="R1630" s="1">
        <f t="shared" si="549"/>
        <v>3.6668406286510558</v>
      </c>
      <c r="S1630" s="1">
        <f t="shared" si="550"/>
        <v>0.14329155493703649</v>
      </c>
      <c r="T1630" s="1">
        <f t="shared" si="551"/>
        <v>6.6984825262069894</v>
      </c>
      <c r="U1630" s="1">
        <f t="shared" si="552"/>
        <v>16.530380304784032</v>
      </c>
      <c r="V1630" s="1">
        <f t="shared" si="553"/>
        <v>3.5665390487309501</v>
      </c>
      <c r="Y1630" s="20">
        <f>+$Z$20*SIGN(SOI!A1629)*(ABS(SOI!A1629))^$Y$2</f>
        <v>-0.38884438345884748</v>
      </c>
      <c r="Z1630" s="20">
        <f t="shared" si="556"/>
        <v>-0.32377882954190235</v>
      </c>
      <c r="AA1630" s="19">
        <f>+SIN((AVERAGE(H1626:H1637)+AVERAGE(H1630:H1633)/4)*($AA$19+AA1629*$AA$18*AVERAGE(G1626:G1637))*$Y$20+$AA$17) - SIN($AA$17)</f>
        <v>0.61854711900268633</v>
      </c>
      <c r="AB1630" s="19">
        <f>+SIN((AVERAGE(H1626:H1637)+AVERAGE(H1630:H1633)*$AB$1)*($AA$19+AB1629*$AA$18*AVERAGE(G1626:G1637))*$Y$20+$AA$17) - SIN($AA$17)+$AB$2</f>
        <v>0.58226491966707372</v>
      </c>
      <c r="AC1630">
        <f t="shared" si="555"/>
        <v>0.96480000000002875</v>
      </c>
      <c r="AD1630">
        <f t="shared" si="554"/>
        <v>0.94232594854458873</v>
      </c>
      <c r="AE1630">
        <v>1</v>
      </c>
    </row>
    <row r="1631" spans="1:31" x14ac:dyDescent="0.25">
      <c r="A1631">
        <v>134.0833333333311</v>
      </c>
      <c r="B1631" s="2">
        <v>2014.0833333332114</v>
      </c>
      <c r="C1631">
        <f>+D1631+($D$2+E1631+F1631)*SOI!A1630*IF(B1631&gt;$C$18, IF(B1631&lt;$C$19,-1,1),1)</f>
        <v>-12.701538454017928</v>
      </c>
      <c r="D1631">
        <f>+$D$3*((1-$D$5)*SOI!D1630+$D$5*SOI!D1629) +   $D$4*((1-$D$5)*SOI!E1630+$D$5*SOI!E1629)</f>
        <v>0</v>
      </c>
      <c r="E1631">
        <f t="shared" si="536"/>
        <v>27.992604644520355</v>
      </c>
      <c r="F1631">
        <f t="shared" si="543"/>
        <v>0.23303636440837222</v>
      </c>
      <c r="G1631">
        <f t="shared" si="544"/>
        <v>28.225641008928729</v>
      </c>
      <c r="H1631" s="21">
        <f t="shared" si="545"/>
        <v>-0.34337865014906138</v>
      </c>
      <c r="I1631" s="37">
        <f t="shared" si="537"/>
        <v>-32.78557102115829</v>
      </c>
      <c r="J1631" s="1">
        <f t="shared" si="546"/>
        <v>-31.637332072589849</v>
      </c>
      <c r="K1631" s="1">
        <f t="shared" si="547"/>
        <v>6.5231112762542134E-2</v>
      </c>
      <c r="L1631" s="1">
        <f t="shared" si="538"/>
        <v>0.1032844487462229</v>
      </c>
      <c r="M1631" s="1">
        <f t="shared" si="539"/>
        <v>-6.7783888290673353</v>
      </c>
      <c r="N1631" s="1">
        <f t="shared" si="540"/>
        <v>-0.11108413195253559</v>
      </c>
      <c r="O1631" s="1">
        <f t="shared" si="541"/>
        <v>22.572101235969765</v>
      </c>
      <c r="P1631" s="1">
        <f t="shared" si="542"/>
        <v>-7.5205044713900343E-4</v>
      </c>
      <c r="Q1631" s="1">
        <f t="shared" si="548"/>
        <v>0.37682451338096817</v>
      </c>
      <c r="R1631" s="1">
        <f t="shared" si="549"/>
        <v>3.6894231973511351</v>
      </c>
      <c r="S1631" s="1">
        <f t="shared" si="550"/>
        <v>3.1167521312373823</v>
      </c>
      <c r="T1631" s="1">
        <f t="shared" si="551"/>
        <v>24.495400961121838</v>
      </c>
      <c r="U1631" s="1">
        <f t="shared" si="552"/>
        <v>-0.2724722040510954</v>
      </c>
      <c r="V1631" s="1">
        <f t="shared" si="553"/>
        <v>-2.349798756667684E-3</v>
      </c>
      <c r="Y1631" s="20">
        <f>+$Z$20*SIGN(SOI!A1630)*(ABS(SOI!A1630))^$Y$2</f>
        <v>-0.40249218026435574</v>
      </c>
      <c r="Z1631" s="20">
        <f t="shared" si="556"/>
        <v>-0.31669385641499731</v>
      </c>
      <c r="AA1631" s="19">
        <f>+SIN((AVERAGE(H1627:H1638)+AVERAGE(H1631:H1634)/4)*($AA$19+AA1630*$AA$18*AVERAGE(G1627:G1638))*$Y$20+$AA$17) - SIN($AA$17)</f>
        <v>0.70290544606169014</v>
      </c>
      <c r="AB1631" s="19">
        <f>+SIN((AVERAGE(H1627:H1638)+AVERAGE(H1631:H1634)*$AB$1)*($AA$19+AB1630*$AA$18*AVERAGE(G1627:G1638))*$Y$20+$AA$17) - SIN($AA$17)+$AB$2</f>
        <v>0.69835141593456096</v>
      </c>
      <c r="AC1631">
        <f t="shared" si="555"/>
        <v>0.96540000000002879</v>
      </c>
      <c r="AD1631">
        <f t="shared" si="554"/>
        <v>1.0195993024766874</v>
      </c>
      <c r="AE1631">
        <v>1</v>
      </c>
    </row>
    <row r="1632" spans="1:31" x14ac:dyDescent="0.25">
      <c r="A1632">
        <v>134.16666666666444</v>
      </c>
      <c r="B1632" s="2">
        <v>2014.1666666665446</v>
      </c>
      <c r="C1632">
        <f>+D1632+($D$2+E1632+F1632)*SOI!A1631*IF(B1632&gt;$C$18, IF(B1632&lt;$C$19,-1,1),1)</f>
        <v>-0.25519439435008145</v>
      </c>
      <c r="D1632">
        <f>+$D$3*((1-$D$5)*SOI!D1631+$D$5*SOI!D1630) +   $D$4*((1-$D$5)*SOI!E1631+$D$5*SOI!E1630)</f>
        <v>0</v>
      </c>
      <c r="E1632">
        <f t="shared" si="536"/>
        <v>4.830271254036191</v>
      </c>
      <c r="F1632">
        <f t="shared" si="543"/>
        <v>-1.1846370490350275</v>
      </c>
      <c r="G1632">
        <f t="shared" si="544"/>
        <v>3.6456342050011634</v>
      </c>
      <c r="H1632" s="21">
        <f t="shared" si="545"/>
        <v>0.60633152626311015</v>
      </c>
      <c r="I1632" s="37">
        <f t="shared" si="537"/>
        <v>-2.2682845504870759</v>
      </c>
      <c r="J1632" s="1">
        <f t="shared" si="546"/>
        <v>4.5991571364508257</v>
      </c>
      <c r="K1632" s="1">
        <f t="shared" si="547"/>
        <v>0.53986195824712269</v>
      </c>
      <c r="L1632" s="1">
        <f t="shared" si="538"/>
        <v>-2.394230005598556E-2</v>
      </c>
      <c r="M1632" s="1">
        <f t="shared" si="539"/>
        <v>14.242626652691003</v>
      </c>
      <c r="N1632" s="1">
        <f t="shared" si="540"/>
        <v>1.0328199712160149</v>
      </c>
      <c r="O1632" s="1">
        <f t="shared" si="541"/>
        <v>3.2228773672635924</v>
      </c>
      <c r="P1632" s="1">
        <f t="shared" si="542"/>
        <v>0.18804950207440033</v>
      </c>
      <c r="Q1632" s="1">
        <f t="shared" si="548"/>
        <v>7.3616533095298884</v>
      </c>
      <c r="R1632" s="1">
        <f t="shared" si="549"/>
        <v>4.9866566980862679</v>
      </c>
      <c r="S1632" s="1">
        <f t="shared" si="550"/>
        <v>-2.0048858432057486</v>
      </c>
      <c r="T1632" s="1">
        <f t="shared" si="551"/>
        <v>-0.81075059730734622</v>
      </c>
      <c r="U1632" s="1">
        <f t="shared" si="552"/>
        <v>4.7137028519223563</v>
      </c>
      <c r="V1632" s="1">
        <f t="shared" si="553"/>
        <v>-5.4629658432698029</v>
      </c>
      <c r="Y1632" s="20">
        <f>+$Z$20*SIGN(SOI!A1631)*(ABS(SOI!A1631))^$Y$2</f>
        <v>-0.15874500552178858</v>
      </c>
      <c r="Z1632" s="20">
        <f t="shared" si="556"/>
        <v>-8.1249032827806641E-2</v>
      </c>
      <c r="AA1632" s="19">
        <f>+SIN((AVERAGE(H1628:H1639)+AVERAGE(H1632:H1635)/4)*($AA$19+AA1631*$AA$18*AVERAGE(G1628:G1639))*$Y$20+$AA$17) - SIN($AA$17)</f>
        <v>0.70303891738946711</v>
      </c>
      <c r="AB1632" s="19">
        <f>+SIN((AVERAGE(H1628:H1639)+AVERAGE(H1632:H1635)*$AB$1)*($AA$19+AB1631*$AA$18*AVERAGE(G1628:G1639))*$Y$20+$AA$17) - SIN($AA$17)+$AB$2</f>
        <v>0.70488457310680031</v>
      </c>
      <c r="AC1632">
        <f t="shared" si="555"/>
        <v>0.96600000000002884</v>
      </c>
      <c r="AD1632">
        <f t="shared" si="554"/>
        <v>0.78428795021727371</v>
      </c>
      <c r="AE1632">
        <v>1</v>
      </c>
    </row>
    <row r="1633" spans="1:31" x14ac:dyDescent="0.25">
      <c r="A1633">
        <v>134.24999999999778</v>
      </c>
      <c r="B1633" s="2">
        <v>2014.2499999998779</v>
      </c>
      <c r="C1633">
        <f>+D1633+($D$2+E1633+F1633)*SOI!A1632*IF(B1633&gt;$C$18, IF(B1633&lt;$C$19,-1,1),1)</f>
        <v>4.5660476888356651</v>
      </c>
      <c r="D1633">
        <f>+$D$3*((1-$D$5)*SOI!D1632+$D$5*SOI!D1631) +   $D$4*((1-$D$5)*SOI!E1632+$D$5*SOI!E1631)</f>
        <v>0</v>
      </c>
      <c r="E1633">
        <f t="shared" si="536"/>
        <v>16.259671283155562</v>
      </c>
      <c r="F1633">
        <f t="shared" si="543"/>
        <v>4.7641891257526048E-2</v>
      </c>
      <c r="G1633">
        <f t="shared" si="544"/>
        <v>16.307313174413089</v>
      </c>
      <c r="H1633" s="21">
        <f t="shared" si="545"/>
        <v>0.25841019948738397</v>
      </c>
      <c r="I1633" s="37">
        <f t="shared" si="537"/>
        <v>6.1030788917058629</v>
      </c>
      <c r="J1633" s="1">
        <f t="shared" si="546"/>
        <v>-0.41354614281189933</v>
      </c>
      <c r="K1633" s="1">
        <f t="shared" si="547"/>
        <v>4.0465852432561102E-2</v>
      </c>
      <c r="L1633" s="1">
        <f t="shared" si="538"/>
        <v>1.0378464559750276E-2</v>
      </c>
      <c r="M1633" s="1">
        <f t="shared" si="539"/>
        <v>0.47597524638380501</v>
      </c>
      <c r="N1633" s="1">
        <f t="shared" si="540"/>
        <v>-2.1054729167229891E-2</v>
      </c>
      <c r="O1633" s="1">
        <f t="shared" si="541"/>
        <v>4.8857867373998811</v>
      </c>
      <c r="P1633" s="1">
        <f t="shared" si="542"/>
        <v>-2.1449649135308568E-2</v>
      </c>
      <c r="Q1633" s="1">
        <f t="shared" si="548"/>
        <v>-5.0152740633088756E-3</v>
      </c>
      <c r="R1633" s="1">
        <f t="shared" si="549"/>
        <v>9.1407162846494933E-3</v>
      </c>
      <c r="S1633" s="1">
        <f t="shared" si="550"/>
        <v>-0.10996795038362371</v>
      </c>
      <c r="T1633" s="1">
        <f t="shared" si="551"/>
        <v>0.53277672061468007</v>
      </c>
      <c r="U1633" s="1">
        <f t="shared" si="552"/>
        <v>1.4466439508540685</v>
      </c>
      <c r="V1633" s="1">
        <f t="shared" si="553"/>
        <v>-1.2702860304692786E-2</v>
      </c>
      <c r="Y1633" s="20">
        <f>+$Z$20*SIGN(SOI!A1632)*(ABS(SOI!A1632))^$Y$2</f>
        <v>0.31749008730272443</v>
      </c>
      <c r="Z1633" s="20">
        <f t="shared" si="556"/>
        <v>0.18707908734843051</v>
      </c>
      <c r="AA1633" s="19">
        <f>+SIN((AVERAGE(H1629:H1640)+AVERAGE(H1633:H1636)/4)*($AA$19+AA1632*$AA$18*AVERAGE(G1629:G1640))*$Y$20+$AA$17) - SIN($AA$17)</f>
        <v>0.59444117328972501</v>
      </c>
      <c r="AB1633" s="19">
        <f>+SIN((AVERAGE(H1629:H1640)+AVERAGE(H1633:H1636)*$AB$1)*($AA$19+AB1632*$AA$18*AVERAGE(G1629:G1640))*$Y$20+$AA$17) - SIN($AA$17)+$AB$2</f>
        <v>0.62564711524651173</v>
      </c>
      <c r="AC1633">
        <f t="shared" si="555"/>
        <v>0.96660000000002888</v>
      </c>
      <c r="AD1633">
        <f t="shared" si="554"/>
        <v>0.40736208594129453</v>
      </c>
      <c r="AE1633">
        <v>1</v>
      </c>
    </row>
    <row r="1634" spans="1:31" x14ac:dyDescent="0.25">
      <c r="A1634">
        <v>134.33333333333113</v>
      </c>
      <c r="B1634" s="2">
        <v>2014.3333333332112</v>
      </c>
      <c r="C1634">
        <f>+D1634+($D$2+E1634+F1634)*SOI!A1633*IF(B1634&gt;$C$18, IF(B1634&lt;$C$19,-1,1),1)</f>
        <v>-1.4348873865941105</v>
      </c>
      <c r="D1634">
        <f>+$D$3*((1-$D$5)*SOI!D1633+$D$5*SOI!D1632) +   $D$4*((1-$D$5)*SOI!E1633+$D$5*SOI!E1632)</f>
        <v>0</v>
      </c>
      <c r="E1634">
        <f t="shared" si="536"/>
        <v>-2.0891291795644644</v>
      </c>
      <c r="F1634">
        <f t="shared" si="543"/>
        <v>-1.0995094573113369</v>
      </c>
      <c r="G1634">
        <f t="shared" si="544"/>
        <v>-3.1886386368758011</v>
      </c>
      <c r="H1634" s="21">
        <f t="shared" si="545"/>
        <v>-0.8223238700184653</v>
      </c>
      <c r="I1634" s="37">
        <f t="shared" si="537"/>
        <v>-2.8972466406418498</v>
      </c>
      <c r="J1634" s="1">
        <f t="shared" si="546"/>
        <v>-12.17402606513636</v>
      </c>
      <c r="K1634" s="1">
        <f t="shared" si="547"/>
        <v>-0.75984031858008438</v>
      </c>
      <c r="L1634" s="1">
        <f t="shared" si="538"/>
        <v>-0.69893655984997072</v>
      </c>
      <c r="M1634" s="1">
        <f t="shared" si="539"/>
        <v>-29.516043116558137</v>
      </c>
      <c r="N1634" s="1">
        <f t="shared" si="540"/>
        <v>0.29118266275760379</v>
      </c>
      <c r="O1634" s="1">
        <f t="shared" si="541"/>
        <v>-5.5674195604324454E-2</v>
      </c>
      <c r="P1634" s="1">
        <f t="shared" si="542"/>
        <v>0.52484339649512446</v>
      </c>
      <c r="Q1634" s="1">
        <f t="shared" si="548"/>
        <v>-4.3011470718841833</v>
      </c>
      <c r="R1634" s="1">
        <f t="shared" si="549"/>
        <v>-3.721399850714481</v>
      </c>
      <c r="S1634" s="1">
        <f t="shared" si="550"/>
        <v>-0.7219688642314116</v>
      </c>
      <c r="T1634" s="1">
        <f t="shared" si="551"/>
        <v>0.4088550218360803</v>
      </c>
      <c r="U1634" s="1">
        <f t="shared" si="552"/>
        <v>16.803806976508508</v>
      </c>
      <c r="V1634" s="1">
        <f t="shared" si="553"/>
        <v>-4.2985988753197741</v>
      </c>
      <c r="Y1634" s="20">
        <f>+$Z$20*SIGN(SOI!A1633)*(ABS(SOI!A1633))^$Y$2</f>
        <v>0.40249218026435574</v>
      </c>
      <c r="Z1634" s="20">
        <f t="shared" si="556"/>
        <v>0.37855813617336542</v>
      </c>
      <c r="AA1634" s="19">
        <f>+SIN((AVERAGE(H1630:H1641)+AVERAGE(H1634:H1637)/4)*($AA$19+AA1633*$AA$18*AVERAGE(G1630:G1641))*$Y$20+$AA$17) - SIN($AA$17)</f>
        <v>0.17762801598532429</v>
      </c>
      <c r="AB1634" s="19">
        <f>+SIN((AVERAGE(H1630:H1641)+AVERAGE(H1634:H1637)*$AB$1)*($AA$19+AB1633*$AA$18*AVERAGE(G1630:G1641))*$Y$20+$AA$17) - SIN($AA$17)+$AB$2</f>
        <v>0.11926455822889381</v>
      </c>
      <c r="AC1634">
        <f t="shared" si="555"/>
        <v>0.96720000000002893</v>
      </c>
      <c r="AD1634">
        <f t="shared" si="554"/>
        <v>0.20093012018804113</v>
      </c>
      <c r="AE1634">
        <v>1</v>
      </c>
    </row>
    <row r="1635" spans="1:31" x14ac:dyDescent="0.25">
      <c r="A1635">
        <v>134.41666666666447</v>
      </c>
      <c r="B1635" s="2">
        <v>2014.4166666665444</v>
      </c>
      <c r="C1635">
        <f>+D1635+($D$2+E1635+F1635)*SOI!A1634*IF(B1635&gt;$C$18, IF(B1635&lt;$C$19,-1,1),1)</f>
        <v>2.6340062445947146</v>
      </c>
      <c r="D1635">
        <f>+$D$3*((1-$D$5)*SOI!D1634+$D$5*SOI!D1633) +   $D$4*((1-$D$5)*SOI!E1634+$D$5*SOI!E1633)</f>
        <v>0</v>
      </c>
      <c r="E1635">
        <f t="shared" si="536"/>
        <v>5.5135221584354683</v>
      </c>
      <c r="F1635">
        <f t="shared" si="543"/>
        <v>-2.6009148863145759E-2</v>
      </c>
      <c r="G1635">
        <f t="shared" si="544"/>
        <v>5.4875130095723224</v>
      </c>
      <c r="H1635" s="21">
        <f t="shared" si="545"/>
        <v>0.17850471780711644</v>
      </c>
      <c r="I1635" s="37">
        <f t="shared" si="537"/>
        <v>6.7504766832868439</v>
      </c>
      <c r="J1635" s="1">
        <f t="shared" si="546"/>
        <v>0.79298762054660521</v>
      </c>
      <c r="K1635" s="1">
        <f t="shared" si="547"/>
        <v>6.4315388012746886E-3</v>
      </c>
      <c r="L1635" s="1">
        <f t="shared" si="538"/>
        <v>-1.2905241010136171E-2</v>
      </c>
      <c r="M1635" s="1">
        <f t="shared" si="539"/>
        <v>-0.82516603370228025</v>
      </c>
      <c r="N1635" s="1">
        <f t="shared" si="540"/>
        <v>-1.1456589261308468E-2</v>
      </c>
      <c r="O1635" s="1">
        <f t="shared" si="541"/>
        <v>3.0306716045151458</v>
      </c>
      <c r="P1635" s="1">
        <f t="shared" si="542"/>
        <v>4.4198650214826406E-3</v>
      </c>
      <c r="Q1635" s="1">
        <f t="shared" si="548"/>
        <v>4.7310477310710305E-3</v>
      </c>
      <c r="R1635" s="1">
        <f t="shared" si="549"/>
        <v>-9.5373637370131763E-3</v>
      </c>
      <c r="S1635" s="1">
        <f t="shared" si="550"/>
        <v>-6.6184649310645646E-2</v>
      </c>
      <c r="T1635" s="1">
        <f t="shared" si="551"/>
        <v>-0.41094398391164311</v>
      </c>
      <c r="U1635" s="1">
        <f t="shared" si="552"/>
        <v>-0.32971289072585036</v>
      </c>
      <c r="V1635" s="1">
        <f t="shared" si="553"/>
        <v>1.4242821122781987E-3</v>
      </c>
      <c r="Y1635" s="20">
        <f>+$Z$20*SIGN(SOI!A1634)*(ABS(SOI!A1634))^$Y$2</f>
        <v>0.4156921409530161</v>
      </c>
      <c r="Z1635" s="20">
        <f t="shared" si="556"/>
        <v>0.3448391070908387</v>
      </c>
      <c r="AA1635" s="19">
        <f>+SIN((AVERAGE(H1631:H1642)+AVERAGE(H1635:H1638)/4)*($AA$19+AA1634*$AA$18*AVERAGE(G1631:G1642))*$Y$20+$AA$17) - SIN($AA$17)</f>
        <v>0.16468392215804145</v>
      </c>
      <c r="AB1635" s="19">
        <f>+SIN((AVERAGE(H1631:H1642)+AVERAGE(H1635:H1638)*$AB$1)*($AA$19+AB1634*$AA$18*AVERAGE(G1631:G1642))*$Y$20+$AA$17) - SIN($AA$17)+$AB$2</f>
        <v>-1.1012662115805205E-2</v>
      </c>
      <c r="AC1635">
        <f t="shared" si="555"/>
        <v>0.96780000000002897</v>
      </c>
      <c r="AD1635">
        <f t="shared" si="554"/>
        <v>0.18015518493279725</v>
      </c>
      <c r="AE1635">
        <v>1</v>
      </c>
    </row>
    <row r="1636" spans="1:31" x14ac:dyDescent="0.25">
      <c r="A1636">
        <v>134.49999999999781</v>
      </c>
      <c r="B1636" s="2">
        <v>2014.4999999998777</v>
      </c>
      <c r="C1636">
        <f>+D1636+($D$2+E1636+F1636)*SOI!A1635*IF(B1636&gt;$C$18, IF(B1636&lt;$C$19,-1,1),1)</f>
        <v>-1.6361030033981245</v>
      </c>
      <c r="D1636">
        <f>+$D$3*((1-$D$5)*SOI!D1635+$D$5*SOI!D1634) +   $D$4*((1-$D$5)*SOI!E1635+$D$5*SOI!E1634)</f>
        <v>0</v>
      </c>
      <c r="E1636">
        <f t="shared" si="536"/>
        <v>-12.468834606423794</v>
      </c>
      <c r="F1636">
        <f t="shared" si="543"/>
        <v>-0.11657311202331821</v>
      </c>
      <c r="G1636">
        <f t="shared" si="544"/>
        <v>-12.585407718447112</v>
      </c>
      <c r="H1636" s="21">
        <f t="shared" si="545"/>
        <v>-0.52259247937318187</v>
      </c>
      <c r="I1636" s="37">
        <f t="shared" si="537"/>
        <v>-8.9693910512242976</v>
      </c>
      <c r="J1636" s="1">
        <f t="shared" si="546"/>
        <v>-3.8985584229419032</v>
      </c>
      <c r="K1636" s="1">
        <f t="shared" si="547"/>
        <v>-1.0830964401683844E-3</v>
      </c>
      <c r="L1636" s="1">
        <f t="shared" si="538"/>
        <v>-8.9144805250869763E-3</v>
      </c>
      <c r="M1636" s="1">
        <f t="shared" si="539"/>
        <v>-3.0531663319783005</v>
      </c>
      <c r="N1636" s="1">
        <f t="shared" si="540"/>
        <v>-8.0673259315440615E-2</v>
      </c>
      <c r="O1636" s="1">
        <f t="shared" si="541"/>
        <v>-12.376794036051315</v>
      </c>
      <c r="P1636" s="1">
        <f t="shared" si="542"/>
        <v>2.6385299977157024E-4</v>
      </c>
      <c r="Q1636" s="1">
        <f t="shared" si="548"/>
        <v>0.12326526444028511</v>
      </c>
      <c r="R1636" s="1">
        <f t="shared" si="549"/>
        <v>0.33017200398362961</v>
      </c>
      <c r="S1636" s="1">
        <f t="shared" si="550"/>
        <v>0.61924149398539741</v>
      </c>
      <c r="T1636" s="1">
        <f t="shared" si="551"/>
        <v>1.1592626183143357</v>
      </c>
      <c r="U1636" s="1">
        <f t="shared" si="552"/>
        <v>2.615275672280036E-2</v>
      </c>
      <c r="V1636" s="1">
        <f t="shared" si="553"/>
        <v>5.9871937119265739E-4</v>
      </c>
      <c r="Y1636" s="20">
        <f>+$Z$20*SIGN(SOI!A1635)*(ABS(SOI!A1635))^$Y$2</f>
        <v>0.21633300005514419</v>
      </c>
      <c r="Z1636" s="20">
        <f t="shared" si="556"/>
        <v>0.28550816924591466</v>
      </c>
      <c r="AA1636" s="19">
        <f>+SIN((AVERAGE(H1632:H1643)+AVERAGE(H1636:H1639)/4)*($AA$19+AA1635*$AA$18*AVERAGE(G1632:G1643))*$Y$20+$AA$17) - SIN($AA$17)</f>
        <v>0.25151363333311888</v>
      </c>
      <c r="AB1636" s="19">
        <f>+SIN((AVERAGE(H1632:H1643)+AVERAGE(H1636:H1639)*$AB$1)*($AA$19+AB1635*$AA$18*AVERAGE(G1632:G1643))*$Y$20+$AA$17) - SIN($AA$17)+$AB$2</f>
        <v>8.0733259483915853E-2</v>
      </c>
      <c r="AC1636">
        <f t="shared" si="555"/>
        <v>0.96840000000002902</v>
      </c>
      <c r="AD1636">
        <f t="shared" si="554"/>
        <v>3.3994535912795776E-2</v>
      </c>
      <c r="AE1636">
        <v>1</v>
      </c>
    </row>
    <row r="1637" spans="1:31" x14ac:dyDescent="0.25">
      <c r="A1637">
        <v>134.58333333333115</v>
      </c>
      <c r="B1637" s="2">
        <v>2014.5833333332109</v>
      </c>
      <c r="C1637">
        <f>+D1637+($D$2+E1637+F1637)*SOI!A1636*IF(B1637&gt;$C$18, IF(B1637&lt;$C$19,-1,1),1)</f>
        <v>-0.50773517867317153</v>
      </c>
      <c r="D1637">
        <f>+$D$3*((1-$D$5)*SOI!D1636+$D$5*SOI!D1635) +   $D$4*((1-$D$5)*SOI!E1636+$D$5*SOI!E1635)</f>
        <v>0</v>
      </c>
      <c r="E1637">
        <f t="shared" si="536"/>
        <v>-3.64805523344004</v>
      </c>
      <c r="F1637">
        <f t="shared" si="543"/>
        <v>2.137538577452941E-2</v>
      </c>
      <c r="G1637">
        <f t="shared" si="544"/>
        <v>-3.6266798476655104</v>
      </c>
      <c r="H1637" s="21">
        <f t="shared" si="545"/>
        <v>-2.5012544905642253E-2</v>
      </c>
      <c r="I1637" s="37">
        <f t="shared" si="537"/>
        <v>0.63450239008505815</v>
      </c>
      <c r="J1637" s="1">
        <f t="shared" si="546"/>
        <v>-1.3900013381528263E-2</v>
      </c>
      <c r="K1637" s="1">
        <f t="shared" si="547"/>
        <v>-8.4015974041110769E-4</v>
      </c>
      <c r="L1637" s="1">
        <f t="shared" si="538"/>
        <v>2.1665267166867935E-3</v>
      </c>
      <c r="M1637" s="1">
        <f t="shared" si="539"/>
        <v>0.15388324390185723</v>
      </c>
      <c r="N1637" s="1">
        <f t="shared" si="540"/>
        <v>2.1849301716044937E-2</v>
      </c>
      <c r="O1637" s="1">
        <f t="shared" si="541"/>
        <v>-2.0485971319450549</v>
      </c>
      <c r="P1637" s="1">
        <f t="shared" si="542"/>
        <v>-5.0879211179667523E-3</v>
      </c>
      <c r="Q1637" s="1">
        <f t="shared" si="548"/>
        <v>1.6826335277167232E-3</v>
      </c>
      <c r="R1637" s="1">
        <f t="shared" si="549"/>
        <v>-3.1883014424489173E-4</v>
      </c>
      <c r="S1637" s="1">
        <f t="shared" si="550"/>
        <v>1.1864195968140248E-2</v>
      </c>
      <c r="T1637" s="1">
        <f t="shared" si="551"/>
        <v>-4.6633524136350663E-2</v>
      </c>
      <c r="U1637" s="1">
        <f t="shared" si="552"/>
        <v>3.5675174882266084E-2</v>
      </c>
      <c r="V1637" s="1">
        <f t="shared" si="553"/>
        <v>3.1268683856740835E-3</v>
      </c>
      <c r="Y1637" s="20">
        <f>+$Z$20*SIGN(SOI!A1636)*(ABS(SOI!A1636))^$Y$2</f>
        <v>0.22449936672958373</v>
      </c>
      <c r="Z1637" s="20">
        <f t="shared" si="556"/>
        <v>0.26859935191031509</v>
      </c>
      <c r="AA1637" s="19">
        <f>+SIN((AVERAGE(H1633:H1644)+AVERAGE(H1637:H1640)/4)*($AA$19+AA1636*$AA$18*AVERAGE(G1633:G1644))*$Y$20+$AA$17) - SIN($AA$17)</f>
        <v>0.5032596555433464</v>
      </c>
      <c r="AB1637" s="19">
        <f>+SIN((AVERAGE(H1633:H1644)+AVERAGE(H1637:H1640)*$AB$1)*($AA$19+AB1636*$AA$18*AVERAGE(G1633:G1644))*$Y$20+$AA$17) - SIN($AA$17)+$AB$2</f>
        <v>0.19001689816326511</v>
      </c>
      <c r="AC1637">
        <f t="shared" si="555"/>
        <v>0.96900000000002906</v>
      </c>
      <c r="AD1637">
        <f t="shared" si="554"/>
        <v>0.23466030363303131</v>
      </c>
      <c r="AE1637">
        <v>1</v>
      </c>
    </row>
    <row r="1638" spans="1:31" x14ac:dyDescent="0.25">
      <c r="A1638">
        <v>134.6666666666645</v>
      </c>
      <c r="B1638" s="2">
        <v>2014.6666666665442</v>
      </c>
      <c r="C1638">
        <f>+D1638+($D$2+E1638+F1638)*SOI!A1637*IF(B1638&gt;$C$18, IF(B1638&lt;$C$19,-1,1),1)</f>
        <v>-9.0972940601760239</v>
      </c>
      <c r="D1638">
        <f>+$D$3*((1-$D$5)*SOI!D1637+$D$5*SOI!D1636) +   $D$4*((1-$D$5)*SOI!E1637+$D$5*SOI!E1636)</f>
        <v>0</v>
      </c>
      <c r="E1638">
        <f t="shared" si="536"/>
        <v>-23.521661681415964</v>
      </c>
      <c r="F1638">
        <f t="shared" si="543"/>
        <v>-1.0656195623030202</v>
      </c>
      <c r="G1638">
        <f t="shared" si="544"/>
        <v>-24.587281243718984</v>
      </c>
      <c r="H1638" s="21">
        <f t="shared" si="545"/>
        <v>-2.7176023474536004</v>
      </c>
      <c r="I1638" s="37">
        <f t="shared" si="537"/>
        <v>23.411751140178499</v>
      </c>
      <c r="J1638" s="1">
        <f t="shared" si="546"/>
        <v>-49.353208015923343</v>
      </c>
      <c r="K1638" s="1">
        <f t="shared" si="547"/>
        <v>-6.1795864325709875</v>
      </c>
      <c r="L1638" s="1">
        <f t="shared" si="538"/>
        <v>-0.60747987835250039</v>
      </c>
      <c r="M1638" s="1">
        <f t="shared" si="539"/>
        <v>14.807811090965911</v>
      </c>
      <c r="N1638" s="1">
        <f t="shared" si="540"/>
        <v>-0.50206617654917918</v>
      </c>
      <c r="O1638" s="1">
        <f t="shared" si="541"/>
        <v>-0.50305496052830179</v>
      </c>
      <c r="P1638" s="1">
        <f t="shared" si="542"/>
        <v>0.54351456894792605</v>
      </c>
      <c r="Q1638" s="1">
        <f t="shared" si="548"/>
        <v>-3.7205956464891519</v>
      </c>
      <c r="R1638" s="1">
        <f t="shared" si="549"/>
        <v>26.012551173260498</v>
      </c>
      <c r="S1638" s="1">
        <f t="shared" si="550"/>
        <v>-10.059174706561643</v>
      </c>
      <c r="T1638" s="1">
        <f t="shared" si="551"/>
        <v>3.2108865471896424</v>
      </c>
      <c r="U1638" s="1">
        <f t="shared" si="552"/>
        <v>-140.61691568286983</v>
      </c>
      <c r="V1638" s="1">
        <f t="shared" si="553"/>
        <v>7.6754496066224434</v>
      </c>
      <c r="Y1638" s="20">
        <f>+$Z$20*SIGN(SOI!A1637)*(ABS(SOI!A1637))^$Y$2</f>
        <v>0.36496568894621723</v>
      </c>
      <c r="Z1638" s="20">
        <f t="shared" si="556"/>
        <v>0.33505239887627236</v>
      </c>
      <c r="AA1638" s="19">
        <f>+SIN((AVERAGE(H1634:H1645)+AVERAGE(H1638:H1641)/4)*($AA$19+AA1637*$AA$18*AVERAGE(G1634:G1645))*$Y$20+$AA$17) - SIN($AA$17)</f>
        <v>0.15131872735185475</v>
      </c>
      <c r="AB1638" s="19">
        <f>+SIN((AVERAGE(H1634:H1645)+AVERAGE(H1638:H1641)*$AB$1)*($AA$19+AB1637*$AA$18*AVERAGE(G1634:G1645))*$Y$20+$AA$17) - SIN($AA$17)+$AB$2</f>
        <v>0.18856619981668526</v>
      </c>
      <c r="AC1638">
        <f t="shared" si="555"/>
        <v>0.96960000000002911</v>
      </c>
      <c r="AD1638">
        <f t="shared" si="554"/>
        <v>0.18373367152441761</v>
      </c>
      <c r="AE1638">
        <v>1</v>
      </c>
    </row>
    <row r="1639" spans="1:31" x14ac:dyDescent="0.25">
      <c r="A1639">
        <v>134.74999999999784</v>
      </c>
      <c r="B1639" s="2">
        <v>2014.7499999998774</v>
      </c>
      <c r="C1639">
        <f>+D1639+($D$2+E1639+F1639)*SOI!A1638*IF(B1639&gt;$C$18, IF(B1639&lt;$C$19,-1,1),1)</f>
        <v>-3.1765521086546036</v>
      </c>
      <c r="D1639">
        <f>+$D$3*((1-$D$5)*SOI!D1638+$D$5*SOI!D1637) +   $D$4*((1-$D$5)*SOI!E1638+$D$5*SOI!E1637)</f>
        <v>0</v>
      </c>
      <c r="E1639">
        <f t="shared" si="536"/>
        <v>-6.5637125532118148</v>
      </c>
      <c r="F1639">
        <f t="shared" si="543"/>
        <v>-5.4104339818609848E-2</v>
      </c>
      <c r="G1639">
        <f t="shared" si="544"/>
        <v>-6.6178168930304242</v>
      </c>
      <c r="H1639" s="21">
        <f t="shared" si="545"/>
        <v>9.3483282320857591E-2</v>
      </c>
      <c r="I1639" s="37">
        <f t="shared" si="537"/>
        <v>8.2781553777611823</v>
      </c>
      <c r="J1639" s="1">
        <f t="shared" si="546"/>
        <v>-1.9177706020431793</v>
      </c>
      <c r="K1639" s="1">
        <f t="shared" si="547"/>
        <v>-5.4434744247365198E-2</v>
      </c>
      <c r="L1639" s="1">
        <f t="shared" si="538"/>
        <v>-3.4110494526982192E-2</v>
      </c>
      <c r="M1639" s="1">
        <f t="shared" si="539"/>
        <v>1.6273181191357002</v>
      </c>
      <c r="N1639" s="1">
        <f t="shared" si="540"/>
        <v>5.4304401460373384E-3</v>
      </c>
      <c r="O1639" s="1">
        <f t="shared" si="541"/>
        <v>-1.9063018411387089</v>
      </c>
      <c r="P1639" s="1">
        <f t="shared" si="542"/>
        <v>2.2500678574573919E-2</v>
      </c>
      <c r="Q1639" s="1">
        <f t="shared" si="548"/>
        <v>4.4225029879494228E-3</v>
      </c>
      <c r="R1639" s="1">
        <f t="shared" si="549"/>
        <v>-1.0932973203608018E-2</v>
      </c>
      <c r="S1639" s="1">
        <f t="shared" si="550"/>
        <v>3.8471231821168683E-2</v>
      </c>
      <c r="T1639" s="1">
        <f t="shared" si="551"/>
        <v>0.68321487062808617</v>
      </c>
      <c r="U1639" s="1">
        <f t="shared" si="552"/>
        <v>-2.0583615860877105</v>
      </c>
      <c r="V1639" s="1">
        <f t="shared" si="553"/>
        <v>-3.4368637642654839E-3</v>
      </c>
      <c r="Y1639" s="20">
        <f>+$Z$20*SIGN(SOI!A1638)*(ABS(SOI!A1638))^$Y$2</f>
        <v>0.4156921409530161</v>
      </c>
      <c r="Z1639" s="20">
        <f t="shared" si="556"/>
        <v>0.44889889546457518</v>
      </c>
      <c r="AA1639" s="19">
        <f>+SIN((AVERAGE(H1635:H1646)+AVERAGE(H1639:H1642)/4)*($AA$19+AA1638*$AA$18*AVERAGE(G1635:G1646))*$Y$20+$AA$17) - SIN($AA$17)</f>
        <v>-0.10752528701261643</v>
      </c>
      <c r="AB1639" s="19">
        <f>+SIN((AVERAGE(H1635:H1646)+AVERAGE(H1639:H1642)*$AB$1)*($AA$19+AB1638*$AA$18*AVERAGE(G1635:G1646))*$Y$20+$AA$17) - SIN($AA$17)+$AB$2</f>
        <v>0.11446552407740801</v>
      </c>
      <c r="AC1639">
        <f t="shared" si="555"/>
        <v>0.97020000000002915</v>
      </c>
      <c r="AD1639">
        <f t="shared" si="554"/>
        <v>0.55642418247719161</v>
      </c>
      <c r="AE1639">
        <v>1</v>
      </c>
    </row>
    <row r="1640" spans="1:31" x14ac:dyDescent="0.25">
      <c r="A1640">
        <v>134.83333333333118</v>
      </c>
      <c r="B1640" s="2">
        <v>2014.8333333332107</v>
      </c>
      <c r="C1640">
        <f>+D1640+($D$2+E1640+F1640)*SOI!A1639*IF(B1640&gt;$C$18, IF(B1640&lt;$C$19,-1,1),1)</f>
        <v>-37.735592917756236</v>
      </c>
      <c r="D1640">
        <f>+$D$3*((1-$D$5)*SOI!D1639+$D$5*SOI!D1638) +   $D$4*((1-$D$5)*SOI!E1639+$D$5*SOI!E1638)</f>
        <v>0</v>
      </c>
      <c r="E1640">
        <f t="shared" si="536"/>
        <v>-41.416027407004805</v>
      </c>
      <c r="F1640">
        <f t="shared" si="543"/>
        <v>-0.98351519721568392</v>
      </c>
      <c r="G1640">
        <f t="shared" si="544"/>
        <v>-42.399542604220485</v>
      </c>
      <c r="H1640" s="21">
        <f t="shared" si="545"/>
        <v>-4.3551753851746779</v>
      </c>
      <c r="I1640" s="37">
        <f t="shared" si="537"/>
        <v>36.668487914731088</v>
      </c>
      <c r="J1640" s="1">
        <f t="shared" si="546"/>
        <v>-169.06800255642418</v>
      </c>
      <c r="K1640" s="1">
        <f t="shared" si="547"/>
        <v>-21.572836918681745</v>
      </c>
      <c r="L1640" s="1">
        <f t="shared" si="538"/>
        <v>-0.15546977458050945</v>
      </c>
      <c r="M1640" s="1">
        <f t="shared" si="539"/>
        <v>32.387527671696091</v>
      </c>
      <c r="N1640" s="1">
        <f t="shared" si="540"/>
        <v>0.6174379660201107</v>
      </c>
      <c r="O1640" s="1">
        <f t="shared" si="541"/>
        <v>-38.510456334913385</v>
      </c>
      <c r="P1640" s="1">
        <f t="shared" si="542"/>
        <v>9.6846011325501968E-2</v>
      </c>
      <c r="Q1640" s="1">
        <f t="shared" si="548"/>
        <v>10.007642234582642</v>
      </c>
      <c r="R1640" s="1">
        <f t="shared" si="549"/>
        <v>-109.5875828103528</v>
      </c>
      <c r="S1640" s="1">
        <f t="shared" si="550"/>
        <v>19.375540186802844</v>
      </c>
      <c r="T1640" s="1">
        <f t="shared" si="551"/>
        <v>62.907476082561409</v>
      </c>
      <c r="U1640" s="1">
        <f t="shared" si="552"/>
        <v>-39.243453491876672</v>
      </c>
      <c r="V1640" s="1">
        <f t="shared" si="553"/>
        <v>-1.6819254396243437</v>
      </c>
      <c r="Y1640" s="20">
        <f>+$Z$20*SIGN(SOI!A1639)*(ABS(SOI!A1639))^$Y$2</f>
        <v>0.56603885649449215</v>
      </c>
      <c r="Z1640" s="20">
        <f t="shared" si="556"/>
        <v>0.50274294561621113</v>
      </c>
      <c r="AA1640" s="19">
        <f>+SIN((AVERAGE(H1636:H1647)+AVERAGE(H1640:H1643)/4)*($AA$19+AA1639*$AA$18*AVERAGE(G1636:G1647))*$Y$20+$AA$17) - SIN($AA$17)</f>
        <v>-5.0043082137045669E-3</v>
      </c>
      <c r="AB1640" s="19">
        <f>+SIN((AVERAGE(H1636:H1647)+AVERAGE(H1640:H1643)*$AB$1)*($AA$19+AB1639*$AA$18*AVERAGE(G1636:G1647))*$Y$20+$AA$17) - SIN($AA$17)+$AB$2</f>
        <v>0.13106769532284596</v>
      </c>
      <c r="AC1640">
        <f t="shared" si="555"/>
        <v>0.9708000000000292</v>
      </c>
      <c r="AD1640">
        <f t="shared" si="554"/>
        <v>0.5077472538299157</v>
      </c>
      <c r="AE1640">
        <v>1</v>
      </c>
    </row>
    <row r="1641" spans="1:31" x14ac:dyDescent="0.25">
      <c r="A1641">
        <v>134.91666666666453</v>
      </c>
      <c r="B1641" s="2">
        <v>2014.916666666544</v>
      </c>
      <c r="C1641">
        <f>+D1641+($D$2+E1641+F1641)*SOI!A1640*IF(B1641&gt;$C$18, IF(B1641&lt;$C$19,-1,1),1)</f>
        <v>374.34900660570662</v>
      </c>
      <c r="D1641">
        <f>+$D$3*((1-$D$5)*SOI!D1640+$D$5*SOI!D1639) +   $D$4*((1-$D$5)*SOI!E1640+$D$5*SOI!E1639)</f>
        <v>0</v>
      </c>
      <c r="E1641">
        <f t="shared" si="536"/>
        <v>486.38948119917444</v>
      </c>
      <c r="F1641">
        <f t="shared" si="543"/>
        <v>-0.22194015280220514</v>
      </c>
      <c r="G1641">
        <f t="shared" si="544"/>
        <v>486.16754104637221</v>
      </c>
      <c r="H1641" s="21">
        <f t="shared" si="545"/>
        <v>7.4421075983582083</v>
      </c>
      <c r="I1641" s="37">
        <f t="shared" si="537"/>
        <v>-14.835913770313395</v>
      </c>
      <c r="J1641" s="1">
        <f t="shared" si="546"/>
        <v>5.8519257402346145</v>
      </c>
      <c r="K1641" s="1">
        <f t="shared" si="547"/>
        <v>0.3168378054424853</v>
      </c>
      <c r="L1641" s="1">
        <f t="shared" si="538"/>
        <v>-3.2085795399186389E-3</v>
      </c>
      <c r="M1641" s="1">
        <f t="shared" si="539"/>
        <v>2.7707279309032531</v>
      </c>
      <c r="N1641" s="1">
        <f t="shared" si="540"/>
        <v>0.71160236736208693</v>
      </c>
      <c r="O1641" s="1">
        <f t="shared" si="541"/>
        <v>393.24908957748852</v>
      </c>
      <c r="P1641" s="1">
        <f t="shared" si="542"/>
        <v>6.7492508962747489E-3</v>
      </c>
      <c r="Q1641" s="1">
        <f t="shared" si="548"/>
        <v>0.98671540948063152</v>
      </c>
      <c r="R1641" s="1">
        <f t="shared" si="549"/>
        <v>4.3716238438235608</v>
      </c>
      <c r="S1641" s="1">
        <f t="shared" si="550"/>
        <v>-9.0348130820037991</v>
      </c>
      <c r="T1641" s="1">
        <f t="shared" si="551"/>
        <v>-13.25739399039637</v>
      </c>
      <c r="U1641" s="1">
        <f t="shared" si="552"/>
        <v>1.1065278579838311</v>
      </c>
      <c r="V1641" s="1">
        <f t="shared" si="553"/>
        <v>-0.13509044345134497</v>
      </c>
      <c r="Y1641" s="20">
        <f>+$Z$20*SIGN(SOI!A1640)*(ABS(SOI!A1640))^$Y$2</f>
        <v>0.52649783940112505</v>
      </c>
      <c r="Z1641" s="20">
        <f t="shared" si="556"/>
        <v>0.51780179954513883</v>
      </c>
      <c r="AA1641" s="19">
        <f>+SIN((AVERAGE(H1637:H1648)+AVERAGE(H1641:H1644)/4)*($AA$19+AA1640*$AA$18*AVERAGE(G1637:G1648))*$Y$20+$AA$17) - SIN($AA$17)</f>
        <v>-0.34609907485424796</v>
      </c>
      <c r="AB1641" s="19">
        <f>+SIN((AVERAGE(H1637:H1648)+AVERAGE(H1641:H1644)*$AB$1)*($AA$19+AB1640*$AA$18*AVERAGE(G1637:G1648))*$Y$20+$AA$17) - SIN($AA$17)+$AB$2</f>
        <v>5.0305488545543453E-2</v>
      </c>
      <c r="AC1641">
        <f t="shared" si="555"/>
        <v>0.97140000000002924</v>
      </c>
      <c r="AD1641">
        <f t="shared" si="554"/>
        <v>0.86390087439938679</v>
      </c>
      <c r="AE1641">
        <v>1</v>
      </c>
    </row>
    <row r="1642" spans="1:31" x14ac:dyDescent="0.25">
      <c r="A1642">
        <v>134.99999999999787</v>
      </c>
      <c r="B1642" s="2">
        <v>2014.9999999998772</v>
      </c>
      <c r="C1642">
        <f>+D1642+($D$2+E1642+F1642)*SOI!A1641*IF(B1642&gt;$C$18, IF(B1642&lt;$C$19,-1,1),1)</f>
        <v>2.9332455730097124</v>
      </c>
      <c r="D1642">
        <f>+$D$3*((1-$D$5)*SOI!D1641+$D$5*SOI!D1640) +   $D$4*((1-$D$5)*SOI!E1641+$D$5*SOI!E1640)</f>
        <v>0</v>
      </c>
      <c r="E1642">
        <f t="shared" si="536"/>
        <v>0.52174828821362951</v>
      </c>
      <c r="F1642">
        <f t="shared" si="543"/>
        <v>4.4498543779045274</v>
      </c>
      <c r="G1642">
        <f t="shared" si="544"/>
        <v>4.9716026661181569</v>
      </c>
      <c r="H1642" s="21">
        <f t="shared" si="545"/>
        <v>0.56835958737830594</v>
      </c>
      <c r="I1642" s="37">
        <f t="shared" si="537"/>
        <v>2.348940286463808</v>
      </c>
      <c r="J1642" s="1">
        <f t="shared" si="546"/>
        <v>4.0508411958766759</v>
      </c>
      <c r="K1642" s="1">
        <f t="shared" si="547"/>
        <v>95.340088991503492</v>
      </c>
      <c r="L1642" s="1">
        <f t="shared" si="538"/>
        <v>2.1071600407135755</v>
      </c>
      <c r="M1642" s="1">
        <f t="shared" si="539"/>
        <v>-12.113861898183886</v>
      </c>
      <c r="N1642" s="1">
        <f t="shared" si="540"/>
        <v>-2.9631738860791681</v>
      </c>
      <c r="O1642" s="1">
        <f t="shared" si="541"/>
        <v>0.8849862763730989</v>
      </c>
      <c r="P1642" s="1">
        <f t="shared" si="542"/>
        <v>-1.3741704554286132</v>
      </c>
      <c r="Q1642" s="1">
        <f t="shared" si="548"/>
        <v>17.963890518483058</v>
      </c>
      <c r="R1642" s="1">
        <f t="shared" si="549"/>
        <v>-12.601114304687034</v>
      </c>
      <c r="S1642" s="1">
        <f t="shared" si="550"/>
        <v>-5.956574823232538</v>
      </c>
      <c r="T1642" s="1">
        <f t="shared" si="551"/>
        <v>19.593484848473825</v>
      </c>
      <c r="U1642" s="1">
        <f t="shared" si="552"/>
        <v>35.670160411651985</v>
      </c>
      <c r="V1642" s="1">
        <f t="shared" si="553"/>
        <v>-114.532677833013</v>
      </c>
      <c r="Y1642" s="20">
        <f>+$Z$20*SIGN(SOI!A1641)*(ABS(SOI!A1641))^$Y$2</f>
        <v>0.46086870273979941</v>
      </c>
      <c r="Z1642" s="20">
        <f t="shared" si="556"/>
        <v>0.48011885471280547</v>
      </c>
      <c r="AA1642" s="19">
        <f>+SIN((AVERAGE(H1638:H1649)+AVERAGE(H1642:H1645)/4)*($AA$19+AA1641*$AA$18*AVERAGE(G1638:G1649))*$Y$20+$AA$17) - SIN($AA$17)</f>
        <v>0.20582993701341518</v>
      </c>
      <c r="AB1642" s="19">
        <f>+SIN((AVERAGE(H1638:H1649)+AVERAGE(H1642:H1645)*$AB$1)*($AA$19+AB1641*$AA$18*AVERAGE(G1638:G1649))*$Y$20+$AA$17) - SIN($AA$17)+$AB$2</f>
        <v>0.10008509297380458</v>
      </c>
      <c r="AC1642">
        <f t="shared" si="555"/>
        <v>0.97200000000002929</v>
      </c>
      <c r="AD1642">
        <f t="shared" si="554"/>
        <v>0.27428891769939029</v>
      </c>
      <c r="AE1642">
        <v>1</v>
      </c>
    </row>
    <row r="1643" spans="1:31" x14ac:dyDescent="0.25">
      <c r="A1643">
        <v>135.08333333333121</v>
      </c>
      <c r="B1643" s="2">
        <v>2015.0833333332105</v>
      </c>
      <c r="C1643">
        <f>+D1643+($D$2+E1643+F1643)*SOI!A1642*IF(B1643&gt;$C$18, IF(B1643&lt;$C$19,-1,1),1)</f>
        <v>-16.092515357350884</v>
      </c>
      <c r="D1643">
        <f>+$D$3*((1-$D$5)*SOI!D1642+$D$5*SOI!D1641) +   $D$4*((1-$D$5)*SOI!E1642+$D$5*SOI!E1641)</f>
        <v>0</v>
      </c>
      <c r="E1643">
        <f t="shared" si="536"/>
        <v>-28.465519447531918</v>
      </c>
      <c r="F1643">
        <f t="shared" si="543"/>
        <v>0.23303636446019094</v>
      </c>
      <c r="G1643">
        <f t="shared" si="544"/>
        <v>-28.232483083071727</v>
      </c>
      <c r="H1643" s="21">
        <f t="shared" si="545"/>
        <v>-1.3488591234862299</v>
      </c>
      <c r="I1643" s="37">
        <f t="shared" si="537"/>
        <v>-35.454783274950458</v>
      </c>
      <c r="J1643" s="1">
        <f t="shared" si="546"/>
        <v>20.687858195755535</v>
      </c>
      <c r="K1643" s="1">
        <f t="shared" si="547"/>
        <v>-1.63548709142826</v>
      </c>
      <c r="L1643" s="1">
        <f t="shared" si="538"/>
        <v>0.1485410418895293</v>
      </c>
      <c r="M1643" s="1">
        <f t="shared" si="539"/>
        <v>4.0987371912056316</v>
      </c>
      <c r="N1643" s="1">
        <f t="shared" si="540"/>
        <v>-3.329814650367844E-2</v>
      </c>
      <c r="O1643" s="1">
        <f t="shared" si="541"/>
        <v>-2.3569380408426732</v>
      </c>
      <c r="P1643" s="1">
        <f t="shared" si="542"/>
        <v>-0.12556008498007573</v>
      </c>
      <c r="Q1643" s="1">
        <f t="shared" si="548"/>
        <v>-6.8301584041954799E-2</v>
      </c>
      <c r="R1643" s="1">
        <f t="shared" si="549"/>
        <v>-0.72317297119261015</v>
      </c>
      <c r="S1643" s="1">
        <f t="shared" si="550"/>
        <v>1.0103279837694363</v>
      </c>
      <c r="T1643" s="1">
        <f t="shared" si="551"/>
        <v>-3.6785126947124382</v>
      </c>
      <c r="U1643" s="1">
        <f t="shared" si="552"/>
        <v>-49.194767778922191</v>
      </c>
      <c r="V1643" s="1">
        <f t="shared" si="553"/>
        <v>-0.11759891935728367</v>
      </c>
      <c r="Y1643" s="20">
        <f>+$Z$20*SIGN(SOI!A1642)*(ABS(SOI!A1642))^$Y$2</f>
        <v>0.45299002199749194</v>
      </c>
      <c r="Z1643" s="20">
        <f t="shared" si="556"/>
        <v>0.44318362189676913</v>
      </c>
      <c r="AA1643" s="19">
        <f>+SIN((AVERAGE(H1639:H1650)+AVERAGE(H1643:H1646)/4)*($AA$19+AA1642*$AA$18*AVERAGE(G1639:G1650))*$Y$20+$AA$17) - SIN($AA$17)</f>
        <v>6.8126702820839047E-2</v>
      </c>
      <c r="AB1643" s="19">
        <f>+SIN((AVERAGE(H1639:H1650)+AVERAGE(H1643:H1646)*$AB$1)*($AA$19+AB1642*$AA$18*AVERAGE(G1639:G1650))*$Y$20+$AA$17) - SIN($AA$17)+$AB$2</f>
        <v>-6.6884379814650619E-2</v>
      </c>
      <c r="AC1643">
        <f t="shared" si="555"/>
        <v>0.97260000000002933</v>
      </c>
      <c r="AD1643">
        <f t="shared" si="554"/>
        <v>0.37505691907593008</v>
      </c>
      <c r="AE1643">
        <v>1</v>
      </c>
    </row>
    <row r="1644" spans="1:31" x14ac:dyDescent="0.25">
      <c r="A1644">
        <v>135.16666666666455</v>
      </c>
      <c r="B1644" s="2">
        <v>2015.1666666665437</v>
      </c>
      <c r="C1644">
        <f>+D1644+($D$2+E1644+F1644)*SOI!A1643*IF(B1644&gt;$C$18, IF(B1644&lt;$C$19,-1,1),1)</f>
        <v>-4.6731738587180036</v>
      </c>
      <c r="D1644">
        <f>+$D$3*((1-$D$5)*SOI!D1643+$D$5*SOI!D1642) +   $D$4*((1-$D$5)*SOI!E1643+$D$5*SOI!E1642)</f>
        <v>0</v>
      </c>
      <c r="E1644">
        <f t="shared" si="536"/>
        <v>-8.5511418232628529</v>
      </c>
      <c r="F1644">
        <f t="shared" si="543"/>
        <v>-1.1846370490663207</v>
      </c>
      <c r="G1644">
        <f t="shared" si="544"/>
        <v>-9.735778872329174</v>
      </c>
      <c r="H1644" s="21">
        <f t="shared" si="545"/>
        <v>-0.40435942575703204</v>
      </c>
      <c r="I1644" s="37">
        <f t="shared" si="537"/>
        <v>-9.2576902836326553</v>
      </c>
      <c r="J1644" s="1">
        <f t="shared" si="546"/>
        <v>-48.896999539503661</v>
      </c>
      <c r="K1644" s="1">
        <f t="shared" si="547"/>
        <v>-33.345507693398339</v>
      </c>
      <c r="L1644" s="1">
        <f t="shared" si="538"/>
        <v>-0.30574148703839371</v>
      </c>
      <c r="M1644" s="1">
        <f t="shared" si="539"/>
        <v>-37.101283991533805</v>
      </c>
      <c r="N1644" s="1">
        <f t="shared" si="540"/>
        <v>-0.56150158533775629</v>
      </c>
      <c r="O1644" s="1">
        <f t="shared" si="541"/>
        <v>-6.9614553944731199</v>
      </c>
      <c r="P1644" s="1">
        <f t="shared" si="542"/>
        <v>0.42109688402917389</v>
      </c>
      <c r="Q1644" s="1">
        <f t="shared" si="548"/>
        <v>10.425588284427821</v>
      </c>
      <c r="R1644" s="1">
        <f t="shared" si="549"/>
        <v>28.823040540951613</v>
      </c>
      <c r="S1644" s="1">
        <f t="shared" si="550"/>
        <v>4.4485770958407125</v>
      </c>
      <c r="T1644" s="1">
        <f t="shared" si="551"/>
        <v>22.363102052658522</v>
      </c>
      <c r="U1644" s="1">
        <f t="shared" si="552"/>
        <v>43.080144767676934</v>
      </c>
      <c r="V1644" s="1">
        <f t="shared" si="553"/>
        <v>6.6506590614813677</v>
      </c>
      <c r="Y1644" s="20">
        <f>+$Z$20*SIGN(SOI!A1643)*(ABS(SOI!A1643))^$Y$2</f>
        <v>0.4156921409530161</v>
      </c>
      <c r="Z1644" s="20">
        <f t="shared" si="556"/>
        <v>0.47929737712994341</v>
      </c>
      <c r="AA1644" s="19">
        <f>+SIN((AVERAGE(H1640:H1651)+AVERAGE(H1644:H1647)/4)*($AA$19+AA1643*$AA$18*AVERAGE(G1640:G1651))*$Y$20+$AA$17) - SIN($AA$17)</f>
        <v>-3.3423180827964416E-2</v>
      </c>
      <c r="AB1644" s="19">
        <f>+SIN((AVERAGE(H1640:H1651)+AVERAGE(H1644:H1647)*$AB$1)*($AA$19+AB1643*$AA$18*AVERAGE(G1640:G1651))*$Y$20+$AA$17) - SIN($AA$17)+$AB$2</f>
        <v>-8.6745922522806995E-2</v>
      </c>
      <c r="AC1644">
        <f t="shared" si="555"/>
        <v>0.97320000000002937</v>
      </c>
      <c r="AD1644">
        <f t="shared" si="554"/>
        <v>0.51272055795790783</v>
      </c>
      <c r="AE1644">
        <v>1</v>
      </c>
    </row>
    <row r="1645" spans="1:31" x14ac:dyDescent="0.25">
      <c r="A1645">
        <v>135.2499999999979</v>
      </c>
      <c r="B1645" s="2">
        <v>2015.249999999877</v>
      </c>
      <c r="C1645">
        <f>+D1645+($D$2+E1645+F1645)*SOI!A1644*IF(B1645&gt;$C$18, IF(B1645&lt;$C$19,-1,1),1)</f>
        <v>-14.742605336851252</v>
      </c>
      <c r="D1645">
        <f>+$D$3*((1-$D$5)*SOI!D1644+$D$5*SOI!D1643) +   $D$4*((1-$D$5)*SOI!E1644+$D$5*SOI!E1643)</f>
        <v>0</v>
      </c>
      <c r="E1645">
        <f t="shared" si="536"/>
        <v>-16.428314487765654</v>
      </c>
      <c r="F1645">
        <f t="shared" si="543"/>
        <v>4.7641891264263991E-2</v>
      </c>
      <c r="G1645">
        <f t="shared" si="544"/>
        <v>-16.380672596501391</v>
      </c>
      <c r="H1645" s="21">
        <f t="shared" si="545"/>
        <v>-0.35113023033845059</v>
      </c>
      <c r="I1645" s="37">
        <f t="shared" si="537"/>
        <v>-3.8493551439161062</v>
      </c>
      <c r="J1645" s="1">
        <f t="shared" si="546"/>
        <v>0.76493287719101144</v>
      </c>
      <c r="K1645" s="1">
        <f t="shared" si="547"/>
        <v>-2.6007390315715089E-4</v>
      </c>
      <c r="L1645" s="1">
        <f t="shared" si="538"/>
        <v>1.895991842735189E-4</v>
      </c>
      <c r="M1645" s="1">
        <f t="shared" si="539"/>
        <v>1.3958691951092974</v>
      </c>
      <c r="N1645" s="1">
        <f t="shared" si="540"/>
        <v>5.7052715265981595E-2</v>
      </c>
      <c r="O1645" s="1">
        <f t="shared" si="541"/>
        <v>-15.692884302598411</v>
      </c>
      <c r="P1645" s="1">
        <f t="shared" si="542"/>
        <v>-2.3493983001985973E-3</v>
      </c>
      <c r="Q1645" s="1">
        <f t="shared" si="548"/>
        <v>3.9854896443929921E-2</v>
      </c>
      <c r="R1645" s="1">
        <f t="shared" si="549"/>
        <v>4.5814847070586869E-2</v>
      </c>
      <c r="S1645" s="1">
        <f t="shared" si="550"/>
        <v>-0.18794543727319687</v>
      </c>
      <c r="T1645" s="1">
        <f t="shared" si="551"/>
        <v>-3.1262007633402332E-2</v>
      </c>
      <c r="U1645" s="1">
        <f t="shared" si="552"/>
        <v>-9.9939485730020428E-2</v>
      </c>
      <c r="V1645" s="1">
        <f t="shared" si="553"/>
        <v>3.7702021668775164E-3</v>
      </c>
      <c r="Y1645" s="20">
        <f>+$Z$20*SIGN(SOI!A1644)*(ABS(SOI!A1644))^$Y$2</f>
        <v>0.56920996843932226</v>
      </c>
      <c r="Z1645" s="20">
        <f t="shared" si="556"/>
        <v>0.53226148506050774</v>
      </c>
      <c r="AA1645" s="19">
        <f>+SIN((AVERAGE(H1641:H1652)+AVERAGE(H1645:H1648)/4)*($AA$19+AA1644*$AA$18*AVERAGE(G1641:G1652))*$Y$20+$AA$17) - SIN($AA$17)</f>
        <v>-0.28159185428383704</v>
      </c>
      <c r="AB1645" s="19">
        <f>+SIN((AVERAGE(H1641:H1652)+AVERAGE(H1645:H1648)*$AB$1)*($AA$19+AB1644*$AA$18*AVERAGE(G1641:G1652))*$Y$20+$AA$17) - SIN($AA$17)+$AB$2</f>
        <v>-0.3067484618631191</v>
      </c>
      <c r="AC1645">
        <f t="shared" si="555"/>
        <v>0.97380000000002942</v>
      </c>
      <c r="AD1645">
        <f t="shared" si="554"/>
        <v>0.81385333934434478</v>
      </c>
      <c r="AE1645">
        <v>1</v>
      </c>
    </row>
    <row r="1646" spans="1:31" x14ac:dyDescent="0.25">
      <c r="A1646">
        <v>135.33333333333124</v>
      </c>
      <c r="B1646" s="2">
        <v>2015.3333333332102</v>
      </c>
      <c r="C1646">
        <f>+D1646+($D$2+E1646+F1646)*SOI!A1645*IF(B1646&gt;$C$18, IF(B1646&lt;$C$19,-1,1),1)</f>
        <v>-3.0388602601094745</v>
      </c>
      <c r="D1646">
        <f>+$D$3*((1-$D$5)*SOI!D1645+$D$5*SOI!D1644) +   $D$4*((1-$D$5)*SOI!E1645+$D$5*SOI!E1644)</f>
        <v>0</v>
      </c>
      <c r="E1646">
        <f t="shared" si="536"/>
        <v>-1.822471562023793</v>
      </c>
      <c r="F1646">
        <f t="shared" si="543"/>
        <v>-1.0995094573122401</v>
      </c>
      <c r="G1646">
        <f t="shared" si="544"/>
        <v>-2.9219810193360329</v>
      </c>
      <c r="H1646" s="21">
        <f t="shared" si="545"/>
        <v>-0.17507655879211029</v>
      </c>
      <c r="I1646" s="37">
        <f t="shared" si="537"/>
        <v>1.5910771352387831</v>
      </c>
      <c r="J1646" s="1">
        <f t="shared" si="546"/>
        <v>4.6286076091435611</v>
      </c>
      <c r="K1646" s="1">
        <f t="shared" si="547"/>
        <v>-1.2949996406462565</v>
      </c>
      <c r="L1646" s="1">
        <f t="shared" si="538"/>
        <v>-0.4030365027406077</v>
      </c>
      <c r="M1646" s="1">
        <f t="shared" si="539"/>
        <v>-20.434711330364756</v>
      </c>
      <c r="N1646" s="1">
        <f t="shared" si="540"/>
        <v>-0.87515786845497234</v>
      </c>
      <c r="O1646" s="1">
        <f t="shared" si="541"/>
        <v>-1.2249363474463248</v>
      </c>
      <c r="P1646" s="1">
        <f t="shared" si="542"/>
        <v>7.0503529133714646E-2</v>
      </c>
      <c r="Q1646" s="1">
        <f t="shared" si="548"/>
        <v>8.9498457955088799</v>
      </c>
      <c r="R1646" s="1">
        <f t="shared" si="549"/>
        <v>-4.252490599477893</v>
      </c>
      <c r="S1646" s="1">
        <f t="shared" si="550"/>
        <v>-1.1916401401194647</v>
      </c>
      <c r="T1646" s="1">
        <f t="shared" si="551"/>
        <v>5.1872303083511744</v>
      </c>
      <c r="U1646" s="1">
        <f t="shared" si="552"/>
        <v>-1.2396371138470892</v>
      </c>
      <c r="V1646" s="1">
        <f t="shared" si="553"/>
        <v>1.7355172261157363</v>
      </c>
      <c r="Y1646" s="20">
        <f>+$Z$20*SIGN(SOI!A1645)*(ABS(SOI!A1645))^$Y$2</f>
        <v>0.61188234578918488</v>
      </c>
      <c r="Z1646" s="20">
        <f t="shared" si="556"/>
        <v>0.61997161773401144</v>
      </c>
      <c r="AA1646" s="19">
        <f>+SIN((AVERAGE(H1642:H1653)+AVERAGE(H1646:H1649)/4)*($AA$19+AA1645*$AA$18*AVERAGE(G1642:G1653))*$Y$20+$AA$17) - SIN($AA$17)</f>
        <v>0.55621212597356151</v>
      </c>
      <c r="AB1646" s="19">
        <f>+SIN((AVERAGE(H1642:H1653)+AVERAGE(H1646:H1649)*$AB$1)*($AA$19+AB1645*$AA$18*AVERAGE(G1642:G1653))*$Y$20+$AA$17) - SIN($AA$17)+$AB$2</f>
        <v>0.56197776141383149</v>
      </c>
      <c r="AC1646">
        <f t="shared" si="555"/>
        <v>0.97440000000002946</v>
      </c>
      <c r="AD1646">
        <f t="shared" si="554"/>
        <v>6.3759491760449927E-2</v>
      </c>
      <c r="AE1646">
        <v>1</v>
      </c>
    </row>
    <row r="1647" spans="1:31" x14ac:dyDescent="0.25">
      <c r="A1647">
        <v>135.41666666666458</v>
      </c>
      <c r="B1647" s="2">
        <v>2015.4166666665435</v>
      </c>
      <c r="C1647">
        <f>+D1647+($D$2+E1647+F1647)*SOI!A1646*IF(B1647&gt;$C$18, IF(B1647&lt;$C$19,-1,1),1)</f>
        <v>-7.1153511329478354</v>
      </c>
      <c r="D1647">
        <f>+$D$3*((1-$D$5)*SOI!D1646+$D$5*SOI!D1645) +   $D$4*((1-$D$5)*SOI!E1646+$D$5*SOI!E1645)</f>
        <v>0</v>
      </c>
      <c r="E1647">
        <f t="shared" si="536"/>
        <v>-5.5328589237437651</v>
      </c>
      <c r="F1647">
        <f t="shared" si="543"/>
        <v>-2.6009148871731114E-2</v>
      </c>
      <c r="G1647">
        <f t="shared" si="544"/>
        <v>-5.5588680726154962</v>
      </c>
      <c r="H1647" s="21">
        <f t="shared" si="545"/>
        <v>0.11913650758455287</v>
      </c>
      <c r="I1647" s="37">
        <f t="shared" si="537"/>
        <v>6.7252227134698002</v>
      </c>
      <c r="J1647" s="1">
        <f t="shared" si="546"/>
        <v>-5.3691087437809863E-2</v>
      </c>
      <c r="K1647" s="1">
        <f t="shared" si="547"/>
        <v>-1.452350783640596E-5</v>
      </c>
      <c r="L1647" s="1">
        <f t="shared" si="538"/>
        <v>-1.8738401547970743E-2</v>
      </c>
      <c r="M1647" s="1">
        <f t="shared" si="539"/>
        <v>5.6079599810288344E-2</v>
      </c>
      <c r="N1647" s="1">
        <f t="shared" si="540"/>
        <v>-6.9071157416113436E-3</v>
      </c>
      <c r="O1647" s="1">
        <f t="shared" si="541"/>
        <v>-2.1643817108505424E-3</v>
      </c>
      <c r="P1647" s="1">
        <f t="shared" si="542"/>
        <v>9.6250775797985608E-3</v>
      </c>
      <c r="Q1647" s="1">
        <f t="shared" si="548"/>
        <v>-1.9384842775869841E-4</v>
      </c>
      <c r="R1647" s="1">
        <f t="shared" si="549"/>
        <v>3.8931893707878278E-4</v>
      </c>
      <c r="S1647" s="1">
        <f t="shared" si="550"/>
        <v>-3.9753089997984541E-2</v>
      </c>
      <c r="T1647" s="1">
        <f t="shared" si="551"/>
        <v>4.2613187809888571E-4</v>
      </c>
      <c r="U1647" s="1">
        <f t="shared" si="552"/>
        <v>-0.71532497547777874</v>
      </c>
      <c r="V1647" s="1">
        <f t="shared" si="553"/>
        <v>1.8699614021792472E-3</v>
      </c>
      <c r="Y1647" s="20">
        <f>+$Z$20*SIGN(SOI!A1646)*(ABS(SOI!A1646))^$Y$2</f>
        <v>0.67882253897352707</v>
      </c>
      <c r="Z1647" s="20">
        <f t="shared" si="556"/>
        <v>0.68003490077001538</v>
      </c>
      <c r="AA1647" s="19">
        <f>+SIN((AVERAGE(H1643:H1654)+AVERAGE(H1647:H1650)/4)*($AA$19+AA1646*$AA$18*AVERAGE(G1643:G1654))*$Y$20+$AA$17) - SIN($AA$17)</f>
        <v>0.70998800927064343</v>
      </c>
      <c r="AB1647" s="19">
        <f>+SIN((AVERAGE(H1643:H1654)+AVERAGE(H1647:H1650)*$AB$1)*($AA$19+AB1646*$AA$18*AVERAGE(G1643:G1654))*$Y$20+$AA$17) - SIN($AA$17)+$AB$2</f>
        <v>0.70758145328908051</v>
      </c>
      <c r="AC1647">
        <f t="shared" si="555"/>
        <v>0.97500000000002951</v>
      </c>
      <c r="AD1647">
        <f t="shared" si="554"/>
        <v>2.9953108500628045E-2</v>
      </c>
      <c r="AE1647">
        <v>1</v>
      </c>
    </row>
    <row r="1648" spans="1:31" x14ac:dyDescent="0.25">
      <c r="A1648">
        <v>135.49999999999793</v>
      </c>
      <c r="B1648" s="2">
        <v>2015.4999999998768</v>
      </c>
      <c r="C1648">
        <f>+D1648+($D$2+E1648+F1648)*SOI!A1647*IF(B1648&gt;$C$18, IF(B1648&lt;$C$19,-1,1),1)</f>
        <v>12.952573951247821</v>
      </c>
      <c r="D1648">
        <f>+$D$3*((1-$D$5)*SOI!D1647+$D$5*SOI!D1646) +   $D$4*((1-$D$5)*SOI!E1647+$D$5*SOI!E1646)</f>
        <v>0</v>
      </c>
      <c r="E1648">
        <f t="shared" si="536"/>
        <v>8.4195051320533629</v>
      </c>
      <c r="F1648">
        <f t="shared" si="543"/>
        <v>-0.11657311202270826</v>
      </c>
      <c r="G1648">
        <f t="shared" si="544"/>
        <v>8.3029320200306547</v>
      </c>
      <c r="H1648" s="21">
        <f t="shared" si="545"/>
        <v>0.10392299626114017</v>
      </c>
      <c r="I1648" s="37">
        <f t="shared" si="537"/>
        <v>-9.3497962488607893</v>
      </c>
      <c r="J1648" s="1">
        <f t="shared" si="546"/>
        <v>3.341471339984047</v>
      </c>
      <c r="K1648" s="1">
        <f t="shared" si="547"/>
        <v>0.35495221244825781</v>
      </c>
      <c r="L1648" s="1">
        <f t="shared" si="538"/>
        <v>-4.1952751225484211E-2</v>
      </c>
      <c r="M1648" s="1">
        <f t="shared" si="539"/>
        <v>2.5104118165856462</v>
      </c>
      <c r="N1648" s="1">
        <f t="shared" si="540"/>
        <v>3.2787973172841864E-2</v>
      </c>
      <c r="O1648" s="1">
        <f t="shared" si="541"/>
        <v>3.6742146944971692</v>
      </c>
      <c r="P1648" s="1">
        <f t="shared" si="542"/>
        <v>6.1893354756602244E-2</v>
      </c>
      <c r="Q1648" s="1">
        <f t="shared" si="548"/>
        <v>4.1192693003459444E-2</v>
      </c>
      <c r="R1648" s="1">
        <f t="shared" si="549"/>
        <v>0.11501617142150235</v>
      </c>
      <c r="S1648" s="1">
        <f t="shared" si="550"/>
        <v>-0.26235189483889737</v>
      </c>
      <c r="T1648" s="1">
        <f t="shared" si="551"/>
        <v>-1.6195807414501073</v>
      </c>
      <c r="U1648" s="1">
        <f t="shared" si="552"/>
        <v>6.3949720215727215</v>
      </c>
      <c r="V1648" s="1">
        <f t="shared" si="553"/>
        <v>-5.7080828009961185E-2</v>
      </c>
      <c r="Y1648" s="20">
        <f>+$Z$20*SIGN(SOI!A1647)*(ABS(SOI!A1647))^$Y$2</f>
        <v>0.74939981754733431</v>
      </c>
      <c r="Z1648" s="20">
        <f t="shared" si="556"/>
        <v>0.74957003512504017</v>
      </c>
      <c r="AA1648" s="19">
        <f>+SIN((AVERAGE(H1644:H1655)+AVERAGE(H1648:H1651)/4)*($AA$19+AA1647*$AA$18*AVERAGE(G1644:G1655))*$Y$20+$AA$17) - SIN($AA$17)</f>
        <v>0.6844065666833512</v>
      </c>
      <c r="AB1648" s="19">
        <f>+SIN((AVERAGE(H1644:H1655)+AVERAGE(H1648:H1651)*$AB$1)*($AA$19+AB1647*$AA$18*AVERAGE(G1644:G1655))*$Y$20+$AA$17) - SIN($AA$17)+$AB$2</f>
        <v>0.6744415106511914</v>
      </c>
      <c r="AC1648">
        <f t="shared" si="555"/>
        <v>0.97560000000002955</v>
      </c>
      <c r="AD1648">
        <f t="shared" si="554"/>
        <v>6.5163468441688965E-2</v>
      </c>
      <c r="AE1648">
        <v>1</v>
      </c>
    </row>
    <row r="1649" spans="1:31" x14ac:dyDescent="0.25">
      <c r="A1649">
        <v>135.58333333333127</v>
      </c>
      <c r="B1649" s="2">
        <v>2015.58333333321</v>
      </c>
      <c r="C1649">
        <f>+D1649+($D$2+E1649+F1649)*SOI!A1648*IF(B1649&gt;$C$18, IF(B1649&lt;$C$19,-1,1),1)</f>
        <v>7.1014382060469661</v>
      </c>
      <c r="D1649">
        <f>+$D$3*((1-$D$5)*SOI!D1648+$D$5*SOI!D1647) +   $D$4*((1-$D$5)*SOI!E1648+$D$5*SOI!E1647)</f>
        <v>0</v>
      </c>
      <c r="E1649">
        <f t="shared" si="536"/>
        <v>3.776185152214957</v>
      </c>
      <c r="F1649">
        <f t="shared" si="543"/>
        <v>2.1375385778073019E-2</v>
      </c>
      <c r="G1649">
        <f t="shared" si="544"/>
        <v>3.7975605379930299</v>
      </c>
      <c r="H1649" s="21">
        <f t="shared" si="545"/>
        <v>2.1147154058435768E-2</v>
      </c>
      <c r="I1649" s="37">
        <f t="shared" si="537"/>
        <v>-1.6382637177229895</v>
      </c>
      <c r="J1649" s="1">
        <f t="shared" si="546"/>
        <v>-0.1679564981437843</v>
      </c>
      <c r="K1649" s="1">
        <f t="shared" si="547"/>
        <v>8.3194704043860053E-5</v>
      </c>
      <c r="L1649" s="1">
        <f t="shared" si="538"/>
        <v>1.0375949093384788E-4</v>
      </c>
      <c r="M1649" s="1">
        <f t="shared" si="539"/>
        <v>-0.72014902124438562</v>
      </c>
      <c r="N1649" s="1">
        <f t="shared" si="540"/>
        <v>-1.257295271170056E-2</v>
      </c>
      <c r="O1649" s="1">
        <f t="shared" si="541"/>
        <v>3.6816226056028256</v>
      </c>
      <c r="P1649" s="1">
        <f t="shared" si="542"/>
        <v>-5.8536626862590773E-3</v>
      </c>
      <c r="Q1649" s="1">
        <f t="shared" si="548"/>
        <v>4.5312737535965972E-3</v>
      </c>
      <c r="R1649" s="1">
        <f t="shared" si="549"/>
        <v>2.2168723602173398E-3</v>
      </c>
      <c r="S1649" s="1">
        <f t="shared" si="550"/>
        <v>1.762741311033144E-2</v>
      </c>
      <c r="T1649" s="1">
        <f t="shared" si="551"/>
        <v>4.0136983294568173E-3</v>
      </c>
      <c r="U1649" s="1">
        <f t="shared" si="552"/>
        <v>-0.10597513656292148</v>
      </c>
      <c r="V1649" s="1">
        <f t="shared" si="553"/>
        <v>-2.0701253575764085E-3</v>
      </c>
      <c r="Y1649" s="20">
        <f>+$Z$20*SIGN(SOI!A1648)*(ABS(SOI!A1648))^$Y$2</f>
        <v>0.82048774885425935</v>
      </c>
      <c r="Z1649" s="20">
        <f t="shared" si="556"/>
        <v>0.80684482734073837</v>
      </c>
      <c r="AA1649" s="19">
        <f>+SIN((AVERAGE(H1645:H1656)+AVERAGE(H1649:H1652)/4)*($AA$19+AA1648*$AA$18*AVERAGE(G1645:G1656))*$Y$20+$AA$17) - SIN($AA$17)</f>
        <v>0.70754804490753709</v>
      </c>
      <c r="AB1649" s="19">
        <f>+SIN((AVERAGE(H1645:H1656)+AVERAGE(H1649:H1652)*$AB$1)*($AA$19+AB1648*$AA$18*AVERAGE(G1645:G1656))*$Y$20+$AA$17) - SIN($AA$17)+$AB$2</f>
        <v>0.66792300799936033</v>
      </c>
      <c r="AC1649">
        <f t="shared" si="555"/>
        <v>0.9762000000000296</v>
      </c>
      <c r="AD1649">
        <f t="shared" si="554"/>
        <v>9.9296782433201281E-2</v>
      </c>
      <c r="AE1649">
        <v>1</v>
      </c>
    </row>
    <row r="1650" spans="1:31" x14ac:dyDescent="0.25">
      <c r="A1650">
        <v>135.66666666666461</v>
      </c>
      <c r="B1650" s="2">
        <v>2015.6666666665433</v>
      </c>
      <c r="C1650">
        <f>+D1650+($D$2+E1650+F1650)*SOI!A1649*IF(B1650&gt;$C$18, IF(B1650&lt;$C$19,-1,1),1)</f>
        <v>36.624422877246786</v>
      </c>
      <c r="D1650">
        <f>+$D$3*((1-$D$5)*SOI!D1649+$D$5*SOI!D1648) +   $D$4*((1-$D$5)*SOI!E1649+$D$5*SOI!E1648)</f>
        <v>0</v>
      </c>
      <c r="E1650">
        <f t="shared" si="536"/>
        <v>19.286725471377281</v>
      </c>
      <c r="F1650">
        <f t="shared" si="543"/>
        <v>-1.0656195622992761</v>
      </c>
      <c r="G1650">
        <f t="shared" si="544"/>
        <v>18.221105909078005</v>
      </c>
      <c r="H1650" s="21">
        <f t="shared" si="545"/>
        <v>-0.79793589058519632</v>
      </c>
      <c r="I1650" s="37">
        <f t="shared" si="537"/>
        <v>9.0354719218000614</v>
      </c>
      <c r="J1650" s="1">
        <f t="shared" si="546"/>
        <v>-40.50614008180262</v>
      </c>
      <c r="K1650" s="1">
        <f t="shared" si="547"/>
        <v>1.7157687402333732</v>
      </c>
      <c r="L1650" s="1">
        <f t="shared" si="538"/>
        <v>-0.27177218235460748</v>
      </c>
      <c r="M1650" s="1">
        <f t="shared" si="539"/>
        <v>31.490488405896148</v>
      </c>
      <c r="N1650" s="1">
        <f t="shared" si="540"/>
        <v>0.94594427327343089</v>
      </c>
      <c r="O1650" s="1">
        <f t="shared" si="541"/>
        <v>12.154296344592973</v>
      </c>
      <c r="P1650" s="1">
        <f t="shared" si="542"/>
        <v>1.3961209376616575E-2</v>
      </c>
      <c r="Q1650" s="1">
        <f t="shared" si="548"/>
        <v>14.907526582379708</v>
      </c>
      <c r="R1650" s="1">
        <f t="shared" si="549"/>
        <v>-40.224717995314435</v>
      </c>
      <c r="S1650" s="1">
        <f t="shared" si="550"/>
        <v>7.3144871341196769</v>
      </c>
      <c r="T1650" s="1">
        <f t="shared" si="551"/>
        <v>-34.706630350056578</v>
      </c>
      <c r="U1650" s="1">
        <f t="shared" si="552"/>
        <v>-1.3940115105307602</v>
      </c>
      <c r="V1650" s="1">
        <f t="shared" si="553"/>
        <v>-0.37146702087279665</v>
      </c>
      <c r="Y1650" s="20">
        <f>+$Z$20*SIGN(SOI!A1649)*(ABS(SOI!A1649))^$Y$2</f>
        <v>0.85064691562062156</v>
      </c>
      <c r="Z1650" s="20">
        <f t="shared" si="556"/>
        <v>0.85436630395556301</v>
      </c>
      <c r="AA1650" s="19">
        <f>+SIN((AVERAGE(H1646:H1657)+AVERAGE(H1650:H1653)/4)*($AA$19+AA1649*$AA$18*AVERAGE(G1646:G1657))*$Y$20+$AA$17) - SIN($AA$17)</f>
        <v>-8.8312913029860995E-3</v>
      </c>
      <c r="AB1650" s="19">
        <f>+SIN((AVERAGE(H1646:H1657)+AVERAGE(H1650:H1653)*$AB$1)*($AA$19+AB1649*$AA$18*AVERAGE(G1646:G1657))*$Y$20+$AA$17) - SIN($AA$17)+$AB$2</f>
        <v>0.69312017528022962</v>
      </c>
      <c r="AC1650">
        <f t="shared" si="555"/>
        <v>0.97680000000002964</v>
      </c>
      <c r="AD1650">
        <f t="shared" si="554"/>
        <v>0.86319759525854911</v>
      </c>
      <c r="AE1650">
        <v>1</v>
      </c>
    </row>
    <row r="1651" spans="1:31" x14ac:dyDescent="0.25">
      <c r="A1651">
        <v>135.74999999999795</v>
      </c>
      <c r="B1651" s="2">
        <v>2015.7499999998765</v>
      </c>
      <c r="C1651">
        <f>+D1651+($D$2+E1651+F1651)*SOI!A1650*IF(B1651&gt;$C$18, IF(B1651&lt;$C$19,-1,1),1)</f>
        <v>15.309303376207298</v>
      </c>
      <c r="D1651">
        <f>+$D$3*((1-$D$5)*SOI!D1650+$D$5*SOI!D1649) +   $D$4*((1-$D$5)*SOI!E1650+$D$5*SOI!E1649)</f>
        <v>0</v>
      </c>
      <c r="E1651">
        <f t="shared" si="536"/>
        <v>6.9813909353989345</v>
      </c>
      <c r="F1651">
        <f t="shared" si="543"/>
        <v>-5.4104339830021386E-2</v>
      </c>
      <c r="G1651">
        <f t="shared" si="544"/>
        <v>6.9272865955689129</v>
      </c>
      <c r="H1651" s="21">
        <f t="shared" si="545"/>
        <v>0.15512474344903063</v>
      </c>
      <c r="I1651" s="37">
        <f t="shared" si="537"/>
        <v>7.9403107998801543</v>
      </c>
      <c r="J1651" s="1">
        <f t="shared" si="546"/>
        <v>-0.85949138393484636</v>
      </c>
      <c r="K1651" s="1">
        <f t="shared" si="547"/>
        <v>3.7487998318635214E-3</v>
      </c>
      <c r="L1651" s="1">
        <f t="shared" si="538"/>
        <v>-3.4395452516853137E-2</v>
      </c>
      <c r="M1651" s="1">
        <f t="shared" si="539"/>
        <v>0.76034974088628138</v>
      </c>
      <c r="N1651" s="1">
        <f t="shared" si="540"/>
        <v>3.5193795812846047E-2</v>
      </c>
      <c r="O1651" s="1">
        <f t="shared" si="541"/>
        <v>0.43640257220658196</v>
      </c>
      <c r="P1651" s="1">
        <f t="shared" si="542"/>
        <v>6.7127895896480928E-3</v>
      </c>
      <c r="Q1651" s="1">
        <f t="shared" si="548"/>
        <v>1.3391837040979735E-2</v>
      </c>
      <c r="R1651" s="1">
        <f t="shared" si="549"/>
        <v>-3.1755154703812308E-2</v>
      </c>
      <c r="S1651" s="1">
        <f t="shared" si="550"/>
        <v>0.23915039322535719</v>
      </c>
      <c r="T1651" s="1">
        <f t="shared" si="551"/>
        <v>-0.15771244210540816</v>
      </c>
      <c r="U1651" s="1">
        <f t="shared" si="552"/>
        <v>-0.58902403356513788</v>
      </c>
      <c r="V1651" s="1">
        <f t="shared" si="553"/>
        <v>-6.6450891961215234E-3</v>
      </c>
      <c r="Y1651" s="20">
        <f>+$Z$20*SIGN(SOI!A1650)*(ABS(SOI!A1650))^$Y$2</f>
        <v>0.89196424739180791</v>
      </c>
      <c r="Z1651" s="20">
        <f t="shared" si="556"/>
        <v>0.90149483094469218</v>
      </c>
      <c r="AA1651" s="19">
        <f>+SIN((AVERAGE(H1647:H1658)+AVERAGE(H1651:H1654)/4)*($AA$19+AA1650*$AA$18*AVERAGE(G1647:G1658))*$Y$20+$AA$17) - SIN($AA$17)</f>
        <v>0.71078236813115114</v>
      </c>
      <c r="AB1651" s="19">
        <f>+SIN((AVERAGE(H1647:H1658)+AVERAGE(H1651:H1654)*$AB$1)*($AA$19+AB1650*$AA$18*AVERAGE(G1647:G1658))*$Y$20+$AA$17) - SIN($AA$17)+$AB$2</f>
        <v>0.64276898016051476</v>
      </c>
      <c r="AC1651">
        <f t="shared" si="555"/>
        <v>0.97740000000002969</v>
      </c>
      <c r="AD1651">
        <f t="shared" si="554"/>
        <v>0.19071246281354104</v>
      </c>
      <c r="AE1651">
        <v>1</v>
      </c>
    </row>
    <row r="1652" spans="1:31" x14ac:dyDescent="0.25">
      <c r="A1652">
        <v>135.8333333333313</v>
      </c>
      <c r="B1652" s="2">
        <v>2015.8333333332098</v>
      </c>
      <c r="C1652">
        <f>+D1652+($D$2+E1652+F1652)*SOI!A1651*IF(B1652&gt;$C$18, IF(B1652&lt;$C$19,-1,1),1)</f>
        <v>91.311211884638212</v>
      </c>
      <c r="D1652">
        <f>+$D$3*((1-$D$5)*SOI!D1651+$D$5*SOI!D1650) +   $D$4*((1-$D$5)*SOI!E1651+$D$5*SOI!E1650)</f>
        <v>0</v>
      </c>
      <c r="E1652">
        <f t="shared" si="536"/>
        <v>36.513169627010548</v>
      </c>
      <c r="F1652">
        <f t="shared" si="543"/>
        <v>-0.98351519719023006</v>
      </c>
      <c r="G1652">
        <f t="shared" si="544"/>
        <v>35.529654429820319</v>
      </c>
      <c r="H1652" s="21">
        <f t="shared" si="545"/>
        <v>-2.1624732647561977</v>
      </c>
      <c r="I1652" s="37">
        <f t="shared" si="537"/>
        <v>43.104286863182949</v>
      </c>
      <c r="J1652" s="1">
        <f t="shared" si="546"/>
        <v>40.818160565791452</v>
      </c>
      <c r="K1652" s="1">
        <f t="shared" si="547"/>
        <v>51.915344923937667</v>
      </c>
      <c r="L1652" s="1">
        <f t="shared" si="538"/>
        <v>-0.46177249889004379</v>
      </c>
      <c r="M1652" s="1">
        <f t="shared" si="539"/>
        <v>-6.6518483906847159</v>
      </c>
      <c r="N1652" s="1">
        <f t="shared" si="540"/>
        <v>-2.0261945185796392E-2</v>
      </c>
      <c r="O1652" s="1">
        <f t="shared" si="541"/>
        <v>6.8704140564807092</v>
      </c>
      <c r="P1652" s="1">
        <f t="shared" si="542"/>
        <v>0.43982901900846921</v>
      </c>
      <c r="Q1652" s="1">
        <f t="shared" si="548"/>
        <v>6.7450336707744737E-2</v>
      </c>
      <c r="R1652" s="1">
        <f t="shared" si="549"/>
        <v>-0.86824274147679426</v>
      </c>
      <c r="S1652" s="1">
        <f t="shared" si="550"/>
        <v>-0.74742752592752015</v>
      </c>
      <c r="T1652" s="1">
        <f t="shared" si="551"/>
        <v>-33.334089981710967</v>
      </c>
      <c r="U1652" s="1">
        <f t="shared" si="552"/>
        <v>-209.50617264359295</v>
      </c>
      <c r="V1652" s="1">
        <f t="shared" si="553"/>
        <v>0.250666724549932</v>
      </c>
      <c r="Y1652" s="20">
        <f>+$Z$20*SIGN(SOI!A1651)*(ABS(SOI!A1651))^$Y$2</f>
        <v>0.9618733298216473</v>
      </c>
      <c r="Z1652" s="20">
        <f t="shared" si="556"/>
        <v>0.93794591118913362</v>
      </c>
      <c r="AA1652" s="19">
        <f>+SIN((AVERAGE(H1648:H1659)+AVERAGE(H1652:H1655)/4)*($AA$19+AA1651*$AA$18*AVERAGE(G1648:G1659))*$Y$20+$AA$17) - SIN($AA$17)</f>
        <v>0.69425108993758333</v>
      </c>
      <c r="AB1652" s="19">
        <f>+SIN((AVERAGE(H1648:H1659)+AVERAGE(H1652:H1655)*$AB$1)*($AA$19+AB1651*$AA$18*AVERAGE(G1648:G1659))*$Y$20+$AA$17) - SIN($AA$17)+$AB$2</f>
        <v>0.63567444087995262</v>
      </c>
      <c r="AC1652">
        <f t="shared" si="555"/>
        <v>0.97800000000002973</v>
      </c>
      <c r="AD1652">
        <f t="shared" si="554"/>
        <v>0.24369482125155029</v>
      </c>
      <c r="AE1652">
        <v>1</v>
      </c>
    </row>
    <row r="1653" spans="1:31" x14ac:dyDescent="0.25">
      <c r="A1653">
        <v>135.91666666666464</v>
      </c>
      <c r="B1653" s="2">
        <v>2015.9166666665431</v>
      </c>
      <c r="C1653">
        <f>+D1653+($D$2+E1653+F1653)*SOI!A1652*IF(B1653&gt;$C$18, IF(B1653&lt;$C$19,-1,1),1)</f>
        <v>-1184.499879826981</v>
      </c>
      <c r="D1653">
        <f>+$D$3*((1-$D$5)*SOI!D1652+$D$5*SOI!D1651) +   $D$4*((1-$D$5)*SOI!E1652+$D$5*SOI!E1651)</f>
        <v>0</v>
      </c>
      <c r="E1653">
        <f t="shared" si="536"/>
        <v>-462.47332540454647</v>
      </c>
      <c r="F1653">
        <f t="shared" si="543"/>
        <v>-0.2219401528679753</v>
      </c>
      <c r="G1653">
        <f t="shared" si="544"/>
        <v>-462.69526555741447</v>
      </c>
      <c r="H1653" s="21">
        <f t="shared" si="545"/>
        <v>-16.686700179906008</v>
      </c>
      <c r="I1653" s="37">
        <f t="shared" si="537"/>
        <v>-286.32003764039354</v>
      </c>
      <c r="J1653" s="1">
        <f t="shared" si="546"/>
        <v>-323.83954746901941</v>
      </c>
      <c r="K1653" s="1">
        <f t="shared" si="547"/>
        <v>-16.100548297785132</v>
      </c>
      <c r="L1653" s="1">
        <f t="shared" si="538"/>
        <v>-1.4327117748536013E-2</v>
      </c>
      <c r="M1653" s="1">
        <f t="shared" si="539"/>
        <v>-7.944883224876472</v>
      </c>
      <c r="N1653" s="1">
        <f t="shared" si="540"/>
        <v>0.1990556406008035</v>
      </c>
      <c r="O1653" s="1">
        <f t="shared" si="541"/>
        <v>-387.62415882133769</v>
      </c>
      <c r="P1653" s="1">
        <f t="shared" si="542"/>
        <v>7.7923797856172386E-2</v>
      </c>
      <c r="Q1653" s="1">
        <f t="shared" si="548"/>
        <v>-0.79144848213932795</v>
      </c>
      <c r="R1653" s="1">
        <f t="shared" si="549"/>
        <v>-67.672304791223098</v>
      </c>
      <c r="S1653" s="1">
        <f t="shared" si="550"/>
        <v>-48.774600225247731</v>
      </c>
      <c r="T1653" s="1">
        <f t="shared" si="551"/>
        <v>58.350864452065899</v>
      </c>
      <c r="U1653" s="1">
        <f t="shared" si="552"/>
        <v>246.55529419963605</v>
      </c>
      <c r="V1653" s="1">
        <f t="shared" si="553"/>
        <v>-0.4362910156885117</v>
      </c>
      <c r="Y1653" s="20">
        <f>+$Z$20*SIGN(SOI!A1652)*(ABS(SOI!A1652))^$Y$2</f>
        <v>0.96000015635394564</v>
      </c>
      <c r="Z1653" s="20">
        <f>+$Z$20*SIGN(SOI!A1652)*SQRT(ABS(SOI!A1652))</f>
        <v>0.96</v>
      </c>
      <c r="AA1653" s="19">
        <f>+SIN((AVERAGE(H1649:H1660)+AVERAGE(H1653:H1656)/4)*($AA$19+AA1652*$AA$18*AVERAGE(G1649:G1660))*$Y$20+$AA$17) - SIN($AA$17)</f>
        <v>0.70976504184528677</v>
      </c>
      <c r="AB1653" s="19">
        <f>+SIN((AVERAGE(H1649:H1660)+AVERAGE(H1653:H1656)*$AB$1)*($AA$19+AB1652*$AA$18*AVERAGE(G1649:G1660))*$Y$20+$AA$17) - SIN($AA$17)+$AB$2</f>
        <v>0.64099478615112315</v>
      </c>
      <c r="AC1653">
        <f t="shared" si="555"/>
        <v>0.97860000000002978</v>
      </c>
      <c r="AD1653">
        <f t="shared" si="554"/>
        <v>0.25023495815471319</v>
      </c>
      <c r="AE1653">
        <v>1</v>
      </c>
    </row>
    <row r="1654" spans="1:31" x14ac:dyDescent="0.25">
      <c r="A1654">
        <v>135.99999999999798</v>
      </c>
      <c r="B1654" s="2">
        <v>2015.9999999998763</v>
      </c>
      <c r="C1654">
        <f>+D1654+($D$2+E1654+F1654)*SOI!A1653*IF(B1654&gt;$C$18, IF(B1654&lt;$C$19,-1,1),1)</f>
        <v>0</v>
      </c>
      <c r="D1654">
        <f>+$D$3*((1-$D$5)*SOI!D1653+$D$5*SOI!D1652) +   $D$4*((1-$D$5)*SOI!E1653+$D$5*SOI!E1652)</f>
        <v>0</v>
      </c>
      <c r="E1654">
        <f t="shared" si="536"/>
        <v>-3.5032228353482111</v>
      </c>
      <c r="F1654">
        <f t="shared" si="543"/>
        <v>4.4498543778994204</v>
      </c>
      <c r="G1654">
        <f t="shared" si="544"/>
        <v>0.94663154255120929</v>
      </c>
      <c r="H1654" s="21">
        <f t="shared" si="545"/>
        <v>10.897430691006376</v>
      </c>
      <c r="I1654" s="37">
        <f t="shared" si="537"/>
        <v>0.34255118497752185</v>
      </c>
      <c r="J1654" s="1">
        <f t="shared" si="546"/>
        <v>-7.1847531181651112</v>
      </c>
      <c r="K1654" s="1">
        <f t="shared" si="547"/>
        <v>28.546925541772502</v>
      </c>
      <c r="L1654" s="1">
        <f t="shared" si="538"/>
        <v>0.69026760839769774</v>
      </c>
      <c r="M1654" s="1">
        <f t="shared" si="539"/>
        <v>147.33154805505333</v>
      </c>
      <c r="N1654" s="1">
        <f t="shared" si="540"/>
        <v>3.893551586749405</v>
      </c>
      <c r="O1654" s="1">
        <f t="shared" si="541"/>
        <v>1.2198922041944606</v>
      </c>
      <c r="P1654" s="1">
        <f t="shared" si="542"/>
        <v>-0.91121215491424146</v>
      </c>
      <c r="Q1654" s="1">
        <f t="shared" si="548"/>
        <v>287.0795976906972</v>
      </c>
      <c r="R1654" s="1">
        <f t="shared" si="549"/>
        <v>-29.36732423309989</v>
      </c>
      <c r="S1654" s="1">
        <f t="shared" si="550"/>
        <v>1.1414026978221565</v>
      </c>
      <c r="T1654" s="1">
        <f t="shared" si="551"/>
        <v>8.8474186366039032</v>
      </c>
      <c r="U1654" s="1">
        <f t="shared" si="552"/>
        <v>3.4493515377106636</v>
      </c>
      <c r="V1654" s="1">
        <f t="shared" si="553"/>
        <v>99.792317312519202</v>
      </c>
      <c r="Y1654" s="20">
        <f>+$Z$20*SIGN(SOI!A1653)*(ABS(SOI!A1653))^$Y$2</f>
        <v>0</v>
      </c>
      <c r="Z1654" s="20">
        <f>+$Z$20*SIGN(SOI!A1653)*SQRT(ABS(SOI!A1653))</f>
        <v>0</v>
      </c>
      <c r="AA1654" s="19">
        <f>+SIN((AVERAGE(H1650:H1661)+AVERAGE(H1654:H1657)/4)*($AA$19+AA1653*$AA$18*AVERAGE(G1650:G1661))*$Y$20+$AA$17) - SIN($AA$17)</f>
        <v>-5.0400281851274986E-2</v>
      </c>
      <c r="AB1654" s="19">
        <f>+SIN((AVERAGE(H1650:H1661)+AVERAGE(H1654:H1657)*$AB$1)*($AA$19+AB1653*$AA$18*AVERAGE(G1650:G1661))*$Y$20+$AA$17) - SIN($AA$17)+$AB$2</f>
        <v>0.58845284999251923</v>
      </c>
    </row>
    <row r="1655" spans="1:31" x14ac:dyDescent="0.25">
      <c r="A1655">
        <v>136.08333333333132</v>
      </c>
      <c r="B1655" s="2">
        <v>2016.0833333332096</v>
      </c>
      <c r="C1655">
        <f>+D1655+($D$2+E1655+F1655)*SOI!A1654*IF(B1655&gt;$C$18, IF(B1655&lt;$C$19,-1,1),1)</f>
        <v>0</v>
      </c>
      <c r="D1655">
        <f>+$D$3*((1-$D$5)*SOI!D1654+$D$5*SOI!D1653) +   $D$4*((1-$D$5)*SOI!E1654+$D$5*SOI!E1653)</f>
        <v>0</v>
      </c>
      <c r="E1655">
        <f t="shared" si="536"/>
        <v>27.992604643825018</v>
      </c>
      <c r="F1655">
        <f t="shared" si="543"/>
        <v>0.23303636452976306</v>
      </c>
      <c r="G1655">
        <f t="shared" si="544"/>
        <v>28.225641008354781</v>
      </c>
      <c r="H1655" s="21">
        <f t="shared" si="545"/>
        <v>0.47379180895306777</v>
      </c>
      <c r="I1655" s="37">
        <f t="shared" si="537"/>
        <v>-29.264077501564927</v>
      </c>
      <c r="J1655" s="1">
        <f t="shared" si="546"/>
        <v>27.060170447174865</v>
      </c>
      <c r="K1655" s="1">
        <f t="shared" si="547"/>
        <v>7.9742840599735985E-4</v>
      </c>
      <c r="L1655" s="1">
        <f t="shared" si="538"/>
        <v>0.14669398906102199</v>
      </c>
      <c r="M1655" s="1">
        <f t="shared" si="539"/>
        <v>6.4953875165904105</v>
      </c>
      <c r="N1655" s="1">
        <f t="shared" si="540"/>
        <v>0.144654451532442</v>
      </c>
      <c r="O1655" s="1">
        <f t="shared" si="541"/>
        <v>7.1442306359912662</v>
      </c>
      <c r="P1655" s="1">
        <f t="shared" si="542"/>
        <v>-2.045139934986849E-5</v>
      </c>
      <c r="Q1655" s="1">
        <f t="shared" si="548"/>
        <v>0.47021611931423068</v>
      </c>
      <c r="R1655" s="1">
        <f t="shared" si="549"/>
        <v>4.109310200769638</v>
      </c>
      <c r="S1655" s="1">
        <f t="shared" si="550"/>
        <v>-3.622714660657226</v>
      </c>
      <c r="T1655" s="1">
        <f t="shared" si="551"/>
        <v>11.011472849496787</v>
      </c>
      <c r="U1655" s="1">
        <f t="shared" si="552"/>
        <v>-6.613789165605369E-3</v>
      </c>
      <c r="V1655" s="1">
        <f t="shared" si="553"/>
        <v>8.3212103839330461E-5</v>
      </c>
      <c r="Y1655" s="20">
        <f>+$Z$20*SIGN(SOI!A1654)*(ABS(SOI!A1654))^$Y$2</f>
        <v>0</v>
      </c>
      <c r="Z1655" s="20">
        <f>+$Z$20*SIGN(SOI!A1654)*SQRT(ABS(SOI!A1654))</f>
        <v>0</v>
      </c>
      <c r="AA1655" s="19">
        <f>+SIN((AVERAGE(H1651:H1662)+AVERAGE(H1655:H1658)/4)*($AA$19+AA1654*$AA$18*AVERAGE(G1651:G1662))*$Y$20+$AA$17) - SIN($AA$17)</f>
        <v>0.51153314901785607</v>
      </c>
      <c r="AB1655" s="19">
        <f>+SIN((AVERAGE(H1651:H1662)+AVERAGE(H1655:H1658)*$AB$1)*($AA$19+AB1654*$AA$18*AVERAGE(G1651:G1662))*$Y$20+$AA$17) - SIN($AA$17)+$AB$2</f>
        <v>0.60247450990965845</v>
      </c>
    </row>
    <row r="1656" spans="1:31" x14ac:dyDescent="0.25">
      <c r="A1656">
        <v>136.16666666666467</v>
      </c>
      <c r="B1656" s="2">
        <v>2016.1666666665428</v>
      </c>
      <c r="C1656">
        <f>+D1656+($D$2+E1656+F1656)*SOI!A1655*IF(B1656&gt;$C$18, IF(B1656&lt;$C$19,-1,1),1)</f>
        <v>0</v>
      </c>
      <c r="D1656">
        <f>+$D$3*((1-$D$5)*SOI!D1655+$D$5*SOI!D1654) +   $D$4*((1-$D$5)*SOI!E1655+$D$5*SOI!E1654)</f>
        <v>0</v>
      </c>
      <c r="E1656">
        <f t="shared" si="536"/>
        <v>4.8302712545439235</v>
      </c>
      <c r="F1656">
        <f t="shared" si="543"/>
        <v>-1.1846370490856657</v>
      </c>
      <c r="G1656">
        <f t="shared" si="544"/>
        <v>3.6456342054582578</v>
      </c>
      <c r="H1656" s="21">
        <f t="shared" si="545"/>
        <v>-0.13255448233330946</v>
      </c>
      <c r="I1656" s="37">
        <f t="shared" si="537"/>
        <v>-5.2444029927872409</v>
      </c>
      <c r="J1656" s="1">
        <f t="shared" si="546"/>
        <v>-8.8161810324892631</v>
      </c>
      <c r="K1656" s="1">
        <f t="shared" si="547"/>
        <v>0.66023882321805483</v>
      </c>
      <c r="L1656" s="1">
        <f t="shared" si="538"/>
        <v>-0.67129491222684567</v>
      </c>
      <c r="M1656" s="1">
        <f t="shared" si="539"/>
        <v>-11.808475141851689</v>
      </c>
      <c r="N1656" s="1">
        <f t="shared" si="540"/>
        <v>-0.26283189144161817</v>
      </c>
      <c r="O1656" s="1">
        <f t="shared" si="541"/>
        <v>0.11650101884711031</v>
      </c>
      <c r="P1656" s="1">
        <f t="shared" si="542"/>
        <v>0.22691180524708984</v>
      </c>
      <c r="Q1656" s="1">
        <f t="shared" si="548"/>
        <v>1.5532183894491556</v>
      </c>
      <c r="R1656" s="1">
        <f t="shared" si="549"/>
        <v>2.4325689293810506</v>
      </c>
      <c r="S1656" s="1">
        <f t="shared" si="550"/>
        <v>1.1796185796849621</v>
      </c>
      <c r="T1656" s="1">
        <f t="shared" si="551"/>
        <v>-0.82171403815763111</v>
      </c>
      <c r="U1656" s="1">
        <f t="shared" si="552"/>
        <v>13.150601765331704</v>
      </c>
      <c r="V1656" s="1">
        <f t="shared" si="553"/>
        <v>1.6775165811296797</v>
      </c>
      <c r="Y1656" s="20">
        <f>+$Z$20*SIGN(SOI!A1655)*(ABS(SOI!A1655))^$Y$2</f>
        <v>0</v>
      </c>
      <c r="Z1656" s="20">
        <f>+$Z$20*SIGN(SOI!A1655)*SQRT(ABS(SOI!A1655))</f>
        <v>0</v>
      </c>
      <c r="AA1656" s="19">
        <f>+SIN((AVERAGE(H1652:H1663)+AVERAGE(H1656:H1659)/4)*($AA$19+AA1655*$AA$18*AVERAGE(G1652:G1663))*$Y$20+$AA$17) - SIN($AA$17)</f>
        <v>0.590189535202156</v>
      </c>
      <c r="AB1656" s="19">
        <f>+SIN((AVERAGE(H1652:H1663)+AVERAGE(H1656:H1659)*$AB$1)*($AA$19+AB1655*$AA$18*AVERAGE(G1652:G1663))*$Y$20+$AA$17) - SIN($AA$17)+$AB$2</f>
        <v>0.61491178777313849</v>
      </c>
    </row>
    <row r="1657" spans="1:31" x14ac:dyDescent="0.25">
      <c r="A1657">
        <v>136.24999999999801</v>
      </c>
      <c r="B1657" s="2">
        <v>2016.2499999998761</v>
      </c>
      <c r="C1657">
        <f>+D1657+($D$2+E1657+F1657)*SOI!A1656*IF(B1657&gt;$C$18, IF(B1657&lt;$C$19,-1,1),1)</f>
        <v>0</v>
      </c>
      <c r="D1657">
        <f>+$D$3*((1-$D$5)*SOI!D1656+$D$5*SOI!D1655) +   $D$4*((1-$D$5)*SOI!E1656+$D$5*SOI!E1655)</f>
        <v>0</v>
      </c>
      <c r="E1657">
        <f t="shared" si="536"/>
        <v>16.259671282738218</v>
      </c>
      <c r="F1657">
        <f t="shared" si="543"/>
        <v>4.7641891282900861E-2</v>
      </c>
      <c r="G1657">
        <f t="shared" si="544"/>
        <v>16.307313174021118</v>
      </c>
      <c r="H1657" s="21">
        <f t="shared" si="545"/>
        <v>-0.1417387701340978</v>
      </c>
      <c r="I1657" s="37">
        <f t="shared" si="537"/>
        <v>-12.84587080112777</v>
      </c>
      <c r="J1657" s="1">
        <f t="shared" si="546"/>
        <v>-1.0632163412649289</v>
      </c>
      <c r="K1657" s="1">
        <f t="shared" si="547"/>
        <v>4.6080013284854282E-2</v>
      </c>
      <c r="L1657" s="1">
        <f t="shared" si="538"/>
        <v>5.6290107389507169E-3</v>
      </c>
      <c r="M1657" s="1">
        <f t="shared" si="539"/>
        <v>-0.58138988278133785</v>
      </c>
      <c r="N1657" s="1">
        <f t="shared" si="540"/>
        <v>-1.1012801357477923E-2</v>
      </c>
      <c r="O1657" s="1">
        <f t="shared" si="541"/>
        <v>9.8456593452264904</v>
      </c>
      <c r="P1657" s="1">
        <f t="shared" si="542"/>
        <v>-2.2347802526710495E-2</v>
      </c>
      <c r="Q1657" s="1">
        <f t="shared" si="548"/>
        <v>3.2042465058477743E-3</v>
      </c>
      <c r="R1657" s="1">
        <f t="shared" si="549"/>
        <v>1.2292098850777628E-2</v>
      </c>
      <c r="S1657" s="1">
        <f t="shared" si="550"/>
        <v>0.12106785357548526</v>
      </c>
      <c r="T1657" s="1">
        <f t="shared" si="551"/>
        <v>0.58231035080421401</v>
      </c>
      <c r="U1657" s="1">
        <f t="shared" si="552"/>
        <v>-3.1724212753275247</v>
      </c>
      <c r="V1657" s="1">
        <f t="shared" si="553"/>
        <v>-6.9225213057590293E-3</v>
      </c>
      <c r="Y1657" s="20">
        <f>+$Z$20*SIGN(SOI!A1656)*(ABS(SOI!A1656))^$Y$2</f>
        <v>0</v>
      </c>
      <c r="Z1657" s="20">
        <f>+$Z$20*SIGN(SOI!A1656)*SQRT(ABS(SOI!A1656))</f>
        <v>0</v>
      </c>
      <c r="AA1657" s="19">
        <f>+SIN((AVERAGE(H1653:H1664)+AVERAGE(H1657:H1660)/4)*($AA$19+AA1656*$AA$18*AVERAGE(G1653:G1664))*$Y$20+$AA$17) - SIN($AA$17)</f>
        <v>0.34861116619790172</v>
      </c>
      <c r="AB1657" s="19">
        <f>+SIN((AVERAGE(H1653:H1664)+AVERAGE(H1657:H1660)*$AB$1)*($AA$19+AB1656*$AA$18*AVERAGE(G1653:G1664))*$Y$20+$AA$17) - SIN($AA$17)+$AB$2</f>
        <v>0.37990917291980991</v>
      </c>
    </row>
    <row r="1658" spans="1:31" x14ac:dyDescent="0.25">
      <c r="A1658">
        <v>136.33333333333135</v>
      </c>
      <c r="B1658" s="2">
        <v>2016.3333333332093</v>
      </c>
      <c r="C1658">
        <f>+D1658+($D$2+E1658+F1658)*SOI!A1657*IF(B1658&gt;$C$18, IF(B1658&lt;$C$19,-1,1),1)</f>
        <v>0</v>
      </c>
      <c r="D1658">
        <f>+$D$3*((1-$D$5)*SOI!D1657+$D$5*SOI!D1656) +   $D$4*((1-$D$5)*SOI!E1657+$D$5*SOI!E1656)</f>
        <v>0</v>
      </c>
      <c r="E1658">
        <f t="shared" si="536"/>
        <v>-2.089129179172966</v>
      </c>
      <c r="F1658">
        <f t="shared" si="543"/>
        <v>-1.0995094573133564</v>
      </c>
      <c r="G1658">
        <f t="shared" si="544"/>
        <v>-3.1886386364863224</v>
      </c>
      <c r="H1658" s="21">
        <f t="shared" si="545"/>
        <v>0.61599492666121758</v>
      </c>
      <c r="I1658" s="37">
        <f t="shared" si="537"/>
        <v>-0.22302332615225004</v>
      </c>
      <c r="J1658" s="1">
        <f t="shared" si="546"/>
        <v>0.97979377051617256</v>
      </c>
      <c r="K1658" s="1">
        <f t="shared" si="547"/>
        <v>-4.853852213826567</v>
      </c>
      <c r="L1658" s="1">
        <f t="shared" si="538"/>
        <v>-8.077191278321659E-2</v>
      </c>
      <c r="M1658" s="1">
        <f t="shared" si="539"/>
        <v>30.859846544745125</v>
      </c>
      <c r="N1658" s="1">
        <f t="shared" si="540"/>
        <v>0.89230447207712271</v>
      </c>
      <c r="O1658" s="1">
        <f t="shared" si="541"/>
        <v>-3.2313612635522313</v>
      </c>
      <c r="P1658" s="1">
        <f t="shared" si="542"/>
        <v>0.49985009504360733</v>
      </c>
      <c r="Q1658" s="1">
        <f t="shared" si="548"/>
        <v>13.780579325978453</v>
      </c>
      <c r="R1658" s="1">
        <f t="shared" si="549"/>
        <v>0.91781328348676117</v>
      </c>
      <c r="S1658" s="1">
        <f t="shared" si="550"/>
        <v>-0.17030635166917263</v>
      </c>
      <c r="T1658" s="1">
        <f t="shared" si="551"/>
        <v>2.7423539625977589</v>
      </c>
      <c r="U1658" s="1">
        <f t="shared" si="552"/>
        <v>1.2319201148802692</v>
      </c>
      <c r="V1658" s="1">
        <f t="shared" si="553"/>
        <v>-12.545400168280947</v>
      </c>
      <c r="Y1658" s="20">
        <f>+$Z$20*SIGN(SOI!A1657)*(ABS(SOI!A1657))^$Y$2</f>
        <v>0</v>
      </c>
      <c r="Z1658" s="20">
        <f>+$Z$20*SIGN(SOI!A1657)*SQRT(ABS(SOI!A1657))</f>
        <v>0</v>
      </c>
      <c r="AA1658" s="19">
        <f>+SIN((AVERAGE(H1654:H1665)+AVERAGE(H1658:H1661)/4)*($AA$19+AA1657*$AA$18*AVERAGE(G1654:G1665))*$Y$20+$AA$17) - SIN($AA$17)</f>
        <v>-0.17380981869960704</v>
      </c>
      <c r="AB1658" s="19">
        <f>+SIN((AVERAGE(H1654:H1665)+AVERAGE(H1658:H1661)*$AB$1)*($AA$19+AB1657*$AA$18*AVERAGE(G1654:G1665))*$Y$20+$AA$17) - SIN($AA$17)+$AB$2</f>
        <v>-0.14146566701801638</v>
      </c>
    </row>
    <row r="1659" spans="1:31" x14ac:dyDescent="0.25">
      <c r="A1659">
        <v>136.4166666666647</v>
      </c>
      <c r="B1659" s="2">
        <v>2016.4166666665426</v>
      </c>
      <c r="C1659">
        <f>+D1659+($D$2+E1659+F1659)*SOI!A1658*IF(B1659&gt;$C$18, IF(B1659&lt;$C$19,-1,1),1)</f>
        <v>0</v>
      </c>
      <c r="D1659">
        <f>+$D$3*((1-$D$5)*SOI!D1658+$D$5*SOI!D1657) +   $D$4*((1-$D$5)*SOI!E1658+$D$5*SOI!E1657)</f>
        <v>0</v>
      </c>
      <c r="E1659">
        <f t="shared" si="536"/>
        <v>5.5135221581022149</v>
      </c>
      <c r="F1659">
        <f t="shared" si="543"/>
        <v>-2.6009148878483823E-2</v>
      </c>
      <c r="G1659">
        <f t="shared" si="544"/>
        <v>5.487513009223731</v>
      </c>
      <c r="H1659" s="21">
        <f t="shared" si="545"/>
        <v>0.15240951777290698</v>
      </c>
      <c r="I1659" s="37">
        <f t="shared" si="537"/>
        <v>5.0169797785379586</v>
      </c>
      <c r="J1659" s="1">
        <f t="shared" si="546"/>
        <v>-0.58693355365656008</v>
      </c>
      <c r="K1659" s="1">
        <f t="shared" si="547"/>
        <v>4.8327627723037253E-3</v>
      </c>
      <c r="L1659" s="1">
        <f t="shared" si="538"/>
        <v>-1.2880847103036346E-2</v>
      </c>
      <c r="M1659" s="1">
        <f t="shared" si="539"/>
        <v>0.82178075051734745</v>
      </c>
      <c r="N1659" s="1">
        <f t="shared" si="540"/>
        <v>2.7238414303277479E-2</v>
      </c>
      <c r="O1659" s="1">
        <f t="shared" si="541"/>
        <v>2.816973931247476</v>
      </c>
      <c r="P1659" s="1">
        <f t="shared" si="542"/>
        <v>3.5798706620186853E-3</v>
      </c>
      <c r="Q1659" s="1">
        <f t="shared" si="548"/>
        <v>1.1202073788670355E-2</v>
      </c>
      <c r="R1659" s="1">
        <f t="shared" si="549"/>
        <v>-1.6783299883640714E-2</v>
      </c>
      <c r="S1659" s="1">
        <f t="shared" si="550"/>
        <v>0.11694769306412743</v>
      </c>
      <c r="T1659" s="1">
        <f t="shared" si="551"/>
        <v>-0.38124563544524859</v>
      </c>
      <c r="U1659" s="1">
        <f t="shared" si="552"/>
        <v>-0.19847333423711511</v>
      </c>
      <c r="V1659" s="1">
        <f t="shared" si="553"/>
        <v>-2.7427159222300056E-3</v>
      </c>
      <c r="Y1659" s="20">
        <f>+$Z$20*SIGN(SOI!A1658)*(ABS(SOI!A1658))^$Y$2</f>
        <v>0</v>
      </c>
      <c r="Z1659" s="20">
        <f>+$Z$20*SIGN(SOI!A1658)*SQRT(ABS(SOI!A1658))</f>
        <v>0</v>
      </c>
      <c r="AA1659" s="19">
        <f>+SIN((AVERAGE(H1655:H1666)+AVERAGE(H1659:H1662)/4)*($AA$19+AA1658*$AA$18*AVERAGE(G1655:G1666))*$Y$20+$AA$17) - SIN($AA$17)</f>
        <v>0.70682568424498382</v>
      </c>
      <c r="AB1659" s="19">
        <f>+SIN((AVERAGE(H1655:H1666)+AVERAGE(H1659:H1662)*$AB$1)*($AA$19+AB1658*$AA$18*AVERAGE(G1655:G1666))*$Y$20+$AA$17) - SIN($AA$17)+$AB$2</f>
        <v>0.70329388953041683</v>
      </c>
    </row>
    <row r="1660" spans="1:31" x14ac:dyDescent="0.25">
      <c r="A1660">
        <v>136.49999999999804</v>
      </c>
      <c r="B1660" s="2">
        <v>2016.4999999998759</v>
      </c>
      <c r="C1660">
        <f>+D1660+($D$2+E1660+F1660)*SOI!A1659*IF(B1660&gt;$C$18, IF(B1660&lt;$C$19,-1,1),1)</f>
        <v>0</v>
      </c>
      <c r="D1660">
        <f>+$D$3*((1-$D$5)*SOI!D1659+$D$5*SOI!D1658) +   $D$4*((1-$D$5)*SOI!E1659+$D$5*SOI!E1658)</f>
        <v>0</v>
      </c>
      <c r="E1660">
        <f t="shared" si="536"/>
        <v>-12.468834606110111</v>
      </c>
      <c r="F1660">
        <f t="shared" si="543"/>
        <v>-0.11657311202199172</v>
      </c>
      <c r="G1660">
        <f t="shared" si="544"/>
        <v>-12.585407718132103</v>
      </c>
      <c r="H1660" s="21">
        <f t="shared" si="545"/>
        <v>-0.1303593798886129</v>
      </c>
      <c r="I1660" s="37">
        <f t="shared" si="537"/>
        <v>-15.75890936736783</v>
      </c>
      <c r="J1660" s="1">
        <f t="shared" si="546"/>
        <v>6.4657281007252987</v>
      </c>
      <c r="K1660" s="1">
        <f t="shared" si="547"/>
        <v>-3.0965879670221877E-4</v>
      </c>
      <c r="L1660" s="1">
        <f t="shared" si="538"/>
        <v>-7.643030180518709E-2</v>
      </c>
      <c r="M1660" s="1">
        <f t="shared" si="539"/>
        <v>2.8820443294348501</v>
      </c>
      <c r="N1660" s="1">
        <f t="shared" si="540"/>
        <v>4.5138579502907845E-2</v>
      </c>
      <c r="O1660" s="1">
        <f t="shared" si="541"/>
        <v>-0.10377091203144979</v>
      </c>
      <c r="P1660" s="1">
        <f t="shared" si="542"/>
        <v>1.0494006422020327E-3</v>
      </c>
      <c r="Q1660" s="1">
        <f t="shared" si="548"/>
        <v>6.510422718671427E-2</v>
      </c>
      <c r="R1660" s="1">
        <f t="shared" si="549"/>
        <v>0.30638811930541271</v>
      </c>
      <c r="S1660" s="1">
        <f t="shared" si="550"/>
        <v>-0.60875358666527679</v>
      </c>
      <c r="T1660" s="1">
        <f t="shared" si="551"/>
        <v>8.3333349007615201E-2</v>
      </c>
      <c r="U1660" s="1">
        <f t="shared" si="552"/>
        <v>0.18275108427661238</v>
      </c>
      <c r="V1660" s="1">
        <f t="shared" si="553"/>
        <v>-1.3323578458130239E-3</v>
      </c>
      <c r="Y1660" s="20">
        <f>+$Z$20*SIGN(SOI!A1659)*(ABS(SOI!A1659))^$Y$2</f>
        <v>0</v>
      </c>
      <c r="Z1660" s="20">
        <f>+$Z$20*SIGN(SOI!A1659)*SQRT(ABS(SOI!A1659))</f>
        <v>0</v>
      </c>
      <c r="AA1660" s="19">
        <f>+SIN((AVERAGE(H1656:H1667)+AVERAGE(H1660:H1663)/4)*($AA$19+AA1659*$AA$18*AVERAGE(G1656:G1667))*$Y$20+$AA$17) - SIN($AA$17)</f>
        <v>0.70025393386452484</v>
      </c>
      <c r="AB1660" s="19">
        <f>+SIN((AVERAGE(H1656:H1667)+AVERAGE(H1660:H1663)*$AB$1)*($AA$19+AB1659*$AA$18*AVERAGE(G1656:G1667))*$Y$20+$AA$17) - SIN($AA$17)+$AB$2</f>
        <v>0.69629324403512083</v>
      </c>
    </row>
    <row r="1661" spans="1:31" x14ac:dyDescent="0.25">
      <c r="A1661">
        <v>136.58333333333138</v>
      </c>
      <c r="B1661" s="2">
        <v>2016.5833333332091</v>
      </c>
      <c r="C1661">
        <f>+D1661+($D$2+E1661+F1661)*SOI!A1660*IF(B1661&gt;$C$18, IF(B1661&lt;$C$19,-1,1),1)</f>
        <v>0</v>
      </c>
      <c r="D1661">
        <f>+$D$3*((1-$D$5)*SOI!D1660+$D$5*SOI!D1659) +   $D$4*((1-$D$5)*SOI!E1660+$D$5*SOI!E1659)</f>
        <v>0</v>
      </c>
      <c r="E1661">
        <f t="shared" si="536"/>
        <v>-3.6480552338847545</v>
      </c>
      <c r="F1661">
        <f t="shared" si="543"/>
        <v>2.1375385782611833E-2</v>
      </c>
      <c r="G1661">
        <f t="shared" si="544"/>
        <v>-3.6266798481021425</v>
      </c>
      <c r="H1661" s="21">
        <f t="shared" si="545"/>
        <v>-0.10149511353702517</v>
      </c>
      <c r="I1661" s="37">
        <f t="shared" si="537"/>
        <v>-3.4104707812323025</v>
      </c>
      <c r="J1661" s="1">
        <f t="shared" si="546"/>
        <v>-5.327376409380763E-2</v>
      </c>
      <c r="K1661" s="1">
        <f t="shared" si="547"/>
        <v>-1.0737986795553317E-3</v>
      </c>
      <c r="L1661" s="1">
        <f t="shared" si="538"/>
        <v>4.0496268615595968E-3</v>
      </c>
      <c r="M1661" s="1">
        <f t="shared" si="539"/>
        <v>-0.10972571687340529</v>
      </c>
      <c r="N1661" s="1">
        <f t="shared" si="540"/>
        <v>4.2128838727039522E-3</v>
      </c>
      <c r="O1661" s="1">
        <f t="shared" si="541"/>
        <v>-1.2182318417472882</v>
      </c>
      <c r="P1661" s="1">
        <f t="shared" si="542"/>
        <v>-5.850284983893889E-3</v>
      </c>
      <c r="Q1661" s="1">
        <f t="shared" si="548"/>
        <v>-2.3133884268778079E-4</v>
      </c>
      <c r="R1661" s="1">
        <f t="shared" si="549"/>
        <v>-2.3561311807941901E-4</v>
      </c>
      <c r="S1661" s="1">
        <f t="shared" si="550"/>
        <v>-1.2295927917378036E-2</v>
      </c>
      <c r="T1661" s="1">
        <f t="shared" si="551"/>
        <v>-5.1834937916198892E-2</v>
      </c>
      <c r="U1661" s="1">
        <f t="shared" si="552"/>
        <v>-0.22048742947096767</v>
      </c>
      <c r="V1661" s="1">
        <f t="shared" si="553"/>
        <v>6.9324729004355192E-4</v>
      </c>
      <c r="Y1661" s="20">
        <f>+$Z$20*SIGN(SOI!A1660)*(ABS(SOI!A1660))^$Y$2</f>
        <v>0</v>
      </c>
      <c r="Z1661" s="20">
        <f>+$Z$20*SIGN(SOI!A1660)*SQRT(ABS(SOI!A1660))</f>
        <v>0</v>
      </c>
      <c r="AA1661" s="19">
        <f>+SIN((AVERAGE(H1657:H1668)+AVERAGE(H1661:H1664)/4)*($AA$19+AA1660*$AA$18*AVERAGE(G1657:G1668))*$Y$20+$AA$17) - SIN($AA$17)</f>
        <v>0.58137360721322473</v>
      </c>
      <c r="AB1661" s="19">
        <f>+SIN((AVERAGE(H1657:H1668)+AVERAGE(H1661:H1664)*$AB$1)*($AA$19+AB1660*$AA$18*AVERAGE(G1657:G1668))*$Y$20+$AA$17) - SIN($AA$17)+$AB$2</f>
        <v>0.60937877033107446</v>
      </c>
    </row>
    <row r="1662" spans="1:31" x14ac:dyDescent="0.25">
      <c r="A1662">
        <v>136.66666666666472</v>
      </c>
      <c r="B1662" s="2">
        <v>2016.6666666665424</v>
      </c>
      <c r="C1662">
        <f>+D1662+($D$2+E1662+F1662)*SOI!A1661*IF(B1662&gt;$C$18, IF(B1662&lt;$C$19,-1,1),1)</f>
        <v>0</v>
      </c>
      <c r="D1662">
        <f>+$D$3*((1-$D$5)*SOI!D1661+$D$5*SOI!D1660) +   $D$4*((1-$D$5)*SOI!E1661+$D$5*SOI!E1660)</f>
        <v>0</v>
      </c>
      <c r="E1662">
        <f t="shared" si="536"/>
        <v>-23.521661680903698</v>
      </c>
      <c r="F1662">
        <f t="shared" si="543"/>
        <v>-1.0656195622895002</v>
      </c>
      <c r="G1662">
        <f t="shared" si="544"/>
        <v>-24.587281243193196</v>
      </c>
      <c r="H1662" s="21">
        <f t="shared" si="545"/>
        <v>-0.25462042951148861</v>
      </c>
      <c r="I1662" s="37">
        <f t="shared" si="537"/>
        <v>-2.9234398462953397</v>
      </c>
      <c r="J1662" s="1">
        <f t="shared" si="546"/>
        <v>-7.0315688486173027</v>
      </c>
      <c r="K1662" s="1">
        <f t="shared" si="547"/>
        <v>-10.099999104101277</v>
      </c>
      <c r="L1662" s="1">
        <f t="shared" si="538"/>
        <v>-2.1263688756719048E-2</v>
      </c>
      <c r="M1662" s="1">
        <f t="shared" si="539"/>
        <v>-16.895359929220984</v>
      </c>
      <c r="N1662" s="1">
        <f t="shared" si="540"/>
        <v>-0.7168427967470169</v>
      </c>
      <c r="O1662" s="1">
        <f t="shared" si="541"/>
        <v>-23.003313415461395</v>
      </c>
      <c r="P1662" s="1">
        <f t="shared" si="542"/>
        <v>0.55499803298528638</v>
      </c>
      <c r="Q1662" s="1">
        <f t="shared" si="548"/>
        <v>6.0611079276886466</v>
      </c>
      <c r="R1662" s="1">
        <f t="shared" si="549"/>
        <v>5.2915481759714798</v>
      </c>
      <c r="S1662" s="1">
        <f t="shared" si="550"/>
        <v>1.7934347272407158</v>
      </c>
      <c r="T1662" s="1">
        <f t="shared" si="551"/>
        <v>5.1393314893461959</v>
      </c>
      <c r="U1662" s="1">
        <f t="shared" si="552"/>
        <v>17.929908978584034</v>
      </c>
      <c r="V1662" s="1">
        <f t="shared" si="553"/>
        <v>11.190436821809245</v>
      </c>
      <c r="Y1662" s="20">
        <f>+$Z$20*SIGN(SOI!A1661)*(ABS(SOI!A1661))^$Y$2</f>
        <v>0</v>
      </c>
      <c r="Z1662" s="20">
        <f>+$Z$20*SIGN(SOI!A1661)*SQRT(ABS(SOI!A1661))</f>
        <v>0</v>
      </c>
      <c r="AA1662" s="19">
        <f>+SIN((AVERAGE(H1658:H1669)+AVERAGE(H1662:H1665)/4)*($AA$19+AA1661*$AA$18*AVERAGE(G1658:G1669))*$Y$20+$AA$17) - SIN($AA$17)</f>
        <v>0.68105741474361792</v>
      </c>
      <c r="AB1662" s="19">
        <f>+SIN((AVERAGE(H1658:H1669)+AVERAGE(H1662:H1665)*$AB$1)*($AA$19+AB1661*$AA$18*AVERAGE(G1658:G1669))*$Y$20+$AA$17) - SIN($AA$17)+$AB$2</f>
        <v>0.65971737069788738</v>
      </c>
    </row>
    <row r="1663" spans="1:31" x14ac:dyDescent="0.25">
      <c r="A1663">
        <v>136.74999999999807</v>
      </c>
      <c r="B1663" s="2">
        <v>2016.7499999998756</v>
      </c>
      <c r="C1663">
        <f>+D1663+($D$2+E1663+F1663)*SOI!A1662*IF(B1663&gt;$C$18, IF(B1663&lt;$C$19,-1,1),1)</f>
        <v>0</v>
      </c>
      <c r="D1663">
        <f>+$D$3*((1-$D$5)*SOI!D1662+$D$5*SOI!D1661) +   $D$4*((1-$D$5)*SOI!E1662+$D$5*SOI!E1661)</f>
        <v>0</v>
      </c>
      <c r="E1663">
        <f t="shared" si="536"/>
        <v>-6.5637125538875551</v>
      </c>
      <c r="F1663">
        <f t="shared" si="543"/>
        <v>-5.410433983953955E-2</v>
      </c>
      <c r="G1663">
        <f t="shared" si="544"/>
        <v>-6.6178168937270945</v>
      </c>
      <c r="H1663" s="21">
        <f t="shared" si="545"/>
        <v>-1.4970366459781231E-2</v>
      </c>
      <c r="I1663" s="37">
        <f t="shared" si="537"/>
        <v>5.0039871099432549</v>
      </c>
      <c r="J1663" s="1">
        <f t="shared" si="546"/>
        <v>1.1967166690935509</v>
      </c>
      <c r="K1663" s="1">
        <f t="shared" si="547"/>
        <v>-9.475892668810397E-2</v>
      </c>
      <c r="L1663" s="1">
        <f t="shared" si="538"/>
        <v>-2.3922656713891242E-2</v>
      </c>
      <c r="M1663" s="1">
        <f t="shared" si="539"/>
        <v>-1.6799042733805134</v>
      </c>
      <c r="N1663" s="1">
        <f t="shared" si="540"/>
        <v>-4.0597560981481387E-2</v>
      </c>
      <c r="O1663" s="1">
        <f t="shared" si="541"/>
        <v>-5.0840804890632905</v>
      </c>
      <c r="P1663" s="1">
        <f t="shared" si="542"/>
        <v>2.0941000115413767E-2</v>
      </c>
      <c r="Q1663" s="1">
        <f t="shared" si="548"/>
        <v>3.4130694174086533E-2</v>
      </c>
      <c r="R1663" s="1">
        <f t="shared" si="549"/>
        <v>-5.1003253263739369E-2</v>
      </c>
      <c r="S1663" s="1">
        <f t="shared" si="550"/>
        <v>-0.17385356973913485</v>
      </c>
      <c r="T1663" s="1">
        <f t="shared" si="551"/>
        <v>1.2779076005461394</v>
      </c>
      <c r="U1663" s="1">
        <f t="shared" si="552"/>
        <v>-1.1579933899831887</v>
      </c>
      <c r="V1663" s="1">
        <f t="shared" si="553"/>
        <v>2.3912722951836295E-2</v>
      </c>
      <c r="Y1663" s="20">
        <f>+$Z$20*SIGN(SOI!A1662)*(ABS(SOI!A1662))^$Y$2</f>
        <v>0</v>
      </c>
      <c r="Z1663" s="20">
        <f>+$Z$20*SIGN(SOI!A1662)*SQRT(ABS(SOI!A1662))</f>
        <v>0</v>
      </c>
      <c r="AA1663" s="19">
        <f>+SIN((AVERAGE(H1659:H1670)+AVERAGE(H1663:H1666)/4)*($AA$19+AA1662*$AA$18*AVERAGE(G1659:G1670))*$Y$20+$AA$17) - SIN($AA$17)</f>
        <v>0.6507533417143343</v>
      </c>
      <c r="AB1663" s="19">
        <f>+SIN((AVERAGE(H1659:H1670)+AVERAGE(H1663:H1666)*$AB$1)*($AA$19+AB1662*$AA$18*AVERAGE(G1659:G1670))*$Y$20+$AA$17) - SIN($AA$17)+$AB$2</f>
        <v>0.66632043903026617</v>
      </c>
    </row>
    <row r="1664" spans="1:31" x14ac:dyDescent="0.25">
      <c r="A1664">
        <v>136.83333333333141</v>
      </c>
      <c r="B1664" s="2">
        <v>2016.8333333332089</v>
      </c>
      <c r="C1664">
        <f>+D1664+($D$2+E1664+F1664)*SOI!A1663*IF(B1664&gt;$C$18, IF(B1664&lt;$C$19,-1,1),1)</f>
        <v>0</v>
      </c>
      <c r="D1664">
        <f>+$D$3*((1-$D$5)*SOI!D1663+$D$5*SOI!D1662) +   $D$4*((1-$D$5)*SOI!E1663+$D$5*SOI!E1662)</f>
        <v>0</v>
      </c>
      <c r="E1664">
        <f t="shared" si="536"/>
        <v>-41.416027405709031</v>
      </c>
      <c r="F1664">
        <f t="shared" si="543"/>
        <v>-0.98351519716141467</v>
      </c>
      <c r="G1664">
        <f t="shared" si="544"/>
        <v>-42.399542602870447</v>
      </c>
      <c r="H1664" s="21">
        <f t="shared" si="545"/>
        <v>1.4823937038289339</v>
      </c>
      <c r="I1664" s="37">
        <f t="shared" si="537"/>
        <v>51.902483943907335</v>
      </c>
      <c r="J1664" s="1">
        <f t="shared" si="546"/>
        <v>236.02372366971761</v>
      </c>
      <c r="K1664" s="1">
        <f t="shared" si="547"/>
        <v>-9.6490754366408282</v>
      </c>
      <c r="L1664" s="1">
        <f t="shared" si="538"/>
        <v>-0.67008714246603429</v>
      </c>
      <c r="M1664" s="1">
        <f t="shared" si="539"/>
        <v>-31.943087552289629</v>
      </c>
      <c r="N1664" s="1">
        <f t="shared" si="540"/>
        <v>-0.59253669543877974</v>
      </c>
      <c r="O1664" s="1">
        <f t="shared" si="541"/>
        <v>-5.3952649759442526</v>
      </c>
      <c r="P1664" s="1">
        <f t="shared" si="542"/>
        <v>7.1736593532583784E-2</v>
      </c>
      <c r="Q1664" s="1">
        <f t="shared" si="548"/>
        <v>9.4722420343428197</v>
      </c>
      <c r="R1664" s="1">
        <f t="shared" si="549"/>
        <v>-146.81739171550353</v>
      </c>
      <c r="S1664" s="1">
        <f t="shared" si="550"/>
        <v>-26.319090730244927</v>
      </c>
      <c r="T1664" s="1">
        <f t="shared" si="551"/>
        <v>37.985836198277049</v>
      </c>
      <c r="U1664" s="1">
        <f t="shared" si="552"/>
        <v>-41.145407858715743</v>
      </c>
      <c r="V1664" s="1">
        <f t="shared" si="553"/>
        <v>1.1956048589130024</v>
      </c>
      <c r="Y1664" s="20">
        <f>+$Z$20*SIGN(SOI!A1663)*(ABS(SOI!A1663))^$Y$2</f>
        <v>0</v>
      </c>
      <c r="Z1664" s="20">
        <f>+$Z$20*SIGN(SOI!A1663)*SQRT(ABS(SOI!A1663))</f>
        <v>0</v>
      </c>
      <c r="AA1664" s="19">
        <f>+SIN((AVERAGE(H1660:H1671)+AVERAGE(H1664:H1667)/4)*($AA$19+AA1663*$AA$18*AVERAGE(G1660:G1671))*$Y$20+$AA$17) - SIN($AA$17)</f>
        <v>0.58011330493144508</v>
      </c>
      <c r="AB1664" s="19">
        <f>+SIN((AVERAGE(H1660:H1671)+AVERAGE(H1664:H1667)*$AB$1)*($AA$19+AB1663*$AA$18*AVERAGE(G1660:G1671))*$Y$20+$AA$17) - SIN($AA$17)+$AB$2</f>
        <v>0.67599018402022937</v>
      </c>
    </row>
    <row r="1665" spans="1:28" x14ac:dyDescent="0.25">
      <c r="A1665">
        <v>136.91666666666475</v>
      </c>
      <c r="B1665" s="2">
        <v>2016.9166666665421</v>
      </c>
      <c r="C1665">
        <f>+D1665+($D$2+E1665+F1665)*SOI!A1664*IF(B1665&gt;$C$18, IF(B1665&lt;$C$19,-1,1),1)</f>
        <v>0</v>
      </c>
      <c r="D1665">
        <f>+$D$3*((1-$D$5)*SOI!D1664+$D$5*SOI!D1663) +   $D$4*((1-$D$5)*SOI!E1664+$D$5*SOI!E1663)</f>
        <v>0</v>
      </c>
      <c r="E1665">
        <f t="shared" si="536"/>
        <v>486.38948119935435</v>
      </c>
      <c r="F1665">
        <f t="shared" si="543"/>
        <v>-0.22194015291197189</v>
      </c>
      <c r="G1665">
        <f t="shared" si="544"/>
        <v>486.16754104644235</v>
      </c>
      <c r="H1665" s="21">
        <f t="shared" si="545"/>
        <v>-11.185375663145274</v>
      </c>
      <c r="I1665" s="37">
        <f t="shared" si="537"/>
        <v>-516.24084690742677</v>
      </c>
      <c r="J1665" s="1">
        <f t="shared" si="546"/>
        <v>-188.51426411354137</v>
      </c>
      <c r="K1665" s="1">
        <f t="shared" si="547"/>
        <v>0.59055958546914211</v>
      </c>
      <c r="L1665" s="1">
        <f t="shared" si="538"/>
        <v>-2.4744410331982429E-2</v>
      </c>
      <c r="M1665" s="1">
        <f t="shared" si="539"/>
        <v>-2.5650818595118725</v>
      </c>
      <c r="N1665" s="1">
        <f t="shared" si="540"/>
        <v>-6.3381931841439518E-2</v>
      </c>
      <c r="O1665" s="1">
        <f t="shared" si="541"/>
        <v>55.767834565140753</v>
      </c>
      <c r="P1665" s="1">
        <f t="shared" si="542"/>
        <v>1.1502756986854648E-2</v>
      </c>
      <c r="Q1665" s="1">
        <f t="shared" si="548"/>
        <v>8.1363073368954736E-2</v>
      </c>
      <c r="R1665" s="1">
        <f t="shared" si="549"/>
        <v>12.543429251276313</v>
      </c>
      <c r="S1665" s="1">
        <f t="shared" si="550"/>
        <v>28.001759678283751</v>
      </c>
      <c r="T1665" s="1">
        <f t="shared" si="551"/>
        <v>-14.499015618489775</v>
      </c>
      <c r="U1665" s="1">
        <f t="shared" si="552"/>
        <v>65.621595917106234</v>
      </c>
      <c r="V1665" s="1">
        <f t="shared" si="553"/>
        <v>2.050685624773552E-2</v>
      </c>
      <c r="Y1665" s="20">
        <f>+$Z$20*SIGN(SOI!A1664)*(ABS(SOI!A1664))^$Y$2</f>
        <v>0</v>
      </c>
      <c r="Z1665" s="20">
        <f>+$Z$20*SIGN(SOI!A1664)*SQRT(ABS(SOI!A1664))</f>
        <v>0</v>
      </c>
      <c r="AA1665" s="19">
        <f>+SIN((AVERAGE(H1661:H1672)+AVERAGE(H1665:H1668)/4)*($AA$19+AA1664*$AA$18*AVERAGE(G1661:G1672))*$Y$20+$AA$17) - SIN($AA$17)</f>
        <v>0.62834946533093294</v>
      </c>
      <c r="AB1665" s="19">
        <f>+SIN((AVERAGE(H1661:H1672)+AVERAGE(H1665:H1668)*$AB$1)*($AA$19+AB1664*$AA$18*AVERAGE(G1661:G1672))*$Y$20+$AA$17) - SIN($AA$17)+$AB$2</f>
        <v>0.66850584860179607</v>
      </c>
    </row>
    <row r="1666" spans="1:28" x14ac:dyDescent="0.25">
      <c r="A1666">
        <v>136.9999999999981</v>
      </c>
      <c r="B1666" s="2">
        <v>2016.9999999998754</v>
      </c>
      <c r="C1666">
        <f>+D1666+($D$2+E1666+F1666)*SOI!A1665*IF(B1666&gt;$C$18, IF(B1666&lt;$C$19,-1,1),1)</f>
        <v>0</v>
      </c>
      <c r="D1666">
        <f>+$D$3*((1-$D$5)*SOI!D1665+$D$5*SOI!D1664) +   $D$4*((1-$D$5)*SOI!E1665+$D$5*SOI!E1664)</f>
        <v>0</v>
      </c>
      <c r="E1666">
        <f t="shared" si="536"/>
        <v>0.52174828667475026</v>
      </c>
      <c r="F1666">
        <f t="shared" si="543"/>
        <v>4.4498543778924153</v>
      </c>
      <c r="G1666">
        <f t="shared" si="544"/>
        <v>4.9716026645671656</v>
      </c>
      <c r="H1666" s="21">
        <f t="shared" si="545"/>
        <v>-2.2729325180972757</v>
      </c>
      <c r="I1666" s="37">
        <f t="shared" si="537"/>
        <v>-0.91577947935139203</v>
      </c>
      <c r="J1666" s="1">
        <f t="shared" si="546"/>
        <v>0.3160100972199113</v>
      </c>
      <c r="K1666" s="1">
        <f t="shared" si="547"/>
        <v>4.8934487568336932E-2</v>
      </c>
      <c r="L1666" s="1">
        <f t="shared" si="538"/>
        <v>2.1215407279722126E-4</v>
      </c>
      <c r="M1666" s="1">
        <f t="shared" si="539"/>
        <v>2.4239263989440798</v>
      </c>
      <c r="N1666" s="1">
        <f t="shared" si="540"/>
        <v>-2.297928524767157</v>
      </c>
      <c r="O1666" s="1">
        <f t="shared" si="541"/>
        <v>4.0645939199739933</v>
      </c>
      <c r="P1666" s="1">
        <f t="shared" si="542"/>
        <v>-1.525266108071464</v>
      </c>
      <c r="Q1666" s="1">
        <f t="shared" si="548"/>
        <v>-2.7875109908812594</v>
      </c>
      <c r="R1666" s="1">
        <f t="shared" si="549"/>
        <v>-0.7623318610100972</v>
      </c>
      <c r="S1666" s="1">
        <f t="shared" si="550"/>
        <v>1.8009220323227857</v>
      </c>
      <c r="T1666" s="1">
        <f t="shared" si="551"/>
        <v>9.0603748124188956E-3</v>
      </c>
      <c r="U1666" s="1">
        <f t="shared" si="552"/>
        <v>-15.435795164532285</v>
      </c>
      <c r="V1666" s="1">
        <f t="shared" si="553"/>
        <v>-98.585673241164443</v>
      </c>
      <c r="Y1666" s="20">
        <f>+$Z$20*SIGN(SOI!A1665)*(ABS(SOI!A1665))^$Y$2</f>
        <v>0</v>
      </c>
      <c r="Z1666" s="20">
        <f>+$Z$20*SIGN(SOI!A1665)*SQRT(ABS(SOI!A1665))</f>
        <v>0</v>
      </c>
      <c r="AA1666" s="19">
        <f>+SIN((AVERAGE(H1662:H1673)+AVERAGE(H1666:H1669)/4)*($AA$19+AA1665*$AA$18*AVERAGE(G1662:G1673))*$Y$20+$AA$17) - SIN($AA$17)</f>
        <v>0.6730068897988486</v>
      </c>
      <c r="AB1666" s="19">
        <f>+SIN((AVERAGE(H1662:H1673)+AVERAGE(H1666:H1669)*$AB$1)*($AA$19+AB1665*$AA$18*AVERAGE(G1662:G1673))*$Y$20+$AA$17) - SIN($AA$17)+$AB$2</f>
        <v>0.64587294617643276</v>
      </c>
    </row>
    <row r="1667" spans="1:28" x14ac:dyDescent="0.25">
      <c r="A1667">
        <v>137.08333333333144</v>
      </c>
      <c r="B1667" s="2">
        <v>2017.0833333332087</v>
      </c>
      <c r="C1667">
        <f>+D1667+($D$2+E1667+F1667)*SOI!A1666*IF(B1667&gt;$C$18, IF(B1667&lt;$C$19,-1,1),1)</f>
        <v>0</v>
      </c>
      <c r="D1667">
        <f>+$D$3*((1-$D$5)*SOI!D1666+$D$5*SOI!D1665) +   $D$4*((1-$D$5)*SOI!E1666+$D$5*SOI!E1665)</f>
        <v>0</v>
      </c>
      <c r="E1667">
        <f t="shared" si="536"/>
        <v>-28.4655194467759</v>
      </c>
      <c r="F1667">
        <f t="shared" si="543"/>
        <v>0.23303636458158178</v>
      </c>
      <c r="G1667">
        <f t="shared" si="544"/>
        <v>-28.232483082194317</v>
      </c>
      <c r="H1667" s="21">
        <f t="shared" si="545"/>
        <v>-2.0962551725789753</v>
      </c>
      <c r="I1667" s="37">
        <f t="shared" si="537"/>
        <v>-16.605734271621905</v>
      </c>
      <c r="J1667" s="1">
        <f t="shared" si="546"/>
        <v>-10.651071096636985</v>
      </c>
      <c r="K1667" s="1">
        <f t="shared" si="547"/>
        <v>-8.8457608279395021</v>
      </c>
      <c r="L1667" s="1">
        <f t="shared" si="538"/>
        <v>7.1318174773957493E-2</v>
      </c>
      <c r="M1667" s="1">
        <f t="shared" si="539"/>
        <v>-4.5055164166862474</v>
      </c>
      <c r="N1667" s="1">
        <f t="shared" si="540"/>
        <v>-0.22924779131010878</v>
      </c>
      <c r="O1667" s="1">
        <f t="shared" si="541"/>
        <v>-26.505813171045865</v>
      </c>
      <c r="P1667" s="1">
        <f t="shared" si="542"/>
        <v>-0.12577460219854844</v>
      </c>
      <c r="Q1667" s="1">
        <f t="shared" si="548"/>
        <v>0.51690458004915263</v>
      </c>
      <c r="R1667" s="1">
        <f t="shared" si="549"/>
        <v>2.5633330626392166</v>
      </c>
      <c r="S1667" s="1">
        <f t="shared" si="550"/>
        <v>3.2578473527697245</v>
      </c>
      <c r="T1667" s="1">
        <f t="shared" si="551"/>
        <v>-19.861817165423322</v>
      </c>
      <c r="U1667" s="1">
        <f t="shared" si="552"/>
        <v>-23.080409783006186</v>
      </c>
      <c r="V1667" s="1">
        <f t="shared" si="553"/>
        <v>-0.81101667331214999</v>
      </c>
      <c r="Y1667" s="20">
        <f>+$Z$20*SIGN(SOI!A1666)*(ABS(SOI!A1666))^$Y$2</f>
        <v>0</v>
      </c>
      <c r="Z1667" s="20">
        <f>+$Z$20*SIGN(SOI!A1666)*SQRT(ABS(SOI!A1666))</f>
        <v>0</v>
      </c>
      <c r="AA1667" s="19">
        <f>+SIN((AVERAGE(H1663:H1674)+AVERAGE(H1667:H1670)/4)*($AA$19+AA1666*$AA$18*AVERAGE(G1663:G1674))*$Y$20+$AA$17) - SIN($AA$17)</f>
        <v>0.65952819817509645</v>
      </c>
      <c r="AB1667" s="19">
        <f>+SIN((AVERAGE(H1663:H1674)+AVERAGE(H1667:H1670)*$AB$1)*($AA$19+AB1666*$AA$18*AVERAGE(G1663:G1674))*$Y$20+$AA$17) - SIN($AA$17)+$AB$2</f>
        <v>0.68039289921343249</v>
      </c>
    </row>
    <row r="1668" spans="1:28" x14ac:dyDescent="0.25">
      <c r="A1668">
        <v>137.16666666666478</v>
      </c>
      <c r="B1668" s="2">
        <v>2017.1666666665419</v>
      </c>
      <c r="C1668">
        <f>+D1668+($D$2+E1668+F1668)*SOI!A1667*IF(B1668&gt;$C$18, IF(B1668&lt;$C$19,-1,1),1)</f>
        <v>0</v>
      </c>
      <c r="D1668">
        <f>+$D$3*((1-$D$5)*SOI!D1667+$D$5*SOI!D1666) +   $D$4*((1-$D$5)*SOI!E1667+$D$5*SOI!E1666)</f>
        <v>0</v>
      </c>
      <c r="E1668">
        <f t="shared" si="536"/>
        <v>-8.5511418238262635</v>
      </c>
      <c r="F1668">
        <f t="shared" si="543"/>
        <v>-1.1846370491169589</v>
      </c>
      <c r="G1668">
        <f t="shared" si="544"/>
        <v>-9.7357788729432215</v>
      </c>
      <c r="H1668" s="21">
        <f t="shared" si="545"/>
        <v>3.4644393844916221</v>
      </c>
      <c r="I1668" s="37">
        <f t="shared" si="537"/>
        <v>-10.862936756065906</v>
      </c>
      <c r="J1668" s="1">
        <f t="shared" si="546"/>
        <v>58.579096399817871</v>
      </c>
      <c r="K1668" s="1">
        <f t="shared" si="547"/>
        <v>-39.644536455794281</v>
      </c>
      <c r="L1668" s="1">
        <f t="shared" si="538"/>
        <v>-0.80124305406092633</v>
      </c>
      <c r="M1668" s="1">
        <f t="shared" si="539"/>
        <v>37.879548511671736</v>
      </c>
      <c r="N1668" s="1">
        <f t="shared" si="540"/>
        <v>0.91221627795022009</v>
      </c>
      <c r="O1668" s="1">
        <f t="shared" si="541"/>
        <v>-3.4863721213246883</v>
      </c>
      <c r="P1668" s="1">
        <f t="shared" si="542"/>
        <v>0.38145598955285143</v>
      </c>
      <c r="Q1668" s="1">
        <f t="shared" si="548"/>
        <v>17.292717842072641</v>
      </c>
      <c r="R1668" s="1">
        <f t="shared" si="549"/>
        <v>56.097961674063875</v>
      </c>
      <c r="S1668" s="1">
        <f t="shared" si="550"/>
        <v>-8.4803261649255308</v>
      </c>
      <c r="T1668" s="1">
        <f t="shared" si="551"/>
        <v>29.350509535793091</v>
      </c>
      <c r="U1668" s="1">
        <f t="shared" si="552"/>
        <v>45.791426029588749</v>
      </c>
      <c r="V1668" s="1">
        <f t="shared" si="553"/>
        <v>-9.7875484837585613</v>
      </c>
      <c r="Y1668" s="20">
        <f>+$Z$20*SIGN(SOI!A1667)*(ABS(SOI!A1667))^$Y$2</f>
        <v>0</v>
      </c>
      <c r="Z1668" s="20">
        <f>+$Z$20*SIGN(SOI!A1667)*SQRT(ABS(SOI!A1667))</f>
        <v>0</v>
      </c>
      <c r="AA1668" s="19">
        <f>+SIN((AVERAGE(H1664:H1675)+AVERAGE(H1668:H1671)/4)*($AA$19+AA1667*$AA$18*AVERAGE(G1664:G1675))*$Y$20+$AA$17) - SIN($AA$17)</f>
        <v>0.60913617899656347</v>
      </c>
      <c r="AB1668" s="19">
        <f>+SIN((AVERAGE(H1664:H1675)+AVERAGE(H1668:H1671)*$AB$1)*($AA$19+AB1667*$AA$18*AVERAGE(G1664:G1675))*$Y$20+$AA$17) - SIN($AA$17)+$AB$2</f>
        <v>0.66908706837527299</v>
      </c>
    </row>
    <row r="1669" spans="1:28" x14ac:dyDescent="0.25">
      <c r="A1669">
        <v>137.24999999999812</v>
      </c>
      <c r="B1669" s="2">
        <v>2017.2499999998752</v>
      </c>
      <c r="C1669">
        <f>+D1669+($D$2+E1669+F1669)*SOI!A1668*IF(B1669&gt;$C$18, IF(B1669&lt;$C$19,-1,1),1)</f>
        <v>0</v>
      </c>
      <c r="D1669">
        <f>+$D$3*((1-$D$5)*SOI!D1668+$D$5*SOI!D1667) +   $D$4*((1-$D$5)*SOI!E1668+$D$5*SOI!E1667)</f>
        <v>0</v>
      </c>
      <c r="E1669">
        <f t="shared" si="536"/>
        <v>-16.42831448737244</v>
      </c>
      <c r="F1669">
        <f t="shared" si="543"/>
        <v>4.7641891289638583E-2</v>
      </c>
      <c r="G1669">
        <f t="shared" si="544"/>
        <v>-16.3806725960828</v>
      </c>
      <c r="H1669" s="21">
        <f t="shared" si="545"/>
        <v>-0.47997706625087661</v>
      </c>
      <c r="I1669" s="37">
        <f t="shared" si="537"/>
        <v>-18.982957762855072</v>
      </c>
      <c r="J1669" s="1">
        <f t="shared" si="546"/>
        <v>-3.6822774928189461</v>
      </c>
      <c r="K1669" s="1">
        <f t="shared" si="547"/>
        <v>-8.2022215370124602E-5</v>
      </c>
      <c r="L1669" s="1">
        <f t="shared" si="538"/>
        <v>1.7841061686941304E-2</v>
      </c>
      <c r="M1669" s="1">
        <f t="shared" si="539"/>
        <v>-1.3625799959515472</v>
      </c>
      <c r="N1669" s="1">
        <f t="shared" si="540"/>
        <v>-2.1200373985743873E-2</v>
      </c>
      <c r="O1669" s="1">
        <f t="shared" si="541"/>
        <v>-8.491836293261884E-2</v>
      </c>
      <c r="P1669" s="1">
        <f t="shared" si="542"/>
        <v>-1.4551517942871703E-3</v>
      </c>
      <c r="Q1669" s="1">
        <f t="shared" si="548"/>
        <v>1.4456600330233622E-2</v>
      </c>
      <c r="R1669" s="1">
        <f t="shared" si="549"/>
        <v>8.1953334928161745E-2</v>
      </c>
      <c r="S1669" s="1">
        <f t="shared" si="550"/>
        <v>0.34440931655708124</v>
      </c>
      <c r="T1669" s="1">
        <f t="shared" si="551"/>
        <v>-1.5918419129594359E-2</v>
      </c>
      <c r="U1669" s="1">
        <f t="shared" si="552"/>
        <v>-0.30525631660289632</v>
      </c>
      <c r="V1669" s="1">
        <f t="shared" si="553"/>
        <v>-8.677277601705039E-4</v>
      </c>
      <c r="Y1669" s="20">
        <f>+$Z$20*SIGN(SOI!A1668)*(ABS(SOI!A1668))^$Y$2</f>
        <v>0</v>
      </c>
      <c r="Z1669" s="20">
        <f>+$Z$20*SIGN(SOI!A1668)*SQRT(ABS(SOI!A1668))</f>
        <v>0</v>
      </c>
      <c r="AA1669" s="19">
        <f>+SIN((AVERAGE(H1665:H1676)+AVERAGE(H1669:H1672)/4)*($AA$19+AA1668*$AA$18*AVERAGE(G1665:G1676))*$Y$20+$AA$17) - SIN($AA$17)</f>
        <v>0.70888858972090829</v>
      </c>
      <c r="AB1669" s="19">
        <f>+SIN((AVERAGE(H1665:H1676)+AVERAGE(H1669:H1672)*$AB$1)*($AA$19+AB1668*$AA$18*AVERAGE(G1665:G1676))*$Y$20+$AA$17) - SIN($AA$17)+$AB$2</f>
        <v>0.70498187672831047</v>
      </c>
    </row>
    <row r="1670" spans="1:28" x14ac:dyDescent="0.25">
      <c r="A1670">
        <v>137.33333333333147</v>
      </c>
      <c r="B1670" s="2">
        <v>2017.3333333332084</v>
      </c>
      <c r="C1670">
        <f>+D1670+($D$2+E1670+F1670)*SOI!A1669*IF(B1670&gt;$C$18, IF(B1670&lt;$C$19,-1,1),1)</f>
        <v>0</v>
      </c>
      <c r="D1670">
        <f>+$D$3*((1-$D$5)*SOI!D1669+$D$5*SOI!D1668) +   $D$4*((1-$D$5)*SOI!E1669+$D$5*SOI!E1668)</f>
        <v>0</v>
      </c>
      <c r="E1670">
        <f t="shared" si="536"/>
        <v>-1.8224715623142913</v>
      </c>
      <c r="F1670">
        <f t="shared" si="543"/>
        <v>-1.0995094573183597</v>
      </c>
      <c r="G1670">
        <f t="shared" si="544"/>
        <v>-2.9219810196326508</v>
      </c>
      <c r="H1670" s="21">
        <f t="shared" si="545"/>
        <v>0.34486542862988062</v>
      </c>
      <c r="I1670" s="37">
        <f t="shared" si="537"/>
        <v>-1.2370084764037688</v>
      </c>
      <c r="J1670" s="1">
        <f t="shared" si="546"/>
        <v>3.2412451142469831</v>
      </c>
      <c r="K1670" s="1">
        <f t="shared" si="547"/>
        <v>-9.6624254751482341E-2</v>
      </c>
      <c r="L1670" s="1">
        <f t="shared" si="538"/>
        <v>-1.779402006297099E-2</v>
      </c>
      <c r="M1670" s="1">
        <f t="shared" si="539"/>
        <v>18.405540535030127</v>
      </c>
      <c r="N1670" s="1">
        <f t="shared" si="540"/>
        <v>-0.3322245434810539</v>
      </c>
      <c r="O1670" s="1">
        <f t="shared" si="541"/>
        <v>-1.4991879570308766</v>
      </c>
      <c r="P1670" s="1">
        <f t="shared" si="542"/>
        <v>9.7354293297380712E-2</v>
      </c>
      <c r="Q1670" s="1">
        <f t="shared" si="548"/>
        <v>-3.0601374465982212</v>
      </c>
      <c r="R1670" s="1">
        <f t="shared" si="549"/>
        <v>-1.1304469433507212</v>
      </c>
      <c r="S1670" s="1">
        <f t="shared" si="550"/>
        <v>0.35169960151213497</v>
      </c>
      <c r="T1670" s="1">
        <f t="shared" si="551"/>
        <v>0.28029011914971447</v>
      </c>
      <c r="U1670" s="1">
        <f t="shared" si="552"/>
        <v>1.3308228928483379</v>
      </c>
      <c r="V1670" s="1">
        <f t="shared" si="553"/>
        <v>0.90974251708844323</v>
      </c>
      <c r="Y1670" s="20">
        <f>+$Z$20*SIGN(SOI!A1669)*(ABS(SOI!A1669))^$Y$2</f>
        <v>0</v>
      </c>
      <c r="Z1670" s="20">
        <f>+$Z$20*SIGN(SOI!A1669)*SQRT(ABS(SOI!A1669))</f>
        <v>0</v>
      </c>
      <c r="AA1670" s="19">
        <f>+SIN((AVERAGE(H1666:H1677)+AVERAGE(H1670:H1673)/4)*($AA$19+AA1669*$AA$18*AVERAGE(G1666:G1677))*$Y$20+$AA$17) - SIN($AA$17)</f>
        <v>-0.86705218271689444</v>
      </c>
      <c r="AB1670" s="19">
        <f>+SIN((AVERAGE(H1666:H1677)+AVERAGE(H1670:H1673)*$AB$1)*($AA$19+AB1669*$AA$18*AVERAGE(G1666:G1677))*$Y$20+$AA$17) - SIN($AA$17)+$AB$2</f>
        <v>-0.86030764973971841</v>
      </c>
    </row>
    <row r="1671" spans="1:28" x14ac:dyDescent="0.25">
      <c r="A1671">
        <v>137.41666666666481</v>
      </c>
      <c r="B1671" s="2">
        <v>2017.4166666665417</v>
      </c>
      <c r="C1671">
        <f>+D1671+($D$2+E1671+F1671)*SOI!A1670*IF(B1671&gt;$C$18, IF(B1671&lt;$C$19,-1,1),1)</f>
        <v>0</v>
      </c>
      <c r="D1671">
        <f>+$D$3*((1-$D$5)*SOI!D1670+$D$5*SOI!D1669) +   $D$4*((1-$D$5)*SOI!E1670+$D$5*SOI!E1669)</f>
        <v>0</v>
      </c>
      <c r="E1671">
        <f t="shared" si="536"/>
        <v>-5.5328589233143699</v>
      </c>
      <c r="F1671">
        <f t="shared" si="543"/>
        <v>-2.6009148883752831E-2</v>
      </c>
      <c r="G1671">
        <f t="shared" si="544"/>
        <v>-5.5588680721981225</v>
      </c>
      <c r="H1671" s="21">
        <f t="shared" si="545"/>
        <v>-6.5719308267627286E-2</v>
      </c>
      <c r="I1671" s="37">
        <f t="shared" si="537"/>
        <v>2.2017571517410368</v>
      </c>
      <c r="J1671" s="1">
        <f t="shared" si="546"/>
        <v>3.6028732669737405E-2</v>
      </c>
      <c r="K1671" s="1">
        <f t="shared" si="547"/>
        <v>-1.2181454453165604E-2</v>
      </c>
      <c r="L1671" s="1">
        <f t="shared" si="538"/>
        <v>-5.7921973907618541E-3</v>
      </c>
      <c r="M1671" s="1">
        <f t="shared" si="539"/>
        <v>-0.11494469889433043</v>
      </c>
      <c r="N1671" s="1">
        <f t="shared" si="540"/>
        <v>-1.4906629945332832E-2</v>
      </c>
      <c r="O1671" s="1">
        <f t="shared" si="541"/>
        <v>-5.4412579094078826</v>
      </c>
      <c r="P1671" s="1">
        <f t="shared" si="542"/>
        <v>1.038856574591113E-2</v>
      </c>
      <c r="Q1671" s="1">
        <f t="shared" si="548"/>
        <v>8.5748999385295015E-4</v>
      </c>
      <c r="R1671" s="1">
        <f t="shared" si="549"/>
        <v>-5.6381295622568264E-4</v>
      </c>
      <c r="S1671" s="1">
        <f t="shared" si="550"/>
        <v>-2.8087712643780391E-2</v>
      </c>
      <c r="T1671" s="1">
        <f t="shared" si="551"/>
        <v>0.33114659402243368</v>
      </c>
      <c r="U1671" s="1">
        <f t="shared" si="552"/>
        <v>-0.25276531985324491</v>
      </c>
      <c r="V1671" s="1">
        <f t="shared" si="553"/>
        <v>4.3557879903874082E-3</v>
      </c>
      <c r="Y1671" s="20">
        <f>+$Z$20*SIGN(SOI!A1670)*(ABS(SOI!A1670))^$Y$2</f>
        <v>0</v>
      </c>
      <c r="Z1671" s="20">
        <f>+$Z$20*SIGN(SOI!A1670)*SQRT(ABS(SOI!A1670))</f>
        <v>0</v>
      </c>
      <c r="AA1671" s="19">
        <f>+SIN((AVERAGE(H1667:H1678)+AVERAGE(H1671:H1674)/4)*($AA$19+AA1670*$AA$18*AVERAGE(G1667:G1678))*$Y$20+$AA$17) - SIN($AA$17)</f>
        <v>-0.41622105115498853</v>
      </c>
      <c r="AB1671" s="19">
        <f>+SIN((AVERAGE(H1667:H1678)+AVERAGE(H1671:H1674)*$AB$1)*($AA$19+AB1670*$AA$18*AVERAGE(G1667:G1678))*$Y$20+$AA$17) - SIN($AA$17)+$AB$2</f>
        <v>-0.52757289836115118</v>
      </c>
    </row>
    <row r="1672" spans="1:28" x14ac:dyDescent="0.25">
      <c r="A1672">
        <v>137.49999999999815</v>
      </c>
      <c r="B1672" s="2">
        <v>2017.4999999998749</v>
      </c>
      <c r="C1672">
        <f>+D1672+($D$2+E1672+F1672)*SOI!A1671*IF(B1672&gt;$C$18, IF(B1672&lt;$C$19,-1,1),1)</f>
        <v>0</v>
      </c>
      <c r="D1672">
        <f>+$D$3*((1-$D$5)*SOI!D1671+$D$5*SOI!D1670) +   $D$4*((1-$D$5)*SOI!E1671+$D$5*SOI!E1670)</f>
        <v>0</v>
      </c>
      <c r="E1672">
        <f t="shared" si="536"/>
        <v>8.4195051316790703</v>
      </c>
      <c r="F1672">
        <f t="shared" si="543"/>
        <v>-0.11657311202138199</v>
      </c>
      <c r="G1672">
        <f t="shared" si="544"/>
        <v>8.302932019657689</v>
      </c>
      <c r="H1672" s="21">
        <f t="shared" si="545"/>
        <v>-0.11438639323009549</v>
      </c>
      <c r="I1672" s="37">
        <f t="shared" si="537"/>
        <v>-9.2014106946410124</v>
      </c>
      <c r="J1672" s="1">
        <f t="shared" si="546"/>
        <v>-3.5279248708472428</v>
      </c>
      <c r="K1672" s="1">
        <f t="shared" si="547"/>
        <v>0.85371816702486292</v>
      </c>
      <c r="L1672" s="1">
        <f t="shared" si="538"/>
        <v>-7.3189176137773773E-2</v>
      </c>
      <c r="M1672" s="1">
        <f t="shared" si="539"/>
        <v>-2.6932352462418536</v>
      </c>
      <c r="N1672" s="1">
        <f t="shared" si="540"/>
        <v>-0.10899920254492947</v>
      </c>
      <c r="O1672" s="1">
        <f t="shared" si="541"/>
        <v>5.1545270734630719</v>
      </c>
      <c r="P1672" s="1">
        <f t="shared" si="542"/>
        <v>6.0824416555005277E-2</v>
      </c>
      <c r="Q1672" s="1">
        <f t="shared" si="548"/>
        <v>0.14691233238497678</v>
      </c>
      <c r="R1672" s="1">
        <f t="shared" si="549"/>
        <v>0.40369116433537461</v>
      </c>
      <c r="S1672" s="1">
        <f t="shared" si="550"/>
        <v>0.85831207690767219</v>
      </c>
      <c r="T1672" s="1">
        <f t="shared" si="551"/>
        <v>-3.9638143989265497</v>
      </c>
      <c r="U1672" s="1">
        <f t="shared" si="552"/>
        <v>6.1847884043113401</v>
      </c>
      <c r="V1672" s="1">
        <f t="shared" si="553"/>
        <v>0.18648029285228404</v>
      </c>
      <c r="Y1672" s="20">
        <f>+$Z$20*SIGN(SOI!A1671)*(ABS(SOI!A1671))^$Y$2</f>
        <v>0</v>
      </c>
      <c r="Z1672" s="20">
        <f>+$Z$20*SIGN(SOI!A1671)*SQRT(ABS(SOI!A1671))</f>
        <v>0</v>
      </c>
      <c r="AA1672" s="19">
        <f>+SIN((AVERAGE(H1668:H1679)+AVERAGE(H1672:H1675)/4)*($AA$19+AA1671*$AA$18*AVERAGE(G1668:G1679))*$Y$20+$AA$17) - SIN($AA$17)</f>
        <v>-0.70579252738389697</v>
      </c>
      <c r="AB1672" s="19">
        <f>+SIN((AVERAGE(H1668:H1679)+AVERAGE(H1672:H1675)*$AB$1)*($AA$19+AB1671*$AA$18*AVERAGE(G1668:G1679))*$Y$20+$AA$17) - SIN($AA$17)+$AB$2</f>
        <v>-0.79073944142009389</v>
      </c>
    </row>
    <row r="1673" spans="1:28" x14ac:dyDescent="0.25">
      <c r="A1673">
        <v>137.5833333333315</v>
      </c>
      <c r="B1673" s="2">
        <v>2017.5833333332082</v>
      </c>
      <c r="C1673">
        <f>+D1673+($D$2+E1673+F1673)*SOI!A1672*IF(B1673&gt;$C$18, IF(B1673&lt;$C$19,-1,1),1)</f>
        <v>0</v>
      </c>
      <c r="D1673">
        <f>+$D$3*((1-$D$5)*SOI!D1672+$D$5*SOI!D1671) +   $D$4*((1-$D$5)*SOI!E1672+$D$5*SOI!E1671)</f>
        <v>0</v>
      </c>
      <c r="E1673">
        <f t="shared" si="536"/>
        <v>3.7761851526557848</v>
      </c>
      <c r="F1673">
        <f t="shared" si="543"/>
        <v>2.1375385788402368E-2</v>
      </c>
      <c r="G1673">
        <f t="shared" si="544"/>
        <v>3.7975605384441873</v>
      </c>
      <c r="H1673" s="21">
        <f t="shared" si="545"/>
        <v>-7.0450969164386021E-2</v>
      </c>
      <c r="I1673" s="37">
        <f t="shared" si="537"/>
        <v>-4.6281889455445402</v>
      </c>
      <c r="J1673" s="1">
        <f t="shared" si="546"/>
        <v>0.47958497349706863</v>
      </c>
      <c r="K1673" s="1">
        <f t="shared" si="547"/>
        <v>3.3794614280533342E-4</v>
      </c>
      <c r="L1673" s="1">
        <f t="shared" si="538"/>
        <v>1.1642411432922604E-2</v>
      </c>
      <c r="M1673" s="1">
        <f t="shared" si="539"/>
        <v>0.72788683291957923</v>
      </c>
      <c r="N1673" s="1">
        <f t="shared" si="540"/>
        <v>8.8540497070824075E-3</v>
      </c>
      <c r="O1673" s="1">
        <f t="shared" si="541"/>
        <v>0.15217464643079801</v>
      </c>
      <c r="P1673" s="1">
        <f t="shared" si="542"/>
        <v>-5.1269769127209163E-3</v>
      </c>
      <c r="Q1673" s="1">
        <f t="shared" si="548"/>
        <v>3.2252728648808891E-3</v>
      </c>
      <c r="R1673" s="1">
        <f t="shared" si="549"/>
        <v>4.4577336771014602E-3</v>
      </c>
      <c r="S1673" s="1">
        <f t="shared" si="550"/>
        <v>-3.5068769201759824E-2</v>
      </c>
      <c r="T1673" s="1">
        <f t="shared" si="551"/>
        <v>1.8614992757813944E-2</v>
      </c>
      <c r="U1673" s="1">
        <f t="shared" si="552"/>
        <v>-0.26221946160459969</v>
      </c>
      <c r="V1673" s="1">
        <f t="shared" si="553"/>
        <v>1.2768356142676583E-3</v>
      </c>
      <c r="Y1673" s="20">
        <f>+$Z$20*SIGN(SOI!A1672)*(ABS(SOI!A1672))^$Y$2</f>
        <v>0</v>
      </c>
      <c r="Z1673" s="20">
        <f>+$Z$20*SIGN(SOI!A1672)*SQRT(ABS(SOI!A1672))</f>
        <v>0</v>
      </c>
      <c r="AA1673" s="19">
        <f>+SIN((AVERAGE(H1669:H1680)+AVERAGE(H1673:H1676)/4)*($AA$19+AA1672*$AA$18*AVERAGE(G1669:G1680))*$Y$20+$AA$17) - SIN($AA$17)</f>
        <v>-0.36183343585936312</v>
      </c>
      <c r="AB1673" s="19">
        <f>+SIN((AVERAGE(H1669:H1680)+AVERAGE(H1673:H1676)*$AB$1)*($AA$19+AB1672*$AA$18*AVERAGE(G1669:G1680))*$Y$20+$AA$17) - SIN($AA$17)+$AB$2</f>
        <v>-0.51657821370603885</v>
      </c>
    </row>
    <row r="1674" spans="1:28" x14ac:dyDescent="0.25">
      <c r="A1674">
        <v>137.66666666666484</v>
      </c>
      <c r="B1674" s="2">
        <v>2017.6666666665415</v>
      </c>
      <c r="C1674">
        <f>+D1674+($D$2+E1674+F1674)*SOI!A1673*IF(B1674&gt;$C$18, IF(B1674&lt;$C$19,-1,1),1)</f>
        <v>0</v>
      </c>
      <c r="D1674">
        <f>+$D$3*((1-$D$5)*SOI!D1673+$D$5*SOI!D1672) +   $D$4*((1-$D$5)*SOI!E1673+$D$5*SOI!E1672)</f>
        <v>0</v>
      </c>
      <c r="E1674">
        <f t="shared" si="536"/>
        <v>19.286725470954835</v>
      </c>
      <c r="F1674">
        <f t="shared" si="543"/>
        <v>-1.0656195622857561</v>
      </c>
      <c r="G1674">
        <f t="shared" si="544"/>
        <v>18.221105908669077</v>
      </c>
      <c r="H1674" s="21">
        <f t="shared" si="545"/>
        <v>-2.0841719528118192</v>
      </c>
      <c r="I1674" s="37">
        <f t="shared" si="537"/>
        <v>-13.049468263726164</v>
      </c>
      <c r="J1674" s="1">
        <f t="shared" si="546"/>
        <v>-56.453618805258998</v>
      </c>
      <c r="K1674" s="1">
        <f t="shared" si="547"/>
        <v>5.3611435789554851E-2</v>
      </c>
      <c r="L1674" s="1">
        <f t="shared" si="538"/>
        <v>-7.0496739314562601E-2</v>
      </c>
      <c r="M1674" s="1">
        <f t="shared" si="539"/>
        <v>-30.3884359193767</v>
      </c>
      <c r="N1674" s="1">
        <f t="shared" si="540"/>
        <v>7.2007301711394051E-2</v>
      </c>
      <c r="O1674" s="1">
        <f t="shared" si="541"/>
        <v>4.28973011269788</v>
      </c>
      <c r="P1674" s="1">
        <f t="shared" si="542"/>
        <v>4.7649412562019858E-3</v>
      </c>
      <c r="Q1674" s="1">
        <f t="shared" si="548"/>
        <v>-1.0950791961639865</v>
      </c>
      <c r="R1674" s="1">
        <f t="shared" si="549"/>
        <v>-4.2675136508549052</v>
      </c>
      <c r="S1674" s="1">
        <f t="shared" si="550"/>
        <v>-0.80414958106607948</v>
      </c>
      <c r="T1674" s="1">
        <f t="shared" si="551"/>
        <v>-3.1774346480391973</v>
      </c>
      <c r="U1674" s="1">
        <f t="shared" si="552"/>
        <v>0.68713622603593871</v>
      </c>
      <c r="V1674" s="1">
        <f t="shared" si="553"/>
        <v>-9.6508542813048583E-3</v>
      </c>
      <c r="Y1674" s="20">
        <f>+$Z$20*SIGN(SOI!A1673)*(ABS(SOI!A1673))^$Y$2</f>
        <v>0</v>
      </c>
      <c r="Z1674" s="20">
        <f>+$Z$20*SIGN(SOI!A1673)*SQRT(ABS(SOI!A1673))</f>
        <v>0</v>
      </c>
      <c r="AA1674" s="19">
        <f>+SIN((AVERAGE(H1670:H1681)+AVERAGE(H1674:H1677)/4)*($AA$19+AA1673*$AA$18*AVERAGE(G1670:G1681))*$Y$20+$AA$17) - SIN($AA$17)</f>
        <v>-1.0991024937155636</v>
      </c>
      <c r="AB1674" s="19">
        <f>+SIN((AVERAGE(H1670:H1681)+AVERAGE(H1674:H1677)*$AB$1)*($AA$19+AB1673*$AA$18*AVERAGE(G1670:G1681))*$Y$20+$AA$17) - SIN($AA$17)+$AB$2</f>
        <v>-0.66065797430727768</v>
      </c>
    </row>
    <row r="1675" spans="1:28" x14ac:dyDescent="0.25">
      <c r="A1675">
        <v>137.74999999999818</v>
      </c>
      <c r="B1675" s="2">
        <v>2017.7499999998747</v>
      </c>
      <c r="C1675">
        <f>+D1675+($D$2+E1675+F1675)*SOI!A1674*IF(B1675&gt;$C$18, IF(B1675&lt;$C$19,-1,1),1)</f>
        <v>0</v>
      </c>
      <c r="D1675">
        <f>+$D$3*((1-$D$5)*SOI!D1674+$D$5*SOI!D1673) +   $D$4*((1-$D$5)*SOI!E1674+$D$5*SOI!E1673)</f>
        <v>0</v>
      </c>
      <c r="E1675">
        <f t="shared" si="536"/>
        <v>6.9813909360392472</v>
      </c>
      <c r="F1675">
        <f t="shared" si="543"/>
        <v>-5.4104339862011575E-2</v>
      </c>
      <c r="G1675">
        <f t="shared" si="544"/>
        <v>6.9272865961772361</v>
      </c>
      <c r="H1675" s="21">
        <f t="shared" si="545"/>
        <v>0.12914490343548973</v>
      </c>
      <c r="I1675" s="37">
        <f t="shared" si="537"/>
        <v>1.3734200402827812</v>
      </c>
      <c r="J1675" s="1">
        <f t="shared" si="546"/>
        <v>0.12812869825964041</v>
      </c>
      <c r="K1675" s="1">
        <f t="shared" si="547"/>
        <v>1.1389454587430181E-2</v>
      </c>
      <c r="L1675" s="1">
        <f t="shared" si="538"/>
        <v>-6.0385075558885368E-3</v>
      </c>
      <c r="M1675" s="1">
        <f t="shared" si="539"/>
        <v>-0.65531847294618384</v>
      </c>
      <c r="N1675" s="1">
        <f t="shared" si="540"/>
        <v>3.91488741312511E-2</v>
      </c>
      <c r="O1675" s="1">
        <f t="shared" si="541"/>
        <v>6.0395078235563595</v>
      </c>
      <c r="P1675" s="1">
        <f t="shared" si="542"/>
        <v>8.3940369589693004E-3</v>
      </c>
      <c r="Q1675" s="1">
        <f t="shared" si="548"/>
        <v>-1.2839033471710113E-2</v>
      </c>
      <c r="R1675" s="1">
        <f t="shared" si="549"/>
        <v>5.2658961033123881E-3</v>
      </c>
      <c r="S1675" s="1">
        <f t="shared" si="550"/>
        <v>4.6014016546588335E-2</v>
      </c>
      <c r="T1675" s="1">
        <f t="shared" si="551"/>
        <v>-0.383185255542623</v>
      </c>
      <c r="U1675" s="1">
        <f t="shared" si="552"/>
        <v>-0.12739921033177257</v>
      </c>
      <c r="V1675" s="1">
        <f t="shared" si="553"/>
        <v>-9.2431888036672571E-3</v>
      </c>
      <c r="Y1675" s="20">
        <f>+$Z$20*SIGN(SOI!A1674)*(ABS(SOI!A1674))^$Y$2</f>
        <v>0</v>
      </c>
      <c r="Z1675" s="20">
        <f>+$Z$20*SIGN(SOI!A1674)*SQRT(ABS(SOI!A1674))</f>
        <v>0</v>
      </c>
      <c r="AA1675" s="19">
        <f>+SIN((AVERAGE(H1671:H1682)+AVERAGE(H1675:H1678)/4)*($AA$19+AA1674*$AA$18*AVERAGE(G1671:G1682))*$Y$20+$AA$17) - SIN($AA$17)</f>
        <v>-0.88491203406620955</v>
      </c>
      <c r="AB1675" s="19">
        <f>+SIN((AVERAGE(H1671:H1682)+AVERAGE(H1675:H1678)*$AB$1)*($AA$19+AB1674*$AA$18*AVERAGE(G1671:G1682))*$Y$20+$AA$17) - SIN($AA$17)+$AB$2</f>
        <v>-0.56984240230982375</v>
      </c>
    </row>
    <row r="1676" spans="1:28" x14ac:dyDescent="0.25">
      <c r="A1676">
        <v>137.83333333333152</v>
      </c>
      <c r="B1676" s="2">
        <v>2017.833333333208</v>
      </c>
      <c r="C1676">
        <f>+D1676+($D$2+E1676+F1676)*SOI!A1675*IF(B1676&gt;$C$18, IF(B1676&lt;$C$19,-1,1),1)</f>
        <v>0</v>
      </c>
      <c r="D1676">
        <f>+$D$3*((1-$D$5)*SOI!D1675+$D$5*SOI!D1674) +   $D$4*((1-$D$5)*SOI!E1675+$D$5*SOI!E1674)</f>
        <v>0</v>
      </c>
      <c r="E1676">
        <f t="shared" si="536"/>
        <v>36.513169625797246</v>
      </c>
      <c r="F1676">
        <f t="shared" si="543"/>
        <v>-0.9835151971400613</v>
      </c>
      <c r="G1676">
        <f t="shared" si="544"/>
        <v>35.529654428657182</v>
      </c>
      <c r="H1676" s="21">
        <f t="shared" si="545"/>
        <v>-1.1867348853433466</v>
      </c>
      <c r="I1676" s="37">
        <f t="shared" si="537"/>
        <v>35.537854549045825</v>
      </c>
      <c r="J1676" s="1">
        <f t="shared" si="546"/>
        <v>-44.111782405764131</v>
      </c>
      <c r="K1676" s="1">
        <f t="shared" si="547"/>
        <v>291.19941435501454</v>
      </c>
      <c r="L1676" s="1">
        <f t="shared" si="538"/>
        <v>-0.56004682389829086</v>
      </c>
      <c r="M1676" s="1">
        <f t="shared" si="539"/>
        <v>8.7191224676332038</v>
      </c>
      <c r="N1676" s="1">
        <f t="shared" si="540"/>
        <v>0.90249595444302244</v>
      </c>
      <c r="O1676" s="1">
        <f t="shared" si="541"/>
        <v>30.143102370719717</v>
      </c>
      <c r="P1676" s="1">
        <f t="shared" si="542"/>
        <v>0.46363618342121893</v>
      </c>
      <c r="Q1676" s="1">
        <f t="shared" si="548"/>
        <v>3.9380269616504338</v>
      </c>
      <c r="R1676" s="1">
        <f t="shared" si="549"/>
        <v>-41.793280879806659</v>
      </c>
      <c r="S1676" s="1">
        <f t="shared" si="550"/>
        <v>27.447573497432366</v>
      </c>
      <c r="T1676" s="1">
        <f t="shared" si="551"/>
        <v>-177.37398142296061</v>
      </c>
      <c r="U1676" s="1">
        <f t="shared" si="552"/>
        <v>-182.07948089223669</v>
      </c>
      <c r="V1676" s="1">
        <f t="shared" si="553"/>
        <v>-11.769398181861263</v>
      </c>
      <c r="Y1676" s="20">
        <f>+$Z$20*SIGN(SOI!A1675)*(ABS(SOI!A1675))^$Y$2</f>
        <v>0</v>
      </c>
      <c r="Z1676" s="20">
        <f>+$Z$20*SIGN(SOI!A1675)*SQRT(ABS(SOI!A1675))</f>
        <v>0</v>
      </c>
      <c r="AA1676" s="19">
        <f>+SIN((AVERAGE(H1672:H1683)+AVERAGE(H1676:H1679)/4)*($AA$19+AA1675*$AA$18*AVERAGE(G1672:G1683))*$Y$20+$AA$17) - SIN($AA$17)</f>
        <v>-0.95054088266888948</v>
      </c>
      <c r="AB1676" s="19">
        <f>+SIN((AVERAGE(H1672:H1683)+AVERAGE(H1676:H1679)*$AB$1)*($AA$19+AB1675*$AA$18*AVERAGE(G1672:G1683))*$Y$20+$AA$17) - SIN($AA$17)+$AB$2</f>
        <v>-0.59257381518902885</v>
      </c>
    </row>
    <row r="1677" spans="1:28" x14ac:dyDescent="0.25">
      <c r="A1677">
        <v>137.91666666666487</v>
      </c>
      <c r="B1677" s="2">
        <v>2017.9166666665412</v>
      </c>
      <c r="C1677">
        <f>+D1677+($D$2+E1677+F1677)*SOI!A1676*IF(B1677&gt;$C$18, IF(B1677&lt;$C$19,-1,1),1)</f>
        <v>0</v>
      </c>
      <c r="D1677">
        <f>+$D$3*((1-$D$5)*SOI!D1676+$D$5*SOI!D1675) +   $D$4*((1-$D$5)*SOI!E1676+$D$5*SOI!E1675)</f>
        <v>0</v>
      </c>
      <c r="E1677">
        <f t="shared" si="536"/>
        <v>-462.47332540472587</v>
      </c>
      <c r="F1677">
        <f t="shared" si="543"/>
        <v>-0.22194015297774217</v>
      </c>
      <c r="G1677">
        <f t="shared" si="544"/>
        <v>-462.69526555770364</v>
      </c>
      <c r="H1677" s="21">
        <f t="shared" si="545"/>
        <v>12.187669384531121</v>
      </c>
      <c r="I1677" s="37">
        <f t="shared" si="537"/>
        <v>-580.21263646158491</v>
      </c>
      <c r="J1677" s="1">
        <f t="shared" si="546"/>
        <v>691.63866618486634</v>
      </c>
      <c r="K1677" s="1">
        <f t="shared" si="547"/>
        <v>-57.808107353964814</v>
      </c>
      <c r="L1677" s="1">
        <f t="shared" si="538"/>
        <v>-0.21407160261563432</v>
      </c>
      <c r="M1677" s="1">
        <f t="shared" si="539"/>
        <v>8.3733926776450556</v>
      </c>
      <c r="N1677" s="1">
        <f t="shared" si="540"/>
        <v>-0.23467008359158789</v>
      </c>
      <c r="O1677" s="1">
        <f t="shared" si="541"/>
        <v>-96.685016051599419</v>
      </c>
      <c r="P1677" s="1">
        <f t="shared" si="542"/>
        <v>7.5070555365319133E-2</v>
      </c>
      <c r="Q1677" s="1">
        <f t="shared" si="548"/>
        <v>-0.98337650988717373</v>
      </c>
      <c r="R1677" s="1">
        <f t="shared" si="549"/>
        <v>-170.38979800103505</v>
      </c>
      <c r="S1677" s="1">
        <f t="shared" si="550"/>
        <v>116.5231988200627</v>
      </c>
      <c r="T1677" s="1">
        <f t="shared" si="551"/>
        <v>217.4682508897549</v>
      </c>
      <c r="U1677" s="1">
        <f t="shared" si="552"/>
        <v>481.33704862881359</v>
      </c>
      <c r="V1677" s="1">
        <f t="shared" si="553"/>
        <v>0.49551753432674983</v>
      </c>
      <c r="Y1677" s="20">
        <f>+$Z$20*SIGN(SOI!A1676)*(ABS(SOI!A1676))^$Y$2</f>
        <v>0</v>
      </c>
      <c r="Z1677" s="20">
        <f>+$Z$20*SIGN(SOI!A1676)*SQRT(ABS(SOI!A1676))</f>
        <v>0</v>
      </c>
      <c r="AA1677" s="19">
        <f>+SIN((AVERAGE(H1673:H1684)+AVERAGE(H1677:H1680)/4)*($AA$19+AA1676*$AA$18*AVERAGE(G1673:G1684))*$Y$20+$AA$17) - SIN($AA$17)</f>
        <v>-0.97501578514806186</v>
      </c>
      <c r="AB1677" s="19">
        <f>+SIN((AVERAGE(H1673:H1684)+AVERAGE(H1677:H1680)*$AB$1)*($AA$19+AB1676*$AA$18*AVERAGE(G1673:G1684))*$Y$20+$AA$17) - SIN($AA$17)+$AB$2</f>
        <v>-0.5688725936411394</v>
      </c>
    </row>
    <row r="1678" spans="1:28" x14ac:dyDescent="0.25">
      <c r="A1678">
        <v>137.99999999999821</v>
      </c>
      <c r="B1678" s="2">
        <v>2017.9999999998745</v>
      </c>
      <c r="C1678">
        <f>+D1678+($D$2+E1678+F1678)*SOI!A1677*IF(B1678&gt;$C$18, IF(B1678&lt;$C$19,-1,1),1)</f>
        <v>0</v>
      </c>
      <c r="D1678">
        <f>+$D$3*((1-$D$5)*SOI!D1677+$D$5*SOI!D1676) +   $D$4*((1-$D$5)*SOI!E1677+$D$5*SOI!E1676)</f>
        <v>0</v>
      </c>
      <c r="E1678">
        <f t="shared" si="536"/>
        <v>-3.5032228338825178</v>
      </c>
      <c r="F1678">
        <f t="shared" si="543"/>
        <v>4.4498543778870623</v>
      </c>
      <c r="G1678">
        <f t="shared" si="544"/>
        <v>0.94663154400454452</v>
      </c>
      <c r="H1678" s="21">
        <f t="shared" si="545"/>
        <v>-2.3664758317525729</v>
      </c>
      <c r="I1678" s="37">
        <f t="shared" si="537"/>
        <v>-1.0240413493961169</v>
      </c>
      <c r="J1678" s="1">
        <f t="shared" si="546"/>
        <v>-21.501728485880982</v>
      </c>
      <c r="K1678" s="1">
        <f t="shared" si="547"/>
        <v>1.3762833246837265</v>
      </c>
      <c r="L1678" s="1">
        <f t="shared" si="538"/>
        <v>0.64822809295988015</v>
      </c>
      <c r="M1678" s="1">
        <f t="shared" si="539"/>
        <v>-147.49091064236163</v>
      </c>
      <c r="N1678" s="1">
        <f t="shared" si="540"/>
        <v>-0.78173057733606499</v>
      </c>
      <c r="O1678" s="1">
        <f t="shared" si="541"/>
        <v>7.4816116660125831E-2</v>
      </c>
      <c r="P1678" s="1">
        <f t="shared" si="542"/>
        <v>-0.76275304313848213</v>
      </c>
      <c r="Q1678" s="1">
        <f t="shared" si="548"/>
        <v>57.700954899890704</v>
      </c>
      <c r="R1678" s="1">
        <f t="shared" si="549"/>
        <v>17.645625939383187</v>
      </c>
      <c r="S1678" s="1">
        <f t="shared" si="550"/>
        <v>0.68508124808547888</v>
      </c>
      <c r="T1678" s="1">
        <f t="shared" si="551"/>
        <v>0.50956622958031583</v>
      </c>
      <c r="U1678" s="1">
        <f t="shared" si="552"/>
        <v>-8.6316519686112905</v>
      </c>
      <c r="V1678" s="1">
        <f t="shared" si="553"/>
        <v>-16.771531372147471</v>
      </c>
      <c r="Y1678" s="20">
        <f>+$Z$20*SIGN(SOI!A1677)*(ABS(SOI!A1677))^$Y$2</f>
        <v>0</v>
      </c>
      <c r="Z1678" s="20">
        <f>+$Z$20*SIGN(SOI!A1677)*SQRT(ABS(SOI!A1677))</f>
        <v>0</v>
      </c>
      <c r="AA1678" s="19">
        <f>+SIN((AVERAGE(H1674:H1685)+AVERAGE(H1678:H1681)/4)*($AA$19+AA1677*$AA$18*AVERAGE(G1674:G1685))*$Y$20+$AA$17) - SIN($AA$17)</f>
        <v>-0.34007424500149469</v>
      </c>
      <c r="AB1678" s="19">
        <f>+SIN((AVERAGE(H1674:H1685)+AVERAGE(H1678:H1681)*$AB$1)*($AA$19+AB1677*$AA$18*AVERAGE(G1674:G1685))*$Y$20+$AA$17) - SIN($AA$17)+$AB$2</f>
        <v>-0.48733790720628312</v>
      </c>
    </row>
    <row r="1679" spans="1:28" x14ac:dyDescent="0.25">
      <c r="A1679">
        <v>138.08333333333155</v>
      </c>
      <c r="B1679" s="2">
        <v>2018.0833333332077</v>
      </c>
      <c r="C1679">
        <f>+D1679+($D$2+E1679+F1679)*SOI!A1678*IF(B1679&gt;$C$18, IF(B1679&lt;$C$19,-1,1),1)</f>
        <v>0</v>
      </c>
      <c r="D1679">
        <f>+$D$3*((1-$D$5)*SOI!D1678+$D$5*SOI!D1677) +   $D$4*((1-$D$5)*SOI!E1678+$D$5*SOI!E1677)</f>
        <v>0</v>
      </c>
      <c r="E1679">
        <f t="shared" si="536"/>
        <v>27.992604643081449</v>
      </c>
      <c r="F1679">
        <f t="shared" si="543"/>
        <v>0.23303636465340094</v>
      </c>
      <c r="G1679">
        <f t="shared" si="544"/>
        <v>28.225641007734851</v>
      </c>
      <c r="H1679" s="21">
        <f t="shared" si="545"/>
        <v>0.29317269846391758</v>
      </c>
      <c r="I1679" s="37">
        <f t="shared" si="537"/>
        <v>0.20227314526859402</v>
      </c>
      <c r="J1679" s="1">
        <f t="shared" si="546"/>
        <v>0.17808173623243065</v>
      </c>
      <c r="K1679" s="1">
        <f t="shared" si="547"/>
        <v>2.5660985075946566E-3</v>
      </c>
      <c r="L1679" s="1">
        <f t="shared" si="538"/>
        <v>1.1039556277872821E-2</v>
      </c>
      <c r="M1679" s="1">
        <f t="shared" si="539"/>
        <v>-6.1842997347739264</v>
      </c>
      <c r="N1679" s="1">
        <f t="shared" si="540"/>
        <v>8.6467169578588271E-2</v>
      </c>
      <c r="O1679" s="1">
        <f t="shared" si="541"/>
        <v>18.456885715609634</v>
      </c>
      <c r="P1679" s="1">
        <f t="shared" si="542"/>
        <v>-3.3850290120915328E-4</v>
      </c>
      <c r="Q1679" s="1">
        <f t="shared" si="548"/>
        <v>-0.26761004868090066</v>
      </c>
      <c r="R1679" s="1">
        <f t="shared" si="549"/>
        <v>1.6165056230130141E-2</v>
      </c>
      <c r="S1679" s="1">
        <f t="shared" si="550"/>
        <v>1.4967765069682797E-2</v>
      </c>
      <c r="T1679" s="1">
        <f t="shared" si="551"/>
        <v>2.1408570444260815</v>
      </c>
      <c r="U1679" s="1">
        <f t="shared" si="552"/>
        <v>7.5664662936297746E-4</v>
      </c>
      <c r="V1679" s="1">
        <f t="shared" si="553"/>
        <v>8.2327572194516266E-4</v>
      </c>
      <c r="Y1679" s="20">
        <f>+$Z$20*SIGN(SOI!A1678)*(ABS(SOI!A1678))^$Y$2</f>
        <v>0</v>
      </c>
      <c r="Z1679" s="20">
        <f>+$Z$20*SIGN(SOI!A1678)*SQRT(ABS(SOI!A1678))</f>
        <v>0</v>
      </c>
      <c r="AA1679" s="19">
        <f>+SIN((AVERAGE(H1675:H1686)+AVERAGE(H1679:H1682)/4)*($AA$19+AA1678*$AA$18*AVERAGE(G1675:G1686))*$Y$20+$AA$17) - SIN($AA$17)</f>
        <v>-1.0416612036876627</v>
      </c>
      <c r="AB1679" s="19">
        <f>+SIN((AVERAGE(H1675:H1686)+AVERAGE(H1679:H1682)*$AB$1)*($AA$19+AB1678*$AA$18*AVERAGE(G1675:G1686))*$Y$20+$AA$17) - SIN($AA$17)+$AB$2</f>
        <v>-1.0077010782325564</v>
      </c>
    </row>
    <row r="1680" spans="1:28" x14ac:dyDescent="0.25">
      <c r="A1680">
        <v>138.1666666666649</v>
      </c>
      <c r="B1680" s="2">
        <v>2018.166666666541</v>
      </c>
      <c r="C1680">
        <f>+D1680+($D$2+E1680+F1680)*SOI!A1679*IF(B1680&gt;$C$18, IF(B1680&lt;$C$19,-1,1),1)</f>
        <v>0</v>
      </c>
      <c r="D1680">
        <f>+$D$3*((1-$D$5)*SOI!D1679+$D$5*SOI!D1678) +   $D$4*((1-$D$5)*SOI!E1679+$D$5*SOI!E1678)</f>
        <v>0</v>
      </c>
      <c r="E1680">
        <f t="shared" si="536"/>
        <v>4.8302712550085616</v>
      </c>
      <c r="F1680">
        <f t="shared" si="543"/>
        <v>-1.1846370491363039</v>
      </c>
      <c r="G1680">
        <f t="shared" si="544"/>
        <v>3.6456342058722577</v>
      </c>
      <c r="H1680" s="21">
        <f t="shared" si="545"/>
        <v>0.45984970854909618</v>
      </c>
      <c r="I1680" s="37">
        <f t="shared" si="537"/>
        <v>-3.5709545263496141</v>
      </c>
      <c r="J1680" s="1">
        <f t="shared" si="546"/>
        <v>4.7396129772529259</v>
      </c>
      <c r="K1680" s="1">
        <f t="shared" si="547"/>
        <v>19.600807076089534</v>
      </c>
      <c r="L1680" s="1">
        <f t="shared" si="538"/>
        <v>-0.57384157838574212</v>
      </c>
      <c r="M1680" s="1">
        <f t="shared" si="539"/>
        <v>9.3232630326157189</v>
      </c>
      <c r="N1680" s="1">
        <f t="shared" si="540"/>
        <v>-0.98809184336890032</v>
      </c>
      <c r="O1680" s="1">
        <f t="shared" si="541"/>
        <v>3.4348057150572018</v>
      </c>
      <c r="P1680" s="1">
        <f t="shared" si="542"/>
        <v>0.26728764028407115</v>
      </c>
      <c r="Q1680" s="1">
        <f t="shared" si="548"/>
        <v>-4.6102650560835983</v>
      </c>
      <c r="R1680" s="1">
        <f t="shared" si="549"/>
        <v>-4.9163952407769349</v>
      </c>
      <c r="S1680" s="1">
        <f t="shared" si="550"/>
        <v>3.0195979466688345</v>
      </c>
      <c r="T1680" s="1">
        <f t="shared" si="551"/>
        <v>-20.709605050995297</v>
      </c>
      <c r="U1680" s="1">
        <f t="shared" si="552"/>
        <v>10.547649157155238</v>
      </c>
      <c r="V1680" s="1">
        <f t="shared" si="553"/>
        <v>7.428615178291369</v>
      </c>
      <c r="Y1680" s="20">
        <f>+$Z$20*SIGN(SOI!A1679)*(ABS(SOI!A1679))^$Y$2</f>
        <v>0</v>
      </c>
      <c r="Z1680" s="20">
        <f>+$Z$20*SIGN(SOI!A1679)*SQRT(ABS(SOI!A1679))</f>
        <v>0</v>
      </c>
      <c r="AA1680" s="19">
        <f>+SIN((AVERAGE(H1676:H1687)+AVERAGE(H1680:H1683)/4)*($AA$19+AA1679*$AA$18*AVERAGE(G1676:G1687))*$Y$20+$AA$17) - SIN($AA$17)</f>
        <v>-0.83364804899829825</v>
      </c>
      <c r="AB1680" s="19">
        <f>+SIN((AVERAGE(H1676:H1687)+AVERAGE(H1680:H1683)*$AB$1)*($AA$19+AB1679*$AA$18*AVERAGE(G1676:G1687))*$Y$20+$AA$17) - SIN($AA$17)+$AB$2</f>
        <v>-0.8547372120344412</v>
      </c>
    </row>
    <row r="1681" spans="1:28" x14ac:dyDescent="0.25">
      <c r="A1681">
        <v>138.24999999999824</v>
      </c>
      <c r="B1681" s="2">
        <v>2018.2499999998743</v>
      </c>
      <c r="C1681">
        <f>+D1681+($D$2+E1681+F1681)*SOI!A1680*IF(B1681&gt;$C$18, IF(B1681&lt;$C$19,-1,1),1)</f>
        <v>0</v>
      </c>
      <c r="D1681">
        <f>+$D$3*((1-$D$5)*SOI!D1680+$D$5*SOI!D1679) +   $D$4*((1-$D$5)*SOI!E1680+$D$5*SOI!E1679)</f>
        <v>0</v>
      </c>
      <c r="E1681">
        <f t="shared" si="536"/>
        <v>16.259671282289759</v>
      </c>
      <c r="F1681">
        <f t="shared" si="543"/>
        <v>4.7641891308275675E-2</v>
      </c>
      <c r="G1681">
        <f t="shared" si="544"/>
        <v>16.307313173598033</v>
      </c>
      <c r="H1681" s="21">
        <f t="shared" si="545"/>
        <v>-0.25514111532349665</v>
      </c>
      <c r="I1681" s="37">
        <f t="shared" si="537"/>
        <v>-20.405967295955456</v>
      </c>
      <c r="J1681" s="1">
        <f t="shared" si="546"/>
        <v>1.9878717114310278</v>
      </c>
      <c r="K1681" s="1">
        <f t="shared" si="547"/>
        <v>0.22220723408099283</v>
      </c>
      <c r="L1681" s="1">
        <f t="shared" si="538"/>
        <v>3.437732883283124E-2</v>
      </c>
      <c r="M1681" s="1">
        <f t="shared" si="539"/>
        <v>0.68429055242344916</v>
      </c>
      <c r="N1681" s="1">
        <f t="shared" si="540"/>
        <v>2.2928862462134627E-2</v>
      </c>
      <c r="O1681" s="1">
        <f t="shared" si="541"/>
        <v>7.531520982120008</v>
      </c>
      <c r="P1681" s="1">
        <f t="shared" si="542"/>
        <v>-2.3067603976978202E-2</v>
      </c>
      <c r="Q1681" s="1">
        <f t="shared" si="548"/>
        <v>7.8520615793590282E-3</v>
      </c>
      <c r="R1681" s="1">
        <f t="shared" si="549"/>
        <v>4.7849505964183303E-2</v>
      </c>
      <c r="S1681" s="1">
        <f t="shared" si="550"/>
        <v>-0.40041209074495043</v>
      </c>
      <c r="T1681" s="1">
        <f t="shared" si="551"/>
        <v>2.7203979951184825</v>
      </c>
      <c r="U1681" s="1">
        <f t="shared" si="552"/>
        <v>-5.2017820541543118</v>
      </c>
      <c r="V1681" s="1">
        <f t="shared" si="553"/>
        <v>1.4877044644399326E-2</v>
      </c>
      <c r="Y1681" s="20">
        <f>+$Z$20*SIGN(SOI!A1680)*(ABS(SOI!A1680))^$Y$2</f>
        <v>0</v>
      </c>
      <c r="Z1681" s="20">
        <f>+$Z$20*SIGN(SOI!A1680)*SQRT(ABS(SOI!A1680))</f>
        <v>0</v>
      </c>
      <c r="AA1681" s="19">
        <f>+SIN((AVERAGE(H1677:H1688)+AVERAGE(H1681:H1684)/4)*($AA$19+AA1680*$AA$18*AVERAGE(G1677:G1688))*$Y$20+$AA$17) - SIN($AA$17)</f>
        <v>-0.90602935237432503</v>
      </c>
      <c r="AB1681" s="19">
        <f>+SIN((AVERAGE(H1677:H1688)+AVERAGE(H1681:H1684)*$AB$1)*($AA$19+AB1680*$AA$18*AVERAGE(G1677:G1688))*$Y$20+$AA$17) - SIN($AA$17)+$AB$2</f>
        <v>-0.94133995431104167</v>
      </c>
    </row>
    <row r="1682" spans="1:28" x14ac:dyDescent="0.25">
      <c r="A1682">
        <v>138.33333333333158</v>
      </c>
      <c r="B1682" s="2">
        <v>2018.3333333332075</v>
      </c>
      <c r="C1682">
        <f>+D1682+($D$2+E1682+F1682)*SOI!A1681*IF(B1682&gt;$C$18, IF(B1682&lt;$C$19,-1,1),1)</f>
        <v>0</v>
      </c>
      <c r="D1682">
        <f>+$D$3*((1-$D$5)*SOI!D1681+$D$5*SOI!D1680) +   $D$4*((1-$D$5)*SOI!E1681+$D$5*SOI!E1680)</f>
        <v>0</v>
      </c>
      <c r="E1682">
        <f t="shared" si="536"/>
        <v>-2.0891291788069406</v>
      </c>
      <c r="F1682">
        <f t="shared" si="543"/>
        <v>-1.0995094573194759</v>
      </c>
      <c r="G1682">
        <f t="shared" si="544"/>
        <v>-3.1886386361264165</v>
      </c>
      <c r="H1682" s="21">
        <f t="shared" si="545"/>
        <v>-0.50049010401380833</v>
      </c>
      <c r="I1682" s="37">
        <f t="shared" si="537"/>
        <v>2.6489273320304396</v>
      </c>
      <c r="J1682" s="1">
        <f t="shared" si="546"/>
        <v>12.09379135738687</v>
      </c>
      <c r="K1682" s="1">
        <f t="shared" si="547"/>
        <v>-2.3165526013626734E-2</v>
      </c>
      <c r="L1682" s="1">
        <f t="shared" si="538"/>
        <v>-0.26996855188117208</v>
      </c>
      <c r="M1682" s="1">
        <f t="shared" si="539"/>
        <v>-32.070210032239608</v>
      </c>
      <c r="N1682" s="1">
        <f t="shared" si="540"/>
        <v>-0.44303298946387543</v>
      </c>
      <c r="O1682" s="1">
        <f t="shared" si="541"/>
        <v>-4.8940418604543979E-3</v>
      </c>
      <c r="P1682" s="1">
        <f t="shared" si="542"/>
        <v>0.47125982909717362</v>
      </c>
      <c r="Q1682" s="1">
        <f t="shared" si="548"/>
        <v>7.1104733666286162</v>
      </c>
      <c r="R1682" s="1">
        <f t="shared" si="549"/>
        <v>-5.6247747259311343</v>
      </c>
      <c r="S1682" s="1">
        <f t="shared" si="550"/>
        <v>-1.0043234380803856</v>
      </c>
      <c r="T1682" s="1">
        <f t="shared" si="551"/>
        <v>1.3882205981269794E-2</v>
      </c>
      <c r="U1682" s="1">
        <f t="shared" si="552"/>
        <v>-13.795039386285733</v>
      </c>
      <c r="V1682" s="1">
        <f t="shared" si="553"/>
        <v>5.8725693999412059</v>
      </c>
      <c r="Y1682" s="20">
        <f>+$Z$20*SIGN(SOI!A1681)*(ABS(SOI!A1681))^$Y$2</f>
        <v>0</v>
      </c>
      <c r="Z1682" s="20">
        <f>+$Z$20*SIGN(SOI!A1681)*SQRT(ABS(SOI!A1681))</f>
        <v>0</v>
      </c>
      <c r="AA1682" s="19">
        <f>+SIN((AVERAGE(H1678:H1689)+AVERAGE(H1682:H1685)/4)*($AA$19+AA1681*$AA$18*AVERAGE(G1678:G1689))*$Y$20+$AA$17) - SIN($AA$17)</f>
        <v>-0.54582636297447429</v>
      </c>
      <c r="AB1682" s="19">
        <f>+SIN((AVERAGE(H1678:H1689)+AVERAGE(H1682:H1685)*$AB$1)*($AA$19+AB1681*$AA$18*AVERAGE(G1678:G1689))*$Y$20+$AA$17) - SIN($AA$17)+$AB$2</f>
        <v>-0.63542314463670502</v>
      </c>
    </row>
    <row r="1683" spans="1:28" x14ac:dyDescent="0.25">
      <c r="A1683">
        <v>138.41666666666492</v>
      </c>
      <c r="B1683" s="2">
        <v>2018.4166666665408</v>
      </c>
      <c r="C1683">
        <f>+D1683+($D$2+E1683+F1683)*SOI!A1682*IF(B1683&gt;$C$18, IF(B1683&lt;$C$19,-1,1),1)</f>
        <v>0</v>
      </c>
      <c r="D1683">
        <f>+$D$3*((1-$D$5)*SOI!D1682+$D$5*SOI!D1681) +   $D$4*((1-$D$5)*SOI!E1682+$D$5*SOI!E1681)</f>
        <v>0</v>
      </c>
      <c r="E1683">
        <f t="shared" si="536"/>
        <v>5.5135221577505256</v>
      </c>
      <c r="F1683">
        <f t="shared" si="543"/>
        <v>-2.6009148893821776E-2</v>
      </c>
      <c r="G1683">
        <f t="shared" si="544"/>
        <v>5.4875130088567037</v>
      </c>
      <c r="H1683" s="21">
        <f t="shared" si="545"/>
        <v>6.8457732428876762E-4</v>
      </c>
      <c r="I1683" s="37">
        <f t="shared" si="537"/>
        <v>-1.1644558506234062</v>
      </c>
      <c r="J1683" s="1">
        <f t="shared" si="546"/>
        <v>-0.13507876310642103</v>
      </c>
      <c r="K1683" s="1">
        <f t="shared" si="547"/>
        <v>3.596193807044324E-5</v>
      </c>
      <c r="L1683" s="1">
        <f t="shared" si="538"/>
        <v>-1.6295533108932428E-4</v>
      </c>
      <c r="M1683" s="1">
        <f t="shared" si="539"/>
        <v>-0.81484203505007291</v>
      </c>
      <c r="N1683" s="1">
        <f t="shared" si="540"/>
        <v>6.821218451505298E-3</v>
      </c>
      <c r="O1683" s="1">
        <f t="shared" si="541"/>
        <v>2.1177782626417661</v>
      </c>
      <c r="P1683" s="1">
        <f t="shared" si="542"/>
        <v>2.8008712232222796E-3</v>
      </c>
      <c r="Q1683" s="1">
        <f t="shared" si="548"/>
        <v>-2.7816086394575395E-3</v>
      </c>
      <c r="R1683" s="1">
        <f t="shared" si="549"/>
        <v>-9.6728761865607857E-4</v>
      </c>
      <c r="S1683" s="1">
        <f t="shared" si="550"/>
        <v>-6.797550970725025E-3</v>
      </c>
      <c r="T1683" s="1">
        <f t="shared" si="551"/>
        <v>-3.6259907068298524E-3</v>
      </c>
      <c r="U1683" s="1">
        <f t="shared" si="552"/>
        <v>3.6041980528615611E-2</v>
      </c>
      <c r="V1683" s="1">
        <f t="shared" si="553"/>
        <v>-5.373865220835043E-4</v>
      </c>
      <c r="Y1683" s="20">
        <f>+$Z$20*SIGN(SOI!A1682)*(ABS(SOI!A1682))^$Y$2</f>
        <v>0</v>
      </c>
      <c r="Z1683" s="20">
        <f>+$Z$20*SIGN(SOI!A1682)*SQRT(ABS(SOI!A1682))</f>
        <v>0</v>
      </c>
      <c r="AA1683" s="19">
        <f>+SIN((AVERAGE(H1679:H1690)+AVERAGE(H1683:H1686)/4)*($AA$19+AA1682*$AA$18*AVERAGE(G1679:G1690))*$Y$20+$AA$17) - SIN($AA$17)</f>
        <v>-1.2711376136754515</v>
      </c>
      <c r="AB1683" s="19">
        <f>+SIN((AVERAGE(H1679:H1690)+AVERAGE(H1683:H1686)*$AB$1)*($AA$19+AB1682*$AA$18*AVERAGE(G1679:G1690))*$Y$20+$AA$17) - SIN($AA$17)+$AB$2</f>
        <v>-1.2843339716934863</v>
      </c>
    </row>
    <row r="1684" spans="1:28" x14ac:dyDescent="0.25">
      <c r="A1684">
        <v>138.49999999999827</v>
      </c>
      <c r="B1684" s="2">
        <v>2018.499999999874</v>
      </c>
      <c r="C1684">
        <f>+D1684+($D$2+E1684+F1684)*SOI!A1683*IF(B1684&gt;$C$18, IF(B1684&lt;$C$19,-1,1),1)</f>
        <v>0</v>
      </c>
      <c r="D1684">
        <f>+$D$3*((1-$D$5)*SOI!D1683+$D$5*SOI!D1682) +   $D$4*((1-$D$5)*SOI!E1683+$D$5*SOI!E1682)</f>
        <v>0</v>
      </c>
      <c r="E1684">
        <f t="shared" si="536"/>
        <v>-12.468834605745435</v>
      </c>
      <c r="F1684">
        <f t="shared" si="543"/>
        <v>-0.11657311202091214</v>
      </c>
      <c r="G1684">
        <f t="shared" si="544"/>
        <v>-12.585407717766348</v>
      </c>
      <c r="H1684" s="21">
        <f t="shared" si="545"/>
        <v>-0.43025428263523313</v>
      </c>
      <c r="I1684" s="37">
        <f t="shared" si="537"/>
        <v>-8.5769415839498944</v>
      </c>
      <c r="J1684" s="1">
        <f t="shared" si="546"/>
        <v>-3.2948761125461004</v>
      </c>
      <c r="K1684" s="1">
        <f t="shared" si="547"/>
        <v>-4.7615139641455716E-2</v>
      </c>
      <c r="L1684" s="1">
        <f t="shared" si="538"/>
        <v>-4.5539878894186578E-2</v>
      </c>
      <c r="M1684" s="1">
        <f t="shared" si="539"/>
        <v>-2.698460183762712</v>
      </c>
      <c r="N1684" s="1">
        <f t="shared" si="540"/>
        <v>7.2991679473668081E-2</v>
      </c>
      <c r="O1684" s="1">
        <f t="shared" si="541"/>
        <v>-11.994077158570835</v>
      </c>
      <c r="P1684" s="1">
        <f t="shared" si="542"/>
        <v>2.3430710853825057E-3</v>
      </c>
      <c r="Q1684" s="1">
        <f t="shared" si="548"/>
        <v>-9.8571193383471117E-2</v>
      </c>
      <c r="R1684" s="1">
        <f t="shared" si="549"/>
        <v>-0.25247538415532489</v>
      </c>
      <c r="S1684" s="1">
        <f t="shared" si="550"/>
        <v>-0.53576371337838868</v>
      </c>
      <c r="T1684" s="1">
        <f t="shared" si="551"/>
        <v>5.7390014847430173</v>
      </c>
      <c r="U1684" s="1">
        <f t="shared" si="552"/>
        <v>0.22208048423566509</v>
      </c>
      <c r="V1684" s="1">
        <f t="shared" si="553"/>
        <v>-4.8105030170116072E-3</v>
      </c>
      <c r="Y1684" s="20">
        <f>+$Z$20*SIGN(SOI!A1683)*(ABS(SOI!A1683))^$Y$2</f>
        <v>0</v>
      </c>
      <c r="Z1684" s="20">
        <f>+$Z$20*SIGN(SOI!A1683)*SQRT(ABS(SOI!A1683))</f>
        <v>0</v>
      </c>
      <c r="AA1684" s="19">
        <f>+SIN((AVERAGE(H1680:H1691)+AVERAGE(H1684:H1687)/4)*($AA$19+AA1683*$AA$18*AVERAGE(G1680:G1691))*$Y$20+$AA$17) - SIN($AA$17)</f>
        <v>-1.1489416955976832</v>
      </c>
      <c r="AB1684" s="19">
        <f>+SIN((AVERAGE(H1680:H1691)+AVERAGE(H1684:H1687)*$AB$1)*($AA$19+AB1683*$AA$18*AVERAGE(G1680:G1691))*$Y$20+$AA$17) - SIN($AA$17)+$AB$2</f>
        <v>-1.2754649114436269</v>
      </c>
    </row>
    <row r="1685" spans="1:28" x14ac:dyDescent="0.25">
      <c r="A1685">
        <v>138.58333333333161</v>
      </c>
      <c r="B1685" s="2">
        <v>2018.5833333332073</v>
      </c>
      <c r="C1685">
        <f>+D1685+($D$2+E1685+F1685)*SOI!A1684*IF(B1685&gt;$C$18, IF(B1685&lt;$C$19,-1,1),1)</f>
        <v>0</v>
      </c>
      <c r="D1685">
        <f>+$D$3*((1-$D$5)*SOI!D1684+$D$5*SOI!D1683) +   $D$4*((1-$D$5)*SOI!E1684+$D$5*SOI!E1683)</f>
        <v>0</v>
      </c>
      <c r="E1685">
        <f t="shared" si="536"/>
        <v>-3.6480552342364732</v>
      </c>
      <c r="F1685">
        <f t="shared" si="543"/>
        <v>2.1375385792941126E-2</v>
      </c>
      <c r="G1685">
        <f t="shared" si="544"/>
        <v>-3.6266798484435321</v>
      </c>
      <c r="H1685" s="21">
        <f t="shared" si="545"/>
        <v>-0.15190525160317622</v>
      </c>
      <c r="I1685" s="37">
        <f t="shared" si="537"/>
        <v>-4.431799105424715</v>
      </c>
      <c r="J1685" s="1">
        <f t="shared" si="546"/>
        <v>4.1068594400272516E-2</v>
      </c>
      <c r="K1685" s="1">
        <f t="shared" si="547"/>
        <v>-8.8885386699992588E-3</v>
      </c>
      <c r="L1685" s="1">
        <f t="shared" si="538"/>
        <v>1.3782879064191334E-2</v>
      </c>
      <c r="M1685" s="1">
        <f t="shared" si="539"/>
        <v>6.5093728832106706E-2</v>
      </c>
      <c r="N1685" s="1">
        <f t="shared" si="540"/>
        <v>-2.2566240639207907E-2</v>
      </c>
      <c r="O1685" s="1">
        <f t="shared" si="541"/>
        <v>-2.6215601867347673</v>
      </c>
      <c r="P1685" s="1">
        <f t="shared" si="542"/>
        <v>-6.6119521175299787E-3</v>
      </c>
      <c r="Q1685" s="1">
        <f t="shared" si="548"/>
        <v>-7.351213042845067E-4</v>
      </c>
      <c r="R1685" s="1">
        <f t="shared" si="549"/>
        <v>-9.7291668087416021E-4</v>
      </c>
      <c r="S1685" s="1">
        <f t="shared" si="550"/>
        <v>8.5586795858031944E-2</v>
      </c>
      <c r="T1685" s="1">
        <f t="shared" si="551"/>
        <v>-0.37964475634556899</v>
      </c>
      <c r="U1685" s="1">
        <f t="shared" si="552"/>
        <v>-0.3238189380563441</v>
      </c>
      <c r="V1685" s="1">
        <f t="shared" si="553"/>
        <v>-4.1968223401231096E-3</v>
      </c>
      <c r="Y1685" s="20">
        <f>+$Z$20*SIGN(SOI!A1684)*(ABS(SOI!A1684))^$Y$2</f>
        <v>0</v>
      </c>
      <c r="Z1685" s="20">
        <f>+$Z$20*SIGN(SOI!A1684)*SQRT(ABS(SOI!A1684))</f>
        <v>0</v>
      </c>
      <c r="AA1685" s="19">
        <f>+SIN((AVERAGE(H1681:H1692)+AVERAGE(H1685:H1688)/4)*($AA$19+AA1684*$AA$18*AVERAGE(G1681:G1692))*$Y$20+$AA$17) - SIN($AA$17)</f>
        <v>-1.2419055261207419</v>
      </c>
      <c r="AB1685" s="19">
        <f>+SIN((AVERAGE(H1681:H1692)+AVERAGE(H1685:H1688)*$AB$1)*($AA$19+AB1684*$AA$18*AVERAGE(G1681:G1692))*$Y$20+$AA$17) - SIN($AA$17)+$AB$2</f>
        <v>-1.2852728622981968</v>
      </c>
    </row>
    <row r="1686" spans="1:28" x14ac:dyDescent="0.25">
      <c r="A1686">
        <v>138.66666666666495</v>
      </c>
      <c r="B1686" s="2">
        <v>2018.6666666665406</v>
      </c>
      <c r="C1686">
        <f>+D1686+($D$2+E1686+F1686)*SOI!A1685*IF(B1686&gt;$C$18, IF(B1686&lt;$C$19,-1,1),1)</f>
        <v>0</v>
      </c>
      <c r="D1686">
        <f>+$D$3*((1-$D$5)*SOI!D1685+$D$5*SOI!D1684) +   $D$4*((1-$D$5)*SOI!E1685+$D$5*SOI!E1684)</f>
        <v>0</v>
      </c>
      <c r="E1686">
        <f t="shared" ref="E1686:E1701" si="557">$E$3*COS(2*PI()*(A1686+$E$2)/$H$3)+$E$4*COS(2*PI()*(A1686+$E$2)/$H$4)+$E$5*COS(2*PI()*(A1686+$E$2)/$H$5)+$E$6*COS(2*PI()/$H$6*(A1686+$E$2))+$E$7*COS(2*PI()/$H$7*(A1686+$E$2))+$E$8*COS(2*PI()/$H$8*(A1686+$E$2))+$E$9*COS(2*PI()/$H$9*(A1686+$E$2))+$E$10*COS(2*PI()/$H$10*(A1686+$E$2))+$E$11*COS(2*PI()/$H$11*(A1686+$E$2))+$E$12*COS(2*PI()/$H$12*(A1686+$E$2))+$E$13*COS(2*PI()/$H$13*(A1686+$E$2))+$E$14*COS(2*PI()/$H$14*(A1686+$E$2))+$E$15*COS(2*PI()/$H$15*(A1686+$E$2))+$E$16*COS(2*PI()/$H$16*(A1686+$E$2))+$E$17*COS(2*PI()/$H$17*(A1686+$E$2))</f>
        <v>-23.521661680475759</v>
      </c>
      <c r="F1686">
        <f t="shared" si="543"/>
        <v>-1.0656195622759799</v>
      </c>
      <c r="G1686">
        <f t="shared" si="544"/>
        <v>-24.58728124275174</v>
      </c>
      <c r="H1686" s="21">
        <f t="shared" si="545"/>
        <v>4.9535710968848976</v>
      </c>
      <c r="I1686" s="37">
        <f t="shared" ref="I1686:I1701" si="558">+(I$3*$E1686+I$5*$F1686)*COS(2*PI()*$A1686*$A$9+I$4)</f>
        <v>-26.666776394190858</v>
      </c>
      <c r="J1686" s="1">
        <f t="shared" si="546"/>
        <v>71.787573820279633</v>
      </c>
      <c r="K1686" s="1">
        <f t="shared" si="547"/>
        <v>-18.518209570709516</v>
      </c>
      <c r="L1686" s="1">
        <f t="shared" ref="L1686:L1701" si="559">+(L$3*$E1686+L$5*$F1686)*COS(2*PI()*$A1686*$A$9+L$4)^2</f>
        <v>-0.38075043450653395</v>
      </c>
      <c r="M1686" s="1">
        <f t="shared" ref="M1686:M1701" si="560">+(M$3*$E1686+M$5*$F1686)*COS(2*PI()*$A1686*$A$7+M$4)</f>
        <v>18.909852155609126</v>
      </c>
      <c r="N1686" s="1">
        <f t="shared" ref="N1686:N1701" si="561">+(N$3*$E1686+N$5*$F1686)*COS(2*PI()*$A1686*$A$8+N$4)</f>
        <v>0.62405683811512969</v>
      </c>
      <c r="O1686" s="1">
        <f t="shared" ref="O1686:O1701" si="562">+(O$3*$E1686+O$5*$F1686)*COS(2*PI()*$A1686*$A$8+O$4)^2</f>
        <v>-2.3270466990860279</v>
      </c>
      <c r="P1686" s="1">
        <f t="shared" ref="P1686:P1701" si="563">+(P$3*$E1686+P$5*$F1686)*COS(2*PI()*$A1686*$A$7+P$4)^2</f>
        <v>0.56176231306105495</v>
      </c>
      <c r="Q1686" s="1">
        <f t="shared" si="548"/>
        <v>5.9057209638921346</v>
      </c>
      <c r="R1686" s="1">
        <f t="shared" si="549"/>
        <v>47.030545669410756</v>
      </c>
      <c r="S1686" s="1">
        <f t="shared" si="550"/>
        <v>-14.241710488176219</v>
      </c>
      <c r="T1686" s="1">
        <f t="shared" si="551"/>
        <v>9.3094309237769917</v>
      </c>
      <c r="U1686" s="1">
        <f t="shared" si="552"/>
        <v>165.54482097667321</v>
      </c>
      <c r="V1686" s="1">
        <f t="shared" si="553"/>
        <v>-9.8607152299040148</v>
      </c>
      <c r="Y1686" s="20">
        <f>+$Z$20*SIGN(SOI!A1685)*(ABS(SOI!A1685))^$Y$2</f>
        <v>0</v>
      </c>
      <c r="Z1686" s="20">
        <f>+$Z$20*SIGN(SOI!A1685)*SQRT(ABS(SOI!A1685))</f>
        <v>0</v>
      </c>
      <c r="AA1686" s="19">
        <f>+SIN((AVERAGE(H1682:H1693)+AVERAGE(H1686:H1689)/4)*($AA$19+AA1685*$AA$18*AVERAGE(G1682:G1693))*$Y$20+$AA$17) - SIN($AA$17)</f>
        <v>-1.1502176530272723</v>
      </c>
      <c r="AB1686" s="19">
        <f>+SIN((AVERAGE(H1682:H1693)+AVERAGE(H1686:H1689)*$AB$1)*($AA$19+AB1685*$AA$18*AVERAGE(G1682:G1693))*$Y$20+$AA$17) - SIN($AA$17)+$AB$2</f>
        <v>-1.2788742925123302</v>
      </c>
    </row>
    <row r="1687" spans="1:28" x14ac:dyDescent="0.25">
      <c r="A1687">
        <v>138.74999999999829</v>
      </c>
      <c r="B1687" s="2">
        <v>2018.7499999998738</v>
      </c>
      <c r="C1687">
        <f>+D1687+($D$2+E1687+F1687)*SOI!A1686*IF(B1687&gt;$C$18, IF(B1687&lt;$C$19,-1,1),1)</f>
        <v>0</v>
      </c>
      <c r="D1687">
        <f>+$D$3*((1-$D$5)*SOI!D1686+$D$5*SOI!D1685) +   $D$4*((1-$D$5)*SOI!E1686+$D$5*SOI!E1685)</f>
        <v>0</v>
      </c>
      <c r="E1687">
        <f t="shared" si="557"/>
        <v>-6.5637125546189452</v>
      </c>
      <c r="F1687">
        <f t="shared" ref="F1687:F1701" si="564">$F$3*COS(2*PI()*(B1687+$F$2)/$G$3)+$F$4*COS(2*PI()*(B1687+$F$2)/$G$4)+$F$5*COS(2*PI()*(B1687+$F$2)/$G$5)+$F$6*COS(2*PI()/$G$6*(B1687+$F$2))+$F$7*COS(2*PI()/$G$7*(B1687+$F$2))+$F$8*COS(2*PI()/$G$8*(B1687+$F$2))+$F$9*COS(2*PI()/$G$9*(B1687+$F$2))+$F$10*COS(2*PI()/$G$10*(B1687+$F$2))+$F$11*COS(2*PI()/$G$11*(B1687+$F$2))+$F$12*COS(2*PI()/$G$12*(B1687+$F$2))+$F$13*COS(2*PI()/$G$13*(B1687+$F$2))+$F$14*COS(2*PI()/$G$14*(B1687+$F$2))+$F$15*COS(2*PI()/$G$15*(B1687+$F$2))</f>
        <v>-5.4104339871529739E-2</v>
      </c>
      <c r="G1687">
        <f t="shared" ref="G1687:G1701" si="565">+E1687+F1687</f>
        <v>-6.6178168944904749</v>
      </c>
      <c r="H1687" s="21">
        <f t="shared" ref="H1687:H1701" si="566">+$H$19*SUM(I1687:V1687)</f>
        <v>-1.4284586699846023E-2</v>
      </c>
      <c r="I1687" s="37">
        <f t="shared" si="558"/>
        <v>-2.7066008832094384</v>
      </c>
      <c r="J1687" s="1">
        <f t="shared" ref="J1687:J1701" si="567">+(J$3)*I1687*M1687</f>
        <v>0.66475397267737113</v>
      </c>
      <c r="K1687" s="1">
        <f t="shared" ref="K1687:K1701" si="568">+(K$3)*L1687*P1687*O1687</f>
        <v>-1.1090860563784641E-4</v>
      </c>
      <c r="L1687" s="1">
        <f t="shared" si="559"/>
        <v>-1.5569234969303093E-4</v>
      </c>
      <c r="M1687" s="1">
        <f t="shared" si="560"/>
        <v>1.7252264149929211</v>
      </c>
      <c r="N1687" s="1">
        <f t="shared" si="561"/>
        <v>1.4783595854501864E-3</v>
      </c>
      <c r="O1687" s="1">
        <f t="shared" si="562"/>
        <v>-0.99395679551015903</v>
      </c>
      <c r="P1687" s="1">
        <f t="shared" si="563"/>
        <v>1.9263250713117266E-2</v>
      </c>
      <c r="Q1687" s="1">
        <f t="shared" ref="Q1687:Q1701" si="569">+(Q$3)*M1687*N1687</f>
        <v>1.2764000843441506E-3</v>
      </c>
      <c r="R1687" s="1">
        <f t="shared" ref="R1687:R1701" si="570">+(R$3)*I1687*N1687*M1687</f>
        <v>1.0316861929022141E-3</v>
      </c>
      <c r="S1687" s="1">
        <f t="shared" ref="S1687:S1701" si="571">+(S$3)*I1687*N1687</f>
        <v>-3.4242998600963561E-3</v>
      </c>
      <c r="T1687" s="1">
        <f t="shared" ref="T1687:T1701" si="572">+(T$3)*L1687*O1687</f>
        <v>1.6259695481448627E-3</v>
      </c>
      <c r="U1687" s="1">
        <f t="shared" ref="U1687:U1701" si="573">+(U$3)*P1687*I1687</f>
        <v>0.57616420700256332</v>
      </c>
      <c r="V1687" s="1">
        <f t="shared" ref="V1687:V1701" si="574">+(V$3)*P1687*N1687</f>
        <v>-8.0101625409076014E-4</v>
      </c>
      <c r="Y1687" s="20">
        <f>+$Z$20*SIGN(SOI!A1686)*(ABS(SOI!A1686))^$Y$2</f>
        <v>0</v>
      </c>
      <c r="Z1687" s="20">
        <f>+$Z$20*SIGN(SOI!A1686)*SQRT(ABS(SOI!A1686))</f>
        <v>0</v>
      </c>
      <c r="AA1687" s="19">
        <f>+SIN((AVERAGE(H1683:H1694)+AVERAGE(H1687:H1690)/4)*($AA$19+AA1686*$AA$18*AVERAGE(G1683:G1694))*$Y$20+$AA$17) - SIN($AA$17)</f>
        <v>-1.0620006661016572</v>
      </c>
      <c r="AB1687" s="19">
        <f>+SIN((AVERAGE(H1683:H1694)+AVERAGE(H1687:H1690)*$AB$1)*($AA$19+AB1686*$AA$18*AVERAGE(G1683:G1694))*$Y$20+$AA$17) - SIN($AA$17)+$AB$2</f>
        <v>-1.2776089642599304</v>
      </c>
    </row>
    <row r="1688" spans="1:28" x14ac:dyDescent="0.25">
      <c r="A1688">
        <v>138.83333333333164</v>
      </c>
      <c r="B1688" s="2">
        <v>2018.8333333332071</v>
      </c>
      <c r="C1688">
        <f>+D1688+($D$2+E1688+F1688)*SOI!A1687*IF(B1688&gt;$C$18, IF(B1688&lt;$C$19,-1,1),1)</f>
        <v>0</v>
      </c>
      <c r="D1688">
        <f>+$D$3*((1-$D$5)*SOI!D1687+$D$5*SOI!D1686) +   $D$4*((1-$D$5)*SOI!E1687+$D$5*SOI!E1686)</f>
        <v>0</v>
      </c>
      <c r="E1688">
        <f t="shared" si="557"/>
        <v>-41.41602740441688</v>
      </c>
      <c r="F1688">
        <f t="shared" si="564"/>
        <v>-0.98351519710714541</v>
      </c>
      <c r="G1688">
        <f t="shared" si="565"/>
        <v>-42.399542601524026</v>
      </c>
      <c r="H1688" s="21">
        <f t="shared" si="566"/>
        <v>0.49165641314340663</v>
      </c>
      <c r="I1688" s="37">
        <f t="shared" si="558"/>
        <v>21.120933082041915</v>
      </c>
      <c r="J1688" s="1">
        <f t="shared" si="567"/>
        <v>-94.294644466671528</v>
      </c>
      <c r="K1688" s="1">
        <f t="shared" si="568"/>
        <v>-16.751782792712795</v>
      </c>
      <c r="L1688" s="1">
        <f t="shared" si="559"/>
        <v>-0.2674324755481024</v>
      </c>
      <c r="M1688" s="1">
        <f t="shared" si="560"/>
        <v>31.360523489013218</v>
      </c>
      <c r="N1688" s="1">
        <f t="shared" si="561"/>
        <v>-0.51660143134086811</v>
      </c>
      <c r="O1688" s="1">
        <f t="shared" si="562"/>
        <v>-33.760696210664484</v>
      </c>
      <c r="P1688" s="1">
        <f t="shared" si="563"/>
        <v>4.986945324016151E-2</v>
      </c>
      <c r="Q1688" s="1">
        <f t="shared" si="569"/>
        <v>-8.1077351299607496</v>
      </c>
      <c r="R1688" s="1">
        <f t="shared" si="570"/>
        <v>51.138646343675717</v>
      </c>
      <c r="S1688" s="1">
        <f t="shared" si="571"/>
        <v>-9.3376199351206761</v>
      </c>
      <c r="T1688" s="1">
        <f t="shared" si="572"/>
        <v>94.864378529711573</v>
      </c>
      <c r="U1688" s="1">
        <f t="shared" si="573"/>
        <v>-11.639657095559722</v>
      </c>
      <c r="V1688" s="1">
        <f t="shared" si="574"/>
        <v>0.72463929706667385</v>
      </c>
      <c r="Y1688" s="20">
        <f>+$Z$20*SIGN(SOI!A1687)*(ABS(SOI!A1687))^$Y$2</f>
        <v>0</v>
      </c>
      <c r="Z1688" s="20">
        <f>+$Z$20*SIGN(SOI!A1687)*SQRT(ABS(SOI!A1687))</f>
        <v>0</v>
      </c>
      <c r="AA1688" s="19">
        <f>+SIN((AVERAGE(H1684:H1695)+AVERAGE(H1688:H1691)/4)*($AA$19+AA1687*$AA$18*AVERAGE(G1684:G1695))*$Y$20+$AA$17) - SIN($AA$17)</f>
        <v>-1.064755642468256</v>
      </c>
      <c r="AB1688" s="19">
        <f>+SIN((AVERAGE(H1684:H1695)+AVERAGE(H1688:H1691)*$AB$1)*($AA$19+AB1687*$AA$18*AVERAGE(G1684:G1695))*$Y$20+$AA$17) - SIN($AA$17)+$AB$2</f>
        <v>-1.2751843169773245</v>
      </c>
    </row>
    <row r="1689" spans="1:28" x14ac:dyDescent="0.25">
      <c r="A1689">
        <v>138.91666666666498</v>
      </c>
      <c r="B1689" s="2">
        <v>2018.9166666665403</v>
      </c>
      <c r="C1689">
        <f>+D1689+($D$2+E1689+F1689)*SOI!A1688*IF(B1689&gt;$C$18, IF(B1689&lt;$C$19,-1,1),1)</f>
        <v>0</v>
      </c>
      <c r="D1689">
        <f>+$D$3*((1-$D$5)*SOI!D1688+$D$5*SOI!D1687) +   $D$4*((1-$D$5)*SOI!E1688+$D$5*SOI!E1687)</f>
        <v>0</v>
      </c>
      <c r="E1689">
        <f t="shared" si="557"/>
        <v>486.38948119954426</v>
      </c>
      <c r="F1689">
        <f t="shared" si="564"/>
        <v>-0.22194015302505488</v>
      </c>
      <c r="G1689">
        <f t="shared" si="565"/>
        <v>486.1675410465192</v>
      </c>
      <c r="H1689" s="21">
        <f t="shared" si="566"/>
        <v>2.8701194790758229</v>
      </c>
      <c r="I1689" s="37">
        <f t="shared" si="558"/>
        <v>-559.95853478963011</v>
      </c>
      <c r="J1689" s="1">
        <f t="shared" si="567"/>
        <v>187.20103520025989</v>
      </c>
      <c r="K1689" s="1">
        <f t="shared" si="568"/>
        <v>15.480888901066786</v>
      </c>
      <c r="L1689" s="1">
        <f t="shared" si="559"/>
        <v>-5.3726480263291604E-2</v>
      </c>
      <c r="M1689" s="1">
        <f t="shared" si="560"/>
        <v>2.348344210573786</v>
      </c>
      <c r="N1689" s="1">
        <f t="shared" si="561"/>
        <v>-0.70081617589440992</v>
      </c>
      <c r="O1689" s="1">
        <f t="shared" si="562"/>
        <v>445.26738609708877</v>
      </c>
      <c r="P1689" s="1">
        <f t="shared" si="563"/>
        <v>1.7393449872689405E-2</v>
      </c>
      <c r="Q1689" s="1">
        <f t="shared" si="569"/>
        <v>-0.82361930090179836</v>
      </c>
      <c r="R1689" s="1">
        <f t="shared" si="570"/>
        <v>-137.72695915243045</v>
      </c>
      <c r="S1689" s="1">
        <f t="shared" si="571"/>
        <v>335.83617376039075</v>
      </c>
      <c r="T1689" s="1">
        <f t="shared" si="572"/>
        <v>-251.35463812133281</v>
      </c>
      <c r="U1689" s="1">
        <f t="shared" si="573"/>
        <v>107.63018264704966</v>
      </c>
      <c r="V1689" s="1">
        <f t="shared" si="574"/>
        <v>0.34286370794168619</v>
      </c>
      <c r="Y1689" s="20">
        <f>+$Z$20*SIGN(SOI!A1688)*(ABS(SOI!A1688))^$Y$2</f>
        <v>0</v>
      </c>
      <c r="Z1689" s="20">
        <f>+$Z$20*SIGN(SOI!A1688)*SQRT(ABS(SOI!A1688))</f>
        <v>0</v>
      </c>
      <c r="AA1689" s="19">
        <f>+SIN((AVERAGE(H1685:H1696)+AVERAGE(H1689:H1692)/4)*($AA$19+AA1688*$AA$18*AVERAGE(G1685:G1696))*$Y$20+$AA$17) - SIN($AA$17)</f>
        <v>-1.1126767870736842</v>
      </c>
      <c r="AB1689" s="19">
        <f>+SIN((AVERAGE(H1685:H1696)+AVERAGE(H1689:H1692)*$AB$1)*($AA$19+AB1688*$AA$18*AVERAGE(G1685:G1696))*$Y$20+$AA$17) - SIN($AA$17)+$AB$2</f>
        <v>-1.2844879142912651</v>
      </c>
    </row>
    <row r="1690" spans="1:28" x14ac:dyDescent="0.25">
      <c r="A1690">
        <v>138.99999999999832</v>
      </c>
      <c r="B1690" s="2">
        <v>2018.9999999998736</v>
      </c>
      <c r="C1690">
        <f>+D1690+($D$2+E1690+F1690)*SOI!A1689*IF(B1690&gt;$C$18, IF(B1690&lt;$C$19,-1,1),1)</f>
        <v>0</v>
      </c>
      <c r="D1690">
        <f>+$D$3*((1-$D$5)*SOI!D1689+$D$5*SOI!D1688) +   $D$4*((1-$D$5)*SOI!E1689+$D$5*SOI!E1688)</f>
        <v>0</v>
      </c>
      <c r="E1690">
        <f t="shared" si="557"/>
        <v>0.52174828522467465</v>
      </c>
      <c r="F1690">
        <f t="shared" si="564"/>
        <v>4.4498543778800581</v>
      </c>
      <c r="G1690">
        <f t="shared" si="565"/>
        <v>4.9716026631047328</v>
      </c>
      <c r="H1690" s="21">
        <f t="shared" si="566"/>
        <v>7.3952712896400277</v>
      </c>
      <c r="I1690" s="37">
        <f t="shared" si="558"/>
        <v>-3.3685902471981426</v>
      </c>
      <c r="J1690" s="1">
        <f t="shared" si="567"/>
        <v>3.489480418850905</v>
      </c>
      <c r="K1690" s="1">
        <f t="shared" si="568"/>
        <v>211.04605361974936</v>
      </c>
      <c r="L1690" s="1">
        <f t="shared" si="559"/>
        <v>2.0603399943905973</v>
      </c>
      <c r="M1690" s="1">
        <f t="shared" si="560"/>
        <v>7.2764903125537517</v>
      </c>
      <c r="N1690" s="1">
        <f t="shared" si="561"/>
        <v>3.3542300873374975</v>
      </c>
      <c r="O1690" s="1">
        <f t="shared" si="562"/>
        <v>1.6482184574487524</v>
      </c>
      <c r="P1690" s="1">
        <f t="shared" si="563"/>
        <v>-1.6704084623307638</v>
      </c>
      <c r="Q1690" s="1">
        <f t="shared" si="569"/>
        <v>12.21449312422587</v>
      </c>
      <c r="R1690" s="1">
        <f t="shared" si="570"/>
        <v>12.287406080412271</v>
      </c>
      <c r="S1690" s="1">
        <f t="shared" si="571"/>
        <v>-9.6696003433656461</v>
      </c>
      <c r="T1690" s="1">
        <f t="shared" si="572"/>
        <v>35.680529738401205</v>
      </c>
      <c r="U1690" s="1">
        <f t="shared" si="573"/>
        <v>-62.181808264871428</v>
      </c>
      <c r="V1690" s="1">
        <f t="shared" si="574"/>
        <v>157.59672996639705</v>
      </c>
      <c r="Y1690" s="20">
        <f>+$Z$20*SIGN(SOI!A1689)*(ABS(SOI!A1689))^$Y$2</f>
        <v>0</v>
      </c>
      <c r="Z1690" s="20">
        <f>+$Z$20*SIGN(SOI!A1689)*SQRT(ABS(SOI!A1689))</f>
        <v>0</v>
      </c>
      <c r="AA1690" s="19">
        <f>+SIN((AVERAGE(H1686:H1697)+AVERAGE(H1690:H1693)/4)*($AA$19+AA1689*$AA$18*AVERAGE(G1686:G1697))*$Y$20+$AA$17) - SIN($AA$17)</f>
        <v>-1.2352380688254303</v>
      </c>
      <c r="AB1690" s="19">
        <f>+SIN((AVERAGE(H1686:H1697)+AVERAGE(H1690:H1693)*$AB$1)*($AA$19+AB1689*$AA$18*AVERAGE(G1686:G1697))*$Y$20+$AA$17) - SIN($AA$17)+$AB$2</f>
        <v>-1.2839079821360166</v>
      </c>
    </row>
    <row r="1691" spans="1:28" x14ac:dyDescent="0.25">
      <c r="A1691">
        <v>139.08333333333167</v>
      </c>
      <c r="B1691" s="2">
        <v>2019.0833333332068</v>
      </c>
      <c r="C1691">
        <f>+D1691+($D$2+E1691+F1691)*SOI!A1690*IF(B1691&gt;$C$18, IF(B1691&lt;$C$19,-1,1),1)</f>
        <v>0</v>
      </c>
      <c r="D1691">
        <f>+$D$3*((1-$D$5)*SOI!D1690+$D$5*SOI!D1689) +   $D$4*((1-$D$5)*SOI!E1690+$D$5*SOI!E1689)</f>
        <v>0</v>
      </c>
      <c r="E1691">
        <f t="shared" si="557"/>
        <v>-28.465519446008855</v>
      </c>
      <c r="F1691">
        <f t="shared" si="564"/>
        <v>0.23303636470297273</v>
      </c>
      <c r="G1691">
        <f t="shared" si="565"/>
        <v>-28.232483081305883</v>
      </c>
      <c r="H1691" s="21">
        <f t="shared" si="566"/>
        <v>0.67023731823559363</v>
      </c>
      <c r="I1691" s="37">
        <f t="shared" si="558"/>
        <v>16.965576286519529</v>
      </c>
      <c r="J1691" s="1">
        <f t="shared" si="567"/>
        <v>-11.81729022940679</v>
      </c>
      <c r="K1691" s="1">
        <f t="shared" si="568"/>
        <v>-1.5655901340932584E-2</v>
      </c>
      <c r="L1691" s="1">
        <f t="shared" si="559"/>
        <v>7.7555237109178995E-3</v>
      </c>
      <c r="M1691" s="1">
        <f t="shared" si="560"/>
        <v>4.8928135027948407</v>
      </c>
      <c r="N1691" s="1">
        <f t="shared" si="561"/>
        <v>7.2311009420068087E-2</v>
      </c>
      <c r="O1691" s="1">
        <f t="shared" si="562"/>
        <v>-0.43440333277840698</v>
      </c>
      <c r="P1691" s="1">
        <f t="shared" si="563"/>
        <v>-0.12490301142970052</v>
      </c>
      <c r="Q1691" s="1">
        <f t="shared" si="569"/>
        <v>0.17706133321636919</v>
      </c>
      <c r="R1691" s="1">
        <f t="shared" si="570"/>
        <v>-0.89707534608426276</v>
      </c>
      <c r="S1691" s="1">
        <f t="shared" si="571"/>
        <v>1.0498820915578619</v>
      </c>
      <c r="T1691" s="1">
        <f t="shared" si="572"/>
        <v>-3.5398259272030413E-2</v>
      </c>
      <c r="U1691" s="1">
        <f t="shared" si="573"/>
        <v>23.417148208918011</v>
      </c>
      <c r="V1691" s="1">
        <f t="shared" si="574"/>
        <v>0.25404403595420944</v>
      </c>
      <c r="Y1691" s="20">
        <f>+$Z$20*SIGN(SOI!A1690)*(ABS(SOI!A1690))^$Y$2</f>
        <v>0</v>
      </c>
      <c r="Z1691" s="20">
        <f>+$Z$20*SIGN(SOI!A1690)*SQRT(ABS(SOI!A1690))</f>
        <v>0</v>
      </c>
      <c r="AA1691" s="19">
        <f>+SIN((AVERAGE(H1687:H1698)+AVERAGE(H1691:H1694)/4)*($AA$19+AA1690*$AA$18*AVERAGE(G1687:G1698))*$Y$20+$AA$17) - SIN($AA$17)</f>
        <v>-0.67036972775495063</v>
      </c>
      <c r="AB1691" s="19">
        <f>+SIN((AVERAGE(H1687:H1698)+AVERAGE(H1691:H1694)*$AB$1)*($AA$19+AB1690*$AA$18*AVERAGE(G1687:G1698))*$Y$20+$AA$17) - SIN($AA$17)+$AB$2</f>
        <v>-0.84402715314363741</v>
      </c>
    </row>
    <row r="1692" spans="1:28" x14ac:dyDescent="0.25">
      <c r="A1692">
        <v>139.16666666666501</v>
      </c>
      <c r="B1692" s="2">
        <v>2019.1666666665401</v>
      </c>
      <c r="C1692">
        <f>+D1692+($D$2+E1692+F1692)*SOI!A1691*IF(B1692&gt;$C$18, IF(B1692&lt;$C$19,-1,1),1)</f>
        <v>0</v>
      </c>
      <c r="D1692">
        <f>+$D$3*((1-$D$5)*SOI!D1691+$D$5*SOI!D1690) +   $D$4*((1-$D$5)*SOI!E1691+$D$5*SOI!E1690)</f>
        <v>0</v>
      </c>
      <c r="E1692">
        <f t="shared" si="557"/>
        <v>-8.5511418243294841</v>
      </c>
      <c r="F1692">
        <f t="shared" si="564"/>
        <v>-1.1846370491621379</v>
      </c>
      <c r="G1692">
        <f t="shared" si="565"/>
        <v>-9.735778873491622</v>
      </c>
      <c r="H1692" s="21">
        <f t="shared" si="566"/>
        <v>-1.4533876477617025</v>
      </c>
      <c r="I1692" s="37">
        <f t="shared" si="558"/>
        <v>-2.8373536859074462</v>
      </c>
      <c r="J1692" s="1">
        <f t="shared" si="567"/>
        <v>-15.548817283318936</v>
      </c>
      <c r="K1692" s="1">
        <f t="shared" si="568"/>
        <v>-13.438396602510849</v>
      </c>
      <c r="L1692" s="1">
        <f t="shared" si="559"/>
        <v>-0.19687881642147248</v>
      </c>
      <c r="M1692" s="1">
        <f t="shared" si="560"/>
        <v>-38.494019452712813</v>
      </c>
      <c r="N1692" s="1">
        <f t="shared" si="561"/>
        <v>0.40626271325987018</v>
      </c>
      <c r="O1692" s="1">
        <f t="shared" si="562"/>
        <v>-5.385667539747617</v>
      </c>
      <c r="P1692" s="1">
        <f t="shared" si="563"/>
        <v>0.34064971947694217</v>
      </c>
      <c r="Q1692" s="1">
        <f t="shared" si="569"/>
        <v>-7.8263789019246506</v>
      </c>
      <c r="R1692" s="1">
        <f t="shared" si="570"/>
        <v>-6.6314869636952452</v>
      </c>
      <c r="S1692" s="1">
        <f t="shared" si="571"/>
        <v>-0.98647918851260041</v>
      </c>
      <c r="T1692" s="1">
        <f t="shared" si="572"/>
        <v>11.140794358666438</v>
      </c>
      <c r="U1692" s="1">
        <f t="shared" si="573"/>
        <v>10.68105103078701</v>
      </c>
      <c r="V1692" s="1">
        <f t="shared" si="574"/>
        <v>-3.892661775523754</v>
      </c>
      <c r="Y1692" s="20">
        <f>+$Z$20*SIGN(SOI!A1691)*(ABS(SOI!A1691))^$Y$2</f>
        <v>0</v>
      </c>
      <c r="Z1692" s="20">
        <f>+$Z$20*SIGN(SOI!A1691)*SQRT(ABS(SOI!A1691))</f>
        <v>0</v>
      </c>
      <c r="AA1692" s="19">
        <f>+SIN((AVERAGE(H1688:H1699)+AVERAGE(H1692:H1695)/4)*($AA$19+AA1691*$AA$18*AVERAGE(G1688:G1699))*$Y$20+$AA$17) - SIN($AA$17)</f>
        <v>-0.53271776665281889</v>
      </c>
      <c r="AB1692" s="19">
        <f>+SIN((AVERAGE(H1688:H1699)+AVERAGE(H1692:H1695)*$AB$1)*($AA$19+AB1691*$AA$18*AVERAGE(G1688:G1699))*$Y$20+$AA$17) - SIN($AA$17)+$AB$2</f>
        <v>-0.7703570724375679</v>
      </c>
    </row>
    <row r="1693" spans="1:28" x14ac:dyDescent="0.25">
      <c r="A1693">
        <v>139.24999999999835</v>
      </c>
      <c r="B1693" s="2">
        <v>2019.2499999998734</v>
      </c>
      <c r="C1693">
        <f>+D1693+($D$2+E1693+F1693)*SOI!A1692*IF(B1693&gt;$C$18, IF(B1693&lt;$C$19,-1,1),1)</f>
        <v>0</v>
      </c>
      <c r="D1693">
        <f>+$D$3*((1-$D$5)*SOI!D1692+$D$5*SOI!D1691) +   $D$4*((1-$D$5)*SOI!E1692+$D$5*SOI!E1691)</f>
        <v>0</v>
      </c>
      <c r="E1693">
        <f t="shared" si="557"/>
        <v>-16.428314486913777</v>
      </c>
      <c r="F1693">
        <f t="shared" si="564"/>
        <v>4.7641891315013618E-2</v>
      </c>
      <c r="G1693">
        <f t="shared" si="565"/>
        <v>-16.380672595598764</v>
      </c>
      <c r="H1693" s="21">
        <f t="shared" si="566"/>
        <v>-0.65745006954849738</v>
      </c>
      <c r="I1693" s="37">
        <f t="shared" si="558"/>
        <v>-17.286707227903182</v>
      </c>
      <c r="J1693" s="1">
        <f t="shared" si="567"/>
        <v>3.2568193815871105</v>
      </c>
      <c r="K1693" s="1">
        <f t="shared" si="568"/>
        <v>-1.2088820274775343E-2</v>
      </c>
      <c r="L1693" s="1">
        <f t="shared" si="559"/>
        <v>2.6402968590832913E-2</v>
      </c>
      <c r="M1693" s="1">
        <f t="shared" si="560"/>
        <v>1.3233989141156774</v>
      </c>
      <c r="N1693" s="1">
        <f t="shared" si="561"/>
        <v>-5.3444884328979286E-2</v>
      </c>
      <c r="O1693" s="1">
        <f t="shared" si="562"/>
        <v>-16.088246127853601</v>
      </c>
      <c r="P1693" s="1">
        <f t="shared" si="563"/>
        <v>-7.6492978545920703E-4</v>
      </c>
      <c r="Q1693" s="1">
        <f t="shared" si="569"/>
        <v>-3.539627487934608E-2</v>
      </c>
      <c r="R1693" s="1">
        <f t="shared" si="570"/>
        <v>-0.18272855117833856</v>
      </c>
      <c r="S1693" s="1">
        <f t="shared" si="571"/>
        <v>0.79065296799703544</v>
      </c>
      <c r="T1693" s="1">
        <f t="shared" si="572"/>
        <v>-4.4631253884832587</v>
      </c>
      <c r="U1693" s="1">
        <f t="shared" si="573"/>
        <v>-0.14612560685590947</v>
      </c>
      <c r="V1693" s="1">
        <f t="shared" si="574"/>
        <v>-1.1498981726769063E-3</v>
      </c>
      <c r="Y1693" s="20">
        <f>+$Z$20*SIGN(SOI!A1692)*(ABS(SOI!A1692))^$Y$2</f>
        <v>0</v>
      </c>
      <c r="Z1693" s="20">
        <f>+$Z$20*SIGN(SOI!A1692)*SQRT(ABS(SOI!A1692))</f>
        <v>0</v>
      </c>
      <c r="AA1693" s="19">
        <f>+SIN((AVERAGE(H1689:H1700)+AVERAGE(H1693:H1696)/4)*($AA$19+AA1692*$AA$18*AVERAGE(G1689:G1700))*$Y$20+$AA$17) - SIN($AA$17)</f>
        <v>-0.61528276000488458</v>
      </c>
      <c r="AB1693" s="19">
        <f>+SIN((AVERAGE(H1689:H1700)+AVERAGE(H1693:H1696)*$AB$1)*($AA$19+AB1692*$AA$18*AVERAGE(G1689:G1700))*$Y$20+$AA$17) - SIN($AA$17)+$AB$2</f>
        <v>-0.75563766558651313</v>
      </c>
    </row>
    <row r="1694" spans="1:28" x14ac:dyDescent="0.25">
      <c r="A1694">
        <v>139.33333333333169</v>
      </c>
      <c r="B1694" s="2">
        <v>2019.3333333332066</v>
      </c>
      <c r="C1694">
        <f>+D1694+($D$2+E1694+F1694)*SOI!A1693*IF(B1694&gt;$C$18, IF(B1694&lt;$C$19,-1,1),1)</f>
        <v>0</v>
      </c>
      <c r="D1694">
        <f>+$D$3*((1-$D$5)*SOI!D1693+$D$5*SOI!D1692) +   $D$4*((1-$D$5)*SOI!E1693+$D$5*SOI!E1692)</f>
        <v>0</v>
      </c>
      <c r="E1694">
        <f t="shared" si="557"/>
        <v>-1.8224715627118151</v>
      </c>
      <c r="F1694">
        <f t="shared" si="564"/>
        <v>-1.0995094573244792</v>
      </c>
      <c r="G1694">
        <f t="shared" si="565"/>
        <v>-2.9219810200362941</v>
      </c>
      <c r="H1694" s="21">
        <f t="shared" si="566"/>
        <v>-0.74361934626651216</v>
      </c>
      <c r="I1694" s="37">
        <f t="shared" si="558"/>
        <v>-2.9683908632712561</v>
      </c>
      <c r="J1694" s="1">
        <f t="shared" si="567"/>
        <v>-6.8867384985738056</v>
      </c>
      <c r="K1694" s="1">
        <f t="shared" si="568"/>
        <v>-5.037387794317767</v>
      </c>
      <c r="L1694" s="1">
        <f t="shared" si="559"/>
        <v>-0.61367758964139574</v>
      </c>
      <c r="M1694" s="1">
        <f t="shared" si="560"/>
        <v>-16.29678301073195</v>
      </c>
      <c r="N1694" s="1">
        <f t="shared" si="561"/>
        <v>0.93169507862576495</v>
      </c>
      <c r="O1694" s="1">
        <f t="shared" si="562"/>
        <v>-1.7295834142517919</v>
      </c>
      <c r="P1694" s="1">
        <f t="shared" si="563"/>
        <v>0.12756241175556676</v>
      </c>
      <c r="Q1694" s="1">
        <f t="shared" si="569"/>
        <v>-7.5986480252872823</v>
      </c>
      <c r="R1694" s="1">
        <f t="shared" si="570"/>
        <v>-6.7358745359215018</v>
      </c>
      <c r="S1694" s="1">
        <f t="shared" si="571"/>
        <v>-2.3668044381961613</v>
      </c>
      <c r="T1694" s="1">
        <f t="shared" si="572"/>
        <v>11.152170572539863</v>
      </c>
      <c r="U1694" s="1">
        <f t="shared" si="573"/>
        <v>4.1844298033526037</v>
      </c>
      <c r="V1694" s="1">
        <f t="shared" si="574"/>
        <v>-3.3429370094064979</v>
      </c>
      <c r="Y1694" s="20">
        <f>+$Z$20*SIGN(SOI!A1693)*(ABS(SOI!A1693))^$Y$2</f>
        <v>0</v>
      </c>
      <c r="Z1694" s="20">
        <f>+$Z$20*SIGN(SOI!A1693)*SQRT(ABS(SOI!A1693))</f>
        <v>0</v>
      </c>
      <c r="AA1694" s="19">
        <f>+SIN((AVERAGE(H1690:H1701)+AVERAGE(H1694:H1697)/4)*($AA$19+AA1693*$AA$18*AVERAGE(G1690:G1701))*$Y$20+$AA$17) - SIN($AA$17)</f>
        <v>0.25190281258221475</v>
      </c>
      <c r="AB1694" s="19">
        <f>+SIN((AVERAGE(H1690:H1701)+AVERAGE(H1694:H1697)*$AB$1)*($AA$19+AB1693*$AA$18*AVERAGE(G1690:G1701))*$Y$20+$AA$17) - SIN($AA$17)+$AB$2</f>
        <v>0.20843259959168581</v>
      </c>
    </row>
    <row r="1695" spans="1:28" x14ac:dyDescent="0.25">
      <c r="A1695">
        <v>139.41666666666504</v>
      </c>
      <c r="B1695" s="2">
        <v>2019.4166666665399</v>
      </c>
      <c r="C1695">
        <f>+D1695+($D$2+E1695+F1695)*SOI!A1694*IF(B1695&gt;$C$18, IF(B1695&lt;$C$19,-1,1),1)</f>
        <v>0</v>
      </c>
      <c r="D1695">
        <f>+$D$3*((1-$D$5)*SOI!D1694+$D$5*SOI!D1693) +   $D$4*((1-$D$5)*SOI!E1694+$D$5*SOI!E1693)</f>
        <v>0</v>
      </c>
      <c r="E1695">
        <f t="shared" si="557"/>
        <v>-5.5328589230162688</v>
      </c>
      <c r="F1695">
        <f t="shared" si="564"/>
        <v>-2.6009148899090784E-2</v>
      </c>
      <c r="G1695">
        <f t="shared" si="565"/>
        <v>-5.5588680719153594</v>
      </c>
      <c r="H1695" s="21">
        <f t="shared" si="566"/>
        <v>-7.217101784079516E-2</v>
      </c>
      <c r="I1695" s="37">
        <f t="shared" si="558"/>
        <v>-4.2737355910247539</v>
      </c>
      <c r="J1695" s="1">
        <f t="shared" si="567"/>
        <v>0.10544569070146961</v>
      </c>
      <c r="K1695" s="1">
        <f t="shared" si="568"/>
        <v>-1.3778286977885804E-4</v>
      </c>
      <c r="L1695" s="1">
        <f t="shared" si="559"/>
        <v>-2.719577199142017E-3</v>
      </c>
      <c r="M1695" s="1">
        <f t="shared" si="560"/>
        <v>0.17331276985644803</v>
      </c>
      <c r="N1695" s="1">
        <f t="shared" si="561"/>
        <v>9.4438918184847221E-3</v>
      </c>
      <c r="O1695" s="1">
        <f t="shared" si="562"/>
        <v>-0.12280971806140745</v>
      </c>
      <c r="P1695" s="1">
        <f t="shared" si="563"/>
        <v>1.1088178594565515E-2</v>
      </c>
      <c r="Q1695" s="1">
        <f t="shared" si="569"/>
        <v>8.1910996664228167E-4</v>
      </c>
      <c r="R1695" s="1">
        <f t="shared" si="570"/>
        <v>1.0454094819459124E-3</v>
      </c>
      <c r="S1695" s="1">
        <f t="shared" si="571"/>
        <v>-3.4540302793692489E-2</v>
      </c>
      <c r="T1695" s="1">
        <f t="shared" si="572"/>
        <v>3.509229351288677E-3</v>
      </c>
      <c r="U1695" s="1">
        <f t="shared" si="573"/>
        <v>0.52367319066796414</v>
      </c>
      <c r="V1695" s="1">
        <f t="shared" si="574"/>
        <v>-2.9453905297914923E-3</v>
      </c>
      <c r="Y1695" s="20">
        <f>+$Z$20*SIGN(SOI!A1694)*(ABS(SOI!A1694))^$Y$2</f>
        <v>0</v>
      </c>
      <c r="Z1695" s="20">
        <f>+$Z$20*SIGN(SOI!A1694)*SQRT(ABS(SOI!A1694))</f>
        <v>0</v>
      </c>
      <c r="AA1695" s="19">
        <f>+SIN((AVERAGE(H1691:H1702)+AVERAGE(H1695:H1698)/4)*($AA$19+AA1694*$AA$18*AVERAGE(G1691:G1702))*$Y$20+$AA$17) - SIN($AA$17)</f>
        <v>0.71050759876435432</v>
      </c>
      <c r="AB1695" s="19">
        <f>+SIN((AVERAGE(H1691:H1702)+AVERAGE(H1695:H1698)*$AB$1)*($AA$19+AB1694*$AA$18*AVERAGE(G1691:G1702))*$Y$20+$AA$17) - SIN($AA$17)+$AB$2</f>
        <v>0.70558226744292463</v>
      </c>
    </row>
    <row r="1696" spans="1:28" x14ac:dyDescent="0.25">
      <c r="A1696">
        <v>139.49999999999838</v>
      </c>
      <c r="B1696" s="2">
        <v>2019.4999999998731</v>
      </c>
      <c r="C1696">
        <f>+D1696+($D$2+E1696+F1696)*SOI!A1695*IF(B1696&gt;$C$18, IF(B1696&lt;$C$19,-1,1),1)</f>
        <v>0</v>
      </c>
      <c r="D1696">
        <f>+$D$3*((1-$D$5)*SOI!D1695+$D$5*SOI!D1694) +   $D$4*((1-$D$5)*SOI!E1695+$D$5*SOI!E1694)</f>
        <v>0</v>
      </c>
      <c r="E1696">
        <f t="shared" si="557"/>
        <v>8.4195051313851437</v>
      </c>
      <c r="F1696">
        <f t="shared" si="564"/>
        <v>-0.11657311202005549</v>
      </c>
      <c r="G1696">
        <f t="shared" si="565"/>
        <v>8.3029320193650875</v>
      </c>
      <c r="H1696" s="21">
        <f t="shared" si="566"/>
        <v>0.10252848168279689</v>
      </c>
      <c r="I1696" s="37">
        <f t="shared" si="558"/>
        <v>-0.89526633786747178</v>
      </c>
      <c r="J1696" s="1">
        <f t="shared" si="567"/>
        <v>0.36507198547325204</v>
      </c>
      <c r="K1696" s="1">
        <f t="shared" si="568"/>
        <v>4.7974714810252075E-2</v>
      </c>
      <c r="L1696" s="1">
        <f t="shared" si="559"/>
        <v>-9.2922218406442034E-3</v>
      </c>
      <c r="M1696" s="1">
        <f t="shared" si="560"/>
        <v>2.8644129552552635</v>
      </c>
      <c r="N1696" s="1">
        <f t="shared" si="561"/>
        <v>-1.4238739099547202E-2</v>
      </c>
      <c r="O1696" s="1">
        <f t="shared" si="562"/>
        <v>2.3423070252541334</v>
      </c>
      <c r="P1696" s="1">
        <f t="shared" si="563"/>
        <v>5.9244511554130533E-2</v>
      </c>
      <c r="Q1696" s="1">
        <f t="shared" si="569"/>
        <v>-2.0411165557885542E-2</v>
      </c>
      <c r="R1696" s="1">
        <f t="shared" si="570"/>
        <v>-5.4570336976867487E-3</v>
      </c>
      <c r="S1696" s="1">
        <f t="shared" si="571"/>
        <v>1.0909159085805753E-2</v>
      </c>
      <c r="T1696" s="1">
        <f t="shared" si="572"/>
        <v>-0.22868675809682099</v>
      </c>
      <c r="U1696" s="1">
        <f t="shared" si="573"/>
        <v>0.58612852471924148</v>
      </c>
      <c r="V1696" s="1">
        <f t="shared" si="574"/>
        <v>2.3727464147822504E-2</v>
      </c>
      <c r="Y1696" s="20">
        <f>+$Z$20*SIGN(SOI!A1695)*(ABS(SOI!A1695))^$Y$2</f>
        <v>0</v>
      </c>
      <c r="Z1696" s="20">
        <f>+$Z$20*SIGN(SOI!A1695)*SQRT(ABS(SOI!A1695))</f>
        <v>0</v>
      </c>
      <c r="AA1696" s="19">
        <f>+SIN((AVERAGE(H1692:H1703)+AVERAGE(H1696:H1699)/4)*($AA$19+AA1695*$AA$18*AVERAGE(G1692:G1703))*$Y$20+$AA$17) - SIN($AA$17)</f>
        <v>0.6141785101780608</v>
      </c>
      <c r="AB1696" s="19">
        <f>+SIN((AVERAGE(H1692:H1703)+AVERAGE(H1696:H1699)*$AB$1)*($AA$19+AB1695*$AA$18*AVERAGE(G1692:G1703))*$Y$20+$AA$17) - SIN($AA$17)+$AB$2</f>
        <v>0.66168646915721996</v>
      </c>
    </row>
    <row r="1697" spans="1:28" x14ac:dyDescent="0.25">
      <c r="A1697">
        <v>139.58333333333172</v>
      </c>
      <c r="B1697" s="2">
        <v>2019.5833333332064</v>
      </c>
      <c r="C1697">
        <f>+D1697+($D$2+E1697+F1697)*SOI!A1696*IF(B1697&gt;$C$18, IF(B1697&lt;$C$19,-1,1),1)</f>
        <v>0</v>
      </c>
      <c r="D1697">
        <f>+$D$3*((1-$D$5)*SOI!D1696+$D$5*SOI!D1695) +   $D$4*((1-$D$5)*SOI!E1696+$D$5*SOI!E1695)</f>
        <v>0</v>
      </c>
      <c r="E1697">
        <f t="shared" si="557"/>
        <v>3.7761851530925767</v>
      </c>
      <c r="F1697">
        <f t="shared" si="564"/>
        <v>2.1375385796484681E-2</v>
      </c>
      <c r="G1697">
        <f t="shared" si="565"/>
        <v>3.7975605388890612</v>
      </c>
      <c r="H1697" s="21">
        <f t="shared" si="566"/>
        <v>-1.8651999204621621E-2</v>
      </c>
      <c r="I1697" s="37">
        <f t="shared" si="558"/>
        <v>-3.5148684469066991</v>
      </c>
      <c r="J1697" s="1">
        <f t="shared" si="567"/>
        <v>-0.36651674274930168</v>
      </c>
      <c r="K1697" s="1">
        <f t="shared" si="568"/>
        <v>6.8018840163389304E-3</v>
      </c>
      <c r="L1697" s="1">
        <f t="shared" si="559"/>
        <v>1.2089466976279694E-2</v>
      </c>
      <c r="M1697" s="1">
        <f t="shared" si="560"/>
        <v>-0.73247721552671419</v>
      </c>
      <c r="N1697" s="1">
        <f t="shared" si="561"/>
        <v>1.1066190870027831E-2</v>
      </c>
      <c r="O1697" s="1">
        <f t="shared" si="562"/>
        <v>3.4312742276559085</v>
      </c>
      <c r="P1697" s="1">
        <f t="shared" si="563"/>
        <v>-4.4072303760902785E-3</v>
      </c>
      <c r="Q1697" s="1">
        <f t="shared" si="569"/>
        <v>-4.0565134508092375E-3</v>
      </c>
      <c r="R1697" s="1">
        <f t="shared" si="570"/>
        <v>-4.2579305197951575E-3</v>
      </c>
      <c r="S1697" s="1">
        <f t="shared" si="571"/>
        <v>-3.328700483415549E-2</v>
      </c>
      <c r="T1697" s="1">
        <f t="shared" si="572"/>
        <v>0.43585316996622314</v>
      </c>
      <c r="U1697" s="1">
        <f t="shared" si="573"/>
        <v>-0.17118563045413984</v>
      </c>
      <c r="V1697" s="1">
        <f t="shared" si="574"/>
        <v>1.3718151018456491E-3</v>
      </c>
      <c r="Y1697" s="20">
        <f>+$Z$20*SIGN(SOI!A1696)*(ABS(SOI!A1696))^$Y$2</f>
        <v>0</v>
      </c>
      <c r="Z1697" s="20">
        <f>+$Z$20*SIGN(SOI!A1696)*SQRT(ABS(SOI!A1696))</f>
        <v>0</v>
      </c>
      <c r="AA1697" s="19">
        <f>+SIN((AVERAGE(H1693:H1704)+AVERAGE(H1697:H1700)/4)*($AA$19+AA1696*$AA$18*AVERAGE(G1693:G1704))*$Y$20+$AA$17) - SIN($AA$17)</f>
        <v>0.64467043078768782</v>
      </c>
      <c r="AB1697" s="19">
        <f>+SIN((AVERAGE(H1693:H1704)+AVERAGE(H1697:H1700)*$AB$1)*($AA$19+AB1696*$AA$18*AVERAGE(G1693:G1704))*$Y$20+$AA$17) - SIN($AA$17)+$AB$2</f>
        <v>0.6759672110957915</v>
      </c>
    </row>
    <row r="1698" spans="1:28" x14ac:dyDescent="0.25">
      <c r="A1698">
        <v>139.66666666666507</v>
      </c>
      <c r="B1698" s="2">
        <v>2019.6666666665396</v>
      </c>
      <c r="C1698">
        <f>+D1698+($D$2+E1698+F1698)*SOI!A1697*IF(B1698&gt;$C$18, IF(B1698&lt;$C$19,-1,1),1)</f>
        <v>0</v>
      </c>
      <c r="D1698">
        <f>+$D$3*((1-$D$5)*SOI!D1697+$D$5*SOI!D1696) +   $D$4*((1-$D$5)*SOI!E1697+$D$5*SOI!E1696)</f>
        <v>0</v>
      </c>
      <c r="E1698">
        <f t="shared" si="557"/>
        <v>19.286725470453867</v>
      </c>
      <c r="F1698">
        <f t="shared" si="564"/>
        <v>-1.065619562272236</v>
      </c>
      <c r="G1698">
        <f t="shared" si="565"/>
        <v>18.221105908181631</v>
      </c>
      <c r="H1698" s="21">
        <f t="shared" si="566"/>
        <v>-1.5923742929729729</v>
      </c>
      <c r="I1698" s="37">
        <f t="shared" si="558"/>
        <v>-23.565050429858914</v>
      </c>
      <c r="J1698" s="1">
        <f t="shared" si="567"/>
        <v>97.80741319621535</v>
      </c>
      <c r="K1698" s="1">
        <f t="shared" si="568"/>
        <v>0.14058194562725887</v>
      </c>
      <c r="L1698" s="1">
        <f t="shared" si="559"/>
        <v>-0.66739939114204483</v>
      </c>
      <c r="M1698" s="1">
        <f t="shared" si="560"/>
        <v>29.15498190161939</v>
      </c>
      <c r="N1698" s="1">
        <f t="shared" si="561"/>
        <v>-0.95819831055547955</v>
      </c>
      <c r="O1698" s="1">
        <f t="shared" si="562"/>
        <v>14.736136522944781</v>
      </c>
      <c r="P1698" s="1">
        <f t="shared" si="563"/>
        <v>3.84201644192305E-4</v>
      </c>
      <c r="Q1698" s="1">
        <f t="shared" si="569"/>
        <v>-13.980696908324992</v>
      </c>
      <c r="R1698" s="1">
        <f t="shared" si="570"/>
        <v>-98.386105325341077</v>
      </c>
      <c r="S1698" s="1">
        <f t="shared" si="571"/>
        <v>19.323743390870831</v>
      </c>
      <c r="T1698" s="1">
        <f t="shared" si="572"/>
        <v>-103.33491103760301</v>
      </c>
      <c r="U1698" s="1">
        <f t="shared" si="573"/>
        <v>0.10005068617221065</v>
      </c>
      <c r="V1698" s="1">
        <f t="shared" si="574"/>
        <v>1.0354909082830826E-2</v>
      </c>
      <c r="Y1698" s="20">
        <f>+$Z$20*SIGN(SOI!A1697)*(ABS(SOI!A1697))^$Y$2</f>
        <v>0</v>
      </c>
      <c r="Z1698" s="20">
        <f>+$Z$20*SIGN(SOI!A1697)*SQRT(ABS(SOI!A1697))</f>
        <v>0</v>
      </c>
      <c r="AA1698" s="19">
        <f>+SIN((AVERAGE(H1694:H1705)+AVERAGE(H1698:H1701)/4)*($AA$19+AA1697*$AA$18*AVERAGE(G1694:G1705))*$Y$20+$AA$17) - SIN($AA$17)</f>
        <v>0.17944345125848343</v>
      </c>
      <c r="AB1698" s="19">
        <f>+SIN((AVERAGE(H1694:H1705)+AVERAGE(H1698:H1701)*$AB$1)*($AA$19+AB1697*$AA$18*AVERAGE(G1694:G1705))*$Y$20+$AA$17) - SIN($AA$17)+$AB$2</f>
        <v>0.61846767632721522</v>
      </c>
    </row>
    <row r="1699" spans="1:28" x14ac:dyDescent="0.25">
      <c r="A1699">
        <v>139.74999999999841</v>
      </c>
      <c r="B1699" s="2">
        <v>2019.7499999998729</v>
      </c>
      <c r="C1699">
        <f>+D1699+($D$2+E1699+F1699)*SOI!A1698*IF(B1699&gt;$C$18, IF(B1699&lt;$C$19,-1,1),1)</f>
        <v>0</v>
      </c>
      <c r="D1699">
        <f>+$D$3*((1-$D$5)*SOI!D1698+$D$5*SOI!D1697) +   $D$4*((1-$D$5)*SOI!E1698+$D$5*SOI!E1697)</f>
        <v>0</v>
      </c>
      <c r="E1699">
        <f t="shared" si="557"/>
        <v>6.9813909367091895</v>
      </c>
      <c r="F1699">
        <f t="shared" si="564"/>
        <v>-5.4104339894001541E-2</v>
      </c>
      <c r="G1699">
        <f t="shared" si="565"/>
        <v>6.927286596815188</v>
      </c>
      <c r="H1699" s="21">
        <f t="shared" si="566"/>
        <v>-6.8546852644182185E-2</v>
      </c>
      <c r="I1699" s="37">
        <f t="shared" si="558"/>
        <v>-6.4111132969125819</v>
      </c>
      <c r="J1699" s="1">
        <f t="shared" si="567"/>
        <v>0.4996562958826587</v>
      </c>
      <c r="K1699" s="1">
        <f t="shared" si="568"/>
        <v>4.3162227672663206E-3</v>
      </c>
      <c r="L1699" s="1">
        <f t="shared" si="559"/>
        <v>-9.7888104914097985E-3</v>
      </c>
      <c r="M1699" s="1">
        <f t="shared" si="560"/>
        <v>0.54745356608572115</v>
      </c>
      <c r="N1699" s="1">
        <f t="shared" si="561"/>
        <v>-4.1856061383570009E-2</v>
      </c>
      <c r="O1699" s="1">
        <f t="shared" si="562"/>
        <v>1.1638664388729167</v>
      </c>
      <c r="P1699" s="1">
        <f t="shared" si="563"/>
        <v>1.018286291966289E-2</v>
      </c>
      <c r="Q1699" s="1">
        <f t="shared" si="569"/>
        <v>-1.1467435127488951E-2</v>
      </c>
      <c r="R1699" s="1">
        <f t="shared" si="570"/>
        <v>-2.1955145456666159E-2</v>
      </c>
      <c r="S1699" s="1">
        <f t="shared" si="571"/>
        <v>0.22964621845375957</v>
      </c>
      <c r="T1699" s="1">
        <f t="shared" si="572"/>
        <v>-0.1197045596237003</v>
      </c>
      <c r="U1699" s="1">
        <f t="shared" si="573"/>
        <v>0.72143270763992207</v>
      </c>
      <c r="V1699" s="1">
        <f t="shared" si="574"/>
        <v>1.1988364164400918E-2</v>
      </c>
      <c r="Y1699" s="20">
        <f>+$Z$20*SIGN(SOI!A1698)*(ABS(SOI!A1698))^$Y$2</f>
        <v>0</v>
      </c>
      <c r="Z1699" s="20">
        <f>+$Z$20*SIGN(SOI!A1698)*SQRT(ABS(SOI!A1698))</f>
        <v>0</v>
      </c>
      <c r="AA1699" s="19">
        <f>+SIN((AVERAGE(H1695:H1706)+AVERAGE(H1699:H1702)/4)*($AA$19+AA1698*$AA$18*AVERAGE(G1695:G1706))*$Y$20+$AA$17) - SIN($AA$17)</f>
        <v>0.35571664788333274</v>
      </c>
      <c r="AB1699" s="19">
        <f>+SIN((AVERAGE(H1695:H1706)+AVERAGE(H1699:H1702)*$AB$1)*($AA$19+AB1698*$AA$18*AVERAGE(G1695:G1706))*$Y$20+$AA$17) - SIN($AA$17)+$AB$2</f>
        <v>0.57286969925016273</v>
      </c>
    </row>
    <row r="1700" spans="1:28" x14ac:dyDescent="0.25">
      <c r="A1700">
        <v>139.83333333333175</v>
      </c>
      <c r="B1700" s="2">
        <v>2019.8333333332062</v>
      </c>
      <c r="C1700">
        <f>+D1700+($D$2+E1700+F1700)*SOI!A1699*IF(B1700&gt;$C$18, IF(B1700&lt;$C$19,-1,1),1)</f>
        <v>0</v>
      </c>
      <c r="D1700">
        <f>+$D$3*((1-$D$5)*SOI!D1699+$D$5*SOI!D1698) +   $D$4*((1-$D$5)*SOI!E1699+$D$5*SOI!E1698)</f>
        <v>0</v>
      </c>
      <c r="E1700">
        <f t="shared" si="557"/>
        <v>36.513169624594141</v>
      </c>
      <c r="F1700">
        <f t="shared" si="564"/>
        <v>-0.98351519708579183</v>
      </c>
      <c r="G1700">
        <f t="shared" si="565"/>
        <v>35.529654427508348</v>
      </c>
      <c r="H1700" s="21">
        <f t="shared" si="566"/>
        <v>0.13167725479567582</v>
      </c>
      <c r="I1700" s="37">
        <f t="shared" si="558"/>
        <v>-3.5356211296344875</v>
      </c>
      <c r="J1700" s="1">
        <f t="shared" si="567"/>
        <v>-5.4101843470941056</v>
      </c>
      <c r="K1700" s="1">
        <f t="shared" si="568"/>
        <v>1.2104214630462771</v>
      </c>
      <c r="L1700" s="1">
        <f t="shared" si="559"/>
        <v>-2.3625500511409464E-2</v>
      </c>
      <c r="M1700" s="1">
        <f t="shared" si="560"/>
        <v>-10.748694503702103</v>
      </c>
      <c r="N1700" s="1">
        <f t="shared" si="561"/>
        <v>-0.13332274458456542</v>
      </c>
      <c r="O1700" s="1">
        <f t="shared" si="562"/>
        <v>2.8453797271874253</v>
      </c>
      <c r="P1700" s="1">
        <f t="shared" si="563"/>
        <v>0.48396558196544126</v>
      </c>
      <c r="Q1700" s="1">
        <f t="shared" si="569"/>
        <v>0.71716751396797118</v>
      </c>
      <c r="R1700" s="1">
        <f t="shared" si="570"/>
        <v>0.75722144410484371</v>
      </c>
      <c r="S1700" s="1">
        <f t="shared" si="571"/>
        <v>0.40340144868014505</v>
      </c>
      <c r="T1700" s="1">
        <f t="shared" si="572"/>
        <v>-0.70631572986013624</v>
      </c>
      <c r="U1700" s="1">
        <f t="shared" si="573"/>
        <v>18.909179160446172</v>
      </c>
      <c r="V1700" s="1">
        <f t="shared" si="574"/>
        <v>1.814890355772323</v>
      </c>
      <c r="Y1700" s="20">
        <f>+$Z$20*SIGN(SOI!A1699)*(ABS(SOI!A1699))^$Y$2</f>
        <v>0</v>
      </c>
      <c r="Z1700" s="20">
        <f>+$Z$20*SIGN(SOI!A1699)*SQRT(ABS(SOI!A1699))</f>
        <v>0</v>
      </c>
      <c r="AA1700" s="19">
        <f>+SIN((AVERAGE(H1696:H1707)+AVERAGE(H1700:H1703)/4)*($AA$19+AA1699*$AA$18*AVERAGE(G1696:G1707))*$Y$20+$AA$17) - SIN($AA$17)</f>
        <v>-0.40750157901508155</v>
      </c>
      <c r="AB1700" s="19">
        <f>+SIN((AVERAGE(H1696:H1707)+AVERAGE(H1700:H1703)*$AB$1)*($AA$19+AB1699*$AA$18*AVERAGE(G1696:G1707))*$Y$20+$AA$17) - SIN($AA$17)+$AB$2</f>
        <v>0.35426291823086004</v>
      </c>
    </row>
    <row r="1701" spans="1:28" x14ac:dyDescent="0.25">
      <c r="A1701">
        <v>139.91666666666509</v>
      </c>
      <c r="B1701" s="2">
        <v>2019.9166666665394</v>
      </c>
      <c r="C1701">
        <f>+D1701+($D$2+E1701+F1701)*SOI!A1700*IF(B1701&gt;$C$18, IF(B1701&lt;$C$19,-1,1),1)</f>
        <v>0</v>
      </c>
      <c r="D1701">
        <f>+$D$3*((1-$D$5)*SOI!D1700+$D$5*SOI!D1699) +   $D$4*((1-$D$5)*SOI!E1700+$D$5*SOI!E1699)</f>
        <v>0</v>
      </c>
      <c r="E1701">
        <f t="shared" si="557"/>
        <v>-462.47332540489464</v>
      </c>
      <c r="F1701">
        <f t="shared" si="564"/>
        <v>-0.22194015308750892</v>
      </c>
      <c r="G1701">
        <f t="shared" si="565"/>
        <v>-462.69526555798217</v>
      </c>
      <c r="H1701" s="21">
        <f t="shared" si="566"/>
        <v>-6.6877014138770745</v>
      </c>
      <c r="I1701" s="37">
        <f t="shared" si="558"/>
        <v>-359.70207475084533</v>
      </c>
      <c r="J1701" s="1">
        <f t="shared" si="567"/>
        <v>-448.86932125739543</v>
      </c>
      <c r="K1701" s="1">
        <f t="shared" si="568"/>
        <v>-135.2677873893324</v>
      </c>
      <c r="L1701" s="1">
        <f t="shared" si="559"/>
        <v>-0.15638956845715743</v>
      </c>
      <c r="M1701" s="1">
        <f t="shared" si="560"/>
        <v>-8.7656950477394346</v>
      </c>
      <c r="N1701" s="1">
        <f t="shared" si="561"/>
        <v>-0.15912002436159417</v>
      </c>
      <c r="O1701" s="1">
        <f t="shared" si="562"/>
        <v>-324.5344805117187</v>
      </c>
      <c r="P1701" s="1">
        <f t="shared" si="563"/>
        <v>7.1634935028165994E-2</v>
      </c>
      <c r="Q1701" s="1">
        <f t="shared" si="569"/>
        <v>0.69802638344355261</v>
      </c>
      <c r="R1701" s="1">
        <f t="shared" si="570"/>
        <v>74.981022042174033</v>
      </c>
      <c r="S1701" s="1">
        <f t="shared" si="571"/>
        <v>48.981859336185728</v>
      </c>
      <c r="T1701" s="1">
        <f t="shared" si="572"/>
        <v>533.26889725154194</v>
      </c>
      <c r="U1701" s="1">
        <f t="shared" si="573"/>
        <v>284.74774472285389</v>
      </c>
      <c r="V1701" s="1">
        <f t="shared" si="574"/>
        <v>0.32061318476886252</v>
      </c>
      <c r="Y1701" s="20">
        <f>+$Z$20*SIGN(SOI!A1700)*(ABS(SOI!A1700))^$Y$2</f>
        <v>0</v>
      </c>
      <c r="Z1701" s="20">
        <f>+$Z$20*SIGN(SOI!A1700)*SQRT(ABS(SOI!A1700))</f>
        <v>0</v>
      </c>
      <c r="AA1701" s="19">
        <f>+SIN((AVERAGE(H1697:H1708)+AVERAGE(H1701:H1704)/4)*($AA$19+AA1700*$AA$18*AVERAGE(G1697:G1708))*$Y$20+$AA$17) - SIN($AA$17)</f>
        <v>-0.28187308761937091</v>
      </c>
      <c r="AB1701" s="19">
        <f>+SIN((AVERAGE(H1697:H1708)+AVERAGE(H1701:H1704)*$AB$1)*($AA$19+AB1700*$AA$18*AVERAGE(G1697:G1708))*$Y$20+$AA$17) - SIN($AA$17)+$AB$2</f>
        <v>-9.84791309416988E-3</v>
      </c>
    </row>
    <row r="1702" spans="1:28" x14ac:dyDescent="0.25">
      <c r="AA1702" s="19"/>
    </row>
    <row r="1703" spans="1:28" x14ac:dyDescent="0.25">
      <c r="AA1703" s="19"/>
    </row>
  </sheetData>
  <pageMargins left="0.7" right="0.7" top="0.75" bottom="0.75" header="0.3" footer="0.3"/>
  <pageSetup orientation="portrait" r:id="rId1"/>
  <ignoredErrors>
    <ignoredError sqref="B12" formula="1"/>
    <ignoredError sqref="AG19:AG20" formulaRange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nino34</vt:lpstr>
      <vt:lpstr>SOI</vt:lpstr>
      <vt:lpstr>compactUp</vt:lpstr>
      <vt:lpstr>compactAll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pp</dc:creator>
  <cp:lastModifiedBy>pp</cp:lastModifiedBy>
  <cp:lastPrinted>2017-03-22T20:44:36Z</cp:lastPrinted>
  <dcterms:created xsi:type="dcterms:W3CDTF">2016-11-23T01:15:21Z</dcterms:created>
  <dcterms:modified xsi:type="dcterms:W3CDTF">2017-04-01T03:49:15Z</dcterms:modified>
</cp:coreProperties>
</file>